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555" yWindow="900" windowWidth="19320" windowHeight="10920" tabRatio="584"/>
  </bookViews>
  <sheets>
    <sheet name="SUMMARY RITASI" sheetId="2" r:id="rId1"/>
    <sheet name="PERINCIAN" sheetId="5" r:id="rId2"/>
    <sheet name="DATABASE" sheetId="3" state="hidden" r:id="rId3"/>
    <sheet name="DATA ACCURATE" sheetId="7" r:id="rId4"/>
    <sheet name="DATA TIMBANGAN" sheetId="8" r:id="rId5"/>
  </sheets>
  <definedNames>
    <definedName name="_xlnm._FilterDatabase" localSheetId="3" hidden="1">'DATA ACCURATE'!$A$4:$A$655</definedName>
    <definedName name="_xlnm._FilterDatabase" localSheetId="1" hidden="1">PERINCIAN!$A$1:$A$2500</definedName>
    <definedName name="_xlnm.Extract" localSheetId="3">'DATA ACCURATE'!$X$5</definedName>
    <definedName name="_xlnm.Extract" localSheetId="1">PERINCIAN!$AT$2</definedName>
    <definedName name="_xlnm.Print_Area" localSheetId="1">PERINCIAN!$A$1:$AI$205</definedName>
    <definedName name="_xlnm.Print_Area" localSheetId="0">'SUMMARY RITASI'!$A$1:$AA$41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22" i="5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H109" l="1"/>
  <c r="F2" i="3"/>
  <c r="F3"/>
  <c r="F4"/>
  <c r="F5"/>
  <c r="F6"/>
  <c r="F7"/>
  <c r="F8"/>
  <c r="F9"/>
  <c r="F10"/>
  <c r="F11"/>
  <c r="F12"/>
  <c r="I12"/>
  <c r="X12" s="1"/>
  <c r="V12"/>
  <c r="W12"/>
  <c r="F13"/>
  <c r="I13"/>
  <c r="X13" s="1"/>
  <c r="V13"/>
  <c r="W13"/>
  <c r="F14"/>
  <c r="I14"/>
  <c r="X14" s="1"/>
  <c r="V14"/>
  <c r="W14"/>
  <c r="F15"/>
  <c r="I15"/>
  <c r="X15" s="1"/>
  <c r="V15"/>
  <c r="W15"/>
  <c r="F16"/>
  <c r="I16"/>
  <c r="X16" s="1"/>
  <c r="V16"/>
  <c r="W16"/>
  <c r="F17"/>
  <c r="I17"/>
  <c r="X17" s="1"/>
  <c r="V17"/>
  <c r="W17"/>
  <c r="F18"/>
  <c r="I18"/>
  <c r="X18" s="1"/>
  <c r="V18"/>
  <c r="W18"/>
  <c r="F19"/>
  <c r="I19"/>
  <c r="X19" s="1"/>
  <c r="V19"/>
  <c r="W19"/>
  <c r="F20"/>
  <c r="I20"/>
  <c r="X20" s="1"/>
  <c r="V20"/>
  <c r="W20"/>
  <c r="F21"/>
  <c r="I21"/>
  <c r="X21"/>
  <c r="V21"/>
  <c r="W21"/>
  <c r="F22"/>
  <c r="I22"/>
  <c r="X22" s="1"/>
  <c r="V22"/>
  <c r="W22"/>
  <c r="F23"/>
  <c r="I23"/>
  <c r="X23" s="1"/>
  <c r="V23"/>
  <c r="W23"/>
  <c r="F24"/>
  <c r="I24"/>
  <c r="X24" s="1"/>
  <c r="V24"/>
  <c r="W24"/>
  <c r="F25"/>
  <c r="I25"/>
  <c r="X25"/>
  <c r="V25"/>
  <c r="W25"/>
  <c r="F26"/>
  <c r="I26"/>
  <c r="X26" s="1"/>
  <c r="V26"/>
  <c r="W26"/>
  <c r="F27"/>
  <c r="I27"/>
  <c r="X27" s="1"/>
  <c r="V27"/>
  <c r="W27"/>
  <c r="F28"/>
  <c r="I28"/>
  <c r="X28" s="1"/>
  <c r="V28"/>
  <c r="W28"/>
  <c r="F29"/>
  <c r="I29"/>
  <c r="X29"/>
  <c r="V29"/>
  <c r="W29"/>
  <c r="F30"/>
  <c r="I30"/>
  <c r="X30" s="1"/>
  <c r="V30"/>
  <c r="W30"/>
  <c r="F31"/>
  <c r="I31"/>
  <c r="X31" s="1"/>
  <c r="V31"/>
  <c r="W31"/>
  <c r="F32"/>
  <c r="I32"/>
  <c r="X32" s="1"/>
  <c r="V32"/>
  <c r="W32"/>
  <c r="F33"/>
  <c r="I33"/>
  <c r="X33" s="1"/>
  <c r="V33"/>
  <c r="W33"/>
  <c r="F34"/>
  <c r="I34"/>
  <c r="X34"/>
  <c r="V34"/>
  <c r="W34"/>
  <c r="F35"/>
  <c r="I35"/>
  <c r="X35" s="1"/>
  <c r="V35"/>
  <c r="W35"/>
  <c r="F36"/>
  <c r="I36"/>
  <c r="X36" s="1"/>
  <c r="V36"/>
  <c r="W36"/>
  <c r="F37"/>
  <c r="I37"/>
  <c r="X37" s="1"/>
  <c r="V37"/>
  <c r="W37"/>
  <c r="F38"/>
  <c r="I38"/>
  <c r="X38" s="1"/>
  <c r="V38"/>
  <c r="W38"/>
  <c r="F39"/>
  <c r="I39"/>
  <c r="X39" s="1"/>
  <c r="V39"/>
  <c r="W39"/>
  <c r="F40"/>
  <c r="I40"/>
  <c r="X40"/>
  <c r="V40"/>
  <c r="W40"/>
  <c r="F41"/>
  <c r="I41"/>
  <c r="X41" s="1"/>
  <c r="V41"/>
  <c r="W41"/>
  <c r="F42"/>
  <c r="I42"/>
  <c r="X42" s="1"/>
  <c r="V42"/>
  <c r="W42"/>
  <c r="F43"/>
  <c r="I43"/>
  <c r="X43" s="1"/>
  <c r="V43"/>
  <c r="W43"/>
  <c r="F44"/>
  <c r="I44"/>
  <c r="X44"/>
  <c r="V44"/>
  <c r="W44"/>
  <c r="F45"/>
  <c r="I45"/>
  <c r="X45" s="1"/>
  <c r="V45"/>
  <c r="W45"/>
  <c r="F46"/>
  <c r="I46"/>
  <c r="X46" s="1"/>
  <c r="V46"/>
  <c r="W46"/>
  <c r="F47"/>
  <c r="I47"/>
  <c r="X47" s="1"/>
  <c r="V47"/>
  <c r="W47"/>
  <c r="F48"/>
  <c r="I48"/>
  <c r="X48"/>
  <c r="V48"/>
  <c r="W48"/>
  <c r="F49"/>
  <c r="I49"/>
  <c r="X49" s="1"/>
  <c r="V49"/>
  <c r="W49"/>
  <c r="F50"/>
  <c r="I50"/>
  <c r="X50" s="1"/>
  <c r="V50"/>
  <c r="W50"/>
  <c r="F51"/>
  <c r="I51"/>
  <c r="X51" s="1"/>
  <c r="V51"/>
  <c r="W51"/>
  <c r="F52"/>
  <c r="I52"/>
  <c r="X52"/>
  <c r="V52"/>
  <c r="W52"/>
  <c r="F53"/>
  <c r="I53"/>
  <c r="X53" s="1"/>
  <c r="V53"/>
  <c r="W53"/>
  <c r="F54"/>
  <c r="I54"/>
  <c r="X54" s="1"/>
  <c r="V54"/>
  <c r="W54"/>
  <c r="F55"/>
  <c r="I55"/>
  <c r="X55" s="1"/>
  <c r="V55"/>
  <c r="W55"/>
  <c r="F56"/>
  <c r="I56"/>
  <c r="X56"/>
  <c r="V56"/>
  <c r="W56"/>
  <c r="F57"/>
  <c r="I57"/>
  <c r="X57" s="1"/>
  <c r="V57"/>
  <c r="W57"/>
  <c r="F58"/>
  <c r="I58"/>
  <c r="X58" s="1"/>
  <c r="V58"/>
  <c r="W58"/>
  <c r="F59"/>
  <c r="I59"/>
  <c r="X59" s="1"/>
  <c r="V59"/>
  <c r="W59"/>
  <c r="F60"/>
  <c r="I60"/>
  <c r="X60"/>
  <c r="V60"/>
  <c r="W60"/>
  <c r="I61"/>
  <c r="X61" s="1"/>
  <c r="V61"/>
  <c r="W61"/>
  <c r="I62"/>
  <c r="X62" s="1"/>
  <c r="V62"/>
  <c r="W62"/>
  <c r="I63"/>
  <c r="X63" s="1"/>
  <c r="V63"/>
  <c r="W63"/>
  <c r="I64"/>
  <c r="X64" s="1"/>
  <c r="V64"/>
  <c r="W64"/>
  <c r="I65"/>
  <c r="X65" s="1"/>
  <c r="V65"/>
  <c r="W65"/>
  <c r="I66"/>
  <c r="X66" s="1"/>
  <c r="V66"/>
  <c r="W66"/>
  <c r="I67"/>
  <c r="X67" s="1"/>
  <c r="V67"/>
  <c r="W67"/>
  <c r="I68"/>
  <c r="X68" s="1"/>
  <c r="V68"/>
  <c r="W68"/>
  <c r="I69"/>
  <c r="X69" s="1"/>
  <c r="V69"/>
  <c r="W69"/>
  <c r="I70"/>
  <c r="X70" s="1"/>
  <c r="V70"/>
  <c r="W70"/>
  <c r="I71"/>
  <c r="X71" s="1"/>
  <c r="V71"/>
  <c r="W71"/>
  <c r="A2" i="5"/>
  <c r="B2"/>
  <c r="I2" s="1"/>
  <c r="F2"/>
  <c r="G2" s="1"/>
  <c r="T2" s="1"/>
  <c r="H2"/>
  <c r="J2" s="1"/>
  <c r="K2"/>
  <c r="M2"/>
  <c r="N2" s="1"/>
  <c r="O2"/>
  <c r="A3"/>
  <c r="B3"/>
  <c r="I3" s="1"/>
  <c r="F3"/>
  <c r="G3" s="1"/>
  <c r="H3"/>
  <c r="K3"/>
  <c r="M3"/>
  <c r="N3" s="1"/>
  <c r="O3"/>
  <c r="A4"/>
  <c r="B4"/>
  <c r="I4" s="1"/>
  <c r="F4"/>
  <c r="G4" s="1"/>
  <c r="H4"/>
  <c r="K4"/>
  <c r="M4"/>
  <c r="N4" s="1"/>
  <c r="O4"/>
  <c r="A5"/>
  <c r="B5"/>
  <c r="I5" s="1"/>
  <c r="F5"/>
  <c r="G5" s="1"/>
  <c r="T5" s="1"/>
  <c r="H5"/>
  <c r="J5" s="1"/>
  <c r="K5"/>
  <c r="M5"/>
  <c r="N5" s="1"/>
  <c r="O5"/>
  <c r="A6"/>
  <c r="B6"/>
  <c r="I6" s="1"/>
  <c r="F6"/>
  <c r="G6" s="1"/>
  <c r="H6"/>
  <c r="K6"/>
  <c r="M6"/>
  <c r="N6" s="1"/>
  <c r="W6" s="1"/>
  <c r="O6"/>
  <c r="A7"/>
  <c r="B7"/>
  <c r="I7" s="1"/>
  <c r="F7"/>
  <c r="G7" s="1"/>
  <c r="H7"/>
  <c r="K7"/>
  <c r="M7"/>
  <c r="N7" s="1"/>
  <c r="O7"/>
  <c r="A8"/>
  <c r="B8"/>
  <c r="I8" s="1"/>
  <c r="F8"/>
  <c r="G8" s="1"/>
  <c r="T8" s="1"/>
  <c r="H8"/>
  <c r="J8" s="1"/>
  <c r="K8"/>
  <c r="M8"/>
  <c r="N8" s="1"/>
  <c r="O8"/>
  <c r="A9"/>
  <c r="B9"/>
  <c r="I9" s="1"/>
  <c r="F9"/>
  <c r="G9" s="1"/>
  <c r="H9"/>
  <c r="K9"/>
  <c r="M9"/>
  <c r="N9" s="1"/>
  <c r="U9" s="1"/>
  <c r="O9"/>
  <c r="A10"/>
  <c r="B10"/>
  <c r="I10" s="1"/>
  <c r="F10"/>
  <c r="G10" s="1"/>
  <c r="H10"/>
  <c r="K10"/>
  <c r="M10"/>
  <c r="N10" s="1"/>
  <c r="O10"/>
  <c r="A11"/>
  <c r="B11"/>
  <c r="I11" s="1"/>
  <c r="F11"/>
  <c r="G11" s="1"/>
  <c r="R11" s="1"/>
  <c r="H11"/>
  <c r="K11"/>
  <c r="M11"/>
  <c r="N11" s="1"/>
  <c r="O11"/>
  <c r="A12"/>
  <c r="B12"/>
  <c r="I12" s="1"/>
  <c r="F12"/>
  <c r="G12" s="1"/>
  <c r="T12" s="1"/>
  <c r="H12"/>
  <c r="K12"/>
  <c r="M12"/>
  <c r="N12" s="1"/>
  <c r="W12" s="1"/>
  <c r="O12"/>
  <c r="A13"/>
  <c r="B13"/>
  <c r="I13" s="1"/>
  <c r="F13"/>
  <c r="G13" s="1"/>
  <c r="H13"/>
  <c r="K13"/>
  <c r="M13"/>
  <c r="N13" s="1"/>
  <c r="O13"/>
  <c r="A14"/>
  <c r="B14"/>
  <c r="I14" s="1"/>
  <c r="F14"/>
  <c r="G14" s="1"/>
  <c r="S14" s="1"/>
  <c r="H14"/>
  <c r="K14"/>
  <c r="M14"/>
  <c r="N14" s="1"/>
  <c r="V14" s="1"/>
  <c r="O14"/>
  <c r="A15"/>
  <c r="B15"/>
  <c r="I15" s="1"/>
  <c r="F15"/>
  <c r="G15" s="1"/>
  <c r="H15"/>
  <c r="K15"/>
  <c r="M15"/>
  <c r="N15" s="1"/>
  <c r="U15" s="1"/>
  <c r="O15"/>
  <c r="A16"/>
  <c r="B16"/>
  <c r="I16" s="1"/>
  <c r="F16"/>
  <c r="G16" s="1"/>
  <c r="H16"/>
  <c r="J16" s="1"/>
  <c r="K16"/>
  <c r="M16"/>
  <c r="N16" s="1"/>
  <c r="W16" s="1"/>
  <c r="O16"/>
  <c r="A17"/>
  <c r="B17"/>
  <c r="I17" s="1"/>
  <c r="F17"/>
  <c r="G17" s="1"/>
  <c r="H17"/>
  <c r="K17"/>
  <c r="M17"/>
  <c r="N17" s="1"/>
  <c r="O17"/>
  <c r="A18"/>
  <c r="B18"/>
  <c r="I18" s="1"/>
  <c r="F18"/>
  <c r="G18" s="1"/>
  <c r="T18" s="1"/>
  <c r="H18"/>
  <c r="K18"/>
  <c r="M18"/>
  <c r="N18" s="1"/>
  <c r="V18" s="1"/>
  <c r="O18"/>
  <c r="A19"/>
  <c r="B19"/>
  <c r="I19" s="1"/>
  <c r="F19"/>
  <c r="G19" s="1"/>
  <c r="H19"/>
  <c r="K19"/>
  <c r="M19"/>
  <c r="N19" s="1"/>
  <c r="O19"/>
  <c r="A20"/>
  <c r="B20"/>
  <c r="I20" s="1"/>
  <c r="F20"/>
  <c r="G20" s="1"/>
  <c r="R20" s="1"/>
  <c r="H20"/>
  <c r="J20" s="1"/>
  <c r="K20"/>
  <c r="M20"/>
  <c r="N20" s="1"/>
  <c r="U20" s="1"/>
  <c r="O20"/>
  <c r="A21"/>
  <c r="B21"/>
  <c r="I21" s="1"/>
  <c r="F21"/>
  <c r="G21" s="1"/>
  <c r="Q21" s="1"/>
  <c r="H21"/>
  <c r="K21"/>
  <c r="M21"/>
  <c r="N21" s="1"/>
  <c r="V21" s="1"/>
  <c r="O21"/>
  <c r="A22"/>
  <c r="B22"/>
  <c r="I22" s="1"/>
  <c r="F22"/>
  <c r="G22" s="1"/>
  <c r="S22" s="1"/>
  <c r="H22"/>
  <c r="K22"/>
  <c r="M22"/>
  <c r="N22" s="1"/>
  <c r="V22" s="1"/>
  <c r="O22"/>
  <c r="A23"/>
  <c r="B23"/>
  <c r="I23" s="1"/>
  <c r="F23"/>
  <c r="G23" s="1"/>
  <c r="Q23" s="1"/>
  <c r="H23"/>
  <c r="K23"/>
  <c r="M23"/>
  <c r="N23" s="1"/>
  <c r="O23"/>
  <c r="A24"/>
  <c r="B24"/>
  <c r="I24" s="1"/>
  <c r="F24"/>
  <c r="G24" s="1"/>
  <c r="H24"/>
  <c r="J24" s="1"/>
  <c r="K24"/>
  <c r="M24"/>
  <c r="N24" s="1"/>
  <c r="W24" s="1"/>
  <c r="O24"/>
  <c r="A25"/>
  <c r="B25"/>
  <c r="I25" s="1"/>
  <c r="F25"/>
  <c r="G25" s="1"/>
  <c r="H25"/>
  <c r="K25"/>
  <c r="M25"/>
  <c r="N25" s="1"/>
  <c r="O25"/>
  <c r="A26"/>
  <c r="B26"/>
  <c r="I26" s="1"/>
  <c r="F26"/>
  <c r="G26" s="1"/>
  <c r="H26"/>
  <c r="J26" s="1"/>
  <c r="K26"/>
  <c r="M26"/>
  <c r="N26" s="1"/>
  <c r="V26" s="1"/>
  <c r="O26"/>
  <c r="A27"/>
  <c r="B27"/>
  <c r="I27" s="1"/>
  <c r="F27"/>
  <c r="G27" s="1"/>
  <c r="T27" s="1"/>
  <c r="H27"/>
  <c r="K27"/>
  <c r="M27"/>
  <c r="N27" s="1"/>
  <c r="V27" s="1"/>
  <c r="O27"/>
  <c r="A28"/>
  <c r="B28"/>
  <c r="I28" s="1"/>
  <c r="F28"/>
  <c r="G28" s="1"/>
  <c r="H28"/>
  <c r="J28" s="1"/>
  <c r="K28"/>
  <c r="M28"/>
  <c r="N28" s="1"/>
  <c r="O28"/>
  <c r="A29"/>
  <c r="B29"/>
  <c r="I29" s="1"/>
  <c r="F29"/>
  <c r="G29" s="1"/>
  <c r="H29"/>
  <c r="K29"/>
  <c r="M29"/>
  <c r="N29" s="1"/>
  <c r="O29"/>
  <c r="A30"/>
  <c r="B30"/>
  <c r="I30" s="1"/>
  <c r="F30"/>
  <c r="G30" s="1"/>
  <c r="H30"/>
  <c r="K30"/>
  <c r="M30"/>
  <c r="N30" s="1"/>
  <c r="W30" s="1"/>
  <c r="O30"/>
  <c r="A31"/>
  <c r="B31"/>
  <c r="I31" s="1"/>
  <c r="F31"/>
  <c r="G31" s="1"/>
  <c r="H31"/>
  <c r="K31"/>
  <c r="M31"/>
  <c r="N31" s="1"/>
  <c r="O31"/>
  <c r="A32"/>
  <c r="B32"/>
  <c r="I32" s="1"/>
  <c r="F32"/>
  <c r="G32" s="1"/>
  <c r="H32"/>
  <c r="J32" s="1"/>
  <c r="K32"/>
  <c r="M32"/>
  <c r="N32" s="1"/>
  <c r="W32" s="1"/>
  <c r="O32"/>
  <c r="A33"/>
  <c r="B33"/>
  <c r="I33" s="1"/>
  <c r="F33"/>
  <c r="G33" s="1"/>
  <c r="T33" s="1"/>
  <c r="H33"/>
  <c r="K33"/>
  <c r="M33"/>
  <c r="N33" s="1"/>
  <c r="W33" s="1"/>
  <c r="O33"/>
  <c r="A34"/>
  <c r="B34"/>
  <c r="I34" s="1"/>
  <c r="F34"/>
  <c r="G34" s="1"/>
  <c r="H34"/>
  <c r="K34"/>
  <c r="M34"/>
  <c r="N34" s="1"/>
  <c r="O34"/>
  <c r="A35"/>
  <c r="B35"/>
  <c r="I35" s="1"/>
  <c r="F35"/>
  <c r="G35" s="1"/>
  <c r="H35"/>
  <c r="K35"/>
  <c r="M35"/>
  <c r="N35" s="1"/>
  <c r="O35"/>
  <c r="A36"/>
  <c r="B36"/>
  <c r="I36" s="1"/>
  <c r="F36"/>
  <c r="G36" s="1"/>
  <c r="H36"/>
  <c r="J36" s="1"/>
  <c r="K36"/>
  <c r="M36"/>
  <c r="N36" s="1"/>
  <c r="W36" s="1"/>
  <c r="O36"/>
  <c r="A37"/>
  <c r="B37"/>
  <c r="I37" s="1"/>
  <c r="F37"/>
  <c r="G37" s="1"/>
  <c r="H37"/>
  <c r="K37"/>
  <c r="M37"/>
  <c r="N37" s="1"/>
  <c r="O37"/>
  <c r="A38"/>
  <c r="B38"/>
  <c r="I38" s="1"/>
  <c r="F38"/>
  <c r="G38" s="1"/>
  <c r="H38"/>
  <c r="K38"/>
  <c r="M38"/>
  <c r="N38" s="1"/>
  <c r="O38"/>
  <c r="A39"/>
  <c r="B39"/>
  <c r="I39" s="1"/>
  <c r="F39"/>
  <c r="G39" s="1"/>
  <c r="H39"/>
  <c r="K39"/>
  <c r="M39"/>
  <c r="N39" s="1"/>
  <c r="O39"/>
  <c r="A40"/>
  <c r="B40"/>
  <c r="I40" s="1"/>
  <c r="F40"/>
  <c r="G40" s="1"/>
  <c r="H40"/>
  <c r="J40" s="1"/>
  <c r="K40"/>
  <c r="M40"/>
  <c r="N40" s="1"/>
  <c r="O40"/>
  <c r="A41"/>
  <c r="B41"/>
  <c r="I41" s="1"/>
  <c r="F41"/>
  <c r="G41" s="1"/>
  <c r="S41" s="1"/>
  <c r="H41"/>
  <c r="K41"/>
  <c r="M41"/>
  <c r="N41" s="1"/>
  <c r="O41"/>
  <c r="A42"/>
  <c r="B42"/>
  <c r="I42" s="1"/>
  <c r="F42"/>
  <c r="G42" s="1"/>
  <c r="H42"/>
  <c r="K42"/>
  <c r="M42"/>
  <c r="N42" s="1"/>
  <c r="O42"/>
  <c r="A43"/>
  <c r="B43"/>
  <c r="I43" s="1"/>
  <c r="F43"/>
  <c r="G43" s="1"/>
  <c r="H43"/>
  <c r="K43"/>
  <c r="M43"/>
  <c r="N43" s="1"/>
  <c r="O43"/>
  <c r="A44"/>
  <c r="B44"/>
  <c r="I44" s="1"/>
  <c r="F44"/>
  <c r="G44" s="1"/>
  <c r="H44"/>
  <c r="J44" s="1"/>
  <c r="K44"/>
  <c r="M44"/>
  <c r="N44" s="1"/>
  <c r="O44"/>
  <c r="A45"/>
  <c r="B45"/>
  <c r="I45" s="1"/>
  <c r="F45"/>
  <c r="G45" s="1"/>
  <c r="H45"/>
  <c r="K45"/>
  <c r="M45"/>
  <c r="N45" s="1"/>
  <c r="O45"/>
  <c r="A46"/>
  <c r="B46"/>
  <c r="I46" s="1"/>
  <c r="F46"/>
  <c r="G46"/>
  <c r="H46"/>
  <c r="K46"/>
  <c r="M46"/>
  <c r="N46"/>
  <c r="V46" s="1"/>
  <c r="O46"/>
  <c r="A47"/>
  <c r="B47"/>
  <c r="I47" s="1"/>
  <c r="F47"/>
  <c r="G47" s="1"/>
  <c r="H47"/>
  <c r="K47"/>
  <c r="M47"/>
  <c r="N47" s="1"/>
  <c r="V47" s="1"/>
  <c r="O47"/>
  <c r="A48"/>
  <c r="B48"/>
  <c r="I48" s="1"/>
  <c r="F48"/>
  <c r="G48" s="1"/>
  <c r="H48"/>
  <c r="K48"/>
  <c r="M48"/>
  <c r="N48" s="1"/>
  <c r="U48" s="1"/>
  <c r="O48"/>
  <c r="A49"/>
  <c r="B49"/>
  <c r="I49" s="1"/>
  <c r="F49"/>
  <c r="G49" s="1"/>
  <c r="H49"/>
  <c r="K49"/>
  <c r="M49"/>
  <c r="N49" s="1"/>
  <c r="U49" s="1"/>
  <c r="O49"/>
  <c r="A50"/>
  <c r="B50"/>
  <c r="I50" s="1"/>
  <c r="F50"/>
  <c r="G50" s="1"/>
  <c r="R50" s="1"/>
  <c r="H50"/>
  <c r="J50" s="1"/>
  <c r="K50"/>
  <c r="M50"/>
  <c r="N50" s="1"/>
  <c r="O50"/>
  <c r="A51"/>
  <c r="B51"/>
  <c r="I51" s="1"/>
  <c r="F51"/>
  <c r="G51" s="1"/>
  <c r="H51"/>
  <c r="K51"/>
  <c r="M51"/>
  <c r="N51" s="1"/>
  <c r="U51" s="1"/>
  <c r="O51"/>
  <c r="A52"/>
  <c r="B52"/>
  <c r="I52" s="1"/>
  <c r="F52"/>
  <c r="G52" s="1"/>
  <c r="Q52" s="1"/>
  <c r="H52"/>
  <c r="K52"/>
  <c r="M52"/>
  <c r="N52" s="1"/>
  <c r="V52" s="1"/>
  <c r="O52"/>
  <c r="A53"/>
  <c r="B53"/>
  <c r="I53" s="1"/>
  <c r="F53"/>
  <c r="G53" s="1"/>
  <c r="H53"/>
  <c r="K53"/>
  <c r="M53"/>
  <c r="N53" s="1"/>
  <c r="O53"/>
  <c r="A54"/>
  <c r="B54"/>
  <c r="I54" s="1"/>
  <c r="F54"/>
  <c r="G54" s="1"/>
  <c r="H54"/>
  <c r="K54"/>
  <c r="M54"/>
  <c r="N54" s="1"/>
  <c r="O54"/>
  <c r="A55"/>
  <c r="B55"/>
  <c r="I55" s="1"/>
  <c r="F55"/>
  <c r="G55" s="1"/>
  <c r="H55"/>
  <c r="K55"/>
  <c r="M55"/>
  <c r="N55" s="1"/>
  <c r="V55" s="1"/>
  <c r="O55"/>
  <c r="A56"/>
  <c r="B56"/>
  <c r="I56" s="1"/>
  <c r="F56"/>
  <c r="G56" s="1"/>
  <c r="R56" s="1"/>
  <c r="H56"/>
  <c r="K56"/>
  <c r="M56"/>
  <c r="N56" s="1"/>
  <c r="O56"/>
  <c r="A57"/>
  <c r="B57"/>
  <c r="I57" s="1"/>
  <c r="F57"/>
  <c r="G57" s="1"/>
  <c r="H57"/>
  <c r="K57"/>
  <c r="M57"/>
  <c r="N57" s="1"/>
  <c r="W57" s="1"/>
  <c r="O57"/>
  <c r="A58"/>
  <c r="B58"/>
  <c r="I58" s="1"/>
  <c r="F58"/>
  <c r="G58" s="1"/>
  <c r="H58"/>
  <c r="J58" s="1"/>
  <c r="K58"/>
  <c r="M58"/>
  <c r="N58" s="1"/>
  <c r="W58" s="1"/>
  <c r="O58"/>
  <c r="A59"/>
  <c r="B59"/>
  <c r="I59" s="1"/>
  <c r="F59"/>
  <c r="G59" s="1"/>
  <c r="H59"/>
  <c r="K59"/>
  <c r="M59"/>
  <c r="N59" s="1"/>
  <c r="W59" s="1"/>
  <c r="O59"/>
  <c r="A60"/>
  <c r="B60"/>
  <c r="I60" s="1"/>
  <c r="F60"/>
  <c r="G60" s="1"/>
  <c r="H60"/>
  <c r="K60"/>
  <c r="M60"/>
  <c r="N60" s="1"/>
  <c r="O60"/>
  <c r="A61"/>
  <c r="B61"/>
  <c r="I61" s="1"/>
  <c r="F61"/>
  <c r="G61" s="1"/>
  <c r="R61" s="1"/>
  <c r="H61"/>
  <c r="K61"/>
  <c r="M61"/>
  <c r="N61" s="1"/>
  <c r="W61" s="1"/>
  <c r="O61"/>
  <c r="A62"/>
  <c r="B62"/>
  <c r="I62" s="1"/>
  <c r="F62"/>
  <c r="G62"/>
  <c r="H62"/>
  <c r="K62"/>
  <c r="M62"/>
  <c r="N62" s="1"/>
  <c r="U62" s="1"/>
  <c r="O62"/>
  <c r="A63"/>
  <c r="B63"/>
  <c r="I63" s="1"/>
  <c r="F63"/>
  <c r="G63" s="1"/>
  <c r="H63"/>
  <c r="J63" s="1"/>
  <c r="K63"/>
  <c r="M63"/>
  <c r="N63" s="1"/>
  <c r="W63" s="1"/>
  <c r="O63"/>
  <c r="A64"/>
  <c r="B64"/>
  <c r="I64" s="1"/>
  <c r="F64"/>
  <c r="G64" s="1"/>
  <c r="H64"/>
  <c r="K64"/>
  <c r="M64"/>
  <c r="N64" s="1"/>
  <c r="W64" s="1"/>
  <c r="O64"/>
  <c r="A65"/>
  <c r="B65"/>
  <c r="I65" s="1"/>
  <c r="F65"/>
  <c r="G65" s="1"/>
  <c r="Q65" s="1"/>
  <c r="H65"/>
  <c r="K65"/>
  <c r="M65"/>
  <c r="N65" s="1"/>
  <c r="W65" s="1"/>
  <c r="O65"/>
  <c r="A66"/>
  <c r="B66"/>
  <c r="I66" s="1"/>
  <c r="F66"/>
  <c r="G66" s="1"/>
  <c r="H66"/>
  <c r="K66"/>
  <c r="M66"/>
  <c r="N66" s="1"/>
  <c r="U66" s="1"/>
  <c r="O66"/>
  <c r="A67"/>
  <c r="B67"/>
  <c r="I67" s="1"/>
  <c r="F67"/>
  <c r="G67" s="1"/>
  <c r="H67"/>
  <c r="J67" s="1"/>
  <c r="K67"/>
  <c r="M67"/>
  <c r="N67" s="1"/>
  <c r="O67"/>
  <c r="A68"/>
  <c r="B68"/>
  <c r="I68" s="1"/>
  <c r="F68"/>
  <c r="G68" s="1"/>
  <c r="H68"/>
  <c r="K68"/>
  <c r="M68"/>
  <c r="N68" s="1"/>
  <c r="O68"/>
  <c r="A69"/>
  <c r="B69"/>
  <c r="I69" s="1"/>
  <c r="F69"/>
  <c r="G69" s="1"/>
  <c r="H69"/>
  <c r="K69"/>
  <c r="M69"/>
  <c r="N69" s="1"/>
  <c r="W69" s="1"/>
  <c r="O69"/>
  <c r="A70"/>
  <c r="B70"/>
  <c r="I70" s="1"/>
  <c r="F70"/>
  <c r="G70" s="1"/>
  <c r="H70"/>
  <c r="K70"/>
  <c r="M70"/>
  <c r="N70" s="1"/>
  <c r="O70"/>
  <c r="A71"/>
  <c r="B71"/>
  <c r="I71" s="1"/>
  <c r="F71"/>
  <c r="G71" s="1"/>
  <c r="R71" s="1"/>
  <c r="H71"/>
  <c r="K71"/>
  <c r="M71"/>
  <c r="N71" s="1"/>
  <c r="W71" s="1"/>
  <c r="O71"/>
  <c r="A72"/>
  <c r="B72"/>
  <c r="I72" s="1"/>
  <c r="F72"/>
  <c r="G72" s="1"/>
  <c r="H72"/>
  <c r="K72"/>
  <c r="M72"/>
  <c r="N72" s="1"/>
  <c r="O72"/>
  <c r="A73"/>
  <c r="B73"/>
  <c r="I73" s="1"/>
  <c r="F73"/>
  <c r="G73" s="1"/>
  <c r="S73" s="1"/>
  <c r="H73"/>
  <c r="K73"/>
  <c r="M73"/>
  <c r="N73" s="1"/>
  <c r="V73" s="1"/>
  <c r="O73"/>
  <c r="A74"/>
  <c r="B74"/>
  <c r="I74" s="1"/>
  <c r="F74"/>
  <c r="G74" s="1"/>
  <c r="H74"/>
  <c r="K74"/>
  <c r="M74"/>
  <c r="N74" s="1"/>
  <c r="V74" s="1"/>
  <c r="O74"/>
  <c r="A75"/>
  <c r="B75"/>
  <c r="I75" s="1"/>
  <c r="F75"/>
  <c r="G75" s="1"/>
  <c r="Q75" s="1"/>
  <c r="H75"/>
  <c r="J75" s="1"/>
  <c r="K75"/>
  <c r="M75"/>
  <c r="N75" s="1"/>
  <c r="O75"/>
  <c r="A76"/>
  <c r="B76"/>
  <c r="I76" s="1"/>
  <c r="F76"/>
  <c r="G76" s="1"/>
  <c r="H76"/>
  <c r="K76"/>
  <c r="M76"/>
  <c r="N76" s="1"/>
  <c r="V76" s="1"/>
  <c r="O76"/>
  <c r="A77"/>
  <c r="B77"/>
  <c r="I77" s="1"/>
  <c r="F77"/>
  <c r="G77" s="1"/>
  <c r="H77"/>
  <c r="K77"/>
  <c r="M77"/>
  <c r="N77" s="1"/>
  <c r="U77" s="1"/>
  <c r="O77"/>
  <c r="A78"/>
  <c r="B78"/>
  <c r="I78" s="1"/>
  <c r="F78"/>
  <c r="G78" s="1"/>
  <c r="H78"/>
  <c r="K78"/>
  <c r="M78"/>
  <c r="N78" s="1"/>
  <c r="O78"/>
  <c r="A79"/>
  <c r="B79"/>
  <c r="I79" s="1"/>
  <c r="F79"/>
  <c r="G79" s="1"/>
  <c r="S79" s="1"/>
  <c r="H79"/>
  <c r="J79" s="1"/>
  <c r="K79"/>
  <c r="M79"/>
  <c r="N79" s="1"/>
  <c r="O79"/>
  <c r="A80"/>
  <c r="B80"/>
  <c r="I80" s="1"/>
  <c r="F80"/>
  <c r="G80" s="1"/>
  <c r="R80" s="1"/>
  <c r="H80"/>
  <c r="K80"/>
  <c r="M80"/>
  <c r="N80" s="1"/>
  <c r="O80"/>
  <c r="A81"/>
  <c r="B81"/>
  <c r="I81" s="1"/>
  <c r="F81"/>
  <c r="G81" s="1"/>
  <c r="H81"/>
  <c r="K81"/>
  <c r="M81"/>
  <c r="N81" s="1"/>
  <c r="O81"/>
  <c r="A82"/>
  <c r="B82"/>
  <c r="I82" s="1"/>
  <c r="F82"/>
  <c r="G82" s="1"/>
  <c r="H82"/>
  <c r="K82"/>
  <c r="M82"/>
  <c r="N82" s="1"/>
  <c r="W82" s="1"/>
  <c r="O82"/>
  <c r="A83"/>
  <c r="B83"/>
  <c r="I83" s="1"/>
  <c r="F83"/>
  <c r="G83" s="1"/>
  <c r="H83"/>
  <c r="J83" s="1"/>
  <c r="K83"/>
  <c r="M83"/>
  <c r="N83" s="1"/>
  <c r="O83"/>
  <c r="A84"/>
  <c r="B84"/>
  <c r="I84" s="1"/>
  <c r="F84"/>
  <c r="G84" s="1"/>
  <c r="H84"/>
  <c r="K84"/>
  <c r="M84"/>
  <c r="N84" s="1"/>
  <c r="V84" s="1"/>
  <c r="O84"/>
  <c r="A85"/>
  <c r="B85"/>
  <c r="I85" s="1"/>
  <c r="F85"/>
  <c r="G85" s="1"/>
  <c r="R85" s="1"/>
  <c r="H85"/>
  <c r="K85"/>
  <c r="M85"/>
  <c r="N85" s="1"/>
  <c r="O85"/>
  <c r="A86"/>
  <c r="B86"/>
  <c r="I86" s="1"/>
  <c r="F86"/>
  <c r="G86" s="1"/>
  <c r="S86" s="1"/>
  <c r="H86"/>
  <c r="K86"/>
  <c r="M86"/>
  <c r="N86" s="1"/>
  <c r="W86" s="1"/>
  <c r="O86"/>
  <c r="A87"/>
  <c r="B87"/>
  <c r="I87" s="1"/>
  <c r="F87"/>
  <c r="G87" s="1"/>
  <c r="H87"/>
  <c r="J87" s="1"/>
  <c r="K87"/>
  <c r="M87"/>
  <c r="N87" s="1"/>
  <c r="U87" s="1"/>
  <c r="O87"/>
  <c r="A88"/>
  <c r="B88"/>
  <c r="I88" s="1"/>
  <c r="F88"/>
  <c r="G88" s="1"/>
  <c r="H88"/>
  <c r="K88"/>
  <c r="M88"/>
  <c r="N88" s="1"/>
  <c r="U88" s="1"/>
  <c r="O88"/>
  <c r="A89"/>
  <c r="B89"/>
  <c r="I89" s="1"/>
  <c r="F89"/>
  <c r="G89" s="1"/>
  <c r="Q89" s="1"/>
  <c r="H89"/>
  <c r="K89"/>
  <c r="M89"/>
  <c r="N89" s="1"/>
  <c r="U89" s="1"/>
  <c r="O89"/>
  <c r="A90"/>
  <c r="B90"/>
  <c r="I90" s="1"/>
  <c r="F90"/>
  <c r="G90" s="1"/>
  <c r="H90"/>
  <c r="K90"/>
  <c r="M90"/>
  <c r="N90" s="1"/>
  <c r="W90" s="1"/>
  <c r="O90"/>
  <c r="A91"/>
  <c r="B91"/>
  <c r="I91" s="1"/>
  <c r="F91"/>
  <c r="G91" s="1"/>
  <c r="Q91" s="1"/>
  <c r="H91"/>
  <c r="K91"/>
  <c r="M91"/>
  <c r="N91" s="1"/>
  <c r="O91"/>
  <c r="A92"/>
  <c r="B92"/>
  <c r="I92" s="1"/>
  <c r="F92"/>
  <c r="G92" s="1"/>
  <c r="H92"/>
  <c r="K92"/>
  <c r="M92"/>
  <c r="N92" s="1"/>
  <c r="U92" s="1"/>
  <c r="O92"/>
  <c r="A93"/>
  <c r="B93"/>
  <c r="I93" s="1"/>
  <c r="F93"/>
  <c r="G93" s="1"/>
  <c r="H93"/>
  <c r="K93"/>
  <c r="M93"/>
  <c r="N93" s="1"/>
  <c r="O93"/>
  <c r="A94"/>
  <c r="B94"/>
  <c r="I94" s="1"/>
  <c r="F94"/>
  <c r="G94" s="1"/>
  <c r="S94" s="1"/>
  <c r="H94"/>
  <c r="K94"/>
  <c r="M94"/>
  <c r="N94" s="1"/>
  <c r="W94" s="1"/>
  <c r="O94"/>
  <c r="A95"/>
  <c r="B95"/>
  <c r="I95" s="1"/>
  <c r="F95"/>
  <c r="G95" s="1"/>
  <c r="S95" s="1"/>
  <c r="H95"/>
  <c r="J95" s="1"/>
  <c r="K95"/>
  <c r="M95"/>
  <c r="N95" s="1"/>
  <c r="V95" s="1"/>
  <c r="O95"/>
  <c r="A96"/>
  <c r="B96"/>
  <c r="I96" s="1"/>
  <c r="F96"/>
  <c r="G96" s="1"/>
  <c r="R96" s="1"/>
  <c r="H96"/>
  <c r="K96"/>
  <c r="M96"/>
  <c r="N96" s="1"/>
  <c r="V96" s="1"/>
  <c r="O96"/>
  <c r="A97"/>
  <c r="B97"/>
  <c r="I97" s="1"/>
  <c r="F97"/>
  <c r="G97" s="1"/>
  <c r="H97"/>
  <c r="J97" s="1"/>
  <c r="K97"/>
  <c r="M97"/>
  <c r="N97" s="1"/>
  <c r="W97" s="1"/>
  <c r="O97"/>
  <c r="A98"/>
  <c r="B98"/>
  <c r="I98" s="1"/>
  <c r="F98"/>
  <c r="G98" s="1"/>
  <c r="H98"/>
  <c r="K98"/>
  <c r="M98"/>
  <c r="N98" s="1"/>
  <c r="O98"/>
  <c r="A99"/>
  <c r="B99"/>
  <c r="I99" s="1"/>
  <c r="F99"/>
  <c r="G99" s="1"/>
  <c r="H99"/>
  <c r="K99"/>
  <c r="M99"/>
  <c r="N99" s="1"/>
  <c r="V99" s="1"/>
  <c r="O99"/>
  <c r="A100"/>
  <c r="B100"/>
  <c r="I100" s="1"/>
  <c r="F100"/>
  <c r="G100" s="1"/>
  <c r="H100"/>
  <c r="K100"/>
  <c r="M100"/>
  <c r="N100" s="1"/>
  <c r="O100"/>
  <c r="A101"/>
  <c r="B101"/>
  <c r="I101" s="1"/>
  <c r="F101"/>
  <c r="G101" s="1"/>
  <c r="H101"/>
  <c r="K101"/>
  <c r="M101"/>
  <c r="N101" s="1"/>
  <c r="O101"/>
  <c r="A102"/>
  <c r="B102"/>
  <c r="I102" s="1"/>
  <c r="F102"/>
  <c r="G102" s="1"/>
  <c r="T102" s="1"/>
  <c r="H102"/>
  <c r="K102"/>
  <c r="M102"/>
  <c r="N102" s="1"/>
  <c r="O102"/>
  <c r="A103"/>
  <c r="B103"/>
  <c r="I103" s="1"/>
  <c r="F103"/>
  <c r="G103" s="1"/>
  <c r="H103"/>
  <c r="K103"/>
  <c r="M103"/>
  <c r="N103" s="1"/>
  <c r="U103" s="1"/>
  <c r="O103"/>
  <c r="A104"/>
  <c r="B104"/>
  <c r="I104" s="1"/>
  <c r="F104"/>
  <c r="G104" s="1"/>
  <c r="H104"/>
  <c r="K104"/>
  <c r="M104"/>
  <c r="N104" s="1"/>
  <c r="O104"/>
  <c r="A105"/>
  <c r="B105"/>
  <c r="I105" s="1"/>
  <c r="F105"/>
  <c r="G105" s="1"/>
  <c r="H105"/>
  <c r="K105"/>
  <c r="M105"/>
  <c r="N105" s="1"/>
  <c r="O105"/>
  <c r="A106"/>
  <c r="B106"/>
  <c r="I106" s="1"/>
  <c r="F106"/>
  <c r="G106" s="1"/>
  <c r="H106"/>
  <c r="K106"/>
  <c r="M106"/>
  <c r="N106" s="1"/>
  <c r="O106"/>
  <c r="A107"/>
  <c r="B107"/>
  <c r="I107" s="1"/>
  <c r="F107"/>
  <c r="G107" s="1"/>
  <c r="H107"/>
  <c r="J107" s="1"/>
  <c r="K107"/>
  <c r="M107"/>
  <c r="N107" s="1"/>
  <c r="U107" s="1"/>
  <c r="O107"/>
  <c r="A108"/>
  <c r="B108"/>
  <c r="I108" s="1"/>
  <c r="F108"/>
  <c r="G108" s="1"/>
  <c r="S108" s="1"/>
  <c r="H108"/>
  <c r="K108"/>
  <c r="M108"/>
  <c r="N108" s="1"/>
  <c r="V108" s="1"/>
  <c r="O108"/>
  <c r="A109"/>
  <c r="B109"/>
  <c r="I109" s="1"/>
  <c r="F109"/>
  <c r="G109" s="1"/>
  <c r="K109"/>
  <c r="M109"/>
  <c r="N109" s="1"/>
  <c r="O109"/>
  <c r="A110"/>
  <c r="B110"/>
  <c r="I110" s="1"/>
  <c r="F110"/>
  <c r="G110" s="1"/>
  <c r="H110"/>
  <c r="J110" s="1"/>
  <c r="K110"/>
  <c r="M110"/>
  <c r="N110" s="1"/>
  <c r="O110"/>
  <c r="A111"/>
  <c r="B111"/>
  <c r="I111" s="1"/>
  <c r="F111"/>
  <c r="G111" s="1"/>
  <c r="H111"/>
  <c r="K111"/>
  <c r="M111"/>
  <c r="N111" s="1"/>
  <c r="O111"/>
  <c r="A112"/>
  <c r="B112"/>
  <c r="I112" s="1"/>
  <c r="F112"/>
  <c r="G112" s="1"/>
  <c r="H112"/>
  <c r="K112"/>
  <c r="E112" s="1"/>
  <c r="M112"/>
  <c r="N112" s="1"/>
  <c r="O112"/>
  <c r="A113"/>
  <c r="B113"/>
  <c r="I113" s="1"/>
  <c r="F113"/>
  <c r="G113" s="1"/>
  <c r="Q113" s="1"/>
  <c r="H113"/>
  <c r="K113"/>
  <c r="M113"/>
  <c r="N113" s="1"/>
  <c r="O113"/>
  <c r="A114"/>
  <c r="B114"/>
  <c r="I114" s="1"/>
  <c r="F114"/>
  <c r="G114" s="1"/>
  <c r="H114"/>
  <c r="J114" s="1"/>
  <c r="K114"/>
  <c r="M114"/>
  <c r="N114" s="1"/>
  <c r="O114"/>
  <c r="A115"/>
  <c r="B115"/>
  <c r="I115" s="1"/>
  <c r="F115"/>
  <c r="G115" s="1"/>
  <c r="H115"/>
  <c r="K115"/>
  <c r="M115"/>
  <c r="N115" s="1"/>
  <c r="O115"/>
  <c r="A116"/>
  <c r="B116"/>
  <c r="I116" s="1"/>
  <c r="F116"/>
  <c r="G116" s="1"/>
  <c r="H116"/>
  <c r="K116"/>
  <c r="M116"/>
  <c r="N116" s="1"/>
  <c r="O116"/>
  <c r="A117"/>
  <c r="B117"/>
  <c r="I117" s="1"/>
  <c r="F117"/>
  <c r="G117" s="1"/>
  <c r="H117"/>
  <c r="K117"/>
  <c r="M117"/>
  <c r="N117" s="1"/>
  <c r="V117" s="1"/>
  <c r="O117"/>
  <c r="A118"/>
  <c r="B118"/>
  <c r="I118" s="1"/>
  <c r="F118"/>
  <c r="G118" s="1"/>
  <c r="H118"/>
  <c r="J118" s="1"/>
  <c r="K118"/>
  <c r="M118"/>
  <c r="N118" s="1"/>
  <c r="O118"/>
  <c r="A119"/>
  <c r="B119"/>
  <c r="I119" s="1"/>
  <c r="F119"/>
  <c r="G119" s="1"/>
  <c r="H119"/>
  <c r="K119"/>
  <c r="M119"/>
  <c r="N119" s="1"/>
  <c r="W119" s="1"/>
  <c r="O119"/>
  <c r="A120"/>
  <c r="B120"/>
  <c r="I120" s="1"/>
  <c r="F120"/>
  <c r="G120" s="1"/>
  <c r="H120"/>
  <c r="K120"/>
  <c r="M120"/>
  <c r="N120" s="1"/>
  <c r="O120"/>
  <c r="A121"/>
  <c r="B121"/>
  <c r="I121" s="1"/>
  <c r="F121"/>
  <c r="G121" s="1"/>
  <c r="H121"/>
  <c r="K121"/>
  <c r="M121"/>
  <c r="N121" s="1"/>
  <c r="O121"/>
  <c r="A122"/>
  <c r="B122"/>
  <c r="I122" s="1"/>
  <c r="F122"/>
  <c r="G122" s="1"/>
  <c r="H122"/>
  <c r="J122" s="1"/>
  <c r="K122"/>
  <c r="M122"/>
  <c r="N122" s="1"/>
  <c r="U122" s="1"/>
  <c r="O122"/>
  <c r="A123"/>
  <c r="B123"/>
  <c r="I123" s="1"/>
  <c r="F123"/>
  <c r="G123" s="1"/>
  <c r="Q123" s="1"/>
  <c r="H123"/>
  <c r="K123"/>
  <c r="M123"/>
  <c r="N123" s="1"/>
  <c r="U123" s="1"/>
  <c r="O123"/>
  <c r="A124"/>
  <c r="B124"/>
  <c r="I124" s="1"/>
  <c r="F124"/>
  <c r="G124" s="1"/>
  <c r="H124"/>
  <c r="K124"/>
  <c r="M124"/>
  <c r="N124" s="1"/>
  <c r="O124"/>
  <c r="A125"/>
  <c r="B125"/>
  <c r="I125" s="1"/>
  <c r="F125"/>
  <c r="G125" s="1"/>
  <c r="H125"/>
  <c r="K125"/>
  <c r="M125"/>
  <c r="N125" s="1"/>
  <c r="O125"/>
  <c r="A126"/>
  <c r="B126"/>
  <c r="I126" s="1"/>
  <c r="F126"/>
  <c r="G126" s="1"/>
  <c r="H126"/>
  <c r="K126"/>
  <c r="M126"/>
  <c r="N126" s="1"/>
  <c r="O126"/>
  <c r="A127"/>
  <c r="B127"/>
  <c r="I127" s="1"/>
  <c r="F127"/>
  <c r="G127" s="1"/>
  <c r="H127"/>
  <c r="K127"/>
  <c r="M127"/>
  <c r="N127" s="1"/>
  <c r="O127"/>
  <c r="A128"/>
  <c r="B128"/>
  <c r="I128" s="1"/>
  <c r="F128"/>
  <c r="G128" s="1"/>
  <c r="H128"/>
  <c r="K128"/>
  <c r="M128"/>
  <c r="N128" s="1"/>
  <c r="O128"/>
  <c r="A129"/>
  <c r="B129"/>
  <c r="I129" s="1"/>
  <c r="F129"/>
  <c r="G129" s="1"/>
  <c r="H129"/>
  <c r="K129"/>
  <c r="M129"/>
  <c r="N129" s="1"/>
  <c r="W129" s="1"/>
  <c r="O129"/>
  <c r="A130"/>
  <c r="B130"/>
  <c r="I130" s="1"/>
  <c r="F130"/>
  <c r="G130" s="1"/>
  <c r="H130"/>
  <c r="J130" s="1"/>
  <c r="K130"/>
  <c r="M130"/>
  <c r="N130" s="1"/>
  <c r="V130" s="1"/>
  <c r="O130"/>
  <c r="A131"/>
  <c r="B131"/>
  <c r="I131" s="1"/>
  <c r="F131"/>
  <c r="G131" s="1"/>
  <c r="H131"/>
  <c r="K131"/>
  <c r="M131"/>
  <c r="N131" s="1"/>
  <c r="O131"/>
  <c r="A132"/>
  <c r="B132"/>
  <c r="I132" s="1"/>
  <c r="F132"/>
  <c r="G132" s="1"/>
  <c r="H132"/>
  <c r="K132"/>
  <c r="M132"/>
  <c r="N132" s="1"/>
  <c r="O132"/>
  <c r="A133"/>
  <c r="B133"/>
  <c r="I133" s="1"/>
  <c r="F133"/>
  <c r="G133" s="1"/>
  <c r="H133"/>
  <c r="K133"/>
  <c r="M133"/>
  <c r="N133" s="1"/>
  <c r="O133"/>
  <c r="A134"/>
  <c r="B134"/>
  <c r="I134" s="1"/>
  <c r="F134"/>
  <c r="G134" s="1"/>
  <c r="H134"/>
  <c r="K134"/>
  <c r="M134"/>
  <c r="N134" s="1"/>
  <c r="W134" s="1"/>
  <c r="O134"/>
  <c r="A135"/>
  <c r="B135"/>
  <c r="I135" s="1"/>
  <c r="F135"/>
  <c r="G135" s="1"/>
  <c r="H135"/>
  <c r="K135"/>
  <c r="M135"/>
  <c r="N135" s="1"/>
  <c r="O135"/>
  <c r="A136"/>
  <c r="B136"/>
  <c r="I136" s="1"/>
  <c r="F136"/>
  <c r="G136" s="1"/>
  <c r="T136" s="1"/>
  <c r="H136"/>
  <c r="K136"/>
  <c r="M136"/>
  <c r="N136" s="1"/>
  <c r="O136"/>
  <c r="A137"/>
  <c r="B137"/>
  <c r="I137" s="1"/>
  <c r="F137"/>
  <c r="G137" s="1"/>
  <c r="H137"/>
  <c r="K137"/>
  <c r="M137"/>
  <c r="N137" s="1"/>
  <c r="W137" s="1"/>
  <c r="O137"/>
  <c r="A138"/>
  <c r="B138"/>
  <c r="I138" s="1"/>
  <c r="F138"/>
  <c r="G138" s="1"/>
  <c r="H138"/>
  <c r="J138" s="1"/>
  <c r="K138"/>
  <c r="M138"/>
  <c r="N138" s="1"/>
  <c r="V138" s="1"/>
  <c r="O138"/>
  <c r="A139"/>
  <c r="B139"/>
  <c r="I139" s="1"/>
  <c r="F139"/>
  <c r="G139" s="1"/>
  <c r="H139"/>
  <c r="K139"/>
  <c r="M139"/>
  <c r="N139" s="1"/>
  <c r="W139" s="1"/>
  <c r="O139"/>
  <c r="A140"/>
  <c r="B140"/>
  <c r="I140" s="1"/>
  <c r="F140"/>
  <c r="G140" s="1"/>
  <c r="H140"/>
  <c r="K140"/>
  <c r="M140"/>
  <c r="N140" s="1"/>
  <c r="O140"/>
  <c r="A141"/>
  <c r="B141"/>
  <c r="I141" s="1"/>
  <c r="F141"/>
  <c r="G141" s="1"/>
  <c r="H141"/>
  <c r="K141"/>
  <c r="M141"/>
  <c r="N141" s="1"/>
  <c r="O141"/>
  <c r="A142"/>
  <c r="B142"/>
  <c r="I142" s="1"/>
  <c r="F142"/>
  <c r="G142" s="1"/>
  <c r="S142" s="1"/>
  <c r="H142"/>
  <c r="J142" s="1"/>
  <c r="K142"/>
  <c r="M142"/>
  <c r="N142" s="1"/>
  <c r="O142"/>
  <c r="A143"/>
  <c r="B143"/>
  <c r="I143" s="1"/>
  <c r="F143"/>
  <c r="G143" s="1"/>
  <c r="H143"/>
  <c r="K143"/>
  <c r="M143"/>
  <c r="N143" s="1"/>
  <c r="O143"/>
  <c r="A144"/>
  <c r="B144"/>
  <c r="I144" s="1"/>
  <c r="F144"/>
  <c r="G144" s="1"/>
  <c r="H144"/>
  <c r="K144"/>
  <c r="M144"/>
  <c r="N144" s="1"/>
  <c r="U144" s="1"/>
  <c r="O144"/>
  <c r="A145"/>
  <c r="B145"/>
  <c r="I145" s="1"/>
  <c r="F145"/>
  <c r="G145" s="1"/>
  <c r="H145"/>
  <c r="K145"/>
  <c r="M145"/>
  <c r="N145" s="1"/>
  <c r="W145" s="1"/>
  <c r="O145"/>
  <c r="A146"/>
  <c r="B146"/>
  <c r="I146" s="1"/>
  <c r="F146"/>
  <c r="G146" s="1"/>
  <c r="H146"/>
  <c r="J146" s="1"/>
  <c r="K146"/>
  <c r="M146"/>
  <c r="N146" s="1"/>
  <c r="O146"/>
  <c r="A147"/>
  <c r="B147"/>
  <c r="I147" s="1"/>
  <c r="F147"/>
  <c r="G147" s="1"/>
  <c r="H147"/>
  <c r="K147"/>
  <c r="M147"/>
  <c r="N147" s="1"/>
  <c r="O147"/>
  <c r="A148"/>
  <c r="B148"/>
  <c r="I148" s="1"/>
  <c r="F148"/>
  <c r="G148" s="1"/>
  <c r="Q148" s="1"/>
  <c r="H148"/>
  <c r="K148"/>
  <c r="M148"/>
  <c r="N148" s="1"/>
  <c r="O148"/>
  <c r="A149"/>
  <c r="B149"/>
  <c r="I149" s="1"/>
  <c r="F149"/>
  <c r="G149" s="1"/>
  <c r="H149"/>
  <c r="K149"/>
  <c r="M149"/>
  <c r="N149" s="1"/>
  <c r="W149" s="1"/>
  <c r="O149"/>
  <c r="A150"/>
  <c r="B150"/>
  <c r="I150" s="1"/>
  <c r="F150"/>
  <c r="G150" s="1"/>
  <c r="H150"/>
  <c r="K150"/>
  <c r="M150"/>
  <c r="N150" s="1"/>
  <c r="W150" s="1"/>
  <c r="O150"/>
  <c r="A151"/>
  <c r="B151"/>
  <c r="I151" s="1"/>
  <c r="F151"/>
  <c r="G151" s="1"/>
  <c r="H151"/>
  <c r="K151"/>
  <c r="M151"/>
  <c r="N151" s="1"/>
  <c r="O151"/>
  <c r="A152"/>
  <c r="B152"/>
  <c r="I152" s="1"/>
  <c r="F152"/>
  <c r="G152" s="1"/>
  <c r="H152"/>
  <c r="K152"/>
  <c r="M152"/>
  <c r="N152" s="1"/>
  <c r="O152"/>
  <c r="A153"/>
  <c r="B153"/>
  <c r="I153" s="1"/>
  <c r="F153"/>
  <c r="G153" s="1"/>
  <c r="H153"/>
  <c r="K153"/>
  <c r="M153"/>
  <c r="N153" s="1"/>
  <c r="W153" s="1"/>
  <c r="O153"/>
  <c r="A154"/>
  <c r="B154"/>
  <c r="I154" s="1"/>
  <c r="F154"/>
  <c r="G154" s="1"/>
  <c r="H154"/>
  <c r="J154" s="1"/>
  <c r="K154"/>
  <c r="M154"/>
  <c r="N154" s="1"/>
  <c r="O154"/>
  <c r="A155"/>
  <c r="B155"/>
  <c r="I155" s="1"/>
  <c r="F155"/>
  <c r="G155" s="1"/>
  <c r="H155"/>
  <c r="K155"/>
  <c r="M155"/>
  <c r="N155" s="1"/>
  <c r="O155"/>
  <c r="A156"/>
  <c r="B156"/>
  <c r="I156" s="1"/>
  <c r="F156"/>
  <c r="G156" s="1"/>
  <c r="H156"/>
  <c r="K156"/>
  <c r="M156"/>
  <c r="N156" s="1"/>
  <c r="O156"/>
  <c r="A157"/>
  <c r="B157"/>
  <c r="I157" s="1"/>
  <c r="F157"/>
  <c r="G157" s="1"/>
  <c r="S157" s="1"/>
  <c r="H157"/>
  <c r="K157"/>
  <c r="M157"/>
  <c r="N157" s="1"/>
  <c r="O157"/>
  <c r="A158"/>
  <c r="B158"/>
  <c r="I158" s="1"/>
  <c r="F158"/>
  <c r="G158" s="1"/>
  <c r="H158"/>
  <c r="J158" s="1"/>
  <c r="K158"/>
  <c r="M158"/>
  <c r="N158" s="1"/>
  <c r="O158"/>
  <c r="A159"/>
  <c r="B159"/>
  <c r="I159" s="1"/>
  <c r="F159"/>
  <c r="G159" s="1"/>
  <c r="H159"/>
  <c r="K159"/>
  <c r="M159"/>
  <c r="N159" s="1"/>
  <c r="O159"/>
  <c r="A160"/>
  <c r="B160"/>
  <c r="I160" s="1"/>
  <c r="F160"/>
  <c r="G160" s="1"/>
  <c r="H160"/>
  <c r="K160"/>
  <c r="M160"/>
  <c r="N160" s="1"/>
  <c r="O160"/>
  <c r="A161"/>
  <c r="B161"/>
  <c r="I161" s="1"/>
  <c r="F161"/>
  <c r="G161" s="1"/>
  <c r="H161"/>
  <c r="K161"/>
  <c r="M161"/>
  <c r="N161" s="1"/>
  <c r="W161" s="1"/>
  <c r="O161"/>
  <c r="A162"/>
  <c r="B162"/>
  <c r="I162" s="1"/>
  <c r="F162"/>
  <c r="G162" s="1"/>
  <c r="H162"/>
  <c r="J162" s="1"/>
  <c r="K162"/>
  <c r="M162"/>
  <c r="N162" s="1"/>
  <c r="O162"/>
  <c r="A163"/>
  <c r="B163"/>
  <c r="I163" s="1"/>
  <c r="F163"/>
  <c r="G163" s="1"/>
  <c r="H163"/>
  <c r="K163"/>
  <c r="M163"/>
  <c r="N163" s="1"/>
  <c r="O163"/>
  <c r="A164"/>
  <c r="B164"/>
  <c r="I164" s="1"/>
  <c r="F164"/>
  <c r="G164" s="1"/>
  <c r="H164"/>
  <c r="K164"/>
  <c r="M164"/>
  <c r="N164" s="1"/>
  <c r="O164"/>
  <c r="A165"/>
  <c r="B165"/>
  <c r="I165" s="1"/>
  <c r="F165"/>
  <c r="G165" s="1"/>
  <c r="S165" s="1"/>
  <c r="H165"/>
  <c r="K165"/>
  <c r="M165"/>
  <c r="N165" s="1"/>
  <c r="V165" s="1"/>
  <c r="O165"/>
  <c r="A166"/>
  <c r="B166"/>
  <c r="I166" s="1"/>
  <c r="F166"/>
  <c r="G166" s="1"/>
  <c r="H166"/>
  <c r="J166" s="1"/>
  <c r="K166"/>
  <c r="M166"/>
  <c r="N166" s="1"/>
  <c r="O166"/>
  <c r="A167"/>
  <c r="B167"/>
  <c r="I167" s="1"/>
  <c r="F167"/>
  <c r="G167" s="1"/>
  <c r="H167"/>
  <c r="K167"/>
  <c r="M167"/>
  <c r="N167" s="1"/>
  <c r="O167"/>
  <c r="A168"/>
  <c r="B168"/>
  <c r="I168" s="1"/>
  <c r="F168"/>
  <c r="G168" s="1"/>
  <c r="H168"/>
  <c r="K168"/>
  <c r="M168"/>
  <c r="N168" s="1"/>
  <c r="O168"/>
  <c r="A169"/>
  <c r="B169"/>
  <c r="I169" s="1"/>
  <c r="F169"/>
  <c r="G169" s="1"/>
  <c r="H169"/>
  <c r="K169"/>
  <c r="M169"/>
  <c r="N169" s="1"/>
  <c r="W169" s="1"/>
  <c r="O169"/>
  <c r="A170"/>
  <c r="B170"/>
  <c r="I170" s="1"/>
  <c r="F170"/>
  <c r="G170" s="1"/>
  <c r="H170"/>
  <c r="K170"/>
  <c r="M170"/>
  <c r="N170" s="1"/>
  <c r="O170"/>
  <c r="A171"/>
  <c r="B171"/>
  <c r="I171" s="1"/>
  <c r="F171"/>
  <c r="G171" s="1"/>
  <c r="H171"/>
  <c r="K171"/>
  <c r="M171"/>
  <c r="N171" s="1"/>
  <c r="O171"/>
  <c r="A172"/>
  <c r="B172"/>
  <c r="I172" s="1"/>
  <c r="F172"/>
  <c r="G172" s="1"/>
  <c r="H172"/>
  <c r="K172"/>
  <c r="M172"/>
  <c r="N172" s="1"/>
  <c r="O172"/>
  <c r="A173"/>
  <c r="B173"/>
  <c r="I173" s="1"/>
  <c r="F173"/>
  <c r="G173" s="1"/>
  <c r="H173"/>
  <c r="K173"/>
  <c r="M173"/>
  <c r="N173" s="1"/>
  <c r="O173"/>
  <c r="A174"/>
  <c r="B174"/>
  <c r="I174" s="1"/>
  <c r="F174"/>
  <c r="G174" s="1"/>
  <c r="H174"/>
  <c r="J174" s="1"/>
  <c r="K174"/>
  <c r="M174"/>
  <c r="N174" s="1"/>
  <c r="O174"/>
  <c r="A175"/>
  <c r="B175"/>
  <c r="I175" s="1"/>
  <c r="F175"/>
  <c r="G175" s="1"/>
  <c r="H175"/>
  <c r="K175"/>
  <c r="M175"/>
  <c r="N175" s="1"/>
  <c r="O175"/>
  <c r="A176"/>
  <c r="B176"/>
  <c r="I176" s="1"/>
  <c r="F176"/>
  <c r="G176" s="1"/>
  <c r="Q176" s="1"/>
  <c r="H176"/>
  <c r="K176"/>
  <c r="M176"/>
  <c r="N176" s="1"/>
  <c r="V176" s="1"/>
  <c r="O176"/>
  <c r="A177"/>
  <c r="B177"/>
  <c r="I177" s="1"/>
  <c r="F177"/>
  <c r="G177" s="1"/>
  <c r="H177"/>
  <c r="K177"/>
  <c r="M177"/>
  <c r="N177" s="1"/>
  <c r="O177"/>
  <c r="A178"/>
  <c r="B178"/>
  <c r="I178" s="1"/>
  <c r="F178"/>
  <c r="G178" s="1"/>
  <c r="H178"/>
  <c r="J178" s="1"/>
  <c r="K178"/>
  <c r="M178"/>
  <c r="N178" s="1"/>
  <c r="O178"/>
  <c r="A179"/>
  <c r="B179"/>
  <c r="I179" s="1"/>
  <c r="F179"/>
  <c r="G179" s="1"/>
  <c r="H179"/>
  <c r="K179"/>
  <c r="M179"/>
  <c r="N179" s="1"/>
  <c r="O179"/>
  <c r="A180"/>
  <c r="B180"/>
  <c r="I180" s="1"/>
  <c r="F180"/>
  <c r="G180" s="1"/>
  <c r="T180" s="1"/>
  <c r="H180"/>
  <c r="K180"/>
  <c r="M180"/>
  <c r="N180" s="1"/>
  <c r="O180"/>
  <c r="A181"/>
  <c r="B181"/>
  <c r="I181" s="1"/>
  <c r="F181"/>
  <c r="G181" s="1"/>
  <c r="H181"/>
  <c r="K181"/>
  <c r="M181"/>
  <c r="N181" s="1"/>
  <c r="O181"/>
  <c r="A182"/>
  <c r="B182"/>
  <c r="I182" s="1"/>
  <c r="F182"/>
  <c r="G182" s="1"/>
  <c r="H182"/>
  <c r="K182"/>
  <c r="M182"/>
  <c r="N182" s="1"/>
  <c r="O182"/>
  <c r="A183"/>
  <c r="B183"/>
  <c r="I183" s="1"/>
  <c r="F183"/>
  <c r="G183" s="1"/>
  <c r="H183"/>
  <c r="K183"/>
  <c r="M183"/>
  <c r="N183" s="1"/>
  <c r="O183"/>
  <c r="A184"/>
  <c r="B184"/>
  <c r="I184" s="1"/>
  <c r="F184"/>
  <c r="G184" s="1"/>
  <c r="Q184" s="1"/>
  <c r="H184"/>
  <c r="K184"/>
  <c r="M184"/>
  <c r="N184" s="1"/>
  <c r="O184"/>
  <c r="A185"/>
  <c r="B185"/>
  <c r="I185" s="1"/>
  <c r="F185"/>
  <c r="G185" s="1"/>
  <c r="H185"/>
  <c r="K185"/>
  <c r="M185"/>
  <c r="N185" s="1"/>
  <c r="O185"/>
  <c r="A186"/>
  <c r="B186"/>
  <c r="I186" s="1"/>
  <c r="F186"/>
  <c r="G186" s="1"/>
  <c r="H186"/>
  <c r="K186"/>
  <c r="M186"/>
  <c r="N186" s="1"/>
  <c r="W186" s="1"/>
  <c r="O186"/>
  <c r="A187"/>
  <c r="B187"/>
  <c r="I187" s="1"/>
  <c r="F187"/>
  <c r="G187" s="1"/>
  <c r="H187"/>
  <c r="K187"/>
  <c r="M187"/>
  <c r="N187" s="1"/>
  <c r="O187"/>
  <c r="A188"/>
  <c r="B188"/>
  <c r="I188" s="1"/>
  <c r="F188"/>
  <c r="G188" s="1"/>
  <c r="H188"/>
  <c r="K188"/>
  <c r="M188"/>
  <c r="N188" s="1"/>
  <c r="O188"/>
  <c r="A189"/>
  <c r="B189"/>
  <c r="I189" s="1"/>
  <c r="F189"/>
  <c r="G189" s="1"/>
  <c r="H189"/>
  <c r="K189"/>
  <c r="M189"/>
  <c r="N189" s="1"/>
  <c r="O189"/>
  <c r="A190"/>
  <c r="B190"/>
  <c r="I190" s="1"/>
  <c r="F190"/>
  <c r="G190" s="1"/>
  <c r="H190"/>
  <c r="J190" s="1"/>
  <c r="K190"/>
  <c r="M190"/>
  <c r="N190" s="1"/>
  <c r="O190"/>
  <c r="A191"/>
  <c r="B191"/>
  <c r="I191" s="1"/>
  <c r="F191"/>
  <c r="G191" s="1"/>
  <c r="H191"/>
  <c r="K191"/>
  <c r="M191"/>
  <c r="N191" s="1"/>
  <c r="O191"/>
  <c r="A192"/>
  <c r="B192"/>
  <c r="I192" s="1"/>
  <c r="F192"/>
  <c r="G192" s="1"/>
  <c r="H192"/>
  <c r="K192"/>
  <c r="M192"/>
  <c r="N192" s="1"/>
  <c r="W192" s="1"/>
  <c r="O192"/>
  <c r="A193"/>
  <c r="B193"/>
  <c r="I193" s="1"/>
  <c r="F193"/>
  <c r="G193" s="1"/>
  <c r="H193"/>
  <c r="K193"/>
  <c r="M193"/>
  <c r="N193" s="1"/>
  <c r="O193"/>
  <c r="A194"/>
  <c r="B194"/>
  <c r="I194" s="1"/>
  <c r="F194"/>
  <c r="G194" s="1"/>
  <c r="H194"/>
  <c r="J194" s="1"/>
  <c r="K194"/>
  <c r="M194"/>
  <c r="N194" s="1"/>
  <c r="O194"/>
  <c r="A195"/>
  <c r="B195"/>
  <c r="I195" s="1"/>
  <c r="F195"/>
  <c r="G195" s="1"/>
  <c r="S195" s="1"/>
  <c r="H195"/>
  <c r="K195"/>
  <c r="M195"/>
  <c r="N195" s="1"/>
  <c r="O195"/>
  <c r="A196"/>
  <c r="B196"/>
  <c r="I196" s="1"/>
  <c r="F196"/>
  <c r="G196" s="1"/>
  <c r="H196"/>
  <c r="K196"/>
  <c r="M196"/>
  <c r="N196" s="1"/>
  <c r="O196"/>
  <c r="A197"/>
  <c r="B197"/>
  <c r="I197" s="1"/>
  <c r="F197"/>
  <c r="G197" s="1"/>
  <c r="H197"/>
  <c r="K197"/>
  <c r="M197"/>
  <c r="N197" s="1"/>
  <c r="O197"/>
  <c r="A198"/>
  <c r="B198"/>
  <c r="I198" s="1"/>
  <c r="F198"/>
  <c r="G198" s="1"/>
  <c r="H198"/>
  <c r="J198" s="1"/>
  <c r="K198"/>
  <c r="M198"/>
  <c r="N198" s="1"/>
  <c r="W198" s="1"/>
  <c r="O198"/>
  <c r="A199"/>
  <c r="B199"/>
  <c r="I199" s="1"/>
  <c r="F199"/>
  <c r="G199" s="1"/>
  <c r="H199"/>
  <c r="K199"/>
  <c r="M199"/>
  <c r="N199" s="1"/>
  <c r="O199"/>
  <c r="A200"/>
  <c r="B200"/>
  <c r="I200" s="1"/>
  <c r="F200"/>
  <c r="G200" s="1"/>
  <c r="H200"/>
  <c r="K200"/>
  <c r="M200"/>
  <c r="N200" s="1"/>
  <c r="U200" s="1"/>
  <c r="O200"/>
  <c r="A201"/>
  <c r="B201"/>
  <c r="I201" s="1"/>
  <c r="F201"/>
  <c r="G201" s="1"/>
  <c r="H201"/>
  <c r="K201"/>
  <c r="M201"/>
  <c r="N201" s="1"/>
  <c r="O201"/>
  <c r="A202"/>
  <c r="B202"/>
  <c r="I202" s="1"/>
  <c r="F202"/>
  <c r="G202" s="1"/>
  <c r="H202"/>
  <c r="J202" s="1"/>
  <c r="K202"/>
  <c r="M202"/>
  <c r="N202" s="1"/>
  <c r="W202" s="1"/>
  <c r="O202"/>
  <c r="A203"/>
  <c r="B203"/>
  <c r="I203" s="1"/>
  <c r="F203"/>
  <c r="G203" s="1"/>
  <c r="H203"/>
  <c r="K203"/>
  <c r="M203"/>
  <c r="N203" s="1"/>
  <c r="V203" s="1"/>
  <c r="O203"/>
  <c r="A204"/>
  <c r="B204"/>
  <c r="I204" s="1"/>
  <c r="F204"/>
  <c r="G204" s="1"/>
  <c r="H204"/>
  <c r="K204"/>
  <c r="M204"/>
  <c r="N204" s="1"/>
  <c r="W204" s="1"/>
  <c r="O204"/>
  <c r="A205"/>
  <c r="B205"/>
  <c r="I205" s="1"/>
  <c r="F205"/>
  <c r="G205" s="1"/>
  <c r="H205"/>
  <c r="K205"/>
  <c r="M205"/>
  <c r="N205" s="1"/>
  <c r="O205"/>
  <c r="A206"/>
  <c r="B206"/>
  <c r="I206" s="1"/>
  <c r="F206"/>
  <c r="G206" s="1"/>
  <c r="H206"/>
  <c r="J206" s="1"/>
  <c r="K206"/>
  <c r="M206"/>
  <c r="N206" s="1"/>
  <c r="O206"/>
  <c r="A207"/>
  <c r="B207"/>
  <c r="I207" s="1"/>
  <c r="F207"/>
  <c r="G207" s="1"/>
  <c r="H207"/>
  <c r="K207"/>
  <c r="M207"/>
  <c r="N207" s="1"/>
  <c r="O207"/>
  <c r="A208"/>
  <c r="B208"/>
  <c r="I208" s="1"/>
  <c r="F208"/>
  <c r="G208" s="1"/>
  <c r="H208"/>
  <c r="K208"/>
  <c r="M208"/>
  <c r="N208" s="1"/>
  <c r="O208"/>
  <c r="A209"/>
  <c r="B209"/>
  <c r="I209" s="1"/>
  <c r="F209"/>
  <c r="G209" s="1"/>
  <c r="H209"/>
  <c r="K209"/>
  <c r="M209"/>
  <c r="N209" s="1"/>
  <c r="O209"/>
  <c r="A210"/>
  <c r="B210"/>
  <c r="I210" s="1"/>
  <c r="F210"/>
  <c r="G210" s="1"/>
  <c r="H210"/>
  <c r="J210" s="1"/>
  <c r="K210"/>
  <c r="M210"/>
  <c r="N210" s="1"/>
  <c r="O210"/>
  <c r="A211"/>
  <c r="B211"/>
  <c r="I211" s="1"/>
  <c r="F211"/>
  <c r="G211" s="1"/>
  <c r="H211"/>
  <c r="K211"/>
  <c r="M211"/>
  <c r="N211" s="1"/>
  <c r="O211"/>
  <c r="A212"/>
  <c r="B212"/>
  <c r="I212" s="1"/>
  <c r="F212"/>
  <c r="G212" s="1"/>
  <c r="H212"/>
  <c r="K212"/>
  <c r="M212"/>
  <c r="N212" s="1"/>
  <c r="V212" s="1"/>
  <c r="O212"/>
  <c r="A213"/>
  <c r="B213"/>
  <c r="I213" s="1"/>
  <c r="F213"/>
  <c r="G213" s="1"/>
  <c r="H213"/>
  <c r="K213"/>
  <c r="M213"/>
  <c r="N213" s="1"/>
  <c r="O213"/>
  <c r="A214"/>
  <c r="B214"/>
  <c r="I214" s="1"/>
  <c r="F214"/>
  <c r="G214" s="1"/>
  <c r="H214"/>
  <c r="J214" s="1"/>
  <c r="K214"/>
  <c r="M214"/>
  <c r="N214" s="1"/>
  <c r="V214" s="1"/>
  <c r="O214"/>
  <c r="A215"/>
  <c r="B215"/>
  <c r="I215" s="1"/>
  <c r="F215"/>
  <c r="G215" s="1"/>
  <c r="H215"/>
  <c r="K215"/>
  <c r="M215"/>
  <c r="N215" s="1"/>
  <c r="O215"/>
  <c r="A216"/>
  <c r="B216"/>
  <c r="I216" s="1"/>
  <c r="F216"/>
  <c r="G216" s="1"/>
  <c r="H216"/>
  <c r="K216"/>
  <c r="M216"/>
  <c r="N216" s="1"/>
  <c r="O216"/>
  <c r="A217"/>
  <c r="B217"/>
  <c r="I217" s="1"/>
  <c r="F217"/>
  <c r="G217" s="1"/>
  <c r="T217" s="1"/>
  <c r="H217"/>
  <c r="K217"/>
  <c r="M217"/>
  <c r="N217" s="1"/>
  <c r="O217"/>
  <c r="A218"/>
  <c r="B218"/>
  <c r="I218" s="1"/>
  <c r="F218"/>
  <c r="G218" s="1"/>
  <c r="H218"/>
  <c r="J218" s="1"/>
  <c r="K218"/>
  <c r="M218"/>
  <c r="N218" s="1"/>
  <c r="O218"/>
  <c r="A219"/>
  <c r="B219"/>
  <c r="I219" s="1"/>
  <c r="F219"/>
  <c r="G219" s="1"/>
  <c r="S219" s="1"/>
  <c r="H219"/>
  <c r="K219"/>
  <c r="M219"/>
  <c r="N219" s="1"/>
  <c r="O219"/>
  <c r="A220"/>
  <c r="B220"/>
  <c r="I220" s="1"/>
  <c r="F220"/>
  <c r="G220" s="1"/>
  <c r="H220"/>
  <c r="K220"/>
  <c r="M220"/>
  <c r="N220" s="1"/>
  <c r="O220"/>
  <c r="A221"/>
  <c r="B221"/>
  <c r="I221" s="1"/>
  <c r="F221"/>
  <c r="G221" s="1"/>
  <c r="H221"/>
  <c r="K221"/>
  <c r="M221"/>
  <c r="N221" s="1"/>
  <c r="O221"/>
  <c r="A222"/>
  <c r="B222"/>
  <c r="I222" s="1"/>
  <c r="F222"/>
  <c r="G222" s="1"/>
  <c r="H222"/>
  <c r="K222"/>
  <c r="M222"/>
  <c r="N222" s="1"/>
  <c r="O222"/>
  <c r="A223"/>
  <c r="B223"/>
  <c r="I223" s="1"/>
  <c r="F223"/>
  <c r="G223" s="1"/>
  <c r="H223"/>
  <c r="K223"/>
  <c r="M223"/>
  <c r="N223" s="1"/>
  <c r="O223"/>
  <c r="A224"/>
  <c r="B224"/>
  <c r="I224" s="1"/>
  <c r="F224"/>
  <c r="G224" s="1"/>
  <c r="H224"/>
  <c r="K224"/>
  <c r="M224"/>
  <c r="N224" s="1"/>
  <c r="O224"/>
  <c r="A225"/>
  <c r="B225"/>
  <c r="I225" s="1"/>
  <c r="F225"/>
  <c r="G225" s="1"/>
  <c r="H225"/>
  <c r="K225"/>
  <c r="M225"/>
  <c r="N225" s="1"/>
  <c r="O225"/>
  <c r="A226"/>
  <c r="B226"/>
  <c r="I226" s="1"/>
  <c r="F226"/>
  <c r="G226" s="1"/>
  <c r="E226" s="1"/>
  <c r="H226"/>
  <c r="K226"/>
  <c r="M226"/>
  <c r="N226"/>
  <c r="W226" s="1"/>
  <c r="O226"/>
  <c r="A227"/>
  <c r="B227"/>
  <c r="I227" s="1"/>
  <c r="F227"/>
  <c r="G227" s="1"/>
  <c r="R227" s="1"/>
  <c r="H227"/>
  <c r="K227"/>
  <c r="M227"/>
  <c r="N227"/>
  <c r="U227" s="1"/>
  <c r="O227"/>
  <c r="A228"/>
  <c r="B228"/>
  <c r="I228" s="1"/>
  <c r="F228"/>
  <c r="G228" s="1"/>
  <c r="E228" s="1"/>
  <c r="H228"/>
  <c r="K228"/>
  <c r="M228"/>
  <c r="N228"/>
  <c r="W228" s="1"/>
  <c r="O228"/>
  <c r="A229"/>
  <c r="B229"/>
  <c r="I229" s="1"/>
  <c r="F229"/>
  <c r="G229" s="1"/>
  <c r="H229"/>
  <c r="K229"/>
  <c r="M229"/>
  <c r="N229" s="1"/>
  <c r="U229" s="1"/>
  <c r="O229"/>
  <c r="A230"/>
  <c r="B230"/>
  <c r="I230"/>
  <c r="F230"/>
  <c r="G230" s="1"/>
  <c r="H230"/>
  <c r="K230"/>
  <c r="M230"/>
  <c r="N230"/>
  <c r="O230"/>
  <c r="A231"/>
  <c r="B231"/>
  <c r="I231"/>
  <c r="F231"/>
  <c r="G231" s="1"/>
  <c r="H231"/>
  <c r="K231"/>
  <c r="M231"/>
  <c r="N231" s="1"/>
  <c r="O231"/>
  <c r="A232"/>
  <c r="B232"/>
  <c r="I232" s="1"/>
  <c r="F232"/>
  <c r="G232" s="1"/>
  <c r="H232"/>
  <c r="K232"/>
  <c r="M232"/>
  <c r="N232" s="1"/>
  <c r="V232" s="1"/>
  <c r="O232"/>
  <c r="A233"/>
  <c r="B233"/>
  <c r="I233"/>
  <c r="F233"/>
  <c r="G233" s="1"/>
  <c r="H233"/>
  <c r="K233"/>
  <c r="M233"/>
  <c r="N233" s="1"/>
  <c r="U233"/>
  <c r="O233"/>
  <c r="A234"/>
  <c r="B234"/>
  <c r="I234"/>
  <c r="F234"/>
  <c r="G234" s="1"/>
  <c r="H234"/>
  <c r="K234"/>
  <c r="M234"/>
  <c r="N234" s="1"/>
  <c r="W234" s="1"/>
  <c r="O234"/>
  <c r="A235"/>
  <c r="B235"/>
  <c r="I235" s="1"/>
  <c r="F235"/>
  <c r="G235" s="1"/>
  <c r="S235" s="1"/>
  <c r="H235"/>
  <c r="K235"/>
  <c r="M235"/>
  <c r="N235" s="1"/>
  <c r="O235"/>
  <c r="A236"/>
  <c r="B236"/>
  <c r="I236" s="1"/>
  <c r="F236"/>
  <c r="G236" s="1"/>
  <c r="H236"/>
  <c r="K236"/>
  <c r="M236"/>
  <c r="N236"/>
  <c r="O236"/>
  <c r="A237"/>
  <c r="B237"/>
  <c r="I237"/>
  <c r="F237"/>
  <c r="G237" s="1"/>
  <c r="H237"/>
  <c r="K237"/>
  <c r="M237"/>
  <c r="N237" s="1"/>
  <c r="V237" s="1"/>
  <c r="O237"/>
  <c r="A238"/>
  <c r="B238"/>
  <c r="I238"/>
  <c r="F238"/>
  <c r="G238"/>
  <c r="S238" s="1"/>
  <c r="H238"/>
  <c r="K238"/>
  <c r="M238"/>
  <c r="N238" s="1"/>
  <c r="O238"/>
  <c r="A239"/>
  <c r="B239"/>
  <c r="I239" s="1"/>
  <c r="F239"/>
  <c r="G239" s="1"/>
  <c r="H239"/>
  <c r="K239"/>
  <c r="M239"/>
  <c r="N239" s="1"/>
  <c r="O239"/>
  <c r="A240"/>
  <c r="B240"/>
  <c r="I240" s="1"/>
  <c r="F240"/>
  <c r="G240" s="1"/>
  <c r="H240"/>
  <c r="K240"/>
  <c r="M240"/>
  <c r="N240" s="1"/>
  <c r="O240"/>
  <c r="A241"/>
  <c r="B241"/>
  <c r="I241" s="1"/>
  <c r="F241"/>
  <c r="G241" s="1"/>
  <c r="T241" s="1"/>
  <c r="H241"/>
  <c r="K241"/>
  <c r="M241"/>
  <c r="N241" s="1"/>
  <c r="U241" s="1"/>
  <c r="O241"/>
  <c r="A242"/>
  <c r="B242"/>
  <c r="I242" s="1"/>
  <c r="F242"/>
  <c r="G242" s="1"/>
  <c r="H242"/>
  <c r="K242"/>
  <c r="M242"/>
  <c r="N242" s="1"/>
  <c r="V242" s="1"/>
  <c r="O242"/>
  <c r="A243"/>
  <c r="B243"/>
  <c r="I243" s="1"/>
  <c r="F243"/>
  <c r="G243" s="1"/>
  <c r="H243"/>
  <c r="X243" s="1"/>
  <c r="K243"/>
  <c r="M243"/>
  <c r="N243"/>
  <c r="O243"/>
  <c r="A244"/>
  <c r="B244"/>
  <c r="I244"/>
  <c r="F244"/>
  <c r="G244" s="1"/>
  <c r="H244"/>
  <c r="K244"/>
  <c r="M244"/>
  <c r="N244"/>
  <c r="O244"/>
  <c r="A245"/>
  <c r="B245"/>
  <c r="I245"/>
  <c r="F245"/>
  <c r="G245" s="1"/>
  <c r="H245"/>
  <c r="K245"/>
  <c r="M245"/>
  <c r="N245" s="1"/>
  <c r="O245"/>
  <c r="A246"/>
  <c r="B246"/>
  <c r="I246" s="1"/>
  <c r="F246"/>
  <c r="G246" s="1"/>
  <c r="R246" s="1"/>
  <c r="H246"/>
  <c r="K246"/>
  <c r="M246"/>
  <c r="N246"/>
  <c r="W246" s="1"/>
  <c r="O246"/>
  <c r="A247"/>
  <c r="B247"/>
  <c r="I247" s="1"/>
  <c r="F247"/>
  <c r="G247" s="1"/>
  <c r="H247"/>
  <c r="K247"/>
  <c r="M247"/>
  <c r="N247" s="1"/>
  <c r="U247"/>
  <c r="O247"/>
  <c r="A248"/>
  <c r="B248"/>
  <c r="I248"/>
  <c r="F248"/>
  <c r="G248" s="1"/>
  <c r="H248"/>
  <c r="K248"/>
  <c r="M248"/>
  <c r="N248" s="1"/>
  <c r="O248"/>
  <c r="A249"/>
  <c r="B249"/>
  <c r="I249" s="1"/>
  <c r="F249"/>
  <c r="G249" s="1"/>
  <c r="Q249" s="1"/>
  <c r="H249"/>
  <c r="K249"/>
  <c r="M249"/>
  <c r="N249"/>
  <c r="W249" s="1"/>
  <c r="O249"/>
  <c r="A250"/>
  <c r="B250"/>
  <c r="I250" s="1"/>
  <c r="F250"/>
  <c r="G250" s="1"/>
  <c r="H250"/>
  <c r="K250"/>
  <c r="M250"/>
  <c r="N250" s="1"/>
  <c r="W250" s="1"/>
  <c r="O250"/>
  <c r="A251"/>
  <c r="B251"/>
  <c r="I251"/>
  <c r="F251"/>
  <c r="G251" s="1"/>
  <c r="H251"/>
  <c r="K251"/>
  <c r="M251"/>
  <c r="N251"/>
  <c r="O251"/>
  <c r="A252"/>
  <c r="B252"/>
  <c r="I252"/>
  <c r="F252"/>
  <c r="G252" s="1"/>
  <c r="H252"/>
  <c r="K252"/>
  <c r="M252"/>
  <c r="N252" s="1"/>
  <c r="W252" s="1"/>
  <c r="O252"/>
  <c r="A253"/>
  <c r="B253"/>
  <c r="I253" s="1"/>
  <c r="F253"/>
  <c r="G253" s="1"/>
  <c r="H253"/>
  <c r="K253"/>
  <c r="M253"/>
  <c r="N253" s="1"/>
  <c r="U253" s="1"/>
  <c r="O253"/>
  <c r="A254"/>
  <c r="B254"/>
  <c r="I254" s="1"/>
  <c r="F254"/>
  <c r="G254"/>
  <c r="H254"/>
  <c r="K254"/>
  <c r="M254"/>
  <c r="N254" s="1"/>
  <c r="W254" s="1"/>
  <c r="O254"/>
  <c r="A255"/>
  <c r="B255"/>
  <c r="I255"/>
  <c r="F255"/>
  <c r="G255" s="1"/>
  <c r="H255"/>
  <c r="K255"/>
  <c r="M255"/>
  <c r="N255" s="1"/>
  <c r="V255"/>
  <c r="O255"/>
  <c r="A256"/>
  <c r="B256"/>
  <c r="I256"/>
  <c r="F256"/>
  <c r="G256" s="1"/>
  <c r="H256"/>
  <c r="K256"/>
  <c r="M256"/>
  <c r="N256"/>
  <c r="V256" s="1"/>
  <c r="O256"/>
  <c r="A257"/>
  <c r="B257"/>
  <c r="I257" s="1"/>
  <c r="F257"/>
  <c r="G257" s="1"/>
  <c r="H257"/>
  <c r="K257"/>
  <c r="M257"/>
  <c r="N257" s="1"/>
  <c r="O257"/>
  <c r="A258"/>
  <c r="B258"/>
  <c r="I258" s="1"/>
  <c r="F258"/>
  <c r="G258" s="1"/>
  <c r="H258"/>
  <c r="K258"/>
  <c r="M258"/>
  <c r="N258" s="1"/>
  <c r="V258" s="1"/>
  <c r="O258"/>
  <c r="A259"/>
  <c r="B259"/>
  <c r="I259"/>
  <c r="F259"/>
  <c r="G259" s="1"/>
  <c r="H259"/>
  <c r="X259" s="1"/>
  <c r="K259"/>
  <c r="M259"/>
  <c r="N259" s="1"/>
  <c r="O259"/>
  <c r="A260"/>
  <c r="B260"/>
  <c r="I260" s="1"/>
  <c r="F260"/>
  <c r="G260" s="1"/>
  <c r="H260"/>
  <c r="K260"/>
  <c r="M260"/>
  <c r="N260" s="1"/>
  <c r="W260" s="1"/>
  <c r="O260"/>
  <c r="A261"/>
  <c r="B261"/>
  <c r="I261" s="1"/>
  <c r="F261"/>
  <c r="G261" s="1"/>
  <c r="H261"/>
  <c r="K261"/>
  <c r="M261"/>
  <c r="N261"/>
  <c r="O261"/>
  <c r="A262"/>
  <c r="B262"/>
  <c r="I262"/>
  <c r="F262"/>
  <c r="G262" s="1"/>
  <c r="H262"/>
  <c r="K262"/>
  <c r="M262"/>
  <c r="N262"/>
  <c r="U262" s="1"/>
  <c r="O262"/>
  <c r="A263"/>
  <c r="B263"/>
  <c r="I263" s="1"/>
  <c r="F263"/>
  <c r="G263" s="1"/>
  <c r="T263" s="1"/>
  <c r="H263"/>
  <c r="K263"/>
  <c r="M263"/>
  <c r="N263"/>
  <c r="O263"/>
  <c r="A264"/>
  <c r="B264"/>
  <c r="I264"/>
  <c r="F264"/>
  <c r="G264" s="1"/>
  <c r="H264"/>
  <c r="K264"/>
  <c r="M264"/>
  <c r="N264"/>
  <c r="U264" s="1"/>
  <c r="O264"/>
  <c r="A265"/>
  <c r="B265"/>
  <c r="I265" s="1"/>
  <c r="F265"/>
  <c r="G265" s="1"/>
  <c r="H265"/>
  <c r="K265"/>
  <c r="M265"/>
  <c r="N265" s="1"/>
  <c r="O265"/>
  <c r="A266"/>
  <c r="B266"/>
  <c r="I266" s="1"/>
  <c r="F266"/>
  <c r="G266" s="1"/>
  <c r="H266"/>
  <c r="K266"/>
  <c r="M266"/>
  <c r="N266"/>
  <c r="V266" s="1"/>
  <c r="O266"/>
  <c r="A267"/>
  <c r="B267"/>
  <c r="I267" s="1"/>
  <c r="F267"/>
  <c r="G267" s="1"/>
  <c r="T267" s="1"/>
  <c r="H267"/>
  <c r="K267"/>
  <c r="M267"/>
  <c r="N267"/>
  <c r="V267" s="1"/>
  <c r="O267"/>
  <c r="A268"/>
  <c r="B268"/>
  <c r="I268" s="1"/>
  <c r="F268"/>
  <c r="G268" s="1"/>
  <c r="H268"/>
  <c r="K268"/>
  <c r="M268"/>
  <c r="N268" s="1"/>
  <c r="W268" s="1"/>
  <c r="O268"/>
  <c r="A269"/>
  <c r="B269"/>
  <c r="I269"/>
  <c r="F269"/>
  <c r="G269" s="1"/>
  <c r="H269"/>
  <c r="K269"/>
  <c r="M269"/>
  <c r="N269" s="1"/>
  <c r="V269" s="1"/>
  <c r="O269"/>
  <c r="A270"/>
  <c r="B270"/>
  <c r="I270"/>
  <c r="F270"/>
  <c r="G270"/>
  <c r="H270"/>
  <c r="K270"/>
  <c r="M270"/>
  <c r="N270"/>
  <c r="O270"/>
  <c r="A271"/>
  <c r="B271"/>
  <c r="I271"/>
  <c r="F271"/>
  <c r="G271"/>
  <c r="H271"/>
  <c r="K271"/>
  <c r="E271" s="1"/>
  <c r="M271"/>
  <c r="N271" s="1"/>
  <c r="O271"/>
  <c r="A272"/>
  <c r="B272"/>
  <c r="I272" s="1"/>
  <c r="F272"/>
  <c r="G272" s="1"/>
  <c r="R272" s="1"/>
  <c r="H272"/>
  <c r="K272"/>
  <c r="M272"/>
  <c r="N272" s="1"/>
  <c r="O272"/>
  <c r="A273"/>
  <c r="B273"/>
  <c r="I273" s="1"/>
  <c r="F273"/>
  <c r="G273" s="1"/>
  <c r="H273"/>
  <c r="K273"/>
  <c r="M273"/>
  <c r="N273"/>
  <c r="U273" s="1"/>
  <c r="O273"/>
  <c r="A274"/>
  <c r="B274"/>
  <c r="I274" s="1"/>
  <c r="F274"/>
  <c r="G274" s="1"/>
  <c r="Q274"/>
  <c r="H274"/>
  <c r="K274"/>
  <c r="M274"/>
  <c r="N274"/>
  <c r="O274"/>
  <c r="A275"/>
  <c r="B275"/>
  <c r="I275"/>
  <c r="F275"/>
  <c r="G275" s="1"/>
  <c r="H275"/>
  <c r="X275" s="1"/>
  <c r="K275"/>
  <c r="M275"/>
  <c r="N275" s="1"/>
  <c r="O275"/>
  <c r="A276"/>
  <c r="B276"/>
  <c r="I276" s="1"/>
  <c r="F276"/>
  <c r="G276" s="1"/>
  <c r="H276"/>
  <c r="K276"/>
  <c r="M276"/>
  <c r="N276" s="1"/>
  <c r="O276"/>
  <c r="A277"/>
  <c r="B277"/>
  <c r="I277" s="1"/>
  <c r="F277"/>
  <c r="G277" s="1"/>
  <c r="E277" s="1"/>
  <c r="H277"/>
  <c r="K277"/>
  <c r="M277"/>
  <c r="N277"/>
  <c r="W277" s="1"/>
  <c r="O277"/>
  <c r="A278"/>
  <c r="B278"/>
  <c r="I278" s="1"/>
  <c r="F278"/>
  <c r="G278" s="1"/>
  <c r="H278"/>
  <c r="K278"/>
  <c r="M278"/>
  <c r="N278" s="1"/>
  <c r="W278"/>
  <c r="O278"/>
  <c r="A279"/>
  <c r="B279"/>
  <c r="I279"/>
  <c r="F279"/>
  <c r="G279" s="1"/>
  <c r="H279"/>
  <c r="K279"/>
  <c r="M279"/>
  <c r="N279" s="1"/>
  <c r="O279"/>
  <c r="A280"/>
  <c r="B280"/>
  <c r="I280" s="1"/>
  <c r="F280"/>
  <c r="G280"/>
  <c r="H280"/>
  <c r="K280"/>
  <c r="M280"/>
  <c r="N280"/>
  <c r="O280"/>
  <c r="A281"/>
  <c r="B281"/>
  <c r="I281"/>
  <c r="F281"/>
  <c r="G281" s="1"/>
  <c r="H281"/>
  <c r="K281"/>
  <c r="M281"/>
  <c r="N281" s="1"/>
  <c r="V281" s="1"/>
  <c r="O281"/>
  <c r="A282"/>
  <c r="B282"/>
  <c r="I282" s="1"/>
  <c r="F282"/>
  <c r="G282" s="1"/>
  <c r="H282"/>
  <c r="K282"/>
  <c r="M282"/>
  <c r="N282" s="1"/>
  <c r="V282" s="1"/>
  <c r="O282"/>
  <c r="A283"/>
  <c r="B283"/>
  <c r="I283"/>
  <c r="F283"/>
  <c r="G283" s="1"/>
  <c r="H283"/>
  <c r="AA283" s="1"/>
  <c r="K283"/>
  <c r="M283"/>
  <c r="N283" s="1"/>
  <c r="O283"/>
  <c r="A284"/>
  <c r="B284"/>
  <c r="I284" s="1"/>
  <c r="F284"/>
  <c r="G284" s="1"/>
  <c r="H284"/>
  <c r="K284"/>
  <c r="M284"/>
  <c r="N284"/>
  <c r="O284"/>
  <c r="A285"/>
  <c r="B285"/>
  <c r="I285"/>
  <c r="F285"/>
  <c r="G285"/>
  <c r="H285"/>
  <c r="K285"/>
  <c r="M285"/>
  <c r="N285"/>
  <c r="V285" s="1"/>
  <c r="O285"/>
  <c r="A286"/>
  <c r="B286"/>
  <c r="I286" s="1"/>
  <c r="F286"/>
  <c r="G286" s="1"/>
  <c r="E286" s="1"/>
  <c r="H286"/>
  <c r="K286"/>
  <c r="M286"/>
  <c r="N286"/>
  <c r="W286" s="1"/>
  <c r="O286"/>
  <c r="A287"/>
  <c r="B287"/>
  <c r="I287" s="1"/>
  <c r="F287"/>
  <c r="G287" s="1"/>
  <c r="H287"/>
  <c r="K287"/>
  <c r="M287"/>
  <c r="N287"/>
  <c r="O287"/>
  <c r="A288"/>
  <c r="B288"/>
  <c r="I288"/>
  <c r="F288"/>
  <c r="G288"/>
  <c r="H288"/>
  <c r="K288"/>
  <c r="M288"/>
  <c r="N288"/>
  <c r="W288" s="1"/>
  <c r="O288"/>
  <c r="A289"/>
  <c r="B289"/>
  <c r="I289" s="1"/>
  <c r="F289"/>
  <c r="G289" s="1"/>
  <c r="H289"/>
  <c r="K289"/>
  <c r="M289"/>
  <c r="N289" s="1"/>
  <c r="O289"/>
  <c r="A290"/>
  <c r="B290"/>
  <c r="I290" s="1"/>
  <c r="F290"/>
  <c r="G290" s="1"/>
  <c r="H290"/>
  <c r="K290"/>
  <c r="M290"/>
  <c r="N290" s="1"/>
  <c r="O290"/>
  <c r="A291"/>
  <c r="B291"/>
  <c r="I291" s="1"/>
  <c r="F291"/>
  <c r="G291" s="1"/>
  <c r="H291"/>
  <c r="AA291" s="1"/>
  <c r="K291"/>
  <c r="M291"/>
  <c r="N291" s="1"/>
  <c r="O291"/>
  <c r="A292"/>
  <c r="B292"/>
  <c r="I292" s="1"/>
  <c r="F292"/>
  <c r="G292" s="1"/>
  <c r="S292" s="1"/>
  <c r="H292"/>
  <c r="K292"/>
  <c r="M292"/>
  <c r="N292"/>
  <c r="O292"/>
  <c r="A293"/>
  <c r="B293"/>
  <c r="I293"/>
  <c r="F293"/>
  <c r="G293" s="1"/>
  <c r="H293"/>
  <c r="K293"/>
  <c r="M293"/>
  <c r="N293"/>
  <c r="O293"/>
  <c r="A294"/>
  <c r="B294"/>
  <c r="I294"/>
  <c r="F294"/>
  <c r="G294" s="1"/>
  <c r="H294"/>
  <c r="K294"/>
  <c r="M294"/>
  <c r="N294" s="1"/>
  <c r="W294" s="1"/>
  <c r="O294"/>
  <c r="A295"/>
  <c r="B295"/>
  <c r="I295" s="1"/>
  <c r="F295"/>
  <c r="G295" s="1"/>
  <c r="H295"/>
  <c r="X295" s="1"/>
  <c r="K295"/>
  <c r="M295"/>
  <c r="N295"/>
  <c r="V295" s="1"/>
  <c r="O295"/>
  <c r="A296"/>
  <c r="B296"/>
  <c r="I296" s="1"/>
  <c r="F296"/>
  <c r="G296" s="1"/>
  <c r="H296"/>
  <c r="K296"/>
  <c r="M296"/>
  <c r="N296" s="1"/>
  <c r="O296"/>
  <c r="A297"/>
  <c r="B297"/>
  <c r="I297" s="1"/>
  <c r="F297"/>
  <c r="G297" s="1"/>
  <c r="R297" s="1"/>
  <c r="H297"/>
  <c r="K297"/>
  <c r="M297"/>
  <c r="N297" s="1"/>
  <c r="V297" s="1"/>
  <c r="O297"/>
  <c r="A298"/>
  <c r="B298"/>
  <c r="I298" s="1"/>
  <c r="F298"/>
  <c r="G298" s="1"/>
  <c r="H298"/>
  <c r="K298"/>
  <c r="M298"/>
  <c r="N298" s="1"/>
  <c r="O298"/>
  <c r="A299"/>
  <c r="B299"/>
  <c r="I299" s="1"/>
  <c r="F299"/>
  <c r="G299" s="1"/>
  <c r="H299"/>
  <c r="K299"/>
  <c r="M299"/>
  <c r="N299" s="1"/>
  <c r="W299" s="1"/>
  <c r="O299"/>
  <c r="A300"/>
  <c r="B300"/>
  <c r="I300"/>
  <c r="F300"/>
  <c r="G300" s="1"/>
  <c r="R300" s="1"/>
  <c r="H300"/>
  <c r="K300"/>
  <c r="M300"/>
  <c r="N300" s="1"/>
  <c r="W300" s="1"/>
  <c r="O300"/>
  <c r="A301"/>
  <c r="B301"/>
  <c r="I301"/>
  <c r="F301"/>
  <c r="G301" s="1"/>
  <c r="H301"/>
  <c r="K301"/>
  <c r="M301"/>
  <c r="N301" s="1"/>
  <c r="O301"/>
  <c r="A302"/>
  <c r="B302"/>
  <c r="I302" s="1"/>
  <c r="F302"/>
  <c r="G302" s="1"/>
  <c r="H302"/>
  <c r="K302"/>
  <c r="M302"/>
  <c r="N302"/>
  <c r="O302"/>
  <c r="A303"/>
  <c r="B303"/>
  <c r="I303"/>
  <c r="F303"/>
  <c r="G303" s="1"/>
  <c r="H303"/>
  <c r="X303" s="1"/>
  <c r="K303"/>
  <c r="M303"/>
  <c r="N303"/>
  <c r="W303" s="1"/>
  <c r="O303"/>
  <c r="A304"/>
  <c r="B304"/>
  <c r="I304" s="1"/>
  <c r="F304"/>
  <c r="G304" s="1"/>
  <c r="H304"/>
  <c r="K304"/>
  <c r="M304"/>
  <c r="N304" s="1"/>
  <c r="V304"/>
  <c r="O304"/>
  <c r="A305"/>
  <c r="B305"/>
  <c r="I305"/>
  <c r="F305"/>
  <c r="G305" s="1"/>
  <c r="H305"/>
  <c r="K305"/>
  <c r="M305"/>
  <c r="N305" s="1"/>
  <c r="O305"/>
  <c r="A306"/>
  <c r="B306"/>
  <c r="I306" s="1"/>
  <c r="F306"/>
  <c r="G306" s="1"/>
  <c r="T306" s="1"/>
  <c r="H306"/>
  <c r="K306"/>
  <c r="M306"/>
  <c r="N306"/>
  <c r="U306" s="1"/>
  <c r="O306"/>
  <c r="A307"/>
  <c r="B307"/>
  <c r="I307" s="1"/>
  <c r="F307"/>
  <c r="G307" s="1"/>
  <c r="H307"/>
  <c r="K307"/>
  <c r="M307"/>
  <c r="N307" s="1"/>
  <c r="O307"/>
  <c r="A308"/>
  <c r="B308"/>
  <c r="I308" s="1"/>
  <c r="F308"/>
  <c r="G308" s="1"/>
  <c r="R308"/>
  <c r="H308"/>
  <c r="K308"/>
  <c r="M308"/>
  <c r="N308"/>
  <c r="O308"/>
  <c r="A309"/>
  <c r="B309"/>
  <c r="I309"/>
  <c r="F309"/>
  <c r="G309" s="1"/>
  <c r="Q309" s="1"/>
  <c r="H309"/>
  <c r="K309"/>
  <c r="M309"/>
  <c r="N309" s="1"/>
  <c r="O309"/>
  <c r="A310"/>
  <c r="B310"/>
  <c r="I310" s="1"/>
  <c r="F310"/>
  <c r="G310" s="1"/>
  <c r="H310"/>
  <c r="K310"/>
  <c r="M310"/>
  <c r="N310" s="1"/>
  <c r="W310" s="1"/>
  <c r="O310"/>
  <c r="A311"/>
  <c r="B311"/>
  <c r="I311"/>
  <c r="F311"/>
  <c r="G311" s="1"/>
  <c r="Q311" s="1"/>
  <c r="H311"/>
  <c r="K311"/>
  <c r="M311"/>
  <c r="N311" s="1"/>
  <c r="U311" s="1"/>
  <c r="O311"/>
  <c r="A312"/>
  <c r="B312"/>
  <c r="I312"/>
  <c r="F312"/>
  <c r="G312" s="1"/>
  <c r="Q312" s="1"/>
  <c r="H312"/>
  <c r="K312"/>
  <c r="M312"/>
  <c r="N312" s="1"/>
  <c r="V312" s="1"/>
  <c r="O312"/>
  <c r="A313"/>
  <c r="B313"/>
  <c r="I313"/>
  <c r="F313"/>
  <c r="G313"/>
  <c r="S313" s="1"/>
  <c r="H313"/>
  <c r="K313"/>
  <c r="M313"/>
  <c r="N313" s="1"/>
  <c r="W313" s="1"/>
  <c r="O313"/>
  <c r="A314"/>
  <c r="B314"/>
  <c r="I314" s="1"/>
  <c r="F314"/>
  <c r="G314" s="1"/>
  <c r="H314"/>
  <c r="K314"/>
  <c r="M314"/>
  <c r="N314"/>
  <c r="U314" s="1"/>
  <c r="O314"/>
  <c r="A315"/>
  <c r="B315"/>
  <c r="I315" s="1"/>
  <c r="F315"/>
  <c r="G315" s="1"/>
  <c r="H315"/>
  <c r="K315"/>
  <c r="M315"/>
  <c r="N315"/>
  <c r="W315" s="1"/>
  <c r="O315"/>
  <c r="A316"/>
  <c r="B316"/>
  <c r="I316" s="1"/>
  <c r="F316"/>
  <c r="G316" s="1"/>
  <c r="H316"/>
  <c r="K316"/>
  <c r="M316"/>
  <c r="N316"/>
  <c r="O316"/>
  <c r="A317"/>
  <c r="B317"/>
  <c r="I317"/>
  <c r="F317"/>
  <c r="G317" s="1"/>
  <c r="T317" s="1"/>
  <c r="H317"/>
  <c r="K317"/>
  <c r="M317"/>
  <c r="N317" s="1"/>
  <c r="V317"/>
  <c r="O317"/>
  <c r="A318"/>
  <c r="B318"/>
  <c r="I318"/>
  <c r="F318"/>
  <c r="G318" s="1"/>
  <c r="R318" s="1"/>
  <c r="H318"/>
  <c r="K318"/>
  <c r="M318"/>
  <c r="N318" s="1"/>
  <c r="O318"/>
  <c r="A319"/>
  <c r="B319"/>
  <c r="I319" s="1"/>
  <c r="F319"/>
  <c r="G319" s="1"/>
  <c r="H319"/>
  <c r="K319"/>
  <c r="M319"/>
  <c r="N319" s="1"/>
  <c r="O319"/>
  <c r="A320"/>
  <c r="B320"/>
  <c r="I320" s="1"/>
  <c r="F320"/>
  <c r="G320" s="1"/>
  <c r="T320" s="1"/>
  <c r="H320"/>
  <c r="K320"/>
  <c r="M320"/>
  <c r="N320"/>
  <c r="O320"/>
  <c r="A321"/>
  <c r="B321"/>
  <c r="I321"/>
  <c r="F321"/>
  <c r="G321" s="1"/>
  <c r="Q321" s="1"/>
  <c r="H321"/>
  <c r="K321"/>
  <c r="M321"/>
  <c r="N321" s="1"/>
  <c r="V321"/>
  <c r="O321"/>
  <c r="A322"/>
  <c r="B322"/>
  <c r="I322"/>
  <c r="F322"/>
  <c r="G322" s="1"/>
  <c r="H322"/>
  <c r="K322"/>
  <c r="M322"/>
  <c r="N322"/>
  <c r="U322" s="1"/>
  <c r="O322"/>
  <c r="A323"/>
  <c r="B323"/>
  <c r="I323" s="1"/>
  <c r="F323"/>
  <c r="G323" s="1"/>
  <c r="H323"/>
  <c r="Z323" s="1"/>
  <c r="K323"/>
  <c r="M323"/>
  <c r="N323" s="1"/>
  <c r="O323"/>
  <c r="A324"/>
  <c r="B324"/>
  <c r="I324" s="1"/>
  <c r="F324"/>
  <c r="G324" s="1"/>
  <c r="T324" s="1"/>
  <c r="H324"/>
  <c r="K324"/>
  <c r="M324"/>
  <c r="N324"/>
  <c r="V324" s="1"/>
  <c r="O324"/>
  <c r="A325"/>
  <c r="B325"/>
  <c r="I325" s="1"/>
  <c r="F325"/>
  <c r="G325" s="1"/>
  <c r="H325"/>
  <c r="K325"/>
  <c r="M325"/>
  <c r="N325" s="1"/>
  <c r="W325" s="1"/>
  <c r="O325"/>
  <c r="A326"/>
  <c r="B326"/>
  <c r="I326"/>
  <c r="F326"/>
  <c r="G326" s="1"/>
  <c r="H326"/>
  <c r="K326"/>
  <c r="M326"/>
  <c r="N326" s="1"/>
  <c r="O326"/>
  <c r="A327"/>
  <c r="B327"/>
  <c r="I327" s="1"/>
  <c r="F327"/>
  <c r="G327" s="1"/>
  <c r="H327"/>
  <c r="K327"/>
  <c r="M327"/>
  <c r="N327" s="1"/>
  <c r="U327" s="1"/>
  <c r="O327"/>
  <c r="A328"/>
  <c r="B328"/>
  <c r="I328" s="1"/>
  <c r="F328"/>
  <c r="G328" s="1"/>
  <c r="H328"/>
  <c r="K328"/>
  <c r="M328"/>
  <c r="N328"/>
  <c r="W328" s="1"/>
  <c r="O328"/>
  <c r="A329"/>
  <c r="B329"/>
  <c r="I329" s="1"/>
  <c r="F329"/>
  <c r="G329" s="1"/>
  <c r="S329"/>
  <c r="H329"/>
  <c r="K329"/>
  <c r="M329"/>
  <c r="N329"/>
  <c r="U329" s="1"/>
  <c r="O329"/>
  <c r="A330"/>
  <c r="B330"/>
  <c r="I330" s="1"/>
  <c r="F330"/>
  <c r="G330" s="1"/>
  <c r="E330" s="1"/>
  <c r="H330"/>
  <c r="K330"/>
  <c r="M330"/>
  <c r="N330"/>
  <c r="V330" s="1"/>
  <c r="O330"/>
  <c r="A331"/>
  <c r="B331"/>
  <c r="I331" s="1"/>
  <c r="F331"/>
  <c r="G331" s="1"/>
  <c r="H331"/>
  <c r="K331"/>
  <c r="M331"/>
  <c r="N331" s="1"/>
  <c r="V331" s="1"/>
  <c r="O331"/>
  <c r="A332"/>
  <c r="B332"/>
  <c r="I332"/>
  <c r="F332"/>
  <c r="G332" s="1"/>
  <c r="R332" s="1"/>
  <c r="H332"/>
  <c r="K332"/>
  <c r="M332"/>
  <c r="N332" s="1"/>
  <c r="W332"/>
  <c r="O332"/>
  <c r="A333"/>
  <c r="B333"/>
  <c r="I333"/>
  <c r="F333"/>
  <c r="G333" s="1"/>
  <c r="H333"/>
  <c r="K333"/>
  <c r="M333"/>
  <c r="N333"/>
  <c r="O333"/>
  <c r="A334"/>
  <c r="B334"/>
  <c r="I334"/>
  <c r="F334"/>
  <c r="G334" s="1"/>
  <c r="H334"/>
  <c r="K334"/>
  <c r="M334"/>
  <c r="N334" s="1"/>
  <c r="U334" s="1"/>
  <c r="O334"/>
  <c r="A335"/>
  <c r="B335"/>
  <c r="I335" s="1"/>
  <c r="F335"/>
  <c r="G335" s="1"/>
  <c r="H335"/>
  <c r="K335"/>
  <c r="M335"/>
  <c r="N335" s="1"/>
  <c r="W335" s="1"/>
  <c r="O335"/>
  <c r="A336"/>
  <c r="B336"/>
  <c r="I336" s="1"/>
  <c r="F336"/>
  <c r="G336" s="1"/>
  <c r="R336" s="1"/>
  <c r="H336"/>
  <c r="K336"/>
  <c r="M336"/>
  <c r="N336" s="1"/>
  <c r="W336" s="1"/>
  <c r="O336"/>
  <c r="A337"/>
  <c r="B337"/>
  <c r="I337" s="1"/>
  <c r="F337"/>
  <c r="G337"/>
  <c r="T337" s="1"/>
  <c r="H337"/>
  <c r="K337"/>
  <c r="M337"/>
  <c r="N337" s="1"/>
  <c r="O337"/>
  <c r="A338"/>
  <c r="B338"/>
  <c r="I338" s="1"/>
  <c r="F338"/>
  <c r="G338" s="1"/>
  <c r="H338"/>
  <c r="K338"/>
  <c r="M338"/>
  <c r="N338" s="1"/>
  <c r="O338"/>
  <c r="A339"/>
  <c r="B339"/>
  <c r="I339" s="1"/>
  <c r="F339"/>
  <c r="G339" s="1"/>
  <c r="S339" s="1"/>
  <c r="H339"/>
  <c r="AA339" s="1"/>
  <c r="K339"/>
  <c r="M339"/>
  <c r="N339" s="1"/>
  <c r="O339"/>
  <c r="A340"/>
  <c r="B340"/>
  <c r="I340" s="1"/>
  <c r="F340"/>
  <c r="G340"/>
  <c r="R340" s="1"/>
  <c r="H340"/>
  <c r="K340"/>
  <c r="M340"/>
  <c r="N340" s="1"/>
  <c r="O340"/>
  <c r="A341"/>
  <c r="B341"/>
  <c r="I341" s="1"/>
  <c r="F341"/>
  <c r="G341" s="1"/>
  <c r="H341"/>
  <c r="K341"/>
  <c r="M341"/>
  <c r="N341"/>
  <c r="U341" s="1"/>
  <c r="O341"/>
  <c r="A342"/>
  <c r="B342"/>
  <c r="I342" s="1"/>
  <c r="F342"/>
  <c r="G342" s="1"/>
  <c r="H342"/>
  <c r="K342"/>
  <c r="M342"/>
  <c r="N342" s="1"/>
  <c r="U342" s="1"/>
  <c r="O342"/>
  <c r="A343"/>
  <c r="B343"/>
  <c r="I343" s="1"/>
  <c r="F343"/>
  <c r="G343"/>
  <c r="H343"/>
  <c r="K343"/>
  <c r="M343"/>
  <c r="N343"/>
  <c r="U343" s="1"/>
  <c r="O343"/>
  <c r="A344"/>
  <c r="B344"/>
  <c r="I344" s="1"/>
  <c r="F344"/>
  <c r="G344" s="1"/>
  <c r="H344"/>
  <c r="K344"/>
  <c r="M344"/>
  <c r="N344" s="1"/>
  <c r="O344"/>
  <c r="A345"/>
  <c r="B345"/>
  <c r="I345" s="1"/>
  <c r="F345"/>
  <c r="G345" s="1"/>
  <c r="Q345" s="1"/>
  <c r="H345"/>
  <c r="K345"/>
  <c r="M345"/>
  <c r="N345"/>
  <c r="O345"/>
  <c r="A346"/>
  <c r="B346"/>
  <c r="I346"/>
  <c r="F346"/>
  <c r="G346" s="1"/>
  <c r="T346" s="1"/>
  <c r="H346"/>
  <c r="K346"/>
  <c r="M346"/>
  <c r="N346" s="1"/>
  <c r="O346"/>
  <c r="A347"/>
  <c r="B347"/>
  <c r="I347" s="1"/>
  <c r="F347"/>
  <c r="G347" s="1"/>
  <c r="H347"/>
  <c r="K347"/>
  <c r="M347"/>
  <c r="N347" s="1"/>
  <c r="O347"/>
  <c r="A348"/>
  <c r="B348"/>
  <c r="I348" s="1"/>
  <c r="F348"/>
  <c r="G348" s="1"/>
  <c r="H348"/>
  <c r="K348"/>
  <c r="M348"/>
  <c r="N348" s="1"/>
  <c r="O348"/>
  <c r="A349"/>
  <c r="B349"/>
  <c r="I349" s="1"/>
  <c r="F349"/>
  <c r="G349" s="1"/>
  <c r="H349"/>
  <c r="K349"/>
  <c r="M349"/>
  <c r="N349" s="1"/>
  <c r="O349"/>
  <c r="A350"/>
  <c r="B350"/>
  <c r="I350" s="1"/>
  <c r="F350"/>
  <c r="G350" s="1"/>
  <c r="H350"/>
  <c r="K350"/>
  <c r="M350"/>
  <c r="N350" s="1"/>
  <c r="O350"/>
  <c r="A351"/>
  <c r="B351"/>
  <c r="I351" s="1"/>
  <c r="F351"/>
  <c r="G351" s="1"/>
  <c r="H351"/>
  <c r="K351"/>
  <c r="M351"/>
  <c r="N351" s="1"/>
  <c r="W351"/>
  <c r="O351"/>
  <c r="A352"/>
  <c r="B352"/>
  <c r="I352"/>
  <c r="F352"/>
  <c r="G352" s="1"/>
  <c r="Q352" s="1"/>
  <c r="H352"/>
  <c r="K352"/>
  <c r="M352"/>
  <c r="N352" s="1"/>
  <c r="U352" s="1"/>
  <c r="O352"/>
  <c r="A353"/>
  <c r="B353"/>
  <c r="I353"/>
  <c r="F353"/>
  <c r="G353" s="1"/>
  <c r="S353" s="1"/>
  <c r="H353"/>
  <c r="K353"/>
  <c r="M353"/>
  <c r="N353" s="1"/>
  <c r="W353" s="1"/>
  <c r="O353"/>
  <c r="A354"/>
  <c r="B354"/>
  <c r="I354" s="1"/>
  <c r="F354"/>
  <c r="G354" s="1"/>
  <c r="H354"/>
  <c r="K354"/>
  <c r="M354"/>
  <c r="N354"/>
  <c r="W354" s="1"/>
  <c r="O354"/>
  <c r="A355"/>
  <c r="B355"/>
  <c r="I355" s="1"/>
  <c r="F355"/>
  <c r="G355" s="1"/>
  <c r="S355" s="1"/>
  <c r="H355"/>
  <c r="K355"/>
  <c r="M355"/>
  <c r="N355"/>
  <c r="O355"/>
  <c r="A356"/>
  <c r="B356"/>
  <c r="I356"/>
  <c r="F356"/>
  <c r="G356" s="1"/>
  <c r="H356"/>
  <c r="K356"/>
  <c r="M356"/>
  <c r="N356"/>
  <c r="O356"/>
  <c r="A357"/>
  <c r="B357"/>
  <c r="I357"/>
  <c r="F357"/>
  <c r="G357" s="1"/>
  <c r="H357"/>
  <c r="K357"/>
  <c r="M357"/>
  <c r="N357"/>
  <c r="O357"/>
  <c r="A358"/>
  <c r="B358"/>
  <c r="I358"/>
  <c r="F358"/>
  <c r="G358" s="1"/>
  <c r="H358"/>
  <c r="K358"/>
  <c r="M358"/>
  <c r="N358" s="1"/>
  <c r="U358" s="1"/>
  <c r="O358"/>
  <c r="A359"/>
  <c r="B359"/>
  <c r="F359"/>
  <c r="G359"/>
  <c r="H359"/>
  <c r="I359"/>
  <c r="K359"/>
  <c r="M359"/>
  <c r="N359" s="1"/>
  <c r="U359" s="1"/>
  <c r="O359"/>
  <c r="A360"/>
  <c r="B360"/>
  <c r="I360"/>
  <c r="F360"/>
  <c r="G360"/>
  <c r="H360"/>
  <c r="K360"/>
  <c r="M360"/>
  <c r="N360"/>
  <c r="U360" s="1"/>
  <c r="O360"/>
  <c r="A361"/>
  <c r="B361"/>
  <c r="I361" s="1"/>
  <c r="F361"/>
  <c r="G361" s="1"/>
  <c r="H361"/>
  <c r="K361"/>
  <c r="M361"/>
  <c r="N361" s="1"/>
  <c r="W361"/>
  <c r="O361"/>
  <c r="A362"/>
  <c r="B362"/>
  <c r="I362"/>
  <c r="F362"/>
  <c r="G362"/>
  <c r="S362" s="1"/>
  <c r="H362"/>
  <c r="K362"/>
  <c r="M362"/>
  <c r="N362" s="1"/>
  <c r="O362"/>
  <c r="A363"/>
  <c r="B363"/>
  <c r="I363" s="1"/>
  <c r="F363"/>
  <c r="G363" s="1"/>
  <c r="H363"/>
  <c r="Y363" s="1"/>
  <c r="K363"/>
  <c r="M363"/>
  <c r="N363" s="1"/>
  <c r="W363" s="1"/>
  <c r="O363"/>
  <c r="A364"/>
  <c r="B364"/>
  <c r="I364" s="1"/>
  <c r="F364"/>
  <c r="G364" s="1"/>
  <c r="H364"/>
  <c r="K364"/>
  <c r="M364"/>
  <c r="N364"/>
  <c r="W364" s="1"/>
  <c r="O364"/>
  <c r="A365"/>
  <c r="B365"/>
  <c r="I365" s="1"/>
  <c r="F365"/>
  <c r="G365" s="1"/>
  <c r="H365"/>
  <c r="K365"/>
  <c r="M365"/>
  <c r="N365" s="1"/>
  <c r="V365" s="1"/>
  <c r="O365"/>
  <c r="A366"/>
  <c r="B366"/>
  <c r="I366" s="1"/>
  <c r="F366"/>
  <c r="G366"/>
  <c r="H366"/>
  <c r="K366"/>
  <c r="M366"/>
  <c r="N366"/>
  <c r="O366"/>
  <c r="A367"/>
  <c r="B367"/>
  <c r="I367"/>
  <c r="F367"/>
  <c r="G367" s="1"/>
  <c r="H367"/>
  <c r="K367"/>
  <c r="M367"/>
  <c r="N367" s="1"/>
  <c r="U367" s="1"/>
  <c r="O367"/>
  <c r="A368"/>
  <c r="B368"/>
  <c r="I368" s="1"/>
  <c r="F368"/>
  <c r="G368" s="1"/>
  <c r="S368" s="1"/>
  <c r="H368"/>
  <c r="K368"/>
  <c r="M368"/>
  <c r="N368" s="1"/>
  <c r="W368" s="1"/>
  <c r="O368"/>
  <c r="A369"/>
  <c r="B369"/>
  <c r="I369" s="1"/>
  <c r="F369"/>
  <c r="G369" s="1"/>
  <c r="R369"/>
  <c r="H369"/>
  <c r="K369"/>
  <c r="M369"/>
  <c r="N369"/>
  <c r="U369" s="1"/>
  <c r="O369"/>
  <c r="A370"/>
  <c r="B370"/>
  <c r="I370" s="1"/>
  <c r="F370"/>
  <c r="G370" s="1"/>
  <c r="H370"/>
  <c r="K370"/>
  <c r="M370"/>
  <c r="N370" s="1"/>
  <c r="O370"/>
  <c r="A371"/>
  <c r="B371"/>
  <c r="I371" s="1"/>
  <c r="F371"/>
  <c r="G371" s="1"/>
  <c r="H371"/>
  <c r="K371"/>
  <c r="M371"/>
  <c r="N371" s="1"/>
  <c r="U371" s="1"/>
  <c r="O371"/>
  <c r="A372"/>
  <c r="B372"/>
  <c r="I372" s="1"/>
  <c r="F372"/>
  <c r="G372" s="1"/>
  <c r="T372" s="1"/>
  <c r="H372"/>
  <c r="K372"/>
  <c r="M372"/>
  <c r="N372" s="1"/>
  <c r="O372"/>
  <c r="A373"/>
  <c r="B373"/>
  <c r="I373" s="1"/>
  <c r="F373"/>
  <c r="G373" s="1"/>
  <c r="H373"/>
  <c r="K373"/>
  <c r="M373"/>
  <c r="N373" s="1"/>
  <c r="O373"/>
  <c r="A374"/>
  <c r="B374"/>
  <c r="I374" s="1"/>
  <c r="F374"/>
  <c r="G374" s="1"/>
  <c r="Q374" s="1"/>
  <c r="H374"/>
  <c r="K374"/>
  <c r="M374"/>
  <c r="N374" s="1"/>
  <c r="O374"/>
  <c r="A375"/>
  <c r="B375"/>
  <c r="I375" s="1"/>
  <c r="F375"/>
  <c r="G375"/>
  <c r="H375"/>
  <c r="K375"/>
  <c r="M375"/>
  <c r="N375"/>
  <c r="U375" s="1"/>
  <c r="O375"/>
  <c r="A376"/>
  <c r="B376"/>
  <c r="I376" s="1"/>
  <c r="F376"/>
  <c r="G376" s="1"/>
  <c r="H376"/>
  <c r="K376"/>
  <c r="M376"/>
  <c r="N376" s="1"/>
  <c r="W376" s="1"/>
  <c r="O376"/>
  <c r="A377"/>
  <c r="B377"/>
  <c r="I377"/>
  <c r="F377"/>
  <c r="G377" s="1"/>
  <c r="H377"/>
  <c r="K377"/>
  <c r="M377"/>
  <c r="N377"/>
  <c r="U377" s="1"/>
  <c r="O377"/>
  <c r="A378"/>
  <c r="B378"/>
  <c r="I378" s="1"/>
  <c r="F378"/>
  <c r="G378" s="1"/>
  <c r="H378"/>
  <c r="K378"/>
  <c r="M378"/>
  <c r="N378" s="1"/>
  <c r="U378"/>
  <c r="O378"/>
  <c r="A379"/>
  <c r="B379"/>
  <c r="I379"/>
  <c r="F379"/>
  <c r="G379" s="1"/>
  <c r="H379"/>
  <c r="K379"/>
  <c r="M379"/>
  <c r="N379" s="1"/>
  <c r="O379"/>
  <c r="A380"/>
  <c r="B380"/>
  <c r="I380" s="1"/>
  <c r="F380"/>
  <c r="G380" s="1"/>
  <c r="R380" s="1"/>
  <c r="H380"/>
  <c r="K380"/>
  <c r="M380"/>
  <c r="N380" s="1"/>
  <c r="O380"/>
  <c r="A381"/>
  <c r="B381"/>
  <c r="I381" s="1"/>
  <c r="F381"/>
  <c r="G381" s="1"/>
  <c r="H381"/>
  <c r="K381"/>
  <c r="M381"/>
  <c r="N381" s="1"/>
  <c r="U381" s="1"/>
  <c r="O381"/>
  <c r="A382"/>
  <c r="B382"/>
  <c r="I382" s="1"/>
  <c r="F382"/>
  <c r="G382" s="1"/>
  <c r="H382"/>
  <c r="K382"/>
  <c r="M382"/>
  <c r="N382"/>
  <c r="O382"/>
  <c r="A383"/>
  <c r="B383"/>
  <c r="I383"/>
  <c r="F383"/>
  <c r="G383" s="1"/>
  <c r="T383" s="1"/>
  <c r="H383"/>
  <c r="K383"/>
  <c r="M383"/>
  <c r="N383" s="1"/>
  <c r="W383" s="1"/>
  <c r="O383"/>
  <c r="A384"/>
  <c r="B384"/>
  <c r="I384"/>
  <c r="F384"/>
  <c r="G384"/>
  <c r="H384"/>
  <c r="K384"/>
  <c r="M384"/>
  <c r="N384"/>
  <c r="O384"/>
  <c r="A385"/>
  <c r="B385"/>
  <c r="I385"/>
  <c r="F385"/>
  <c r="G385"/>
  <c r="H385"/>
  <c r="K385"/>
  <c r="M385"/>
  <c r="N385"/>
  <c r="U385"/>
  <c r="O385"/>
  <c r="A386"/>
  <c r="B386"/>
  <c r="I386"/>
  <c r="F386"/>
  <c r="G386" s="1"/>
  <c r="H386"/>
  <c r="K386"/>
  <c r="M386"/>
  <c r="N386" s="1"/>
  <c r="W386" s="1"/>
  <c r="O386"/>
  <c r="A387"/>
  <c r="B387"/>
  <c r="I387"/>
  <c r="F387"/>
  <c r="G387" s="1"/>
  <c r="S387" s="1"/>
  <c r="H387"/>
  <c r="X387" s="1"/>
  <c r="K387"/>
  <c r="M387"/>
  <c r="N387" s="1"/>
  <c r="O387"/>
  <c r="A388"/>
  <c r="B388"/>
  <c r="I388" s="1"/>
  <c r="F388"/>
  <c r="G388" s="1"/>
  <c r="Q388" s="1"/>
  <c r="H388"/>
  <c r="K388"/>
  <c r="M388"/>
  <c r="N388"/>
  <c r="V388" s="1"/>
  <c r="O388"/>
  <c r="A389"/>
  <c r="B389"/>
  <c r="I389" s="1"/>
  <c r="F389"/>
  <c r="G389" s="1"/>
  <c r="H389"/>
  <c r="K389"/>
  <c r="M389"/>
  <c r="N389"/>
  <c r="U389"/>
  <c r="O389"/>
  <c r="A390"/>
  <c r="B390"/>
  <c r="I390"/>
  <c r="F390"/>
  <c r="G390"/>
  <c r="T390" s="1"/>
  <c r="H390"/>
  <c r="K390"/>
  <c r="E390" s="1"/>
  <c r="M390"/>
  <c r="N390"/>
  <c r="W390" s="1"/>
  <c r="O390"/>
  <c r="A391"/>
  <c r="B391"/>
  <c r="I391" s="1"/>
  <c r="F391"/>
  <c r="G391" s="1"/>
  <c r="S391" s="1"/>
  <c r="H391"/>
  <c r="AA391" s="1"/>
  <c r="K391"/>
  <c r="M391"/>
  <c r="N391"/>
  <c r="O391"/>
  <c r="A392"/>
  <c r="B392"/>
  <c r="I392"/>
  <c r="F392"/>
  <c r="G392" s="1"/>
  <c r="H392"/>
  <c r="K392"/>
  <c r="M392"/>
  <c r="N392" s="1"/>
  <c r="O392"/>
  <c r="A393"/>
  <c r="B393"/>
  <c r="I393" s="1"/>
  <c r="F393"/>
  <c r="G393"/>
  <c r="E393" s="1"/>
  <c r="H393"/>
  <c r="K393"/>
  <c r="M393"/>
  <c r="N393" s="1"/>
  <c r="O393"/>
  <c r="A394"/>
  <c r="B394"/>
  <c r="I394" s="1"/>
  <c r="F394"/>
  <c r="G394" s="1"/>
  <c r="H394"/>
  <c r="K394"/>
  <c r="M394"/>
  <c r="N394" s="1"/>
  <c r="U394" s="1"/>
  <c r="O394"/>
  <c r="A395"/>
  <c r="B395"/>
  <c r="I395"/>
  <c r="F395"/>
  <c r="G395" s="1"/>
  <c r="H395"/>
  <c r="X395" s="1"/>
  <c r="K395"/>
  <c r="M395"/>
  <c r="N395" s="1"/>
  <c r="U395"/>
  <c r="O395"/>
  <c r="A396"/>
  <c r="B396"/>
  <c r="I396"/>
  <c r="F396"/>
  <c r="G396" s="1"/>
  <c r="H396"/>
  <c r="K396"/>
  <c r="M396"/>
  <c r="N396" s="1"/>
  <c r="W396" s="1"/>
  <c r="O396"/>
  <c r="A397"/>
  <c r="B397"/>
  <c r="I397"/>
  <c r="F397"/>
  <c r="G397" s="1"/>
  <c r="R397" s="1"/>
  <c r="H397"/>
  <c r="K397"/>
  <c r="M397"/>
  <c r="N397" s="1"/>
  <c r="V397" s="1"/>
  <c r="O397"/>
  <c r="A398"/>
  <c r="B398"/>
  <c r="I398" s="1"/>
  <c r="F398"/>
  <c r="G398" s="1"/>
  <c r="H398"/>
  <c r="K398"/>
  <c r="M398"/>
  <c r="N398" s="1"/>
  <c r="O398"/>
  <c r="A399"/>
  <c r="B399"/>
  <c r="I399" s="1"/>
  <c r="F399"/>
  <c r="G399" s="1"/>
  <c r="S399" s="1"/>
  <c r="H399"/>
  <c r="K399"/>
  <c r="M399"/>
  <c r="N399" s="1"/>
  <c r="W399"/>
  <c r="O399"/>
  <c r="A400"/>
  <c r="B400"/>
  <c r="I400"/>
  <c r="F400"/>
  <c r="G400" s="1"/>
  <c r="S400" s="1"/>
  <c r="H400"/>
  <c r="K400"/>
  <c r="M400"/>
  <c r="N400"/>
  <c r="O400"/>
  <c r="A401"/>
  <c r="B401"/>
  <c r="I401"/>
  <c r="F401"/>
  <c r="G401" s="1"/>
  <c r="H401"/>
  <c r="K401"/>
  <c r="M401"/>
  <c r="N401" s="1"/>
  <c r="W401" s="1"/>
  <c r="O401"/>
  <c r="A402"/>
  <c r="B402"/>
  <c r="I402"/>
  <c r="F402"/>
  <c r="G402" s="1"/>
  <c r="H402"/>
  <c r="K402"/>
  <c r="E402" s="1"/>
  <c r="AC402" s="1"/>
  <c r="M402"/>
  <c r="N402" s="1"/>
  <c r="O402"/>
  <c r="A403"/>
  <c r="B403"/>
  <c r="I403" s="1"/>
  <c r="F403"/>
  <c r="G403" s="1"/>
  <c r="H403"/>
  <c r="K403"/>
  <c r="M403"/>
  <c r="N403" s="1"/>
  <c r="W403" s="1"/>
  <c r="O403"/>
  <c r="A404"/>
  <c r="B404"/>
  <c r="I404" s="1"/>
  <c r="F404"/>
  <c r="G404" s="1"/>
  <c r="S404" s="1"/>
  <c r="H404"/>
  <c r="K404"/>
  <c r="M404"/>
  <c r="N404" s="1"/>
  <c r="O404"/>
  <c r="A405"/>
  <c r="B405"/>
  <c r="I405" s="1"/>
  <c r="F405"/>
  <c r="G405" s="1"/>
  <c r="H405"/>
  <c r="K405"/>
  <c r="M405"/>
  <c r="N405" s="1"/>
  <c r="O405"/>
  <c r="A406"/>
  <c r="B406"/>
  <c r="I406" s="1"/>
  <c r="F406"/>
  <c r="G406" s="1"/>
  <c r="H406"/>
  <c r="K406"/>
  <c r="M406"/>
  <c r="N406" s="1"/>
  <c r="V406" s="1"/>
  <c r="O406"/>
  <c r="A407"/>
  <c r="B407"/>
  <c r="I407"/>
  <c r="F407"/>
  <c r="G407" s="1"/>
  <c r="H407"/>
  <c r="Z407" s="1"/>
  <c r="K407"/>
  <c r="M407"/>
  <c r="N407" s="1"/>
  <c r="O407"/>
  <c r="A408"/>
  <c r="B408"/>
  <c r="I408" s="1"/>
  <c r="F408"/>
  <c r="G408" s="1"/>
  <c r="H408"/>
  <c r="K408"/>
  <c r="M408"/>
  <c r="N408"/>
  <c r="O408"/>
  <c r="A409"/>
  <c r="B409"/>
  <c r="I409"/>
  <c r="F409"/>
  <c r="G409" s="1"/>
  <c r="H409"/>
  <c r="K409"/>
  <c r="M409"/>
  <c r="N409" s="1"/>
  <c r="O409"/>
  <c r="A410"/>
  <c r="B410"/>
  <c r="I410" s="1"/>
  <c r="F410"/>
  <c r="G410" s="1"/>
  <c r="T410" s="1"/>
  <c r="H410"/>
  <c r="K410"/>
  <c r="M410"/>
  <c r="N410"/>
  <c r="O410"/>
  <c r="A411"/>
  <c r="B411"/>
  <c r="I411"/>
  <c r="F411"/>
  <c r="G411"/>
  <c r="R411" s="1"/>
  <c r="H411"/>
  <c r="Y411" s="1"/>
  <c r="K411"/>
  <c r="M411"/>
  <c r="N411"/>
  <c r="O411"/>
  <c r="A412"/>
  <c r="B412"/>
  <c r="I412"/>
  <c r="F412"/>
  <c r="G412" s="1"/>
  <c r="H412"/>
  <c r="K412"/>
  <c r="M412"/>
  <c r="N412" s="1"/>
  <c r="O412"/>
  <c r="A413"/>
  <c r="B413"/>
  <c r="I413" s="1"/>
  <c r="F413"/>
  <c r="G413" s="1"/>
  <c r="E413" s="1"/>
  <c r="H413"/>
  <c r="K413"/>
  <c r="M413"/>
  <c r="N413" s="1"/>
  <c r="U413" s="1"/>
  <c r="O413"/>
  <c r="A414"/>
  <c r="B414"/>
  <c r="I414" s="1"/>
  <c r="F414"/>
  <c r="G414"/>
  <c r="E414" s="1"/>
  <c r="H414"/>
  <c r="K414"/>
  <c r="M414"/>
  <c r="N414"/>
  <c r="W414" s="1"/>
  <c r="O414"/>
  <c r="A415"/>
  <c r="B415"/>
  <c r="I415" s="1"/>
  <c r="F415"/>
  <c r="G415" s="1"/>
  <c r="S415" s="1"/>
  <c r="H415"/>
  <c r="K415"/>
  <c r="M415"/>
  <c r="N415" s="1"/>
  <c r="O415"/>
  <c r="A416"/>
  <c r="B416"/>
  <c r="I416" s="1"/>
  <c r="F416"/>
  <c r="G416" s="1"/>
  <c r="H416"/>
  <c r="K416"/>
  <c r="M416"/>
  <c r="N416"/>
  <c r="V416"/>
  <c r="O416"/>
  <c r="A417"/>
  <c r="B417"/>
  <c r="I417"/>
  <c r="F417"/>
  <c r="G417" s="1"/>
  <c r="H417"/>
  <c r="K417"/>
  <c r="M417"/>
  <c r="N417" s="1"/>
  <c r="W417" s="1"/>
  <c r="O417"/>
  <c r="A418"/>
  <c r="B418"/>
  <c r="I418"/>
  <c r="F418"/>
  <c r="G418" s="1"/>
  <c r="H418"/>
  <c r="K418"/>
  <c r="M418"/>
  <c r="N418"/>
  <c r="W418" s="1"/>
  <c r="O418"/>
  <c r="A419"/>
  <c r="B419"/>
  <c r="I419" s="1"/>
  <c r="F419"/>
  <c r="G419" s="1"/>
  <c r="E419" s="1"/>
  <c r="H419"/>
  <c r="X419" s="1"/>
  <c r="K419"/>
  <c r="M419"/>
  <c r="N419"/>
  <c r="O419"/>
  <c r="A420"/>
  <c r="B420"/>
  <c r="I420"/>
  <c r="F420"/>
  <c r="G420" s="1"/>
  <c r="H420"/>
  <c r="K420"/>
  <c r="M420"/>
  <c r="N420" s="1"/>
  <c r="O420"/>
  <c r="A421"/>
  <c r="B421"/>
  <c r="F421"/>
  <c r="G421" s="1"/>
  <c r="H421"/>
  <c r="I421"/>
  <c r="K421"/>
  <c r="M421"/>
  <c r="N421"/>
  <c r="W421" s="1"/>
  <c r="O421"/>
  <c r="A422"/>
  <c r="B422"/>
  <c r="I422" s="1"/>
  <c r="F422"/>
  <c r="G422" s="1"/>
  <c r="T422" s="1"/>
  <c r="H422"/>
  <c r="K422"/>
  <c r="M422"/>
  <c r="N422"/>
  <c r="W422" s="1"/>
  <c r="O422"/>
  <c r="A423"/>
  <c r="B423"/>
  <c r="I423" s="1"/>
  <c r="F423"/>
  <c r="G423" s="1"/>
  <c r="H423"/>
  <c r="K423"/>
  <c r="M423"/>
  <c r="N423"/>
  <c r="V423"/>
  <c r="O423"/>
  <c r="A424"/>
  <c r="B424"/>
  <c r="I424"/>
  <c r="F424"/>
  <c r="G424" s="1"/>
  <c r="H424"/>
  <c r="K424"/>
  <c r="M424"/>
  <c r="N424" s="1"/>
  <c r="U424" s="1"/>
  <c r="O424"/>
  <c r="A425"/>
  <c r="B425"/>
  <c r="I425"/>
  <c r="F425"/>
  <c r="G425" s="1"/>
  <c r="Q425" s="1"/>
  <c r="H425"/>
  <c r="K425"/>
  <c r="M425"/>
  <c r="N425"/>
  <c r="W425" s="1"/>
  <c r="O425"/>
  <c r="A426"/>
  <c r="B426"/>
  <c r="I426" s="1"/>
  <c r="F426"/>
  <c r="G426" s="1"/>
  <c r="H426"/>
  <c r="K426"/>
  <c r="M426"/>
  <c r="N426" s="1"/>
  <c r="O426"/>
  <c r="A427"/>
  <c r="B427"/>
  <c r="F427"/>
  <c r="G427" s="1"/>
  <c r="H427"/>
  <c r="I427"/>
  <c r="K427"/>
  <c r="M427"/>
  <c r="N427"/>
  <c r="O427"/>
  <c r="A428"/>
  <c r="B428"/>
  <c r="I428"/>
  <c r="F428"/>
  <c r="G428" s="1"/>
  <c r="H428"/>
  <c r="K428"/>
  <c r="M428"/>
  <c r="N428" s="1"/>
  <c r="U428" s="1"/>
  <c r="O428"/>
  <c r="A429"/>
  <c r="B429"/>
  <c r="I429" s="1"/>
  <c r="F429"/>
  <c r="G429" s="1"/>
  <c r="H429"/>
  <c r="K429"/>
  <c r="M429"/>
  <c r="N429" s="1"/>
  <c r="W429" s="1"/>
  <c r="O429"/>
  <c r="A430"/>
  <c r="B430"/>
  <c r="I430" s="1"/>
  <c r="F430"/>
  <c r="G430" s="1"/>
  <c r="H430"/>
  <c r="K430"/>
  <c r="M430"/>
  <c r="N430" s="1"/>
  <c r="O430"/>
  <c r="A431"/>
  <c r="B431"/>
  <c r="I431" s="1"/>
  <c r="F431"/>
  <c r="G431" s="1"/>
  <c r="H431"/>
  <c r="K431"/>
  <c r="M431"/>
  <c r="N431" s="1"/>
  <c r="O431"/>
  <c r="A432"/>
  <c r="B432"/>
  <c r="I432" s="1"/>
  <c r="F432"/>
  <c r="G432" s="1"/>
  <c r="Q432" s="1"/>
  <c r="H432"/>
  <c r="K432"/>
  <c r="M432"/>
  <c r="N432" s="1"/>
  <c r="O432"/>
  <c r="A433"/>
  <c r="B433"/>
  <c r="I433" s="1"/>
  <c r="F433"/>
  <c r="G433"/>
  <c r="E433" s="1"/>
  <c r="H433"/>
  <c r="K433"/>
  <c r="M433"/>
  <c r="N433"/>
  <c r="O433"/>
  <c r="A434"/>
  <c r="B434"/>
  <c r="I434"/>
  <c r="F434"/>
  <c r="G434" s="1"/>
  <c r="R434" s="1"/>
  <c r="H434"/>
  <c r="K434"/>
  <c r="M434"/>
  <c r="N434" s="1"/>
  <c r="U434" s="1"/>
  <c r="O434"/>
  <c r="A435"/>
  <c r="B435"/>
  <c r="I435" s="1"/>
  <c r="F435"/>
  <c r="G435" s="1"/>
  <c r="H435"/>
  <c r="AA435" s="1"/>
  <c r="K435"/>
  <c r="M435"/>
  <c r="N435"/>
  <c r="O435"/>
  <c r="A436"/>
  <c r="B436"/>
  <c r="I436"/>
  <c r="F436"/>
  <c r="G436" s="1"/>
  <c r="H436"/>
  <c r="K436"/>
  <c r="M436"/>
  <c r="N436" s="1"/>
  <c r="U436" s="1"/>
  <c r="O436"/>
  <c r="A437"/>
  <c r="B437"/>
  <c r="I437" s="1"/>
  <c r="F437"/>
  <c r="G437" s="1"/>
  <c r="H437"/>
  <c r="K437"/>
  <c r="M437"/>
  <c r="N437" s="1"/>
  <c r="O437"/>
  <c r="A438"/>
  <c r="B438"/>
  <c r="I438" s="1"/>
  <c r="F438"/>
  <c r="G438"/>
  <c r="Q438" s="1"/>
  <c r="H438"/>
  <c r="K438"/>
  <c r="M438"/>
  <c r="N438"/>
  <c r="U438"/>
  <c r="O438"/>
  <c r="A439"/>
  <c r="B439"/>
  <c r="I439"/>
  <c r="F439"/>
  <c r="G439" s="1"/>
  <c r="H439"/>
  <c r="K439"/>
  <c r="M439"/>
  <c r="N439" s="1"/>
  <c r="W439" s="1"/>
  <c r="O439"/>
  <c r="A440"/>
  <c r="B440"/>
  <c r="I440"/>
  <c r="F440"/>
  <c r="G440" s="1"/>
  <c r="E440" s="1"/>
  <c r="H440"/>
  <c r="K440"/>
  <c r="M440"/>
  <c r="N440" s="1"/>
  <c r="O440"/>
  <c r="A441"/>
  <c r="B441"/>
  <c r="I441" s="1"/>
  <c r="F441"/>
  <c r="G441" s="1"/>
  <c r="H441"/>
  <c r="K441"/>
  <c r="M441"/>
  <c r="N441" s="1"/>
  <c r="V441" s="1"/>
  <c r="O441"/>
  <c r="A442"/>
  <c r="B442"/>
  <c r="I442" s="1"/>
  <c r="F442"/>
  <c r="G442" s="1"/>
  <c r="R442" s="1"/>
  <c r="H442"/>
  <c r="K442"/>
  <c r="M442"/>
  <c r="N442" s="1"/>
  <c r="O442"/>
  <c r="A443"/>
  <c r="B443"/>
  <c r="I443" s="1"/>
  <c r="F443"/>
  <c r="G443" s="1"/>
  <c r="H443"/>
  <c r="K443"/>
  <c r="M443"/>
  <c r="N443" s="1"/>
  <c r="U443" s="1"/>
  <c r="O443"/>
  <c r="A444"/>
  <c r="B444"/>
  <c r="I444" s="1"/>
  <c r="F444"/>
  <c r="G444"/>
  <c r="R444" s="1"/>
  <c r="H444"/>
  <c r="K444"/>
  <c r="M444"/>
  <c r="N444"/>
  <c r="O444"/>
  <c r="A445"/>
  <c r="B445"/>
  <c r="I445"/>
  <c r="F445"/>
  <c r="G445" s="1"/>
  <c r="H445"/>
  <c r="K445"/>
  <c r="M445"/>
  <c r="N445" s="1"/>
  <c r="O445"/>
  <c r="A446"/>
  <c r="B446"/>
  <c r="I446" s="1"/>
  <c r="F446"/>
  <c r="G446" s="1"/>
  <c r="Q446" s="1"/>
  <c r="H446"/>
  <c r="K446"/>
  <c r="M446"/>
  <c r="N446" s="1"/>
  <c r="V446" s="1"/>
  <c r="O446"/>
  <c r="A447"/>
  <c r="B447"/>
  <c r="I447" s="1"/>
  <c r="F447"/>
  <c r="G447" s="1"/>
  <c r="R447" s="1"/>
  <c r="H447"/>
  <c r="K447"/>
  <c r="M447"/>
  <c r="N447" s="1"/>
  <c r="O447"/>
  <c r="A448"/>
  <c r="B448"/>
  <c r="I448" s="1"/>
  <c r="F448"/>
  <c r="G448" s="1"/>
  <c r="E448" s="1"/>
  <c r="H448"/>
  <c r="K448"/>
  <c r="M448"/>
  <c r="N448"/>
  <c r="O448"/>
  <c r="A449"/>
  <c r="B449"/>
  <c r="I449"/>
  <c r="F449"/>
  <c r="G449" s="1"/>
  <c r="H449"/>
  <c r="K449"/>
  <c r="M449"/>
  <c r="N449" s="1"/>
  <c r="O449"/>
  <c r="A450"/>
  <c r="B450"/>
  <c r="I450" s="1"/>
  <c r="F450"/>
  <c r="G450" s="1"/>
  <c r="H450"/>
  <c r="K450"/>
  <c r="M450"/>
  <c r="N450"/>
  <c r="O450"/>
  <c r="A451"/>
  <c r="B451"/>
  <c r="I451"/>
  <c r="F451"/>
  <c r="G451" s="1"/>
  <c r="S451" s="1"/>
  <c r="H451"/>
  <c r="K451"/>
  <c r="M451"/>
  <c r="N451"/>
  <c r="U451" s="1"/>
  <c r="O451"/>
  <c r="A452"/>
  <c r="B452"/>
  <c r="I452" s="1"/>
  <c r="F452"/>
  <c r="G452" s="1"/>
  <c r="H452"/>
  <c r="K452"/>
  <c r="M452"/>
  <c r="N452" s="1"/>
  <c r="W452" s="1"/>
  <c r="O452"/>
  <c r="A453"/>
  <c r="B453"/>
  <c r="I453" s="1"/>
  <c r="F453"/>
  <c r="G453" s="1"/>
  <c r="H453"/>
  <c r="K453"/>
  <c r="M453"/>
  <c r="N453" s="1"/>
  <c r="V453" s="1"/>
  <c r="O453"/>
  <c r="A454"/>
  <c r="B454"/>
  <c r="I454" s="1"/>
  <c r="F454"/>
  <c r="G454"/>
  <c r="H454"/>
  <c r="K454"/>
  <c r="M454"/>
  <c r="N454"/>
  <c r="O454"/>
  <c r="A455"/>
  <c r="B455"/>
  <c r="I455"/>
  <c r="F455"/>
  <c r="G455" s="1"/>
  <c r="H455"/>
  <c r="K455"/>
  <c r="M455"/>
  <c r="N455" s="1"/>
  <c r="O455"/>
  <c r="A456"/>
  <c r="B456"/>
  <c r="I456" s="1"/>
  <c r="F456"/>
  <c r="G456" s="1"/>
  <c r="H456"/>
  <c r="K456"/>
  <c r="M456"/>
  <c r="N456"/>
  <c r="V456"/>
  <c r="O456"/>
  <c r="A457"/>
  <c r="B457"/>
  <c r="I457"/>
  <c r="F457"/>
  <c r="G457" s="1"/>
  <c r="H457"/>
  <c r="K457"/>
  <c r="M457"/>
  <c r="N457" s="1"/>
  <c r="V457" s="1"/>
  <c r="O457"/>
  <c r="A458"/>
  <c r="B458"/>
  <c r="I458"/>
  <c r="F458"/>
  <c r="G458" s="1"/>
  <c r="H458"/>
  <c r="K458"/>
  <c r="M458"/>
  <c r="N458" s="1"/>
  <c r="W458" s="1"/>
  <c r="O458"/>
  <c r="A459"/>
  <c r="B459"/>
  <c r="I459"/>
  <c r="F459"/>
  <c r="G459" s="1"/>
  <c r="H459"/>
  <c r="K459"/>
  <c r="M459"/>
  <c r="N459" s="1"/>
  <c r="O459"/>
  <c r="A460"/>
  <c r="B460"/>
  <c r="I460" s="1"/>
  <c r="F460"/>
  <c r="G460" s="1"/>
  <c r="H460"/>
  <c r="K460"/>
  <c r="M460"/>
  <c r="N460"/>
  <c r="V460"/>
  <c r="O460"/>
  <c r="A461"/>
  <c r="B461"/>
  <c r="I461"/>
  <c r="F461"/>
  <c r="G461" s="1"/>
  <c r="H461"/>
  <c r="K461"/>
  <c r="M461"/>
  <c r="N461" s="1"/>
  <c r="O461"/>
  <c r="A462"/>
  <c r="B462"/>
  <c r="I462" s="1"/>
  <c r="F462"/>
  <c r="G462"/>
  <c r="H462"/>
  <c r="K462"/>
  <c r="M462"/>
  <c r="N462"/>
  <c r="U462" s="1"/>
  <c r="O462"/>
  <c r="A463"/>
  <c r="B463"/>
  <c r="I463" s="1"/>
  <c r="F463"/>
  <c r="G463" s="1"/>
  <c r="S463" s="1"/>
  <c r="H463"/>
  <c r="K463"/>
  <c r="M463"/>
  <c r="N463"/>
  <c r="W463" s="1"/>
  <c r="O463"/>
  <c r="A464"/>
  <c r="B464"/>
  <c r="I464" s="1"/>
  <c r="F464"/>
  <c r="G464" s="1"/>
  <c r="H464"/>
  <c r="K464"/>
  <c r="M464"/>
  <c r="N464"/>
  <c r="U464" s="1"/>
  <c r="O464"/>
  <c r="A465"/>
  <c r="B465"/>
  <c r="I465" s="1"/>
  <c r="F465"/>
  <c r="G465"/>
  <c r="R465" s="1"/>
  <c r="H465"/>
  <c r="K465"/>
  <c r="M465"/>
  <c r="N465"/>
  <c r="O465"/>
  <c r="A466"/>
  <c r="B466"/>
  <c r="I466"/>
  <c r="F466"/>
  <c r="G466" s="1"/>
  <c r="H466"/>
  <c r="K466"/>
  <c r="M466"/>
  <c r="N466" s="1"/>
  <c r="W466" s="1"/>
  <c r="O466"/>
  <c r="A467"/>
  <c r="B467"/>
  <c r="I467"/>
  <c r="F467"/>
  <c r="G467" s="1"/>
  <c r="H467"/>
  <c r="K467"/>
  <c r="M467"/>
  <c r="N467"/>
  <c r="O467"/>
  <c r="A468"/>
  <c r="B468"/>
  <c r="I468"/>
  <c r="F468"/>
  <c r="G468" s="1"/>
  <c r="R468" s="1"/>
  <c r="H468"/>
  <c r="K468"/>
  <c r="M468"/>
  <c r="N468" s="1"/>
  <c r="W468" s="1"/>
  <c r="O468"/>
  <c r="A469"/>
  <c r="B469"/>
  <c r="I469" s="1"/>
  <c r="F469"/>
  <c r="G469" s="1"/>
  <c r="R469" s="1"/>
  <c r="H469"/>
  <c r="K469"/>
  <c r="M469"/>
  <c r="N469"/>
  <c r="O469"/>
  <c r="A470"/>
  <c r="B470"/>
  <c r="I470"/>
  <c r="F470"/>
  <c r="G470" s="1"/>
  <c r="H470"/>
  <c r="K470"/>
  <c r="M470"/>
  <c r="N470" s="1"/>
  <c r="O470"/>
  <c r="A471"/>
  <c r="B471"/>
  <c r="I471" s="1"/>
  <c r="F471"/>
  <c r="G471" s="1"/>
  <c r="H471"/>
  <c r="K471"/>
  <c r="M471"/>
  <c r="N471"/>
  <c r="U471"/>
  <c r="O471"/>
  <c r="A472"/>
  <c r="B472"/>
  <c r="I472"/>
  <c r="F472"/>
  <c r="G472" s="1"/>
  <c r="H472"/>
  <c r="K472"/>
  <c r="M472"/>
  <c r="N472" s="1"/>
  <c r="W472" s="1"/>
  <c r="O472"/>
  <c r="A473"/>
  <c r="B473"/>
  <c r="I473"/>
  <c r="F473"/>
  <c r="G473" s="1"/>
  <c r="H473"/>
  <c r="K473"/>
  <c r="M473"/>
  <c r="N473" s="1"/>
  <c r="W473" s="1"/>
  <c r="O473"/>
  <c r="A474"/>
  <c r="B474"/>
  <c r="I474"/>
  <c r="F474"/>
  <c r="G474" s="1"/>
  <c r="H474"/>
  <c r="K474"/>
  <c r="M474"/>
  <c r="N474"/>
  <c r="V474" s="1"/>
  <c r="O474"/>
  <c r="A475"/>
  <c r="B475"/>
  <c r="I475" s="1"/>
  <c r="F475"/>
  <c r="G475" s="1"/>
  <c r="H475"/>
  <c r="Z475" s="1"/>
  <c r="K475"/>
  <c r="M475"/>
  <c r="N475" s="1"/>
  <c r="O475"/>
  <c r="A476"/>
  <c r="B476"/>
  <c r="I476" s="1"/>
  <c r="F476"/>
  <c r="G476" s="1"/>
  <c r="Q476" s="1"/>
  <c r="H476"/>
  <c r="K476"/>
  <c r="M476"/>
  <c r="N476" s="1"/>
  <c r="V476" s="1"/>
  <c r="O476"/>
  <c r="A477"/>
  <c r="B477"/>
  <c r="I477"/>
  <c r="F477"/>
  <c r="G477" s="1"/>
  <c r="H477"/>
  <c r="K477"/>
  <c r="M477"/>
  <c r="N477" s="1"/>
  <c r="U477" s="1"/>
  <c r="O477"/>
  <c r="A478"/>
  <c r="B478"/>
  <c r="I478"/>
  <c r="F478"/>
  <c r="G478" s="1"/>
  <c r="H478"/>
  <c r="K478"/>
  <c r="M478"/>
  <c r="N478" s="1"/>
  <c r="O478"/>
  <c r="A479"/>
  <c r="B479"/>
  <c r="I479" s="1"/>
  <c r="F479"/>
  <c r="G479"/>
  <c r="H479"/>
  <c r="K479"/>
  <c r="M479"/>
  <c r="N479"/>
  <c r="O479"/>
  <c r="A480"/>
  <c r="B480"/>
  <c r="I480"/>
  <c r="F480"/>
  <c r="G480" s="1"/>
  <c r="H480"/>
  <c r="K480"/>
  <c r="M480"/>
  <c r="N480" s="1"/>
  <c r="V480" s="1"/>
  <c r="O480"/>
  <c r="A481"/>
  <c r="B481"/>
  <c r="I481" s="1"/>
  <c r="F481"/>
  <c r="G481" s="1"/>
  <c r="S481" s="1"/>
  <c r="H481"/>
  <c r="K481"/>
  <c r="M481"/>
  <c r="N481" s="1"/>
  <c r="V481" s="1"/>
  <c r="O481"/>
  <c r="A482"/>
  <c r="B482"/>
  <c r="I482" s="1"/>
  <c r="F482"/>
  <c r="G482" s="1"/>
  <c r="T482" s="1"/>
  <c r="H482"/>
  <c r="K482"/>
  <c r="M482"/>
  <c r="N482" s="1"/>
  <c r="V482" s="1"/>
  <c r="O482"/>
  <c r="A483"/>
  <c r="B483"/>
  <c r="I483" s="1"/>
  <c r="F483"/>
  <c r="G483" s="1"/>
  <c r="H483"/>
  <c r="X483" s="1"/>
  <c r="K483"/>
  <c r="M483"/>
  <c r="N483" s="1"/>
  <c r="V483" s="1"/>
  <c r="O483"/>
  <c r="A484"/>
  <c r="B484"/>
  <c r="I484"/>
  <c r="F484"/>
  <c r="G484" s="1"/>
  <c r="T484" s="1"/>
  <c r="H484"/>
  <c r="K484"/>
  <c r="M484"/>
  <c r="N484" s="1"/>
  <c r="O484"/>
  <c r="A485"/>
  <c r="B485"/>
  <c r="I485" s="1"/>
  <c r="F485"/>
  <c r="G485" s="1"/>
  <c r="H485"/>
  <c r="K485"/>
  <c r="M485"/>
  <c r="N485"/>
  <c r="V485" s="1"/>
  <c r="O485"/>
  <c r="A486"/>
  <c r="B486"/>
  <c r="I486" s="1"/>
  <c r="F486"/>
  <c r="G486"/>
  <c r="T486" s="1"/>
  <c r="H486"/>
  <c r="K486"/>
  <c r="M486"/>
  <c r="N486"/>
  <c r="V486"/>
  <c r="O486"/>
  <c r="A487"/>
  <c r="B487"/>
  <c r="I487"/>
  <c r="F487"/>
  <c r="G487" s="1"/>
  <c r="S487" s="1"/>
  <c r="H487"/>
  <c r="Y487" s="1"/>
  <c r="K487"/>
  <c r="M487"/>
  <c r="N487" s="1"/>
  <c r="V487" s="1"/>
  <c r="O487"/>
  <c r="A488"/>
  <c r="B488"/>
  <c r="I488"/>
  <c r="F488"/>
  <c r="G488" s="1"/>
  <c r="H488"/>
  <c r="K488"/>
  <c r="M488"/>
  <c r="N488" s="1"/>
  <c r="V488" s="1"/>
  <c r="O488"/>
  <c r="A489"/>
  <c r="B489"/>
  <c r="I489" s="1"/>
  <c r="F489"/>
  <c r="G489" s="1"/>
  <c r="H489"/>
  <c r="K489"/>
  <c r="M489"/>
  <c r="N489" s="1"/>
  <c r="O489"/>
  <c r="A490"/>
  <c r="B490"/>
  <c r="I490" s="1"/>
  <c r="F490"/>
  <c r="G490"/>
  <c r="H490"/>
  <c r="K490"/>
  <c r="M490"/>
  <c r="N490"/>
  <c r="O490"/>
  <c r="A491"/>
  <c r="B491"/>
  <c r="I491"/>
  <c r="F491"/>
  <c r="G491" s="1"/>
  <c r="H491"/>
  <c r="Y491" s="1"/>
  <c r="K491"/>
  <c r="M491"/>
  <c r="N491" s="1"/>
  <c r="O491"/>
  <c r="A492"/>
  <c r="B492"/>
  <c r="I492" s="1"/>
  <c r="F492"/>
  <c r="G492" s="1"/>
  <c r="H492"/>
  <c r="K492"/>
  <c r="M492"/>
  <c r="N492"/>
  <c r="O492"/>
  <c r="A493"/>
  <c r="B493"/>
  <c r="I493"/>
  <c r="F493"/>
  <c r="G493" s="1"/>
  <c r="S493" s="1"/>
  <c r="H493"/>
  <c r="K493"/>
  <c r="M493"/>
  <c r="N493"/>
  <c r="O493"/>
  <c r="A494"/>
  <c r="B494"/>
  <c r="I494"/>
  <c r="F494"/>
  <c r="G494" s="1"/>
  <c r="H494"/>
  <c r="K494"/>
  <c r="M494"/>
  <c r="N494" s="1"/>
  <c r="V494" s="1"/>
  <c r="O494"/>
  <c r="A495"/>
  <c r="B495"/>
  <c r="I495"/>
  <c r="F495"/>
  <c r="G495" s="1"/>
  <c r="H495"/>
  <c r="K495"/>
  <c r="M495"/>
  <c r="N495" s="1"/>
  <c r="V495" s="1"/>
  <c r="O495"/>
  <c r="A496"/>
  <c r="B496"/>
  <c r="I496" s="1"/>
  <c r="F496"/>
  <c r="G496" s="1"/>
  <c r="H496"/>
  <c r="K496"/>
  <c r="M496"/>
  <c r="N496" s="1"/>
  <c r="O496"/>
  <c r="A497"/>
  <c r="B497"/>
  <c r="I497" s="1"/>
  <c r="F497"/>
  <c r="G497" s="1"/>
  <c r="S497" s="1"/>
  <c r="H497"/>
  <c r="K497"/>
  <c r="M497"/>
  <c r="N497"/>
  <c r="V497"/>
  <c r="O497"/>
  <c r="A498"/>
  <c r="B498"/>
  <c r="I498"/>
  <c r="F498"/>
  <c r="G498" s="1"/>
  <c r="R498" s="1"/>
  <c r="H498"/>
  <c r="K498"/>
  <c r="M498"/>
  <c r="N498" s="1"/>
  <c r="O498"/>
  <c r="A499"/>
  <c r="B499"/>
  <c r="I499" s="1"/>
  <c r="F499"/>
  <c r="G499"/>
  <c r="H499"/>
  <c r="X499" s="1"/>
  <c r="K499"/>
  <c r="M499"/>
  <c r="N499"/>
  <c r="O499"/>
  <c r="A500"/>
  <c r="B500"/>
  <c r="I500"/>
  <c r="F500"/>
  <c r="G500" s="1"/>
  <c r="H500"/>
  <c r="K500"/>
  <c r="M500"/>
  <c r="N500" s="1"/>
  <c r="O500"/>
  <c r="A501"/>
  <c r="B501"/>
  <c r="I501" s="1"/>
  <c r="F501"/>
  <c r="G501"/>
  <c r="H501"/>
  <c r="K501"/>
  <c r="M501"/>
  <c r="N501"/>
  <c r="O501"/>
  <c r="A502"/>
  <c r="B502"/>
  <c r="I502"/>
  <c r="F502"/>
  <c r="G502" s="1"/>
  <c r="H502"/>
  <c r="K502"/>
  <c r="M502"/>
  <c r="N502" s="1"/>
  <c r="O502"/>
  <c r="A503"/>
  <c r="B503"/>
  <c r="I503" s="1"/>
  <c r="F503"/>
  <c r="G503"/>
  <c r="T503" s="1"/>
  <c r="H503"/>
  <c r="Y503" s="1"/>
  <c r="K503"/>
  <c r="M503"/>
  <c r="N503" s="1"/>
  <c r="O503"/>
  <c r="A504"/>
  <c r="B504"/>
  <c r="I504" s="1"/>
  <c r="F504"/>
  <c r="G504"/>
  <c r="H504"/>
  <c r="K504"/>
  <c r="M504"/>
  <c r="N504"/>
  <c r="O504"/>
  <c r="A505"/>
  <c r="B505"/>
  <c r="I505"/>
  <c r="F505"/>
  <c r="G505" s="1"/>
  <c r="E505" s="1"/>
  <c r="H505"/>
  <c r="K505"/>
  <c r="M505"/>
  <c r="N505"/>
  <c r="O505"/>
  <c r="A506"/>
  <c r="B506"/>
  <c r="I506"/>
  <c r="F506"/>
  <c r="G506" s="1"/>
  <c r="H506"/>
  <c r="K506"/>
  <c r="M506"/>
  <c r="N506" s="1"/>
  <c r="O506"/>
  <c r="A507"/>
  <c r="B507"/>
  <c r="I507" s="1"/>
  <c r="F507"/>
  <c r="G507" s="1"/>
  <c r="H507"/>
  <c r="K507"/>
  <c r="M507"/>
  <c r="N507" s="1"/>
  <c r="O507"/>
  <c r="A508"/>
  <c r="B508"/>
  <c r="I508" s="1"/>
  <c r="F508"/>
  <c r="G508" s="1"/>
  <c r="H508"/>
  <c r="K508"/>
  <c r="M508"/>
  <c r="N508" s="1"/>
  <c r="V508" s="1"/>
  <c r="O508"/>
  <c r="A509"/>
  <c r="B509"/>
  <c r="I509" s="1"/>
  <c r="F509"/>
  <c r="G509"/>
  <c r="S509" s="1"/>
  <c r="H509"/>
  <c r="K509"/>
  <c r="M509"/>
  <c r="N509" s="1"/>
  <c r="O509"/>
  <c r="A510"/>
  <c r="B510"/>
  <c r="I510" s="1"/>
  <c r="F510"/>
  <c r="G510"/>
  <c r="H510"/>
  <c r="K510"/>
  <c r="M510"/>
  <c r="N510"/>
  <c r="O510"/>
  <c r="A511"/>
  <c r="B511"/>
  <c r="I511"/>
  <c r="F511"/>
  <c r="G511" s="1"/>
  <c r="H511"/>
  <c r="K511"/>
  <c r="M511"/>
  <c r="N511" s="1"/>
  <c r="O511"/>
  <c r="A512"/>
  <c r="B512"/>
  <c r="I512" s="1"/>
  <c r="F512"/>
  <c r="G512" s="1"/>
  <c r="Q512" s="1"/>
  <c r="H512"/>
  <c r="K512"/>
  <c r="M512"/>
  <c r="N512" s="1"/>
  <c r="U512" s="1"/>
  <c r="O512"/>
  <c r="A513"/>
  <c r="B513"/>
  <c r="I513" s="1"/>
  <c r="F513"/>
  <c r="G513" s="1"/>
  <c r="H513"/>
  <c r="K513"/>
  <c r="M513"/>
  <c r="N513"/>
  <c r="U513"/>
  <c r="O513"/>
  <c r="A514"/>
  <c r="B514"/>
  <c r="I514"/>
  <c r="F514"/>
  <c r="G514" s="1"/>
  <c r="H514"/>
  <c r="K514"/>
  <c r="M514"/>
  <c r="N514" s="1"/>
  <c r="V514" s="1"/>
  <c r="O514"/>
  <c r="A515"/>
  <c r="B515"/>
  <c r="I515" s="1"/>
  <c r="F515"/>
  <c r="G515" s="1"/>
  <c r="H515"/>
  <c r="K515"/>
  <c r="M515"/>
  <c r="N515" s="1"/>
  <c r="W515" s="1"/>
  <c r="O515"/>
  <c r="A516"/>
  <c r="B516"/>
  <c r="I516"/>
  <c r="F516"/>
  <c r="G516" s="1"/>
  <c r="E516" s="1"/>
  <c r="H516"/>
  <c r="K516"/>
  <c r="M516"/>
  <c r="N516"/>
  <c r="O516"/>
  <c r="A517"/>
  <c r="B517"/>
  <c r="I517"/>
  <c r="F517"/>
  <c r="G517" s="1"/>
  <c r="H517"/>
  <c r="K517"/>
  <c r="M517"/>
  <c r="N517" s="1"/>
  <c r="U517" s="1"/>
  <c r="O517"/>
  <c r="A518"/>
  <c r="B518"/>
  <c r="I518" s="1"/>
  <c r="F518"/>
  <c r="G518" s="1"/>
  <c r="H518"/>
  <c r="K518"/>
  <c r="M518"/>
  <c r="N518" s="1"/>
  <c r="W518" s="1"/>
  <c r="O518"/>
  <c r="A519"/>
  <c r="B519"/>
  <c r="I519" s="1"/>
  <c r="F519"/>
  <c r="G519" s="1"/>
  <c r="H519"/>
  <c r="K519"/>
  <c r="M519"/>
  <c r="N519" s="1"/>
  <c r="O519"/>
  <c r="A520"/>
  <c r="B520"/>
  <c r="I520" s="1"/>
  <c r="F520"/>
  <c r="G520" s="1"/>
  <c r="H520"/>
  <c r="K520"/>
  <c r="M520"/>
  <c r="N520"/>
  <c r="V520"/>
  <c r="O520"/>
  <c r="A521"/>
  <c r="B521"/>
  <c r="I521"/>
  <c r="F521"/>
  <c r="G521" s="1"/>
  <c r="T521" s="1"/>
  <c r="H521"/>
  <c r="K521"/>
  <c r="M521"/>
  <c r="N521" s="1"/>
  <c r="O521"/>
  <c r="A522"/>
  <c r="B522"/>
  <c r="I522" s="1"/>
  <c r="F522"/>
  <c r="G522" s="1"/>
  <c r="H522"/>
  <c r="K522"/>
  <c r="M522"/>
  <c r="N522" s="1"/>
  <c r="O522"/>
  <c r="A523"/>
  <c r="B523"/>
  <c r="I523" s="1"/>
  <c r="F523"/>
  <c r="G523" s="1"/>
  <c r="AB523" s="1"/>
  <c r="H523"/>
  <c r="X523" s="1"/>
  <c r="K523"/>
  <c r="M523"/>
  <c r="N523" s="1"/>
  <c r="O523"/>
  <c r="A524"/>
  <c r="B524"/>
  <c r="I524" s="1"/>
  <c r="F524"/>
  <c r="G524" s="1"/>
  <c r="H524"/>
  <c r="K524"/>
  <c r="M524"/>
  <c r="N524" s="1"/>
  <c r="O524"/>
  <c r="A525"/>
  <c r="B525"/>
  <c r="I525" s="1"/>
  <c r="F525"/>
  <c r="G525" s="1"/>
  <c r="H525"/>
  <c r="K525"/>
  <c r="M525"/>
  <c r="N525" s="1"/>
  <c r="O525"/>
  <c r="A526"/>
  <c r="B526"/>
  <c r="I526" s="1"/>
  <c r="F526"/>
  <c r="G526" s="1"/>
  <c r="H526"/>
  <c r="K526"/>
  <c r="M526"/>
  <c r="N526" s="1"/>
  <c r="O526"/>
  <c r="A527"/>
  <c r="B527"/>
  <c r="I527" s="1"/>
  <c r="F527"/>
  <c r="G527" s="1"/>
  <c r="H527"/>
  <c r="X527" s="1"/>
  <c r="K527"/>
  <c r="M527"/>
  <c r="N527" s="1"/>
  <c r="U527" s="1"/>
  <c r="O527"/>
  <c r="A528"/>
  <c r="B528"/>
  <c r="I528" s="1"/>
  <c r="F528"/>
  <c r="G528"/>
  <c r="H528"/>
  <c r="K528"/>
  <c r="M528"/>
  <c r="N528"/>
  <c r="W528"/>
  <c r="O528"/>
  <c r="A529"/>
  <c r="B529"/>
  <c r="I529"/>
  <c r="F529"/>
  <c r="G529" s="1"/>
  <c r="H529"/>
  <c r="K529"/>
  <c r="M529"/>
  <c r="N529" s="1"/>
  <c r="O529"/>
  <c r="A530"/>
  <c r="B530"/>
  <c r="I530" s="1"/>
  <c r="F530"/>
  <c r="G530" s="1"/>
  <c r="H530"/>
  <c r="K530"/>
  <c r="M530"/>
  <c r="N530" s="1"/>
  <c r="V530" s="1"/>
  <c r="O530"/>
  <c r="A531"/>
  <c r="B531"/>
  <c r="I531" s="1"/>
  <c r="F531"/>
  <c r="G531" s="1"/>
  <c r="H531"/>
  <c r="Z531" s="1"/>
  <c r="K531"/>
  <c r="M531"/>
  <c r="N531"/>
  <c r="O531"/>
  <c r="A532"/>
  <c r="B532"/>
  <c r="I532"/>
  <c r="F532"/>
  <c r="G532" s="1"/>
  <c r="E532" s="1"/>
  <c r="H532"/>
  <c r="K532"/>
  <c r="M532"/>
  <c r="N532"/>
  <c r="O532"/>
  <c r="A533"/>
  <c r="B533"/>
  <c r="I533"/>
  <c r="F533"/>
  <c r="G533" s="1"/>
  <c r="H533"/>
  <c r="K533"/>
  <c r="M533"/>
  <c r="N533" s="1"/>
  <c r="O533"/>
  <c r="A534"/>
  <c r="B534"/>
  <c r="I534" s="1"/>
  <c r="F534"/>
  <c r="G534" s="1"/>
  <c r="R534" s="1"/>
  <c r="H534"/>
  <c r="K534"/>
  <c r="M534"/>
  <c r="N534"/>
  <c r="W534" s="1"/>
  <c r="O534"/>
  <c r="A535"/>
  <c r="B535"/>
  <c r="I535" s="1"/>
  <c r="F535"/>
  <c r="G535" s="1"/>
  <c r="E535" s="1"/>
  <c r="H535"/>
  <c r="K535"/>
  <c r="M535"/>
  <c r="N535"/>
  <c r="U535" s="1"/>
  <c r="O535"/>
  <c r="A536"/>
  <c r="B536"/>
  <c r="I536" s="1"/>
  <c r="F536"/>
  <c r="G536" s="1"/>
  <c r="H536"/>
  <c r="K536"/>
  <c r="M536"/>
  <c r="N536"/>
  <c r="O536"/>
  <c r="A537"/>
  <c r="B537"/>
  <c r="I537"/>
  <c r="F537"/>
  <c r="G537" s="1"/>
  <c r="H537"/>
  <c r="K537"/>
  <c r="M537"/>
  <c r="N537" s="1"/>
  <c r="W537" s="1"/>
  <c r="O537"/>
  <c r="A538"/>
  <c r="B538"/>
  <c r="I538" s="1"/>
  <c r="F538"/>
  <c r="G538" s="1"/>
  <c r="H538"/>
  <c r="K538"/>
  <c r="M538"/>
  <c r="N538" s="1"/>
  <c r="O538"/>
  <c r="A539"/>
  <c r="B539"/>
  <c r="I539" s="1"/>
  <c r="F539"/>
  <c r="G539" s="1"/>
  <c r="Q539" s="1"/>
  <c r="H539"/>
  <c r="Y539" s="1"/>
  <c r="K539"/>
  <c r="M539"/>
  <c r="N539" s="1"/>
  <c r="O539"/>
  <c r="A540"/>
  <c r="B540"/>
  <c r="I540" s="1"/>
  <c r="F540"/>
  <c r="G540" s="1"/>
  <c r="H540"/>
  <c r="K540"/>
  <c r="M540"/>
  <c r="N540" s="1"/>
  <c r="O540"/>
  <c r="A541"/>
  <c r="B541"/>
  <c r="I541" s="1"/>
  <c r="F541"/>
  <c r="G541"/>
  <c r="H541"/>
  <c r="K541"/>
  <c r="M541"/>
  <c r="N541"/>
  <c r="O541"/>
  <c r="A542"/>
  <c r="B542"/>
  <c r="I542"/>
  <c r="F542"/>
  <c r="G542" s="1"/>
  <c r="H542"/>
  <c r="K542"/>
  <c r="M542"/>
  <c r="N542" s="1"/>
  <c r="O542"/>
  <c r="A543"/>
  <c r="B543"/>
  <c r="I543" s="1"/>
  <c r="F543"/>
  <c r="G543" s="1"/>
  <c r="H543"/>
  <c r="K543"/>
  <c r="M543"/>
  <c r="N543"/>
  <c r="O543"/>
  <c r="A544"/>
  <c r="B544"/>
  <c r="I544"/>
  <c r="F544"/>
  <c r="G544" s="1"/>
  <c r="T544" s="1"/>
  <c r="H544"/>
  <c r="K544"/>
  <c r="M544"/>
  <c r="N544" s="1"/>
  <c r="U544" s="1"/>
  <c r="O544"/>
  <c r="A545"/>
  <c r="B545"/>
  <c r="I545"/>
  <c r="F545"/>
  <c r="G545" s="1"/>
  <c r="H545"/>
  <c r="K545"/>
  <c r="M545"/>
  <c r="N545" s="1"/>
  <c r="O545"/>
  <c r="A546"/>
  <c r="B546"/>
  <c r="I546" s="1"/>
  <c r="F546"/>
  <c r="G546"/>
  <c r="Q546" s="1"/>
  <c r="H546"/>
  <c r="K546"/>
  <c r="M546"/>
  <c r="N546"/>
  <c r="O546"/>
  <c r="A547"/>
  <c r="B547"/>
  <c r="I547"/>
  <c r="F547"/>
  <c r="G547" s="1"/>
  <c r="H547"/>
  <c r="Y547" s="1"/>
  <c r="K547"/>
  <c r="M547"/>
  <c r="N547" s="1"/>
  <c r="W547" s="1"/>
  <c r="O547"/>
  <c r="A548"/>
  <c r="B548"/>
  <c r="I548"/>
  <c r="F548"/>
  <c r="G548" s="1"/>
  <c r="S548" s="1"/>
  <c r="H548"/>
  <c r="K548"/>
  <c r="M548"/>
  <c r="N548" s="1"/>
  <c r="V548" s="1"/>
  <c r="O548"/>
  <c r="A549"/>
  <c r="B549"/>
  <c r="I549"/>
  <c r="F549"/>
  <c r="G549" s="1"/>
  <c r="H549"/>
  <c r="K549"/>
  <c r="M549"/>
  <c r="N549" s="1"/>
  <c r="O549"/>
  <c r="A550"/>
  <c r="B550"/>
  <c r="I550" s="1"/>
  <c r="F550"/>
  <c r="G550" s="1"/>
  <c r="H550"/>
  <c r="K550"/>
  <c r="M550"/>
  <c r="N550" s="1"/>
  <c r="O550"/>
  <c r="A551"/>
  <c r="B551"/>
  <c r="I551" s="1"/>
  <c r="F551"/>
  <c r="G551" s="1"/>
  <c r="T551" s="1"/>
  <c r="H551"/>
  <c r="K551"/>
  <c r="M551"/>
  <c r="N551" s="1"/>
  <c r="O551"/>
  <c r="A552"/>
  <c r="B552"/>
  <c r="I552" s="1"/>
  <c r="F552"/>
  <c r="G552" s="1"/>
  <c r="H552"/>
  <c r="K552"/>
  <c r="M552"/>
  <c r="N552" s="1"/>
  <c r="W552" s="1"/>
  <c r="O552"/>
  <c r="A553"/>
  <c r="B553"/>
  <c r="I553" s="1"/>
  <c r="F553"/>
  <c r="G553" s="1"/>
  <c r="H553"/>
  <c r="K553"/>
  <c r="M553"/>
  <c r="N553" s="1"/>
  <c r="O553"/>
  <c r="A554"/>
  <c r="B554"/>
  <c r="I554" s="1"/>
  <c r="F554"/>
  <c r="G554" s="1"/>
  <c r="H554"/>
  <c r="K554"/>
  <c r="M554"/>
  <c r="N554" s="1"/>
  <c r="W554" s="1"/>
  <c r="O554"/>
  <c r="A555"/>
  <c r="B555"/>
  <c r="I555" s="1"/>
  <c r="F555"/>
  <c r="G555" s="1"/>
  <c r="H555"/>
  <c r="K555"/>
  <c r="M555"/>
  <c r="N555" s="1"/>
  <c r="O555"/>
  <c r="A556"/>
  <c r="B556"/>
  <c r="I556" s="1"/>
  <c r="F556"/>
  <c r="G556" s="1"/>
  <c r="H556"/>
  <c r="K556"/>
  <c r="M556"/>
  <c r="N556" s="1"/>
  <c r="O556"/>
  <c r="A557"/>
  <c r="B557"/>
  <c r="I557" s="1"/>
  <c r="F557"/>
  <c r="G557"/>
  <c r="H557"/>
  <c r="K557"/>
  <c r="M557"/>
  <c r="N557"/>
  <c r="O557"/>
  <c r="A558"/>
  <c r="B558"/>
  <c r="I558"/>
  <c r="F558"/>
  <c r="G558" s="1"/>
  <c r="H558"/>
  <c r="K558"/>
  <c r="M558"/>
  <c r="N558" s="1"/>
  <c r="O558"/>
  <c r="A559"/>
  <c r="B559"/>
  <c r="I559" s="1"/>
  <c r="F559"/>
  <c r="G559" s="1"/>
  <c r="H559"/>
  <c r="K559"/>
  <c r="M559"/>
  <c r="N559"/>
  <c r="O559"/>
  <c r="A560"/>
  <c r="B560"/>
  <c r="I560"/>
  <c r="F560"/>
  <c r="G560" s="1"/>
  <c r="T560" s="1"/>
  <c r="H560"/>
  <c r="K560"/>
  <c r="M560"/>
  <c r="N560"/>
  <c r="O560"/>
  <c r="A561"/>
  <c r="B561"/>
  <c r="I561"/>
  <c r="F561"/>
  <c r="G561" s="1"/>
  <c r="H561"/>
  <c r="K561"/>
  <c r="M561"/>
  <c r="N561" s="1"/>
  <c r="O561"/>
  <c r="A562"/>
  <c r="B562"/>
  <c r="I562" s="1"/>
  <c r="F562"/>
  <c r="G562" s="1"/>
  <c r="H562"/>
  <c r="K562"/>
  <c r="M562"/>
  <c r="N562"/>
  <c r="O562"/>
  <c r="A563"/>
  <c r="B563"/>
  <c r="I563"/>
  <c r="F563"/>
  <c r="G563" s="1"/>
  <c r="H563"/>
  <c r="AA563" s="1"/>
  <c r="K563"/>
  <c r="M563"/>
  <c r="N563" s="1"/>
  <c r="W563" s="1"/>
  <c r="O563"/>
  <c r="A564"/>
  <c r="B564"/>
  <c r="I564" s="1"/>
  <c r="F564"/>
  <c r="G564" s="1"/>
  <c r="H564"/>
  <c r="K564"/>
  <c r="M564"/>
  <c r="N564" s="1"/>
  <c r="W564" s="1"/>
  <c r="O564"/>
  <c r="A565"/>
  <c r="B565"/>
  <c r="I565" s="1"/>
  <c r="F565"/>
  <c r="G565" s="1"/>
  <c r="H565"/>
  <c r="K565"/>
  <c r="M565"/>
  <c r="N565" s="1"/>
  <c r="O565"/>
  <c r="A566"/>
  <c r="B566"/>
  <c r="I566" s="1"/>
  <c r="F566"/>
  <c r="G566" s="1"/>
  <c r="H566"/>
  <c r="K566"/>
  <c r="M566"/>
  <c r="N566" s="1"/>
  <c r="O566"/>
  <c r="A567"/>
  <c r="B567"/>
  <c r="I567" s="1"/>
  <c r="F567"/>
  <c r="G567" s="1"/>
  <c r="H567"/>
  <c r="K567"/>
  <c r="M567"/>
  <c r="N567" s="1"/>
  <c r="O567"/>
  <c r="A568"/>
  <c r="B568"/>
  <c r="I568" s="1"/>
  <c r="F568"/>
  <c r="G568" s="1"/>
  <c r="S568" s="1"/>
  <c r="H568"/>
  <c r="K568"/>
  <c r="M568"/>
  <c r="N568" s="1"/>
  <c r="O568"/>
  <c r="A569"/>
  <c r="B569"/>
  <c r="I569" s="1"/>
  <c r="F569"/>
  <c r="G569" s="1"/>
  <c r="H569"/>
  <c r="K569"/>
  <c r="M569"/>
  <c r="N569" s="1"/>
  <c r="V569" s="1"/>
  <c r="O569"/>
  <c r="A570"/>
  <c r="B570"/>
  <c r="I570" s="1"/>
  <c r="F570"/>
  <c r="G570" s="1"/>
  <c r="H570"/>
  <c r="K570"/>
  <c r="M570"/>
  <c r="N570" s="1"/>
  <c r="U570" s="1"/>
  <c r="O570"/>
  <c r="A571"/>
  <c r="B571"/>
  <c r="I571" s="1"/>
  <c r="F571"/>
  <c r="G571"/>
  <c r="H571"/>
  <c r="AA571" s="1"/>
  <c r="K571"/>
  <c r="M571"/>
  <c r="N571"/>
  <c r="W571"/>
  <c r="O571"/>
  <c r="A572"/>
  <c r="B572"/>
  <c r="I572"/>
  <c r="F572"/>
  <c r="G572" s="1"/>
  <c r="H572"/>
  <c r="K572"/>
  <c r="M572"/>
  <c r="N572" s="1"/>
  <c r="W572" s="1"/>
  <c r="O572"/>
  <c r="A573"/>
  <c r="B573"/>
  <c r="I573"/>
  <c r="F573"/>
  <c r="G573" s="1"/>
  <c r="H573"/>
  <c r="K573"/>
  <c r="M573"/>
  <c r="N573" s="1"/>
  <c r="O573"/>
  <c r="A574"/>
  <c r="B574"/>
  <c r="I574" s="1"/>
  <c r="F574"/>
  <c r="G574" s="1"/>
  <c r="H574"/>
  <c r="K574"/>
  <c r="M574"/>
  <c r="N574" s="1"/>
  <c r="U574" s="1"/>
  <c r="O574"/>
  <c r="A575"/>
  <c r="B575"/>
  <c r="I575" s="1"/>
  <c r="F575"/>
  <c r="G575" s="1"/>
  <c r="H575"/>
  <c r="K575"/>
  <c r="M575"/>
  <c r="N575"/>
  <c r="O575"/>
  <c r="A576"/>
  <c r="B576"/>
  <c r="I576"/>
  <c r="F576"/>
  <c r="G576" s="1"/>
  <c r="S576" s="1"/>
  <c r="H576"/>
  <c r="K576"/>
  <c r="M576"/>
  <c r="N576" s="1"/>
  <c r="W576" s="1"/>
  <c r="O576"/>
  <c r="A577"/>
  <c r="B577"/>
  <c r="I577"/>
  <c r="F577"/>
  <c r="G577" s="1"/>
  <c r="AB577" s="1"/>
  <c r="H577"/>
  <c r="K577"/>
  <c r="M577"/>
  <c r="N577" s="1"/>
  <c r="U577" s="1"/>
  <c r="O577"/>
  <c r="A578"/>
  <c r="B578"/>
  <c r="I578" s="1"/>
  <c r="F578"/>
  <c r="G578" s="1"/>
  <c r="H578"/>
  <c r="K578"/>
  <c r="M578"/>
  <c r="N578" s="1"/>
  <c r="O578"/>
  <c r="A579"/>
  <c r="B579"/>
  <c r="I579" s="1"/>
  <c r="F579"/>
  <c r="G579" s="1"/>
  <c r="H579"/>
  <c r="AA579" s="1"/>
  <c r="K579"/>
  <c r="M579"/>
  <c r="N579" s="1"/>
  <c r="U579" s="1"/>
  <c r="O579"/>
  <c r="A580"/>
  <c r="B580"/>
  <c r="I580" s="1"/>
  <c r="F580"/>
  <c r="G580" s="1"/>
  <c r="H580"/>
  <c r="K580"/>
  <c r="M580"/>
  <c r="N580" s="1"/>
  <c r="W580" s="1"/>
  <c r="O580"/>
  <c r="A581"/>
  <c r="B581"/>
  <c r="I581" s="1"/>
  <c r="F581"/>
  <c r="G581" s="1"/>
  <c r="H581"/>
  <c r="K581"/>
  <c r="M581"/>
  <c r="N581" s="1"/>
  <c r="O581"/>
  <c r="A582"/>
  <c r="B582"/>
  <c r="I582" s="1"/>
  <c r="F582"/>
  <c r="G582" s="1"/>
  <c r="H582"/>
  <c r="K582"/>
  <c r="M582"/>
  <c r="N582" s="1"/>
  <c r="W582" s="1"/>
  <c r="O582"/>
  <c r="A583"/>
  <c r="B583"/>
  <c r="I583" s="1"/>
  <c r="F583"/>
  <c r="G583" s="1"/>
  <c r="H583"/>
  <c r="K583"/>
  <c r="M583"/>
  <c r="N583" s="1"/>
  <c r="O583"/>
  <c r="A584"/>
  <c r="B584"/>
  <c r="I584" s="1"/>
  <c r="F584"/>
  <c r="G584"/>
  <c r="S584" s="1"/>
  <c r="H584"/>
  <c r="K584"/>
  <c r="M584"/>
  <c r="N584"/>
  <c r="W584" s="1"/>
  <c r="O584"/>
  <c r="A585"/>
  <c r="B585"/>
  <c r="I585" s="1"/>
  <c r="F585"/>
  <c r="G585"/>
  <c r="H585"/>
  <c r="K585"/>
  <c r="M585"/>
  <c r="N585"/>
  <c r="O585"/>
  <c r="A586"/>
  <c r="B586"/>
  <c r="I586"/>
  <c r="F586"/>
  <c r="G586" s="1"/>
  <c r="H586"/>
  <c r="K586"/>
  <c r="M586"/>
  <c r="N586" s="1"/>
  <c r="O586"/>
  <c r="A587"/>
  <c r="B587"/>
  <c r="I587" s="1"/>
  <c r="F587"/>
  <c r="G587" s="1"/>
  <c r="H587"/>
  <c r="Y587" s="1"/>
  <c r="K587"/>
  <c r="M587"/>
  <c r="N587"/>
  <c r="U587" s="1"/>
  <c r="O587"/>
  <c r="A588"/>
  <c r="B588"/>
  <c r="I588" s="1"/>
  <c r="F588"/>
  <c r="G588"/>
  <c r="H588"/>
  <c r="K588"/>
  <c r="M588"/>
  <c r="N588"/>
  <c r="W588" s="1"/>
  <c r="O588"/>
  <c r="A589"/>
  <c r="B589"/>
  <c r="I589" s="1"/>
  <c r="F589"/>
  <c r="G589" s="1"/>
  <c r="H589"/>
  <c r="K589"/>
  <c r="M589"/>
  <c r="N589" s="1"/>
  <c r="O589"/>
  <c r="A590"/>
  <c r="B590"/>
  <c r="I590" s="1"/>
  <c r="F590"/>
  <c r="G590" s="1"/>
  <c r="H590"/>
  <c r="K590"/>
  <c r="M590"/>
  <c r="N590" s="1"/>
  <c r="U590" s="1"/>
  <c r="O590"/>
  <c r="A591"/>
  <c r="B591"/>
  <c r="I591" s="1"/>
  <c r="F591"/>
  <c r="G591" s="1"/>
  <c r="H591"/>
  <c r="K591"/>
  <c r="M591"/>
  <c r="N591"/>
  <c r="W591" s="1"/>
  <c r="O591"/>
  <c r="A592"/>
  <c r="B592"/>
  <c r="I592" s="1"/>
  <c r="F592"/>
  <c r="G592"/>
  <c r="S592" s="1"/>
  <c r="H592"/>
  <c r="K592"/>
  <c r="M592"/>
  <c r="N592"/>
  <c r="W592" s="1"/>
  <c r="O592"/>
  <c r="A593"/>
  <c r="B593"/>
  <c r="I593" s="1"/>
  <c r="F593"/>
  <c r="G593"/>
  <c r="T593" s="1"/>
  <c r="H593"/>
  <c r="K593"/>
  <c r="M593"/>
  <c r="N593"/>
  <c r="W593" s="1"/>
  <c r="O593"/>
  <c r="A594"/>
  <c r="B594"/>
  <c r="I594" s="1"/>
  <c r="F594"/>
  <c r="G594" s="1"/>
  <c r="H594"/>
  <c r="K594"/>
  <c r="M594"/>
  <c r="N594" s="1"/>
  <c r="O594"/>
  <c r="A595"/>
  <c r="B595"/>
  <c r="I595" s="1"/>
  <c r="F595"/>
  <c r="G595" s="1"/>
  <c r="H595"/>
  <c r="AA595" s="1"/>
  <c r="K595"/>
  <c r="M595"/>
  <c r="N595"/>
  <c r="O595"/>
  <c r="A596"/>
  <c r="B596"/>
  <c r="I596"/>
  <c r="F596"/>
  <c r="G596" s="1"/>
  <c r="H596"/>
  <c r="K596"/>
  <c r="M596"/>
  <c r="N596"/>
  <c r="O596"/>
  <c r="A597"/>
  <c r="B597"/>
  <c r="I597"/>
  <c r="F597"/>
  <c r="G597" s="1"/>
  <c r="H597"/>
  <c r="K597"/>
  <c r="M597"/>
  <c r="N597" s="1"/>
  <c r="O597"/>
  <c r="A598"/>
  <c r="B598"/>
  <c r="I598" s="1"/>
  <c r="F598"/>
  <c r="G598" s="1"/>
  <c r="H598"/>
  <c r="K598"/>
  <c r="M598"/>
  <c r="N598" s="1"/>
  <c r="U598" s="1"/>
  <c r="O598"/>
  <c r="A599"/>
  <c r="B599"/>
  <c r="I599" s="1"/>
  <c r="F599"/>
  <c r="G599"/>
  <c r="H599"/>
  <c r="K599"/>
  <c r="M599"/>
  <c r="N599"/>
  <c r="W599" s="1"/>
  <c r="O599"/>
  <c r="A600"/>
  <c r="B600"/>
  <c r="I600" s="1"/>
  <c r="F600"/>
  <c r="G600" s="1"/>
  <c r="H600"/>
  <c r="K600"/>
  <c r="M600"/>
  <c r="N600"/>
  <c r="O600"/>
  <c r="A601"/>
  <c r="B601"/>
  <c r="I601"/>
  <c r="F601"/>
  <c r="G601" s="1"/>
  <c r="H601"/>
  <c r="K601"/>
  <c r="M601"/>
  <c r="N601" s="1"/>
  <c r="U601" s="1"/>
  <c r="O601"/>
  <c r="A602"/>
  <c r="B602"/>
  <c r="I602"/>
  <c r="F602"/>
  <c r="G602" s="1"/>
  <c r="H602"/>
  <c r="K602"/>
  <c r="M602"/>
  <c r="N602"/>
  <c r="U602" s="1"/>
  <c r="O602"/>
  <c r="A603"/>
  <c r="B603"/>
  <c r="I603" s="1"/>
  <c r="F603"/>
  <c r="G603" s="1"/>
  <c r="H603"/>
  <c r="X603" s="1"/>
  <c r="K603"/>
  <c r="M603"/>
  <c r="N603" s="1"/>
  <c r="O603"/>
  <c r="A604"/>
  <c r="B604"/>
  <c r="I604" s="1"/>
  <c r="F604"/>
  <c r="G604" s="1"/>
  <c r="H604"/>
  <c r="K604"/>
  <c r="M604"/>
  <c r="N604" s="1"/>
  <c r="O604"/>
  <c r="A605"/>
  <c r="B605"/>
  <c r="I605" s="1"/>
  <c r="F605"/>
  <c r="G605" s="1"/>
  <c r="H605"/>
  <c r="K605"/>
  <c r="M605"/>
  <c r="N605" s="1"/>
  <c r="W605" s="1"/>
  <c r="O605"/>
  <c r="A606"/>
  <c r="B606"/>
  <c r="I606" s="1"/>
  <c r="F606"/>
  <c r="G606" s="1"/>
  <c r="AB606" s="1"/>
  <c r="H606"/>
  <c r="K606"/>
  <c r="M606"/>
  <c r="N606" s="1"/>
  <c r="O606"/>
  <c r="A607"/>
  <c r="B607"/>
  <c r="I607" s="1"/>
  <c r="F607"/>
  <c r="G607" s="1"/>
  <c r="H607"/>
  <c r="X607" s="1"/>
  <c r="K607"/>
  <c r="M607"/>
  <c r="N607" s="1"/>
  <c r="O607"/>
  <c r="A608"/>
  <c r="B608"/>
  <c r="I608" s="1"/>
  <c r="F608"/>
  <c r="G608"/>
  <c r="H608"/>
  <c r="K608"/>
  <c r="M608"/>
  <c r="N608"/>
  <c r="O608"/>
  <c r="A609"/>
  <c r="B609"/>
  <c r="I609"/>
  <c r="F609"/>
  <c r="G609" s="1"/>
  <c r="H609"/>
  <c r="K609"/>
  <c r="M609"/>
  <c r="N609" s="1"/>
  <c r="O609"/>
  <c r="A610"/>
  <c r="B610"/>
  <c r="I610" s="1"/>
  <c r="F610"/>
  <c r="G610" s="1"/>
  <c r="H610"/>
  <c r="K610"/>
  <c r="M610"/>
  <c r="N610"/>
  <c r="O610"/>
  <c r="A611"/>
  <c r="B611"/>
  <c r="I611"/>
  <c r="F611"/>
  <c r="G611" s="1"/>
  <c r="H611"/>
  <c r="K611"/>
  <c r="M611"/>
  <c r="N611" s="1"/>
  <c r="O611"/>
  <c r="A612"/>
  <c r="B612"/>
  <c r="I612" s="1"/>
  <c r="F612"/>
  <c r="G612" s="1"/>
  <c r="H612"/>
  <c r="K612"/>
  <c r="M612"/>
  <c r="N612" s="1"/>
  <c r="O612"/>
  <c r="A613"/>
  <c r="B613"/>
  <c r="I613" s="1"/>
  <c r="F613"/>
  <c r="G613" s="1"/>
  <c r="H613"/>
  <c r="K613"/>
  <c r="M613"/>
  <c r="N613" s="1"/>
  <c r="O613"/>
  <c r="A614"/>
  <c r="B614"/>
  <c r="I614" s="1"/>
  <c r="F614"/>
  <c r="G614" s="1"/>
  <c r="H614"/>
  <c r="K614"/>
  <c r="M614"/>
  <c r="N614" s="1"/>
  <c r="O614"/>
  <c r="A615"/>
  <c r="B615"/>
  <c r="I615" s="1"/>
  <c r="F615"/>
  <c r="G615" s="1"/>
  <c r="H615"/>
  <c r="K615"/>
  <c r="M615"/>
  <c r="N615" s="1"/>
  <c r="O615"/>
  <c r="A616"/>
  <c r="B616"/>
  <c r="I616" s="1"/>
  <c r="F616"/>
  <c r="G616" s="1"/>
  <c r="H616"/>
  <c r="K616"/>
  <c r="M616"/>
  <c r="N616" s="1"/>
  <c r="O616"/>
  <c r="A617"/>
  <c r="B617"/>
  <c r="I617" s="1"/>
  <c r="F617"/>
  <c r="G617" s="1"/>
  <c r="H617"/>
  <c r="K617"/>
  <c r="M617"/>
  <c r="N617" s="1"/>
  <c r="O617"/>
  <c r="A618"/>
  <c r="B618"/>
  <c r="I618" s="1"/>
  <c r="F618"/>
  <c r="G618" s="1"/>
  <c r="H618"/>
  <c r="K618"/>
  <c r="M618"/>
  <c r="N618" s="1"/>
  <c r="O618"/>
  <c r="A619"/>
  <c r="B619"/>
  <c r="I619" s="1"/>
  <c r="F619"/>
  <c r="G619"/>
  <c r="H619"/>
  <c r="Z619" s="1"/>
  <c r="K619"/>
  <c r="M619"/>
  <c r="N619"/>
  <c r="O619"/>
  <c r="A620"/>
  <c r="B620"/>
  <c r="I620"/>
  <c r="F620"/>
  <c r="G620" s="1"/>
  <c r="H620"/>
  <c r="K620"/>
  <c r="M620"/>
  <c r="N620" s="1"/>
  <c r="O620"/>
  <c r="A621"/>
  <c r="B621"/>
  <c r="I621" s="1"/>
  <c r="F621"/>
  <c r="G621"/>
  <c r="H621"/>
  <c r="K621"/>
  <c r="M621"/>
  <c r="N621"/>
  <c r="O621"/>
  <c r="A622"/>
  <c r="B622"/>
  <c r="I622"/>
  <c r="F622"/>
  <c r="G622" s="1"/>
  <c r="R622" s="1"/>
  <c r="H622"/>
  <c r="K622"/>
  <c r="M622"/>
  <c r="N622" s="1"/>
  <c r="O622"/>
  <c r="A623"/>
  <c r="B623"/>
  <c r="I623" s="1"/>
  <c r="F623"/>
  <c r="G623" s="1"/>
  <c r="H623"/>
  <c r="K623"/>
  <c r="M623"/>
  <c r="N623" s="1"/>
  <c r="U623"/>
  <c r="O623"/>
  <c r="A624"/>
  <c r="B624"/>
  <c r="I624"/>
  <c r="F624"/>
  <c r="G624" s="1"/>
  <c r="H624"/>
  <c r="K624"/>
  <c r="M624"/>
  <c r="N624" s="1"/>
  <c r="V624" s="1"/>
  <c r="O624"/>
  <c r="A625"/>
  <c r="B625"/>
  <c r="I625" s="1"/>
  <c r="F625"/>
  <c r="G625" s="1"/>
  <c r="H625"/>
  <c r="K625"/>
  <c r="M625"/>
  <c r="N625" s="1"/>
  <c r="O625"/>
  <c r="A626"/>
  <c r="B626"/>
  <c r="I626" s="1"/>
  <c r="F626"/>
  <c r="G626" s="1"/>
  <c r="R626" s="1"/>
  <c r="H626"/>
  <c r="K626"/>
  <c r="M626"/>
  <c r="N626" s="1"/>
  <c r="O626"/>
  <c r="A627"/>
  <c r="B627"/>
  <c r="I627" s="1"/>
  <c r="F627"/>
  <c r="G627"/>
  <c r="H627"/>
  <c r="AA627" s="1"/>
  <c r="K627"/>
  <c r="M627"/>
  <c r="N627"/>
  <c r="O627"/>
  <c r="A628"/>
  <c r="B628"/>
  <c r="I628"/>
  <c r="F628"/>
  <c r="G628" s="1"/>
  <c r="H628"/>
  <c r="K628"/>
  <c r="M628"/>
  <c r="N628" s="1"/>
  <c r="V628" s="1"/>
  <c r="O628"/>
  <c r="A629"/>
  <c r="B629"/>
  <c r="I629" s="1"/>
  <c r="F629"/>
  <c r="G629" s="1"/>
  <c r="H629"/>
  <c r="K629"/>
  <c r="M629"/>
  <c r="N629" s="1"/>
  <c r="O629"/>
  <c r="A630"/>
  <c r="B630"/>
  <c r="I630" s="1"/>
  <c r="F630"/>
  <c r="G630" s="1"/>
  <c r="H630"/>
  <c r="K630"/>
  <c r="M630"/>
  <c r="N630" s="1"/>
  <c r="O630"/>
  <c r="A631"/>
  <c r="B631"/>
  <c r="I631" s="1"/>
  <c r="F631"/>
  <c r="G631" s="1"/>
  <c r="T631" s="1"/>
  <c r="H631"/>
  <c r="K631"/>
  <c r="M631"/>
  <c r="N631" s="1"/>
  <c r="O631"/>
  <c r="A632"/>
  <c r="B632"/>
  <c r="I632" s="1"/>
  <c r="F632"/>
  <c r="G632" s="1"/>
  <c r="H632"/>
  <c r="K632"/>
  <c r="M632"/>
  <c r="N632"/>
  <c r="U632" s="1"/>
  <c r="O632"/>
  <c r="A633"/>
  <c r="B633"/>
  <c r="I633" s="1"/>
  <c r="F633"/>
  <c r="G633" s="1"/>
  <c r="H633"/>
  <c r="K633"/>
  <c r="M633"/>
  <c r="N633" s="1"/>
  <c r="O633"/>
  <c r="A634"/>
  <c r="B634"/>
  <c r="I634" s="1"/>
  <c r="F634"/>
  <c r="G634" s="1"/>
  <c r="H634"/>
  <c r="K634"/>
  <c r="M634"/>
  <c r="N634" s="1"/>
  <c r="O634"/>
  <c r="A635"/>
  <c r="B635"/>
  <c r="I635" s="1"/>
  <c r="F635"/>
  <c r="G635" s="1"/>
  <c r="S635" s="1"/>
  <c r="H635"/>
  <c r="Z635" s="1"/>
  <c r="K635"/>
  <c r="M635"/>
  <c r="N635"/>
  <c r="V635" s="1"/>
  <c r="O635"/>
  <c r="A636"/>
  <c r="B636"/>
  <c r="I636" s="1"/>
  <c r="F636"/>
  <c r="G636" s="1"/>
  <c r="H636"/>
  <c r="K636"/>
  <c r="M636"/>
  <c r="N636" s="1"/>
  <c r="O636"/>
  <c r="A637"/>
  <c r="B637"/>
  <c r="I637" s="1"/>
  <c r="F637"/>
  <c r="G637"/>
  <c r="H637"/>
  <c r="K637"/>
  <c r="M637"/>
  <c r="N637"/>
  <c r="V637"/>
  <c r="O637"/>
  <c r="A638"/>
  <c r="B638"/>
  <c r="I638"/>
  <c r="F638"/>
  <c r="G638" s="1"/>
  <c r="H638"/>
  <c r="K638"/>
  <c r="M638"/>
  <c r="N638" s="1"/>
  <c r="O638"/>
  <c r="A639"/>
  <c r="B639"/>
  <c r="I639" s="1"/>
  <c r="F639"/>
  <c r="G639" s="1"/>
  <c r="T639" s="1"/>
  <c r="H639"/>
  <c r="K639"/>
  <c r="M639"/>
  <c r="N639" s="1"/>
  <c r="U639" s="1"/>
  <c r="O639"/>
  <c r="A640"/>
  <c r="B640"/>
  <c r="I640" s="1"/>
  <c r="F640"/>
  <c r="G640"/>
  <c r="H640"/>
  <c r="K640"/>
  <c r="M640"/>
  <c r="N640"/>
  <c r="U640"/>
  <c r="O640"/>
  <c r="A641"/>
  <c r="B641"/>
  <c r="I641"/>
  <c r="F641"/>
  <c r="G641" s="1"/>
  <c r="H641"/>
  <c r="K641"/>
  <c r="M641"/>
  <c r="N641"/>
  <c r="W641" s="1"/>
  <c r="O641"/>
  <c r="A642"/>
  <c r="B642"/>
  <c r="I642" s="1"/>
  <c r="F642"/>
  <c r="G642" s="1"/>
  <c r="H642"/>
  <c r="K642"/>
  <c r="M642"/>
  <c r="N642" s="1"/>
  <c r="O642"/>
  <c r="A643"/>
  <c r="B643"/>
  <c r="I643" s="1"/>
  <c r="F643"/>
  <c r="G643" s="1"/>
  <c r="H643"/>
  <c r="K643"/>
  <c r="M643"/>
  <c r="N643" s="1"/>
  <c r="O643"/>
  <c r="A644"/>
  <c r="B644"/>
  <c r="I644" s="1"/>
  <c r="F644"/>
  <c r="G644" s="1"/>
  <c r="H644"/>
  <c r="K644"/>
  <c r="M644"/>
  <c r="N644" s="1"/>
  <c r="O644"/>
  <c r="A645"/>
  <c r="B645"/>
  <c r="I645" s="1"/>
  <c r="F645"/>
  <c r="G645"/>
  <c r="H645"/>
  <c r="K645"/>
  <c r="M645"/>
  <c r="N645"/>
  <c r="O645"/>
  <c r="A646"/>
  <c r="B646"/>
  <c r="I646"/>
  <c r="F646"/>
  <c r="G646" s="1"/>
  <c r="H646"/>
  <c r="K646"/>
  <c r="M646"/>
  <c r="N646" s="1"/>
  <c r="O646"/>
  <c r="A647"/>
  <c r="B647"/>
  <c r="I647" s="1"/>
  <c r="F647"/>
  <c r="G647" s="1"/>
  <c r="H647"/>
  <c r="K647"/>
  <c r="M647"/>
  <c r="N647"/>
  <c r="O647"/>
  <c r="A648"/>
  <c r="B648"/>
  <c r="I648"/>
  <c r="F648"/>
  <c r="G648" s="1"/>
  <c r="H648"/>
  <c r="K648"/>
  <c r="M648"/>
  <c r="N648" s="1"/>
  <c r="W648" s="1"/>
  <c r="O648"/>
  <c r="A649"/>
  <c r="B649"/>
  <c r="I649"/>
  <c r="F649"/>
  <c r="G649" s="1"/>
  <c r="H649"/>
  <c r="K649"/>
  <c r="M649"/>
  <c r="N649"/>
  <c r="O649"/>
  <c r="A650"/>
  <c r="B650"/>
  <c r="I650"/>
  <c r="F650"/>
  <c r="G650" s="1"/>
  <c r="H650"/>
  <c r="K650"/>
  <c r="M650"/>
  <c r="N650"/>
  <c r="V650" s="1"/>
  <c r="O650"/>
  <c r="A651"/>
  <c r="B651"/>
  <c r="I651" s="1"/>
  <c r="F651"/>
  <c r="G651" s="1"/>
  <c r="H651"/>
  <c r="Z651" s="1"/>
  <c r="K651"/>
  <c r="M651"/>
  <c r="N651"/>
  <c r="O651"/>
  <c r="A652"/>
  <c r="B652"/>
  <c r="I652"/>
  <c r="F652"/>
  <c r="G652" s="1"/>
  <c r="H652"/>
  <c r="K652"/>
  <c r="M652"/>
  <c r="N652" s="1"/>
  <c r="W652" s="1"/>
  <c r="O652"/>
  <c r="A653"/>
  <c r="B653"/>
  <c r="I653" s="1"/>
  <c r="F653"/>
  <c r="G653" s="1"/>
  <c r="H653"/>
  <c r="K653"/>
  <c r="M653"/>
  <c r="N653" s="1"/>
  <c r="U653" s="1"/>
  <c r="O653"/>
  <c r="A654"/>
  <c r="B654"/>
  <c r="I654" s="1"/>
  <c r="F654"/>
  <c r="G654"/>
  <c r="S654" s="1"/>
  <c r="H654"/>
  <c r="K654"/>
  <c r="M654"/>
  <c r="N654" s="1"/>
  <c r="U654" s="1"/>
  <c r="O654"/>
  <c r="A655"/>
  <c r="B655"/>
  <c r="I655" s="1"/>
  <c r="F655"/>
  <c r="G655"/>
  <c r="AB655" s="1"/>
  <c r="H655"/>
  <c r="K655"/>
  <c r="M655"/>
  <c r="N655" s="1"/>
  <c r="V655" s="1"/>
  <c r="O655"/>
  <c r="A656"/>
  <c r="B656"/>
  <c r="I656" s="1"/>
  <c r="F656"/>
  <c r="G656"/>
  <c r="H656"/>
  <c r="K656"/>
  <c r="M656"/>
  <c r="N656"/>
  <c r="O656"/>
  <c r="A657"/>
  <c r="B657"/>
  <c r="I657"/>
  <c r="F657"/>
  <c r="G657" s="1"/>
  <c r="H657"/>
  <c r="K657"/>
  <c r="M657"/>
  <c r="N657" s="1"/>
  <c r="U657" s="1"/>
  <c r="O657"/>
  <c r="A658"/>
  <c r="B658"/>
  <c r="I658" s="1"/>
  <c r="F658"/>
  <c r="G658" s="1"/>
  <c r="H658"/>
  <c r="K658"/>
  <c r="M658"/>
  <c r="N658" s="1"/>
  <c r="V658" s="1"/>
  <c r="O658"/>
  <c r="A659"/>
  <c r="B659"/>
  <c r="I659"/>
  <c r="F659"/>
  <c r="G659"/>
  <c r="T659" s="1"/>
  <c r="H659"/>
  <c r="K659"/>
  <c r="M659"/>
  <c r="N659" s="1"/>
  <c r="W659"/>
  <c r="O659"/>
  <c r="A660"/>
  <c r="B660"/>
  <c r="F660"/>
  <c r="G660" s="1"/>
  <c r="H660"/>
  <c r="I660"/>
  <c r="K660"/>
  <c r="M660"/>
  <c r="N660"/>
  <c r="O660"/>
  <c r="A661"/>
  <c r="B661"/>
  <c r="F661"/>
  <c r="G661" s="1"/>
  <c r="R661" s="1"/>
  <c r="H661"/>
  <c r="I661"/>
  <c r="K661"/>
  <c r="M661"/>
  <c r="N661" s="1"/>
  <c r="V661" s="1"/>
  <c r="O661"/>
  <c r="A662"/>
  <c r="B662"/>
  <c r="I662" s="1"/>
  <c r="F662"/>
  <c r="G662"/>
  <c r="H662"/>
  <c r="K662"/>
  <c r="M662"/>
  <c r="N662"/>
  <c r="O662"/>
  <c r="A663"/>
  <c r="B663"/>
  <c r="I663"/>
  <c r="F663"/>
  <c r="G663" s="1"/>
  <c r="H663"/>
  <c r="K663"/>
  <c r="M663"/>
  <c r="N663" s="1"/>
  <c r="U663" s="1"/>
  <c r="O663"/>
  <c r="A664"/>
  <c r="B664"/>
  <c r="I664" s="1"/>
  <c r="F664"/>
  <c r="G664" s="1"/>
  <c r="H664"/>
  <c r="Z664" s="1"/>
  <c r="K664"/>
  <c r="M664"/>
  <c r="N664" s="1"/>
  <c r="O664"/>
  <c r="A665"/>
  <c r="B665"/>
  <c r="I665" s="1"/>
  <c r="F665"/>
  <c r="G665"/>
  <c r="H665"/>
  <c r="K665"/>
  <c r="M665"/>
  <c r="N665" s="1"/>
  <c r="U665" s="1"/>
  <c r="O665"/>
  <c r="A666"/>
  <c r="B666"/>
  <c r="I666" s="1"/>
  <c r="F666"/>
  <c r="G666" s="1"/>
  <c r="H666"/>
  <c r="K666"/>
  <c r="M666"/>
  <c r="N666"/>
  <c r="V666"/>
  <c r="O666"/>
  <c r="A667"/>
  <c r="B667"/>
  <c r="I667"/>
  <c r="F667"/>
  <c r="G667" s="1"/>
  <c r="H667"/>
  <c r="K667"/>
  <c r="M667"/>
  <c r="N667" s="1"/>
  <c r="O667"/>
  <c r="A668"/>
  <c r="B668"/>
  <c r="I668" s="1"/>
  <c r="F668"/>
  <c r="G668"/>
  <c r="H668"/>
  <c r="K668"/>
  <c r="M668"/>
  <c r="N668" s="1"/>
  <c r="O668"/>
  <c r="A669"/>
  <c r="B669"/>
  <c r="F669"/>
  <c r="G669"/>
  <c r="R669" s="1"/>
  <c r="H669"/>
  <c r="I669"/>
  <c r="K669"/>
  <c r="M669"/>
  <c r="N669" s="1"/>
  <c r="O669"/>
  <c r="A670"/>
  <c r="B670"/>
  <c r="I670" s="1"/>
  <c r="F670"/>
  <c r="G670" s="1"/>
  <c r="R670" s="1"/>
  <c r="H670"/>
  <c r="K670"/>
  <c r="M670"/>
  <c r="N670"/>
  <c r="V670" s="1"/>
  <c r="O670"/>
  <c r="S670"/>
  <c r="A671"/>
  <c r="B671"/>
  <c r="I671"/>
  <c r="F671"/>
  <c r="G671" s="1"/>
  <c r="R671" s="1"/>
  <c r="H671"/>
  <c r="K671"/>
  <c r="M671"/>
  <c r="N671" s="1"/>
  <c r="W671" s="1"/>
  <c r="O671"/>
  <c r="A672"/>
  <c r="B672"/>
  <c r="F672"/>
  <c r="G672" s="1"/>
  <c r="H672"/>
  <c r="I672"/>
  <c r="K672"/>
  <c r="M672"/>
  <c r="N672"/>
  <c r="U672" s="1"/>
  <c r="O672"/>
  <c r="A673"/>
  <c r="B673"/>
  <c r="I673" s="1"/>
  <c r="F673"/>
  <c r="G673" s="1"/>
  <c r="H673"/>
  <c r="K673"/>
  <c r="M673"/>
  <c r="N673" s="1"/>
  <c r="O673"/>
  <c r="A674"/>
  <c r="B674"/>
  <c r="I674" s="1"/>
  <c r="F674"/>
  <c r="G674"/>
  <c r="R674" s="1"/>
  <c r="H674"/>
  <c r="K674"/>
  <c r="M674"/>
  <c r="N674" s="1"/>
  <c r="V674" s="1"/>
  <c r="O674"/>
  <c r="A675"/>
  <c r="B675"/>
  <c r="I675" s="1"/>
  <c r="F675"/>
  <c r="G675"/>
  <c r="H675"/>
  <c r="K675"/>
  <c r="M675"/>
  <c r="N675"/>
  <c r="W675" s="1"/>
  <c r="O675"/>
  <c r="A676"/>
  <c r="B676"/>
  <c r="I676" s="1"/>
  <c r="F676"/>
  <c r="G676"/>
  <c r="H676"/>
  <c r="K676"/>
  <c r="M676"/>
  <c r="N676"/>
  <c r="O676"/>
  <c r="A677"/>
  <c r="B677"/>
  <c r="I677"/>
  <c r="F677"/>
  <c r="G677" s="1"/>
  <c r="H677"/>
  <c r="K677"/>
  <c r="E677"/>
  <c r="M677"/>
  <c r="N677"/>
  <c r="V677"/>
  <c r="O677"/>
  <c r="A678"/>
  <c r="B678"/>
  <c r="F678"/>
  <c r="G678"/>
  <c r="H678"/>
  <c r="I678"/>
  <c r="K678"/>
  <c r="M678"/>
  <c r="N678" s="1"/>
  <c r="V678" s="1"/>
  <c r="O678"/>
  <c r="A679"/>
  <c r="B679"/>
  <c r="I679"/>
  <c r="F679"/>
  <c r="G679"/>
  <c r="T679" s="1"/>
  <c r="H679"/>
  <c r="K679"/>
  <c r="E679" s="1"/>
  <c r="M679"/>
  <c r="N679" s="1"/>
  <c r="V679" s="1"/>
  <c r="O679"/>
  <c r="A680"/>
  <c r="B680"/>
  <c r="I680" s="1"/>
  <c r="F680"/>
  <c r="G680" s="1"/>
  <c r="T680" s="1"/>
  <c r="H680"/>
  <c r="K680"/>
  <c r="M680"/>
  <c r="N680" s="1"/>
  <c r="O680"/>
  <c r="A681"/>
  <c r="B681"/>
  <c r="I681" s="1"/>
  <c r="F681"/>
  <c r="G681"/>
  <c r="S681" s="1"/>
  <c r="H681"/>
  <c r="K681"/>
  <c r="M681"/>
  <c r="N681" s="1"/>
  <c r="O681"/>
  <c r="A682"/>
  <c r="B682"/>
  <c r="I682" s="1"/>
  <c r="F682"/>
  <c r="G682" s="1"/>
  <c r="H682"/>
  <c r="K682"/>
  <c r="M682"/>
  <c r="N682" s="1"/>
  <c r="W682" s="1"/>
  <c r="O682"/>
  <c r="A683"/>
  <c r="B683"/>
  <c r="I683" s="1"/>
  <c r="F683"/>
  <c r="G683" s="1"/>
  <c r="T683"/>
  <c r="H683"/>
  <c r="K683"/>
  <c r="M683"/>
  <c r="N683"/>
  <c r="O683"/>
  <c r="A684"/>
  <c r="B684"/>
  <c r="I684"/>
  <c r="F684"/>
  <c r="G684" s="1"/>
  <c r="H684"/>
  <c r="K684"/>
  <c r="M684"/>
  <c r="N684" s="1"/>
  <c r="O684"/>
  <c r="A685"/>
  <c r="B685"/>
  <c r="I685" s="1"/>
  <c r="F685"/>
  <c r="G685"/>
  <c r="H685"/>
  <c r="K685"/>
  <c r="M685"/>
  <c r="N685"/>
  <c r="O685"/>
  <c r="A686"/>
  <c r="B686"/>
  <c r="I686"/>
  <c r="F686"/>
  <c r="G686" s="1"/>
  <c r="T686" s="1"/>
  <c r="H686"/>
  <c r="K686"/>
  <c r="M686"/>
  <c r="N686" s="1"/>
  <c r="O686"/>
  <c r="A687"/>
  <c r="B687"/>
  <c r="I687" s="1"/>
  <c r="F687"/>
  <c r="G687"/>
  <c r="Q687" s="1"/>
  <c r="H687"/>
  <c r="K687"/>
  <c r="M687"/>
  <c r="N687" s="1"/>
  <c r="V687" s="1"/>
  <c r="O687"/>
  <c r="R687"/>
  <c r="A688"/>
  <c r="B688"/>
  <c r="I688"/>
  <c r="F688"/>
  <c r="G688" s="1"/>
  <c r="R688" s="1"/>
  <c r="H688"/>
  <c r="K688"/>
  <c r="M688"/>
  <c r="N688"/>
  <c r="V688" s="1"/>
  <c r="O688"/>
  <c r="A689"/>
  <c r="B689"/>
  <c r="I689" s="1"/>
  <c r="F689"/>
  <c r="G689" s="1"/>
  <c r="R689" s="1"/>
  <c r="H689"/>
  <c r="K689"/>
  <c r="M689"/>
  <c r="N689" s="1"/>
  <c r="U689" s="1"/>
  <c r="O689"/>
  <c r="A690"/>
  <c r="B690"/>
  <c r="I690"/>
  <c r="F690"/>
  <c r="G690" s="1"/>
  <c r="H690"/>
  <c r="K690"/>
  <c r="M690"/>
  <c r="N690" s="1"/>
  <c r="O690"/>
  <c r="A691"/>
  <c r="B691"/>
  <c r="F691"/>
  <c r="G691"/>
  <c r="H691"/>
  <c r="I691"/>
  <c r="K691"/>
  <c r="M691"/>
  <c r="N691"/>
  <c r="O691"/>
  <c r="A692"/>
  <c r="B692"/>
  <c r="I692"/>
  <c r="F692"/>
  <c r="G692"/>
  <c r="T692"/>
  <c r="Q692"/>
  <c r="H692"/>
  <c r="K692"/>
  <c r="E692"/>
  <c r="M692"/>
  <c r="N692" s="1"/>
  <c r="U692" s="1"/>
  <c r="O692"/>
  <c r="R692"/>
  <c r="A693"/>
  <c r="B693"/>
  <c r="F693"/>
  <c r="G693"/>
  <c r="H693"/>
  <c r="I693"/>
  <c r="K693"/>
  <c r="M693"/>
  <c r="N693"/>
  <c r="U693" s="1"/>
  <c r="O693"/>
  <c r="A694"/>
  <c r="B694"/>
  <c r="I694" s="1"/>
  <c r="F694"/>
  <c r="G694"/>
  <c r="H694"/>
  <c r="X694" s="1"/>
  <c r="K694"/>
  <c r="M694"/>
  <c r="N694"/>
  <c r="V694" s="1"/>
  <c r="O694"/>
  <c r="A695"/>
  <c r="B695"/>
  <c r="I695" s="1"/>
  <c r="F695"/>
  <c r="G695"/>
  <c r="H695"/>
  <c r="K695"/>
  <c r="M695"/>
  <c r="N695"/>
  <c r="V695" s="1"/>
  <c r="O695"/>
  <c r="A696"/>
  <c r="B696"/>
  <c r="I696" s="1"/>
  <c r="F696"/>
  <c r="G696" s="1"/>
  <c r="H696"/>
  <c r="K696"/>
  <c r="M696"/>
  <c r="N696" s="1"/>
  <c r="O696"/>
  <c r="A697"/>
  <c r="B697"/>
  <c r="I697" s="1"/>
  <c r="F697"/>
  <c r="G697"/>
  <c r="Q697" s="1"/>
  <c r="H697"/>
  <c r="K697"/>
  <c r="M697"/>
  <c r="N697"/>
  <c r="W697"/>
  <c r="O697"/>
  <c r="A698"/>
  <c r="B698"/>
  <c r="I698"/>
  <c r="F698"/>
  <c r="G698" s="1"/>
  <c r="H698"/>
  <c r="K698"/>
  <c r="M698"/>
  <c r="N698" s="1"/>
  <c r="V698" s="1"/>
  <c r="O698"/>
  <c r="A699"/>
  <c r="B699"/>
  <c r="I699"/>
  <c r="F699"/>
  <c r="G699"/>
  <c r="Q699" s="1"/>
  <c r="H699"/>
  <c r="K699"/>
  <c r="M699"/>
  <c r="N699" s="1"/>
  <c r="U699" s="1"/>
  <c r="O699"/>
  <c r="A700"/>
  <c r="B700"/>
  <c r="I700" s="1"/>
  <c r="F700"/>
  <c r="G700" s="1"/>
  <c r="T700" s="1"/>
  <c r="H700"/>
  <c r="K700"/>
  <c r="M700"/>
  <c r="N700" s="1"/>
  <c r="W700" s="1"/>
  <c r="O700"/>
  <c r="A701"/>
  <c r="B701"/>
  <c r="I701" s="1"/>
  <c r="F701"/>
  <c r="G701" s="1"/>
  <c r="H701"/>
  <c r="K701"/>
  <c r="M701"/>
  <c r="N701" s="1"/>
  <c r="O701"/>
  <c r="A702"/>
  <c r="B702"/>
  <c r="I702"/>
  <c r="F702"/>
  <c r="G702" s="1"/>
  <c r="H702"/>
  <c r="K702"/>
  <c r="M702"/>
  <c r="N702" s="1"/>
  <c r="V702" s="1"/>
  <c r="O702"/>
  <c r="A703"/>
  <c r="B703"/>
  <c r="F703"/>
  <c r="G703"/>
  <c r="H703"/>
  <c r="I703"/>
  <c r="K703"/>
  <c r="E703"/>
  <c r="AC703" s="1"/>
  <c r="M703"/>
  <c r="N703" s="1"/>
  <c r="O703"/>
  <c r="A704"/>
  <c r="B704"/>
  <c r="I704" s="1"/>
  <c r="F704"/>
  <c r="G704" s="1"/>
  <c r="H704"/>
  <c r="K704"/>
  <c r="M704"/>
  <c r="N704" s="1"/>
  <c r="O704"/>
  <c r="A705"/>
  <c r="B705"/>
  <c r="I705" s="1"/>
  <c r="F705"/>
  <c r="G705" s="1"/>
  <c r="H705"/>
  <c r="K705"/>
  <c r="M705"/>
  <c r="N705" s="1"/>
  <c r="O705"/>
  <c r="A706"/>
  <c r="B706"/>
  <c r="I706" s="1"/>
  <c r="F706"/>
  <c r="G706" s="1"/>
  <c r="H706"/>
  <c r="K706"/>
  <c r="M706"/>
  <c r="N706"/>
  <c r="V706" s="1"/>
  <c r="O706"/>
  <c r="A707"/>
  <c r="B707"/>
  <c r="I707" s="1"/>
  <c r="F707"/>
  <c r="G707" s="1"/>
  <c r="H707"/>
  <c r="K707"/>
  <c r="M707"/>
  <c r="N707" s="1"/>
  <c r="V707" s="1"/>
  <c r="O707"/>
  <c r="A708"/>
  <c r="B708"/>
  <c r="I708" s="1"/>
  <c r="F708"/>
  <c r="G708" s="1"/>
  <c r="H708"/>
  <c r="K708"/>
  <c r="M708"/>
  <c r="N708" s="1"/>
  <c r="O708"/>
  <c r="A709"/>
  <c r="B709"/>
  <c r="F709"/>
  <c r="G709"/>
  <c r="H709"/>
  <c r="I709"/>
  <c r="K709"/>
  <c r="E709"/>
  <c r="AC709"/>
  <c r="M709"/>
  <c r="N709" s="1"/>
  <c r="O709"/>
  <c r="A710"/>
  <c r="B710"/>
  <c r="I710" s="1"/>
  <c r="F710"/>
  <c r="G710" s="1"/>
  <c r="H710"/>
  <c r="K710"/>
  <c r="M710"/>
  <c r="N710" s="1"/>
  <c r="O710"/>
  <c r="A711"/>
  <c r="B711"/>
  <c r="I711" s="1"/>
  <c r="F711"/>
  <c r="G711" s="1"/>
  <c r="H711"/>
  <c r="K711"/>
  <c r="M711"/>
  <c r="N711" s="1"/>
  <c r="O711"/>
  <c r="A712"/>
  <c r="B712"/>
  <c r="I712" s="1"/>
  <c r="F712"/>
  <c r="G712"/>
  <c r="S712" s="1"/>
  <c r="H712"/>
  <c r="K712"/>
  <c r="M712"/>
  <c r="N712" s="1"/>
  <c r="O712"/>
  <c r="Q712"/>
  <c r="A713"/>
  <c r="B713"/>
  <c r="F713"/>
  <c r="G713"/>
  <c r="R713" s="1"/>
  <c r="H713"/>
  <c r="I713"/>
  <c r="K713"/>
  <c r="M713"/>
  <c r="N713" s="1"/>
  <c r="U713" s="1"/>
  <c r="O713"/>
  <c r="A714"/>
  <c r="B714"/>
  <c r="F714"/>
  <c r="G714" s="1"/>
  <c r="H714"/>
  <c r="I714"/>
  <c r="K714"/>
  <c r="M714"/>
  <c r="N714"/>
  <c r="O714"/>
  <c r="A715"/>
  <c r="B715"/>
  <c r="I715"/>
  <c r="F715"/>
  <c r="G715" s="1"/>
  <c r="R715" s="1"/>
  <c r="H715"/>
  <c r="Z715" s="1"/>
  <c r="K715"/>
  <c r="M715"/>
  <c r="N715" s="1"/>
  <c r="U715" s="1"/>
  <c r="O715"/>
  <c r="A716"/>
  <c r="B716"/>
  <c r="F716"/>
  <c r="G716"/>
  <c r="AB716" s="1"/>
  <c r="H716"/>
  <c r="I716"/>
  <c r="K716"/>
  <c r="M716"/>
  <c r="N716" s="1"/>
  <c r="O716"/>
  <c r="A717"/>
  <c r="B717"/>
  <c r="I717" s="1"/>
  <c r="F717"/>
  <c r="G717" s="1"/>
  <c r="H717"/>
  <c r="K717"/>
  <c r="M717"/>
  <c r="N717"/>
  <c r="O717"/>
  <c r="A718"/>
  <c r="B718"/>
  <c r="I718" s="1"/>
  <c r="F718"/>
  <c r="G718" s="1"/>
  <c r="H718"/>
  <c r="K718"/>
  <c r="M718"/>
  <c r="N718" s="1"/>
  <c r="W718" s="1"/>
  <c r="O718"/>
  <c r="A719"/>
  <c r="B719"/>
  <c r="I719" s="1"/>
  <c r="F719"/>
  <c r="G719"/>
  <c r="H719"/>
  <c r="K719"/>
  <c r="M719"/>
  <c r="N719"/>
  <c r="W719"/>
  <c r="O719"/>
  <c r="A720"/>
  <c r="B720"/>
  <c r="I720"/>
  <c r="F720"/>
  <c r="G720" s="1"/>
  <c r="H720"/>
  <c r="K720"/>
  <c r="M720"/>
  <c r="N720" s="1"/>
  <c r="U720" s="1"/>
  <c r="O720"/>
  <c r="A721"/>
  <c r="B721"/>
  <c r="I721"/>
  <c r="F721"/>
  <c r="G721" s="1"/>
  <c r="T721" s="1"/>
  <c r="H721"/>
  <c r="K721"/>
  <c r="M721"/>
  <c r="N721" s="1"/>
  <c r="V721" s="1"/>
  <c r="O721"/>
  <c r="A722"/>
  <c r="B722"/>
  <c r="I722"/>
  <c r="F722"/>
  <c r="G722"/>
  <c r="Q722" s="1"/>
  <c r="H722"/>
  <c r="K722"/>
  <c r="M722"/>
  <c r="N722" s="1"/>
  <c r="O722"/>
  <c r="V722"/>
  <c r="A723"/>
  <c r="B723"/>
  <c r="I723"/>
  <c r="F723"/>
  <c r="G723" s="1"/>
  <c r="S723" s="1"/>
  <c r="H723"/>
  <c r="K723"/>
  <c r="M723"/>
  <c r="N723" s="1"/>
  <c r="O723"/>
  <c r="A724"/>
  <c r="B724"/>
  <c r="I724" s="1"/>
  <c r="F724"/>
  <c r="G724"/>
  <c r="H724"/>
  <c r="K724"/>
  <c r="M724"/>
  <c r="N724"/>
  <c r="O724"/>
  <c r="A725"/>
  <c r="B725"/>
  <c r="I725"/>
  <c r="F725"/>
  <c r="G725" s="1"/>
  <c r="H725"/>
  <c r="K725"/>
  <c r="M725"/>
  <c r="N725" s="1"/>
  <c r="O725"/>
  <c r="A726"/>
  <c r="B726"/>
  <c r="I726" s="1"/>
  <c r="F726"/>
  <c r="G726" s="1"/>
  <c r="Q726" s="1"/>
  <c r="T726"/>
  <c r="H726"/>
  <c r="K726"/>
  <c r="M726"/>
  <c r="N726" s="1"/>
  <c r="O726"/>
  <c r="A727"/>
  <c r="B727"/>
  <c r="I727" s="1"/>
  <c r="F727"/>
  <c r="G727" s="1"/>
  <c r="H727"/>
  <c r="K727"/>
  <c r="M727"/>
  <c r="N727" s="1"/>
  <c r="O727"/>
  <c r="A728"/>
  <c r="B728"/>
  <c r="I728" s="1"/>
  <c r="F728"/>
  <c r="G728" s="1"/>
  <c r="H728"/>
  <c r="K728"/>
  <c r="M728"/>
  <c r="N728" s="1"/>
  <c r="W728" s="1"/>
  <c r="O728"/>
  <c r="A729"/>
  <c r="B729"/>
  <c r="I729" s="1"/>
  <c r="F729"/>
  <c r="G729"/>
  <c r="H729"/>
  <c r="K729"/>
  <c r="M729"/>
  <c r="N729"/>
  <c r="U729" s="1"/>
  <c r="O729"/>
  <c r="A730"/>
  <c r="B730"/>
  <c r="I730"/>
  <c r="F730"/>
  <c r="G730" s="1"/>
  <c r="H730"/>
  <c r="K730"/>
  <c r="M730"/>
  <c r="N730" s="1"/>
  <c r="V730"/>
  <c r="O730"/>
  <c r="A731"/>
  <c r="B731"/>
  <c r="I731"/>
  <c r="F731"/>
  <c r="G731" s="1"/>
  <c r="H731"/>
  <c r="K731"/>
  <c r="M731"/>
  <c r="N731" s="1"/>
  <c r="O731"/>
  <c r="A732"/>
  <c r="B732"/>
  <c r="I732" s="1"/>
  <c r="F732"/>
  <c r="G732" s="1"/>
  <c r="Q732" s="1"/>
  <c r="H732"/>
  <c r="K732"/>
  <c r="M732"/>
  <c r="N732" s="1"/>
  <c r="U732" s="1"/>
  <c r="O732"/>
  <c r="A733"/>
  <c r="B733"/>
  <c r="I733" s="1"/>
  <c r="F733"/>
  <c r="G733" s="1"/>
  <c r="E733" s="1"/>
  <c r="AC733" s="1"/>
  <c r="H733"/>
  <c r="K733"/>
  <c r="M733"/>
  <c r="N733" s="1"/>
  <c r="O733"/>
  <c r="U733"/>
  <c r="A734"/>
  <c r="B734"/>
  <c r="F734"/>
  <c r="G734" s="1"/>
  <c r="S734" s="1"/>
  <c r="H734"/>
  <c r="I734"/>
  <c r="K734"/>
  <c r="M734"/>
  <c r="N734"/>
  <c r="W734" s="1"/>
  <c r="O734"/>
  <c r="A735"/>
  <c r="B735"/>
  <c r="I735" s="1"/>
  <c r="F735"/>
  <c r="G735"/>
  <c r="S735" s="1"/>
  <c r="H735"/>
  <c r="K735"/>
  <c r="M735"/>
  <c r="N735" s="1"/>
  <c r="U735" s="1"/>
  <c r="O735"/>
  <c r="A736"/>
  <c r="B736"/>
  <c r="I736" s="1"/>
  <c r="F736"/>
  <c r="G736" s="1"/>
  <c r="H736"/>
  <c r="K736"/>
  <c r="M736"/>
  <c r="N736" s="1"/>
  <c r="V736" s="1"/>
  <c r="O736"/>
  <c r="A737"/>
  <c r="B737"/>
  <c r="I737" s="1"/>
  <c r="F737"/>
  <c r="G737" s="1"/>
  <c r="H737"/>
  <c r="K737"/>
  <c r="M737"/>
  <c r="N737" s="1"/>
  <c r="W737" s="1"/>
  <c r="O737"/>
  <c r="A738"/>
  <c r="B738"/>
  <c r="I738"/>
  <c r="F738"/>
  <c r="G738" s="1"/>
  <c r="E738" s="1"/>
  <c r="AC738" s="1"/>
  <c r="H738"/>
  <c r="K738"/>
  <c r="M738"/>
  <c r="N738"/>
  <c r="U738" s="1"/>
  <c r="O738"/>
  <c r="A739"/>
  <c r="B739"/>
  <c r="I739" s="1"/>
  <c r="F739"/>
  <c r="G739" s="1"/>
  <c r="H739"/>
  <c r="K739"/>
  <c r="M739"/>
  <c r="N739" s="1"/>
  <c r="V739" s="1"/>
  <c r="O739"/>
  <c r="A740"/>
  <c r="B740"/>
  <c r="F740"/>
  <c r="G740" s="1"/>
  <c r="H740"/>
  <c r="I740"/>
  <c r="K740"/>
  <c r="E740" s="1"/>
  <c r="M740"/>
  <c r="N740"/>
  <c r="O740"/>
  <c r="A741"/>
  <c r="B741"/>
  <c r="I741"/>
  <c r="F741"/>
  <c r="G741" s="1"/>
  <c r="S741" s="1"/>
  <c r="H741"/>
  <c r="K741"/>
  <c r="M741"/>
  <c r="N741" s="1"/>
  <c r="O741"/>
  <c r="A742"/>
  <c r="B742"/>
  <c r="I742" s="1"/>
  <c r="F742"/>
  <c r="G742"/>
  <c r="H742"/>
  <c r="K742"/>
  <c r="M742"/>
  <c r="N742"/>
  <c r="O742"/>
  <c r="A743"/>
  <c r="B743"/>
  <c r="I743"/>
  <c r="F743"/>
  <c r="G743" s="1"/>
  <c r="T743" s="1"/>
  <c r="H743"/>
  <c r="K743"/>
  <c r="M743"/>
  <c r="N743" s="1"/>
  <c r="U743" s="1"/>
  <c r="O743"/>
  <c r="A744"/>
  <c r="B744"/>
  <c r="I744" s="1"/>
  <c r="F744"/>
  <c r="G744" s="1"/>
  <c r="T744" s="1"/>
  <c r="H744"/>
  <c r="K744"/>
  <c r="M744"/>
  <c r="N744" s="1"/>
  <c r="O744"/>
  <c r="A745"/>
  <c r="B745"/>
  <c r="I745" s="1"/>
  <c r="F745"/>
  <c r="G745"/>
  <c r="R745"/>
  <c r="H745"/>
  <c r="K745"/>
  <c r="M745"/>
  <c r="N745" s="1"/>
  <c r="V745" s="1"/>
  <c r="O745"/>
  <c r="A746"/>
  <c r="B746"/>
  <c r="I746"/>
  <c r="F746"/>
  <c r="G746" s="1"/>
  <c r="H746"/>
  <c r="K746"/>
  <c r="M746"/>
  <c r="N746" s="1"/>
  <c r="U746" s="1"/>
  <c r="O746"/>
  <c r="A747"/>
  <c r="B747"/>
  <c r="I747"/>
  <c r="F747"/>
  <c r="G747" s="1"/>
  <c r="T747" s="1"/>
  <c r="H747"/>
  <c r="K747"/>
  <c r="M747"/>
  <c r="N747" s="1"/>
  <c r="O747"/>
  <c r="A748"/>
  <c r="B748"/>
  <c r="I748" s="1"/>
  <c r="F748"/>
  <c r="G748"/>
  <c r="S748" s="1"/>
  <c r="R748"/>
  <c r="H748"/>
  <c r="K748"/>
  <c r="M748"/>
  <c r="N748"/>
  <c r="W748" s="1"/>
  <c r="O748"/>
  <c r="A749"/>
  <c r="B749"/>
  <c r="I749" s="1"/>
  <c r="F749"/>
  <c r="G749" s="1"/>
  <c r="H749"/>
  <c r="K749"/>
  <c r="M749"/>
  <c r="N749" s="1"/>
  <c r="V749" s="1"/>
  <c r="O749"/>
  <c r="A750"/>
  <c r="B750"/>
  <c r="I750" s="1"/>
  <c r="F750"/>
  <c r="G750"/>
  <c r="H750"/>
  <c r="K750"/>
  <c r="M750"/>
  <c r="N750" s="1"/>
  <c r="W750" s="1"/>
  <c r="O750"/>
  <c r="A751"/>
  <c r="B751"/>
  <c r="F751"/>
  <c r="G751"/>
  <c r="H751"/>
  <c r="I751"/>
  <c r="K751"/>
  <c r="E751"/>
  <c r="M751"/>
  <c r="N751" s="1"/>
  <c r="O751"/>
  <c r="A752"/>
  <c r="B752"/>
  <c r="I752" s="1"/>
  <c r="F752"/>
  <c r="G752" s="1"/>
  <c r="H752"/>
  <c r="K752"/>
  <c r="M752"/>
  <c r="N752" s="1"/>
  <c r="O752"/>
  <c r="A753"/>
  <c r="B753"/>
  <c r="I753" s="1"/>
  <c r="F753"/>
  <c r="G753"/>
  <c r="H753"/>
  <c r="K753"/>
  <c r="M753"/>
  <c r="N753" s="1"/>
  <c r="V753" s="1"/>
  <c r="O753"/>
  <c r="A754"/>
  <c r="B754"/>
  <c r="F754"/>
  <c r="G754" s="1"/>
  <c r="H754"/>
  <c r="I754"/>
  <c r="K754"/>
  <c r="M754"/>
  <c r="N754"/>
  <c r="W754" s="1"/>
  <c r="O754"/>
  <c r="A755"/>
  <c r="B755"/>
  <c r="I755" s="1"/>
  <c r="F755"/>
  <c r="G755" s="1"/>
  <c r="H755"/>
  <c r="K755"/>
  <c r="M755"/>
  <c r="N755"/>
  <c r="U755" s="1"/>
  <c r="O755"/>
  <c r="A756"/>
  <c r="B756"/>
  <c r="I756" s="1"/>
  <c r="F756"/>
  <c r="G756" s="1"/>
  <c r="H756"/>
  <c r="K756"/>
  <c r="M756"/>
  <c r="N756" s="1"/>
  <c r="O756"/>
  <c r="A757"/>
  <c r="B757"/>
  <c r="F757"/>
  <c r="G757"/>
  <c r="H757"/>
  <c r="I757"/>
  <c r="K757"/>
  <c r="M757"/>
  <c r="N757" s="1"/>
  <c r="O757"/>
  <c r="A758"/>
  <c r="B758"/>
  <c r="F758"/>
  <c r="G758"/>
  <c r="S758" s="1"/>
  <c r="H758"/>
  <c r="I758"/>
  <c r="K758"/>
  <c r="M758"/>
  <c r="N758" s="1"/>
  <c r="O758"/>
  <c r="A759"/>
  <c r="B759"/>
  <c r="I759" s="1"/>
  <c r="F759"/>
  <c r="G759"/>
  <c r="H759"/>
  <c r="K759"/>
  <c r="M759"/>
  <c r="N759"/>
  <c r="O759"/>
  <c r="A760"/>
  <c r="B760"/>
  <c r="I760"/>
  <c r="F760"/>
  <c r="G760" s="1"/>
  <c r="R760" s="1"/>
  <c r="H760"/>
  <c r="K760"/>
  <c r="M760"/>
  <c r="N760" s="1"/>
  <c r="V760" s="1"/>
  <c r="O760"/>
  <c r="A761"/>
  <c r="B761"/>
  <c r="I761"/>
  <c r="F761"/>
  <c r="G761" s="1"/>
  <c r="H761"/>
  <c r="K761"/>
  <c r="M761"/>
  <c r="N761" s="1"/>
  <c r="O761"/>
  <c r="A762"/>
  <c r="B762"/>
  <c r="I762" s="1"/>
  <c r="F762"/>
  <c r="G762" s="1"/>
  <c r="H762"/>
  <c r="K762"/>
  <c r="M762"/>
  <c r="N762" s="1"/>
  <c r="W762" s="1"/>
  <c r="O762"/>
  <c r="A763"/>
  <c r="B763"/>
  <c r="I763" s="1"/>
  <c r="F763"/>
  <c r="G763" s="1"/>
  <c r="AB763"/>
  <c r="H763"/>
  <c r="K763"/>
  <c r="M763"/>
  <c r="N763" s="1"/>
  <c r="O763"/>
  <c r="A764"/>
  <c r="B764"/>
  <c r="I764" s="1"/>
  <c r="F764"/>
  <c r="G764" s="1"/>
  <c r="H764"/>
  <c r="K764"/>
  <c r="M764"/>
  <c r="N764" s="1"/>
  <c r="W764" s="1"/>
  <c r="O764"/>
  <c r="A765"/>
  <c r="B765"/>
  <c r="I765" s="1"/>
  <c r="F765"/>
  <c r="G765" s="1"/>
  <c r="H765"/>
  <c r="K765"/>
  <c r="M765"/>
  <c r="N765"/>
  <c r="O765"/>
  <c r="A766"/>
  <c r="B766"/>
  <c r="I766" s="1"/>
  <c r="F766"/>
  <c r="G766" s="1"/>
  <c r="H766"/>
  <c r="K766"/>
  <c r="M766"/>
  <c r="N766" s="1"/>
  <c r="O766"/>
  <c r="A767"/>
  <c r="B767"/>
  <c r="I767" s="1"/>
  <c r="F767"/>
  <c r="G767"/>
  <c r="H767"/>
  <c r="K767"/>
  <c r="M767"/>
  <c r="N767"/>
  <c r="O767"/>
  <c r="A768"/>
  <c r="B768"/>
  <c r="I768"/>
  <c r="F768"/>
  <c r="G768" s="1"/>
  <c r="H768"/>
  <c r="AA768" s="1"/>
  <c r="K768"/>
  <c r="M768"/>
  <c r="N768" s="1"/>
  <c r="V768" s="1"/>
  <c r="O768"/>
  <c r="A769"/>
  <c r="B769"/>
  <c r="I769" s="1"/>
  <c r="F769"/>
  <c r="G769"/>
  <c r="H769"/>
  <c r="K769"/>
  <c r="M769"/>
  <c r="N769"/>
  <c r="O769"/>
  <c r="A770"/>
  <c r="B770"/>
  <c r="I770"/>
  <c r="F770"/>
  <c r="G770" s="1"/>
  <c r="H770"/>
  <c r="K770"/>
  <c r="M770"/>
  <c r="N770" s="1"/>
  <c r="V770" s="1"/>
  <c r="O770"/>
  <c r="A771"/>
  <c r="B771"/>
  <c r="I771" s="1"/>
  <c r="F771"/>
  <c r="G771" s="1"/>
  <c r="Q771" s="1"/>
  <c r="H771"/>
  <c r="K771"/>
  <c r="M771"/>
  <c r="N771" s="1"/>
  <c r="W771" s="1"/>
  <c r="O771"/>
  <c r="A772"/>
  <c r="B772"/>
  <c r="I772" s="1"/>
  <c r="F772"/>
  <c r="G772" s="1"/>
  <c r="H772"/>
  <c r="K772"/>
  <c r="M772"/>
  <c r="N772" s="1"/>
  <c r="O772"/>
  <c r="A773"/>
  <c r="B773"/>
  <c r="I773" s="1"/>
  <c r="F773"/>
  <c r="G773"/>
  <c r="Q773" s="1"/>
  <c r="H773"/>
  <c r="K773"/>
  <c r="M773"/>
  <c r="N773"/>
  <c r="V773" s="1"/>
  <c r="U773"/>
  <c r="O773"/>
  <c r="A774"/>
  <c r="B774"/>
  <c r="F774"/>
  <c r="G774" s="1"/>
  <c r="H774"/>
  <c r="Y774" s="1"/>
  <c r="I774"/>
  <c r="K774"/>
  <c r="M774"/>
  <c r="N774"/>
  <c r="V774" s="1"/>
  <c r="O774"/>
  <c r="A775"/>
  <c r="B775"/>
  <c r="I775" s="1"/>
  <c r="F775"/>
  <c r="G775" s="1"/>
  <c r="H775"/>
  <c r="K775"/>
  <c r="M775"/>
  <c r="N775" s="1"/>
  <c r="O775"/>
  <c r="A776"/>
  <c r="B776"/>
  <c r="I776" s="1"/>
  <c r="F776"/>
  <c r="G776"/>
  <c r="H776"/>
  <c r="K776"/>
  <c r="M776"/>
  <c r="N776" s="1"/>
  <c r="O776"/>
  <c r="A777"/>
  <c r="B777"/>
  <c r="I777" s="1"/>
  <c r="F777"/>
  <c r="G777"/>
  <c r="H777"/>
  <c r="K777"/>
  <c r="M777"/>
  <c r="N777" s="1"/>
  <c r="O777"/>
  <c r="A778"/>
  <c r="B778"/>
  <c r="I778" s="1"/>
  <c r="F778"/>
  <c r="G778" s="1"/>
  <c r="T778" s="1"/>
  <c r="AB778"/>
  <c r="H778"/>
  <c r="K778"/>
  <c r="M778"/>
  <c r="N778"/>
  <c r="O778"/>
  <c r="A779"/>
  <c r="B779"/>
  <c r="I779"/>
  <c r="F779"/>
  <c r="G779" s="1"/>
  <c r="H779"/>
  <c r="K779"/>
  <c r="M779"/>
  <c r="N779" s="1"/>
  <c r="O779"/>
  <c r="A780"/>
  <c r="B780"/>
  <c r="I780" s="1"/>
  <c r="F780"/>
  <c r="G780" s="1"/>
  <c r="S780" s="1"/>
  <c r="H780"/>
  <c r="K780"/>
  <c r="E780" s="1"/>
  <c r="AC780" s="1"/>
  <c r="M780"/>
  <c r="N780" s="1"/>
  <c r="O780"/>
  <c r="A781"/>
  <c r="B781"/>
  <c r="I781" s="1"/>
  <c r="F781"/>
  <c r="G781" s="1"/>
  <c r="H781"/>
  <c r="Z781" s="1"/>
  <c r="K781"/>
  <c r="M781"/>
  <c r="N781" s="1"/>
  <c r="O781"/>
  <c r="A782"/>
  <c r="B782"/>
  <c r="I782" s="1"/>
  <c r="F782"/>
  <c r="G782" s="1"/>
  <c r="H782"/>
  <c r="K782"/>
  <c r="M782"/>
  <c r="N782"/>
  <c r="O782"/>
  <c r="A783"/>
  <c r="B783"/>
  <c r="F783"/>
  <c r="G783" s="1"/>
  <c r="H783"/>
  <c r="I783"/>
  <c r="K783"/>
  <c r="M783"/>
  <c r="N783" s="1"/>
  <c r="W783" s="1"/>
  <c r="O783"/>
  <c r="A784"/>
  <c r="B784"/>
  <c r="I784" s="1"/>
  <c r="F784"/>
  <c r="G784" s="1"/>
  <c r="H784"/>
  <c r="K784"/>
  <c r="M784"/>
  <c r="N784" s="1"/>
  <c r="O784"/>
  <c r="A785"/>
  <c r="B785"/>
  <c r="I785" s="1"/>
  <c r="F785"/>
  <c r="G785" s="1"/>
  <c r="H785"/>
  <c r="K785"/>
  <c r="M785"/>
  <c r="N785" s="1"/>
  <c r="O785"/>
  <c r="A786"/>
  <c r="B786"/>
  <c r="I786" s="1"/>
  <c r="F786"/>
  <c r="G786" s="1"/>
  <c r="H786"/>
  <c r="K786"/>
  <c r="M786"/>
  <c r="N786" s="1"/>
  <c r="O786"/>
  <c r="A787"/>
  <c r="B787"/>
  <c r="I787" s="1"/>
  <c r="F787"/>
  <c r="G787"/>
  <c r="R787" s="1"/>
  <c r="H787"/>
  <c r="K787"/>
  <c r="M787"/>
  <c r="N787" s="1"/>
  <c r="U787" s="1"/>
  <c r="O787"/>
  <c r="A788"/>
  <c r="B788"/>
  <c r="I788"/>
  <c r="F788"/>
  <c r="G788" s="1"/>
  <c r="H788"/>
  <c r="K788"/>
  <c r="M788"/>
  <c r="N788" s="1"/>
  <c r="U788" s="1"/>
  <c r="O788"/>
  <c r="A789"/>
  <c r="B789"/>
  <c r="I789" s="1"/>
  <c r="F789"/>
  <c r="G789" s="1"/>
  <c r="S789" s="1"/>
  <c r="H789"/>
  <c r="K789"/>
  <c r="M789"/>
  <c r="N789"/>
  <c r="O789"/>
  <c r="A790"/>
  <c r="B790"/>
  <c r="I790" s="1"/>
  <c r="F790"/>
  <c r="G790"/>
  <c r="H790"/>
  <c r="K790"/>
  <c r="M790"/>
  <c r="N790"/>
  <c r="O790"/>
  <c r="A791"/>
  <c r="B791"/>
  <c r="I791"/>
  <c r="F791"/>
  <c r="G791" s="1"/>
  <c r="Q791" s="1"/>
  <c r="T791"/>
  <c r="H791"/>
  <c r="K791"/>
  <c r="M791"/>
  <c r="N791"/>
  <c r="U791" s="1"/>
  <c r="O791"/>
  <c r="R791"/>
  <c r="A792"/>
  <c r="B792"/>
  <c r="I792" s="1"/>
  <c r="F792"/>
  <c r="G792"/>
  <c r="T792"/>
  <c r="H792"/>
  <c r="K792"/>
  <c r="M792"/>
  <c r="N792" s="1"/>
  <c r="O792"/>
  <c r="A793"/>
  <c r="B793"/>
  <c r="I793" s="1"/>
  <c r="F793"/>
  <c r="G793" s="1"/>
  <c r="S793" s="1"/>
  <c r="H793"/>
  <c r="K793"/>
  <c r="M793"/>
  <c r="N793" s="1"/>
  <c r="O793"/>
  <c r="A794"/>
  <c r="B794"/>
  <c r="I794" s="1"/>
  <c r="F794"/>
  <c r="G794" s="1"/>
  <c r="T794" s="1"/>
  <c r="H794"/>
  <c r="Y794" s="1"/>
  <c r="K794"/>
  <c r="M794"/>
  <c r="N794" s="1"/>
  <c r="U794" s="1"/>
  <c r="O794"/>
  <c r="A795"/>
  <c r="B795"/>
  <c r="I795" s="1"/>
  <c r="F795"/>
  <c r="G795"/>
  <c r="T795" s="1"/>
  <c r="H795"/>
  <c r="K795"/>
  <c r="E795" s="1"/>
  <c r="M795"/>
  <c r="N795" s="1"/>
  <c r="O795"/>
  <c r="A796"/>
  <c r="B796"/>
  <c r="F796"/>
  <c r="G796"/>
  <c r="H796"/>
  <c r="I796"/>
  <c r="K796"/>
  <c r="M796"/>
  <c r="N796"/>
  <c r="W796" s="1"/>
  <c r="O796"/>
  <c r="A797"/>
  <c r="B797"/>
  <c r="I797" s="1"/>
  <c r="F797"/>
  <c r="G797" s="1"/>
  <c r="H797"/>
  <c r="K797"/>
  <c r="M797"/>
  <c r="N797" s="1"/>
  <c r="O797"/>
  <c r="A798"/>
  <c r="B798"/>
  <c r="F798"/>
  <c r="G798"/>
  <c r="T798" s="1"/>
  <c r="H798"/>
  <c r="I798"/>
  <c r="K798"/>
  <c r="M798"/>
  <c r="N798" s="1"/>
  <c r="O798"/>
  <c r="A799"/>
  <c r="B799"/>
  <c r="I799" s="1"/>
  <c r="F799"/>
  <c r="G799" s="1"/>
  <c r="H799"/>
  <c r="K799"/>
  <c r="E799" s="1"/>
  <c r="AC799" s="1"/>
  <c r="M799"/>
  <c r="N799" s="1"/>
  <c r="O799"/>
  <c r="S799"/>
  <c r="A800"/>
  <c r="B800"/>
  <c r="I800" s="1"/>
  <c r="F800"/>
  <c r="G800" s="1"/>
  <c r="H800"/>
  <c r="K800"/>
  <c r="M800"/>
  <c r="N800" s="1"/>
  <c r="W800" s="1"/>
  <c r="O800"/>
  <c r="A801"/>
  <c r="B801"/>
  <c r="I801" s="1"/>
  <c r="F801"/>
  <c r="G801"/>
  <c r="T801" s="1"/>
  <c r="H801"/>
  <c r="K801"/>
  <c r="M801"/>
  <c r="N801"/>
  <c r="O801"/>
  <c r="A802"/>
  <c r="B802"/>
  <c r="I802" s="1"/>
  <c r="F802"/>
  <c r="G802" s="1"/>
  <c r="Q802" s="1"/>
  <c r="H802"/>
  <c r="K802"/>
  <c r="M802"/>
  <c r="N802" s="1"/>
  <c r="O802"/>
  <c r="A803"/>
  <c r="B803"/>
  <c r="I803" s="1"/>
  <c r="F803"/>
  <c r="G803" s="1"/>
  <c r="T803" s="1"/>
  <c r="H803"/>
  <c r="K803"/>
  <c r="M803"/>
  <c r="N803" s="1"/>
  <c r="O803"/>
  <c r="A804"/>
  <c r="B804"/>
  <c r="I804" s="1"/>
  <c r="F804"/>
  <c r="G804"/>
  <c r="AB804" s="1"/>
  <c r="H804"/>
  <c r="AA804" s="1"/>
  <c r="K804"/>
  <c r="M804"/>
  <c r="N804" s="1"/>
  <c r="O804"/>
  <c r="T804"/>
  <c r="A805"/>
  <c r="B805"/>
  <c r="I805" s="1"/>
  <c r="F805"/>
  <c r="G805" s="1"/>
  <c r="H805"/>
  <c r="Z805" s="1"/>
  <c r="K805"/>
  <c r="M805"/>
  <c r="N805"/>
  <c r="O805"/>
  <c r="A806"/>
  <c r="B806"/>
  <c r="I806"/>
  <c r="F806"/>
  <c r="G806" s="1"/>
  <c r="H806"/>
  <c r="K806"/>
  <c r="M806"/>
  <c r="N806" s="1"/>
  <c r="O806"/>
  <c r="A807"/>
  <c r="B807"/>
  <c r="I807" s="1"/>
  <c r="F807"/>
  <c r="G807" s="1"/>
  <c r="H807"/>
  <c r="K807"/>
  <c r="M807"/>
  <c r="N807" s="1"/>
  <c r="O807"/>
  <c r="A808"/>
  <c r="B808"/>
  <c r="I808" s="1"/>
  <c r="F808"/>
  <c r="G808" s="1"/>
  <c r="H808"/>
  <c r="K808"/>
  <c r="M808"/>
  <c r="N808" s="1"/>
  <c r="V808" s="1"/>
  <c r="O808"/>
  <c r="A809"/>
  <c r="B809"/>
  <c r="F809"/>
  <c r="G809"/>
  <c r="H809"/>
  <c r="I809"/>
  <c r="K809"/>
  <c r="M809"/>
  <c r="N809"/>
  <c r="V809" s="1"/>
  <c r="O809"/>
  <c r="A810"/>
  <c r="B810"/>
  <c r="I810"/>
  <c r="F810"/>
  <c r="G810" s="1"/>
  <c r="H810"/>
  <c r="K810"/>
  <c r="M810"/>
  <c r="N810" s="1"/>
  <c r="O810"/>
  <c r="A811"/>
  <c r="B811"/>
  <c r="I811" s="1"/>
  <c r="F811"/>
  <c r="G811" s="1"/>
  <c r="H811"/>
  <c r="K811"/>
  <c r="M811"/>
  <c r="N811" s="1"/>
  <c r="W811"/>
  <c r="V811"/>
  <c r="O811"/>
  <c r="A812"/>
  <c r="B812"/>
  <c r="I812" s="1"/>
  <c r="F812"/>
  <c r="G812" s="1"/>
  <c r="H812"/>
  <c r="K812"/>
  <c r="M812"/>
  <c r="N812" s="1"/>
  <c r="O812"/>
  <c r="A813"/>
  <c r="B813"/>
  <c r="I813" s="1"/>
  <c r="F813"/>
  <c r="G813"/>
  <c r="H813"/>
  <c r="K813"/>
  <c r="M813"/>
  <c r="N813"/>
  <c r="U813"/>
  <c r="O813"/>
  <c r="A814"/>
  <c r="B814"/>
  <c r="I814"/>
  <c r="F814"/>
  <c r="G814"/>
  <c r="T814"/>
  <c r="H814"/>
  <c r="K814"/>
  <c r="E814"/>
  <c r="M814"/>
  <c r="N814"/>
  <c r="U814" s="1"/>
  <c r="O814"/>
  <c r="A815"/>
  <c r="B815"/>
  <c r="I815" s="1"/>
  <c r="F815"/>
  <c r="G815" s="1"/>
  <c r="H815"/>
  <c r="K815"/>
  <c r="M815"/>
  <c r="N815" s="1"/>
  <c r="U815" s="1"/>
  <c r="O815"/>
  <c r="A816"/>
  <c r="B816"/>
  <c r="I816" s="1"/>
  <c r="F816"/>
  <c r="G816" s="1"/>
  <c r="H816"/>
  <c r="K816"/>
  <c r="M816"/>
  <c r="N816"/>
  <c r="W816"/>
  <c r="O816"/>
  <c r="A817"/>
  <c r="B817"/>
  <c r="I817"/>
  <c r="F817"/>
  <c r="G817" s="1"/>
  <c r="H817"/>
  <c r="K817"/>
  <c r="M817"/>
  <c r="N817" s="1"/>
  <c r="O817"/>
  <c r="A818"/>
  <c r="B818"/>
  <c r="I818" s="1"/>
  <c r="F818"/>
  <c r="G818"/>
  <c r="S818"/>
  <c r="H818"/>
  <c r="AA818" s="1"/>
  <c r="K818"/>
  <c r="M818"/>
  <c r="N818" s="1"/>
  <c r="O818"/>
  <c r="A819"/>
  <c r="B819"/>
  <c r="I819" s="1"/>
  <c r="F819"/>
  <c r="G819" s="1"/>
  <c r="H819"/>
  <c r="K819"/>
  <c r="M819"/>
  <c r="N819" s="1"/>
  <c r="O819"/>
  <c r="A820"/>
  <c r="B820"/>
  <c r="F820"/>
  <c r="G820" s="1"/>
  <c r="AB820" s="1"/>
  <c r="H820"/>
  <c r="I820"/>
  <c r="K820"/>
  <c r="M820"/>
  <c r="N820"/>
  <c r="W820"/>
  <c r="O820"/>
  <c r="A821"/>
  <c r="B821"/>
  <c r="I821"/>
  <c r="F821"/>
  <c r="G821" s="1"/>
  <c r="S821" s="1"/>
  <c r="H821"/>
  <c r="K821"/>
  <c r="E821" s="1"/>
  <c r="AC821" s="1"/>
  <c r="M821"/>
  <c r="N821" s="1"/>
  <c r="O821"/>
  <c r="A822"/>
  <c r="B822"/>
  <c r="I822" s="1"/>
  <c r="F822"/>
  <c r="G822" s="1"/>
  <c r="H822"/>
  <c r="K822"/>
  <c r="M822"/>
  <c r="N822" s="1"/>
  <c r="O822"/>
  <c r="A823"/>
  <c r="B823"/>
  <c r="I823" s="1"/>
  <c r="F823"/>
  <c r="G823" s="1"/>
  <c r="AB823" s="1"/>
  <c r="H823"/>
  <c r="K823"/>
  <c r="M823"/>
  <c r="N823" s="1"/>
  <c r="W823" s="1"/>
  <c r="O823"/>
  <c r="A824"/>
  <c r="B824"/>
  <c r="I824" s="1"/>
  <c r="F824"/>
  <c r="G824" s="1"/>
  <c r="H824"/>
  <c r="K824"/>
  <c r="M824"/>
  <c r="N824" s="1"/>
  <c r="W824" s="1"/>
  <c r="O824"/>
  <c r="A825"/>
  <c r="B825"/>
  <c r="I825" s="1"/>
  <c r="F825"/>
  <c r="G825" s="1"/>
  <c r="R825" s="1"/>
  <c r="H825"/>
  <c r="K825"/>
  <c r="M825"/>
  <c r="N825" s="1"/>
  <c r="O825"/>
  <c r="T825"/>
  <c r="A826"/>
  <c r="B826"/>
  <c r="I826" s="1"/>
  <c r="F826"/>
  <c r="G826" s="1"/>
  <c r="Q826"/>
  <c r="H826"/>
  <c r="K826"/>
  <c r="E826" s="1"/>
  <c r="AC826"/>
  <c r="M826"/>
  <c r="N826" s="1"/>
  <c r="V826" s="1"/>
  <c r="U826"/>
  <c r="O826"/>
  <c r="A827"/>
  <c r="B827"/>
  <c r="I827"/>
  <c r="F827"/>
  <c r="G827" s="1"/>
  <c r="H827"/>
  <c r="K827"/>
  <c r="M827"/>
  <c r="N827" s="1"/>
  <c r="O827"/>
  <c r="A828"/>
  <c r="B828"/>
  <c r="I828" s="1"/>
  <c r="F828"/>
  <c r="G828"/>
  <c r="R828" s="1"/>
  <c r="H828"/>
  <c r="AA828" s="1"/>
  <c r="K828"/>
  <c r="M828"/>
  <c r="N828" s="1"/>
  <c r="W828" s="1"/>
  <c r="O828"/>
  <c r="A829"/>
  <c r="B829"/>
  <c r="F829"/>
  <c r="G829"/>
  <c r="H829"/>
  <c r="I829"/>
  <c r="K829"/>
  <c r="M829"/>
  <c r="N829" s="1"/>
  <c r="U829" s="1"/>
  <c r="O829"/>
  <c r="A830"/>
  <c r="B830"/>
  <c r="F830"/>
  <c r="G830" s="1"/>
  <c r="T830" s="1"/>
  <c r="H830"/>
  <c r="AA830" s="1"/>
  <c r="I830"/>
  <c r="K830"/>
  <c r="M830"/>
  <c r="N830"/>
  <c r="U830" s="1"/>
  <c r="O830"/>
  <c r="A831"/>
  <c r="B831"/>
  <c r="I831" s="1"/>
  <c r="F831"/>
  <c r="G831" s="1"/>
  <c r="H831"/>
  <c r="K831"/>
  <c r="M831"/>
  <c r="N831" s="1"/>
  <c r="V831" s="1"/>
  <c r="O831"/>
  <c r="Q831"/>
  <c r="A832"/>
  <c r="B832"/>
  <c r="I832" s="1"/>
  <c r="F832"/>
  <c r="G832" s="1"/>
  <c r="Q832" s="1"/>
  <c r="H832"/>
  <c r="K832"/>
  <c r="E832" s="1"/>
  <c r="M832"/>
  <c r="N832"/>
  <c r="U832"/>
  <c r="O832"/>
  <c r="A833"/>
  <c r="B833"/>
  <c r="I833" s="1"/>
  <c r="F833"/>
  <c r="G833" s="1"/>
  <c r="S833" s="1"/>
  <c r="H833"/>
  <c r="K833"/>
  <c r="M833"/>
  <c r="N833" s="1"/>
  <c r="O833"/>
  <c r="A834"/>
  <c r="B834"/>
  <c r="I834" s="1"/>
  <c r="F834"/>
  <c r="G834" s="1"/>
  <c r="H834"/>
  <c r="K834"/>
  <c r="E834" s="1"/>
  <c r="AC834" s="1"/>
  <c r="M834"/>
  <c r="N834" s="1"/>
  <c r="O834"/>
  <c r="A835"/>
  <c r="B835"/>
  <c r="I835" s="1"/>
  <c r="F835"/>
  <c r="G835" s="1"/>
  <c r="S835" s="1"/>
  <c r="Q835"/>
  <c r="H835"/>
  <c r="K835"/>
  <c r="M835"/>
  <c r="N835"/>
  <c r="W835" s="1"/>
  <c r="O835"/>
  <c r="R835"/>
  <c r="A836"/>
  <c r="B836"/>
  <c r="I836"/>
  <c r="F836"/>
  <c r="G836" s="1"/>
  <c r="H836"/>
  <c r="K836"/>
  <c r="E836"/>
  <c r="M836"/>
  <c r="N836" s="1"/>
  <c r="O836"/>
  <c r="A837"/>
  <c r="B837"/>
  <c r="I837" s="1"/>
  <c r="F837"/>
  <c r="G837"/>
  <c r="AB837" s="1"/>
  <c r="Q837"/>
  <c r="H837"/>
  <c r="K837"/>
  <c r="M837"/>
  <c r="N837" s="1"/>
  <c r="O837"/>
  <c r="A838"/>
  <c r="B838"/>
  <c r="F838"/>
  <c r="G838" s="1"/>
  <c r="H838"/>
  <c r="I838"/>
  <c r="K838"/>
  <c r="M838"/>
  <c r="N838" s="1"/>
  <c r="O838"/>
  <c r="A839"/>
  <c r="B839"/>
  <c r="I839" s="1"/>
  <c r="F839"/>
  <c r="G839"/>
  <c r="H839"/>
  <c r="K839"/>
  <c r="M839"/>
  <c r="N839"/>
  <c r="O839"/>
  <c r="A840"/>
  <c r="B840"/>
  <c r="I840"/>
  <c r="F840"/>
  <c r="G840" s="1"/>
  <c r="R840" s="1"/>
  <c r="H840"/>
  <c r="K840"/>
  <c r="M840"/>
  <c r="N840"/>
  <c r="O840"/>
  <c r="A841"/>
  <c r="B841"/>
  <c r="I841" s="1"/>
  <c r="F841"/>
  <c r="G841" s="1"/>
  <c r="R841" s="1"/>
  <c r="H841"/>
  <c r="K841"/>
  <c r="M841"/>
  <c r="N841" s="1"/>
  <c r="O841"/>
  <c r="A842"/>
  <c r="B842"/>
  <c r="F842"/>
  <c r="G842"/>
  <c r="H842"/>
  <c r="I842"/>
  <c r="K842"/>
  <c r="M842"/>
  <c r="N842" s="1"/>
  <c r="O842"/>
  <c r="A843"/>
  <c r="B843"/>
  <c r="I843" s="1"/>
  <c r="F843"/>
  <c r="G843" s="1"/>
  <c r="H843"/>
  <c r="K843"/>
  <c r="M843"/>
  <c r="N843" s="1"/>
  <c r="U843" s="1"/>
  <c r="O843"/>
  <c r="A844"/>
  <c r="B844"/>
  <c r="I844" s="1"/>
  <c r="F844"/>
  <c r="G844" s="1"/>
  <c r="H844"/>
  <c r="K844"/>
  <c r="M844"/>
  <c r="N844" s="1"/>
  <c r="V844" s="1"/>
  <c r="O844"/>
  <c r="A845"/>
  <c r="B845"/>
  <c r="I845" s="1"/>
  <c r="F845"/>
  <c r="G845" s="1"/>
  <c r="H845"/>
  <c r="K845"/>
  <c r="M845"/>
  <c r="N845" s="1"/>
  <c r="O845"/>
  <c r="A846"/>
  <c r="B846"/>
  <c r="I846" s="1"/>
  <c r="F846"/>
  <c r="G846"/>
  <c r="H846"/>
  <c r="K846"/>
  <c r="M846"/>
  <c r="N846"/>
  <c r="O846"/>
  <c r="A847"/>
  <c r="B847"/>
  <c r="I847"/>
  <c r="F847"/>
  <c r="G847" s="1"/>
  <c r="H847"/>
  <c r="K847"/>
  <c r="M847"/>
  <c r="N847" s="1"/>
  <c r="W847" s="1"/>
  <c r="O847"/>
  <c r="A848"/>
  <c r="B848"/>
  <c r="I848" s="1"/>
  <c r="F848"/>
  <c r="G848" s="1"/>
  <c r="R848" s="1"/>
  <c r="H848"/>
  <c r="AA848" s="1"/>
  <c r="K848"/>
  <c r="M848"/>
  <c r="N848" s="1"/>
  <c r="O848"/>
  <c r="A849"/>
  <c r="B849"/>
  <c r="I849" s="1"/>
  <c r="F849"/>
  <c r="G849" s="1"/>
  <c r="H849"/>
  <c r="K849"/>
  <c r="M849"/>
  <c r="N849" s="1"/>
  <c r="O849"/>
  <c r="A850"/>
  <c r="B850"/>
  <c r="I850" s="1"/>
  <c r="F850"/>
  <c r="G850"/>
  <c r="H850"/>
  <c r="K850"/>
  <c r="M850"/>
  <c r="N850" s="1"/>
  <c r="V850" s="1"/>
  <c r="O850"/>
  <c r="A851"/>
  <c r="B851"/>
  <c r="I851" s="1"/>
  <c r="F851"/>
  <c r="G851"/>
  <c r="T851" s="1"/>
  <c r="H851"/>
  <c r="K851"/>
  <c r="M851"/>
  <c r="N851" s="1"/>
  <c r="O851"/>
  <c r="U851"/>
  <c r="A852"/>
  <c r="B852"/>
  <c r="I852"/>
  <c r="F852"/>
  <c r="G852" s="1"/>
  <c r="AB852" s="1"/>
  <c r="H852"/>
  <c r="K852"/>
  <c r="M852"/>
  <c r="N852"/>
  <c r="O852"/>
  <c r="A853"/>
  <c r="B853"/>
  <c r="F853"/>
  <c r="G853"/>
  <c r="H853"/>
  <c r="I853"/>
  <c r="K853"/>
  <c r="E853"/>
  <c r="AC853" s="1"/>
  <c r="M853"/>
  <c r="N853"/>
  <c r="W853"/>
  <c r="O853"/>
  <c r="A854"/>
  <c r="B854"/>
  <c r="I854"/>
  <c r="F854"/>
  <c r="G854" s="1"/>
  <c r="R854" s="1"/>
  <c r="H854"/>
  <c r="K854"/>
  <c r="M854"/>
  <c r="N854"/>
  <c r="V854" s="1"/>
  <c r="O854"/>
  <c r="A855"/>
  <c r="B855"/>
  <c r="I855" s="1"/>
  <c r="F855"/>
  <c r="G855" s="1"/>
  <c r="Q855" s="1"/>
  <c r="H855"/>
  <c r="K855"/>
  <c r="M855"/>
  <c r="N855"/>
  <c r="O855"/>
  <c r="A856"/>
  <c r="B856"/>
  <c r="F856"/>
  <c r="G856" s="1"/>
  <c r="S856" s="1"/>
  <c r="H856"/>
  <c r="I856"/>
  <c r="K856"/>
  <c r="M856"/>
  <c r="N856" s="1"/>
  <c r="O856"/>
  <c r="A857"/>
  <c r="B857"/>
  <c r="F857"/>
  <c r="G857"/>
  <c r="S857" s="1"/>
  <c r="H857"/>
  <c r="I857"/>
  <c r="K857"/>
  <c r="M857"/>
  <c r="N857" s="1"/>
  <c r="O857"/>
  <c r="A858"/>
  <c r="B858"/>
  <c r="I858" s="1"/>
  <c r="F858"/>
  <c r="G858" s="1"/>
  <c r="S858"/>
  <c r="H858"/>
  <c r="K858"/>
  <c r="M858"/>
  <c r="N858"/>
  <c r="O858"/>
  <c r="A859"/>
  <c r="B859"/>
  <c r="F859"/>
  <c r="G859" s="1"/>
  <c r="H859"/>
  <c r="I859"/>
  <c r="K859"/>
  <c r="M859"/>
  <c r="N859" s="1"/>
  <c r="O859"/>
  <c r="A860"/>
  <c r="B860"/>
  <c r="I860"/>
  <c r="F860"/>
  <c r="G860" s="1"/>
  <c r="H860"/>
  <c r="K860"/>
  <c r="M860"/>
  <c r="N860" s="1"/>
  <c r="W860" s="1"/>
  <c r="U860"/>
  <c r="O860"/>
  <c r="A861"/>
  <c r="B861"/>
  <c r="I861"/>
  <c r="F861"/>
  <c r="G861" s="1"/>
  <c r="R861" s="1"/>
  <c r="H861"/>
  <c r="K861"/>
  <c r="M861"/>
  <c r="N861" s="1"/>
  <c r="O861"/>
  <c r="A862"/>
  <c r="B862"/>
  <c r="I862" s="1"/>
  <c r="F862"/>
  <c r="G862"/>
  <c r="H862"/>
  <c r="K862"/>
  <c r="M862"/>
  <c r="N862"/>
  <c r="O862"/>
  <c r="A863"/>
  <c r="B863"/>
  <c r="I863" s="1"/>
  <c r="F863"/>
  <c r="G863" s="1"/>
  <c r="AB863" s="1"/>
  <c r="H863"/>
  <c r="K863"/>
  <c r="M863"/>
  <c r="N863"/>
  <c r="O863"/>
  <c r="A864"/>
  <c r="B864"/>
  <c r="I864" s="1"/>
  <c r="F864"/>
  <c r="G864" s="1"/>
  <c r="S864" s="1"/>
  <c r="H864"/>
  <c r="K864"/>
  <c r="M864"/>
  <c r="N864" s="1"/>
  <c r="O864"/>
  <c r="A865"/>
  <c r="B865"/>
  <c r="I865"/>
  <c r="F865"/>
  <c r="G865" s="1"/>
  <c r="Q865" s="1"/>
  <c r="H865"/>
  <c r="K865"/>
  <c r="M865"/>
  <c r="N865" s="1"/>
  <c r="O865"/>
  <c r="S865"/>
  <c r="A866"/>
  <c r="B866"/>
  <c r="I866" s="1"/>
  <c r="F866"/>
  <c r="G866" s="1"/>
  <c r="H866"/>
  <c r="K866"/>
  <c r="M866"/>
  <c r="N866" s="1"/>
  <c r="O866"/>
  <c r="A867"/>
  <c r="B867"/>
  <c r="I867" s="1"/>
  <c r="F867"/>
  <c r="G867"/>
  <c r="H867"/>
  <c r="K867"/>
  <c r="M867"/>
  <c r="N867"/>
  <c r="U867"/>
  <c r="O867"/>
  <c r="A868"/>
  <c r="B868"/>
  <c r="I868" s="1"/>
  <c r="F868"/>
  <c r="G868" s="1"/>
  <c r="H868"/>
  <c r="K868"/>
  <c r="M868"/>
  <c r="N868"/>
  <c r="O868"/>
  <c r="A869"/>
  <c r="B869"/>
  <c r="I869"/>
  <c r="F869"/>
  <c r="G869" s="1"/>
  <c r="H869"/>
  <c r="K869"/>
  <c r="M869"/>
  <c r="N869"/>
  <c r="U869"/>
  <c r="O869"/>
  <c r="A870"/>
  <c r="B870"/>
  <c r="I870" s="1"/>
  <c r="F870"/>
  <c r="G870" s="1"/>
  <c r="Q870"/>
  <c r="H870"/>
  <c r="K870"/>
  <c r="M870"/>
  <c r="N870"/>
  <c r="W870" s="1"/>
  <c r="O870"/>
  <c r="A871"/>
  <c r="B871"/>
  <c r="I871" s="1"/>
  <c r="F871"/>
  <c r="G871" s="1"/>
  <c r="AB871" s="1"/>
  <c r="H871"/>
  <c r="K871"/>
  <c r="M871"/>
  <c r="N871" s="1"/>
  <c r="O871"/>
  <c r="A872"/>
  <c r="B872"/>
  <c r="I872" s="1"/>
  <c r="F872"/>
  <c r="G872" s="1"/>
  <c r="H872"/>
  <c r="K872"/>
  <c r="M872"/>
  <c r="N872"/>
  <c r="O872"/>
  <c r="S872"/>
  <c r="A873"/>
  <c r="B873"/>
  <c r="F873"/>
  <c r="G873" s="1"/>
  <c r="H873"/>
  <c r="I873"/>
  <c r="K873"/>
  <c r="M873"/>
  <c r="N873"/>
  <c r="O873"/>
  <c r="A874"/>
  <c r="B874"/>
  <c r="I874" s="1"/>
  <c r="F874"/>
  <c r="G874" s="1"/>
  <c r="Q874"/>
  <c r="H874"/>
  <c r="K874"/>
  <c r="M874"/>
  <c r="N874" s="1"/>
  <c r="O874"/>
  <c r="R874"/>
  <c r="S874"/>
  <c r="A875"/>
  <c r="B875"/>
  <c r="I875"/>
  <c r="F875"/>
  <c r="G875" s="1"/>
  <c r="Q875" s="1"/>
  <c r="H875"/>
  <c r="K875"/>
  <c r="M875"/>
  <c r="N875"/>
  <c r="V875" s="1"/>
  <c r="O875"/>
  <c r="A876"/>
  <c r="B876"/>
  <c r="I876" s="1"/>
  <c r="F876"/>
  <c r="G876" s="1"/>
  <c r="H876"/>
  <c r="K876"/>
  <c r="M876"/>
  <c r="N876"/>
  <c r="O876"/>
  <c r="A877"/>
  <c r="B877"/>
  <c r="I877" s="1"/>
  <c r="F877"/>
  <c r="G877" s="1"/>
  <c r="H877"/>
  <c r="K877"/>
  <c r="M877"/>
  <c r="N877" s="1"/>
  <c r="V877" s="1"/>
  <c r="O877"/>
  <c r="A878"/>
  <c r="B878"/>
  <c r="I878"/>
  <c r="F878"/>
  <c r="G878" s="1"/>
  <c r="H878"/>
  <c r="K878"/>
  <c r="M878"/>
  <c r="N878" s="1"/>
  <c r="O878"/>
  <c r="A879"/>
  <c r="B879"/>
  <c r="I879" s="1"/>
  <c r="F879"/>
  <c r="G879" s="1"/>
  <c r="Q879" s="1"/>
  <c r="S879"/>
  <c r="H879"/>
  <c r="K879"/>
  <c r="M879"/>
  <c r="N879" s="1"/>
  <c r="O879"/>
  <c r="A880"/>
  <c r="B880"/>
  <c r="I880"/>
  <c r="F880"/>
  <c r="G880" s="1"/>
  <c r="S880" s="1"/>
  <c r="H880"/>
  <c r="K880"/>
  <c r="M880"/>
  <c r="N880" s="1"/>
  <c r="O880"/>
  <c r="A881"/>
  <c r="B881"/>
  <c r="I881" s="1"/>
  <c r="F881"/>
  <c r="G881" s="1"/>
  <c r="H881"/>
  <c r="K881"/>
  <c r="M881"/>
  <c r="N881" s="1"/>
  <c r="O881"/>
  <c r="A882"/>
  <c r="B882"/>
  <c r="I882" s="1"/>
  <c r="F882"/>
  <c r="G882"/>
  <c r="H882"/>
  <c r="K882"/>
  <c r="M882"/>
  <c r="N882"/>
  <c r="U882" s="1"/>
  <c r="O882"/>
  <c r="A883"/>
  <c r="B883"/>
  <c r="I883" s="1"/>
  <c r="F883"/>
  <c r="G883" s="1"/>
  <c r="H883"/>
  <c r="K883"/>
  <c r="M883"/>
  <c r="N883"/>
  <c r="O883"/>
  <c r="A884"/>
  <c r="B884"/>
  <c r="I884" s="1"/>
  <c r="F884"/>
  <c r="G884" s="1"/>
  <c r="H884"/>
  <c r="K884"/>
  <c r="M884"/>
  <c r="N884" s="1"/>
  <c r="O884"/>
  <c r="A885"/>
  <c r="B885"/>
  <c r="F885"/>
  <c r="G885" s="1"/>
  <c r="H885"/>
  <c r="I885"/>
  <c r="K885"/>
  <c r="M885"/>
  <c r="N885" s="1"/>
  <c r="W885" s="1"/>
  <c r="O885"/>
  <c r="A886"/>
  <c r="B886"/>
  <c r="I886" s="1"/>
  <c r="F886"/>
  <c r="G886" s="1"/>
  <c r="T886" s="1"/>
  <c r="H886"/>
  <c r="K886"/>
  <c r="M886"/>
  <c r="N886" s="1"/>
  <c r="O886"/>
  <c r="A887"/>
  <c r="B887"/>
  <c r="I887" s="1"/>
  <c r="F887"/>
  <c r="G887" s="1"/>
  <c r="T887" s="1"/>
  <c r="H887"/>
  <c r="K887"/>
  <c r="M887"/>
  <c r="N887" s="1"/>
  <c r="O887"/>
  <c r="A888"/>
  <c r="B888"/>
  <c r="I888" s="1"/>
  <c r="F888"/>
  <c r="G888"/>
  <c r="T888"/>
  <c r="H888"/>
  <c r="K888"/>
  <c r="M888"/>
  <c r="N888" s="1"/>
  <c r="V888" s="1"/>
  <c r="O888"/>
  <c r="A889"/>
  <c r="B889"/>
  <c r="I889" s="1"/>
  <c r="F889"/>
  <c r="G889"/>
  <c r="H889"/>
  <c r="K889"/>
  <c r="M889"/>
  <c r="N889" s="1"/>
  <c r="V889" s="1"/>
  <c r="O889"/>
  <c r="A890"/>
  <c r="B890"/>
  <c r="I890" s="1"/>
  <c r="F890"/>
  <c r="G890"/>
  <c r="H890"/>
  <c r="K890"/>
  <c r="M890"/>
  <c r="N890"/>
  <c r="V890" s="1"/>
  <c r="O890"/>
  <c r="A891"/>
  <c r="B891"/>
  <c r="I891" s="1"/>
  <c r="F891"/>
  <c r="G891" s="1"/>
  <c r="H891"/>
  <c r="K891"/>
  <c r="M891"/>
  <c r="N891" s="1"/>
  <c r="O891"/>
  <c r="A892"/>
  <c r="B892"/>
  <c r="F892"/>
  <c r="G892"/>
  <c r="H892"/>
  <c r="I892"/>
  <c r="K892"/>
  <c r="M892"/>
  <c r="N892" s="1"/>
  <c r="O892"/>
  <c r="A893"/>
  <c r="B893"/>
  <c r="I893" s="1"/>
  <c r="F893"/>
  <c r="G893"/>
  <c r="S893"/>
  <c r="H893"/>
  <c r="K893"/>
  <c r="M893"/>
  <c r="N893"/>
  <c r="O893"/>
  <c r="A894"/>
  <c r="B894"/>
  <c r="I894"/>
  <c r="F894"/>
  <c r="G894" s="1"/>
  <c r="T894" s="1"/>
  <c r="H894"/>
  <c r="K894"/>
  <c r="E894" s="1"/>
  <c r="AC894" s="1"/>
  <c r="M894"/>
  <c r="N894" s="1"/>
  <c r="O894"/>
  <c r="A895"/>
  <c r="B895"/>
  <c r="I895" s="1"/>
  <c r="F895"/>
  <c r="G895"/>
  <c r="Q895"/>
  <c r="H895"/>
  <c r="K895"/>
  <c r="M895"/>
  <c r="N895"/>
  <c r="O895"/>
  <c r="A896"/>
  <c r="B896"/>
  <c r="I896"/>
  <c r="F896"/>
  <c r="G896" s="1"/>
  <c r="H896"/>
  <c r="K896"/>
  <c r="M896"/>
  <c r="N896"/>
  <c r="W896" s="1"/>
  <c r="O896"/>
  <c r="A897"/>
  <c r="B897"/>
  <c r="I897" s="1"/>
  <c r="F897"/>
  <c r="G897" s="1"/>
  <c r="H897"/>
  <c r="AA897" s="1"/>
  <c r="K897"/>
  <c r="M897"/>
  <c r="N897" s="1"/>
  <c r="U897" s="1"/>
  <c r="O897"/>
  <c r="A898"/>
  <c r="B898"/>
  <c r="I898" s="1"/>
  <c r="F898"/>
  <c r="G898"/>
  <c r="H898"/>
  <c r="K898"/>
  <c r="M898"/>
  <c r="N898" s="1"/>
  <c r="O898"/>
  <c r="A899"/>
  <c r="B899"/>
  <c r="I899"/>
  <c r="F899"/>
  <c r="G899" s="1"/>
  <c r="T899" s="1"/>
  <c r="H899"/>
  <c r="K899"/>
  <c r="M899"/>
  <c r="N899" s="1"/>
  <c r="O899"/>
  <c r="A900"/>
  <c r="B900"/>
  <c r="I900" s="1"/>
  <c r="F900"/>
  <c r="G900"/>
  <c r="AB900" s="1"/>
  <c r="H900"/>
  <c r="AA900" s="1"/>
  <c r="K900"/>
  <c r="M900"/>
  <c r="N900" s="1"/>
  <c r="U900" s="1"/>
  <c r="O900"/>
  <c r="A901"/>
  <c r="B901"/>
  <c r="I901" s="1"/>
  <c r="F901"/>
  <c r="G901"/>
  <c r="AB901" s="1"/>
  <c r="H901"/>
  <c r="K901"/>
  <c r="M901"/>
  <c r="N901" s="1"/>
  <c r="O901"/>
  <c r="A902"/>
  <c r="B902"/>
  <c r="I902" s="1"/>
  <c r="F902"/>
  <c r="G902" s="1"/>
  <c r="H902"/>
  <c r="K902"/>
  <c r="M902"/>
  <c r="N902"/>
  <c r="O902"/>
  <c r="A903"/>
  <c r="B903"/>
  <c r="I903"/>
  <c r="F903"/>
  <c r="G903" s="1"/>
  <c r="H903"/>
  <c r="K903"/>
  <c r="M903"/>
  <c r="N903" s="1"/>
  <c r="V903" s="1"/>
  <c r="O903"/>
  <c r="A904"/>
  <c r="B904"/>
  <c r="I904" s="1"/>
  <c r="F904"/>
  <c r="G904" s="1"/>
  <c r="H904"/>
  <c r="K904"/>
  <c r="M904"/>
  <c r="N904" s="1"/>
  <c r="O904"/>
  <c r="A905"/>
  <c r="B905"/>
  <c r="I905" s="1"/>
  <c r="F905"/>
  <c r="G905" s="1"/>
  <c r="H905"/>
  <c r="K905"/>
  <c r="M905"/>
  <c r="N905" s="1"/>
  <c r="O905"/>
  <c r="A906"/>
  <c r="B906"/>
  <c r="I906" s="1"/>
  <c r="F906"/>
  <c r="G906"/>
  <c r="H906"/>
  <c r="K906"/>
  <c r="E906" s="1"/>
  <c r="M906"/>
  <c r="N906"/>
  <c r="O906"/>
  <c r="A907"/>
  <c r="B907"/>
  <c r="I907"/>
  <c r="F907"/>
  <c r="G907" s="1"/>
  <c r="T907" s="1"/>
  <c r="H907"/>
  <c r="K907"/>
  <c r="M907"/>
  <c r="N907" s="1"/>
  <c r="O907"/>
  <c r="A908"/>
  <c r="B908"/>
  <c r="F908"/>
  <c r="G908"/>
  <c r="H908"/>
  <c r="I908"/>
  <c r="K908"/>
  <c r="E908"/>
  <c r="AC908" s="1"/>
  <c r="M908"/>
  <c r="N908" s="1"/>
  <c r="O908"/>
  <c r="A909"/>
  <c r="B909"/>
  <c r="I909" s="1"/>
  <c r="F909"/>
  <c r="G909" s="1"/>
  <c r="H909"/>
  <c r="AA909" s="1"/>
  <c r="K909"/>
  <c r="M909"/>
  <c r="N909" s="1"/>
  <c r="O909"/>
  <c r="A910"/>
  <c r="B910"/>
  <c r="F910"/>
  <c r="G910"/>
  <c r="S910" s="1"/>
  <c r="H910"/>
  <c r="I910"/>
  <c r="K910"/>
  <c r="M910"/>
  <c r="N910" s="1"/>
  <c r="O910"/>
  <c r="A911"/>
  <c r="B911"/>
  <c r="I911" s="1"/>
  <c r="F911"/>
  <c r="G911"/>
  <c r="H911"/>
  <c r="K911"/>
  <c r="M911"/>
  <c r="N911"/>
  <c r="V911" s="1"/>
  <c r="O911"/>
  <c r="A912"/>
  <c r="B912"/>
  <c r="I912" s="1"/>
  <c r="F912"/>
  <c r="G912"/>
  <c r="Q912" s="1"/>
  <c r="H912"/>
  <c r="K912"/>
  <c r="M912"/>
  <c r="N912"/>
  <c r="O912"/>
  <c r="A913"/>
  <c r="B913"/>
  <c r="I913" s="1"/>
  <c r="F913"/>
  <c r="G913" s="1"/>
  <c r="H913"/>
  <c r="K913"/>
  <c r="M913"/>
  <c r="N913" s="1"/>
  <c r="O913"/>
  <c r="A914"/>
  <c r="B914"/>
  <c r="I914" s="1"/>
  <c r="F914"/>
  <c r="G914" s="1"/>
  <c r="H914"/>
  <c r="K914"/>
  <c r="M914"/>
  <c r="N914" s="1"/>
  <c r="O914"/>
  <c r="A915"/>
  <c r="B915"/>
  <c r="F915"/>
  <c r="G915"/>
  <c r="H915"/>
  <c r="I915"/>
  <c r="K915"/>
  <c r="M915"/>
  <c r="N915"/>
  <c r="O915"/>
  <c r="A916"/>
  <c r="B916"/>
  <c r="I916"/>
  <c r="F916"/>
  <c r="G916" s="1"/>
  <c r="H916"/>
  <c r="K916"/>
  <c r="M916"/>
  <c r="N916"/>
  <c r="O916"/>
  <c r="A917"/>
  <c r="B917"/>
  <c r="I917" s="1"/>
  <c r="F917"/>
  <c r="G917" s="1"/>
  <c r="R917" s="1"/>
  <c r="H917"/>
  <c r="K917"/>
  <c r="M917"/>
  <c r="N917"/>
  <c r="W917" s="1"/>
  <c r="O917"/>
  <c r="A918"/>
  <c r="B918"/>
  <c r="I918" s="1"/>
  <c r="F918"/>
  <c r="G918"/>
  <c r="R918" s="1"/>
  <c r="H918"/>
  <c r="Z918" s="1"/>
  <c r="K918"/>
  <c r="M918"/>
  <c r="N918"/>
  <c r="O918"/>
  <c r="A919"/>
  <c r="B919"/>
  <c r="I919" s="1"/>
  <c r="F919"/>
  <c r="G919"/>
  <c r="AB919" s="1"/>
  <c r="H919"/>
  <c r="K919"/>
  <c r="M919"/>
  <c r="N919" s="1"/>
  <c r="O919"/>
  <c r="A920"/>
  <c r="B920"/>
  <c r="F920"/>
  <c r="G920"/>
  <c r="H920"/>
  <c r="I920"/>
  <c r="K920"/>
  <c r="E920"/>
  <c r="AC920"/>
  <c r="M920"/>
  <c r="N920" s="1"/>
  <c r="O920"/>
  <c r="A921"/>
  <c r="B921"/>
  <c r="I921" s="1"/>
  <c r="F921"/>
  <c r="G921" s="1"/>
  <c r="H921"/>
  <c r="K921"/>
  <c r="M921"/>
  <c r="N921" s="1"/>
  <c r="V921" s="1"/>
  <c r="O921"/>
  <c r="A922"/>
  <c r="B922"/>
  <c r="I922" s="1"/>
  <c r="F922"/>
  <c r="G922"/>
  <c r="Q922"/>
  <c r="H922"/>
  <c r="K922"/>
  <c r="M922"/>
  <c r="N922"/>
  <c r="O922"/>
  <c r="A923"/>
  <c r="B923"/>
  <c r="I923"/>
  <c r="F923"/>
  <c r="G923" s="1"/>
  <c r="Q923" s="1"/>
  <c r="H923"/>
  <c r="K923"/>
  <c r="M923"/>
  <c r="N923"/>
  <c r="O923"/>
  <c r="A924"/>
  <c r="B924"/>
  <c r="I924"/>
  <c r="F924"/>
  <c r="G924" s="1"/>
  <c r="H924"/>
  <c r="K924"/>
  <c r="M924"/>
  <c r="N924" s="1"/>
  <c r="U924" s="1"/>
  <c r="O924"/>
  <c r="A925"/>
  <c r="B925"/>
  <c r="I925" s="1"/>
  <c r="F925"/>
  <c r="G925" s="1"/>
  <c r="H925"/>
  <c r="K925"/>
  <c r="M925"/>
  <c r="N925" s="1"/>
  <c r="W925" s="1"/>
  <c r="O925"/>
  <c r="A926"/>
  <c r="B926"/>
  <c r="F926"/>
  <c r="G926"/>
  <c r="S926" s="1"/>
  <c r="H926"/>
  <c r="I926"/>
  <c r="K926"/>
  <c r="M926"/>
  <c r="N926"/>
  <c r="O926"/>
  <c r="A927"/>
  <c r="B927"/>
  <c r="I927" s="1"/>
  <c r="F927"/>
  <c r="G927" s="1"/>
  <c r="H927"/>
  <c r="K927"/>
  <c r="M927"/>
  <c r="N927" s="1"/>
  <c r="O927"/>
  <c r="A928"/>
  <c r="B928"/>
  <c r="I928" s="1"/>
  <c r="F928"/>
  <c r="G928"/>
  <c r="H928"/>
  <c r="K928"/>
  <c r="M928"/>
  <c r="N928"/>
  <c r="V928"/>
  <c r="O928"/>
  <c r="A929"/>
  <c r="B929"/>
  <c r="I929" s="1"/>
  <c r="F929"/>
  <c r="G929" s="1"/>
  <c r="H929"/>
  <c r="K929"/>
  <c r="M929"/>
  <c r="N929"/>
  <c r="O929"/>
  <c r="A930"/>
  <c r="B930"/>
  <c r="I930"/>
  <c r="F930"/>
  <c r="G930"/>
  <c r="H930"/>
  <c r="K930"/>
  <c r="M930"/>
  <c r="N930"/>
  <c r="U930" s="1"/>
  <c r="O930"/>
  <c r="A931"/>
  <c r="B931"/>
  <c r="F931"/>
  <c r="G931"/>
  <c r="H931"/>
  <c r="I931"/>
  <c r="K931"/>
  <c r="E931"/>
  <c r="AC931"/>
  <c r="M931"/>
  <c r="N931" s="1"/>
  <c r="V931" s="1"/>
  <c r="O931"/>
  <c r="A932"/>
  <c r="B932"/>
  <c r="I932" s="1"/>
  <c r="F932"/>
  <c r="G932"/>
  <c r="S932" s="1"/>
  <c r="H932"/>
  <c r="K932"/>
  <c r="M932"/>
  <c r="N932"/>
  <c r="O932"/>
  <c r="A933"/>
  <c r="B933"/>
  <c r="I933"/>
  <c r="F933"/>
  <c r="G933"/>
  <c r="S933" s="1"/>
  <c r="H933"/>
  <c r="K933"/>
  <c r="M933"/>
  <c r="N933" s="1"/>
  <c r="O933"/>
  <c r="A934"/>
  <c r="B934"/>
  <c r="I934" s="1"/>
  <c r="F934"/>
  <c r="G934"/>
  <c r="H934"/>
  <c r="K934"/>
  <c r="M934"/>
  <c r="N934"/>
  <c r="V934"/>
  <c r="O934"/>
  <c r="A935"/>
  <c r="B935"/>
  <c r="I935" s="1"/>
  <c r="F935"/>
  <c r="G935" s="1"/>
  <c r="H935"/>
  <c r="K935"/>
  <c r="M935"/>
  <c r="N935"/>
  <c r="O935"/>
  <c r="A936"/>
  <c r="B936"/>
  <c r="I936"/>
  <c r="F936"/>
  <c r="G936"/>
  <c r="T936" s="1"/>
  <c r="H936"/>
  <c r="K936"/>
  <c r="M936"/>
  <c r="N936" s="1"/>
  <c r="U936" s="1"/>
  <c r="O936"/>
  <c r="A937"/>
  <c r="B937"/>
  <c r="F937"/>
  <c r="G937"/>
  <c r="R937" s="1"/>
  <c r="H937"/>
  <c r="I937"/>
  <c r="K937"/>
  <c r="M937"/>
  <c r="N937"/>
  <c r="W937" s="1"/>
  <c r="O937"/>
  <c r="A938"/>
  <c r="B938"/>
  <c r="F938"/>
  <c r="G938" s="1"/>
  <c r="H938"/>
  <c r="I938"/>
  <c r="K938"/>
  <c r="M938"/>
  <c r="N938"/>
  <c r="O938"/>
  <c r="A939"/>
  <c r="B939"/>
  <c r="I939"/>
  <c r="F939"/>
  <c r="G939"/>
  <c r="H939"/>
  <c r="K939"/>
  <c r="M939"/>
  <c r="N939" s="1"/>
  <c r="O939"/>
  <c r="W939"/>
  <c r="A940"/>
  <c r="B940"/>
  <c r="F940"/>
  <c r="G940"/>
  <c r="H940"/>
  <c r="I940"/>
  <c r="K940"/>
  <c r="M940"/>
  <c r="N940" s="1"/>
  <c r="W940" s="1"/>
  <c r="O940"/>
  <c r="A941"/>
  <c r="B941"/>
  <c r="I941"/>
  <c r="F941"/>
  <c r="G941" s="1"/>
  <c r="T941" s="1"/>
  <c r="H941"/>
  <c r="K941"/>
  <c r="M941"/>
  <c r="N941" s="1"/>
  <c r="W941" s="1"/>
  <c r="O941"/>
  <c r="A942"/>
  <c r="B942"/>
  <c r="F942"/>
  <c r="G942" s="1"/>
  <c r="H942"/>
  <c r="I942"/>
  <c r="K942"/>
  <c r="M942"/>
  <c r="N942"/>
  <c r="V942" s="1"/>
  <c r="O942"/>
  <c r="A943"/>
  <c r="B943"/>
  <c r="I943" s="1"/>
  <c r="F943"/>
  <c r="G943"/>
  <c r="AB943" s="1"/>
  <c r="S943"/>
  <c r="H943"/>
  <c r="K943"/>
  <c r="M943"/>
  <c r="N943"/>
  <c r="U943" s="1"/>
  <c r="O943"/>
  <c r="A944"/>
  <c r="B944"/>
  <c r="I944" s="1"/>
  <c r="F944"/>
  <c r="G944"/>
  <c r="S944" s="1"/>
  <c r="H944"/>
  <c r="K944"/>
  <c r="M944"/>
  <c r="N944" s="1"/>
  <c r="W944" s="1"/>
  <c r="O944"/>
  <c r="A945"/>
  <c r="B945"/>
  <c r="I945"/>
  <c r="F945"/>
  <c r="G945"/>
  <c r="Q945" s="1"/>
  <c r="H945"/>
  <c r="K945"/>
  <c r="M945"/>
  <c r="N945" s="1"/>
  <c r="V945" s="1"/>
  <c r="O945"/>
  <c r="A946"/>
  <c r="B946"/>
  <c r="F946"/>
  <c r="G946"/>
  <c r="S946" s="1"/>
  <c r="H946"/>
  <c r="I946"/>
  <c r="K946"/>
  <c r="M946"/>
  <c r="N946" s="1"/>
  <c r="V946" s="1"/>
  <c r="O946"/>
  <c r="A947"/>
  <c r="B947"/>
  <c r="I947" s="1"/>
  <c r="F947"/>
  <c r="G947"/>
  <c r="H947"/>
  <c r="K947"/>
  <c r="M947"/>
  <c r="N947" s="1"/>
  <c r="O947"/>
  <c r="A948"/>
  <c r="B948"/>
  <c r="I948"/>
  <c r="F948"/>
  <c r="G948"/>
  <c r="R948" s="1"/>
  <c r="H948"/>
  <c r="K948"/>
  <c r="M948"/>
  <c r="N948" s="1"/>
  <c r="W948" s="1"/>
  <c r="O948"/>
  <c r="A949"/>
  <c r="B949"/>
  <c r="F949"/>
  <c r="G949"/>
  <c r="H949"/>
  <c r="I949"/>
  <c r="K949"/>
  <c r="M949"/>
  <c r="N949" s="1"/>
  <c r="O949"/>
  <c r="A950"/>
  <c r="B950"/>
  <c r="F950"/>
  <c r="G950" s="1"/>
  <c r="H950"/>
  <c r="I950"/>
  <c r="K950"/>
  <c r="M950"/>
  <c r="N950"/>
  <c r="O950"/>
  <c r="A951"/>
  <c r="B951"/>
  <c r="I951"/>
  <c r="F951"/>
  <c r="G951" s="1"/>
  <c r="H951"/>
  <c r="Z951" s="1"/>
  <c r="K951"/>
  <c r="M951"/>
  <c r="N951" s="1"/>
  <c r="U951" s="1"/>
  <c r="O951"/>
  <c r="A952"/>
  <c r="B952"/>
  <c r="F952"/>
  <c r="G952"/>
  <c r="H952"/>
  <c r="I952"/>
  <c r="K952"/>
  <c r="E952"/>
  <c r="AC952" s="1"/>
  <c r="M952"/>
  <c r="N952"/>
  <c r="O952"/>
  <c r="A953"/>
  <c r="B953"/>
  <c r="I953"/>
  <c r="F953"/>
  <c r="G953" s="1"/>
  <c r="H953"/>
  <c r="K953"/>
  <c r="M953"/>
  <c r="N953" s="1"/>
  <c r="V953" s="1"/>
  <c r="O953"/>
  <c r="A954"/>
  <c r="B954"/>
  <c r="I954" s="1"/>
  <c r="F954"/>
  <c r="G954" s="1"/>
  <c r="H954"/>
  <c r="K954"/>
  <c r="M954"/>
  <c r="N954" s="1"/>
  <c r="O954"/>
  <c r="A955"/>
  <c r="B955"/>
  <c r="I955" s="1"/>
  <c r="F955"/>
  <c r="G955" s="1"/>
  <c r="H955"/>
  <c r="K955"/>
  <c r="M955"/>
  <c r="N955"/>
  <c r="O955"/>
  <c r="A956"/>
  <c r="B956"/>
  <c r="F956"/>
  <c r="G956" s="1"/>
  <c r="H956"/>
  <c r="I956"/>
  <c r="K956"/>
  <c r="M956"/>
  <c r="N956"/>
  <c r="V956"/>
  <c r="O956"/>
  <c r="A957"/>
  <c r="B957"/>
  <c r="I957"/>
  <c r="F957"/>
  <c r="G957" s="1"/>
  <c r="T957" s="1"/>
  <c r="H957"/>
  <c r="K957"/>
  <c r="M957"/>
  <c r="N957" s="1"/>
  <c r="O957"/>
  <c r="A958"/>
  <c r="B958"/>
  <c r="I958" s="1"/>
  <c r="F958"/>
  <c r="G958"/>
  <c r="R958" s="1"/>
  <c r="H958"/>
  <c r="Z958" s="1"/>
  <c r="K958"/>
  <c r="M958"/>
  <c r="N958" s="1"/>
  <c r="U958" s="1"/>
  <c r="O958"/>
  <c r="A959"/>
  <c r="B959"/>
  <c r="F959"/>
  <c r="G959" s="1"/>
  <c r="T959" s="1"/>
  <c r="H959"/>
  <c r="I959"/>
  <c r="K959"/>
  <c r="M959"/>
  <c r="N959"/>
  <c r="V959" s="1"/>
  <c r="O959"/>
  <c r="A960"/>
  <c r="B960"/>
  <c r="I960"/>
  <c r="F960"/>
  <c r="G960" s="1"/>
  <c r="Q960" s="1"/>
  <c r="H960"/>
  <c r="K960"/>
  <c r="M960"/>
  <c r="N960" s="1"/>
  <c r="O960"/>
  <c r="A961"/>
  <c r="B961"/>
  <c r="I961" s="1"/>
  <c r="F961"/>
  <c r="G961" s="1"/>
  <c r="Q961" s="1"/>
  <c r="H961"/>
  <c r="K961"/>
  <c r="M961"/>
  <c r="N961"/>
  <c r="O961"/>
  <c r="A962"/>
  <c r="B962"/>
  <c r="I962"/>
  <c r="F962"/>
  <c r="G962" s="1"/>
  <c r="T962" s="1"/>
  <c r="H962"/>
  <c r="K962"/>
  <c r="M962"/>
  <c r="N962" s="1"/>
  <c r="O962"/>
  <c r="A963"/>
  <c r="B963"/>
  <c r="I963" s="1"/>
  <c r="F963"/>
  <c r="G963" s="1"/>
  <c r="H963"/>
  <c r="K963"/>
  <c r="M963"/>
  <c r="N963" s="1"/>
  <c r="W963" s="1"/>
  <c r="O963"/>
  <c r="A964"/>
  <c r="B964"/>
  <c r="F964"/>
  <c r="G964"/>
  <c r="H964"/>
  <c r="I964"/>
  <c r="K964"/>
  <c r="M964"/>
  <c r="N964"/>
  <c r="W964" s="1"/>
  <c r="O964"/>
  <c r="A965"/>
  <c r="B965"/>
  <c r="I965" s="1"/>
  <c r="F965"/>
  <c r="G965"/>
  <c r="H965"/>
  <c r="K965"/>
  <c r="M965"/>
  <c r="N965"/>
  <c r="O965"/>
  <c r="A966"/>
  <c r="B966"/>
  <c r="I966" s="1"/>
  <c r="F966"/>
  <c r="G966" s="1"/>
  <c r="H966"/>
  <c r="K966"/>
  <c r="M966"/>
  <c r="N966" s="1"/>
  <c r="O966"/>
  <c r="A967"/>
  <c r="B967"/>
  <c r="F967"/>
  <c r="G967"/>
  <c r="H967"/>
  <c r="I967"/>
  <c r="K967"/>
  <c r="E967"/>
  <c r="AC967"/>
  <c r="M967"/>
  <c r="N967" s="1"/>
  <c r="O967"/>
  <c r="R967"/>
  <c r="A968"/>
  <c r="B968"/>
  <c r="I968"/>
  <c r="F968"/>
  <c r="G968" s="1"/>
  <c r="E968" s="1"/>
  <c r="H968"/>
  <c r="K968"/>
  <c r="M968"/>
  <c r="N968"/>
  <c r="O968"/>
  <c r="A969"/>
  <c r="B969"/>
  <c r="I969" s="1"/>
  <c r="F969"/>
  <c r="G969"/>
  <c r="H969"/>
  <c r="K969"/>
  <c r="M969"/>
  <c r="N969" s="1"/>
  <c r="O969"/>
  <c r="A970"/>
  <c r="B970"/>
  <c r="F970"/>
  <c r="G970"/>
  <c r="H970"/>
  <c r="I970"/>
  <c r="K970"/>
  <c r="M970"/>
  <c r="N970"/>
  <c r="V970" s="1"/>
  <c r="O970"/>
  <c r="A971"/>
  <c r="B971"/>
  <c r="I971" s="1"/>
  <c r="F971"/>
  <c r="G971"/>
  <c r="Q971"/>
  <c r="H971"/>
  <c r="K971"/>
  <c r="M971"/>
  <c r="N971"/>
  <c r="O971"/>
  <c r="A972"/>
  <c r="B972"/>
  <c r="I972"/>
  <c r="F972"/>
  <c r="G972" s="1"/>
  <c r="H972"/>
  <c r="K972"/>
  <c r="M972"/>
  <c r="N972" s="1"/>
  <c r="O972"/>
  <c r="A973"/>
  <c r="B973"/>
  <c r="I973" s="1"/>
  <c r="F973"/>
  <c r="G973" s="1"/>
  <c r="H973"/>
  <c r="K973"/>
  <c r="M973"/>
  <c r="N973" s="1"/>
  <c r="O973"/>
  <c r="T973"/>
  <c r="A974"/>
  <c r="B974"/>
  <c r="I974"/>
  <c r="F974"/>
  <c r="G974" s="1"/>
  <c r="H974"/>
  <c r="K974"/>
  <c r="M974"/>
  <c r="N974" s="1"/>
  <c r="W974" s="1"/>
  <c r="O974"/>
  <c r="A975"/>
  <c r="B975"/>
  <c r="F975"/>
  <c r="G975"/>
  <c r="H975"/>
  <c r="I975"/>
  <c r="K975"/>
  <c r="M975"/>
  <c r="N975"/>
  <c r="O975"/>
  <c r="A976"/>
  <c r="B976"/>
  <c r="I976"/>
  <c r="F976"/>
  <c r="G976"/>
  <c r="H976"/>
  <c r="K976"/>
  <c r="M976"/>
  <c r="N976" s="1"/>
  <c r="U976" s="1"/>
  <c r="O976"/>
  <c r="A977"/>
  <c r="B977"/>
  <c r="I977" s="1"/>
  <c r="F977"/>
  <c r="G977" s="1"/>
  <c r="H977"/>
  <c r="K977"/>
  <c r="M977"/>
  <c r="N977"/>
  <c r="O977"/>
  <c r="A978"/>
  <c r="B978"/>
  <c r="I978"/>
  <c r="F978"/>
  <c r="G978"/>
  <c r="H978"/>
  <c r="K978"/>
  <c r="M978"/>
  <c r="N978"/>
  <c r="O978"/>
  <c r="A979"/>
  <c r="B979"/>
  <c r="I979"/>
  <c r="F979"/>
  <c r="G979"/>
  <c r="H979"/>
  <c r="K979"/>
  <c r="M979"/>
  <c r="N979"/>
  <c r="O979"/>
  <c r="A980"/>
  <c r="B980"/>
  <c r="F980"/>
  <c r="G980" s="1"/>
  <c r="H980"/>
  <c r="I980"/>
  <c r="K980"/>
  <c r="M980"/>
  <c r="N980"/>
  <c r="W980" s="1"/>
  <c r="U980"/>
  <c r="O980"/>
  <c r="A981"/>
  <c r="B981"/>
  <c r="I981"/>
  <c r="F981"/>
  <c r="G981"/>
  <c r="H981"/>
  <c r="K981"/>
  <c r="E981" s="1"/>
  <c r="AC981" s="1"/>
  <c r="M981"/>
  <c r="N981"/>
  <c r="O981"/>
  <c r="A982"/>
  <c r="B982"/>
  <c r="F982"/>
  <c r="G982" s="1"/>
  <c r="H982"/>
  <c r="I982"/>
  <c r="K982"/>
  <c r="M982"/>
  <c r="N982"/>
  <c r="O982"/>
  <c r="A983"/>
  <c r="B983"/>
  <c r="F983"/>
  <c r="G983"/>
  <c r="H983"/>
  <c r="I983"/>
  <c r="K983"/>
  <c r="M983"/>
  <c r="N983" s="1"/>
  <c r="U983" s="1"/>
  <c r="O983"/>
  <c r="A984"/>
  <c r="B984"/>
  <c r="F984"/>
  <c r="G984" s="1"/>
  <c r="AB984" s="1"/>
  <c r="H984"/>
  <c r="I984"/>
  <c r="K984"/>
  <c r="M984"/>
  <c r="N984"/>
  <c r="O984"/>
  <c r="W984"/>
  <c r="A985"/>
  <c r="B985"/>
  <c r="F985"/>
  <c r="G985"/>
  <c r="R985" s="1"/>
  <c r="H985"/>
  <c r="I985"/>
  <c r="K985"/>
  <c r="M985"/>
  <c r="N985" s="1"/>
  <c r="O985"/>
  <c r="A986"/>
  <c r="B986"/>
  <c r="F986"/>
  <c r="G986" s="1"/>
  <c r="H986"/>
  <c r="I986"/>
  <c r="K986"/>
  <c r="M986"/>
  <c r="N986"/>
  <c r="O986"/>
  <c r="A987"/>
  <c r="B987"/>
  <c r="I987"/>
  <c r="F987"/>
  <c r="G987"/>
  <c r="H987"/>
  <c r="K987"/>
  <c r="M987"/>
  <c r="N987"/>
  <c r="O987"/>
  <c r="A988"/>
  <c r="B988"/>
  <c r="I988"/>
  <c r="F988"/>
  <c r="G988"/>
  <c r="H988"/>
  <c r="K988"/>
  <c r="M988"/>
  <c r="N988"/>
  <c r="O988"/>
  <c r="A989"/>
  <c r="B989"/>
  <c r="I989"/>
  <c r="F989"/>
  <c r="G989"/>
  <c r="H989"/>
  <c r="K989"/>
  <c r="M989"/>
  <c r="N989"/>
  <c r="O989"/>
  <c r="A990"/>
  <c r="B990"/>
  <c r="I990"/>
  <c r="F990"/>
  <c r="G990"/>
  <c r="H990"/>
  <c r="K990"/>
  <c r="M990"/>
  <c r="N990"/>
  <c r="V990" s="1"/>
  <c r="O990"/>
  <c r="A991"/>
  <c r="B991"/>
  <c r="F991"/>
  <c r="G991"/>
  <c r="T991" s="1"/>
  <c r="H991"/>
  <c r="I991"/>
  <c r="K991"/>
  <c r="M991"/>
  <c r="N991" s="1"/>
  <c r="O991"/>
  <c r="A992"/>
  <c r="B992"/>
  <c r="I992"/>
  <c r="F992"/>
  <c r="G992" s="1"/>
  <c r="H992"/>
  <c r="K992"/>
  <c r="M992"/>
  <c r="N992" s="1"/>
  <c r="W992" s="1"/>
  <c r="O992"/>
  <c r="A993"/>
  <c r="B993"/>
  <c r="I993" s="1"/>
  <c r="F993"/>
  <c r="G993"/>
  <c r="R993" s="1"/>
  <c r="H993"/>
  <c r="K993"/>
  <c r="M993"/>
  <c r="N993" s="1"/>
  <c r="W993" s="1"/>
  <c r="O993"/>
  <c r="A994"/>
  <c r="B994"/>
  <c r="F994"/>
  <c r="G994"/>
  <c r="H994"/>
  <c r="I994"/>
  <c r="K994"/>
  <c r="M994"/>
  <c r="N994"/>
  <c r="O994"/>
  <c r="A995"/>
  <c r="B995"/>
  <c r="I995" s="1"/>
  <c r="F995"/>
  <c r="G995" s="1"/>
  <c r="H995"/>
  <c r="K995"/>
  <c r="AB995" s="1"/>
  <c r="M995"/>
  <c r="N995"/>
  <c r="V995" s="1"/>
  <c r="O995"/>
  <c r="A996"/>
  <c r="B996"/>
  <c r="I996" s="1"/>
  <c r="F996"/>
  <c r="G996"/>
  <c r="AB996"/>
  <c r="H996"/>
  <c r="K996"/>
  <c r="M996"/>
  <c r="N996"/>
  <c r="O996"/>
  <c r="A997"/>
  <c r="B997"/>
  <c r="I997"/>
  <c r="F997"/>
  <c r="G997"/>
  <c r="S997"/>
  <c r="H997"/>
  <c r="K997"/>
  <c r="M997"/>
  <c r="N997"/>
  <c r="O997"/>
  <c r="A998"/>
  <c r="B998"/>
  <c r="I998"/>
  <c r="F998"/>
  <c r="G998" s="1"/>
  <c r="H998"/>
  <c r="AA998" s="1"/>
  <c r="K998"/>
  <c r="M998"/>
  <c r="N998" s="1"/>
  <c r="V998" s="1"/>
  <c r="O998"/>
  <c r="A999"/>
  <c r="B999"/>
  <c r="F999"/>
  <c r="G999"/>
  <c r="T999" s="1"/>
  <c r="H999"/>
  <c r="I999"/>
  <c r="K999"/>
  <c r="M999"/>
  <c r="N999" s="1"/>
  <c r="W999" s="1"/>
  <c r="O999"/>
  <c r="A1000"/>
  <c r="B1000"/>
  <c r="I1000"/>
  <c r="F1000"/>
  <c r="G1000"/>
  <c r="H1000"/>
  <c r="K1000"/>
  <c r="M1000"/>
  <c r="N1000"/>
  <c r="O1000"/>
  <c r="A1001"/>
  <c r="B1001"/>
  <c r="I1001" s="1"/>
  <c r="F1001"/>
  <c r="G1001" s="1"/>
  <c r="R1001" s="1"/>
  <c r="H1001"/>
  <c r="K1001"/>
  <c r="M1001"/>
  <c r="N1001" s="1"/>
  <c r="W1001"/>
  <c r="O1001"/>
  <c r="A1002"/>
  <c r="B1002"/>
  <c r="I1002"/>
  <c r="F1002"/>
  <c r="G1002"/>
  <c r="H1002"/>
  <c r="K1002"/>
  <c r="E1002" s="1"/>
  <c r="M1002"/>
  <c r="N1002"/>
  <c r="O1002"/>
  <c r="A1003"/>
  <c r="B1003"/>
  <c r="I1003"/>
  <c r="F1003"/>
  <c r="G1003" s="1"/>
  <c r="H1003"/>
  <c r="K1003"/>
  <c r="E1003"/>
  <c r="AC1003" s="1"/>
  <c r="M1003"/>
  <c r="N1003"/>
  <c r="O1003"/>
  <c r="A1004"/>
  <c r="B1004"/>
  <c r="F1004"/>
  <c r="G1004" s="1"/>
  <c r="R1004" s="1"/>
  <c r="H1004"/>
  <c r="I1004"/>
  <c r="K1004"/>
  <c r="M1004"/>
  <c r="N1004"/>
  <c r="W1004" s="1"/>
  <c r="O1004"/>
  <c r="A1005"/>
  <c r="B1005"/>
  <c r="I1005" s="1"/>
  <c r="F1005"/>
  <c r="G1005" s="1"/>
  <c r="R1005" s="1"/>
  <c r="H1005"/>
  <c r="K1005"/>
  <c r="E1005" s="1"/>
  <c r="M1005"/>
  <c r="N1005"/>
  <c r="O1005"/>
  <c r="A1006"/>
  <c r="B1006"/>
  <c r="I1006"/>
  <c r="F1006"/>
  <c r="G1006" s="1"/>
  <c r="E1006" s="1"/>
  <c r="AC1006" s="1"/>
  <c r="H1006"/>
  <c r="K1006"/>
  <c r="M1006"/>
  <c r="N1006"/>
  <c r="O1006"/>
  <c r="A1007"/>
  <c r="B1007"/>
  <c r="I1007"/>
  <c r="F1007"/>
  <c r="G1007" s="1"/>
  <c r="H1007"/>
  <c r="K1007"/>
  <c r="M1007"/>
  <c r="N1007"/>
  <c r="O1007"/>
  <c r="A1008"/>
  <c r="B1008"/>
  <c r="F1008"/>
  <c r="G1008" s="1"/>
  <c r="Q1008" s="1"/>
  <c r="H1008"/>
  <c r="I1008"/>
  <c r="K1008"/>
  <c r="M1008"/>
  <c r="N1008" s="1"/>
  <c r="O1008"/>
  <c r="A1009"/>
  <c r="B1009"/>
  <c r="I1009" s="1"/>
  <c r="F1009"/>
  <c r="G1009"/>
  <c r="H1009"/>
  <c r="K1009"/>
  <c r="M1009"/>
  <c r="N1009"/>
  <c r="V1009"/>
  <c r="O1009"/>
  <c r="A1010"/>
  <c r="B1010"/>
  <c r="I1010"/>
  <c r="F1010"/>
  <c r="G1010"/>
  <c r="H1010"/>
  <c r="K1010"/>
  <c r="M1010"/>
  <c r="N1010"/>
  <c r="O1010"/>
  <c r="Q1010"/>
  <c r="A1011"/>
  <c r="B1011"/>
  <c r="I1011"/>
  <c r="F1011"/>
  <c r="G1011" s="1"/>
  <c r="Q1011" s="1"/>
  <c r="H1011"/>
  <c r="K1011"/>
  <c r="M1011"/>
  <c r="N1011" s="1"/>
  <c r="W1011"/>
  <c r="O1011"/>
  <c r="A1012"/>
  <c r="B1012"/>
  <c r="I1012" s="1"/>
  <c r="F1012"/>
  <c r="G1012" s="1"/>
  <c r="R1012" s="1"/>
  <c r="H1012"/>
  <c r="K1012"/>
  <c r="M1012"/>
  <c r="N1012"/>
  <c r="W1012" s="1"/>
  <c r="O1012"/>
  <c r="A1013"/>
  <c r="B1013"/>
  <c r="I1013" s="1"/>
  <c r="F1013"/>
  <c r="G1013" s="1"/>
  <c r="H1013"/>
  <c r="K1013"/>
  <c r="M1013"/>
  <c r="N1013" s="1"/>
  <c r="U1013" s="1"/>
  <c r="O1013"/>
  <c r="A1014"/>
  <c r="B1014"/>
  <c r="I1014" s="1"/>
  <c r="F1014"/>
  <c r="G1014"/>
  <c r="AB1014"/>
  <c r="H1014"/>
  <c r="K1014"/>
  <c r="M1014"/>
  <c r="N1014"/>
  <c r="O1014"/>
  <c r="A1015"/>
  <c r="B1015"/>
  <c r="I1015" s="1"/>
  <c r="F1015"/>
  <c r="G1015" s="1"/>
  <c r="H1015"/>
  <c r="AA1015" s="1"/>
  <c r="K1015"/>
  <c r="M1015"/>
  <c r="N1015" s="1"/>
  <c r="O1015"/>
  <c r="A1016"/>
  <c r="B1016"/>
  <c r="I1016" s="1"/>
  <c r="F1016"/>
  <c r="G1016"/>
  <c r="E1016" s="1"/>
  <c r="AC1016" s="1"/>
  <c r="H1016"/>
  <c r="AA1016" s="1"/>
  <c r="K1016"/>
  <c r="M1016"/>
  <c r="N1016" s="1"/>
  <c r="V1016" s="1"/>
  <c r="O1016"/>
  <c r="U1016"/>
  <c r="A1017"/>
  <c r="B1017"/>
  <c r="I1017"/>
  <c r="F1017"/>
  <c r="G1017" s="1"/>
  <c r="AB1017" s="1"/>
  <c r="H1017"/>
  <c r="K1017"/>
  <c r="M1017"/>
  <c r="N1017" s="1"/>
  <c r="V1017" s="1"/>
  <c r="O1017"/>
  <c r="A1018"/>
  <c r="B1018"/>
  <c r="F1018"/>
  <c r="G1018" s="1"/>
  <c r="H1018"/>
  <c r="I1018"/>
  <c r="K1018"/>
  <c r="M1018"/>
  <c r="N1018" s="1"/>
  <c r="W1018" s="1"/>
  <c r="O1018"/>
  <c r="A1019"/>
  <c r="B1019"/>
  <c r="I1019" s="1"/>
  <c r="F1019"/>
  <c r="G1019"/>
  <c r="T1019" s="1"/>
  <c r="H1019"/>
  <c r="K1019"/>
  <c r="M1019"/>
  <c r="N1019" s="1"/>
  <c r="O1019"/>
  <c r="A1020"/>
  <c r="B1020"/>
  <c r="I1020" s="1"/>
  <c r="F1020"/>
  <c r="G1020"/>
  <c r="H1020"/>
  <c r="K1020"/>
  <c r="M1020"/>
  <c r="N1020"/>
  <c r="O1020"/>
  <c r="A1021"/>
  <c r="B1021"/>
  <c r="I1021"/>
  <c r="F1021"/>
  <c r="G1021" s="1"/>
  <c r="T1021" s="1"/>
  <c r="H1021"/>
  <c r="K1021"/>
  <c r="M1021"/>
  <c r="N1021"/>
  <c r="U1021" s="1"/>
  <c r="O1021"/>
  <c r="A1022"/>
  <c r="B1022"/>
  <c r="F1022"/>
  <c r="G1022"/>
  <c r="AB1022" s="1"/>
  <c r="H1022"/>
  <c r="I1022"/>
  <c r="K1022"/>
  <c r="M1022"/>
  <c r="N1022"/>
  <c r="O1022"/>
  <c r="A1023"/>
  <c r="B1023"/>
  <c r="I1023"/>
  <c r="F1023"/>
  <c r="G1023" s="1"/>
  <c r="H1023"/>
  <c r="K1023"/>
  <c r="M1023"/>
  <c r="N1023" s="1"/>
  <c r="O1023"/>
  <c r="A1024"/>
  <c r="B1024"/>
  <c r="I1024" s="1"/>
  <c r="F1024"/>
  <c r="G1024" s="1"/>
  <c r="H1024"/>
  <c r="AA1024" s="1"/>
  <c r="K1024"/>
  <c r="M1024"/>
  <c r="N1024" s="1"/>
  <c r="O1024"/>
  <c r="A1025"/>
  <c r="B1025"/>
  <c r="I1025" s="1"/>
  <c r="F1025"/>
  <c r="G1025" s="1"/>
  <c r="H1025"/>
  <c r="K1025"/>
  <c r="M1025"/>
  <c r="N1025" s="1"/>
  <c r="V1025"/>
  <c r="O1025"/>
  <c r="A1026"/>
  <c r="B1026"/>
  <c r="F1026"/>
  <c r="G1026" s="1"/>
  <c r="H1026"/>
  <c r="I1026"/>
  <c r="K1026"/>
  <c r="M1026"/>
  <c r="N1026" s="1"/>
  <c r="O1026"/>
  <c r="A1027"/>
  <c r="B1027"/>
  <c r="I1027" s="1"/>
  <c r="F1027"/>
  <c r="G1027" s="1"/>
  <c r="H1027"/>
  <c r="K1027"/>
  <c r="M1027"/>
  <c r="N1027" s="1"/>
  <c r="O1027"/>
  <c r="A1028"/>
  <c r="B1028"/>
  <c r="I1028" s="1"/>
  <c r="F1028"/>
  <c r="G1028" s="1"/>
  <c r="H1028"/>
  <c r="K1028"/>
  <c r="M1028"/>
  <c r="N1028" s="1"/>
  <c r="W1028" s="1"/>
  <c r="O1028"/>
  <c r="A1029"/>
  <c r="B1029"/>
  <c r="F1029"/>
  <c r="G1029" s="1"/>
  <c r="H1029"/>
  <c r="I1029"/>
  <c r="K1029"/>
  <c r="M1029"/>
  <c r="N1029"/>
  <c r="U1029" s="1"/>
  <c r="O1029"/>
  <c r="A1030"/>
  <c r="B1030"/>
  <c r="I1030" s="1"/>
  <c r="F1030"/>
  <c r="G1030" s="1"/>
  <c r="T1030"/>
  <c r="H1030"/>
  <c r="K1030"/>
  <c r="M1030"/>
  <c r="N1030"/>
  <c r="O1030"/>
  <c r="A1031"/>
  <c r="B1031"/>
  <c r="I1031"/>
  <c r="F1031"/>
  <c r="G1031"/>
  <c r="H1031"/>
  <c r="K1031"/>
  <c r="M1031"/>
  <c r="N1031"/>
  <c r="O1031"/>
  <c r="A1032"/>
  <c r="B1032"/>
  <c r="I1032"/>
  <c r="F1032"/>
  <c r="G1032"/>
  <c r="T1032" s="1"/>
  <c r="H1032"/>
  <c r="K1032"/>
  <c r="M1032"/>
  <c r="N1032" s="1"/>
  <c r="U1032" s="1"/>
  <c r="O1032"/>
  <c r="A1033"/>
  <c r="B1033"/>
  <c r="I1033" s="1"/>
  <c r="F1033"/>
  <c r="G1033"/>
  <c r="AB1033" s="1"/>
  <c r="H1033"/>
  <c r="K1033"/>
  <c r="M1033"/>
  <c r="N1033" s="1"/>
  <c r="O1033"/>
  <c r="A1034"/>
  <c r="B1034"/>
  <c r="F1034"/>
  <c r="G1034"/>
  <c r="H1034"/>
  <c r="I1034"/>
  <c r="K1034"/>
  <c r="M1034"/>
  <c r="N1034" s="1"/>
  <c r="O1034"/>
  <c r="A1035"/>
  <c r="B1035"/>
  <c r="I1035" s="1"/>
  <c r="F1035"/>
  <c r="G1035" s="1"/>
  <c r="H1035"/>
  <c r="K1035"/>
  <c r="M1035"/>
  <c r="N1035" s="1"/>
  <c r="O1035"/>
  <c r="A1036"/>
  <c r="B1036"/>
  <c r="I1036" s="1"/>
  <c r="F1036"/>
  <c r="G1036"/>
  <c r="H1036"/>
  <c r="K1036"/>
  <c r="M1036"/>
  <c r="N1036"/>
  <c r="V1036" s="1"/>
  <c r="O1036"/>
  <c r="A1037"/>
  <c r="B1037"/>
  <c r="I1037" s="1"/>
  <c r="F1037"/>
  <c r="G1037" s="1"/>
  <c r="H1037"/>
  <c r="K1037"/>
  <c r="M1037"/>
  <c r="N1037" s="1"/>
  <c r="W1037" s="1"/>
  <c r="U1037"/>
  <c r="O1037"/>
  <c r="A1038"/>
  <c r="B1038"/>
  <c r="I1038"/>
  <c r="F1038"/>
  <c r="G1038"/>
  <c r="T1038" s="1"/>
  <c r="H1038"/>
  <c r="K1038"/>
  <c r="M1038"/>
  <c r="N1038" s="1"/>
  <c r="O1038"/>
  <c r="A1039"/>
  <c r="B1039"/>
  <c r="F1039"/>
  <c r="G1039"/>
  <c r="H1039"/>
  <c r="I1039"/>
  <c r="K1039"/>
  <c r="M1039"/>
  <c r="N1039" s="1"/>
  <c r="W1039" s="1"/>
  <c r="O1039"/>
  <c r="A1040"/>
  <c r="B1040"/>
  <c r="I1040"/>
  <c r="F1040"/>
  <c r="G1040"/>
  <c r="H1040"/>
  <c r="K1040"/>
  <c r="M1040"/>
  <c r="N1040" s="1"/>
  <c r="U1040" s="1"/>
  <c r="O1040"/>
  <c r="A1041"/>
  <c r="B1041"/>
  <c r="I1041" s="1"/>
  <c r="F1041"/>
  <c r="G1041" s="1"/>
  <c r="H1041"/>
  <c r="K1041"/>
  <c r="M1041"/>
  <c r="N1041"/>
  <c r="O1041"/>
  <c r="A1042"/>
  <c r="B1042"/>
  <c r="F1042"/>
  <c r="G1042" s="1"/>
  <c r="AB1042" s="1"/>
  <c r="H1042"/>
  <c r="I1042"/>
  <c r="K1042"/>
  <c r="M1042"/>
  <c r="N1042" s="1"/>
  <c r="O1042"/>
  <c r="A1043"/>
  <c r="B1043"/>
  <c r="I1043" s="1"/>
  <c r="F1043"/>
  <c r="G1043"/>
  <c r="H1043"/>
  <c r="K1043"/>
  <c r="M1043"/>
  <c r="N1043"/>
  <c r="V1043" s="1"/>
  <c r="O1043"/>
  <c r="A1044"/>
  <c r="B1044"/>
  <c r="I1044" s="1"/>
  <c r="F1044"/>
  <c r="G1044"/>
  <c r="AB1044" s="1"/>
  <c r="H1044"/>
  <c r="K1044"/>
  <c r="M1044"/>
  <c r="N1044" s="1"/>
  <c r="V1044" s="1"/>
  <c r="O1044"/>
  <c r="A1045"/>
  <c r="B1045"/>
  <c r="I1045" s="1"/>
  <c r="F1045"/>
  <c r="G1045" s="1"/>
  <c r="H1045"/>
  <c r="K1045"/>
  <c r="M1045"/>
  <c r="N1045"/>
  <c r="U1045" s="1"/>
  <c r="W1045"/>
  <c r="O1045"/>
  <c r="A1046"/>
  <c r="B1046"/>
  <c r="I1046" s="1"/>
  <c r="F1046"/>
  <c r="G1046"/>
  <c r="H1046"/>
  <c r="K1046"/>
  <c r="M1046"/>
  <c r="N1046"/>
  <c r="O1046"/>
  <c r="A1047"/>
  <c r="B1047"/>
  <c r="I1047"/>
  <c r="F1047"/>
  <c r="G1047" s="1"/>
  <c r="Q1047" s="1"/>
  <c r="H1047"/>
  <c r="K1047"/>
  <c r="M1047"/>
  <c r="N1047" s="1"/>
  <c r="O1047"/>
  <c r="A1048"/>
  <c r="B1048"/>
  <c r="I1048" s="1"/>
  <c r="F1048"/>
  <c r="G1048" s="1"/>
  <c r="H1048"/>
  <c r="K1048"/>
  <c r="M1048"/>
  <c r="N1048" s="1"/>
  <c r="O1048"/>
  <c r="A1049"/>
  <c r="B1049"/>
  <c r="I1049" s="1"/>
  <c r="F1049"/>
  <c r="G1049" s="1"/>
  <c r="AB1049"/>
  <c r="H1049"/>
  <c r="K1049"/>
  <c r="M1049"/>
  <c r="N1049"/>
  <c r="V1049"/>
  <c r="O1049"/>
  <c r="A1050"/>
  <c r="B1050"/>
  <c r="I1050"/>
  <c r="F1050"/>
  <c r="G1050" s="1"/>
  <c r="H1050"/>
  <c r="K1050"/>
  <c r="M1050"/>
  <c r="N1050" s="1"/>
  <c r="O1050"/>
  <c r="R1050"/>
  <c r="A1051"/>
  <c r="B1051"/>
  <c r="I1051"/>
  <c r="F1051"/>
  <c r="G1051" s="1"/>
  <c r="Q1051" s="1"/>
  <c r="H1051"/>
  <c r="K1051"/>
  <c r="M1051"/>
  <c r="N1051"/>
  <c r="O1051"/>
  <c r="A1052"/>
  <c r="B1052"/>
  <c r="I1052"/>
  <c r="F1052"/>
  <c r="G1052" s="1"/>
  <c r="AB1052" s="1"/>
  <c r="H1052"/>
  <c r="K1052"/>
  <c r="M1052"/>
  <c r="N1052" s="1"/>
  <c r="V1052" s="1"/>
  <c r="O1052"/>
  <c r="A1053"/>
  <c r="B1053"/>
  <c r="I1053"/>
  <c r="F1053"/>
  <c r="G1053"/>
  <c r="S1053" s="1"/>
  <c r="H1053"/>
  <c r="K1053"/>
  <c r="M1053"/>
  <c r="N1053" s="1"/>
  <c r="O1053"/>
  <c r="A1054"/>
  <c r="B1054"/>
  <c r="I1054" s="1"/>
  <c r="F1054"/>
  <c r="G1054"/>
  <c r="AB1054" s="1"/>
  <c r="H1054"/>
  <c r="K1054"/>
  <c r="M1054"/>
  <c r="N1054" s="1"/>
  <c r="V1054" s="1"/>
  <c r="O1054"/>
  <c r="A1055"/>
  <c r="B1055"/>
  <c r="I1055" s="1"/>
  <c r="F1055"/>
  <c r="G1055"/>
  <c r="H1055"/>
  <c r="K1055"/>
  <c r="M1055"/>
  <c r="N1055"/>
  <c r="W1055" s="1"/>
  <c r="O1055"/>
  <c r="A1056"/>
  <c r="B1056"/>
  <c r="F1056"/>
  <c r="G1056" s="1"/>
  <c r="H1056"/>
  <c r="I1056"/>
  <c r="K1056"/>
  <c r="M1056"/>
  <c r="N1056"/>
  <c r="O1056"/>
  <c r="A1057"/>
  <c r="B1057"/>
  <c r="F1057"/>
  <c r="G1057"/>
  <c r="H1057"/>
  <c r="I1057"/>
  <c r="K1057"/>
  <c r="M1057"/>
  <c r="N1057" s="1"/>
  <c r="W1057" s="1"/>
  <c r="O1057"/>
  <c r="A1058"/>
  <c r="B1058"/>
  <c r="I1058" s="1"/>
  <c r="F1058"/>
  <c r="G1058" s="1"/>
  <c r="H1058"/>
  <c r="X1058" s="1"/>
  <c r="K1058"/>
  <c r="M1058"/>
  <c r="N1058"/>
  <c r="O1058"/>
  <c r="A1059"/>
  <c r="B1059"/>
  <c r="I1059"/>
  <c r="F1059"/>
  <c r="G1059" s="1"/>
  <c r="H1059"/>
  <c r="K1059"/>
  <c r="E1059"/>
  <c r="AC1059" s="1"/>
  <c r="M1059"/>
  <c r="N1059"/>
  <c r="O1059"/>
  <c r="A1060"/>
  <c r="B1060"/>
  <c r="I1060"/>
  <c r="F1060"/>
  <c r="G1060" s="1"/>
  <c r="H1060"/>
  <c r="K1060"/>
  <c r="M1060"/>
  <c r="N1060" s="1"/>
  <c r="O1060"/>
  <c r="A1061"/>
  <c r="B1061"/>
  <c r="I1061" s="1"/>
  <c r="F1061"/>
  <c r="G1061" s="1"/>
  <c r="Q1061" s="1"/>
  <c r="H1061"/>
  <c r="K1061"/>
  <c r="M1061"/>
  <c r="N1061"/>
  <c r="O1061"/>
  <c r="A1062"/>
  <c r="B1062"/>
  <c r="I1062"/>
  <c r="F1062"/>
  <c r="G1062" s="1"/>
  <c r="H1062"/>
  <c r="K1062"/>
  <c r="M1062"/>
  <c r="N1062" s="1"/>
  <c r="O1062"/>
  <c r="A1063"/>
  <c r="B1063"/>
  <c r="I1063" s="1"/>
  <c r="F1063"/>
  <c r="G1063"/>
  <c r="R1063"/>
  <c r="H1063"/>
  <c r="Z1063" s="1"/>
  <c r="K1063"/>
  <c r="E1063"/>
  <c r="AC1063"/>
  <c r="M1063"/>
  <c r="N1063" s="1"/>
  <c r="W1063" s="1"/>
  <c r="O1063"/>
  <c r="Q1063"/>
  <c r="A1064"/>
  <c r="B1064"/>
  <c r="I1064" s="1"/>
  <c r="F1064"/>
  <c r="G1064" s="1"/>
  <c r="R1064" s="1"/>
  <c r="H1064"/>
  <c r="K1064"/>
  <c r="M1064"/>
  <c r="N1064" s="1"/>
  <c r="O1064"/>
  <c r="A1065"/>
  <c r="B1065"/>
  <c r="I1065" s="1"/>
  <c r="F1065"/>
  <c r="G1065"/>
  <c r="H1065"/>
  <c r="K1065"/>
  <c r="M1065"/>
  <c r="N1065" s="1"/>
  <c r="O1065"/>
  <c r="A1066"/>
  <c r="B1066"/>
  <c r="F1066"/>
  <c r="G1066" s="1"/>
  <c r="H1066"/>
  <c r="I1066"/>
  <c r="K1066"/>
  <c r="M1066"/>
  <c r="N1066"/>
  <c r="V1066" s="1"/>
  <c r="O1066"/>
  <c r="A1067"/>
  <c r="B1067"/>
  <c r="I1067" s="1"/>
  <c r="F1067"/>
  <c r="G1067"/>
  <c r="S1067" s="1"/>
  <c r="H1067"/>
  <c r="K1067"/>
  <c r="M1067"/>
  <c r="N1067" s="1"/>
  <c r="U1067" s="1"/>
  <c r="O1067"/>
  <c r="A1068"/>
  <c r="B1068"/>
  <c r="I1068" s="1"/>
  <c r="F1068"/>
  <c r="G1068" s="1"/>
  <c r="H1068"/>
  <c r="K1068"/>
  <c r="M1068"/>
  <c r="N1068" s="1"/>
  <c r="V1068" s="1"/>
  <c r="O1068"/>
  <c r="A1069"/>
  <c r="B1069"/>
  <c r="I1069"/>
  <c r="F1069"/>
  <c r="G1069" s="1"/>
  <c r="H1069"/>
  <c r="K1069"/>
  <c r="E1069" s="1"/>
  <c r="M1069"/>
  <c r="N1069" s="1"/>
  <c r="W1069" s="1"/>
  <c r="O1069"/>
  <c r="A1070"/>
  <c r="B1070"/>
  <c r="I1070"/>
  <c r="F1070"/>
  <c r="G1070" s="1"/>
  <c r="H1070"/>
  <c r="K1070"/>
  <c r="M1070"/>
  <c r="N1070" s="1"/>
  <c r="V1070" s="1"/>
  <c r="O1070"/>
  <c r="A1071"/>
  <c r="B1071"/>
  <c r="I1071"/>
  <c r="F1071"/>
  <c r="G1071" s="1"/>
  <c r="R1071" s="1"/>
  <c r="H1071"/>
  <c r="K1071"/>
  <c r="M1071"/>
  <c r="N1071" s="1"/>
  <c r="O1071"/>
  <c r="A1072"/>
  <c r="B1072"/>
  <c r="I1072" s="1"/>
  <c r="F1072"/>
  <c r="G1072" s="1"/>
  <c r="R1072" s="1"/>
  <c r="H1072"/>
  <c r="K1072"/>
  <c r="M1072"/>
  <c r="N1072"/>
  <c r="O1072"/>
  <c r="A1073"/>
  <c r="B1073"/>
  <c r="I1073"/>
  <c r="F1073"/>
  <c r="G1073" s="1"/>
  <c r="H1073"/>
  <c r="K1073"/>
  <c r="M1073"/>
  <c r="N1073" s="1"/>
  <c r="O1073"/>
  <c r="A1074"/>
  <c r="B1074"/>
  <c r="I1074"/>
  <c r="F1074"/>
  <c r="G1074"/>
  <c r="AB1074" s="1"/>
  <c r="H1074"/>
  <c r="K1074"/>
  <c r="M1074"/>
  <c r="N1074" s="1"/>
  <c r="V1074" s="1"/>
  <c r="O1074"/>
  <c r="A1075"/>
  <c r="B1075"/>
  <c r="I1075" s="1"/>
  <c r="F1075"/>
  <c r="G1075"/>
  <c r="S1075" s="1"/>
  <c r="H1075"/>
  <c r="K1075"/>
  <c r="M1075"/>
  <c r="N1075" s="1"/>
  <c r="O1075"/>
  <c r="A1076"/>
  <c r="B1076"/>
  <c r="I1076" s="1"/>
  <c r="F1076"/>
  <c r="G1076" s="1"/>
  <c r="T1076" s="1"/>
  <c r="H1076"/>
  <c r="K1076"/>
  <c r="M1076"/>
  <c r="N1076" s="1"/>
  <c r="V1076"/>
  <c r="O1076"/>
  <c r="A1077"/>
  <c r="B1077"/>
  <c r="I1077"/>
  <c r="F1077"/>
  <c r="G1077" s="1"/>
  <c r="Q1077" s="1"/>
  <c r="H1077"/>
  <c r="K1077"/>
  <c r="M1077"/>
  <c r="N1077" s="1"/>
  <c r="W1077" s="1"/>
  <c r="O1077"/>
  <c r="A1078"/>
  <c r="B1078"/>
  <c r="I1078"/>
  <c r="F1078"/>
  <c r="G1078"/>
  <c r="AB1078" s="1"/>
  <c r="H1078"/>
  <c r="K1078"/>
  <c r="M1078"/>
  <c r="N1078" s="1"/>
  <c r="O1078"/>
  <c r="A1079"/>
  <c r="B1079"/>
  <c r="F1079"/>
  <c r="G1079"/>
  <c r="H1079"/>
  <c r="I1079"/>
  <c r="K1079"/>
  <c r="M1079"/>
  <c r="N1079" s="1"/>
  <c r="O1079"/>
  <c r="A1080"/>
  <c r="B1080"/>
  <c r="I1080" s="1"/>
  <c r="F1080"/>
  <c r="G1080" s="1"/>
  <c r="H1080"/>
  <c r="K1080"/>
  <c r="M1080"/>
  <c r="N1080"/>
  <c r="O1080"/>
  <c r="A1081"/>
  <c r="B1081"/>
  <c r="I1081"/>
  <c r="F1081"/>
  <c r="G1081" s="1"/>
  <c r="H1081"/>
  <c r="K1081"/>
  <c r="M1081"/>
  <c r="N1081" s="1"/>
  <c r="W1081" s="1"/>
  <c r="O1081"/>
  <c r="A1082"/>
  <c r="B1082"/>
  <c r="I1082" s="1"/>
  <c r="F1082"/>
  <c r="G1082"/>
  <c r="S1082"/>
  <c r="H1082"/>
  <c r="K1082"/>
  <c r="M1082"/>
  <c r="N1082"/>
  <c r="V1082" s="1"/>
  <c r="O1082"/>
  <c r="A1083"/>
  <c r="B1083"/>
  <c r="F1083"/>
  <c r="G1083" s="1"/>
  <c r="H1083"/>
  <c r="I1083"/>
  <c r="K1083"/>
  <c r="M1083"/>
  <c r="N1083" s="1"/>
  <c r="V1083" s="1"/>
  <c r="W1083"/>
  <c r="O1083"/>
  <c r="A1084"/>
  <c r="B1084"/>
  <c r="I1084" s="1"/>
  <c r="F1084"/>
  <c r="G1084" s="1"/>
  <c r="H1084"/>
  <c r="K1084"/>
  <c r="M1084"/>
  <c r="N1084" s="1"/>
  <c r="V1084"/>
  <c r="O1084"/>
  <c r="A1085"/>
  <c r="B1085"/>
  <c r="F1085"/>
  <c r="G1085" s="1"/>
  <c r="T1085" s="1"/>
  <c r="H1085"/>
  <c r="I1085"/>
  <c r="K1085"/>
  <c r="M1085"/>
  <c r="N1085" s="1"/>
  <c r="W1085" s="1"/>
  <c r="O1085"/>
  <c r="A1086"/>
  <c r="B1086"/>
  <c r="I1086"/>
  <c r="F1086"/>
  <c r="G1086" s="1"/>
  <c r="H1086"/>
  <c r="K1086"/>
  <c r="M1086"/>
  <c r="N1086" s="1"/>
  <c r="O1086"/>
  <c r="A1087"/>
  <c r="B1087"/>
  <c r="I1087" s="1"/>
  <c r="F1087"/>
  <c r="G1087"/>
  <c r="H1087"/>
  <c r="K1087"/>
  <c r="M1087"/>
  <c r="N1087"/>
  <c r="U1087" s="1"/>
  <c r="O1087"/>
  <c r="A1088"/>
  <c r="B1088"/>
  <c r="I1088" s="1"/>
  <c r="F1088"/>
  <c r="G1088"/>
  <c r="T1088" s="1"/>
  <c r="H1088"/>
  <c r="K1088"/>
  <c r="M1088"/>
  <c r="N1088" s="1"/>
  <c r="O1088"/>
  <c r="A1089"/>
  <c r="B1089"/>
  <c r="I1089" s="1"/>
  <c r="F1089"/>
  <c r="G1089"/>
  <c r="H1089"/>
  <c r="K1089"/>
  <c r="M1089"/>
  <c r="N1089"/>
  <c r="O1089"/>
  <c r="U1089"/>
  <c r="A1090"/>
  <c r="B1090"/>
  <c r="I1090"/>
  <c r="F1090"/>
  <c r="G1090" s="1"/>
  <c r="H1090"/>
  <c r="K1090"/>
  <c r="E1090"/>
  <c r="AC1090" s="1"/>
  <c r="M1090"/>
  <c r="N1090" s="1"/>
  <c r="V1090"/>
  <c r="O1090"/>
  <c r="A1091"/>
  <c r="B1091"/>
  <c r="I1091"/>
  <c r="F1091"/>
  <c r="G1091"/>
  <c r="Q1091" s="1"/>
  <c r="H1091"/>
  <c r="K1091"/>
  <c r="M1091"/>
  <c r="N1091" s="1"/>
  <c r="U1091"/>
  <c r="O1091"/>
  <c r="S1091"/>
  <c r="A1092"/>
  <c r="B1092"/>
  <c r="I1092" s="1"/>
  <c r="F1092"/>
  <c r="G1092"/>
  <c r="H1092"/>
  <c r="K1092"/>
  <c r="M1092"/>
  <c r="N1092"/>
  <c r="V1092" s="1"/>
  <c r="O1092"/>
  <c r="A1093"/>
  <c r="B1093"/>
  <c r="F1093"/>
  <c r="G1093" s="1"/>
  <c r="H1093"/>
  <c r="Y1093" s="1"/>
  <c r="I1093"/>
  <c r="K1093"/>
  <c r="M1093"/>
  <c r="N1093"/>
  <c r="O1093"/>
  <c r="A1094"/>
  <c r="B1094"/>
  <c r="I1094"/>
  <c r="F1094"/>
  <c r="G1094" s="1"/>
  <c r="H1094"/>
  <c r="K1094"/>
  <c r="M1094"/>
  <c r="N1094" s="1"/>
  <c r="O1094"/>
  <c r="A1095"/>
  <c r="B1095"/>
  <c r="I1095"/>
  <c r="F1095"/>
  <c r="G1095" s="1"/>
  <c r="T1095" s="1"/>
  <c r="H1095"/>
  <c r="K1095"/>
  <c r="M1095"/>
  <c r="N1095" s="1"/>
  <c r="O1095"/>
  <c r="A1096"/>
  <c r="B1096"/>
  <c r="I1096" s="1"/>
  <c r="F1096"/>
  <c r="G1096" s="1"/>
  <c r="S1096" s="1"/>
  <c r="H1096"/>
  <c r="K1096"/>
  <c r="M1096"/>
  <c r="N1096"/>
  <c r="W1096" s="1"/>
  <c r="O1096"/>
  <c r="A1097"/>
  <c r="B1097"/>
  <c r="I1097" s="1"/>
  <c r="F1097"/>
  <c r="G1097"/>
  <c r="S1097" s="1"/>
  <c r="H1097"/>
  <c r="K1097"/>
  <c r="M1097"/>
  <c r="N1097"/>
  <c r="W1097" s="1"/>
  <c r="O1097"/>
  <c r="A1098"/>
  <c r="B1098"/>
  <c r="I1098" s="1"/>
  <c r="F1098"/>
  <c r="G1098" s="1"/>
  <c r="H1098"/>
  <c r="K1098"/>
  <c r="M1098"/>
  <c r="N1098" s="1"/>
  <c r="O1098"/>
  <c r="A1099"/>
  <c r="B1099"/>
  <c r="I1099" s="1"/>
  <c r="F1099"/>
  <c r="G1099" s="1"/>
  <c r="Q1099" s="1"/>
  <c r="H1099"/>
  <c r="K1099"/>
  <c r="M1099"/>
  <c r="N1099"/>
  <c r="O1099"/>
  <c r="A1100"/>
  <c r="B1100"/>
  <c r="I1100"/>
  <c r="F1100"/>
  <c r="G1100"/>
  <c r="Q1100" s="1"/>
  <c r="H1100"/>
  <c r="K1100"/>
  <c r="M1100"/>
  <c r="N1100" s="1"/>
  <c r="O1100"/>
  <c r="A1101"/>
  <c r="B1101"/>
  <c r="I1101" s="1"/>
  <c r="F1101"/>
  <c r="G1101"/>
  <c r="H1101"/>
  <c r="K1101"/>
  <c r="M1101"/>
  <c r="N1101"/>
  <c r="O1101"/>
  <c r="A1102"/>
  <c r="B1102"/>
  <c r="I1102"/>
  <c r="F1102"/>
  <c r="G1102" s="1"/>
  <c r="R1102" s="1"/>
  <c r="H1102"/>
  <c r="K1102"/>
  <c r="M1102"/>
  <c r="N1102" s="1"/>
  <c r="O1102"/>
  <c r="A1103"/>
  <c r="B1103"/>
  <c r="I1103" s="1"/>
  <c r="F1103"/>
  <c r="G1103"/>
  <c r="T1103"/>
  <c r="H1103"/>
  <c r="K1103"/>
  <c r="M1103"/>
  <c r="N1103" s="1"/>
  <c r="O1103"/>
  <c r="A1104"/>
  <c r="B1104"/>
  <c r="I1104" s="1"/>
  <c r="F1104"/>
  <c r="G1104"/>
  <c r="H1104"/>
  <c r="K1104"/>
  <c r="M1104"/>
  <c r="N1104"/>
  <c r="O1104"/>
  <c r="A1105"/>
  <c r="B1105"/>
  <c r="I1105"/>
  <c r="F1105"/>
  <c r="G1105" s="1"/>
  <c r="H1105"/>
  <c r="K1105"/>
  <c r="M1105"/>
  <c r="N1105" s="1"/>
  <c r="U1105" s="1"/>
  <c r="O1105"/>
  <c r="A1106"/>
  <c r="B1106"/>
  <c r="I1106"/>
  <c r="F1106"/>
  <c r="G1106"/>
  <c r="H1106"/>
  <c r="K1106"/>
  <c r="M1106"/>
  <c r="N1106"/>
  <c r="O1106"/>
  <c r="A1107"/>
  <c r="B1107"/>
  <c r="F1107"/>
  <c r="G1107" s="1"/>
  <c r="H1107"/>
  <c r="I1107"/>
  <c r="K1107"/>
  <c r="M1107"/>
  <c r="N1107" s="1"/>
  <c r="V1107" s="1"/>
  <c r="O1107"/>
  <c r="A1108"/>
  <c r="B1108"/>
  <c r="I1108" s="1"/>
  <c r="F1108"/>
  <c r="G1108" s="1"/>
  <c r="H1108"/>
  <c r="K1108"/>
  <c r="M1108"/>
  <c r="N1108" s="1"/>
  <c r="V1108" s="1"/>
  <c r="O1108"/>
  <c r="A1109"/>
  <c r="B1109"/>
  <c r="I1109" s="1"/>
  <c r="F1109"/>
  <c r="G1109" s="1"/>
  <c r="H1109"/>
  <c r="K1109"/>
  <c r="M1109"/>
  <c r="N1109"/>
  <c r="O1109"/>
  <c r="A1110"/>
  <c r="B1110"/>
  <c r="I1110"/>
  <c r="F1110"/>
  <c r="G1110" s="1"/>
  <c r="H1110"/>
  <c r="K1110"/>
  <c r="M1110"/>
  <c r="N1110" s="1"/>
  <c r="O1110"/>
  <c r="A1111"/>
  <c r="B1111"/>
  <c r="I1111" s="1"/>
  <c r="F1111"/>
  <c r="G1111" s="1"/>
  <c r="R1111" s="1"/>
  <c r="H1111"/>
  <c r="K1111"/>
  <c r="M1111"/>
  <c r="N1111"/>
  <c r="O1111"/>
  <c r="A1112"/>
  <c r="B1112"/>
  <c r="I1112"/>
  <c r="F1112"/>
  <c r="G1112"/>
  <c r="H1112"/>
  <c r="K1112"/>
  <c r="M1112"/>
  <c r="N1112"/>
  <c r="O1112"/>
  <c r="A1113"/>
  <c r="B1113"/>
  <c r="F1113"/>
  <c r="G1113" s="1"/>
  <c r="H1113"/>
  <c r="I1113"/>
  <c r="K1113"/>
  <c r="M1113"/>
  <c r="N1113" s="1"/>
  <c r="W1113" s="1"/>
  <c r="O1113"/>
  <c r="A1114"/>
  <c r="B1114"/>
  <c r="I1114"/>
  <c r="F1114"/>
  <c r="G1114" s="1"/>
  <c r="H1114"/>
  <c r="K1114"/>
  <c r="M1114"/>
  <c r="N1114" s="1"/>
  <c r="O1114"/>
  <c r="A1115"/>
  <c r="B1115"/>
  <c r="I1115" s="1"/>
  <c r="F1115"/>
  <c r="G1115" s="1"/>
  <c r="H1115"/>
  <c r="K1115"/>
  <c r="M1115"/>
  <c r="N1115" s="1"/>
  <c r="O1115"/>
  <c r="A1116"/>
  <c r="B1116"/>
  <c r="F1116"/>
  <c r="G1116"/>
  <c r="H1116"/>
  <c r="I1116"/>
  <c r="K1116"/>
  <c r="M1116"/>
  <c r="N1116" s="1"/>
  <c r="O1116"/>
  <c r="A1117"/>
  <c r="B1117"/>
  <c r="F1117"/>
  <c r="G1117"/>
  <c r="R1117" s="1"/>
  <c r="H1117"/>
  <c r="I1117"/>
  <c r="K1117"/>
  <c r="M1117"/>
  <c r="N1117" s="1"/>
  <c r="O1117"/>
  <c r="A1118"/>
  <c r="B1118"/>
  <c r="I1118" s="1"/>
  <c r="F1118"/>
  <c r="G1118"/>
  <c r="H1118"/>
  <c r="K1118"/>
  <c r="M1118"/>
  <c r="N1118"/>
  <c r="O1118"/>
  <c r="A1119"/>
  <c r="B1119"/>
  <c r="F1119"/>
  <c r="G1119"/>
  <c r="H1119"/>
  <c r="I1119"/>
  <c r="K1119"/>
  <c r="M1119"/>
  <c r="N1119" s="1"/>
  <c r="O1119"/>
  <c r="A1120"/>
  <c r="B1120"/>
  <c r="I1120" s="1"/>
  <c r="F1120"/>
  <c r="G1120"/>
  <c r="H1120"/>
  <c r="AA1120" s="1"/>
  <c r="K1120"/>
  <c r="M1120"/>
  <c r="N1120"/>
  <c r="U1120" s="1"/>
  <c r="O1120"/>
  <c r="A1121"/>
  <c r="B1121"/>
  <c r="I1121" s="1"/>
  <c r="F1121"/>
  <c r="G1121"/>
  <c r="R1121" s="1"/>
  <c r="H1121"/>
  <c r="K1121"/>
  <c r="M1121"/>
  <c r="N1121" s="1"/>
  <c r="O1121"/>
  <c r="A1122"/>
  <c r="B1122"/>
  <c r="I1122" s="1"/>
  <c r="F1122"/>
  <c r="G1122"/>
  <c r="AB1122"/>
  <c r="H1122"/>
  <c r="K1122"/>
  <c r="M1122"/>
  <c r="N1122"/>
  <c r="O1122"/>
  <c r="A1123"/>
  <c r="B1123"/>
  <c r="I1123"/>
  <c r="F1123"/>
  <c r="G1123" s="1"/>
  <c r="Q1123" s="1"/>
  <c r="H1123"/>
  <c r="K1123"/>
  <c r="M1123"/>
  <c r="N1123" s="1"/>
  <c r="V1123" s="1"/>
  <c r="O1123"/>
  <c r="A1124"/>
  <c r="B1124"/>
  <c r="I1124" s="1"/>
  <c r="F1124"/>
  <c r="G1124" s="1"/>
  <c r="H1124"/>
  <c r="K1124"/>
  <c r="M1124"/>
  <c r="N1124" s="1"/>
  <c r="O1124"/>
  <c r="A1125"/>
  <c r="B1125"/>
  <c r="I1125" s="1"/>
  <c r="F1125"/>
  <c r="G1125"/>
  <c r="S1125"/>
  <c r="H1125"/>
  <c r="K1125"/>
  <c r="M1125"/>
  <c r="N1125"/>
  <c r="O1125"/>
  <c r="A1126"/>
  <c r="B1126"/>
  <c r="I1126"/>
  <c r="F1126"/>
  <c r="G1126" s="1"/>
  <c r="S1126" s="1"/>
  <c r="H1126"/>
  <c r="K1126"/>
  <c r="M1126"/>
  <c r="N1126" s="1"/>
  <c r="V1126" s="1"/>
  <c r="O1126"/>
  <c r="A1127"/>
  <c r="B1127"/>
  <c r="I1127"/>
  <c r="F1127"/>
  <c r="G1127"/>
  <c r="H1127"/>
  <c r="K1127"/>
  <c r="M1127"/>
  <c r="N1127"/>
  <c r="O1127"/>
  <c r="A1128"/>
  <c r="B1128"/>
  <c r="I1128"/>
  <c r="F1128"/>
  <c r="G1128"/>
  <c r="H1128"/>
  <c r="K1128"/>
  <c r="M1128"/>
  <c r="N1128"/>
  <c r="O1128"/>
  <c r="A1129"/>
  <c r="B1129"/>
  <c r="I1129"/>
  <c r="F1129"/>
  <c r="G1129"/>
  <c r="H1129"/>
  <c r="K1129"/>
  <c r="M1129"/>
  <c r="N1129"/>
  <c r="O1129"/>
  <c r="A1130"/>
  <c r="B1130"/>
  <c r="I1130"/>
  <c r="F1130"/>
  <c r="G1130"/>
  <c r="H1130"/>
  <c r="K1130"/>
  <c r="M1130"/>
  <c r="N1130"/>
  <c r="W1130" s="1"/>
  <c r="O1130"/>
  <c r="A1131"/>
  <c r="B1131"/>
  <c r="I1131"/>
  <c r="F1131"/>
  <c r="G1131" s="1"/>
  <c r="H1131"/>
  <c r="K1131"/>
  <c r="M1131"/>
  <c r="N1131" s="1"/>
  <c r="U1131" s="1"/>
  <c r="O1131"/>
  <c r="A1132"/>
  <c r="B1132"/>
  <c r="I1132"/>
  <c r="F1132"/>
  <c r="G1132" s="1"/>
  <c r="T1132" s="1"/>
  <c r="H1132"/>
  <c r="K1132"/>
  <c r="M1132"/>
  <c r="N1132" s="1"/>
  <c r="O1132"/>
  <c r="A1133"/>
  <c r="B1133"/>
  <c r="I1133"/>
  <c r="F1133"/>
  <c r="G1133"/>
  <c r="H1133"/>
  <c r="K1133"/>
  <c r="M1133"/>
  <c r="N1133"/>
  <c r="W1133" s="1"/>
  <c r="O1133"/>
  <c r="A1134"/>
  <c r="B1134"/>
  <c r="I1134" s="1"/>
  <c r="F1134"/>
  <c r="G1134" s="1"/>
  <c r="H1134"/>
  <c r="K1134"/>
  <c r="M1134"/>
  <c r="N1134"/>
  <c r="U1134" s="1"/>
  <c r="O1134"/>
  <c r="A1135"/>
  <c r="B1135"/>
  <c r="I1135" s="1"/>
  <c r="F1135"/>
  <c r="G1135" s="1"/>
  <c r="T1135" s="1"/>
  <c r="H1135"/>
  <c r="K1135"/>
  <c r="M1135"/>
  <c r="N1135"/>
  <c r="O1135"/>
  <c r="A1136"/>
  <c r="B1136"/>
  <c r="I1136" s="1"/>
  <c r="F1136"/>
  <c r="G1136"/>
  <c r="AB1136" s="1"/>
  <c r="H1136"/>
  <c r="K1136"/>
  <c r="M1136"/>
  <c r="N1136" s="1"/>
  <c r="V1136" s="1"/>
  <c r="O1136"/>
  <c r="A1137"/>
  <c r="B1137"/>
  <c r="I1137" s="1"/>
  <c r="F1137"/>
  <c r="G1137" s="1"/>
  <c r="H1137"/>
  <c r="K1137"/>
  <c r="M1137"/>
  <c r="N1137" s="1"/>
  <c r="V1137" s="1"/>
  <c r="O1137"/>
  <c r="A1138"/>
  <c r="B1138"/>
  <c r="I1138" s="1"/>
  <c r="F1138"/>
  <c r="G1138"/>
  <c r="Q1138" s="1"/>
  <c r="H1138"/>
  <c r="K1138"/>
  <c r="M1138"/>
  <c r="N1138"/>
  <c r="O1138"/>
  <c r="A1139"/>
  <c r="B1139"/>
  <c r="I1139"/>
  <c r="F1139"/>
  <c r="G1139"/>
  <c r="H1139"/>
  <c r="K1139"/>
  <c r="M1139"/>
  <c r="N1139"/>
  <c r="V1139" s="1"/>
  <c r="O1139"/>
  <c r="A1140"/>
  <c r="B1140"/>
  <c r="I1140" s="1"/>
  <c r="F1140"/>
  <c r="G1140" s="1"/>
  <c r="H1140"/>
  <c r="K1140"/>
  <c r="M1140"/>
  <c r="N1140" s="1"/>
  <c r="O1140"/>
  <c r="A1141"/>
  <c r="B1141"/>
  <c r="I1141" s="1"/>
  <c r="F1141"/>
  <c r="G1141"/>
  <c r="T1141" s="1"/>
  <c r="H1141"/>
  <c r="K1141"/>
  <c r="M1141"/>
  <c r="N1141" s="1"/>
  <c r="U1141" s="1"/>
  <c r="O1141"/>
  <c r="A1142"/>
  <c r="B1142"/>
  <c r="I1142" s="1"/>
  <c r="F1142"/>
  <c r="G1142"/>
  <c r="T1142" s="1"/>
  <c r="H1142"/>
  <c r="K1142"/>
  <c r="M1142"/>
  <c r="N1142" s="1"/>
  <c r="O1142"/>
  <c r="A1143"/>
  <c r="B1143"/>
  <c r="I1143" s="1"/>
  <c r="F1143"/>
  <c r="G1143" s="1"/>
  <c r="S1143" s="1"/>
  <c r="H1143"/>
  <c r="K1143"/>
  <c r="M1143"/>
  <c r="N1143"/>
  <c r="V1143" s="1"/>
  <c r="O1143"/>
  <c r="A1144"/>
  <c r="B1144"/>
  <c r="I1144" s="1"/>
  <c r="F1144"/>
  <c r="G1144" s="1"/>
  <c r="H1144"/>
  <c r="K1144"/>
  <c r="M1144"/>
  <c r="N1144" s="1"/>
  <c r="U1144" s="1"/>
  <c r="O1144"/>
  <c r="A1145"/>
  <c r="B1145"/>
  <c r="I1145"/>
  <c r="F1145"/>
  <c r="G1145" s="1"/>
  <c r="R1145" s="1"/>
  <c r="H1145"/>
  <c r="K1145"/>
  <c r="M1145"/>
  <c r="N1145" s="1"/>
  <c r="O1145"/>
  <c r="A1146"/>
  <c r="B1146"/>
  <c r="I1146" s="1"/>
  <c r="F1146"/>
  <c r="G1146" s="1"/>
  <c r="H1146"/>
  <c r="K1146"/>
  <c r="M1146"/>
  <c r="N1146" s="1"/>
  <c r="W1146" s="1"/>
  <c r="O1146"/>
  <c r="A1147"/>
  <c r="B1147"/>
  <c r="I1147" s="1"/>
  <c r="F1147"/>
  <c r="G1147"/>
  <c r="S1147" s="1"/>
  <c r="H1147"/>
  <c r="K1147"/>
  <c r="M1147"/>
  <c r="N1147"/>
  <c r="O1147"/>
  <c r="A1148"/>
  <c r="B1148"/>
  <c r="F1148"/>
  <c r="G1148" s="1"/>
  <c r="T1148" s="1"/>
  <c r="H1148"/>
  <c r="I1148"/>
  <c r="K1148"/>
  <c r="M1148"/>
  <c r="N1148" s="1"/>
  <c r="U1148"/>
  <c r="O1148"/>
  <c r="A1149"/>
  <c r="B1149"/>
  <c r="I1149"/>
  <c r="F1149"/>
  <c r="G1149"/>
  <c r="H1149"/>
  <c r="K1149"/>
  <c r="E1149" s="1"/>
  <c r="M1149"/>
  <c r="N1149"/>
  <c r="U1149" s="1"/>
  <c r="O1149"/>
  <c r="A1150"/>
  <c r="B1150"/>
  <c r="I1150" s="1"/>
  <c r="F1150"/>
  <c r="G1150" s="1"/>
  <c r="H1150"/>
  <c r="Y1150" s="1"/>
  <c r="K1150"/>
  <c r="M1150"/>
  <c r="N1150"/>
  <c r="O1150"/>
  <c r="A1151"/>
  <c r="B1151"/>
  <c r="F1151"/>
  <c r="G1151" s="1"/>
  <c r="AB1151" s="1"/>
  <c r="H1151"/>
  <c r="I1151"/>
  <c r="K1151"/>
  <c r="M1151"/>
  <c r="N1151" s="1"/>
  <c r="O1151"/>
  <c r="A1152"/>
  <c r="B1152"/>
  <c r="F1152"/>
  <c r="G1152" s="1"/>
  <c r="S1152" s="1"/>
  <c r="H1152"/>
  <c r="I1152"/>
  <c r="K1152"/>
  <c r="M1152"/>
  <c r="N1152"/>
  <c r="O1152"/>
  <c r="A1153"/>
  <c r="B1153"/>
  <c r="F1153"/>
  <c r="G1153"/>
  <c r="AB1153" s="1"/>
  <c r="H1153"/>
  <c r="I1153"/>
  <c r="K1153"/>
  <c r="M1153"/>
  <c r="N1153" s="1"/>
  <c r="O1153"/>
  <c r="A1154"/>
  <c r="B1154"/>
  <c r="I1154" s="1"/>
  <c r="F1154"/>
  <c r="G1154" s="1"/>
  <c r="H1154"/>
  <c r="K1154"/>
  <c r="M1154"/>
  <c r="N1154"/>
  <c r="O1154"/>
  <c r="U1154"/>
  <c r="A1155"/>
  <c r="B1155"/>
  <c r="F1155"/>
  <c r="G1155"/>
  <c r="T1155" s="1"/>
  <c r="H1155"/>
  <c r="I1155"/>
  <c r="K1155"/>
  <c r="M1155"/>
  <c r="N1155" s="1"/>
  <c r="O1155"/>
  <c r="A1156"/>
  <c r="B1156"/>
  <c r="F1156"/>
  <c r="G1156"/>
  <c r="H1156"/>
  <c r="I1156"/>
  <c r="K1156"/>
  <c r="M1156"/>
  <c r="N1156" s="1"/>
  <c r="O1156"/>
  <c r="A1157"/>
  <c r="B1157"/>
  <c r="I1157" s="1"/>
  <c r="F1157"/>
  <c r="G1157" s="1"/>
  <c r="H1157"/>
  <c r="K1157"/>
  <c r="M1157"/>
  <c r="N1157" s="1"/>
  <c r="V1157" s="1"/>
  <c r="O1157"/>
  <c r="A1158"/>
  <c r="B1158"/>
  <c r="I1158"/>
  <c r="F1158"/>
  <c r="G1158" s="1"/>
  <c r="T1158" s="1"/>
  <c r="H1158"/>
  <c r="K1158"/>
  <c r="M1158"/>
  <c r="N1158" s="1"/>
  <c r="V1158" s="1"/>
  <c r="U1158"/>
  <c r="O1158"/>
  <c r="A1159"/>
  <c r="B1159"/>
  <c r="I1159" s="1"/>
  <c r="F1159"/>
  <c r="G1159" s="1"/>
  <c r="S1159" s="1"/>
  <c r="H1159"/>
  <c r="K1159"/>
  <c r="M1159"/>
  <c r="N1159"/>
  <c r="V1159" s="1"/>
  <c r="O1159"/>
  <c r="A1160"/>
  <c r="B1160"/>
  <c r="I1160" s="1"/>
  <c r="F1160"/>
  <c r="G1160" s="1"/>
  <c r="H1160"/>
  <c r="K1160"/>
  <c r="M1160"/>
  <c r="N1160" s="1"/>
  <c r="U1160" s="1"/>
  <c r="O1160"/>
  <c r="A1161"/>
  <c r="B1161"/>
  <c r="F1161"/>
  <c r="G1161" s="1"/>
  <c r="H1161"/>
  <c r="AA1161" s="1"/>
  <c r="I1161"/>
  <c r="K1161"/>
  <c r="M1161"/>
  <c r="N1161"/>
  <c r="W1161" s="1"/>
  <c r="O1161"/>
  <c r="A1162"/>
  <c r="B1162"/>
  <c r="I1162" s="1"/>
  <c r="F1162"/>
  <c r="G1162" s="1"/>
  <c r="H1162"/>
  <c r="K1162"/>
  <c r="M1162"/>
  <c r="N1162"/>
  <c r="V1162" s="1"/>
  <c r="O1162"/>
  <c r="A1163"/>
  <c r="B1163"/>
  <c r="I1163" s="1"/>
  <c r="F1163"/>
  <c r="G1163"/>
  <c r="H1163"/>
  <c r="K1163"/>
  <c r="M1163"/>
  <c r="N1163"/>
  <c r="W1163" s="1"/>
  <c r="O1163"/>
  <c r="A1164"/>
  <c r="B1164"/>
  <c r="I1164" s="1"/>
  <c r="F1164"/>
  <c r="G1164" s="1"/>
  <c r="H1164"/>
  <c r="K1164"/>
  <c r="M1164"/>
  <c r="N1164"/>
  <c r="O1164"/>
  <c r="A1165"/>
  <c r="B1165"/>
  <c r="I1165"/>
  <c r="F1165"/>
  <c r="G1165"/>
  <c r="H1165"/>
  <c r="Z1165" s="1"/>
  <c r="K1165"/>
  <c r="M1165"/>
  <c r="N1165" s="1"/>
  <c r="O1165"/>
  <c r="A1166"/>
  <c r="B1166"/>
  <c r="I1166"/>
  <c r="F1166"/>
  <c r="G1166" s="1"/>
  <c r="H1166"/>
  <c r="Z1166" s="1"/>
  <c r="K1166"/>
  <c r="M1166"/>
  <c r="N1166" s="1"/>
  <c r="O1166"/>
  <c r="A1167"/>
  <c r="B1167"/>
  <c r="I1167" s="1"/>
  <c r="F1167"/>
  <c r="G1167" s="1"/>
  <c r="R1167" s="1"/>
  <c r="H1167"/>
  <c r="K1167"/>
  <c r="M1167"/>
  <c r="N1167"/>
  <c r="O1167"/>
  <c r="A1168"/>
  <c r="B1168"/>
  <c r="I1168"/>
  <c r="F1168"/>
  <c r="G1168"/>
  <c r="R1168" s="1"/>
  <c r="H1168"/>
  <c r="K1168"/>
  <c r="M1168"/>
  <c r="N1168" s="1"/>
  <c r="O1168"/>
  <c r="A1169"/>
  <c r="B1169"/>
  <c r="I1169" s="1"/>
  <c r="F1169"/>
  <c r="G1169" s="1"/>
  <c r="Q1169" s="1"/>
  <c r="H1169"/>
  <c r="AA1169" s="1"/>
  <c r="K1169"/>
  <c r="M1169"/>
  <c r="N1169" s="1"/>
  <c r="O1169"/>
  <c r="A1170"/>
  <c r="B1170"/>
  <c r="I1170" s="1"/>
  <c r="F1170"/>
  <c r="G1170" s="1"/>
  <c r="R1170" s="1"/>
  <c r="H1170"/>
  <c r="K1170"/>
  <c r="M1170"/>
  <c r="N1170" s="1"/>
  <c r="O1170"/>
  <c r="A1171"/>
  <c r="B1171"/>
  <c r="F1171"/>
  <c r="G1171" s="1"/>
  <c r="H1171"/>
  <c r="I1171"/>
  <c r="K1171"/>
  <c r="M1171"/>
  <c r="N1171"/>
  <c r="U1171" s="1"/>
  <c r="O1171"/>
  <c r="A1172"/>
  <c r="B1172"/>
  <c r="F1172"/>
  <c r="G1172" s="1"/>
  <c r="AB1172" s="1"/>
  <c r="H1172"/>
  <c r="I1172"/>
  <c r="K1172"/>
  <c r="M1172"/>
  <c r="N1172" s="1"/>
  <c r="O1172"/>
  <c r="A1173"/>
  <c r="B1173"/>
  <c r="F1173"/>
  <c r="G1173"/>
  <c r="H1173"/>
  <c r="I1173"/>
  <c r="K1173"/>
  <c r="M1173"/>
  <c r="N1173" s="1"/>
  <c r="O1173"/>
  <c r="A1174"/>
  <c r="B1174"/>
  <c r="F1174"/>
  <c r="G1174" s="1"/>
  <c r="S1174" s="1"/>
  <c r="H1174"/>
  <c r="I1174"/>
  <c r="K1174"/>
  <c r="M1174"/>
  <c r="N1174" s="1"/>
  <c r="O1174"/>
  <c r="A1175"/>
  <c r="B1175"/>
  <c r="I1175" s="1"/>
  <c r="F1175"/>
  <c r="G1175" s="1"/>
  <c r="AB1175" s="1"/>
  <c r="H1175"/>
  <c r="K1175"/>
  <c r="M1175"/>
  <c r="N1175" s="1"/>
  <c r="O1175"/>
  <c r="A1176"/>
  <c r="B1176"/>
  <c r="I1176" s="1"/>
  <c r="F1176"/>
  <c r="G1176" s="1"/>
  <c r="H1176"/>
  <c r="K1176"/>
  <c r="M1176"/>
  <c r="N1176"/>
  <c r="O1176"/>
  <c r="A1177"/>
  <c r="B1177"/>
  <c r="I1177"/>
  <c r="F1177"/>
  <c r="G1177"/>
  <c r="Q1177" s="1"/>
  <c r="H1177"/>
  <c r="K1177"/>
  <c r="M1177"/>
  <c r="N1177" s="1"/>
  <c r="O1177"/>
  <c r="A1178"/>
  <c r="B1178"/>
  <c r="I1178" s="1"/>
  <c r="F1178"/>
  <c r="G1178" s="1"/>
  <c r="H1178"/>
  <c r="K1178"/>
  <c r="M1178"/>
  <c r="N1178" s="1"/>
  <c r="V1178" s="1"/>
  <c r="O1178"/>
  <c r="A1179"/>
  <c r="B1179"/>
  <c r="I1179" s="1"/>
  <c r="F1179"/>
  <c r="G1179" s="1"/>
  <c r="H1179"/>
  <c r="K1179"/>
  <c r="M1179"/>
  <c r="N1179"/>
  <c r="O1179"/>
  <c r="A1180"/>
  <c r="B1180"/>
  <c r="I1180"/>
  <c r="F1180"/>
  <c r="G1180"/>
  <c r="H1180"/>
  <c r="K1180"/>
  <c r="M1180"/>
  <c r="N1180" s="1"/>
  <c r="W1180" s="1"/>
  <c r="O1180"/>
  <c r="A1181"/>
  <c r="B1181"/>
  <c r="I1181" s="1"/>
  <c r="F1181"/>
  <c r="G1181" s="1"/>
  <c r="H1181"/>
  <c r="K1181"/>
  <c r="M1181"/>
  <c r="N1181" s="1"/>
  <c r="V1181" s="1"/>
  <c r="O1181"/>
  <c r="A1182"/>
  <c r="B1182"/>
  <c r="I1182" s="1"/>
  <c r="F1182"/>
  <c r="G1182" s="1"/>
  <c r="S1182" s="1"/>
  <c r="H1182"/>
  <c r="K1182"/>
  <c r="M1182"/>
  <c r="N1182" s="1"/>
  <c r="O1182"/>
  <c r="A1183"/>
  <c r="B1183"/>
  <c r="I1183"/>
  <c r="F1183"/>
  <c r="G1183"/>
  <c r="H1183"/>
  <c r="K1183"/>
  <c r="M1183"/>
  <c r="N1183"/>
  <c r="O1183"/>
  <c r="A1184"/>
  <c r="B1184"/>
  <c r="I1184"/>
  <c r="F1184"/>
  <c r="G1184"/>
  <c r="R1184" s="1"/>
  <c r="H1184"/>
  <c r="K1184"/>
  <c r="E1184" s="1"/>
  <c r="M1184"/>
  <c r="N1184" s="1"/>
  <c r="W1184" s="1"/>
  <c r="O1184"/>
  <c r="A1185"/>
  <c r="B1185"/>
  <c r="F1185"/>
  <c r="G1185"/>
  <c r="H1185"/>
  <c r="I1185"/>
  <c r="K1185"/>
  <c r="M1185"/>
  <c r="N1185" s="1"/>
  <c r="U1185" s="1"/>
  <c r="O1185"/>
  <c r="A1186"/>
  <c r="B1186"/>
  <c r="I1186"/>
  <c r="F1186"/>
  <c r="G1186"/>
  <c r="T1186" s="1"/>
  <c r="H1186"/>
  <c r="K1186"/>
  <c r="M1186"/>
  <c r="N1186" s="1"/>
  <c r="V1186" s="1"/>
  <c r="O1186"/>
  <c r="A1187"/>
  <c r="B1187"/>
  <c r="I1187" s="1"/>
  <c r="F1187"/>
  <c r="G1187" s="1"/>
  <c r="H1187"/>
  <c r="K1187"/>
  <c r="M1187"/>
  <c r="N1187"/>
  <c r="O1187"/>
  <c r="A1188"/>
  <c r="B1188"/>
  <c r="F1188"/>
  <c r="G1188" s="1"/>
  <c r="H1188"/>
  <c r="I1188"/>
  <c r="K1188"/>
  <c r="M1188"/>
  <c r="N1188"/>
  <c r="W1188" s="1"/>
  <c r="V1188"/>
  <c r="O1188"/>
  <c r="A1189"/>
  <c r="B1189"/>
  <c r="I1189"/>
  <c r="F1189"/>
  <c r="G1189"/>
  <c r="R1189" s="1"/>
  <c r="H1189"/>
  <c r="K1189"/>
  <c r="M1189"/>
  <c r="N1189" s="1"/>
  <c r="O1189"/>
  <c r="A1190"/>
  <c r="B1190"/>
  <c r="I1190" s="1"/>
  <c r="F1190"/>
  <c r="G1190"/>
  <c r="H1190"/>
  <c r="K1190"/>
  <c r="M1190"/>
  <c r="N1190" s="1"/>
  <c r="O1190"/>
  <c r="A1191"/>
  <c r="B1191"/>
  <c r="I1191" s="1"/>
  <c r="F1191"/>
  <c r="G1191" s="1"/>
  <c r="H1191"/>
  <c r="K1191"/>
  <c r="M1191"/>
  <c r="N1191"/>
  <c r="O1191"/>
  <c r="A1192"/>
  <c r="B1192"/>
  <c r="I1192"/>
  <c r="F1192"/>
  <c r="G1192"/>
  <c r="AB1192" s="1"/>
  <c r="H1192"/>
  <c r="K1192"/>
  <c r="M1192"/>
  <c r="N1192" s="1"/>
  <c r="O1192"/>
  <c r="A1193"/>
  <c r="B1193"/>
  <c r="I1193" s="1"/>
  <c r="F1193"/>
  <c r="G1193" s="1"/>
  <c r="AB1193" s="1"/>
  <c r="H1193"/>
  <c r="K1193"/>
  <c r="M1193"/>
  <c r="N1193"/>
  <c r="O1193"/>
  <c r="A1194"/>
  <c r="B1194"/>
  <c r="F1194"/>
  <c r="G1194" s="1"/>
  <c r="Q1194" s="1"/>
  <c r="S1194"/>
  <c r="H1194"/>
  <c r="I1194"/>
  <c r="K1194"/>
  <c r="M1194"/>
  <c r="N1194" s="1"/>
  <c r="O1194"/>
  <c r="A1195"/>
  <c r="B1195"/>
  <c r="I1195"/>
  <c r="F1195"/>
  <c r="G1195"/>
  <c r="Q1195" s="1"/>
  <c r="H1195"/>
  <c r="K1195"/>
  <c r="M1195"/>
  <c r="N1195" s="1"/>
  <c r="V1195" s="1"/>
  <c r="O1195"/>
  <c r="A1196"/>
  <c r="B1196"/>
  <c r="I1196" s="1"/>
  <c r="F1196"/>
  <c r="G1196"/>
  <c r="Q1196" s="1"/>
  <c r="H1196"/>
  <c r="K1196"/>
  <c r="M1196"/>
  <c r="N1196" s="1"/>
  <c r="O1196"/>
  <c r="S1196"/>
  <c r="A1197"/>
  <c r="B1197"/>
  <c r="I1197"/>
  <c r="F1197"/>
  <c r="G1197" s="1"/>
  <c r="H1197"/>
  <c r="K1197"/>
  <c r="M1197"/>
  <c r="N1197" s="1"/>
  <c r="O1197"/>
  <c r="A1198"/>
  <c r="B1198"/>
  <c r="I1198" s="1"/>
  <c r="F1198"/>
  <c r="G1198" s="1"/>
  <c r="R1198" s="1"/>
  <c r="H1198"/>
  <c r="K1198"/>
  <c r="M1198"/>
  <c r="N1198" s="1"/>
  <c r="O1198"/>
  <c r="A1199"/>
  <c r="B1199"/>
  <c r="I1199" s="1"/>
  <c r="F1199"/>
  <c r="G1199"/>
  <c r="R1199" s="1"/>
  <c r="T1199"/>
  <c r="H1199"/>
  <c r="K1199"/>
  <c r="M1199"/>
  <c r="N1199" s="1"/>
  <c r="O1199"/>
  <c r="A1200"/>
  <c r="B1200"/>
  <c r="I1200" s="1"/>
  <c r="F1200"/>
  <c r="G1200" s="1"/>
  <c r="AB1200" s="1"/>
  <c r="H1200"/>
  <c r="K1200"/>
  <c r="M1200"/>
  <c r="N1200"/>
  <c r="O1200"/>
  <c r="A1201"/>
  <c r="B1201"/>
  <c r="I1201"/>
  <c r="F1201"/>
  <c r="G1201" s="1"/>
  <c r="H1201"/>
  <c r="K1201"/>
  <c r="M1201"/>
  <c r="N1201" s="1"/>
  <c r="O1201"/>
  <c r="A1202"/>
  <c r="B1202"/>
  <c r="I1202" s="1"/>
  <c r="F1202"/>
  <c r="G1202"/>
  <c r="H1202"/>
  <c r="K1202"/>
  <c r="M1202"/>
  <c r="N1202"/>
  <c r="W1202" s="1"/>
  <c r="O1202"/>
  <c r="A1203"/>
  <c r="B1203"/>
  <c r="I1203" s="1"/>
  <c r="F1203"/>
  <c r="G1203" s="1"/>
  <c r="H1203"/>
  <c r="K1203"/>
  <c r="M1203"/>
  <c r="N1203" s="1"/>
  <c r="O1203"/>
  <c r="A1204"/>
  <c r="B1204"/>
  <c r="F1204"/>
  <c r="G1204"/>
  <c r="H1204"/>
  <c r="I1204"/>
  <c r="K1204"/>
  <c r="M1204"/>
  <c r="N1204" s="1"/>
  <c r="W1204" s="1"/>
  <c r="O1204"/>
  <c r="A1205"/>
  <c r="B1205"/>
  <c r="I1205" s="1"/>
  <c r="F1205"/>
  <c r="G1205" s="1"/>
  <c r="R1205" s="1"/>
  <c r="H1205"/>
  <c r="K1205"/>
  <c r="M1205"/>
  <c r="N1205" s="1"/>
  <c r="V1205" s="1"/>
  <c r="W1205"/>
  <c r="O1205"/>
  <c r="A1206"/>
  <c r="B1206"/>
  <c r="I1206" s="1"/>
  <c r="F1206"/>
  <c r="G1206" s="1"/>
  <c r="AB1206" s="1"/>
  <c r="H1206"/>
  <c r="K1206"/>
  <c r="M1206"/>
  <c r="N1206" s="1"/>
  <c r="V1206" s="1"/>
  <c r="O1206"/>
  <c r="A1207"/>
  <c r="B1207"/>
  <c r="I1207" s="1"/>
  <c r="F1207"/>
  <c r="G1207" s="1"/>
  <c r="H1207"/>
  <c r="K1207"/>
  <c r="M1207"/>
  <c r="N1207" s="1"/>
  <c r="O1207"/>
  <c r="A1208"/>
  <c r="B1208"/>
  <c r="I1208" s="1"/>
  <c r="F1208"/>
  <c r="G1208"/>
  <c r="H1208"/>
  <c r="K1208"/>
  <c r="M1208"/>
  <c r="N1208"/>
  <c r="W1208" s="1"/>
  <c r="O1208"/>
  <c r="A1209"/>
  <c r="B1209"/>
  <c r="I1209" s="1"/>
  <c r="F1209"/>
  <c r="G1209" s="1"/>
  <c r="H1209"/>
  <c r="K1209"/>
  <c r="M1209"/>
  <c r="N1209" s="1"/>
  <c r="V1209" s="1"/>
  <c r="O1209"/>
  <c r="AB1209"/>
  <c r="A1210"/>
  <c r="B1210"/>
  <c r="I1210" s="1"/>
  <c r="F1210"/>
  <c r="G1210" s="1"/>
  <c r="H1210"/>
  <c r="K1210"/>
  <c r="M1210"/>
  <c r="N1210" s="1"/>
  <c r="O1210"/>
  <c r="A1211"/>
  <c r="B1211"/>
  <c r="I1211" s="1"/>
  <c r="F1211"/>
  <c r="G1211" s="1"/>
  <c r="AB1211" s="1"/>
  <c r="Q1211"/>
  <c r="H1211"/>
  <c r="K1211"/>
  <c r="M1211"/>
  <c r="N1211" s="1"/>
  <c r="W1211" s="1"/>
  <c r="O1211"/>
  <c r="R1211"/>
  <c r="A1212"/>
  <c r="B1212"/>
  <c r="I1212" s="1"/>
  <c r="F1212"/>
  <c r="G1212" s="1"/>
  <c r="H1212"/>
  <c r="K1212"/>
  <c r="M1212"/>
  <c r="N1212" s="1"/>
  <c r="W1212" s="1"/>
  <c r="O1212"/>
  <c r="A1213"/>
  <c r="B1213"/>
  <c r="I1213"/>
  <c r="F1213"/>
  <c r="G1213"/>
  <c r="H1213"/>
  <c r="K1213"/>
  <c r="M1213"/>
  <c r="N1213"/>
  <c r="O1213"/>
  <c r="A1214"/>
  <c r="B1214"/>
  <c r="I1214"/>
  <c r="F1214"/>
  <c r="G1214"/>
  <c r="H1214"/>
  <c r="K1214"/>
  <c r="M1214"/>
  <c r="N1214" s="1"/>
  <c r="O1214"/>
  <c r="A1215"/>
  <c r="B1215"/>
  <c r="I1215" s="1"/>
  <c r="F1215"/>
  <c r="G1215" s="1"/>
  <c r="H1215"/>
  <c r="AA1215" s="1"/>
  <c r="K1215"/>
  <c r="M1215"/>
  <c r="N1215" s="1"/>
  <c r="O1215"/>
  <c r="A1216"/>
  <c r="B1216"/>
  <c r="I1216" s="1"/>
  <c r="F1216"/>
  <c r="G1216"/>
  <c r="H1216"/>
  <c r="Z1216" s="1"/>
  <c r="K1216"/>
  <c r="M1216"/>
  <c r="N1216"/>
  <c r="W1216" s="1"/>
  <c r="O1216"/>
  <c r="A1217"/>
  <c r="B1217"/>
  <c r="I1217" s="1"/>
  <c r="F1217"/>
  <c r="G1217" s="1"/>
  <c r="AB1217"/>
  <c r="H1217"/>
  <c r="K1217"/>
  <c r="M1217"/>
  <c r="N1217"/>
  <c r="V1217" s="1"/>
  <c r="O1217"/>
  <c r="A1218"/>
  <c r="B1218"/>
  <c r="I1218" s="1"/>
  <c r="F1218"/>
  <c r="G1218" s="1"/>
  <c r="H1218"/>
  <c r="K1218"/>
  <c r="M1218"/>
  <c r="N1218"/>
  <c r="O1218"/>
  <c r="A1219"/>
  <c r="B1219"/>
  <c r="I1219" s="1"/>
  <c r="F1219"/>
  <c r="G1219" s="1"/>
  <c r="AB1219" s="1"/>
  <c r="H1219"/>
  <c r="K1219"/>
  <c r="M1219"/>
  <c r="N1219"/>
  <c r="O1219"/>
  <c r="A1220"/>
  <c r="B1220"/>
  <c r="I1220"/>
  <c r="F1220"/>
  <c r="G1220"/>
  <c r="R1220" s="1"/>
  <c r="H1220"/>
  <c r="K1220"/>
  <c r="M1220"/>
  <c r="N1220" s="1"/>
  <c r="W1220" s="1"/>
  <c r="O1220"/>
  <c r="A1221"/>
  <c r="B1221"/>
  <c r="F1221"/>
  <c r="G1221"/>
  <c r="H1221"/>
  <c r="I1221"/>
  <c r="K1221"/>
  <c r="M1221"/>
  <c r="N1221" s="1"/>
  <c r="O1221"/>
  <c r="A1222"/>
  <c r="B1222"/>
  <c r="I1222"/>
  <c r="F1222"/>
  <c r="G1222"/>
  <c r="T1222" s="1"/>
  <c r="H1222"/>
  <c r="K1222"/>
  <c r="M1222"/>
  <c r="N1222" s="1"/>
  <c r="O1222"/>
  <c r="A1223"/>
  <c r="B1223"/>
  <c r="F1223"/>
  <c r="G1223"/>
  <c r="R1223" s="1"/>
  <c r="H1223"/>
  <c r="I1223"/>
  <c r="K1223"/>
  <c r="E1223"/>
  <c r="M1223"/>
  <c r="N1223"/>
  <c r="W1223" s="1"/>
  <c r="O1223"/>
  <c r="A1224"/>
  <c r="B1224"/>
  <c r="I1224"/>
  <c r="F1224"/>
  <c r="G1224"/>
  <c r="T1224" s="1"/>
  <c r="H1224"/>
  <c r="K1224"/>
  <c r="M1224"/>
  <c r="N1224" s="1"/>
  <c r="O1224"/>
  <c r="A1225"/>
  <c r="B1225"/>
  <c r="I1225" s="1"/>
  <c r="F1225"/>
  <c r="G1225" s="1"/>
  <c r="T1225" s="1"/>
  <c r="H1225"/>
  <c r="K1225"/>
  <c r="M1225"/>
  <c r="N1225" s="1"/>
  <c r="O1225"/>
  <c r="A1226"/>
  <c r="B1226"/>
  <c r="I1226"/>
  <c r="F1226"/>
  <c r="G1226"/>
  <c r="H1226"/>
  <c r="K1226"/>
  <c r="M1226"/>
  <c r="N1226"/>
  <c r="O1226"/>
  <c r="A1227"/>
  <c r="B1227"/>
  <c r="I1227"/>
  <c r="F1227"/>
  <c r="G1227"/>
  <c r="T1227" s="1"/>
  <c r="H1227"/>
  <c r="K1227"/>
  <c r="M1227"/>
  <c r="N1227" s="1"/>
  <c r="V1227" s="1"/>
  <c r="O1227"/>
  <c r="A1228"/>
  <c r="B1228"/>
  <c r="I1228" s="1"/>
  <c r="F1228"/>
  <c r="G1228" s="1"/>
  <c r="H1228"/>
  <c r="K1228"/>
  <c r="E1228"/>
  <c r="AC1228" s="1"/>
  <c r="M1228"/>
  <c r="N1228" s="1"/>
  <c r="O1228"/>
  <c r="A1229"/>
  <c r="B1229"/>
  <c r="I1229" s="1"/>
  <c r="F1229"/>
  <c r="G1229" s="1"/>
  <c r="R1229" s="1"/>
  <c r="H1229"/>
  <c r="K1229"/>
  <c r="M1229"/>
  <c r="N1229" s="1"/>
  <c r="O1229"/>
  <c r="A1230"/>
  <c r="B1230"/>
  <c r="I1230" s="1"/>
  <c r="F1230"/>
  <c r="G1230" s="1"/>
  <c r="H1230"/>
  <c r="K1230"/>
  <c r="E1230" s="1"/>
  <c r="M1230"/>
  <c r="N1230" s="1"/>
  <c r="U1230" s="1"/>
  <c r="O1230"/>
  <c r="A1231"/>
  <c r="B1231"/>
  <c r="I1231" s="1"/>
  <c r="F1231"/>
  <c r="G1231" s="1"/>
  <c r="H1231"/>
  <c r="K1231"/>
  <c r="M1231"/>
  <c r="N1231" s="1"/>
  <c r="O1231"/>
  <c r="A1232"/>
  <c r="B1232"/>
  <c r="I1232" s="1"/>
  <c r="F1232"/>
  <c r="G1232" s="1"/>
  <c r="S1232" s="1"/>
  <c r="H1232"/>
  <c r="K1232"/>
  <c r="M1232"/>
  <c r="N1232" s="1"/>
  <c r="O1232"/>
  <c r="A1233"/>
  <c r="B1233"/>
  <c r="I1233" s="1"/>
  <c r="F1233"/>
  <c r="G1233" s="1"/>
  <c r="H1233"/>
  <c r="K1233"/>
  <c r="M1233"/>
  <c r="N1233"/>
  <c r="O1233"/>
  <c r="T1233"/>
  <c r="A1234"/>
  <c r="B1234"/>
  <c r="I1234" s="1"/>
  <c r="F1234"/>
  <c r="G1234" s="1"/>
  <c r="H1234"/>
  <c r="K1234"/>
  <c r="M1234"/>
  <c r="N1234" s="1"/>
  <c r="O1234"/>
  <c r="A1235"/>
  <c r="B1235"/>
  <c r="I1235"/>
  <c r="F1235"/>
  <c r="G1235"/>
  <c r="H1235"/>
  <c r="K1235"/>
  <c r="M1235"/>
  <c r="N1235"/>
  <c r="W1235" s="1"/>
  <c r="O1235"/>
  <c r="A1236"/>
  <c r="B1236"/>
  <c r="I1236"/>
  <c r="F1236"/>
  <c r="G1236"/>
  <c r="H1236"/>
  <c r="K1236"/>
  <c r="M1236"/>
  <c r="N1236"/>
  <c r="V1236" s="1"/>
  <c r="O1236"/>
  <c r="A1237"/>
  <c r="B1237"/>
  <c r="I1237"/>
  <c r="F1237"/>
  <c r="G1237"/>
  <c r="R1237" s="1"/>
  <c r="H1237"/>
  <c r="K1237"/>
  <c r="E1237" s="1"/>
  <c r="AC1237" s="1"/>
  <c r="M1237"/>
  <c r="N1237" s="1"/>
  <c r="O1237"/>
  <c r="A1238"/>
  <c r="B1238"/>
  <c r="I1238"/>
  <c r="F1238"/>
  <c r="G1238"/>
  <c r="H1238"/>
  <c r="K1238"/>
  <c r="M1238"/>
  <c r="N1238"/>
  <c r="O1238"/>
  <c r="A1239"/>
  <c r="B1239"/>
  <c r="I1239" s="1"/>
  <c r="F1239"/>
  <c r="G1239" s="1"/>
  <c r="H1239"/>
  <c r="K1239"/>
  <c r="M1239"/>
  <c r="N1239" s="1"/>
  <c r="O1239"/>
  <c r="A1240"/>
  <c r="B1240"/>
  <c r="F1240"/>
  <c r="G1240" s="1"/>
  <c r="H1240"/>
  <c r="I1240"/>
  <c r="K1240"/>
  <c r="M1240"/>
  <c r="N1240" s="1"/>
  <c r="O1240"/>
  <c r="A1241"/>
  <c r="B1241"/>
  <c r="F1241"/>
  <c r="G1241" s="1"/>
  <c r="H1241"/>
  <c r="I1241"/>
  <c r="K1241"/>
  <c r="M1241"/>
  <c r="N1241" s="1"/>
  <c r="W1241" s="1"/>
  <c r="O1241"/>
  <c r="A1242"/>
  <c r="B1242"/>
  <c r="I1242" s="1"/>
  <c r="F1242"/>
  <c r="G1242" s="1"/>
  <c r="H1242"/>
  <c r="K1242"/>
  <c r="M1242"/>
  <c r="N1242" s="1"/>
  <c r="O1242"/>
  <c r="A1243"/>
  <c r="B1243"/>
  <c r="I1243" s="1"/>
  <c r="F1243"/>
  <c r="G1243" s="1"/>
  <c r="R1243" s="1"/>
  <c r="H1243"/>
  <c r="K1243"/>
  <c r="M1243"/>
  <c r="N1243" s="1"/>
  <c r="O1243"/>
  <c r="A1244"/>
  <c r="B1244"/>
  <c r="I1244" s="1"/>
  <c r="F1244"/>
  <c r="G1244" s="1"/>
  <c r="H1244"/>
  <c r="K1244"/>
  <c r="M1244"/>
  <c r="N1244"/>
  <c r="O1244"/>
  <c r="W1244"/>
  <c r="A1245"/>
  <c r="B1245"/>
  <c r="I1245" s="1"/>
  <c r="F1245"/>
  <c r="G1245" s="1"/>
  <c r="AB1245" s="1"/>
  <c r="H1245"/>
  <c r="K1245"/>
  <c r="M1245"/>
  <c r="N1245" s="1"/>
  <c r="O1245"/>
  <c r="A1246"/>
  <c r="B1246"/>
  <c r="I1246" s="1"/>
  <c r="F1246"/>
  <c r="G1246" s="1"/>
  <c r="AB1246" s="1"/>
  <c r="H1246"/>
  <c r="K1246"/>
  <c r="M1246"/>
  <c r="N1246" s="1"/>
  <c r="O1246"/>
  <c r="A1247"/>
  <c r="B1247"/>
  <c r="F1247"/>
  <c r="G1247" s="1"/>
  <c r="H1247"/>
  <c r="I1247"/>
  <c r="K1247"/>
  <c r="M1247"/>
  <c r="N1247" s="1"/>
  <c r="O1247"/>
  <c r="A1248"/>
  <c r="B1248"/>
  <c r="I1248" s="1"/>
  <c r="F1248"/>
  <c r="G1248" s="1"/>
  <c r="H1248"/>
  <c r="K1248"/>
  <c r="M1248"/>
  <c r="N1248" s="1"/>
  <c r="V1248" s="1"/>
  <c r="O1248"/>
  <c r="A1249"/>
  <c r="B1249"/>
  <c r="I1249"/>
  <c r="F1249"/>
  <c r="G1249"/>
  <c r="H1249"/>
  <c r="K1249"/>
  <c r="M1249"/>
  <c r="N1249"/>
  <c r="O1249"/>
  <c r="A1250"/>
  <c r="B1250"/>
  <c r="I1250"/>
  <c r="F1250"/>
  <c r="G1250"/>
  <c r="T1250" s="1"/>
  <c r="H1250"/>
  <c r="Y1250" s="1"/>
  <c r="K1250"/>
  <c r="M1250"/>
  <c r="N1250" s="1"/>
  <c r="V1250" s="1"/>
  <c r="O1250"/>
  <c r="A1251"/>
  <c r="B1251"/>
  <c r="I1251"/>
  <c r="F1251"/>
  <c r="G1251"/>
  <c r="H1251"/>
  <c r="K1251"/>
  <c r="M1251"/>
  <c r="N1251"/>
  <c r="W1251" s="1"/>
  <c r="O1251"/>
  <c r="A1252"/>
  <c r="B1252"/>
  <c r="I1252" s="1"/>
  <c r="F1252"/>
  <c r="G1252" s="1"/>
  <c r="R1252" s="1"/>
  <c r="H1252"/>
  <c r="K1252"/>
  <c r="M1252"/>
  <c r="N1252" s="1"/>
  <c r="O1252"/>
  <c r="A1253"/>
  <c r="B1253"/>
  <c r="I1253" s="1"/>
  <c r="F1253"/>
  <c r="G1253"/>
  <c r="S1253" s="1"/>
  <c r="H1253"/>
  <c r="K1253"/>
  <c r="M1253"/>
  <c r="N1253" s="1"/>
  <c r="O1253"/>
  <c r="A1254"/>
  <c r="B1254"/>
  <c r="I1254" s="1"/>
  <c r="F1254"/>
  <c r="G1254" s="1"/>
  <c r="AB1254" s="1"/>
  <c r="H1254"/>
  <c r="K1254"/>
  <c r="M1254"/>
  <c r="N1254" s="1"/>
  <c r="O1254"/>
  <c r="A1255"/>
  <c r="B1255"/>
  <c r="F1255"/>
  <c r="G1255" s="1"/>
  <c r="H1255"/>
  <c r="I1255"/>
  <c r="K1255"/>
  <c r="M1255"/>
  <c r="N1255" s="1"/>
  <c r="W1255" s="1"/>
  <c r="O1255"/>
  <c r="A1256"/>
  <c r="B1256"/>
  <c r="I1256" s="1"/>
  <c r="F1256"/>
  <c r="G1256" s="1"/>
  <c r="H1256"/>
  <c r="K1256"/>
  <c r="E1256"/>
  <c r="AC1256" s="1"/>
  <c r="M1256"/>
  <c r="N1256" s="1"/>
  <c r="U1256" s="1"/>
  <c r="O1256"/>
  <c r="A1257"/>
  <c r="B1257"/>
  <c r="I1257" s="1"/>
  <c r="F1257"/>
  <c r="G1257" s="1"/>
  <c r="H1257"/>
  <c r="K1257"/>
  <c r="M1257"/>
  <c r="N1257" s="1"/>
  <c r="V1257" s="1"/>
  <c r="O1257"/>
  <c r="A1258"/>
  <c r="B1258"/>
  <c r="I1258" s="1"/>
  <c r="F1258"/>
  <c r="G1258" s="1"/>
  <c r="H1258"/>
  <c r="K1258"/>
  <c r="M1258"/>
  <c r="N1258" s="1"/>
  <c r="O1258"/>
  <c r="A1259"/>
  <c r="B1259"/>
  <c r="I1259" s="1"/>
  <c r="F1259"/>
  <c r="G1259" s="1"/>
  <c r="Q1259" s="1"/>
  <c r="H1259"/>
  <c r="K1259"/>
  <c r="M1259"/>
  <c r="N1259" s="1"/>
  <c r="O1259"/>
  <c r="A1260"/>
  <c r="B1260"/>
  <c r="I1260"/>
  <c r="F1260"/>
  <c r="G1260" s="1"/>
  <c r="AB1260" s="1"/>
  <c r="H1260"/>
  <c r="K1260"/>
  <c r="M1260"/>
  <c r="N1260" s="1"/>
  <c r="V1260" s="1"/>
  <c r="O1260"/>
  <c r="A1261"/>
  <c r="B1261"/>
  <c r="I1261"/>
  <c r="F1261"/>
  <c r="G1261"/>
  <c r="H1261"/>
  <c r="K1261"/>
  <c r="M1261"/>
  <c r="N1261"/>
  <c r="O1261"/>
  <c r="Q1261"/>
  <c r="A1262"/>
  <c r="B1262"/>
  <c r="I1262" s="1"/>
  <c r="F1262"/>
  <c r="G1262" s="1"/>
  <c r="H1262"/>
  <c r="K1262"/>
  <c r="M1262"/>
  <c r="N1262" s="1"/>
  <c r="V1262" s="1"/>
  <c r="O1262"/>
  <c r="A1263"/>
  <c r="B1263"/>
  <c r="F1263"/>
  <c r="G1263" s="1"/>
  <c r="H1263"/>
  <c r="I1263"/>
  <c r="K1263"/>
  <c r="M1263"/>
  <c r="N1263" s="1"/>
  <c r="W1263" s="1"/>
  <c r="O1263"/>
  <c r="A1264"/>
  <c r="B1264"/>
  <c r="I1264" s="1"/>
  <c r="F1264"/>
  <c r="G1264" s="1"/>
  <c r="H1264"/>
  <c r="K1264"/>
  <c r="M1264"/>
  <c r="N1264" s="1"/>
  <c r="U1264" s="1"/>
  <c r="O1264"/>
  <c r="A1265"/>
  <c r="B1265"/>
  <c r="I1265" s="1"/>
  <c r="F1265"/>
  <c r="G1265" s="1"/>
  <c r="H1265"/>
  <c r="K1265"/>
  <c r="M1265"/>
  <c r="N1265" s="1"/>
  <c r="O1265"/>
  <c r="U1265"/>
  <c r="A1266"/>
  <c r="B1266"/>
  <c r="I1266" s="1"/>
  <c r="F1266"/>
  <c r="G1266" s="1"/>
  <c r="E1266" s="1"/>
  <c r="H1266"/>
  <c r="K1266"/>
  <c r="M1266"/>
  <c r="N1266"/>
  <c r="V1266" s="1"/>
  <c r="O1266"/>
  <c r="A1267"/>
  <c r="B1267"/>
  <c r="I1267" s="1"/>
  <c r="F1267"/>
  <c r="G1267" s="1"/>
  <c r="E1267" s="1"/>
  <c r="H1267"/>
  <c r="K1267"/>
  <c r="M1267"/>
  <c r="N1267"/>
  <c r="W1267" s="1"/>
  <c r="O1267"/>
  <c r="A1268"/>
  <c r="B1268"/>
  <c r="I1268"/>
  <c r="F1268"/>
  <c r="G1268"/>
  <c r="H1268"/>
  <c r="K1268"/>
  <c r="M1268"/>
  <c r="N1268"/>
  <c r="O1268"/>
  <c r="Q1268"/>
  <c r="A1269"/>
  <c r="B1269"/>
  <c r="I1269" s="1"/>
  <c r="F1269"/>
  <c r="G1269" s="1"/>
  <c r="H1269"/>
  <c r="K1269"/>
  <c r="M1269"/>
  <c r="N1269" s="1"/>
  <c r="O1269"/>
  <c r="A1270"/>
  <c r="B1270"/>
  <c r="F1270"/>
  <c r="G1270" s="1"/>
  <c r="Q1270" s="1"/>
  <c r="H1270"/>
  <c r="I1270"/>
  <c r="K1270"/>
  <c r="M1270"/>
  <c r="N1270" s="1"/>
  <c r="O1270"/>
  <c r="A1271"/>
  <c r="B1271"/>
  <c r="I1271" s="1"/>
  <c r="F1271"/>
  <c r="G1271" s="1"/>
  <c r="H1271"/>
  <c r="K1271"/>
  <c r="M1271"/>
  <c r="N1271" s="1"/>
  <c r="O1271"/>
  <c r="A1272"/>
  <c r="B1272"/>
  <c r="I1272" s="1"/>
  <c r="F1272"/>
  <c r="G1272" s="1"/>
  <c r="H1272"/>
  <c r="K1272"/>
  <c r="M1272"/>
  <c r="N1272"/>
  <c r="O1272"/>
  <c r="A1273"/>
  <c r="B1273"/>
  <c r="I1273" s="1"/>
  <c r="F1273"/>
  <c r="G1273" s="1"/>
  <c r="H1273"/>
  <c r="K1273"/>
  <c r="M1273"/>
  <c r="N1273" s="1"/>
  <c r="O1273"/>
  <c r="A1274"/>
  <c r="B1274"/>
  <c r="I1274" s="1"/>
  <c r="F1274"/>
  <c r="G1274" s="1"/>
  <c r="H1274"/>
  <c r="K1274"/>
  <c r="M1274"/>
  <c r="N1274" s="1"/>
  <c r="V1274" s="1"/>
  <c r="O1274"/>
  <c r="A1275"/>
  <c r="B1275"/>
  <c r="F1275"/>
  <c r="G1275" s="1"/>
  <c r="R1275" s="1"/>
  <c r="H1275"/>
  <c r="I1275"/>
  <c r="K1275"/>
  <c r="M1275"/>
  <c r="N1275" s="1"/>
  <c r="O1275"/>
  <c r="A1276"/>
  <c r="B1276"/>
  <c r="I1276" s="1"/>
  <c r="F1276"/>
  <c r="G1276" s="1"/>
  <c r="H1276"/>
  <c r="Y1276" s="1"/>
  <c r="K1276"/>
  <c r="M1276"/>
  <c r="N1276" s="1"/>
  <c r="V1276" s="1"/>
  <c r="O1276"/>
  <c r="A1277"/>
  <c r="B1277"/>
  <c r="I1277" s="1"/>
  <c r="F1277"/>
  <c r="G1277"/>
  <c r="AB1277" s="1"/>
  <c r="H1277"/>
  <c r="K1277"/>
  <c r="M1277"/>
  <c r="N1277"/>
  <c r="O1277"/>
  <c r="A1278"/>
  <c r="B1278"/>
  <c r="I1278" s="1"/>
  <c r="F1278"/>
  <c r="G1278" s="1"/>
  <c r="AB1278" s="1"/>
  <c r="H1278"/>
  <c r="K1278"/>
  <c r="M1278"/>
  <c r="N1278" s="1"/>
  <c r="O1278"/>
  <c r="A1279"/>
  <c r="B1279"/>
  <c r="I1279" s="1"/>
  <c r="F1279"/>
  <c r="G1279"/>
  <c r="Q1279" s="1"/>
  <c r="H1279"/>
  <c r="K1279"/>
  <c r="M1279"/>
  <c r="N1279" s="1"/>
  <c r="O1279"/>
  <c r="S1279"/>
  <c r="A1280"/>
  <c r="B1280"/>
  <c r="I1280" s="1"/>
  <c r="F1280"/>
  <c r="G1280" s="1"/>
  <c r="H1280"/>
  <c r="Z1280" s="1"/>
  <c r="K1280"/>
  <c r="M1280"/>
  <c r="N1280"/>
  <c r="V1280" s="1"/>
  <c r="O1280"/>
  <c r="A1281"/>
  <c r="B1281"/>
  <c r="I1281" s="1"/>
  <c r="F1281"/>
  <c r="G1281"/>
  <c r="S1281" s="1"/>
  <c r="H1281"/>
  <c r="K1281"/>
  <c r="M1281"/>
  <c r="N1281"/>
  <c r="O1281"/>
  <c r="A1282"/>
  <c r="B1282"/>
  <c r="I1282" s="1"/>
  <c r="F1282"/>
  <c r="G1282" s="1"/>
  <c r="H1282"/>
  <c r="K1282"/>
  <c r="M1282"/>
  <c r="N1282"/>
  <c r="O1282"/>
  <c r="A1283"/>
  <c r="B1283"/>
  <c r="I1283" s="1"/>
  <c r="F1283"/>
  <c r="G1283" s="1"/>
  <c r="AB1283" s="1"/>
  <c r="H1283"/>
  <c r="K1283"/>
  <c r="M1283"/>
  <c r="N1283" s="1"/>
  <c r="O1283"/>
  <c r="A1284"/>
  <c r="B1284"/>
  <c r="I1284" s="1"/>
  <c r="F1284"/>
  <c r="G1284" s="1"/>
  <c r="H1284"/>
  <c r="K1284"/>
  <c r="M1284"/>
  <c r="N1284" s="1"/>
  <c r="O1284"/>
  <c r="A1285"/>
  <c r="B1285"/>
  <c r="I1285" s="1"/>
  <c r="F1285"/>
  <c r="G1285" s="1"/>
  <c r="H1285"/>
  <c r="K1285"/>
  <c r="M1285"/>
  <c r="N1285" s="1"/>
  <c r="O1285"/>
  <c r="A1286"/>
  <c r="B1286"/>
  <c r="I1286" s="1"/>
  <c r="F1286"/>
  <c r="G1286"/>
  <c r="T1286" s="1"/>
  <c r="H1286"/>
  <c r="K1286"/>
  <c r="M1286"/>
  <c r="N1286"/>
  <c r="V1286" s="1"/>
  <c r="O1286"/>
  <c r="A1287"/>
  <c r="B1287"/>
  <c r="I1287"/>
  <c r="F1287"/>
  <c r="G1287" s="1"/>
  <c r="Q1287" s="1"/>
  <c r="H1287"/>
  <c r="K1287"/>
  <c r="M1287"/>
  <c r="N1287" s="1"/>
  <c r="W1287" s="1"/>
  <c r="O1287"/>
  <c r="A1288"/>
  <c r="B1288"/>
  <c r="I1288"/>
  <c r="F1288"/>
  <c r="G1288"/>
  <c r="Q1288" s="1"/>
  <c r="H1288"/>
  <c r="K1288"/>
  <c r="M1288"/>
  <c r="N1288" s="1"/>
  <c r="U1288" s="1"/>
  <c r="O1288"/>
  <c r="A1289"/>
  <c r="B1289"/>
  <c r="F1289"/>
  <c r="G1289"/>
  <c r="H1289"/>
  <c r="I1289"/>
  <c r="K1289"/>
  <c r="M1289"/>
  <c r="N1289" s="1"/>
  <c r="U1289" s="1"/>
  <c r="O1289"/>
  <c r="A1290"/>
  <c r="B1290"/>
  <c r="I1290" s="1"/>
  <c r="F1290"/>
  <c r="G1290" s="1"/>
  <c r="H1290"/>
  <c r="K1290"/>
  <c r="M1290"/>
  <c r="N1290" s="1"/>
  <c r="O1290"/>
  <c r="A1291"/>
  <c r="B1291"/>
  <c r="I1291" s="1"/>
  <c r="F1291"/>
  <c r="G1291"/>
  <c r="R1291" s="1"/>
  <c r="H1291"/>
  <c r="K1291"/>
  <c r="M1291"/>
  <c r="N1291"/>
  <c r="U1291" s="1"/>
  <c r="O1291"/>
  <c r="A1292"/>
  <c r="B1292"/>
  <c r="I1292"/>
  <c r="F1292"/>
  <c r="G1292" s="1"/>
  <c r="R1292" s="1"/>
  <c r="H1292"/>
  <c r="K1292"/>
  <c r="M1292"/>
  <c r="N1292" s="1"/>
  <c r="O1292"/>
  <c r="A1293"/>
  <c r="B1293"/>
  <c r="I1293"/>
  <c r="F1293"/>
  <c r="G1293" s="1"/>
  <c r="R1293" s="1"/>
  <c r="H1293"/>
  <c r="K1293"/>
  <c r="M1293"/>
  <c r="N1293" s="1"/>
  <c r="O1293"/>
  <c r="T1293"/>
  <c r="A1294"/>
  <c r="B1294"/>
  <c r="I1294" s="1"/>
  <c r="F1294"/>
  <c r="G1294" s="1"/>
  <c r="S1294" s="1"/>
  <c r="H1294"/>
  <c r="K1294"/>
  <c r="M1294"/>
  <c r="N1294" s="1"/>
  <c r="O1294"/>
  <c r="A1295"/>
  <c r="B1295"/>
  <c r="F1295"/>
  <c r="G1295" s="1"/>
  <c r="H1295"/>
  <c r="I1295"/>
  <c r="K1295"/>
  <c r="M1295"/>
  <c r="N1295"/>
  <c r="W1295" s="1"/>
  <c r="O1295"/>
  <c r="A1296"/>
  <c r="B1296"/>
  <c r="F1296"/>
  <c r="G1296" s="1"/>
  <c r="H1296"/>
  <c r="I1296"/>
  <c r="K1296"/>
  <c r="M1296"/>
  <c r="N1296"/>
  <c r="O1296"/>
  <c r="A1297"/>
  <c r="B1297"/>
  <c r="I1297"/>
  <c r="F1297"/>
  <c r="G1297" s="1"/>
  <c r="H1297"/>
  <c r="K1297"/>
  <c r="E1297"/>
  <c r="AC1297" s="1"/>
  <c r="M1297"/>
  <c r="N1297" s="1"/>
  <c r="U1297" s="1"/>
  <c r="O1297"/>
  <c r="A1298"/>
  <c r="B1298"/>
  <c r="I1298" s="1"/>
  <c r="F1298"/>
  <c r="G1298" s="1"/>
  <c r="T1298" s="1"/>
  <c r="H1298"/>
  <c r="AA1298" s="1"/>
  <c r="K1298"/>
  <c r="M1298"/>
  <c r="N1298" s="1"/>
  <c r="O1298"/>
  <c r="A1299"/>
  <c r="B1299"/>
  <c r="I1299" s="1"/>
  <c r="F1299"/>
  <c r="G1299" s="1"/>
  <c r="H1299"/>
  <c r="K1299"/>
  <c r="M1299"/>
  <c r="N1299" s="1"/>
  <c r="V1299" s="1"/>
  <c r="O1299"/>
  <c r="A1300"/>
  <c r="B1300"/>
  <c r="I1300" s="1"/>
  <c r="F1300"/>
  <c r="G1300"/>
  <c r="H1300"/>
  <c r="K1300"/>
  <c r="M1300"/>
  <c r="N1300" s="1"/>
  <c r="O1300"/>
  <c r="A1301"/>
  <c r="B1301"/>
  <c r="I1301" s="1"/>
  <c r="F1301"/>
  <c r="G1301" s="1"/>
  <c r="H1301"/>
  <c r="K1301"/>
  <c r="M1301"/>
  <c r="N1301" s="1"/>
  <c r="O1301"/>
  <c r="A1302"/>
  <c r="B1302"/>
  <c r="I1302" s="1"/>
  <c r="F1302"/>
  <c r="G1302" s="1"/>
  <c r="H1302"/>
  <c r="K1302"/>
  <c r="M1302"/>
  <c r="N1302" s="1"/>
  <c r="W1302" s="1"/>
  <c r="O1302"/>
  <c r="A1303"/>
  <c r="B1303"/>
  <c r="I1303" s="1"/>
  <c r="F1303"/>
  <c r="G1303" s="1"/>
  <c r="AB1303"/>
  <c r="H1303"/>
  <c r="K1303"/>
  <c r="M1303"/>
  <c r="N1303"/>
  <c r="O1303"/>
  <c r="T1303"/>
  <c r="A1304"/>
  <c r="B1304"/>
  <c r="F1304"/>
  <c r="G1304"/>
  <c r="Q1304" s="1"/>
  <c r="H1304"/>
  <c r="I1304"/>
  <c r="K1304"/>
  <c r="M1304"/>
  <c r="N1304" s="1"/>
  <c r="O1304"/>
  <c r="A1305"/>
  <c r="B1305"/>
  <c r="I1305"/>
  <c r="F1305"/>
  <c r="G1305"/>
  <c r="H1305"/>
  <c r="K1305"/>
  <c r="M1305"/>
  <c r="N1305"/>
  <c r="W1305" s="1"/>
  <c r="O1305"/>
  <c r="A1306"/>
  <c r="B1306"/>
  <c r="F1306"/>
  <c r="G1306" s="1"/>
  <c r="H1306"/>
  <c r="I1306"/>
  <c r="K1306"/>
  <c r="M1306"/>
  <c r="N1306" s="1"/>
  <c r="O1306"/>
  <c r="A1307"/>
  <c r="B1307"/>
  <c r="I1307" s="1"/>
  <c r="F1307"/>
  <c r="G1307" s="1"/>
  <c r="R1307" s="1"/>
  <c r="H1307"/>
  <c r="K1307"/>
  <c r="M1307"/>
  <c r="N1307" s="1"/>
  <c r="U1307" s="1"/>
  <c r="V1307"/>
  <c r="O1307"/>
  <c r="W1307"/>
  <c r="A1308"/>
  <c r="B1308"/>
  <c r="I1308" s="1"/>
  <c r="F1308"/>
  <c r="G1308" s="1"/>
  <c r="H1308"/>
  <c r="K1308"/>
  <c r="M1308"/>
  <c r="N1308" s="1"/>
  <c r="U1308" s="1"/>
  <c r="O1308"/>
  <c r="A1309"/>
  <c r="B1309"/>
  <c r="F1309"/>
  <c r="G1309"/>
  <c r="R1309" s="1"/>
  <c r="H1309"/>
  <c r="I1309"/>
  <c r="K1309"/>
  <c r="M1309"/>
  <c r="N1309" s="1"/>
  <c r="O1309"/>
  <c r="A1310"/>
  <c r="B1310"/>
  <c r="F1310"/>
  <c r="G1310" s="1"/>
  <c r="S1310" s="1"/>
  <c r="H1310"/>
  <c r="I1310"/>
  <c r="K1310"/>
  <c r="M1310"/>
  <c r="N1310" s="1"/>
  <c r="O1310"/>
  <c r="A1311"/>
  <c r="B1311"/>
  <c r="I1311" s="1"/>
  <c r="F1311"/>
  <c r="G1311" s="1"/>
  <c r="S1311" s="1"/>
  <c r="H1311"/>
  <c r="K1311"/>
  <c r="M1311"/>
  <c r="N1311" s="1"/>
  <c r="U1311"/>
  <c r="O1311"/>
  <c r="A1312"/>
  <c r="B1312"/>
  <c r="I1312"/>
  <c r="F1312"/>
  <c r="G1312"/>
  <c r="S1312" s="1"/>
  <c r="H1312"/>
  <c r="AA1312" s="1"/>
  <c r="K1312"/>
  <c r="E1312" s="1"/>
  <c r="M1312"/>
  <c r="N1312"/>
  <c r="O1312"/>
  <c r="A1313"/>
  <c r="B1313"/>
  <c r="I1313" s="1"/>
  <c r="F1313"/>
  <c r="G1313" s="1"/>
  <c r="H1313"/>
  <c r="K1313"/>
  <c r="M1313"/>
  <c r="N1313" s="1"/>
  <c r="O1313"/>
  <c r="A1314"/>
  <c r="B1314"/>
  <c r="I1314" s="1"/>
  <c r="F1314"/>
  <c r="G1314" s="1"/>
  <c r="E1314" s="1"/>
  <c r="AC1314" s="1"/>
  <c r="H1314"/>
  <c r="K1314"/>
  <c r="M1314"/>
  <c r="N1314" s="1"/>
  <c r="V1314" s="1"/>
  <c r="O1314"/>
  <c r="A1315"/>
  <c r="B1315"/>
  <c r="I1315" s="1"/>
  <c r="F1315"/>
  <c r="G1315" s="1"/>
  <c r="H1315"/>
  <c r="K1315"/>
  <c r="M1315"/>
  <c r="N1315" s="1"/>
  <c r="O1315"/>
  <c r="A1316"/>
  <c r="B1316"/>
  <c r="I1316" s="1"/>
  <c r="F1316"/>
  <c r="G1316" s="1"/>
  <c r="AB1316" s="1"/>
  <c r="H1316"/>
  <c r="K1316"/>
  <c r="M1316"/>
  <c r="N1316" s="1"/>
  <c r="O1316"/>
  <c r="A1317"/>
  <c r="B1317"/>
  <c r="I1317" s="1"/>
  <c r="F1317"/>
  <c r="G1317" s="1"/>
  <c r="T1317" s="1"/>
  <c r="H1317"/>
  <c r="Y1317" s="1"/>
  <c r="K1317"/>
  <c r="M1317"/>
  <c r="N1317" s="1"/>
  <c r="O1317"/>
  <c r="A1318"/>
  <c r="B1318"/>
  <c r="I1318" s="1"/>
  <c r="F1318"/>
  <c r="G1318"/>
  <c r="H1318"/>
  <c r="K1318"/>
  <c r="E1318" s="1"/>
  <c r="AC1318" s="1"/>
  <c r="M1318"/>
  <c r="N1318"/>
  <c r="O1318"/>
  <c r="R1318"/>
  <c r="A1319"/>
  <c r="B1319"/>
  <c r="I1319" s="1"/>
  <c r="F1319"/>
  <c r="G1319" s="1"/>
  <c r="H1319"/>
  <c r="K1319"/>
  <c r="M1319"/>
  <c r="N1319" s="1"/>
  <c r="O1319"/>
  <c r="A1320"/>
  <c r="B1320"/>
  <c r="I1320" s="1"/>
  <c r="F1320"/>
  <c r="G1320" s="1"/>
  <c r="H1320"/>
  <c r="Z1320" s="1"/>
  <c r="K1320"/>
  <c r="M1320"/>
  <c r="N1320" s="1"/>
  <c r="U1320" s="1"/>
  <c r="O1320"/>
  <c r="A1321"/>
  <c r="B1321"/>
  <c r="F1321"/>
  <c r="G1321" s="1"/>
  <c r="H1321"/>
  <c r="I1321"/>
  <c r="K1321"/>
  <c r="M1321"/>
  <c r="N1321"/>
  <c r="O1321"/>
  <c r="A1322"/>
  <c r="B1322"/>
  <c r="F1322"/>
  <c r="G1322" s="1"/>
  <c r="H1322"/>
  <c r="X1322" s="1"/>
  <c r="I1322"/>
  <c r="K1322"/>
  <c r="M1322"/>
  <c r="N1322"/>
  <c r="O1322"/>
  <c r="A1323"/>
  <c r="B1323"/>
  <c r="I1323"/>
  <c r="F1323"/>
  <c r="G1323" s="1"/>
  <c r="H1323"/>
  <c r="K1323"/>
  <c r="M1323"/>
  <c r="N1323" s="1"/>
  <c r="V1323" s="1"/>
  <c r="O1323"/>
  <c r="A1324"/>
  <c r="B1324"/>
  <c r="I1324" s="1"/>
  <c r="F1324"/>
  <c r="G1324" s="1"/>
  <c r="Q1324" s="1"/>
  <c r="T1324"/>
  <c r="H1324"/>
  <c r="K1324"/>
  <c r="M1324"/>
  <c r="N1324" s="1"/>
  <c r="O1324"/>
  <c r="A1325"/>
  <c r="B1325"/>
  <c r="I1325" s="1"/>
  <c r="F1325"/>
  <c r="G1325" s="1"/>
  <c r="R1325" s="1"/>
  <c r="H1325"/>
  <c r="K1325"/>
  <c r="M1325"/>
  <c r="N1325" s="1"/>
  <c r="W1325" s="1"/>
  <c r="O1325"/>
  <c r="A1326"/>
  <c r="B1326"/>
  <c r="I1326" s="1"/>
  <c r="F1326"/>
  <c r="G1326" s="1"/>
  <c r="AB1326" s="1"/>
  <c r="H1326"/>
  <c r="K1326"/>
  <c r="M1326"/>
  <c r="N1326" s="1"/>
  <c r="U1326" s="1"/>
  <c r="O1326"/>
  <c r="A1327"/>
  <c r="B1327"/>
  <c r="I1327" s="1"/>
  <c r="F1327"/>
  <c r="G1327"/>
  <c r="R1327" s="1"/>
  <c r="H1327"/>
  <c r="Z1327" s="1"/>
  <c r="K1327"/>
  <c r="M1327"/>
  <c r="N1327" s="1"/>
  <c r="O1327"/>
  <c r="A1328"/>
  <c r="B1328"/>
  <c r="I1328" s="1"/>
  <c r="F1328"/>
  <c r="G1328" s="1"/>
  <c r="Q1328" s="1"/>
  <c r="H1328"/>
  <c r="K1328"/>
  <c r="M1328"/>
  <c r="N1328" s="1"/>
  <c r="W1328" s="1"/>
  <c r="O1328"/>
  <c r="A1329"/>
  <c r="B1329"/>
  <c r="I1329" s="1"/>
  <c r="F1329"/>
  <c r="G1329" s="1"/>
  <c r="Q1329" s="1"/>
  <c r="H1329"/>
  <c r="K1329"/>
  <c r="M1329"/>
  <c r="N1329" s="1"/>
  <c r="V1329" s="1"/>
  <c r="O1329"/>
  <c r="A1330"/>
  <c r="B1330"/>
  <c r="I1330" s="1"/>
  <c r="F1330"/>
  <c r="G1330" s="1"/>
  <c r="H1330"/>
  <c r="K1330"/>
  <c r="M1330"/>
  <c r="N1330"/>
  <c r="U1330" s="1"/>
  <c r="O1330"/>
  <c r="A1331"/>
  <c r="B1331"/>
  <c r="I1331"/>
  <c r="F1331"/>
  <c r="G1331"/>
  <c r="R1331" s="1"/>
  <c r="H1331"/>
  <c r="K1331"/>
  <c r="M1331"/>
  <c r="N1331" s="1"/>
  <c r="U1331" s="1"/>
  <c r="O1331"/>
  <c r="A1332"/>
  <c r="B1332"/>
  <c r="I1332" s="1"/>
  <c r="F1332"/>
  <c r="G1332" s="1"/>
  <c r="H1332"/>
  <c r="K1332"/>
  <c r="M1332"/>
  <c r="N1332" s="1"/>
  <c r="W1332" s="1"/>
  <c r="O1332"/>
  <c r="A1333"/>
  <c r="B1333"/>
  <c r="I1333" s="1"/>
  <c r="F1333"/>
  <c r="G1333" s="1"/>
  <c r="H1333"/>
  <c r="K1333"/>
  <c r="M1333"/>
  <c r="N1333" s="1"/>
  <c r="U1333" s="1"/>
  <c r="O1333"/>
  <c r="A1334"/>
  <c r="B1334"/>
  <c r="I1334"/>
  <c r="F1334"/>
  <c r="G1334"/>
  <c r="H1334"/>
  <c r="K1334"/>
  <c r="M1334"/>
  <c r="N1334"/>
  <c r="U1334" s="1"/>
  <c r="O1334"/>
  <c r="A1335"/>
  <c r="B1335"/>
  <c r="I1335"/>
  <c r="F1335"/>
  <c r="G1335"/>
  <c r="T1335" s="1"/>
  <c r="H1335"/>
  <c r="K1335"/>
  <c r="M1335"/>
  <c r="N1335" s="1"/>
  <c r="W1335" s="1"/>
  <c r="O1335"/>
  <c r="A1336"/>
  <c r="B1336"/>
  <c r="I1336" s="1"/>
  <c r="F1336"/>
  <c r="G1336" s="1"/>
  <c r="H1336"/>
  <c r="K1336"/>
  <c r="M1336"/>
  <c r="N1336" s="1"/>
  <c r="O1336"/>
  <c r="R1336"/>
  <c r="A1337"/>
  <c r="B1337"/>
  <c r="I1337" s="1"/>
  <c r="F1337"/>
  <c r="G1337" s="1"/>
  <c r="H1337"/>
  <c r="K1337"/>
  <c r="M1337"/>
  <c r="N1337" s="1"/>
  <c r="O1337"/>
  <c r="A1338"/>
  <c r="B1338"/>
  <c r="I1338" s="1"/>
  <c r="F1338"/>
  <c r="G1338" s="1"/>
  <c r="T1338" s="1"/>
  <c r="H1338"/>
  <c r="K1338"/>
  <c r="M1338"/>
  <c r="N1338" s="1"/>
  <c r="O1338"/>
  <c r="A1339"/>
  <c r="B1339"/>
  <c r="I1339" s="1"/>
  <c r="F1339"/>
  <c r="G1339" s="1"/>
  <c r="AB1339" s="1"/>
  <c r="H1339"/>
  <c r="K1339"/>
  <c r="M1339"/>
  <c r="N1339" s="1"/>
  <c r="O1339"/>
  <c r="A1340"/>
  <c r="B1340"/>
  <c r="I1340" s="1"/>
  <c r="F1340"/>
  <c r="G1340" s="1"/>
  <c r="H1340"/>
  <c r="K1340"/>
  <c r="M1340"/>
  <c r="N1340" s="1"/>
  <c r="W1340" s="1"/>
  <c r="O1340"/>
  <c r="A1341"/>
  <c r="B1341"/>
  <c r="I1341"/>
  <c r="F1341"/>
  <c r="G1341" s="1"/>
  <c r="H1341"/>
  <c r="K1341"/>
  <c r="M1341"/>
  <c r="N1341" s="1"/>
  <c r="U1341" s="1"/>
  <c r="O1341"/>
  <c r="A1342"/>
  <c r="B1342"/>
  <c r="I1342"/>
  <c r="F1342"/>
  <c r="G1342"/>
  <c r="AB1342" s="1"/>
  <c r="H1342"/>
  <c r="K1342"/>
  <c r="M1342"/>
  <c r="N1342" s="1"/>
  <c r="W1342" s="1"/>
  <c r="O1342"/>
  <c r="A1343"/>
  <c r="B1343"/>
  <c r="I1343" s="1"/>
  <c r="F1343"/>
  <c r="G1343" s="1"/>
  <c r="H1343"/>
  <c r="K1343"/>
  <c r="M1343"/>
  <c r="N1343"/>
  <c r="O1343"/>
  <c r="A1344"/>
  <c r="B1344"/>
  <c r="F1344"/>
  <c r="G1344" s="1"/>
  <c r="H1344"/>
  <c r="I1344"/>
  <c r="K1344"/>
  <c r="M1344"/>
  <c r="N1344" s="1"/>
  <c r="U1344" s="1"/>
  <c r="O1344"/>
  <c r="A1345"/>
  <c r="B1345"/>
  <c r="I1345" s="1"/>
  <c r="F1345"/>
  <c r="G1345" s="1"/>
  <c r="H1345"/>
  <c r="K1345"/>
  <c r="M1345"/>
  <c r="N1345" s="1"/>
  <c r="V1345" s="1"/>
  <c r="O1345"/>
  <c r="A1346"/>
  <c r="B1346"/>
  <c r="I1346" s="1"/>
  <c r="F1346"/>
  <c r="G1346" s="1"/>
  <c r="T1346" s="1"/>
  <c r="H1346"/>
  <c r="K1346"/>
  <c r="M1346"/>
  <c r="N1346" s="1"/>
  <c r="V1346" s="1"/>
  <c r="O1346"/>
  <c r="A1347"/>
  <c r="B1347"/>
  <c r="I1347" s="1"/>
  <c r="F1347"/>
  <c r="G1347" s="1"/>
  <c r="H1347"/>
  <c r="K1347"/>
  <c r="M1347"/>
  <c r="N1347"/>
  <c r="O1347"/>
  <c r="A1348"/>
  <c r="B1348"/>
  <c r="F1348"/>
  <c r="G1348" s="1"/>
  <c r="H1348"/>
  <c r="I1348"/>
  <c r="K1348"/>
  <c r="M1348"/>
  <c r="N1348" s="1"/>
  <c r="O1348"/>
  <c r="A1349"/>
  <c r="B1349"/>
  <c r="I1349" s="1"/>
  <c r="F1349"/>
  <c r="G1349" s="1"/>
  <c r="H1349"/>
  <c r="K1349"/>
  <c r="M1349"/>
  <c r="N1349" s="1"/>
  <c r="W1349" s="1"/>
  <c r="O1349"/>
  <c r="A1350"/>
  <c r="B1350"/>
  <c r="F1350"/>
  <c r="G1350"/>
  <c r="H1350"/>
  <c r="I1350"/>
  <c r="K1350"/>
  <c r="E1350"/>
  <c r="M1350"/>
  <c r="N1350"/>
  <c r="O1350"/>
  <c r="A1351"/>
  <c r="B1351"/>
  <c r="F1351"/>
  <c r="G1351" s="1"/>
  <c r="H1351"/>
  <c r="I1351"/>
  <c r="K1351"/>
  <c r="M1351"/>
  <c r="N1351" s="1"/>
  <c r="O1351"/>
  <c r="A1352"/>
  <c r="B1352"/>
  <c r="I1352"/>
  <c r="F1352"/>
  <c r="G1352"/>
  <c r="R1352" s="1"/>
  <c r="H1352"/>
  <c r="K1352"/>
  <c r="M1352"/>
  <c r="N1352" s="1"/>
  <c r="O1352"/>
  <c r="A1353"/>
  <c r="B1353"/>
  <c r="I1353" s="1"/>
  <c r="F1353"/>
  <c r="G1353" s="1"/>
  <c r="H1353"/>
  <c r="K1353"/>
  <c r="M1353"/>
  <c r="N1353" s="1"/>
  <c r="O1353"/>
  <c r="A1354"/>
  <c r="B1354"/>
  <c r="F1354"/>
  <c r="G1354" s="1"/>
  <c r="H1354"/>
  <c r="I1354"/>
  <c r="K1354"/>
  <c r="M1354"/>
  <c r="N1354" s="1"/>
  <c r="W1354"/>
  <c r="O1354"/>
  <c r="A1355"/>
  <c r="B1355"/>
  <c r="I1355"/>
  <c r="F1355"/>
  <c r="G1355"/>
  <c r="H1355"/>
  <c r="K1355"/>
  <c r="M1355"/>
  <c r="N1355"/>
  <c r="V1355" s="1"/>
  <c r="O1355"/>
  <c r="A1356"/>
  <c r="B1356"/>
  <c r="I1356" s="1"/>
  <c r="F1356"/>
  <c r="G1356" s="1"/>
  <c r="H1356"/>
  <c r="K1356"/>
  <c r="M1356"/>
  <c r="N1356" s="1"/>
  <c r="O1356"/>
  <c r="A1357"/>
  <c r="B1357"/>
  <c r="I1357" s="1"/>
  <c r="F1357"/>
  <c r="G1357" s="1"/>
  <c r="H1357"/>
  <c r="K1357"/>
  <c r="M1357"/>
  <c r="N1357" s="1"/>
  <c r="U1357" s="1"/>
  <c r="O1357"/>
  <c r="A1358"/>
  <c r="B1358"/>
  <c r="I1358" s="1"/>
  <c r="F1358"/>
  <c r="G1358"/>
  <c r="H1358"/>
  <c r="K1358"/>
  <c r="M1358"/>
  <c r="N1358" s="1"/>
  <c r="V1358" s="1"/>
  <c r="O1358"/>
  <c r="A1359"/>
  <c r="B1359"/>
  <c r="I1359" s="1"/>
  <c r="F1359"/>
  <c r="G1359" s="1"/>
  <c r="H1359"/>
  <c r="K1359"/>
  <c r="M1359"/>
  <c r="N1359" s="1"/>
  <c r="W1359" s="1"/>
  <c r="O1359"/>
  <c r="A1360"/>
  <c r="B1360"/>
  <c r="I1360" s="1"/>
  <c r="F1360"/>
  <c r="G1360"/>
  <c r="R1360" s="1"/>
  <c r="H1360"/>
  <c r="K1360"/>
  <c r="M1360"/>
  <c r="N1360" s="1"/>
  <c r="W1360" s="1"/>
  <c r="O1360"/>
  <c r="A1361"/>
  <c r="B1361"/>
  <c r="I1361" s="1"/>
  <c r="F1361"/>
  <c r="G1361"/>
  <c r="H1361"/>
  <c r="K1361"/>
  <c r="M1361"/>
  <c r="N1361"/>
  <c r="V1361" s="1"/>
  <c r="O1361"/>
  <c r="A1362"/>
  <c r="B1362"/>
  <c r="I1362" s="1"/>
  <c r="F1362"/>
  <c r="G1362"/>
  <c r="H1362"/>
  <c r="K1362"/>
  <c r="M1362"/>
  <c r="N1362"/>
  <c r="O1362"/>
  <c r="A1363"/>
  <c r="B1363"/>
  <c r="I1363" s="1"/>
  <c r="F1363"/>
  <c r="G1363" s="1"/>
  <c r="H1363"/>
  <c r="K1363"/>
  <c r="M1363"/>
  <c r="N1363" s="1"/>
  <c r="O1363"/>
  <c r="A1364"/>
  <c r="B1364"/>
  <c r="I1364" s="1"/>
  <c r="F1364"/>
  <c r="G1364"/>
  <c r="E1364" s="1"/>
  <c r="H1364"/>
  <c r="K1364"/>
  <c r="M1364"/>
  <c r="N1364" s="1"/>
  <c r="V1364" s="1"/>
  <c r="O1364"/>
  <c r="A1365"/>
  <c r="B1365"/>
  <c r="I1365" s="1"/>
  <c r="F1365"/>
  <c r="G1365" s="1"/>
  <c r="Q1365" s="1"/>
  <c r="H1365"/>
  <c r="K1365"/>
  <c r="M1365"/>
  <c r="N1365" s="1"/>
  <c r="O1365"/>
  <c r="A1366"/>
  <c r="B1366"/>
  <c r="I1366" s="1"/>
  <c r="F1366"/>
  <c r="G1366" s="1"/>
  <c r="T1366" s="1"/>
  <c r="H1366"/>
  <c r="K1366"/>
  <c r="M1366"/>
  <c r="N1366" s="1"/>
  <c r="O1366"/>
  <c r="A1367"/>
  <c r="B1367"/>
  <c r="I1367" s="1"/>
  <c r="F1367"/>
  <c r="G1367" s="1"/>
  <c r="H1367"/>
  <c r="K1367"/>
  <c r="M1367"/>
  <c r="N1367" s="1"/>
  <c r="W1367" s="1"/>
  <c r="V1367"/>
  <c r="O1367"/>
  <c r="U1367"/>
  <c r="A1368"/>
  <c r="B1368"/>
  <c r="I1368" s="1"/>
  <c r="F1368"/>
  <c r="G1368" s="1"/>
  <c r="S1368" s="1"/>
  <c r="H1368"/>
  <c r="K1368"/>
  <c r="M1368"/>
  <c r="N1368" s="1"/>
  <c r="W1368" s="1"/>
  <c r="O1368"/>
  <c r="A1369"/>
  <c r="B1369"/>
  <c r="I1369"/>
  <c r="F1369"/>
  <c r="G1369" s="1"/>
  <c r="T1369" s="1"/>
  <c r="H1369"/>
  <c r="Z1369" s="1"/>
  <c r="K1369"/>
  <c r="M1369"/>
  <c r="N1369" s="1"/>
  <c r="U1369" s="1"/>
  <c r="O1369"/>
  <c r="A1370"/>
  <c r="B1370"/>
  <c r="I1370" s="1"/>
  <c r="F1370"/>
  <c r="G1370"/>
  <c r="T1370" s="1"/>
  <c r="H1370"/>
  <c r="K1370"/>
  <c r="M1370"/>
  <c r="N1370" s="1"/>
  <c r="O1370"/>
  <c r="A1371"/>
  <c r="B1371"/>
  <c r="I1371" s="1"/>
  <c r="F1371"/>
  <c r="G1371" s="1"/>
  <c r="H1371"/>
  <c r="K1371"/>
  <c r="M1371"/>
  <c r="N1371" s="1"/>
  <c r="O1371"/>
  <c r="A1372"/>
  <c r="B1372"/>
  <c r="I1372" s="1"/>
  <c r="F1372"/>
  <c r="G1372" s="1"/>
  <c r="H1372"/>
  <c r="K1372"/>
  <c r="M1372"/>
  <c r="N1372" s="1"/>
  <c r="U1372" s="1"/>
  <c r="O1372"/>
  <c r="R1372"/>
  <c r="A1373"/>
  <c r="B1373"/>
  <c r="I1373" s="1"/>
  <c r="F1373"/>
  <c r="G1373"/>
  <c r="H1373"/>
  <c r="K1373"/>
  <c r="M1373"/>
  <c r="N1373" s="1"/>
  <c r="U1373" s="1"/>
  <c r="O1373"/>
  <c r="A1374"/>
  <c r="B1374"/>
  <c r="F1374"/>
  <c r="G1374"/>
  <c r="H1374"/>
  <c r="I1374"/>
  <c r="K1374"/>
  <c r="M1374"/>
  <c r="N1374" s="1"/>
  <c r="W1374" s="1"/>
  <c r="O1374"/>
  <c r="A1375"/>
  <c r="B1375"/>
  <c r="I1375" s="1"/>
  <c r="F1375"/>
  <c r="G1375"/>
  <c r="H1375"/>
  <c r="K1375"/>
  <c r="M1375"/>
  <c r="N1375"/>
  <c r="W1375" s="1"/>
  <c r="O1375"/>
  <c r="A1376"/>
  <c r="B1376"/>
  <c r="I1376" s="1"/>
  <c r="F1376"/>
  <c r="G1376" s="1"/>
  <c r="H1376"/>
  <c r="K1376"/>
  <c r="M1376"/>
  <c r="N1376" s="1"/>
  <c r="O1376"/>
  <c r="A1377"/>
  <c r="B1377"/>
  <c r="I1377" s="1"/>
  <c r="F1377"/>
  <c r="G1377" s="1"/>
  <c r="H1377"/>
  <c r="K1377"/>
  <c r="M1377"/>
  <c r="N1377"/>
  <c r="W1377" s="1"/>
  <c r="O1377"/>
  <c r="A1378"/>
  <c r="B1378"/>
  <c r="I1378" s="1"/>
  <c r="F1378"/>
  <c r="G1378" s="1"/>
  <c r="H1378"/>
  <c r="K1378"/>
  <c r="M1378"/>
  <c r="N1378" s="1"/>
  <c r="U1378" s="1"/>
  <c r="O1378"/>
  <c r="A1379"/>
  <c r="B1379"/>
  <c r="I1379" s="1"/>
  <c r="F1379"/>
  <c r="G1379" s="1"/>
  <c r="AB1379" s="1"/>
  <c r="H1379"/>
  <c r="K1379"/>
  <c r="M1379"/>
  <c r="N1379" s="1"/>
  <c r="O1379"/>
  <c r="A1380"/>
  <c r="B1380"/>
  <c r="F1380"/>
  <c r="G1380"/>
  <c r="H1380"/>
  <c r="I1380"/>
  <c r="K1380"/>
  <c r="M1380"/>
  <c r="N1380" s="1"/>
  <c r="O1380"/>
  <c r="A1381"/>
  <c r="B1381"/>
  <c r="F1381"/>
  <c r="G1381" s="1"/>
  <c r="S1381" s="1"/>
  <c r="H1381"/>
  <c r="I1381"/>
  <c r="K1381"/>
  <c r="M1381"/>
  <c r="N1381"/>
  <c r="O1381"/>
  <c r="A1382"/>
  <c r="B1382"/>
  <c r="I1382"/>
  <c r="F1382"/>
  <c r="G1382" s="1"/>
  <c r="H1382"/>
  <c r="K1382"/>
  <c r="M1382"/>
  <c r="N1382"/>
  <c r="O1382"/>
  <c r="A1383"/>
  <c r="B1383"/>
  <c r="I1383" s="1"/>
  <c r="F1383"/>
  <c r="G1383" s="1"/>
  <c r="E1383" s="1"/>
  <c r="H1383"/>
  <c r="X1383" s="1"/>
  <c r="K1383"/>
  <c r="M1383"/>
  <c r="N1383" s="1"/>
  <c r="O1383"/>
  <c r="A1384"/>
  <c r="B1384"/>
  <c r="F1384"/>
  <c r="G1384" s="1"/>
  <c r="H1384"/>
  <c r="I1384"/>
  <c r="K1384"/>
  <c r="M1384"/>
  <c r="N1384"/>
  <c r="O1384"/>
  <c r="A1385"/>
  <c r="B1385"/>
  <c r="I1385"/>
  <c r="F1385"/>
  <c r="G1385" s="1"/>
  <c r="H1385"/>
  <c r="K1385"/>
  <c r="M1385"/>
  <c r="N1385" s="1"/>
  <c r="V1385" s="1"/>
  <c r="O1385"/>
  <c r="A1386"/>
  <c r="B1386"/>
  <c r="F1386"/>
  <c r="G1386"/>
  <c r="H1386"/>
  <c r="I1386"/>
  <c r="K1386"/>
  <c r="M1386"/>
  <c r="N1386" s="1"/>
  <c r="W1386" s="1"/>
  <c r="O1386"/>
  <c r="A1387"/>
  <c r="B1387"/>
  <c r="I1387" s="1"/>
  <c r="F1387"/>
  <c r="G1387"/>
  <c r="H1387"/>
  <c r="K1387"/>
  <c r="M1387"/>
  <c r="N1387"/>
  <c r="O1387"/>
  <c r="A1388"/>
  <c r="B1388"/>
  <c r="I1388"/>
  <c r="F1388"/>
  <c r="G1388" s="1"/>
  <c r="AB1388" s="1"/>
  <c r="H1388"/>
  <c r="K1388"/>
  <c r="M1388"/>
  <c r="N1388"/>
  <c r="V1388" s="1"/>
  <c r="O1388"/>
  <c r="A1389"/>
  <c r="B1389"/>
  <c r="I1389" s="1"/>
  <c r="F1389"/>
  <c r="G1389" s="1"/>
  <c r="H1389"/>
  <c r="K1389"/>
  <c r="M1389"/>
  <c r="N1389" s="1"/>
  <c r="O1389"/>
  <c r="A1390"/>
  <c r="B1390"/>
  <c r="I1390" s="1"/>
  <c r="F1390"/>
  <c r="G1390" s="1"/>
  <c r="H1390"/>
  <c r="K1390"/>
  <c r="M1390"/>
  <c r="N1390" s="1"/>
  <c r="O1390"/>
  <c r="A1391"/>
  <c r="B1391"/>
  <c r="I1391" s="1"/>
  <c r="F1391"/>
  <c r="G1391" s="1"/>
  <c r="H1391"/>
  <c r="K1391"/>
  <c r="M1391"/>
  <c r="N1391" s="1"/>
  <c r="U1391" s="1"/>
  <c r="O1391"/>
  <c r="A1392"/>
  <c r="B1392"/>
  <c r="I1392" s="1"/>
  <c r="F1392"/>
  <c r="G1392"/>
  <c r="R1392"/>
  <c r="H1392"/>
  <c r="K1392"/>
  <c r="M1392"/>
  <c r="N1392"/>
  <c r="O1392"/>
  <c r="A1393"/>
  <c r="B1393"/>
  <c r="I1393" s="1"/>
  <c r="F1393"/>
  <c r="G1393" s="1"/>
  <c r="S1393" s="1"/>
  <c r="H1393"/>
  <c r="K1393"/>
  <c r="M1393"/>
  <c r="N1393" s="1"/>
  <c r="U1393" s="1"/>
  <c r="O1393"/>
  <c r="A1394"/>
  <c r="B1394"/>
  <c r="I1394" s="1"/>
  <c r="F1394"/>
  <c r="G1394"/>
  <c r="H1394"/>
  <c r="K1394"/>
  <c r="M1394"/>
  <c r="N1394" s="1"/>
  <c r="W1394" s="1"/>
  <c r="O1394"/>
  <c r="A1395"/>
  <c r="B1395"/>
  <c r="I1395" s="1"/>
  <c r="F1395"/>
  <c r="G1395" s="1"/>
  <c r="S1395" s="1"/>
  <c r="H1395"/>
  <c r="K1395"/>
  <c r="M1395"/>
  <c r="N1395" s="1"/>
  <c r="V1395" s="1"/>
  <c r="O1395"/>
  <c r="A1396"/>
  <c r="B1396"/>
  <c r="I1396" s="1"/>
  <c r="F1396"/>
  <c r="G1396"/>
  <c r="H1396"/>
  <c r="K1396"/>
  <c r="M1396"/>
  <c r="N1396" s="1"/>
  <c r="V1396" s="1"/>
  <c r="O1396"/>
  <c r="A1397"/>
  <c r="B1397"/>
  <c r="I1397" s="1"/>
  <c r="F1397"/>
  <c r="G1397"/>
  <c r="H1397"/>
  <c r="K1397"/>
  <c r="M1397"/>
  <c r="N1397"/>
  <c r="U1397" s="1"/>
  <c r="O1397"/>
  <c r="A1398"/>
  <c r="B1398"/>
  <c r="I1398" s="1"/>
  <c r="F1398"/>
  <c r="G1398" s="1"/>
  <c r="H1398"/>
  <c r="K1398"/>
  <c r="M1398"/>
  <c r="N1398" s="1"/>
  <c r="U1398" s="1"/>
  <c r="O1398"/>
  <c r="A1399"/>
  <c r="B1399"/>
  <c r="I1399" s="1"/>
  <c r="F1399"/>
  <c r="G1399" s="1"/>
  <c r="R1399" s="1"/>
  <c r="H1399"/>
  <c r="K1399"/>
  <c r="M1399"/>
  <c r="N1399" s="1"/>
  <c r="U1399" s="1"/>
  <c r="O1399"/>
  <c r="A1400"/>
  <c r="B1400"/>
  <c r="I1400" s="1"/>
  <c r="F1400"/>
  <c r="G1400" s="1"/>
  <c r="H1400"/>
  <c r="K1400"/>
  <c r="M1400"/>
  <c r="N1400" s="1"/>
  <c r="O1400"/>
  <c r="A1401"/>
  <c r="B1401"/>
  <c r="I1401" s="1"/>
  <c r="F1401"/>
  <c r="G1401" s="1"/>
  <c r="H1401"/>
  <c r="K1401"/>
  <c r="M1401"/>
  <c r="N1401" s="1"/>
  <c r="V1401" s="1"/>
  <c r="O1401"/>
  <c r="A1402"/>
  <c r="B1402"/>
  <c r="I1402" s="1"/>
  <c r="F1402"/>
  <c r="G1402" s="1"/>
  <c r="R1402" s="1"/>
  <c r="H1402"/>
  <c r="K1402"/>
  <c r="M1402"/>
  <c r="N1402" s="1"/>
  <c r="O1402"/>
  <c r="A1403"/>
  <c r="B1403"/>
  <c r="I1403" s="1"/>
  <c r="F1403"/>
  <c r="G1403"/>
  <c r="T1403" s="1"/>
  <c r="H1403"/>
  <c r="K1403"/>
  <c r="M1403"/>
  <c r="N1403" s="1"/>
  <c r="W1403" s="1"/>
  <c r="O1403"/>
  <c r="A1404"/>
  <c r="B1404"/>
  <c r="I1404" s="1"/>
  <c r="F1404"/>
  <c r="G1404" s="1"/>
  <c r="T1404" s="1"/>
  <c r="H1404"/>
  <c r="K1404"/>
  <c r="M1404"/>
  <c r="N1404"/>
  <c r="V1404" s="1"/>
  <c r="O1404"/>
  <c r="A1405"/>
  <c r="B1405"/>
  <c r="I1405" s="1"/>
  <c r="F1405"/>
  <c r="G1405" s="1"/>
  <c r="H1405"/>
  <c r="AA1405" s="1"/>
  <c r="K1405"/>
  <c r="M1405"/>
  <c r="N1405" s="1"/>
  <c r="O1405"/>
  <c r="A1406"/>
  <c r="B1406"/>
  <c r="I1406" s="1"/>
  <c r="F1406"/>
  <c r="G1406"/>
  <c r="T1406" s="1"/>
  <c r="H1406"/>
  <c r="Y1406" s="1"/>
  <c r="K1406"/>
  <c r="M1406"/>
  <c r="N1406"/>
  <c r="W1406" s="1"/>
  <c r="O1406"/>
  <c r="A1407"/>
  <c r="B1407"/>
  <c r="I1407" s="1"/>
  <c r="F1407"/>
  <c r="G1407" s="1"/>
  <c r="H1407"/>
  <c r="K1407"/>
  <c r="M1407"/>
  <c r="N1407" s="1"/>
  <c r="V1407" s="1"/>
  <c r="O1407"/>
  <c r="A1408"/>
  <c r="B1408"/>
  <c r="I1408" s="1"/>
  <c r="F1408"/>
  <c r="G1408" s="1"/>
  <c r="H1408"/>
  <c r="K1408"/>
  <c r="M1408"/>
  <c r="N1408" s="1"/>
  <c r="W1408" s="1"/>
  <c r="O1408"/>
  <c r="A1409"/>
  <c r="B1409"/>
  <c r="I1409" s="1"/>
  <c r="F1409"/>
  <c r="G1409" s="1"/>
  <c r="H1409"/>
  <c r="K1409"/>
  <c r="M1409"/>
  <c r="N1409" s="1"/>
  <c r="O1409"/>
  <c r="A1410"/>
  <c r="B1410"/>
  <c r="I1410" s="1"/>
  <c r="F1410"/>
  <c r="G1410" s="1"/>
  <c r="S1410" s="1"/>
  <c r="H1410"/>
  <c r="K1410"/>
  <c r="M1410"/>
  <c r="N1410" s="1"/>
  <c r="O1410"/>
  <c r="A1411"/>
  <c r="B1411"/>
  <c r="I1411" s="1"/>
  <c r="F1411"/>
  <c r="G1411" s="1"/>
  <c r="H1411"/>
  <c r="X1411" s="1"/>
  <c r="K1411"/>
  <c r="M1411"/>
  <c r="N1411" s="1"/>
  <c r="W1411" s="1"/>
  <c r="O1411"/>
  <c r="A1412"/>
  <c r="B1412"/>
  <c r="F1412"/>
  <c r="G1412"/>
  <c r="H1412"/>
  <c r="I1412"/>
  <c r="K1412"/>
  <c r="M1412"/>
  <c r="N1412" s="1"/>
  <c r="O1412"/>
  <c r="A1413"/>
  <c r="B1413"/>
  <c r="I1413" s="1"/>
  <c r="F1413"/>
  <c r="G1413" s="1"/>
  <c r="T1413" s="1"/>
  <c r="H1413"/>
  <c r="K1413"/>
  <c r="M1413"/>
  <c r="N1413"/>
  <c r="W1413" s="1"/>
  <c r="O1413"/>
  <c r="A1414"/>
  <c r="B1414"/>
  <c r="I1414" s="1"/>
  <c r="F1414"/>
  <c r="G1414"/>
  <c r="H1414"/>
  <c r="K1414"/>
  <c r="M1414"/>
  <c r="N1414"/>
  <c r="V1414" s="1"/>
  <c r="O1414"/>
  <c r="A1415"/>
  <c r="B1415"/>
  <c r="I1415" s="1"/>
  <c r="F1415"/>
  <c r="G1415" s="1"/>
  <c r="H1415"/>
  <c r="K1415"/>
  <c r="M1415"/>
  <c r="N1415" s="1"/>
  <c r="W1415" s="1"/>
  <c r="O1415"/>
  <c r="A1416"/>
  <c r="B1416"/>
  <c r="I1416" s="1"/>
  <c r="F1416"/>
  <c r="G1416" s="1"/>
  <c r="S1416" s="1"/>
  <c r="H1416"/>
  <c r="K1416"/>
  <c r="M1416"/>
  <c r="N1416" s="1"/>
  <c r="O1416"/>
  <c r="A1417"/>
  <c r="B1417"/>
  <c r="I1417" s="1"/>
  <c r="F1417"/>
  <c r="G1417" s="1"/>
  <c r="H1417"/>
  <c r="K1417"/>
  <c r="M1417"/>
  <c r="N1417" s="1"/>
  <c r="V1417" s="1"/>
  <c r="O1417"/>
  <c r="A1418"/>
  <c r="B1418"/>
  <c r="I1418" s="1"/>
  <c r="F1418"/>
  <c r="G1418"/>
  <c r="H1418"/>
  <c r="K1418"/>
  <c r="M1418"/>
  <c r="N1418"/>
  <c r="O1418"/>
  <c r="A1419"/>
  <c r="B1419"/>
  <c r="I1419"/>
  <c r="F1419"/>
  <c r="G1419" s="1"/>
  <c r="E1419" s="1"/>
  <c r="H1419"/>
  <c r="K1419"/>
  <c r="M1419"/>
  <c r="N1419" s="1"/>
  <c r="O1419"/>
  <c r="A1420"/>
  <c r="B1420"/>
  <c r="I1420" s="1"/>
  <c r="F1420"/>
  <c r="G1420"/>
  <c r="S1420" s="1"/>
  <c r="H1420"/>
  <c r="Y1420" s="1"/>
  <c r="K1420"/>
  <c r="M1420"/>
  <c r="N1420" s="1"/>
  <c r="O1420"/>
  <c r="A1421"/>
  <c r="B1421"/>
  <c r="I1421" s="1"/>
  <c r="F1421"/>
  <c r="G1421"/>
  <c r="H1421"/>
  <c r="K1421"/>
  <c r="M1421"/>
  <c r="N1421"/>
  <c r="O1421"/>
  <c r="A1422"/>
  <c r="B1422"/>
  <c r="F1422"/>
  <c r="G1422" s="1"/>
  <c r="H1422"/>
  <c r="I1422"/>
  <c r="K1422"/>
  <c r="M1422"/>
  <c r="N1422" s="1"/>
  <c r="O1422"/>
  <c r="A1423"/>
  <c r="B1423"/>
  <c r="I1423" s="1"/>
  <c r="F1423"/>
  <c r="G1423" s="1"/>
  <c r="T1423" s="1"/>
  <c r="S1423"/>
  <c r="H1423"/>
  <c r="K1423"/>
  <c r="E1423" s="1"/>
  <c r="AC1423" s="1"/>
  <c r="M1423"/>
  <c r="N1423" s="1"/>
  <c r="O1423"/>
  <c r="A1424"/>
  <c r="B1424"/>
  <c r="F1424"/>
  <c r="G1424" s="1"/>
  <c r="R1424" s="1"/>
  <c r="H1424"/>
  <c r="I1424"/>
  <c r="K1424"/>
  <c r="M1424"/>
  <c r="N1424" s="1"/>
  <c r="O1424"/>
  <c r="A1425"/>
  <c r="B1425"/>
  <c r="I1425" s="1"/>
  <c r="F1425"/>
  <c r="G1425"/>
  <c r="H1425"/>
  <c r="K1425"/>
  <c r="M1425"/>
  <c r="N1425"/>
  <c r="U1425"/>
  <c r="O1425"/>
  <c r="A1426"/>
  <c r="B1426"/>
  <c r="I1426"/>
  <c r="F1426"/>
  <c r="G1426" s="1"/>
  <c r="R1426" s="1"/>
  <c r="H1426"/>
  <c r="K1426"/>
  <c r="M1426"/>
  <c r="N1426" s="1"/>
  <c r="O1426"/>
  <c r="A1427"/>
  <c r="B1427"/>
  <c r="I1427"/>
  <c r="F1427"/>
  <c r="G1427" s="1"/>
  <c r="S1427" s="1"/>
  <c r="H1427"/>
  <c r="K1427"/>
  <c r="M1427"/>
  <c r="N1427" s="1"/>
  <c r="V1427" s="1"/>
  <c r="O1427"/>
  <c r="A1428"/>
  <c r="B1428"/>
  <c r="I1428" s="1"/>
  <c r="F1428"/>
  <c r="G1428"/>
  <c r="R1428" s="1"/>
  <c r="S1428"/>
  <c r="H1428"/>
  <c r="K1428"/>
  <c r="E1428"/>
  <c r="AC1428"/>
  <c r="M1428"/>
  <c r="N1428" s="1"/>
  <c r="W1428"/>
  <c r="O1428"/>
  <c r="A1429"/>
  <c r="B1429"/>
  <c r="I1429"/>
  <c r="F1429"/>
  <c r="G1429"/>
  <c r="H1429"/>
  <c r="K1429"/>
  <c r="M1429"/>
  <c r="N1429"/>
  <c r="V1429" s="1"/>
  <c r="O1429"/>
  <c r="A1430"/>
  <c r="B1430"/>
  <c r="I1430" s="1"/>
  <c r="F1430"/>
  <c r="G1430" s="1"/>
  <c r="H1430"/>
  <c r="K1430"/>
  <c r="M1430"/>
  <c r="N1430" s="1"/>
  <c r="V1430" s="1"/>
  <c r="O1430"/>
  <c r="A1431"/>
  <c r="B1431"/>
  <c r="I1431" s="1"/>
  <c r="F1431"/>
  <c r="G1431"/>
  <c r="H1431"/>
  <c r="K1431"/>
  <c r="M1431"/>
  <c r="N1431" s="1"/>
  <c r="O1431"/>
  <c r="A1432"/>
  <c r="B1432"/>
  <c r="F1432"/>
  <c r="G1432" s="1"/>
  <c r="H1432"/>
  <c r="I1432"/>
  <c r="K1432"/>
  <c r="M1432"/>
  <c r="N1432" s="1"/>
  <c r="U1432" s="1"/>
  <c r="O1432"/>
  <c r="A1433"/>
  <c r="B1433"/>
  <c r="F1433"/>
  <c r="G1433" s="1"/>
  <c r="H1433"/>
  <c r="I1433"/>
  <c r="K1433"/>
  <c r="M1433"/>
  <c r="N1433" s="1"/>
  <c r="U1433" s="1"/>
  <c r="O1433"/>
  <c r="A1434"/>
  <c r="B1434"/>
  <c r="I1434" s="1"/>
  <c r="F1434"/>
  <c r="G1434"/>
  <c r="Q1434" s="1"/>
  <c r="H1434"/>
  <c r="K1434"/>
  <c r="M1434"/>
  <c r="N1434"/>
  <c r="O1434"/>
  <c r="A1435"/>
  <c r="B1435"/>
  <c r="I1435" s="1"/>
  <c r="F1435"/>
  <c r="G1435"/>
  <c r="S1435" s="1"/>
  <c r="H1435"/>
  <c r="K1435"/>
  <c r="M1435"/>
  <c r="N1435" s="1"/>
  <c r="O1435"/>
  <c r="A1436"/>
  <c r="B1436"/>
  <c r="I1436" s="1"/>
  <c r="F1436"/>
  <c r="G1436" s="1"/>
  <c r="H1436"/>
  <c r="K1436"/>
  <c r="M1436"/>
  <c r="N1436" s="1"/>
  <c r="O1436"/>
  <c r="A1437"/>
  <c r="B1437"/>
  <c r="I1437" s="1"/>
  <c r="F1437"/>
  <c r="G1437" s="1"/>
  <c r="H1437"/>
  <c r="K1437"/>
  <c r="M1437"/>
  <c r="N1437" s="1"/>
  <c r="V1437" s="1"/>
  <c r="O1437"/>
  <c r="A1438"/>
  <c r="B1438"/>
  <c r="I1438" s="1"/>
  <c r="F1438"/>
  <c r="G1438" s="1"/>
  <c r="H1438"/>
  <c r="K1438"/>
  <c r="M1438"/>
  <c r="N1438" s="1"/>
  <c r="O1438"/>
  <c r="A1439"/>
  <c r="B1439"/>
  <c r="I1439" s="1"/>
  <c r="F1439"/>
  <c r="G1439" s="1"/>
  <c r="H1439"/>
  <c r="K1439"/>
  <c r="M1439"/>
  <c r="N1439" s="1"/>
  <c r="O1439"/>
  <c r="A1440"/>
  <c r="B1440"/>
  <c r="I1440" s="1"/>
  <c r="F1440"/>
  <c r="G1440"/>
  <c r="T1440" s="1"/>
  <c r="H1440"/>
  <c r="K1440"/>
  <c r="M1440"/>
  <c r="N1440" s="1"/>
  <c r="O1440"/>
  <c r="A1441"/>
  <c r="B1441"/>
  <c r="I1441" s="1"/>
  <c r="F1441"/>
  <c r="G1441"/>
  <c r="AB1441"/>
  <c r="H1441"/>
  <c r="K1441"/>
  <c r="M1441"/>
  <c r="N1441"/>
  <c r="O1441"/>
  <c r="A1442"/>
  <c r="B1442"/>
  <c r="I1442"/>
  <c r="F1442"/>
  <c r="G1442" s="1"/>
  <c r="H1442"/>
  <c r="K1442"/>
  <c r="M1442"/>
  <c r="N1442" s="1"/>
  <c r="O1442"/>
  <c r="A1443"/>
  <c r="B1443"/>
  <c r="I1443" s="1"/>
  <c r="F1443"/>
  <c r="G1443" s="1"/>
  <c r="H1443"/>
  <c r="K1443"/>
  <c r="M1443"/>
  <c r="N1443" s="1"/>
  <c r="V1443" s="1"/>
  <c r="O1443"/>
  <c r="A1444"/>
  <c r="B1444"/>
  <c r="I1444" s="1"/>
  <c r="F1444"/>
  <c r="G1444" s="1"/>
  <c r="H1444"/>
  <c r="K1444"/>
  <c r="M1444"/>
  <c r="N1444"/>
  <c r="U1444" s="1"/>
  <c r="O1444"/>
  <c r="A1445"/>
  <c r="B1445"/>
  <c r="I1445" s="1"/>
  <c r="F1445"/>
  <c r="G1445" s="1"/>
  <c r="H1445"/>
  <c r="K1445"/>
  <c r="M1445"/>
  <c r="N1445"/>
  <c r="U1445" s="1"/>
  <c r="O1445"/>
  <c r="A1446"/>
  <c r="B1446"/>
  <c r="I1446" s="1"/>
  <c r="F1446"/>
  <c r="G1446"/>
  <c r="H1446"/>
  <c r="K1446"/>
  <c r="M1446"/>
  <c r="N1446"/>
  <c r="V1446" s="1"/>
  <c r="O1446"/>
  <c r="A1447"/>
  <c r="B1447"/>
  <c r="F1447"/>
  <c r="G1447" s="1"/>
  <c r="H1447"/>
  <c r="I1447"/>
  <c r="K1447"/>
  <c r="M1447"/>
  <c r="N1447"/>
  <c r="O1447"/>
  <c r="W1447"/>
  <c r="A1448"/>
  <c r="B1448"/>
  <c r="I1448"/>
  <c r="F1448"/>
  <c r="G1448" s="1"/>
  <c r="T1448" s="1"/>
  <c r="H1448"/>
  <c r="K1448"/>
  <c r="M1448"/>
  <c r="N1448" s="1"/>
  <c r="O1448"/>
  <c r="A1449"/>
  <c r="B1449"/>
  <c r="I1449" s="1"/>
  <c r="F1449"/>
  <c r="G1449"/>
  <c r="H1449"/>
  <c r="K1449"/>
  <c r="M1449"/>
  <c r="N1449"/>
  <c r="V1449" s="1"/>
  <c r="O1449"/>
  <c r="A1450"/>
  <c r="B1450"/>
  <c r="I1450" s="1"/>
  <c r="F1450"/>
  <c r="G1450"/>
  <c r="AB1450" s="1"/>
  <c r="H1450"/>
  <c r="K1450"/>
  <c r="M1450"/>
  <c r="N1450" s="1"/>
  <c r="O1450"/>
  <c r="A1451"/>
  <c r="B1451"/>
  <c r="I1451" s="1"/>
  <c r="F1451"/>
  <c r="G1451"/>
  <c r="Q1451" s="1"/>
  <c r="AB1451"/>
  <c r="H1451"/>
  <c r="K1451"/>
  <c r="M1451"/>
  <c r="N1451"/>
  <c r="O1451"/>
  <c r="A1452"/>
  <c r="B1452"/>
  <c r="I1452"/>
  <c r="F1452"/>
  <c r="G1452" s="1"/>
  <c r="H1452"/>
  <c r="K1452"/>
  <c r="M1452"/>
  <c r="N1452" s="1"/>
  <c r="U1452" s="1"/>
  <c r="O1452"/>
  <c r="A1453"/>
  <c r="B1453"/>
  <c r="I1453"/>
  <c r="F1453"/>
  <c r="G1453" s="1"/>
  <c r="E1453" s="1"/>
  <c r="H1453"/>
  <c r="AA1453" s="1"/>
  <c r="K1453"/>
  <c r="M1453"/>
  <c r="N1453"/>
  <c r="O1453"/>
  <c r="A1454"/>
  <c r="B1454"/>
  <c r="F1454"/>
  <c r="G1454" s="1"/>
  <c r="H1454"/>
  <c r="I1454"/>
  <c r="K1454"/>
  <c r="M1454"/>
  <c r="N1454" s="1"/>
  <c r="W1454" s="1"/>
  <c r="O1454"/>
  <c r="A1455"/>
  <c r="B1455"/>
  <c r="I1455" s="1"/>
  <c r="F1455"/>
  <c r="G1455"/>
  <c r="H1455"/>
  <c r="K1455"/>
  <c r="M1455"/>
  <c r="N1455"/>
  <c r="V1455" s="1"/>
  <c r="O1455"/>
  <c r="A1456"/>
  <c r="B1456"/>
  <c r="I1456" s="1"/>
  <c r="F1456"/>
  <c r="G1456" s="1"/>
  <c r="Q1456" s="1"/>
  <c r="H1456"/>
  <c r="K1456"/>
  <c r="M1456"/>
  <c r="N1456" s="1"/>
  <c r="O1456"/>
  <c r="A1457"/>
  <c r="B1457"/>
  <c r="I1457"/>
  <c r="F1457"/>
  <c r="G1457"/>
  <c r="E1457" s="1"/>
  <c r="H1457"/>
  <c r="K1457"/>
  <c r="M1457"/>
  <c r="N1457" s="1"/>
  <c r="O1457"/>
  <c r="A1458"/>
  <c r="B1458"/>
  <c r="I1458" s="1"/>
  <c r="F1458"/>
  <c r="G1458"/>
  <c r="H1458"/>
  <c r="K1458"/>
  <c r="M1458"/>
  <c r="N1458"/>
  <c r="O1458"/>
  <c r="A1459"/>
  <c r="B1459"/>
  <c r="I1459"/>
  <c r="F1459"/>
  <c r="G1459" s="1"/>
  <c r="H1459"/>
  <c r="K1459"/>
  <c r="E1459"/>
  <c r="M1459"/>
  <c r="N1459"/>
  <c r="O1459"/>
  <c r="A1460"/>
  <c r="B1460"/>
  <c r="I1460"/>
  <c r="F1460"/>
  <c r="G1460"/>
  <c r="H1460"/>
  <c r="K1460"/>
  <c r="M1460"/>
  <c r="N1460"/>
  <c r="O1460"/>
  <c r="A1461"/>
  <c r="B1461"/>
  <c r="I1461"/>
  <c r="F1461"/>
  <c r="G1461"/>
  <c r="H1461"/>
  <c r="K1461"/>
  <c r="E1461" s="1"/>
  <c r="M1461"/>
  <c r="N1461"/>
  <c r="V1461" s="1"/>
  <c r="O1461"/>
  <c r="A1462"/>
  <c r="B1462"/>
  <c r="I1462" s="1"/>
  <c r="F1462"/>
  <c r="G1462" s="1"/>
  <c r="H1462"/>
  <c r="K1462"/>
  <c r="M1462"/>
  <c r="N1462" s="1"/>
  <c r="W1462"/>
  <c r="O1462"/>
  <c r="A1463"/>
  <c r="B1463"/>
  <c r="I1463"/>
  <c r="F1463"/>
  <c r="G1463" s="1"/>
  <c r="H1463"/>
  <c r="K1463"/>
  <c r="M1463"/>
  <c r="N1463" s="1"/>
  <c r="O1463"/>
  <c r="A1464"/>
  <c r="B1464"/>
  <c r="I1464" s="1"/>
  <c r="F1464"/>
  <c r="G1464" s="1"/>
  <c r="S1464" s="1"/>
  <c r="H1464"/>
  <c r="K1464"/>
  <c r="M1464"/>
  <c r="N1464"/>
  <c r="W1464" s="1"/>
  <c r="O1464"/>
  <c r="A1465"/>
  <c r="B1465"/>
  <c r="I1465" s="1"/>
  <c r="F1465"/>
  <c r="G1465" s="1"/>
  <c r="H1465"/>
  <c r="K1465"/>
  <c r="M1465"/>
  <c r="N1465" s="1"/>
  <c r="U1465"/>
  <c r="O1465"/>
  <c r="A1466"/>
  <c r="B1466"/>
  <c r="I1466"/>
  <c r="F1466"/>
  <c r="G1466"/>
  <c r="T1466" s="1"/>
  <c r="H1466"/>
  <c r="K1466"/>
  <c r="M1466"/>
  <c r="N1466"/>
  <c r="O1466"/>
  <c r="A1467"/>
  <c r="B1467"/>
  <c r="I1467" s="1"/>
  <c r="F1467"/>
  <c r="G1467" s="1"/>
  <c r="H1467"/>
  <c r="K1467"/>
  <c r="M1467"/>
  <c r="N1467" s="1"/>
  <c r="V1467" s="1"/>
  <c r="O1467"/>
  <c r="A1468"/>
  <c r="B1468"/>
  <c r="I1468" s="1"/>
  <c r="F1468"/>
  <c r="G1468" s="1"/>
  <c r="H1468"/>
  <c r="K1468"/>
  <c r="M1468"/>
  <c r="N1468"/>
  <c r="O1468"/>
  <c r="A1469"/>
  <c r="B1469"/>
  <c r="I1469"/>
  <c r="F1469"/>
  <c r="G1469"/>
  <c r="H1469"/>
  <c r="K1469"/>
  <c r="M1469"/>
  <c r="N1469"/>
  <c r="O1469"/>
  <c r="A1470"/>
  <c r="B1470"/>
  <c r="I1470"/>
  <c r="F1470"/>
  <c r="G1470"/>
  <c r="H1470"/>
  <c r="K1470"/>
  <c r="M1470"/>
  <c r="N1470"/>
  <c r="V1470" s="1"/>
  <c r="O1470"/>
  <c r="A1471"/>
  <c r="B1471"/>
  <c r="I1471" s="1"/>
  <c r="F1471"/>
  <c r="G1471" s="1"/>
  <c r="Q1471" s="1"/>
  <c r="H1471"/>
  <c r="K1471"/>
  <c r="M1471"/>
  <c r="N1471" s="1"/>
  <c r="O1471"/>
  <c r="A1472"/>
  <c r="B1472"/>
  <c r="I1472" s="1"/>
  <c r="F1472"/>
  <c r="G1472" s="1"/>
  <c r="T1472" s="1"/>
  <c r="H1472"/>
  <c r="Y1472" s="1"/>
  <c r="K1472"/>
  <c r="M1472"/>
  <c r="N1472"/>
  <c r="O1472"/>
  <c r="A1473"/>
  <c r="B1473"/>
  <c r="F1473"/>
  <c r="G1473" s="1"/>
  <c r="R1473" s="1"/>
  <c r="H1473"/>
  <c r="I1473"/>
  <c r="K1473"/>
  <c r="M1473"/>
  <c r="N1473" s="1"/>
  <c r="V1473" s="1"/>
  <c r="O1473"/>
  <c r="A1474"/>
  <c r="B1474"/>
  <c r="I1474" s="1"/>
  <c r="F1474"/>
  <c r="G1474" s="1"/>
  <c r="S1474" s="1"/>
  <c r="H1474"/>
  <c r="K1474"/>
  <c r="M1474"/>
  <c r="N1474"/>
  <c r="W1474" s="1"/>
  <c r="O1474"/>
  <c r="A1475"/>
  <c r="B1475"/>
  <c r="I1475"/>
  <c r="F1475"/>
  <c r="G1475" s="1"/>
  <c r="R1475" s="1"/>
  <c r="H1475"/>
  <c r="K1475"/>
  <c r="M1475"/>
  <c r="N1475" s="1"/>
  <c r="O1475"/>
  <c r="A1476"/>
  <c r="B1476"/>
  <c r="I1476" s="1"/>
  <c r="F1476"/>
  <c r="G1476"/>
  <c r="H1476"/>
  <c r="K1476"/>
  <c r="M1476"/>
  <c r="N1476"/>
  <c r="U1476" s="1"/>
  <c r="O1476"/>
  <c r="A1477"/>
  <c r="B1477"/>
  <c r="F1477"/>
  <c r="G1477"/>
  <c r="H1477"/>
  <c r="I1477"/>
  <c r="K1477"/>
  <c r="E1477"/>
  <c r="M1477"/>
  <c r="N1477" s="1"/>
  <c r="V1477" s="1"/>
  <c r="O1477"/>
  <c r="A1478"/>
  <c r="B1478"/>
  <c r="F1478"/>
  <c r="G1478"/>
  <c r="H1478"/>
  <c r="X1478" s="1"/>
  <c r="I1478"/>
  <c r="K1478"/>
  <c r="M1478"/>
  <c r="N1478" s="1"/>
  <c r="O1478"/>
  <c r="U1478"/>
  <c r="A1479"/>
  <c r="B1479"/>
  <c r="I1479" s="1"/>
  <c r="F1479"/>
  <c r="G1479"/>
  <c r="AB1479" s="1"/>
  <c r="H1479"/>
  <c r="K1479"/>
  <c r="M1479"/>
  <c r="N1479" s="1"/>
  <c r="O1479"/>
  <c r="A1480"/>
  <c r="B1480"/>
  <c r="I1480" s="1"/>
  <c r="F1480"/>
  <c r="G1480"/>
  <c r="H1480"/>
  <c r="K1480"/>
  <c r="M1480"/>
  <c r="N1480"/>
  <c r="W1480" s="1"/>
  <c r="O1480"/>
  <c r="A1481"/>
  <c r="B1481"/>
  <c r="I1481"/>
  <c r="F1481"/>
  <c r="G1481" s="1"/>
  <c r="Q1481"/>
  <c r="H1481"/>
  <c r="X1481" s="1"/>
  <c r="K1481"/>
  <c r="M1481"/>
  <c r="N1481"/>
  <c r="U1481" s="1"/>
  <c r="O1481"/>
  <c r="A1482"/>
  <c r="B1482"/>
  <c r="I1482" s="1"/>
  <c r="F1482"/>
  <c r="G1482" s="1"/>
  <c r="H1482"/>
  <c r="K1482"/>
  <c r="M1482"/>
  <c r="N1482"/>
  <c r="O1482"/>
  <c r="A1483"/>
  <c r="B1483"/>
  <c r="I1483"/>
  <c r="F1483"/>
  <c r="G1483" s="1"/>
  <c r="H1483"/>
  <c r="K1483"/>
  <c r="M1483"/>
  <c r="N1483" s="1"/>
  <c r="U1483" s="1"/>
  <c r="O1483"/>
  <c r="A1484"/>
  <c r="B1484"/>
  <c r="I1484"/>
  <c r="F1484"/>
  <c r="G1484"/>
  <c r="H1484"/>
  <c r="K1484"/>
  <c r="M1484"/>
  <c r="N1484"/>
  <c r="O1484"/>
  <c r="A1485"/>
  <c r="B1485"/>
  <c r="F1485"/>
  <c r="G1485" s="1"/>
  <c r="S1485" s="1"/>
  <c r="H1485"/>
  <c r="I1485"/>
  <c r="K1485"/>
  <c r="M1485"/>
  <c r="N1485" s="1"/>
  <c r="W1485" s="1"/>
  <c r="O1485"/>
  <c r="A1486"/>
  <c r="B1486"/>
  <c r="I1486" s="1"/>
  <c r="F1486"/>
  <c r="G1486" s="1"/>
  <c r="R1486" s="1"/>
  <c r="H1486"/>
  <c r="K1486"/>
  <c r="M1486"/>
  <c r="N1486" s="1"/>
  <c r="O1486"/>
  <c r="A1487"/>
  <c r="B1487"/>
  <c r="I1487" s="1"/>
  <c r="F1487"/>
  <c r="G1487" s="1"/>
  <c r="H1487"/>
  <c r="K1487"/>
  <c r="M1487"/>
  <c r="N1487" s="1"/>
  <c r="W1487" s="1"/>
  <c r="O1487"/>
  <c r="A1488"/>
  <c r="B1488"/>
  <c r="I1488" s="1"/>
  <c r="F1488"/>
  <c r="G1488"/>
  <c r="T1488" s="1"/>
  <c r="H1488"/>
  <c r="K1488"/>
  <c r="M1488"/>
  <c r="N1488"/>
  <c r="O1488"/>
  <c r="A1489"/>
  <c r="B1489"/>
  <c r="I1489" s="1"/>
  <c r="F1489"/>
  <c r="G1489" s="1"/>
  <c r="H1489"/>
  <c r="K1489"/>
  <c r="M1489"/>
  <c r="N1489" s="1"/>
  <c r="V1489" s="1"/>
  <c r="O1489"/>
  <c r="A1490"/>
  <c r="B1490"/>
  <c r="I1490" s="1"/>
  <c r="F1490"/>
  <c r="G1490"/>
  <c r="R1490" s="1"/>
  <c r="H1490"/>
  <c r="K1490"/>
  <c r="M1490"/>
  <c r="N1490"/>
  <c r="O1490"/>
  <c r="A1491"/>
  <c r="B1491"/>
  <c r="I1491"/>
  <c r="F1491"/>
  <c r="G1491" s="1"/>
  <c r="H1491"/>
  <c r="K1491"/>
  <c r="M1491"/>
  <c r="N1491" s="1"/>
  <c r="U1491" s="1"/>
  <c r="O1491"/>
  <c r="A1492"/>
  <c r="B1492"/>
  <c r="I1492"/>
  <c r="F1492"/>
  <c r="G1492"/>
  <c r="T1492" s="1"/>
  <c r="H1492"/>
  <c r="K1492"/>
  <c r="M1492"/>
  <c r="N1492" s="1"/>
  <c r="O1492"/>
  <c r="A1493"/>
  <c r="B1493"/>
  <c r="I1493" s="1"/>
  <c r="F1493"/>
  <c r="G1493"/>
  <c r="E1493" s="1"/>
  <c r="H1493"/>
  <c r="K1493"/>
  <c r="M1493"/>
  <c r="N1493"/>
  <c r="W1493" s="1"/>
  <c r="O1493"/>
  <c r="A1494"/>
  <c r="B1494"/>
  <c r="I1494" s="1"/>
  <c r="F1494"/>
  <c r="G1494" s="1"/>
  <c r="R1494" s="1"/>
  <c r="H1494"/>
  <c r="K1494"/>
  <c r="M1494"/>
  <c r="N1494"/>
  <c r="V1494" s="1"/>
  <c r="O1494"/>
  <c r="A1495"/>
  <c r="B1495"/>
  <c r="I1495" s="1"/>
  <c r="F1495"/>
  <c r="G1495" s="1"/>
  <c r="Q1495" s="1"/>
  <c r="H1495"/>
  <c r="K1495"/>
  <c r="M1495"/>
  <c r="N1495"/>
  <c r="O1495"/>
  <c r="A1496"/>
  <c r="B1496"/>
  <c r="I1496"/>
  <c r="F1496"/>
  <c r="G1496" s="1"/>
  <c r="H1496"/>
  <c r="K1496"/>
  <c r="M1496"/>
  <c r="N1496" s="1"/>
  <c r="O1496"/>
  <c r="A1497"/>
  <c r="B1497"/>
  <c r="I1497" s="1"/>
  <c r="F1497"/>
  <c r="G1497"/>
  <c r="H1497"/>
  <c r="Z1497" s="1"/>
  <c r="K1497"/>
  <c r="M1497"/>
  <c r="N1497"/>
  <c r="O1497"/>
  <c r="A1498"/>
  <c r="B1498"/>
  <c r="I1498"/>
  <c r="F1498"/>
  <c r="G1498" s="1"/>
  <c r="R1498" s="1"/>
  <c r="H1498"/>
  <c r="K1498"/>
  <c r="M1498"/>
  <c r="N1498" s="1"/>
  <c r="V1498" s="1"/>
  <c r="O1498"/>
  <c r="A1499"/>
  <c r="B1499"/>
  <c r="I1499" s="1"/>
  <c r="F1499"/>
  <c r="G1499" s="1"/>
  <c r="H1499"/>
  <c r="Z1499" s="1"/>
  <c r="K1499"/>
  <c r="M1499"/>
  <c r="N1499" s="1"/>
  <c r="U1499" s="1"/>
  <c r="O1499"/>
  <c r="A1500"/>
  <c r="B1500"/>
  <c r="I1500"/>
  <c r="F1500"/>
  <c r="G1500" s="1"/>
  <c r="H1500"/>
  <c r="K1500"/>
  <c r="M1500"/>
  <c r="N1500" s="1"/>
  <c r="O1500"/>
  <c r="A1501"/>
  <c r="B1501"/>
  <c r="I1501" s="1"/>
  <c r="F1501"/>
  <c r="G1501" s="1"/>
  <c r="Q1501" s="1"/>
  <c r="H1501"/>
  <c r="K1501"/>
  <c r="M1501"/>
  <c r="N1501"/>
  <c r="W1501" s="1"/>
  <c r="O1501"/>
  <c r="A1502"/>
  <c r="B1502"/>
  <c r="I1502"/>
  <c r="F1502"/>
  <c r="G1502" s="1"/>
  <c r="R1502" s="1"/>
  <c r="H1502"/>
  <c r="K1502"/>
  <c r="M1502"/>
  <c r="N1502" s="1"/>
  <c r="V1502" s="1"/>
  <c r="O1502"/>
  <c r="A1503"/>
  <c r="B1503"/>
  <c r="I1503"/>
  <c r="F1503"/>
  <c r="G1503" s="1"/>
  <c r="H1503"/>
  <c r="K1503"/>
  <c r="M1503"/>
  <c r="N1503" s="1"/>
  <c r="U1503" s="1"/>
  <c r="O1503"/>
  <c r="A1504"/>
  <c r="B1504"/>
  <c r="I1504"/>
  <c r="F1504"/>
  <c r="G1504" s="1"/>
  <c r="H1504"/>
  <c r="K1504"/>
  <c r="M1504"/>
  <c r="N1504" s="1"/>
  <c r="O1504"/>
  <c r="A1505"/>
  <c r="B1505"/>
  <c r="F1505"/>
  <c r="G1505" s="1"/>
  <c r="R1505" s="1"/>
  <c r="H1505"/>
  <c r="I1505"/>
  <c r="K1505"/>
  <c r="M1505"/>
  <c r="N1505" s="1"/>
  <c r="V1505" s="1"/>
  <c r="O1505"/>
  <c r="A1506"/>
  <c r="B1506"/>
  <c r="I1506"/>
  <c r="F1506"/>
  <c r="G1506" s="1"/>
  <c r="Q1506" s="1"/>
  <c r="H1506"/>
  <c r="Y1506" s="1"/>
  <c r="K1506"/>
  <c r="M1506"/>
  <c r="N1506"/>
  <c r="U1506" s="1"/>
  <c r="O1506"/>
  <c r="A1507"/>
  <c r="B1507"/>
  <c r="I1507"/>
  <c r="F1507"/>
  <c r="G1507" s="1"/>
  <c r="H1507"/>
  <c r="K1507"/>
  <c r="M1507"/>
  <c r="N1507" s="1"/>
  <c r="O1507"/>
  <c r="A1508"/>
  <c r="B1508"/>
  <c r="I1508" s="1"/>
  <c r="F1508"/>
  <c r="G1508" s="1"/>
  <c r="S1508" s="1"/>
  <c r="H1508"/>
  <c r="K1508"/>
  <c r="M1508"/>
  <c r="N1508"/>
  <c r="O1508"/>
  <c r="W1508"/>
  <c r="A1509"/>
  <c r="B1509"/>
  <c r="I1509" s="1"/>
  <c r="F1509"/>
  <c r="G1509" s="1"/>
  <c r="H1509"/>
  <c r="K1509"/>
  <c r="M1509"/>
  <c r="N1509" s="1"/>
  <c r="V1509" s="1"/>
  <c r="O1509"/>
  <c r="A1510"/>
  <c r="B1510"/>
  <c r="I1510" s="1"/>
  <c r="F1510"/>
  <c r="G1510" s="1"/>
  <c r="T1510" s="1"/>
  <c r="H1510"/>
  <c r="K1510"/>
  <c r="M1510"/>
  <c r="N1510" s="1"/>
  <c r="O1510"/>
  <c r="A1511"/>
  <c r="B1511"/>
  <c r="I1511" s="1"/>
  <c r="F1511"/>
  <c r="G1511" s="1"/>
  <c r="S1511"/>
  <c r="H1511"/>
  <c r="K1511"/>
  <c r="M1511"/>
  <c r="N1511"/>
  <c r="W1511" s="1"/>
  <c r="O1511"/>
  <c r="A1512"/>
  <c r="B1512"/>
  <c r="I1512" s="1"/>
  <c r="F1512"/>
  <c r="G1512" s="1"/>
  <c r="R1512" s="1"/>
  <c r="H1512"/>
  <c r="X1512" s="1"/>
  <c r="K1512"/>
  <c r="M1512"/>
  <c r="N1512"/>
  <c r="V1512" s="1"/>
  <c r="O1512"/>
  <c r="A1513"/>
  <c r="B1513"/>
  <c r="I1513" s="1"/>
  <c r="F1513"/>
  <c r="G1513" s="1"/>
  <c r="T1513"/>
  <c r="H1513"/>
  <c r="K1513"/>
  <c r="E1513" s="1"/>
  <c r="AC1513" s="1"/>
  <c r="M1513"/>
  <c r="N1513"/>
  <c r="O1513"/>
  <c r="A1514"/>
  <c r="B1514"/>
  <c r="I1514"/>
  <c r="F1514"/>
  <c r="G1514"/>
  <c r="H1514"/>
  <c r="K1514"/>
  <c r="M1514"/>
  <c r="N1514" s="1"/>
  <c r="O1514"/>
  <c r="A1515"/>
  <c r="B1515"/>
  <c r="I1515" s="1"/>
  <c r="F1515"/>
  <c r="G1515" s="1"/>
  <c r="S1515" s="1"/>
  <c r="H1515"/>
  <c r="K1515"/>
  <c r="M1515"/>
  <c r="N1515" s="1"/>
  <c r="W1515" s="1"/>
  <c r="O1515"/>
  <c r="A1516"/>
  <c r="B1516"/>
  <c r="I1516" s="1"/>
  <c r="F1516"/>
  <c r="G1516" s="1"/>
  <c r="R1516" s="1"/>
  <c r="H1516"/>
  <c r="K1516"/>
  <c r="M1516"/>
  <c r="N1516" s="1"/>
  <c r="V1516" s="1"/>
  <c r="O1516"/>
  <c r="A1517"/>
  <c r="B1517"/>
  <c r="I1517"/>
  <c r="F1517"/>
  <c r="G1517"/>
  <c r="Q1517" s="1"/>
  <c r="H1517"/>
  <c r="K1517"/>
  <c r="M1517"/>
  <c r="N1517" s="1"/>
  <c r="O1517"/>
  <c r="A1518"/>
  <c r="B1518"/>
  <c r="I1518" s="1"/>
  <c r="F1518"/>
  <c r="G1518"/>
  <c r="H1518"/>
  <c r="K1518"/>
  <c r="M1518"/>
  <c r="N1518"/>
  <c r="O1518"/>
  <c r="A1519"/>
  <c r="B1519"/>
  <c r="I1519"/>
  <c r="F1519"/>
  <c r="G1519" s="1"/>
  <c r="H1519"/>
  <c r="K1519"/>
  <c r="M1519"/>
  <c r="N1519" s="1"/>
  <c r="W1519" s="1"/>
  <c r="O1519"/>
  <c r="Q1519"/>
  <c r="A1520"/>
  <c r="B1520"/>
  <c r="I1520" s="1"/>
  <c r="F1520"/>
  <c r="G1520" s="1"/>
  <c r="R1520" s="1"/>
  <c r="H1520"/>
  <c r="K1520"/>
  <c r="M1520"/>
  <c r="N1520"/>
  <c r="V1520" s="1"/>
  <c r="O1520"/>
  <c r="A1521"/>
  <c r="B1521"/>
  <c r="F1521"/>
  <c r="G1521"/>
  <c r="AB1521" s="1"/>
  <c r="H1521"/>
  <c r="I1521"/>
  <c r="K1521"/>
  <c r="E1521"/>
  <c r="M1521"/>
  <c r="N1521"/>
  <c r="O1521"/>
  <c r="Q1521"/>
  <c r="A1522"/>
  <c r="B1522"/>
  <c r="I1522" s="1"/>
  <c r="F1522"/>
  <c r="G1522" s="1"/>
  <c r="Q1522" s="1"/>
  <c r="H1522"/>
  <c r="K1522"/>
  <c r="M1522"/>
  <c r="N1522" s="1"/>
  <c r="O1522"/>
  <c r="A1523"/>
  <c r="B1523"/>
  <c r="I1523" s="1"/>
  <c r="F1523"/>
  <c r="G1523" s="1"/>
  <c r="H1523"/>
  <c r="K1523"/>
  <c r="M1523"/>
  <c r="N1523" s="1"/>
  <c r="V1523"/>
  <c r="O1523"/>
  <c r="A1524"/>
  <c r="B1524"/>
  <c r="F1524"/>
  <c r="G1524" s="1"/>
  <c r="H1524"/>
  <c r="I1524"/>
  <c r="K1524"/>
  <c r="M1524"/>
  <c r="N1524" s="1"/>
  <c r="V1524" s="1"/>
  <c r="O1524"/>
  <c r="A1525"/>
  <c r="B1525"/>
  <c r="F1525"/>
  <c r="G1525" s="1"/>
  <c r="T1525"/>
  <c r="H1525"/>
  <c r="I1525"/>
  <c r="K1525"/>
  <c r="M1525"/>
  <c r="N1525" s="1"/>
  <c r="W1525" s="1"/>
  <c r="O1525"/>
  <c r="S1525"/>
  <c r="A1526"/>
  <c r="B1526"/>
  <c r="I1526" s="1"/>
  <c r="F1526"/>
  <c r="G1526" s="1"/>
  <c r="R1526" s="1"/>
  <c r="H1526"/>
  <c r="X1526" s="1"/>
  <c r="K1526"/>
  <c r="M1526"/>
  <c r="N1526"/>
  <c r="O1526"/>
  <c r="A1527"/>
  <c r="B1527"/>
  <c r="I1527"/>
  <c r="F1527"/>
  <c r="G1527"/>
  <c r="H1527"/>
  <c r="K1527"/>
  <c r="M1527"/>
  <c r="N1527"/>
  <c r="W1527" s="1"/>
  <c r="O1527"/>
  <c r="A1528"/>
  <c r="B1528"/>
  <c r="I1528" s="1"/>
  <c r="F1528"/>
  <c r="G1528" s="1"/>
  <c r="T1528" s="1"/>
  <c r="H1528"/>
  <c r="K1528"/>
  <c r="M1528"/>
  <c r="N1528"/>
  <c r="O1528"/>
  <c r="A1529"/>
  <c r="B1529"/>
  <c r="F1529"/>
  <c r="G1529" s="1"/>
  <c r="H1529"/>
  <c r="I1529"/>
  <c r="K1529"/>
  <c r="M1529"/>
  <c r="N1529" s="1"/>
  <c r="V1529" s="1"/>
  <c r="O1529"/>
  <c r="A1530"/>
  <c r="B1530"/>
  <c r="F1530"/>
  <c r="G1530" s="1"/>
  <c r="H1530"/>
  <c r="I1530"/>
  <c r="K1530"/>
  <c r="M1530"/>
  <c r="N1530" s="1"/>
  <c r="O1530"/>
  <c r="A1531"/>
  <c r="B1531"/>
  <c r="F1531"/>
  <c r="G1531"/>
  <c r="H1531"/>
  <c r="I1531"/>
  <c r="K1531"/>
  <c r="M1531"/>
  <c r="N1531" s="1"/>
  <c r="V1531" s="1"/>
  <c r="O1531"/>
  <c r="A1532"/>
  <c r="B1532"/>
  <c r="I1532" s="1"/>
  <c r="F1532"/>
  <c r="G1532" s="1"/>
  <c r="H1532"/>
  <c r="K1532"/>
  <c r="M1532"/>
  <c r="N1532" s="1"/>
  <c r="U1532"/>
  <c r="O1532"/>
  <c r="A1533"/>
  <c r="B1533"/>
  <c r="I1533"/>
  <c r="F1533"/>
  <c r="G1533" s="1"/>
  <c r="AB1533" s="1"/>
  <c r="H1533"/>
  <c r="K1533"/>
  <c r="M1533"/>
  <c r="N1533" s="1"/>
  <c r="W1533" s="1"/>
  <c r="O1533"/>
  <c r="A1534"/>
  <c r="B1534"/>
  <c r="I1534" s="1"/>
  <c r="F1534"/>
  <c r="G1534" s="1"/>
  <c r="H1534"/>
  <c r="K1534"/>
  <c r="E1534" s="1"/>
  <c r="AC1534" s="1"/>
  <c r="M1534"/>
  <c r="N1534"/>
  <c r="V1534" s="1"/>
  <c r="O1534"/>
  <c r="A1535"/>
  <c r="B1535"/>
  <c r="I1535" s="1"/>
  <c r="F1535"/>
  <c r="G1535"/>
  <c r="Q1535"/>
  <c r="H1535"/>
  <c r="K1535"/>
  <c r="M1535"/>
  <c r="N1535"/>
  <c r="U1535" s="1"/>
  <c r="O1535"/>
  <c r="A1536"/>
  <c r="B1536"/>
  <c r="I1536" s="1"/>
  <c r="F1536"/>
  <c r="G1536"/>
  <c r="H1536"/>
  <c r="K1536"/>
  <c r="M1536"/>
  <c r="N1536"/>
  <c r="O1536"/>
  <c r="A1537"/>
  <c r="B1537"/>
  <c r="I1537"/>
  <c r="F1537"/>
  <c r="G1537" s="1"/>
  <c r="R1537" s="1"/>
  <c r="H1537"/>
  <c r="K1537"/>
  <c r="M1537"/>
  <c r="N1537" s="1"/>
  <c r="V1537" s="1"/>
  <c r="O1537"/>
  <c r="A1538"/>
  <c r="B1538"/>
  <c r="I1538"/>
  <c r="F1538"/>
  <c r="G1538" s="1"/>
  <c r="H1538"/>
  <c r="K1538"/>
  <c r="M1538"/>
  <c r="N1538"/>
  <c r="W1538" s="1"/>
  <c r="O1538"/>
  <c r="A1539"/>
  <c r="B1539"/>
  <c r="I1539" s="1"/>
  <c r="F1539"/>
  <c r="G1539" s="1"/>
  <c r="H1539"/>
  <c r="K1539"/>
  <c r="M1539"/>
  <c r="N1539" s="1"/>
  <c r="O1539"/>
  <c r="A1540"/>
  <c r="B1540"/>
  <c r="I1540" s="1"/>
  <c r="F1540"/>
  <c r="G1540" s="1"/>
  <c r="H1540"/>
  <c r="K1540"/>
  <c r="M1540"/>
  <c r="N1540" s="1"/>
  <c r="O1540"/>
  <c r="A1541"/>
  <c r="B1541"/>
  <c r="F1541"/>
  <c r="G1541"/>
  <c r="H1541"/>
  <c r="I1541"/>
  <c r="K1541"/>
  <c r="M1541"/>
  <c r="N1541" s="1"/>
  <c r="O1541"/>
  <c r="A1542"/>
  <c r="B1542"/>
  <c r="I1542" s="1"/>
  <c r="F1542"/>
  <c r="G1542" s="1"/>
  <c r="T1542" s="1"/>
  <c r="H1542"/>
  <c r="K1542"/>
  <c r="M1542"/>
  <c r="N1542" s="1"/>
  <c r="U1542" s="1"/>
  <c r="O1542"/>
  <c r="A1543"/>
  <c r="B1543"/>
  <c r="I1543" s="1"/>
  <c r="F1543"/>
  <c r="G1543" s="1"/>
  <c r="R1543" s="1"/>
  <c r="H1543"/>
  <c r="K1543"/>
  <c r="M1543"/>
  <c r="N1543" s="1"/>
  <c r="O1543"/>
  <c r="A1544"/>
  <c r="B1544"/>
  <c r="I1544" s="1"/>
  <c r="F1544"/>
  <c r="G1544" s="1"/>
  <c r="H1544"/>
  <c r="AA1544" s="1"/>
  <c r="K1544"/>
  <c r="E1544" s="1"/>
  <c r="AC1544" s="1"/>
  <c r="M1544"/>
  <c r="N1544"/>
  <c r="U1544"/>
  <c r="O1544"/>
  <c r="A1545"/>
  <c r="B1545"/>
  <c r="I1545" s="1"/>
  <c r="F1545"/>
  <c r="G1545" s="1"/>
  <c r="R1545" s="1"/>
  <c r="H1545"/>
  <c r="K1545"/>
  <c r="M1545"/>
  <c r="N1545"/>
  <c r="O1545"/>
  <c r="A1546"/>
  <c r="B1546"/>
  <c r="I1546"/>
  <c r="F1546"/>
  <c r="G1546" s="1"/>
  <c r="H1546"/>
  <c r="K1546"/>
  <c r="E1546"/>
  <c r="AC1546" s="1"/>
  <c r="M1546"/>
  <c r="N1546"/>
  <c r="V1546" s="1"/>
  <c r="O1546"/>
  <c r="A1547"/>
  <c r="B1547"/>
  <c r="I1547" s="1"/>
  <c r="F1547"/>
  <c r="G1547" s="1"/>
  <c r="H1547"/>
  <c r="K1547"/>
  <c r="M1547"/>
  <c r="N1547" s="1"/>
  <c r="W1547" s="1"/>
  <c r="O1547"/>
  <c r="A1548"/>
  <c r="B1548"/>
  <c r="I1548" s="1"/>
  <c r="F1548"/>
  <c r="G1548" s="1"/>
  <c r="H1548"/>
  <c r="K1548"/>
  <c r="E1548" s="1"/>
  <c r="AC1548" s="1"/>
  <c r="M1548"/>
  <c r="N1548" s="1"/>
  <c r="U1548" s="1"/>
  <c r="O1548"/>
  <c r="A1549"/>
  <c r="B1549"/>
  <c r="I1549"/>
  <c r="F1549"/>
  <c r="G1549"/>
  <c r="R1549" s="1"/>
  <c r="H1549"/>
  <c r="K1549"/>
  <c r="M1549"/>
  <c r="N1549" s="1"/>
  <c r="V1549" s="1"/>
  <c r="O1549"/>
  <c r="A1550"/>
  <c r="B1550"/>
  <c r="I1550"/>
  <c r="F1550"/>
  <c r="G1550"/>
  <c r="AB1550" s="1"/>
  <c r="H1550"/>
  <c r="K1550"/>
  <c r="M1550"/>
  <c r="N1550" s="1"/>
  <c r="U1550" s="1"/>
  <c r="O1550"/>
  <c r="A1551"/>
  <c r="B1551"/>
  <c r="F1551"/>
  <c r="G1551" s="1"/>
  <c r="AB1551" s="1"/>
  <c r="H1551"/>
  <c r="I1551"/>
  <c r="K1551"/>
  <c r="M1551"/>
  <c r="N1551" s="1"/>
  <c r="O1551"/>
  <c r="A1552"/>
  <c r="B1552"/>
  <c r="F1552"/>
  <c r="G1552"/>
  <c r="H1552"/>
  <c r="I1552"/>
  <c r="K1552"/>
  <c r="M1552"/>
  <c r="N1552" s="1"/>
  <c r="V1552" s="1"/>
  <c r="O1552"/>
  <c r="A1553"/>
  <c r="B1553"/>
  <c r="I1553"/>
  <c r="F1553"/>
  <c r="G1553" s="1"/>
  <c r="H1553"/>
  <c r="K1553"/>
  <c r="M1553"/>
  <c r="N1553" s="1"/>
  <c r="O1553"/>
  <c r="A1554"/>
  <c r="B1554"/>
  <c r="I1554" s="1"/>
  <c r="F1554"/>
  <c r="G1554"/>
  <c r="AB1554"/>
  <c r="H1554"/>
  <c r="K1554"/>
  <c r="M1554"/>
  <c r="N1554"/>
  <c r="U1554" s="1"/>
  <c r="O1554"/>
  <c r="T1554"/>
  <c r="A1555"/>
  <c r="B1555"/>
  <c r="I1555" s="1"/>
  <c r="F1555"/>
  <c r="G1555"/>
  <c r="S1555"/>
  <c r="H1555"/>
  <c r="K1555"/>
  <c r="E1555"/>
  <c r="M1555"/>
  <c r="N1555" s="1"/>
  <c r="V1555" s="1"/>
  <c r="O1555"/>
  <c r="A1556"/>
  <c r="B1556"/>
  <c r="I1556"/>
  <c r="F1556"/>
  <c r="G1556" s="1"/>
  <c r="H1556"/>
  <c r="K1556"/>
  <c r="M1556"/>
  <c r="N1556" s="1"/>
  <c r="O1556"/>
  <c r="A1557"/>
  <c r="B1557"/>
  <c r="I1557" s="1"/>
  <c r="F1557"/>
  <c r="G1557" s="1"/>
  <c r="T1557" s="1"/>
  <c r="H1557"/>
  <c r="K1557"/>
  <c r="M1557"/>
  <c r="N1557"/>
  <c r="O1557"/>
  <c r="A1558"/>
  <c r="B1558"/>
  <c r="F1558"/>
  <c r="G1558" s="1"/>
  <c r="R1558" s="1"/>
  <c r="H1558"/>
  <c r="I1558"/>
  <c r="K1558"/>
  <c r="M1558"/>
  <c r="N1558"/>
  <c r="U1558" s="1"/>
  <c r="V1558"/>
  <c r="O1558"/>
  <c r="A1559"/>
  <c r="B1559"/>
  <c r="I1559"/>
  <c r="F1559"/>
  <c r="G1559" s="1"/>
  <c r="H1559"/>
  <c r="X1559" s="1"/>
  <c r="K1559"/>
  <c r="M1559"/>
  <c r="N1559" s="1"/>
  <c r="U1559" s="1"/>
  <c r="O1559"/>
  <c r="A1560"/>
  <c r="B1560"/>
  <c r="I1560"/>
  <c r="F1560"/>
  <c r="G1560" s="1"/>
  <c r="H1560"/>
  <c r="K1560"/>
  <c r="M1560"/>
  <c r="N1560" s="1"/>
  <c r="V1560" s="1"/>
  <c r="O1560"/>
  <c r="A1561"/>
  <c r="B1561"/>
  <c r="I1561"/>
  <c r="F1561"/>
  <c r="G1561" s="1"/>
  <c r="T1561" s="1"/>
  <c r="H1561"/>
  <c r="K1561"/>
  <c r="M1561"/>
  <c r="N1561" s="1"/>
  <c r="O1561"/>
  <c r="A1562"/>
  <c r="B1562"/>
  <c r="F1562"/>
  <c r="G1562" s="1"/>
  <c r="H1562"/>
  <c r="I1562"/>
  <c r="K1562"/>
  <c r="M1562"/>
  <c r="N1562" s="1"/>
  <c r="V1562" s="1"/>
  <c r="O1562"/>
  <c r="A1563"/>
  <c r="B1563"/>
  <c r="I1563" s="1"/>
  <c r="F1563"/>
  <c r="G1563" s="1"/>
  <c r="H1563"/>
  <c r="K1563"/>
  <c r="M1563"/>
  <c r="N1563" s="1"/>
  <c r="U1563" s="1"/>
  <c r="O1563"/>
  <c r="A1564"/>
  <c r="B1564"/>
  <c r="I1564" s="1"/>
  <c r="F1564"/>
  <c r="G1564" s="1"/>
  <c r="S1564" s="1"/>
  <c r="H1564"/>
  <c r="K1564"/>
  <c r="M1564"/>
  <c r="N1564"/>
  <c r="O1564"/>
  <c r="V1564"/>
  <c r="A1565"/>
  <c r="B1565"/>
  <c r="I1565" s="1"/>
  <c r="F1565"/>
  <c r="G1565"/>
  <c r="E1565" s="1"/>
  <c r="H1565"/>
  <c r="K1565"/>
  <c r="M1565"/>
  <c r="N1565"/>
  <c r="V1565" s="1"/>
  <c r="O1565"/>
  <c r="A1566"/>
  <c r="B1566"/>
  <c r="I1566" s="1"/>
  <c r="F1566"/>
  <c r="G1566" s="1"/>
  <c r="Q1566" s="1"/>
  <c r="H1566"/>
  <c r="K1566"/>
  <c r="M1566"/>
  <c r="N1566"/>
  <c r="W1566" s="1"/>
  <c r="O1566"/>
  <c r="A1567"/>
  <c r="B1567"/>
  <c r="I1567" s="1"/>
  <c r="F1567"/>
  <c r="G1567"/>
  <c r="H1567"/>
  <c r="K1567"/>
  <c r="M1567"/>
  <c r="N1567"/>
  <c r="U1567" s="1"/>
  <c r="O1567"/>
  <c r="A1568"/>
  <c r="B1568"/>
  <c r="I1568" s="1"/>
  <c r="F1568"/>
  <c r="G1568" s="1"/>
  <c r="H1568"/>
  <c r="K1568"/>
  <c r="M1568"/>
  <c r="N1568" s="1"/>
  <c r="U1568" s="1"/>
  <c r="O1568"/>
  <c r="A1569"/>
  <c r="B1569"/>
  <c r="I1569"/>
  <c r="F1569"/>
  <c r="G1569" s="1"/>
  <c r="H1569"/>
  <c r="K1569"/>
  <c r="M1569"/>
  <c r="N1569" s="1"/>
  <c r="O1569"/>
  <c r="A1570"/>
  <c r="B1570"/>
  <c r="I1570"/>
  <c r="F1570"/>
  <c r="G1570" s="1"/>
  <c r="AB1570" s="1"/>
  <c r="H1570"/>
  <c r="K1570"/>
  <c r="M1570"/>
  <c r="N1570" s="1"/>
  <c r="O1570"/>
  <c r="A1571"/>
  <c r="B1571"/>
  <c r="I1571" s="1"/>
  <c r="F1571"/>
  <c r="G1571" s="1"/>
  <c r="H1571"/>
  <c r="K1571"/>
  <c r="M1571"/>
  <c r="N1571" s="1"/>
  <c r="W1571"/>
  <c r="O1571"/>
  <c r="A1572"/>
  <c r="B1572"/>
  <c r="I1572"/>
  <c r="F1572"/>
  <c r="G1572"/>
  <c r="Q1572" s="1"/>
  <c r="H1572"/>
  <c r="K1572"/>
  <c r="E1572" s="1"/>
  <c r="M1572"/>
  <c r="N1572"/>
  <c r="U1572" s="1"/>
  <c r="O1572"/>
  <c r="A1573"/>
  <c r="B1573"/>
  <c r="I1573" s="1"/>
  <c r="F1573"/>
  <c r="G1573" s="1"/>
  <c r="H1573"/>
  <c r="K1573"/>
  <c r="M1573"/>
  <c r="N1573" s="1"/>
  <c r="U1573" s="1"/>
  <c r="O1573"/>
  <c r="A1574"/>
  <c r="B1574"/>
  <c r="I1574" s="1"/>
  <c r="F1574"/>
  <c r="G1574" s="1"/>
  <c r="H1574"/>
  <c r="K1574"/>
  <c r="M1574"/>
  <c r="N1574" s="1"/>
  <c r="O1574"/>
  <c r="A1575"/>
  <c r="B1575"/>
  <c r="I1575" s="1"/>
  <c r="F1575"/>
  <c r="G1575" s="1"/>
  <c r="T1575" s="1"/>
  <c r="H1575"/>
  <c r="K1575"/>
  <c r="M1575"/>
  <c r="N1575" s="1"/>
  <c r="O1575"/>
  <c r="A1576"/>
  <c r="B1576"/>
  <c r="I1576" s="1"/>
  <c r="F1576"/>
  <c r="G1576"/>
  <c r="H1576"/>
  <c r="K1576"/>
  <c r="M1576"/>
  <c r="N1576"/>
  <c r="O1576"/>
  <c r="A1577"/>
  <c r="B1577"/>
  <c r="I1577"/>
  <c r="F1577"/>
  <c r="G1577" s="1"/>
  <c r="Q1577" s="1"/>
  <c r="H1577"/>
  <c r="K1577"/>
  <c r="E1577"/>
  <c r="M1577"/>
  <c r="N1577" s="1"/>
  <c r="O1577"/>
  <c r="A1578"/>
  <c r="B1578"/>
  <c r="I1578" s="1"/>
  <c r="F1578"/>
  <c r="G1578"/>
  <c r="Q1578" s="1"/>
  <c r="H1578"/>
  <c r="K1578"/>
  <c r="M1578"/>
  <c r="N1578" s="1"/>
  <c r="U1578" s="1"/>
  <c r="O1578"/>
  <c r="W1578"/>
  <c r="A1579"/>
  <c r="B1579"/>
  <c r="I1579" s="1"/>
  <c r="F1579"/>
  <c r="G1579" s="1"/>
  <c r="AB1579" s="1"/>
  <c r="H1579"/>
  <c r="K1579"/>
  <c r="M1579"/>
  <c r="N1579" s="1"/>
  <c r="O1579"/>
  <c r="A1580"/>
  <c r="B1580"/>
  <c r="I1580" s="1"/>
  <c r="F1580"/>
  <c r="G1580" s="1"/>
  <c r="H1580"/>
  <c r="K1580"/>
  <c r="M1580"/>
  <c r="N1580" s="1"/>
  <c r="V1580" s="1"/>
  <c r="O1580"/>
  <c r="A1581"/>
  <c r="B1581"/>
  <c r="I1581" s="1"/>
  <c r="F1581"/>
  <c r="G1581" s="1"/>
  <c r="Q1581" s="1"/>
  <c r="H1581"/>
  <c r="K1581"/>
  <c r="M1581"/>
  <c r="N1581" s="1"/>
  <c r="O1581"/>
  <c r="A1582"/>
  <c r="B1582"/>
  <c r="I1582" s="1"/>
  <c r="F1582"/>
  <c r="G1582" s="1"/>
  <c r="H1582"/>
  <c r="K1582"/>
  <c r="M1582"/>
  <c r="N1582" s="1"/>
  <c r="U1582" s="1"/>
  <c r="O1582"/>
  <c r="A1583"/>
  <c r="B1583"/>
  <c r="I1583" s="1"/>
  <c r="F1583"/>
  <c r="G1583" s="1"/>
  <c r="H1583"/>
  <c r="K1583"/>
  <c r="M1583"/>
  <c r="N1583" s="1"/>
  <c r="O1583"/>
  <c r="A1584"/>
  <c r="B1584"/>
  <c r="F1584"/>
  <c r="G1584" s="1"/>
  <c r="H1584"/>
  <c r="I1584"/>
  <c r="K1584"/>
  <c r="M1584"/>
  <c r="N1584" s="1"/>
  <c r="O1584"/>
  <c r="A1585"/>
  <c r="B1585"/>
  <c r="I1585" s="1"/>
  <c r="F1585"/>
  <c r="G1585" s="1"/>
  <c r="H1585"/>
  <c r="K1585"/>
  <c r="M1585"/>
  <c r="N1585" s="1"/>
  <c r="O1585"/>
  <c r="A1586"/>
  <c r="B1586"/>
  <c r="I1586" s="1"/>
  <c r="F1586"/>
  <c r="G1586" s="1"/>
  <c r="H1586"/>
  <c r="K1586"/>
  <c r="M1586"/>
  <c r="N1586" s="1"/>
  <c r="U1586" s="1"/>
  <c r="O1586"/>
  <c r="A1587"/>
  <c r="B1587"/>
  <c r="F1587"/>
  <c r="G1587" s="1"/>
  <c r="H1587"/>
  <c r="I1587"/>
  <c r="K1587"/>
  <c r="M1587"/>
  <c r="N1587" s="1"/>
  <c r="O1587"/>
  <c r="A1588"/>
  <c r="B1588"/>
  <c r="I1588" s="1"/>
  <c r="F1588"/>
  <c r="G1588" s="1"/>
  <c r="H1588"/>
  <c r="K1588"/>
  <c r="M1588"/>
  <c r="N1588" s="1"/>
  <c r="W1588" s="1"/>
  <c r="O1588"/>
  <c r="A1589"/>
  <c r="B1589"/>
  <c r="I1589" s="1"/>
  <c r="F1589"/>
  <c r="G1589" s="1"/>
  <c r="H1589"/>
  <c r="K1589"/>
  <c r="M1589"/>
  <c r="N1589"/>
  <c r="O1589"/>
  <c r="A1590"/>
  <c r="B1590"/>
  <c r="F1590"/>
  <c r="G1590" s="1"/>
  <c r="H1590"/>
  <c r="I1590"/>
  <c r="K1590"/>
  <c r="M1590"/>
  <c r="N1590" s="1"/>
  <c r="O1590"/>
  <c r="A1591"/>
  <c r="B1591"/>
  <c r="I1591" s="1"/>
  <c r="F1591"/>
  <c r="G1591" s="1"/>
  <c r="H1591"/>
  <c r="K1591"/>
  <c r="M1591"/>
  <c r="N1591" s="1"/>
  <c r="V1591" s="1"/>
  <c r="O1591"/>
  <c r="A1592"/>
  <c r="B1592"/>
  <c r="I1592"/>
  <c r="F1592"/>
  <c r="G1592" s="1"/>
  <c r="H1592"/>
  <c r="K1592"/>
  <c r="M1592"/>
  <c r="N1592" s="1"/>
  <c r="O1592"/>
  <c r="A1593"/>
  <c r="B1593"/>
  <c r="F1593"/>
  <c r="G1593" s="1"/>
  <c r="H1593"/>
  <c r="I1593"/>
  <c r="K1593"/>
  <c r="M1593"/>
  <c r="N1593"/>
  <c r="O1593"/>
  <c r="A1594"/>
  <c r="B1594"/>
  <c r="I1594"/>
  <c r="F1594"/>
  <c r="G1594" s="1"/>
  <c r="H1594"/>
  <c r="K1594"/>
  <c r="M1594"/>
  <c r="N1594" s="1"/>
  <c r="O1594"/>
  <c r="A1595"/>
  <c r="B1595"/>
  <c r="I1595" s="1"/>
  <c r="F1595"/>
  <c r="G1595"/>
  <c r="H1595"/>
  <c r="K1595"/>
  <c r="M1595"/>
  <c r="N1595"/>
  <c r="W1595" s="1"/>
  <c r="O1595"/>
  <c r="A1596"/>
  <c r="B1596"/>
  <c r="I1596"/>
  <c r="F1596"/>
  <c r="G1596" s="1"/>
  <c r="R1596" s="1"/>
  <c r="H1596"/>
  <c r="K1596"/>
  <c r="M1596"/>
  <c r="N1596" s="1"/>
  <c r="O1596"/>
  <c r="A1597"/>
  <c r="B1597"/>
  <c r="I1597"/>
  <c r="F1597"/>
  <c r="G1597" s="1"/>
  <c r="T1597" s="1"/>
  <c r="H1597"/>
  <c r="K1597"/>
  <c r="AB1597" s="1"/>
  <c r="M1597"/>
  <c r="N1597"/>
  <c r="O1597"/>
  <c r="A1598"/>
  <c r="B1598"/>
  <c r="I1598"/>
  <c r="F1598"/>
  <c r="G1598"/>
  <c r="H1598"/>
  <c r="K1598"/>
  <c r="M1598"/>
  <c r="N1598"/>
  <c r="O1598"/>
  <c r="A1599"/>
  <c r="B1599"/>
  <c r="F1599"/>
  <c r="G1599" s="1"/>
  <c r="H1599"/>
  <c r="I1599"/>
  <c r="K1599"/>
  <c r="M1599"/>
  <c r="N1599"/>
  <c r="V1599" s="1"/>
  <c r="O1599"/>
  <c r="A1600"/>
  <c r="B1600"/>
  <c r="I1600" s="1"/>
  <c r="F1600"/>
  <c r="G1600" s="1"/>
  <c r="H1600"/>
  <c r="K1600"/>
  <c r="M1600"/>
  <c r="N1600" s="1"/>
  <c r="O1600"/>
  <c r="A1601"/>
  <c r="B1601"/>
  <c r="F1601"/>
  <c r="G1601"/>
  <c r="H1601"/>
  <c r="I1601"/>
  <c r="K1601"/>
  <c r="M1601"/>
  <c r="N1601" s="1"/>
  <c r="O1601"/>
  <c r="A1602"/>
  <c r="B1602"/>
  <c r="F1602"/>
  <c r="G1602"/>
  <c r="H1602"/>
  <c r="I1602"/>
  <c r="K1602"/>
  <c r="M1602"/>
  <c r="N1602" s="1"/>
  <c r="V1602" s="1"/>
  <c r="O1602"/>
  <c r="A1603"/>
  <c r="B1603"/>
  <c r="I1603"/>
  <c r="F1603"/>
  <c r="G1603" s="1"/>
  <c r="H1603"/>
  <c r="K1603"/>
  <c r="M1603"/>
  <c r="N1603" s="1"/>
  <c r="O1603"/>
  <c r="A1604"/>
  <c r="B1604"/>
  <c r="F1604"/>
  <c r="G1604" s="1"/>
  <c r="H1604"/>
  <c r="I1604"/>
  <c r="K1604"/>
  <c r="M1604"/>
  <c r="N1604"/>
  <c r="O1604"/>
  <c r="A1605"/>
  <c r="B1605"/>
  <c r="I1605"/>
  <c r="F1605"/>
  <c r="G1605" s="1"/>
  <c r="H1605"/>
  <c r="K1605"/>
  <c r="M1605"/>
  <c r="N1605" s="1"/>
  <c r="O1605"/>
  <c r="A1606"/>
  <c r="B1606"/>
  <c r="I1606" s="1"/>
  <c r="F1606"/>
  <c r="G1606"/>
  <c r="Q1606" s="1"/>
  <c r="H1606"/>
  <c r="K1606"/>
  <c r="M1606"/>
  <c r="N1606" s="1"/>
  <c r="O1606"/>
  <c r="A1607"/>
  <c r="B1607"/>
  <c r="F1607"/>
  <c r="G1607"/>
  <c r="T1607" s="1"/>
  <c r="H1607"/>
  <c r="I1607"/>
  <c r="K1607"/>
  <c r="M1607"/>
  <c r="N1607" s="1"/>
  <c r="O1607"/>
  <c r="A1608"/>
  <c r="B1608"/>
  <c r="I1608"/>
  <c r="F1608"/>
  <c r="G1608" s="1"/>
  <c r="AB1608" s="1"/>
  <c r="H1608"/>
  <c r="K1608"/>
  <c r="M1608"/>
  <c r="N1608" s="1"/>
  <c r="O1608"/>
  <c r="A1609"/>
  <c r="B1609"/>
  <c r="I1609"/>
  <c r="F1609"/>
  <c r="G1609" s="1"/>
  <c r="H1609"/>
  <c r="K1609"/>
  <c r="M1609"/>
  <c r="N1609" s="1"/>
  <c r="U1609" s="1"/>
  <c r="O1609"/>
  <c r="A1610"/>
  <c r="B1610"/>
  <c r="I1610" s="1"/>
  <c r="F1610"/>
  <c r="G1610" s="1"/>
  <c r="H1610"/>
  <c r="K1610"/>
  <c r="M1610"/>
  <c r="N1610" s="1"/>
  <c r="U1610" s="1"/>
  <c r="O1610"/>
  <c r="A1611"/>
  <c r="B1611"/>
  <c r="I1611" s="1"/>
  <c r="F1611"/>
  <c r="G1611"/>
  <c r="H1611"/>
  <c r="K1611"/>
  <c r="M1611"/>
  <c r="N1611"/>
  <c r="O1611"/>
  <c r="A1612"/>
  <c r="B1612"/>
  <c r="I1612"/>
  <c r="F1612"/>
  <c r="G1612" s="1"/>
  <c r="H1612"/>
  <c r="K1612"/>
  <c r="M1612"/>
  <c r="N1612" s="1"/>
  <c r="O1612"/>
  <c r="A1613"/>
  <c r="B1613"/>
  <c r="I1613" s="1"/>
  <c r="F1613"/>
  <c r="G1613" s="1"/>
  <c r="S1613" s="1"/>
  <c r="H1613"/>
  <c r="K1613"/>
  <c r="M1613"/>
  <c r="N1613" s="1"/>
  <c r="O1613"/>
  <c r="A1614"/>
  <c r="B1614"/>
  <c r="I1614" s="1"/>
  <c r="F1614"/>
  <c r="G1614" s="1"/>
  <c r="H1614"/>
  <c r="K1614"/>
  <c r="M1614"/>
  <c r="N1614" s="1"/>
  <c r="O1614"/>
  <c r="A1615"/>
  <c r="B1615"/>
  <c r="I1615" s="1"/>
  <c r="F1615"/>
  <c r="G1615" s="1"/>
  <c r="H1615"/>
  <c r="AA1615" s="1"/>
  <c r="K1615"/>
  <c r="M1615"/>
  <c r="N1615" s="1"/>
  <c r="O1615"/>
  <c r="A1616"/>
  <c r="B1616"/>
  <c r="F1616"/>
  <c r="G1616"/>
  <c r="H1616"/>
  <c r="Y1616" s="1"/>
  <c r="I1616"/>
  <c r="K1616"/>
  <c r="M1616"/>
  <c r="N1616" s="1"/>
  <c r="V1616" s="1"/>
  <c r="O1616"/>
  <c r="A1617"/>
  <c r="B1617"/>
  <c r="I1617"/>
  <c r="F1617"/>
  <c r="G1617" s="1"/>
  <c r="H1617"/>
  <c r="K1617"/>
  <c r="M1617"/>
  <c r="N1617" s="1"/>
  <c r="V1617" s="1"/>
  <c r="O1617"/>
  <c r="A1618"/>
  <c r="B1618"/>
  <c r="I1618" s="1"/>
  <c r="F1618"/>
  <c r="G1618" s="1"/>
  <c r="H1618"/>
  <c r="K1618"/>
  <c r="M1618"/>
  <c r="N1618" s="1"/>
  <c r="O1618"/>
  <c r="A1619"/>
  <c r="B1619"/>
  <c r="I1619" s="1"/>
  <c r="F1619"/>
  <c r="G1619" s="1"/>
  <c r="H1619"/>
  <c r="K1619"/>
  <c r="M1619"/>
  <c r="N1619" s="1"/>
  <c r="O1619"/>
  <c r="A1620"/>
  <c r="B1620"/>
  <c r="I1620" s="1"/>
  <c r="F1620"/>
  <c r="G1620"/>
  <c r="H1620"/>
  <c r="K1620"/>
  <c r="E1620" s="1"/>
  <c r="AC1620" s="1"/>
  <c r="M1620"/>
  <c r="N1620"/>
  <c r="O1620"/>
  <c r="A1621"/>
  <c r="B1621"/>
  <c r="I1621" s="1"/>
  <c r="F1621"/>
  <c r="G1621" s="1"/>
  <c r="R1621" s="1"/>
  <c r="H1621"/>
  <c r="K1621"/>
  <c r="M1621"/>
  <c r="N1621"/>
  <c r="O1621"/>
  <c r="A1622"/>
  <c r="B1622"/>
  <c r="F1622"/>
  <c r="G1622" s="1"/>
  <c r="S1622" s="1"/>
  <c r="H1622"/>
  <c r="I1622"/>
  <c r="K1622"/>
  <c r="M1622"/>
  <c r="N1622" s="1"/>
  <c r="O1622"/>
  <c r="A1623"/>
  <c r="B1623"/>
  <c r="I1623" s="1"/>
  <c r="F1623"/>
  <c r="G1623" s="1"/>
  <c r="H1623"/>
  <c r="K1623"/>
  <c r="M1623"/>
  <c r="N1623" s="1"/>
  <c r="O1623"/>
  <c r="A1624"/>
  <c r="B1624"/>
  <c r="I1624" s="1"/>
  <c r="F1624"/>
  <c r="G1624" s="1"/>
  <c r="H1624"/>
  <c r="K1624"/>
  <c r="E1624"/>
  <c r="M1624"/>
  <c r="N1624"/>
  <c r="W1624" s="1"/>
  <c r="O1624"/>
  <c r="A1625"/>
  <c r="B1625"/>
  <c r="I1625"/>
  <c r="F1625"/>
  <c r="G1625"/>
  <c r="H1625"/>
  <c r="K1625"/>
  <c r="M1625"/>
  <c r="N1625" s="1"/>
  <c r="O1625"/>
  <c r="A1626"/>
  <c r="B1626"/>
  <c r="I1626" s="1"/>
  <c r="F1626"/>
  <c r="G1626" s="1"/>
  <c r="H1626"/>
  <c r="K1626"/>
  <c r="M1626"/>
  <c r="N1626" s="1"/>
  <c r="O1626"/>
  <c r="A1627"/>
  <c r="B1627"/>
  <c r="I1627" s="1"/>
  <c r="F1627"/>
  <c r="G1627" s="1"/>
  <c r="H1627"/>
  <c r="K1627"/>
  <c r="M1627"/>
  <c r="N1627" s="1"/>
  <c r="U1627" s="1"/>
  <c r="O1627"/>
  <c r="W1627"/>
  <c r="A1628"/>
  <c r="B1628"/>
  <c r="I1628" s="1"/>
  <c r="F1628"/>
  <c r="G1628" s="1"/>
  <c r="H1628"/>
  <c r="K1628"/>
  <c r="M1628"/>
  <c r="N1628" s="1"/>
  <c r="O1628"/>
  <c r="A1629"/>
  <c r="B1629"/>
  <c r="I1629" s="1"/>
  <c r="F1629"/>
  <c r="G1629" s="1"/>
  <c r="H1629"/>
  <c r="K1629"/>
  <c r="M1629"/>
  <c r="N1629" s="1"/>
  <c r="O1629"/>
  <c r="A1630"/>
  <c r="B1630"/>
  <c r="I1630" s="1"/>
  <c r="F1630"/>
  <c r="G1630" s="1"/>
  <c r="AB1630" s="1"/>
  <c r="H1630"/>
  <c r="K1630"/>
  <c r="M1630"/>
  <c r="N1630" s="1"/>
  <c r="W1630" s="1"/>
  <c r="O1630"/>
  <c r="A1631"/>
  <c r="B1631"/>
  <c r="I1631" s="1"/>
  <c r="F1631"/>
  <c r="G1631" s="1"/>
  <c r="S1631" s="1"/>
  <c r="H1631"/>
  <c r="K1631"/>
  <c r="M1631"/>
  <c r="N1631" s="1"/>
  <c r="O1631"/>
  <c r="A1632"/>
  <c r="B1632"/>
  <c r="I1632" s="1"/>
  <c r="F1632"/>
  <c r="G1632" s="1"/>
  <c r="H1632"/>
  <c r="K1632"/>
  <c r="M1632"/>
  <c r="N1632" s="1"/>
  <c r="O1632"/>
  <c r="A1633"/>
  <c r="B1633"/>
  <c r="F1633"/>
  <c r="G1633"/>
  <c r="H1633"/>
  <c r="I1633"/>
  <c r="K1633"/>
  <c r="M1633"/>
  <c r="N1633" s="1"/>
  <c r="O1633"/>
  <c r="A1634"/>
  <c r="B1634"/>
  <c r="F1634"/>
  <c r="G1634" s="1"/>
  <c r="H1634"/>
  <c r="I1634"/>
  <c r="K1634"/>
  <c r="M1634"/>
  <c r="N1634" s="1"/>
  <c r="V1634" s="1"/>
  <c r="O1634"/>
  <c r="A1635"/>
  <c r="B1635"/>
  <c r="I1635" s="1"/>
  <c r="F1635"/>
  <c r="G1635" s="1"/>
  <c r="H1635"/>
  <c r="K1635"/>
  <c r="M1635"/>
  <c r="N1635" s="1"/>
  <c r="O1635"/>
  <c r="A1636"/>
  <c r="B1636"/>
  <c r="I1636" s="1"/>
  <c r="F1636"/>
  <c r="G1636" s="1"/>
  <c r="H1636"/>
  <c r="K1636"/>
  <c r="M1636"/>
  <c r="N1636" s="1"/>
  <c r="O1636"/>
  <c r="A1637"/>
  <c r="B1637"/>
  <c r="I1637" s="1"/>
  <c r="F1637"/>
  <c r="G1637"/>
  <c r="H1637"/>
  <c r="K1637"/>
  <c r="M1637"/>
  <c r="N1637"/>
  <c r="O1637"/>
  <c r="A1638"/>
  <c r="B1638"/>
  <c r="I1638"/>
  <c r="F1638"/>
  <c r="G1638" s="1"/>
  <c r="H1638"/>
  <c r="K1638"/>
  <c r="M1638"/>
  <c r="N1638" s="1"/>
  <c r="O1638"/>
  <c r="A1639"/>
  <c r="B1639"/>
  <c r="I1639" s="1"/>
  <c r="F1639"/>
  <c r="G1639"/>
  <c r="S1639" s="1"/>
  <c r="H1639"/>
  <c r="K1639"/>
  <c r="M1639"/>
  <c r="N1639" s="1"/>
  <c r="O1639"/>
  <c r="A1640"/>
  <c r="B1640"/>
  <c r="I1640" s="1"/>
  <c r="F1640"/>
  <c r="G1640" s="1"/>
  <c r="Q1640" s="1"/>
  <c r="H1640"/>
  <c r="K1640"/>
  <c r="M1640"/>
  <c r="N1640" s="1"/>
  <c r="O1640"/>
  <c r="A1641"/>
  <c r="B1641"/>
  <c r="I1641" s="1"/>
  <c r="F1641"/>
  <c r="G1641"/>
  <c r="H1641"/>
  <c r="K1641"/>
  <c r="M1641"/>
  <c r="N1641"/>
  <c r="O1641"/>
  <c r="A1642"/>
  <c r="B1642"/>
  <c r="F1642"/>
  <c r="G1642" s="1"/>
  <c r="R1642" s="1"/>
  <c r="H1642"/>
  <c r="I1642"/>
  <c r="K1642"/>
  <c r="M1642"/>
  <c r="N1642" s="1"/>
  <c r="O1642"/>
  <c r="A1643"/>
  <c r="B1643"/>
  <c r="I1643"/>
  <c r="F1643"/>
  <c r="G1643" s="1"/>
  <c r="Q1643" s="1"/>
  <c r="H1643"/>
  <c r="K1643"/>
  <c r="M1643"/>
  <c r="N1643" s="1"/>
  <c r="O1643"/>
  <c r="A1644"/>
  <c r="B1644"/>
  <c r="F1644"/>
  <c r="G1644" s="1"/>
  <c r="H1644"/>
  <c r="I1644"/>
  <c r="K1644"/>
  <c r="M1644"/>
  <c r="N1644" s="1"/>
  <c r="W1644" s="1"/>
  <c r="O1644"/>
  <c r="A1645"/>
  <c r="B1645"/>
  <c r="I1645" s="1"/>
  <c r="F1645"/>
  <c r="G1645"/>
  <c r="H1645"/>
  <c r="K1645"/>
  <c r="M1645"/>
  <c r="N1645"/>
  <c r="O1645"/>
  <c r="A1646"/>
  <c r="B1646"/>
  <c r="I1646"/>
  <c r="F1646"/>
  <c r="G1646" s="1"/>
  <c r="H1646"/>
  <c r="K1646"/>
  <c r="M1646"/>
  <c r="N1646" s="1"/>
  <c r="O1646"/>
  <c r="A1647"/>
  <c r="B1647"/>
  <c r="I1647" s="1"/>
  <c r="F1647"/>
  <c r="G1647" s="1"/>
  <c r="H1647"/>
  <c r="K1647"/>
  <c r="AB1647" s="1"/>
  <c r="M1647"/>
  <c r="N1647" s="1"/>
  <c r="O1647"/>
  <c r="A1648"/>
  <c r="B1648"/>
  <c r="I1648" s="1"/>
  <c r="F1648"/>
  <c r="G1648"/>
  <c r="S1648" s="1"/>
  <c r="H1648"/>
  <c r="K1648"/>
  <c r="M1648"/>
  <c r="N1648"/>
  <c r="V1648" s="1"/>
  <c r="O1648"/>
  <c r="A1649"/>
  <c r="B1649"/>
  <c r="I1649"/>
  <c r="F1649"/>
  <c r="G1649" s="1"/>
  <c r="R1649" s="1"/>
  <c r="H1649"/>
  <c r="K1649"/>
  <c r="E1649"/>
  <c r="M1649"/>
  <c r="N1649"/>
  <c r="O1649"/>
  <c r="A1650"/>
  <c r="B1650"/>
  <c r="F1650"/>
  <c r="G1650" s="1"/>
  <c r="H1650"/>
  <c r="I1650"/>
  <c r="K1650"/>
  <c r="M1650"/>
  <c r="N1650" s="1"/>
  <c r="V1650" s="1"/>
  <c r="O1650"/>
  <c r="A1651"/>
  <c r="B1651"/>
  <c r="I1651" s="1"/>
  <c r="F1651"/>
  <c r="G1651" s="1"/>
  <c r="H1651"/>
  <c r="K1651"/>
  <c r="M1651"/>
  <c r="N1651" s="1"/>
  <c r="O1651"/>
  <c r="A1652"/>
  <c r="B1652"/>
  <c r="I1652" s="1"/>
  <c r="F1652"/>
  <c r="G1652"/>
  <c r="S1652" s="1"/>
  <c r="H1652"/>
  <c r="K1652"/>
  <c r="M1652"/>
  <c r="N1652"/>
  <c r="O1652"/>
  <c r="A1653"/>
  <c r="B1653"/>
  <c r="I1653"/>
  <c r="F1653"/>
  <c r="G1653" s="1"/>
  <c r="H1653"/>
  <c r="K1653"/>
  <c r="M1653"/>
  <c r="N1653" s="1"/>
  <c r="O1653"/>
  <c r="A1654"/>
  <c r="B1654"/>
  <c r="I1654"/>
  <c r="F1654"/>
  <c r="G1654"/>
  <c r="H1654"/>
  <c r="K1654"/>
  <c r="M1654"/>
  <c r="N1654"/>
  <c r="W1654" s="1"/>
  <c r="O1654"/>
  <c r="A1655"/>
  <c r="B1655"/>
  <c r="F1655"/>
  <c r="G1655" s="1"/>
  <c r="H1655"/>
  <c r="I1655"/>
  <c r="K1655"/>
  <c r="M1655"/>
  <c r="N1655" s="1"/>
  <c r="U1655" s="1"/>
  <c r="O1655"/>
  <c r="A1656"/>
  <c r="B1656"/>
  <c r="I1656" s="1"/>
  <c r="F1656"/>
  <c r="G1656" s="1"/>
  <c r="H1656"/>
  <c r="K1656"/>
  <c r="E1656" s="1"/>
  <c r="AC1656" s="1"/>
  <c r="M1656"/>
  <c r="N1656" s="1"/>
  <c r="V1656" s="1"/>
  <c r="O1656"/>
  <c r="A1657"/>
  <c r="B1657"/>
  <c r="I1657" s="1"/>
  <c r="F1657"/>
  <c r="G1657" s="1"/>
  <c r="H1657"/>
  <c r="K1657"/>
  <c r="M1657"/>
  <c r="N1657" s="1"/>
  <c r="V1657" s="1"/>
  <c r="O1657"/>
  <c r="A1658"/>
  <c r="B1658"/>
  <c r="I1658"/>
  <c r="F1658"/>
  <c r="G1658"/>
  <c r="H1658"/>
  <c r="K1658"/>
  <c r="M1658"/>
  <c r="N1658"/>
  <c r="W1658" s="1"/>
  <c r="O1658"/>
  <c r="A1659"/>
  <c r="B1659"/>
  <c r="I1659" s="1"/>
  <c r="F1659"/>
  <c r="G1659" s="1"/>
  <c r="S1659" s="1"/>
  <c r="H1659"/>
  <c r="K1659"/>
  <c r="M1659"/>
  <c r="N1659"/>
  <c r="O1659"/>
  <c r="A1660"/>
  <c r="B1660"/>
  <c r="I1660"/>
  <c r="F1660"/>
  <c r="G1660"/>
  <c r="H1660"/>
  <c r="K1660"/>
  <c r="M1660"/>
  <c r="N1660" s="1"/>
  <c r="O1660"/>
  <c r="A1661"/>
  <c r="B1661"/>
  <c r="I1661" s="1"/>
  <c r="F1661"/>
  <c r="G1661" s="1"/>
  <c r="H1661"/>
  <c r="K1661"/>
  <c r="M1661"/>
  <c r="N1661" s="1"/>
  <c r="O1661"/>
  <c r="A1662"/>
  <c r="B1662"/>
  <c r="I1662" s="1"/>
  <c r="F1662"/>
  <c r="G1662"/>
  <c r="H1662"/>
  <c r="K1662"/>
  <c r="M1662"/>
  <c r="N1662"/>
  <c r="V1662" s="1"/>
  <c r="O1662"/>
  <c r="A1663"/>
  <c r="B1663"/>
  <c r="I1663" s="1"/>
  <c r="F1663"/>
  <c r="G1663" s="1"/>
  <c r="H1663"/>
  <c r="K1663"/>
  <c r="M1663"/>
  <c r="N1663" s="1"/>
  <c r="O1663"/>
  <c r="A1664"/>
  <c r="B1664"/>
  <c r="I1664" s="1"/>
  <c r="F1664"/>
  <c r="G1664" s="1"/>
  <c r="H1664"/>
  <c r="K1664"/>
  <c r="M1664"/>
  <c r="N1664" s="1"/>
  <c r="O1664"/>
  <c r="A1665"/>
  <c r="B1665"/>
  <c r="I1665" s="1"/>
  <c r="F1665"/>
  <c r="G1665" s="1"/>
  <c r="H1665"/>
  <c r="K1665"/>
  <c r="M1665"/>
  <c r="N1665" s="1"/>
  <c r="O1665"/>
  <c r="A1666"/>
  <c r="B1666"/>
  <c r="I1666" s="1"/>
  <c r="F1666"/>
  <c r="G1666" s="1"/>
  <c r="H1666"/>
  <c r="K1666"/>
  <c r="M1666"/>
  <c r="N1666"/>
  <c r="O1666"/>
  <c r="A1667"/>
  <c r="B1667"/>
  <c r="I1667"/>
  <c r="F1667"/>
  <c r="G1667"/>
  <c r="H1667"/>
  <c r="K1667"/>
  <c r="M1667"/>
  <c r="N1667" s="1"/>
  <c r="O1667"/>
  <c r="A1668"/>
  <c r="B1668"/>
  <c r="I1668" s="1"/>
  <c r="F1668"/>
  <c r="G1668" s="1"/>
  <c r="H1668"/>
  <c r="K1668"/>
  <c r="M1668"/>
  <c r="N1668" s="1"/>
  <c r="V1668" s="1"/>
  <c r="O1668"/>
  <c r="A1669"/>
  <c r="B1669"/>
  <c r="I1669"/>
  <c r="F1669"/>
  <c r="G1669"/>
  <c r="Q1669" s="1"/>
  <c r="H1669"/>
  <c r="K1669"/>
  <c r="M1669"/>
  <c r="N1669" s="1"/>
  <c r="O1669"/>
  <c r="A1670"/>
  <c r="B1670"/>
  <c r="I1670" s="1"/>
  <c r="F1670"/>
  <c r="G1670" s="1"/>
  <c r="H1670"/>
  <c r="K1670"/>
  <c r="M1670"/>
  <c r="N1670" s="1"/>
  <c r="O1670"/>
  <c r="A1671"/>
  <c r="B1671"/>
  <c r="I1671" s="1"/>
  <c r="F1671"/>
  <c r="G1671" s="1"/>
  <c r="Q1671" s="1"/>
  <c r="H1671"/>
  <c r="K1671"/>
  <c r="M1671"/>
  <c r="N1671"/>
  <c r="W1671" s="1"/>
  <c r="O1671"/>
  <c r="A1672"/>
  <c r="B1672"/>
  <c r="F1672"/>
  <c r="G1672" s="1"/>
  <c r="R1672" s="1"/>
  <c r="H1672"/>
  <c r="I1672"/>
  <c r="K1672"/>
  <c r="M1672"/>
  <c r="N1672" s="1"/>
  <c r="V1672" s="1"/>
  <c r="O1672"/>
  <c r="A1673"/>
  <c r="B1673"/>
  <c r="F1673"/>
  <c r="G1673"/>
  <c r="H1673"/>
  <c r="I1673"/>
  <c r="K1673"/>
  <c r="M1673"/>
  <c r="N1673" s="1"/>
  <c r="V1673" s="1"/>
  <c r="O1673"/>
  <c r="A1674"/>
  <c r="B1674"/>
  <c r="I1674"/>
  <c r="F1674"/>
  <c r="G1674"/>
  <c r="H1674"/>
  <c r="K1674"/>
  <c r="M1674"/>
  <c r="N1674"/>
  <c r="O1674"/>
  <c r="A1675"/>
  <c r="B1675"/>
  <c r="F1675"/>
  <c r="G1675" s="1"/>
  <c r="H1675"/>
  <c r="I1675"/>
  <c r="K1675"/>
  <c r="M1675"/>
  <c r="N1675" s="1"/>
  <c r="O1675"/>
  <c r="A1676"/>
  <c r="B1676"/>
  <c r="I1676" s="1"/>
  <c r="F1676"/>
  <c r="G1676" s="1"/>
  <c r="H1676"/>
  <c r="X1676" s="1"/>
  <c r="K1676"/>
  <c r="M1676"/>
  <c r="N1676" s="1"/>
  <c r="V1676" s="1"/>
  <c r="O1676"/>
  <c r="A1677"/>
  <c r="B1677"/>
  <c r="I1677" s="1"/>
  <c r="F1677"/>
  <c r="G1677" s="1"/>
  <c r="Q1677" s="1"/>
  <c r="H1677"/>
  <c r="K1677"/>
  <c r="M1677"/>
  <c r="N1677" s="1"/>
  <c r="U1677" s="1"/>
  <c r="O1677"/>
  <c r="A1678"/>
  <c r="B1678"/>
  <c r="I1678"/>
  <c r="F1678"/>
  <c r="G1678"/>
  <c r="Q1678" s="1"/>
  <c r="H1678"/>
  <c r="K1678"/>
  <c r="M1678"/>
  <c r="N1678" s="1"/>
  <c r="O1678"/>
  <c r="A1679"/>
  <c r="B1679"/>
  <c r="I1679" s="1"/>
  <c r="F1679"/>
  <c r="G1679" s="1"/>
  <c r="H1679"/>
  <c r="K1679"/>
  <c r="M1679"/>
  <c r="N1679" s="1"/>
  <c r="W1679" s="1"/>
  <c r="O1679"/>
  <c r="A1680"/>
  <c r="B1680"/>
  <c r="F1680"/>
  <c r="G1680"/>
  <c r="R1680" s="1"/>
  <c r="H1680"/>
  <c r="I1680"/>
  <c r="K1680"/>
  <c r="M1680"/>
  <c r="N1680" s="1"/>
  <c r="W1680" s="1"/>
  <c r="O1680"/>
  <c r="A1681"/>
  <c r="B1681"/>
  <c r="F1681"/>
  <c r="G1681" s="1"/>
  <c r="H1681"/>
  <c r="I1681"/>
  <c r="K1681"/>
  <c r="M1681"/>
  <c r="N1681" s="1"/>
  <c r="U1681" s="1"/>
  <c r="O1681"/>
  <c r="A1682"/>
  <c r="B1682"/>
  <c r="I1682" s="1"/>
  <c r="F1682"/>
  <c r="G1682" s="1"/>
  <c r="H1682"/>
  <c r="K1682"/>
  <c r="M1682"/>
  <c r="N1682" s="1"/>
  <c r="O1682"/>
  <c r="A1683"/>
  <c r="B1683"/>
  <c r="I1683" s="1"/>
  <c r="F1683"/>
  <c r="G1683" s="1"/>
  <c r="R1683" s="1"/>
  <c r="H1683"/>
  <c r="K1683"/>
  <c r="M1683"/>
  <c r="N1683" s="1"/>
  <c r="O1683"/>
  <c r="A1684"/>
  <c r="B1684"/>
  <c r="I1684" s="1"/>
  <c r="F1684"/>
  <c r="G1684" s="1"/>
  <c r="H1684"/>
  <c r="K1684"/>
  <c r="M1684"/>
  <c r="N1684" s="1"/>
  <c r="V1684" s="1"/>
  <c r="O1684"/>
  <c r="A1685"/>
  <c r="B1685"/>
  <c r="I1685" s="1"/>
  <c r="F1685"/>
  <c r="G1685" s="1"/>
  <c r="H1685"/>
  <c r="K1685"/>
  <c r="M1685"/>
  <c r="N1685" s="1"/>
  <c r="O1685"/>
  <c r="A1686"/>
  <c r="B1686"/>
  <c r="I1686" s="1"/>
  <c r="F1686"/>
  <c r="G1686" s="1"/>
  <c r="S1686" s="1"/>
  <c r="H1686"/>
  <c r="K1686"/>
  <c r="M1686"/>
  <c r="N1686" s="1"/>
  <c r="O1686"/>
  <c r="A1687"/>
  <c r="B1687"/>
  <c r="I1687"/>
  <c r="F1687"/>
  <c r="G1687"/>
  <c r="H1687"/>
  <c r="K1687"/>
  <c r="M1687"/>
  <c r="N1687"/>
  <c r="V1687" s="1"/>
  <c r="O1687"/>
  <c r="A1688"/>
  <c r="B1688"/>
  <c r="I1688" s="1"/>
  <c r="F1688"/>
  <c r="G1688" s="1"/>
  <c r="Q1688" s="1"/>
  <c r="H1688"/>
  <c r="K1688"/>
  <c r="M1688"/>
  <c r="N1688"/>
  <c r="W1688" s="1"/>
  <c r="O1688"/>
  <c r="A1689"/>
  <c r="B1689"/>
  <c r="I1689" s="1"/>
  <c r="F1689"/>
  <c r="G1689" s="1"/>
  <c r="Q1689" s="1"/>
  <c r="H1689"/>
  <c r="Y1689" s="1"/>
  <c r="K1689"/>
  <c r="M1689"/>
  <c r="N1689" s="1"/>
  <c r="O1689"/>
  <c r="A1690"/>
  <c r="B1690"/>
  <c r="I1690" s="1"/>
  <c r="F1690"/>
  <c r="G1690" s="1"/>
  <c r="Q1690" s="1"/>
  <c r="H1690"/>
  <c r="K1690"/>
  <c r="M1690"/>
  <c r="N1690" s="1"/>
  <c r="O1690"/>
  <c r="A1691"/>
  <c r="B1691"/>
  <c r="I1691" s="1"/>
  <c r="F1691"/>
  <c r="G1691" s="1"/>
  <c r="H1691"/>
  <c r="K1691"/>
  <c r="M1691"/>
  <c r="N1691" s="1"/>
  <c r="U1691" s="1"/>
  <c r="O1691"/>
  <c r="A1692"/>
  <c r="B1692"/>
  <c r="I1692" s="1"/>
  <c r="F1692"/>
  <c r="G1692" s="1"/>
  <c r="T1692" s="1"/>
  <c r="H1692"/>
  <c r="K1692"/>
  <c r="M1692"/>
  <c r="N1692"/>
  <c r="O1692"/>
  <c r="A1693"/>
  <c r="B1693"/>
  <c r="I1693" s="1"/>
  <c r="F1693"/>
  <c r="G1693" s="1"/>
  <c r="H1693"/>
  <c r="K1693"/>
  <c r="M1693"/>
  <c r="N1693" s="1"/>
  <c r="W1693" s="1"/>
  <c r="O1693"/>
  <c r="A1694"/>
  <c r="B1694"/>
  <c r="I1694" s="1"/>
  <c r="F1694"/>
  <c r="G1694" s="1"/>
  <c r="H1694"/>
  <c r="K1694"/>
  <c r="M1694"/>
  <c r="N1694" s="1"/>
  <c r="O1694"/>
  <c r="A1695"/>
  <c r="B1695"/>
  <c r="I1695" s="1"/>
  <c r="F1695"/>
  <c r="G1695" s="1"/>
  <c r="H1695"/>
  <c r="K1695"/>
  <c r="M1695"/>
  <c r="N1695" s="1"/>
  <c r="V1695" s="1"/>
  <c r="O1695"/>
  <c r="A1696"/>
  <c r="B1696"/>
  <c r="I1696"/>
  <c r="F1696"/>
  <c r="G1696"/>
  <c r="H1696"/>
  <c r="K1696"/>
  <c r="M1696"/>
  <c r="N1696" s="1"/>
  <c r="V1696" s="1"/>
  <c r="O1696"/>
  <c r="A1697"/>
  <c r="B1697"/>
  <c r="I1697" s="1"/>
  <c r="F1697"/>
  <c r="G1697" s="1"/>
  <c r="Q1697" s="1"/>
  <c r="H1697"/>
  <c r="K1697"/>
  <c r="M1697"/>
  <c r="N1697" s="1"/>
  <c r="O1697"/>
  <c r="A1698"/>
  <c r="B1698"/>
  <c r="I1698" s="1"/>
  <c r="F1698"/>
  <c r="G1698" s="1"/>
  <c r="H1698"/>
  <c r="K1698"/>
  <c r="M1698"/>
  <c r="N1698" s="1"/>
  <c r="V1698" s="1"/>
  <c r="O1698"/>
  <c r="A1699"/>
  <c r="B1699"/>
  <c r="I1699"/>
  <c r="F1699"/>
  <c r="G1699"/>
  <c r="H1699"/>
  <c r="K1699"/>
  <c r="E1699" s="1"/>
  <c r="M1699"/>
  <c r="N1699" s="1"/>
  <c r="W1699"/>
  <c r="O1699"/>
  <c r="A1700"/>
  <c r="B1700"/>
  <c r="F1700"/>
  <c r="G1700" s="1"/>
  <c r="H1700"/>
  <c r="I1700"/>
  <c r="K1700"/>
  <c r="M1700"/>
  <c r="N1700" s="1"/>
  <c r="O1700"/>
  <c r="A1701"/>
  <c r="B1701"/>
  <c r="I1701" s="1"/>
  <c r="F1701"/>
  <c r="G1701" s="1"/>
  <c r="T1701" s="1"/>
  <c r="H1701"/>
  <c r="K1701"/>
  <c r="M1701"/>
  <c r="N1701" s="1"/>
  <c r="V1701" s="1"/>
  <c r="O1701"/>
  <c r="A1702"/>
  <c r="B1702"/>
  <c r="I1702"/>
  <c r="F1702"/>
  <c r="G1702"/>
  <c r="H1702"/>
  <c r="K1702"/>
  <c r="M1702"/>
  <c r="N1702"/>
  <c r="W1702" s="1"/>
  <c r="O1702"/>
  <c r="A1703"/>
  <c r="B1703"/>
  <c r="I1703" s="1"/>
  <c r="F1703"/>
  <c r="G1703" s="1"/>
  <c r="S1703" s="1"/>
  <c r="H1703"/>
  <c r="Y1703" s="1"/>
  <c r="K1703"/>
  <c r="M1703"/>
  <c r="N1703"/>
  <c r="O1703"/>
  <c r="A1704"/>
  <c r="B1704"/>
  <c r="I1704"/>
  <c r="F1704"/>
  <c r="G1704"/>
  <c r="H1704"/>
  <c r="K1704"/>
  <c r="M1704"/>
  <c r="N1704" s="1"/>
  <c r="V1704" s="1"/>
  <c r="O1704"/>
  <c r="A1705"/>
  <c r="B1705"/>
  <c r="I1705" s="1"/>
  <c r="F1705"/>
  <c r="G1705" s="1"/>
  <c r="R1705" s="1"/>
  <c r="H1705"/>
  <c r="K1705"/>
  <c r="M1705"/>
  <c r="N1705" s="1"/>
  <c r="O1705"/>
  <c r="A1706"/>
  <c r="B1706"/>
  <c r="I1706" s="1"/>
  <c r="F1706"/>
  <c r="G1706"/>
  <c r="H1706"/>
  <c r="K1706"/>
  <c r="M1706"/>
  <c r="N1706"/>
  <c r="U1706" s="1"/>
  <c r="O1706"/>
  <c r="A1707"/>
  <c r="B1707"/>
  <c r="I1707"/>
  <c r="F1707"/>
  <c r="G1707"/>
  <c r="H1707"/>
  <c r="K1707"/>
  <c r="E1707" s="1"/>
  <c r="M1707"/>
  <c r="N1707" s="1"/>
  <c r="V1707"/>
  <c r="O1707"/>
  <c r="A1708"/>
  <c r="B1708"/>
  <c r="I1708"/>
  <c r="F1708"/>
  <c r="G1708"/>
  <c r="Q1708" s="1"/>
  <c r="H1708"/>
  <c r="K1708"/>
  <c r="M1708"/>
  <c r="N1708" s="1"/>
  <c r="O1708"/>
  <c r="A1709"/>
  <c r="B1709"/>
  <c r="I1709" s="1"/>
  <c r="F1709"/>
  <c r="G1709" s="1"/>
  <c r="H1709"/>
  <c r="K1709"/>
  <c r="M1709"/>
  <c r="N1709" s="1"/>
  <c r="V1709" s="1"/>
  <c r="O1709"/>
  <c r="A1710"/>
  <c r="B1710"/>
  <c r="I1710"/>
  <c r="F1710"/>
  <c r="G1710"/>
  <c r="H1710"/>
  <c r="K1710"/>
  <c r="E1710" s="1"/>
  <c r="AC1710" s="1"/>
  <c r="M1710"/>
  <c r="N1710"/>
  <c r="O1710"/>
  <c r="A1711"/>
  <c r="B1711"/>
  <c r="I1711"/>
  <c r="F1711"/>
  <c r="G1711"/>
  <c r="H1711"/>
  <c r="K1711"/>
  <c r="M1711"/>
  <c r="N1711"/>
  <c r="O1711"/>
  <c r="A1712"/>
  <c r="B1712"/>
  <c r="I1712"/>
  <c r="F1712"/>
  <c r="G1712"/>
  <c r="H1712"/>
  <c r="K1712"/>
  <c r="M1712"/>
  <c r="N1712" s="1"/>
  <c r="O1712"/>
  <c r="A1713"/>
  <c r="B1713"/>
  <c r="I1713" s="1"/>
  <c r="F1713"/>
  <c r="G1713" s="1"/>
  <c r="R1713" s="1"/>
  <c r="H1713"/>
  <c r="K1713"/>
  <c r="M1713"/>
  <c r="N1713" s="1"/>
  <c r="W1713" s="1"/>
  <c r="O1713"/>
  <c r="A1714"/>
  <c r="B1714"/>
  <c r="I1714"/>
  <c r="F1714"/>
  <c r="G1714"/>
  <c r="T1714" s="1"/>
  <c r="H1714"/>
  <c r="K1714"/>
  <c r="M1714"/>
  <c r="N1714"/>
  <c r="O1714"/>
  <c r="A1715"/>
  <c r="B1715"/>
  <c r="I1715" s="1"/>
  <c r="F1715"/>
  <c r="G1715" s="1"/>
  <c r="S1715" s="1"/>
  <c r="H1715"/>
  <c r="K1715"/>
  <c r="M1715"/>
  <c r="N1715" s="1"/>
  <c r="O1715"/>
  <c r="A1716"/>
  <c r="B1716"/>
  <c r="F1716"/>
  <c r="G1716"/>
  <c r="H1716"/>
  <c r="I1716"/>
  <c r="K1716"/>
  <c r="M1716"/>
  <c r="N1716" s="1"/>
  <c r="U1716" s="1"/>
  <c r="O1716"/>
  <c r="A1717"/>
  <c r="B1717"/>
  <c r="I1717"/>
  <c r="F1717"/>
  <c r="G1717"/>
  <c r="T1717" s="1"/>
  <c r="H1717"/>
  <c r="K1717"/>
  <c r="M1717"/>
  <c r="N1717"/>
  <c r="V1717" s="1"/>
  <c r="O1717"/>
  <c r="A1718"/>
  <c r="B1718"/>
  <c r="I1718"/>
  <c r="F1718"/>
  <c r="G1718"/>
  <c r="H1718"/>
  <c r="K1718"/>
  <c r="M1718"/>
  <c r="N1718"/>
  <c r="U1718" s="1"/>
  <c r="O1718"/>
  <c r="A1719"/>
  <c r="B1719"/>
  <c r="I1719" s="1"/>
  <c r="F1719"/>
  <c r="G1719" s="1"/>
  <c r="H1719"/>
  <c r="K1719"/>
  <c r="E1719" s="1"/>
  <c r="AC1719" s="1"/>
  <c r="M1719"/>
  <c r="N1719"/>
  <c r="O1719"/>
  <c r="A1720"/>
  <c r="B1720"/>
  <c r="I1720" s="1"/>
  <c r="F1720"/>
  <c r="G1720" s="1"/>
  <c r="H1720"/>
  <c r="K1720"/>
  <c r="M1720"/>
  <c r="N1720" s="1"/>
  <c r="O1720"/>
  <c r="A1721"/>
  <c r="B1721"/>
  <c r="I1721" s="1"/>
  <c r="F1721"/>
  <c r="G1721" s="1"/>
  <c r="H1721"/>
  <c r="K1721"/>
  <c r="M1721"/>
  <c r="N1721" s="1"/>
  <c r="W1721" s="1"/>
  <c r="O1721"/>
  <c r="A1722"/>
  <c r="B1722"/>
  <c r="I1722" s="1"/>
  <c r="F1722"/>
  <c r="G1722" s="1"/>
  <c r="H1722"/>
  <c r="K1722"/>
  <c r="M1722"/>
  <c r="N1722" s="1"/>
  <c r="V1722" s="1"/>
  <c r="O1722"/>
  <c r="A1723"/>
  <c r="B1723"/>
  <c r="I1723" s="1"/>
  <c r="F1723"/>
  <c r="G1723" s="1"/>
  <c r="H1723"/>
  <c r="K1723"/>
  <c r="M1723"/>
  <c r="N1723" s="1"/>
  <c r="W1723" s="1"/>
  <c r="O1723"/>
  <c r="A1724"/>
  <c r="B1724"/>
  <c r="I1724" s="1"/>
  <c r="F1724"/>
  <c r="G1724" s="1"/>
  <c r="H1724"/>
  <c r="K1724"/>
  <c r="M1724"/>
  <c r="N1724"/>
  <c r="O1724"/>
  <c r="W1724"/>
  <c r="A1725"/>
  <c r="B1725"/>
  <c r="I1725" s="1"/>
  <c r="F1725"/>
  <c r="G1725" s="1"/>
  <c r="E1725" s="1"/>
  <c r="H1725"/>
  <c r="K1725"/>
  <c r="M1725"/>
  <c r="N1725" s="1"/>
  <c r="V1725" s="1"/>
  <c r="O1725"/>
  <c r="A1726"/>
  <c r="B1726"/>
  <c r="I1726" s="1"/>
  <c r="F1726"/>
  <c r="G1726" s="1"/>
  <c r="S1726" s="1"/>
  <c r="H1726"/>
  <c r="K1726"/>
  <c r="M1726"/>
  <c r="N1726" s="1"/>
  <c r="O1726"/>
  <c r="A1727"/>
  <c r="B1727"/>
  <c r="I1727" s="1"/>
  <c r="F1727"/>
  <c r="G1727" s="1"/>
  <c r="T1727" s="1"/>
  <c r="H1727"/>
  <c r="K1727"/>
  <c r="M1727"/>
  <c r="N1727" s="1"/>
  <c r="O1727"/>
  <c r="A1728"/>
  <c r="B1728"/>
  <c r="I1728" s="1"/>
  <c r="F1728"/>
  <c r="G1728" s="1"/>
  <c r="H1728"/>
  <c r="K1728"/>
  <c r="E1728"/>
  <c r="AC1728" s="1"/>
  <c r="M1728"/>
  <c r="N1728" s="1"/>
  <c r="U1728"/>
  <c r="O1728"/>
  <c r="A1729"/>
  <c r="B1729"/>
  <c r="I1729"/>
  <c r="F1729"/>
  <c r="G1729"/>
  <c r="H1729"/>
  <c r="K1729"/>
  <c r="M1729"/>
  <c r="N1729"/>
  <c r="W1729" s="1"/>
  <c r="O1729"/>
  <c r="A1730"/>
  <c r="B1730"/>
  <c r="I1730" s="1"/>
  <c r="F1730"/>
  <c r="G1730" s="1"/>
  <c r="H1730"/>
  <c r="K1730"/>
  <c r="M1730"/>
  <c r="N1730"/>
  <c r="V1730" s="1"/>
  <c r="O1730"/>
  <c r="A1731"/>
  <c r="B1731"/>
  <c r="I1731"/>
  <c r="F1731"/>
  <c r="G1731"/>
  <c r="T1731" s="1"/>
  <c r="H1731"/>
  <c r="K1731"/>
  <c r="E1731" s="1"/>
  <c r="AC1731" s="1"/>
  <c r="M1731"/>
  <c r="N1731"/>
  <c r="V1731" s="1"/>
  <c r="O1731"/>
  <c r="A1732"/>
  <c r="B1732"/>
  <c r="I1732"/>
  <c r="F1732"/>
  <c r="G1732"/>
  <c r="T1732" s="1"/>
  <c r="H1732"/>
  <c r="K1732"/>
  <c r="M1732"/>
  <c r="N1732" s="1"/>
  <c r="W1732" s="1"/>
  <c r="O1732"/>
  <c r="A1733"/>
  <c r="B1733"/>
  <c r="I1733" s="1"/>
  <c r="F1733"/>
  <c r="G1733" s="1"/>
  <c r="S1733" s="1"/>
  <c r="H1733"/>
  <c r="K1733"/>
  <c r="M1733"/>
  <c r="N1733" s="1"/>
  <c r="V1733" s="1"/>
  <c r="O1733"/>
  <c r="A1734"/>
  <c r="B1734"/>
  <c r="I1734"/>
  <c r="F1734"/>
  <c r="G1734"/>
  <c r="H1734"/>
  <c r="K1734"/>
  <c r="M1734"/>
  <c r="N1734" s="1"/>
  <c r="U1734" s="1"/>
  <c r="O1734"/>
  <c r="A1735"/>
  <c r="B1735"/>
  <c r="I1735" s="1"/>
  <c r="F1735"/>
  <c r="G1735" s="1"/>
  <c r="S1735" s="1"/>
  <c r="H1735"/>
  <c r="K1735"/>
  <c r="M1735"/>
  <c r="N1735" s="1"/>
  <c r="W1735" s="1"/>
  <c r="O1735"/>
  <c r="A1736"/>
  <c r="B1736"/>
  <c r="F1736"/>
  <c r="G1736" s="1"/>
  <c r="H1736"/>
  <c r="I1736"/>
  <c r="K1736"/>
  <c r="M1736"/>
  <c r="N1736" s="1"/>
  <c r="V1736" s="1"/>
  <c r="O1736"/>
  <c r="A1737"/>
  <c r="B1737"/>
  <c r="I1737" s="1"/>
  <c r="F1737"/>
  <c r="G1737" s="1"/>
  <c r="H1737"/>
  <c r="K1737"/>
  <c r="M1737"/>
  <c r="N1737" s="1"/>
  <c r="O1737"/>
  <c r="A1738"/>
  <c r="B1738"/>
  <c r="I1738" s="1"/>
  <c r="F1738"/>
  <c r="G1738" s="1"/>
  <c r="H1738"/>
  <c r="K1738"/>
  <c r="M1738"/>
  <c r="N1738" s="1"/>
  <c r="O1738"/>
  <c r="A1739"/>
  <c r="B1739"/>
  <c r="I1739" s="1"/>
  <c r="F1739"/>
  <c r="G1739" s="1"/>
  <c r="H1739"/>
  <c r="K1739"/>
  <c r="M1739"/>
  <c r="N1739" s="1"/>
  <c r="U1739" s="1"/>
  <c r="O1739"/>
  <c r="A1740"/>
  <c r="B1740"/>
  <c r="I1740" s="1"/>
  <c r="F1740"/>
  <c r="G1740" s="1"/>
  <c r="AB1740" s="1"/>
  <c r="H1740"/>
  <c r="K1740"/>
  <c r="M1740"/>
  <c r="N1740" s="1"/>
  <c r="O1740"/>
  <c r="A1741"/>
  <c r="B1741"/>
  <c r="I1741" s="1"/>
  <c r="F1741"/>
  <c r="G1741" s="1"/>
  <c r="H1741"/>
  <c r="AA1741" s="1"/>
  <c r="K1741"/>
  <c r="M1741"/>
  <c r="N1741" s="1"/>
  <c r="U1741" s="1"/>
  <c r="V1741"/>
  <c r="O1741"/>
  <c r="A1742"/>
  <c r="B1742"/>
  <c r="I1742"/>
  <c r="F1742"/>
  <c r="G1742"/>
  <c r="T1742" s="1"/>
  <c r="H1742"/>
  <c r="K1742"/>
  <c r="E1742" s="1"/>
  <c r="AC1742" s="1"/>
  <c r="M1742"/>
  <c r="N1742" s="1"/>
  <c r="W1742" s="1"/>
  <c r="O1742"/>
  <c r="A1743"/>
  <c r="B1743"/>
  <c r="I1743" s="1"/>
  <c r="F1743"/>
  <c r="G1743" s="1"/>
  <c r="H1743"/>
  <c r="K1743"/>
  <c r="M1743"/>
  <c r="N1743" s="1"/>
  <c r="O1743"/>
  <c r="A1744"/>
  <c r="B1744"/>
  <c r="I1744" s="1"/>
  <c r="F1744"/>
  <c r="G1744" s="1"/>
  <c r="H1744"/>
  <c r="K1744"/>
  <c r="M1744"/>
  <c r="N1744" s="1"/>
  <c r="V1744" s="1"/>
  <c r="O1744"/>
  <c r="A1745"/>
  <c r="B1745"/>
  <c r="I1745"/>
  <c r="F1745"/>
  <c r="G1745"/>
  <c r="S1745" s="1"/>
  <c r="H1745"/>
  <c r="K1745"/>
  <c r="M1745"/>
  <c r="N1745" s="1"/>
  <c r="W1745" s="1"/>
  <c r="O1745"/>
  <c r="A1746"/>
  <c r="B1746"/>
  <c r="I1746" s="1"/>
  <c r="F1746"/>
  <c r="G1746" s="1"/>
  <c r="H1746"/>
  <c r="K1746"/>
  <c r="M1746"/>
  <c r="N1746" s="1"/>
  <c r="O1746"/>
  <c r="A1747"/>
  <c r="B1747"/>
  <c r="I1747"/>
  <c r="F1747"/>
  <c r="G1747"/>
  <c r="H1747"/>
  <c r="K1747"/>
  <c r="M1747"/>
  <c r="N1747"/>
  <c r="O1747"/>
  <c r="A1748"/>
  <c r="B1748"/>
  <c r="F1748"/>
  <c r="G1748" s="1"/>
  <c r="S1748" s="1"/>
  <c r="H1748"/>
  <c r="I1748"/>
  <c r="K1748"/>
  <c r="M1748"/>
  <c r="N1748" s="1"/>
  <c r="O1748"/>
  <c r="A1749"/>
  <c r="B1749"/>
  <c r="I1749" s="1"/>
  <c r="F1749"/>
  <c r="G1749" s="1"/>
  <c r="R1749" s="1"/>
  <c r="H1749"/>
  <c r="K1749"/>
  <c r="M1749"/>
  <c r="N1749"/>
  <c r="O1749"/>
  <c r="A1750"/>
  <c r="B1750"/>
  <c r="I1750"/>
  <c r="F1750"/>
  <c r="G1750"/>
  <c r="H1750"/>
  <c r="K1750"/>
  <c r="M1750"/>
  <c r="N1750"/>
  <c r="O1750"/>
  <c r="A1751"/>
  <c r="B1751"/>
  <c r="F1751"/>
  <c r="G1751" s="1"/>
  <c r="T1751" s="1"/>
  <c r="H1751"/>
  <c r="I1751"/>
  <c r="K1751"/>
  <c r="M1751"/>
  <c r="N1751" s="1"/>
  <c r="O1751"/>
  <c r="A1752"/>
  <c r="B1752"/>
  <c r="I1752" s="1"/>
  <c r="F1752"/>
  <c r="G1752" s="1"/>
  <c r="Q1752" s="1"/>
  <c r="H1752"/>
  <c r="K1752"/>
  <c r="M1752"/>
  <c r="N1752" s="1"/>
  <c r="O1752"/>
  <c r="A1753"/>
  <c r="B1753"/>
  <c r="I1753" s="1"/>
  <c r="F1753"/>
  <c r="G1753" s="1"/>
  <c r="H1753"/>
  <c r="K1753"/>
  <c r="M1753"/>
  <c r="N1753"/>
  <c r="O1753"/>
  <c r="A1754"/>
  <c r="B1754"/>
  <c r="F1754"/>
  <c r="G1754" s="1"/>
  <c r="H1754"/>
  <c r="I1754"/>
  <c r="K1754"/>
  <c r="M1754"/>
  <c r="N1754" s="1"/>
  <c r="W1754" s="1"/>
  <c r="O1754"/>
  <c r="A1755"/>
  <c r="B1755"/>
  <c r="I1755" s="1"/>
  <c r="F1755"/>
  <c r="G1755" s="1"/>
  <c r="Q1755" s="1"/>
  <c r="H1755"/>
  <c r="K1755"/>
  <c r="M1755"/>
  <c r="N1755" s="1"/>
  <c r="O1755"/>
  <c r="A1756"/>
  <c r="B1756"/>
  <c r="I1756" s="1"/>
  <c r="F1756"/>
  <c r="G1756" s="1"/>
  <c r="H1756"/>
  <c r="K1756"/>
  <c r="M1756"/>
  <c r="N1756" s="1"/>
  <c r="O1756"/>
  <c r="A1757"/>
  <c r="B1757"/>
  <c r="I1757" s="1"/>
  <c r="F1757"/>
  <c r="G1757" s="1"/>
  <c r="H1757"/>
  <c r="K1757"/>
  <c r="M1757"/>
  <c r="N1757" s="1"/>
  <c r="O1757"/>
  <c r="A1758"/>
  <c r="B1758"/>
  <c r="I1758" s="1"/>
  <c r="F1758"/>
  <c r="G1758" s="1"/>
  <c r="T1758" s="1"/>
  <c r="Q1758"/>
  <c r="H1758"/>
  <c r="K1758"/>
  <c r="M1758"/>
  <c r="N1758" s="1"/>
  <c r="O1758"/>
  <c r="A1759"/>
  <c r="B1759"/>
  <c r="I1759" s="1"/>
  <c r="F1759"/>
  <c r="G1759"/>
  <c r="S1759" s="1"/>
  <c r="H1759"/>
  <c r="AA1759" s="1"/>
  <c r="K1759"/>
  <c r="M1759"/>
  <c r="N1759"/>
  <c r="O1759"/>
  <c r="Q1759"/>
  <c r="A1760"/>
  <c r="B1760"/>
  <c r="I1760" s="1"/>
  <c r="F1760"/>
  <c r="G1760" s="1"/>
  <c r="Q1760" s="1"/>
  <c r="H1760"/>
  <c r="K1760"/>
  <c r="M1760"/>
  <c r="N1760" s="1"/>
  <c r="W1760" s="1"/>
  <c r="O1760"/>
  <c r="A1761"/>
  <c r="B1761"/>
  <c r="I1761" s="1"/>
  <c r="F1761"/>
  <c r="G1761" s="1"/>
  <c r="H1761"/>
  <c r="K1761"/>
  <c r="M1761"/>
  <c r="N1761"/>
  <c r="O1761"/>
  <c r="A1762"/>
  <c r="B1762"/>
  <c r="I1762"/>
  <c r="F1762"/>
  <c r="G1762"/>
  <c r="H1762"/>
  <c r="K1762"/>
  <c r="M1762"/>
  <c r="N1762"/>
  <c r="W1762" s="1"/>
  <c r="O1762"/>
  <c r="A1763"/>
  <c r="B1763"/>
  <c r="I1763" s="1"/>
  <c r="F1763"/>
  <c r="G1763" s="1"/>
  <c r="H1763"/>
  <c r="K1763"/>
  <c r="M1763"/>
  <c r="N1763"/>
  <c r="W1763" s="1"/>
  <c r="O1763"/>
  <c r="A1764"/>
  <c r="B1764"/>
  <c r="F1764"/>
  <c r="G1764" s="1"/>
  <c r="H1764"/>
  <c r="I1764"/>
  <c r="K1764"/>
  <c r="M1764"/>
  <c r="N1764" s="1"/>
  <c r="O1764"/>
  <c r="A1765"/>
  <c r="B1765"/>
  <c r="I1765" s="1"/>
  <c r="F1765"/>
  <c r="G1765" s="1"/>
  <c r="H1765"/>
  <c r="K1765"/>
  <c r="M1765"/>
  <c r="N1765"/>
  <c r="O1765"/>
  <c r="U1765"/>
  <c r="A1766"/>
  <c r="B1766"/>
  <c r="F1766"/>
  <c r="G1766"/>
  <c r="H1766"/>
  <c r="I1766"/>
  <c r="K1766"/>
  <c r="M1766"/>
  <c r="N1766" s="1"/>
  <c r="O1766"/>
  <c r="A1767"/>
  <c r="B1767"/>
  <c r="I1767" s="1"/>
  <c r="F1767"/>
  <c r="G1767" s="1"/>
  <c r="Q1767" s="1"/>
  <c r="H1767"/>
  <c r="Z1767" s="1"/>
  <c r="K1767"/>
  <c r="M1767"/>
  <c r="N1767" s="1"/>
  <c r="O1767"/>
  <c r="A1768"/>
  <c r="B1768"/>
  <c r="I1768" s="1"/>
  <c r="F1768"/>
  <c r="G1768" s="1"/>
  <c r="Q1768" s="1"/>
  <c r="H1768"/>
  <c r="K1768"/>
  <c r="M1768"/>
  <c r="N1768" s="1"/>
  <c r="O1768"/>
  <c r="A1769"/>
  <c r="B1769"/>
  <c r="I1769"/>
  <c r="F1769"/>
  <c r="G1769"/>
  <c r="H1769"/>
  <c r="X1769" s="1"/>
  <c r="K1769"/>
  <c r="M1769"/>
  <c r="N1769" s="1"/>
  <c r="O1769"/>
  <c r="A1770"/>
  <c r="B1770"/>
  <c r="I1770" s="1"/>
  <c r="F1770"/>
  <c r="G1770" s="1"/>
  <c r="Q1770" s="1"/>
  <c r="H1770"/>
  <c r="K1770"/>
  <c r="M1770"/>
  <c r="N1770" s="1"/>
  <c r="O1770"/>
  <c r="A1771"/>
  <c r="B1771"/>
  <c r="I1771" s="1"/>
  <c r="F1771"/>
  <c r="G1771" s="1"/>
  <c r="E1771" s="1"/>
  <c r="AC1771" s="1"/>
  <c r="H1771"/>
  <c r="K1771"/>
  <c r="M1771"/>
  <c r="N1771" s="1"/>
  <c r="O1771"/>
  <c r="A1772"/>
  <c r="B1772"/>
  <c r="I1772" s="1"/>
  <c r="F1772"/>
  <c r="G1772" s="1"/>
  <c r="E1772" s="1"/>
  <c r="H1772"/>
  <c r="K1772"/>
  <c r="M1772"/>
  <c r="N1772" s="1"/>
  <c r="O1772"/>
  <c r="A1773"/>
  <c r="B1773"/>
  <c r="I1773" s="1"/>
  <c r="F1773"/>
  <c r="G1773" s="1"/>
  <c r="S1773" s="1"/>
  <c r="H1773"/>
  <c r="K1773"/>
  <c r="M1773"/>
  <c r="N1773" s="1"/>
  <c r="O1773"/>
  <c r="A1774"/>
  <c r="B1774"/>
  <c r="I1774" s="1"/>
  <c r="F1774"/>
  <c r="G1774" s="1"/>
  <c r="Q1774" s="1"/>
  <c r="H1774"/>
  <c r="K1774"/>
  <c r="M1774"/>
  <c r="N1774" s="1"/>
  <c r="W1774" s="1"/>
  <c r="O1774"/>
  <c r="A1775"/>
  <c r="B1775"/>
  <c r="I1775" s="1"/>
  <c r="F1775"/>
  <c r="G1775" s="1"/>
  <c r="H1775"/>
  <c r="K1775"/>
  <c r="M1775"/>
  <c r="N1775" s="1"/>
  <c r="O1775"/>
  <c r="A1776"/>
  <c r="B1776"/>
  <c r="I1776" s="1"/>
  <c r="F1776"/>
  <c r="G1776" s="1"/>
  <c r="H1776"/>
  <c r="K1776"/>
  <c r="M1776"/>
  <c r="N1776" s="1"/>
  <c r="O1776"/>
  <c r="A1777"/>
  <c r="B1777"/>
  <c r="I1777" s="1"/>
  <c r="F1777"/>
  <c r="G1777" s="1"/>
  <c r="H1777"/>
  <c r="K1777"/>
  <c r="M1777"/>
  <c r="N1777" s="1"/>
  <c r="O1777"/>
  <c r="A1778"/>
  <c r="B1778"/>
  <c r="I1778" s="1"/>
  <c r="F1778"/>
  <c r="G1778" s="1"/>
  <c r="H1778"/>
  <c r="K1778"/>
  <c r="M1778"/>
  <c r="N1778" s="1"/>
  <c r="O1778"/>
  <c r="S1778"/>
  <c r="A1779"/>
  <c r="B1779"/>
  <c r="I1779" s="1"/>
  <c r="F1779"/>
  <c r="G1779" s="1"/>
  <c r="H1779"/>
  <c r="K1779"/>
  <c r="M1779"/>
  <c r="N1779" s="1"/>
  <c r="O1779"/>
  <c r="A1780"/>
  <c r="B1780"/>
  <c r="I1780" s="1"/>
  <c r="F1780"/>
  <c r="G1780" s="1"/>
  <c r="T1780" s="1"/>
  <c r="H1780"/>
  <c r="K1780"/>
  <c r="M1780"/>
  <c r="N1780" s="1"/>
  <c r="O1780"/>
  <c r="A1781"/>
  <c r="B1781"/>
  <c r="I1781" s="1"/>
  <c r="F1781"/>
  <c r="G1781" s="1"/>
  <c r="R1781" s="1"/>
  <c r="H1781"/>
  <c r="K1781"/>
  <c r="M1781"/>
  <c r="N1781" s="1"/>
  <c r="U1781" s="1"/>
  <c r="O1781"/>
  <c r="A1782"/>
  <c r="B1782"/>
  <c r="I1782" s="1"/>
  <c r="F1782"/>
  <c r="G1782" s="1"/>
  <c r="T1782" s="1"/>
  <c r="H1782"/>
  <c r="K1782"/>
  <c r="M1782"/>
  <c r="N1782" s="1"/>
  <c r="W1782" s="1"/>
  <c r="U1782"/>
  <c r="O1782"/>
  <c r="A1783"/>
  <c r="B1783"/>
  <c r="F1783"/>
  <c r="G1783"/>
  <c r="H1783"/>
  <c r="I1783"/>
  <c r="K1783"/>
  <c r="M1783"/>
  <c r="N1783" s="1"/>
  <c r="O1783"/>
  <c r="A1784"/>
  <c r="B1784"/>
  <c r="F1784"/>
  <c r="G1784" s="1"/>
  <c r="H1784"/>
  <c r="I1784"/>
  <c r="K1784"/>
  <c r="M1784"/>
  <c r="N1784" s="1"/>
  <c r="O1784"/>
  <c r="A1785"/>
  <c r="B1785"/>
  <c r="I1785" s="1"/>
  <c r="F1785"/>
  <c r="G1785" s="1"/>
  <c r="H1785"/>
  <c r="K1785"/>
  <c r="M1785"/>
  <c r="N1785"/>
  <c r="O1785"/>
  <c r="A1786"/>
  <c r="B1786"/>
  <c r="I1786"/>
  <c r="F1786"/>
  <c r="G1786"/>
  <c r="H1786"/>
  <c r="K1786"/>
  <c r="M1786"/>
  <c r="N1786"/>
  <c r="O1786"/>
  <c r="Q1786"/>
  <c r="A1787"/>
  <c r="B1787"/>
  <c r="I1787" s="1"/>
  <c r="F1787"/>
  <c r="G1787" s="1"/>
  <c r="R1787" s="1"/>
  <c r="H1787"/>
  <c r="K1787"/>
  <c r="M1787"/>
  <c r="N1787" s="1"/>
  <c r="O1787"/>
  <c r="A1788"/>
  <c r="B1788"/>
  <c r="I1788" s="1"/>
  <c r="F1788"/>
  <c r="G1788" s="1"/>
  <c r="E1788" s="1"/>
  <c r="AC1788" s="1"/>
  <c r="H1788"/>
  <c r="K1788"/>
  <c r="M1788"/>
  <c r="N1788"/>
  <c r="O1788"/>
  <c r="A1789"/>
  <c r="B1789"/>
  <c r="I1789"/>
  <c r="F1789"/>
  <c r="G1789"/>
  <c r="H1789"/>
  <c r="K1789"/>
  <c r="M1789"/>
  <c r="N1789"/>
  <c r="O1789"/>
  <c r="S1789"/>
  <c r="A1790"/>
  <c r="B1790"/>
  <c r="I1790" s="1"/>
  <c r="F1790"/>
  <c r="G1790" s="1"/>
  <c r="H1790"/>
  <c r="K1790"/>
  <c r="M1790"/>
  <c r="N1790" s="1"/>
  <c r="O1790"/>
  <c r="A1791"/>
  <c r="B1791"/>
  <c r="I1791" s="1"/>
  <c r="F1791"/>
  <c r="G1791" s="1"/>
  <c r="H1791"/>
  <c r="K1791"/>
  <c r="E1791"/>
  <c r="M1791"/>
  <c r="N1791"/>
  <c r="W1791" s="1"/>
  <c r="O1791"/>
  <c r="A1792"/>
  <c r="B1792"/>
  <c r="I1792"/>
  <c r="F1792"/>
  <c r="G1792"/>
  <c r="R1792" s="1"/>
  <c r="H1792"/>
  <c r="X1792" s="1"/>
  <c r="K1792"/>
  <c r="M1792"/>
  <c r="N1792" s="1"/>
  <c r="O1792"/>
  <c r="A1793"/>
  <c r="B1793"/>
  <c r="I1793"/>
  <c r="F1793"/>
  <c r="G1793"/>
  <c r="H1793"/>
  <c r="K1793"/>
  <c r="M1793"/>
  <c r="N1793" s="1"/>
  <c r="O1793"/>
  <c r="A1794"/>
  <c r="B1794"/>
  <c r="I1794" s="1"/>
  <c r="F1794"/>
  <c r="G1794" s="1"/>
  <c r="H1794"/>
  <c r="K1794"/>
  <c r="M1794"/>
  <c r="N1794"/>
  <c r="W1794" s="1"/>
  <c r="O1794"/>
  <c r="A1795"/>
  <c r="B1795"/>
  <c r="F1795"/>
  <c r="G1795" s="1"/>
  <c r="H1795"/>
  <c r="I1795"/>
  <c r="K1795"/>
  <c r="M1795"/>
  <c r="N1795" s="1"/>
  <c r="W1795"/>
  <c r="O1795"/>
  <c r="A1796"/>
  <c r="B1796"/>
  <c r="I1796"/>
  <c r="F1796"/>
  <c r="G1796"/>
  <c r="H1796"/>
  <c r="K1796"/>
  <c r="M1796"/>
  <c r="N1796"/>
  <c r="O1796"/>
  <c r="A1797"/>
  <c r="B1797"/>
  <c r="F1797"/>
  <c r="G1797" s="1"/>
  <c r="Q1797" s="1"/>
  <c r="H1797"/>
  <c r="I1797"/>
  <c r="K1797"/>
  <c r="M1797"/>
  <c r="N1797" s="1"/>
  <c r="O1797"/>
  <c r="A1798"/>
  <c r="B1798"/>
  <c r="I1798" s="1"/>
  <c r="F1798"/>
  <c r="G1798" s="1"/>
  <c r="R1798" s="1"/>
  <c r="H1798"/>
  <c r="K1798"/>
  <c r="M1798"/>
  <c r="N1798"/>
  <c r="O1798"/>
  <c r="A1799"/>
  <c r="B1799"/>
  <c r="I1799"/>
  <c r="F1799"/>
  <c r="G1799"/>
  <c r="H1799"/>
  <c r="K1799"/>
  <c r="M1799"/>
  <c r="N1799"/>
  <c r="O1799"/>
  <c r="A1800"/>
  <c r="B1800"/>
  <c r="I1800"/>
  <c r="F1800"/>
  <c r="G1800"/>
  <c r="H1800"/>
  <c r="K1800"/>
  <c r="M1800"/>
  <c r="N1800"/>
  <c r="O1800"/>
  <c r="A1801"/>
  <c r="B1801"/>
  <c r="I1801" s="1"/>
  <c r="F1801"/>
  <c r="G1801" s="1"/>
  <c r="H1801"/>
  <c r="K1801"/>
  <c r="M1801"/>
  <c r="N1801" s="1"/>
  <c r="O1801"/>
  <c r="A1802"/>
  <c r="B1802"/>
  <c r="F1802"/>
  <c r="G1802" s="1"/>
  <c r="H1802"/>
  <c r="I1802"/>
  <c r="K1802"/>
  <c r="M1802"/>
  <c r="N1802" s="1"/>
  <c r="U1802" s="1"/>
  <c r="O1802"/>
  <c r="A1803"/>
  <c r="B1803"/>
  <c r="I1803" s="1"/>
  <c r="F1803"/>
  <c r="G1803" s="1"/>
  <c r="H1803"/>
  <c r="K1803"/>
  <c r="M1803"/>
  <c r="N1803" s="1"/>
  <c r="O1803"/>
  <c r="A1804"/>
  <c r="B1804"/>
  <c r="I1804"/>
  <c r="F1804"/>
  <c r="G1804"/>
  <c r="H1804"/>
  <c r="K1804"/>
  <c r="M1804"/>
  <c r="N1804"/>
  <c r="O1804"/>
  <c r="A1805"/>
  <c r="B1805"/>
  <c r="I1805"/>
  <c r="F1805"/>
  <c r="G1805"/>
  <c r="Q1805" s="1"/>
  <c r="H1805"/>
  <c r="K1805"/>
  <c r="M1805"/>
  <c r="N1805"/>
  <c r="O1805"/>
  <c r="A1806"/>
  <c r="B1806"/>
  <c r="I1806" s="1"/>
  <c r="F1806"/>
  <c r="G1806" s="1"/>
  <c r="H1806"/>
  <c r="K1806"/>
  <c r="M1806"/>
  <c r="N1806" s="1"/>
  <c r="O1806"/>
  <c r="A1807"/>
  <c r="B1807"/>
  <c r="I1807" s="1"/>
  <c r="F1807"/>
  <c r="G1807" s="1"/>
  <c r="H1807"/>
  <c r="K1807"/>
  <c r="M1807"/>
  <c r="N1807" s="1"/>
  <c r="O1807"/>
  <c r="A1808"/>
  <c r="B1808"/>
  <c r="I1808" s="1"/>
  <c r="F1808"/>
  <c r="G1808"/>
  <c r="H1808"/>
  <c r="AA1808" s="1"/>
  <c r="K1808"/>
  <c r="M1808"/>
  <c r="N1808"/>
  <c r="O1808"/>
  <c r="Q1808"/>
  <c r="A1809"/>
  <c r="B1809"/>
  <c r="I1809" s="1"/>
  <c r="F1809"/>
  <c r="G1809" s="1"/>
  <c r="S1809" s="1"/>
  <c r="Q1809"/>
  <c r="H1809"/>
  <c r="K1809"/>
  <c r="AB1809" s="1"/>
  <c r="M1809"/>
  <c r="N1809" s="1"/>
  <c r="W1809" s="1"/>
  <c r="O1809"/>
  <c r="A1810"/>
  <c r="B1810"/>
  <c r="I1810" s="1"/>
  <c r="F1810"/>
  <c r="G1810" s="1"/>
  <c r="H1810"/>
  <c r="K1810"/>
  <c r="M1810"/>
  <c r="N1810" s="1"/>
  <c r="O1810"/>
  <c r="A1811"/>
  <c r="B1811"/>
  <c r="I1811" s="1"/>
  <c r="F1811"/>
  <c r="G1811" s="1"/>
  <c r="Q1811" s="1"/>
  <c r="H1811"/>
  <c r="Z1811" s="1"/>
  <c r="K1811"/>
  <c r="M1811"/>
  <c r="N1811" s="1"/>
  <c r="O1811"/>
  <c r="A1812"/>
  <c r="B1812"/>
  <c r="I1812" s="1"/>
  <c r="F1812"/>
  <c r="G1812" s="1"/>
  <c r="H1812"/>
  <c r="K1812"/>
  <c r="M1812"/>
  <c r="N1812" s="1"/>
  <c r="W1812" s="1"/>
  <c r="O1812"/>
  <c r="A1813"/>
  <c r="B1813"/>
  <c r="I1813" s="1"/>
  <c r="F1813"/>
  <c r="G1813" s="1"/>
  <c r="H1813"/>
  <c r="K1813"/>
  <c r="M1813"/>
  <c r="N1813" s="1"/>
  <c r="W1813" s="1"/>
  <c r="O1813"/>
  <c r="A1814"/>
  <c r="B1814"/>
  <c r="I1814" s="1"/>
  <c r="F1814"/>
  <c r="G1814" s="1"/>
  <c r="H1814"/>
  <c r="K1814"/>
  <c r="E1814" s="1"/>
  <c r="M1814"/>
  <c r="N1814" s="1"/>
  <c r="U1814" s="1"/>
  <c r="O1814"/>
  <c r="A1815"/>
  <c r="B1815"/>
  <c r="I1815"/>
  <c r="F1815"/>
  <c r="G1815"/>
  <c r="H1815"/>
  <c r="K1815"/>
  <c r="E1815" s="1"/>
  <c r="AC1815" s="1"/>
  <c r="M1815"/>
  <c r="N1815"/>
  <c r="O1815"/>
  <c r="A1816"/>
  <c r="B1816"/>
  <c r="F1816"/>
  <c r="G1816" s="1"/>
  <c r="H1816"/>
  <c r="I1816"/>
  <c r="K1816"/>
  <c r="M1816"/>
  <c r="N1816" s="1"/>
  <c r="O1816"/>
  <c r="A1817"/>
  <c r="B1817"/>
  <c r="I1817" s="1"/>
  <c r="F1817"/>
  <c r="G1817" s="1"/>
  <c r="Q1817" s="1"/>
  <c r="H1817"/>
  <c r="K1817"/>
  <c r="M1817"/>
  <c r="N1817"/>
  <c r="O1817"/>
  <c r="A1818"/>
  <c r="B1818"/>
  <c r="I1818" s="1"/>
  <c r="F1818"/>
  <c r="G1818" s="1"/>
  <c r="Q1818" s="1"/>
  <c r="H1818"/>
  <c r="K1818"/>
  <c r="M1818"/>
  <c r="N1818" s="1"/>
  <c r="O1818"/>
  <c r="A1819"/>
  <c r="B1819"/>
  <c r="I1819" s="1"/>
  <c r="F1819"/>
  <c r="G1819" s="1"/>
  <c r="H1819"/>
  <c r="K1819"/>
  <c r="M1819"/>
  <c r="N1819" s="1"/>
  <c r="O1819"/>
  <c r="A1820"/>
  <c r="B1820"/>
  <c r="I1820" s="1"/>
  <c r="F1820"/>
  <c r="G1820" s="1"/>
  <c r="H1820"/>
  <c r="K1820"/>
  <c r="E1820" s="1"/>
  <c r="AC1820" s="1"/>
  <c r="M1820"/>
  <c r="N1820" s="1"/>
  <c r="U1820" s="1"/>
  <c r="O1820"/>
  <c r="A1821"/>
  <c r="B1821"/>
  <c r="I1821" s="1"/>
  <c r="F1821"/>
  <c r="G1821" s="1"/>
  <c r="H1821"/>
  <c r="K1821"/>
  <c r="M1821"/>
  <c r="N1821"/>
  <c r="W1821" s="1"/>
  <c r="O1821"/>
  <c r="A1822"/>
  <c r="B1822"/>
  <c r="I1822" s="1"/>
  <c r="F1822"/>
  <c r="G1822" s="1"/>
  <c r="E1822" s="1"/>
  <c r="H1822"/>
  <c r="K1822"/>
  <c r="M1822"/>
  <c r="N1822"/>
  <c r="U1822" s="1"/>
  <c r="O1822"/>
  <c r="A1823"/>
  <c r="B1823"/>
  <c r="F1823"/>
  <c r="G1823"/>
  <c r="H1823"/>
  <c r="I1823"/>
  <c r="K1823"/>
  <c r="M1823"/>
  <c r="N1823" s="1"/>
  <c r="O1823"/>
  <c r="A1824"/>
  <c r="B1824"/>
  <c r="F1824"/>
  <c r="G1824" s="1"/>
  <c r="H1824"/>
  <c r="X1824" s="1"/>
  <c r="I1824"/>
  <c r="K1824"/>
  <c r="M1824"/>
  <c r="N1824" s="1"/>
  <c r="O1824"/>
  <c r="A1825"/>
  <c r="B1825"/>
  <c r="I1825" s="1"/>
  <c r="F1825"/>
  <c r="G1825" s="1"/>
  <c r="H1825"/>
  <c r="K1825"/>
  <c r="M1825"/>
  <c r="N1825" s="1"/>
  <c r="O1825"/>
  <c r="A1826"/>
  <c r="B1826"/>
  <c r="I1826"/>
  <c r="F1826"/>
  <c r="G1826"/>
  <c r="Q1826" s="1"/>
  <c r="H1826"/>
  <c r="K1826"/>
  <c r="M1826"/>
  <c r="N1826" s="1"/>
  <c r="O1826"/>
  <c r="A1827"/>
  <c r="B1827"/>
  <c r="I1827" s="1"/>
  <c r="F1827"/>
  <c r="G1827" s="1"/>
  <c r="H1827"/>
  <c r="X1827" s="1"/>
  <c r="K1827"/>
  <c r="M1827"/>
  <c r="N1827"/>
  <c r="O1827"/>
  <c r="A1828"/>
  <c r="B1828"/>
  <c r="I1828" s="1"/>
  <c r="F1828"/>
  <c r="G1828" s="1"/>
  <c r="H1828"/>
  <c r="Y1828" s="1"/>
  <c r="K1828"/>
  <c r="M1828"/>
  <c r="N1828" s="1"/>
  <c r="O1828"/>
  <c r="A1829"/>
  <c r="B1829"/>
  <c r="I1829" s="1"/>
  <c r="F1829"/>
  <c r="G1829" s="1"/>
  <c r="H1829"/>
  <c r="K1829"/>
  <c r="M1829"/>
  <c r="N1829"/>
  <c r="O1829"/>
  <c r="A1830"/>
  <c r="B1830"/>
  <c r="I1830"/>
  <c r="F1830"/>
  <c r="G1830"/>
  <c r="H1830"/>
  <c r="K1830"/>
  <c r="M1830"/>
  <c r="N1830"/>
  <c r="O1830"/>
  <c r="A1831"/>
  <c r="B1831"/>
  <c r="F1831"/>
  <c r="G1831" s="1"/>
  <c r="H1831"/>
  <c r="I1831"/>
  <c r="K1831"/>
  <c r="M1831"/>
  <c r="N1831" s="1"/>
  <c r="O1831"/>
  <c r="A1832"/>
  <c r="B1832"/>
  <c r="I1832" s="1"/>
  <c r="F1832"/>
  <c r="G1832" s="1"/>
  <c r="Q1832" s="1"/>
  <c r="H1832"/>
  <c r="K1832"/>
  <c r="M1832"/>
  <c r="N1832" s="1"/>
  <c r="O1832"/>
  <c r="A1833"/>
  <c r="B1833"/>
  <c r="I1833" s="1"/>
  <c r="F1833"/>
  <c r="G1833" s="1"/>
  <c r="H1833"/>
  <c r="K1833"/>
  <c r="M1833"/>
  <c r="N1833"/>
  <c r="O1833"/>
  <c r="A1834"/>
  <c r="B1834"/>
  <c r="I1834" s="1"/>
  <c r="F1834"/>
  <c r="G1834" s="1"/>
  <c r="H1834"/>
  <c r="Z1834" s="1"/>
  <c r="K1834"/>
  <c r="M1834"/>
  <c r="N1834" s="1"/>
  <c r="U1834" s="1"/>
  <c r="O1834"/>
  <c r="A1835"/>
  <c r="B1835"/>
  <c r="I1835" s="1"/>
  <c r="F1835"/>
  <c r="G1835" s="1"/>
  <c r="T1835" s="1"/>
  <c r="H1835"/>
  <c r="K1835"/>
  <c r="M1835"/>
  <c r="N1835"/>
  <c r="W1835" s="1"/>
  <c r="O1835"/>
  <c r="A1836"/>
  <c r="B1836"/>
  <c r="I1836" s="1"/>
  <c r="F1836"/>
  <c r="G1836" s="1"/>
  <c r="S1836" s="1"/>
  <c r="H1836"/>
  <c r="K1836"/>
  <c r="E1836"/>
  <c r="AC1836" s="1"/>
  <c r="M1836"/>
  <c r="N1836"/>
  <c r="V1836" s="1"/>
  <c r="O1836"/>
  <c r="A1837"/>
  <c r="B1837"/>
  <c r="I1837"/>
  <c r="F1837"/>
  <c r="G1837"/>
  <c r="H1837"/>
  <c r="K1837"/>
  <c r="M1837"/>
  <c r="N1837"/>
  <c r="U1837" s="1"/>
  <c r="O1837"/>
  <c r="A1838"/>
  <c r="B1838"/>
  <c r="F1838"/>
  <c r="G1838" s="1"/>
  <c r="T1838" s="1"/>
  <c r="H1838"/>
  <c r="I1838"/>
  <c r="K1838"/>
  <c r="M1838"/>
  <c r="N1838" s="1"/>
  <c r="U1838" s="1"/>
  <c r="W1838"/>
  <c r="O1838"/>
  <c r="A1839"/>
  <c r="B1839"/>
  <c r="I1839"/>
  <c r="F1839"/>
  <c r="G1839"/>
  <c r="H1839"/>
  <c r="K1839"/>
  <c r="E1839" s="1"/>
  <c r="AC1839" s="1"/>
  <c r="M1839"/>
  <c r="N1839"/>
  <c r="W1839" s="1"/>
  <c r="O1839"/>
  <c r="A1840"/>
  <c r="B1840"/>
  <c r="I1840"/>
  <c r="F1840"/>
  <c r="G1840"/>
  <c r="R1840" s="1"/>
  <c r="H1840"/>
  <c r="K1840"/>
  <c r="M1840"/>
  <c r="N1840" s="1"/>
  <c r="W1840" s="1"/>
  <c r="O1840"/>
  <c r="A1841"/>
  <c r="B1841"/>
  <c r="I1841" s="1"/>
  <c r="F1841"/>
  <c r="G1841" s="1"/>
  <c r="H1841"/>
  <c r="K1841"/>
  <c r="M1841"/>
  <c r="N1841"/>
  <c r="O1841"/>
  <c r="A1842"/>
  <c r="B1842"/>
  <c r="F1842"/>
  <c r="G1842" s="1"/>
  <c r="H1842"/>
  <c r="I1842"/>
  <c r="K1842"/>
  <c r="M1842"/>
  <c r="N1842" s="1"/>
  <c r="O1842"/>
  <c r="A1843"/>
  <c r="B1843"/>
  <c r="I1843" s="1"/>
  <c r="F1843"/>
  <c r="G1843" s="1"/>
  <c r="H1843"/>
  <c r="K1843"/>
  <c r="E1843" s="1"/>
  <c r="AC1843" s="1"/>
  <c r="M1843"/>
  <c r="N1843"/>
  <c r="O1843"/>
  <c r="A1844"/>
  <c r="B1844"/>
  <c r="I1844"/>
  <c r="F1844"/>
  <c r="G1844"/>
  <c r="H1844"/>
  <c r="K1844"/>
  <c r="M1844"/>
  <c r="N1844" s="1"/>
  <c r="V1844"/>
  <c r="O1844"/>
  <c r="A1845"/>
  <c r="B1845"/>
  <c r="I1845" s="1"/>
  <c r="F1845"/>
  <c r="G1845" s="1"/>
  <c r="H1845"/>
  <c r="K1845"/>
  <c r="M1845"/>
  <c r="N1845" s="1"/>
  <c r="O1845"/>
  <c r="A1846"/>
  <c r="B1846"/>
  <c r="I1846" s="1"/>
  <c r="F1846"/>
  <c r="G1846" s="1"/>
  <c r="Q1846" s="1"/>
  <c r="H1846"/>
  <c r="K1846"/>
  <c r="M1846"/>
  <c r="N1846" s="1"/>
  <c r="O1846"/>
  <c r="A1847"/>
  <c r="B1847"/>
  <c r="I1847" s="1"/>
  <c r="F1847"/>
  <c r="G1847" s="1"/>
  <c r="E1847" s="1"/>
  <c r="AC1847" s="1"/>
  <c r="H1847"/>
  <c r="K1847"/>
  <c r="M1847"/>
  <c r="N1847" s="1"/>
  <c r="W1847" s="1"/>
  <c r="O1847"/>
  <c r="A1848"/>
  <c r="B1848"/>
  <c r="I1848" s="1"/>
  <c r="F1848"/>
  <c r="G1848" s="1"/>
  <c r="H1848"/>
  <c r="K1848"/>
  <c r="M1848"/>
  <c r="N1848" s="1"/>
  <c r="W1848" s="1"/>
  <c r="O1848"/>
  <c r="A1849"/>
  <c r="B1849"/>
  <c r="I1849" s="1"/>
  <c r="F1849"/>
  <c r="G1849" s="1"/>
  <c r="AB1849" s="1"/>
  <c r="H1849"/>
  <c r="Z1849" s="1"/>
  <c r="K1849"/>
  <c r="M1849"/>
  <c r="N1849" s="1"/>
  <c r="U1849" s="1"/>
  <c r="V1849"/>
  <c r="O1849"/>
  <c r="A1850"/>
  <c r="B1850"/>
  <c r="I1850"/>
  <c r="F1850"/>
  <c r="G1850"/>
  <c r="S1850" s="1"/>
  <c r="H1850"/>
  <c r="K1850"/>
  <c r="M1850"/>
  <c r="N1850" s="1"/>
  <c r="O1850"/>
  <c r="A1851"/>
  <c r="B1851"/>
  <c r="I1851" s="1"/>
  <c r="F1851"/>
  <c r="G1851" s="1"/>
  <c r="H1851"/>
  <c r="K1851"/>
  <c r="M1851"/>
  <c r="N1851" s="1"/>
  <c r="V1851" s="1"/>
  <c r="O1851"/>
  <c r="A1852"/>
  <c r="B1852"/>
  <c r="I1852" s="1"/>
  <c r="F1852"/>
  <c r="G1852" s="1"/>
  <c r="Q1852" s="1"/>
  <c r="H1852"/>
  <c r="X1852" s="1"/>
  <c r="K1852"/>
  <c r="M1852"/>
  <c r="N1852" s="1"/>
  <c r="V1852" s="1"/>
  <c r="O1852"/>
  <c r="A1853"/>
  <c r="B1853"/>
  <c r="I1853" s="1"/>
  <c r="F1853"/>
  <c r="G1853" s="1"/>
  <c r="H1853"/>
  <c r="K1853"/>
  <c r="M1853"/>
  <c r="N1853" s="1"/>
  <c r="O1853"/>
  <c r="A1854"/>
  <c r="B1854"/>
  <c r="I1854" s="1"/>
  <c r="F1854"/>
  <c r="G1854" s="1"/>
  <c r="H1854"/>
  <c r="K1854"/>
  <c r="M1854"/>
  <c r="N1854" s="1"/>
  <c r="V1854" s="1"/>
  <c r="O1854"/>
  <c r="A1855"/>
  <c r="B1855"/>
  <c r="I1855" s="1"/>
  <c r="F1855"/>
  <c r="G1855" s="1"/>
  <c r="Q1855" s="1"/>
  <c r="H1855"/>
  <c r="K1855"/>
  <c r="M1855"/>
  <c r="N1855" s="1"/>
  <c r="V1855" s="1"/>
  <c r="O1855"/>
  <c r="A1856"/>
  <c r="B1856"/>
  <c r="I1856" s="1"/>
  <c r="F1856"/>
  <c r="G1856" s="1"/>
  <c r="T1856" s="1"/>
  <c r="Q1856"/>
  <c r="H1856"/>
  <c r="K1856"/>
  <c r="M1856"/>
  <c r="N1856"/>
  <c r="O1856"/>
  <c r="A1857"/>
  <c r="B1857"/>
  <c r="I1857" s="1"/>
  <c r="F1857"/>
  <c r="G1857" s="1"/>
  <c r="H1857"/>
  <c r="K1857"/>
  <c r="M1857"/>
  <c r="N1857" s="1"/>
  <c r="W1857"/>
  <c r="O1857"/>
  <c r="A1858"/>
  <c r="B1858"/>
  <c r="I1858"/>
  <c r="F1858"/>
  <c r="G1858"/>
  <c r="T1858" s="1"/>
  <c r="H1858"/>
  <c r="K1858"/>
  <c r="M1858"/>
  <c r="N1858"/>
  <c r="W1858" s="1"/>
  <c r="O1858"/>
  <c r="A1859"/>
  <c r="B1859"/>
  <c r="I1859"/>
  <c r="F1859"/>
  <c r="G1859"/>
  <c r="R1859" s="1"/>
  <c r="H1859"/>
  <c r="K1859"/>
  <c r="M1859"/>
  <c r="N1859" s="1"/>
  <c r="O1859"/>
  <c r="A1860"/>
  <c r="B1860"/>
  <c r="I1860" s="1"/>
  <c r="F1860"/>
  <c r="G1860" s="1"/>
  <c r="H1860"/>
  <c r="K1860"/>
  <c r="M1860"/>
  <c r="N1860" s="1"/>
  <c r="W1860" s="1"/>
  <c r="O1860"/>
  <c r="T1860"/>
  <c r="A1861"/>
  <c r="B1861"/>
  <c r="I1861" s="1"/>
  <c r="F1861"/>
  <c r="G1861" s="1"/>
  <c r="H1861"/>
  <c r="Z1861" s="1"/>
  <c r="K1861"/>
  <c r="M1861"/>
  <c r="N1861" s="1"/>
  <c r="W1861" s="1"/>
  <c r="O1861"/>
  <c r="A1862"/>
  <c r="B1862"/>
  <c r="F1862"/>
  <c r="G1862" s="1"/>
  <c r="R1862" s="1"/>
  <c r="H1862"/>
  <c r="I1862"/>
  <c r="K1862"/>
  <c r="M1862"/>
  <c r="N1862" s="1"/>
  <c r="O1862"/>
  <c r="A1863"/>
  <c r="B1863"/>
  <c r="F1863"/>
  <c r="G1863" s="1"/>
  <c r="H1863"/>
  <c r="I1863"/>
  <c r="K1863"/>
  <c r="M1863"/>
  <c r="N1863" s="1"/>
  <c r="O1863"/>
  <c r="A1864"/>
  <c r="B1864"/>
  <c r="I1864" s="1"/>
  <c r="F1864"/>
  <c r="G1864" s="1"/>
  <c r="H1864"/>
  <c r="K1864"/>
  <c r="M1864"/>
  <c r="N1864"/>
  <c r="O1864"/>
  <c r="A1865"/>
  <c r="B1865"/>
  <c r="I1865"/>
  <c r="F1865"/>
  <c r="G1865"/>
  <c r="Q1865" s="1"/>
  <c r="H1865"/>
  <c r="K1865"/>
  <c r="M1865"/>
  <c r="N1865" s="1"/>
  <c r="V1865" s="1"/>
  <c r="O1865"/>
  <c r="A1866"/>
  <c r="B1866"/>
  <c r="I1866"/>
  <c r="F1866"/>
  <c r="G1866"/>
  <c r="Q1866" s="1"/>
  <c r="H1866"/>
  <c r="K1866"/>
  <c r="E1866" s="1"/>
  <c r="AC1866" s="1"/>
  <c r="M1866"/>
  <c r="N1866" s="1"/>
  <c r="V1866" s="1"/>
  <c r="O1866"/>
  <c r="A1867"/>
  <c r="B1867"/>
  <c r="I1867"/>
  <c r="F1867"/>
  <c r="G1867"/>
  <c r="H1867"/>
  <c r="K1867"/>
  <c r="M1867"/>
  <c r="N1867"/>
  <c r="O1867"/>
  <c r="A1868"/>
  <c r="B1868"/>
  <c r="F1868"/>
  <c r="G1868" s="1"/>
  <c r="H1868"/>
  <c r="I1868"/>
  <c r="K1868"/>
  <c r="M1868"/>
  <c r="N1868" s="1"/>
  <c r="W1868" s="1"/>
  <c r="O1868"/>
  <c r="A1869"/>
  <c r="B1869"/>
  <c r="I1869" s="1"/>
  <c r="F1869"/>
  <c r="G1869" s="1"/>
  <c r="H1869"/>
  <c r="K1869"/>
  <c r="M1869"/>
  <c r="N1869" s="1"/>
  <c r="W1869" s="1"/>
  <c r="O1869"/>
  <c r="A1870"/>
  <c r="B1870"/>
  <c r="I1870"/>
  <c r="F1870"/>
  <c r="G1870"/>
  <c r="R1870" s="1"/>
  <c r="H1870"/>
  <c r="K1870"/>
  <c r="M1870"/>
  <c r="N1870" s="1"/>
  <c r="O1870"/>
  <c r="A1871"/>
  <c r="B1871"/>
  <c r="I1871" s="1"/>
  <c r="F1871"/>
  <c r="G1871" s="1"/>
  <c r="H1871"/>
  <c r="K1871"/>
  <c r="M1871"/>
  <c r="N1871" s="1"/>
  <c r="W1871" s="1"/>
  <c r="O1871"/>
  <c r="A1872"/>
  <c r="B1872"/>
  <c r="F1872"/>
  <c r="G1872" s="1"/>
  <c r="S1872" s="1"/>
  <c r="H1872"/>
  <c r="I1872"/>
  <c r="K1872"/>
  <c r="M1872"/>
  <c r="N1872" s="1"/>
  <c r="O1872"/>
  <c r="A1873"/>
  <c r="B1873"/>
  <c r="I1873"/>
  <c r="F1873"/>
  <c r="G1873"/>
  <c r="S1873" s="1"/>
  <c r="H1873"/>
  <c r="Y1873" s="1"/>
  <c r="K1873"/>
  <c r="M1873"/>
  <c r="N1873"/>
  <c r="V1873" s="1"/>
  <c r="O1873"/>
  <c r="A1874"/>
  <c r="B1874"/>
  <c r="I1874"/>
  <c r="F1874"/>
  <c r="G1874"/>
  <c r="Q1874" s="1"/>
  <c r="H1874"/>
  <c r="K1874"/>
  <c r="M1874"/>
  <c r="N1874" s="1"/>
  <c r="V1874" s="1"/>
  <c r="O1874"/>
  <c r="A1875"/>
  <c r="B1875"/>
  <c r="I1875" s="1"/>
  <c r="F1875"/>
  <c r="G1875" s="1"/>
  <c r="H1875"/>
  <c r="K1875"/>
  <c r="M1875"/>
  <c r="N1875" s="1"/>
  <c r="O1875"/>
  <c r="A1876"/>
  <c r="B1876"/>
  <c r="F1876"/>
  <c r="G1876" s="1"/>
  <c r="Q1876" s="1"/>
  <c r="H1876"/>
  <c r="Z1876" s="1"/>
  <c r="I1876"/>
  <c r="K1876"/>
  <c r="M1876"/>
  <c r="N1876" s="1"/>
  <c r="W1876" s="1"/>
  <c r="O1876"/>
  <c r="A1877"/>
  <c r="B1877"/>
  <c r="I1877" s="1"/>
  <c r="F1877"/>
  <c r="G1877" s="1"/>
  <c r="H1877"/>
  <c r="K1877"/>
  <c r="M1877"/>
  <c r="N1877" s="1"/>
  <c r="W1877" s="1"/>
  <c r="O1877"/>
  <c r="A1878"/>
  <c r="B1878"/>
  <c r="I1878" s="1"/>
  <c r="F1878"/>
  <c r="G1878" s="1"/>
  <c r="T1878" s="1"/>
  <c r="H1878"/>
  <c r="K1878"/>
  <c r="E1878" s="1"/>
  <c r="M1878"/>
  <c r="N1878" s="1"/>
  <c r="O1878"/>
  <c r="A1879"/>
  <c r="B1879"/>
  <c r="I1879" s="1"/>
  <c r="F1879"/>
  <c r="G1879" s="1"/>
  <c r="Q1879" s="1"/>
  <c r="H1879"/>
  <c r="K1879"/>
  <c r="M1879"/>
  <c r="N1879" s="1"/>
  <c r="W1879" s="1"/>
  <c r="O1879"/>
  <c r="A1880"/>
  <c r="B1880"/>
  <c r="I1880" s="1"/>
  <c r="F1880"/>
  <c r="G1880" s="1"/>
  <c r="H1880"/>
  <c r="K1880"/>
  <c r="M1880"/>
  <c r="N1880" s="1"/>
  <c r="O1880"/>
  <c r="A1881"/>
  <c r="B1881"/>
  <c r="F1881"/>
  <c r="G1881" s="1"/>
  <c r="H1881"/>
  <c r="I1881"/>
  <c r="K1881"/>
  <c r="M1881"/>
  <c r="N1881" s="1"/>
  <c r="U1881" s="1"/>
  <c r="O1881"/>
  <c r="A1882"/>
  <c r="B1882"/>
  <c r="I1882" s="1"/>
  <c r="F1882"/>
  <c r="G1882" s="1"/>
  <c r="S1882" s="1"/>
  <c r="H1882"/>
  <c r="AA1882" s="1"/>
  <c r="K1882"/>
  <c r="M1882"/>
  <c r="N1882" s="1"/>
  <c r="U1882" s="1"/>
  <c r="O1882"/>
  <c r="A1883"/>
  <c r="B1883"/>
  <c r="I1883" s="1"/>
  <c r="F1883"/>
  <c r="G1883" s="1"/>
  <c r="H1883"/>
  <c r="K1883"/>
  <c r="M1883"/>
  <c r="N1883" s="1"/>
  <c r="V1883" s="1"/>
  <c r="O1883"/>
  <c r="A1884"/>
  <c r="B1884"/>
  <c r="I1884" s="1"/>
  <c r="F1884"/>
  <c r="G1884" s="1"/>
  <c r="H1884"/>
  <c r="K1884"/>
  <c r="M1884"/>
  <c r="N1884" s="1"/>
  <c r="O1884"/>
  <c r="A1885"/>
  <c r="B1885"/>
  <c r="I1885" s="1"/>
  <c r="F1885"/>
  <c r="G1885" s="1"/>
  <c r="H1885"/>
  <c r="K1885"/>
  <c r="M1885"/>
  <c r="N1885" s="1"/>
  <c r="V1885" s="1"/>
  <c r="O1885"/>
  <c r="A1886"/>
  <c r="B1886"/>
  <c r="I1886" s="1"/>
  <c r="F1886"/>
  <c r="G1886" s="1"/>
  <c r="T1886" s="1"/>
  <c r="H1886"/>
  <c r="K1886"/>
  <c r="M1886"/>
  <c r="N1886" s="1"/>
  <c r="W1886" s="1"/>
  <c r="O1886"/>
  <c r="A1887"/>
  <c r="B1887"/>
  <c r="F1887"/>
  <c r="G1887" s="1"/>
  <c r="H1887"/>
  <c r="I1887"/>
  <c r="K1887"/>
  <c r="M1887"/>
  <c r="N1887" s="1"/>
  <c r="W1887" s="1"/>
  <c r="O1887"/>
  <c r="A1888"/>
  <c r="B1888"/>
  <c r="I1888" s="1"/>
  <c r="F1888"/>
  <c r="G1888" s="1"/>
  <c r="T1888" s="1"/>
  <c r="H1888"/>
  <c r="K1888"/>
  <c r="M1888"/>
  <c r="N1888" s="1"/>
  <c r="V1888" s="1"/>
  <c r="O1888"/>
  <c r="A1889"/>
  <c r="B1889"/>
  <c r="F1889"/>
  <c r="G1889" s="1"/>
  <c r="H1889"/>
  <c r="I1889"/>
  <c r="K1889"/>
  <c r="M1889"/>
  <c r="N1889" s="1"/>
  <c r="O1889"/>
  <c r="A1890"/>
  <c r="B1890"/>
  <c r="I1890" s="1"/>
  <c r="F1890"/>
  <c r="G1890" s="1"/>
  <c r="S1890" s="1"/>
  <c r="H1890"/>
  <c r="K1890"/>
  <c r="M1890"/>
  <c r="N1890" s="1"/>
  <c r="O1890"/>
  <c r="A1891"/>
  <c r="B1891"/>
  <c r="I1891"/>
  <c r="F1891"/>
  <c r="G1891"/>
  <c r="H1891"/>
  <c r="K1891"/>
  <c r="M1891"/>
  <c r="N1891" s="1"/>
  <c r="O1891"/>
  <c r="A1892"/>
  <c r="B1892"/>
  <c r="I1892" s="1"/>
  <c r="F1892"/>
  <c r="G1892" s="1"/>
  <c r="H1892"/>
  <c r="K1892"/>
  <c r="M1892"/>
  <c r="N1892" s="1"/>
  <c r="V1892" s="1"/>
  <c r="O1892"/>
  <c r="A1893"/>
  <c r="B1893"/>
  <c r="F1893"/>
  <c r="G1893"/>
  <c r="H1893"/>
  <c r="I1893"/>
  <c r="K1893"/>
  <c r="M1893"/>
  <c r="N1893" s="1"/>
  <c r="O1893"/>
  <c r="A1894"/>
  <c r="B1894"/>
  <c r="I1894" s="1"/>
  <c r="F1894"/>
  <c r="G1894" s="1"/>
  <c r="AB1894" s="1"/>
  <c r="H1894"/>
  <c r="K1894"/>
  <c r="M1894"/>
  <c r="N1894" s="1"/>
  <c r="O1894"/>
  <c r="A1895"/>
  <c r="B1895"/>
  <c r="I1895" s="1"/>
  <c r="F1895"/>
  <c r="G1895" s="1"/>
  <c r="H1895"/>
  <c r="K1895"/>
  <c r="M1895"/>
  <c r="N1895" s="1"/>
  <c r="V1895" s="1"/>
  <c r="O1895"/>
  <c r="A1896"/>
  <c r="B1896"/>
  <c r="I1896" s="1"/>
  <c r="F1896"/>
  <c r="G1896" s="1"/>
  <c r="Q1896" s="1"/>
  <c r="H1896"/>
  <c r="X1896" s="1"/>
  <c r="K1896"/>
  <c r="M1896"/>
  <c r="N1896" s="1"/>
  <c r="O1896"/>
  <c r="T1896"/>
  <c r="A1897"/>
  <c r="B1897"/>
  <c r="I1897" s="1"/>
  <c r="F1897"/>
  <c r="G1897" s="1"/>
  <c r="H1897"/>
  <c r="K1897"/>
  <c r="M1897"/>
  <c r="N1897"/>
  <c r="U1897" s="1"/>
  <c r="O1897"/>
  <c r="A1898"/>
  <c r="B1898"/>
  <c r="F1898"/>
  <c r="G1898" s="1"/>
  <c r="H1898"/>
  <c r="I1898"/>
  <c r="K1898"/>
  <c r="M1898"/>
  <c r="N1898" s="1"/>
  <c r="W1898" s="1"/>
  <c r="O1898"/>
  <c r="A1899"/>
  <c r="B1899"/>
  <c r="I1899" s="1"/>
  <c r="F1899"/>
  <c r="G1899" s="1"/>
  <c r="H1899"/>
  <c r="K1899"/>
  <c r="M1899"/>
  <c r="N1899" s="1"/>
  <c r="V1899" s="1"/>
  <c r="O1899"/>
  <c r="Q1899"/>
  <c r="A1900"/>
  <c r="B1900"/>
  <c r="I1900" s="1"/>
  <c r="F1900"/>
  <c r="G1900" s="1"/>
  <c r="H1900"/>
  <c r="K1900"/>
  <c r="M1900"/>
  <c r="N1900" s="1"/>
  <c r="V1900" s="1"/>
  <c r="O1900"/>
  <c r="A1901"/>
  <c r="B1901"/>
  <c r="I1901" s="1"/>
  <c r="F1901"/>
  <c r="G1901" s="1"/>
  <c r="H1901"/>
  <c r="K1901"/>
  <c r="M1901"/>
  <c r="N1901"/>
  <c r="O1901"/>
  <c r="S1901"/>
  <c r="A1902"/>
  <c r="B1902"/>
  <c r="I1902" s="1"/>
  <c r="F1902"/>
  <c r="G1902" s="1"/>
  <c r="H1902"/>
  <c r="K1902"/>
  <c r="M1902"/>
  <c r="N1902" s="1"/>
  <c r="W1902" s="1"/>
  <c r="O1902"/>
  <c r="A1903"/>
  <c r="B1903"/>
  <c r="I1903" s="1"/>
  <c r="F1903"/>
  <c r="G1903" s="1"/>
  <c r="H1903"/>
  <c r="K1903"/>
  <c r="M1903"/>
  <c r="N1903" s="1"/>
  <c r="V1903" s="1"/>
  <c r="O1903"/>
  <c r="A1904"/>
  <c r="B1904"/>
  <c r="I1904" s="1"/>
  <c r="F1904"/>
  <c r="G1904" s="1"/>
  <c r="H1904"/>
  <c r="K1904"/>
  <c r="M1904"/>
  <c r="N1904" s="1"/>
  <c r="V1904" s="1"/>
  <c r="O1904"/>
  <c r="A1905"/>
  <c r="B1905"/>
  <c r="I1905" s="1"/>
  <c r="F1905"/>
  <c r="G1905" s="1"/>
  <c r="H1905"/>
  <c r="K1905"/>
  <c r="M1905"/>
  <c r="N1905" s="1"/>
  <c r="O1905"/>
  <c r="A1906"/>
  <c r="B1906"/>
  <c r="I1906" s="1"/>
  <c r="F1906"/>
  <c r="G1906" s="1"/>
  <c r="H1906"/>
  <c r="Z1906" s="1"/>
  <c r="K1906"/>
  <c r="M1906"/>
  <c r="N1906" s="1"/>
  <c r="V1906" s="1"/>
  <c r="O1906"/>
  <c r="A1907"/>
  <c r="B1907"/>
  <c r="F1907"/>
  <c r="G1907"/>
  <c r="H1907"/>
  <c r="AA1907" s="1"/>
  <c r="I1907"/>
  <c r="K1907"/>
  <c r="M1907"/>
  <c r="N1907" s="1"/>
  <c r="O1907"/>
  <c r="A1908"/>
  <c r="B1908"/>
  <c r="F1908"/>
  <c r="G1908" s="1"/>
  <c r="H1908"/>
  <c r="I1908"/>
  <c r="K1908"/>
  <c r="M1908"/>
  <c r="N1908" s="1"/>
  <c r="U1908"/>
  <c r="O1908"/>
  <c r="A1909"/>
  <c r="B1909"/>
  <c r="I1909"/>
  <c r="F1909"/>
  <c r="G1909"/>
  <c r="H1909"/>
  <c r="K1909"/>
  <c r="E1909" s="1"/>
  <c r="AC1909" s="1"/>
  <c r="M1909"/>
  <c r="N1909"/>
  <c r="O1909"/>
  <c r="Q1909"/>
  <c r="A1910"/>
  <c r="B1910"/>
  <c r="I1910" s="1"/>
  <c r="F1910"/>
  <c r="G1910"/>
  <c r="H1910"/>
  <c r="K1910"/>
  <c r="E1910"/>
  <c r="M1910"/>
  <c r="N1910"/>
  <c r="U1910" s="1"/>
  <c r="O1910"/>
  <c r="A1911"/>
  <c r="B1911"/>
  <c r="I1911" s="1"/>
  <c r="F1911"/>
  <c r="G1911" s="1"/>
  <c r="H1911"/>
  <c r="K1911"/>
  <c r="M1911"/>
  <c r="N1911" s="1"/>
  <c r="O1911"/>
  <c r="A1912"/>
  <c r="B1912"/>
  <c r="I1912" s="1"/>
  <c r="F1912"/>
  <c r="G1912" s="1"/>
  <c r="H1912"/>
  <c r="K1912"/>
  <c r="M1912"/>
  <c r="N1912" s="1"/>
  <c r="O1912"/>
  <c r="A1913"/>
  <c r="B1913"/>
  <c r="I1913" s="1"/>
  <c r="F1913"/>
  <c r="G1913" s="1"/>
  <c r="H1913"/>
  <c r="K1913"/>
  <c r="M1913"/>
  <c r="N1913" s="1"/>
  <c r="W1913"/>
  <c r="O1913"/>
  <c r="A1914"/>
  <c r="B1914"/>
  <c r="I1914"/>
  <c r="F1914"/>
  <c r="G1914"/>
  <c r="H1914"/>
  <c r="K1914"/>
  <c r="M1914"/>
  <c r="N1914"/>
  <c r="O1914"/>
  <c r="A1915"/>
  <c r="B1915"/>
  <c r="I1915"/>
  <c r="F1915"/>
  <c r="G1915"/>
  <c r="H1915"/>
  <c r="AA1915" s="1"/>
  <c r="K1915"/>
  <c r="M1915"/>
  <c r="N1915"/>
  <c r="O1915"/>
  <c r="A1916"/>
  <c r="B1916"/>
  <c r="I1916"/>
  <c r="F1916"/>
  <c r="G1916"/>
  <c r="H1916"/>
  <c r="K1916"/>
  <c r="M1916"/>
  <c r="N1916"/>
  <c r="O1916"/>
  <c r="A1917"/>
  <c r="B1917"/>
  <c r="F1917"/>
  <c r="G1917" s="1"/>
  <c r="H1917"/>
  <c r="I1917"/>
  <c r="K1917"/>
  <c r="M1917"/>
  <c r="N1917" s="1"/>
  <c r="O1917"/>
  <c r="A1918"/>
  <c r="B1918"/>
  <c r="I1918" s="1"/>
  <c r="F1918"/>
  <c r="G1918" s="1"/>
  <c r="H1918"/>
  <c r="K1918"/>
  <c r="M1918"/>
  <c r="N1918" s="1"/>
  <c r="O1918"/>
  <c r="A1919"/>
  <c r="B1919"/>
  <c r="I1919" s="1"/>
  <c r="F1919"/>
  <c r="G1919" s="1"/>
  <c r="H1919"/>
  <c r="K1919"/>
  <c r="M1919"/>
  <c r="N1919" s="1"/>
  <c r="O1919"/>
  <c r="A1920"/>
  <c r="B1920"/>
  <c r="F1920"/>
  <c r="G1920" s="1"/>
  <c r="H1920"/>
  <c r="Y1920" s="1"/>
  <c r="I1920"/>
  <c r="K1920"/>
  <c r="M1920"/>
  <c r="N1920" s="1"/>
  <c r="O1920"/>
  <c r="A1921"/>
  <c r="B1921"/>
  <c r="I1921" s="1"/>
  <c r="F1921"/>
  <c r="G1921" s="1"/>
  <c r="H1921"/>
  <c r="K1921"/>
  <c r="M1921"/>
  <c r="N1921" s="1"/>
  <c r="O1921"/>
  <c r="A1922"/>
  <c r="B1922"/>
  <c r="I1922" s="1"/>
  <c r="F1922"/>
  <c r="G1922" s="1"/>
  <c r="H1922"/>
  <c r="K1922"/>
  <c r="M1922"/>
  <c r="N1922" s="1"/>
  <c r="O1922"/>
  <c r="A1923"/>
  <c r="B1923"/>
  <c r="F1923"/>
  <c r="G1923"/>
  <c r="H1923"/>
  <c r="I1923"/>
  <c r="K1923"/>
  <c r="M1923"/>
  <c r="N1923" s="1"/>
  <c r="O1923"/>
  <c r="A1924"/>
  <c r="B1924"/>
  <c r="I1924" s="1"/>
  <c r="F1924"/>
  <c r="G1924" s="1"/>
  <c r="Q1924" s="1"/>
  <c r="H1924"/>
  <c r="K1924"/>
  <c r="M1924"/>
  <c r="N1924" s="1"/>
  <c r="O1924"/>
  <c r="A1925"/>
  <c r="B1925"/>
  <c r="I1925" s="1"/>
  <c r="F1925"/>
  <c r="G1925"/>
  <c r="H1925"/>
  <c r="K1925"/>
  <c r="M1925"/>
  <c r="N1925" s="1"/>
  <c r="O1925"/>
  <c r="A1926"/>
  <c r="B1926"/>
  <c r="F1926"/>
  <c r="G1926"/>
  <c r="H1926"/>
  <c r="I1926"/>
  <c r="K1926"/>
  <c r="E1926"/>
  <c r="AC1926" s="1"/>
  <c r="M1926"/>
  <c r="N1926" s="1"/>
  <c r="U1926" s="1"/>
  <c r="O1926"/>
  <c r="A1927"/>
  <c r="B1927"/>
  <c r="I1927" s="1"/>
  <c r="F1927"/>
  <c r="G1927" s="1"/>
  <c r="H1927"/>
  <c r="K1927"/>
  <c r="M1927"/>
  <c r="N1927" s="1"/>
  <c r="U1927" s="1"/>
  <c r="O1927"/>
  <c r="A1928"/>
  <c r="B1928"/>
  <c r="F1928"/>
  <c r="G1928"/>
  <c r="H1928"/>
  <c r="AA1928" s="1"/>
  <c r="I1928"/>
  <c r="K1928"/>
  <c r="M1928"/>
  <c r="N1928" s="1"/>
  <c r="O1928"/>
  <c r="A1929"/>
  <c r="B1929"/>
  <c r="I1929" s="1"/>
  <c r="F1929"/>
  <c r="G1929" s="1"/>
  <c r="H1929"/>
  <c r="K1929"/>
  <c r="M1929"/>
  <c r="N1929" s="1"/>
  <c r="O1929"/>
  <c r="A1930"/>
  <c r="B1930"/>
  <c r="I1930" s="1"/>
  <c r="F1930"/>
  <c r="G1930" s="1"/>
  <c r="H1930"/>
  <c r="K1930"/>
  <c r="M1930"/>
  <c r="N1930" s="1"/>
  <c r="O1930"/>
  <c r="A1931"/>
  <c r="B1931"/>
  <c r="I1931" s="1"/>
  <c r="F1931"/>
  <c r="G1931" s="1"/>
  <c r="R1931" s="1"/>
  <c r="H1931"/>
  <c r="K1931"/>
  <c r="M1931"/>
  <c r="N1931" s="1"/>
  <c r="O1931"/>
  <c r="A1932"/>
  <c r="B1932"/>
  <c r="I1932" s="1"/>
  <c r="F1932"/>
  <c r="G1932" s="1"/>
  <c r="H1932"/>
  <c r="K1932"/>
  <c r="M1932"/>
  <c r="N1932" s="1"/>
  <c r="O1932"/>
  <c r="A1933"/>
  <c r="B1933"/>
  <c r="I1933" s="1"/>
  <c r="F1933"/>
  <c r="G1933" s="1"/>
  <c r="H1933"/>
  <c r="K1933"/>
  <c r="M1933"/>
  <c r="N1933" s="1"/>
  <c r="O1933"/>
  <c r="A1934"/>
  <c r="B1934"/>
  <c r="F1934"/>
  <c r="G1934"/>
  <c r="H1934"/>
  <c r="AA1934" s="1"/>
  <c r="I1934"/>
  <c r="K1934"/>
  <c r="M1934"/>
  <c r="N1934" s="1"/>
  <c r="O1934"/>
  <c r="A1935"/>
  <c r="B1935"/>
  <c r="I1935" s="1"/>
  <c r="F1935"/>
  <c r="G1935" s="1"/>
  <c r="H1935"/>
  <c r="K1935"/>
  <c r="M1935"/>
  <c r="N1935" s="1"/>
  <c r="O1935"/>
  <c r="A1936"/>
  <c r="B1936"/>
  <c r="I1936" s="1"/>
  <c r="F1936"/>
  <c r="G1936" s="1"/>
  <c r="Q1936" s="1"/>
  <c r="R1936"/>
  <c r="H1936"/>
  <c r="K1936"/>
  <c r="M1936"/>
  <c r="N1936"/>
  <c r="O1936"/>
  <c r="A1937"/>
  <c r="B1937"/>
  <c r="I1937" s="1"/>
  <c r="F1937"/>
  <c r="G1937" s="1"/>
  <c r="H1937"/>
  <c r="K1937"/>
  <c r="M1937"/>
  <c r="N1937" s="1"/>
  <c r="O1937"/>
  <c r="A1938"/>
  <c r="B1938"/>
  <c r="I1938" s="1"/>
  <c r="F1938"/>
  <c r="G1938" s="1"/>
  <c r="H1938"/>
  <c r="K1938"/>
  <c r="M1938"/>
  <c r="N1938" s="1"/>
  <c r="U1938" s="1"/>
  <c r="O1938"/>
  <c r="A1939"/>
  <c r="B1939"/>
  <c r="F1939"/>
  <c r="G1939" s="1"/>
  <c r="H1939"/>
  <c r="I1939"/>
  <c r="K1939"/>
  <c r="M1939"/>
  <c r="N1939" s="1"/>
  <c r="O1939"/>
  <c r="A1940"/>
  <c r="B1940"/>
  <c r="I1940" s="1"/>
  <c r="F1940"/>
  <c r="G1940" s="1"/>
  <c r="H1940"/>
  <c r="K1940"/>
  <c r="M1940"/>
  <c r="N1940" s="1"/>
  <c r="O1940"/>
  <c r="A1941"/>
  <c r="B1941"/>
  <c r="I1941" s="1"/>
  <c r="F1941"/>
  <c r="G1941" s="1"/>
  <c r="H1941"/>
  <c r="K1941"/>
  <c r="M1941"/>
  <c r="N1941" s="1"/>
  <c r="O1941"/>
  <c r="A1942"/>
  <c r="B1942"/>
  <c r="I1942" s="1"/>
  <c r="F1942"/>
  <c r="G1942" s="1"/>
  <c r="H1942"/>
  <c r="K1942"/>
  <c r="M1942"/>
  <c r="N1942" s="1"/>
  <c r="O1942"/>
  <c r="A1943"/>
  <c r="B1943"/>
  <c r="I1943" s="1"/>
  <c r="F1943"/>
  <c r="G1943" s="1"/>
  <c r="H1943"/>
  <c r="K1943"/>
  <c r="E1943" s="1"/>
  <c r="AC1943" s="1"/>
  <c r="M1943"/>
  <c r="N1943" s="1"/>
  <c r="O1943"/>
  <c r="A1944"/>
  <c r="B1944"/>
  <c r="F1944"/>
  <c r="G1944" s="1"/>
  <c r="H1944"/>
  <c r="I1944"/>
  <c r="K1944"/>
  <c r="M1944"/>
  <c r="N1944" s="1"/>
  <c r="O1944"/>
  <c r="A1945"/>
  <c r="B1945"/>
  <c r="I1945" s="1"/>
  <c r="F1945"/>
  <c r="G1945" s="1"/>
  <c r="H1945"/>
  <c r="K1945"/>
  <c r="M1945"/>
  <c r="N1945" s="1"/>
  <c r="U1945" s="1"/>
  <c r="O1945"/>
  <c r="A1946"/>
  <c r="B1946"/>
  <c r="I1946" s="1"/>
  <c r="F1946"/>
  <c r="G1946" s="1"/>
  <c r="H1946"/>
  <c r="K1946"/>
  <c r="M1946"/>
  <c r="N1946" s="1"/>
  <c r="O1946"/>
  <c r="A1947"/>
  <c r="B1947"/>
  <c r="I1947" s="1"/>
  <c r="F1947"/>
  <c r="G1947" s="1"/>
  <c r="H1947"/>
  <c r="K1947"/>
  <c r="M1947"/>
  <c r="N1947" s="1"/>
  <c r="O1947"/>
  <c r="A1948"/>
  <c r="B1948"/>
  <c r="I1948" s="1"/>
  <c r="F1948"/>
  <c r="G1948" s="1"/>
  <c r="H1948"/>
  <c r="K1948"/>
  <c r="M1948"/>
  <c r="N1948" s="1"/>
  <c r="O1948"/>
  <c r="A1949"/>
  <c r="B1949"/>
  <c r="F1949"/>
  <c r="G1949" s="1"/>
  <c r="H1949"/>
  <c r="I1949"/>
  <c r="K1949"/>
  <c r="M1949"/>
  <c r="N1949" s="1"/>
  <c r="W1949" s="1"/>
  <c r="O1949"/>
  <c r="A1950"/>
  <c r="B1950"/>
  <c r="F1950"/>
  <c r="G1950" s="1"/>
  <c r="H1950"/>
  <c r="I1950"/>
  <c r="K1950"/>
  <c r="M1950"/>
  <c r="N1950" s="1"/>
  <c r="O1950"/>
  <c r="A1951"/>
  <c r="B1951"/>
  <c r="I1951" s="1"/>
  <c r="F1951"/>
  <c r="G1951" s="1"/>
  <c r="H1951"/>
  <c r="K1951"/>
  <c r="M1951"/>
  <c r="N1951" s="1"/>
  <c r="O1951"/>
  <c r="A1952"/>
  <c r="B1952"/>
  <c r="I1952" s="1"/>
  <c r="F1952"/>
  <c r="G1952" s="1"/>
  <c r="H1952"/>
  <c r="K1952"/>
  <c r="M1952"/>
  <c r="N1952" s="1"/>
  <c r="O1952"/>
  <c r="A1953"/>
  <c r="B1953"/>
  <c r="F1953"/>
  <c r="G1953" s="1"/>
  <c r="H1953"/>
  <c r="Y1953" s="1"/>
  <c r="I1953"/>
  <c r="K1953"/>
  <c r="M1953"/>
  <c r="N1953" s="1"/>
  <c r="U1953" s="1"/>
  <c r="O1953"/>
  <c r="A1954"/>
  <c r="B1954"/>
  <c r="I1954"/>
  <c r="F1954"/>
  <c r="G1954"/>
  <c r="H1954"/>
  <c r="K1954"/>
  <c r="M1954"/>
  <c r="N1954"/>
  <c r="O1954"/>
  <c r="A1955"/>
  <c r="B1955"/>
  <c r="I1955"/>
  <c r="F1955"/>
  <c r="G1955"/>
  <c r="R1955" s="1"/>
  <c r="H1955"/>
  <c r="K1955"/>
  <c r="M1955"/>
  <c r="N1955" s="1"/>
  <c r="O1955"/>
  <c r="A1956"/>
  <c r="B1956"/>
  <c r="I1956" s="1"/>
  <c r="F1956"/>
  <c r="G1956" s="1"/>
  <c r="E1956" s="1"/>
  <c r="AC1956" s="1"/>
  <c r="H1956"/>
  <c r="K1956"/>
  <c r="M1956"/>
  <c r="N1956" s="1"/>
  <c r="O1956"/>
  <c r="A1957"/>
  <c r="B1957"/>
  <c r="I1957" s="1"/>
  <c r="F1957"/>
  <c r="G1957" s="1"/>
  <c r="H1957"/>
  <c r="K1957"/>
  <c r="M1957"/>
  <c r="N1957" s="1"/>
  <c r="U1957"/>
  <c r="O1957"/>
  <c r="W1957"/>
  <c r="A1958"/>
  <c r="B1958"/>
  <c r="F1958"/>
  <c r="G1958"/>
  <c r="H1958"/>
  <c r="Z1958" s="1"/>
  <c r="I1958"/>
  <c r="K1958"/>
  <c r="E1958"/>
  <c r="AC1958" s="1"/>
  <c r="M1958"/>
  <c r="N1958" s="1"/>
  <c r="O1958"/>
  <c r="A1959"/>
  <c r="B1959"/>
  <c r="I1959" s="1"/>
  <c r="F1959"/>
  <c r="G1959" s="1"/>
  <c r="H1959"/>
  <c r="K1959"/>
  <c r="E1959"/>
  <c r="AC1959" s="1"/>
  <c r="M1959"/>
  <c r="N1959" s="1"/>
  <c r="O1959"/>
  <c r="A1960"/>
  <c r="B1960"/>
  <c r="I1960" s="1"/>
  <c r="F1960"/>
  <c r="G1960" s="1"/>
  <c r="H1960"/>
  <c r="K1960"/>
  <c r="M1960"/>
  <c r="N1960" s="1"/>
  <c r="O1960"/>
  <c r="A1961"/>
  <c r="B1961"/>
  <c r="F1961"/>
  <c r="G1961" s="1"/>
  <c r="H1961"/>
  <c r="I1961"/>
  <c r="K1961"/>
  <c r="M1961"/>
  <c r="N1961" s="1"/>
  <c r="U1961" s="1"/>
  <c r="O1961"/>
  <c r="A1962"/>
  <c r="B1962"/>
  <c r="I1962" s="1"/>
  <c r="F1962"/>
  <c r="G1962" s="1"/>
  <c r="H1962"/>
  <c r="Y1962" s="1"/>
  <c r="K1962"/>
  <c r="M1962"/>
  <c r="N1962" s="1"/>
  <c r="U1962" s="1"/>
  <c r="O1962"/>
  <c r="A1963"/>
  <c r="B1963"/>
  <c r="F1963"/>
  <c r="G1963" s="1"/>
  <c r="H1963"/>
  <c r="I1963"/>
  <c r="K1963"/>
  <c r="M1963"/>
  <c r="N1963" s="1"/>
  <c r="O1963"/>
  <c r="A1964"/>
  <c r="B1964"/>
  <c r="I1964" s="1"/>
  <c r="F1964"/>
  <c r="G1964" s="1"/>
  <c r="H1964"/>
  <c r="K1964"/>
  <c r="M1964"/>
  <c r="N1964" s="1"/>
  <c r="O1964"/>
  <c r="A1965"/>
  <c r="B1965"/>
  <c r="I1965" s="1"/>
  <c r="F1965"/>
  <c r="G1965" s="1"/>
  <c r="H1965"/>
  <c r="K1965"/>
  <c r="M1965"/>
  <c r="N1965"/>
  <c r="O1965"/>
  <c r="A1966"/>
  <c r="B1966"/>
  <c r="F1966"/>
  <c r="G1966" s="1"/>
  <c r="H1966"/>
  <c r="I1966"/>
  <c r="K1966"/>
  <c r="M1966"/>
  <c r="N1966" s="1"/>
  <c r="O1966"/>
  <c r="A1967"/>
  <c r="B1967"/>
  <c r="I1967" s="1"/>
  <c r="F1967"/>
  <c r="G1967" s="1"/>
  <c r="H1967"/>
  <c r="K1967"/>
  <c r="M1967"/>
  <c r="N1967" s="1"/>
  <c r="O1967"/>
  <c r="A1968"/>
  <c r="B1968"/>
  <c r="I1968" s="1"/>
  <c r="F1968"/>
  <c r="G1968" s="1"/>
  <c r="H1968"/>
  <c r="K1968"/>
  <c r="M1968"/>
  <c r="N1968" s="1"/>
  <c r="O1968"/>
  <c r="A1969"/>
  <c r="B1969"/>
  <c r="I1969" s="1"/>
  <c r="F1969"/>
  <c r="G1969" s="1"/>
  <c r="H1969"/>
  <c r="K1969"/>
  <c r="M1969"/>
  <c r="N1969"/>
  <c r="O1969"/>
  <c r="A1970"/>
  <c r="B1970"/>
  <c r="I1970"/>
  <c r="F1970"/>
  <c r="G1970"/>
  <c r="H1970"/>
  <c r="K1970"/>
  <c r="M1970"/>
  <c r="N1970"/>
  <c r="O1970"/>
  <c r="A1971"/>
  <c r="B1971"/>
  <c r="I1971" s="1"/>
  <c r="F1971"/>
  <c r="G1971" s="1"/>
  <c r="S1971" s="1"/>
  <c r="H1971"/>
  <c r="K1971"/>
  <c r="M1971"/>
  <c r="N1971" s="1"/>
  <c r="O1971"/>
  <c r="A1972"/>
  <c r="B1972"/>
  <c r="I1972" s="1"/>
  <c r="F1972"/>
  <c r="G1972" s="1"/>
  <c r="H1972"/>
  <c r="K1972"/>
  <c r="M1972"/>
  <c r="N1972" s="1"/>
  <c r="O1972"/>
  <c r="A1973"/>
  <c r="B1973"/>
  <c r="F1973"/>
  <c r="G1973" s="1"/>
  <c r="H1973"/>
  <c r="Y1973" s="1"/>
  <c r="I1973"/>
  <c r="K1973"/>
  <c r="M1973"/>
  <c r="N1973" s="1"/>
  <c r="O1973"/>
  <c r="A1974"/>
  <c r="B1974"/>
  <c r="F1974"/>
  <c r="G1974"/>
  <c r="H1974"/>
  <c r="I1974"/>
  <c r="K1974"/>
  <c r="M1974"/>
  <c r="N1974" s="1"/>
  <c r="O1974"/>
  <c r="A1975"/>
  <c r="B1975"/>
  <c r="I1975" s="1"/>
  <c r="F1975"/>
  <c r="G1975" s="1"/>
  <c r="H1975"/>
  <c r="K1975"/>
  <c r="M1975"/>
  <c r="N1975" s="1"/>
  <c r="O1975"/>
  <c r="A1976"/>
  <c r="B1976"/>
  <c r="I1976" s="1"/>
  <c r="F1976"/>
  <c r="G1976" s="1"/>
  <c r="R1976"/>
  <c r="H1976"/>
  <c r="K1976"/>
  <c r="M1976"/>
  <c r="N1976"/>
  <c r="O1976"/>
  <c r="Q1976"/>
  <c r="A1977"/>
  <c r="B1977"/>
  <c r="I1977" s="1"/>
  <c r="F1977"/>
  <c r="G1977" s="1"/>
  <c r="H1977"/>
  <c r="K1977"/>
  <c r="M1977"/>
  <c r="N1977" s="1"/>
  <c r="O1977"/>
  <c r="A1978"/>
  <c r="B1978"/>
  <c r="I1978" s="1"/>
  <c r="F1978"/>
  <c r="G1978" s="1"/>
  <c r="H1978"/>
  <c r="K1978"/>
  <c r="M1978"/>
  <c r="N1978" s="1"/>
  <c r="O1978"/>
  <c r="A1979"/>
  <c r="B1979"/>
  <c r="I1979" s="1"/>
  <c r="F1979"/>
  <c r="G1979"/>
  <c r="S1979" s="1"/>
  <c r="H1979"/>
  <c r="K1979"/>
  <c r="M1979"/>
  <c r="N1979" s="1"/>
  <c r="O1979"/>
  <c r="A1980"/>
  <c r="B1980"/>
  <c r="I1980" s="1"/>
  <c r="F1980"/>
  <c r="G1980"/>
  <c r="H1980"/>
  <c r="K1980"/>
  <c r="M1980"/>
  <c r="N1980" s="1"/>
  <c r="O1980"/>
  <c r="A1981"/>
  <c r="B1981"/>
  <c r="F1981"/>
  <c r="G1981"/>
  <c r="H1981"/>
  <c r="I1981"/>
  <c r="K1981"/>
  <c r="E1981"/>
  <c r="M1981"/>
  <c r="N1981" s="1"/>
  <c r="O1981"/>
  <c r="A1982"/>
  <c r="B1982"/>
  <c r="I1982" s="1"/>
  <c r="F1982"/>
  <c r="G1982" s="1"/>
  <c r="H1982"/>
  <c r="K1982"/>
  <c r="M1982"/>
  <c r="N1982"/>
  <c r="O1982"/>
  <c r="A1983"/>
  <c r="B1983"/>
  <c r="I1983"/>
  <c r="F1983"/>
  <c r="G1983"/>
  <c r="H1983"/>
  <c r="K1983"/>
  <c r="M1983"/>
  <c r="N1983"/>
  <c r="O1983"/>
  <c r="A1984"/>
  <c r="B1984"/>
  <c r="I1984" s="1"/>
  <c r="F1984"/>
  <c r="G1984" s="1"/>
  <c r="H1984"/>
  <c r="K1984"/>
  <c r="M1984"/>
  <c r="N1984" s="1"/>
  <c r="O1984"/>
  <c r="A1985"/>
  <c r="B1985"/>
  <c r="I1985" s="1"/>
  <c r="F1985"/>
  <c r="G1985" s="1"/>
  <c r="H1985"/>
  <c r="K1985"/>
  <c r="M1985"/>
  <c r="N1985" s="1"/>
  <c r="O1985"/>
  <c r="A1986"/>
  <c r="B1986"/>
  <c r="I1986" s="1"/>
  <c r="F1986"/>
  <c r="G1986" s="1"/>
  <c r="H1986"/>
  <c r="K1986"/>
  <c r="M1986"/>
  <c r="N1986" s="1"/>
  <c r="W1986" s="1"/>
  <c r="U1986"/>
  <c r="O1986"/>
  <c r="A1987"/>
  <c r="B1987"/>
  <c r="I1987"/>
  <c r="F1987"/>
  <c r="G1987"/>
  <c r="R1987" s="1"/>
  <c r="H1987"/>
  <c r="Z1987" s="1"/>
  <c r="K1987"/>
  <c r="M1987"/>
  <c r="N1987" s="1"/>
  <c r="O1987"/>
  <c r="A1988"/>
  <c r="B1988"/>
  <c r="I1988" s="1"/>
  <c r="F1988"/>
  <c r="G1988" s="1"/>
  <c r="H1988"/>
  <c r="K1988"/>
  <c r="M1988"/>
  <c r="N1988" s="1"/>
  <c r="O1988"/>
  <c r="A1989"/>
  <c r="B1989"/>
  <c r="F1989"/>
  <c r="G1989"/>
  <c r="H1989"/>
  <c r="I1989"/>
  <c r="K1989"/>
  <c r="M1989"/>
  <c r="N1989" s="1"/>
  <c r="W1989" s="1"/>
  <c r="O1989"/>
  <c r="A1990"/>
  <c r="B1990"/>
  <c r="F1990"/>
  <c r="G1990"/>
  <c r="H1990"/>
  <c r="I1990"/>
  <c r="K1990"/>
  <c r="M1990"/>
  <c r="N1990" s="1"/>
  <c r="O1990"/>
  <c r="A1991"/>
  <c r="B1991"/>
  <c r="I1991" s="1"/>
  <c r="F1991"/>
  <c r="G1991" s="1"/>
  <c r="Q1991" s="1"/>
  <c r="H1991"/>
  <c r="K1991"/>
  <c r="M1991"/>
  <c r="N1991"/>
  <c r="O1991"/>
  <c r="A1992"/>
  <c r="B1992"/>
  <c r="I1992" s="1"/>
  <c r="F1992"/>
  <c r="G1992"/>
  <c r="H1992"/>
  <c r="K1992"/>
  <c r="M1992"/>
  <c r="N1992"/>
  <c r="O1992"/>
  <c r="A1993"/>
  <c r="B1993"/>
  <c r="F1993"/>
  <c r="G1993"/>
  <c r="H1993"/>
  <c r="I1993"/>
  <c r="K1993"/>
  <c r="E1993"/>
  <c r="M1993"/>
  <c r="N1993" s="1"/>
  <c r="W1993" s="1"/>
  <c r="O1993"/>
  <c r="A1994"/>
  <c r="B1994"/>
  <c r="I1994"/>
  <c r="F1994"/>
  <c r="G1994"/>
  <c r="H1994"/>
  <c r="K1994"/>
  <c r="M1994"/>
  <c r="N1994"/>
  <c r="O1994"/>
  <c r="A1995"/>
  <c r="B1995"/>
  <c r="I1995"/>
  <c r="F1995"/>
  <c r="G1995"/>
  <c r="R1995" s="1"/>
  <c r="H1995"/>
  <c r="K1995"/>
  <c r="M1995"/>
  <c r="N1995"/>
  <c r="O1995"/>
  <c r="A1996"/>
  <c r="B1996"/>
  <c r="I1996" s="1"/>
  <c r="F1996"/>
  <c r="G1996" s="1"/>
  <c r="H1996"/>
  <c r="K1996"/>
  <c r="M1996"/>
  <c r="N1996" s="1"/>
  <c r="O1996"/>
  <c r="A1997"/>
  <c r="B1997"/>
  <c r="I1997" s="1"/>
  <c r="F1997"/>
  <c r="G1997" s="1"/>
  <c r="H1997"/>
  <c r="K1997"/>
  <c r="M1997"/>
  <c r="N1997" s="1"/>
  <c r="O1997"/>
  <c r="A1998"/>
  <c r="B1998"/>
  <c r="I1998" s="1"/>
  <c r="F1998"/>
  <c r="G1998" s="1"/>
  <c r="H1998"/>
  <c r="K1998"/>
  <c r="M1998"/>
  <c r="N1998" s="1"/>
  <c r="O1998"/>
  <c r="A1999"/>
  <c r="B1999"/>
  <c r="I1999" s="1"/>
  <c r="F1999"/>
  <c r="G1999"/>
  <c r="H1999"/>
  <c r="K1999"/>
  <c r="M1999"/>
  <c r="N1999"/>
  <c r="O1999"/>
  <c r="A2000"/>
  <c r="B2000"/>
  <c r="I2000" s="1"/>
  <c r="F2000"/>
  <c r="G2000" s="1"/>
  <c r="H2000"/>
  <c r="K2000"/>
  <c r="M2000"/>
  <c r="N2000" s="1"/>
  <c r="O2000"/>
  <c r="A2001"/>
  <c r="B2001"/>
  <c r="F2001"/>
  <c r="G2001"/>
  <c r="H2001"/>
  <c r="I2001"/>
  <c r="K2001"/>
  <c r="M2001"/>
  <c r="N2001" s="1"/>
  <c r="W2001" s="1"/>
  <c r="O2001"/>
  <c r="A2002"/>
  <c r="B2002"/>
  <c r="I2002" s="1"/>
  <c r="F2002"/>
  <c r="G2002" s="1"/>
  <c r="H2002"/>
  <c r="K2002"/>
  <c r="M2002"/>
  <c r="N2002" s="1"/>
  <c r="O2002"/>
  <c r="A2003"/>
  <c r="B2003"/>
  <c r="I2003" s="1"/>
  <c r="F2003"/>
  <c r="G2003" s="1"/>
  <c r="H2003"/>
  <c r="AA2003" s="1"/>
  <c r="K2003"/>
  <c r="M2003"/>
  <c r="N2003"/>
  <c r="W2003" s="1"/>
  <c r="O2003"/>
  <c r="A2004"/>
  <c r="B2004"/>
  <c r="I2004" s="1"/>
  <c r="F2004"/>
  <c r="G2004" s="1"/>
  <c r="Q2004" s="1"/>
  <c r="H2004"/>
  <c r="K2004"/>
  <c r="M2004"/>
  <c r="N2004" s="1"/>
  <c r="W2004" s="1"/>
  <c r="U2004"/>
  <c r="O2004"/>
  <c r="A2005"/>
  <c r="B2005"/>
  <c r="I2005"/>
  <c r="F2005"/>
  <c r="G2005"/>
  <c r="H2005"/>
  <c r="K2005"/>
  <c r="M2005"/>
  <c r="N2005"/>
  <c r="O2005"/>
  <c r="A2006"/>
  <c r="B2006"/>
  <c r="F2006"/>
  <c r="G2006" s="1"/>
  <c r="R2006" s="1"/>
  <c r="H2006"/>
  <c r="I2006"/>
  <c r="K2006"/>
  <c r="M2006"/>
  <c r="N2006" s="1"/>
  <c r="O2006"/>
  <c r="A2007"/>
  <c r="B2007"/>
  <c r="F2007"/>
  <c r="G2007" s="1"/>
  <c r="H2007"/>
  <c r="I2007"/>
  <c r="K2007"/>
  <c r="M2007"/>
  <c r="N2007"/>
  <c r="O2007"/>
  <c r="A2008"/>
  <c r="B2008"/>
  <c r="I2008"/>
  <c r="F2008"/>
  <c r="G2008" s="1"/>
  <c r="H2008"/>
  <c r="K2008"/>
  <c r="M2008"/>
  <c r="N2008" s="1"/>
  <c r="O2008"/>
  <c r="A2009"/>
  <c r="B2009"/>
  <c r="I2009" s="1"/>
  <c r="F2009"/>
  <c r="G2009" s="1"/>
  <c r="Q2009" s="1"/>
  <c r="H2009"/>
  <c r="K2009"/>
  <c r="M2009"/>
  <c r="N2009" s="1"/>
  <c r="O2009"/>
  <c r="A2010"/>
  <c r="B2010"/>
  <c r="I2010" s="1"/>
  <c r="F2010"/>
  <c r="G2010"/>
  <c r="H2010"/>
  <c r="K2010"/>
  <c r="M2010"/>
  <c r="N2010"/>
  <c r="O2010"/>
  <c r="A2011"/>
  <c r="B2011"/>
  <c r="I2011"/>
  <c r="F2011"/>
  <c r="G2011" s="1"/>
  <c r="H2011"/>
  <c r="K2011"/>
  <c r="M2011"/>
  <c r="N2011" s="1"/>
  <c r="O2011"/>
  <c r="A2012"/>
  <c r="B2012"/>
  <c r="I2012" s="1"/>
  <c r="F2012"/>
  <c r="G2012" s="1"/>
  <c r="H2012"/>
  <c r="K2012"/>
  <c r="M2012"/>
  <c r="N2012" s="1"/>
  <c r="O2012"/>
  <c r="A2013"/>
  <c r="B2013"/>
  <c r="I2013" s="1"/>
  <c r="F2013"/>
  <c r="G2013" s="1"/>
  <c r="H2013"/>
  <c r="K2013"/>
  <c r="M2013"/>
  <c r="N2013" s="1"/>
  <c r="V2013" s="1"/>
  <c r="O2013"/>
  <c r="A2014"/>
  <c r="B2014"/>
  <c r="F2014"/>
  <c r="G2014" s="1"/>
  <c r="R2014"/>
  <c r="H2014"/>
  <c r="I2014"/>
  <c r="K2014"/>
  <c r="M2014"/>
  <c r="N2014" s="1"/>
  <c r="U2014" s="1"/>
  <c r="O2014"/>
  <c r="A2015"/>
  <c r="B2015"/>
  <c r="F2015"/>
  <c r="G2015" s="1"/>
  <c r="H2015"/>
  <c r="I2015"/>
  <c r="K2015"/>
  <c r="M2015"/>
  <c r="N2015" s="1"/>
  <c r="O2015"/>
  <c r="A2016"/>
  <c r="B2016"/>
  <c r="I2016" s="1"/>
  <c r="F2016"/>
  <c r="G2016" s="1"/>
  <c r="H2016"/>
  <c r="K2016"/>
  <c r="M2016"/>
  <c r="N2016"/>
  <c r="O2016"/>
  <c r="A2017"/>
  <c r="B2017"/>
  <c r="F2017"/>
  <c r="G2017" s="1"/>
  <c r="H2017"/>
  <c r="I2017"/>
  <c r="K2017"/>
  <c r="M2017"/>
  <c r="N2017" s="1"/>
  <c r="O2017"/>
  <c r="A2018"/>
  <c r="B2018"/>
  <c r="I2018" s="1"/>
  <c r="F2018"/>
  <c r="G2018"/>
  <c r="H2018"/>
  <c r="K2018"/>
  <c r="M2018"/>
  <c r="N2018"/>
  <c r="O2018"/>
  <c r="A2019"/>
  <c r="B2019"/>
  <c r="I2019" s="1"/>
  <c r="F2019"/>
  <c r="G2019" s="1"/>
  <c r="H2019"/>
  <c r="K2019"/>
  <c r="M2019"/>
  <c r="N2019" s="1"/>
  <c r="U2019" s="1"/>
  <c r="O2019"/>
  <c r="A2020"/>
  <c r="B2020"/>
  <c r="F2020"/>
  <c r="G2020"/>
  <c r="H2020"/>
  <c r="I2020"/>
  <c r="K2020"/>
  <c r="M2020"/>
  <c r="N2020" s="1"/>
  <c r="O2020"/>
  <c r="A2021"/>
  <c r="B2021"/>
  <c r="I2021" s="1"/>
  <c r="F2021"/>
  <c r="G2021" s="1"/>
  <c r="H2021"/>
  <c r="K2021"/>
  <c r="M2021"/>
  <c r="N2021" s="1"/>
  <c r="O2021"/>
  <c r="A2022"/>
  <c r="B2022"/>
  <c r="F2022"/>
  <c r="G2022"/>
  <c r="H2022"/>
  <c r="I2022"/>
  <c r="K2022"/>
  <c r="M2022"/>
  <c r="N2022" s="1"/>
  <c r="O2022"/>
  <c r="A2023"/>
  <c r="B2023"/>
  <c r="I2023" s="1"/>
  <c r="F2023"/>
  <c r="G2023" s="1"/>
  <c r="H2023"/>
  <c r="K2023"/>
  <c r="M2023"/>
  <c r="N2023" s="1"/>
  <c r="W2023" s="1"/>
  <c r="O2023"/>
  <c r="A2024"/>
  <c r="B2024"/>
  <c r="I2024" s="1"/>
  <c r="F2024"/>
  <c r="G2024"/>
  <c r="H2024"/>
  <c r="K2024"/>
  <c r="M2024"/>
  <c r="N2024"/>
  <c r="O2024"/>
  <c r="A2025"/>
  <c r="B2025"/>
  <c r="I2025" s="1"/>
  <c r="F2025"/>
  <c r="G2025" s="1"/>
  <c r="S2025" s="1"/>
  <c r="H2025"/>
  <c r="K2025"/>
  <c r="M2025"/>
  <c r="N2025" s="1"/>
  <c r="O2025"/>
  <c r="A2026"/>
  <c r="B2026"/>
  <c r="I2026" s="1"/>
  <c r="F2026"/>
  <c r="G2026" s="1"/>
  <c r="H2026"/>
  <c r="K2026"/>
  <c r="M2026"/>
  <c r="N2026" s="1"/>
  <c r="O2026"/>
  <c r="A2027"/>
  <c r="B2027"/>
  <c r="I2027" s="1"/>
  <c r="F2027"/>
  <c r="G2027" s="1"/>
  <c r="H2027"/>
  <c r="K2027"/>
  <c r="M2027"/>
  <c r="N2027" s="1"/>
  <c r="U2027" s="1"/>
  <c r="O2027"/>
  <c r="A2028"/>
  <c r="B2028"/>
  <c r="I2028" s="1"/>
  <c r="F2028"/>
  <c r="G2028" s="1"/>
  <c r="H2028"/>
  <c r="K2028"/>
  <c r="M2028"/>
  <c r="N2028"/>
  <c r="O2028"/>
  <c r="A2029"/>
  <c r="B2029"/>
  <c r="I2029"/>
  <c r="F2029"/>
  <c r="G2029"/>
  <c r="H2029"/>
  <c r="K2029"/>
  <c r="M2029"/>
  <c r="N2029" s="1"/>
  <c r="O2029"/>
  <c r="A2030"/>
  <c r="B2030"/>
  <c r="I2030"/>
  <c r="F2030"/>
  <c r="G2030" s="1"/>
  <c r="H2030"/>
  <c r="K2030"/>
  <c r="M2030"/>
  <c r="N2030" s="1"/>
  <c r="W2030" s="1"/>
  <c r="O2030"/>
  <c r="A2031"/>
  <c r="B2031"/>
  <c r="F2031"/>
  <c r="G2031" s="1"/>
  <c r="T2031" s="1"/>
  <c r="H2031"/>
  <c r="I2031"/>
  <c r="K2031"/>
  <c r="M2031"/>
  <c r="N2031" s="1"/>
  <c r="W2031" s="1"/>
  <c r="O2031"/>
  <c r="A2032"/>
  <c r="B2032"/>
  <c r="I2032" s="1"/>
  <c r="F2032"/>
  <c r="G2032" s="1"/>
  <c r="H2032"/>
  <c r="K2032"/>
  <c r="E2032" s="1"/>
  <c r="AC2032" s="1"/>
  <c r="M2032"/>
  <c r="N2032" s="1"/>
  <c r="V2032" s="1"/>
  <c r="O2032"/>
  <c r="A2033"/>
  <c r="B2033"/>
  <c r="I2033" s="1"/>
  <c r="F2033"/>
  <c r="G2033"/>
  <c r="H2033"/>
  <c r="K2033"/>
  <c r="M2033"/>
  <c r="N2033"/>
  <c r="O2033"/>
  <c r="A2034"/>
  <c r="B2034"/>
  <c r="F2034"/>
  <c r="G2034" s="1"/>
  <c r="H2034"/>
  <c r="I2034"/>
  <c r="K2034"/>
  <c r="M2034"/>
  <c r="N2034" s="1"/>
  <c r="O2034"/>
  <c r="A2035"/>
  <c r="B2035"/>
  <c r="I2035" s="1"/>
  <c r="F2035"/>
  <c r="G2035" s="1"/>
  <c r="H2035"/>
  <c r="K2035"/>
  <c r="M2035"/>
  <c r="N2035" s="1"/>
  <c r="O2035"/>
  <c r="A2036"/>
  <c r="B2036"/>
  <c r="I2036" s="1"/>
  <c r="F2036"/>
  <c r="G2036"/>
  <c r="AB2036" s="1"/>
  <c r="R2036"/>
  <c r="H2036"/>
  <c r="K2036"/>
  <c r="M2036"/>
  <c r="N2036"/>
  <c r="U2036" s="1"/>
  <c r="O2036"/>
  <c r="A2037"/>
  <c r="B2037"/>
  <c r="I2037" s="1"/>
  <c r="F2037"/>
  <c r="G2037" s="1"/>
  <c r="T2037" s="1"/>
  <c r="H2037"/>
  <c r="K2037"/>
  <c r="M2037"/>
  <c r="N2037"/>
  <c r="U2037" s="1"/>
  <c r="O2037"/>
  <c r="W2037"/>
  <c r="A2038"/>
  <c r="B2038"/>
  <c r="I2038" s="1"/>
  <c r="F2038"/>
  <c r="G2038"/>
  <c r="H2038"/>
  <c r="K2038"/>
  <c r="M2038"/>
  <c r="N2038" s="1"/>
  <c r="O2038"/>
  <c r="A2039"/>
  <c r="B2039"/>
  <c r="I2039" s="1"/>
  <c r="F2039"/>
  <c r="G2039" s="1"/>
  <c r="H2039"/>
  <c r="K2039"/>
  <c r="M2039"/>
  <c r="N2039"/>
  <c r="O2039"/>
  <c r="A2040"/>
  <c r="B2040"/>
  <c r="I2040"/>
  <c r="F2040"/>
  <c r="G2040"/>
  <c r="R2040" s="1"/>
  <c r="H2040"/>
  <c r="K2040"/>
  <c r="M2040"/>
  <c r="N2040"/>
  <c r="O2040"/>
  <c r="A2041"/>
  <c r="B2041"/>
  <c r="I2041" s="1"/>
  <c r="F2041"/>
  <c r="G2041" s="1"/>
  <c r="H2041"/>
  <c r="K2041"/>
  <c r="M2041"/>
  <c r="N2041"/>
  <c r="O2041"/>
  <c r="A2042"/>
  <c r="B2042"/>
  <c r="I2042"/>
  <c r="F2042"/>
  <c r="G2042"/>
  <c r="H2042"/>
  <c r="K2042"/>
  <c r="M2042"/>
  <c r="N2042"/>
  <c r="O2042"/>
  <c r="Q2042"/>
  <c r="A2043"/>
  <c r="B2043"/>
  <c r="I2043" s="1"/>
  <c r="F2043"/>
  <c r="G2043" s="1"/>
  <c r="Q2043" s="1"/>
  <c r="R2043"/>
  <c r="H2043"/>
  <c r="K2043"/>
  <c r="M2043"/>
  <c r="N2043"/>
  <c r="O2043"/>
  <c r="A2044"/>
  <c r="B2044"/>
  <c r="I2044"/>
  <c r="F2044"/>
  <c r="G2044"/>
  <c r="H2044"/>
  <c r="K2044"/>
  <c r="M2044"/>
  <c r="N2044"/>
  <c r="O2044"/>
  <c r="A2045"/>
  <c r="B2045"/>
  <c r="F2045"/>
  <c r="G2045" s="1"/>
  <c r="H2045"/>
  <c r="I2045"/>
  <c r="K2045"/>
  <c r="M2045"/>
  <c r="N2045" s="1"/>
  <c r="O2045"/>
  <c r="A2046"/>
  <c r="B2046"/>
  <c r="I2046" s="1"/>
  <c r="F2046"/>
  <c r="G2046" s="1"/>
  <c r="H2046"/>
  <c r="K2046"/>
  <c r="E2046" s="1"/>
  <c r="AC2046" s="1"/>
  <c r="M2046"/>
  <c r="N2046" s="1"/>
  <c r="V2046"/>
  <c r="O2046"/>
  <c r="A2047"/>
  <c r="B2047"/>
  <c r="F2047"/>
  <c r="G2047" s="1"/>
  <c r="H2047"/>
  <c r="I2047"/>
  <c r="K2047"/>
  <c r="M2047"/>
  <c r="N2047"/>
  <c r="O2047"/>
  <c r="A2048"/>
  <c r="B2048"/>
  <c r="I2048" s="1"/>
  <c r="F2048"/>
  <c r="G2048" s="1"/>
  <c r="H2048"/>
  <c r="K2048"/>
  <c r="M2048"/>
  <c r="N2048" s="1"/>
  <c r="W2048" s="1"/>
  <c r="O2048"/>
  <c r="A2049"/>
  <c r="B2049"/>
  <c r="I2049" s="1"/>
  <c r="F2049"/>
  <c r="G2049"/>
  <c r="AB2049" s="1"/>
  <c r="H2049"/>
  <c r="K2049"/>
  <c r="M2049"/>
  <c r="N2049" s="1"/>
  <c r="O2049"/>
  <c r="A2050"/>
  <c r="B2050"/>
  <c r="I2050" s="1"/>
  <c r="F2050"/>
  <c r="G2050"/>
  <c r="AB2050" s="1"/>
  <c r="H2050"/>
  <c r="K2050"/>
  <c r="M2050"/>
  <c r="N2050"/>
  <c r="O2050"/>
  <c r="A2051"/>
  <c r="B2051"/>
  <c r="F2051"/>
  <c r="G2051" s="1"/>
  <c r="H2051"/>
  <c r="I2051"/>
  <c r="K2051"/>
  <c r="M2051"/>
  <c r="N2051"/>
  <c r="O2051"/>
  <c r="A2052"/>
  <c r="B2052"/>
  <c r="I2052"/>
  <c r="F2052"/>
  <c r="G2052"/>
  <c r="H2052"/>
  <c r="K2052"/>
  <c r="M2052"/>
  <c r="N2052"/>
  <c r="O2052"/>
  <c r="A2053"/>
  <c r="B2053"/>
  <c r="I2053"/>
  <c r="F2053"/>
  <c r="G2053"/>
  <c r="Q2053" s="1"/>
  <c r="H2053"/>
  <c r="K2053"/>
  <c r="M2053"/>
  <c r="N2053" s="1"/>
  <c r="O2053"/>
  <c r="A2054"/>
  <c r="B2054"/>
  <c r="F2054"/>
  <c r="G2054"/>
  <c r="H2054"/>
  <c r="I2054"/>
  <c r="K2054"/>
  <c r="M2054"/>
  <c r="N2054" s="1"/>
  <c r="O2054"/>
  <c r="A2055"/>
  <c r="B2055"/>
  <c r="I2055" s="1"/>
  <c r="F2055"/>
  <c r="G2055" s="1"/>
  <c r="Q2055" s="1"/>
  <c r="H2055"/>
  <c r="K2055"/>
  <c r="M2055"/>
  <c r="N2055"/>
  <c r="U2055" s="1"/>
  <c r="O2055"/>
  <c r="A2056"/>
  <c r="B2056"/>
  <c r="I2056" s="1"/>
  <c r="F2056"/>
  <c r="G2056" s="1"/>
  <c r="T2056" s="1"/>
  <c r="H2056"/>
  <c r="K2056"/>
  <c r="M2056"/>
  <c r="N2056" s="1"/>
  <c r="O2056"/>
  <c r="A2057"/>
  <c r="B2057"/>
  <c r="I2057" s="1"/>
  <c r="F2057"/>
  <c r="G2057"/>
  <c r="S2057" s="1"/>
  <c r="H2057"/>
  <c r="K2057"/>
  <c r="M2057"/>
  <c r="N2057"/>
  <c r="W2057" s="1"/>
  <c r="O2057"/>
  <c r="A2058"/>
  <c r="B2058"/>
  <c r="I2058" s="1"/>
  <c r="F2058"/>
  <c r="G2058" s="1"/>
  <c r="H2058"/>
  <c r="K2058"/>
  <c r="M2058"/>
  <c r="N2058" s="1"/>
  <c r="U2058" s="1"/>
  <c r="O2058"/>
  <c r="A2059"/>
  <c r="B2059"/>
  <c r="I2059" s="1"/>
  <c r="F2059"/>
  <c r="G2059" s="1"/>
  <c r="Q2059" s="1"/>
  <c r="H2059"/>
  <c r="K2059"/>
  <c r="M2059"/>
  <c r="N2059" s="1"/>
  <c r="O2059"/>
  <c r="A2060"/>
  <c r="B2060"/>
  <c r="I2060" s="1"/>
  <c r="F2060"/>
  <c r="G2060"/>
  <c r="T2060" s="1"/>
  <c r="H2060"/>
  <c r="Z2060" s="1"/>
  <c r="K2060"/>
  <c r="M2060"/>
  <c r="N2060" s="1"/>
  <c r="W2060" s="1"/>
  <c r="O2060"/>
  <c r="A2061"/>
  <c r="B2061"/>
  <c r="I2061" s="1"/>
  <c r="F2061"/>
  <c r="G2061" s="1"/>
  <c r="R2061" s="1"/>
  <c r="H2061"/>
  <c r="K2061"/>
  <c r="M2061"/>
  <c r="N2061" s="1"/>
  <c r="U2061" s="1"/>
  <c r="O2061"/>
  <c r="A2062"/>
  <c r="B2062"/>
  <c r="F2062"/>
  <c r="G2062"/>
  <c r="H2062"/>
  <c r="I2062"/>
  <c r="K2062"/>
  <c r="M2062"/>
  <c r="N2062" s="1"/>
  <c r="U2062" s="1"/>
  <c r="O2062"/>
  <c r="A2063"/>
  <c r="B2063"/>
  <c r="I2063"/>
  <c r="F2063"/>
  <c r="G2063"/>
  <c r="T2063" s="1"/>
  <c r="H2063"/>
  <c r="K2063"/>
  <c r="M2063"/>
  <c r="N2063" s="1"/>
  <c r="V2063" s="1"/>
  <c r="O2063"/>
  <c r="A2064"/>
  <c r="B2064"/>
  <c r="I2064" s="1"/>
  <c r="F2064"/>
  <c r="G2064"/>
  <c r="AB2064" s="1"/>
  <c r="H2064"/>
  <c r="K2064"/>
  <c r="M2064"/>
  <c r="N2064"/>
  <c r="W2064" s="1"/>
  <c r="O2064"/>
  <c r="A2065"/>
  <c r="B2065"/>
  <c r="I2065" s="1"/>
  <c r="F2065"/>
  <c r="G2065" s="1"/>
  <c r="Q2065" s="1"/>
  <c r="H2065"/>
  <c r="K2065"/>
  <c r="M2065"/>
  <c r="N2065" s="1"/>
  <c r="V2065" s="1"/>
  <c r="O2065"/>
  <c r="A2066"/>
  <c r="B2066"/>
  <c r="I2066" s="1"/>
  <c r="F2066"/>
  <c r="G2066" s="1"/>
  <c r="Q2066" s="1"/>
  <c r="H2066"/>
  <c r="K2066"/>
  <c r="E2066" s="1"/>
  <c r="AC2066" s="1"/>
  <c r="M2066"/>
  <c r="N2066" s="1"/>
  <c r="V2066" s="1"/>
  <c r="O2066"/>
  <c r="A2067"/>
  <c r="B2067"/>
  <c r="I2067" s="1"/>
  <c r="F2067"/>
  <c r="G2067"/>
  <c r="Q2067" s="1"/>
  <c r="H2067"/>
  <c r="K2067"/>
  <c r="M2067"/>
  <c r="N2067"/>
  <c r="O2067"/>
  <c r="A2068"/>
  <c r="B2068"/>
  <c r="I2068" s="1"/>
  <c r="F2068"/>
  <c r="G2068" s="1"/>
  <c r="H2068"/>
  <c r="K2068"/>
  <c r="M2068"/>
  <c r="N2068"/>
  <c r="O2068"/>
  <c r="W2068"/>
  <c r="A2069"/>
  <c r="B2069"/>
  <c r="I2069" s="1"/>
  <c r="F2069"/>
  <c r="G2069" s="1"/>
  <c r="H2069"/>
  <c r="K2069"/>
  <c r="M2069"/>
  <c r="N2069" s="1"/>
  <c r="U2069" s="1"/>
  <c r="O2069"/>
  <c r="A2070"/>
  <c r="B2070"/>
  <c r="I2070"/>
  <c r="F2070"/>
  <c r="G2070"/>
  <c r="Q2070" s="1"/>
  <c r="H2070"/>
  <c r="K2070"/>
  <c r="M2070"/>
  <c r="N2070" s="1"/>
  <c r="U2070" s="1"/>
  <c r="O2070"/>
  <c r="A2071"/>
  <c r="B2071"/>
  <c r="I2071"/>
  <c r="F2071"/>
  <c r="G2071" s="1"/>
  <c r="AB2071" s="1"/>
  <c r="H2071"/>
  <c r="K2071"/>
  <c r="M2071"/>
  <c r="N2071" s="1"/>
  <c r="U2071" s="1"/>
  <c r="O2071"/>
  <c r="A2072"/>
  <c r="B2072"/>
  <c r="F2072"/>
  <c r="G2072" s="1"/>
  <c r="AB2072" s="1"/>
  <c r="H2072"/>
  <c r="I2072"/>
  <c r="K2072"/>
  <c r="M2072"/>
  <c r="N2072" s="1"/>
  <c r="W2072" s="1"/>
  <c r="O2072"/>
  <c r="A2073"/>
  <c r="B2073"/>
  <c r="I2073"/>
  <c r="F2073"/>
  <c r="G2073"/>
  <c r="Q2073" s="1"/>
  <c r="H2073"/>
  <c r="K2073"/>
  <c r="M2073"/>
  <c r="N2073" s="1"/>
  <c r="O2073"/>
  <c r="A2074"/>
  <c r="B2074"/>
  <c r="I2074" s="1"/>
  <c r="F2074"/>
  <c r="G2074" s="1"/>
  <c r="E2074" s="1"/>
  <c r="AC2074" s="1"/>
  <c r="H2074"/>
  <c r="K2074"/>
  <c r="M2074"/>
  <c r="N2074" s="1"/>
  <c r="O2074"/>
  <c r="A2075"/>
  <c r="B2075"/>
  <c r="F2075"/>
  <c r="G2075" s="1"/>
  <c r="H2075"/>
  <c r="I2075"/>
  <c r="K2075"/>
  <c r="M2075"/>
  <c r="N2075" s="1"/>
  <c r="W2075" s="1"/>
  <c r="O2075"/>
  <c r="A2076"/>
  <c r="B2076"/>
  <c r="I2076" s="1"/>
  <c r="F2076"/>
  <c r="G2076" s="1"/>
  <c r="H2076"/>
  <c r="K2076"/>
  <c r="M2076"/>
  <c r="N2076" s="1"/>
  <c r="O2076"/>
  <c r="A2077"/>
  <c r="B2077"/>
  <c r="I2077" s="1"/>
  <c r="F2077"/>
  <c r="G2077"/>
  <c r="Q2077" s="1"/>
  <c r="H2077"/>
  <c r="K2077"/>
  <c r="M2077"/>
  <c r="N2077" s="1"/>
  <c r="V2077" s="1"/>
  <c r="O2077"/>
  <c r="A2078"/>
  <c r="B2078"/>
  <c r="F2078"/>
  <c r="G2078" s="1"/>
  <c r="H2078"/>
  <c r="I2078"/>
  <c r="K2078"/>
  <c r="M2078"/>
  <c r="N2078" s="1"/>
  <c r="O2078"/>
  <c r="A2079"/>
  <c r="B2079"/>
  <c r="I2079" s="1"/>
  <c r="F2079"/>
  <c r="G2079"/>
  <c r="S2079" s="1"/>
  <c r="H2079"/>
  <c r="K2079"/>
  <c r="M2079"/>
  <c r="N2079"/>
  <c r="V2079" s="1"/>
  <c r="O2079"/>
  <c r="A2080"/>
  <c r="B2080"/>
  <c r="I2080" s="1"/>
  <c r="F2080"/>
  <c r="G2080" s="1"/>
  <c r="H2080"/>
  <c r="K2080"/>
  <c r="M2080"/>
  <c r="N2080" s="1"/>
  <c r="O2080"/>
  <c r="A2081"/>
  <c r="B2081"/>
  <c r="I2081" s="1"/>
  <c r="F2081"/>
  <c r="G2081" s="1"/>
  <c r="H2081"/>
  <c r="Z2081" s="1"/>
  <c r="K2081"/>
  <c r="M2081"/>
  <c r="N2081" s="1"/>
  <c r="O2081"/>
  <c r="A2082"/>
  <c r="B2082"/>
  <c r="I2082" s="1"/>
  <c r="F2082"/>
  <c r="G2082" s="1"/>
  <c r="H2082"/>
  <c r="K2082"/>
  <c r="M2082"/>
  <c r="N2082" s="1"/>
  <c r="O2082"/>
  <c r="A2083"/>
  <c r="B2083"/>
  <c r="I2083" s="1"/>
  <c r="F2083"/>
  <c r="G2083"/>
  <c r="AB2083" s="1"/>
  <c r="H2083"/>
  <c r="K2083"/>
  <c r="M2083"/>
  <c r="N2083" s="1"/>
  <c r="U2083"/>
  <c r="O2083"/>
  <c r="A2084"/>
  <c r="B2084"/>
  <c r="F2084"/>
  <c r="G2084" s="1"/>
  <c r="H2084"/>
  <c r="I2084"/>
  <c r="K2084"/>
  <c r="M2084"/>
  <c r="N2084"/>
  <c r="O2084"/>
  <c r="A2085"/>
  <c r="B2085"/>
  <c r="I2085"/>
  <c r="F2085"/>
  <c r="G2085" s="1"/>
  <c r="T2085" s="1"/>
  <c r="H2085"/>
  <c r="K2085"/>
  <c r="M2085"/>
  <c r="N2085" s="1"/>
  <c r="W2085" s="1"/>
  <c r="O2085"/>
  <c r="A2086"/>
  <c r="B2086"/>
  <c r="I2086"/>
  <c r="F2086"/>
  <c r="G2086"/>
  <c r="H2086"/>
  <c r="K2086"/>
  <c r="E2086" s="1"/>
  <c r="AC2086" s="1"/>
  <c r="M2086"/>
  <c r="N2086"/>
  <c r="U2086" s="1"/>
  <c r="O2086"/>
  <c r="A2087"/>
  <c r="B2087"/>
  <c r="I2087" s="1"/>
  <c r="F2087"/>
  <c r="G2087" s="1"/>
  <c r="R2087" s="1"/>
  <c r="H2087"/>
  <c r="K2087"/>
  <c r="M2087"/>
  <c r="N2087" s="1"/>
  <c r="O2087"/>
  <c r="A2088"/>
  <c r="B2088"/>
  <c r="I2088" s="1"/>
  <c r="F2088"/>
  <c r="G2088"/>
  <c r="R2088" s="1"/>
  <c r="H2088"/>
  <c r="K2088"/>
  <c r="M2088"/>
  <c r="N2088" s="1"/>
  <c r="O2088"/>
  <c r="A2089"/>
  <c r="B2089"/>
  <c r="I2089" s="1"/>
  <c r="F2089"/>
  <c r="G2089" s="1"/>
  <c r="H2089"/>
  <c r="K2089"/>
  <c r="M2089"/>
  <c r="N2089"/>
  <c r="U2089" s="1"/>
  <c r="O2089"/>
  <c r="A2090"/>
  <c r="B2090"/>
  <c r="I2090" s="1"/>
  <c r="F2090"/>
  <c r="G2090" s="1"/>
  <c r="H2090"/>
  <c r="K2090"/>
  <c r="M2090"/>
  <c r="N2090" s="1"/>
  <c r="O2090"/>
  <c r="A2091"/>
  <c r="B2091"/>
  <c r="I2091" s="1"/>
  <c r="F2091"/>
  <c r="G2091" s="1"/>
  <c r="S2091" s="1"/>
  <c r="H2091"/>
  <c r="K2091"/>
  <c r="M2091"/>
  <c r="N2091" s="1"/>
  <c r="U2091" s="1"/>
  <c r="O2091"/>
  <c r="A2092"/>
  <c r="B2092"/>
  <c r="I2092" s="1"/>
  <c r="F2092"/>
  <c r="G2092"/>
  <c r="H2092"/>
  <c r="K2092"/>
  <c r="M2092"/>
  <c r="N2092" s="1"/>
  <c r="W2092" s="1"/>
  <c r="O2092"/>
  <c r="A2093"/>
  <c r="B2093"/>
  <c r="I2093" s="1"/>
  <c r="F2093"/>
  <c r="G2093" s="1"/>
  <c r="H2093"/>
  <c r="K2093"/>
  <c r="M2093"/>
  <c r="N2093" s="1"/>
  <c r="O2093"/>
  <c r="A2094"/>
  <c r="B2094"/>
  <c r="I2094" s="1"/>
  <c r="F2094"/>
  <c r="G2094" s="1"/>
  <c r="H2094"/>
  <c r="K2094"/>
  <c r="M2094"/>
  <c r="N2094" s="1"/>
  <c r="O2094"/>
  <c r="A2095"/>
  <c r="B2095"/>
  <c r="I2095" s="1"/>
  <c r="F2095"/>
  <c r="G2095" s="1"/>
  <c r="H2095"/>
  <c r="K2095"/>
  <c r="M2095"/>
  <c r="N2095" s="1"/>
  <c r="W2095" s="1"/>
  <c r="O2095"/>
  <c r="A2096"/>
  <c r="B2096"/>
  <c r="I2096"/>
  <c r="F2096"/>
  <c r="G2096" s="1"/>
  <c r="S2096" s="1"/>
  <c r="H2096"/>
  <c r="K2096"/>
  <c r="E2096" s="1"/>
  <c r="AC2096" s="1"/>
  <c r="M2096"/>
  <c r="N2096" s="1"/>
  <c r="V2096" s="1"/>
  <c r="O2096"/>
  <c r="A2097"/>
  <c r="B2097"/>
  <c r="I2097" s="1"/>
  <c r="F2097"/>
  <c r="G2097" s="1"/>
  <c r="H2097"/>
  <c r="K2097"/>
  <c r="M2097"/>
  <c r="N2097" s="1"/>
  <c r="O2097"/>
  <c r="A2098"/>
  <c r="B2098"/>
  <c r="I2098" s="1"/>
  <c r="F2098"/>
  <c r="G2098" s="1"/>
  <c r="H2098"/>
  <c r="K2098"/>
  <c r="M2098"/>
  <c r="N2098" s="1"/>
  <c r="O2098"/>
  <c r="A2099"/>
  <c r="B2099"/>
  <c r="I2099" s="1"/>
  <c r="F2099"/>
  <c r="G2099"/>
  <c r="T2099" s="1"/>
  <c r="H2099"/>
  <c r="K2099"/>
  <c r="M2099"/>
  <c r="N2099" s="1"/>
  <c r="O2099"/>
  <c r="A2100"/>
  <c r="B2100"/>
  <c r="I2100"/>
  <c r="F2100"/>
  <c r="G2100"/>
  <c r="R2100" s="1"/>
  <c r="H2100"/>
  <c r="K2100"/>
  <c r="M2100"/>
  <c r="N2100"/>
  <c r="O2100"/>
  <c r="A2101"/>
  <c r="B2101"/>
  <c r="I2101" s="1"/>
  <c r="F2101"/>
  <c r="G2101" s="1"/>
  <c r="H2101"/>
  <c r="Y2101" s="1"/>
  <c r="K2101"/>
  <c r="M2101"/>
  <c r="N2101" s="1"/>
  <c r="U2101"/>
  <c r="O2101"/>
  <c r="A2102"/>
  <c r="B2102"/>
  <c r="I2102"/>
  <c r="F2102"/>
  <c r="G2102"/>
  <c r="S2102" s="1"/>
  <c r="H2102"/>
  <c r="K2102"/>
  <c r="E2102" s="1"/>
  <c r="AC2102" s="1"/>
  <c r="M2102"/>
  <c r="N2102"/>
  <c r="V2102" s="1"/>
  <c r="O2102"/>
  <c r="A2103"/>
  <c r="B2103"/>
  <c r="I2103"/>
  <c r="F2103"/>
  <c r="G2103"/>
  <c r="H2103"/>
  <c r="AA2103" s="1"/>
  <c r="K2103"/>
  <c r="M2103"/>
  <c r="N2103"/>
  <c r="V2103" s="1"/>
  <c r="O2103"/>
  <c r="A2104"/>
  <c r="B2104"/>
  <c r="I2104" s="1"/>
  <c r="F2104"/>
  <c r="G2104" s="1"/>
  <c r="H2104"/>
  <c r="K2104"/>
  <c r="M2104"/>
  <c r="N2104" s="1"/>
  <c r="V2104"/>
  <c r="O2104"/>
  <c r="A2105"/>
  <c r="B2105"/>
  <c r="I2105"/>
  <c r="F2105"/>
  <c r="G2105"/>
  <c r="H2105"/>
  <c r="K2105"/>
  <c r="AB2105" s="1"/>
  <c r="M2105"/>
  <c r="N2105"/>
  <c r="O2105"/>
  <c r="A2106"/>
  <c r="B2106"/>
  <c r="I2106"/>
  <c r="F2106"/>
  <c r="G2106"/>
  <c r="H2106"/>
  <c r="K2106"/>
  <c r="M2106"/>
  <c r="N2106"/>
  <c r="O2106"/>
  <c r="A2107"/>
  <c r="B2107"/>
  <c r="F2107"/>
  <c r="G2107" s="1"/>
  <c r="H2107"/>
  <c r="I2107"/>
  <c r="K2107"/>
  <c r="M2107"/>
  <c r="N2107" s="1"/>
  <c r="W2107" s="1"/>
  <c r="O2107"/>
  <c r="A2108"/>
  <c r="B2108"/>
  <c r="I2108" s="1"/>
  <c r="F2108"/>
  <c r="G2108" s="1"/>
  <c r="E2108" s="1"/>
  <c r="H2108"/>
  <c r="K2108"/>
  <c r="M2108"/>
  <c r="N2108" s="1"/>
  <c r="W2108" s="1"/>
  <c r="O2108"/>
  <c r="A2109"/>
  <c r="B2109"/>
  <c r="I2109" s="1"/>
  <c r="F2109"/>
  <c r="G2109" s="1"/>
  <c r="H2109"/>
  <c r="K2109"/>
  <c r="M2109"/>
  <c r="N2109" s="1"/>
  <c r="O2109"/>
  <c r="A2110"/>
  <c r="B2110"/>
  <c r="I2110" s="1"/>
  <c r="F2110"/>
  <c r="G2110" s="1"/>
  <c r="H2110"/>
  <c r="K2110"/>
  <c r="M2110"/>
  <c r="N2110"/>
  <c r="V2110" s="1"/>
  <c r="O2110"/>
  <c r="A2111"/>
  <c r="B2111"/>
  <c r="I2111" s="1"/>
  <c r="F2111"/>
  <c r="G2111" s="1"/>
  <c r="H2111"/>
  <c r="K2111"/>
  <c r="M2111"/>
  <c r="N2111"/>
  <c r="U2111" s="1"/>
  <c r="O2111"/>
  <c r="A2112"/>
  <c r="B2112"/>
  <c r="I2112"/>
  <c r="F2112"/>
  <c r="G2112"/>
  <c r="H2112"/>
  <c r="K2112"/>
  <c r="M2112"/>
  <c r="N2112"/>
  <c r="U2112" s="1"/>
  <c r="O2112"/>
  <c r="A2113"/>
  <c r="B2113"/>
  <c r="I2113" s="1"/>
  <c r="F2113"/>
  <c r="G2113" s="1"/>
  <c r="H2113"/>
  <c r="K2113"/>
  <c r="M2113"/>
  <c r="N2113" s="1"/>
  <c r="V2113" s="1"/>
  <c r="O2113"/>
  <c r="A2114"/>
  <c r="B2114"/>
  <c r="I2114"/>
  <c r="F2114"/>
  <c r="G2114" s="1"/>
  <c r="H2114"/>
  <c r="Y2114" s="1"/>
  <c r="K2114"/>
  <c r="M2114"/>
  <c r="N2114" s="1"/>
  <c r="O2114"/>
  <c r="A2115"/>
  <c r="B2115"/>
  <c r="I2115" s="1"/>
  <c r="F2115"/>
  <c r="G2115" s="1"/>
  <c r="H2115"/>
  <c r="K2115"/>
  <c r="M2115"/>
  <c r="N2115"/>
  <c r="O2115"/>
  <c r="A2116"/>
  <c r="B2116"/>
  <c r="I2116"/>
  <c r="F2116"/>
  <c r="G2116"/>
  <c r="H2116"/>
  <c r="K2116"/>
  <c r="M2116"/>
  <c r="N2116" s="1"/>
  <c r="O2116"/>
  <c r="A2117"/>
  <c r="B2117"/>
  <c r="I2117" s="1"/>
  <c r="F2117"/>
  <c r="G2117" s="1"/>
  <c r="H2117"/>
  <c r="Y2117" s="1"/>
  <c r="K2117"/>
  <c r="M2117"/>
  <c r="N2117" s="1"/>
  <c r="O2117"/>
  <c r="A2118"/>
  <c r="B2118"/>
  <c r="I2118" s="1"/>
  <c r="F2118"/>
  <c r="G2118" s="1"/>
  <c r="S2118" s="1"/>
  <c r="Q2118"/>
  <c r="H2118"/>
  <c r="K2118"/>
  <c r="M2118"/>
  <c r="N2118"/>
  <c r="O2118"/>
  <c r="A2119"/>
  <c r="B2119"/>
  <c r="I2119"/>
  <c r="F2119"/>
  <c r="G2119"/>
  <c r="R2119" s="1"/>
  <c r="H2119"/>
  <c r="K2119"/>
  <c r="M2119"/>
  <c r="N2119"/>
  <c r="W2119" s="1"/>
  <c r="O2119"/>
  <c r="A2120"/>
  <c r="B2120"/>
  <c r="I2120"/>
  <c r="F2120"/>
  <c r="G2120"/>
  <c r="H2120"/>
  <c r="K2120"/>
  <c r="AB2120" s="1"/>
  <c r="M2120"/>
  <c r="N2120"/>
  <c r="O2120"/>
  <c r="A2121"/>
  <c r="B2121"/>
  <c r="I2121"/>
  <c r="F2121"/>
  <c r="G2121"/>
  <c r="R2121" s="1"/>
  <c r="H2121"/>
  <c r="K2121"/>
  <c r="M2121"/>
  <c r="N2121"/>
  <c r="O2121"/>
  <c r="A2122"/>
  <c r="B2122"/>
  <c r="I2122" s="1"/>
  <c r="F2122"/>
  <c r="G2122" s="1"/>
  <c r="H2122"/>
  <c r="K2122"/>
  <c r="M2122"/>
  <c r="N2122" s="1"/>
  <c r="O2122"/>
  <c r="A2123"/>
  <c r="B2123"/>
  <c r="I2123" s="1"/>
  <c r="F2123"/>
  <c r="G2123" s="1"/>
  <c r="H2123"/>
  <c r="K2123"/>
  <c r="M2123"/>
  <c r="N2123" s="1"/>
  <c r="U2123" s="1"/>
  <c r="O2123"/>
  <c r="A2124"/>
  <c r="B2124"/>
  <c r="I2124"/>
  <c r="F2124"/>
  <c r="G2124"/>
  <c r="H2124"/>
  <c r="K2124"/>
  <c r="M2124"/>
  <c r="N2124"/>
  <c r="W2124" s="1"/>
  <c r="O2124"/>
  <c r="A2125"/>
  <c r="B2125"/>
  <c r="I2125"/>
  <c r="F2125"/>
  <c r="G2125"/>
  <c r="H2125"/>
  <c r="K2125"/>
  <c r="M2125"/>
  <c r="N2125"/>
  <c r="V2125" s="1"/>
  <c r="O2125"/>
  <c r="A2126"/>
  <c r="B2126"/>
  <c r="I2126" s="1"/>
  <c r="F2126"/>
  <c r="G2126" s="1"/>
  <c r="H2126"/>
  <c r="K2126"/>
  <c r="M2126"/>
  <c r="N2126" s="1"/>
  <c r="O2126"/>
  <c r="A2127"/>
  <c r="B2127"/>
  <c r="F2127"/>
  <c r="G2127"/>
  <c r="H2127"/>
  <c r="I2127"/>
  <c r="K2127"/>
  <c r="M2127"/>
  <c r="N2127" s="1"/>
  <c r="U2127" s="1"/>
  <c r="O2127"/>
  <c r="A2128"/>
  <c r="B2128"/>
  <c r="I2128"/>
  <c r="F2128"/>
  <c r="G2128"/>
  <c r="H2128"/>
  <c r="K2128"/>
  <c r="M2128"/>
  <c r="N2128" s="1"/>
  <c r="O2128"/>
  <c r="A2129"/>
  <c r="B2129"/>
  <c r="I2129" s="1"/>
  <c r="F2129"/>
  <c r="G2129" s="1"/>
  <c r="Q2129" s="1"/>
  <c r="H2129"/>
  <c r="K2129"/>
  <c r="M2129"/>
  <c r="N2129"/>
  <c r="O2129"/>
  <c r="A2130"/>
  <c r="B2130"/>
  <c r="I2130"/>
  <c r="F2130"/>
  <c r="G2130" s="1"/>
  <c r="H2130"/>
  <c r="K2130"/>
  <c r="M2130"/>
  <c r="N2130" s="1"/>
  <c r="O2130"/>
  <c r="A2131"/>
  <c r="B2131"/>
  <c r="I2131" s="1"/>
  <c r="F2131"/>
  <c r="G2131"/>
  <c r="Q2131" s="1"/>
  <c r="H2131"/>
  <c r="K2131"/>
  <c r="M2131"/>
  <c r="N2131"/>
  <c r="O2131"/>
  <c r="A2132"/>
  <c r="B2132"/>
  <c r="I2132" s="1"/>
  <c r="F2132"/>
  <c r="G2132" s="1"/>
  <c r="AB2132" s="1"/>
  <c r="H2132"/>
  <c r="K2132"/>
  <c r="M2132"/>
  <c r="N2132" s="1"/>
  <c r="U2132" s="1"/>
  <c r="O2132"/>
  <c r="A2133"/>
  <c r="B2133"/>
  <c r="I2133"/>
  <c r="F2133"/>
  <c r="G2133" s="1"/>
  <c r="H2133"/>
  <c r="K2133"/>
  <c r="M2133"/>
  <c r="N2133" s="1"/>
  <c r="U2133" s="1"/>
  <c r="O2133"/>
  <c r="A2134"/>
  <c r="B2134"/>
  <c r="I2134" s="1"/>
  <c r="F2134"/>
  <c r="G2134" s="1"/>
  <c r="H2134"/>
  <c r="K2134"/>
  <c r="M2134"/>
  <c r="N2134" s="1"/>
  <c r="W2134" s="1"/>
  <c r="O2134"/>
  <c r="A2135"/>
  <c r="B2135"/>
  <c r="I2135" s="1"/>
  <c r="F2135"/>
  <c r="G2135"/>
  <c r="H2135"/>
  <c r="K2135"/>
  <c r="M2135"/>
  <c r="N2135"/>
  <c r="O2135"/>
  <c r="A2136"/>
  <c r="B2136"/>
  <c r="I2136"/>
  <c r="F2136"/>
  <c r="G2136" s="1"/>
  <c r="H2136"/>
  <c r="K2136"/>
  <c r="M2136"/>
  <c r="N2136" s="1"/>
  <c r="V2136" s="1"/>
  <c r="O2136"/>
  <c r="A2137"/>
  <c r="B2137"/>
  <c r="I2137" s="1"/>
  <c r="F2137"/>
  <c r="G2137"/>
  <c r="H2137"/>
  <c r="K2137"/>
  <c r="M2137"/>
  <c r="N2137"/>
  <c r="O2137"/>
  <c r="A2138"/>
  <c r="B2138"/>
  <c r="F2138"/>
  <c r="G2138" s="1"/>
  <c r="H2138"/>
  <c r="I2138"/>
  <c r="K2138"/>
  <c r="M2138"/>
  <c r="N2138"/>
  <c r="O2138"/>
  <c r="A2139"/>
  <c r="B2139"/>
  <c r="I2139"/>
  <c r="F2139"/>
  <c r="G2139" s="1"/>
  <c r="Q2139" s="1"/>
  <c r="H2139"/>
  <c r="K2139"/>
  <c r="M2139"/>
  <c r="N2139" s="1"/>
  <c r="O2139"/>
  <c r="T2139"/>
  <c r="A2140"/>
  <c r="B2140"/>
  <c r="I2140" s="1"/>
  <c r="F2140"/>
  <c r="G2140" s="1"/>
  <c r="R2140"/>
  <c r="H2140"/>
  <c r="K2140"/>
  <c r="M2140"/>
  <c r="N2140"/>
  <c r="O2140"/>
  <c r="A2141"/>
  <c r="B2141"/>
  <c r="F2141"/>
  <c r="G2141"/>
  <c r="H2141"/>
  <c r="I2141"/>
  <c r="K2141"/>
  <c r="M2141"/>
  <c r="N2141" s="1"/>
  <c r="O2141"/>
  <c r="A2142"/>
  <c r="B2142"/>
  <c r="I2142" s="1"/>
  <c r="F2142"/>
  <c r="G2142" s="1"/>
  <c r="S2142" s="1"/>
  <c r="H2142"/>
  <c r="K2142"/>
  <c r="M2142"/>
  <c r="N2142" s="1"/>
  <c r="U2142" s="1"/>
  <c r="O2142"/>
  <c r="A2143"/>
  <c r="B2143"/>
  <c r="I2143"/>
  <c r="F2143"/>
  <c r="G2143"/>
  <c r="H2143"/>
  <c r="K2143"/>
  <c r="M2143"/>
  <c r="N2143"/>
  <c r="O2143"/>
  <c r="A2144"/>
  <c r="B2144"/>
  <c r="I2144" s="1"/>
  <c r="F2144"/>
  <c r="G2144" s="1"/>
  <c r="H2144"/>
  <c r="K2144"/>
  <c r="M2144"/>
  <c r="N2144" s="1"/>
  <c r="O2144"/>
  <c r="A2145"/>
  <c r="B2145"/>
  <c r="I2145" s="1"/>
  <c r="F2145"/>
  <c r="G2145" s="1"/>
  <c r="H2145"/>
  <c r="K2145"/>
  <c r="M2145"/>
  <c r="N2145" s="1"/>
  <c r="V2145" s="1"/>
  <c r="O2145"/>
  <c r="A2146"/>
  <c r="B2146"/>
  <c r="I2146" s="1"/>
  <c r="F2146"/>
  <c r="G2146" s="1"/>
  <c r="H2146"/>
  <c r="K2146"/>
  <c r="M2146"/>
  <c r="N2146" s="1"/>
  <c r="U2146" s="1"/>
  <c r="O2146"/>
  <c r="A2147"/>
  <c r="B2147"/>
  <c r="I2147" s="1"/>
  <c r="F2147"/>
  <c r="G2147" s="1"/>
  <c r="R2147" s="1"/>
  <c r="H2147"/>
  <c r="K2147"/>
  <c r="M2147"/>
  <c r="N2147" s="1"/>
  <c r="O2147"/>
  <c r="A2148"/>
  <c r="B2148"/>
  <c r="I2148"/>
  <c r="F2148"/>
  <c r="G2148"/>
  <c r="H2148"/>
  <c r="K2148"/>
  <c r="M2148"/>
  <c r="N2148" s="1"/>
  <c r="U2148" s="1"/>
  <c r="O2148"/>
  <c r="A2149"/>
  <c r="B2149"/>
  <c r="I2149" s="1"/>
  <c r="F2149"/>
  <c r="G2149" s="1"/>
  <c r="H2149"/>
  <c r="K2149"/>
  <c r="M2149"/>
  <c r="N2149" s="1"/>
  <c r="O2149"/>
  <c r="A2150"/>
  <c r="B2150"/>
  <c r="I2150" s="1"/>
  <c r="F2150"/>
  <c r="G2150" s="1"/>
  <c r="H2150"/>
  <c r="K2150"/>
  <c r="M2150"/>
  <c r="N2150" s="1"/>
  <c r="O2150"/>
  <c r="A2151"/>
  <c r="B2151"/>
  <c r="I2151" s="1"/>
  <c r="F2151"/>
  <c r="G2151" s="1"/>
  <c r="S2151" s="1"/>
  <c r="H2151"/>
  <c r="K2151"/>
  <c r="M2151"/>
  <c r="N2151" s="1"/>
  <c r="V2151" s="1"/>
  <c r="O2151"/>
  <c r="A2152"/>
  <c r="B2152"/>
  <c r="I2152" s="1"/>
  <c r="F2152"/>
  <c r="G2152" s="1"/>
  <c r="H2152"/>
  <c r="K2152"/>
  <c r="M2152"/>
  <c r="N2152" s="1"/>
  <c r="O2152"/>
  <c r="A2153"/>
  <c r="B2153"/>
  <c r="F2153"/>
  <c r="G2153" s="1"/>
  <c r="Q2153" s="1"/>
  <c r="H2153"/>
  <c r="I2153"/>
  <c r="K2153"/>
  <c r="M2153"/>
  <c r="N2153" s="1"/>
  <c r="U2153" s="1"/>
  <c r="O2153"/>
  <c r="A2154"/>
  <c r="B2154"/>
  <c r="I2154" s="1"/>
  <c r="F2154"/>
  <c r="G2154"/>
  <c r="H2154"/>
  <c r="K2154"/>
  <c r="M2154"/>
  <c r="N2154"/>
  <c r="O2154"/>
  <c r="A2155"/>
  <c r="B2155"/>
  <c r="I2155" s="1"/>
  <c r="F2155"/>
  <c r="G2155" s="1"/>
  <c r="S2155" s="1"/>
  <c r="Q2155"/>
  <c r="H2155"/>
  <c r="K2155"/>
  <c r="M2155"/>
  <c r="N2155"/>
  <c r="O2155"/>
  <c r="A2156"/>
  <c r="B2156"/>
  <c r="I2156"/>
  <c r="F2156"/>
  <c r="G2156"/>
  <c r="H2156"/>
  <c r="K2156"/>
  <c r="M2156"/>
  <c r="N2156"/>
  <c r="O2156"/>
  <c r="A2157"/>
  <c r="B2157"/>
  <c r="I2157"/>
  <c r="F2157"/>
  <c r="G2157"/>
  <c r="H2157"/>
  <c r="K2157"/>
  <c r="M2157"/>
  <c r="N2157" s="1"/>
  <c r="O2157"/>
  <c r="A2158"/>
  <c r="B2158"/>
  <c r="I2158" s="1"/>
  <c r="F2158"/>
  <c r="G2158" s="1"/>
  <c r="R2158" s="1"/>
  <c r="H2158"/>
  <c r="K2158"/>
  <c r="M2158"/>
  <c r="N2158"/>
  <c r="O2158"/>
  <c r="A2159"/>
  <c r="B2159"/>
  <c r="I2159"/>
  <c r="F2159"/>
  <c r="G2159"/>
  <c r="H2159"/>
  <c r="K2159"/>
  <c r="M2159"/>
  <c r="N2159"/>
  <c r="O2159"/>
  <c r="A2160"/>
  <c r="B2160"/>
  <c r="I2160"/>
  <c r="F2160"/>
  <c r="G2160"/>
  <c r="H2160"/>
  <c r="K2160"/>
  <c r="M2160"/>
  <c r="N2160"/>
  <c r="O2160"/>
  <c r="A2161"/>
  <c r="B2161"/>
  <c r="I2161"/>
  <c r="F2161"/>
  <c r="G2161"/>
  <c r="H2161"/>
  <c r="K2161"/>
  <c r="M2161"/>
  <c r="N2161"/>
  <c r="W2161" s="1"/>
  <c r="O2161"/>
  <c r="A2162"/>
  <c r="B2162"/>
  <c r="I2162"/>
  <c r="F2162"/>
  <c r="G2162"/>
  <c r="H2162"/>
  <c r="K2162"/>
  <c r="M2162"/>
  <c r="N2162"/>
  <c r="O2162"/>
  <c r="A2163"/>
  <c r="B2163"/>
  <c r="I2163" s="1"/>
  <c r="F2163"/>
  <c r="G2163" s="1"/>
  <c r="H2163"/>
  <c r="K2163"/>
  <c r="M2163"/>
  <c r="N2163" s="1"/>
  <c r="O2163"/>
  <c r="A2164"/>
  <c r="B2164"/>
  <c r="I2164" s="1"/>
  <c r="F2164"/>
  <c r="G2164"/>
  <c r="H2164"/>
  <c r="K2164"/>
  <c r="M2164"/>
  <c r="N2164"/>
  <c r="O2164"/>
  <c r="A2165"/>
  <c r="B2165"/>
  <c r="I2165"/>
  <c r="F2165"/>
  <c r="G2165" s="1"/>
  <c r="H2165"/>
  <c r="K2165"/>
  <c r="M2165"/>
  <c r="N2165" s="1"/>
  <c r="O2165"/>
  <c r="A2166"/>
  <c r="B2166"/>
  <c r="I2166" s="1"/>
  <c r="F2166"/>
  <c r="G2166" s="1"/>
  <c r="H2166"/>
  <c r="K2166"/>
  <c r="M2166"/>
  <c r="N2166"/>
  <c r="O2166"/>
  <c r="A2167"/>
  <c r="B2167"/>
  <c r="I2167"/>
  <c r="F2167"/>
  <c r="G2167"/>
  <c r="H2167"/>
  <c r="K2167"/>
  <c r="M2167"/>
  <c r="N2167"/>
  <c r="U2167" s="1"/>
  <c r="O2167"/>
  <c r="A2168"/>
  <c r="B2168"/>
  <c r="I2168" s="1"/>
  <c r="F2168"/>
  <c r="G2168" s="1"/>
  <c r="R2168" s="1"/>
  <c r="H2168"/>
  <c r="K2168"/>
  <c r="M2168"/>
  <c r="N2168" s="1"/>
  <c r="O2168"/>
  <c r="A2169"/>
  <c r="B2169"/>
  <c r="I2169"/>
  <c r="F2169"/>
  <c r="G2169" s="1"/>
  <c r="H2169"/>
  <c r="K2169"/>
  <c r="M2169"/>
  <c r="N2169" s="1"/>
  <c r="O2169"/>
  <c r="U2169"/>
  <c r="A2170"/>
  <c r="B2170"/>
  <c r="I2170" s="1"/>
  <c r="F2170"/>
  <c r="G2170" s="1"/>
  <c r="H2170"/>
  <c r="K2170"/>
  <c r="M2170"/>
  <c r="N2170" s="1"/>
  <c r="U2170" s="1"/>
  <c r="O2170"/>
  <c r="A2171"/>
  <c r="B2171"/>
  <c r="I2171"/>
  <c r="F2171"/>
  <c r="G2171"/>
  <c r="AB2171" s="1"/>
  <c r="H2171"/>
  <c r="AA2171" s="1"/>
  <c r="K2171"/>
  <c r="M2171"/>
  <c r="N2171"/>
  <c r="O2171"/>
  <c r="A2172"/>
  <c r="B2172"/>
  <c r="I2172"/>
  <c r="F2172"/>
  <c r="G2172"/>
  <c r="H2172"/>
  <c r="K2172"/>
  <c r="M2172"/>
  <c r="N2172"/>
  <c r="O2172"/>
  <c r="T2172"/>
  <c r="A2173"/>
  <c r="B2173"/>
  <c r="I2173" s="1"/>
  <c r="F2173"/>
  <c r="G2173" s="1"/>
  <c r="H2173"/>
  <c r="K2173"/>
  <c r="M2173"/>
  <c r="N2173" s="1"/>
  <c r="O2173"/>
  <c r="A2174"/>
  <c r="B2174"/>
  <c r="F2174"/>
  <c r="G2174" s="1"/>
  <c r="H2174"/>
  <c r="I2174"/>
  <c r="K2174"/>
  <c r="M2174"/>
  <c r="N2174" s="1"/>
  <c r="O2174"/>
  <c r="A2175"/>
  <c r="B2175"/>
  <c r="F2175"/>
  <c r="G2175"/>
  <c r="R2175" s="1"/>
  <c r="H2175"/>
  <c r="I2175"/>
  <c r="K2175"/>
  <c r="M2175"/>
  <c r="N2175" s="1"/>
  <c r="W2175" s="1"/>
  <c r="O2175"/>
  <c r="A2176"/>
  <c r="B2176"/>
  <c r="I2176" s="1"/>
  <c r="F2176"/>
  <c r="G2176" s="1"/>
  <c r="H2176"/>
  <c r="K2176"/>
  <c r="M2176"/>
  <c r="N2176" s="1"/>
  <c r="O2176"/>
  <c r="A2177"/>
  <c r="B2177"/>
  <c r="I2177" s="1"/>
  <c r="F2177"/>
  <c r="G2177" s="1"/>
  <c r="H2177"/>
  <c r="K2177"/>
  <c r="M2177"/>
  <c r="N2177" s="1"/>
  <c r="V2177" s="1"/>
  <c r="O2177"/>
  <c r="A2178"/>
  <c r="B2178"/>
  <c r="I2178" s="1"/>
  <c r="F2178"/>
  <c r="G2178" s="1"/>
  <c r="R2178" s="1"/>
  <c r="H2178"/>
  <c r="K2178"/>
  <c r="M2178"/>
  <c r="N2178" s="1"/>
  <c r="W2178" s="1"/>
  <c r="O2178"/>
  <c r="A2179"/>
  <c r="B2179"/>
  <c r="I2179" s="1"/>
  <c r="F2179"/>
  <c r="G2179"/>
  <c r="AB2179" s="1"/>
  <c r="H2179"/>
  <c r="K2179"/>
  <c r="M2179"/>
  <c r="N2179" s="1"/>
  <c r="U2179" s="1"/>
  <c r="O2179"/>
  <c r="W2179"/>
  <c r="A2180"/>
  <c r="B2180"/>
  <c r="F2180"/>
  <c r="G2180"/>
  <c r="H2180"/>
  <c r="I2180"/>
  <c r="K2180"/>
  <c r="M2180"/>
  <c r="N2180" s="1"/>
  <c r="W2180" s="1"/>
  <c r="O2180"/>
  <c r="A2181"/>
  <c r="B2181"/>
  <c r="I2181" s="1"/>
  <c r="F2181"/>
  <c r="G2181" s="1"/>
  <c r="T2181" s="1"/>
  <c r="H2181"/>
  <c r="K2181"/>
  <c r="M2181"/>
  <c r="N2181" s="1"/>
  <c r="O2181"/>
  <c r="A2182"/>
  <c r="B2182"/>
  <c r="I2182" s="1"/>
  <c r="F2182"/>
  <c r="G2182" s="1"/>
  <c r="H2182"/>
  <c r="K2182"/>
  <c r="M2182"/>
  <c r="N2182" s="1"/>
  <c r="W2182" s="1"/>
  <c r="O2182"/>
  <c r="A2183"/>
  <c r="B2183"/>
  <c r="I2183"/>
  <c r="F2183"/>
  <c r="G2183"/>
  <c r="S2183" s="1"/>
  <c r="H2183"/>
  <c r="K2183"/>
  <c r="M2183"/>
  <c r="N2183" s="1"/>
  <c r="U2183" s="1"/>
  <c r="O2183"/>
  <c r="A2184"/>
  <c r="B2184"/>
  <c r="I2184" s="1"/>
  <c r="F2184"/>
  <c r="G2184"/>
  <c r="H2184"/>
  <c r="K2184"/>
  <c r="M2184"/>
  <c r="N2184"/>
  <c r="V2184" s="1"/>
  <c r="O2184"/>
  <c r="A2185"/>
  <c r="B2185"/>
  <c r="I2185" s="1"/>
  <c r="F2185"/>
  <c r="G2185" s="1"/>
  <c r="Q2185" s="1"/>
  <c r="H2185"/>
  <c r="K2185"/>
  <c r="M2185"/>
  <c r="N2185" s="1"/>
  <c r="V2185" s="1"/>
  <c r="O2185"/>
  <c r="A2186"/>
  <c r="B2186"/>
  <c r="I2186" s="1"/>
  <c r="F2186"/>
  <c r="G2186" s="1"/>
  <c r="H2186"/>
  <c r="K2186"/>
  <c r="M2186"/>
  <c r="N2186" s="1"/>
  <c r="V2186" s="1"/>
  <c r="O2186"/>
  <c r="A2187"/>
  <c r="B2187"/>
  <c r="I2187"/>
  <c r="F2187"/>
  <c r="G2187"/>
  <c r="H2187"/>
  <c r="K2187"/>
  <c r="M2187"/>
  <c r="N2187"/>
  <c r="W2187" s="1"/>
  <c r="O2187"/>
  <c r="A2188"/>
  <c r="B2188"/>
  <c r="I2188" s="1"/>
  <c r="F2188"/>
  <c r="G2188" s="1"/>
  <c r="H2188"/>
  <c r="K2188"/>
  <c r="M2188"/>
  <c r="N2188" s="1"/>
  <c r="U2188" s="1"/>
  <c r="O2188"/>
  <c r="A2189"/>
  <c r="B2189"/>
  <c r="F2189"/>
  <c r="G2189"/>
  <c r="T2189" s="1"/>
  <c r="H2189"/>
  <c r="I2189"/>
  <c r="K2189"/>
  <c r="M2189"/>
  <c r="N2189" s="1"/>
  <c r="O2189"/>
  <c r="A2190"/>
  <c r="B2190"/>
  <c r="I2190"/>
  <c r="F2190"/>
  <c r="G2190"/>
  <c r="H2190"/>
  <c r="K2190"/>
  <c r="M2190"/>
  <c r="N2190"/>
  <c r="O2190"/>
  <c r="A2191"/>
  <c r="B2191"/>
  <c r="I2191"/>
  <c r="F2191"/>
  <c r="G2191"/>
  <c r="H2191"/>
  <c r="K2191"/>
  <c r="M2191"/>
  <c r="N2191"/>
  <c r="O2191"/>
  <c r="A2192"/>
  <c r="B2192"/>
  <c r="I2192"/>
  <c r="F2192"/>
  <c r="G2192"/>
  <c r="H2192"/>
  <c r="K2192"/>
  <c r="M2192"/>
  <c r="N2192"/>
  <c r="U2192" s="1"/>
  <c r="O2192"/>
  <c r="A2193"/>
  <c r="B2193"/>
  <c r="I2193" s="1"/>
  <c r="F2193"/>
  <c r="G2193" s="1"/>
  <c r="AB2193" s="1"/>
  <c r="H2193"/>
  <c r="K2193"/>
  <c r="M2193"/>
  <c r="N2193"/>
  <c r="O2193"/>
  <c r="A2194"/>
  <c r="B2194"/>
  <c r="I2194"/>
  <c r="F2194"/>
  <c r="G2194"/>
  <c r="H2194"/>
  <c r="K2194"/>
  <c r="M2194"/>
  <c r="N2194"/>
  <c r="W2194" s="1"/>
  <c r="O2194"/>
  <c r="A2195"/>
  <c r="B2195"/>
  <c r="I2195" s="1"/>
  <c r="F2195"/>
  <c r="G2195" s="1"/>
  <c r="H2195"/>
  <c r="K2195"/>
  <c r="M2195"/>
  <c r="N2195" s="1"/>
  <c r="O2195"/>
  <c r="A2196"/>
  <c r="B2196"/>
  <c r="I2196" s="1"/>
  <c r="F2196"/>
  <c r="G2196"/>
  <c r="H2196"/>
  <c r="K2196"/>
  <c r="M2196"/>
  <c r="N2196"/>
  <c r="O2196"/>
  <c r="A2197"/>
  <c r="B2197"/>
  <c r="I2197"/>
  <c r="F2197"/>
  <c r="G2197" s="1"/>
  <c r="S2197" s="1"/>
  <c r="H2197"/>
  <c r="K2197"/>
  <c r="M2197"/>
  <c r="N2197" s="1"/>
  <c r="V2197" s="1"/>
  <c r="O2197"/>
  <c r="A2198"/>
  <c r="B2198"/>
  <c r="I2198"/>
  <c r="F2198"/>
  <c r="G2198"/>
  <c r="AB2198" s="1"/>
  <c r="H2198"/>
  <c r="X2198" s="1"/>
  <c r="K2198"/>
  <c r="M2198"/>
  <c r="N2198" s="1"/>
  <c r="O2198"/>
  <c r="A2199"/>
  <c r="B2199"/>
  <c r="I2199" s="1"/>
  <c r="F2199"/>
  <c r="G2199"/>
  <c r="S2199" s="1"/>
  <c r="H2199"/>
  <c r="K2199"/>
  <c r="M2199"/>
  <c r="N2199"/>
  <c r="O2199"/>
  <c r="A2200"/>
  <c r="B2200"/>
  <c r="I2200"/>
  <c r="F2200"/>
  <c r="G2200"/>
  <c r="H2200"/>
  <c r="K2200"/>
  <c r="M2200"/>
  <c r="N2200"/>
  <c r="O2200"/>
  <c r="A2201"/>
  <c r="B2201"/>
  <c r="I2201"/>
  <c r="F2201"/>
  <c r="G2201"/>
  <c r="Q2201" s="1"/>
  <c r="H2201"/>
  <c r="K2201"/>
  <c r="M2201"/>
  <c r="N2201" s="1"/>
  <c r="O2201"/>
  <c r="A2202"/>
  <c r="B2202"/>
  <c r="I2202" s="1"/>
  <c r="F2202"/>
  <c r="G2202" s="1"/>
  <c r="H2202"/>
  <c r="K2202"/>
  <c r="M2202"/>
  <c r="N2202" s="1"/>
  <c r="O2202"/>
  <c r="A2203"/>
  <c r="B2203"/>
  <c r="F2203"/>
  <c r="G2203" s="1"/>
  <c r="R2203" s="1"/>
  <c r="H2203"/>
  <c r="I2203"/>
  <c r="K2203"/>
  <c r="M2203"/>
  <c r="N2203" s="1"/>
  <c r="W2203" s="1"/>
  <c r="O2203"/>
  <c r="A2204"/>
  <c r="B2204"/>
  <c r="I2204" s="1"/>
  <c r="F2204"/>
  <c r="G2204" s="1"/>
  <c r="H2204"/>
  <c r="K2204"/>
  <c r="M2204"/>
  <c r="N2204" s="1"/>
  <c r="O2204"/>
  <c r="A2205"/>
  <c r="B2205"/>
  <c r="F2205"/>
  <c r="G2205" s="1"/>
  <c r="S2205"/>
  <c r="H2205"/>
  <c r="I2205"/>
  <c r="K2205"/>
  <c r="M2205"/>
  <c r="N2205" s="1"/>
  <c r="W2205" s="1"/>
  <c r="O2205"/>
  <c r="A2206"/>
  <c r="B2206"/>
  <c r="I2206"/>
  <c r="F2206"/>
  <c r="G2206"/>
  <c r="AB2206" s="1"/>
  <c r="H2206"/>
  <c r="K2206"/>
  <c r="M2206"/>
  <c r="N2206" s="1"/>
  <c r="V2206" s="1"/>
  <c r="O2206"/>
  <c r="A2207"/>
  <c r="B2207"/>
  <c r="I2207" s="1"/>
  <c r="F2207"/>
  <c r="G2207" s="1"/>
  <c r="H2207"/>
  <c r="K2207"/>
  <c r="M2207"/>
  <c r="N2207"/>
  <c r="O2207"/>
  <c r="A2208"/>
  <c r="B2208"/>
  <c r="I2208"/>
  <c r="F2208"/>
  <c r="G2208"/>
  <c r="H2208"/>
  <c r="K2208"/>
  <c r="M2208"/>
  <c r="N2208"/>
  <c r="V2208" s="1"/>
  <c r="O2208"/>
  <c r="A2209"/>
  <c r="B2209"/>
  <c r="I2209" s="1"/>
  <c r="F2209"/>
  <c r="G2209" s="1"/>
  <c r="H2209"/>
  <c r="K2209"/>
  <c r="M2209"/>
  <c r="N2209" s="1"/>
  <c r="O2209"/>
  <c r="A2210"/>
  <c r="B2210"/>
  <c r="I2210" s="1"/>
  <c r="F2210"/>
  <c r="G2210" s="1"/>
  <c r="R2210" s="1"/>
  <c r="T2210"/>
  <c r="H2210"/>
  <c r="K2210"/>
  <c r="M2210"/>
  <c r="N2210"/>
  <c r="W2210" s="1"/>
  <c r="O2210"/>
  <c r="A2211"/>
  <c r="B2211"/>
  <c r="I2211"/>
  <c r="F2211"/>
  <c r="G2211"/>
  <c r="H2211"/>
  <c r="K2211"/>
  <c r="M2211"/>
  <c r="N2211"/>
  <c r="V2211" s="1"/>
  <c r="O2211"/>
  <c r="A2212"/>
  <c r="B2212"/>
  <c r="I2212" s="1"/>
  <c r="F2212"/>
  <c r="G2212" s="1"/>
  <c r="R2212" s="1"/>
  <c r="H2212"/>
  <c r="K2212"/>
  <c r="M2212"/>
  <c r="N2212" s="1"/>
  <c r="W2212" s="1"/>
  <c r="O2212"/>
  <c r="A2213"/>
  <c r="B2213"/>
  <c r="I2213" s="1"/>
  <c r="F2213"/>
  <c r="G2213" s="1"/>
  <c r="H2213"/>
  <c r="K2213"/>
  <c r="M2213"/>
  <c r="N2213" s="1"/>
  <c r="U2213" s="1"/>
  <c r="O2213"/>
  <c r="A2214"/>
  <c r="B2214"/>
  <c r="F2214"/>
  <c r="G2214" s="1"/>
  <c r="R2214" s="1"/>
  <c r="H2214"/>
  <c r="I2214"/>
  <c r="K2214"/>
  <c r="M2214"/>
  <c r="N2214"/>
  <c r="O2214"/>
  <c r="A2215"/>
  <c r="B2215"/>
  <c r="I2215" s="1"/>
  <c r="F2215"/>
  <c r="G2215" s="1"/>
  <c r="E2215" s="1"/>
  <c r="AC2215" s="1"/>
  <c r="H2215"/>
  <c r="K2215"/>
  <c r="M2215"/>
  <c r="N2215" s="1"/>
  <c r="O2215"/>
  <c r="A2216"/>
  <c r="B2216"/>
  <c r="I2216" s="1"/>
  <c r="F2216"/>
  <c r="G2216" s="1"/>
  <c r="S2216" s="1"/>
  <c r="H2216"/>
  <c r="K2216"/>
  <c r="AB2216" s="1"/>
  <c r="M2216"/>
  <c r="N2216" s="1"/>
  <c r="O2216"/>
  <c r="A2217"/>
  <c r="B2217"/>
  <c r="I2217" s="1"/>
  <c r="F2217"/>
  <c r="G2217" s="1"/>
  <c r="H2217"/>
  <c r="K2217"/>
  <c r="E2217" s="1"/>
  <c r="AC2217" s="1"/>
  <c r="M2217"/>
  <c r="N2217" s="1"/>
  <c r="W2217"/>
  <c r="O2217"/>
  <c r="A2218"/>
  <c r="B2218"/>
  <c r="I2218"/>
  <c r="F2218"/>
  <c r="G2218" s="1"/>
  <c r="H2218"/>
  <c r="K2218"/>
  <c r="M2218"/>
  <c r="N2218" s="1"/>
  <c r="V2218" s="1"/>
  <c r="O2218"/>
  <c r="A2219"/>
  <c r="B2219"/>
  <c r="F2219"/>
  <c r="G2219"/>
  <c r="H2219"/>
  <c r="I2219"/>
  <c r="K2219"/>
  <c r="M2219"/>
  <c r="N2219" s="1"/>
  <c r="V2219" s="1"/>
  <c r="O2219"/>
  <c r="A2220"/>
  <c r="B2220"/>
  <c r="I2220"/>
  <c r="F2220"/>
  <c r="G2220" s="1"/>
  <c r="H2220"/>
  <c r="K2220"/>
  <c r="M2220"/>
  <c r="N2220" s="1"/>
  <c r="O2220"/>
  <c r="A2221"/>
  <c r="B2221"/>
  <c r="I2221" s="1"/>
  <c r="F2221"/>
  <c r="G2221" s="1"/>
  <c r="H2221"/>
  <c r="K2221"/>
  <c r="M2221"/>
  <c r="N2221" s="1"/>
  <c r="W2221" s="1"/>
  <c r="O2221"/>
  <c r="A2222"/>
  <c r="B2222"/>
  <c r="I2222"/>
  <c r="F2222"/>
  <c r="G2222" s="1"/>
  <c r="AB2222" s="1"/>
  <c r="H2222"/>
  <c r="K2222"/>
  <c r="M2222"/>
  <c r="N2222" s="1"/>
  <c r="V2222" s="1"/>
  <c r="O2222"/>
  <c r="A2223"/>
  <c r="B2223"/>
  <c r="I2223" s="1"/>
  <c r="F2223"/>
  <c r="G2223" s="1"/>
  <c r="H2223"/>
  <c r="AA2223" s="1"/>
  <c r="K2223"/>
  <c r="M2223"/>
  <c r="N2223" s="1"/>
  <c r="U2223" s="1"/>
  <c r="O2223"/>
  <c r="A2224"/>
  <c r="B2224"/>
  <c r="I2224" s="1"/>
  <c r="F2224"/>
  <c r="G2224" s="1"/>
  <c r="H2224"/>
  <c r="K2224"/>
  <c r="M2224"/>
  <c r="N2224" s="1"/>
  <c r="O2224"/>
  <c r="A2225"/>
  <c r="B2225"/>
  <c r="I2225" s="1"/>
  <c r="F2225"/>
  <c r="G2225" s="1"/>
  <c r="H2225"/>
  <c r="K2225"/>
  <c r="M2225"/>
  <c r="N2225"/>
  <c r="O2225"/>
  <c r="A2226"/>
  <c r="B2226"/>
  <c r="I2226" s="1"/>
  <c r="F2226"/>
  <c r="G2226" s="1"/>
  <c r="H2226"/>
  <c r="K2226"/>
  <c r="M2226"/>
  <c r="N2226" s="1"/>
  <c r="V2226" s="1"/>
  <c r="O2226"/>
  <c r="A2227"/>
  <c r="B2227"/>
  <c r="I2227"/>
  <c r="F2227"/>
  <c r="G2227" s="1"/>
  <c r="H2227"/>
  <c r="K2227"/>
  <c r="M2227"/>
  <c r="N2227"/>
  <c r="V2227" s="1"/>
  <c r="O2227"/>
  <c r="A2228"/>
  <c r="B2228"/>
  <c r="I2228"/>
  <c r="F2228"/>
  <c r="G2228"/>
  <c r="T2228" s="1"/>
  <c r="H2228"/>
  <c r="Y2228" s="1"/>
  <c r="K2228"/>
  <c r="M2228"/>
  <c r="N2228" s="1"/>
  <c r="O2228"/>
  <c r="A2229"/>
  <c r="B2229"/>
  <c r="I2229" s="1"/>
  <c r="F2229"/>
  <c r="G2229" s="1"/>
  <c r="H2229"/>
  <c r="K2229"/>
  <c r="M2229"/>
  <c r="N2229" s="1"/>
  <c r="W2229" s="1"/>
  <c r="O2229"/>
  <c r="A2230"/>
  <c r="B2230"/>
  <c r="F2230"/>
  <c r="G2230" s="1"/>
  <c r="T2230" s="1"/>
  <c r="H2230"/>
  <c r="I2230"/>
  <c r="K2230"/>
  <c r="M2230"/>
  <c r="N2230" s="1"/>
  <c r="O2230"/>
  <c r="A2231"/>
  <c r="B2231"/>
  <c r="I2231"/>
  <c r="F2231"/>
  <c r="G2231"/>
  <c r="AB2231" s="1"/>
  <c r="H2231"/>
  <c r="K2231"/>
  <c r="M2231"/>
  <c r="N2231" s="1"/>
  <c r="O2231"/>
  <c r="A2232"/>
  <c r="B2232"/>
  <c r="I2232" s="1"/>
  <c r="F2232"/>
  <c r="G2232" s="1"/>
  <c r="E2232" s="1"/>
  <c r="AC2232" s="1"/>
  <c r="H2232"/>
  <c r="K2232"/>
  <c r="M2232"/>
  <c r="N2232" s="1"/>
  <c r="O2232"/>
  <c r="A2233"/>
  <c r="B2233"/>
  <c r="I2233" s="1"/>
  <c r="F2233"/>
  <c r="G2233" s="1"/>
  <c r="H2233"/>
  <c r="K2233"/>
  <c r="M2233"/>
  <c r="N2233" s="1"/>
  <c r="O2233"/>
  <c r="A2234"/>
  <c r="B2234"/>
  <c r="I2234"/>
  <c r="F2234"/>
  <c r="G2234"/>
  <c r="H2234"/>
  <c r="K2234"/>
  <c r="M2234"/>
  <c r="N2234"/>
  <c r="V2234" s="1"/>
  <c r="O2234"/>
  <c r="A2235"/>
  <c r="B2235"/>
  <c r="I2235" s="1"/>
  <c r="F2235"/>
  <c r="G2235" s="1"/>
  <c r="H2235"/>
  <c r="K2235"/>
  <c r="M2235"/>
  <c r="N2235" s="1"/>
  <c r="V2235" s="1"/>
  <c r="O2235"/>
  <c r="A2236"/>
  <c r="B2236"/>
  <c r="I2236"/>
  <c r="F2236"/>
  <c r="G2236" s="1"/>
  <c r="AB2236" s="1"/>
  <c r="H2236"/>
  <c r="K2236"/>
  <c r="M2236"/>
  <c r="N2236" s="1"/>
  <c r="W2236" s="1"/>
  <c r="O2236"/>
  <c r="A2237"/>
  <c r="B2237"/>
  <c r="I2237"/>
  <c r="F2237"/>
  <c r="G2237"/>
  <c r="H2237"/>
  <c r="K2237"/>
  <c r="M2237"/>
  <c r="N2237"/>
  <c r="V2237" s="1"/>
  <c r="O2237"/>
  <c r="A2238"/>
  <c r="B2238"/>
  <c r="I2238" s="1"/>
  <c r="F2238"/>
  <c r="G2238" s="1"/>
  <c r="S2238"/>
  <c r="H2238"/>
  <c r="K2238"/>
  <c r="M2238"/>
  <c r="N2238"/>
  <c r="O2238"/>
  <c r="A2239"/>
  <c r="B2239"/>
  <c r="I2239"/>
  <c r="F2239"/>
  <c r="G2239" s="1"/>
  <c r="H2239"/>
  <c r="K2239"/>
  <c r="M2239"/>
  <c r="N2239" s="1"/>
  <c r="O2239"/>
  <c r="A2240"/>
  <c r="B2240"/>
  <c r="I2240" s="1"/>
  <c r="F2240"/>
  <c r="G2240" s="1"/>
  <c r="R2240" s="1"/>
  <c r="H2240"/>
  <c r="K2240"/>
  <c r="M2240"/>
  <c r="N2240"/>
  <c r="O2240"/>
  <c r="A2241"/>
  <c r="B2241"/>
  <c r="I2241"/>
  <c r="F2241"/>
  <c r="G2241"/>
  <c r="R2241" s="1"/>
  <c r="H2241"/>
  <c r="K2241"/>
  <c r="M2241"/>
  <c r="N2241"/>
  <c r="O2241"/>
  <c r="A2242"/>
  <c r="B2242"/>
  <c r="I2242" s="1"/>
  <c r="F2242"/>
  <c r="G2242" s="1"/>
  <c r="AB2242"/>
  <c r="H2242"/>
  <c r="K2242"/>
  <c r="M2242"/>
  <c r="N2242"/>
  <c r="O2242"/>
  <c r="A2243"/>
  <c r="B2243"/>
  <c r="I2243" s="1"/>
  <c r="F2243"/>
  <c r="G2243" s="1"/>
  <c r="H2243"/>
  <c r="K2243"/>
  <c r="M2243"/>
  <c r="N2243"/>
  <c r="V2243" s="1"/>
  <c r="O2243"/>
  <c r="A2244"/>
  <c r="B2244"/>
  <c r="I2244" s="1"/>
  <c r="F2244"/>
  <c r="G2244" s="1"/>
  <c r="H2244"/>
  <c r="Z2244" s="1"/>
  <c r="K2244"/>
  <c r="M2244"/>
  <c r="N2244" s="1"/>
  <c r="W2244" s="1"/>
  <c r="O2244"/>
  <c r="A2245"/>
  <c r="B2245"/>
  <c r="I2245"/>
  <c r="F2245"/>
  <c r="G2245" s="1"/>
  <c r="H2245"/>
  <c r="K2245"/>
  <c r="M2245"/>
  <c r="N2245" s="1"/>
  <c r="V2245" s="1"/>
  <c r="O2245"/>
  <c r="A2246"/>
  <c r="B2246"/>
  <c r="I2246" s="1"/>
  <c r="F2246"/>
  <c r="G2246"/>
  <c r="R2246" s="1"/>
  <c r="H2246"/>
  <c r="K2246"/>
  <c r="M2246"/>
  <c r="N2246" s="1"/>
  <c r="O2246"/>
  <c r="A2247"/>
  <c r="B2247"/>
  <c r="I2247" s="1"/>
  <c r="F2247"/>
  <c r="G2247" s="1"/>
  <c r="Q2247" s="1"/>
  <c r="H2247"/>
  <c r="K2247"/>
  <c r="M2247"/>
  <c r="N2247"/>
  <c r="O2247"/>
  <c r="A2248"/>
  <c r="B2248"/>
  <c r="I2248" s="1"/>
  <c r="F2248"/>
  <c r="G2248" s="1"/>
  <c r="H2248"/>
  <c r="K2248"/>
  <c r="M2248"/>
  <c r="N2248" s="1"/>
  <c r="W2248" s="1"/>
  <c r="O2248"/>
  <c r="A2249"/>
  <c r="B2249"/>
  <c r="I2249" s="1"/>
  <c r="F2249"/>
  <c r="G2249" s="1"/>
  <c r="H2249"/>
  <c r="K2249"/>
  <c r="M2249"/>
  <c r="N2249"/>
  <c r="W2249" s="1"/>
  <c r="O2249"/>
  <c r="A2250"/>
  <c r="B2250"/>
  <c r="I2250" s="1"/>
  <c r="F2250"/>
  <c r="G2250" s="1"/>
  <c r="H2250"/>
  <c r="K2250"/>
  <c r="M2250"/>
  <c r="N2250" s="1"/>
  <c r="U2250"/>
  <c r="O2250"/>
  <c r="A2251"/>
  <c r="B2251"/>
  <c r="I2251"/>
  <c r="F2251"/>
  <c r="G2251"/>
  <c r="H2251"/>
  <c r="X2251" s="1"/>
  <c r="K2251"/>
  <c r="M2251"/>
  <c r="N2251"/>
  <c r="W2251" s="1"/>
  <c r="O2251"/>
  <c r="A2252"/>
  <c r="B2252"/>
  <c r="I2252" s="1"/>
  <c r="F2252"/>
  <c r="G2252" s="1"/>
  <c r="H2252"/>
  <c r="K2252"/>
  <c r="M2252"/>
  <c r="N2252" s="1"/>
  <c r="W2252" s="1"/>
  <c r="O2252"/>
  <c r="A2253"/>
  <c r="B2253"/>
  <c r="F2253"/>
  <c r="G2253"/>
  <c r="S2253" s="1"/>
  <c r="H2253"/>
  <c r="I2253"/>
  <c r="K2253"/>
  <c r="M2253"/>
  <c r="N2253" s="1"/>
  <c r="O2253"/>
  <c r="A2254"/>
  <c r="B2254"/>
  <c r="I2254"/>
  <c r="F2254"/>
  <c r="G2254"/>
  <c r="H2254"/>
  <c r="K2254"/>
  <c r="E2254" s="1"/>
  <c r="M2254"/>
  <c r="N2254" s="1"/>
  <c r="V2254" s="1"/>
  <c r="O2254"/>
  <c r="A2255"/>
  <c r="B2255"/>
  <c r="I2255" s="1"/>
  <c r="F2255"/>
  <c r="G2255"/>
  <c r="Q2255" s="1"/>
  <c r="H2255"/>
  <c r="K2255"/>
  <c r="M2255"/>
  <c r="N2255" s="1"/>
  <c r="W2255" s="1"/>
  <c r="O2255"/>
  <c r="S2255"/>
  <c r="A2256"/>
  <c r="B2256"/>
  <c r="I2256" s="1"/>
  <c r="F2256"/>
  <c r="G2256" s="1"/>
  <c r="H2256"/>
  <c r="K2256"/>
  <c r="M2256"/>
  <c r="N2256" s="1"/>
  <c r="O2256"/>
  <c r="A2257"/>
  <c r="B2257"/>
  <c r="I2257" s="1"/>
  <c r="F2257"/>
  <c r="G2257" s="1"/>
  <c r="Q2257" s="1"/>
  <c r="H2257"/>
  <c r="K2257"/>
  <c r="M2257"/>
  <c r="N2257"/>
  <c r="O2257"/>
  <c r="A2258"/>
  <c r="B2258"/>
  <c r="I2258"/>
  <c r="F2258"/>
  <c r="G2258"/>
  <c r="AB2258" s="1"/>
  <c r="H2258"/>
  <c r="K2258"/>
  <c r="M2258"/>
  <c r="N2258" s="1"/>
  <c r="O2258"/>
  <c r="A2259"/>
  <c r="B2259"/>
  <c r="F2259"/>
  <c r="G2259"/>
  <c r="H2259"/>
  <c r="I2259"/>
  <c r="K2259"/>
  <c r="M2259"/>
  <c r="N2259" s="1"/>
  <c r="W2259" s="1"/>
  <c r="O2259"/>
  <c r="A2260"/>
  <c r="B2260"/>
  <c r="I2260" s="1"/>
  <c r="F2260"/>
  <c r="G2260"/>
  <c r="H2260"/>
  <c r="K2260"/>
  <c r="M2260"/>
  <c r="N2260"/>
  <c r="O2260"/>
  <c r="A2261"/>
  <c r="B2261"/>
  <c r="I2261"/>
  <c r="F2261"/>
  <c r="G2261" s="1"/>
  <c r="E2261" s="1"/>
  <c r="AC2261" s="1"/>
  <c r="H2261"/>
  <c r="K2261"/>
  <c r="M2261"/>
  <c r="N2261" s="1"/>
  <c r="O2261"/>
  <c r="A2262"/>
  <c r="B2262"/>
  <c r="I2262"/>
  <c r="F2262"/>
  <c r="G2262"/>
  <c r="H2262"/>
  <c r="K2262"/>
  <c r="M2262"/>
  <c r="N2262"/>
  <c r="W2262" s="1"/>
  <c r="O2262"/>
  <c r="A2263"/>
  <c r="B2263"/>
  <c r="I2263" s="1"/>
  <c r="F2263"/>
  <c r="G2263" s="1"/>
  <c r="H2263"/>
  <c r="K2263"/>
  <c r="M2263"/>
  <c r="N2263" s="1"/>
  <c r="V2263" s="1"/>
  <c r="O2263"/>
  <c r="A2264"/>
  <c r="B2264"/>
  <c r="I2264" s="1"/>
  <c r="F2264"/>
  <c r="G2264"/>
  <c r="H2264"/>
  <c r="K2264"/>
  <c r="M2264"/>
  <c r="N2264"/>
  <c r="O2264"/>
  <c r="A2265"/>
  <c r="B2265"/>
  <c r="I2265" s="1"/>
  <c r="F2265"/>
  <c r="G2265" s="1"/>
  <c r="H2265"/>
  <c r="K2265"/>
  <c r="M2265"/>
  <c r="N2265"/>
  <c r="O2265"/>
  <c r="A2266"/>
  <c r="B2266"/>
  <c r="I2266"/>
  <c r="F2266"/>
  <c r="G2266"/>
  <c r="H2266"/>
  <c r="AA2266" s="1"/>
  <c r="K2266"/>
  <c r="E2266" s="1"/>
  <c r="AC2266" s="1"/>
  <c r="M2266"/>
  <c r="N2266"/>
  <c r="O2266"/>
  <c r="A2267"/>
  <c r="B2267"/>
  <c r="I2267"/>
  <c r="F2267"/>
  <c r="G2267"/>
  <c r="H2267"/>
  <c r="K2267"/>
  <c r="M2267"/>
  <c r="N2267"/>
  <c r="U2267" s="1"/>
  <c r="O2267"/>
  <c r="A2268"/>
  <c r="B2268"/>
  <c r="I2268" s="1"/>
  <c r="F2268"/>
  <c r="G2268" s="1"/>
  <c r="H2268"/>
  <c r="K2268"/>
  <c r="M2268"/>
  <c r="N2268"/>
  <c r="O2268"/>
  <c r="A2269"/>
  <c r="B2269"/>
  <c r="I2269"/>
  <c r="F2269"/>
  <c r="G2269"/>
  <c r="H2269"/>
  <c r="K2269"/>
  <c r="M2269"/>
  <c r="N2269" s="1"/>
  <c r="U2269" s="1"/>
  <c r="O2269"/>
  <c r="A2270"/>
  <c r="B2270"/>
  <c r="I2270" s="1"/>
  <c r="F2270"/>
  <c r="G2270"/>
  <c r="H2270"/>
  <c r="K2270"/>
  <c r="M2270"/>
  <c r="N2270" s="1"/>
  <c r="V2270" s="1"/>
  <c r="O2270"/>
  <c r="A2271"/>
  <c r="B2271"/>
  <c r="F2271"/>
  <c r="G2271"/>
  <c r="H2271"/>
  <c r="AA2271" s="1"/>
  <c r="I2271"/>
  <c r="K2271"/>
  <c r="E2271"/>
  <c r="AC2271" s="1"/>
  <c r="M2271"/>
  <c r="N2271" s="1"/>
  <c r="V2271" s="1"/>
  <c r="O2271"/>
  <c r="A2272"/>
  <c r="B2272"/>
  <c r="I2272"/>
  <c r="F2272"/>
  <c r="G2272"/>
  <c r="H2272"/>
  <c r="K2272"/>
  <c r="M2272"/>
  <c r="N2272"/>
  <c r="O2272"/>
  <c r="A2273"/>
  <c r="B2273"/>
  <c r="F2273"/>
  <c r="G2273" s="1"/>
  <c r="H2273"/>
  <c r="I2273"/>
  <c r="K2273"/>
  <c r="M2273"/>
  <c r="N2273"/>
  <c r="O2273"/>
  <c r="A2274"/>
  <c r="B2274"/>
  <c r="I2274"/>
  <c r="F2274"/>
  <c r="G2274" s="1"/>
  <c r="H2274"/>
  <c r="K2274"/>
  <c r="M2274"/>
  <c r="N2274" s="1"/>
  <c r="O2274"/>
  <c r="A2275"/>
  <c r="B2275"/>
  <c r="I2275" s="1"/>
  <c r="F2275"/>
  <c r="G2275"/>
  <c r="H2275"/>
  <c r="K2275"/>
  <c r="M2275"/>
  <c r="N2275"/>
  <c r="U2275" s="1"/>
  <c r="O2275"/>
  <c r="A2276"/>
  <c r="B2276"/>
  <c r="I2276" s="1"/>
  <c r="F2276"/>
  <c r="G2276" s="1"/>
  <c r="R2276" s="1"/>
  <c r="H2276"/>
  <c r="K2276"/>
  <c r="M2276"/>
  <c r="N2276"/>
  <c r="O2276"/>
  <c r="A2277"/>
  <c r="B2277"/>
  <c r="I2277"/>
  <c r="F2277"/>
  <c r="G2277" s="1"/>
  <c r="H2277"/>
  <c r="K2277"/>
  <c r="M2277"/>
  <c r="N2277" s="1"/>
  <c r="U2277" s="1"/>
  <c r="O2277"/>
  <c r="A2278"/>
  <c r="B2278"/>
  <c r="I2278"/>
  <c r="F2278"/>
  <c r="G2278"/>
  <c r="H2278"/>
  <c r="K2278"/>
  <c r="M2278"/>
  <c r="N2278"/>
  <c r="O2278"/>
  <c r="A2279"/>
  <c r="B2279"/>
  <c r="F2279"/>
  <c r="G2279" s="1"/>
  <c r="H2279"/>
  <c r="I2279"/>
  <c r="K2279"/>
  <c r="M2279"/>
  <c r="N2279"/>
  <c r="V2279" s="1"/>
  <c r="O2279"/>
  <c r="A2280"/>
  <c r="B2280"/>
  <c r="I2280" s="1"/>
  <c r="F2280"/>
  <c r="G2280" s="1"/>
  <c r="H2280"/>
  <c r="K2280"/>
  <c r="M2280"/>
  <c r="N2280" s="1"/>
  <c r="O2280"/>
  <c r="A2281"/>
  <c r="B2281"/>
  <c r="F2281"/>
  <c r="G2281"/>
  <c r="H2281"/>
  <c r="I2281"/>
  <c r="K2281"/>
  <c r="M2281"/>
  <c r="N2281" s="1"/>
  <c r="O2281"/>
  <c r="A2282"/>
  <c r="B2282"/>
  <c r="I2282" s="1"/>
  <c r="F2282"/>
  <c r="G2282" s="1"/>
  <c r="H2282"/>
  <c r="K2282"/>
  <c r="M2282"/>
  <c r="N2282" s="1"/>
  <c r="O2282"/>
  <c r="A2283"/>
  <c r="B2283"/>
  <c r="F2283"/>
  <c r="G2283"/>
  <c r="H2283"/>
  <c r="I2283"/>
  <c r="K2283"/>
  <c r="M2283"/>
  <c r="N2283" s="1"/>
  <c r="U2283" s="1"/>
  <c r="W2283"/>
  <c r="O2283"/>
  <c r="A2284"/>
  <c r="B2284"/>
  <c r="I2284" s="1"/>
  <c r="F2284"/>
  <c r="G2284" s="1"/>
  <c r="H2284"/>
  <c r="K2284"/>
  <c r="M2284"/>
  <c r="N2284" s="1"/>
  <c r="O2284"/>
  <c r="A2285"/>
  <c r="B2285"/>
  <c r="I2285" s="1"/>
  <c r="F2285"/>
  <c r="G2285" s="1"/>
  <c r="E2285" s="1"/>
  <c r="AC2285" s="1"/>
  <c r="H2285"/>
  <c r="K2285"/>
  <c r="M2285"/>
  <c r="N2285" s="1"/>
  <c r="O2285"/>
  <c r="A2286"/>
  <c r="B2286"/>
  <c r="F2286"/>
  <c r="G2286"/>
  <c r="H2286"/>
  <c r="I2286"/>
  <c r="K2286"/>
  <c r="M2286"/>
  <c r="N2286" s="1"/>
  <c r="O2286"/>
  <c r="A2287"/>
  <c r="B2287"/>
  <c r="F2287"/>
  <c r="G2287"/>
  <c r="H2287"/>
  <c r="I2287"/>
  <c r="K2287"/>
  <c r="M2287"/>
  <c r="N2287" s="1"/>
  <c r="O2287"/>
  <c r="A2288"/>
  <c r="B2288"/>
  <c r="I2288"/>
  <c r="F2288"/>
  <c r="G2288"/>
  <c r="H2288"/>
  <c r="K2288"/>
  <c r="M2288"/>
  <c r="N2288"/>
  <c r="O2288"/>
  <c r="A2289"/>
  <c r="B2289"/>
  <c r="I2289"/>
  <c r="F2289"/>
  <c r="G2289"/>
  <c r="S2289" s="1"/>
  <c r="H2289"/>
  <c r="K2289"/>
  <c r="M2289"/>
  <c r="N2289"/>
  <c r="W2289" s="1"/>
  <c r="O2289"/>
  <c r="A2290"/>
  <c r="B2290"/>
  <c r="I2290" s="1"/>
  <c r="F2290"/>
  <c r="G2290" s="1"/>
  <c r="H2290"/>
  <c r="K2290"/>
  <c r="M2290"/>
  <c r="N2290" s="1"/>
  <c r="V2290"/>
  <c r="O2290"/>
  <c r="A2291"/>
  <c r="B2291"/>
  <c r="I2291"/>
  <c r="F2291"/>
  <c r="G2291"/>
  <c r="H2291"/>
  <c r="K2291"/>
  <c r="M2291"/>
  <c r="N2291"/>
  <c r="O2291"/>
  <c r="A2292"/>
  <c r="B2292"/>
  <c r="F2292"/>
  <c r="G2292" s="1"/>
  <c r="H2292"/>
  <c r="I2292"/>
  <c r="K2292"/>
  <c r="M2292"/>
  <c r="N2292"/>
  <c r="O2292"/>
  <c r="A2293"/>
  <c r="B2293"/>
  <c r="I2293"/>
  <c r="F2293"/>
  <c r="G2293" s="1"/>
  <c r="H2293"/>
  <c r="K2293"/>
  <c r="M2293"/>
  <c r="N2293" s="1"/>
  <c r="O2293"/>
  <c r="A2294"/>
  <c r="B2294"/>
  <c r="I2294" s="1"/>
  <c r="F2294"/>
  <c r="G2294" s="1"/>
  <c r="H2294"/>
  <c r="K2294"/>
  <c r="M2294"/>
  <c r="N2294"/>
  <c r="O2294"/>
  <c r="A2295"/>
  <c r="B2295"/>
  <c r="I2295"/>
  <c r="F2295"/>
  <c r="G2295"/>
  <c r="S2295" s="1"/>
  <c r="H2295"/>
  <c r="K2295"/>
  <c r="M2295"/>
  <c r="N2295"/>
  <c r="O2295"/>
  <c r="A2296"/>
  <c r="B2296"/>
  <c r="I2296" s="1"/>
  <c r="F2296"/>
  <c r="G2296"/>
  <c r="H2296"/>
  <c r="K2296"/>
  <c r="M2296"/>
  <c r="N2296"/>
  <c r="U2296" s="1"/>
  <c r="O2296"/>
  <c r="A2297"/>
  <c r="B2297"/>
  <c r="I2297" s="1"/>
  <c r="F2297"/>
  <c r="G2297" s="1"/>
  <c r="E2297" s="1"/>
  <c r="H2297"/>
  <c r="K2297"/>
  <c r="M2297"/>
  <c r="N2297"/>
  <c r="O2297"/>
  <c r="A2298"/>
  <c r="B2298"/>
  <c r="I2298" s="1"/>
  <c r="F2298"/>
  <c r="G2298" s="1"/>
  <c r="H2298"/>
  <c r="K2298"/>
  <c r="M2298"/>
  <c r="N2298"/>
  <c r="W2298" s="1"/>
  <c r="O2298"/>
  <c r="A2299"/>
  <c r="B2299"/>
  <c r="I2299" s="1"/>
  <c r="F2299"/>
  <c r="G2299" s="1"/>
  <c r="H2299"/>
  <c r="K2299"/>
  <c r="M2299"/>
  <c r="N2299" s="1"/>
  <c r="U2299" s="1"/>
  <c r="O2299"/>
  <c r="A2300"/>
  <c r="B2300"/>
  <c r="I2300" s="1"/>
  <c r="F2300"/>
  <c r="G2300" s="1"/>
  <c r="S2300" s="1"/>
  <c r="H2300"/>
  <c r="K2300"/>
  <c r="M2300"/>
  <c r="N2300"/>
  <c r="O2300"/>
  <c r="A2301"/>
  <c r="B2301"/>
  <c r="I2301"/>
  <c r="F2301"/>
  <c r="G2301"/>
  <c r="H2301"/>
  <c r="AA2301" s="1"/>
  <c r="K2301"/>
  <c r="M2301"/>
  <c r="N2301"/>
  <c r="O2301"/>
  <c r="A2302"/>
  <c r="B2302"/>
  <c r="I2302"/>
  <c r="F2302"/>
  <c r="G2302"/>
  <c r="H2302"/>
  <c r="K2302"/>
  <c r="M2302"/>
  <c r="N2302"/>
  <c r="O2302"/>
  <c r="A2303"/>
  <c r="B2303"/>
  <c r="I2303"/>
  <c r="F2303"/>
  <c r="G2303"/>
  <c r="H2303"/>
  <c r="K2303"/>
  <c r="M2303"/>
  <c r="N2303"/>
  <c r="O2303"/>
  <c r="S2303"/>
  <c r="A2304"/>
  <c r="B2304"/>
  <c r="I2304" s="1"/>
  <c r="F2304"/>
  <c r="G2304" s="1"/>
  <c r="T2304" s="1"/>
  <c r="H2304"/>
  <c r="K2304"/>
  <c r="M2304"/>
  <c r="N2304" s="1"/>
  <c r="O2304"/>
  <c r="A2305"/>
  <c r="B2305"/>
  <c r="I2305"/>
  <c r="F2305"/>
  <c r="G2305"/>
  <c r="H2305"/>
  <c r="K2305"/>
  <c r="M2305"/>
  <c r="N2305"/>
  <c r="O2305"/>
  <c r="A2306"/>
  <c r="B2306"/>
  <c r="I2306"/>
  <c r="F2306"/>
  <c r="G2306"/>
  <c r="H2306"/>
  <c r="Y2306" s="1"/>
  <c r="K2306"/>
  <c r="E2306" s="1"/>
  <c r="AC2306" s="1"/>
  <c r="M2306"/>
  <c r="N2306"/>
  <c r="W2306" s="1"/>
  <c r="O2306"/>
  <c r="A2307"/>
  <c r="B2307"/>
  <c r="I2307" s="1"/>
  <c r="F2307"/>
  <c r="G2307" s="1"/>
  <c r="H2307"/>
  <c r="K2307"/>
  <c r="M2307"/>
  <c r="N2307" s="1"/>
  <c r="O2307"/>
  <c r="A2308"/>
  <c r="B2308"/>
  <c r="I2308" s="1"/>
  <c r="F2308"/>
  <c r="G2308" s="1"/>
  <c r="H2308"/>
  <c r="K2308"/>
  <c r="M2308"/>
  <c r="N2308" s="1"/>
  <c r="O2308"/>
  <c r="A2309"/>
  <c r="B2309"/>
  <c r="I2309" s="1"/>
  <c r="F2309"/>
  <c r="G2309" s="1"/>
  <c r="H2309"/>
  <c r="K2309"/>
  <c r="M2309"/>
  <c r="N2309" s="1"/>
  <c r="O2309"/>
  <c r="A2310"/>
  <c r="B2310"/>
  <c r="I2310" s="1"/>
  <c r="F2310"/>
  <c r="G2310" s="1"/>
  <c r="Q2310" s="1"/>
  <c r="R2310"/>
  <c r="H2310"/>
  <c r="K2310"/>
  <c r="M2310"/>
  <c r="N2310"/>
  <c r="O2310"/>
  <c r="A2311"/>
  <c r="B2311"/>
  <c r="I2311" s="1"/>
  <c r="F2311"/>
  <c r="G2311" s="1"/>
  <c r="H2311"/>
  <c r="K2311"/>
  <c r="M2311"/>
  <c r="N2311" s="1"/>
  <c r="O2311"/>
  <c r="A2312"/>
  <c r="B2312"/>
  <c r="I2312" s="1"/>
  <c r="F2312"/>
  <c r="G2312" s="1"/>
  <c r="T2312" s="1"/>
  <c r="H2312"/>
  <c r="K2312"/>
  <c r="M2312"/>
  <c r="N2312" s="1"/>
  <c r="O2312"/>
  <c r="A2313"/>
  <c r="B2313"/>
  <c r="I2313"/>
  <c r="F2313"/>
  <c r="G2313"/>
  <c r="H2313"/>
  <c r="K2313"/>
  <c r="M2313"/>
  <c r="N2313" s="1"/>
  <c r="O2313"/>
  <c r="A2314"/>
  <c r="B2314"/>
  <c r="F2314"/>
  <c r="G2314"/>
  <c r="H2314"/>
  <c r="I2314"/>
  <c r="K2314"/>
  <c r="M2314"/>
  <c r="N2314" s="1"/>
  <c r="W2314" s="1"/>
  <c r="O2314"/>
  <c r="A2315"/>
  <c r="B2315"/>
  <c r="I2315"/>
  <c r="F2315"/>
  <c r="G2315"/>
  <c r="H2315"/>
  <c r="K2315"/>
  <c r="M2315"/>
  <c r="N2315"/>
  <c r="O2315"/>
  <c r="A2316"/>
  <c r="B2316"/>
  <c r="F2316"/>
  <c r="G2316" s="1"/>
  <c r="H2316"/>
  <c r="I2316"/>
  <c r="K2316"/>
  <c r="M2316"/>
  <c r="N2316"/>
  <c r="O2316"/>
  <c r="A2317"/>
  <c r="B2317"/>
  <c r="I2317"/>
  <c r="F2317"/>
  <c r="G2317" s="1"/>
  <c r="H2317"/>
  <c r="K2317"/>
  <c r="M2317"/>
  <c r="N2317" s="1"/>
  <c r="O2317"/>
  <c r="A2318"/>
  <c r="B2318"/>
  <c r="I2318" s="1"/>
  <c r="F2318"/>
  <c r="G2318"/>
  <c r="H2318"/>
  <c r="K2318"/>
  <c r="M2318"/>
  <c r="N2318"/>
  <c r="O2318"/>
  <c r="A2319"/>
  <c r="B2319"/>
  <c r="I2319"/>
  <c r="F2319"/>
  <c r="G2319" s="1"/>
  <c r="H2319"/>
  <c r="K2319"/>
  <c r="M2319"/>
  <c r="N2319" s="1"/>
  <c r="O2319"/>
  <c r="A2320"/>
  <c r="B2320"/>
  <c r="I2320" s="1"/>
  <c r="F2320"/>
  <c r="G2320" s="1"/>
  <c r="H2320"/>
  <c r="K2320"/>
  <c r="M2320"/>
  <c r="N2320" s="1"/>
  <c r="U2320"/>
  <c r="O2320"/>
  <c r="A2321"/>
  <c r="B2321"/>
  <c r="I2321" s="1"/>
  <c r="F2321"/>
  <c r="G2321" s="1"/>
  <c r="H2321"/>
  <c r="K2321"/>
  <c r="M2321"/>
  <c r="N2321" s="1"/>
  <c r="U2321" s="1"/>
  <c r="O2321"/>
  <c r="A2322"/>
  <c r="B2322"/>
  <c r="I2322" s="1"/>
  <c r="F2322"/>
  <c r="G2322"/>
  <c r="H2322"/>
  <c r="K2322"/>
  <c r="M2322"/>
  <c r="N2322"/>
  <c r="U2322" s="1"/>
  <c r="O2322"/>
  <c r="A2323"/>
  <c r="B2323"/>
  <c r="I2323" s="1"/>
  <c r="F2323"/>
  <c r="G2323" s="1"/>
  <c r="H2323"/>
  <c r="K2323"/>
  <c r="M2323"/>
  <c r="N2323" s="1"/>
  <c r="O2323"/>
  <c r="A2324"/>
  <c r="B2324"/>
  <c r="I2324" s="1"/>
  <c r="F2324"/>
  <c r="G2324" s="1"/>
  <c r="H2324"/>
  <c r="K2324"/>
  <c r="M2324"/>
  <c r="N2324" s="1"/>
  <c r="O2324"/>
  <c r="A2325"/>
  <c r="B2325"/>
  <c r="F2325"/>
  <c r="G2325"/>
  <c r="H2325"/>
  <c r="I2325"/>
  <c r="K2325"/>
  <c r="M2325"/>
  <c r="N2325" s="1"/>
  <c r="O2325"/>
  <c r="A2326"/>
  <c r="B2326"/>
  <c r="I2326" s="1"/>
  <c r="F2326"/>
  <c r="G2326" s="1"/>
  <c r="H2326"/>
  <c r="K2326"/>
  <c r="M2326"/>
  <c r="N2326" s="1"/>
  <c r="W2326" s="1"/>
  <c r="O2326"/>
  <c r="A2327"/>
  <c r="B2327"/>
  <c r="I2327" s="1"/>
  <c r="F2327"/>
  <c r="G2327" s="1"/>
  <c r="H2327"/>
  <c r="K2327"/>
  <c r="M2327"/>
  <c r="N2327" s="1"/>
  <c r="O2327"/>
  <c r="A2328"/>
  <c r="B2328"/>
  <c r="I2328" s="1"/>
  <c r="F2328"/>
  <c r="G2328" s="1"/>
  <c r="E2328" s="1"/>
  <c r="H2328"/>
  <c r="K2328"/>
  <c r="M2328"/>
  <c r="N2328"/>
  <c r="O2328"/>
  <c r="A2329"/>
  <c r="B2329"/>
  <c r="I2329"/>
  <c r="F2329"/>
  <c r="G2329"/>
  <c r="H2329"/>
  <c r="K2329"/>
  <c r="E2329" s="1"/>
  <c r="AC2329" s="1"/>
  <c r="M2329"/>
  <c r="N2329"/>
  <c r="U2329" s="1"/>
  <c r="O2329"/>
  <c r="A2330"/>
  <c r="B2330"/>
  <c r="F2330"/>
  <c r="G2330"/>
  <c r="Q2330" s="1"/>
  <c r="H2330"/>
  <c r="I2330"/>
  <c r="K2330"/>
  <c r="M2330"/>
  <c r="N2330" s="1"/>
  <c r="O2330"/>
  <c r="A2331"/>
  <c r="B2331"/>
  <c r="I2331"/>
  <c r="F2331"/>
  <c r="G2331" s="1"/>
  <c r="H2331"/>
  <c r="K2331"/>
  <c r="M2331"/>
  <c r="N2331" s="1"/>
  <c r="O2331"/>
  <c r="A2332"/>
  <c r="B2332"/>
  <c r="I2332"/>
  <c r="F2332"/>
  <c r="G2332"/>
  <c r="H2332"/>
  <c r="Y2332" s="1"/>
  <c r="K2332"/>
  <c r="E2332" s="1"/>
  <c r="M2332"/>
  <c r="N2332" s="1"/>
  <c r="O2332"/>
  <c r="A2333"/>
  <c r="B2333"/>
  <c r="I2333" s="1"/>
  <c r="F2333"/>
  <c r="G2333"/>
  <c r="Q2333" s="1"/>
  <c r="AB2333"/>
  <c r="H2333"/>
  <c r="K2333"/>
  <c r="M2333"/>
  <c r="N2333" s="1"/>
  <c r="O2333"/>
  <c r="T2333"/>
  <c r="A2334"/>
  <c r="B2334"/>
  <c r="I2334" s="1"/>
  <c r="F2334"/>
  <c r="G2334" s="1"/>
  <c r="E2334" s="1"/>
  <c r="AC2334" s="1"/>
  <c r="H2334"/>
  <c r="K2334"/>
  <c r="M2334"/>
  <c r="N2334" s="1"/>
  <c r="U2334" s="1"/>
  <c r="O2334"/>
  <c r="A2335"/>
  <c r="B2335"/>
  <c r="I2335"/>
  <c r="F2335"/>
  <c r="G2335" s="1"/>
  <c r="H2335"/>
  <c r="K2335"/>
  <c r="M2335"/>
  <c r="N2335" s="1"/>
  <c r="V2335" s="1"/>
  <c r="O2335"/>
  <c r="A2336"/>
  <c r="B2336"/>
  <c r="I2336" s="1"/>
  <c r="F2336"/>
  <c r="G2336" s="1"/>
  <c r="H2336"/>
  <c r="K2336"/>
  <c r="AB2336" s="1"/>
  <c r="M2336"/>
  <c r="N2336"/>
  <c r="V2336" s="1"/>
  <c r="O2336"/>
  <c r="A2337"/>
  <c r="B2337"/>
  <c r="I2337" s="1"/>
  <c r="F2337"/>
  <c r="G2337" s="1"/>
  <c r="H2337"/>
  <c r="Y2337" s="1"/>
  <c r="K2337"/>
  <c r="M2337"/>
  <c r="N2337" s="1"/>
  <c r="O2337"/>
  <c r="A2338"/>
  <c r="B2338"/>
  <c r="I2338" s="1"/>
  <c r="F2338"/>
  <c r="G2338"/>
  <c r="S2338" s="1"/>
  <c r="H2338"/>
  <c r="K2338"/>
  <c r="AB2338" s="1"/>
  <c r="M2338"/>
  <c r="N2338"/>
  <c r="O2338"/>
  <c r="A2339"/>
  <c r="B2339"/>
  <c r="I2339"/>
  <c r="F2339"/>
  <c r="G2339"/>
  <c r="R2339" s="1"/>
  <c r="H2339"/>
  <c r="K2339"/>
  <c r="M2339"/>
  <c r="N2339" s="1"/>
  <c r="O2339"/>
  <c r="A2340"/>
  <c r="B2340"/>
  <c r="I2340" s="1"/>
  <c r="F2340"/>
  <c r="G2340" s="1"/>
  <c r="H2340"/>
  <c r="K2340"/>
  <c r="M2340"/>
  <c r="N2340" s="1"/>
  <c r="U2340" s="1"/>
  <c r="O2340"/>
  <c r="A2341"/>
  <c r="B2341"/>
  <c r="I2341" s="1"/>
  <c r="F2341"/>
  <c r="G2341" s="1"/>
  <c r="Q2341" s="1"/>
  <c r="S2341"/>
  <c r="H2341"/>
  <c r="K2341"/>
  <c r="M2341"/>
  <c r="N2341"/>
  <c r="O2341"/>
  <c r="A2342"/>
  <c r="B2342"/>
  <c r="I2342" s="1"/>
  <c r="F2342"/>
  <c r="G2342" s="1"/>
  <c r="H2342"/>
  <c r="K2342"/>
  <c r="M2342"/>
  <c r="N2342" s="1"/>
  <c r="O2342"/>
  <c r="A2343"/>
  <c r="B2343"/>
  <c r="I2343" s="1"/>
  <c r="F2343"/>
  <c r="G2343" s="1"/>
  <c r="H2343"/>
  <c r="K2343"/>
  <c r="M2343"/>
  <c r="N2343" s="1"/>
  <c r="O2343"/>
  <c r="A2344"/>
  <c r="B2344"/>
  <c r="I2344" s="1"/>
  <c r="F2344"/>
  <c r="G2344" s="1"/>
  <c r="R2344" s="1"/>
  <c r="T2344"/>
  <c r="H2344"/>
  <c r="Z2344" s="1"/>
  <c r="K2344"/>
  <c r="M2344"/>
  <c r="N2344" s="1"/>
  <c r="O2344"/>
  <c r="A2345"/>
  <c r="B2345"/>
  <c r="I2345" s="1"/>
  <c r="F2345"/>
  <c r="G2345" s="1"/>
  <c r="T2345" s="1"/>
  <c r="H2345"/>
  <c r="K2345"/>
  <c r="M2345"/>
  <c r="N2345"/>
  <c r="U2345" s="1"/>
  <c r="O2345"/>
  <c r="A2346"/>
  <c r="B2346"/>
  <c r="F2346"/>
  <c r="G2346" s="1"/>
  <c r="S2346" s="1"/>
  <c r="H2346"/>
  <c r="I2346"/>
  <c r="K2346"/>
  <c r="M2346"/>
  <c r="N2346"/>
  <c r="O2346"/>
  <c r="A2347"/>
  <c r="B2347"/>
  <c r="I2347"/>
  <c r="F2347"/>
  <c r="G2347" s="1"/>
  <c r="R2347" s="1"/>
  <c r="H2347"/>
  <c r="K2347"/>
  <c r="M2347"/>
  <c r="N2347" s="1"/>
  <c r="O2347"/>
  <c r="A2348"/>
  <c r="B2348"/>
  <c r="I2348" s="1"/>
  <c r="F2348"/>
  <c r="G2348" s="1"/>
  <c r="H2348"/>
  <c r="K2348"/>
  <c r="M2348"/>
  <c r="N2348" s="1"/>
  <c r="U2348" s="1"/>
  <c r="O2348"/>
  <c r="A2349"/>
  <c r="B2349"/>
  <c r="I2349" s="1"/>
  <c r="F2349"/>
  <c r="G2349" s="1"/>
  <c r="H2349"/>
  <c r="K2349"/>
  <c r="M2349"/>
  <c r="N2349"/>
  <c r="O2349"/>
  <c r="A2350"/>
  <c r="B2350"/>
  <c r="I2350"/>
  <c r="F2350"/>
  <c r="G2350"/>
  <c r="H2350"/>
  <c r="K2350"/>
  <c r="M2350"/>
  <c r="N2350"/>
  <c r="U2350" s="1"/>
  <c r="O2350"/>
  <c r="A2351"/>
  <c r="B2351"/>
  <c r="I2351" s="1"/>
  <c r="F2351"/>
  <c r="G2351"/>
  <c r="H2351"/>
  <c r="K2351"/>
  <c r="M2351"/>
  <c r="N2351" s="1"/>
  <c r="O2351"/>
  <c r="A2352"/>
  <c r="B2352"/>
  <c r="I2352" s="1"/>
  <c r="F2352"/>
  <c r="G2352"/>
  <c r="H2352"/>
  <c r="K2352"/>
  <c r="M2352"/>
  <c r="N2352"/>
  <c r="V2352" s="1"/>
  <c r="O2352"/>
  <c r="A2353"/>
  <c r="B2353"/>
  <c r="I2353" s="1"/>
  <c r="F2353"/>
  <c r="G2353" s="1"/>
  <c r="H2353"/>
  <c r="K2353"/>
  <c r="M2353"/>
  <c r="N2353" s="1"/>
  <c r="O2353"/>
  <c r="A2354"/>
  <c r="B2354"/>
  <c r="I2354" s="1"/>
  <c r="F2354"/>
  <c r="G2354" s="1"/>
  <c r="H2354"/>
  <c r="K2354"/>
  <c r="M2354"/>
  <c r="N2354"/>
  <c r="O2354"/>
  <c r="A2355"/>
  <c r="B2355"/>
  <c r="I2355" s="1"/>
  <c r="F2355"/>
  <c r="G2355" s="1"/>
  <c r="T2355" s="1"/>
  <c r="H2355"/>
  <c r="K2355"/>
  <c r="M2355"/>
  <c r="N2355" s="1"/>
  <c r="O2355"/>
  <c r="A2356"/>
  <c r="B2356"/>
  <c r="I2356" s="1"/>
  <c r="F2356"/>
  <c r="G2356"/>
  <c r="H2356"/>
  <c r="K2356"/>
  <c r="M2356"/>
  <c r="N2356"/>
  <c r="U2356" s="1"/>
  <c r="O2356"/>
  <c r="A2357"/>
  <c r="B2357"/>
  <c r="I2357" s="1"/>
  <c r="F2357"/>
  <c r="G2357" s="1"/>
  <c r="E2357" s="1"/>
  <c r="AC2357" s="1"/>
  <c r="H2357"/>
  <c r="K2357"/>
  <c r="M2357"/>
  <c r="N2357" s="1"/>
  <c r="U2357" s="1"/>
  <c r="O2357"/>
  <c r="A2358"/>
  <c r="B2358"/>
  <c r="I2358" s="1"/>
  <c r="F2358"/>
  <c r="G2358"/>
  <c r="H2358"/>
  <c r="K2358"/>
  <c r="M2358"/>
  <c r="N2358"/>
  <c r="O2358"/>
  <c r="A2359"/>
  <c r="B2359"/>
  <c r="I2359" s="1"/>
  <c r="F2359"/>
  <c r="G2359" s="1"/>
  <c r="H2359"/>
  <c r="K2359"/>
  <c r="M2359"/>
  <c r="N2359" s="1"/>
  <c r="O2359"/>
  <c r="A2360"/>
  <c r="B2360"/>
  <c r="F2360"/>
  <c r="G2360" s="1"/>
  <c r="H2360"/>
  <c r="I2360"/>
  <c r="K2360"/>
  <c r="M2360"/>
  <c r="N2360"/>
  <c r="O2360"/>
  <c r="A2361"/>
  <c r="B2361"/>
  <c r="I2361"/>
  <c r="F2361"/>
  <c r="G2361" s="1"/>
  <c r="H2361"/>
  <c r="K2361"/>
  <c r="M2361"/>
  <c r="N2361" s="1"/>
  <c r="W2361" s="1"/>
  <c r="O2361"/>
  <c r="A2362"/>
  <c r="B2362"/>
  <c r="I2362" s="1"/>
  <c r="F2362"/>
  <c r="G2362" s="1"/>
  <c r="H2362"/>
  <c r="K2362"/>
  <c r="M2362"/>
  <c r="N2362" s="1"/>
  <c r="O2362"/>
  <c r="A2363"/>
  <c r="B2363"/>
  <c r="I2363" s="1"/>
  <c r="F2363"/>
  <c r="G2363" s="1"/>
  <c r="H2363"/>
  <c r="X2363" s="1"/>
  <c r="K2363"/>
  <c r="M2363"/>
  <c r="N2363" s="1"/>
  <c r="O2363"/>
  <c r="A2364"/>
  <c r="B2364"/>
  <c r="I2364" s="1"/>
  <c r="F2364"/>
  <c r="G2364" s="1"/>
  <c r="H2364"/>
  <c r="K2364"/>
  <c r="M2364"/>
  <c r="N2364" s="1"/>
  <c r="O2364"/>
  <c r="A2365"/>
  <c r="B2365"/>
  <c r="I2365" s="1"/>
  <c r="F2365"/>
  <c r="G2365"/>
  <c r="Q2365" s="1"/>
  <c r="R2365"/>
  <c r="H2365"/>
  <c r="K2365"/>
  <c r="M2365"/>
  <c r="N2365" s="1"/>
  <c r="O2365"/>
  <c r="A2366"/>
  <c r="B2366"/>
  <c r="I2366" s="1"/>
  <c r="F2366"/>
  <c r="G2366" s="1"/>
  <c r="H2366"/>
  <c r="K2366"/>
  <c r="M2366"/>
  <c r="N2366" s="1"/>
  <c r="O2366"/>
  <c r="A2367"/>
  <c r="B2367"/>
  <c r="I2367" s="1"/>
  <c r="F2367"/>
  <c r="G2367" s="1"/>
  <c r="H2367"/>
  <c r="K2367"/>
  <c r="M2367"/>
  <c r="N2367" s="1"/>
  <c r="O2367"/>
  <c r="A2368"/>
  <c r="B2368"/>
  <c r="F2368"/>
  <c r="G2368"/>
  <c r="H2368"/>
  <c r="I2368"/>
  <c r="K2368"/>
  <c r="M2368"/>
  <c r="N2368" s="1"/>
  <c r="W2368" s="1"/>
  <c r="O2368"/>
  <c r="A2369"/>
  <c r="B2369"/>
  <c r="I2369" s="1"/>
  <c r="F2369"/>
  <c r="G2369" s="1"/>
  <c r="H2369"/>
  <c r="K2369"/>
  <c r="M2369"/>
  <c r="N2369"/>
  <c r="U2369" s="1"/>
  <c r="V2369"/>
  <c r="O2369"/>
  <c r="A2370"/>
  <c r="B2370"/>
  <c r="I2370" s="1"/>
  <c r="F2370"/>
  <c r="G2370" s="1"/>
  <c r="H2370"/>
  <c r="K2370"/>
  <c r="M2370"/>
  <c r="N2370" s="1"/>
  <c r="O2370"/>
  <c r="A2371"/>
  <c r="B2371"/>
  <c r="I2371" s="1"/>
  <c r="F2371"/>
  <c r="G2371" s="1"/>
  <c r="H2371"/>
  <c r="K2371"/>
  <c r="M2371"/>
  <c r="N2371" s="1"/>
  <c r="O2371"/>
  <c r="A2372"/>
  <c r="B2372"/>
  <c r="I2372" s="1"/>
  <c r="F2372"/>
  <c r="G2372" s="1"/>
  <c r="H2372"/>
  <c r="K2372"/>
  <c r="M2372"/>
  <c r="N2372" s="1"/>
  <c r="O2372"/>
  <c r="A2373"/>
  <c r="B2373"/>
  <c r="I2373" s="1"/>
  <c r="F2373"/>
  <c r="G2373" s="1"/>
  <c r="H2373"/>
  <c r="K2373"/>
  <c r="M2373"/>
  <c r="N2373" s="1"/>
  <c r="W2373" s="1"/>
  <c r="O2373"/>
  <c r="A2374"/>
  <c r="B2374"/>
  <c r="I2374" s="1"/>
  <c r="F2374"/>
  <c r="G2374"/>
  <c r="H2374"/>
  <c r="K2374"/>
  <c r="M2374"/>
  <c r="N2374" s="1"/>
  <c r="O2374"/>
  <c r="T2374"/>
  <c r="A2375"/>
  <c r="B2375"/>
  <c r="I2375" s="1"/>
  <c r="F2375"/>
  <c r="G2375" s="1"/>
  <c r="H2375"/>
  <c r="Z2375" s="1"/>
  <c r="K2375"/>
  <c r="M2375"/>
  <c r="N2375" s="1"/>
  <c r="O2375"/>
  <c r="A2376"/>
  <c r="B2376"/>
  <c r="I2376" s="1"/>
  <c r="F2376"/>
  <c r="G2376" s="1"/>
  <c r="H2376"/>
  <c r="K2376"/>
  <c r="M2376"/>
  <c r="N2376"/>
  <c r="W2376" s="1"/>
  <c r="U2376"/>
  <c r="O2376"/>
  <c r="A2377"/>
  <c r="B2377"/>
  <c r="I2377"/>
  <c r="F2377"/>
  <c r="G2377" s="1"/>
  <c r="H2377"/>
  <c r="K2377"/>
  <c r="M2377"/>
  <c r="N2377" s="1"/>
  <c r="U2377" s="1"/>
  <c r="O2377"/>
  <c r="A2378"/>
  <c r="B2378"/>
  <c r="I2378" s="1"/>
  <c r="F2378"/>
  <c r="G2378" s="1"/>
  <c r="H2378"/>
  <c r="K2378"/>
  <c r="M2378"/>
  <c r="N2378" s="1"/>
  <c r="O2378"/>
  <c r="A2379"/>
  <c r="B2379"/>
  <c r="I2379" s="1"/>
  <c r="F2379"/>
  <c r="G2379" s="1"/>
  <c r="H2379"/>
  <c r="K2379"/>
  <c r="M2379"/>
  <c r="N2379" s="1"/>
  <c r="O2379"/>
  <c r="A2380"/>
  <c r="B2380"/>
  <c r="I2380" s="1"/>
  <c r="F2380"/>
  <c r="G2380" s="1"/>
  <c r="H2380"/>
  <c r="K2380"/>
  <c r="M2380"/>
  <c r="N2380" s="1"/>
  <c r="O2380"/>
  <c r="A2381"/>
  <c r="B2381"/>
  <c r="I2381" s="1"/>
  <c r="F2381"/>
  <c r="G2381" s="1"/>
  <c r="H2381"/>
  <c r="K2381"/>
  <c r="E2381"/>
  <c r="M2381"/>
  <c r="N2381"/>
  <c r="V2381" s="1"/>
  <c r="O2381"/>
  <c r="A2382"/>
  <c r="B2382"/>
  <c r="I2382"/>
  <c r="F2382"/>
  <c r="G2382"/>
  <c r="H2382"/>
  <c r="K2382"/>
  <c r="M2382"/>
  <c r="N2382" s="1"/>
  <c r="O2382"/>
  <c r="A2383"/>
  <c r="B2383"/>
  <c r="I2383"/>
  <c r="F2383"/>
  <c r="G2383" s="1"/>
  <c r="H2383"/>
  <c r="K2383"/>
  <c r="M2383"/>
  <c r="N2383" s="1"/>
  <c r="O2383"/>
  <c r="A2384"/>
  <c r="B2384"/>
  <c r="I2384" s="1"/>
  <c r="F2384"/>
  <c r="G2384" s="1"/>
  <c r="H2384"/>
  <c r="K2384"/>
  <c r="M2384"/>
  <c r="N2384" s="1"/>
  <c r="U2384" s="1"/>
  <c r="W2384"/>
  <c r="O2384"/>
  <c r="A2385"/>
  <c r="B2385"/>
  <c r="I2385" s="1"/>
  <c r="F2385"/>
  <c r="G2385" s="1"/>
  <c r="AB2385" s="1"/>
  <c r="H2385"/>
  <c r="K2385"/>
  <c r="M2385"/>
  <c r="N2385" s="1"/>
  <c r="O2385"/>
  <c r="A2386"/>
  <c r="B2386"/>
  <c r="I2386" s="1"/>
  <c r="F2386"/>
  <c r="G2386" s="1"/>
  <c r="E2386" s="1"/>
  <c r="AC2386" s="1"/>
  <c r="H2386"/>
  <c r="K2386"/>
  <c r="M2386"/>
  <c r="N2386" s="1"/>
  <c r="O2386"/>
  <c r="A2387"/>
  <c r="B2387"/>
  <c r="I2387" s="1"/>
  <c r="F2387"/>
  <c r="G2387" s="1"/>
  <c r="H2387"/>
  <c r="K2387"/>
  <c r="M2387"/>
  <c r="N2387" s="1"/>
  <c r="U2387" s="1"/>
  <c r="O2387"/>
  <c r="A2388"/>
  <c r="B2388"/>
  <c r="I2388" s="1"/>
  <c r="F2388"/>
  <c r="G2388" s="1"/>
  <c r="R2388"/>
  <c r="H2388"/>
  <c r="K2388"/>
  <c r="M2388"/>
  <c r="N2388" s="1"/>
  <c r="O2388"/>
  <c r="A2389"/>
  <c r="B2389"/>
  <c r="I2389"/>
  <c r="F2389"/>
  <c r="G2389" s="1"/>
  <c r="H2389"/>
  <c r="K2389"/>
  <c r="M2389"/>
  <c r="N2389" s="1"/>
  <c r="O2389"/>
  <c r="A2390"/>
  <c r="B2390"/>
  <c r="F2390"/>
  <c r="G2390"/>
  <c r="H2390"/>
  <c r="I2390"/>
  <c r="K2390"/>
  <c r="M2390"/>
  <c r="N2390" s="1"/>
  <c r="O2390"/>
  <c r="A2391"/>
  <c r="B2391"/>
  <c r="I2391"/>
  <c r="F2391"/>
  <c r="G2391" s="1"/>
  <c r="H2391"/>
  <c r="K2391"/>
  <c r="M2391"/>
  <c r="N2391" s="1"/>
  <c r="O2391"/>
  <c r="A2392"/>
  <c r="B2392"/>
  <c r="I2392" s="1"/>
  <c r="F2392"/>
  <c r="G2392" s="1"/>
  <c r="H2392"/>
  <c r="K2392"/>
  <c r="M2392"/>
  <c r="N2392" s="1"/>
  <c r="O2392"/>
  <c r="A2393"/>
  <c r="B2393"/>
  <c r="I2393" s="1"/>
  <c r="F2393"/>
  <c r="G2393" s="1"/>
  <c r="H2393"/>
  <c r="K2393"/>
  <c r="M2393"/>
  <c r="N2393" s="1"/>
  <c r="O2393"/>
  <c r="A2394"/>
  <c r="B2394"/>
  <c r="I2394" s="1"/>
  <c r="F2394"/>
  <c r="G2394" s="1"/>
  <c r="R2394" s="1"/>
  <c r="H2394"/>
  <c r="K2394"/>
  <c r="M2394"/>
  <c r="N2394" s="1"/>
  <c r="O2394"/>
  <c r="A2395"/>
  <c r="B2395"/>
  <c r="I2395" s="1"/>
  <c r="F2395"/>
  <c r="G2395" s="1"/>
  <c r="H2395"/>
  <c r="K2395"/>
  <c r="M2395"/>
  <c r="N2395" s="1"/>
  <c r="U2395" s="1"/>
  <c r="O2395"/>
  <c r="A2396"/>
  <c r="B2396"/>
  <c r="I2396" s="1"/>
  <c r="F2396"/>
  <c r="G2396" s="1"/>
  <c r="H2396"/>
  <c r="K2396"/>
  <c r="M2396"/>
  <c r="N2396" s="1"/>
  <c r="O2396"/>
  <c r="A2397"/>
  <c r="B2397"/>
  <c r="I2397" s="1"/>
  <c r="F2397"/>
  <c r="G2397" s="1"/>
  <c r="H2397"/>
  <c r="X2397" s="1"/>
  <c r="K2397"/>
  <c r="M2397"/>
  <c r="N2397" s="1"/>
  <c r="U2397"/>
  <c r="O2397"/>
  <c r="A2398"/>
  <c r="B2398"/>
  <c r="I2398"/>
  <c r="F2398"/>
  <c r="G2398" s="1"/>
  <c r="S2398" s="1"/>
  <c r="H2398"/>
  <c r="K2398"/>
  <c r="M2398"/>
  <c r="N2398" s="1"/>
  <c r="V2398" s="1"/>
  <c r="O2398"/>
  <c r="A2399"/>
  <c r="B2399"/>
  <c r="I2399" s="1"/>
  <c r="F2399"/>
  <c r="G2399" s="1"/>
  <c r="H2399"/>
  <c r="AA2399" s="1"/>
  <c r="K2399"/>
  <c r="M2399"/>
  <c r="N2399"/>
  <c r="O2399"/>
  <c r="A2400"/>
  <c r="B2400"/>
  <c r="I2400"/>
  <c r="F2400"/>
  <c r="G2400"/>
  <c r="H2400"/>
  <c r="K2400"/>
  <c r="M2400"/>
  <c r="N2400"/>
  <c r="O2400"/>
  <c r="A2401"/>
  <c r="B2401"/>
  <c r="F2401"/>
  <c r="G2401" s="1"/>
  <c r="S2401" s="1"/>
  <c r="H2401"/>
  <c r="I2401"/>
  <c r="K2401"/>
  <c r="M2401"/>
  <c r="N2401" s="1"/>
  <c r="O2401"/>
  <c r="A2402"/>
  <c r="B2402"/>
  <c r="I2402" s="1"/>
  <c r="F2402"/>
  <c r="G2402" s="1"/>
  <c r="H2402"/>
  <c r="K2402"/>
  <c r="M2402"/>
  <c r="N2402" s="1"/>
  <c r="O2402"/>
  <c r="A2403"/>
  <c r="B2403"/>
  <c r="I2403" s="1"/>
  <c r="F2403"/>
  <c r="G2403" s="1"/>
  <c r="H2403"/>
  <c r="K2403"/>
  <c r="M2403"/>
  <c r="N2403" s="1"/>
  <c r="O2403"/>
  <c r="A2404"/>
  <c r="B2404"/>
  <c r="I2404" s="1"/>
  <c r="F2404"/>
  <c r="G2404" s="1"/>
  <c r="R2404" s="1"/>
  <c r="H2404"/>
  <c r="K2404"/>
  <c r="M2404"/>
  <c r="N2404" s="1"/>
  <c r="O2404"/>
  <c r="A2405"/>
  <c r="B2405"/>
  <c r="I2405"/>
  <c r="F2405"/>
  <c r="G2405" s="1"/>
  <c r="H2405"/>
  <c r="K2405"/>
  <c r="M2405"/>
  <c r="N2405" s="1"/>
  <c r="O2405"/>
  <c r="A2406"/>
  <c r="B2406"/>
  <c r="I2406" s="1"/>
  <c r="F2406"/>
  <c r="G2406"/>
  <c r="H2406"/>
  <c r="K2406"/>
  <c r="M2406"/>
  <c r="N2406"/>
  <c r="O2406"/>
  <c r="A2407"/>
  <c r="B2407"/>
  <c r="I2407" s="1"/>
  <c r="F2407"/>
  <c r="G2407" s="1"/>
  <c r="H2407"/>
  <c r="K2407"/>
  <c r="M2407"/>
  <c r="N2407"/>
  <c r="O2407"/>
  <c r="A2408"/>
  <c r="B2408"/>
  <c r="I2408"/>
  <c r="F2408"/>
  <c r="G2408"/>
  <c r="H2408"/>
  <c r="K2408"/>
  <c r="E2408" s="1"/>
  <c r="AC2408" s="1"/>
  <c r="M2408"/>
  <c r="N2408"/>
  <c r="W2408" s="1"/>
  <c r="O2408"/>
  <c r="A2409"/>
  <c r="B2409"/>
  <c r="I2409"/>
  <c r="F2409"/>
  <c r="G2409" s="1"/>
  <c r="H2409"/>
  <c r="K2409"/>
  <c r="M2409"/>
  <c r="N2409" s="1"/>
  <c r="O2409"/>
  <c r="A2410"/>
  <c r="B2410"/>
  <c r="I2410" s="1"/>
  <c r="F2410"/>
  <c r="G2410"/>
  <c r="H2410"/>
  <c r="K2410"/>
  <c r="M2410"/>
  <c r="N2410"/>
  <c r="O2410"/>
  <c r="A2411"/>
  <c r="B2411"/>
  <c r="I2411"/>
  <c r="F2411"/>
  <c r="G2411" s="1"/>
  <c r="Q2411" s="1"/>
  <c r="H2411"/>
  <c r="K2411"/>
  <c r="M2411"/>
  <c r="N2411" s="1"/>
  <c r="U2411" s="1"/>
  <c r="O2411"/>
  <c r="A2412"/>
  <c r="B2412"/>
  <c r="I2412" s="1"/>
  <c r="F2412"/>
  <c r="G2412"/>
  <c r="H2412"/>
  <c r="K2412"/>
  <c r="M2412"/>
  <c r="N2412"/>
  <c r="U2412" s="1"/>
  <c r="O2412"/>
  <c r="A2413"/>
  <c r="B2413"/>
  <c r="I2413" s="1"/>
  <c r="F2413"/>
  <c r="G2413" s="1"/>
  <c r="AB2413" s="1"/>
  <c r="H2413"/>
  <c r="K2413"/>
  <c r="M2413"/>
  <c r="N2413"/>
  <c r="U2413" s="1"/>
  <c r="O2413"/>
  <c r="A2414"/>
  <c r="B2414"/>
  <c r="I2414"/>
  <c r="F2414"/>
  <c r="G2414" s="1"/>
  <c r="H2414"/>
  <c r="K2414"/>
  <c r="M2414"/>
  <c r="N2414" s="1"/>
  <c r="W2414" s="1"/>
  <c r="O2414"/>
  <c r="A2415"/>
  <c r="B2415"/>
  <c r="I2415" s="1"/>
  <c r="F2415"/>
  <c r="G2415" s="1"/>
  <c r="H2415"/>
  <c r="K2415"/>
  <c r="M2415"/>
  <c r="N2415" s="1"/>
  <c r="O2415"/>
  <c r="A2416"/>
  <c r="B2416"/>
  <c r="F2416"/>
  <c r="G2416"/>
  <c r="H2416"/>
  <c r="AA2416" s="1"/>
  <c r="I2416"/>
  <c r="K2416"/>
  <c r="M2416"/>
  <c r="N2416" s="1"/>
  <c r="O2416"/>
  <c r="A2417"/>
  <c r="B2417"/>
  <c r="I2417" s="1"/>
  <c r="F2417"/>
  <c r="G2417" s="1"/>
  <c r="H2417"/>
  <c r="K2417"/>
  <c r="M2417"/>
  <c r="N2417" s="1"/>
  <c r="O2417"/>
  <c r="A2418"/>
  <c r="B2418"/>
  <c r="I2418" s="1"/>
  <c r="F2418"/>
  <c r="G2418" s="1"/>
  <c r="Q2418" s="1"/>
  <c r="H2418"/>
  <c r="K2418"/>
  <c r="M2418"/>
  <c r="N2418" s="1"/>
  <c r="O2418"/>
  <c r="A2419"/>
  <c r="B2419"/>
  <c r="I2419" s="1"/>
  <c r="F2419"/>
  <c r="G2419" s="1"/>
  <c r="H2419"/>
  <c r="K2419"/>
  <c r="M2419"/>
  <c r="N2419"/>
  <c r="O2419"/>
  <c r="A2420"/>
  <c r="B2420"/>
  <c r="I2420"/>
  <c r="F2420"/>
  <c r="G2420"/>
  <c r="H2420"/>
  <c r="K2420"/>
  <c r="M2420"/>
  <c r="N2420"/>
  <c r="O2420"/>
  <c r="A2421"/>
  <c r="B2421"/>
  <c r="I2421"/>
  <c r="F2421"/>
  <c r="G2421"/>
  <c r="H2421"/>
  <c r="K2421"/>
  <c r="M2421"/>
  <c r="N2421" s="1"/>
  <c r="O2421"/>
  <c r="A2422"/>
  <c r="B2422"/>
  <c r="I2422" s="1"/>
  <c r="F2422"/>
  <c r="G2422"/>
  <c r="H2422"/>
  <c r="K2422"/>
  <c r="M2422"/>
  <c r="N2422"/>
  <c r="O2422"/>
  <c r="A2423"/>
  <c r="B2423"/>
  <c r="I2423"/>
  <c r="F2423"/>
  <c r="G2423" s="1"/>
  <c r="H2423"/>
  <c r="K2423"/>
  <c r="M2423"/>
  <c r="N2423" s="1"/>
  <c r="O2423"/>
  <c r="A2424"/>
  <c r="B2424"/>
  <c r="I2424" s="1"/>
  <c r="F2424"/>
  <c r="G2424"/>
  <c r="H2424"/>
  <c r="K2424"/>
  <c r="M2424"/>
  <c r="N2424"/>
  <c r="O2424"/>
  <c r="A2425"/>
  <c r="B2425"/>
  <c r="I2425"/>
  <c r="F2425"/>
  <c r="G2425" s="1"/>
  <c r="H2425"/>
  <c r="AA2425" s="1"/>
  <c r="K2425"/>
  <c r="M2425"/>
  <c r="N2425" s="1"/>
  <c r="O2425"/>
  <c r="A2426"/>
  <c r="B2426"/>
  <c r="I2426" s="1"/>
  <c r="F2426"/>
  <c r="G2426" s="1"/>
  <c r="Q2426" s="1"/>
  <c r="R2426"/>
  <c r="H2426"/>
  <c r="K2426"/>
  <c r="AB2426" s="1"/>
  <c r="M2426"/>
  <c r="N2426"/>
  <c r="U2426" s="1"/>
  <c r="O2426"/>
  <c r="W2426"/>
  <c r="A2427"/>
  <c r="B2427"/>
  <c r="I2427" s="1"/>
  <c r="F2427"/>
  <c r="G2427" s="1"/>
  <c r="Q2427" s="1"/>
  <c r="AB2427"/>
  <c r="H2427"/>
  <c r="K2427"/>
  <c r="M2427"/>
  <c r="N2427"/>
  <c r="O2427"/>
  <c r="A2428"/>
  <c r="B2428"/>
  <c r="I2428" s="1"/>
  <c r="F2428"/>
  <c r="G2428" s="1"/>
  <c r="T2428"/>
  <c r="H2428"/>
  <c r="K2428"/>
  <c r="E2428" s="1"/>
  <c r="AC2428" s="1"/>
  <c r="M2428"/>
  <c r="N2428" s="1"/>
  <c r="O2428"/>
  <c r="A2429"/>
  <c r="B2429"/>
  <c r="I2429"/>
  <c r="F2429"/>
  <c r="G2429"/>
  <c r="H2429"/>
  <c r="K2429"/>
  <c r="M2429"/>
  <c r="N2429" s="1"/>
  <c r="V2429" s="1"/>
  <c r="O2429"/>
  <c r="A2430"/>
  <c r="B2430"/>
  <c r="I2430"/>
  <c r="F2430"/>
  <c r="G2430" s="1"/>
  <c r="S2430" s="1"/>
  <c r="H2430"/>
  <c r="K2430"/>
  <c r="M2430"/>
  <c r="N2430" s="1"/>
  <c r="O2430"/>
  <c r="A2431"/>
  <c r="B2431"/>
  <c r="I2431" s="1"/>
  <c r="F2431"/>
  <c r="G2431"/>
  <c r="R2431" s="1"/>
  <c r="H2431"/>
  <c r="K2431"/>
  <c r="M2431"/>
  <c r="N2431"/>
  <c r="O2431"/>
  <c r="A2432"/>
  <c r="B2432"/>
  <c r="I2432" s="1"/>
  <c r="F2432"/>
  <c r="G2432" s="1"/>
  <c r="H2432"/>
  <c r="K2432"/>
  <c r="M2432"/>
  <c r="N2432" s="1"/>
  <c r="W2432" s="1"/>
  <c r="U2432"/>
  <c r="O2432"/>
  <c r="A2433"/>
  <c r="B2433"/>
  <c r="I2433" s="1"/>
  <c r="F2433"/>
  <c r="G2433" s="1"/>
  <c r="H2433"/>
  <c r="K2433"/>
  <c r="M2433"/>
  <c r="N2433" s="1"/>
  <c r="O2433"/>
  <c r="A2434"/>
  <c r="B2434"/>
  <c r="I2434"/>
  <c r="F2434"/>
  <c r="G2434"/>
  <c r="H2434"/>
  <c r="K2434"/>
  <c r="M2434"/>
  <c r="N2434" s="1"/>
  <c r="O2434"/>
  <c r="T2434"/>
  <c r="A2435"/>
  <c r="B2435"/>
  <c r="F2435"/>
  <c r="G2435"/>
  <c r="H2435"/>
  <c r="I2435"/>
  <c r="K2435"/>
  <c r="M2435"/>
  <c r="N2435" s="1"/>
  <c r="W2435" s="1"/>
  <c r="O2435"/>
  <c r="A2436"/>
  <c r="B2436"/>
  <c r="I2436" s="1"/>
  <c r="F2436"/>
  <c r="G2436" s="1"/>
  <c r="Q2436" s="1"/>
  <c r="H2436"/>
  <c r="K2436"/>
  <c r="M2436"/>
  <c r="N2436" s="1"/>
  <c r="O2436"/>
  <c r="U2436"/>
  <c r="A2437"/>
  <c r="B2437"/>
  <c r="I2437" s="1"/>
  <c r="F2437"/>
  <c r="G2437" s="1"/>
  <c r="H2437"/>
  <c r="K2437"/>
  <c r="M2437"/>
  <c r="N2437" s="1"/>
  <c r="O2437"/>
  <c r="A2438"/>
  <c r="B2438"/>
  <c r="I2438"/>
  <c r="F2438"/>
  <c r="G2438"/>
  <c r="H2438"/>
  <c r="K2438"/>
  <c r="M2438"/>
  <c r="N2438"/>
  <c r="O2438"/>
  <c r="A2439"/>
  <c r="B2439"/>
  <c r="I2439"/>
  <c r="F2439"/>
  <c r="G2439"/>
  <c r="S2439" s="1"/>
  <c r="H2439"/>
  <c r="K2439"/>
  <c r="M2439"/>
  <c r="N2439"/>
  <c r="O2439"/>
  <c r="A2440"/>
  <c r="B2440"/>
  <c r="I2440"/>
  <c r="F2440"/>
  <c r="G2440"/>
  <c r="H2440"/>
  <c r="K2440"/>
  <c r="M2440"/>
  <c r="N2440"/>
  <c r="W2440" s="1"/>
  <c r="O2440"/>
  <c r="A2441"/>
  <c r="B2441"/>
  <c r="F2441"/>
  <c r="G2441"/>
  <c r="S2441" s="1"/>
  <c r="H2441"/>
  <c r="Z2441" s="1"/>
  <c r="I2441"/>
  <c r="K2441"/>
  <c r="M2441"/>
  <c r="N2441" s="1"/>
  <c r="O2441"/>
  <c r="A2442"/>
  <c r="B2442"/>
  <c r="I2442" s="1"/>
  <c r="F2442"/>
  <c r="G2442" s="1"/>
  <c r="H2442"/>
  <c r="K2442"/>
  <c r="M2442"/>
  <c r="N2442" s="1"/>
  <c r="O2442"/>
  <c r="A2443"/>
  <c r="B2443"/>
  <c r="I2443" s="1"/>
  <c r="F2443"/>
  <c r="G2443" s="1"/>
  <c r="H2443"/>
  <c r="K2443"/>
  <c r="M2443"/>
  <c r="N2443" s="1"/>
  <c r="U2443" s="1"/>
  <c r="O2443"/>
  <c r="A2444"/>
  <c r="B2444"/>
  <c r="F2444"/>
  <c r="G2444" s="1"/>
  <c r="R2444" s="1"/>
  <c r="H2444"/>
  <c r="I2444"/>
  <c r="K2444"/>
  <c r="M2444"/>
  <c r="N2444" s="1"/>
  <c r="O2444"/>
  <c r="A2445"/>
  <c r="B2445"/>
  <c r="I2445" s="1"/>
  <c r="F2445"/>
  <c r="G2445" s="1"/>
  <c r="H2445"/>
  <c r="K2445"/>
  <c r="M2445"/>
  <c r="N2445" s="1"/>
  <c r="U2445" s="1"/>
  <c r="O2445"/>
  <c r="A2446"/>
  <c r="B2446"/>
  <c r="I2446"/>
  <c r="F2446"/>
  <c r="G2446"/>
  <c r="H2446"/>
  <c r="K2446"/>
  <c r="M2446"/>
  <c r="N2446"/>
  <c r="O2446"/>
  <c r="A2447"/>
  <c r="B2447"/>
  <c r="I2447"/>
  <c r="F2447"/>
  <c r="G2447"/>
  <c r="H2447"/>
  <c r="K2447"/>
  <c r="M2447"/>
  <c r="N2447"/>
  <c r="O2447"/>
  <c r="A2448"/>
  <c r="B2448"/>
  <c r="I2448"/>
  <c r="F2448"/>
  <c r="G2448"/>
  <c r="H2448"/>
  <c r="K2448"/>
  <c r="M2448"/>
  <c r="N2448" s="1"/>
  <c r="O2448"/>
  <c r="A2449"/>
  <c r="B2449"/>
  <c r="I2449" s="1"/>
  <c r="F2449"/>
  <c r="G2449" s="1"/>
  <c r="H2449"/>
  <c r="K2449"/>
  <c r="M2449"/>
  <c r="N2449" s="1"/>
  <c r="U2449" s="1"/>
  <c r="O2449"/>
  <c r="A2450"/>
  <c r="B2450"/>
  <c r="I2450" s="1"/>
  <c r="F2450"/>
  <c r="G2450" s="1"/>
  <c r="Q2450" s="1"/>
  <c r="H2450"/>
  <c r="K2450"/>
  <c r="M2450"/>
  <c r="N2450" s="1"/>
  <c r="O2450"/>
  <c r="A2451"/>
  <c r="B2451"/>
  <c r="I2451" s="1"/>
  <c r="F2451"/>
  <c r="G2451" s="1"/>
  <c r="H2451"/>
  <c r="K2451"/>
  <c r="M2451"/>
  <c r="N2451" s="1"/>
  <c r="O2451"/>
  <c r="A2452"/>
  <c r="B2452"/>
  <c r="I2452" s="1"/>
  <c r="F2452"/>
  <c r="G2452" s="1"/>
  <c r="Q2452" s="1"/>
  <c r="H2452"/>
  <c r="K2452"/>
  <c r="M2452"/>
  <c r="N2452" s="1"/>
  <c r="O2452"/>
  <c r="A2453"/>
  <c r="B2453"/>
  <c r="I2453" s="1"/>
  <c r="F2453"/>
  <c r="G2453" s="1"/>
  <c r="H2453"/>
  <c r="K2453"/>
  <c r="AB2453" s="1"/>
  <c r="M2453"/>
  <c r="N2453"/>
  <c r="O2453"/>
  <c r="A2454"/>
  <c r="B2454"/>
  <c r="I2454"/>
  <c r="F2454"/>
  <c r="G2454"/>
  <c r="H2454"/>
  <c r="K2454"/>
  <c r="M2454"/>
  <c r="N2454"/>
  <c r="W2454" s="1"/>
  <c r="O2454"/>
  <c r="A2455"/>
  <c r="B2455"/>
  <c r="I2455"/>
  <c r="F2455"/>
  <c r="G2455"/>
  <c r="H2455"/>
  <c r="K2455"/>
  <c r="M2455"/>
  <c r="N2455"/>
  <c r="W2455" s="1"/>
  <c r="O2455"/>
  <c r="A2456"/>
  <c r="B2456"/>
  <c r="I2456"/>
  <c r="F2456"/>
  <c r="G2456"/>
  <c r="H2456"/>
  <c r="X2456" s="1"/>
  <c r="K2456"/>
  <c r="M2456"/>
  <c r="N2456"/>
  <c r="O2456"/>
  <c r="A2457"/>
  <c r="B2457"/>
  <c r="I2457"/>
  <c r="F2457"/>
  <c r="G2457"/>
  <c r="R2457" s="1"/>
  <c r="H2457"/>
  <c r="K2457"/>
  <c r="M2457"/>
  <c r="N2457"/>
  <c r="O2457"/>
  <c r="A2458"/>
  <c r="B2458"/>
  <c r="F2458"/>
  <c r="G2458" s="1"/>
  <c r="H2458"/>
  <c r="I2458"/>
  <c r="K2458"/>
  <c r="M2458"/>
  <c r="N2458"/>
  <c r="O2458"/>
  <c r="A2459"/>
  <c r="B2459"/>
  <c r="I2459"/>
  <c r="F2459"/>
  <c r="G2459" s="1"/>
  <c r="H2459"/>
  <c r="K2459"/>
  <c r="M2459"/>
  <c r="N2459" s="1"/>
  <c r="W2459" s="1"/>
  <c r="O2459"/>
  <c r="A2460"/>
  <c r="B2460"/>
  <c r="I2460"/>
  <c r="F2460"/>
  <c r="G2460"/>
  <c r="S2460" s="1"/>
  <c r="H2460"/>
  <c r="K2460"/>
  <c r="M2460"/>
  <c r="N2460"/>
  <c r="O2460"/>
  <c r="A2461"/>
  <c r="B2461"/>
  <c r="F2461"/>
  <c r="G2461" s="1"/>
  <c r="H2461"/>
  <c r="I2461"/>
  <c r="K2461"/>
  <c r="M2461"/>
  <c r="N2461" s="1"/>
  <c r="O2461"/>
  <c r="A2462"/>
  <c r="B2462"/>
  <c r="I2462" s="1"/>
  <c r="F2462"/>
  <c r="G2462" s="1"/>
  <c r="S2462" s="1"/>
  <c r="H2462"/>
  <c r="K2462"/>
  <c r="E2462" s="1"/>
  <c r="AC2462" s="1"/>
  <c r="M2462"/>
  <c r="N2462" s="1"/>
  <c r="W2462"/>
  <c r="O2462"/>
  <c r="A2463"/>
  <c r="B2463"/>
  <c r="I2463" s="1"/>
  <c r="F2463"/>
  <c r="G2463" s="1"/>
  <c r="E2463" s="1"/>
  <c r="AC2463" s="1"/>
  <c r="H2463"/>
  <c r="K2463"/>
  <c r="M2463"/>
  <c r="N2463" s="1"/>
  <c r="O2463"/>
  <c r="A2464"/>
  <c r="B2464"/>
  <c r="I2464" s="1"/>
  <c r="F2464"/>
  <c r="G2464" s="1"/>
  <c r="H2464"/>
  <c r="X2464" s="1"/>
  <c r="K2464"/>
  <c r="M2464"/>
  <c r="N2464" s="1"/>
  <c r="U2464" s="1"/>
  <c r="O2464"/>
  <c r="A2465"/>
  <c r="B2465"/>
  <c r="I2465" s="1"/>
  <c r="F2465"/>
  <c r="G2465" s="1"/>
  <c r="H2465"/>
  <c r="K2465"/>
  <c r="M2465"/>
  <c r="N2465" s="1"/>
  <c r="O2465"/>
  <c r="A2466"/>
  <c r="B2466"/>
  <c r="I2466" s="1"/>
  <c r="F2466"/>
  <c r="G2466" s="1"/>
  <c r="T2466" s="1"/>
  <c r="H2466"/>
  <c r="K2466"/>
  <c r="M2466"/>
  <c r="N2466"/>
  <c r="O2466"/>
  <c r="A2467"/>
  <c r="B2467"/>
  <c r="F2467"/>
  <c r="G2467" s="1"/>
  <c r="H2467"/>
  <c r="I2467"/>
  <c r="K2467"/>
  <c r="M2467"/>
  <c r="N2467"/>
  <c r="O2467"/>
  <c r="A2468"/>
  <c r="B2468"/>
  <c r="I2468"/>
  <c r="F2468"/>
  <c r="G2468" s="1"/>
  <c r="T2468" s="1"/>
  <c r="H2468"/>
  <c r="K2468"/>
  <c r="M2468"/>
  <c r="N2468" s="1"/>
  <c r="O2468"/>
  <c r="A2469"/>
  <c r="B2469"/>
  <c r="I2469" s="1"/>
  <c r="F2469"/>
  <c r="G2469" s="1"/>
  <c r="R2469" s="1"/>
  <c r="H2469"/>
  <c r="K2469"/>
  <c r="M2469"/>
  <c r="N2469" s="1"/>
  <c r="O2469"/>
  <c r="A2470"/>
  <c r="B2470"/>
  <c r="F2470"/>
  <c r="G2470"/>
  <c r="H2470"/>
  <c r="I2470"/>
  <c r="K2470"/>
  <c r="M2470"/>
  <c r="N2470" s="1"/>
  <c r="O2470"/>
  <c r="A2471"/>
  <c r="B2471"/>
  <c r="I2471" s="1"/>
  <c r="F2471"/>
  <c r="G2471" s="1"/>
  <c r="H2471"/>
  <c r="K2471"/>
  <c r="M2471"/>
  <c r="N2471" s="1"/>
  <c r="O2471"/>
  <c r="A2472"/>
  <c r="B2472"/>
  <c r="I2472" s="1"/>
  <c r="F2472"/>
  <c r="G2472" s="1"/>
  <c r="Q2472" s="1"/>
  <c r="R2472"/>
  <c r="H2472"/>
  <c r="K2472"/>
  <c r="M2472"/>
  <c r="N2472"/>
  <c r="O2472"/>
  <c r="A2473"/>
  <c r="B2473"/>
  <c r="I2473" s="1"/>
  <c r="F2473"/>
  <c r="G2473" s="1"/>
  <c r="H2473"/>
  <c r="K2473"/>
  <c r="M2473"/>
  <c r="N2473" s="1"/>
  <c r="O2473"/>
  <c r="A2474"/>
  <c r="B2474"/>
  <c r="I2474" s="1"/>
  <c r="F2474"/>
  <c r="G2474" s="1"/>
  <c r="R2474" s="1"/>
  <c r="H2474"/>
  <c r="K2474"/>
  <c r="M2474"/>
  <c r="N2474" s="1"/>
  <c r="O2474"/>
  <c r="A2475"/>
  <c r="B2475"/>
  <c r="I2475" s="1"/>
  <c r="F2475"/>
  <c r="G2475" s="1"/>
  <c r="H2475"/>
  <c r="K2475"/>
  <c r="M2475"/>
  <c r="N2475" s="1"/>
  <c r="O2475"/>
  <c r="A2476"/>
  <c r="B2476"/>
  <c r="F2476"/>
  <c r="G2476"/>
  <c r="AB2476" s="1"/>
  <c r="H2476"/>
  <c r="I2476"/>
  <c r="K2476"/>
  <c r="E2476" s="1"/>
  <c r="AC2476" s="1"/>
  <c r="M2476"/>
  <c r="N2476" s="1"/>
  <c r="V2476" s="1"/>
  <c r="U2476"/>
  <c r="O2476"/>
  <c r="A2477"/>
  <c r="B2477"/>
  <c r="I2477" s="1"/>
  <c r="F2477"/>
  <c r="G2477" s="1"/>
  <c r="H2477"/>
  <c r="K2477"/>
  <c r="M2477"/>
  <c r="N2477" s="1"/>
  <c r="O2477"/>
  <c r="A2478"/>
  <c r="B2478"/>
  <c r="F2478"/>
  <c r="G2478"/>
  <c r="H2478"/>
  <c r="I2478"/>
  <c r="K2478"/>
  <c r="M2478"/>
  <c r="N2478" s="1"/>
  <c r="U2478" s="1"/>
  <c r="O2478"/>
  <c r="A2479"/>
  <c r="B2479"/>
  <c r="I2479"/>
  <c r="F2479"/>
  <c r="G2479"/>
  <c r="H2479"/>
  <c r="K2479"/>
  <c r="M2479"/>
  <c r="N2479"/>
  <c r="O2479"/>
  <c r="A2480"/>
  <c r="B2480"/>
  <c r="I2480"/>
  <c r="F2480"/>
  <c r="G2480"/>
  <c r="H2480"/>
  <c r="K2480"/>
  <c r="M2480"/>
  <c r="N2480"/>
  <c r="W2480" s="1"/>
  <c r="O2480"/>
  <c r="A2481"/>
  <c r="B2481"/>
  <c r="I2481" s="1"/>
  <c r="F2481"/>
  <c r="G2481"/>
  <c r="Q2481" s="1"/>
  <c r="H2481"/>
  <c r="K2481"/>
  <c r="M2481"/>
  <c r="N2481" s="1"/>
  <c r="O2481"/>
  <c r="A2482"/>
  <c r="B2482"/>
  <c r="I2482"/>
  <c r="F2482"/>
  <c r="G2482"/>
  <c r="T2482" s="1"/>
  <c r="H2482"/>
  <c r="K2482"/>
  <c r="M2482"/>
  <c r="N2482" s="1"/>
  <c r="O2482"/>
  <c r="A2483"/>
  <c r="B2483"/>
  <c r="I2483" s="1"/>
  <c r="F2483"/>
  <c r="G2483" s="1"/>
  <c r="H2483"/>
  <c r="K2483"/>
  <c r="M2483"/>
  <c r="N2483" s="1"/>
  <c r="O2483"/>
  <c r="A2484"/>
  <c r="B2484"/>
  <c r="I2484" s="1"/>
  <c r="F2484"/>
  <c r="G2484"/>
  <c r="Q2484" s="1"/>
  <c r="H2484"/>
  <c r="K2484"/>
  <c r="M2484"/>
  <c r="N2484" s="1"/>
  <c r="W2484" s="1"/>
  <c r="O2484"/>
  <c r="T2484"/>
  <c r="A2485"/>
  <c r="B2485"/>
  <c r="I2485" s="1"/>
  <c r="F2485"/>
  <c r="G2485" s="1"/>
  <c r="E2485" s="1"/>
  <c r="AC2485" s="1"/>
  <c r="H2485"/>
  <c r="K2485"/>
  <c r="M2485"/>
  <c r="N2485" s="1"/>
  <c r="W2485" s="1"/>
  <c r="O2485"/>
  <c r="A2486"/>
  <c r="B2486"/>
  <c r="I2486"/>
  <c r="F2486"/>
  <c r="G2486"/>
  <c r="H2486"/>
  <c r="K2486"/>
  <c r="M2486"/>
  <c r="N2486" s="1"/>
  <c r="V2486" s="1"/>
  <c r="O2486"/>
  <c r="A2487"/>
  <c r="B2487"/>
  <c r="F2487"/>
  <c r="G2487"/>
  <c r="R2487" s="1"/>
  <c r="H2487"/>
  <c r="I2487"/>
  <c r="K2487"/>
  <c r="M2487"/>
  <c r="N2487" s="1"/>
  <c r="W2487" s="1"/>
  <c r="O2487"/>
  <c r="A2488"/>
  <c r="B2488"/>
  <c r="I2488" s="1"/>
  <c r="F2488"/>
  <c r="G2488" s="1"/>
  <c r="H2488"/>
  <c r="K2488"/>
  <c r="M2488"/>
  <c r="N2488" s="1"/>
  <c r="V2488"/>
  <c r="O2488"/>
  <c r="A2489"/>
  <c r="B2489"/>
  <c r="I2489"/>
  <c r="F2489"/>
  <c r="G2489"/>
  <c r="H2489"/>
  <c r="K2489"/>
  <c r="M2489"/>
  <c r="N2489" s="1"/>
  <c r="V2489" s="1"/>
  <c r="U2489"/>
  <c r="O2489"/>
  <c r="A2490"/>
  <c r="B2490"/>
  <c r="I2490" s="1"/>
  <c r="F2490"/>
  <c r="G2490" s="1"/>
  <c r="H2490"/>
  <c r="K2490"/>
  <c r="M2490"/>
  <c r="N2490" s="1"/>
  <c r="O2490"/>
  <c r="A2491"/>
  <c r="B2491"/>
  <c r="I2491" s="1"/>
  <c r="F2491"/>
  <c r="G2491" s="1"/>
  <c r="R2491" s="1"/>
  <c r="Q2491"/>
  <c r="H2491"/>
  <c r="K2491"/>
  <c r="E2491" s="1"/>
  <c r="AC2491" s="1"/>
  <c r="M2491"/>
  <c r="N2491" s="1"/>
  <c r="V2491" s="1"/>
  <c r="O2491"/>
  <c r="A2492"/>
  <c r="B2492"/>
  <c r="I2492" s="1"/>
  <c r="F2492"/>
  <c r="G2492" s="1"/>
  <c r="H2492"/>
  <c r="K2492"/>
  <c r="M2492"/>
  <c r="N2492" s="1"/>
  <c r="V2492" s="1"/>
  <c r="O2492"/>
  <c r="A2493"/>
  <c r="B2493"/>
  <c r="I2493" s="1"/>
  <c r="F2493"/>
  <c r="G2493" s="1"/>
  <c r="T2493"/>
  <c r="H2493"/>
  <c r="K2493"/>
  <c r="M2493"/>
  <c r="N2493" s="1"/>
  <c r="O2493"/>
  <c r="A2494"/>
  <c r="B2494"/>
  <c r="I2494" s="1"/>
  <c r="F2494"/>
  <c r="G2494"/>
  <c r="H2494"/>
  <c r="K2494"/>
  <c r="M2494"/>
  <c r="N2494"/>
  <c r="O2494"/>
  <c r="A2495"/>
  <c r="B2495"/>
  <c r="F2495"/>
  <c r="G2495" s="1"/>
  <c r="S2495" s="1"/>
  <c r="T2495"/>
  <c r="H2495"/>
  <c r="I2495"/>
  <c r="K2495"/>
  <c r="E2495" s="1"/>
  <c r="AC2495"/>
  <c r="M2495"/>
  <c r="N2495"/>
  <c r="V2495" s="1"/>
  <c r="O2495"/>
  <c r="Q2495"/>
  <c r="A2496"/>
  <c r="B2496"/>
  <c r="I2496"/>
  <c r="F2496"/>
  <c r="G2496"/>
  <c r="H2496"/>
  <c r="K2496"/>
  <c r="M2496"/>
  <c r="N2496"/>
  <c r="V2496" s="1"/>
  <c r="O2496"/>
  <c r="A2497"/>
  <c r="B2497"/>
  <c r="I2497" s="1"/>
  <c r="F2497"/>
  <c r="G2497" s="1"/>
  <c r="Q2497"/>
  <c r="H2497"/>
  <c r="X2497" s="1"/>
  <c r="K2497"/>
  <c r="M2497"/>
  <c r="N2497"/>
  <c r="U2497" s="1"/>
  <c r="O2497"/>
  <c r="A2498"/>
  <c r="B2498"/>
  <c r="I2498" s="1"/>
  <c r="F2498"/>
  <c r="G2498" s="1"/>
  <c r="H2498"/>
  <c r="K2498"/>
  <c r="M2498"/>
  <c r="N2498" s="1"/>
  <c r="O2498"/>
  <c r="A2499"/>
  <c r="B2499"/>
  <c r="I2499" s="1"/>
  <c r="F2499"/>
  <c r="G2499" s="1"/>
  <c r="H2499"/>
  <c r="K2499"/>
  <c r="M2499"/>
  <c r="N2499" s="1"/>
  <c r="O2499"/>
  <c r="A2500"/>
  <c r="B2500"/>
  <c r="I2500" s="1"/>
  <c r="F2500"/>
  <c r="G2500" s="1"/>
  <c r="T2500" s="1"/>
  <c r="H2500"/>
  <c r="K2500"/>
  <c r="M2500"/>
  <c r="N2500" s="1"/>
  <c r="O2500"/>
  <c r="A2501"/>
  <c r="B2501"/>
  <c r="I2501"/>
  <c r="F2501"/>
  <c r="G2501"/>
  <c r="T2501" s="1"/>
  <c r="H2501"/>
  <c r="K2501"/>
  <c r="M2501"/>
  <c r="N2501" s="1"/>
  <c r="O2501"/>
  <c r="A2502"/>
  <c r="B2502"/>
  <c r="I2502" s="1"/>
  <c r="F2502"/>
  <c r="G2502" s="1"/>
  <c r="R2502" s="1"/>
  <c r="H2502"/>
  <c r="K2502"/>
  <c r="M2502"/>
  <c r="N2502" s="1"/>
  <c r="W2502" s="1"/>
  <c r="O2502"/>
  <c r="A2503"/>
  <c r="B2503"/>
  <c r="I2503"/>
  <c r="F2503"/>
  <c r="G2503"/>
  <c r="Q2503" s="1"/>
  <c r="H2503"/>
  <c r="K2503"/>
  <c r="M2503"/>
  <c r="N2503"/>
  <c r="O2503"/>
  <c r="A2504"/>
  <c r="B2504"/>
  <c r="I2504" s="1"/>
  <c r="F2504"/>
  <c r="G2504" s="1"/>
  <c r="T2504" s="1"/>
  <c r="H2504"/>
  <c r="K2504"/>
  <c r="M2504"/>
  <c r="N2504"/>
  <c r="O2504"/>
  <c r="A2505"/>
  <c r="B2505"/>
  <c r="I2505" s="1"/>
  <c r="F2505"/>
  <c r="G2505" s="1"/>
  <c r="H2505"/>
  <c r="K2505"/>
  <c r="M2505"/>
  <c r="N2505"/>
  <c r="O2505"/>
  <c r="A2506"/>
  <c r="B2506"/>
  <c r="I2506" s="1"/>
  <c r="F2506"/>
  <c r="G2506" s="1"/>
  <c r="H2506"/>
  <c r="K2506"/>
  <c r="M2506"/>
  <c r="N2506" s="1"/>
  <c r="W2506"/>
  <c r="O2506"/>
  <c r="A2507"/>
  <c r="B2507"/>
  <c r="I2507"/>
  <c r="F2507"/>
  <c r="G2507"/>
  <c r="S2507" s="1"/>
  <c r="H2507"/>
  <c r="K2507"/>
  <c r="M2507"/>
  <c r="N2507"/>
  <c r="V2507" s="1"/>
  <c r="O2507"/>
  <c r="A2508"/>
  <c r="B2508"/>
  <c r="I2508" s="1"/>
  <c r="F2508"/>
  <c r="G2508" s="1"/>
  <c r="H2508"/>
  <c r="K2508"/>
  <c r="M2508"/>
  <c r="N2508" s="1"/>
  <c r="O2508"/>
  <c r="A2509"/>
  <c r="B2509"/>
  <c r="I2509" s="1"/>
  <c r="F2509"/>
  <c r="G2509"/>
  <c r="H2509"/>
  <c r="K2509"/>
  <c r="M2509"/>
  <c r="N2509"/>
  <c r="W2509" s="1"/>
  <c r="O2509"/>
  <c r="A2510"/>
  <c r="B2510"/>
  <c r="I2510"/>
  <c r="F2510"/>
  <c r="G2510" s="1"/>
  <c r="S2510" s="1"/>
  <c r="H2510"/>
  <c r="K2510"/>
  <c r="M2510"/>
  <c r="N2510" s="1"/>
  <c r="O2510"/>
  <c r="A2511"/>
  <c r="B2511"/>
  <c r="I2511" s="1"/>
  <c r="F2511"/>
  <c r="G2511" s="1"/>
  <c r="Q2511" s="1"/>
  <c r="H2511"/>
  <c r="K2511"/>
  <c r="M2511"/>
  <c r="N2511"/>
  <c r="O2511"/>
  <c r="A2512"/>
  <c r="B2512"/>
  <c r="I2512" s="1"/>
  <c r="F2512"/>
  <c r="G2512" s="1"/>
  <c r="H2512"/>
  <c r="K2512"/>
  <c r="M2512"/>
  <c r="N2512"/>
  <c r="O2512"/>
  <c r="A2513"/>
  <c r="B2513"/>
  <c r="I2513"/>
  <c r="F2513"/>
  <c r="G2513"/>
  <c r="R2513" s="1"/>
  <c r="H2513"/>
  <c r="K2513"/>
  <c r="M2513"/>
  <c r="N2513" s="1"/>
  <c r="W2513" s="1"/>
  <c r="O2513"/>
  <c r="A2514"/>
  <c r="B2514"/>
  <c r="I2514" s="1"/>
  <c r="F2514"/>
  <c r="G2514" s="1"/>
  <c r="H2514"/>
  <c r="K2514"/>
  <c r="M2514"/>
  <c r="N2514" s="1"/>
  <c r="O2514"/>
  <c r="A2515"/>
  <c r="B2515"/>
  <c r="I2515" s="1"/>
  <c r="F2515"/>
  <c r="G2515" s="1"/>
  <c r="H2515"/>
  <c r="K2515"/>
  <c r="M2515"/>
  <c r="N2515" s="1"/>
  <c r="O2515"/>
  <c r="A2516"/>
  <c r="B2516"/>
  <c r="I2516" s="1"/>
  <c r="F2516"/>
  <c r="G2516" s="1"/>
  <c r="H2516"/>
  <c r="K2516"/>
  <c r="M2516"/>
  <c r="N2516" s="1"/>
  <c r="W2516"/>
  <c r="O2516"/>
  <c r="A2517"/>
  <c r="B2517"/>
  <c r="I2517"/>
  <c r="F2517"/>
  <c r="G2517"/>
  <c r="H2517"/>
  <c r="K2517"/>
  <c r="M2517"/>
  <c r="N2517" s="1"/>
  <c r="O2517"/>
  <c r="T2517"/>
  <c r="A2518"/>
  <c r="B2518"/>
  <c r="I2518" s="1"/>
  <c r="F2518"/>
  <c r="G2518" s="1"/>
  <c r="H2518"/>
  <c r="K2518"/>
  <c r="M2518"/>
  <c r="N2518" s="1"/>
  <c r="U2518" s="1"/>
  <c r="O2518"/>
  <c r="A2519"/>
  <c r="B2519"/>
  <c r="I2519" s="1"/>
  <c r="F2519"/>
  <c r="G2519"/>
  <c r="H2519"/>
  <c r="K2519"/>
  <c r="M2519"/>
  <c r="N2519"/>
  <c r="O2519"/>
  <c r="A2520"/>
  <c r="B2520"/>
  <c r="I2520" s="1"/>
  <c r="F2520"/>
  <c r="G2520" s="1"/>
  <c r="H2520"/>
  <c r="K2520"/>
  <c r="M2520"/>
  <c r="N2520"/>
  <c r="O2520"/>
  <c r="A2521"/>
  <c r="B2521"/>
  <c r="I2521"/>
  <c r="F2521"/>
  <c r="G2521"/>
  <c r="Q2521" s="1"/>
  <c r="H2521"/>
  <c r="K2521"/>
  <c r="M2521"/>
  <c r="N2521"/>
  <c r="O2521"/>
  <c r="A2522"/>
  <c r="B2522"/>
  <c r="I2522" s="1"/>
  <c r="F2522"/>
  <c r="G2522" s="1"/>
  <c r="H2522"/>
  <c r="K2522"/>
  <c r="M2522"/>
  <c r="N2522"/>
  <c r="U2522" s="1"/>
  <c r="V2522"/>
  <c r="O2522"/>
  <c r="A2523"/>
  <c r="B2523"/>
  <c r="I2523" s="1"/>
  <c r="F2523"/>
  <c r="G2523" s="1"/>
  <c r="H2523"/>
  <c r="K2523"/>
  <c r="M2523"/>
  <c r="N2523" s="1"/>
  <c r="O2523"/>
  <c r="A2524"/>
  <c r="B2524"/>
  <c r="I2524" s="1"/>
  <c r="F2524"/>
  <c r="G2524" s="1"/>
  <c r="H2524"/>
  <c r="K2524"/>
  <c r="M2524"/>
  <c r="N2524" s="1"/>
  <c r="O2524"/>
  <c r="A2525"/>
  <c r="B2525"/>
  <c r="I2525" s="1"/>
  <c r="F2525"/>
  <c r="G2525" s="1"/>
  <c r="H2525"/>
  <c r="K2525"/>
  <c r="M2525"/>
  <c r="N2525" s="1"/>
  <c r="U2525" s="1"/>
  <c r="O2525"/>
  <c r="A2526"/>
  <c r="B2526"/>
  <c r="F2526"/>
  <c r="G2526"/>
  <c r="H2526"/>
  <c r="I2526"/>
  <c r="K2526"/>
  <c r="M2526"/>
  <c r="N2526" s="1"/>
  <c r="W2526"/>
  <c r="O2526"/>
  <c r="A2527"/>
  <c r="B2527"/>
  <c r="I2527"/>
  <c r="F2527"/>
  <c r="G2527" s="1"/>
  <c r="R2527" s="1"/>
  <c r="H2527"/>
  <c r="K2527"/>
  <c r="M2527"/>
  <c r="N2527" s="1"/>
  <c r="V2527" s="1"/>
  <c r="O2527"/>
  <c r="A2528"/>
  <c r="B2528"/>
  <c r="I2528" s="1"/>
  <c r="F2528"/>
  <c r="G2528"/>
  <c r="Q2528" s="1"/>
  <c r="H2528"/>
  <c r="K2528"/>
  <c r="M2528"/>
  <c r="N2528"/>
  <c r="O2528"/>
  <c r="A2529"/>
  <c r="B2529"/>
  <c r="I2529" s="1"/>
  <c r="F2529"/>
  <c r="G2529" s="1"/>
  <c r="E2529" s="1"/>
  <c r="AC2529" s="1"/>
  <c r="H2529"/>
  <c r="K2529"/>
  <c r="M2529"/>
  <c r="N2529" s="1"/>
  <c r="O2529"/>
  <c r="A2530"/>
  <c r="B2530"/>
  <c r="I2530" s="1"/>
  <c r="F2530"/>
  <c r="G2530" s="1"/>
  <c r="H2530"/>
  <c r="K2530"/>
  <c r="M2530"/>
  <c r="N2530" s="1"/>
  <c r="O2530"/>
  <c r="A2531"/>
  <c r="B2531"/>
  <c r="I2531"/>
  <c r="F2531"/>
  <c r="G2531"/>
  <c r="H2531"/>
  <c r="K2531"/>
  <c r="M2531"/>
  <c r="N2531"/>
  <c r="O2531"/>
  <c r="A2532"/>
  <c r="B2532"/>
  <c r="I2532"/>
  <c r="F2532"/>
  <c r="G2532"/>
  <c r="AB2532" s="1"/>
  <c r="H2532"/>
  <c r="K2532"/>
  <c r="M2532"/>
  <c r="N2532"/>
  <c r="O2532"/>
  <c r="A2533"/>
  <c r="B2533"/>
  <c r="I2533" s="1"/>
  <c r="F2533"/>
  <c r="G2533" s="1"/>
  <c r="H2533"/>
  <c r="K2533"/>
  <c r="M2533"/>
  <c r="N2533" s="1"/>
  <c r="O2533"/>
  <c r="A2534"/>
  <c r="B2534"/>
  <c r="I2534"/>
  <c r="F2534"/>
  <c r="G2534"/>
  <c r="H2534"/>
  <c r="K2534"/>
  <c r="M2534"/>
  <c r="N2534"/>
  <c r="O2534"/>
  <c r="A2535"/>
  <c r="B2535"/>
  <c r="I2535"/>
  <c r="F2535"/>
  <c r="G2535"/>
  <c r="H2535"/>
  <c r="K2535"/>
  <c r="AB2535" s="1"/>
  <c r="M2535"/>
  <c r="N2535"/>
  <c r="W2535" s="1"/>
  <c r="O2535"/>
  <c r="A2536"/>
  <c r="B2536"/>
  <c r="I2536" s="1"/>
  <c r="F2536"/>
  <c r="G2536" s="1"/>
  <c r="H2536"/>
  <c r="K2536"/>
  <c r="M2536"/>
  <c r="N2536" s="1"/>
  <c r="O2536"/>
  <c r="A2537"/>
  <c r="B2537"/>
  <c r="I2537" s="1"/>
  <c r="F2537"/>
  <c r="G2537" s="1"/>
  <c r="T2537"/>
  <c r="H2537"/>
  <c r="K2537"/>
  <c r="M2537"/>
  <c r="N2537" s="1"/>
  <c r="O2537"/>
  <c r="A2538"/>
  <c r="B2538"/>
  <c r="I2538" s="1"/>
  <c r="F2538"/>
  <c r="G2538"/>
  <c r="AB2538" s="1"/>
  <c r="H2538"/>
  <c r="K2538"/>
  <c r="M2538"/>
  <c r="N2538" s="1"/>
  <c r="O2538"/>
  <c r="A2539"/>
  <c r="B2539"/>
  <c r="F2539"/>
  <c r="G2539"/>
  <c r="S2539" s="1"/>
  <c r="H2539"/>
  <c r="I2539"/>
  <c r="K2539"/>
  <c r="E2539"/>
  <c r="AC2539" s="1"/>
  <c r="M2539"/>
  <c r="N2539" s="1"/>
  <c r="O2539"/>
  <c r="A2540"/>
  <c r="B2540"/>
  <c r="I2540"/>
  <c r="F2540"/>
  <c r="G2540"/>
  <c r="Q2540" s="1"/>
  <c r="AB2540"/>
  <c r="H2540"/>
  <c r="K2540"/>
  <c r="M2540"/>
  <c r="N2540"/>
  <c r="O2540"/>
  <c r="A2541"/>
  <c r="B2541"/>
  <c r="I2541" s="1"/>
  <c r="F2541"/>
  <c r="G2541" s="1"/>
  <c r="H2541"/>
  <c r="K2541"/>
  <c r="M2541"/>
  <c r="N2541" s="1"/>
  <c r="W2541" s="1"/>
  <c r="U2541"/>
  <c r="O2541"/>
  <c r="A2542"/>
  <c r="B2542"/>
  <c r="F2542"/>
  <c r="G2542" s="1"/>
  <c r="T2542" s="1"/>
  <c r="H2542"/>
  <c r="I2542"/>
  <c r="K2542"/>
  <c r="M2542"/>
  <c r="N2542" s="1"/>
  <c r="O2542"/>
  <c r="A2543"/>
  <c r="B2543"/>
  <c r="I2543" s="1"/>
  <c r="F2543"/>
  <c r="G2543" s="1"/>
  <c r="H2543"/>
  <c r="K2543"/>
  <c r="M2543"/>
  <c r="N2543" s="1"/>
  <c r="O2543"/>
  <c r="A2544"/>
  <c r="B2544"/>
  <c r="I2544" s="1"/>
  <c r="F2544"/>
  <c r="G2544" s="1"/>
  <c r="H2544"/>
  <c r="K2544"/>
  <c r="M2544"/>
  <c r="N2544" s="1"/>
  <c r="V2544" s="1"/>
  <c r="O2544"/>
  <c r="A2545"/>
  <c r="B2545"/>
  <c r="I2545" s="1"/>
  <c r="F2545"/>
  <c r="G2545" s="1"/>
  <c r="H2545"/>
  <c r="K2545"/>
  <c r="M2545"/>
  <c r="N2545" s="1"/>
  <c r="O2545"/>
  <c r="A2546"/>
  <c r="B2546"/>
  <c r="I2546" s="1"/>
  <c r="F2546"/>
  <c r="G2546" s="1"/>
  <c r="Q2546" s="1"/>
  <c r="H2546"/>
  <c r="K2546"/>
  <c r="M2546"/>
  <c r="N2546"/>
  <c r="O2546"/>
  <c r="A2547"/>
  <c r="B2547"/>
  <c r="I2547"/>
  <c r="F2547"/>
  <c r="G2547"/>
  <c r="T2547" s="1"/>
  <c r="H2547"/>
  <c r="K2547"/>
  <c r="M2547"/>
  <c r="N2547"/>
  <c r="O2547"/>
  <c r="A2548"/>
  <c r="B2548"/>
  <c r="I2548" s="1"/>
  <c r="F2548"/>
  <c r="G2548" s="1"/>
  <c r="H2548"/>
  <c r="K2548"/>
  <c r="M2548"/>
  <c r="N2548" s="1"/>
  <c r="O2548"/>
  <c r="A2549"/>
  <c r="B2549"/>
  <c r="I2549" s="1"/>
  <c r="F2549"/>
  <c r="G2549" s="1"/>
  <c r="H2549"/>
  <c r="Y2549" s="1"/>
  <c r="K2549"/>
  <c r="M2549"/>
  <c r="N2549" s="1"/>
  <c r="O2549"/>
  <c r="A2550"/>
  <c r="B2550"/>
  <c r="I2550" s="1"/>
  <c r="F2550"/>
  <c r="G2550" s="1"/>
  <c r="AB2550" s="1"/>
  <c r="S2550"/>
  <c r="H2550"/>
  <c r="K2550"/>
  <c r="M2550"/>
  <c r="N2550" s="1"/>
  <c r="O2550"/>
  <c r="A2551"/>
  <c r="B2551"/>
  <c r="I2551" s="1"/>
  <c r="F2551"/>
  <c r="G2551" s="1"/>
  <c r="T2551" s="1"/>
  <c r="H2551"/>
  <c r="K2551"/>
  <c r="M2551"/>
  <c r="N2551" s="1"/>
  <c r="V2551"/>
  <c r="O2551"/>
  <c r="A2552"/>
  <c r="B2552"/>
  <c r="I2552" s="1"/>
  <c r="F2552"/>
  <c r="G2552" s="1"/>
  <c r="Q2552" s="1"/>
  <c r="H2552"/>
  <c r="K2552"/>
  <c r="M2552"/>
  <c r="N2552" s="1"/>
  <c r="O2552"/>
  <c r="A2553"/>
  <c r="B2553"/>
  <c r="I2553" s="1"/>
  <c r="F2553"/>
  <c r="G2553" s="1"/>
  <c r="H2553"/>
  <c r="K2553"/>
  <c r="M2553"/>
  <c r="N2553" s="1"/>
  <c r="O2553"/>
  <c r="A2554"/>
  <c r="B2554"/>
  <c r="I2554" s="1"/>
  <c r="F2554"/>
  <c r="G2554"/>
  <c r="H2554"/>
  <c r="K2554"/>
  <c r="M2554"/>
  <c r="N2554" s="1"/>
  <c r="O2554"/>
  <c r="A2555"/>
  <c r="B2555"/>
  <c r="I2555" s="1"/>
  <c r="F2555"/>
  <c r="G2555"/>
  <c r="H2555"/>
  <c r="K2555"/>
  <c r="M2555"/>
  <c r="N2555"/>
  <c r="W2555" s="1"/>
  <c r="O2555"/>
  <c r="A2556"/>
  <c r="B2556"/>
  <c r="I2556" s="1"/>
  <c r="F2556"/>
  <c r="G2556" s="1"/>
  <c r="T2556"/>
  <c r="H2556"/>
  <c r="K2556"/>
  <c r="M2556"/>
  <c r="N2556"/>
  <c r="O2556"/>
  <c r="A2557"/>
  <c r="B2557"/>
  <c r="I2557"/>
  <c r="F2557"/>
  <c r="G2557"/>
  <c r="H2557"/>
  <c r="K2557"/>
  <c r="M2557"/>
  <c r="N2557"/>
  <c r="O2557"/>
  <c r="Q2557"/>
  <c r="A2558"/>
  <c r="B2558"/>
  <c r="I2558" s="1"/>
  <c r="F2558"/>
  <c r="G2558" s="1"/>
  <c r="H2558"/>
  <c r="K2558"/>
  <c r="M2558"/>
  <c r="N2558" s="1"/>
  <c r="O2558"/>
  <c r="W2558"/>
  <c r="A2559"/>
  <c r="B2559"/>
  <c r="I2559"/>
  <c r="F2559"/>
  <c r="G2559" s="1"/>
  <c r="H2559"/>
  <c r="K2559"/>
  <c r="M2559"/>
  <c r="N2559" s="1"/>
  <c r="W2559" s="1"/>
  <c r="O2559"/>
  <c r="A2560"/>
  <c r="B2560"/>
  <c r="I2560"/>
  <c r="F2560"/>
  <c r="G2560"/>
  <c r="AB2560" s="1"/>
  <c r="H2560"/>
  <c r="X2560" s="1"/>
  <c r="K2560"/>
  <c r="M2560"/>
  <c r="N2560" s="1"/>
  <c r="U2560" s="1"/>
  <c r="V2560"/>
  <c r="O2560"/>
  <c r="A2561"/>
  <c r="B2561"/>
  <c r="I2561" s="1"/>
  <c r="F2561"/>
  <c r="G2561" s="1"/>
  <c r="Q2561" s="1"/>
  <c r="H2561"/>
  <c r="K2561"/>
  <c r="M2561"/>
  <c r="N2561" s="1"/>
  <c r="O2561"/>
  <c r="A2562"/>
  <c r="B2562"/>
  <c r="I2562" s="1"/>
  <c r="F2562"/>
  <c r="G2562"/>
  <c r="H2562"/>
  <c r="X2562" s="1"/>
  <c r="K2562"/>
  <c r="M2562"/>
  <c r="N2562"/>
  <c r="W2562" s="1"/>
  <c r="V2562"/>
  <c r="O2562"/>
  <c r="A2563"/>
  <c r="B2563"/>
  <c r="I2563" s="1"/>
  <c r="F2563"/>
  <c r="G2563" s="1"/>
  <c r="H2563"/>
  <c r="K2563"/>
  <c r="M2563"/>
  <c r="N2563" s="1"/>
  <c r="O2563"/>
  <c r="A2564"/>
  <c r="B2564"/>
  <c r="I2564" s="1"/>
  <c r="F2564"/>
  <c r="G2564"/>
  <c r="H2564"/>
  <c r="K2564"/>
  <c r="M2564"/>
  <c r="N2564" s="1"/>
  <c r="O2564"/>
  <c r="AB2564"/>
  <c r="A2565"/>
  <c r="B2565"/>
  <c r="I2565" s="1"/>
  <c r="F2565"/>
  <c r="G2565" s="1"/>
  <c r="T2565" s="1"/>
  <c r="H2565"/>
  <c r="K2565"/>
  <c r="M2565"/>
  <c r="N2565"/>
  <c r="V2565" s="1"/>
  <c r="O2565"/>
  <c r="A2566"/>
  <c r="B2566"/>
  <c r="I2566" s="1"/>
  <c r="F2566"/>
  <c r="G2566" s="1"/>
  <c r="H2566"/>
  <c r="K2566"/>
  <c r="M2566"/>
  <c r="N2566" s="1"/>
  <c r="O2566"/>
  <c r="A2567"/>
  <c r="B2567"/>
  <c r="F2567"/>
  <c r="G2567" s="1"/>
  <c r="H2567"/>
  <c r="I2567"/>
  <c r="K2567"/>
  <c r="M2567"/>
  <c r="N2567" s="1"/>
  <c r="O2567"/>
  <c r="A2568"/>
  <c r="B2568"/>
  <c r="I2568" s="1"/>
  <c r="F2568"/>
  <c r="G2568" s="1"/>
  <c r="T2568" s="1"/>
  <c r="H2568"/>
  <c r="Y2568" s="1"/>
  <c r="K2568"/>
  <c r="M2568"/>
  <c r="N2568"/>
  <c r="V2568" s="1"/>
  <c r="O2568"/>
  <c r="A2569"/>
  <c r="B2569"/>
  <c r="I2569" s="1"/>
  <c r="F2569"/>
  <c r="G2569" s="1"/>
  <c r="Q2569"/>
  <c r="H2569"/>
  <c r="K2569"/>
  <c r="M2569"/>
  <c r="N2569"/>
  <c r="O2569"/>
  <c r="A2570"/>
  <c r="B2570"/>
  <c r="I2570"/>
  <c r="F2570"/>
  <c r="G2570" s="1"/>
  <c r="H2570"/>
  <c r="K2570"/>
  <c r="M2570"/>
  <c r="N2570"/>
  <c r="O2570"/>
  <c r="A2571"/>
  <c r="B2571"/>
  <c r="I2571"/>
  <c r="F2571"/>
  <c r="G2571"/>
  <c r="H2571"/>
  <c r="Z2571" s="1"/>
  <c r="K2571"/>
  <c r="M2571"/>
  <c r="N2571"/>
  <c r="V2571" s="1"/>
  <c r="O2571"/>
  <c r="A2572"/>
  <c r="B2572"/>
  <c r="I2572"/>
  <c r="F2572"/>
  <c r="G2572"/>
  <c r="H2572"/>
  <c r="K2572"/>
  <c r="M2572"/>
  <c r="N2572" s="1"/>
  <c r="V2572" s="1"/>
  <c r="W2572"/>
  <c r="O2572"/>
  <c r="A2573"/>
  <c r="B2573"/>
  <c r="F2573"/>
  <c r="G2573" s="1"/>
  <c r="H2573"/>
  <c r="I2573"/>
  <c r="K2573"/>
  <c r="M2573"/>
  <c r="N2573"/>
  <c r="O2573"/>
  <c r="A2574"/>
  <c r="B2574"/>
  <c r="I2574"/>
  <c r="F2574"/>
  <c r="G2574" s="1"/>
  <c r="H2574"/>
  <c r="K2574"/>
  <c r="M2574"/>
  <c r="N2574" s="1"/>
  <c r="O2574"/>
  <c r="A2575"/>
  <c r="B2575"/>
  <c r="I2575" s="1"/>
  <c r="F2575"/>
  <c r="G2575"/>
  <c r="R2575" s="1"/>
  <c r="H2575"/>
  <c r="K2575"/>
  <c r="M2575"/>
  <c r="N2575" s="1"/>
  <c r="V2575" s="1"/>
  <c r="W2575"/>
  <c r="O2575"/>
  <c r="A2576"/>
  <c r="B2576"/>
  <c r="I2576" s="1"/>
  <c r="F2576"/>
  <c r="G2576" s="1"/>
  <c r="H2576"/>
  <c r="K2576"/>
  <c r="M2576"/>
  <c r="N2576" s="1"/>
  <c r="O2576"/>
  <c r="A2577"/>
  <c r="B2577"/>
  <c r="I2577"/>
  <c r="F2577"/>
  <c r="G2577" s="1"/>
  <c r="Q2577" s="1"/>
  <c r="H2577"/>
  <c r="K2577"/>
  <c r="M2577"/>
  <c r="N2577" s="1"/>
  <c r="W2577" s="1"/>
  <c r="O2577"/>
  <c r="A2578"/>
  <c r="B2578"/>
  <c r="I2578" s="1"/>
  <c r="F2578"/>
  <c r="G2578"/>
  <c r="H2578"/>
  <c r="K2578"/>
  <c r="M2578"/>
  <c r="N2578" s="1"/>
  <c r="O2578"/>
  <c r="A2579"/>
  <c r="B2579"/>
  <c r="I2579"/>
  <c r="F2579"/>
  <c r="G2579"/>
  <c r="H2579"/>
  <c r="K2579"/>
  <c r="M2579"/>
  <c r="N2579" s="1"/>
  <c r="W2579" s="1"/>
  <c r="V2579"/>
  <c r="O2579"/>
  <c r="A2580"/>
  <c r="B2580"/>
  <c r="I2580"/>
  <c r="F2580"/>
  <c r="G2580"/>
  <c r="H2580"/>
  <c r="K2580"/>
  <c r="M2580"/>
  <c r="N2580" s="1"/>
  <c r="O2580"/>
  <c r="A2581"/>
  <c r="B2581"/>
  <c r="I2581" s="1"/>
  <c r="F2581"/>
  <c r="G2581"/>
  <c r="H2581"/>
  <c r="K2581"/>
  <c r="E2581" s="1"/>
  <c r="AC2581" s="1"/>
  <c r="M2581"/>
  <c r="N2581" s="1"/>
  <c r="W2581" s="1"/>
  <c r="O2581"/>
  <c r="A2582"/>
  <c r="B2582"/>
  <c r="I2582" s="1"/>
  <c r="F2582"/>
  <c r="G2582" s="1"/>
  <c r="T2582" s="1"/>
  <c r="H2582"/>
  <c r="K2582"/>
  <c r="M2582"/>
  <c r="N2582"/>
  <c r="U2582" s="1"/>
  <c r="O2582"/>
  <c r="A2583"/>
  <c r="B2583"/>
  <c r="I2583" s="1"/>
  <c r="F2583"/>
  <c r="G2583" s="1"/>
  <c r="H2583"/>
  <c r="K2583"/>
  <c r="M2583"/>
  <c r="N2583"/>
  <c r="W2583" s="1"/>
  <c r="O2583"/>
  <c r="A2584"/>
  <c r="B2584"/>
  <c r="I2584" s="1"/>
  <c r="F2584"/>
  <c r="G2584" s="1"/>
  <c r="H2584"/>
  <c r="K2584"/>
  <c r="M2584"/>
  <c r="N2584" s="1"/>
  <c r="U2584" s="1"/>
  <c r="O2584"/>
  <c r="A2585"/>
  <c r="B2585"/>
  <c r="I2585" s="1"/>
  <c r="F2585"/>
  <c r="G2585"/>
  <c r="H2585"/>
  <c r="K2585"/>
  <c r="M2585"/>
  <c r="N2585"/>
  <c r="O2585"/>
  <c r="A2586"/>
  <c r="B2586"/>
  <c r="F2586"/>
  <c r="G2586"/>
  <c r="S2586" s="1"/>
  <c r="H2586"/>
  <c r="I2586"/>
  <c r="K2586"/>
  <c r="M2586"/>
  <c r="N2586" s="1"/>
  <c r="W2586" s="1"/>
  <c r="O2586"/>
  <c r="A2587"/>
  <c r="B2587"/>
  <c r="I2587"/>
  <c r="F2587"/>
  <c r="G2587"/>
  <c r="H2587"/>
  <c r="K2587"/>
  <c r="M2587"/>
  <c r="N2587"/>
  <c r="V2587" s="1"/>
  <c r="O2587"/>
  <c r="A2588"/>
  <c r="B2588"/>
  <c r="I2588" s="1"/>
  <c r="F2588"/>
  <c r="G2588" s="1"/>
  <c r="R2588" s="1"/>
  <c r="H2588"/>
  <c r="K2588"/>
  <c r="M2588"/>
  <c r="N2588" s="1"/>
  <c r="O2588"/>
  <c r="A2589"/>
  <c r="B2589"/>
  <c r="I2589" s="1"/>
  <c r="F2589"/>
  <c r="G2589" s="1"/>
  <c r="S2589" s="1"/>
  <c r="H2589"/>
  <c r="Y2589" s="1"/>
  <c r="K2589"/>
  <c r="M2589"/>
  <c r="N2589"/>
  <c r="O2589"/>
  <c r="A2590"/>
  <c r="B2590"/>
  <c r="I2590" s="1"/>
  <c r="F2590"/>
  <c r="G2590" s="1"/>
  <c r="H2590"/>
  <c r="K2590"/>
  <c r="M2590"/>
  <c r="N2590"/>
  <c r="V2590" s="1"/>
  <c r="O2590"/>
  <c r="A2591"/>
  <c r="B2591"/>
  <c r="F2591"/>
  <c r="G2591" s="1"/>
  <c r="AB2591" s="1"/>
  <c r="H2591"/>
  <c r="Z2591" s="1"/>
  <c r="I2591"/>
  <c r="K2591"/>
  <c r="M2591"/>
  <c r="N2591" s="1"/>
  <c r="O2591"/>
  <c r="A2592"/>
  <c r="B2592"/>
  <c r="I2592" s="1"/>
  <c r="F2592"/>
  <c r="G2592" s="1"/>
  <c r="H2592"/>
  <c r="K2592"/>
  <c r="M2592"/>
  <c r="N2592" s="1"/>
  <c r="U2592" s="1"/>
  <c r="O2592"/>
  <c r="A2593"/>
  <c r="B2593"/>
  <c r="I2593"/>
  <c r="F2593"/>
  <c r="G2593"/>
  <c r="H2593"/>
  <c r="K2593"/>
  <c r="M2593"/>
  <c r="N2593"/>
  <c r="O2593"/>
  <c r="Q2593"/>
  <c r="A2594"/>
  <c r="B2594"/>
  <c r="F2594"/>
  <c r="G2594"/>
  <c r="H2594"/>
  <c r="I2594"/>
  <c r="K2594"/>
  <c r="M2594"/>
  <c r="N2594" s="1"/>
  <c r="W2594" s="1"/>
  <c r="O2594"/>
  <c r="A2595"/>
  <c r="B2595"/>
  <c r="I2595" s="1"/>
  <c r="F2595"/>
  <c r="G2595" s="1"/>
  <c r="R2595" s="1"/>
  <c r="H2595"/>
  <c r="K2595"/>
  <c r="M2595"/>
  <c r="N2595"/>
  <c r="O2595"/>
  <c r="A2596"/>
  <c r="B2596"/>
  <c r="F2596"/>
  <c r="G2596" s="1"/>
  <c r="H2596"/>
  <c r="I2596"/>
  <c r="K2596"/>
  <c r="M2596"/>
  <c r="N2596" s="1"/>
  <c r="O2596"/>
  <c r="A2597"/>
  <c r="B2597"/>
  <c r="F2597"/>
  <c r="G2597" s="1"/>
  <c r="H2597"/>
  <c r="I2597"/>
  <c r="K2597"/>
  <c r="M2597"/>
  <c r="N2597" s="1"/>
  <c r="O2597"/>
  <c r="A2598"/>
  <c r="B2598"/>
  <c r="I2598" s="1"/>
  <c r="F2598"/>
  <c r="G2598" s="1"/>
  <c r="H2598"/>
  <c r="K2598"/>
  <c r="M2598"/>
  <c r="N2598" s="1"/>
  <c r="O2598"/>
  <c r="A2599"/>
  <c r="B2599"/>
  <c r="I2599" s="1"/>
  <c r="F2599"/>
  <c r="G2599"/>
  <c r="S2599" s="1"/>
  <c r="H2599"/>
  <c r="K2599"/>
  <c r="M2599"/>
  <c r="N2599"/>
  <c r="V2599" s="1"/>
  <c r="O2599"/>
  <c r="A2600"/>
  <c r="B2600"/>
  <c r="I2600"/>
  <c r="F2600"/>
  <c r="G2600" s="1"/>
  <c r="H2600"/>
  <c r="K2600"/>
  <c r="M2600"/>
  <c r="N2600" s="1"/>
  <c r="O2600"/>
  <c r="A2601"/>
  <c r="B2601"/>
  <c r="F2601"/>
  <c r="G2601" s="1"/>
  <c r="H2601"/>
  <c r="I2601"/>
  <c r="K2601"/>
  <c r="M2601"/>
  <c r="N2601"/>
  <c r="U2601" s="1"/>
  <c r="O2601"/>
  <c r="A2602"/>
  <c r="B2602"/>
  <c r="I2602" s="1"/>
  <c r="F2602"/>
  <c r="G2602" s="1"/>
  <c r="R2602" s="1"/>
  <c r="H2602"/>
  <c r="Y2602" s="1"/>
  <c r="K2602"/>
  <c r="M2602"/>
  <c r="N2602" s="1"/>
  <c r="W2602" s="1"/>
  <c r="O2602"/>
  <c r="A2603"/>
  <c r="B2603"/>
  <c r="I2603" s="1"/>
  <c r="F2603"/>
  <c r="G2603" s="1"/>
  <c r="H2603"/>
  <c r="K2603"/>
  <c r="M2603"/>
  <c r="N2603"/>
  <c r="U2603" s="1"/>
  <c r="O2603"/>
  <c r="A2604"/>
  <c r="B2604"/>
  <c r="I2604" s="1"/>
  <c r="F2604"/>
  <c r="G2604" s="1"/>
  <c r="H2604"/>
  <c r="K2604"/>
  <c r="M2604"/>
  <c r="N2604" s="1"/>
  <c r="O2604"/>
  <c r="A2605"/>
  <c r="B2605"/>
  <c r="F2605"/>
  <c r="G2605" s="1"/>
  <c r="H2605"/>
  <c r="I2605"/>
  <c r="K2605"/>
  <c r="M2605"/>
  <c r="N2605" s="1"/>
  <c r="O2605"/>
  <c r="A2606"/>
  <c r="B2606"/>
  <c r="I2606"/>
  <c r="F2606"/>
  <c r="G2606"/>
  <c r="AB2606" s="1"/>
  <c r="H2606"/>
  <c r="K2606"/>
  <c r="M2606"/>
  <c r="N2606" s="1"/>
  <c r="V2606" s="1"/>
  <c r="W2606"/>
  <c r="O2606"/>
  <c r="A2607"/>
  <c r="B2607"/>
  <c r="F2607"/>
  <c r="G2607"/>
  <c r="S2607" s="1"/>
  <c r="H2607"/>
  <c r="I2607"/>
  <c r="K2607"/>
  <c r="M2607"/>
  <c r="N2607" s="1"/>
  <c r="V2607" s="1"/>
  <c r="O2607"/>
  <c r="A2608"/>
  <c r="B2608"/>
  <c r="I2608"/>
  <c r="F2608"/>
  <c r="G2608"/>
  <c r="H2608"/>
  <c r="K2608"/>
  <c r="M2608"/>
  <c r="N2608"/>
  <c r="W2608" s="1"/>
  <c r="O2608"/>
  <c r="A2609"/>
  <c r="B2609"/>
  <c r="I2609" s="1"/>
  <c r="F2609"/>
  <c r="G2609" s="1"/>
  <c r="H2609"/>
  <c r="K2609"/>
  <c r="M2609"/>
  <c r="N2609" s="1"/>
  <c r="U2609" s="1"/>
  <c r="O2609"/>
  <c r="A2610"/>
  <c r="B2610"/>
  <c r="F2610"/>
  <c r="G2610" s="1"/>
  <c r="T2610" s="1"/>
  <c r="H2610"/>
  <c r="I2610"/>
  <c r="K2610"/>
  <c r="M2610"/>
  <c r="N2610"/>
  <c r="O2610"/>
  <c r="A2611"/>
  <c r="B2611"/>
  <c r="I2611"/>
  <c r="F2611"/>
  <c r="G2611" s="1"/>
  <c r="S2611" s="1"/>
  <c r="H2611"/>
  <c r="K2611"/>
  <c r="M2611"/>
  <c r="N2611" s="1"/>
  <c r="O2611"/>
  <c r="A2612"/>
  <c r="B2612"/>
  <c r="I2612" s="1"/>
  <c r="F2612"/>
  <c r="G2612"/>
  <c r="T2612" s="1"/>
  <c r="H2612"/>
  <c r="K2612"/>
  <c r="M2612"/>
  <c r="N2612"/>
  <c r="O2612"/>
  <c r="A2613"/>
  <c r="B2613"/>
  <c r="I2613" s="1"/>
  <c r="F2613"/>
  <c r="G2613"/>
  <c r="H2613"/>
  <c r="K2613"/>
  <c r="M2613"/>
  <c r="N2613"/>
  <c r="O2613"/>
  <c r="A2614"/>
  <c r="B2614"/>
  <c r="I2614" s="1"/>
  <c r="F2614"/>
  <c r="G2614" s="1"/>
  <c r="H2614"/>
  <c r="K2614"/>
  <c r="M2614"/>
  <c r="N2614"/>
  <c r="W2614" s="1"/>
  <c r="O2614"/>
  <c r="A2615"/>
  <c r="B2615"/>
  <c r="I2615"/>
  <c r="F2615"/>
  <c r="G2615" s="1"/>
  <c r="R2615" s="1"/>
  <c r="H2615"/>
  <c r="K2615"/>
  <c r="M2615"/>
  <c r="N2615" s="1"/>
  <c r="V2615" s="1"/>
  <c r="O2615"/>
  <c r="A2616"/>
  <c r="B2616"/>
  <c r="F2616"/>
  <c r="G2616"/>
  <c r="H2616"/>
  <c r="I2616"/>
  <c r="K2616"/>
  <c r="M2616"/>
  <c r="N2616" s="1"/>
  <c r="O2616"/>
  <c r="A2617"/>
  <c r="B2617"/>
  <c r="I2617" s="1"/>
  <c r="F2617"/>
  <c r="G2617" s="1"/>
  <c r="H2617"/>
  <c r="K2617"/>
  <c r="M2617"/>
  <c r="N2617"/>
  <c r="O2617"/>
  <c r="A2618"/>
  <c r="B2618"/>
  <c r="F2618"/>
  <c r="G2618"/>
  <c r="H2618"/>
  <c r="I2618"/>
  <c r="K2618"/>
  <c r="M2618"/>
  <c r="N2618" s="1"/>
  <c r="O2618"/>
  <c r="A2619"/>
  <c r="B2619"/>
  <c r="I2619" s="1"/>
  <c r="F2619"/>
  <c r="G2619"/>
  <c r="H2619"/>
  <c r="K2619"/>
  <c r="M2619"/>
  <c r="N2619" s="1"/>
  <c r="V2619"/>
  <c r="O2619"/>
  <c r="A2620"/>
  <c r="B2620"/>
  <c r="I2620" s="1"/>
  <c r="F2620"/>
  <c r="G2620" s="1"/>
  <c r="AB2620" s="1"/>
  <c r="H2620"/>
  <c r="K2620"/>
  <c r="M2620"/>
  <c r="N2620" s="1"/>
  <c r="U2620" s="1"/>
  <c r="O2620"/>
  <c r="A2621"/>
  <c r="B2621"/>
  <c r="I2621" s="1"/>
  <c r="F2621"/>
  <c r="G2621"/>
  <c r="H2621"/>
  <c r="K2621"/>
  <c r="M2621"/>
  <c r="N2621"/>
  <c r="U2621" s="1"/>
  <c r="O2621"/>
  <c r="A2622"/>
  <c r="B2622"/>
  <c r="I2622" s="1"/>
  <c r="F2622"/>
  <c r="G2622" s="1"/>
  <c r="S2622" s="1"/>
  <c r="H2622"/>
  <c r="AA2622" s="1"/>
  <c r="K2622"/>
  <c r="M2622"/>
  <c r="N2622"/>
  <c r="V2622" s="1"/>
  <c r="O2622"/>
  <c r="A2623"/>
  <c r="B2623"/>
  <c r="I2623"/>
  <c r="F2623"/>
  <c r="G2623"/>
  <c r="Q2623" s="1"/>
  <c r="H2623"/>
  <c r="K2623"/>
  <c r="E2623" s="1"/>
  <c r="AC2623" s="1"/>
  <c r="M2623"/>
  <c r="N2623"/>
  <c r="O2623"/>
  <c r="A2624"/>
  <c r="B2624"/>
  <c r="I2624"/>
  <c r="F2624"/>
  <c r="G2624"/>
  <c r="H2624"/>
  <c r="K2624"/>
  <c r="M2624"/>
  <c r="N2624"/>
  <c r="O2624"/>
  <c r="A2625"/>
  <c r="B2625"/>
  <c r="I2625" s="1"/>
  <c r="F2625"/>
  <c r="G2625" s="1"/>
  <c r="S2625" s="1"/>
  <c r="H2625"/>
  <c r="K2625"/>
  <c r="M2625"/>
  <c r="N2625" s="1"/>
  <c r="O2625"/>
  <c r="A2626"/>
  <c r="B2626"/>
  <c r="I2626" s="1"/>
  <c r="F2626"/>
  <c r="G2626"/>
  <c r="T2626" s="1"/>
  <c r="AB2626"/>
  <c r="H2626"/>
  <c r="K2626"/>
  <c r="M2626"/>
  <c r="N2626"/>
  <c r="O2626"/>
  <c r="A2627"/>
  <c r="B2627"/>
  <c r="I2627"/>
  <c r="F2627"/>
  <c r="G2627"/>
  <c r="H2627"/>
  <c r="K2627"/>
  <c r="AB2627" s="1"/>
  <c r="M2627"/>
  <c r="N2627"/>
  <c r="O2627"/>
  <c r="A2628"/>
  <c r="B2628"/>
  <c r="I2628" s="1"/>
  <c r="F2628"/>
  <c r="G2628" s="1"/>
  <c r="Q2628" s="1"/>
  <c r="H2628"/>
  <c r="K2628"/>
  <c r="E2628" s="1"/>
  <c r="AC2628" s="1"/>
  <c r="M2628"/>
  <c r="N2628"/>
  <c r="O2628"/>
  <c r="W2628"/>
  <c r="A2629"/>
  <c r="B2629"/>
  <c r="F2629"/>
  <c r="G2629"/>
  <c r="H2629"/>
  <c r="I2629"/>
  <c r="K2629"/>
  <c r="M2629"/>
  <c r="N2629" s="1"/>
  <c r="O2629"/>
  <c r="A2630"/>
  <c r="B2630"/>
  <c r="I2630"/>
  <c r="F2630"/>
  <c r="G2630"/>
  <c r="H2630"/>
  <c r="K2630"/>
  <c r="M2630"/>
  <c r="N2630" s="1"/>
  <c r="O2630"/>
  <c r="A2631"/>
  <c r="B2631"/>
  <c r="I2631" s="1"/>
  <c r="F2631"/>
  <c r="G2631" s="1"/>
  <c r="R2631" s="1"/>
  <c r="H2631"/>
  <c r="K2631"/>
  <c r="E2631" s="1"/>
  <c r="AC2631" s="1"/>
  <c r="M2631"/>
  <c r="N2631" s="1"/>
  <c r="O2631"/>
  <c r="A2632"/>
  <c r="B2632"/>
  <c r="I2632" s="1"/>
  <c r="F2632"/>
  <c r="G2632" s="1"/>
  <c r="S2632" s="1"/>
  <c r="H2632"/>
  <c r="K2632"/>
  <c r="M2632"/>
  <c r="N2632" s="1"/>
  <c r="O2632"/>
  <c r="A2633"/>
  <c r="B2633"/>
  <c r="F2633"/>
  <c r="G2633" s="1"/>
  <c r="H2633"/>
  <c r="Z2633" s="1"/>
  <c r="I2633"/>
  <c r="K2633"/>
  <c r="M2633"/>
  <c r="N2633" s="1"/>
  <c r="O2633"/>
  <c r="A2634"/>
  <c r="B2634"/>
  <c r="I2634" s="1"/>
  <c r="F2634"/>
  <c r="G2634" s="1"/>
  <c r="H2634"/>
  <c r="K2634"/>
  <c r="M2634"/>
  <c r="N2634" s="1"/>
  <c r="O2634"/>
  <c r="A2635"/>
  <c r="B2635"/>
  <c r="I2635" s="1"/>
  <c r="F2635"/>
  <c r="G2635" s="1"/>
  <c r="R2635" s="1"/>
  <c r="H2635"/>
  <c r="K2635"/>
  <c r="M2635"/>
  <c r="N2635" s="1"/>
  <c r="V2635" s="1"/>
  <c r="O2635"/>
  <c r="A2636"/>
  <c r="B2636"/>
  <c r="I2636" s="1"/>
  <c r="F2636"/>
  <c r="G2636" s="1"/>
  <c r="H2636"/>
  <c r="K2636"/>
  <c r="M2636"/>
  <c r="N2636" s="1"/>
  <c r="W2636" s="1"/>
  <c r="O2636"/>
  <c r="A2637"/>
  <c r="B2637"/>
  <c r="I2637" s="1"/>
  <c r="F2637"/>
  <c r="G2637"/>
  <c r="H2637"/>
  <c r="K2637"/>
  <c r="M2637"/>
  <c r="N2637"/>
  <c r="V2637" s="1"/>
  <c r="O2637"/>
  <c r="A2638"/>
  <c r="B2638"/>
  <c r="I2638" s="1"/>
  <c r="F2638"/>
  <c r="G2638" s="1"/>
  <c r="T2638" s="1"/>
  <c r="H2638"/>
  <c r="K2638"/>
  <c r="M2638"/>
  <c r="N2638" s="1"/>
  <c r="O2638"/>
  <c r="A2639"/>
  <c r="B2639"/>
  <c r="I2639" s="1"/>
  <c r="F2639"/>
  <c r="G2639"/>
  <c r="H2639"/>
  <c r="K2639"/>
  <c r="M2639"/>
  <c r="N2639"/>
  <c r="O2639"/>
  <c r="A2640"/>
  <c r="B2640"/>
  <c r="F2640"/>
  <c r="G2640" s="1"/>
  <c r="T2640" s="1"/>
  <c r="H2640"/>
  <c r="I2640"/>
  <c r="K2640"/>
  <c r="M2640"/>
  <c r="N2640"/>
  <c r="W2640" s="1"/>
  <c r="O2640"/>
  <c r="A2641"/>
  <c r="B2641"/>
  <c r="I2641"/>
  <c r="F2641"/>
  <c r="G2641" s="1"/>
  <c r="H2641"/>
  <c r="K2641"/>
  <c r="M2641"/>
  <c r="N2641" s="1"/>
  <c r="V2641" s="1"/>
  <c r="O2641"/>
  <c r="A2642"/>
  <c r="B2642"/>
  <c r="F2642"/>
  <c r="G2642" s="1"/>
  <c r="T2642" s="1"/>
  <c r="H2642"/>
  <c r="I2642"/>
  <c r="K2642"/>
  <c r="M2642"/>
  <c r="N2642"/>
  <c r="O2642"/>
  <c r="A2643"/>
  <c r="B2643"/>
  <c r="I2643" s="1"/>
  <c r="F2643"/>
  <c r="G2643" s="1"/>
  <c r="H2643"/>
  <c r="K2643"/>
  <c r="M2643"/>
  <c r="N2643" s="1"/>
  <c r="O2643"/>
  <c r="A2644"/>
  <c r="B2644"/>
  <c r="I2644" s="1"/>
  <c r="F2644"/>
  <c r="G2644"/>
  <c r="S2644" s="1"/>
  <c r="H2644"/>
  <c r="K2644"/>
  <c r="M2644"/>
  <c r="N2644"/>
  <c r="O2644"/>
  <c r="A2645"/>
  <c r="B2645"/>
  <c r="I2645"/>
  <c r="F2645"/>
  <c r="G2645" s="1"/>
  <c r="E2645" s="1"/>
  <c r="AC2645" s="1"/>
  <c r="H2645"/>
  <c r="K2645"/>
  <c r="M2645"/>
  <c r="N2645" s="1"/>
  <c r="U2645" s="1"/>
  <c r="O2645"/>
  <c r="A2646"/>
  <c r="B2646"/>
  <c r="I2646" s="1"/>
  <c r="F2646"/>
  <c r="G2646" s="1"/>
  <c r="H2646"/>
  <c r="K2646"/>
  <c r="M2646"/>
  <c r="N2646"/>
  <c r="U2646" s="1"/>
  <c r="O2646"/>
  <c r="A2647"/>
  <c r="B2647"/>
  <c r="I2647" s="1"/>
  <c r="F2647"/>
  <c r="G2647" s="1"/>
  <c r="T2647"/>
  <c r="H2647"/>
  <c r="K2647"/>
  <c r="M2647"/>
  <c r="N2647"/>
  <c r="O2647"/>
  <c r="A2648"/>
  <c r="B2648"/>
  <c r="I2648" s="1"/>
  <c r="F2648"/>
  <c r="G2648"/>
  <c r="AB2648" s="1"/>
  <c r="H2648"/>
  <c r="K2648"/>
  <c r="M2648"/>
  <c r="N2648"/>
  <c r="O2648"/>
  <c r="A2649"/>
  <c r="B2649"/>
  <c r="I2649" s="1"/>
  <c r="F2649"/>
  <c r="G2649" s="1"/>
  <c r="H2649"/>
  <c r="K2649"/>
  <c r="E2649"/>
  <c r="AC2649" s="1"/>
  <c r="M2649"/>
  <c r="N2649"/>
  <c r="W2649" s="1"/>
  <c r="U2649"/>
  <c r="O2649"/>
  <c r="A2650"/>
  <c r="B2650"/>
  <c r="I2650"/>
  <c r="F2650"/>
  <c r="G2650" s="1"/>
  <c r="H2650"/>
  <c r="K2650"/>
  <c r="M2650"/>
  <c r="N2650"/>
  <c r="O2650"/>
  <c r="A2651"/>
  <c r="B2651"/>
  <c r="I2651"/>
  <c r="F2651"/>
  <c r="G2651"/>
  <c r="H2651"/>
  <c r="K2651"/>
  <c r="M2651"/>
  <c r="N2651"/>
  <c r="O2651"/>
  <c r="A2652"/>
  <c r="B2652"/>
  <c r="I2652"/>
  <c r="F2652"/>
  <c r="G2652"/>
  <c r="H2652"/>
  <c r="K2652"/>
  <c r="M2652"/>
  <c r="N2652"/>
  <c r="U2652" s="1"/>
  <c r="O2652"/>
  <c r="A2653"/>
  <c r="B2653"/>
  <c r="I2653" s="1"/>
  <c r="F2653"/>
  <c r="G2653" s="1"/>
  <c r="H2653"/>
  <c r="K2653"/>
  <c r="M2653"/>
  <c r="N2653" s="1"/>
  <c r="O2653"/>
  <c r="A2654"/>
  <c r="B2654"/>
  <c r="I2654" s="1"/>
  <c r="F2654"/>
  <c r="G2654" s="1"/>
  <c r="H2654"/>
  <c r="K2654"/>
  <c r="M2654"/>
  <c r="N2654" s="1"/>
  <c r="O2654"/>
  <c r="A2655"/>
  <c r="B2655"/>
  <c r="I2655" s="1"/>
  <c r="F2655"/>
  <c r="G2655" s="1"/>
  <c r="H2655"/>
  <c r="K2655"/>
  <c r="M2655"/>
  <c r="N2655" s="1"/>
  <c r="V2655" s="1"/>
  <c r="O2655"/>
  <c r="A2656"/>
  <c r="B2656"/>
  <c r="F2656"/>
  <c r="G2656"/>
  <c r="T2656" s="1"/>
  <c r="H2656"/>
  <c r="I2656"/>
  <c r="K2656"/>
  <c r="E2656"/>
  <c r="AC2656" s="1"/>
  <c r="M2656"/>
  <c r="N2656" s="1"/>
  <c r="O2656"/>
  <c r="A2657"/>
  <c r="B2657"/>
  <c r="I2657" s="1"/>
  <c r="F2657"/>
  <c r="G2657" s="1"/>
  <c r="H2657"/>
  <c r="K2657"/>
  <c r="M2657"/>
  <c r="N2657" s="1"/>
  <c r="O2657"/>
  <c r="A2658"/>
  <c r="B2658"/>
  <c r="I2658" s="1"/>
  <c r="F2658"/>
  <c r="G2658" s="1"/>
  <c r="H2658"/>
  <c r="K2658"/>
  <c r="M2658"/>
  <c r="N2658" s="1"/>
  <c r="W2658"/>
  <c r="O2658"/>
  <c r="A2659"/>
  <c r="B2659"/>
  <c r="I2659"/>
  <c r="F2659"/>
  <c r="G2659" s="1"/>
  <c r="H2659"/>
  <c r="K2659"/>
  <c r="M2659"/>
  <c r="N2659" s="1"/>
  <c r="O2659"/>
  <c r="A2660"/>
  <c r="B2660"/>
  <c r="F2660"/>
  <c r="G2660" s="1"/>
  <c r="H2660"/>
  <c r="I2660"/>
  <c r="K2660"/>
  <c r="M2660"/>
  <c r="N2660"/>
  <c r="O2660"/>
  <c r="A2661"/>
  <c r="B2661"/>
  <c r="I2661"/>
  <c r="F2661"/>
  <c r="G2661" s="1"/>
  <c r="AB2661" s="1"/>
  <c r="H2661"/>
  <c r="K2661"/>
  <c r="M2661"/>
  <c r="N2661" s="1"/>
  <c r="U2661" s="1"/>
  <c r="O2661"/>
  <c r="A2662"/>
  <c r="B2662"/>
  <c r="F2662"/>
  <c r="G2662" s="1"/>
  <c r="H2662"/>
  <c r="I2662"/>
  <c r="K2662"/>
  <c r="M2662"/>
  <c r="N2662"/>
  <c r="O2662"/>
  <c r="A2663"/>
  <c r="B2663"/>
  <c r="I2663"/>
  <c r="F2663"/>
  <c r="G2663" s="1"/>
  <c r="T2663" s="1"/>
  <c r="H2663"/>
  <c r="K2663"/>
  <c r="M2663"/>
  <c r="N2663" s="1"/>
  <c r="W2663" s="1"/>
  <c r="O2663"/>
  <c r="A2664"/>
  <c r="B2664"/>
  <c r="I2664" s="1"/>
  <c r="F2664"/>
  <c r="G2664"/>
  <c r="Q2664" s="1"/>
  <c r="H2664"/>
  <c r="K2664"/>
  <c r="M2664"/>
  <c r="N2664" s="1"/>
  <c r="O2664"/>
  <c r="A2665"/>
  <c r="B2665"/>
  <c r="F2665"/>
  <c r="G2665" s="1"/>
  <c r="H2665"/>
  <c r="I2665"/>
  <c r="K2665"/>
  <c r="M2665"/>
  <c r="N2665"/>
  <c r="O2665"/>
  <c r="A2666"/>
  <c r="B2666"/>
  <c r="I2666"/>
  <c r="F2666"/>
  <c r="G2666" s="1"/>
  <c r="T2666" s="1"/>
  <c r="H2666"/>
  <c r="K2666"/>
  <c r="M2666"/>
  <c r="N2666" s="1"/>
  <c r="O2666"/>
  <c r="A2667"/>
  <c r="B2667"/>
  <c r="I2667"/>
  <c r="F2667"/>
  <c r="G2667" s="1"/>
  <c r="Q2667" s="1"/>
  <c r="H2667"/>
  <c r="K2667"/>
  <c r="M2667"/>
  <c r="N2667" s="1"/>
  <c r="O2667"/>
  <c r="A2668"/>
  <c r="B2668"/>
  <c r="I2668" s="1"/>
  <c r="F2668"/>
  <c r="G2668" s="1"/>
  <c r="T2668" s="1"/>
  <c r="H2668"/>
  <c r="K2668"/>
  <c r="M2668"/>
  <c r="N2668" s="1"/>
  <c r="O2668"/>
  <c r="A2669"/>
  <c r="B2669"/>
  <c r="I2669" s="1"/>
  <c r="F2669"/>
  <c r="G2669" s="1"/>
  <c r="E2669" s="1"/>
  <c r="AC2669" s="1"/>
  <c r="H2669"/>
  <c r="K2669"/>
  <c r="M2669"/>
  <c r="N2669" s="1"/>
  <c r="O2669"/>
  <c r="A2670"/>
  <c r="B2670"/>
  <c r="F2670"/>
  <c r="G2670" s="1"/>
  <c r="S2670" s="1"/>
  <c r="H2670"/>
  <c r="I2670"/>
  <c r="K2670"/>
  <c r="M2670"/>
  <c r="N2670" s="1"/>
  <c r="O2670"/>
  <c r="A2671"/>
  <c r="B2671"/>
  <c r="I2671" s="1"/>
  <c r="F2671"/>
  <c r="G2671" s="1"/>
  <c r="H2671"/>
  <c r="K2671"/>
  <c r="M2671"/>
  <c r="N2671" s="1"/>
  <c r="O2671"/>
  <c r="A2672"/>
  <c r="B2672"/>
  <c r="F2672"/>
  <c r="G2672" s="1"/>
  <c r="H2672"/>
  <c r="I2672"/>
  <c r="K2672"/>
  <c r="M2672"/>
  <c r="N2672" s="1"/>
  <c r="U2672" s="1"/>
  <c r="O2672"/>
  <c r="A2673"/>
  <c r="B2673"/>
  <c r="I2673" s="1"/>
  <c r="F2673"/>
  <c r="G2673"/>
  <c r="H2673"/>
  <c r="X2673" s="1"/>
  <c r="K2673"/>
  <c r="M2673"/>
  <c r="N2673" s="1"/>
  <c r="U2673" s="1"/>
  <c r="O2673"/>
  <c r="A2674"/>
  <c r="B2674"/>
  <c r="I2674" s="1"/>
  <c r="F2674"/>
  <c r="G2674" s="1"/>
  <c r="H2674"/>
  <c r="K2674"/>
  <c r="M2674"/>
  <c r="N2674" s="1"/>
  <c r="O2674"/>
  <c r="A2675"/>
  <c r="B2675"/>
  <c r="I2675" s="1"/>
  <c r="F2675"/>
  <c r="G2675" s="1"/>
  <c r="H2675"/>
  <c r="K2675"/>
  <c r="M2675"/>
  <c r="N2675"/>
  <c r="V2675" s="1"/>
  <c r="O2675"/>
  <c r="A2676"/>
  <c r="B2676"/>
  <c r="I2676"/>
  <c r="F2676"/>
  <c r="G2676"/>
  <c r="Q2676" s="1"/>
  <c r="H2676"/>
  <c r="Y2676" s="1"/>
  <c r="K2676"/>
  <c r="M2676"/>
  <c r="N2676" s="1"/>
  <c r="O2676"/>
  <c r="A2677"/>
  <c r="B2677"/>
  <c r="I2677"/>
  <c r="F2677"/>
  <c r="G2677" s="1"/>
  <c r="H2677"/>
  <c r="K2677"/>
  <c r="M2677"/>
  <c r="N2677" s="1"/>
  <c r="O2677"/>
  <c r="A2678"/>
  <c r="B2678"/>
  <c r="I2678"/>
  <c r="F2678"/>
  <c r="G2678" s="1"/>
  <c r="S2678" s="1"/>
  <c r="H2678"/>
  <c r="Y2678" s="1"/>
  <c r="K2678"/>
  <c r="M2678"/>
  <c r="N2678" s="1"/>
  <c r="V2678" s="1"/>
  <c r="O2678"/>
  <c r="R2678"/>
  <c r="A2679"/>
  <c r="B2679"/>
  <c r="I2679" s="1"/>
  <c r="F2679"/>
  <c r="G2679" s="1"/>
  <c r="H2679"/>
  <c r="Z2679" s="1"/>
  <c r="K2679"/>
  <c r="M2679"/>
  <c r="N2679" s="1"/>
  <c r="O2679"/>
  <c r="R2679"/>
  <c r="A2680"/>
  <c r="B2680"/>
  <c r="I2680" s="1"/>
  <c r="F2680"/>
  <c r="G2680" s="1"/>
  <c r="E2680" s="1"/>
  <c r="AC2680" s="1"/>
  <c r="H2680"/>
  <c r="Y2680" s="1"/>
  <c r="K2680"/>
  <c r="M2680"/>
  <c r="N2680"/>
  <c r="U2680" s="1"/>
  <c r="O2680"/>
  <c r="A2681"/>
  <c r="B2681"/>
  <c r="I2681" s="1"/>
  <c r="F2681"/>
  <c r="G2681"/>
  <c r="H2681"/>
  <c r="K2681"/>
  <c r="M2681"/>
  <c r="N2681"/>
  <c r="O2681"/>
  <c r="A2682"/>
  <c r="B2682"/>
  <c r="I2682"/>
  <c r="F2682"/>
  <c r="G2682" s="1"/>
  <c r="S2682" s="1"/>
  <c r="H2682"/>
  <c r="K2682"/>
  <c r="M2682"/>
  <c r="N2682" s="1"/>
  <c r="O2682"/>
  <c r="A2683"/>
  <c r="B2683"/>
  <c r="I2683" s="1"/>
  <c r="F2683"/>
  <c r="G2683"/>
  <c r="H2683"/>
  <c r="K2683"/>
  <c r="M2683"/>
  <c r="N2683"/>
  <c r="U2683" s="1"/>
  <c r="V2683"/>
  <c r="O2683"/>
  <c r="A2684"/>
  <c r="B2684"/>
  <c r="I2684"/>
  <c r="F2684"/>
  <c r="G2684"/>
  <c r="H2684"/>
  <c r="K2684"/>
  <c r="M2684"/>
  <c r="N2684"/>
  <c r="O2684"/>
  <c r="A2685"/>
  <c r="B2685"/>
  <c r="I2685"/>
  <c r="F2685"/>
  <c r="G2685"/>
  <c r="S2685" s="1"/>
  <c r="H2685"/>
  <c r="K2685"/>
  <c r="M2685"/>
  <c r="N2685"/>
  <c r="O2685"/>
  <c r="A2686"/>
  <c r="B2686"/>
  <c r="I2686" s="1"/>
  <c r="F2686"/>
  <c r="G2686" s="1"/>
  <c r="H2686"/>
  <c r="K2686"/>
  <c r="M2686"/>
  <c r="N2686" s="1"/>
  <c r="O2686"/>
  <c r="A2687"/>
  <c r="B2687"/>
  <c r="I2687" s="1"/>
  <c r="F2687"/>
  <c r="G2687" s="1"/>
  <c r="S2687" s="1"/>
  <c r="H2687"/>
  <c r="K2687"/>
  <c r="M2687"/>
  <c r="N2687" s="1"/>
  <c r="V2687" s="1"/>
  <c r="O2687"/>
  <c r="A2688"/>
  <c r="B2688"/>
  <c r="I2688" s="1"/>
  <c r="F2688"/>
  <c r="G2688" s="1"/>
  <c r="E2688" s="1"/>
  <c r="AC2688" s="1"/>
  <c r="H2688"/>
  <c r="K2688"/>
  <c r="M2688"/>
  <c r="N2688" s="1"/>
  <c r="O2688"/>
  <c r="A2689"/>
  <c r="B2689"/>
  <c r="F2689"/>
  <c r="G2689" s="1"/>
  <c r="H2689"/>
  <c r="I2689"/>
  <c r="K2689"/>
  <c r="M2689"/>
  <c r="N2689"/>
  <c r="U2689" s="1"/>
  <c r="O2689"/>
  <c r="A2690"/>
  <c r="B2690"/>
  <c r="F2690"/>
  <c r="G2690"/>
  <c r="H2690"/>
  <c r="I2690"/>
  <c r="K2690"/>
  <c r="M2690"/>
  <c r="N2690" s="1"/>
  <c r="O2690"/>
  <c r="A2691"/>
  <c r="B2691"/>
  <c r="I2691"/>
  <c r="F2691"/>
  <c r="G2691"/>
  <c r="S2691" s="1"/>
  <c r="R2691"/>
  <c r="H2691"/>
  <c r="K2691"/>
  <c r="E2691" s="1"/>
  <c r="AC2691" s="1"/>
  <c r="AB2691"/>
  <c r="M2691"/>
  <c r="N2691"/>
  <c r="O2691"/>
  <c r="Q2691"/>
  <c r="A2692"/>
  <c r="B2692"/>
  <c r="I2692" s="1"/>
  <c r="F2692"/>
  <c r="G2692"/>
  <c r="H2692"/>
  <c r="K2692"/>
  <c r="M2692"/>
  <c r="N2692"/>
  <c r="W2692" s="1"/>
  <c r="U2692"/>
  <c r="O2692"/>
  <c r="A2693"/>
  <c r="B2693"/>
  <c r="I2693"/>
  <c r="F2693"/>
  <c r="G2693" s="1"/>
  <c r="H2693"/>
  <c r="K2693"/>
  <c r="M2693"/>
  <c r="N2693" s="1"/>
  <c r="O2693"/>
  <c r="A2694"/>
  <c r="B2694"/>
  <c r="I2694" s="1"/>
  <c r="F2694"/>
  <c r="G2694" s="1"/>
  <c r="R2694" s="1"/>
  <c r="H2694"/>
  <c r="K2694"/>
  <c r="M2694"/>
  <c r="N2694" s="1"/>
  <c r="O2694"/>
  <c r="A2695"/>
  <c r="B2695"/>
  <c r="I2695" s="1"/>
  <c r="F2695"/>
  <c r="G2695"/>
  <c r="H2695"/>
  <c r="K2695"/>
  <c r="M2695"/>
  <c r="N2695" s="1"/>
  <c r="O2695"/>
  <c r="A2696"/>
  <c r="B2696"/>
  <c r="I2696" s="1"/>
  <c r="F2696"/>
  <c r="G2696" s="1"/>
  <c r="H2696"/>
  <c r="Y2696" s="1"/>
  <c r="K2696"/>
  <c r="M2696"/>
  <c r="N2696" s="1"/>
  <c r="V2696" s="1"/>
  <c r="O2696"/>
  <c r="A2697"/>
  <c r="B2697"/>
  <c r="I2697" s="1"/>
  <c r="F2697"/>
  <c r="G2697" s="1"/>
  <c r="T2697"/>
  <c r="H2697"/>
  <c r="K2697"/>
  <c r="M2697"/>
  <c r="N2697" s="1"/>
  <c r="O2697"/>
  <c r="A2698"/>
  <c r="B2698"/>
  <c r="F2698"/>
  <c r="G2698" s="1"/>
  <c r="H2698"/>
  <c r="I2698"/>
  <c r="K2698"/>
  <c r="M2698"/>
  <c r="N2698"/>
  <c r="W2698" s="1"/>
  <c r="O2698"/>
  <c r="A2699"/>
  <c r="B2699"/>
  <c r="I2699" s="1"/>
  <c r="F2699"/>
  <c r="G2699" s="1"/>
  <c r="H2699"/>
  <c r="K2699"/>
  <c r="M2699"/>
  <c r="N2699" s="1"/>
  <c r="O2699"/>
  <c r="A2700"/>
  <c r="B2700"/>
  <c r="I2700" s="1"/>
  <c r="F2700"/>
  <c r="G2700" s="1"/>
  <c r="H2700"/>
  <c r="K2700"/>
  <c r="M2700"/>
  <c r="N2700" s="1"/>
  <c r="U2700" s="1"/>
  <c r="O2700"/>
  <c r="A2701"/>
  <c r="B2701"/>
  <c r="F2701"/>
  <c r="G2701" s="1"/>
  <c r="H2701"/>
  <c r="I2701"/>
  <c r="K2701"/>
  <c r="M2701"/>
  <c r="N2701" s="1"/>
  <c r="O2701"/>
  <c r="A2702"/>
  <c r="B2702"/>
  <c r="I2702"/>
  <c r="F2702"/>
  <c r="G2702"/>
  <c r="H2702"/>
  <c r="K2702"/>
  <c r="M2702"/>
  <c r="N2702"/>
  <c r="W2702" s="1"/>
  <c r="O2702"/>
  <c r="A2703"/>
  <c r="B2703"/>
  <c r="I2703" s="1"/>
  <c r="F2703"/>
  <c r="G2703" s="1"/>
  <c r="H2703"/>
  <c r="K2703"/>
  <c r="M2703"/>
  <c r="N2703"/>
  <c r="O2703"/>
  <c r="A2704"/>
  <c r="B2704"/>
  <c r="I2704"/>
  <c r="F2704"/>
  <c r="G2704"/>
  <c r="H2704"/>
  <c r="K2704"/>
  <c r="M2704"/>
  <c r="N2704"/>
  <c r="O2704"/>
  <c r="A2705"/>
  <c r="B2705"/>
  <c r="I2705"/>
  <c r="F2705"/>
  <c r="G2705"/>
  <c r="H2705"/>
  <c r="K2705"/>
  <c r="M2705"/>
  <c r="N2705"/>
  <c r="O2705"/>
  <c r="A2706"/>
  <c r="B2706"/>
  <c r="F2706"/>
  <c r="G2706" s="1"/>
  <c r="H2706"/>
  <c r="I2706"/>
  <c r="K2706"/>
  <c r="M2706"/>
  <c r="N2706"/>
  <c r="O2706"/>
  <c r="A2707"/>
  <c r="B2707"/>
  <c r="I2707"/>
  <c r="F2707"/>
  <c r="G2707" s="1"/>
  <c r="AB2707" s="1"/>
  <c r="H2707"/>
  <c r="K2707"/>
  <c r="M2707"/>
  <c r="N2707" s="1"/>
  <c r="O2707"/>
  <c r="A2708"/>
  <c r="B2708"/>
  <c r="I2708" s="1"/>
  <c r="F2708"/>
  <c r="G2708" s="1"/>
  <c r="H2708"/>
  <c r="K2708"/>
  <c r="M2708"/>
  <c r="N2708"/>
  <c r="O2708"/>
  <c r="A2709"/>
  <c r="B2709"/>
  <c r="I2709"/>
  <c r="F2709"/>
  <c r="G2709"/>
  <c r="H2709"/>
  <c r="K2709"/>
  <c r="AB2709" s="1"/>
  <c r="M2709"/>
  <c r="N2709"/>
  <c r="W2709" s="1"/>
  <c r="U2709"/>
  <c r="O2709"/>
  <c r="A2710"/>
  <c r="B2710"/>
  <c r="I2710"/>
  <c r="F2710"/>
  <c r="G2710" s="1"/>
  <c r="H2710"/>
  <c r="K2710"/>
  <c r="M2710"/>
  <c r="N2710"/>
  <c r="W2710" s="1"/>
  <c r="O2710"/>
  <c r="A2711"/>
  <c r="B2711"/>
  <c r="F2711"/>
  <c r="G2711" s="1"/>
  <c r="H2711"/>
  <c r="I2711"/>
  <c r="K2711"/>
  <c r="M2711"/>
  <c r="N2711"/>
  <c r="O2711"/>
  <c r="A2712"/>
  <c r="B2712"/>
  <c r="I2712"/>
  <c r="F2712"/>
  <c r="G2712" s="1"/>
  <c r="T2712" s="1"/>
  <c r="H2712"/>
  <c r="K2712"/>
  <c r="M2712"/>
  <c r="N2712" s="1"/>
  <c r="V2712" s="1"/>
  <c r="O2712"/>
  <c r="A2713"/>
  <c r="B2713"/>
  <c r="I2713" s="1"/>
  <c r="F2713"/>
  <c r="G2713"/>
  <c r="H2713"/>
  <c r="K2713"/>
  <c r="M2713"/>
  <c r="N2713"/>
  <c r="O2713"/>
  <c r="A2714"/>
  <c r="B2714"/>
  <c r="I2714" s="1"/>
  <c r="F2714"/>
  <c r="G2714" s="1"/>
  <c r="H2714"/>
  <c r="K2714"/>
  <c r="M2714"/>
  <c r="N2714" s="1"/>
  <c r="O2714"/>
  <c r="A2715"/>
  <c r="B2715"/>
  <c r="I2715"/>
  <c r="F2715"/>
  <c r="G2715"/>
  <c r="H2715"/>
  <c r="K2715"/>
  <c r="M2715"/>
  <c r="N2715" s="1"/>
  <c r="V2715" s="1"/>
  <c r="O2715"/>
  <c r="A2716"/>
  <c r="B2716"/>
  <c r="I2716" s="1"/>
  <c r="F2716"/>
  <c r="G2716" s="1"/>
  <c r="H2716"/>
  <c r="K2716"/>
  <c r="M2716"/>
  <c r="N2716" s="1"/>
  <c r="U2716" s="1"/>
  <c r="O2716"/>
  <c r="A2717"/>
  <c r="B2717"/>
  <c r="F2717"/>
  <c r="G2717"/>
  <c r="H2717"/>
  <c r="I2717"/>
  <c r="K2717"/>
  <c r="E2717"/>
  <c r="AC2717" s="1"/>
  <c r="M2717"/>
  <c r="N2717" s="1"/>
  <c r="O2717"/>
  <c r="A2718"/>
  <c r="B2718"/>
  <c r="I2718" s="1"/>
  <c r="F2718"/>
  <c r="G2718"/>
  <c r="H2718"/>
  <c r="K2718"/>
  <c r="M2718"/>
  <c r="N2718" s="1"/>
  <c r="O2718"/>
  <c r="A2719"/>
  <c r="B2719"/>
  <c r="F2719"/>
  <c r="G2719" s="1"/>
  <c r="AB2719" s="1"/>
  <c r="H2719"/>
  <c r="I2719"/>
  <c r="K2719"/>
  <c r="M2719"/>
  <c r="N2719" s="1"/>
  <c r="O2719"/>
  <c r="A2720"/>
  <c r="B2720"/>
  <c r="I2720"/>
  <c r="F2720"/>
  <c r="G2720"/>
  <c r="H2720"/>
  <c r="K2720"/>
  <c r="M2720"/>
  <c r="N2720"/>
  <c r="U2720" s="1"/>
  <c r="O2720"/>
  <c r="A2721"/>
  <c r="B2721"/>
  <c r="I2721" s="1"/>
  <c r="F2721"/>
  <c r="G2721" s="1"/>
  <c r="H2721"/>
  <c r="K2721"/>
  <c r="M2721"/>
  <c r="N2721" s="1"/>
  <c r="V2721" s="1"/>
  <c r="O2721"/>
  <c r="A2722"/>
  <c r="B2722"/>
  <c r="I2722" s="1"/>
  <c r="F2722"/>
  <c r="G2722"/>
  <c r="H2722"/>
  <c r="K2722"/>
  <c r="M2722"/>
  <c r="N2722"/>
  <c r="O2722"/>
  <c r="A2723"/>
  <c r="B2723"/>
  <c r="I2723"/>
  <c r="F2723"/>
  <c r="G2723" s="1"/>
  <c r="Q2723" s="1"/>
  <c r="H2723"/>
  <c r="K2723"/>
  <c r="M2723"/>
  <c r="N2723" s="1"/>
  <c r="V2723" s="1"/>
  <c r="O2723"/>
  <c r="A2724"/>
  <c r="B2724"/>
  <c r="F2724"/>
  <c r="G2724"/>
  <c r="R2724" s="1"/>
  <c r="H2724"/>
  <c r="I2724"/>
  <c r="K2724"/>
  <c r="M2724"/>
  <c r="N2724" s="1"/>
  <c r="U2724" s="1"/>
  <c r="O2724"/>
  <c r="A2725"/>
  <c r="B2725"/>
  <c r="F2725"/>
  <c r="G2725" s="1"/>
  <c r="H2725"/>
  <c r="I2725"/>
  <c r="K2725"/>
  <c r="M2725"/>
  <c r="N2725"/>
  <c r="U2725" s="1"/>
  <c r="O2725"/>
  <c r="A2726"/>
  <c r="B2726"/>
  <c r="I2726" s="1"/>
  <c r="F2726"/>
  <c r="G2726" s="1"/>
  <c r="H2726"/>
  <c r="K2726"/>
  <c r="M2726"/>
  <c r="N2726" s="1"/>
  <c r="O2726"/>
  <c r="A2727"/>
  <c r="B2727"/>
  <c r="I2727" s="1"/>
  <c r="F2727"/>
  <c r="G2727" s="1"/>
  <c r="H2727"/>
  <c r="K2727"/>
  <c r="M2727"/>
  <c r="N2727" s="1"/>
  <c r="W2727"/>
  <c r="O2727"/>
  <c r="A2728"/>
  <c r="B2728"/>
  <c r="F2728"/>
  <c r="G2728"/>
  <c r="H2728"/>
  <c r="I2728"/>
  <c r="K2728"/>
  <c r="M2728"/>
  <c r="N2728" s="1"/>
  <c r="O2728"/>
  <c r="A2729"/>
  <c r="B2729"/>
  <c r="I2729"/>
  <c r="F2729"/>
  <c r="G2729" s="1"/>
  <c r="H2729"/>
  <c r="K2729"/>
  <c r="M2729"/>
  <c r="N2729" s="1"/>
  <c r="O2729"/>
  <c r="A2730"/>
  <c r="B2730"/>
  <c r="F2730"/>
  <c r="G2730" s="1"/>
  <c r="H2730"/>
  <c r="I2730"/>
  <c r="K2730"/>
  <c r="M2730"/>
  <c r="N2730" s="1"/>
  <c r="O2730"/>
  <c r="A2731"/>
  <c r="B2731"/>
  <c r="I2731" s="1"/>
  <c r="F2731"/>
  <c r="G2731" s="1"/>
  <c r="H2731"/>
  <c r="K2731"/>
  <c r="M2731"/>
  <c r="N2731" s="1"/>
  <c r="V2731" s="1"/>
  <c r="O2731"/>
  <c r="A2732"/>
  <c r="B2732"/>
  <c r="I2732" s="1"/>
  <c r="F2732"/>
  <c r="G2732" s="1"/>
  <c r="H2732"/>
  <c r="K2732"/>
  <c r="M2732"/>
  <c r="N2732"/>
  <c r="W2732" s="1"/>
  <c r="O2732"/>
  <c r="A2733"/>
  <c r="B2733"/>
  <c r="I2733"/>
  <c r="F2733"/>
  <c r="G2733"/>
  <c r="Q2733" s="1"/>
  <c r="H2733"/>
  <c r="K2733"/>
  <c r="M2733"/>
  <c r="N2733"/>
  <c r="O2733"/>
  <c r="A2734"/>
  <c r="B2734"/>
  <c r="I2734" s="1"/>
  <c r="F2734"/>
  <c r="G2734" s="1"/>
  <c r="H2734"/>
  <c r="K2734"/>
  <c r="M2734"/>
  <c r="N2734" s="1"/>
  <c r="O2734"/>
  <c r="A2735"/>
  <c r="B2735"/>
  <c r="I2735" s="1"/>
  <c r="F2735"/>
  <c r="G2735" s="1"/>
  <c r="H2735"/>
  <c r="AA2735" s="1"/>
  <c r="K2735"/>
  <c r="M2735"/>
  <c r="N2735" s="1"/>
  <c r="O2735"/>
  <c r="A2736"/>
  <c r="B2736"/>
  <c r="I2736" s="1"/>
  <c r="F2736"/>
  <c r="G2736" s="1"/>
  <c r="H2736"/>
  <c r="K2736"/>
  <c r="M2736"/>
  <c r="N2736"/>
  <c r="O2736"/>
  <c r="A2737"/>
  <c r="B2737"/>
  <c r="I2737" s="1"/>
  <c r="F2737"/>
  <c r="G2737" s="1"/>
  <c r="H2737"/>
  <c r="K2737"/>
  <c r="M2737"/>
  <c r="N2737" s="1"/>
  <c r="O2737"/>
  <c r="A2738"/>
  <c r="B2738"/>
  <c r="I2738" s="1"/>
  <c r="F2738"/>
  <c r="G2738" s="1"/>
  <c r="Q2738" s="1"/>
  <c r="H2738"/>
  <c r="K2738"/>
  <c r="M2738"/>
  <c r="N2738"/>
  <c r="O2738"/>
  <c r="A2739"/>
  <c r="B2739"/>
  <c r="I2739"/>
  <c r="F2739"/>
  <c r="G2739"/>
  <c r="H2739"/>
  <c r="K2739"/>
  <c r="AB2739" s="1"/>
  <c r="M2739"/>
  <c r="N2739"/>
  <c r="V2739" s="1"/>
  <c r="O2739"/>
  <c r="A2740"/>
  <c r="B2740"/>
  <c r="I2740" s="1"/>
  <c r="F2740"/>
  <c r="G2740" s="1"/>
  <c r="H2740"/>
  <c r="K2740"/>
  <c r="M2740"/>
  <c r="N2740"/>
  <c r="W2740" s="1"/>
  <c r="O2740"/>
  <c r="A2741"/>
  <c r="B2741"/>
  <c r="I2741"/>
  <c r="F2741"/>
  <c r="G2741"/>
  <c r="S2741" s="1"/>
  <c r="H2741"/>
  <c r="K2741"/>
  <c r="M2741"/>
  <c r="N2741"/>
  <c r="O2741"/>
  <c r="A2742"/>
  <c r="B2742"/>
  <c r="I2742" s="1"/>
  <c r="F2742"/>
  <c r="G2742" s="1"/>
  <c r="H2742"/>
  <c r="K2742"/>
  <c r="M2742"/>
  <c r="N2742" s="1"/>
  <c r="O2742"/>
  <c r="A2743"/>
  <c r="B2743"/>
  <c r="I2743" s="1"/>
  <c r="F2743"/>
  <c r="G2743" s="1"/>
  <c r="H2743"/>
  <c r="K2743"/>
  <c r="M2743"/>
  <c r="N2743" s="1"/>
  <c r="O2743"/>
  <c r="A2744"/>
  <c r="B2744"/>
  <c r="I2744" s="1"/>
  <c r="F2744"/>
  <c r="G2744"/>
  <c r="S2744" s="1"/>
  <c r="H2744"/>
  <c r="K2744"/>
  <c r="M2744"/>
  <c r="N2744"/>
  <c r="O2744"/>
  <c r="A2745"/>
  <c r="B2745"/>
  <c r="I2745" s="1"/>
  <c r="F2745"/>
  <c r="G2745" s="1"/>
  <c r="H2745"/>
  <c r="K2745"/>
  <c r="M2745"/>
  <c r="N2745" s="1"/>
  <c r="W2745" s="1"/>
  <c r="O2745"/>
  <c r="A2746"/>
  <c r="B2746"/>
  <c r="I2746" s="1"/>
  <c r="F2746"/>
  <c r="G2746" s="1"/>
  <c r="H2746"/>
  <c r="K2746"/>
  <c r="M2746"/>
  <c r="N2746"/>
  <c r="O2746"/>
  <c r="A2747"/>
  <c r="B2747"/>
  <c r="I2747"/>
  <c r="F2747"/>
  <c r="G2747"/>
  <c r="H2747"/>
  <c r="K2747"/>
  <c r="E2747" s="1"/>
  <c r="AC2747" s="1"/>
  <c r="M2747"/>
  <c r="N2747" s="1"/>
  <c r="O2747"/>
  <c r="A2748"/>
  <c r="B2748"/>
  <c r="I2748" s="1"/>
  <c r="F2748"/>
  <c r="G2748"/>
  <c r="H2748"/>
  <c r="K2748"/>
  <c r="M2748"/>
  <c r="N2748"/>
  <c r="O2748"/>
  <c r="A2749"/>
  <c r="B2749"/>
  <c r="I2749" s="1"/>
  <c r="F2749"/>
  <c r="G2749" s="1"/>
  <c r="H2749"/>
  <c r="K2749"/>
  <c r="M2749"/>
  <c r="N2749"/>
  <c r="O2749"/>
  <c r="A2750"/>
  <c r="B2750"/>
  <c r="I2750" s="1"/>
  <c r="F2750"/>
  <c r="G2750" s="1"/>
  <c r="H2750"/>
  <c r="K2750"/>
  <c r="M2750"/>
  <c r="N2750" s="1"/>
  <c r="O2750"/>
  <c r="A2751"/>
  <c r="B2751"/>
  <c r="I2751" s="1"/>
  <c r="F2751"/>
  <c r="G2751" s="1"/>
  <c r="H2751"/>
  <c r="K2751"/>
  <c r="M2751"/>
  <c r="N2751" s="1"/>
  <c r="O2751"/>
  <c r="A2752"/>
  <c r="B2752"/>
  <c r="I2752" s="1"/>
  <c r="F2752"/>
  <c r="G2752" s="1"/>
  <c r="H2752"/>
  <c r="K2752"/>
  <c r="M2752"/>
  <c r="N2752" s="1"/>
  <c r="O2752"/>
  <c r="A2753"/>
  <c r="B2753"/>
  <c r="I2753" s="1"/>
  <c r="F2753"/>
  <c r="G2753" s="1"/>
  <c r="H2753"/>
  <c r="K2753"/>
  <c r="M2753"/>
  <c r="N2753" s="1"/>
  <c r="O2753"/>
  <c r="A2754"/>
  <c r="B2754"/>
  <c r="I2754"/>
  <c r="F2754"/>
  <c r="G2754" s="1"/>
  <c r="H2754"/>
  <c r="K2754"/>
  <c r="M2754"/>
  <c r="N2754" s="1"/>
  <c r="O2754"/>
  <c r="A2755"/>
  <c r="B2755"/>
  <c r="I2755" s="1"/>
  <c r="F2755"/>
  <c r="G2755" s="1"/>
  <c r="H2755"/>
  <c r="K2755"/>
  <c r="M2755"/>
  <c r="N2755"/>
  <c r="O2755"/>
  <c r="A2756"/>
  <c r="B2756"/>
  <c r="I2756" s="1"/>
  <c r="F2756"/>
  <c r="G2756" s="1"/>
  <c r="H2756"/>
  <c r="K2756"/>
  <c r="M2756"/>
  <c r="N2756" s="1"/>
  <c r="O2756"/>
  <c r="A2757"/>
  <c r="B2757"/>
  <c r="I2757" s="1"/>
  <c r="F2757"/>
  <c r="G2757" s="1"/>
  <c r="H2757"/>
  <c r="K2757"/>
  <c r="M2757"/>
  <c r="N2757" s="1"/>
  <c r="O2757"/>
  <c r="A2758"/>
  <c r="B2758"/>
  <c r="I2758" s="1"/>
  <c r="F2758"/>
  <c r="G2758"/>
  <c r="H2758"/>
  <c r="K2758"/>
  <c r="M2758"/>
  <c r="N2758" s="1"/>
  <c r="O2758"/>
  <c r="A2759"/>
  <c r="B2759"/>
  <c r="F2759"/>
  <c r="G2759"/>
  <c r="H2759"/>
  <c r="I2759"/>
  <c r="K2759"/>
  <c r="M2759"/>
  <c r="N2759" s="1"/>
  <c r="U2759" s="1"/>
  <c r="W2759"/>
  <c r="O2759"/>
  <c r="A2760"/>
  <c r="B2760"/>
  <c r="I2760" s="1"/>
  <c r="F2760"/>
  <c r="G2760" s="1"/>
  <c r="H2760"/>
  <c r="K2760"/>
  <c r="M2760"/>
  <c r="N2760" s="1"/>
  <c r="V2760" s="1"/>
  <c r="O2760"/>
  <c r="A2761"/>
  <c r="B2761"/>
  <c r="F2761"/>
  <c r="G2761"/>
  <c r="AB2761" s="1"/>
  <c r="H2761"/>
  <c r="I2761"/>
  <c r="K2761"/>
  <c r="M2761"/>
  <c r="N2761" s="1"/>
  <c r="O2761"/>
  <c r="A2762"/>
  <c r="B2762"/>
  <c r="F2762"/>
  <c r="G2762"/>
  <c r="H2762"/>
  <c r="I2762"/>
  <c r="K2762"/>
  <c r="M2762"/>
  <c r="N2762" s="1"/>
  <c r="O2762"/>
  <c r="A2763"/>
  <c r="B2763"/>
  <c r="I2763"/>
  <c r="F2763"/>
  <c r="G2763" s="1"/>
  <c r="H2763"/>
  <c r="K2763"/>
  <c r="M2763"/>
  <c r="N2763" s="1"/>
  <c r="O2763"/>
  <c r="A2764"/>
  <c r="B2764"/>
  <c r="I2764" s="1"/>
  <c r="F2764"/>
  <c r="G2764" s="1"/>
  <c r="H2764"/>
  <c r="K2764"/>
  <c r="M2764"/>
  <c r="N2764" s="1"/>
  <c r="O2764"/>
  <c r="A2765"/>
  <c r="B2765"/>
  <c r="I2765" s="1"/>
  <c r="F2765"/>
  <c r="G2765" s="1"/>
  <c r="H2765"/>
  <c r="K2765"/>
  <c r="M2765"/>
  <c r="N2765" s="1"/>
  <c r="W2765" s="1"/>
  <c r="O2765"/>
  <c r="A2766"/>
  <c r="B2766"/>
  <c r="I2766" s="1"/>
  <c r="F2766"/>
  <c r="G2766"/>
  <c r="Q2766" s="1"/>
  <c r="H2766"/>
  <c r="K2766"/>
  <c r="M2766"/>
  <c r="N2766"/>
  <c r="U2766" s="1"/>
  <c r="O2766"/>
  <c r="A2767"/>
  <c r="B2767"/>
  <c r="I2767" s="1"/>
  <c r="F2767"/>
  <c r="G2767" s="1"/>
  <c r="T2767" s="1"/>
  <c r="H2767"/>
  <c r="K2767"/>
  <c r="M2767"/>
  <c r="N2767" s="1"/>
  <c r="U2767" s="1"/>
  <c r="O2767"/>
  <c r="A2768"/>
  <c r="B2768"/>
  <c r="I2768" s="1"/>
  <c r="F2768"/>
  <c r="G2768"/>
  <c r="H2768"/>
  <c r="K2768"/>
  <c r="M2768"/>
  <c r="N2768"/>
  <c r="W2768" s="1"/>
  <c r="O2768"/>
  <c r="A2769"/>
  <c r="B2769"/>
  <c r="I2769" s="1"/>
  <c r="F2769"/>
  <c r="G2769"/>
  <c r="H2769"/>
  <c r="K2769"/>
  <c r="M2769"/>
  <c r="N2769" s="1"/>
  <c r="O2769"/>
  <c r="A2770"/>
  <c r="B2770"/>
  <c r="I2770" s="1"/>
  <c r="F2770"/>
  <c r="G2770" s="1"/>
  <c r="Q2770" s="1"/>
  <c r="H2770"/>
  <c r="K2770"/>
  <c r="M2770"/>
  <c r="N2770"/>
  <c r="O2770"/>
  <c r="A2771"/>
  <c r="B2771"/>
  <c r="I2771"/>
  <c r="F2771"/>
  <c r="G2771"/>
  <c r="H2771"/>
  <c r="K2771"/>
  <c r="M2771"/>
  <c r="N2771" s="1"/>
  <c r="O2771"/>
  <c r="A2772"/>
  <c r="B2772"/>
  <c r="F2772"/>
  <c r="G2772"/>
  <c r="H2772"/>
  <c r="Z2772" s="1"/>
  <c r="I2772"/>
  <c r="K2772"/>
  <c r="M2772"/>
  <c r="N2772" s="1"/>
  <c r="O2772"/>
  <c r="A2773"/>
  <c r="B2773"/>
  <c r="I2773" s="1"/>
  <c r="F2773"/>
  <c r="G2773" s="1"/>
  <c r="H2773"/>
  <c r="Y2773" s="1"/>
  <c r="K2773"/>
  <c r="M2773"/>
  <c r="N2773" s="1"/>
  <c r="O2773"/>
  <c r="A2774"/>
  <c r="B2774"/>
  <c r="I2774" s="1"/>
  <c r="F2774"/>
  <c r="G2774" s="1"/>
  <c r="H2774"/>
  <c r="K2774"/>
  <c r="M2774"/>
  <c r="N2774" s="1"/>
  <c r="O2774"/>
  <c r="A2775"/>
  <c r="B2775"/>
  <c r="I2775" s="1"/>
  <c r="F2775"/>
  <c r="G2775"/>
  <c r="R2775" s="1"/>
  <c r="H2775"/>
  <c r="K2775"/>
  <c r="M2775"/>
  <c r="N2775"/>
  <c r="O2775"/>
  <c r="A2776"/>
  <c r="B2776"/>
  <c r="I2776"/>
  <c r="F2776"/>
  <c r="G2776" s="1"/>
  <c r="H2776"/>
  <c r="K2776"/>
  <c r="M2776"/>
  <c r="N2776" s="1"/>
  <c r="O2776"/>
  <c r="A2777"/>
  <c r="B2777"/>
  <c r="I2777" s="1"/>
  <c r="F2777"/>
  <c r="G2777" s="1"/>
  <c r="H2777"/>
  <c r="K2777"/>
  <c r="M2777"/>
  <c r="N2777" s="1"/>
  <c r="O2777"/>
  <c r="A2778"/>
  <c r="B2778"/>
  <c r="I2778"/>
  <c r="F2778"/>
  <c r="G2778"/>
  <c r="H2778"/>
  <c r="K2778"/>
  <c r="M2778"/>
  <c r="N2778"/>
  <c r="O2778"/>
  <c r="A2779"/>
  <c r="B2779"/>
  <c r="I2779"/>
  <c r="F2779"/>
  <c r="G2779"/>
  <c r="H2779"/>
  <c r="K2779"/>
  <c r="M2779"/>
  <c r="N2779"/>
  <c r="W2779" s="1"/>
  <c r="O2779"/>
  <c r="A2780"/>
  <c r="B2780"/>
  <c r="I2780" s="1"/>
  <c r="F2780"/>
  <c r="G2780" s="1"/>
  <c r="AB2780" s="1"/>
  <c r="H2780"/>
  <c r="K2780"/>
  <c r="M2780"/>
  <c r="N2780" s="1"/>
  <c r="O2780"/>
  <c r="A2781"/>
  <c r="B2781"/>
  <c r="I2781"/>
  <c r="F2781"/>
  <c r="G2781"/>
  <c r="T2781" s="1"/>
  <c r="H2781"/>
  <c r="K2781"/>
  <c r="M2781"/>
  <c r="N2781" s="1"/>
  <c r="O2781"/>
  <c r="A2782"/>
  <c r="B2782"/>
  <c r="F2782"/>
  <c r="G2782"/>
  <c r="H2782"/>
  <c r="I2782"/>
  <c r="K2782"/>
  <c r="M2782"/>
  <c r="N2782" s="1"/>
  <c r="O2782"/>
  <c r="A2783"/>
  <c r="B2783"/>
  <c r="I2783"/>
  <c r="F2783"/>
  <c r="G2783"/>
  <c r="H2783"/>
  <c r="K2783"/>
  <c r="E2783" s="1"/>
  <c r="AC2783" s="1"/>
  <c r="M2783"/>
  <c r="N2783" s="1"/>
  <c r="O2783"/>
  <c r="A2784"/>
  <c r="B2784"/>
  <c r="I2784" s="1"/>
  <c r="F2784"/>
  <c r="G2784" s="1"/>
  <c r="H2784"/>
  <c r="K2784"/>
  <c r="M2784"/>
  <c r="N2784"/>
  <c r="O2784"/>
  <c r="A2785"/>
  <c r="B2785"/>
  <c r="I2785" s="1"/>
  <c r="F2785"/>
  <c r="G2785" s="1"/>
  <c r="AB2785"/>
  <c r="H2785"/>
  <c r="K2785"/>
  <c r="M2785"/>
  <c r="N2785"/>
  <c r="O2785"/>
  <c r="A2786"/>
  <c r="B2786"/>
  <c r="I2786" s="1"/>
  <c r="F2786"/>
  <c r="G2786" s="1"/>
  <c r="H2786"/>
  <c r="K2786"/>
  <c r="M2786"/>
  <c r="N2786"/>
  <c r="O2786"/>
  <c r="A2787"/>
  <c r="B2787"/>
  <c r="I2787" s="1"/>
  <c r="F2787"/>
  <c r="G2787" s="1"/>
  <c r="H2787"/>
  <c r="K2787"/>
  <c r="M2787"/>
  <c r="N2787" s="1"/>
  <c r="V2787"/>
  <c r="O2787"/>
  <c r="A2788"/>
  <c r="B2788"/>
  <c r="I2788"/>
  <c r="F2788"/>
  <c r="G2788"/>
  <c r="H2788"/>
  <c r="K2788"/>
  <c r="M2788"/>
  <c r="N2788"/>
  <c r="U2788" s="1"/>
  <c r="O2788"/>
  <c r="A2789"/>
  <c r="B2789"/>
  <c r="I2789" s="1"/>
  <c r="F2789"/>
  <c r="G2789" s="1"/>
  <c r="H2789"/>
  <c r="K2789"/>
  <c r="M2789"/>
  <c r="N2789"/>
  <c r="O2789"/>
  <c r="A2790"/>
  <c r="B2790"/>
  <c r="I2790"/>
  <c r="F2790"/>
  <c r="G2790"/>
  <c r="H2790"/>
  <c r="K2790"/>
  <c r="M2790"/>
  <c r="N2790" s="1"/>
  <c r="W2790" s="1"/>
  <c r="O2790"/>
  <c r="A2791"/>
  <c r="B2791"/>
  <c r="I2791" s="1"/>
  <c r="F2791"/>
  <c r="G2791" s="1"/>
  <c r="H2791"/>
  <c r="K2791"/>
  <c r="M2791"/>
  <c r="N2791" s="1"/>
  <c r="O2791"/>
  <c r="A2792"/>
  <c r="B2792"/>
  <c r="F2792"/>
  <c r="G2792"/>
  <c r="H2792"/>
  <c r="Y2792" s="1"/>
  <c r="I2792"/>
  <c r="K2792"/>
  <c r="M2792"/>
  <c r="N2792" s="1"/>
  <c r="O2792"/>
  <c r="A2793"/>
  <c r="B2793"/>
  <c r="I2793" s="1"/>
  <c r="F2793"/>
  <c r="G2793" s="1"/>
  <c r="H2793"/>
  <c r="K2793"/>
  <c r="M2793"/>
  <c r="N2793" s="1"/>
  <c r="O2793"/>
  <c r="A2794"/>
  <c r="B2794"/>
  <c r="I2794" s="1"/>
  <c r="F2794"/>
  <c r="G2794"/>
  <c r="R2794" s="1"/>
  <c r="H2794"/>
  <c r="K2794"/>
  <c r="M2794"/>
  <c r="N2794"/>
  <c r="O2794"/>
  <c r="A2795"/>
  <c r="B2795"/>
  <c r="I2795" s="1"/>
  <c r="F2795"/>
  <c r="G2795" s="1"/>
  <c r="H2795"/>
  <c r="AA2795" s="1"/>
  <c r="K2795"/>
  <c r="M2795"/>
  <c r="N2795" s="1"/>
  <c r="O2795"/>
  <c r="A2796"/>
  <c r="B2796"/>
  <c r="I2796" s="1"/>
  <c r="F2796"/>
  <c r="G2796" s="1"/>
  <c r="H2796"/>
  <c r="K2796"/>
  <c r="M2796"/>
  <c r="N2796" s="1"/>
  <c r="O2796"/>
  <c r="A2797"/>
  <c r="B2797"/>
  <c r="I2797" s="1"/>
  <c r="F2797"/>
  <c r="G2797"/>
  <c r="H2797"/>
  <c r="K2797"/>
  <c r="M2797"/>
  <c r="N2797"/>
  <c r="W2797" s="1"/>
  <c r="V2797"/>
  <c r="O2797"/>
  <c r="A2798"/>
  <c r="B2798"/>
  <c r="I2798" s="1"/>
  <c r="F2798"/>
  <c r="G2798" s="1"/>
  <c r="H2798"/>
  <c r="K2798"/>
  <c r="M2798"/>
  <c r="N2798" s="1"/>
  <c r="V2798" s="1"/>
  <c r="O2798"/>
  <c r="A2799"/>
  <c r="B2799"/>
  <c r="I2799"/>
  <c r="F2799"/>
  <c r="G2799" s="1"/>
  <c r="H2799"/>
  <c r="K2799"/>
  <c r="M2799"/>
  <c r="N2799" s="1"/>
  <c r="O2799"/>
  <c r="A2800"/>
  <c r="B2800"/>
  <c r="I2800" s="1"/>
  <c r="F2800"/>
  <c r="G2800" s="1"/>
  <c r="H2800"/>
  <c r="K2800"/>
  <c r="M2800"/>
  <c r="N2800" s="1"/>
  <c r="O2800"/>
  <c r="A2801"/>
  <c r="B2801"/>
  <c r="I2801" s="1"/>
  <c r="F2801"/>
  <c r="G2801" s="1"/>
  <c r="H2801"/>
  <c r="K2801"/>
  <c r="M2801"/>
  <c r="N2801" s="1"/>
  <c r="O2801"/>
  <c r="A2802"/>
  <c r="B2802"/>
  <c r="I2802" s="1"/>
  <c r="F2802"/>
  <c r="G2802" s="1"/>
  <c r="H2802"/>
  <c r="K2802"/>
  <c r="M2802"/>
  <c r="N2802"/>
  <c r="O2802"/>
  <c r="A2803"/>
  <c r="B2803"/>
  <c r="F2803"/>
  <c r="G2803" s="1"/>
  <c r="T2803" s="1"/>
  <c r="H2803"/>
  <c r="I2803"/>
  <c r="K2803"/>
  <c r="M2803"/>
  <c r="N2803"/>
  <c r="O2803"/>
  <c r="A2804"/>
  <c r="B2804"/>
  <c r="I2804" s="1"/>
  <c r="F2804"/>
  <c r="G2804" s="1"/>
  <c r="H2804"/>
  <c r="K2804"/>
  <c r="M2804"/>
  <c r="N2804"/>
  <c r="O2804"/>
  <c r="A2805"/>
  <c r="B2805"/>
  <c r="I2805"/>
  <c r="F2805"/>
  <c r="G2805"/>
  <c r="H2805"/>
  <c r="K2805"/>
  <c r="M2805"/>
  <c r="N2805"/>
  <c r="O2805"/>
  <c r="A2806"/>
  <c r="B2806"/>
  <c r="I2806" s="1"/>
  <c r="F2806"/>
  <c r="G2806"/>
  <c r="S2806" s="1"/>
  <c r="AB2806"/>
  <c r="H2806"/>
  <c r="K2806"/>
  <c r="E2806"/>
  <c r="AC2806" s="1"/>
  <c r="M2806"/>
  <c r="N2806" s="1"/>
  <c r="W2806" s="1"/>
  <c r="O2806"/>
  <c r="A2807"/>
  <c r="B2807"/>
  <c r="I2807" s="1"/>
  <c r="F2807"/>
  <c r="G2807" s="1"/>
  <c r="H2807"/>
  <c r="K2807"/>
  <c r="M2807"/>
  <c r="N2807" s="1"/>
  <c r="V2807"/>
  <c r="O2807"/>
  <c r="A2808"/>
  <c r="B2808"/>
  <c r="I2808"/>
  <c r="F2808"/>
  <c r="G2808"/>
  <c r="H2808"/>
  <c r="K2808"/>
  <c r="M2808"/>
  <c r="N2808"/>
  <c r="W2808" s="1"/>
  <c r="O2808"/>
  <c r="A2809"/>
  <c r="B2809"/>
  <c r="I2809"/>
  <c r="F2809"/>
  <c r="G2809"/>
  <c r="T2809" s="1"/>
  <c r="H2809"/>
  <c r="K2809"/>
  <c r="M2809"/>
  <c r="N2809" s="1"/>
  <c r="O2809"/>
  <c r="A2810"/>
  <c r="B2810"/>
  <c r="I2810" s="1"/>
  <c r="F2810"/>
  <c r="G2810" s="1"/>
  <c r="H2810"/>
  <c r="K2810"/>
  <c r="M2810"/>
  <c r="N2810" s="1"/>
  <c r="O2810"/>
  <c r="A2811"/>
  <c r="B2811"/>
  <c r="I2811"/>
  <c r="F2811"/>
  <c r="G2811"/>
  <c r="H2811"/>
  <c r="K2811"/>
  <c r="M2811"/>
  <c r="N2811" s="1"/>
  <c r="O2811"/>
  <c r="A2812"/>
  <c r="B2812"/>
  <c r="I2812" s="1"/>
  <c r="F2812"/>
  <c r="G2812" s="1"/>
  <c r="H2812"/>
  <c r="K2812"/>
  <c r="M2812"/>
  <c r="N2812" s="1"/>
  <c r="O2812"/>
  <c r="A2813"/>
  <c r="B2813"/>
  <c r="F2813"/>
  <c r="G2813" s="1"/>
  <c r="H2813"/>
  <c r="I2813"/>
  <c r="K2813"/>
  <c r="M2813"/>
  <c r="N2813"/>
  <c r="W2813" s="1"/>
  <c r="O2813"/>
  <c r="A2814"/>
  <c r="B2814"/>
  <c r="I2814" s="1"/>
  <c r="F2814"/>
  <c r="G2814" s="1"/>
  <c r="H2814"/>
  <c r="K2814"/>
  <c r="M2814"/>
  <c r="N2814"/>
  <c r="O2814"/>
  <c r="A2815"/>
  <c r="B2815"/>
  <c r="I2815" s="1"/>
  <c r="F2815"/>
  <c r="G2815" s="1"/>
  <c r="T2815" s="1"/>
  <c r="H2815"/>
  <c r="K2815"/>
  <c r="M2815"/>
  <c r="N2815"/>
  <c r="O2815"/>
  <c r="A2816"/>
  <c r="B2816"/>
  <c r="I2816" s="1"/>
  <c r="F2816"/>
  <c r="G2816" s="1"/>
  <c r="H2816"/>
  <c r="K2816"/>
  <c r="M2816"/>
  <c r="N2816"/>
  <c r="O2816"/>
  <c r="A2817"/>
  <c r="B2817"/>
  <c r="I2817" s="1"/>
  <c r="F2817"/>
  <c r="G2817" s="1"/>
  <c r="H2817"/>
  <c r="K2817"/>
  <c r="M2817"/>
  <c r="N2817" s="1"/>
  <c r="U2817" s="1"/>
  <c r="O2817"/>
  <c r="A2818"/>
  <c r="B2818"/>
  <c r="I2818" s="1"/>
  <c r="F2818"/>
  <c r="G2818"/>
  <c r="H2818"/>
  <c r="K2818"/>
  <c r="M2818"/>
  <c r="N2818"/>
  <c r="O2818"/>
  <c r="A2819"/>
  <c r="B2819"/>
  <c r="I2819" s="1"/>
  <c r="F2819"/>
  <c r="G2819" s="1"/>
  <c r="H2819"/>
  <c r="K2819"/>
  <c r="M2819"/>
  <c r="N2819"/>
  <c r="O2819"/>
  <c r="A2820"/>
  <c r="B2820"/>
  <c r="I2820"/>
  <c r="F2820"/>
  <c r="G2820" s="1"/>
  <c r="H2820"/>
  <c r="K2820"/>
  <c r="M2820"/>
  <c r="N2820" s="1"/>
  <c r="O2820"/>
  <c r="A2821"/>
  <c r="B2821"/>
  <c r="F2821"/>
  <c r="G2821" s="1"/>
  <c r="Q2821" s="1"/>
  <c r="H2821"/>
  <c r="I2821"/>
  <c r="K2821"/>
  <c r="M2821"/>
  <c r="N2821"/>
  <c r="W2821" s="1"/>
  <c r="O2821"/>
  <c r="A2822"/>
  <c r="B2822"/>
  <c r="F2822"/>
  <c r="G2822"/>
  <c r="H2822"/>
  <c r="I2822"/>
  <c r="K2822"/>
  <c r="M2822"/>
  <c r="N2822" s="1"/>
  <c r="O2822"/>
  <c r="A2823"/>
  <c r="B2823"/>
  <c r="F2823"/>
  <c r="G2823" s="1"/>
  <c r="H2823"/>
  <c r="I2823"/>
  <c r="K2823"/>
  <c r="M2823"/>
  <c r="N2823" s="1"/>
  <c r="U2823" s="1"/>
  <c r="O2823"/>
  <c r="A2824"/>
  <c r="B2824"/>
  <c r="I2824" s="1"/>
  <c r="F2824"/>
  <c r="G2824" s="1"/>
  <c r="H2824"/>
  <c r="K2824"/>
  <c r="M2824"/>
  <c r="N2824"/>
  <c r="O2824"/>
  <c r="A2825"/>
  <c r="B2825"/>
  <c r="F2825"/>
  <c r="G2825" s="1"/>
  <c r="T2825" s="1"/>
  <c r="H2825"/>
  <c r="I2825"/>
  <c r="K2825"/>
  <c r="M2825"/>
  <c r="N2825"/>
  <c r="W2825" s="1"/>
  <c r="V2825"/>
  <c r="O2825"/>
  <c r="A2826"/>
  <c r="B2826"/>
  <c r="I2826" s="1"/>
  <c r="F2826"/>
  <c r="G2826" s="1"/>
  <c r="H2826"/>
  <c r="K2826"/>
  <c r="M2826"/>
  <c r="N2826" s="1"/>
  <c r="O2826"/>
  <c r="A2827"/>
  <c r="B2827"/>
  <c r="I2827"/>
  <c r="F2827"/>
  <c r="G2827"/>
  <c r="H2827"/>
  <c r="K2827"/>
  <c r="M2827"/>
  <c r="N2827" s="1"/>
  <c r="V2827" s="1"/>
  <c r="O2827"/>
  <c r="A2828"/>
  <c r="B2828"/>
  <c r="I2828" s="1"/>
  <c r="F2828"/>
  <c r="G2828" s="1"/>
  <c r="H2828"/>
  <c r="K2828"/>
  <c r="M2828"/>
  <c r="N2828" s="1"/>
  <c r="O2828"/>
  <c r="A2829"/>
  <c r="B2829"/>
  <c r="I2829"/>
  <c r="F2829"/>
  <c r="G2829"/>
  <c r="H2829"/>
  <c r="K2829"/>
  <c r="M2829"/>
  <c r="N2829"/>
  <c r="O2829"/>
  <c r="A2830"/>
  <c r="B2830"/>
  <c r="I2830" s="1"/>
  <c r="F2830"/>
  <c r="G2830"/>
  <c r="R2830" s="1"/>
  <c r="H2830"/>
  <c r="K2830"/>
  <c r="M2830"/>
  <c r="N2830"/>
  <c r="O2830"/>
  <c r="A2831"/>
  <c r="B2831"/>
  <c r="I2831"/>
  <c r="F2831"/>
  <c r="G2831" s="1"/>
  <c r="H2831"/>
  <c r="AA2831" s="1"/>
  <c r="K2831"/>
  <c r="M2831"/>
  <c r="N2831" s="1"/>
  <c r="O2831"/>
  <c r="A2832"/>
  <c r="B2832"/>
  <c r="I2832" s="1"/>
  <c r="F2832"/>
  <c r="G2832" s="1"/>
  <c r="H2832"/>
  <c r="K2832"/>
  <c r="M2832"/>
  <c r="N2832" s="1"/>
  <c r="O2832"/>
  <c r="A2833"/>
  <c r="B2833"/>
  <c r="I2833" s="1"/>
  <c r="F2833"/>
  <c r="G2833"/>
  <c r="Q2833" s="1"/>
  <c r="H2833"/>
  <c r="K2833"/>
  <c r="M2833"/>
  <c r="N2833"/>
  <c r="O2833"/>
  <c r="A2834"/>
  <c r="B2834"/>
  <c r="I2834" s="1"/>
  <c r="F2834"/>
  <c r="G2834" s="1"/>
  <c r="H2834"/>
  <c r="K2834"/>
  <c r="M2834"/>
  <c r="N2834"/>
  <c r="V2834" s="1"/>
  <c r="O2834"/>
  <c r="A2835"/>
  <c r="B2835"/>
  <c r="I2835" s="1"/>
  <c r="F2835"/>
  <c r="G2835" s="1"/>
  <c r="H2835"/>
  <c r="K2835"/>
  <c r="M2835"/>
  <c r="N2835"/>
  <c r="W2835" s="1"/>
  <c r="O2835"/>
  <c r="A2836"/>
  <c r="B2836"/>
  <c r="I2836" s="1"/>
  <c r="F2836"/>
  <c r="G2836"/>
  <c r="H2836"/>
  <c r="K2836"/>
  <c r="M2836"/>
  <c r="N2836"/>
  <c r="O2836"/>
  <c r="A2837"/>
  <c r="B2837"/>
  <c r="I2837" s="1"/>
  <c r="F2837"/>
  <c r="G2837" s="1"/>
  <c r="H2837"/>
  <c r="K2837"/>
  <c r="M2837"/>
  <c r="N2837"/>
  <c r="W2837" s="1"/>
  <c r="O2837"/>
  <c r="A2838"/>
  <c r="B2838"/>
  <c r="I2838" s="1"/>
  <c r="F2838"/>
  <c r="G2838" s="1"/>
  <c r="H2838"/>
  <c r="K2838"/>
  <c r="M2838"/>
  <c r="N2838"/>
  <c r="W2838" s="1"/>
  <c r="O2838"/>
  <c r="A2839"/>
  <c r="B2839"/>
  <c r="I2839" s="1"/>
  <c r="F2839"/>
  <c r="G2839" s="1"/>
  <c r="H2839"/>
  <c r="X2839" s="1"/>
  <c r="K2839"/>
  <c r="M2839"/>
  <c r="N2839" s="1"/>
  <c r="O2839"/>
  <c r="A2840"/>
  <c r="B2840"/>
  <c r="I2840" s="1"/>
  <c r="F2840"/>
  <c r="G2840"/>
  <c r="S2840" s="1"/>
  <c r="H2840"/>
  <c r="AA2840" s="1"/>
  <c r="K2840"/>
  <c r="M2840"/>
  <c r="N2840"/>
  <c r="O2840"/>
  <c r="A2841"/>
  <c r="B2841"/>
  <c r="I2841" s="1"/>
  <c r="F2841"/>
  <c r="G2841" s="1"/>
  <c r="H2841"/>
  <c r="X2841" s="1"/>
  <c r="K2841"/>
  <c r="M2841"/>
  <c r="N2841" s="1"/>
  <c r="O2841"/>
  <c r="A2842"/>
  <c r="B2842"/>
  <c r="I2842" s="1"/>
  <c r="F2842"/>
  <c r="G2842" s="1"/>
  <c r="H2842"/>
  <c r="K2842"/>
  <c r="M2842"/>
  <c r="N2842" s="1"/>
  <c r="W2842" s="1"/>
  <c r="V2842"/>
  <c r="O2842"/>
  <c r="A2843"/>
  <c r="B2843"/>
  <c r="I2843"/>
  <c r="F2843"/>
  <c r="G2843" s="1"/>
  <c r="H2843"/>
  <c r="X2843" s="1"/>
  <c r="K2843"/>
  <c r="M2843"/>
  <c r="N2843" s="1"/>
  <c r="W2843" s="1"/>
  <c r="O2843"/>
  <c r="A2844"/>
  <c r="B2844"/>
  <c r="I2844" s="1"/>
  <c r="F2844"/>
  <c r="G2844"/>
  <c r="Q2844" s="1"/>
  <c r="H2844"/>
  <c r="Z2844" s="1"/>
  <c r="K2844"/>
  <c r="M2844"/>
  <c r="N2844" s="1"/>
  <c r="O2844"/>
  <c r="A2845"/>
  <c r="B2845"/>
  <c r="I2845"/>
  <c r="F2845"/>
  <c r="G2845"/>
  <c r="S2845" s="1"/>
  <c r="H2845"/>
  <c r="K2845"/>
  <c r="M2845"/>
  <c r="N2845" s="1"/>
  <c r="O2845"/>
  <c r="A2846"/>
  <c r="B2846"/>
  <c r="I2846"/>
  <c r="F2846"/>
  <c r="G2846" s="1"/>
  <c r="H2846"/>
  <c r="K2846"/>
  <c r="M2846"/>
  <c r="N2846" s="1"/>
  <c r="U2846" s="1"/>
  <c r="O2846"/>
  <c r="A2847"/>
  <c r="B2847"/>
  <c r="I2847" s="1"/>
  <c r="F2847"/>
  <c r="G2847" s="1"/>
  <c r="H2847"/>
  <c r="K2847"/>
  <c r="M2847"/>
  <c r="N2847" s="1"/>
  <c r="O2847"/>
  <c r="A2848"/>
  <c r="B2848"/>
  <c r="I2848" s="1"/>
  <c r="F2848"/>
  <c r="G2848"/>
  <c r="H2848"/>
  <c r="Z2848" s="1"/>
  <c r="K2848"/>
  <c r="M2848"/>
  <c r="N2848"/>
  <c r="O2848"/>
  <c r="A2849"/>
  <c r="B2849"/>
  <c r="I2849"/>
  <c r="F2849"/>
  <c r="G2849" s="1"/>
  <c r="H2849"/>
  <c r="K2849"/>
  <c r="M2849"/>
  <c r="N2849" s="1"/>
  <c r="O2849"/>
  <c r="A2850"/>
  <c r="B2850"/>
  <c r="I2850" s="1"/>
  <c r="F2850"/>
  <c r="G2850" s="1"/>
  <c r="H2850"/>
  <c r="K2850"/>
  <c r="M2850"/>
  <c r="N2850" s="1"/>
  <c r="O2850"/>
  <c r="A2851"/>
  <c r="B2851"/>
  <c r="I2851" s="1"/>
  <c r="F2851"/>
  <c r="G2851" s="1"/>
  <c r="H2851"/>
  <c r="K2851"/>
  <c r="M2851"/>
  <c r="N2851" s="1"/>
  <c r="O2851"/>
  <c r="A2852"/>
  <c r="B2852"/>
  <c r="I2852" s="1"/>
  <c r="F2852"/>
  <c r="G2852" s="1"/>
  <c r="R2852"/>
  <c r="H2852"/>
  <c r="K2852"/>
  <c r="E2852" s="1"/>
  <c r="AC2852" s="1"/>
  <c r="M2852"/>
  <c r="N2852"/>
  <c r="O2852"/>
  <c r="Q2852"/>
  <c r="A2853"/>
  <c r="B2853"/>
  <c r="I2853"/>
  <c r="F2853"/>
  <c r="G2853" s="1"/>
  <c r="H2853"/>
  <c r="K2853"/>
  <c r="M2853"/>
  <c r="N2853" s="1"/>
  <c r="O2853"/>
  <c r="A2854"/>
  <c r="B2854"/>
  <c r="F2854"/>
  <c r="G2854"/>
  <c r="R2854" s="1"/>
  <c r="H2854"/>
  <c r="I2854"/>
  <c r="K2854"/>
  <c r="M2854"/>
  <c r="N2854" s="1"/>
  <c r="V2854"/>
  <c r="O2854"/>
  <c r="A2855"/>
  <c r="B2855"/>
  <c r="F2855"/>
  <c r="G2855" s="1"/>
  <c r="S2855" s="1"/>
  <c r="H2855"/>
  <c r="I2855"/>
  <c r="K2855"/>
  <c r="M2855"/>
  <c r="N2855" s="1"/>
  <c r="O2855"/>
  <c r="A2856"/>
  <c r="B2856"/>
  <c r="I2856" s="1"/>
  <c r="F2856"/>
  <c r="G2856" s="1"/>
  <c r="H2856"/>
  <c r="K2856"/>
  <c r="M2856"/>
  <c r="N2856"/>
  <c r="O2856"/>
  <c r="A2857"/>
  <c r="B2857"/>
  <c r="F2857"/>
  <c r="G2857" s="1"/>
  <c r="H2857"/>
  <c r="I2857"/>
  <c r="K2857"/>
  <c r="M2857"/>
  <c r="N2857"/>
  <c r="O2857"/>
  <c r="A2858"/>
  <c r="B2858"/>
  <c r="I2858" s="1"/>
  <c r="F2858"/>
  <c r="G2858" s="1"/>
  <c r="H2858"/>
  <c r="K2858"/>
  <c r="M2858"/>
  <c r="N2858"/>
  <c r="V2858" s="1"/>
  <c r="O2858"/>
  <c r="A2859"/>
  <c r="B2859"/>
  <c r="I2859" s="1"/>
  <c r="F2859"/>
  <c r="G2859" s="1"/>
  <c r="H2859"/>
  <c r="K2859"/>
  <c r="M2859"/>
  <c r="N2859" s="1"/>
  <c r="O2859"/>
  <c r="A2860"/>
  <c r="B2860"/>
  <c r="I2860"/>
  <c r="F2860"/>
  <c r="G2860"/>
  <c r="H2860"/>
  <c r="X2860" s="1"/>
  <c r="K2860"/>
  <c r="M2860"/>
  <c r="N2860"/>
  <c r="O2860"/>
  <c r="A2861"/>
  <c r="B2861"/>
  <c r="I2861"/>
  <c r="F2861"/>
  <c r="G2861"/>
  <c r="H2861"/>
  <c r="K2861"/>
  <c r="M2861"/>
  <c r="N2861"/>
  <c r="W2861" s="1"/>
  <c r="O2861"/>
  <c r="A2862"/>
  <c r="B2862"/>
  <c r="I2862" s="1"/>
  <c r="F2862"/>
  <c r="G2862" s="1"/>
  <c r="H2862"/>
  <c r="K2862"/>
  <c r="M2862"/>
  <c r="N2862" s="1"/>
  <c r="O2862"/>
  <c r="A2863"/>
  <c r="B2863"/>
  <c r="I2863" s="1"/>
  <c r="F2863"/>
  <c r="G2863" s="1"/>
  <c r="H2863"/>
  <c r="K2863"/>
  <c r="M2863"/>
  <c r="N2863" s="1"/>
  <c r="O2863"/>
  <c r="A2864"/>
  <c r="B2864"/>
  <c r="I2864" s="1"/>
  <c r="F2864"/>
  <c r="G2864" s="1"/>
  <c r="H2864"/>
  <c r="Y2864" s="1"/>
  <c r="K2864"/>
  <c r="M2864"/>
  <c r="N2864" s="1"/>
  <c r="O2864"/>
  <c r="A2865"/>
  <c r="B2865"/>
  <c r="I2865" s="1"/>
  <c r="F2865"/>
  <c r="G2865" s="1"/>
  <c r="H2865"/>
  <c r="K2865"/>
  <c r="M2865"/>
  <c r="N2865" s="1"/>
  <c r="O2865"/>
  <c r="A2866"/>
  <c r="B2866"/>
  <c r="I2866"/>
  <c r="F2866"/>
  <c r="G2866"/>
  <c r="H2866"/>
  <c r="K2866"/>
  <c r="M2866"/>
  <c r="N2866" s="1"/>
  <c r="O2866"/>
  <c r="A2867"/>
  <c r="B2867"/>
  <c r="I2867" s="1"/>
  <c r="F2867"/>
  <c r="G2867"/>
  <c r="H2867"/>
  <c r="K2867"/>
  <c r="M2867"/>
  <c r="N2867" s="1"/>
  <c r="O2867"/>
  <c r="A2868"/>
  <c r="B2868"/>
  <c r="I2868"/>
  <c r="F2868"/>
  <c r="G2868"/>
  <c r="H2868"/>
  <c r="K2868"/>
  <c r="M2868"/>
  <c r="N2868" s="1"/>
  <c r="O2868"/>
  <c r="A2869"/>
  <c r="B2869"/>
  <c r="I2869"/>
  <c r="F2869"/>
  <c r="G2869" s="1"/>
  <c r="H2869"/>
  <c r="K2869"/>
  <c r="M2869"/>
  <c r="N2869" s="1"/>
  <c r="O2869"/>
  <c r="A2870"/>
  <c r="B2870"/>
  <c r="I2870"/>
  <c r="F2870"/>
  <c r="G2870"/>
  <c r="Q2870" s="1"/>
  <c r="H2870"/>
  <c r="K2870"/>
  <c r="M2870"/>
  <c r="N2870" s="1"/>
  <c r="W2870" s="1"/>
  <c r="O2870"/>
  <c r="A2871"/>
  <c r="B2871"/>
  <c r="I2871" s="1"/>
  <c r="F2871"/>
  <c r="G2871"/>
  <c r="H2871"/>
  <c r="K2871"/>
  <c r="M2871"/>
  <c r="N2871"/>
  <c r="O2871"/>
  <c r="A2872"/>
  <c r="B2872"/>
  <c r="I2872" s="1"/>
  <c r="F2872"/>
  <c r="G2872" s="1"/>
  <c r="H2872"/>
  <c r="K2872"/>
  <c r="M2872"/>
  <c r="N2872"/>
  <c r="O2872"/>
  <c r="A2873"/>
  <c r="B2873"/>
  <c r="I2873" s="1"/>
  <c r="F2873"/>
  <c r="G2873" s="1"/>
  <c r="AB2873" s="1"/>
  <c r="H2873"/>
  <c r="K2873"/>
  <c r="M2873"/>
  <c r="N2873" s="1"/>
  <c r="O2873"/>
  <c r="A2874"/>
  <c r="B2874"/>
  <c r="I2874" s="1"/>
  <c r="F2874"/>
  <c r="G2874" s="1"/>
  <c r="H2874"/>
  <c r="K2874"/>
  <c r="M2874"/>
  <c r="N2874" s="1"/>
  <c r="O2874"/>
  <c r="A2875"/>
  <c r="B2875"/>
  <c r="I2875" s="1"/>
  <c r="F2875"/>
  <c r="G2875" s="1"/>
  <c r="AB2875" s="1"/>
  <c r="H2875"/>
  <c r="K2875"/>
  <c r="M2875"/>
  <c r="N2875"/>
  <c r="V2875" s="1"/>
  <c r="O2875"/>
  <c r="A2876"/>
  <c r="B2876"/>
  <c r="I2876" s="1"/>
  <c r="F2876"/>
  <c r="G2876"/>
  <c r="Q2876" s="1"/>
  <c r="H2876"/>
  <c r="K2876"/>
  <c r="E2876"/>
  <c r="AC2876" s="1"/>
  <c r="M2876"/>
  <c r="N2876"/>
  <c r="U2876" s="1"/>
  <c r="O2876"/>
  <c r="W2876"/>
  <c r="A2877"/>
  <c r="B2877"/>
  <c r="I2877"/>
  <c r="F2877"/>
  <c r="G2877" s="1"/>
  <c r="T2877" s="1"/>
  <c r="H2877"/>
  <c r="Z2877" s="1"/>
  <c r="K2877"/>
  <c r="M2877"/>
  <c r="N2877" s="1"/>
  <c r="O2877"/>
  <c r="A2878"/>
  <c r="B2878"/>
  <c r="I2878"/>
  <c r="F2878"/>
  <c r="G2878"/>
  <c r="H2878"/>
  <c r="K2878"/>
  <c r="M2878"/>
  <c r="N2878"/>
  <c r="O2878"/>
  <c r="A2879"/>
  <c r="B2879"/>
  <c r="I2879"/>
  <c r="F2879"/>
  <c r="G2879"/>
  <c r="R2879" s="1"/>
  <c r="H2879"/>
  <c r="K2879"/>
  <c r="M2879"/>
  <c r="N2879"/>
  <c r="V2879" s="1"/>
  <c r="O2879"/>
  <c r="A2880"/>
  <c r="B2880"/>
  <c r="I2880" s="1"/>
  <c r="F2880"/>
  <c r="G2880" s="1"/>
  <c r="H2880"/>
  <c r="K2880"/>
  <c r="E2880"/>
  <c r="AC2880" s="1"/>
  <c r="M2880"/>
  <c r="N2880" s="1"/>
  <c r="O2880"/>
  <c r="A2881"/>
  <c r="B2881"/>
  <c r="I2881" s="1"/>
  <c r="F2881"/>
  <c r="G2881"/>
  <c r="H2881"/>
  <c r="K2881"/>
  <c r="M2881"/>
  <c r="N2881"/>
  <c r="O2881"/>
  <c r="A2882"/>
  <c r="B2882"/>
  <c r="I2882"/>
  <c r="F2882"/>
  <c r="G2882"/>
  <c r="H2882"/>
  <c r="K2882"/>
  <c r="M2882"/>
  <c r="N2882"/>
  <c r="O2882"/>
  <c r="A2883"/>
  <c r="B2883"/>
  <c r="I2883"/>
  <c r="F2883"/>
  <c r="G2883"/>
  <c r="H2883"/>
  <c r="Z2883" s="1"/>
  <c r="K2883"/>
  <c r="E2883" s="1"/>
  <c r="AC2883" s="1"/>
  <c r="M2883"/>
  <c r="N2883"/>
  <c r="V2883" s="1"/>
  <c r="O2883"/>
  <c r="A2884"/>
  <c r="B2884"/>
  <c r="I2884" s="1"/>
  <c r="F2884"/>
  <c r="G2884" s="1"/>
  <c r="H2884"/>
  <c r="X2884" s="1"/>
  <c r="K2884"/>
  <c r="E2884" s="1"/>
  <c r="AC2884" s="1"/>
  <c r="M2884"/>
  <c r="N2884" s="1"/>
  <c r="O2884"/>
  <c r="A2885"/>
  <c r="B2885"/>
  <c r="I2885" s="1"/>
  <c r="F2885"/>
  <c r="G2885" s="1"/>
  <c r="H2885"/>
  <c r="K2885"/>
  <c r="M2885"/>
  <c r="N2885"/>
  <c r="V2885" s="1"/>
  <c r="O2885"/>
  <c r="A2886"/>
  <c r="B2886"/>
  <c r="I2886" s="1"/>
  <c r="F2886"/>
  <c r="G2886" s="1"/>
  <c r="H2886"/>
  <c r="K2886"/>
  <c r="M2886"/>
  <c r="N2886" s="1"/>
  <c r="O2886"/>
  <c r="Q2886"/>
  <c r="A2887"/>
  <c r="B2887"/>
  <c r="I2887" s="1"/>
  <c r="F2887"/>
  <c r="G2887" s="1"/>
  <c r="H2887"/>
  <c r="K2887"/>
  <c r="E2887" s="1"/>
  <c r="AC2887" s="1"/>
  <c r="M2887"/>
  <c r="N2887" s="1"/>
  <c r="O2887"/>
  <c r="A2888"/>
  <c r="B2888"/>
  <c r="F2888"/>
  <c r="G2888"/>
  <c r="H2888"/>
  <c r="I2888"/>
  <c r="K2888"/>
  <c r="E2888"/>
  <c r="AC2888" s="1"/>
  <c r="M2888"/>
  <c r="N2888" s="1"/>
  <c r="V2888" s="1"/>
  <c r="O2888"/>
  <c r="A2889"/>
  <c r="B2889"/>
  <c r="I2889" s="1"/>
  <c r="F2889"/>
  <c r="G2889" s="1"/>
  <c r="T2889" s="1"/>
  <c r="H2889"/>
  <c r="AA2889" s="1"/>
  <c r="K2889"/>
  <c r="M2889"/>
  <c r="N2889"/>
  <c r="W2889" s="1"/>
  <c r="O2889"/>
  <c r="A2890"/>
  <c r="B2890"/>
  <c r="I2890" s="1"/>
  <c r="F2890"/>
  <c r="G2890" s="1"/>
  <c r="T2890" s="1"/>
  <c r="H2890"/>
  <c r="Z2890" s="1"/>
  <c r="K2890"/>
  <c r="M2890"/>
  <c r="N2890"/>
  <c r="U2890" s="1"/>
  <c r="O2890"/>
  <c r="A2891"/>
  <c r="B2891"/>
  <c r="I2891" s="1"/>
  <c r="F2891"/>
  <c r="G2891" s="1"/>
  <c r="H2891"/>
  <c r="K2891"/>
  <c r="E2891"/>
  <c r="AC2891" s="1"/>
  <c r="M2891"/>
  <c r="N2891" s="1"/>
  <c r="O2891"/>
  <c r="A2892"/>
  <c r="B2892"/>
  <c r="I2892" s="1"/>
  <c r="F2892"/>
  <c r="G2892" s="1"/>
  <c r="H2892"/>
  <c r="K2892"/>
  <c r="M2892"/>
  <c r="N2892" s="1"/>
  <c r="U2892" s="1"/>
  <c r="O2892"/>
  <c r="A2893"/>
  <c r="B2893"/>
  <c r="I2893" s="1"/>
  <c r="F2893"/>
  <c r="G2893"/>
  <c r="H2893"/>
  <c r="Z2893" s="1"/>
  <c r="K2893"/>
  <c r="M2893"/>
  <c r="N2893" s="1"/>
  <c r="O2893"/>
  <c r="A2894"/>
  <c r="B2894"/>
  <c r="I2894"/>
  <c r="F2894"/>
  <c r="G2894"/>
  <c r="H2894"/>
  <c r="K2894"/>
  <c r="M2894"/>
  <c r="N2894"/>
  <c r="O2894"/>
  <c r="A2895"/>
  <c r="B2895"/>
  <c r="I2895" s="1"/>
  <c r="F2895"/>
  <c r="G2895" s="1"/>
  <c r="Q2895" s="1"/>
  <c r="H2895"/>
  <c r="K2895"/>
  <c r="M2895"/>
  <c r="N2895" s="1"/>
  <c r="V2895" s="1"/>
  <c r="O2895"/>
  <c r="A2896"/>
  <c r="B2896"/>
  <c r="I2896" s="1"/>
  <c r="F2896"/>
  <c r="G2896" s="1"/>
  <c r="T2896"/>
  <c r="H2896"/>
  <c r="K2896"/>
  <c r="M2896"/>
  <c r="N2896"/>
  <c r="O2896"/>
  <c r="A2897"/>
  <c r="B2897"/>
  <c r="I2897" s="1"/>
  <c r="F2897"/>
  <c r="G2897" s="1"/>
  <c r="H2897"/>
  <c r="K2897"/>
  <c r="M2897"/>
  <c r="N2897"/>
  <c r="O2897"/>
  <c r="A2898"/>
  <c r="B2898"/>
  <c r="I2898" s="1"/>
  <c r="F2898"/>
  <c r="G2898" s="1"/>
  <c r="AB2898" s="1"/>
  <c r="H2898"/>
  <c r="K2898"/>
  <c r="M2898"/>
  <c r="N2898" s="1"/>
  <c r="W2898" s="1"/>
  <c r="O2898"/>
  <c r="A2899"/>
  <c r="B2899"/>
  <c r="F2899"/>
  <c r="G2899"/>
  <c r="H2899"/>
  <c r="I2899"/>
  <c r="K2899"/>
  <c r="M2899"/>
  <c r="N2899" s="1"/>
  <c r="O2899"/>
  <c r="A2900"/>
  <c r="B2900"/>
  <c r="I2900" s="1"/>
  <c r="F2900"/>
  <c r="G2900" s="1"/>
  <c r="H2900"/>
  <c r="K2900"/>
  <c r="M2900"/>
  <c r="N2900"/>
  <c r="O2900"/>
  <c r="R2900"/>
  <c r="A2901"/>
  <c r="B2901"/>
  <c r="I2901" s="1"/>
  <c r="F2901"/>
  <c r="G2901" s="1"/>
  <c r="H2901"/>
  <c r="K2901"/>
  <c r="M2901"/>
  <c r="N2901"/>
  <c r="U2901" s="1"/>
  <c r="O2901"/>
  <c r="A2902"/>
  <c r="B2902"/>
  <c r="I2902"/>
  <c r="F2902"/>
  <c r="G2902" s="1"/>
  <c r="H2902"/>
  <c r="K2902"/>
  <c r="M2902"/>
  <c r="N2902" s="1"/>
  <c r="V2902" s="1"/>
  <c r="O2902"/>
  <c r="A2903"/>
  <c r="B2903"/>
  <c r="I2903" s="1"/>
  <c r="F2903"/>
  <c r="G2903" s="1"/>
  <c r="H2903"/>
  <c r="K2903"/>
  <c r="M2903"/>
  <c r="N2903" s="1"/>
  <c r="V2903" s="1"/>
  <c r="O2903"/>
  <c r="Q2903"/>
  <c r="A2904"/>
  <c r="B2904"/>
  <c r="I2904" s="1"/>
  <c r="F2904"/>
  <c r="G2904" s="1"/>
  <c r="H2904"/>
  <c r="K2904"/>
  <c r="E2904" s="1"/>
  <c r="AC2904" s="1"/>
  <c r="M2904"/>
  <c r="N2904"/>
  <c r="V2904" s="1"/>
  <c r="O2904"/>
  <c r="A2905"/>
  <c r="B2905"/>
  <c r="I2905" s="1"/>
  <c r="F2905"/>
  <c r="G2905" s="1"/>
  <c r="H2905"/>
  <c r="K2905"/>
  <c r="M2905"/>
  <c r="N2905" s="1"/>
  <c r="O2905"/>
  <c r="A2906"/>
  <c r="B2906"/>
  <c r="I2906" s="1"/>
  <c r="F2906"/>
  <c r="G2906" s="1"/>
  <c r="H2906"/>
  <c r="K2906"/>
  <c r="M2906"/>
  <c r="N2906"/>
  <c r="O2906"/>
  <c r="A2907"/>
  <c r="B2907"/>
  <c r="I2907" s="1"/>
  <c r="F2907"/>
  <c r="G2907"/>
  <c r="R2907" s="1"/>
  <c r="H2907"/>
  <c r="K2907"/>
  <c r="M2907"/>
  <c r="N2907"/>
  <c r="O2907"/>
  <c r="A2908"/>
  <c r="B2908"/>
  <c r="I2908" s="1"/>
  <c r="F2908"/>
  <c r="G2908" s="1"/>
  <c r="H2908"/>
  <c r="K2908"/>
  <c r="M2908"/>
  <c r="N2908" s="1"/>
  <c r="O2908"/>
  <c r="A2909"/>
  <c r="B2909"/>
  <c r="I2909"/>
  <c r="F2909"/>
  <c r="G2909"/>
  <c r="H2909"/>
  <c r="K2909"/>
  <c r="M2909"/>
  <c r="N2909"/>
  <c r="U2909" s="1"/>
  <c r="O2909"/>
  <c r="A2910"/>
  <c r="B2910"/>
  <c r="I2910"/>
  <c r="F2910"/>
  <c r="G2910"/>
  <c r="H2910"/>
  <c r="K2910"/>
  <c r="E2910" s="1"/>
  <c r="AC2910" s="1"/>
  <c r="M2910"/>
  <c r="N2910" s="1"/>
  <c r="V2910"/>
  <c r="O2910"/>
  <c r="A2911"/>
  <c r="B2911"/>
  <c r="I2911"/>
  <c r="F2911"/>
  <c r="G2911" s="1"/>
  <c r="T2911" s="1"/>
  <c r="H2911"/>
  <c r="K2911"/>
  <c r="M2911"/>
  <c r="N2911" s="1"/>
  <c r="O2911"/>
  <c r="A2912"/>
  <c r="B2912"/>
  <c r="I2912" s="1"/>
  <c r="F2912"/>
  <c r="G2912" s="1"/>
  <c r="R2912" s="1"/>
  <c r="H2912"/>
  <c r="K2912"/>
  <c r="M2912"/>
  <c r="N2912" s="1"/>
  <c r="U2912" s="1"/>
  <c r="O2912"/>
  <c r="A2913"/>
  <c r="B2913"/>
  <c r="I2913" s="1"/>
  <c r="F2913"/>
  <c r="G2913" s="1"/>
  <c r="H2913"/>
  <c r="K2913"/>
  <c r="M2913"/>
  <c r="N2913" s="1"/>
  <c r="O2913"/>
  <c r="A2914"/>
  <c r="B2914"/>
  <c r="I2914" s="1"/>
  <c r="F2914"/>
  <c r="G2914"/>
  <c r="H2914"/>
  <c r="K2914"/>
  <c r="M2914"/>
  <c r="N2914"/>
  <c r="O2914"/>
  <c r="A2915"/>
  <c r="B2915"/>
  <c r="I2915" s="1"/>
  <c r="F2915"/>
  <c r="G2915" s="1"/>
  <c r="H2915"/>
  <c r="K2915"/>
  <c r="M2915"/>
  <c r="N2915" s="1"/>
  <c r="V2915" s="1"/>
  <c r="O2915"/>
  <c r="A2916"/>
  <c r="B2916"/>
  <c r="I2916"/>
  <c r="F2916"/>
  <c r="G2916"/>
  <c r="S2916" s="1"/>
  <c r="H2916"/>
  <c r="K2916"/>
  <c r="M2916"/>
  <c r="N2916"/>
  <c r="V2916" s="1"/>
  <c r="O2916"/>
  <c r="A2917"/>
  <c r="B2917"/>
  <c r="I2917" s="1"/>
  <c r="F2917"/>
  <c r="G2917" s="1"/>
  <c r="R2917" s="1"/>
  <c r="H2917"/>
  <c r="K2917"/>
  <c r="M2917"/>
  <c r="N2917" s="1"/>
  <c r="V2917" s="1"/>
  <c r="O2917"/>
  <c r="A2918"/>
  <c r="B2918"/>
  <c r="I2918" s="1"/>
  <c r="F2918"/>
  <c r="G2918" s="1"/>
  <c r="H2918"/>
  <c r="K2918"/>
  <c r="M2918"/>
  <c r="N2918" s="1"/>
  <c r="O2918"/>
  <c r="A2919"/>
  <c r="B2919"/>
  <c r="I2919" s="1"/>
  <c r="F2919"/>
  <c r="G2919" s="1"/>
  <c r="H2919"/>
  <c r="K2919"/>
  <c r="M2919"/>
  <c r="N2919" s="1"/>
  <c r="O2919"/>
  <c r="A2920"/>
  <c r="B2920"/>
  <c r="I2920" s="1"/>
  <c r="F2920"/>
  <c r="G2920" s="1"/>
  <c r="H2920"/>
  <c r="K2920"/>
  <c r="M2920"/>
  <c r="N2920" s="1"/>
  <c r="O2920"/>
  <c r="A2921"/>
  <c r="B2921"/>
  <c r="I2921"/>
  <c r="F2921"/>
  <c r="G2921"/>
  <c r="H2921"/>
  <c r="K2921"/>
  <c r="E2921" s="1"/>
  <c r="AC2921" s="1"/>
  <c r="M2921"/>
  <c r="N2921" s="1"/>
  <c r="W2921" s="1"/>
  <c r="V2921"/>
  <c r="O2921"/>
  <c r="A2922"/>
  <c r="B2922"/>
  <c r="F2922"/>
  <c r="G2922" s="1"/>
  <c r="H2922"/>
  <c r="I2922"/>
  <c r="K2922"/>
  <c r="M2922"/>
  <c r="N2922"/>
  <c r="O2922"/>
  <c r="A2923"/>
  <c r="B2923"/>
  <c r="I2923" s="1"/>
  <c r="F2923"/>
  <c r="G2923" s="1"/>
  <c r="H2923"/>
  <c r="K2923"/>
  <c r="M2923"/>
  <c r="N2923" s="1"/>
  <c r="O2923"/>
  <c r="A2924"/>
  <c r="B2924"/>
  <c r="I2924" s="1"/>
  <c r="F2924"/>
  <c r="G2924" s="1"/>
  <c r="H2924"/>
  <c r="K2924"/>
  <c r="M2924"/>
  <c r="N2924"/>
  <c r="W2924" s="1"/>
  <c r="O2924"/>
  <c r="A2925"/>
  <c r="B2925"/>
  <c r="I2925" s="1"/>
  <c r="F2925"/>
  <c r="G2925" s="1"/>
  <c r="H2925"/>
  <c r="K2925"/>
  <c r="M2925"/>
  <c r="N2925"/>
  <c r="O2925"/>
  <c r="A2926"/>
  <c r="B2926"/>
  <c r="I2926" s="1"/>
  <c r="F2926"/>
  <c r="G2926" s="1"/>
  <c r="H2926"/>
  <c r="K2926"/>
  <c r="M2926"/>
  <c r="N2926" s="1"/>
  <c r="V2926" s="1"/>
  <c r="O2926"/>
  <c r="A2927"/>
  <c r="B2927"/>
  <c r="I2927" s="1"/>
  <c r="F2927"/>
  <c r="G2927"/>
  <c r="H2927"/>
  <c r="K2927"/>
  <c r="E2927" s="1"/>
  <c r="AC2927" s="1"/>
  <c r="M2927"/>
  <c r="N2927"/>
  <c r="O2927"/>
  <c r="A2928"/>
  <c r="B2928"/>
  <c r="I2928" s="1"/>
  <c r="F2928"/>
  <c r="G2928" s="1"/>
  <c r="H2928"/>
  <c r="K2928"/>
  <c r="M2928"/>
  <c r="N2928" s="1"/>
  <c r="W2928" s="1"/>
  <c r="U2928"/>
  <c r="O2928"/>
  <c r="A2929"/>
  <c r="B2929"/>
  <c r="I2929"/>
  <c r="F2929"/>
  <c r="G2929" s="1"/>
  <c r="H2929"/>
  <c r="X2929" s="1"/>
  <c r="K2929"/>
  <c r="M2929"/>
  <c r="N2929" s="1"/>
  <c r="W2929" s="1"/>
  <c r="O2929"/>
  <c r="A2930"/>
  <c r="B2930"/>
  <c r="I2930" s="1"/>
  <c r="F2930"/>
  <c r="G2930"/>
  <c r="R2930" s="1"/>
  <c r="H2930"/>
  <c r="X2930" s="1"/>
  <c r="K2930"/>
  <c r="M2930"/>
  <c r="N2930"/>
  <c r="O2930"/>
  <c r="A2931"/>
  <c r="B2931"/>
  <c r="I2931" s="1"/>
  <c r="F2931"/>
  <c r="G2931" s="1"/>
  <c r="R2931" s="1"/>
  <c r="H2931"/>
  <c r="K2931"/>
  <c r="M2931"/>
  <c r="N2931" s="1"/>
  <c r="W2931" s="1"/>
  <c r="O2931"/>
  <c r="A2932"/>
  <c r="B2932"/>
  <c r="I2932" s="1"/>
  <c r="F2932"/>
  <c r="G2932" s="1"/>
  <c r="H2932"/>
  <c r="K2932"/>
  <c r="E2932" s="1"/>
  <c r="AC2932" s="1"/>
  <c r="M2932"/>
  <c r="N2932"/>
  <c r="O2932"/>
  <c r="A2933"/>
  <c r="B2933"/>
  <c r="F2933"/>
  <c r="G2933" s="1"/>
  <c r="T2933" s="1"/>
  <c r="H2933"/>
  <c r="I2933"/>
  <c r="K2933"/>
  <c r="M2933"/>
  <c r="N2933" s="1"/>
  <c r="O2933"/>
  <c r="A2934"/>
  <c r="B2934"/>
  <c r="I2934"/>
  <c r="F2934"/>
  <c r="G2934" s="1"/>
  <c r="H2934"/>
  <c r="K2934"/>
  <c r="M2934"/>
  <c r="N2934" s="1"/>
  <c r="O2934"/>
  <c r="A2935"/>
  <c r="B2935"/>
  <c r="I2935"/>
  <c r="F2935"/>
  <c r="G2935" s="1"/>
  <c r="H2935"/>
  <c r="K2935"/>
  <c r="M2935"/>
  <c r="N2935" s="1"/>
  <c r="W2935" s="1"/>
  <c r="O2935"/>
  <c r="A2936"/>
  <c r="B2936"/>
  <c r="I2936" s="1"/>
  <c r="F2936"/>
  <c r="G2936"/>
  <c r="T2936" s="1"/>
  <c r="H2936"/>
  <c r="K2936"/>
  <c r="E2936" s="1"/>
  <c r="AC2936" s="1"/>
  <c r="M2936"/>
  <c r="N2936"/>
  <c r="O2936"/>
  <c r="A2937"/>
  <c r="B2937"/>
  <c r="I2937"/>
  <c r="F2937"/>
  <c r="G2937" s="1"/>
  <c r="H2937"/>
  <c r="K2937"/>
  <c r="M2937"/>
  <c r="N2937" s="1"/>
  <c r="O2937"/>
  <c r="A2938"/>
  <c r="B2938"/>
  <c r="I2938" s="1"/>
  <c r="F2938"/>
  <c r="G2938" s="1"/>
  <c r="H2938"/>
  <c r="K2938"/>
  <c r="AB2938" s="1"/>
  <c r="M2938"/>
  <c r="N2938" s="1"/>
  <c r="O2938"/>
  <c r="A2939"/>
  <c r="B2939"/>
  <c r="I2939" s="1"/>
  <c r="F2939"/>
  <c r="G2939" s="1"/>
  <c r="H2939"/>
  <c r="K2939"/>
  <c r="M2939"/>
  <c r="N2939" s="1"/>
  <c r="W2939" s="1"/>
  <c r="O2939"/>
  <c r="A2940"/>
  <c r="B2940"/>
  <c r="F2940"/>
  <c r="G2940" s="1"/>
  <c r="H2940"/>
  <c r="I2940"/>
  <c r="K2940"/>
  <c r="M2940"/>
  <c r="N2940" s="1"/>
  <c r="O2940"/>
  <c r="A2941"/>
  <c r="B2941"/>
  <c r="I2941" s="1"/>
  <c r="F2941"/>
  <c r="G2941" s="1"/>
  <c r="S2941" s="1"/>
  <c r="H2941"/>
  <c r="K2941"/>
  <c r="M2941"/>
  <c r="N2941" s="1"/>
  <c r="O2941"/>
  <c r="A2942"/>
  <c r="B2942"/>
  <c r="I2942" s="1"/>
  <c r="F2942"/>
  <c r="G2942" s="1"/>
  <c r="H2942"/>
  <c r="K2942"/>
  <c r="M2942"/>
  <c r="N2942" s="1"/>
  <c r="V2942" s="1"/>
  <c r="O2942"/>
  <c r="A2943"/>
  <c r="B2943"/>
  <c r="I2943" s="1"/>
  <c r="F2943"/>
  <c r="G2943"/>
  <c r="H2943"/>
  <c r="K2943"/>
  <c r="M2943"/>
  <c r="N2943" s="1"/>
  <c r="O2943"/>
  <c r="A2944"/>
  <c r="B2944"/>
  <c r="F2944"/>
  <c r="G2944"/>
  <c r="H2944"/>
  <c r="I2944"/>
  <c r="K2944"/>
  <c r="M2944"/>
  <c r="N2944" s="1"/>
  <c r="O2944"/>
  <c r="A2945"/>
  <c r="B2945"/>
  <c r="I2945"/>
  <c r="F2945"/>
  <c r="G2945" s="1"/>
  <c r="H2945"/>
  <c r="K2945"/>
  <c r="M2945"/>
  <c r="N2945" s="1"/>
  <c r="O2945"/>
  <c r="A2946"/>
  <c r="B2946"/>
  <c r="I2946" s="1"/>
  <c r="F2946"/>
  <c r="G2946" s="1"/>
  <c r="H2946"/>
  <c r="K2946"/>
  <c r="M2946"/>
  <c r="N2946" s="1"/>
  <c r="U2946" s="1"/>
  <c r="O2946"/>
  <c r="A2947"/>
  <c r="B2947"/>
  <c r="I2947"/>
  <c r="F2947"/>
  <c r="G2947"/>
  <c r="Q2947" s="1"/>
  <c r="H2947"/>
  <c r="K2947"/>
  <c r="M2947"/>
  <c r="N2947"/>
  <c r="U2947" s="1"/>
  <c r="O2947"/>
  <c r="A2948"/>
  <c r="B2948"/>
  <c r="I2948"/>
  <c r="F2948"/>
  <c r="G2948"/>
  <c r="S2948" s="1"/>
  <c r="H2948"/>
  <c r="Z2948" s="1"/>
  <c r="K2948"/>
  <c r="M2948"/>
  <c r="N2948"/>
  <c r="O2948"/>
  <c r="A2949"/>
  <c r="B2949"/>
  <c r="I2949" s="1"/>
  <c r="F2949"/>
  <c r="G2949" s="1"/>
  <c r="H2949"/>
  <c r="K2949"/>
  <c r="M2949"/>
  <c r="N2949" s="1"/>
  <c r="O2949"/>
  <c r="A2950"/>
  <c r="B2950"/>
  <c r="I2950" s="1"/>
  <c r="F2950"/>
  <c r="G2950" s="1"/>
  <c r="H2950"/>
  <c r="K2950"/>
  <c r="M2950"/>
  <c r="N2950" s="1"/>
  <c r="O2950"/>
  <c r="A2951"/>
  <c r="B2951"/>
  <c r="I2951" s="1"/>
  <c r="F2951"/>
  <c r="G2951" s="1"/>
  <c r="H2951"/>
  <c r="K2951"/>
  <c r="M2951"/>
  <c r="N2951" s="1"/>
  <c r="W2951" s="1"/>
  <c r="O2951"/>
  <c r="A2952"/>
  <c r="B2952"/>
  <c r="I2952" s="1"/>
  <c r="F2952"/>
  <c r="G2952" s="1"/>
  <c r="H2952"/>
  <c r="K2952"/>
  <c r="M2952"/>
  <c r="N2952" s="1"/>
  <c r="O2952"/>
  <c r="A2953"/>
  <c r="B2953"/>
  <c r="I2953" s="1"/>
  <c r="F2953"/>
  <c r="G2953" s="1"/>
  <c r="R2953" s="1"/>
  <c r="Q2953"/>
  <c r="H2953"/>
  <c r="K2953"/>
  <c r="M2953"/>
  <c r="N2953"/>
  <c r="O2953"/>
  <c r="A2954"/>
  <c r="B2954"/>
  <c r="I2954"/>
  <c r="F2954"/>
  <c r="G2954"/>
  <c r="Q2954" s="1"/>
  <c r="S2954"/>
  <c r="H2954"/>
  <c r="K2954"/>
  <c r="M2954"/>
  <c r="N2954"/>
  <c r="O2954"/>
  <c r="A2955"/>
  <c r="B2955"/>
  <c r="I2955" s="1"/>
  <c r="F2955"/>
  <c r="G2955" s="1"/>
  <c r="H2955"/>
  <c r="K2955"/>
  <c r="M2955"/>
  <c r="N2955" s="1"/>
  <c r="O2955"/>
  <c r="A2956"/>
  <c r="B2956"/>
  <c r="I2956"/>
  <c r="F2956"/>
  <c r="G2956"/>
  <c r="Q2956" s="1"/>
  <c r="H2956"/>
  <c r="K2956"/>
  <c r="M2956"/>
  <c r="N2956" s="1"/>
  <c r="V2956" s="1"/>
  <c r="O2956"/>
  <c r="A2957"/>
  <c r="B2957"/>
  <c r="I2957" s="1"/>
  <c r="F2957"/>
  <c r="G2957" s="1"/>
  <c r="Q2957" s="1"/>
  <c r="H2957"/>
  <c r="Z2957" s="1"/>
  <c r="K2957"/>
  <c r="M2957"/>
  <c r="N2957" s="1"/>
  <c r="W2957" s="1"/>
  <c r="O2957"/>
  <c r="A2958"/>
  <c r="B2958"/>
  <c r="I2958"/>
  <c r="F2958"/>
  <c r="G2958"/>
  <c r="H2958"/>
  <c r="K2958"/>
  <c r="M2958"/>
  <c r="N2958"/>
  <c r="O2958"/>
  <c r="A2959"/>
  <c r="B2959"/>
  <c r="F2959"/>
  <c r="G2959"/>
  <c r="H2959"/>
  <c r="I2959"/>
  <c r="K2959"/>
  <c r="M2959"/>
  <c r="N2959" s="1"/>
  <c r="O2959"/>
  <c r="A2960"/>
  <c r="B2960"/>
  <c r="F2960"/>
  <c r="G2960"/>
  <c r="H2960"/>
  <c r="I2960"/>
  <c r="K2960"/>
  <c r="M2960"/>
  <c r="N2960" s="1"/>
  <c r="O2960"/>
  <c r="A2961"/>
  <c r="B2961"/>
  <c r="I2961" s="1"/>
  <c r="F2961"/>
  <c r="G2961" s="1"/>
  <c r="Q2961" s="1"/>
  <c r="H2961"/>
  <c r="K2961"/>
  <c r="M2961"/>
  <c r="N2961"/>
  <c r="O2961"/>
  <c r="A2962"/>
  <c r="B2962"/>
  <c r="I2962"/>
  <c r="F2962"/>
  <c r="G2962" s="1"/>
  <c r="H2962"/>
  <c r="K2962"/>
  <c r="M2962"/>
  <c r="N2962" s="1"/>
  <c r="V2962" s="1"/>
  <c r="O2962"/>
  <c r="A2963"/>
  <c r="B2963"/>
  <c r="I2963" s="1"/>
  <c r="F2963"/>
  <c r="G2963"/>
  <c r="S2963" s="1"/>
  <c r="H2963"/>
  <c r="K2963"/>
  <c r="M2963"/>
  <c r="N2963"/>
  <c r="O2963"/>
  <c r="A2964"/>
  <c r="B2964"/>
  <c r="I2964"/>
  <c r="F2964"/>
  <c r="G2964" s="1"/>
  <c r="S2964" s="1"/>
  <c r="H2964"/>
  <c r="K2964"/>
  <c r="M2964"/>
  <c r="N2964" s="1"/>
  <c r="W2964" s="1"/>
  <c r="O2964"/>
  <c r="A2965"/>
  <c r="B2965"/>
  <c r="I2965" s="1"/>
  <c r="F2965"/>
  <c r="G2965" s="1"/>
  <c r="H2965"/>
  <c r="K2965"/>
  <c r="M2965"/>
  <c r="N2965" s="1"/>
  <c r="W2965" s="1"/>
  <c r="O2965"/>
  <c r="A2966"/>
  <c r="B2966"/>
  <c r="I2966" s="1"/>
  <c r="F2966"/>
  <c r="G2966" s="1"/>
  <c r="H2966"/>
  <c r="K2966"/>
  <c r="M2966"/>
  <c r="N2966" s="1"/>
  <c r="O2966"/>
  <c r="A2967"/>
  <c r="B2967"/>
  <c r="I2967" s="1"/>
  <c r="F2967"/>
  <c r="G2967" s="1"/>
  <c r="H2967"/>
  <c r="K2967"/>
  <c r="M2967"/>
  <c r="N2967" s="1"/>
  <c r="O2967"/>
  <c r="A2968"/>
  <c r="B2968"/>
  <c r="I2968" s="1"/>
  <c r="F2968"/>
  <c r="G2968"/>
  <c r="Q2968" s="1"/>
  <c r="H2968"/>
  <c r="K2968"/>
  <c r="M2968"/>
  <c r="N2968" s="1"/>
  <c r="O2968"/>
  <c r="A2969"/>
  <c r="B2969"/>
  <c r="I2969"/>
  <c r="F2969"/>
  <c r="G2969" s="1"/>
  <c r="H2969"/>
  <c r="K2969"/>
  <c r="M2969"/>
  <c r="N2969" s="1"/>
  <c r="U2969" s="1"/>
  <c r="O2969"/>
  <c r="A2970"/>
  <c r="B2970"/>
  <c r="I2970" s="1"/>
  <c r="F2970"/>
  <c r="G2970"/>
  <c r="S2970" s="1"/>
  <c r="H2970"/>
  <c r="K2970"/>
  <c r="M2970"/>
  <c r="N2970"/>
  <c r="V2970" s="1"/>
  <c r="O2970"/>
  <c r="A2971"/>
  <c r="B2971"/>
  <c r="I2971" s="1"/>
  <c r="F2971"/>
  <c r="G2971" s="1"/>
  <c r="R2971" s="1"/>
  <c r="H2971"/>
  <c r="K2971"/>
  <c r="M2971"/>
  <c r="N2971"/>
  <c r="W2971" s="1"/>
  <c r="O2971"/>
  <c r="A2972"/>
  <c r="B2972"/>
  <c r="I2972" s="1"/>
  <c r="F2972"/>
  <c r="G2972"/>
  <c r="R2972" s="1"/>
  <c r="H2972"/>
  <c r="K2972"/>
  <c r="M2972"/>
  <c r="N2972" s="1"/>
  <c r="W2972" s="1"/>
  <c r="O2972"/>
  <c r="A2973"/>
  <c r="B2973"/>
  <c r="I2973" s="1"/>
  <c r="F2973"/>
  <c r="G2973"/>
  <c r="R2973" s="1"/>
  <c r="H2973"/>
  <c r="K2973"/>
  <c r="M2973"/>
  <c r="N2973" s="1"/>
  <c r="O2973"/>
  <c r="A2974"/>
  <c r="B2974"/>
  <c r="I2974" s="1"/>
  <c r="F2974"/>
  <c r="G2974"/>
  <c r="H2974"/>
  <c r="K2974"/>
  <c r="M2974"/>
  <c r="N2974"/>
  <c r="U2974" s="1"/>
  <c r="O2974"/>
  <c r="A2975"/>
  <c r="B2975"/>
  <c r="I2975" s="1"/>
  <c r="F2975"/>
  <c r="G2975" s="1"/>
  <c r="AB2975" s="1"/>
  <c r="H2975"/>
  <c r="K2975"/>
  <c r="M2975"/>
  <c r="N2975" s="1"/>
  <c r="O2975"/>
  <c r="A2976"/>
  <c r="B2976"/>
  <c r="I2976" s="1"/>
  <c r="F2976"/>
  <c r="G2976" s="1"/>
  <c r="H2976"/>
  <c r="K2976"/>
  <c r="M2976"/>
  <c r="N2976" s="1"/>
  <c r="U2976" s="1"/>
  <c r="O2976"/>
  <c r="A2977"/>
  <c r="B2977"/>
  <c r="I2977"/>
  <c r="F2977"/>
  <c r="G2977" s="1"/>
  <c r="AB2977" s="1"/>
  <c r="H2977"/>
  <c r="K2977"/>
  <c r="M2977"/>
  <c r="N2977" s="1"/>
  <c r="U2977" s="1"/>
  <c r="O2977"/>
  <c r="A2978"/>
  <c r="B2978"/>
  <c r="F2978"/>
  <c r="G2978"/>
  <c r="T2978" s="1"/>
  <c r="H2978"/>
  <c r="I2978"/>
  <c r="K2978"/>
  <c r="M2978"/>
  <c r="N2978" s="1"/>
  <c r="W2978" s="1"/>
  <c r="O2978"/>
  <c r="A2979"/>
  <c r="B2979"/>
  <c r="I2979" s="1"/>
  <c r="F2979"/>
  <c r="G2979" s="1"/>
  <c r="H2979"/>
  <c r="K2979"/>
  <c r="M2979"/>
  <c r="N2979"/>
  <c r="U2979" s="1"/>
  <c r="O2979"/>
  <c r="A2980"/>
  <c r="B2980"/>
  <c r="I2980" s="1"/>
  <c r="F2980"/>
  <c r="G2980" s="1"/>
  <c r="H2980"/>
  <c r="K2980"/>
  <c r="M2980"/>
  <c r="N2980" s="1"/>
  <c r="W2980" s="1"/>
  <c r="O2980"/>
  <c r="A2981"/>
  <c r="B2981"/>
  <c r="I2981" s="1"/>
  <c r="F2981"/>
  <c r="G2981" s="1"/>
  <c r="Q2981" s="1"/>
  <c r="H2981"/>
  <c r="K2981"/>
  <c r="M2981"/>
  <c r="N2981" s="1"/>
  <c r="W2981"/>
  <c r="O2981"/>
  <c r="A2982"/>
  <c r="B2982"/>
  <c r="I2982" s="1"/>
  <c r="F2982"/>
  <c r="G2982" s="1"/>
  <c r="S2982" s="1"/>
  <c r="H2982"/>
  <c r="K2982"/>
  <c r="M2982"/>
  <c r="N2982" s="1"/>
  <c r="W2982" s="1"/>
  <c r="O2982"/>
  <c r="A2983"/>
  <c r="B2983"/>
  <c r="I2983" s="1"/>
  <c r="F2983"/>
  <c r="G2983" s="1"/>
  <c r="H2983"/>
  <c r="K2983"/>
  <c r="M2983"/>
  <c r="N2983" s="1"/>
  <c r="O2983"/>
  <c r="A2984"/>
  <c r="B2984"/>
  <c r="I2984" s="1"/>
  <c r="F2984"/>
  <c r="G2984" s="1"/>
  <c r="H2984"/>
  <c r="K2984"/>
  <c r="M2984"/>
  <c r="N2984" s="1"/>
  <c r="O2984"/>
  <c r="A2985"/>
  <c r="B2985"/>
  <c r="I2985" s="1"/>
  <c r="F2985"/>
  <c r="G2985" s="1"/>
  <c r="S2985" s="1"/>
  <c r="H2985"/>
  <c r="K2985"/>
  <c r="M2985"/>
  <c r="N2985" s="1"/>
  <c r="V2985" s="1"/>
  <c r="O2985"/>
  <c r="A2986"/>
  <c r="B2986"/>
  <c r="I2986" s="1"/>
  <c r="F2986"/>
  <c r="G2986" s="1"/>
  <c r="H2986"/>
  <c r="K2986"/>
  <c r="M2986"/>
  <c r="N2986" s="1"/>
  <c r="O2986"/>
  <c r="A2987"/>
  <c r="B2987"/>
  <c r="I2987" s="1"/>
  <c r="F2987"/>
  <c r="G2987" s="1"/>
  <c r="S2987" s="1"/>
  <c r="H2987"/>
  <c r="K2987"/>
  <c r="M2987"/>
  <c r="N2987"/>
  <c r="O2987"/>
  <c r="A2988"/>
  <c r="B2988"/>
  <c r="I2988"/>
  <c r="F2988"/>
  <c r="G2988" s="1"/>
  <c r="H2988"/>
  <c r="K2988"/>
  <c r="M2988"/>
  <c r="N2988" s="1"/>
  <c r="U2988" s="1"/>
  <c r="O2988"/>
  <c r="A2989"/>
  <c r="B2989"/>
  <c r="I2989" s="1"/>
  <c r="F2989"/>
  <c r="G2989" s="1"/>
  <c r="H2989"/>
  <c r="K2989"/>
  <c r="M2989"/>
  <c r="N2989" s="1"/>
  <c r="W2989" s="1"/>
  <c r="O2989"/>
  <c r="A2990"/>
  <c r="B2990"/>
  <c r="I2990" s="1"/>
  <c r="F2990"/>
  <c r="G2990" s="1"/>
  <c r="H2990"/>
  <c r="K2990"/>
  <c r="M2990"/>
  <c r="N2990" s="1"/>
  <c r="W2990" s="1"/>
  <c r="O2990"/>
  <c r="A2991"/>
  <c r="B2991"/>
  <c r="I2991" s="1"/>
  <c r="F2991"/>
  <c r="G2991" s="1"/>
  <c r="H2991"/>
  <c r="K2991"/>
  <c r="M2991"/>
  <c r="N2991"/>
  <c r="O2991"/>
  <c r="A2992"/>
  <c r="B2992"/>
  <c r="I2992" s="1"/>
  <c r="F2992"/>
  <c r="G2992" s="1"/>
  <c r="S2992" s="1"/>
  <c r="H2992"/>
  <c r="K2992"/>
  <c r="M2992"/>
  <c r="N2992" s="1"/>
  <c r="O2992"/>
  <c r="A2993"/>
  <c r="B2993"/>
  <c r="I2993" s="1"/>
  <c r="F2993"/>
  <c r="G2993" s="1"/>
  <c r="H2993"/>
  <c r="K2993"/>
  <c r="M2993"/>
  <c r="N2993" s="1"/>
  <c r="U2993" s="1"/>
  <c r="O2993"/>
  <c r="A2994"/>
  <c r="B2994"/>
  <c r="F2994"/>
  <c r="G2994" s="1"/>
  <c r="H2994"/>
  <c r="I2994"/>
  <c r="K2994"/>
  <c r="M2994"/>
  <c r="N2994"/>
  <c r="O2994"/>
  <c r="A2995"/>
  <c r="B2995"/>
  <c r="I2995" s="1"/>
  <c r="F2995"/>
  <c r="G2995" s="1"/>
  <c r="S2995" s="1"/>
  <c r="H2995"/>
  <c r="K2995"/>
  <c r="M2995"/>
  <c r="N2995" s="1"/>
  <c r="O2995"/>
  <c r="A2996"/>
  <c r="B2996"/>
  <c r="I2996"/>
  <c r="F2996"/>
  <c r="G2996" s="1"/>
  <c r="H2996"/>
  <c r="K2996"/>
  <c r="M2996"/>
  <c r="N2996" s="1"/>
  <c r="O2996"/>
  <c r="A2997"/>
  <c r="B2997"/>
  <c r="F2997"/>
  <c r="G2997" s="1"/>
  <c r="H2997"/>
  <c r="I2997"/>
  <c r="K2997"/>
  <c r="M2997"/>
  <c r="N2997" s="1"/>
  <c r="O2997"/>
  <c r="A2998"/>
  <c r="B2998"/>
  <c r="I2998" s="1"/>
  <c r="F2998"/>
  <c r="G2998" s="1"/>
  <c r="H2998"/>
  <c r="K2998"/>
  <c r="M2998"/>
  <c r="N2998" s="1"/>
  <c r="O2998"/>
  <c r="A2999"/>
  <c r="B2999"/>
  <c r="I2999" s="1"/>
  <c r="F2999"/>
  <c r="G2999" s="1"/>
  <c r="AB2999" s="1"/>
  <c r="H2999"/>
  <c r="K2999"/>
  <c r="M2999"/>
  <c r="N2999" s="1"/>
  <c r="O2999"/>
  <c r="A3000"/>
  <c r="B3000"/>
  <c r="I3000" s="1"/>
  <c r="F3000"/>
  <c r="G3000"/>
  <c r="Q3000" s="1"/>
  <c r="H3000"/>
  <c r="K3000"/>
  <c r="M3000"/>
  <c r="N3000"/>
  <c r="O3000"/>
  <c r="A3001"/>
  <c r="B3001"/>
  <c r="I3001"/>
  <c r="F3001"/>
  <c r="G3001" s="1"/>
  <c r="H3001"/>
  <c r="K3001"/>
  <c r="M3001"/>
  <c r="N3001" s="1"/>
  <c r="O3001"/>
  <c r="AB291"/>
  <c r="S179"/>
  <c r="Q179"/>
  <c r="R179"/>
  <c r="T179"/>
  <c r="AB179"/>
  <c r="U289"/>
  <c r="U223"/>
  <c r="V223"/>
  <c r="W223"/>
  <c r="U291"/>
  <c r="V291"/>
  <c r="W291"/>
  <c r="Q287"/>
  <c r="R286"/>
  <c r="AB286"/>
  <c r="V249"/>
  <c r="T289"/>
  <c r="Q289"/>
  <c r="S282"/>
  <c r="U257"/>
  <c r="V257"/>
  <c r="W257"/>
  <c r="R292"/>
  <c r="W280"/>
  <c r="Q268"/>
  <c r="S268"/>
  <c r="T268"/>
  <c r="V261"/>
  <c r="Q258"/>
  <c r="AB247"/>
  <c r="U243"/>
  <c r="V243"/>
  <c r="W243"/>
  <c r="U231"/>
  <c r="V231"/>
  <c r="W231"/>
  <c r="T167"/>
  <c r="AB167"/>
  <c r="S167"/>
  <c r="Q167"/>
  <c r="R167"/>
  <c r="Q260"/>
  <c r="S260"/>
  <c r="T260"/>
  <c r="S254"/>
  <c r="Q292"/>
  <c r="V279"/>
  <c r="Q285"/>
  <c r="R260"/>
  <c r="W225"/>
  <c r="V225"/>
  <c r="U225"/>
  <c r="S221"/>
  <c r="T221"/>
  <c r="R221"/>
  <c r="AB221"/>
  <c r="AB281"/>
  <c r="S281"/>
  <c r="T281"/>
  <c r="U268"/>
  <c r="V268"/>
  <c r="S265"/>
  <c r="Q221"/>
  <c r="V253"/>
  <c r="U215"/>
  <c r="V215"/>
  <c r="W215"/>
  <c r="R288"/>
  <c r="R281"/>
  <c r="V277"/>
  <c r="Q275"/>
  <c r="R275"/>
  <c r="S275"/>
  <c r="R263"/>
  <c r="R257"/>
  <c r="S257"/>
  <c r="T257"/>
  <c r="Q246"/>
  <c r="T246"/>
  <c r="AB246"/>
  <c r="U242"/>
  <c r="W242"/>
  <c r="R241"/>
  <c r="S241"/>
  <c r="AB241"/>
  <c r="Q241"/>
  <c r="R226"/>
  <c r="S226"/>
  <c r="T226"/>
  <c r="Q226"/>
  <c r="T216"/>
  <c r="AB216"/>
  <c r="S216"/>
  <c r="Q216"/>
  <c r="R216"/>
  <c r="W220"/>
  <c r="U220"/>
  <c r="V220"/>
  <c r="Q281"/>
  <c r="U277"/>
  <c r="S274"/>
  <c r="AB274"/>
  <c r="T271"/>
  <c r="T270"/>
  <c r="U252"/>
  <c r="V252"/>
  <c r="S250"/>
  <c r="T250"/>
  <c r="AB250"/>
  <c r="V247"/>
  <c r="W247"/>
  <c r="T292"/>
  <c r="S279"/>
  <c r="V278"/>
  <c r="AB267"/>
  <c r="Q267"/>
  <c r="R267"/>
  <c r="S267"/>
  <c r="W264"/>
  <c r="Q257"/>
  <c r="R250"/>
  <c r="U239"/>
  <c r="V239"/>
  <c r="W239"/>
  <c r="S229"/>
  <c r="T229"/>
  <c r="R229"/>
  <c r="AB229"/>
  <c r="Q229"/>
  <c r="U278"/>
  <c r="R278"/>
  <c r="S258"/>
  <c r="AB258"/>
  <c r="U256"/>
  <c r="W256"/>
  <c r="U235"/>
  <c r="V235"/>
  <c r="W235"/>
  <c r="T224"/>
  <c r="AB224"/>
  <c r="S224"/>
  <c r="Q224"/>
  <c r="R224"/>
  <c r="R242"/>
  <c r="Q242"/>
  <c r="AB222"/>
  <c r="Q222"/>
  <c r="R222"/>
  <c r="AB253"/>
  <c r="T249"/>
  <c r="V246"/>
  <c r="U246"/>
  <c r="Q238"/>
  <c r="R238"/>
  <c r="U226"/>
  <c r="V226"/>
  <c r="T192"/>
  <c r="AB192"/>
  <c r="S192"/>
  <c r="Q192"/>
  <c r="R192"/>
  <c r="V173"/>
  <c r="U173"/>
  <c r="W173"/>
  <c r="S249"/>
  <c r="W241"/>
  <c r="V241"/>
  <c r="Q239"/>
  <c r="T239"/>
  <c r="AB239"/>
  <c r="U232"/>
  <c r="W232"/>
  <c r="Q223"/>
  <c r="R223"/>
  <c r="S223"/>
  <c r="T223"/>
  <c r="AB223"/>
  <c r="AB220"/>
  <c r="U191"/>
  <c r="V191"/>
  <c r="W191"/>
  <c r="R144"/>
  <c r="S144"/>
  <c r="AB144"/>
  <c r="Q144"/>
  <c r="T144"/>
  <c r="R249"/>
  <c r="V228"/>
  <c r="AB217"/>
  <c r="U216"/>
  <c r="V216"/>
  <c r="W216"/>
  <c r="V178"/>
  <c r="U178"/>
  <c r="W178"/>
  <c r="R161"/>
  <c r="Q161"/>
  <c r="T161"/>
  <c r="AB161"/>
  <c r="T240"/>
  <c r="AB240"/>
  <c r="S240"/>
  <c r="W233"/>
  <c r="V233"/>
  <c r="U228"/>
  <c r="AB225"/>
  <c r="U224"/>
  <c r="V224"/>
  <c r="W224"/>
  <c r="V183"/>
  <c r="W245"/>
  <c r="V244"/>
  <c r="U240"/>
  <c r="U234"/>
  <c r="V234"/>
  <c r="S232"/>
  <c r="S197"/>
  <c r="R197"/>
  <c r="Q197"/>
  <c r="T197"/>
  <c r="AB197"/>
  <c r="S148"/>
  <c r="R148"/>
  <c r="T148"/>
  <c r="AB148"/>
  <c r="T235"/>
  <c r="U230"/>
  <c r="T227"/>
  <c r="T219"/>
  <c r="U214"/>
  <c r="U212"/>
  <c r="U202"/>
  <c r="V202"/>
  <c r="V198"/>
  <c r="U198"/>
  <c r="AB196"/>
  <c r="R196"/>
  <c r="S196"/>
  <c r="T196"/>
  <c r="R176"/>
  <c r="S176"/>
  <c r="T176"/>
  <c r="R168"/>
  <c r="S168"/>
  <c r="Q168"/>
  <c r="T168"/>
  <c r="T228"/>
  <c r="S225"/>
  <c r="T220"/>
  <c r="S217"/>
  <c r="U166"/>
  <c r="V166"/>
  <c r="W136"/>
  <c r="V136"/>
  <c r="U136"/>
  <c r="S228"/>
  <c r="R225"/>
  <c r="S220"/>
  <c r="R217"/>
  <c r="AB195"/>
  <c r="Q195"/>
  <c r="T195"/>
  <c r="R186"/>
  <c r="T186"/>
  <c r="Q186"/>
  <c r="AB178"/>
  <c r="T178"/>
  <c r="Q178"/>
  <c r="U169"/>
  <c r="V169"/>
  <c r="S209"/>
  <c r="U203"/>
  <c r="W203"/>
  <c r="T184"/>
  <c r="AB184"/>
  <c r="S184"/>
  <c r="R180"/>
  <c r="S180"/>
  <c r="AB180"/>
  <c r="Q180"/>
  <c r="AB176"/>
  <c r="Q165"/>
  <c r="R165"/>
  <c r="T165"/>
  <c r="S164"/>
  <c r="R164"/>
  <c r="R137"/>
  <c r="T137"/>
  <c r="Q137"/>
  <c r="AB137"/>
  <c r="V227"/>
  <c r="V219"/>
  <c r="W212"/>
  <c r="R202"/>
  <c r="T202"/>
  <c r="Q202"/>
  <c r="U186"/>
  <c r="V186"/>
  <c r="S178"/>
  <c r="W166"/>
  <c r="R209"/>
  <c r="T200"/>
  <c r="AB200"/>
  <c r="S200"/>
  <c r="R178"/>
  <c r="U153"/>
  <c r="V153"/>
  <c r="U150"/>
  <c r="V150"/>
  <c r="U134"/>
  <c r="V134"/>
  <c r="U161"/>
  <c r="V161"/>
  <c r="AB156"/>
  <c r="R153"/>
  <c r="Q153"/>
  <c r="U137"/>
  <c r="V137"/>
  <c r="R198"/>
  <c r="R182"/>
  <c r="Q157"/>
  <c r="R157"/>
  <c r="V139"/>
  <c r="U138"/>
  <c r="W138"/>
  <c r="Q136"/>
  <c r="R136"/>
  <c r="S136"/>
  <c r="S156"/>
  <c r="R156"/>
  <c r="U145"/>
  <c r="V145"/>
  <c r="W144"/>
  <c r="V144"/>
  <c r="U139"/>
  <c r="Q173"/>
  <c r="R173"/>
  <c r="V149"/>
  <c r="U149"/>
  <c r="AB174"/>
  <c r="AB158"/>
  <c r="AB133"/>
  <c r="Q133"/>
  <c r="R133"/>
  <c r="S133"/>
  <c r="W131"/>
  <c r="U131"/>
  <c r="V131"/>
  <c r="U125"/>
  <c r="U124"/>
  <c r="V124"/>
  <c r="W124"/>
  <c r="U115"/>
  <c r="S116"/>
  <c r="AB116"/>
  <c r="Q116"/>
  <c r="R116"/>
  <c r="T116"/>
  <c r="T75"/>
  <c r="AB75"/>
  <c r="S75"/>
  <c r="R132"/>
  <c r="S132"/>
  <c r="AB132"/>
  <c r="Q131"/>
  <c r="R131"/>
  <c r="S131"/>
  <c r="T131"/>
  <c r="U127"/>
  <c r="V127"/>
  <c r="W127"/>
  <c r="R124"/>
  <c r="S124"/>
  <c r="T124"/>
  <c r="AB124"/>
  <c r="Q124"/>
  <c r="R113"/>
  <c r="U76"/>
  <c r="W76"/>
  <c r="T74"/>
  <c r="U133"/>
  <c r="V133"/>
  <c r="W133"/>
  <c r="AB125"/>
  <c r="Q125"/>
  <c r="S125"/>
  <c r="R125"/>
  <c r="T125"/>
  <c r="T130"/>
  <c r="Q130"/>
  <c r="R130"/>
  <c r="S130"/>
  <c r="U132"/>
  <c r="V132"/>
  <c r="W132"/>
  <c r="U110"/>
  <c r="V110"/>
  <c r="W110"/>
  <c r="V107"/>
  <c r="W107"/>
  <c r="AB108"/>
  <c r="V129"/>
  <c r="Q120"/>
  <c r="R119"/>
  <c r="T109"/>
  <c r="AB95"/>
  <c r="V94"/>
  <c r="Q93"/>
  <c r="S90"/>
  <c r="R90"/>
  <c r="W77"/>
  <c r="AB68"/>
  <c r="S68"/>
  <c r="V62"/>
  <c r="W62"/>
  <c r="U52"/>
  <c r="V42"/>
  <c r="U42"/>
  <c r="W42"/>
  <c r="Q127"/>
  <c r="S123"/>
  <c r="R128"/>
  <c r="T126"/>
  <c r="T108"/>
  <c r="S71"/>
  <c r="R68"/>
  <c r="W51"/>
  <c r="Q109"/>
  <c r="Q86"/>
  <c r="T86"/>
  <c r="R84"/>
  <c r="T79"/>
  <c r="U75"/>
  <c r="AB61"/>
  <c r="S61"/>
  <c r="T61"/>
  <c r="U18"/>
  <c r="W18"/>
  <c r="S15"/>
  <c r="AB15"/>
  <c r="Q15"/>
  <c r="R126"/>
  <c r="W123"/>
  <c r="AB120"/>
  <c r="Q108"/>
  <c r="AB107"/>
  <c r="S107"/>
  <c r="U96"/>
  <c r="W91"/>
  <c r="V71"/>
  <c r="W68"/>
  <c r="R64"/>
  <c r="V44"/>
  <c r="W44"/>
  <c r="U44"/>
  <c r="W29"/>
  <c r="T26"/>
  <c r="AB26"/>
  <c r="Q26"/>
  <c r="S26"/>
  <c r="R26"/>
  <c r="U25"/>
  <c r="V25"/>
  <c r="W25"/>
  <c r="V123"/>
  <c r="W117"/>
  <c r="R97"/>
  <c r="T97"/>
  <c r="Q96"/>
  <c r="U90"/>
  <c r="V90"/>
  <c r="R79"/>
  <c r="AB79"/>
  <c r="AB73"/>
  <c r="T73"/>
  <c r="Q73"/>
  <c r="S62"/>
  <c r="T62"/>
  <c r="AB62"/>
  <c r="W122"/>
  <c r="U120"/>
  <c r="U117"/>
  <c r="U108"/>
  <c r="Q106"/>
  <c r="U93"/>
  <c r="T89"/>
  <c r="W88"/>
  <c r="Q88"/>
  <c r="S88"/>
  <c r="T88"/>
  <c r="U81"/>
  <c r="Q80"/>
  <c r="T80"/>
  <c r="AB80"/>
  <c r="R73"/>
  <c r="R62"/>
  <c r="R60"/>
  <c r="S60"/>
  <c r="T60"/>
  <c r="AB60"/>
  <c r="T55"/>
  <c r="S55"/>
  <c r="Q55"/>
  <c r="R55"/>
  <c r="AB55"/>
  <c r="Q112"/>
  <c r="R112"/>
  <c r="V88"/>
  <c r="W84"/>
  <c r="S80"/>
  <c r="Q62"/>
  <c r="U58"/>
  <c r="V58"/>
  <c r="T57"/>
  <c r="AB57"/>
  <c r="Q83"/>
  <c r="S83"/>
  <c r="V82"/>
  <c r="S66"/>
  <c r="Q66"/>
  <c r="AB66"/>
  <c r="U60"/>
  <c r="W60"/>
  <c r="V60"/>
  <c r="R49"/>
  <c r="S49"/>
  <c r="Q49"/>
  <c r="V40"/>
  <c r="U40"/>
  <c r="W40"/>
  <c r="Q54"/>
  <c r="S43"/>
  <c r="T43"/>
  <c r="Q43"/>
  <c r="R43"/>
  <c r="AB36"/>
  <c r="Q36"/>
  <c r="R16"/>
  <c r="AB16"/>
  <c r="Q16"/>
  <c r="S35"/>
  <c r="AB35"/>
  <c r="Q35"/>
  <c r="R35"/>
  <c r="T35"/>
  <c r="R24"/>
  <c r="T24"/>
  <c r="AB24"/>
  <c r="V17"/>
  <c r="R54"/>
  <c r="AB50"/>
  <c r="Q50"/>
  <c r="AB43"/>
  <c r="R78"/>
  <c r="U57"/>
  <c r="V57"/>
  <c r="AB56"/>
  <c r="S50"/>
  <c r="T46"/>
  <c r="AB46"/>
  <c r="Q46"/>
  <c r="R46"/>
  <c r="U45"/>
  <c r="V45"/>
  <c r="W45"/>
  <c r="U41"/>
  <c r="V41"/>
  <c r="W41"/>
  <c r="U33"/>
  <c r="V33"/>
  <c r="U26"/>
  <c r="W26"/>
  <c r="U64"/>
  <c r="V64"/>
  <c r="W54"/>
  <c r="Q48"/>
  <c r="R48"/>
  <c r="T48"/>
  <c r="U39"/>
  <c r="R32"/>
  <c r="Q32"/>
  <c r="S32"/>
  <c r="AB32"/>
  <c r="U14"/>
  <c r="W14"/>
  <c r="T81"/>
  <c r="U70"/>
  <c r="AB59"/>
  <c r="Q56"/>
  <c r="T56"/>
  <c r="AB51"/>
  <c r="T51"/>
  <c r="S48"/>
  <c r="S46"/>
  <c r="Q45"/>
  <c r="AB45"/>
  <c r="R44"/>
  <c r="S44"/>
  <c r="AB27"/>
  <c r="S27"/>
  <c r="Q27"/>
  <c r="R27"/>
  <c r="U23"/>
  <c r="U21"/>
  <c r="W21"/>
  <c r="S20"/>
  <c r="T20"/>
  <c r="AB20"/>
  <c r="AB8"/>
  <c r="R8"/>
  <c r="Q8"/>
  <c r="U6"/>
  <c r="V6"/>
  <c r="S63"/>
  <c r="R47"/>
  <c r="Q37"/>
  <c r="T31"/>
  <c r="U30"/>
  <c r="V30"/>
  <c r="S8"/>
  <c r="Q5"/>
  <c r="R5"/>
  <c r="AB5"/>
  <c r="AB2"/>
  <c r="U50"/>
  <c r="W50"/>
  <c r="V43"/>
  <c r="Q41"/>
  <c r="AB41"/>
  <c r="Q39"/>
  <c r="U37"/>
  <c r="V36"/>
  <c r="U36"/>
  <c r="V34"/>
  <c r="Q31"/>
  <c r="S23"/>
  <c r="T23"/>
  <c r="R23"/>
  <c r="U3"/>
  <c r="W3"/>
  <c r="V3"/>
  <c r="W47"/>
  <c r="U47"/>
  <c r="AB44"/>
  <c r="T42"/>
  <c r="AB42"/>
  <c r="S42"/>
  <c r="R41"/>
  <c r="AB40"/>
  <c r="T34"/>
  <c r="Q34"/>
  <c r="Q33"/>
  <c r="S33"/>
  <c r="V32"/>
  <c r="U32"/>
  <c r="W27"/>
  <c r="U27"/>
  <c r="W15"/>
  <c r="V15"/>
  <c r="AB12"/>
  <c r="U53"/>
  <c r="V50"/>
  <c r="W46"/>
  <c r="Q42"/>
  <c r="R39"/>
  <c r="R33"/>
  <c r="T30"/>
  <c r="Q29"/>
  <c r="AB29"/>
  <c r="AB23"/>
  <c r="R4"/>
  <c r="S4"/>
  <c r="T4"/>
  <c r="AB4"/>
  <c r="Q17"/>
  <c r="Q9"/>
  <c r="R9"/>
  <c r="S9"/>
  <c r="U7"/>
  <c r="W7"/>
  <c r="AB6"/>
  <c r="Q6"/>
  <c r="R6"/>
  <c r="T6"/>
  <c r="AB17"/>
  <c r="U12"/>
  <c r="T10"/>
  <c r="AB10"/>
  <c r="T9"/>
  <c r="S6"/>
  <c r="AB14"/>
  <c r="Q14"/>
  <c r="T14"/>
  <c r="R12"/>
  <c r="S12"/>
  <c r="AB11"/>
  <c r="V8"/>
  <c r="S3"/>
  <c r="T3"/>
  <c r="AB3"/>
  <c r="Q2"/>
  <c r="R2"/>
  <c r="R25"/>
  <c r="S21"/>
  <c r="R14"/>
  <c r="Q12"/>
  <c r="S7"/>
  <c r="T7"/>
  <c r="AB7"/>
  <c r="S2"/>
  <c r="AB18"/>
  <c r="U13"/>
  <c r="U10"/>
  <c r="V7"/>
  <c r="S11"/>
  <c r="V5"/>
  <c r="V2"/>
  <c r="T291"/>
  <c r="Q291"/>
  <c r="R291"/>
  <c r="S291"/>
  <c r="AB279"/>
  <c r="T279"/>
  <c r="R277"/>
  <c r="S277"/>
  <c r="T277"/>
  <c r="AB277"/>
  <c r="AB254"/>
  <c r="R254"/>
  <c r="W271"/>
  <c r="V271"/>
  <c r="W270"/>
  <c r="U270"/>
  <c r="T296"/>
  <c r="S212"/>
  <c r="Q212"/>
  <c r="R212"/>
  <c r="AB212"/>
  <c r="U287"/>
  <c r="V287"/>
  <c r="W287"/>
  <c r="T282"/>
  <c r="AB282"/>
  <c r="Q282"/>
  <c r="R282"/>
  <c r="W251"/>
  <c r="V251"/>
  <c r="R232"/>
  <c r="T232"/>
  <c r="AB232"/>
  <c r="Q152"/>
  <c r="S152"/>
  <c r="AB152"/>
  <c r="T152"/>
  <c r="R152"/>
  <c r="U276"/>
  <c r="V276"/>
  <c r="W276"/>
  <c r="W255"/>
  <c r="U255"/>
  <c r="S169"/>
  <c r="R169"/>
  <c r="Q169"/>
  <c r="V259"/>
  <c r="U259"/>
  <c r="AB257"/>
  <c r="S214"/>
  <c r="Q214"/>
  <c r="R214"/>
  <c r="V204"/>
  <c r="U204"/>
  <c r="U197"/>
  <c r="V197"/>
  <c r="W197"/>
  <c r="T212"/>
  <c r="W259"/>
  <c r="U295"/>
  <c r="W295"/>
  <c r="T287"/>
  <c r="R287"/>
  <c r="S287"/>
  <c r="U261"/>
  <c r="W261"/>
  <c r="AB214"/>
  <c r="AB292"/>
  <c r="Q290"/>
  <c r="T290"/>
  <c r="R290"/>
  <c r="S290"/>
  <c r="T214"/>
  <c r="S222"/>
  <c r="T222"/>
  <c r="AB276"/>
  <c r="V274"/>
  <c r="U274"/>
  <c r="V265"/>
  <c r="U265"/>
  <c r="Q250"/>
  <c r="W230"/>
  <c r="V230"/>
  <c r="R219"/>
  <c r="U167"/>
  <c r="V167"/>
  <c r="U275"/>
  <c r="U288"/>
  <c r="W282"/>
  <c r="AB260"/>
  <c r="Q240"/>
  <c r="R240"/>
  <c r="V192"/>
  <c r="Q156"/>
  <c r="T156"/>
  <c r="V283"/>
  <c r="V248"/>
  <c r="U248"/>
  <c r="W248"/>
  <c r="U244"/>
  <c r="W244"/>
  <c r="V288"/>
  <c r="U267"/>
  <c r="W267"/>
  <c r="W265"/>
  <c r="S239"/>
  <c r="R239"/>
  <c r="S202"/>
  <c r="AB202"/>
  <c r="T183"/>
  <c r="U176"/>
  <c r="R183"/>
  <c r="AB183"/>
  <c r="T173"/>
  <c r="V152"/>
  <c r="AB249"/>
  <c r="V229"/>
  <c r="V151"/>
  <c r="W196"/>
  <c r="W164"/>
  <c r="T153"/>
  <c r="V168"/>
  <c r="T113"/>
  <c r="S113"/>
  <c r="AB113"/>
  <c r="AC112"/>
  <c r="AB112"/>
  <c r="U74"/>
  <c r="W72"/>
  <c r="V72"/>
  <c r="U71"/>
  <c r="W78"/>
  <c r="V78"/>
  <c r="U78"/>
  <c r="Q128"/>
  <c r="T128"/>
  <c r="S128"/>
  <c r="T82"/>
  <c r="Q82"/>
  <c r="S82"/>
  <c r="R82"/>
  <c r="U126"/>
  <c r="W126"/>
  <c r="V126"/>
  <c r="AB129"/>
  <c r="Q129"/>
  <c r="R122"/>
  <c r="T122"/>
  <c r="Q122"/>
  <c r="AB110"/>
  <c r="S110"/>
  <c r="T110"/>
  <c r="R110"/>
  <c r="R87"/>
  <c r="Q87"/>
  <c r="AB83"/>
  <c r="R83"/>
  <c r="T129"/>
  <c r="U91"/>
  <c r="V91"/>
  <c r="S122"/>
  <c r="S129"/>
  <c r="S119"/>
  <c r="Q119"/>
  <c r="W96"/>
  <c r="Q60"/>
  <c r="Q110"/>
  <c r="R129"/>
  <c r="U129"/>
  <c r="V125"/>
  <c r="W125"/>
  <c r="Q95"/>
  <c r="R95"/>
  <c r="T83"/>
  <c r="AB87"/>
  <c r="AB94"/>
  <c r="Q94"/>
  <c r="T94"/>
  <c r="AB84"/>
  <c r="T133"/>
  <c r="Q132"/>
  <c r="T132"/>
  <c r="AB130"/>
  <c r="AB123"/>
  <c r="AB102"/>
  <c r="S102"/>
  <c r="AB91"/>
  <c r="R91"/>
  <c r="S91"/>
  <c r="R127"/>
  <c r="AB127"/>
  <c r="W120"/>
  <c r="V120"/>
  <c r="AB97"/>
  <c r="R94"/>
  <c r="R115"/>
  <c r="S84"/>
  <c r="T84"/>
  <c r="S78"/>
  <c r="Q78"/>
  <c r="T78"/>
  <c r="U59"/>
  <c r="V59"/>
  <c r="AB126"/>
  <c r="Q53"/>
  <c r="U2"/>
  <c r="W2"/>
  <c r="W28"/>
  <c r="V28"/>
  <c r="U28"/>
  <c r="W5"/>
  <c r="U5"/>
  <c r="T123"/>
  <c r="S58"/>
  <c r="Q58"/>
  <c r="W49"/>
  <c r="AB39"/>
  <c r="Q7"/>
  <c r="R123"/>
  <c r="T32"/>
  <c r="R108"/>
  <c r="Q79"/>
  <c r="S10"/>
  <c r="V296"/>
  <c r="U296"/>
  <c r="W296"/>
  <c r="Q271"/>
  <c r="S271"/>
  <c r="AB271"/>
  <c r="R271"/>
  <c r="AC271"/>
  <c r="U272"/>
  <c r="V272"/>
  <c r="W272"/>
  <c r="AB270"/>
  <c r="Q270"/>
  <c r="R270"/>
  <c r="S270"/>
  <c r="AB252"/>
  <c r="R252"/>
  <c r="Q252"/>
  <c r="S252"/>
  <c r="T252"/>
  <c r="U292"/>
  <c r="V292"/>
  <c r="W292"/>
  <c r="R289"/>
  <c r="S289"/>
  <c r="AB289"/>
  <c r="W263"/>
  <c r="U263"/>
  <c r="V263"/>
  <c r="W238"/>
  <c r="V238"/>
  <c r="U238"/>
  <c r="AB287"/>
  <c r="U286"/>
  <c r="V286"/>
  <c r="W284"/>
  <c r="V284"/>
  <c r="U284"/>
  <c r="U281"/>
  <c r="W281"/>
  <c r="U290"/>
  <c r="V290"/>
  <c r="W290"/>
  <c r="W285"/>
  <c r="U285"/>
  <c r="U294"/>
  <c r="V294"/>
  <c r="Q266"/>
  <c r="T266"/>
  <c r="AB266"/>
  <c r="R266"/>
  <c r="S266"/>
  <c r="V289"/>
  <c r="W289"/>
  <c r="AC286"/>
  <c r="Q286"/>
  <c r="S286"/>
  <c r="T286"/>
  <c r="U280"/>
  <c r="V280"/>
  <c r="T278"/>
  <c r="Q278"/>
  <c r="S278"/>
  <c r="AB278"/>
  <c r="U293"/>
  <c r="T285"/>
  <c r="S285"/>
  <c r="AB285"/>
  <c r="R285"/>
  <c r="Q265"/>
  <c r="T265"/>
  <c r="W273"/>
  <c r="U249"/>
  <c r="U282"/>
  <c r="Q277"/>
  <c r="Q272"/>
  <c r="S246"/>
  <c r="W258"/>
  <c r="V245"/>
  <c r="U245"/>
  <c r="R265"/>
  <c r="AB296"/>
  <c r="T288"/>
  <c r="S280"/>
  <c r="T280"/>
  <c r="V262"/>
  <c r="U258"/>
  <c r="T258"/>
  <c r="R258"/>
  <c r="R253"/>
  <c r="T253"/>
  <c r="Q253"/>
  <c r="V236"/>
  <c r="U236"/>
  <c r="W236"/>
  <c r="AB227"/>
  <c r="AB290"/>
  <c r="Q288"/>
  <c r="V273"/>
  <c r="U269"/>
  <c r="W269"/>
  <c r="U266"/>
  <c r="W266"/>
  <c r="V254"/>
  <c r="U254"/>
  <c r="S253"/>
  <c r="S182"/>
  <c r="AB182"/>
  <c r="Q182"/>
  <c r="T182"/>
  <c r="V270"/>
  <c r="W253"/>
  <c r="W274"/>
  <c r="V264"/>
  <c r="W262"/>
  <c r="S247"/>
  <c r="R184"/>
  <c r="W240"/>
  <c r="V240"/>
  <c r="U260"/>
  <c r="AB288"/>
  <c r="U271"/>
  <c r="AB268"/>
  <c r="R279"/>
  <c r="Q279"/>
  <c r="R274"/>
  <c r="T274"/>
  <c r="AB272"/>
  <c r="S272"/>
  <c r="W229"/>
  <c r="AB219"/>
  <c r="Q219"/>
  <c r="Q217"/>
  <c r="S186"/>
  <c r="Q174"/>
  <c r="R174"/>
  <c r="W130"/>
  <c r="U130"/>
  <c r="AB235"/>
  <c r="Q235"/>
  <c r="R235"/>
  <c r="W227"/>
  <c r="Q225"/>
  <c r="V221"/>
  <c r="V175"/>
  <c r="W175"/>
  <c r="U175"/>
  <c r="Q158"/>
  <c r="R158"/>
  <c r="T158"/>
  <c r="S158"/>
  <c r="U237"/>
  <c r="W237"/>
  <c r="Q227"/>
  <c r="S227"/>
  <c r="W214"/>
  <c r="Q200"/>
  <c r="T198"/>
  <c r="AB198"/>
  <c r="Q198"/>
  <c r="U251"/>
  <c r="Q232"/>
  <c r="AB228"/>
  <c r="R200"/>
  <c r="R195"/>
  <c r="AB209"/>
  <c r="S198"/>
  <c r="AB169"/>
  <c r="T169"/>
  <c r="AB173"/>
  <c r="R142"/>
  <c r="AB142"/>
  <c r="Q142"/>
  <c r="V119"/>
  <c r="U119"/>
  <c r="V93"/>
  <c r="W93"/>
  <c r="T120"/>
  <c r="R120"/>
  <c r="S120"/>
  <c r="V200"/>
  <c r="U192"/>
  <c r="W183"/>
  <c r="U183"/>
  <c r="W176"/>
  <c r="S173"/>
  <c r="Q164"/>
  <c r="T127"/>
  <c r="S127"/>
  <c r="AB165"/>
  <c r="AB153"/>
  <c r="V122"/>
  <c r="R93"/>
  <c r="S93"/>
  <c r="T93"/>
  <c r="W167"/>
  <c r="U147"/>
  <c r="AB136"/>
  <c r="AB119"/>
  <c r="T119"/>
  <c r="W200"/>
  <c r="AB128"/>
  <c r="Q126"/>
  <c r="V102"/>
  <c r="W102"/>
  <c r="U102"/>
  <c r="AB164"/>
  <c r="S126"/>
  <c r="T107"/>
  <c r="R89"/>
  <c r="W87"/>
  <c r="V87"/>
  <c r="AB78"/>
  <c r="AB64"/>
  <c r="S64"/>
  <c r="R106"/>
  <c r="S106"/>
  <c r="T106"/>
  <c r="V83"/>
  <c r="U83"/>
  <c r="W83"/>
  <c r="S109"/>
  <c r="R109"/>
  <c r="R69"/>
  <c r="T117"/>
  <c r="AB117"/>
  <c r="S117"/>
  <c r="S87"/>
  <c r="T87"/>
  <c r="AB82"/>
  <c r="V61"/>
  <c r="U61"/>
  <c r="AB96"/>
  <c r="T96"/>
  <c r="S92"/>
  <c r="R92"/>
  <c r="T92"/>
  <c r="Q92"/>
  <c r="AB92"/>
  <c r="Q90"/>
  <c r="T90"/>
  <c r="AB90"/>
  <c r="R86"/>
  <c r="U99"/>
  <c r="W99"/>
  <c r="AB86"/>
  <c r="W73"/>
  <c r="U73"/>
  <c r="R42"/>
  <c r="Q77"/>
  <c r="R77"/>
  <c r="W70"/>
  <c r="V70"/>
  <c r="U55"/>
  <c r="W55"/>
  <c r="W31"/>
  <c r="U31"/>
  <c r="V31"/>
  <c r="Q30"/>
  <c r="R30"/>
  <c r="T91"/>
  <c r="R76"/>
  <c r="Q76"/>
  <c r="S76"/>
  <c r="T76"/>
  <c r="AB76"/>
  <c r="W74"/>
  <c r="V65"/>
  <c r="T63"/>
  <c r="AB63"/>
  <c r="Q63"/>
  <c r="R63"/>
  <c r="Q51"/>
  <c r="Q22"/>
  <c r="R22"/>
  <c r="AB71"/>
  <c r="U46"/>
  <c r="Q40"/>
  <c r="S40"/>
  <c r="U86"/>
  <c r="V86"/>
  <c r="W48"/>
  <c r="V48"/>
  <c r="S45"/>
  <c r="T45"/>
  <c r="R45"/>
  <c r="V63"/>
  <c r="U63"/>
  <c r="S56"/>
  <c r="AB48"/>
  <c r="V67"/>
  <c r="U67"/>
  <c r="W67"/>
  <c r="R65"/>
  <c r="S65"/>
  <c r="T11"/>
  <c r="Q11"/>
  <c r="Q18"/>
  <c r="S18"/>
  <c r="R18"/>
  <c r="AB13"/>
  <c r="T13"/>
  <c r="AB37"/>
  <c r="R37"/>
  <c r="T37"/>
  <c r="R13"/>
  <c r="U72"/>
  <c r="S52"/>
  <c r="R29"/>
  <c r="S29"/>
  <c r="AB25"/>
  <c r="S25"/>
  <c r="S5"/>
  <c r="U56"/>
  <c r="V56"/>
  <c r="W56"/>
  <c r="S31"/>
  <c r="R31"/>
  <c r="T21"/>
  <c r="AB21"/>
  <c r="R52"/>
  <c r="T50"/>
  <c r="T44"/>
  <c r="T29"/>
  <c r="U22"/>
  <c r="W22"/>
  <c r="R21"/>
  <c r="S53"/>
  <c r="T53"/>
  <c r="T41"/>
  <c r="V12"/>
  <c r="W4"/>
  <c r="V4"/>
  <c r="U4"/>
  <c r="V647"/>
  <c r="W639"/>
  <c r="V639"/>
  <c r="V613"/>
  <c r="V602"/>
  <c r="S569"/>
  <c r="AB569"/>
  <c r="R569"/>
  <c r="W543"/>
  <c r="U543"/>
  <c r="V543"/>
  <c r="U542"/>
  <c r="V542"/>
  <c r="U541"/>
  <c r="S532"/>
  <c r="R532"/>
  <c r="V509"/>
  <c r="U503"/>
  <c r="U457"/>
  <c r="W457"/>
  <c r="U450"/>
  <c r="W450"/>
  <c r="V450"/>
  <c r="V448"/>
  <c r="W448"/>
  <c r="U448"/>
  <c r="V427"/>
  <c r="U427"/>
  <c r="W427"/>
  <c r="V651"/>
  <c r="W651"/>
  <c r="U638"/>
  <c r="V638"/>
  <c r="W638"/>
  <c r="W631"/>
  <c r="U631"/>
  <c r="V631"/>
  <c r="S631"/>
  <c r="Q631"/>
  <c r="R631"/>
  <c r="U627"/>
  <c r="V627"/>
  <c r="W627"/>
  <c r="W611"/>
  <c r="U611"/>
  <c r="V611"/>
  <c r="U606"/>
  <c r="V606"/>
  <c r="W606"/>
  <c r="W602"/>
  <c r="U600"/>
  <c r="V600"/>
  <c r="S589"/>
  <c r="T589"/>
  <c r="AB589"/>
  <c r="Q589"/>
  <c r="R589"/>
  <c r="U588"/>
  <c r="V588"/>
  <c r="U585"/>
  <c r="V585"/>
  <c r="W585"/>
  <c r="T585"/>
  <c r="Q585"/>
  <c r="U576"/>
  <c r="V576"/>
  <c r="U564"/>
  <c r="V564"/>
  <c r="W532"/>
  <c r="U532"/>
  <c r="V532"/>
  <c r="AB521"/>
  <c r="T517"/>
  <c r="AB517"/>
  <c r="S517"/>
  <c r="Q517"/>
  <c r="R517"/>
  <c r="U516"/>
  <c r="V516"/>
  <c r="W516"/>
  <c r="U500"/>
  <c r="W500"/>
  <c r="V500"/>
  <c r="W489"/>
  <c r="U489"/>
  <c r="V489"/>
  <c r="U488"/>
  <c r="W488"/>
  <c r="S472"/>
  <c r="T472"/>
  <c r="Q472"/>
  <c r="AB472"/>
  <c r="R472"/>
  <c r="U651"/>
  <c r="U649"/>
  <c r="R640"/>
  <c r="Q640"/>
  <c r="S640"/>
  <c r="AB640"/>
  <c r="T640"/>
  <c r="V630"/>
  <c r="T628"/>
  <c r="U624"/>
  <c r="W624"/>
  <c r="T623"/>
  <c r="U620"/>
  <c r="V620"/>
  <c r="W620"/>
  <c r="R619"/>
  <c r="Q619"/>
  <c r="S619"/>
  <c r="AB619"/>
  <c r="T619"/>
  <c r="U610"/>
  <c r="V610"/>
  <c r="W610"/>
  <c r="R601"/>
  <c r="S601"/>
  <c r="AB601"/>
  <c r="Q601"/>
  <c r="T601"/>
  <c r="W600"/>
  <c r="T590"/>
  <c r="U581"/>
  <c r="V581"/>
  <c r="W581"/>
  <c r="R577"/>
  <c r="S577"/>
  <c r="Q577"/>
  <c r="T577"/>
  <c r="U572"/>
  <c r="V572"/>
  <c r="T566"/>
  <c r="R560"/>
  <c r="Q560"/>
  <c r="S560"/>
  <c r="AB560"/>
  <c r="R551"/>
  <c r="Q551"/>
  <c r="S551"/>
  <c r="AB551"/>
  <c r="S550"/>
  <c r="Q550"/>
  <c r="R550"/>
  <c r="T550"/>
  <c r="AB550"/>
  <c r="U549"/>
  <c r="V549"/>
  <c r="W549"/>
  <c r="W542"/>
  <c r="W535"/>
  <c r="V535"/>
  <c r="U529"/>
  <c r="V529"/>
  <c r="W529"/>
  <c r="U511"/>
  <c r="V511"/>
  <c r="W511"/>
  <c r="V502"/>
  <c r="W501"/>
  <c r="U501"/>
  <c r="V501"/>
  <c r="U637"/>
  <c r="W637"/>
  <c r="R636"/>
  <c r="T636"/>
  <c r="Q636"/>
  <c r="U633"/>
  <c r="V633"/>
  <c r="W633"/>
  <c r="W614"/>
  <c r="U614"/>
  <c r="V614"/>
  <c r="Q612"/>
  <c r="R612"/>
  <c r="S612"/>
  <c r="AB612"/>
  <c r="T612"/>
  <c r="V601"/>
  <c r="W601"/>
  <c r="U592"/>
  <c r="V592"/>
  <c r="R579"/>
  <c r="S579"/>
  <c r="Q579"/>
  <c r="T579"/>
  <c r="V577"/>
  <c r="W577"/>
  <c r="U554"/>
  <c r="V554"/>
  <c r="AB536"/>
  <c r="Q536"/>
  <c r="AB532"/>
  <c r="R528"/>
  <c r="S528"/>
  <c r="AB528"/>
  <c r="T528"/>
  <c r="Q528"/>
  <c r="U648"/>
  <c r="U642"/>
  <c r="U641"/>
  <c r="T641"/>
  <c r="AB641"/>
  <c r="T638"/>
  <c r="AB638"/>
  <c r="U635"/>
  <c r="U634"/>
  <c r="T630"/>
  <c r="AB630"/>
  <c r="T627"/>
  <c r="AB627"/>
  <c r="U621"/>
  <c r="T613"/>
  <c r="AB613"/>
  <c r="U605"/>
  <c r="V605"/>
  <c r="Q599"/>
  <c r="R599"/>
  <c r="V587"/>
  <c r="W587"/>
  <c r="U584"/>
  <c r="V584"/>
  <c r="U580"/>
  <c r="V580"/>
  <c r="V579"/>
  <c r="W579"/>
  <c r="Q575"/>
  <c r="Q567"/>
  <c r="R567"/>
  <c r="U563"/>
  <c r="V563"/>
  <c r="W559"/>
  <c r="U559"/>
  <c r="V559"/>
  <c r="V555"/>
  <c r="W550"/>
  <c r="U550"/>
  <c r="V550"/>
  <c r="U548"/>
  <c r="W548"/>
  <c r="V544"/>
  <c r="W544"/>
  <c r="R540"/>
  <c r="T540"/>
  <c r="S539"/>
  <c r="R539"/>
  <c r="AB539"/>
  <c r="T539"/>
  <c r="R530"/>
  <c r="T530"/>
  <c r="R510"/>
  <c r="S510"/>
  <c r="AB510"/>
  <c r="T510"/>
  <c r="V504"/>
  <c r="Q504"/>
  <c r="T504"/>
  <c r="Q497"/>
  <c r="R497"/>
  <c r="T497"/>
  <c r="AB497"/>
  <c r="U491"/>
  <c r="W491"/>
  <c r="V491"/>
  <c r="R487"/>
  <c r="T487"/>
  <c r="Q487"/>
  <c r="AB487"/>
  <c r="R483"/>
  <c r="Q483"/>
  <c r="T483"/>
  <c r="R464"/>
  <c r="Q464"/>
  <c r="S464"/>
  <c r="AB464"/>
  <c r="T464"/>
  <c r="Q457"/>
  <c r="T457"/>
  <c r="R457"/>
  <c r="S457"/>
  <c r="AB457"/>
  <c r="U444"/>
  <c r="V444"/>
  <c r="W444"/>
  <c r="T651"/>
  <c r="AB651"/>
  <c r="Q602"/>
  <c r="R602"/>
  <c r="T592"/>
  <c r="AB592"/>
  <c r="Q592"/>
  <c r="S586"/>
  <c r="T586"/>
  <c r="AB586"/>
  <c r="S582"/>
  <c r="T582"/>
  <c r="AB582"/>
  <c r="T576"/>
  <c r="AB576"/>
  <c r="Q576"/>
  <c r="T572"/>
  <c r="AB572"/>
  <c r="Q572"/>
  <c r="T568"/>
  <c r="AB568"/>
  <c r="Q568"/>
  <c r="R557"/>
  <c r="T557"/>
  <c r="V551"/>
  <c r="W551"/>
  <c r="R547"/>
  <c r="T547"/>
  <c r="S546"/>
  <c r="R546"/>
  <c r="AB546"/>
  <c r="T546"/>
  <c r="U534"/>
  <c r="V534"/>
  <c r="Q534"/>
  <c r="T534"/>
  <c r="R524"/>
  <c r="Q524"/>
  <c r="T522"/>
  <c r="AB522"/>
  <c r="S522"/>
  <c r="V521"/>
  <c r="W521"/>
  <c r="W514"/>
  <c r="T514"/>
  <c r="AB514"/>
  <c r="S514"/>
  <c r="V513"/>
  <c r="W513"/>
  <c r="W512"/>
  <c r="T512"/>
  <c r="AB512"/>
  <c r="S512"/>
  <c r="Q510"/>
  <c r="T509"/>
  <c r="AB509"/>
  <c r="Q509"/>
  <c r="U508"/>
  <c r="W508"/>
  <c r="V505"/>
  <c r="R503"/>
  <c r="Q503"/>
  <c r="S503"/>
  <c r="AB503"/>
  <c r="AB492"/>
  <c r="U484"/>
  <c r="W484"/>
  <c r="V484"/>
  <c r="AB483"/>
  <c r="W477"/>
  <c r="V477"/>
  <c r="Q473"/>
  <c r="AB473"/>
  <c r="S473"/>
  <c r="T471"/>
  <c r="AB471"/>
  <c r="S471"/>
  <c r="Q471"/>
  <c r="R471"/>
  <c r="S469"/>
  <c r="T469"/>
  <c r="Q469"/>
  <c r="AB469"/>
  <c r="V652"/>
  <c r="Q651"/>
  <c r="T648"/>
  <c r="AB648"/>
  <c r="T647"/>
  <c r="W646"/>
  <c r="T644"/>
  <c r="AB644"/>
  <c r="R641"/>
  <c r="W640"/>
  <c r="AB635"/>
  <c r="R635"/>
  <c r="T633"/>
  <c r="W632"/>
  <c r="AB622"/>
  <c r="T620"/>
  <c r="T616"/>
  <c r="AB602"/>
  <c r="U599"/>
  <c r="V599"/>
  <c r="V598"/>
  <c r="W598"/>
  <c r="R592"/>
  <c r="U591"/>
  <c r="V591"/>
  <c r="V590"/>
  <c r="W590"/>
  <c r="Q584"/>
  <c r="R584"/>
  <c r="Q580"/>
  <c r="R580"/>
  <c r="R576"/>
  <c r="V574"/>
  <c r="W574"/>
  <c r="R572"/>
  <c r="U571"/>
  <c r="V571"/>
  <c r="V570"/>
  <c r="W570"/>
  <c r="R568"/>
  <c r="T561"/>
  <c r="R561"/>
  <c r="S561"/>
  <c r="U552"/>
  <c r="V552"/>
  <c r="Q552"/>
  <c r="T552"/>
  <c r="U551"/>
  <c r="AB547"/>
  <c r="R544"/>
  <c r="Q544"/>
  <c r="S544"/>
  <c r="AB544"/>
  <c r="U537"/>
  <c r="V537"/>
  <c r="S533"/>
  <c r="W527"/>
  <c r="V527"/>
  <c r="S523"/>
  <c r="T523"/>
  <c r="U521"/>
  <c r="R521"/>
  <c r="Q521"/>
  <c r="S521"/>
  <c r="R513"/>
  <c r="Q513"/>
  <c r="S513"/>
  <c r="R506"/>
  <c r="T506"/>
  <c r="S502"/>
  <c r="R502"/>
  <c r="AB502"/>
  <c r="Q502"/>
  <c r="T502"/>
  <c r="W486"/>
  <c r="U486"/>
  <c r="S486"/>
  <c r="R486"/>
  <c r="AB486"/>
  <c r="Q486"/>
  <c r="W482"/>
  <c r="U482"/>
  <c r="S482"/>
  <c r="R482"/>
  <c r="AB482"/>
  <c r="Q482"/>
  <c r="W471"/>
  <c r="U557"/>
  <c r="AB553"/>
  <c r="T553"/>
  <c r="AB548"/>
  <c r="U547"/>
  <c r="AB541"/>
  <c r="S541"/>
  <c r="U540"/>
  <c r="AB531"/>
  <c r="S531"/>
  <c r="U530"/>
  <c r="U518"/>
  <c r="U515"/>
  <c r="AB508"/>
  <c r="S508"/>
  <c r="U507"/>
  <c r="V499"/>
  <c r="U495"/>
  <c r="W495"/>
  <c r="R493"/>
  <c r="T493"/>
  <c r="Q493"/>
  <c r="W485"/>
  <c r="U485"/>
  <c r="U481"/>
  <c r="W481"/>
  <c r="R479"/>
  <c r="T479"/>
  <c r="Q479"/>
  <c r="S478"/>
  <c r="R478"/>
  <c r="AB478"/>
  <c r="U476"/>
  <c r="W476"/>
  <c r="R475"/>
  <c r="Q475"/>
  <c r="T475"/>
  <c r="W474"/>
  <c r="U474"/>
  <c r="R474"/>
  <c r="U467"/>
  <c r="V467"/>
  <c r="W467"/>
  <c r="U461"/>
  <c r="W461"/>
  <c r="V461"/>
  <c r="U454"/>
  <c r="V454"/>
  <c r="W454"/>
  <c r="R440"/>
  <c r="Q440"/>
  <c r="S440"/>
  <c r="AB440"/>
  <c r="T440"/>
  <c r="S436"/>
  <c r="Q436"/>
  <c r="R436"/>
  <c r="AB436"/>
  <c r="T436"/>
  <c r="T558"/>
  <c r="AB558"/>
  <c r="T535"/>
  <c r="AB535"/>
  <c r="S499"/>
  <c r="R499"/>
  <c r="AB499"/>
  <c r="U497"/>
  <c r="W497"/>
  <c r="U494"/>
  <c r="W494"/>
  <c r="U480"/>
  <c r="W480"/>
  <c r="U473"/>
  <c r="V473"/>
  <c r="U470"/>
  <c r="V470"/>
  <c r="W470"/>
  <c r="U468"/>
  <c r="V468"/>
  <c r="T468"/>
  <c r="AB468"/>
  <c r="S468"/>
  <c r="Q468"/>
  <c r="R460"/>
  <c r="T460"/>
  <c r="Q460"/>
  <c r="S460"/>
  <c r="AB460"/>
  <c r="R453"/>
  <c r="Q453"/>
  <c r="S453"/>
  <c r="AB453"/>
  <c r="T453"/>
  <c r="R449"/>
  <c r="T449"/>
  <c r="Q449"/>
  <c r="S449"/>
  <c r="AB449"/>
  <c r="V435"/>
  <c r="W435"/>
  <c r="U435"/>
  <c r="U430"/>
  <c r="V430"/>
  <c r="W430"/>
  <c r="R429"/>
  <c r="S429"/>
  <c r="AB429"/>
  <c r="Q429"/>
  <c r="T429"/>
  <c r="S428"/>
  <c r="Q428"/>
  <c r="AB428"/>
  <c r="R428"/>
  <c r="T428"/>
  <c r="T444"/>
  <c r="AB444"/>
  <c r="W428"/>
  <c r="V428"/>
  <c r="R425"/>
  <c r="S425"/>
  <c r="AB425"/>
  <c r="T423"/>
  <c r="AB423"/>
  <c r="Q423"/>
  <c r="S423"/>
  <c r="R421"/>
  <c r="S421"/>
  <c r="AB421"/>
  <c r="S420"/>
  <c r="T420"/>
  <c r="Q420"/>
  <c r="U418"/>
  <c r="V418"/>
  <c r="R417"/>
  <c r="S417"/>
  <c r="AB417"/>
  <c r="V415"/>
  <c r="W415"/>
  <c r="S413"/>
  <c r="Q413"/>
  <c r="R413"/>
  <c r="AB413"/>
  <c r="T413"/>
  <c r="W398"/>
  <c r="V398"/>
  <c r="U393"/>
  <c r="V393"/>
  <c r="V382"/>
  <c r="W382"/>
  <c r="R382"/>
  <c r="S382"/>
  <c r="AB382"/>
  <c r="Q382"/>
  <c r="T382"/>
  <c r="U379"/>
  <c r="V379"/>
  <c r="W366"/>
  <c r="V366"/>
  <c r="Q364"/>
  <c r="R364"/>
  <c r="T364"/>
  <c r="AB364"/>
  <c r="U362"/>
  <c r="V362"/>
  <c r="U361"/>
  <c r="V361"/>
  <c r="R360"/>
  <c r="S360"/>
  <c r="Q360"/>
  <c r="T360"/>
  <c r="R343"/>
  <c r="S343"/>
  <c r="AB343"/>
  <c r="T343"/>
  <c r="Q343"/>
  <c r="S342"/>
  <c r="Q342"/>
  <c r="R342"/>
  <c r="AB342"/>
  <c r="T342"/>
  <c r="S333"/>
  <c r="Q333"/>
  <c r="T333"/>
  <c r="AB333"/>
  <c r="R316"/>
  <c r="T316"/>
  <c r="S316"/>
  <c r="AB316"/>
  <c r="U307"/>
  <c r="V307"/>
  <c r="Q307"/>
  <c r="T307"/>
  <c r="AB307"/>
  <c r="R307"/>
  <c r="S307"/>
  <c r="AB275"/>
  <c r="T275"/>
  <c r="T501"/>
  <c r="AB501"/>
  <c r="T498"/>
  <c r="AB498"/>
  <c r="T495"/>
  <c r="AB495"/>
  <c r="W487"/>
  <c r="T481"/>
  <c r="AB481"/>
  <c r="T480"/>
  <c r="V472"/>
  <c r="AB470"/>
  <c r="S470"/>
  <c r="V469"/>
  <c r="AB467"/>
  <c r="S467"/>
  <c r="U466"/>
  <c r="U465"/>
  <c r="AB463"/>
  <c r="R463"/>
  <c r="W462"/>
  <c r="T462"/>
  <c r="AB462"/>
  <c r="T461"/>
  <c r="W460"/>
  <c r="U459"/>
  <c r="U458"/>
  <c r="U456"/>
  <c r="U455"/>
  <c r="AB452"/>
  <c r="R452"/>
  <c r="W451"/>
  <c r="T451"/>
  <c r="AB451"/>
  <c r="T450"/>
  <c r="W449"/>
  <c r="V447"/>
  <c r="AB446"/>
  <c r="S446"/>
  <c r="V445"/>
  <c r="Q444"/>
  <c r="AB443"/>
  <c r="S443"/>
  <c r="U442"/>
  <c r="U441"/>
  <c r="AB439"/>
  <c r="R439"/>
  <c r="U437"/>
  <c r="V434"/>
  <c r="AB433"/>
  <c r="T433"/>
  <c r="S432"/>
  <c r="T432"/>
  <c r="AB424"/>
  <c r="S424"/>
  <c r="Q424"/>
  <c r="T424"/>
  <c r="U423"/>
  <c r="U422"/>
  <c r="V422"/>
  <c r="AB420"/>
  <c r="R419"/>
  <c r="U415"/>
  <c r="U408"/>
  <c r="V408"/>
  <c r="W408"/>
  <c r="S406"/>
  <c r="Q406"/>
  <c r="R406"/>
  <c r="AB406"/>
  <c r="T406"/>
  <c r="U404"/>
  <c r="V404"/>
  <c r="W404"/>
  <c r="T404"/>
  <c r="AB404"/>
  <c r="Q404"/>
  <c r="R404"/>
  <c r="U398"/>
  <c r="Q396"/>
  <c r="R396"/>
  <c r="T396"/>
  <c r="AB396"/>
  <c r="Q393"/>
  <c r="AB393"/>
  <c r="R393"/>
  <c r="S393"/>
  <c r="T393"/>
  <c r="U391"/>
  <c r="V391"/>
  <c r="W391"/>
  <c r="T391"/>
  <c r="AB391"/>
  <c r="Q391"/>
  <c r="R391"/>
  <c r="U383"/>
  <c r="V383"/>
  <c r="W379"/>
  <c r="V371"/>
  <c r="W371"/>
  <c r="R371"/>
  <c r="S371"/>
  <c r="AB371"/>
  <c r="Q371"/>
  <c r="T371"/>
  <c r="W369"/>
  <c r="V369"/>
  <c r="U366"/>
  <c r="S364"/>
  <c r="S363"/>
  <c r="T363"/>
  <c r="AB363"/>
  <c r="Q363"/>
  <c r="R363"/>
  <c r="W362"/>
  <c r="AB360"/>
  <c r="W346"/>
  <c r="V346"/>
  <c r="U346"/>
  <c r="U340"/>
  <c r="V340"/>
  <c r="S326"/>
  <c r="Q326"/>
  <c r="R326"/>
  <c r="T326"/>
  <c r="V320"/>
  <c r="W320"/>
  <c r="U320"/>
  <c r="Q301"/>
  <c r="T301"/>
  <c r="R301"/>
  <c r="S301"/>
  <c r="AB301"/>
  <c r="V463"/>
  <c r="Q463"/>
  <c r="V462"/>
  <c r="V452"/>
  <c r="Q452"/>
  <c r="V451"/>
  <c r="T448"/>
  <c r="AB448"/>
  <c r="T447"/>
  <c r="W446"/>
  <c r="W443"/>
  <c r="T442"/>
  <c r="V439"/>
  <c r="Q439"/>
  <c r="W438"/>
  <c r="T437"/>
  <c r="T435"/>
  <c r="AB435"/>
  <c r="T434"/>
  <c r="T431"/>
  <c r="AB431"/>
  <c r="S431"/>
  <c r="Q430"/>
  <c r="T427"/>
  <c r="AB427"/>
  <c r="Q427"/>
  <c r="Q426"/>
  <c r="S426"/>
  <c r="AB426"/>
  <c r="V425"/>
  <c r="U425"/>
  <c r="R423"/>
  <c r="Q422"/>
  <c r="S422"/>
  <c r="AB422"/>
  <c r="V421"/>
  <c r="U421"/>
  <c r="Q418"/>
  <c r="S418"/>
  <c r="AB418"/>
  <c r="V417"/>
  <c r="U417"/>
  <c r="S416"/>
  <c r="Q416"/>
  <c r="R416"/>
  <c r="AB416"/>
  <c r="T416"/>
  <c r="Q414"/>
  <c r="S414"/>
  <c r="AB414"/>
  <c r="T414"/>
  <c r="V412"/>
  <c r="W412"/>
  <c r="V410"/>
  <c r="U410"/>
  <c r="W410"/>
  <c r="S409"/>
  <c r="T409"/>
  <c r="Q409"/>
  <c r="R402"/>
  <c r="S402"/>
  <c r="Q402"/>
  <c r="T402"/>
  <c r="U400"/>
  <c r="V400"/>
  <c r="W393"/>
  <c r="R389"/>
  <c r="S389"/>
  <c r="Q389"/>
  <c r="T389"/>
  <c r="U387"/>
  <c r="V387"/>
  <c r="W387"/>
  <c r="T387"/>
  <c r="AB387"/>
  <c r="Q387"/>
  <c r="R387"/>
  <c r="U382"/>
  <c r="V375"/>
  <c r="W375"/>
  <c r="R375"/>
  <c r="S375"/>
  <c r="AB375"/>
  <c r="Q375"/>
  <c r="T375"/>
  <c r="U372"/>
  <c r="V372"/>
  <c r="Q368"/>
  <c r="R368"/>
  <c r="T368"/>
  <c r="AB368"/>
  <c r="Q357"/>
  <c r="S357"/>
  <c r="AB357"/>
  <c r="T357"/>
  <c r="R357"/>
  <c r="V350"/>
  <c r="U350"/>
  <c r="W350"/>
  <c r="R347"/>
  <c r="S347"/>
  <c r="AB347"/>
  <c r="T347"/>
  <c r="W340"/>
  <c r="R339"/>
  <c r="Q339"/>
  <c r="T339"/>
  <c r="AB339"/>
  <c r="W326"/>
  <c r="U326"/>
  <c r="V326"/>
  <c r="U325"/>
  <c r="V325"/>
  <c r="T325"/>
  <c r="AB325"/>
  <c r="Q325"/>
  <c r="R325"/>
  <c r="S325"/>
  <c r="U324"/>
  <c r="W324"/>
  <c r="U318"/>
  <c r="V318"/>
  <c r="W318"/>
  <c r="W314"/>
  <c r="V314"/>
  <c r="W307"/>
  <c r="T485"/>
  <c r="AB485"/>
  <c r="T477"/>
  <c r="AB477"/>
  <c r="U463"/>
  <c r="AB459"/>
  <c r="R459"/>
  <c r="T458"/>
  <c r="AB458"/>
  <c r="AB456"/>
  <c r="R456"/>
  <c r="U452"/>
  <c r="Q448"/>
  <c r="AB447"/>
  <c r="S447"/>
  <c r="U446"/>
  <c r="S444"/>
  <c r="V443"/>
  <c r="AB442"/>
  <c r="S442"/>
  <c r="U439"/>
  <c r="V438"/>
  <c r="AB437"/>
  <c r="S437"/>
  <c r="Q435"/>
  <c r="AB434"/>
  <c r="S434"/>
  <c r="Q433"/>
  <c r="AB432"/>
  <c r="R431"/>
  <c r="AB430"/>
  <c r="R430"/>
  <c r="R427"/>
  <c r="W426"/>
  <c r="T425"/>
  <c r="R422"/>
  <c r="T421"/>
  <c r="R420"/>
  <c r="T419"/>
  <c r="AB419"/>
  <c r="S419"/>
  <c r="Q419"/>
  <c r="T417"/>
  <c r="U412"/>
  <c r="Q411"/>
  <c r="S411"/>
  <c r="AB411"/>
  <c r="T411"/>
  <c r="R409"/>
  <c r="R407"/>
  <c r="S407"/>
  <c r="AB407"/>
  <c r="T407"/>
  <c r="AB402"/>
  <c r="S401"/>
  <c r="T401"/>
  <c r="AB401"/>
  <c r="Q401"/>
  <c r="R401"/>
  <c r="W400"/>
  <c r="U397"/>
  <c r="W397"/>
  <c r="W394"/>
  <c r="V394"/>
  <c r="AB389"/>
  <c r="V378"/>
  <c r="W378"/>
  <c r="R378"/>
  <c r="S378"/>
  <c r="AB378"/>
  <c r="Q378"/>
  <c r="T378"/>
  <c r="U376"/>
  <c r="V376"/>
  <c r="W372"/>
  <c r="U365"/>
  <c r="W365"/>
  <c r="U354"/>
  <c r="V354"/>
  <c r="Q354"/>
  <c r="T354"/>
  <c r="AB354"/>
  <c r="R354"/>
  <c r="S354"/>
  <c r="AB349"/>
  <c r="U335"/>
  <c r="V335"/>
  <c r="Q335"/>
  <c r="T335"/>
  <c r="AB335"/>
  <c r="R335"/>
  <c r="S335"/>
  <c r="R333"/>
  <c r="W321"/>
  <c r="U321"/>
  <c r="S315"/>
  <c r="R315"/>
  <c r="AB315"/>
  <c r="T315"/>
  <c r="Q315"/>
  <c r="V420"/>
  <c r="V414"/>
  <c r="V411"/>
  <c r="AB410"/>
  <c r="S410"/>
  <c r="V409"/>
  <c r="AB408"/>
  <c r="S408"/>
  <c r="U407"/>
  <c r="U403"/>
  <c r="V403"/>
  <c r="V402"/>
  <c r="Q399"/>
  <c r="R399"/>
  <c r="T397"/>
  <c r="AB397"/>
  <c r="Q397"/>
  <c r="U390"/>
  <c r="V390"/>
  <c r="V389"/>
  <c r="W389"/>
  <c r="U386"/>
  <c r="V386"/>
  <c r="V385"/>
  <c r="W385"/>
  <c r="R385"/>
  <c r="S385"/>
  <c r="W384"/>
  <c r="V381"/>
  <c r="S381"/>
  <c r="T381"/>
  <c r="AB381"/>
  <c r="W380"/>
  <c r="V377"/>
  <c r="V374"/>
  <c r="S374"/>
  <c r="T374"/>
  <c r="AB374"/>
  <c r="W373"/>
  <c r="V370"/>
  <c r="S370"/>
  <c r="T370"/>
  <c r="AB370"/>
  <c r="S369"/>
  <c r="AB369"/>
  <c r="T369"/>
  <c r="T365"/>
  <c r="AB365"/>
  <c r="Q365"/>
  <c r="V360"/>
  <c r="W360"/>
  <c r="V358"/>
  <c r="W358"/>
  <c r="V356"/>
  <c r="U356"/>
  <c r="W356"/>
  <c r="V355"/>
  <c r="U353"/>
  <c r="V353"/>
  <c r="V351"/>
  <c r="S345"/>
  <c r="AB345"/>
  <c r="T345"/>
  <c r="W342"/>
  <c r="V342"/>
  <c r="Q340"/>
  <c r="S340"/>
  <c r="AB340"/>
  <c r="T340"/>
  <c r="S338"/>
  <c r="T338"/>
  <c r="V337"/>
  <c r="U337"/>
  <c r="W337"/>
  <c r="V336"/>
  <c r="R334"/>
  <c r="Q334"/>
  <c r="S334"/>
  <c r="AB334"/>
  <c r="V327"/>
  <c r="W327"/>
  <c r="R323"/>
  <c r="T323"/>
  <c r="S322"/>
  <c r="R322"/>
  <c r="AB322"/>
  <c r="T322"/>
  <c r="T321"/>
  <c r="AB321"/>
  <c r="R321"/>
  <c r="S321"/>
  <c r="U310"/>
  <c r="V310"/>
  <c r="R306"/>
  <c r="Q306"/>
  <c r="S306"/>
  <c r="AB306"/>
  <c r="W305"/>
  <c r="U305"/>
  <c r="V305"/>
  <c r="U301"/>
  <c r="V301"/>
  <c r="W301"/>
  <c r="T415"/>
  <c r="AB415"/>
  <c r="AC413"/>
  <c r="T412"/>
  <c r="AB412"/>
  <c r="S405"/>
  <c r="T405"/>
  <c r="AB405"/>
  <c r="T400"/>
  <c r="AB400"/>
  <c r="Q400"/>
  <c r="U396"/>
  <c r="V396"/>
  <c r="V395"/>
  <c r="W395"/>
  <c r="R395"/>
  <c r="S395"/>
  <c r="AC393"/>
  <c r="S392"/>
  <c r="T392"/>
  <c r="AB392"/>
  <c r="S388"/>
  <c r="T388"/>
  <c r="AB388"/>
  <c r="Q383"/>
  <c r="R383"/>
  <c r="Q379"/>
  <c r="R379"/>
  <c r="Q376"/>
  <c r="R376"/>
  <c r="Q372"/>
  <c r="R372"/>
  <c r="U368"/>
  <c r="V368"/>
  <c r="V367"/>
  <c r="W367"/>
  <c r="R367"/>
  <c r="S367"/>
  <c r="U364"/>
  <c r="V364"/>
  <c r="T362"/>
  <c r="AB362"/>
  <c r="Q362"/>
  <c r="R356"/>
  <c r="Q356"/>
  <c r="Q353"/>
  <c r="T353"/>
  <c r="AB353"/>
  <c r="S352"/>
  <c r="R352"/>
  <c r="AB352"/>
  <c r="T352"/>
  <c r="R350"/>
  <c r="Q350"/>
  <c r="U344"/>
  <c r="V344"/>
  <c r="W344"/>
  <c r="V341"/>
  <c r="W341"/>
  <c r="V339"/>
  <c r="U339"/>
  <c r="W339"/>
  <c r="R337"/>
  <c r="AB337"/>
  <c r="Q337"/>
  <c r="W333"/>
  <c r="U333"/>
  <c r="V333"/>
  <c r="U332"/>
  <c r="V332"/>
  <c r="T332"/>
  <c r="AB332"/>
  <c r="Q332"/>
  <c r="U331"/>
  <c r="W331"/>
  <c r="U328"/>
  <c r="V328"/>
  <c r="Q328"/>
  <c r="T328"/>
  <c r="R320"/>
  <c r="Q320"/>
  <c r="S320"/>
  <c r="AB320"/>
  <c r="S319"/>
  <c r="Q319"/>
  <c r="U313"/>
  <c r="V313"/>
  <c r="V311"/>
  <c r="Q310"/>
  <c r="T310"/>
  <c r="S309"/>
  <c r="R309"/>
  <c r="AB309"/>
  <c r="T309"/>
  <c r="Q300"/>
  <c r="S300"/>
  <c r="AB300"/>
  <c r="T300"/>
  <c r="S298"/>
  <c r="T298"/>
  <c r="Q298"/>
  <c r="AB298"/>
  <c r="R298"/>
  <c r="W283"/>
  <c r="U283"/>
  <c r="Q415"/>
  <c r="Q412"/>
  <c r="Q403"/>
  <c r="R403"/>
  <c r="R400"/>
  <c r="U399"/>
  <c r="V399"/>
  <c r="S398"/>
  <c r="T398"/>
  <c r="T395"/>
  <c r="S394"/>
  <c r="T394"/>
  <c r="AB394"/>
  <c r="Q390"/>
  <c r="R390"/>
  <c r="Q386"/>
  <c r="R386"/>
  <c r="T384"/>
  <c r="AB384"/>
  <c r="Q384"/>
  <c r="AB383"/>
  <c r="T380"/>
  <c r="AB380"/>
  <c r="Q380"/>
  <c r="AB379"/>
  <c r="S377"/>
  <c r="T377"/>
  <c r="AB377"/>
  <c r="AB376"/>
  <c r="T373"/>
  <c r="AB373"/>
  <c r="Q373"/>
  <c r="AB372"/>
  <c r="T367"/>
  <c r="S366"/>
  <c r="T366"/>
  <c r="AB366"/>
  <c r="R362"/>
  <c r="T361"/>
  <c r="Q361"/>
  <c r="S359"/>
  <c r="T359"/>
  <c r="AB359"/>
  <c r="S356"/>
  <c r="R353"/>
  <c r="AB350"/>
  <c r="S349"/>
  <c r="T349"/>
  <c r="S346"/>
  <c r="Q346"/>
  <c r="R346"/>
  <c r="AB346"/>
  <c r="S337"/>
  <c r="V334"/>
  <c r="W334"/>
  <c r="S332"/>
  <c r="R330"/>
  <c r="T330"/>
  <c r="S328"/>
  <c r="R327"/>
  <c r="Q327"/>
  <c r="S327"/>
  <c r="AB327"/>
  <c r="Q322"/>
  <c r="AB319"/>
  <c r="W319"/>
  <c r="U319"/>
  <c r="V319"/>
  <c r="T318"/>
  <c r="AB318"/>
  <c r="Q318"/>
  <c r="U317"/>
  <c r="W317"/>
  <c r="Q313"/>
  <c r="T313"/>
  <c r="S312"/>
  <c r="R312"/>
  <c r="AB312"/>
  <c r="T312"/>
  <c r="V306"/>
  <c r="W306"/>
  <c r="AB302"/>
  <c r="S263"/>
  <c r="AB263"/>
  <c r="T174"/>
  <c r="S174"/>
  <c r="T358"/>
  <c r="U349"/>
  <c r="T348"/>
  <c r="AB348"/>
  <c r="U345"/>
  <c r="T341"/>
  <c r="AB341"/>
  <c r="U338"/>
  <c r="AB331"/>
  <c r="S331"/>
  <c r="U330"/>
  <c r="T329"/>
  <c r="AB324"/>
  <c r="S324"/>
  <c r="U323"/>
  <c r="AB317"/>
  <c r="S317"/>
  <c r="U316"/>
  <c r="Q305"/>
  <c r="AB304"/>
  <c r="S304"/>
  <c r="U303"/>
  <c r="T302"/>
  <c r="T297"/>
  <c r="AB297"/>
  <c r="S297"/>
  <c r="V250"/>
  <c r="U250"/>
  <c r="U219"/>
  <c r="W219"/>
  <c r="U168"/>
  <c r="W168"/>
  <c r="T355"/>
  <c r="AB355"/>
  <c r="T351"/>
  <c r="AB351"/>
  <c r="T336"/>
  <c r="AB336"/>
  <c r="T314"/>
  <c r="AB314"/>
  <c r="T311"/>
  <c r="AB311"/>
  <c r="T308"/>
  <c r="AB308"/>
  <c r="W304"/>
  <c r="T303"/>
  <c r="T299"/>
  <c r="V299"/>
  <c r="U299"/>
  <c r="Q263"/>
  <c r="AB242"/>
  <c r="S242"/>
  <c r="T242"/>
  <c r="W147"/>
  <c r="V147"/>
  <c r="T58"/>
  <c r="R58"/>
  <c r="AB58"/>
  <c r="R228"/>
  <c r="AB157"/>
  <c r="T157"/>
  <c r="T142"/>
  <c r="S17"/>
  <c r="U196"/>
  <c r="V196"/>
  <c r="U35"/>
  <c r="W35"/>
  <c r="V35"/>
  <c r="U164"/>
  <c r="V164"/>
  <c r="U152"/>
  <c r="W152"/>
  <c r="U151"/>
  <c r="W151"/>
  <c r="AB88"/>
  <c r="R88"/>
  <c r="AB52"/>
  <c r="T52"/>
  <c r="V77"/>
  <c r="T47"/>
  <c r="R10"/>
  <c r="Q10"/>
  <c r="Q3"/>
  <c r="R3"/>
  <c r="W108"/>
  <c r="Q117"/>
  <c r="R117"/>
  <c r="V24"/>
  <c r="U24"/>
  <c r="W407"/>
  <c r="V407"/>
  <c r="V392"/>
  <c r="U392"/>
  <c r="R398"/>
  <c r="Q398"/>
  <c r="AC390"/>
  <c r="V648"/>
  <c r="V632"/>
  <c r="W608"/>
  <c r="W555"/>
  <c r="U555"/>
  <c r="U539"/>
  <c r="V539"/>
  <c r="W539"/>
  <c r="U506"/>
  <c r="V506"/>
  <c r="W506"/>
  <c r="W621"/>
  <c r="V621"/>
  <c r="R617"/>
  <c r="AB567"/>
  <c r="S567"/>
  <c r="T567"/>
  <c r="U561"/>
  <c r="V561"/>
  <c r="W561"/>
  <c r="R514"/>
  <c r="Q514"/>
  <c r="V641"/>
  <c r="Q613"/>
  <c r="R613"/>
  <c r="U589"/>
  <c r="V589"/>
  <c r="W589"/>
  <c r="AB557"/>
  <c r="S557"/>
  <c r="Q557"/>
  <c r="U652"/>
  <c r="T622"/>
  <c r="S622"/>
  <c r="Q622"/>
  <c r="U619"/>
  <c r="W586"/>
  <c r="U586"/>
  <c r="V586"/>
  <c r="U546"/>
  <c r="V546"/>
  <c r="W546"/>
  <c r="W545"/>
  <c r="U545"/>
  <c r="V545"/>
  <c r="Q523"/>
  <c r="R523"/>
  <c r="U499"/>
  <c r="W499"/>
  <c r="W635"/>
  <c r="R633"/>
  <c r="V640"/>
  <c r="Q629"/>
  <c r="S629"/>
  <c r="W623"/>
  <c r="V623"/>
  <c r="V609"/>
  <c r="U536"/>
  <c r="V536"/>
  <c r="W536"/>
  <c r="U498"/>
  <c r="V498"/>
  <c r="W498"/>
  <c r="Q586"/>
  <c r="R586"/>
  <c r="V557"/>
  <c r="W557"/>
  <c r="Q648"/>
  <c r="R648"/>
  <c r="AB620"/>
  <c r="R620"/>
  <c r="Q604"/>
  <c r="V597"/>
  <c r="W597"/>
  <c r="U597"/>
  <c r="R553"/>
  <c r="S553"/>
  <c r="Q553"/>
  <c r="V540"/>
  <c r="W540"/>
  <c r="U578"/>
  <c r="U569"/>
  <c r="S534"/>
  <c r="W530"/>
  <c r="V518"/>
  <c r="U487"/>
  <c r="R484"/>
  <c r="Q481"/>
  <c r="S480"/>
  <c r="R473"/>
  <c r="T473"/>
  <c r="W445"/>
  <c r="U445"/>
  <c r="W420"/>
  <c r="U420"/>
  <c r="V593"/>
  <c r="V582"/>
  <c r="AB563"/>
  <c r="W520"/>
  <c r="R518"/>
  <c r="U514"/>
  <c r="V475"/>
  <c r="U475"/>
  <c r="V466"/>
  <c r="R462"/>
  <c r="Q462"/>
  <c r="S462"/>
  <c r="W459"/>
  <c r="V459"/>
  <c r="V458"/>
  <c r="V440"/>
  <c r="U440"/>
  <c r="W440"/>
  <c r="V419"/>
  <c r="U419"/>
  <c r="W419"/>
  <c r="U593"/>
  <c r="U582"/>
  <c r="W569"/>
  <c r="U565"/>
  <c r="U528"/>
  <c r="S461"/>
  <c r="Q461"/>
  <c r="R461"/>
  <c r="AB461"/>
  <c r="S448"/>
  <c r="AC448"/>
  <c r="R448"/>
  <c r="V437"/>
  <c r="W437"/>
  <c r="S552"/>
  <c r="W517"/>
  <c r="V515"/>
  <c r="S483"/>
  <c r="Q478"/>
  <c r="T478"/>
  <c r="R563"/>
  <c r="V528"/>
  <c r="U520"/>
  <c r="V517"/>
  <c r="V490"/>
  <c r="U479"/>
  <c r="W465"/>
  <c r="V465"/>
  <c r="V464"/>
  <c r="W464"/>
  <c r="W456"/>
  <c r="W432"/>
  <c r="V432"/>
  <c r="U432"/>
  <c r="Q519"/>
  <c r="T519"/>
  <c r="U431"/>
  <c r="W431"/>
  <c r="V431"/>
  <c r="S519"/>
  <c r="AB516"/>
  <c r="Q498"/>
  <c r="S498"/>
  <c r="U483"/>
  <c r="W483"/>
  <c r="Q474"/>
  <c r="T474"/>
  <c r="W469"/>
  <c r="U469"/>
  <c r="W455"/>
  <c r="V455"/>
  <c r="U447"/>
  <c r="W447"/>
  <c r="S438"/>
  <c r="R438"/>
  <c r="W405"/>
  <c r="V405"/>
  <c r="U405"/>
  <c r="AB511"/>
  <c r="S511"/>
  <c r="W475"/>
  <c r="Q466"/>
  <c r="V449"/>
  <c r="U449"/>
  <c r="W441"/>
  <c r="W436"/>
  <c r="S430"/>
  <c r="T430"/>
  <c r="W424"/>
  <c r="W416"/>
  <c r="R384"/>
  <c r="U370"/>
  <c r="W370"/>
  <c r="U348"/>
  <c r="W348"/>
  <c r="U380"/>
  <c r="V380"/>
  <c r="W453"/>
  <c r="U414"/>
  <c r="U388"/>
  <c r="W388"/>
  <c r="V315"/>
  <c r="U315"/>
  <c r="V303"/>
  <c r="U453"/>
  <c r="W434"/>
  <c r="U429"/>
  <c r="Q417"/>
  <c r="V413"/>
  <c r="AB409"/>
  <c r="U406"/>
  <c r="R381"/>
  <c r="Q381"/>
  <c r="V323"/>
  <c r="W323"/>
  <c r="R305"/>
  <c r="S305"/>
  <c r="T305"/>
  <c r="AB305"/>
  <c r="R505"/>
  <c r="AB441"/>
  <c r="W392"/>
  <c r="S390"/>
  <c r="R374"/>
  <c r="Q367"/>
  <c r="AB367"/>
  <c r="U363"/>
  <c r="W355"/>
  <c r="U355"/>
  <c r="V348"/>
  <c r="W309"/>
  <c r="T304"/>
  <c r="Q304"/>
  <c r="R304"/>
  <c r="U298"/>
  <c r="W298"/>
  <c r="V298"/>
  <c r="T463"/>
  <c r="Q447"/>
  <c r="AC440"/>
  <c r="V436"/>
  <c r="V429"/>
  <c r="V424"/>
  <c r="R415"/>
  <c r="W413"/>
  <c r="W406"/>
  <c r="W359"/>
  <c r="V359"/>
  <c r="W329"/>
  <c r="V329"/>
  <c r="V275"/>
  <c r="W275"/>
  <c r="U416"/>
  <c r="V401"/>
  <c r="S351"/>
  <c r="R351"/>
  <c r="T350"/>
  <c r="S350"/>
  <c r="V433"/>
  <c r="U401"/>
  <c r="W381"/>
  <c r="S380"/>
  <c r="W377"/>
  <c r="AB356"/>
  <c r="T356"/>
  <c r="V352"/>
  <c r="W352"/>
  <c r="U351"/>
  <c r="V343"/>
  <c r="W343"/>
  <c r="V316"/>
  <c r="W316"/>
  <c r="W297"/>
  <c r="U297"/>
  <c r="R331"/>
  <c r="W322"/>
  <c r="U304"/>
  <c r="W312"/>
  <c r="AB226"/>
  <c r="T225"/>
  <c r="S183"/>
  <c r="Q183"/>
  <c r="AB398"/>
  <c r="R366"/>
  <c r="Q366"/>
  <c r="AC330"/>
  <c r="AB303"/>
  <c r="AC277"/>
  <c r="V322"/>
  <c r="T164"/>
  <c r="AB168"/>
  <c r="W112"/>
  <c r="AB122"/>
  <c r="AB109"/>
  <c r="V69"/>
  <c r="U69"/>
  <c r="AB131"/>
  <c r="V49"/>
  <c r="T54"/>
  <c r="AB47"/>
  <c r="S47"/>
  <c r="Q47"/>
  <c r="AB31"/>
  <c r="AB9"/>
  <c r="S642"/>
  <c r="T642"/>
  <c r="T602"/>
  <c r="S602"/>
  <c r="S599"/>
  <c r="T599"/>
  <c r="AB599"/>
  <c r="T591"/>
  <c r="R564"/>
  <c r="S564"/>
  <c r="R651"/>
  <c r="S651"/>
  <c r="Q630"/>
  <c r="R630"/>
  <c r="S630"/>
  <c r="S626"/>
  <c r="T626"/>
  <c r="AB626"/>
  <c r="Q626"/>
  <c r="AB580"/>
  <c r="S580"/>
  <c r="T580"/>
  <c r="Q638"/>
  <c r="R638"/>
  <c r="S638"/>
  <c r="S627"/>
  <c r="Q627"/>
  <c r="S625"/>
  <c r="R625"/>
  <c r="S605"/>
  <c r="AB605"/>
  <c r="R504"/>
  <c r="S504"/>
  <c r="AB504"/>
  <c r="S643"/>
  <c r="Q641"/>
  <c r="S641"/>
  <c r="R616"/>
  <c r="Q616"/>
  <c r="S616"/>
  <c r="Q582"/>
  <c r="R582"/>
  <c r="Q558"/>
  <c r="R558"/>
  <c r="S558"/>
  <c r="R647"/>
  <c r="Q647"/>
  <c r="S647"/>
  <c r="AB647"/>
  <c r="AB636"/>
  <c r="S636"/>
  <c r="Q634"/>
  <c r="R634"/>
  <c r="S634"/>
  <c r="R627"/>
  <c r="S623"/>
  <c r="AB623"/>
  <c r="S603"/>
  <c r="S588"/>
  <c r="T584"/>
  <c r="AB584"/>
  <c r="S477"/>
  <c r="Q477"/>
  <c r="R477"/>
  <c r="R649"/>
  <c r="Q644"/>
  <c r="R644"/>
  <c r="S644"/>
  <c r="T533"/>
  <c r="Q637"/>
  <c r="R637"/>
  <c r="S637"/>
  <c r="T637"/>
  <c r="AB637"/>
  <c r="Q624"/>
  <c r="R624"/>
  <c r="S624"/>
  <c r="T624"/>
  <c r="AB624"/>
  <c r="Q621"/>
  <c r="Q610"/>
  <c r="T575"/>
  <c r="AB575"/>
  <c r="AB540"/>
  <c r="Q540"/>
  <c r="Q526"/>
  <c r="R495"/>
  <c r="Q467"/>
  <c r="T467"/>
  <c r="S456"/>
  <c r="Q456"/>
  <c r="T456"/>
  <c r="Q451"/>
  <c r="R451"/>
  <c r="Q408"/>
  <c r="T408"/>
  <c r="Q395"/>
  <c r="AB395"/>
  <c r="R365"/>
  <c r="S365"/>
  <c r="Q349"/>
  <c r="R349"/>
  <c r="T635"/>
  <c r="AB633"/>
  <c r="T617"/>
  <c r="T548"/>
  <c r="R519"/>
  <c r="AB519"/>
  <c r="R509"/>
  <c r="AC505"/>
  <c r="S495"/>
  <c r="Q492"/>
  <c r="T492"/>
  <c r="S485"/>
  <c r="Q485"/>
  <c r="R481"/>
  <c r="R467"/>
  <c r="Q458"/>
  <c r="R458"/>
  <c r="S458"/>
  <c r="R408"/>
  <c r="Q392"/>
  <c r="R392"/>
  <c r="S648"/>
  <c r="Q635"/>
  <c r="S633"/>
  <c r="Q633"/>
  <c r="T629"/>
  <c r="S613"/>
  <c r="R552"/>
  <c r="R548"/>
  <c r="Q548"/>
  <c r="Q547"/>
  <c r="AB534"/>
  <c r="T513"/>
  <c r="S500"/>
  <c r="Q495"/>
  <c r="AB493"/>
  <c r="AB475"/>
  <c r="R454"/>
  <c r="T454"/>
  <c r="AB454"/>
  <c r="Q443"/>
  <c r="R443"/>
  <c r="Q434"/>
  <c r="T426"/>
  <c r="R426"/>
  <c r="R424"/>
  <c r="S397"/>
  <c r="Q394"/>
  <c r="R394"/>
  <c r="T386"/>
  <c r="Q369"/>
  <c r="S490"/>
  <c r="AB488"/>
  <c r="S452"/>
  <c r="T452"/>
  <c r="Q431"/>
  <c r="T418"/>
  <c r="R418"/>
  <c r="R629"/>
  <c r="S547"/>
  <c r="AB530"/>
  <c r="T524"/>
  <c r="S524"/>
  <c r="Q508"/>
  <c r="R508"/>
  <c r="T508"/>
  <c r="Q338"/>
  <c r="AB338"/>
  <c r="R338"/>
  <c r="Q501"/>
  <c r="R501"/>
  <c r="Q494"/>
  <c r="AB494"/>
  <c r="R491"/>
  <c r="T491"/>
  <c r="AB491"/>
  <c r="Q470"/>
  <c r="R470"/>
  <c r="T470"/>
  <c r="S465"/>
  <c r="AB465"/>
  <c r="T465"/>
  <c r="Q465"/>
  <c r="Q450"/>
  <c r="R450"/>
  <c r="S450"/>
  <c r="R432"/>
  <c r="S427"/>
  <c r="AB403"/>
  <c r="S403"/>
  <c r="T385"/>
  <c r="Q385"/>
  <c r="AB604"/>
  <c r="Q561"/>
  <c r="R541"/>
  <c r="Q541"/>
  <c r="S540"/>
  <c r="Q535"/>
  <c r="AC535"/>
  <c r="T531"/>
  <c r="AB529"/>
  <c r="Q529"/>
  <c r="R515"/>
  <c r="AB507"/>
  <c r="Q480"/>
  <c r="R480"/>
  <c r="AB480"/>
  <c r="R476"/>
  <c r="S459"/>
  <c r="Q459"/>
  <c r="T459"/>
  <c r="R455"/>
  <c r="S455"/>
  <c r="S435"/>
  <c r="R435"/>
  <c r="Q421"/>
  <c r="Q407"/>
  <c r="R405"/>
  <c r="Q405"/>
  <c r="AB385"/>
  <c r="Q370"/>
  <c r="R370"/>
  <c r="S361"/>
  <c r="AB361"/>
  <c r="R359"/>
  <c r="Q359"/>
  <c r="R531"/>
  <c r="Q531"/>
  <c r="R512"/>
  <c r="S501"/>
  <c r="Q484"/>
  <c r="S484"/>
  <c r="T476"/>
  <c r="AB476"/>
  <c r="AC433"/>
  <c r="S433"/>
  <c r="R433"/>
  <c r="S373"/>
  <c r="R373"/>
  <c r="Q437"/>
  <c r="R388"/>
  <c r="S336"/>
  <c r="Q336"/>
  <c r="Q330"/>
  <c r="S330"/>
  <c r="Q317"/>
  <c r="R317"/>
  <c r="S308"/>
  <c r="Q308"/>
  <c r="T446"/>
  <c r="T438"/>
  <c r="Q348"/>
  <c r="T319"/>
  <c r="R319"/>
  <c r="T344"/>
  <c r="AB344"/>
  <c r="Q344"/>
  <c r="S344"/>
  <c r="R311"/>
  <c r="S311"/>
  <c r="R264"/>
  <c r="R446"/>
  <c r="R437"/>
  <c r="AB399"/>
  <c r="AB390"/>
  <c r="S383"/>
  <c r="S372"/>
  <c r="R344"/>
  <c r="R328"/>
  <c r="Q280"/>
  <c r="R280"/>
  <c r="AB280"/>
  <c r="T112"/>
  <c r="S112"/>
  <c r="S439"/>
  <c r="T439"/>
  <c r="R410"/>
  <c r="Q410"/>
  <c r="S384"/>
  <c r="Q355"/>
  <c r="S323"/>
  <c r="Q323"/>
  <c r="AB323"/>
  <c r="Q228"/>
  <c r="AC228"/>
  <c r="T376"/>
  <c r="S376"/>
  <c r="S358"/>
  <c r="R358"/>
  <c r="R355"/>
  <c r="T272"/>
  <c r="Q442"/>
  <c r="S441"/>
  <c r="Q358"/>
  <c r="Q347"/>
  <c r="R345"/>
  <c r="T334"/>
  <c r="R329"/>
  <c r="AB329"/>
  <c r="Q329"/>
  <c r="AB310"/>
  <c r="R310"/>
  <c r="S310"/>
  <c r="Q316"/>
  <c r="T238"/>
  <c r="AB238"/>
  <c r="R7"/>
  <c r="T327"/>
  <c r="S288"/>
  <c r="Q351"/>
  <c r="Q302"/>
  <c r="AB299"/>
  <c r="S318"/>
  <c r="T59"/>
  <c r="R324"/>
  <c r="Q324"/>
  <c r="AB33"/>
  <c r="AB295"/>
  <c r="S295"/>
  <c r="S255"/>
  <c r="R255"/>
  <c r="T247"/>
  <c r="Q247"/>
  <c r="R247"/>
  <c r="Q209"/>
  <c r="T209"/>
  <c r="S70"/>
  <c r="T68"/>
  <c r="Q68"/>
  <c r="V51"/>
  <c r="Q491"/>
  <c r="S491"/>
  <c r="S296"/>
  <c r="R296"/>
  <c r="Q296"/>
  <c r="V293"/>
  <c r="W293"/>
  <c r="AB256"/>
  <c r="Q254"/>
  <c r="T254"/>
  <c r="V116"/>
  <c r="U116"/>
  <c r="W116"/>
  <c r="V68"/>
  <c r="U68"/>
  <c r="V66"/>
  <c r="W66"/>
  <c r="T65"/>
  <c r="AB53"/>
  <c r="R53"/>
  <c r="AB552"/>
  <c r="AB328"/>
  <c r="AB629"/>
  <c r="U628"/>
  <c r="W628"/>
  <c r="W619"/>
  <c r="V619"/>
  <c r="Q618"/>
  <c r="AB618"/>
  <c r="T618"/>
  <c r="S618"/>
  <c r="R618"/>
  <c r="U615"/>
  <c r="W615"/>
  <c r="V615"/>
  <c r="S610"/>
  <c r="T610"/>
  <c r="AB610"/>
  <c r="R610"/>
  <c r="W609"/>
  <c r="U609"/>
  <c r="T604"/>
  <c r="S604"/>
  <c r="R604"/>
  <c r="U603"/>
  <c r="W603"/>
  <c r="W567"/>
  <c r="U567"/>
  <c r="V567"/>
  <c r="W565"/>
  <c r="V565"/>
  <c r="R621"/>
  <c r="AB621"/>
  <c r="T621"/>
  <c r="S621"/>
  <c r="AB617"/>
  <c r="S617"/>
  <c r="Q617"/>
  <c r="U616"/>
  <c r="W616"/>
  <c r="V616"/>
  <c r="Q605"/>
  <c r="R605"/>
  <c r="T605"/>
  <c r="W604"/>
  <c r="V604"/>
  <c r="W568"/>
  <c r="U568"/>
  <c r="V568"/>
  <c r="U566"/>
  <c r="V566"/>
  <c r="W566"/>
  <c r="T565"/>
  <c r="Q565"/>
  <c r="S565"/>
  <c r="AB565"/>
  <c r="R565"/>
  <c r="T564"/>
  <c r="Q564"/>
  <c r="AB564"/>
  <c r="V363"/>
  <c r="U336"/>
  <c r="AB330"/>
  <c r="S649"/>
  <c r="Q649"/>
  <c r="T649"/>
  <c r="AB649"/>
  <c r="T645"/>
  <c r="S645"/>
  <c r="R645"/>
  <c r="Q645"/>
  <c r="AB645"/>
  <c r="U644"/>
  <c r="W644"/>
  <c r="V644"/>
  <c r="V626"/>
  <c r="W626"/>
  <c r="U626"/>
  <c r="U625"/>
  <c r="W625"/>
  <c r="V625"/>
  <c r="V612"/>
  <c r="U612"/>
  <c r="W612"/>
  <c r="U607"/>
  <c r="V607"/>
  <c r="W607"/>
  <c r="S596"/>
  <c r="AB596"/>
  <c r="R596"/>
  <c r="T596"/>
  <c r="Q596"/>
  <c r="U594"/>
  <c r="W594"/>
  <c r="V594"/>
  <c r="R591"/>
  <c r="S591"/>
  <c r="AB591"/>
  <c r="Q591"/>
  <c r="T588"/>
  <c r="Q588"/>
  <c r="R588"/>
  <c r="AB588"/>
  <c r="AB583"/>
  <c r="S583"/>
  <c r="T583"/>
  <c r="R583"/>
  <c r="Q583"/>
  <c r="S581"/>
  <c r="T581"/>
  <c r="Q581"/>
  <c r="AB581"/>
  <c r="R581"/>
  <c r="V578"/>
  <c r="W578"/>
  <c r="S574"/>
  <c r="Q574"/>
  <c r="T574"/>
  <c r="R574"/>
  <c r="AB574"/>
  <c r="U573"/>
  <c r="W573"/>
  <c r="V573"/>
  <c r="S570"/>
  <c r="Q570"/>
  <c r="R570"/>
  <c r="AB570"/>
  <c r="T570"/>
  <c r="Q556"/>
  <c r="R556"/>
  <c r="T556"/>
  <c r="S556"/>
  <c r="AB556"/>
  <c r="R555"/>
  <c r="T555"/>
  <c r="S555"/>
  <c r="Q555"/>
  <c r="AB555"/>
  <c r="W553"/>
  <c r="V553"/>
  <c r="U553"/>
  <c r="AB545"/>
  <c r="S545"/>
  <c r="Q545"/>
  <c r="T545"/>
  <c r="R545"/>
  <c r="W538"/>
  <c r="V538"/>
  <c r="U533"/>
  <c r="W533"/>
  <c r="V533"/>
  <c r="T526"/>
  <c r="S526"/>
  <c r="R526"/>
  <c r="AB526"/>
  <c r="U525"/>
  <c r="V525"/>
  <c r="V522"/>
  <c r="U522"/>
  <c r="W522"/>
  <c r="S516"/>
  <c r="R516"/>
  <c r="T516"/>
  <c r="Q516"/>
  <c r="S505"/>
  <c r="T505"/>
  <c r="Q505"/>
  <c r="AB505"/>
  <c r="V496"/>
  <c r="W496"/>
  <c r="U496"/>
  <c r="R646"/>
  <c r="S646"/>
  <c r="Q646"/>
  <c r="AB646"/>
  <c r="T646"/>
  <c r="U645"/>
  <c r="W645"/>
  <c r="V645"/>
  <c r="U643"/>
  <c r="W643"/>
  <c r="V643"/>
  <c r="AB642"/>
  <c r="Q642"/>
  <c r="R642"/>
  <c r="Q625"/>
  <c r="T625"/>
  <c r="AB625"/>
  <c r="W622"/>
  <c r="U622"/>
  <c r="Q609"/>
  <c r="R609"/>
  <c r="T609"/>
  <c r="S609"/>
  <c r="AB609"/>
  <c r="S607"/>
  <c r="T607"/>
  <c r="Q607"/>
  <c r="AB607"/>
  <c r="R607"/>
  <c r="S600"/>
  <c r="T600"/>
  <c r="Q600"/>
  <c r="R600"/>
  <c r="AB600"/>
  <c r="W596"/>
  <c r="V596"/>
  <c r="U596"/>
  <c r="T594"/>
  <c r="R594"/>
  <c r="AB594"/>
  <c r="S594"/>
  <c r="Q594"/>
  <c r="U583"/>
  <c r="V583"/>
  <c r="W583"/>
  <c r="T578"/>
  <c r="R578"/>
  <c r="Q578"/>
  <c r="S578"/>
  <c r="AB578"/>
  <c r="W575"/>
  <c r="V575"/>
  <c r="U575"/>
  <c r="S573"/>
  <c r="AB573"/>
  <c r="R573"/>
  <c r="T573"/>
  <c r="Q573"/>
  <c r="Q571"/>
  <c r="T571"/>
  <c r="R571"/>
  <c r="S571"/>
  <c r="AB571"/>
  <c r="S563"/>
  <c r="Q563"/>
  <c r="T563"/>
  <c r="U562"/>
  <c r="W562"/>
  <c r="V562"/>
  <c r="U560"/>
  <c r="W560"/>
  <c r="V560"/>
  <c r="S559"/>
  <c r="R559"/>
  <c r="AB559"/>
  <c r="Q559"/>
  <c r="T559"/>
  <c r="V558"/>
  <c r="U558"/>
  <c r="W558"/>
  <c r="W556"/>
  <c r="V556"/>
  <c r="U556"/>
  <c r="S549"/>
  <c r="T549"/>
  <c r="Q549"/>
  <c r="R549"/>
  <c r="AB549"/>
  <c r="Q538"/>
  <c r="T538"/>
  <c r="R538"/>
  <c r="S538"/>
  <c r="AB538"/>
  <c r="T527"/>
  <c r="S527"/>
  <c r="R527"/>
  <c r="Q527"/>
  <c r="AB527"/>
  <c r="W526"/>
  <c r="V526"/>
  <c r="U526"/>
  <c r="R525"/>
  <c r="Q525"/>
  <c r="AB525"/>
  <c r="S525"/>
  <c r="T525"/>
  <c r="V524"/>
  <c r="W524"/>
  <c r="U524"/>
  <c r="U523"/>
  <c r="W523"/>
  <c r="V523"/>
  <c r="Q520"/>
  <c r="AB520"/>
  <c r="R520"/>
  <c r="T520"/>
  <c r="S520"/>
  <c r="V519"/>
  <c r="U519"/>
  <c r="W519"/>
  <c r="S515"/>
  <c r="AB515"/>
  <c r="Q515"/>
  <c r="T515"/>
  <c r="R511"/>
  <c r="Q511"/>
  <c r="T511"/>
  <c r="U510"/>
  <c r="V510"/>
  <c r="W510"/>
  <c r="S507"/>
  <c r="Q507"/>
  <c r="R507"/>
  <c r="T507"/>
  <c r="Q500"/>
  <c r="R500"/>
  <c r="T500"/>
  <c r="AB500"/>
  <c r="T496"/>
  <c r="S496"/>
  <c r="AB496"/>
  <c r="R496"/>
  <c r="Q496"/>
  <c r="S494"/>
  <c r="T494"/>
  <c r="R494"/>
  <c r="V493"/>
  <c r="W493"/>
  <c r="V492"/>
  <c r="W492"/>
  <c r="U492"/>
  <c r="Q490"/>
  <c r="AB490"/>
  <c r="R490"/>
  <c r="T490"/>
  <c r="R489"/>
  <c r="AB489"/>
  <c r="S489"/>
  <c r="Q489"/>
  <c r="U373"/>
  <c r="V373"/>
  <c r="W357"/>
  <c r="U357"/>
  <c r="V357"/>
  <c r="W347"/>
  <c r="V347"/>
  <c r="U347"/>
  <c r="S302"/>
  <c r="R302"/>
  <c r="AB616"/>
  <c r="AB543"/>
  <c r="AB513"/>
  <c r="AB450"/>
  <c r="S379"/>
  <c r="T379"/>
  <c r="Q377"/>
  <c r="R377"/>
  <c r="S303"/>
  <c r="R303"/>
  <c r="Q303"/>
  <c r="V302"/>
  <c r="W302"/>
  <c r="AB579"/>
  <c r="AB561"/>
  <c r="V547"/>
  <c r="AB524"/>
  <c r="AB484"/>
  <c r="V471"/>
  <c r="AC419"/>
  <c r="U312"/>
  <c r="Q97"/>
  <c r="S97"/>
  <c r="AB69"/>
  <c r="U650"/>
  <c r="W650"/>
  <c r="V646"/>
  <c r="U646"/>
  <c r="R643"/>
  <c r="Q643"/>
  <c r="W642"/>
  <c r="V642"/>
  <c r="Q522"/>
  <c r="R522"/>
  <c r="U509"/>
  <c r="W509"/>
  <c r="W507"/>
  <c r="V507"/>
  <c r="Q499"/>
  <c r="T499"/>
  <c r="R492"/>
  <c r="S492"/>
  <c r="W490"/>
  <c r="U490"/>
  <c r="S466"/>
  <c r="T466"/>
  <c r="V442"/>
  <c r="W442"/>
  <c r="T441"/>
  <c r="R441"/>
  <c r="Q441"/>
  <c r="W433"/>
  <c r="U433"/>
  <c r="S412"/>
  <c r="R412"/>
  <c r="U411"/>
  <c r="W411"/>
  <c r="W409"/>
  <c r="U409"/>
  <c r="S386"/>
  <c r="AB386"/>
  <c r="U647"/>
  <c r="W647"/>
  <c r="V636"/>
  <c r="U636"/>
  <c r="W636"/>
  <c r="W634"/>
  <c r="V634"/>
  <c r="S628"/>
  <c r="R628"/>
  <c r="S620"/>
  <c r="Q620"/>
  <c r="V618"/>
  <c r="U613"/>
  <c r="W613"/>
  <c r="V608"/>
  <c r="U608"/>
  <c r="AB593"/>
  <c r="S590"/>
  <c r="Q590"/>
  <c r="T569"/>
  <c r="Q569"/>
  <c r="R566"/>
  <c r="AB566"/>
  <c r="V541"/>
  <c r="W541"/>
  <c r="T537"/>
  <c r="R537"/>
  <c r="R535"/>
  <c r="S535"/>
  <c r="AC532"/>
  <c r="Q532"/>
  <c r="T532"/>
  <c r="S530"/>
  <c r="Q530"/>
  <c r="R529"/>
  <c r="T529"/>
  <c r="S529"/>
  <c r="W505"/>
  <c r="U505"/>
  <c r="AB479"/>
  <c r="S479"/>
  <c r="Q454"/>
  <c r="S454"/>
  <c r="U426"/>
  <c r="V426"/>
  <c r="U384"/>
  <c r="V384"/>
  <c r="W374"/>
  <c r="U374"/>
  <c r="W345"/>
  <c r="V345"/>
  <c r="R341"/>
  <c r="S341"/>
  <c r="Q331"/>
  <c r="T331"/>
  <c r="W330"/>
  <c r="W349"/>
  <c r="V349"/>
  <c r="W338"/>
  <c r="V338"/>
  <c r="S314"/>
  <c r="Q314"/>
  <c r="R313"/>
  <c r="AB313"/>
  <c r="U309"/>
  <c r="V309"/>
  <c r="U308"/>
  <c r="W308"/>
  <c r="V308"/>
  <c r="V622"/>
  <c r="U604"/>
  <c r="V603"/>
  <c r="U538"/>
  <c r="W525"/>
  <c r="V512"/>
  <c r="U493"/>
  <c r="T489"/>
  <c r="S476"/>
  <c r="U472"/>
  <c r="U460"/>
  <c r="W423"/>
  <c r="AB326"/>
  <c r="W311"/>
  <c r="R299"/>
  <c r="Q299"/>
  <c r="U221"/>
  <c r="W221"/>
  <c r="U302"/>
  <c r="V300"/>
  <c r="U300"/>
  <c r="Q297"/>
  <c r="AB265"/>
  <c r="V79"/>
  <c r="AC1521"/>
  <c r="T2998"/>
  <c r="R2947"/>
  <c r="T2947"/>
  <c r="T2946"/>
  <c r="S2973"/>
  <c r="Q2973"/>
  <c r="R2966"/>
  <c r="T2966"/>
  <c r="R2959"/>
  <c r="S2959"/>
  <c r="T2959"/>
  <c r="AB2959"/>
  <c r="Q2959"/>
  <c r="T2958"/>
  <c r="S2951"/>
  <c r="W2996"/>
  <c r="U2967"/>
  <c r="AB2933"/>
  <c r="T2925"/>
  <c r="R2914"/>
  <c r="Q2914"/>
  <c r="U2971"/>
  <c r="V2971"/>
  <c r="W2952"/>
  <c r="T2932"/>
  <c r="Q2932"/>
  <c r="S2989"/>
  <c r="R2970"/>
  <c r="Q2970"/>
  <c r="S2955"/>
  <c r="V2919"/>
  <c r="W2995"/>
  <c r="AB2993"/>
  <c r="Q2986"/>
  <c r="AB2987"/>
  <c r="T2967"/>
  <c r="R2954"/>
  <c r="V2932"/>
  <c r="R2927"/>
  <c r="S2921"/>
  <c r="Q2900"/>
  <c r="V2897"/>
  <c r="Q2896"/>
  <c r="S2885"/>
  <c r="W2875"/>
  <c r="AB2872"/>
  <c r="U2871"/>
  <c r="V2871"/>
  <c r="W2871"/>
  <c r="AB2870"/>
  <c r="R2870"/>
  <c r="S2870"/>
  <c r="T2870"/>
  <c r="U2866"/>
  <c r="U2848"/>
  <c r="V2845"/>
  <c r="AB2838"/>
  <c r="U2829"/>
  <c r="W2793"/>
  <c r="R2766"/>
  <c r="S2766"/>
  <c r="T2766"/>
  <c r="S2755"/>
  <c r="W2742"/>
  <c r="AB2716"/>
  <c r="T2716"/>
  <c r="W2705"/>
  <c r="U2705"/>
  <c r="V2705"/>
  <c r="AB2684"/>
  <c r="Q2684"/>
  <c r="R2684"/>
  <c r="S2684"/>
  <c r="T2684"/>
  <c r="S2669"/>
  <c r="R2669"/>
  <c r="V2653"/>
  <c r="W2643"/>
  <c r="U2639"/>
  <c r="V2639"/>
  <c r="W2639"/>
  <c r="V2633"/>
  <c r="S2978"/>
  <c r="T2944"/>
  <c r="Q2941"/>
  <c r="V2935"/>
  <c r="Q2927"/>
  <c r="R2915"/>
  <c r="U2907"/>
  <c r="S2907"/>
  <c r="T2907"/>
  <c r="AB2907"/>
  <c r="Q2907"/>
  <c r="U2904"/>
  <c r="W2904"/>
  <c r="R2894"/>
  <c r="T2883"/>
  <c r="T2876"/>
  <c r="U2852"/>
  <c r="V2852"/>
  <c r="W2852"/>
  <c r="AB2842"/>
  <c r="W2816"/>
  <c r="T2814"/>
  <c r="V2805"/>
  <c r="U2802"/>
  <c r="V2802"/>
  <c r="W2802"/>
  <c r="U2789"/>
  <c r="V2789"/>
  <c r="W2789"/>
  <c r="T2788"/>
  <c r="W2784"/>
  <c r="AB2777"/>
  <c r="AB2745"/>
  <c r="V2744"/>
  <c r="AB2734"/>
  <c r="U2733"/>
  <c r="V2733"/>
  <c r="W2733"/>
  <c r="Q2728"/>
  <c r="R2728"/>
  <c r="S2728"/>
  <c r="T2728"/>
  <c r="AB2728"/>
  <c r="V2726"/>
  <c r="R2720"/>
  <c r="S2720"/>
  <c r="T2720"/>
  <c r="AB2720"/>
  <c r="Q2720"/>
  <c r="W2718"/>
  <c r="Q2706"/>
  <c r="AB2706"/>
  <c r="W2685"/>
  <c r="W2665"/>
  <c r="U2665"/>
  <c r="V2665"/>
  <c r="AB2644"/>
  <c r="Q2644"/>
  <c r="R2644"/>
  <c r="T2636"/>
  <c r="R2636"/>
  <c r="Q2567"/>
  <c r="T2972"/>
  <c r="AB2972"/>
  <c r="U2929"/>
  <c r="T2919"/>
  <c r="T2892"/>
  <c r="U2878"/>
  <c r="W2864"/>
  <c r="Q2861"/>
  <c r="W2860"/>
  <c r="U2834"/>
  <c r="W2834"/>
  <c r="V2824"/>
  <c r="S2822"/>
  <c r="V2799"/>
  <c r="S2785"/>
  <c r="R2774"/>
  <c r="T2771"/>
  <c r="Q2771"/>
  <c r="R2771"/>
  <c r="S2771"/>
  <c r="S2768"/>
  <c r="T2768"/>
  <c r="AB2768"/>
  <c r="Q2768"/>
  <c r="R2768"/>
  <c r="S2765"/>
  <c r="Q2765"/>
  <c r="W2753"/>
  <c r="S2748"/>
  <c r="S2743"/>
  <c r="W2741"/>
  <c r="U2741"/>
  <c r="V2741"/>
  <c r="U2739"/>
  <c r="W2739"/>
  <c r="Q2737"/>
  <c r="U2730"/>
  <c r="AB2724"/>
  <c r="Q2724"/>
  <c r="S2724"/>
  <c r="T2724"/>
  <c r="V2708"/>
  <c r="Q2702"/>
  <c r="R2702"/>
  <c r="S2702"/>
  <c r="T2702"/>
  <c r="W2688"/>
  <c r="AB2686"/>
  <c r="Q2673"/>
  <c r="U2660"/>
  <c r="V2660"/>
  <c r="W2660"/>
  <c r="T2609"/>
  <c r="S2609"/>
  <c r="V2984"/>
  <c r="Q2972"/>
  <c r="V2939"/>
  <c r="AB2936"/>
  <c r="S2936"/>
  <c r="U2918"/>
  <c r="Q2916"/>
  <c r="R2916"/>
  <c r="Q2910"/>
  <c r="R2892"/>
  <c r="R2875"/>
  <c r="U2867"/>
  <c r="T2859"/>
  <c r="U2858"/>
  <c r="W2858"/>
  <c r="U2856"/>
  <c r="V2856"/>
  <c r="W2856"/>
  <c r="T2848"/>
  <c r="Q2837"/>
  <c r="W2836"/>
  <c r="AB2830"/>
  <c r="Q2830"/>
  <c r="S2830"/>
  <c r="T2830"/>
  <c r="W2812"/>
  <c r="AB2808"/>
  <c r="R2808"/>
  <c r="S2808"/>
  <c r="T2808"/>
  <c r="V2804"/>
  <c r="W2804"/>
  <c r="Q2794"/>
  <c r="S2794"/>
  <c r="T2794"/>
  <c r="T2793"/>
  <c r="S2793"/>
  <c r="Q2790"/>
  <c r="V2783"/>
  <c r="S2779"/>
  <c r="T2779"/>
  <c r="Q2779"/>
  <c r="R2779"/>
  <c r="S2762"/>
  <c r="T2762"/>
  <c r="AB2762"/>
  <c r="Q2762"/>
  <c r="R2762"/>
  <c r="R2750"/>
  <c r="Q2747"/>
  <c r="AB2747"/>
  <c r="R2736"/>
  <c r="U2734"/>
  <c r="V2725"/>
  <c r="W2725"/>
  <c r="V2704"/>
  <c r="U2703"/>
  <c r="V2703"/>
  <c r="W2703"/>
  <c r="W2691"/>
  <c r="U2691"/>
  <c r="V2691"/>
  <c r="Q2681"/>
  <c r="R2681"/>
  <c r="S2681"/>
  <c r="T2681"/>
  <c r="U2675"/>
  <c r="W2648"/>
  <c r="U2648"/>
  <c r="V2648"/>
  <c r="V2632"/>
  <c r="W2626"/>
  <c r="AB2601"/>
  <c r="U2589"/>
  <c r="V2589"/>
  <c r="W2589"/>
  <c r="T2975"/>
  <c r="W2974"/>
  <c r="U2965"/>
  <c r="W2959"/>
  <c r="AB2954"/>
  <c r="R2936"/>
  <c r="V2931"/>
  <c r="AB2917"/>
  <c r="AB2913"/>
  <c r="W2909"/>
  <c r="T2903"/>
  <c r="S2899"/>
  <c r="T2899"/>
  <c r="AB2899"/>
  <c r="Q2899"/>
  <c r="R2899"/>
  <c r="T2897"/>
  <c r="U2888"/>
  <c r="S2888"/>
  <c r="T2888"/>
  <c r="AB2888"/>
  <c r="Q2888"/>
  <c r="R2888"/>
  <c r="W2887"/>
  <c r="T2886"/>
  <c r="U2885"/>
  <c r="W2885"/>
  <c r="T2873"/>
  <c r="S2866"/>
  <c r="R2850"/>
  <c r="Q2850"/>
  <c r="S2835"/>
  <c r="W2828"/>
  <c r="T2827"/>
  <c r="Q2819"/>
  <c r="Q2813"/>
  <c r="Q2808"/>
  <c r="T2805"/>
  <c r="T2802"/>
  <c r="V2791"/>
  <c r="AB2781"/>
  <c r="Q2781"/>
  <c r="R2781"/>
  <c r="S2781"/>
  <c r="U2772"/>
  <c r="U2768"/>
  <c r="V2768"/>
  <c r="Q2767"/>
  <c r="S2759"/>
  <c r="T2759"/>
  <c r="AB2759"/>
  <c r="Q2759"/>
  <c r="R2759"/>
  <c r="U2755"/>
  <c r="V2755"/>
  <c r="W2755"/>
  <c r="U2752"/>
  <c r="T2742"/>
  <c r="W2738"/>
  <c r="U2738"/>
  <c r="V2738"/>
  <c r="AB2731"/>
  <c r="S2727"/>
  <c r="S2715"/>
  <c r="T2715"/>
  <c r="Q2715"/>
  <c r="R2715"/>
  <c r="R2692"/>
  <c r="S2692"/>
  <c r="T2692"/>
  <c r="Q2692"/>
  <c r="S2683"/>
  <c r="T2683"/>
  <c r="Q2683"/>
  <c r="R2683"/>
  <c r="V2664"/>
  <c r="W2651"/>
  <c r="U2651"/>
  <c r="V2651"/>
  <c r="Q2639"/>
  <c r="R2639"/>
  <c r="S2639"/>
  <c r="T2639"/>
  <c r="V2928"/>
  <c r="AB2920"/>
  <c r="R2908"/>
  <c r="V2905"/>
  <c r="AB2904"/>
  <c r="R2864"/>
  <c r="U2842"/>
  <c r="W2840"/>
  <c r="U2837"/>
  <c r="V2837"/>
  <c r="Q2832"/>
  <c r="V2814"/>
  <c r="W2814"/>
  <c r="U2814"/>
  <c r="T2810"/>
  <c r="Q2789"/>
  <c r="U2779"/>
  <c r="V2779"/>
  <c r="S2778"/>
  <c r="AB2748"/>
  <c r="V2729"/>
  <c r="R2727"/>
  <c r="T2717"/>
  <c r="W2711"/>
  <c r="U2711"/>
  <c r="V2711"/>
  <c r="R2709"/>
  <c r="S2709"/>
  <c r="T2709"/>
  <c r="Q2709"/>
  <c r="V2707"/>
  <c r="U2706"/>
  <c r="V2706"/>
  <c r="W2706"/>
  <c r="S2699"/>
  <c r="T2695"/>
  <c r="U2693"/>
  <c r="V2671"/>
  <c r="V2654"/>
  <c r="AB2997"/>
  <c r="AB2980"/>
  <c r="T2949"/>
  <c r="W2947"/>
  <c r="U2894"/>
  <c r="AB2891"/>
  <c r="W2890"/>
  <c r="U2883"/>
  <c r="W2883"/>
  <c r="S2880"/>
  <c r="R2880"/>
  <c r="U2879"/>
  <c r="AB2878"/>
  <c r="S2862"/>
  <c r="T2856"/>
  <c r="V2855"/>
  <c r="AB2854"/>
  <c r="Q2854"/>
  <c r="S2854"/>
  <c r="T2854"/>
  <c r="Q2845"/>
  <c r="U2844"/>
  <c r="T2834"/>
  <c r="S2829"/>
  <c r="T2829"/>
  <c r="Q2829"/>
  <c r="R2829"/>
  <c r="U2813"/>
  <c r="V2813"/>
  <c r="W2811"/>
  <c r="U2803"/>
  <c r="T2801"/>
  <c r="R2796"/>
  <c r="V2759"/>
  <c r="S2758"/>
  <c r="AB2756"/>
  <c r="T2753"/>
  <c r="Q2746"/>
  <c r="R2739"/>
  <c r="S2739"/>
  <c r="T2739"/>
  <c r="Q2739"/>
  <c r="T2735"/>
  <c r="V2719"/>
  <c r="Q2701"/>
  <c r="W2679"/>
  <c r="AB2660"/>
  <c r="R2649"/>
  <c r="Q2649"/>
  <c r="W2647"/>
  <c r="T2621"/>
  <c r="R2621"/>
  <c r="Q2621"/>
  <c r="S2621"/>
  <c r="Q2613"/>
  <c r="AB2944"/>
  <c r="V2936"/>
  <c r="V2927"/>
  <c r="AB2927"/>
  <c r="S2927"/>
  <c r="T2927"/>
  <c r="R2926"/>
  <c r="U2921"/>
  <c r="T2917"/>
  <c r="V2901"/>
  <c r="W2901"/>
  <c r="R2884"/>
  <c r="AB2864"/>
  <c r="V2821"/>
  <c r="AB2809"/>
  <c r="Q2809"/>
  <c r="R2809"/>
  <c r="S2809"/>
  <c r="U2804"/>
  <c r="U2801"/>
  <c r="Q2798"/>
  <c r="U2794"/>
  <c r="U2785"/>
  <c r="AB2783"/>
  <c r="T2778"/>
  <c r="W2771"/>
  <c r="S2769"/>
  <c r="V2747"/>
  <c r="V2737"/>
  <c r="R2735"/>
  <c r="S2725"/>
  <c r="T2680"/>
  <c r="Q2674"/>
  <c r="AB2674"/>
  <c r="R2652"/>
  <c r="AB2652"/>
  <c r="U2623"/>
  <c r="V2569"/>
  <c r="V2925"/>
  <c r="U2900"/>
  <c r="U2889"/>
  <c r="U2881"/>
  <c r="AB2874"/>
  <c r="AB2855"/>
  <c r="U2838"/>
  <c r="AB2815"/>
  <c r="AB2792"/>
  <c r="AB2784"/>
  <c r="U2749"/>
  <c r="U2735"/>
  <c r="S2718"/>
  <c r="S2704"/>
  <c r="U2702"/>
  <c r="U2681"/>
  <c r="T2667"/>
  <c r="S2664"/>
  <c r="T2634"/>
  <c r="Q2624"/>
  <c r="W2616"/>
  <c r="U2599"/>
  <c r="U2588"/>
  <c r="U2583"/>
  <c r="U2575"/>
  <c r="S2566"/>
  <c r="Q2560"/>
  <c r="R2560"/>
  <c r="S2560"/>
  <c r="T2560"/>
  <c r="R2552"/>
  <c r="S2552"/>
  <c r="T2552"/>
  <c r="AB2552"/>
  <c r="W2551"/>
  <c r="U2551"/>
  <c r="U2543"/>
  <c r="W2543"/>
  <c r="U2534"/>
  <c r="AB2529"/>
  <c r="Q2529"/>
  <c r="R2529"/>
  <c r="S2529"/>
  <c r="T2529"/>
  <c r="Q2519"/>
  <c r="S2511"/>
  <c r="T2511"/>
  <c r="AB2511"/>
  <c r="R2511"/>
  <c r="S2505"/>
  <c r="U2502"/>
  <c r="V2502"/>
  <c r="U2500"/>
  <c r="V2500"/>
  <c r="W2500"/>
  <c r="AB2496"/>
  <c r="Q2496"/>
  <c r="R2496"/>
  <c r="S2496"/>
  <c r="T2496"/>
  <c r="R2486"/>
  <c r="S2486"/>
  <c r="T2486"/>
  <c r="AB2486"/>
  <c r="Q2486"/>
  <c r="AB2443"/>
  <c r="Q2443"/>
  <c r="R2443"/>
  <c r="S2443"/>
  <c r="T2443"/>
  <c r="Q2438"/>
  <c r="R2438"/>
  <c r="S2438"/>
  <c r="T2438"/>
  <c r="R2435"/>
  <c r="S2435"/>
  <c r="T2435"/>
  <c r="AB2435"/>
  <c r="Q2435"/>
  <c r="R2432"/>
  <c r="S2432"/>
  <c r="T2432"/>
  <c r="AB2432"/>
  <c r="Q2432"/>
  <c r="U2427"/>
  <c r="U2400"/>
  <c r="V2400"/>
  <c r="W2400"/>
  <c r="U2388"/>
  <c r="V2388"/>
  <c r="W2388"/>
  <c r="AB2386"/>
  <c r="Q2386"/>
  <c r="R2386"/>
  <c r="S2386"/>
  <c r="T2386"/>
  <c r="AB2381"/>
  <c r="Q2381"/>
  <c r="R2381"/>
  <c r="S2381"/>
  <c r="T2381"/>
  <c r="AB2369"/>
  <c r="T2369"/>
  <c r="S2362"/>
  <c r="U2355"/>
  <c r="V2355"/>
  <c r="W2355"/>
  <c r="AB2353"/>
  <c r="Q2353"/>
  <c r="R2353"/>
  <c r="S2353"/>
  <c r="T2353"/>
  <c r="V2342"/>
  <c r="W2342"/>
  <c r="U2342"/>
  <c r="U2333"/>
  <c r="V2333"/>
  <c r="W2333"/>
  <c r="R2332"/>
  <c r="S2332"/>
  <c r="T2332"/>
  <c r="AC2332"/>
  <c r="Q2332"/>
  <c r="AB2332"/>
  <c r="AB2326"/>
  <c r="Q2326"/>
  <c r="R2326"/>
  <c r="S2326"/>
  <c r="T2326"/>
  <c r="U2319"/>
  <c r="V2319"/>
  <c r="W2319"/>
  <c r="U2315"/>
  <c r="V2315"/>
  <c r="W2315"/>
  <c r="R2313"/>
  <c r="S2313"/>
  <c r="T2313"/>
  <c r="AB2313"/>
  <c r="Q2313"/>
  <c r="AB2309"/>
  <c r="Q2309"/>
  <c r="R2309"/>
  <c r="S2309"/>
  <c r="T2309"/>
  <c r="AB2299"/>
  <c r="Q2299"/>
  <c r="R2299"/>
  <c r="S2299"/>
  <c r="T2299"/>
  <c r="R2278"/>
  <c r="S2278"/>
  <c r="T2278"/>
  <c r="AB2278"/>
  <c r="Q2278"/>
  <c r="AB2264"/>
  <c r="Q2264"/>
  <c r="R2264"/>
  <c r="S2264"/>
  <c r="T2264"/>
  <c r="T2256"/>
  <c r="R2256"/>
  <c r="AB2256"/>
  <c r="Q2256"/>
  <c r="S2256"/>
  <c r="U2239"/>
  <c r="V2239"/>
  <c r="W2239"/>
  <c r="T2226"/>
  <c r="S2226"/>
  <c r="R2664"/>
  <c r="Q2635"/>
  <c r="U2627"/>
  <c r="W2627"/>
  <c r="AB2618"/>
  <c r="R2603"/>
  <c r="Q2598"/>
  <c r="V2586"/>
  <c r="S2580"/>
  <c r="S2572"/>
  <c r="T2572"/>
  <c r="Q2572"/>
  <c r="W2565"/>
  <c r="U2565"/>
  <c r="W2556"/>
  <c r="V2545"/>
  <c r="W2545"/>
  <c r="U2545"/>
  <c r="U2524"/>
  <c r="V2524"/>
  <c r="AB2523"/>
  <c r="Q2523"/>
  <c r="R2523"/>
  <c r="S2523"/>
  <c r="AB2509"/>
  <c r="U2491"/>
  <c r="R2490"/>
  <c r="U2481"/>
  <c r="V2481"/>
  <c r="W2481"/>
  <c r="AB2479"/>
  <c r="Q2479"/>
  <c r="R2479"/>
  <c r="S2479"/>
  <c r="T2479"/>
  <c r="T2467"/>
  <c r="U2456"/>
  <c r="V2456"/>
  <c r="W2456"/>
  <c r="R2454"/>
  <c r="U2450"/>
  <c r="V2450"/>
  <c r="W2450"/>
  <c r="R2415"/>
  <c r="S2415"/>
  <c r="T2415"/>
  <c r="AB2415"/>
  <c r="Q2415"/>
  <c r="V2394"/>
  <c r="W2394"/>
  <c r="U2394"/>
  <c r="S2380"/>
  <c r="U2371"/>
  <c r="V2371"/>
  <c r="W2371"/>
  <c r="AB2348"/>
  <c r="Q2348"/>
  <c r="R2348"/>
  <c r="S2348"/>
  <c r="T2348"/>
  <c r="U2341"/>
  <c r="V2341"/>
  <c r="W2341"/>
  <c r="V2339"/>
  <c r="W2339"/>
  <c r="U2339"/>
  <c r="Q2336"/>
  <c r="R2336"/>
  <c r="S2336"/>
  <c r="T2336"/>
  <c r="AB2322"/>
  <c r="Q2322"/>
  <c r="R2322"/>
  <c r="S2322"/>
  <c r="T2322"/>
  <c r="AB2307"/>
  <c r="Q2307"/>
  <c r="R2307"/>
  <c r="S2307"/>
  <c r="T2307"/>
  <c r="V2285"/>
  <c r="W2285"/>
  <c r="U2285"/>
  <c r="AB2282"/>
  <c r="Q2282"/>
  <c r="R2282"/>
  <c r="S2282"/>
  <c r="T2282"/>
  <c r="AB2272"/>
  <c r="Q2272"/>
  <c r="R2272"/>
  <c r="S2272"/>
  <c r="T2272"/>
  <c r="T2237"/>
  <c r="R2237"/>
  <c r="Q2237"/>
  <c r="S2237"/>
  <c r="AB2237"/>
  <c r="U2209"/>
  <c r="V2209"/>
  <c r="W2209"/>
  <c r="T2833"/>
  <c r="T2806"/>
  <c r="S2803"/>
  <c r="T2775"/>
  <c r="T2741"/>
  <c r="T2719"/>
  <c r="T2705"/>
  <c r="T2694"/>
  <c r="T2676"/>
  <c r="T2651"/>
  <c r="T2648"/>
  <c r="W2624"/>
  <c r="W2622"/>
  <c r="U2622"/>
  <c r="S2606"/>
  <c r="Q2606"/>
  <c r="U2595"/>
  <c r="V2595"/>
  <c r="U2590"/>
  <c r="W2590"/>
  <c r="R2585"/>
  <c r="U2570"/>
  <c r="V2570"/>
  <c r="W2570"/>
  <c r="R2568"/>
  <c r="R2555"/>
  <c r="W2554"/>
  <c r="U2554"/>
  <c r="U2549"/>
  <c r="V2549"/>
  <c r="AB2548"/>
  <c r="Q2548"/>
  <c r="R2548"/>
  <c r="S2548"/>
  <c r="S2544"/>
  <c r="T2544"/>
  <c r="AB2544"/>
  <c r="R2544"/>
  <c r="U2536"/>
  <c r="V2536"/>
  <c r="W2536"/>
  <c r="U2532"/>
  <c r="V2532"/>
  <c r="AB2531"/>
  <c r="Q2531"/>
  <c r="R2531"/>
  <c r="S2531"/>
  <c r="U2499"/>
  <c r="V2499"/>
  <c r="Q2498"/>
  <c r="R2494"/>
  <c r="S2494"/>
  <c r="T2494"/>
  <c r="Q2494"/>
  <c r="U2477"/>
  <c r="V2477"/>
  <c r="W2477"/>
  <c r="V2463"/>
  <c r="W2463"/>
  <c r="U2463"/>
  <c r="Q2446"/>
  <c r="R2446"/>
  <c r="S2446"/>
  <c r="T2446"/>
  <c r="V2439"/>
  <c r="U2410"/>
  <c r="V2410"/>
  <c r="W2410"/>
  <c r="AB2408"/>
  <c r="Q2408"/>
  <c r="R2408"/>
  <c r="S2408"/>
  <c r="T2408"/>
  <c r="U2404"/>
  <c r="V2404"/>
  <c r="W2404"/>
  <c r="R2402"/>
  <c r="V2393"/>
  <c r="AB2378"/>
  <c r="Q2378"/>
  <c r="R2378"/>
  <c r="S2378"/>
  <c r="T2378"/>
  <c r="U2370"/>
  <c r="V2370"/>
  <c r="W2370"/>
  <c r="R2368"/>
  <c r="S2368"/>
  <c r="T2368"/>
  <c r="AB2368"/>
  <c r="Q2368"/>
  <c r="U2338"/>
  <c r="V2338"/>
  <c r="W2338"/>
  <c r="W2287"/>
  <c r="AB2280"/>
  <c r="Q2280"/>
  <c r="R2280"/>
  <c r="S2280"/>
  <c r="T2280"/>
  <c r="S2248"/>
  <c r="Q2248"/>
  <c r="R2248"/>
  <c r="T2248"/>
  <c r="AB2248"/>
  <c r="T2234"/>
  <c r="R2234"/>
  <c r="AB2234"/>
  <c r="Q2234"/>
  <c r="S2234"/>
  <c r="V2720"/>
  <c r="V2709"/>
  <c r="S2705"/>
  <c r="S2694"/>
  <c r="V2692"/>
  <c r="S2676"/>
  <c r="AB2664"/>
  <c r="V2652"/>
  <c r="S2651"/>
  <c r="V2649"/>
  <c r="S2648"/>
  <c r="U2637"/>
  <c r="T2616"/>
  <c r="R2606"/>
  <c r="U2602"/>
  <c r="R2586"/>
  <c r="T2586"/>
  <c r="AB2586"/>
  <c r="R2572"/>
  <c r="U2547"/>
  <c r="V2547"/>
  <c r="W2547"/>
  <c r="Q2544"/>
  <c r="S2543"/>
  <c r="T2523"/>
  <c r="R2516"/>
  <c r="U2513"/>
  <c r="V2513"/>
  <c r="R2512"/>
  <c r="V2501"/>
  <c r="W2501"/>
  <c r="U2501"/>
  <c r="AB2494"/>
  <c r="Q2471"/>
  <c r="AB2442"/>
  <c r="T2442"/>
  <c r="V2428"/>
  <c r="W2428"/>
  <c r="U2428"/>
  <c r="U2424"/>
  <c r="V2424"/>
  <c r="W2424"/>
  <c r="Q2422"/>
  <c r="R2422"/>
  <c r="S2422"/>
  <c r="T2422"/>
  <c r="AB2419"/>
  <c r="T2419"/>
  <c r="AB2400"/>
  <c r="Q2400"/>
  <c r="R2400"/>
  <c r="S2400"/>
  <c r="T2400"/>
  <c r="U2392"/>
  <c r="V2392"/>
  <c r="W2392"/>
  <c r="V2383"/>
  <c r="W2383"/>
  <c r="U2383"/>
  <c r="V2364"/>
  <c r="W2364"/>
  <c r="U2364"/>
  <c r="U2344"/>
  <c r="V2344"/>
  <c r="W2344"/>
  <c r="U2337"/>
  <c r="V2337"/>
  <c r="W2337"/>
  <c r="V2328"/>
  <c r="W2328"/>
  <c r="U2328"/>
  <c r="AB2325"/>
  <c r="Q2325"/>
  <c r="R2325"/>
  <c r="S2325"/>
  <c r="T2325"/>
  <c r="U2323"/>
  <c r="V2323"/>
  <c r="W2323"/>
  <c r="R2321"/>
  <c r="S2321"/>
  <c r="T2321"/>
  <c r="AB2321"/>
  <c r="Q2321"/>
  <c r="AB2315"/>
  <c r="Q2315"/>
  <c r="R2315"/>
  <c r="S2315"/>
  <c r="T2315"/>
  <c r="V2301"/>
  <c r="W2301"/>
  <c r="U2301"/>
  <c r="U2295"/>
  <c r="U2292"/>
  <c r="V2292"/>
  <c r="W2292"/>
  <c r="R2290"/>
  <c r="V2266"/>
  <c r="W2266"/>
  <c r="U2266"/>
  <c r="U2257"/>
  <c r="V2257"/>
  <c r="W2257"/>
  <c r="S2909"/>
  <c r="S2890"/>
  <c r="S2879"/>
  <c r="S2871"/>
  <c r="S2860"/>
  <c r="S2844"/>
  <c r="S2836"/>
  <c r="R2825"/>
  <c r="S2812"/>
  <c r="R2806"/>
  <c r="T2792"/>
  <c r="T2784"/>
  <c r="T2761"/>
  <c r="R2741"/>
  <c r="R2738"/>
  <c r="S2733"/>
  <c r="S2688"/>
  <c r="R2676"/>
  <c r="S2657"/>
  <c r="R2651"/>
  <c r="R2648"/>
  <c r="S2643"/>
  <c r="T2637"/>
  <c r="V2627"/>
  <c r="W2621"/>
  <c r="U2617"/>
  <c r="S2612"/>
  <c r="Q2612"/>
  <c r="S2575"/>
  <c r="T2575"/>
  <c r="Q2575"/>
  <c r="T2569"/>
  <c r="AB2551"/>
  <c r="Q2551"/>
  <c r="R2551"/>
  <c r="S2551"/>
  <c r="T2548"/>
  <c r="Q2541"/>
  <c r="R2538"/>
  <c r="S2538"/>
  <c r="T2538"/>
  <c r="Q2538"/>
  <c r="U2535"/>
  <c r="V2535"/>
  <c r="AB2534"/>
  <c r="T2531"/>
  <c r="U2507"/>
  <c r="W2507"/>
  <c r="U2488"/>
  <c r="W2488"/>
  <c r="R2483"/>
  <c r="S2483"/>
  <c r="T2483"/>
  <c r="AB2483"/>
  <c r="Q2483"/>
  <c r="U2469"/>
  <c r="V2469"/>
  <c r="W2469"/>
  <c r="U2460"/>
  <c r="S2458"/>
  <c r="V2451"/>
  <c r="W2451"/>
  <c r="U2451"/>
  <c r="U2444"/>
  <c r="V2444"/>
  <c r="W2444"/>
  <c r="U2417"/>
  <c r="V2417"/>
  <c r="W2417"/>
  <c r="V2386"/>
  <c r="W2386"/>
  <c r="U2386"/>
  <c r="U2382"/>
  <c r="V2382"/>
  <c r="W2382"/>
  <c r="U2374"/>
  <c r="V2374"/>
  <c r="W2374"/>
  <c r="AB2372"/>
  <c r="Q2372"/>
  <c r="R2372"/>
  <c r="S2372"/>
  <c r="T2372"/>
  <c r="U2363"/>
  <c r="V2363"/>
  <c r="W2363"/>
  <c r="U2353"/>
  <c r="AB2350"/>
  <c r="Q2350"/>
  <c r="R2350"/>
  <c r="S2350"/>
  <c r="T2350"/>
  <c r="AB2342"/>
  <c r="Q2342"/>
  <c r="R2342"/>
  <c r="S2342"/>
  <c r="T2342"/>
  <c r="AC2328"/>
  <c r="U2327"/>
  <c r="V2327"/>
  <c r="W2327"/>
  <c r="V2309"/>
  <c r="W2309"/>
  <c r="U2309"/>
  <c r="U2300"/>
  <c r="V2300"/>
  <c r="W2300"/>
  <c r="AB2298"/>
  <c r="Q2298"/>
  <c r="R2298"/>
  <c r="S2298"/>
  <c r="T2298"/>
  <c r="U2291"/>
  <c r="V2291"/>
  <c r="W2291"/>
  <c r="U2268"/>
  <c r="V2268"/>
  <c r="W2268"/>
  <c r="U2265"/>
  <c r="AB2263"/>
  <c r="Q2263"/>
  <c r="R2263"/>
  <c r="S2263"/>
  <c r="T2263"/>
  <c r="T2260"/>
  <c r="Q2260"/>
  <c r="R2260"/>
  <c r="S2260"/>
  <c r="U2256"/>
  <c r="V2256"/>
  <c r="W2256"/>
  <c r="U2242"/>
  <c r="V2242"/>
  <c r="W2242"/>
  <c r="W2220"/>
  <c r="S2626"/>
  <c r="Q2626"/>
  <c r="T2618"/>
  <c r="R2618"/>
  <c r="U2606"/>
  <c r="Q2588"/>
  <c r="W2585"/>
  <c r="S2581"/>
  <c r="Q2581"/>
  <c r="U2579"/>
  <c r="Q2578"/>
  <c r="AB2573"/>
  <c r="U2572"/>
  <c r="W2571"/>
  <c r="W2568"/>
  <c r="U2568"/>
  <c r="W2560"/>
  <c r="U2555"/>
  <c r="V2555"/>
  <c r="V2546"/>
  <c r="AB2545"/>
  <c r="Q2545"/>
  <c r="R2545"/>
  <c r="S2545"/>
  <c r="V2523"/>
  <c r="W2523"/>
  <c r="U2523"/>
  <c r="V2509"/>
  <c r="U2509"/>
  <c r="U2496"/>
  <c r="W2496"/>
  <c r="V2490"/>
  <c r="W2490"/>
  <c r="U2490"/>
  <c r="V2479"/>
  <c r="W2479"/>
  <c r="U2479"/>
  <c r="AB2477"/>
  <c r="Q2477"/>
  <c r="R2477"/>
  <c r="S2477"/>
  <c r="T2477"/>
  <c r="V2454"/>
  <c r="U2454"/>
  <c r="V2448"/>
  <c r="AB2445"/>
  <c r="Q2445"/>
  <c r="R2445"/>
  <c r="S2445"/>
  <c r="T2445"/>
  <c r="V2443"/>
  <c r="W2443"/>
  <c r="R2441"/>
  <c r="T2441"/>
  <c r="AB2441"/>
  <c r="Q2441"/>
  <c r="U2420"/>
  <c r="V2420"/>
  <c r="W2420"/>
  <c r="R2412"/>
  <c r="S2412"/>
  <c r="T2412"/>
  <c r="Q2412"/>
  <c r="AB2412"/>
  <c r="U2396"/>
  <c r="V2396"/>
  <c r="W2396"/>
  <c r="AB2394"/>
  <c r="Q2394"/>
  <c r="S2394"/>
  <c r="T2394"/>
  <c r="U2381"/>
  <c r="W2381"/>
  <c r="V2380"/>
  <c r="W2380"/>
  <c r="U2380"/>
  <c r="AB2370"/>
  <c r="Q2370"/>
  <c r="R2370"/>
  <c r="S2370"/>
  <c r="T2370"/>
  <c r="U2362"/>
  <c r="V2362"/>
  <c r="W2362"/>
  <c r="R2360"/>
  <c r="S2360"/>
  <c r="T2360"/>
  <c r="AB2360"/>
  <c r="Q2360"/>
  <c r="AB2339"/>
  <c r="U2330"/>
  <c r="V2330"/>
  <c r="W2330"/>
  <c r="U2326"/>
  <c r="V2326"/>
  <c r="U2308"/>
  <c r="V2308"/>
  <c r="W2308"/>
  <c r="AB2306"/>
  <c r="Q2306"/>
  <c r="R2306"/>
  <c r="S2306"/>
  <c r="T2306"/>
  <c r="U2303"/>
  <c r="V2303"/>
  <c r="W2303"/>
  <c r="V2299"/>
  <c r="W2299"/>
  <c r="R2289"/>
  <c r="T2289"/>
  <c r="AB2289"/>
  <c r="Q2289"/>
  <c r="AB2285"/>
  <c r="Q2285"/>
  <c r="R2285"/>
  <c r="S2285"/>
  <c r="T2285"/>
  <c r="V2282"/>
  <c r="W2282"/>
  <c r="U2282"/>
  <c r="U2276"/>
  <c r="V2276"/>
  <c r="W2276"/>
  <c r="U2273"/>
  <c r="V2273"/>
  <c r="W2273"/>
  <c r="AB2271"/>
  <c r="Q2271"/>
  <c r="R2271"/>
  <c r="S2271"/>
  <c r="T2271"/>
  <c r="U2264"/>
  <c r="V2264"/>
  <c r="W2264"/>
  <c r="V2851"/>
  <c r="V2843"/>
  <c r="V2835"/>
  <c r="V2819"/>
  <c r="V2808"/>
  <c r="V2788"/>
  <c r="V2777"/>
  <c r="V2766"/>
  <c r="V2754"/>
  <c r="V2740"/>
  <c r="V2732"/>
  <c r="V2713"/>
  <c r="V2710"/>
  <c r="V2690"/>
  <c r="V2684"/>
  <c r="V2670"/>
  <c r="V2667"/>
  <c r="V2656"/>
  <c r="V2640"/>
  <c r="Q2632"/>
  <c r="AB2630"/>
  <c r="R2627"/>
  <c r="R2626"/>
  <c r="AB2625"/>
  <c r="R2625"/>
  <c r="S2624"/>
  <c r="Q2620"/>
  <c r="S2620"/>
  <c r="R2619"/>
  <c r="V2608"/>
  <c r="W2603"/>
  <c r="W2595"/>
  <c r="U2593"/>
  <c r="S2590"/>
  <c r="R2589"/>
  <c r="T2589"/>
  <c r="S2588"/>
  <c r="AB2584"/>
  <c r="Q2583"/>
  <c r="T2583"/>
  <c r="U2571"/>
  <c r="Q2565"/>
  <c r="R2565"/>
  <c r="R2564"/>
  <c r="S2561"/>
  <c r="T2561"/>
  <c r="U2557"/>
  <c r="AB2554"/>
  <c r="R2554"/>
  <c r="S2554"/>
  <c r="V2548"/>
  <c r="W2548"/>
  <c r="U2548"/>
  <c r="V2543"/>
  <c r="T2534"/>
  <c r="V2531"/>
  <c r="W2531"/>
  <c r="U2531"/>
  <c r="W2524"/>
  <c r="S2522"/>
  <c r="T2522"/>
  <c r="AB2522"/>
  <c r="AB2518"/>
  <c r="U2517"/>
  <c r="V2517"/>
  <c r="W2517"/>
  <c r="AB2504"/>
  <c r="U2503"/>
  <c r="V2503"/>
  <c r="W2503"/>
  <c r="V2498"/>
  <c r="W2498"/>
  <c r="U2498"/>
  <c r="W2491"/>
  <c r="S2489"/>
  <c r="T2489"/>
  <c r="R2489"/>
  <c r="R2475"/>
  <c r="S2475"/>
  <c r="T2475"/>
  <c r="AB2475"/>
  <c r="Q2475"/>
  <c r="U2465"/>
  <c r="V2465"/>
  <c r="W2465"/>
  <c r="AB2463"/>
  <c r="Q2463"/>
  <c r="R2463"/>
  <c r="S2463"/>
  <c r="T2463"/>
  <c r="U2453"/>
  <c r="V2453"/>
  <c r="W2453"/>
  <c r="U2447"/>
  <c r="V2447"/>
  <c r="W2447"/>
  <c r="W2413"/>
  <c r="V2402"/>
  <c r="W2402"/>
  <c r="U2402"/>
  <c r="Q2399"/>
  <c r="R2399"/>
  <c r="S2399"/>
  <c r="AB2392"/>
  <c r="Q2392"/>
  <c r="R2392"/>
  <c r="S2392"/>
  <c r="T2392"/>
  <c r="AC2381"/>
  <c r="U2351"/>
  <c r="V2351"/>
  <c r="W2351"/>
  <c r="R2349"/>
  <c r="S2349"/>
  <c r="T2349"/>
  <c r="AB2349"/>
  <c r="Q2349"/>
  <c r="R2346"/>
  <c r="T2346"/>
  <c r="AB2346"/>
  <c r="Q2346"/>
  <c r="AB2337"/>
  <c r="Q2337"/>
  <c r="R2337"/>
  <c r="S2337"/>
  <c r="T2337"/>
  <c r="AB2323"/>
  <c r="Q2323"/>
  <c r="R2323"/>
  <c r="S2323"/>
  <c r="T2323"/>
  <c r="AB2314"/>
  <c r="Q2314"/>
  <c r="R2314"/>
  <c r="S2314"/>
  <c r="T2314"/>
  <c r="U2311"/>
  <c r="V2311"/>
  <c r="W2311"/>
  <c r="U2307"/>
  <c r="V2307"/>
  <c r="W2307"/>
  <c r="R2297"/>
  <c r="S2297"/>
  <c r="T2297"/>
  <c r="AC2297"/>
  <c r="AB2297"/>
  <c r="Q2297"/>
  <c r="U2284"/>
  <c r="V2284"/>
  <c r="W2284"/>
  <c r="U2281"/>
  <c r="V2281"/>
  <c r="W2281"/>
  <c r="AB2279"/>
  <c r="Q2279"/>
  <c r="R2279"/>
  <c r="S2279"/>
  <c r="T2279"/>
  <c r="U2272"/>
  <c r="V2272"/>
  <c r="W2272"/>
  <c r="R2262"/>
  <c r="S2262"/>
  <c r="T2262"/>
  <c r="AB2262"/>
  <c r="Q2262"/>
  <c r="R2259"/>
  <c r="S2259"/>
  <c r="T2259"/>
  <c r="AB2259"/>
  <c r="Q2259"/>
  <c r="V2253"/>
  <c r="W2253"/>
  <c r="U2253"/>
  <c r="T2251"/>
  <c r="AB2251"/>
  <c r="Q2251"/>
  <c r="R2251"/>
  <c r="S2251"/>
  <c r="U2228"/>
  <c r="W2228"/>
  <c r="V2228"/>
  <c r="T2218"/>
  <c r="R2218"/>
  <c r="AB2218"/>
  <c r="Q2218"/>
  <c r="S2218"/>
  <c r="U2634"/>
  <c r="R2632"/>
  <c r="W2630"/>
  <c r="Q2627"/>
  <c r="R2624"/>
  <c r="R2623"/>
  <c r="T2623"/>
  <c r="AB2623"/>
  <c r="Q2622"/>
  <c r="AB2610"/>
  <c r="U2608"/>
  <c r="V2603"/>
  <c r="V2602"/>
  <c r="W2599"/>
  <c r="S2595"/>
  <c r="Q2595"/>
  <c r="S2592"/>
  <c r="U2587"/>
  <c r="W2587"/>
  <c r="V2583"/>
  <c r="R2578"/>
  <c r="AB2574"/>
  <c r="S2565"/>
  <c r="V2554"/>
  <c r="W2549"/>
  <c r="T2545"/>
  <c r="W2532"/>
  <c r="AB2530"/>
  <c r="AB2526"/>
  <c r="W2525"/>
  <c r="AB2521"/>
  <c r="R2521"/>
  <c r="S2521"/>
  <c r="T2521"/>
  <c r="U2516"/>
  <c r="V2516"/>
  <c r="V2512"/>
  <c r="W2512"/>
  <c r="U2512"/>
  <c r="AB2507"/>
  <c r="Q2507"/>
  <c r="R2507"/>
  <c r="T2507"/>
  <c r="AB2501"/>
  <c r="Q2501"/>
  <c r="R2501"/>
  <c r="S2501"/>
  <c r="W2499"/>
  <c r="S2497"/>
  <c r="T2497"/>
  <c r="AB2497"/>
  <c r="R2497"/>
  <c r="W2492"/>
  <c r="AB2488"/>
  <c r="Q2488"/>
  <c r="R2488"/>
  <c r="S2488"/>
  <c r="T2488"/>
  <c r="V2471"/>
  <c r="W2471"/>
  <c r="U2471"/>
  <c r="AB2469"/>
  <c r="Q2469"/>
  <c r="S2469"/>
  <c r="T2469"/>
  <c r="R2461"/>
  <c r="T2461"/>
  <c r="Q2461"/>
  <c r="Q2460"/>
  <c r="AB2460"/>
  <c r="R2460"/>
  <c r="T2460"/>
  <c r="U2446"/>
  <c r="V2446"/>
  <c r="W2446"/>
  <c r="V2422"/>
  <c r="W2422"/>
  <c r="U2422"/>
  <c r="V2419"/>
  <c r="W2419"/>
  <c r="U2419"/>
  <c r="AB2417"/>
  <c r="Q2417"/>
  <c r="R2417"/>
  <c r="S2417"/>
  <c r="T2417"/>
  <c r="U2401"/>
  <c r="V2401"/>
  <c r="W2401"/>
  <c r="U2385"/>
  <c r="V2385"/>
  <c r="W2385"/>
  <c r="R2383"/>
  <c r="U2378"/>
  <c r="V2378"/>
  <c r="W2378"/>
  <c r="R2376"/>
  <c r="S2376"/>
  <c r="T2376"/>
  <c r="AB2376"/>
  <c r="Q2376"/>
  <c r="U2366"/>
  <c r="V2366"/>
  <c r="W2366"/>
  <c r="AB2364"/>
  <c r="Q2364"/>
  <c r="R2364"/>
  <c r="S2364"/>
  <c r="T2364"/>
  <c r="AB2328"/>
  <c r="Q2328"/>
  <c r="R2328"/>
  <c r="S2328"/>
  <c r="T2328"/>
  <c r="U2316"/>
  <c r="V2316"/>
  <c r="W2316"/>
  <c r="R2305"/>
  <c r="S2305"/>
  <c r="T2305"/>
  <c r="AB2305"/>
  <c r="Q2305"/>
  <c r="Q2301"/>
  <c r="R2301"/>
  <c r="S2301"/>
  <c r="T2301"/>
  <c r="AB2291"/>
  <c r="Q2291"/>
  <c r="R2291"/>
  <c r="S2291"/>
  <c r="T2291"/>
  <c r="U2280"/>
  <c r="V2280"/>
  <c r="W2280"/>
  <c r="R2270"/>
  <c r="S2270"/>
  <c r="T2270"/>
  <c r="AB2270"/>
  <c r="Q2270"/>
  <c r="AB2266"/>
  <c r="Q2266"/>
  <c r="R2266"/>
  <c r="S2266"/>
  <c r="T2266"/>
  <c r="U2260"/>
  <c r="V2260"/>
  <c r="W2260"/>
  <c r="S2254"/>
  <c r="T2254"/>
  <c r="AB2254"/>
  <c r="Q2254"/>
  <c r="R2254"/>
  <c r="T2243"/>
  <c r="Q2243"/>
  <c r="R2243"/>
  <c r="S2243"/>
  <c r="AB2243"/>
  <c r="T2607"/>
  <c r="T2599"/>
  <c r="T2579"/>
  <c r="T2573"/>
  <c r="T2562"/>
  <c r="R2550"/>
  <c r="AB2549"/>
  <c r="S2547"/>
  <c r="AB2546"/>
  <c r="S2536"/>
  <c r="T2528"/>
  <c r="S2525"/>
  <c r="AB2524"/>
  <c r="S2517"/>
  <c r="S2514"/>
  <c r="AB2513"/>
  <c r="T2506"/>
  <c r="S2503"/>
  <c r="AB2502"/>
  <c r="AB2499"/>
  <c r="S2492"/>
  <c r="AB2491"/>
  <c r="S2481"/>
  <c r="AB2480"/>
  <c r="R2478"/>
  <c r="S2473"/>
  <c r="AB2472"/>
  <c r="R2470"/>
  <c r="S2465"/>
  <c r="AB2464"/>
  <c r="R2462"/>
  <c r="S2456"/>
  <c r="AB2455"/>
  <c r="R2453"/>
  <c r="S2450"/>
  <c r="R2447"/>
  <c r="AB2429"/>
  <c r="S2427"/>
  <c r="S2424"/>
  <c r="R2421"/>
  <c r="R2418"/>
  <c r="S2413"/>
  <c r="AB2403"/>
  <c r="R2401"/>
  <c r="S2396"/>
  <c r="AB2395"/>
  <c r="R2393"/>
  <c r="S2388"/>
  <c r="AB2387"/>
  <c r="R2385"/>
  <c r="AB2384"/>
  <c r="R2382"/>
  <c r="S2374"/>
  <c r="AB2373"/>
  <c r="R2371"/>
  <c r="S2366"/>
  <c r="AB2365"/>
  <c r="R2363"/>
  <c r="AB2357"/>
  <c r="S2355"/>
  <c r="AB2354"/>
  <c r="S2344"/>
  <c r="AB2343"/>
  <c r="R2341"/>
  <c r="R2338"/>
  <c r="S2333"/>
  <c r="S2330"/>
  <c r="AB2329"/>
  <c r="Q2324"/>
  <c r="S2319"/>
  <c r="AB2318"/>
  <c r="AB2310"/>
  <c r="R2308"/>
  <c r="R2300"/>
  <c r="AB2294"/>
  <c r="R2292"/>
  <c r="AB2286"/>
  <c r="AB2283"/>
  <c r="R2281"/>
  <c r="R2273"/>
  <c r="AB2267"/>
  <c r="R2265"/>
  <c r="W2246"/>
  <c r="U2246"/>
  <c r="W2241"/>
  <c r="U2240"/>
  <c r="V2240"/>
  <c r="W2238"/>
  <c r="U2238"/>
  <c r="S2231"/>
  <c r="T2231"/>
  <c r="Q2231"/>
  <c r="S2223"/>
  <c r="T2223"/>
  <c r="Q2223"/>
  <c r="S2215"/>
  <c r="T2215"/>
  <c r="Q2215"/>
  <c r="Q2210"/>
  <c r="T2207"/>
  <c r="AB2207"/>
  <c r="R2207"/>
  <c r="W2200"/>
  <c r="U2200"/>
  <c r="U2198"/>
  <c r="W2198"/>
  <c r="AB2197"/>
  <c r="Q2197"/>
  <c r="R2197"/>
  <c r="T2197"/>
  <c r="U2187"/>
  <c r="V2187"/>
  <c r="Q2177"/>
  <c r="AB2177"/>
  <c r="R2177"/>
  <c r="S2177"/>
  <c r="T2177"/>
  <c r="U2141"/>
  <c r="V2141"/>
  <c r="W2141"/>
  <c r="U2115"/>
  <c r="V2115"/>
  <c r="W2115"/>
  <c r="AB2113"/>
  <c r="Q2113"/>
  <c r="R2113"/>
  <c r="S2113"/>
  <c r="T2113"/>
  <c r="U2105"/>
  <c r="V2105"/>
  <c r="W2105"/>
  <c r="S2081"/>
  <c r="Q2081"/>
  <c r="R2081"/>
  <c r="T2081"/>
  <c r="AB2081"/>
  <c r="S2250"/>
  <c r="T2250"/>
  <c r="Q2250"/>
  <c r="AB2229"/>
  <c r="S2229"/>
  <c r="R2228"/>
  <c r="S2228"/>
  <c r="AB2228"/>
  <c r="AB2227"/>
  <c r="AB2221"/>
  <c r="S2221"/>
  <c r="R2220"/>
  <c r="AB2219"/>
  <c r="R2219"/>
  <c r="S2213"/>
  <c r="U2201"/>
  <c r="V2201"/>
  <c r="T2199"/>
  <c r="AB2199"/>
  <c r="R2199"/>
  <c r="U2185"/>
  <c r="W2185"/>
  <c r="R2176"/>
  <c r="S2176"/>
  <c r="T2176"/>
  <c r="AB2176"/>
  <c r="Q2176"/>
  <c r="R2171"/>
  <c r="U2155"/>
  <c r="V2155"/>
  <c r="W2155"/>
  <c r="AB2153"/>
  <c r="R2153"/>
  <c r="S2153"/>
  <c r="T2153"/>
  <c r="U2144"/>
  <c r="V2144"/>
  <c r="W2144"/>
  <c r="U2129"/>
  <c r="V2129"/>
  <c r="W2129"/>
  <c r="AB2127"/>
  <c r="Q2127"/>
  <c r="R2127"/>
  <c r="S2127"/>
  <c r="T2127"/>
  <c r="U2114"/>
  <c r="V2114"/>
  <c r="W2114"/>
  <c r="R2112"/>
  <c r="S2112"/>
  <c r="T2112"/>
  <c r="AB2112"/>
  <c r="Q2112"/>
  <c r="R2103"/>
  <c r="S2103"/>
  <c r="T2103"/>
  <c r="AB2103"/>
  <c r="Q2103"/>
  <c r="T2092"/>
  <c r="AB2092"/>
  <c r="Q2092"/>
  <c r="R2092"/>
  <c r="S2092"/>
  <c r="V2480"/>
  <c r="AB2478"/>
  <c r="AB2470"/>
  <c r="V2464"/>
  <c r="V2455"/>
  <c r="V2449"/>
  <c r="AB2447"/>
  <c r="V2438"/>
  <c r="V2426"/>
  <c r="V2423"/>
  <c r="AB2421"/>
  <c r="AB2418"/>
  <c r="V2403"/>
  <c r="AB2401"/>
  <c r="V2395"/>
  <c r="AB2393"/>
  <c r="V2387"/>
  <c r="V2384"/>
  <c r="AB2382"/>
  <c r="V2373"/>
  <c r="AB2371"/>
  <c r="V2365"/>
  <c r="AB2363"/>
  <c r="V2357"/>
  <c r="V2354"/>
  <c r="V2343"/>
  <c r="AB2341"/>
  <c r="V2340"/>
  <c r="V2329"/>
  <c r="AB2327"/>
  <c r="V2318"/>
  <c r="V2310"/>
  <c r="AB2308"/>
  <c r="V2302"/>
  <c r="AB2300"/>
  <c r="T2296"/>
  <c r="V2294"/>
  <c r="AB2292"/>
  <c r="T2288"/>
  <c r="V2286"/>
  <c r="V2283"/>
  <c r="AB2281"/>
  <c r="V2275"/>
  <c r="AB2273"/>
  <c r="T2269"/>
  <c r="V2267"/>
  <c r="AB2265"/>
  <c r="T2258"/>
  <c r="V2255"/>
  <c r="T2253"/>
  <c r="R2253"/>
  <c r="V2247"/>
  <c r="V2246"/>
  <c r="U2236"/>
  <c r="T2236"/>
  <c r="AB2235"/>
  <c r="R2235"/>
  <c r="R2231"/>
  <c r="Q2229"/>
  <c r="Q2228"/>
  <c r="R2223"/>
  <c r="Q2221"/>
  <c r="Q2219"/>
  <c r="R2215"/>
  <c r="Q2213"/>
  <c r="U2212"/>
  <c r="V2212"/>
  <c r="W2211"/>
  <c r="S2204"/>
  <c r="T2204"/>
  <c r="Q2204"/>
  <c r="Q2199"/>
  <c r="U2195"/>
  <c r="AB2194"/>
  <c r="Q2194"/>
  <c r="R2194"/>
  <c r="T2194"/>
  <c r="Q2180"/>
  <c r="AB2180"/>
  <c r="R2180"/>
  <c r="R2170"/>
  <c r="S2170"/>
  <c r="T2170"/>
  <c r="AB2170"/>
  <c r="Q2170"/>
  <c r="U2154"/>
  <c r="V2154"/>
  <c r="W2154"/>
  <c r="R2152"/>
  <c r="S2152"/>
  <c r="T2152"/>
  <c r="Q2152"/>
  <c r="U2143"/>
  <c r="V2143"/>
  <c r="W2143"/>
  <c r="AB2137"/>
  <c r="Q2137"/>
  <c r="R2137"/>
  <c r="S2137"/>
  <c r="T2137"/>
  <c r="AB2134"/>
  <c r="Q2134"/>
  <c r="R2134"/>
  <c r="S2134"/>
  <c r="T2134"/>
  <c r="R2126"/>
  <c r="S2126"/>
  <c r="T2126"/>
  <c r="AB2126"/>
  <c r="Q2126"/>
  <c r="R2123"/>
  <c r="S2123"/>
  <c r="T2123"/>
  <c r="Q2123"/>
  <c r="AB2123"/>
  <c r="S2098"/>
  <c r="T2098"/>
  <c r="AB2098"/>
  <c r="Q2098"/>
  <c r="R2098"/>
  <c r="U2094"/>
  <c r="V2094"/>
  <c r="W2094"/>
  <c r="S2571"/>
  <c r="S2557"/>
  <c r="AB2556"/>
  <c r="V2541"/>
  <c r="S2540"/>
  <c r="AB2539"/>
  <c r="V2538"/>
  <c r="S2537"/>
  <c r="AB2536"/>
  <c r="S2526"/>
  <c r="AB2525"/>
  <c r="V2519"/>
  <c r="S2518"/>
  <c r="AB2517"/>
  <c r="S2515"/>
  <c r="V2505"/>
  <c r="S2504"/>
  <c r="V2494"/>
  <c r="S2493"/>
  <c r="S2485"/>
  <c r="AB2484"/>
  <c r="V2483"/>
  <c r="S2482"/>
  <c r="V2475"/>
  <c r="V2467"/>
  <c r="S2466"/>
  <c r="V2461"/>
  <c r="V2458"/>
  <c r="S2457"/>
  <c r="T2452"/>
  <c r="R2451"/>
  <c r="V2441"/>
  <c r="S2440"/>
  <c r="AB2436"/>
  <c r="V2435"/>
  <c r="S2434"/>
  <c r="V2432"/>
  <c r="S2431"/>
  <c r="R2428"/>
  <c r="T2420"/>
  <c r="V2415"/>
  <c r="V2412"/>
  <c r="S2411"/>
  <c r="S2397"/>
  <c r="V2376"/>
  <c r="S2375"/>
  <c r="V2368"/>
  <c r="S2367"/>
  <c r="V2360"/>
  <c r="S2359"/>
  <c r="S2356"/>
  <c r="V2349"/>
  <c r="V2346"/>
  <c r="S2345"/>
  <c r="S2334"/>
  <c r="V2332"/>
  <c r="AB2330"/>
  <c r="V2324"/>
  <c r="S2320"/>
  <c r="V2313"/>
  <c r="S2312"/>
  <c r="AB2311"/>
  <c r="V2305"/>
  <c r="S2304"/>
  <c r="AB2303"/>
  <c r="V2297"/>
  <c r="S2296"/>
  <c r="AB2295"/>
  <c r="V2289"/>
  <c r="S2288"/>
  <c r="V2278"/>
  <c r="S2277"/>
  <c r="AB2276"/>
  <c r="S2269"/>
  <c r="AB2268"/>
  <c r="V2262"/>
  <c r="V2259"/>
  <c r="S2258"/>
  <c r="U2255"/>
  <c r="W2254"/>
  <c r="U2254"/>
  <c r="R2250"/>
  <c r="T2246"/>
  <c r="W2240"/>
  <c r="V2238"/>
  <c r="Q2235"/>
  <c r="U2226"/>
  <c r="W2226"/>
  <c r="U2218"/>
  <c r="W2218"/>
  <c r="U2211"/>
  <c r="U2207"/>
  <c r="V2207"/>
  <c r="W2207"/>
  <c r="Q2206"/>
  <c r="R2206"/>
  <c r="S2206"/>
  <c r="T2206"/>
  <c r="V2200"/>
  <c r="S2194"/>
  <c r="U2184"/>
  <c r="W2184"/>
  <c r="AB2183"/>
  <c r="Q2183"/>
  <c r="R2183"/>
  <c r="T2183"/>
  <c r="V2139"/>
  <c r="W2139"/>
  <c r="U2139"/>
  <c r="AB2117"/>
  <c r="Q2117"/>
  <c r="R2117"/>
  <c r="S2117"/>
  <c r="T2117"/>
  <c r="U2108"/>
  <c r="V2108"/>
  <c r="T2097"/>
  <c r="AB2097"/>
  <c r="R2571"/>
  <c r="R2557"/>
  <c r="T2549"/>
  <c r="T2546"/>
  <c r="R2540"/>
  <c r="R2537"/>
  <c r="T2535"/>
  <c r="T2532"/>
  <c r="R2526"/>
  <c r="T2524"/>
  <c r="R2518"/>
  <c r="T2513"/>
  <c r="T2510"/>
  <c r="R2504"/>
  <c r="T2502"/>
  <c r="T2499"/>
  <c r="R2493"/>
  <c r="T2491"/>
  <c r="R2485"/>
  <c r="R2482"/>
  <c r="T2480"/>
  <c r="T2472"/>
  <c r="R2466"/>
  <c r="T2464"/>
  <c r="T2455"/>
  <c r="S2452"/>
  <c r="T2449"/>
  <c r="R2440"/>
  <c r="R2434"/>
  <c r="T2426"/>
  <c r="S2420"/>
  <c r="R2411"/>
  <c r="T2403"/>
  <c r="R2397"/>
  <c r="T2395"/>
  <c r="T2387"/>
  <c r="T2384"/>
  <c r="R2375"/>
  <c r="T2373"/>
  <c r="R2367"/>
  <c r="T2365"/>
  <c r="R2359"/>
  <c r="T2357"/>
  <c r="T2354"/>
  <c r="R2345"/>
  <c r="T2343"/>
  <c r="T2340"/>
  <c r="R2334"/>
  <c r="R2331"/>
  <c r="T2329"/>
  <c r="R2320"/>
  <c r="T2318"/>
  <c r="R2312"/>
  <c r="T2310"/>
  <c r="R2304"/>
  <c r="T2302"/>
  <c r="R2296"/>
  <c r="T2294"/>
  <c r="R2288"/>
  <c r="T2286"/>
  <c r="T2283"/>
  <c r="R2277"/>
  <c r="T2275"/>
  <c r="R2269"/>
  <c r="T2267"/>
  <c r="R2258"/>
  <c r="AC2254"/>
  <c r="R2247"/>
  <c r="S2247"/>
  <c r="AB2247"/>
  <c r="S2246"/>
  <c r="V2244"/>
  <c r="S2242"/>
  <c r="T2242"/>
  <c r="Q2242"/>
  <c r="U2234"/>
  <c r="W2234"/>
  <c r="Q2232"/>
  <c r="T2232"/>
  <c r="U2229"/>
  <c r="V2229"/>
  <c r="W2227"/>
  <c r="U2227"/>
  <c r="Q2224"/>
  <c r="T2224"/>
  <c r="V2221"/>
  <c r="W2219"/>
  <c r="U2219"/>
  <c r="Q2216"/>
  <c r="T2216"/>
  <c r="R2204"/>
  <c r="U2199"/>
  <c r="V2199"/>
  <c r="W2199"/>
  <c r="Q2198"/>
  <c r="R2198"/>
  <c r="S2198"/>
  <c r="T2198"/>
  <c r="S2196"/>
  <c r="T2196"/>
  <c r="R2196"/>
  <c r="R2193"/>
  <c r="S2193"/>
  <c r="T2193"/>
  <c r="Q2193"/>
  <c r="AB2192"/>
  <c r="R2190"/>
  <c r="S2190"/>
  <c r="T2190"/>
  <c r="Q2190"/>
  <c r="AB2190"/>
  <c r="R2179"/>
  <c r="S2179"/>
  <c r="T2179"/>
  <c r="Q2179"/>
  <c r="AB2178"/>
  <c r="T2174"/>
  <c r="AB2174"/>
  <c r="Q2174"/>
  <c r="R2174"/>
  <c r="S2174"/>
  <c r="V2132"/>
  <c r="W2132"/>
  <c r="V2119"/>
  <c r="U2119"/>
  <c r="AC2108"/>
  <c r="Q2105"/>
  <c r="R2105"/>
  <c r="S2105"/>
  <c r="T2105"/>
  <c r="U2080"/>
  <c r="V2080"/>
  <c r="W2080"/>
  <c r="U2052"/>
  <c r="V2052"/>
  <c r="W2052"/>
  <c r="S2549"/>
  <c r="S2546"/>
  <c r="S2535"/>
  <c r="S2532"/>
  <c r="S2524"/>
  <c r="S2513"/>
  <c r="S2502"/>
  <c r="S2499"/>
  <c r="S2491"/>
  <c r="S2480"/>
  <c r="S2472"/>
  <c r="S2464"/>
  <c r="S2455"/>
  <c r="R2452"/>
  <c r="AB2451"/>
  <c r="S2449"/>
  <c r="S2429"/>
  <c r="AB2428"/>
  <c r="S2426"/>
  <c r="AB2425"/>
  <c r="S2423"/>
  <c r="R2420"/>
  <c r="S2403"/>
  <c r="S2395"/>
  <c r="S2387"/>
  <c r="S2384"/>
  <c r="S2373"/>
  <c r="S2365"/>
  <c r="AB2356"/>
  <c r="S2354"/>
  <c r="S2343"/>
  <c r="S2340"/>
  <c r="S2329"/>
  <c r="T2324"/>
  <c r="S2318"/>
  <c r="S2310"/>
  <c r="S2302"/>
  <c r="S2294"/>
  <c r="S2286"/>
  <c r="S2283"/>
  <c r="S2275"/>
  <c r="S2267"/>
  <c r="U2244"/>
  <c r="AB2241"/>
  <c r="AB2240"/>
  <c r="S2240"/>
  <c r="R2239"/>
  <c r="S2239"/>
  <c r="AB2238"/>
  <c r="R2238"/>
  <c r="W2235"/>
  <c r="U2235"/>
  <c r="V2233"/>
  <c r="V2217"/>
  <c r="AB2209"/>
  <c r="S2185"/>
  <c r="T2185"/>
  <c r="AB2185"/>
  <c r="R2185"/>
  <c r="R2182"/>
  <c r="S2182"/>
  <c r="T2182"/>
  <c r="Q2182"/>
  <c r="AB2181"/>
  <c r="R2173"/>
  <c r="S2173"/>
  <c r="T2173"/>
  <c r="AB2173"/>
  <c r="Q2173"/>
  <c r="R2164"/>
  <c r="S2164"/>
  <c r="T2164"/>
  <c r="Q2164"/>
  <c r="AB2164"/>
  <c r="R2161"/>
  <c r="S2161"/>
  <c r="T2161"/>
  <c r="Q2161"/>
  <c r="AB2161"/>
  <c r="U2138"/>
  <c r="V2138"/>
  <c r="W2138"/>
  <c r="R2136"/>
  <c r="S2136"/>
  <c r="Q2133"/>
  <c r="R2133"/>
  <c r="AB2114"/>
  <c r="Q2114"/>
  <c r="R2114"/>
  <c r="S2114"/>
  <c r="T2114"/>
  <c r="Q2110"/>
  <c r="AB2110"/>
  <c r="R2110"/>
  <c r="S2110"/>
  <c r="T2110"/>
  <c r="U2092"/>
  <c r="V2092"/>
  <c r="Q2090"/>
  <c r="R2090"/>
  <c r="S2090"/>
  <c r="T2090"/>
  <c r="AB2090"/>
  <c r="T2478"/>
  <c r="T2470"/>
  <c r="T2453"/>
  <c r="T2447"/>
  <c r="T2444"/>
  <c r="T2421"/>
  <c r="T2418"/>
  <c r="T2401"/>
  <c r="T2393"/>
  <c r="T2382"/>
  <c r="T2371"/>
  <c r="T2363"/>
  <c r="T2352"/>
  <c r="T2341"/>
  <c r="T2338"/>
  <c r="T2327"/>
  <c r="S2324"/>
  <c r="T2308"/>
  <c r="T2300"/>
  <c r="T2292"/>
  <c r="T2281"/>
  <c r="T2273"/>
  <c r="T2265"/>
  <c r="U2249"/>
  <c r="U2248"/>
  <c r="V2248"/>
  <c r="Q2246"/>
  <c r="Q2244"/>
  <c r="R2244"/>
  <c r="R2242"/>
  <c r="Q2240"/>
  <c r="Q2239"/>
  <c r="Q2238"/>
  <c r="Q2233"/>
  <c r="R2233"/>
  <c r="T2233"/>
  <c r="Q2225"/>
  <c r="R2225"/>
  <c r="T2225"/>
  <c r="U2217"/>
  <c r="Q2217"/>
  <c r="R2217"/>
  <c r="T2217"/>
  <c r="S2212"/>
  <c r="T2212"/>
  <c r="Q2212"/>
  <c r="AB2212"/>
  <c r="W2201"/>
  <c r="R2201"/>
  <c r="S2201"/>
  <c r="T2201"/>
  <c r="AB2201"/>
  <c r="V2198"/>
  <c r="AB2195"/>
  <c r="Q2195"/>
  <c r="R2195"/>
  <c r="S2195"/>
  <c r="T2195"/>
  <c r="AB2182"/>
  <c r="AB2154"/>
  <c r="Q2154"/>
  <c r="R2154"/>
  <c r="S2154"/>
  <c r="T2154"/>
  <c r="AB2143"/>
  <c r="Q2143"/>
  <c r="R2143"/>
  <c r="S2143"/>
  <c r="T2143"/>
  <c r="V2142"/>
  <c r="W2142"/>
  <c r="U2137"/>
  <c r="V2137"/>
  <c r="W2137"/>
  <c r="S2135"/>
  <c r="T2135"/>
  <c r="AB2135"/>
  <c r="AB2128"/>
  <c r="Q2128"/>
  <c r="R2128"/>
  <c r="S2128"/>
  <c r="T2128"/>
  <c r="U2118"/>
  <c r="V2118"/>
  <c r="W2118"/>
  <c r="R2109"/>
  <c r="S2109"/>
  <c r="T2109"/>
  <c r="AB2109"/>
  <c r="Q2109"/>
  <c r="Q2095"/>
  <c r="R2095"/>
  <c r="S2095"/>
  <c r="T2095"/>
  <c r="AB2095"/>
  <c r="R2094"/>
  <c r="S2094"/>
  <c r="AB2094"/>
  <c r="Q2094"/>
  <c r="T2094"/>
  <c r="S2089"/>
  <c r="T2089"/>
  <c r="R2089"/>
  <c r="AB2089"/>
  <c r="Q2089"/>
  <c r="AB2250"/>
  <c r="U2237"/>
  <c r="W2237"/>
  <c r="AB2210"/>
  <c r="S2210"/>
  <c r="W2208"/>
  <c r="U2208"/>
  <c r="U2206"/>
  <c r="W2206"/>
  <c r="AB2205"/>
  <c r="Q2205"/>
  <c r="R2205"/>
  <c r="T2205"/>
  <c r="U2196"/>
  <c r="V2196"/>
  <c r="W2196"/>
  <c r="AB2184"/>
  <c r="Q2184"/>
  <c r="R2184"/>
  <c r="S2184"/>
  <c r="T2184"/>
  <c r="V2157"/>
  <c r="W2157"/>
  <c r="U2157"/>
  <c r="V2130"/>
  <c r="W2130"/>
  <c r="U2130"/>
  <c r="U2117"/>
  <c r="V2117"/>
  <c r="W2117"/>
  <c r="Q2108"/>
  <c r="AB2108"/>
  <c r="R2108"/>
  <c r="S2108"/>
  <c r="T2108"/>
  <c r="AB2104"/>
  <c r="Q2104"/>
  <c r="R2104"/>
  <c r="S2104"/>
  <c r="T2104"/>
  <c r="S2202"/>
  <c r="S2191"/>
  <c r="S2188"/>
  <c r="S2168"/>
  <c r="AB2167"/>
  <c r="S2165"/>
  <c r="S2162"/>
  <c r="S2159"/>
  <c r="AB2158"/>
  <c r="S2156"/>
  <c r="AB2155"/>
  <c r="R2155"/>
  <c r="S2150"/>
  <c r="AB2149"/>
  <c r="S2147"/>
  <c r="AB2146"/>
  <c r="R2144"/>
  <c r="R2141"/>
  <c r="R2138"/>
  <c r="R2132"/>
  <c r="S2124"/>
  <c r="S2121"/>
  <c r="R2118"/>
  <c r="T2116"/>
  <c r="R2115"/>
  <c r="S2101"/>
  <c r="U2097"/>
  <c r="U2095"/>
  <c r="V2095"/>
  <c r="AB2091"/>
  <c r="S2087"/>
  <c r="AB2084"/>
  <c r="AB2077"/>
  <c r="R2077"/>
  <c r="S2077"/>
  <c r="T2077"/>
  <c r="S2072"/>
  <c r="R2070"/>
  <c r="U2066"/>
  <c r="R2059"/>
  <c r="W2049"/>
  <c r="U2049"/>
  <c r="R2047"/>
  <c r="S2047"/>
  <c r="T2047"/>
  <c r="AB2037"/>
  <c r="Q2037"/>
  <c r="R2037"/>
  <c r="S2037"/>
  <c r="AB2035"/>
  <c r="Q2035"/>
  <c r="R2035"/>
  <c r="S2035"/>
  <c r="T2035"/>
  <c r="R2033"/>
  <c r="S2033"/>
  <c r="T2033"/>
  <c r="AB2027"/>
  <c r="Q2027"/>
  <c r="R2027"/>
  <c r="S2027"/>
  <c r="T2027"/>
  <c r="AB2026"/>
  <c r="Q2026"/>
  <c r="R2026"/>
  <c r="S2026"/>
  <c r="T2026"/>
  <c r="U2009"/>
  <c r="V2009"/>
  <c r="W2009"/>
  <c r="T2004"/>
  <c r="V2002"/>
  <c r="W2002"/>
  <c r="U2002"/>
  <c r="V2001"/>
  <c r="S1990"/>
  <c r="T1990"/>
  <c r="AB1990"/>
  <c r="Q1990"/>
  <c r="R1990"/>
  <c r="U1987"/>
  <c r="V1987"/>
  <c r="W1987"/>
  <c r="U1972"/>
  <c r="V1972"/>
  <c r="W1972"/>
  <c r="AB1970"/>
  <c r="Q1970"/>
  <c r="R1970"/>
  <c r="S1970"/>
  <c r="T1970"/>
  <c r="U1968"/>
  <c r="V1968"/>
  <c r="W1968"/>
  <c r="T1961"/>
  <c r="AB1961"/>
  <c r="Q1961"/>
  <c r="R1961"/>
  <c r="S1961"/>
  <c r="V1959"/>
  <c r="W1959"/>
  <c r="U1959"/>
  <c r="U1958"/>
  <c r="V1958"/>
  <c r="W1958"/>
  <c r="U1948"/>
  <c r="V1948"/>
  <c r="W1948"/>
  <c r="AB1946"/>
  <c r="Q1946"/>
  <c r="R1946"/>
  <c r="S1946"/>
  <c r="T1946"/>
  <c r="V1935"/>
  <c r="W1935"/>
  <c r="U1935"/>
  <c r="U1934"/>
  <c r="V1934"/>
  <c r="W1934"/>
  <c r="U1925"/>
  <c r="V1925"/>
  <c r="W1925"/>
  <c r="AB1922"/>
  <c r="Q1922"/>
  <c r="R1922"/>
  <c r="S1922"/>
  <c r="T1922"/>
  <c r="AB1921"/>
  <c r="Q1921"/>
  <c r="R1921"/>
  <c r="S1921"/>
  <c r="T1921"/>
  <c r="T1918"/>
  <c r="AB1918"/>
  <c r="Q1918"/>
  <c r="R1918"/>
  <c r="S1918"/>
  <c r="U1909"/>
  <c r="V1909"/>
  <c r="W1909"/>
  <c r="R1908"/>
  <c r="Q1908"/>
  <c r="S1908"/>
  <c r="T1908"/>
  <c r="AB1908"/>
  <c r="R1903"/>
  <c r="T1903"/>
  <c r="Q1903"/>
  <c r="S1903"/>
  <c r="AB1903"/>
  <c r="W2091"/>
  <c r="V2090"/>
  <c r="W2090"/>
  <c r="W2086"/>
  <c r="V2085"/>
  <c r="U2076"/>
  <c r="V2076"/>
  <c r="AB2068"/>
  <c r="Q2068"/>
  <c r="R2068"/>
  <c r="Q2064"/>
  <c r="R2064"/>
  <c r="T2064"/>
  <c r="S2062"/>
  <c r="T2062"/>
  <c r="AB2062"/>
  <c r="AB2057"/>
  <c r="Q2057"/>
  <c r="R2057"/>
  <c r="R2050"/>
  <c r="S2050"/>
  <c r="T2050"/>
  <c r="U2048"/>
  <c r="V2048"/>
  <c r="U2028"/>
  <c r="V2028"/>
  <c r="W2028"/>
  <c r="U2018"/>
  <c r="V2018"/>
  <c r="W2018"/>
  <c r="AB2016"/>
  <c r="Q2016"/>
  <c r="R2016"/>
  <c r="S2016"/>
  <c r="T2016"/>
  <c r="T2007"/>
  <c r="AB2007"/>
  <c r="Q2007"/>
  <c r="R2007"/>
  <c r="S2007"/>
  <c r="AB1994"/>
  <c r="Q1994"/>
  <c r="R1994"/>
  <c r="S1994"/>
  <c r="T1994"/>
  <c r="U1992"/>
  <c r="V1992"/>
  <c r="W1992"/>
  <c r="T1985"/>
  <c r="R1985"/>
  <c r="S1985"/>
  <c r="V1983"/>
  <c r="W1983"/>
  <c r="U1983"/>
  <c r="U1982"/>
  <c r="V1982"/>
  <c r="W1982"/>
  <c r="AB1965"/>
  <c r="Q1965"/>
  <c r="R1965"/>
  <c r="S1965"/>
  <c r="T1965"/>
  <c r="AB1964"/>
  <c r="Q1964"/>
  <c r="R1964"/>
  <c r="S1964"/>
  <c r="T1964"/>
  <c r="U1944"/>
  <c r="V1944"/>
  <c r="W1944"/>
  <c r="AB1941"/>
  <c r="Q1941"/>
  <c r="R1941"/>
  <c r="S1941"/>
  <c r="T1941"/>
  <c r="AB1940"/>
  <c r="Q1940"/>
  <c r="R1940"/>
  <c r="S1940"/>
  <c r="T1940"/>
  <c r="T1937"/>
  <c r="AB1937"/>
  <c r="Q1937"/>
  <c r="R1937"/>
  <c r="S1937"/>
  <c r="U1928"/>
  <c r="V1928"/>
  <c r="W1928"/>
  <c r="AB1916"/>
  <c r="Q1916"/>
  <c r="R1916"/>
  <c r="S1916"/>
  <c r="T1916"/>
  <c r="V2167"/>
  <c r="V2158"/>
  <c r="V2149"/>
  <c r="V2146"/>
  <c r="AB2144"/>
  <c r="AB2141"/>
  <c r="AB2138"/>
  <c r="V2131"/>
  <c r="V2120"/>
  <c r="AB2118"/>
  <c r="AB2115"/>
  <c r="V2100"/>
  <c r="AB2099"/>
  <c r="V2091"/>
  <c r="V2086"/>
  <c r="U2085"/>
  <c r="T2084"/>
  <c r="W2083"/>
  <c r="U2072"/>
  <c r="V2072"/>
  <c r="R2067"/>
  <c r="S2067"/>
  <c r="S2064"/>
  <c r="R2062"/>
  <c r="R2056"/>
  <c r="S2056"/>
  <c r="Q2050"/>
  <c r="U2043"/>
  <c r="V2021"/>
  <c r="W2021"/>
  <c r="U2021"/>
  <c r="AB2011"/>
  <c r="Q2011"/>
  <c r="R2011"/>
  <c r="S2011"/>
  <c r="T2011"/>
  <c r="AB2010"/>
  <c r="Q2010"/>
  <c r="R2010"/>
  <c r="S2010"/>
  <c r="T2010"/>
  <c r="U1999"/>
  <c r="V1999"/>
  <c r="W1999"/>
  <c r="AB1997"/>
  <c r="Q1997"/>
  <c r="R1997"/>
  <c r="S1997"/>
  <c r="T1997"/>
  <c r="AB1989"/>
  <c r="Q1989"/>
  <c r="R1989"/>
  <c r="S1989"/>
  <c r="T1989"/>
  <c r="AB1988"/>
  <c r="Q1988"/>
  <c r="R1988"/>
  <c r="S1988"/>
  <c r="T1988"/>
  <c r="S1974"/>
  <c r="T1974"/>
  <c r="AB1974"/>
  <c r="Q1974"/>
  <c r="R1974"/>
  <c r="U1971"/>
  <c r="V1971"/>
  <c r="W1971"/>
  <c r="U1956"/>
  <c r="V1956"/>
  <c r="W1956"/>
  <c r="AB1954"/>
  <c r="Q1954"/>
  <c r="R1954"/>
  <c r="S1954"/>
  <c r="T1954"/>
  <c r="S1950"/>
  <c r="T1950"/>
  <c r="AB1950"/>
  <c r="Q1950"/>
  <c r="R1950"/>
  <c r="U1947"/>
  <c r="V1947"/>
  <c r="W1947"/>
  <c r="U1932"/>
  <c r="V1932"/>
  <c r="W1932"/>
  <c r="AB1930"/>
  <c r="Q1930"/>
  <c r="R1930"/>
  <c r="S1930"/>
  <c r="T1930"/>
  <c r="V1924"/>
  <c r="W1924"/>
  <c r="U1924"/>
  <c r="U1923"/>
  <c r="V1923"/>
  <c r="W1923"/>
  <c r="R1895"/>
  <c r="T1895"/>
  <c r="Q1895"/>
  <c r="S1895"/>
  <c r="AB1895"/>
  <c r="R2208"/>
  <c r="V2204"/>
  <c r="AB2202"/>
  <c r="R2200"/>
  <c r="V2193"/>
  <c r="AB2191"/>
  <c r="V2190"/>
  <c r="AB2188"/>
  <c r="V2182"/>
  <c r="V2179"/>
  <c r="V2176"/>
  <c r="V2173"/>
  <c r="V2170"/>
  <c r="AB2168"/>
  <c r="AB2165"/>
  <c r="V2164"/>
  <c r="AB2162"/>
  <c r="V2161"/>
  <c r="AB2159"/>
  <c r="R2157"/>
  <c r="V2152"/>
  <c r="AB2150"/>
  <c r="AB2147"/>
  <c r="R2145"/>
  <c r="R2139"/>
  <c r="V2135"/>
  <c r="R2130"/>
  <c r="V2126"/>
  <c r="AB2124"/>
  <c r="V2123"/>
  <c r="AB2121"/>
  <c r="V2112"/>
  <c r="V2109"/>
  <c r="V2106"/>
  <c r="V2098"/>
  <c r="W2098"/>
  <c r="AB2096"/>
  <c r="U2090"/>
  <c r="W2088"/>
  <c r="S2084"/>
  <c r="V2083"/>
  <c r="R2083"/>
  <c r="S2083"/>
  <c r="T2083"/>
  <c r="Q2071"/>
  <c r="R2071"/>
  <c r="S2071"/>
  <c r="V2070"/>
  <c r="W2070"/>
  <c r="W2069"/>
  <c r="AB2069"/>
  <c r="Q2069"/>
  <c r="S2069"/>
  <c r="T2069"/>
  <c r="U2068"/>
  <c r="V2068"/>
  <c r="Q2062"/>
  <c r="AB2060"/>
  <c r="Q2060"/>
  <c r="R2060"/>
  <c r="W2059"/>
  <c r="W2058"/>
  <c r="AB2058"/>
  <c r="S2058"/>
  <c r="T2058"/>
  <c r="U2057"/>
  <c r="V2057"/>
  <c r="U2045"/>
  <c r="V2045"/>
  <c r="W2045"/>
  <c r="Q2044"/>
  <c r="R2044"/>
  <c r="S2044"/>
  <c r="T2044"/>
  <c r="W2040"/>
  <c r="AB2038"/>
  <c r="Q2038"/>
  <c r="R2038"/>
  <c r="S2038"/>
  <c r="T2038"/>
  <c r="U2033"/>
  <c r="V2033"/>
  <c r="W2033"/>
  <c r="U2031"/>
  <c r="U2017"/>
  <c r="V2017"/>
  <c r="W2017"/>
  <c r="U2012"/>
  <c r="V2012"/>
  <c r="W2012"/>
  <c r="U1995"/>
  <c r="V1995"/>
  <c r="W1995"/>
  <c r="U1980"/>
  <c r="V1980"/>
  <c r="W1980"/>
  <c r="AB1978"/>
  <c r="Q1978"/>
  <c r="R1978"/>
  <c r="S1978"/>
  <c r="T1978"/>
  <c r="U1976"/>
  <c r="V1976"/>
  <c r="W1976"/>
  <c r="T1969"/>
  <c r="AB1969"/>
  <c r="Q1969"/>
  <c r="R1969"/>
  <c r="S1969"/>
  <c r="V1967"/>
  <c r="W1967"/>
  <c r="U1967"/>
  <c r="U1966"/>
  <c r="V1966"/>
  <c r="W1966"/>
  <c r="U1952"/>
  <c r="V1952"/>
  <c r="W1952"/>
  <c r="V1943"/>
  <c r="W1943"/>
  <c r="U1943"/>
  <c r="U1942"/>
  <c r="V1942"/>
  <c r="W1942"/>
  <c r="Q1929"/>
  <c r="AB1929"/>
  <c r="R1929"/>
  <c r="S1929"/>
  <c r="T1929"/>
  <c r="T1926"/>
  <c r="AB1926"/>
  <c r="Q1926"/>
  <c r="R1926"/>
  <c r="S1926"/>
  <c r="AB1914"/>
  <c r="Q1914"/>
  <c r="R1914"/>
  <c r="S1914"/>
  <c r="T1914"/>
  <c r="T2187"/>
  <c r="T2167"/>
  <c r="T2158"/>
  <c r="T2149"/>
  <c r="T2146"/>
  <c r="T2140"/>
  <c r="T2131"/>
  <c r="T2120"/>
  <c r="U2087"/>
  <c r="V2087"/>
  <c r="R2086"/>
  <c r="S2086"/>
  <c r="AB2085"/>
  <c r="Q2085"/>
  <c r="AB2080"/>
  <c r="R2080"/>
  <c r="S2080"/>
  <c r="T2080"/>
  <c r="R2078"/>
  <c r="AB2074"/>
  <c r="R2074"/>
  <c r="S2074"/>
  <c r="T2074"/>
  <c r="V2069"/>
  <c r="U2064"/>
  <c r="V2064"/>
  <c r="V2058"/>
  <c r="R2053"/>
  <c r="S2053"/>
  <c r="T2053"/>
  <c r="U2050"/>
  <c r="V2050"/>
  <c r="W2050"/>
  <c r="V2035"/>
  <c r="U2026"/>
  <c r="V2026"/>
  <c r="W2026"/>
  <c r="AB2024"/>
  <c r="Q2024"/>
  <c r="R2024"/>
  <c r="S2024"/>
  <c r="T2024"/>
  <c r="T2015"/>
  <c r="AB2015"/>
  <c r="Q2015"/>
  <c r="R2015"/>
  <c r="S2015"/>
  <c r="Q2001"/>
  <c r="U1998"/>
  <c r="V1998"/>
  <c r="W1998"/>
  <c r="T1993"/>
  <c r="AC1993"/>
  <c r="AB1993"/>
  <c r="Q1993"/>
  <c r="R1993"/>
  <c r="S1993"/>
  <c r="V1991"/>
  <c r="W1991"/>
  <c r="U1991"/>
  <c r="U1990"/>
  <c r="V1990"/>
  <c r="W1990"/>
  <c r="AB1973"/>
  <c r="Q1973"/>
  <c r="R1973"/>
  <c r="S1973"/>
  <c r="T1973"/>
  <c r="AB1972"/>
  <c r="Q1972"/>
  <c r="R1972"/>
  <c r="S1972"/>
  <c r="T1972"/>
  <c r="S1958"/>
  <c r="T1958"/>
  <c r="AB1958"/>
  <c r="Q1958"/>
  <c r="R1958"/>
  <c r="U1955"/>
  <c r="V1955"/>
  <c r="W1955"/>
  <c r="AB1949"/>
  <c r="Q1949"/>
  <c r="R1949"/>
  <c r="S1949"/>
  <c r="T1949"/>
  <c r="AB1948"/>
  <c r="Q1948"/>
  <c r="R1948"/>
  <c r="S1948"/>
  <c r="T1948"/>
  <c r="T1945"/>
  <c r="AB1945"/>
  <c r="Q1945"/>
  <c r="R1945"/>
  <c r="S1945"/>
  <c r="S1934"/>
  <c r="T1934"/>
  <c r="AB1934"/>
  <c r="Q1934"/>
  <c r="R1934"/>
  <c r="U1931"/>
  <c r="V1931"/>
  <c r="W1931"/>
  <c r="U1921"/>
  <c r="V1921"/>
  <c r="W1921"/>
  <c r="AB1919"/>
  <c r="Q1919"/>
  <c r="R1919"/>
  <c r="S1919"/>
  <c r="T1919"/>
  <c r="V2213"/>
  <c r="V2202"/>
  <c r="V2191"/>
  <c r="V2188"/>
  <c r="S2187"/>
  <c r="V2174"/>
  <c r="V2168"/>
  <c r="S2167"/>
  <c r="AB2166"/>
  <c r="V2165"/>
  <c r="V2162"/>
  <c r="V2159"/>
  <c r="S2158"/>
  <c r="V2156"/>
  <c r="V2150"/>
  <c r="AB2148"/>
  <c r="V2147"/>
  <c r="S2146"/>
  <c r="S2140"/>
  <c r="S2131"/>
  <c r="V2124"/>
  <c r="V2121"/>
  <c r="S2120"/>
  <c r="V2101"/>
  <c r="S2100"/>
  <c r="T2100"/>
  <c r="U2098"/>
  <c r="Q2091"/>
  <c r="R2091"/>
  <c r="V2089"/>
  <c r="Q2086"/>
  <c r="R2085"/>
  <c r="Q2083"/>
  <c r="W2076"/>
  <c r="T2071"/>
  <c r="R2069"/>
  <c r="AB2063"/>
  <c r="Q2063"/>
  <c r="R2063"/>
  <c r="S2063"/>
  <c r="V2062"/>
  <c r="W2062"/>
  <c r="W2061"/>
  <c r="AB2061"/>
  <c r="Q2061"/>
  <c r="S2061"/>
  <c r="T2061"/>
  <c r="U2060"/>
  <c r="V2060"/>
  <c r="Q2054"/>
  <c r="AB2054"/>
  <c r="R2054"/>
  <c r="Q2051"/>
  <c r="R2051"/>
  <c r="V2049"/>
  <c r="T2048"/>
  <c r="AB2048"/>
  <c r="U2039"/>
  <c r="V2039"/>
  <c r="W2039"/>
  <c r="AB2034"/>
  <c r="R2034"/>
  <c r="S2034"/>
  <c r="V2029"/>
  <c r="W2029"/>
  <c r="U2029"/>
  <c r="AB2019"/>
  <c r="Q2019"/>
  <c r="R2019"/>
  <c r="S2019"/>
  <c r="T2019"/>
  <c r="AB2018"/>
  <c r="Q2018"/>
  <c r="R2018"/>
  <c r="S2018"/>
  <c r="T2018"/>
  <c r="Q2005"/>
  <c r="AB2005"/>
  <c r="R2005"/>
  <c r="S2005"/>
  <c r="T2005"/>
  <c r="T1996"/>
  <c r="AB1996"/>
  <c r="Q1996"/>
  <c r="R1996"/>
  <c r="S1996"/>
  <c r="S1982"/>
  <c r="T1982"/>
  <c r="AB1982"/>
  <c r="Q1982"/>
  <c r="R1982"/>
  <c r="U1979"/>
  <c r="V1979"/>
  <c r="W1979"/>
  <c r="U1964"/>
  <c r="V1964"/>
  <c r="W1964"/>
  <c r="AB1962"/>
  <c r="Q1962"/>
  <c r="R1962"/>
  <c r="S1962"/>
  <c r="T1962"/>
  <c r="U1960"/>
  <c r="V1960"/>
  <c r="W1960"/>
  <c r="U1940"/>
  <c r="V1940"/>
  <c r="W1940"/>
  <c r="AB1938"/>
  <c r="Q1938"/>
  <c r="R1938"/>
  <c r="S1938"/>
  <c r="T1938"/>
  <c r="U1917"/>
  <c r="V1917"/>
  <c r="W1917"/>
  <c r="U1911"/>
  <c r="V1911"/>
  <c r="W1911"/>
  <c r="T2155"/>
  <c r="T2144"/>
  <c r="T2141"/>
  <c r="T2138"/>
  <c r="T2132"/>
  <c r="T2118"/>
  <c r="T2115"/>
  <c r="V2093"/>
  <c r="W2087"/>
  <c r="U2082"/>
  <c r="Q2080"/>
  <c r="U2074"/>
  <c r="U2073"/>
  <c r="AB2067"/>
  <c r="AB2066"/>
  <c r="R2066"/>
  <c r="S2066"/>
  <c r="T2066"/>
  <c r="V2061"/>
  <c r="AB2056"/>
  <c r="AB2055"/>
  <c r="R2055"/>
  <c r="S2055"/>
  <c r="T2055"/>
  <c r="U2042"/>
  <c r="V2042"/>
  <c r="W2042"/>
  <c r="Q2041"/>
  <c r="R2041"/>
  <c r="S2041"/>
  <c r="U2025"/>
  <c r="V2025"/>
  <c r="W2025"/>
  <c r="U2020"/>
  <c r="V2020"/>
  <c r="W2020"/>
  <c r="U2010"/>
  <c r="V2010"/>
  <c r="W2010"/>
  <c r="AB2008"/>
  <c r="Q2008"/>
  <c r="R2008"/>
  <c r="S2008"/>
  <c r="T2008"/>
  <c r="U2006"/>
  <c r="V2006"/>
  <c r="W2006"/>
  <c r="AB2000"/>
  <c r="Q2000"/>
  <c r="R2000"/>
  <c r="S2000"/>
  <c r="T2000"/>
  <c r="AB1999"/>
  <c r="Q1999"/>
  <c r="R1999"/>
  <c r="S1999"/>
  <c r="T1999"/>
  <c r="U1988"/>
  <c r="V1988"/>
  <c r="W1988"/>
  <c r="AB1986"/>
  <c r="Q1986"/>
  <c r="R1986"/>
  <c r="S1986"/>
  <c r="T1986"/>
  <c r="U1984"/>
  <c r="V1984"/>
  <c r="W1984"/>
  <c r="T1977"/>
  <c r="AB1977"/>
  <c r="Q1977"/>
  <c r="R1977"/>
  <c r="S1977"/>
  <c r="V1975"/>
  <c r="W1975"/>
  <c r="U1975"/>
  <c r="U1974"/>
  <c r="V1974"/>
  <c r="W1974"/>
  <c r="AB1957"/>
  <c r="Q1957"/>
  <c r="R1957"/>
  <c r="S1957"/>
  <c r="T1957"/>
  <c r="AB1956"/>
  <c r="Q1956"/>
  <c r="R1956"/>
  <c r="S1956"/>
  <c r="T1956"/>
  <c r="T1953"/>
  <c r="AB1953"/>
  <c r="Q1953"/>
  <c r="R1953"/>
  <c r="S1953"/>
  <c r="V1951"/>
  <c r="W1951"/>
  <c r="U1951"/>
  <c r="U1950"/>
  <c r="V1950"/>
  <c r="W1950"/>
  <c r="U1936"/>
  <c r="V1936"/>
  <c r="W1936"/>
  <c r="Q1933"/>
  <c r="R1933"/>
  <c r="S1933"/>
  <c r="AB1932"/>
  <c r="Q1932"/>
  <c r="R1932"/>
  <c r="S1932"/>
  <c r="T1932"/>
  <c r="S1923"/>
  <c r="T1923"/>
  <c r="AB1923"/>
  <c r="Q1923"/>
  <c r="R1923"/>
  <c r="U1920"/>
  <c r="V1920"/>
  <c r="W1920"/>
  <c r="V1916"/>
  <c r="W1916"/>
  <c r="U1916"/>
  <c r="U1915"/>
  <c r="V1915"/>
  <c r="W1915"/>
  <c r="R1913"/>
  <c r="Q1913"/>
  <c r="S1913"/>
  <c r="T1913"/>
  <c r="AB1913"/>
  <c r="Q2099"/>
  <c r="R2099"/>
  <c r="U2084"/>
  <c r="V2084"/>
  <c r="W2084"/>
  <c r="U2079"/>
  <c r="W2079"/>
  <c r="Q2076"/>
  <c r="AB2076"/>
  <c r="R2076"/>
  <c r="Q2072"/>
  <c r="R2072"/>
  <c r="T2072"/>
  <c r="V2071"/>
  <c r="W2071"/>
  <c r="S2070"/>
  <c r="T2070"/>
  <c r="AB2070"/>
  <c r="S2059"/>
  <c r="T2059"/>
  <c r="AB2059"/>
  <c r="Q2052"/>
  <c r="AB2052"/>
  <c r="R2052"/>
  <c r="S2052"/>
  <c r="T2052"/>
  <c r="W2046"/>
  <c r="U2046"/>
  <c r="AB2040"/>
  <c r="Q2040"/>
  <c r="S2040"/>
  <c r="T2040"/>
  <c r="W2032"/>
  <c r="U2032"/>
  <c r="T2023"/>
  <c r="AB2023"/>
  <c r="Q2023"/>
  <c r="R2023"/>
  <c r="S2023"/>
  <c r="U2013"/>
  <c r="AB1981"/>
  <c r="Q1981"/>
  <c r="R1981"/>
  <c r="S1981"/>
  <c r="T1981"/>
  <c r="AC1981"/>
  <c r="AB1980"/>
  <c r="Q1980"/>
  <c r="R1980"/>
  <c r="S1980"/>
  <c r="T1980"/>
  <c r="S1966"/>
  <c r="T1966"/>
  <c r="AB1966"/>
  <c r="Q1966"/>
  <c r="R1966"/>
  <c r="U1963"/>
  <c r="V1963"/>
  <c r="W1963"/>
  <c r="S1942"/>
  <c r="T1942"/>
  <c r="AB1942"/>
  <c r="Q1942"/>
  <c r="R1942"/>
  <c r="U1939"/>
  <c r="V1939"/>
  <c r="W1939"/>
  <c r="U1929"/>
  <c r="V1929"/>
  <c r="W1929"/>
  <c r="AB1927"/>
  <c r="Q1927"/>
  <c r="R1927"/>
  <c r="S1927"/>
  <c r="T1927"/>
  <c r="U1914"/>
  <c r="V1914"/>
  <c r="W1914"/>
  <c r="T1912"/>
  <c r="R1912"/>
  <c r="S1912"/>
  <c r="AB1912"/>
  <c r="Q1912"/>
  <c r="U1905"/>
  <c r="V1905"/>
  <c r="W1905"/>
  <c r="V2024"/>
  <c r="AB2022"/>
  <c r="V2016"/>
  <c r="AB2014"/>
  <c r="V2008"/>
  <c r="V2005"/>
  <c r="AB2003"/>
  <c r="V1997"/>
  <c r="V1994"/>
  <c r="AB1992"/>
  <c r="V1986"/>
  <c r="AB1984"/>
  <c r="V1978"/>
  <c r="AB1976"/>
  <c r="V1970"/>
  <c r="AB1968"/>
  <c r="V1962"/>
  <c r="AB1960"/>
  <c r="V1954"/>
  <c r="AB1952"/>
  <c r="V1946"/>
  <c r="AB1944"/>
  <c r="V1938"/>
  <c r="AB1936"/>
  <c r="V1930"/>
  <c r="V1927"/>
  <c r="AB1925"/>
  <c r="V1919"/>
  <c r="AB1917"/>
  <c r="R1906"/>
  <c r="Q1905"/>
  <c r="Q1904"/>
  <c r="Q1901"/>
  <c r="T1901"/>
  <c r="U1896"/>
  <c r="W1896"/>
  <c r="T1894"/>
  <c r="Q1894"/>
  <c r="R1894"/>
  <c r="Q1890"/>
  <c r="T1890"/>
  <c r="W1884"/>
  <c r="U1884"/>
  <c r="T1883"/>
  <c r="Q1883"/>
  <c r="R1883"/>
  <c r="Q1881"/>
  <c r="S1881"/>
  <c r="T1881"/>
  <c r="U1872"/>
  <c r="V1872"/>
  <c r="W1872"/>
  <c r="Q1871"/>
  <c r="R1871"/>
  <c r="S1871"/>
  <c r="T1871"/>
  <c r="T1845"/>
  <c r="AB1845"/>
  <c r="R1845"/>
  <c r="S1845"/>
  <c r="S1842"/>
  <c r="T1842"/>
  <c r="Q1842"/>
  <c r="R1842"/>
  <c r="U1833"/>
  <c r="V1833"/>
  <c r="W1833"/>
  <c r="S1831"/>
  <c r="T1831"/>
  <c r="AB1831"/>
  <c r="Q1831"/>
  <c r="R1831"/>
  <c r="V1824"/>
  <c r="W1824"/>
  <c r="U1824"/>
  <c r="AB1822"/>
  <c r="Q1822"/>
  <c r="R1822"/>
  <c r="S1822"/>
  <c r="T1822"/>
  <c r="AB1813"/>
  <c r="Q1813"/>
  <c r="R1813"/>
  <c r="S1813"/>
  <c r="T1813"/>
  <c r="U1788"/>
  <c r="V1788"/>
  <c r="W1788"/>
  <c r="U1779"/>
  <c r="V1779"/>
  <c r="W1779"/>
  <c r="Q1777"/>
  <c r="T1761"/>
  <c r="AB1761"/>
  <c r="Q1761"/>
  <c r="R1761"/>
  <c r="S1761"/>
  <c r="U1757"/>
  <c r="V1757"/>
  <c r="W1757"/>
  <c r="AB1755"/>
  <c r="T2049"/>
  <c r="V2047"/>
  <c r="T2046"/>
  <c r="V2044"/>
  <c r="T2043"/>
  <c r="V2041"/>
  <c r="AB2039"/>
  <c r="T2032"/>
  <c r="V2027"/>
  <c r="AB2025"/>
  <c r="T2021"/>
  <c r="V2019"/>
  <c r="AB2017"/>
  <c r="V2011"/>
  <c r="AB2009"/>
  <c r="T2002"/>
  <c r="V2000"/>
  <c r="AB1998"/>
  <c r="AB1995"/>
  <c r="T1991"/>
  <c r="V1989"/>
  <c r="AB1987"/>
  <c r="T1983"/>
  <c r="V1981"/>
  <c r="AB1979"/>
  <c r="T1975"/>
  <c r="V1973"/>
  <c r="AB1971"/>
  <c r="T1967"/>
  <c r="V1965"/>
  <c r="AB1963"/>
  <c r="T1959"/>
  <c r="V1957"/>
  <c r="AB1955"/>
  <c r="T1951"/>
  <c r="V1949"/>
  <c r="AB1947"/>
  <c r="T1943"/>
  <c r="V1941"/>
  <c r="AB1939"/>
  <c r="T1935"/>
  <c r="V1933"/>
  <c r="AB1931"/>
  <c r="AB1928"/>
  <c r="T1924"/>
  <c r="V1922"/>
  <c r="AB1920"/>
  <c r="S1909"/>
  <c r="Q1907"/>
  <c r="Q1906"/>
  <c r="W1903"/>
  <c r="U1903"/>
  <c r="R1901"/>
  <c r="W1899"/>
  <c r="U1894"/>
  <c r="R1890"/>
  <c r="U1888"/>
  <c r="AB1886"/>
  <c r="R1886"/>
  <c r="S1886"/>
  <c r="R1881"/>
  <c r="AB1875"/>
  <c r="R1875"/>
  <c r="S1875"/>
  <c r="U1874"/>
  <c r="W1874"/>
  <c r="Q1845"/>
  <c r="T1837"/>
  <c r="AB1837"/>
  <c r="R1837"/>
  <c r="S1837"/>
  <c r="U1823"/>
  <c r="V1823"/>
  <c r="W1823"/>
  <c r="U1806"/>
  <c r="V1806"/>
  <c r="W1806"/>
  <c r="S1804"/>
  <c r="T1804"/>
  <c r="AB1804"/>
  <c r="Q1804"/>
  <c r="R1804"/>
  <c r="V1797"/>
  <c r="W1797"/>
  <c r="U1797"/>
  <c r="AB1795"/>
  <c r="Q1795"/>
  <c r="R1795"/>
  <c r="S1795"/>
  <c r="T1795"/>
  <c r="AB1783"/>
  <c r="Q1783"/>
  <c r="R1783"/>
  <c r="S1783"/>
  <c r="T1783"/>
  <c r="V1770"/>
  <c r="W1770"/>
  <c r="U1770"/>
  <c r="U1768"/>
  <c r="V1768"/>
  <c r="W1768"/>
  <c r="S1766"/>
  <c r="T1766"/>
  <c r="AB1766"/>
  <c r="Q1766"/>
  <c r="R1766"/>
  <c r="S2049"/>
  <c r="S2046"/>
  <c r="S2043"/>
  <c r="S2032"/>
  <c r="S2021"/>
  <c r="S2013"/>
  <c r="S1991"/>
  <c r="S1983"/>
  <c r="S1975"/>
  <c r="S1967"/>
  <c r="S1959"/>
  <c r="S1951"/>
  <c r="S1943"/>
  <c r="S1935"/>
  <c r="S1924"/>
  <c r="AB1910"/>
  <c r="W1908"/>
  <c r="U1904"/>
  <c r="W1904"/>
  <c r="V1902"/>
  <c r="T1902"/>
  <c r="Q1902"/>
  <c r="R1902"/>
  <c r="U1899"/>
  <c r="S1894"/>
  <c r="W1892"/>
  <c r="S1891"/>
  <c r="AB1891"/>
  <c r="Q1891"/>
  <c r="S1883"/>
  <c r="U1868"/>
  <c r="V1868"/>
  <c r="T1864"/>
  <c r="Q1864"/>
  <c r="R1864"/>
  <c r="AB1862"/>
  <c r="Q1862"/>
  <c r="S1862"/>
  <c r="T1862"/>
  <c r="U1861"/>
  <c r="V1861"/>
  <c r="AB1856"/>
  <c r="R1856"/>
  <c r="S1856"/>
  <c r="U1855"/>
  <c r="W1855"/>
  <c r="U1850"/>
  <c r="V1850"/>
  <c r="W1850"/>
  <c r="Q1849"/>
  <c r="R1849"/>
  <c r="S1849"/>
  <c r="T1849"/>
  <c r="V1843"/>
  <c r="W1843"/>
  <c r="U1843"/>
  <c r="AB1842"/>
  <c r="Q1837"/>
  <c r="U1836"/>
  <c r="W1836"/>
  <c r="U1817"/>
  <c r="V1817"/>
  <c r="W1817"/>
  <c r="S1815"/>
  <c r="T1815"/>
  <c r="AB1815"/>
  <c r="Q1815"/>
  <c r="R1815"/>
  <c r="AC1814"/>
  <c r="U1796"/>
  <c r="V1796"/>
  <c r="W1796"/>
  <c r="V1748"/>
  <c r="W1748"/>
  <c r="U1748"/>
  <c r="T1738"/>
  <c r="Q1738"/>
  <c r="R1738"/>
  <c r="S1738"/>
  <c r="AB1738"/>
  <c r="R2049"/>
  <c r="R2032"/>
  <c r="R2021"/>
  <c r="R1991"/>
  <c r="R1983"/>
  <c r="R1975"/>
  <c r="R1967"/>
  <c r="R1959"/>
  <c r="R1951"/>
  <c r="R1943"/>
  <c r="R1935"/>
  <c r="R1924"/>
  <c r="V1908"/>
  <c r="W1906"/>
  <c r="U1906"/>
  <c r="U1902"/>
  <c r="W1897"/>
  <c r="V1896"/>
  <c r="U1892"/>
  <c r="Q1892"/>
  <c r="S1892"/>
  <c r="T1892"/>
  <c r="U1885"/>
  <c r="W1885"/>
  <c r="AB1882"/>
  <c r="Q1882"/>
  <c r="R1882"/>
  <c r="T1882"/>
  <c r="R1866"/>
  <c r="S1866"/>
  <c r="T1866"/>
  <c r="AB1866"/>
  <c r="W1865"/>
  <c r="U1865"/>
  <c r="AB1860"/>
  <c r="Q1860"/>
  <c r="R1860"/>
  <c r="S1860"/>
  <c r="AB1853"/>
  <c r="R1853"/>
  <c r="S1853"/>
  <c r="U1852"/>
  <c r="W1852"/>
  <c r="AB1841"/>
  <c r="Q1841"/>
  <c r="R1841"/>
  <c r="S1841"/>
  <c r="T1841"/>
  <c r="V1832"/>
  <c r="W1832"/>
  <c r="U1832"/>
  <c r="AB1830"/>
  <c r="Q1830"/>
  <c r="R1830"/>
  <c r="S1830"/>
  <c r="T1830"/>
  <c r="AB1821"/>
  <c r="Q1821"/>
  <c r="R1821"/>
  <c r="S1821"/>
  <c r="T1821"/>
  <c r="U1790"/>
  <c r="V1790"/>
  <c r="W1790"/>
  <c r="U1787"/>
  <c r="V1787"/>
  <c r="W1787"/>
  <c r="S1785"/>
  <c r="T1785"/>
  <c r="AB1785"/>
  <c r="Q1785"/>
  <c r="R1785"/>
  <c r="V1778"/>
  <c r="W1778"/>
  <c r="U1778"/>
  <c r="AB1776"/>
  <c r="Q1776"/>
  <c r="R1776"/>
  <c r="S1776"/>
  <c r="T1776"/>
  <c r="V1756"/>
  <c r="W1756"/>
  <c r="U1756"/>
  <c r="U1747"/>
  <c r="V1747"/>
  <c r="W1747"/>
  <c r="AB1746"/>
  <c r="Q1746"/>
  <c r="R1746"/>
  <c r="S1746"/>
  <c r="T1746"/>
  <c r="S1729"/>
  <c r="Q1729"/>
  <c r="R1729"/>
  <c r="T1729"/>
  <c r="AB1729"/>
  <c r="R1716"/>
  <c r="T1716"/>
  <c r="AB1716"/>
  <c r="Q1716"/>
  <c r="S1716"/>
  <c r="AB2046"/>
  <c r="AB2043"/>
  <c r="T2036"/>
  <c r="T2030"/>
  <c r="T2022"/>
  <c r="T2014"/>
  <c r="T2003"/>
  <c r="T1992"/>
  <c r="T1984"/>
  <c r="T1976"/>
  <c r="T1968"/>
  <c r="T1960"/>
  <c r="T1952"/>
  <c r="T1944"/>
  <c r="T1936"/>
  <c r="T1925"/>
  <c r="T1917"/>
  <c r="T1915"/>
  <c r="AC1910"/>
  <c r="AB1907"/>
  <c r="W1900"/>
  <c r="V1897"/>
  <c r="U1887"/>
  <c r="V1887"/>
  <c r="U1886"/>
  <c r="V1886"/>
  <c r="V1884"/>
  <c r="AB1884"/>
  <c r="R1884"/>
  <c r="T1884"/>
  <c r="U1883"/>
  <c r="W1883"/>
  <c r="AC1878"/>
  <c r="AB1878"/>
  <c r="R1878"/>
  <c r="S1878"/>
  <c r="U1876"/>
  <c r="V1876"/>
  <c r="T1872"/>
  <c r="Q1872"/>
  <c r="R1872"/>
  <c r="AB1870"/>
  <c r="Q1870"/>
  <c r="S1870"/>
  <c r="T1870"/>
  <c r="U1869"/>
  <c r="V1869"/>
  <c r="U1842"/>
  <c r="V1842"/>
  <c r="W1842"/>
  <c r="U1831"/>
  <c r="V1831"/>
  <c r="W1831"/>
  <c r="V1805"/>
  <c r="W1805"/>
  <c r="U1805"/>
  <c r="AB1803"/>
  <c r="Q1803"/>
  <c r="R1803"/>
  <c r="S1803"/>
  <c r="T1803"/>
  <c r="AB1794"/>
  <c r="Q1794"/>
  <c r="R1794"/>
  <c r="S1794"/>
  <c r="T1794"/>
  <c r="U1777"/>
  <c r="V1777"/>
  <c r="W1777"/>
  <c r="V1767"/>
  <c r="W1767"/>
  <c r="U1767"/>
  <c r="AB1765"/>
  <c r="Q1765"/>
  <c r="R1765"/>
  <c r="S1765"/>
  <c r="T1765"/>
  <c r="U1755"/>
  <c r="V1755"/>
  <c r="W1755"/>
  <c r="AB1754"/>
  <c r="Q1754"/>
  <c r="R1754"/>
  <c r="S1754"/>
  <c r="T1754"/>
  <c r="V2054"/>
  <c r="V2051"/>
  <c r="T2039"/>
  <c r="V2037"/>
  <c r="S2036"/>
  <c r="V2034"/>
  <c r="S2030"/>
  <c r="T2025"/>
  <c r="V2023"/>
  <c r="S2022"/>
  <c r="T2017"/>
  <c r="V2015"/>
  <c r="S2014"/>
  <c r="T2009"/>
  <c r="V2007"/>
  <c r="S2006"/>
  <c r="V2004"/>
  <c r="S2003"/>
  <c r="T1998"/>
  <c r="V1996"/>
  <c r="T1995"/>
  <c r="V1993"/>
  <c r="S1992"/>
  <c r="T1987"/>
  <c r="V1985"/>
  <c r="S1984"/>
  <c r="T1979"/>
  <c r="V1977"/>
  <c r="S1976"/>
  <c r="T1971"/>
  <c r="V1969"/>
  <c r="S1968"/>
  <c r="T1963"/>
  <c r="V1961"/>
  <c r="S1960"/>
  <c r="T1955"/>
  <c r="S1952"/>
  <c r="T1947"/>
  <c r="S1944"/>
  <c r="T1939"/>
  <c r="S1936"/>
  <c r="T1931"/>
  <c r="T1928"/>
  <c r="S1925"/>
  <c r="T1920"/>
  <c r="S1917"/>
  <c r="S1915"/>
  <c r="T1910"/>
  <c r="AB1906"/>
  <c r="AB1901"/>
  <c r="U1900"/>
  <c r="Q1900"/>
  <c r="S1900"/>
  <c r="T1900"/>
  <c r="AB1898"/>
  <c r="S1898"/>
  <c r="AB1897"/>
  <c r="R1897"/>
  <c r="S1897"/>
  <c r="R1896"/>
  <c r="AB1896"/>
  <c r="AB1890"/>
  <c r="Q1889"/>
  <c r="S1889"/>
  <c r="T1889"/>
  <c r="S1884"/>
  <c r="Q1878"/>
  <c r="R1874"/>
  <c r="S1874"/>
  <c r="T1874"/>
  <c r="AB1874"/>
  <c r="W1873"/>
  <c r="U1873"/>
  <c r="U1857"/>
  <c r="V1857"/>
  <c r="U1825"/>
  <c r="V1825"/>
  <c r="W1825"/>
  <c r="S1823"/>
  <c r="T1823"/>
  <c r="AB1823"/>
  <c r="Q1823"/>
  <c r="R1823"/>
  <c r="AC1822"/>
  <c r="V1816"/>
  <c r="W1816"/>
  <c r="U1816"/>
  <c r="AB1814"/>
  <c r="Q1814"/>
  <c r="R1814"/>
  <c r="S1814"/>
  <c r="T1814"/>
  <c r="U1804"/>
  <c r="V1804"/>
  <c r="W1804"/>
  <c r="U1766"/>
  <c r="V1766"/>
  <c r="W1766"/>
  <c r="U1743"/>
  <c r="V1743"/>
  <c r="W1743"/>
  <c r="R1915"/>
  <c r="T1911"/>
  <c r="Q1911"/>
  <c r="S1910"/>
  <c r="Q1893"/>
  <c r="T1893"/>
  <c r="Q1884"/>
  <c r="AB1881"/>
  <c r="U1877"/>
  <c r="V1877"/>
  <c r="U1864"/>
  <c r="V1864"/>
  <c r="W1864"/>
  <c r="Q1863"/>
  <c r="R1863"/>
  <c r="S1863"/>
  <c r="T1863"/>
  <c r="U1860"/>
  <c r="V1860"/>
  <c r="R1855"/>
  <c r="S1855"/>
  <c r="T1855"/>
  <c r="AB1855"/>
  <c r="T1850"/>
  <c r="Q1850"/>
  <c r="R1850"/>
  <c r="AB1848"/>
  <c r="Q1848"/>
  <c r="S1848"/>
  <c r="T1848"/>
  <c r="U1847"/>
  <c r="V1847"/>
  <c r="AB1829"/>
  <c r="Q1829"/>
  <c r="R1829"/>
  <c r="S1829"/>
  <c r="T1829"/>
  <c r="U1815"/>
  <c r="V1815"/>
  <c r="W1815"/>
  <c r="U1798"/>
  <c r="V1798"/>
  <c r="W1798"/>
  <c r="S1796"/>
  <c r="T1796"/>
  <c r="AB1796"/>
  <c r="Q1796"/>
  <c r="R1796"/>
  <c r="V1789"/>
  <c r="W1789"/>
  <c r="U1789"/>
  <c r="V1786"/>
  <c r="W1786"/>
  <c r="U1786"/>
  <c r="AB1784"/>
  <c r="Q1784"/>
  <c r="R1784"/>
  <c r="S1784"/>
  <c r="T1784"/>
  <c r="AB1775"/>
  <c r="Q1775"/>
  <c r="R1775"/>
  <c r="S1775"/>
  <c r="T1775"/>
  <c r="U1771"/>
  <c r="V1771"/>
  <c r="W1771"/>
  <c r="U1740"/>
  <c r="V1740"/>
  <c r="W1740"/>
  <c r="R1905"/>
  <c r="S1905"/>
  <c r="R1904"/>
  <c r="AB1904"/>
  <c r="U1898"/>
  <c r="V1898"/>
  <c r="W1895"/>
  <c r="U1895"/>
  <c r="R1885"/>
  <c r="S1885"/>
  <c r="AB1885"/>
  <c r="V1882"/>
  <c r="W1882"/>
  <c r="U1879"/>
  <c r="V1879"/>
  <c r="AB1871"/>
  <c r="AB1867"/>
  <c r="R1867"/>
  <c r="S1867"/>
  <c r="U1866"/>
  <c r="W1866"/>
  <c r="AB1859"/>
  <c r="Q1859"/>
  <c r="S1859"/>
  <c r="T1859"/>
  <c r="U1858"/>
  <c r="V1858"/>
  <c r="W1854"/>
  <c r="U1854"/>
  <c r="R1852"/>
  <c r="S1852"/>
  <c r="T1852"/>
  <c r="AB1852"/>
  <c r="W1851"/>
  <c r="U1851"/>
  <c r="AB1850"/>
  <c r="R1848"/>
  <c r="U1844"/>
  <c r="W1844"/>
  <c r="AB1840"/>
  <c r="Q1840"/>
  <c r="S1840"/>
  <c r="T1840"/>
  <c r="U1839"/>
  <c r="V1839"/>
  <c r="AB1802"/>
  <c r="Q1802"/>
  <c r="R1802"/>
  <c r="S1802"/>
  <c r="T1802"/>
  <c r="U1785"/>
  <c r="V1785"/>
  <c r="W1785"/>
  <c r="AB1764"/>
  <c r="Q1764"/>
  <c r="R1764"/>
  <c r="S1764"/>
  <c r="T1764"/>
  <c r="AB1753"/>
  <c r="Q1753"/>
  <c r="R1753"/>
  <c r="S1753"/>
  <c r="T1753"/>
  <c r="U1749"/>
  <c r="V1749"/>
  <c r="W1749"/>
  <c r="S1747"/>
  <c r="T1747"/>
  <c r="AB1747"/>
  <c r="Q1747"/>
  <c r="R1747"/>
  <c r="T1735"/>
  <c r="V1846"/>
  <c r="AB1844"/>
  <c r="V1838"/>
  <c r="V1835"/>
  <c r="S1834"/>
  <c r="AB1833"/>
  <c r="V1827"/>
  <c r="S1826"/>
  <c r="AB1825"/>
  <c r="V1819"/>
  <c r="S1818"/>
  <c r="AB1817"/>
  <c r="V1811"/>
  <c r="S1810"/>
  <c r="V1808"/>
  <c r="S1807"/>
  <c r="AB1806"/>
  <c r="V1800"/>
  <c r="S1799"/>
  <c r="AB1798"/>
  <c r="V1792"/>
  <c r="S1791"/>
  <c r="AB1790"/>
  <c r="AB1787"/>
  <c r="V1781"/>
  <c r="S1780"/>
  <c r="AB1779"/>
  <c r="V1773"/>
  <c r="S1772"/>
  <c r="AB1771"/>
  <c r="S1769"/>
  <c r="AB1768"/>
  <c r="V1762"/>
  <c r="V1759"/>
  <c r="S1758"/>
  <c r="AB1757"/>
  <c r="V1751"/>
  <c r="S1750"/>
  <c r="AB1749"/>
  <c r="T1745"/>
  <c r="U1744"/>
  <c r="W1744"/>
  <c r="S1742"/>
  <c r="Q1741"/>
  <c r="AB1732"/>
  <c r="U1730"/>
  <c r="W1730"/>
  <c r="AC1725"/>
  <c r="V1723"/>
  <c r="AB1720"/>
  <c r="Q1710"/>
  <c r="R1708"/>
  <c r="T1708"/>
  <c r="AB1708"/>
  <c r="AC1707"/>
  <c r="W1704"/>
  <c r="Q1696"/>
  <c r="R1696"/>
  <c r="S1696"/>
  <c r="T1696"/>
  <c r="Q1694"/>
  <c r="S1694"/>
  <c r="T1694"/>
  <c r="U1690"/>
  <c r="Q1680"/>
  <c r="S1680"/>
  <c r="T1680"/>
  <c r="AB1680"/>
  <c r="AB1676"/>
  <c r="Q1676"/>
  <c r="R1676"/>
  <c r="S1676"/>
  <c r="T1676"/>
  <c r="W1674"/>
  <c r="U1674"/>
  <c r="V1674"/>
  <c r="V1671"/>
  <c r="U1671"/>
  <c r="T1656"/>
  <c r="AB1656"/>
  <c r="Q1656"/>
  <c r="R1656"/>
  <c r="S1656"/>
  <c r="U1647"/>
  <c r="V1647"/>
  <c r="W1647"/>
  <c r="AB1603"/>
  <c r="Q1603"/>
  <c r="R1603"/>
  <c r="S1603"/>
  <c r="T1603"/>
  <c r="U1596"/>
  <c r="V1596"/>
  <c r="W1596"/>
  <c r="U1590"/>
  <c r="V1590"/>
  <c r="W1590"/>
  <c r="U1587"/>
  <c r="V1587"/>
  <c r="W1587"/>
  <c r="AB1576"/>
  <c r="Q1576"/>
  <c r="R1576"/>
  <c r="S1576"/>
  <c r="T1576"/>
  <c r="R1567"/>
  <c r="T1567"/>
  <c r="Q1567"/>
  <c r="S1567"/>
  <c r="AB1567"/>
  <c r="U1545"/>
  <c r="V1545"/>
  <c r="W1545"/>
  <c r="AB1899"/>
  <c r="AB1888"/>
  <c r="AB1880"/>
  <c r="T1873"/>
  <c r="AB1869"/>
  <c r="T1865"/>
  <c r="AB1861"/>
  <c r="AB1858"/>
  <c r="T1854"/>
  <c r="T1851"/>
  <c r="AB1847"/>
  <c r="T1843"/>
  <c r="AB1839"/>
  <c r="R1834"/>
  <c r="T1832"/>
  <c r="AB1828"/>
  <c r="R1826"/>
  <c r="T1824"/>
  <c r="AB1820"/>
  <c r="R1818"/>
  <c r="T1816"/>
  <c r="AB1812"/>
  <c r="R1810"/>
  <c r="R1807"/>
  <c r="T1805"/>
  <c r="AB1801"/>
  <c r="R1799"/>
  <c r="T1797"/>
  <c r="AB1793"/>
  <c r="R1791"/>
  <c r="T1789"/>
  <c r="Q1788"/>
  <c r="T1786"/>
  <c r="R1780"/>
  <c r="T1778"/>
  <c r="AB1774"/>
  <c r="R1772"/>
  <c r="T1770"/>
  <c r="R1769"/>
  <c r="T1767"/>
  <c r="AB1763"/>
  <c r="AB1760"/>
  <c r="R1758"/>
  <c r="T1756"/>
  <c r="AB1752"/>
  <c r="R1750"/>
  <c r="T1748"/>
  <c r="AB1744"/>
  <c r="W1739"/>
  <c r="U1735"/>
  <c r="V1735"/>
  <c r="W1731"/>
  <c r="U1729"/>
  <c r="V1729"/>
  <c r="U1723"/>
  <c r="U1704"/>
  <c r="Q1699"/>
  <c r="AC1699"/>
  <c r="S1692"/>
  <c r="AB1692"/>
  <c r="Q1692"/>
  <c r="U1687"/>
  <c r="W1687"/>
  <c r="Q1672"/>
  <c r="S1672"/>
  <c r="T1672"/>
  <c r="AB1672"/>
  <c r="AB1668"/>
  <c r="Q1668"/>
  <c r="R1668"/>
  <c r="S1668"/>
  <c r="T1668"/>
  <c r="W1666"/>
  <c r="U1666"/>
  <c r="V1666"/>
  <c r="U1665"/>
  <c r="V1665"/>
  <c r="W1665"/>
  <c r="U1659"/>
  <c r="V1659"/>
  <c r="W1659"/>
  <c r="AB1651"/>
  <c r="Q1651"/>
  <c r="R1651"/>
  <c r="S1651"/>
  <c r="T1651"/>
  <c r="W1646"/>
  <c r="U1646"/>
  <c r="V1646"/>
  <c r="Q1644"/>
  <c r="R1644"/>
  <c r="S1644"/>
  <c r="T1644"/>
  <c r="AB1644"/>
  <c r="U1637"/>
  <c r="V1637"/>
  <c r="W1637"/>
  <c r="U1631"/>
  <c r="V1631"/>
  <c r="W1631"/>
  <c r="U1626"/>
  <c r="V1626"/>
  <c r="W1626"/>
  <c r="Q1617"/>
  <c r="AB1617"/>
  <c r="R1617"/>
  <c r="S1617"/>
  <c r="T1617"/>
  <c r="Q1612"/>
  <c r="AB1612"/>
  <c r="R1612"/>
  <c r="S1612"/>
  <c r="T1612"/>
  <c r="W1586"/>
  <c r="U1585"/>
  <c r="V1585"/>
  <c r="W1585"/>
  <c r="U1727"/>
  <c r="W1727"/>
  <c r="Q1721"/>
  <c r="S1721"/>
  <c r="T1721"/>
  <c r="U1719"/>
  <c r="V1719"/>
  <c r="W1719"/>
  <c r="AB1717"/>
  <c r="Q1717"/>
  <c r="R1717"/>
  <c r="U1710"/>
  <c r="V1710"/>
  <c r="AB1709"/>
  <c r="Q1709"/>
  <c r="R1709"/>
  <c r="S1709"/>
  <c r="Q1707"/>
  <c r="R1707"/>
  <c r="S1707"/>
  <c r="T1707"/>
  <c r="R1700"/>
  <c r="T1700"/>
  <c r="AB1700"/>
  <c r="U1697"/>
  <c r="V1697"/>
  <c r="W1697"/>
  <c r="U1689"/>
  <c r="V1689"/>
  <c r="W1689"/>
  <c r="Q1682"/>
  <c r="R1682"/>
  <c r="S1682"/>
  <c r="T1682"/>
  <c r="T1662"/>
  <c r="AB1662"/>
  <c r="Q1662"/>
  <c r="R1662"/>
  <c r="S1662"/>
  <c r="Q1655"/>
  <c r="R1655"/>
  <c r="S1655"/>
  <c r="T1655"/>
  <c r="AB1655"/>
  <c r="R1648"/>
  <c r="T1634"/>
  <c r="AB1634"/>
  <c r="Q1634"/>
  <c r="R1634"/>
  <c r="S1634"/>
  <c r="U1613"/>
  <c r="V1613"/>
  <c r="W1613"/>
  <c r="U1605"/>
  <c r="V1605"/>
  <c r="W1605"/>
  <c r="T1599"/>
  <c r="AB1599"/>
  <c r="Q1599"/>
  <c r="R1599"/>
  <c r="S1599"/>
  <c r="AB1594"/>
  <c r="Q1594"/>
  <c r="R1594"/>
  <c r="S1594"/>
  <c r="T1594"/>
  <c r="S1593"/>
  <c r="T1593"/>
  <c r="Q1593"/>
  <c r="AB1593"/>
  <c r="R1593"/>
  <c r="AB1588"/>
  <c r="Q1588"/>
  <c r="R1588"/>
  <c r="S1588"/>
  <c r="T1588"/>
  <c r="U1579"/>
  <c r="V1579"/>
  <c r="W1579"/>
  <c r="W1577"/>
  <c r="U1577"/>
  <c r="V1577"/>
  <c r="AB1574"/>
  <c r="Q1574"/>
  <c r="R1574"/>
  <c r="S1574"/>
  <c r="T1574"/>
  <c r="U1526"/>
  <c r="V1526"/>
  <c r="W1526"/>
  <c r="S1887"/>
  <c r="S1879"/>
  <c r="S1876"/>
  <c r="R1873"/>
  <c r="S1868"/>
  <c r="R1865"/>
  <c r="S1857"/>
  <c r="R1851"/>
  <c r="S1846"/>
  <c r="R1843"/>
  <c r="S1838"/>
  <c r="S1835"/>
  <c r="AB1834"/>
  <c r="R1832"/>
  <c r="V1828"/>
  <c r="S1827"/>
  <c r="AB1826"/>
  <c r="R1824"/>
  <c r="V1820"/>
  <c r="S1819"/>
  <c r="AB1818"/>
  <c r="R1816"/>
  <c r="V1812"/>
  <c r="S1811"/>
  <c r="AB1810"/>
  <c r="V1809"/>
  <c r="S1808"/>
  <c r="AB1807"/>
  <c r="R1805"/>
  <c r="V1801"/>
  <c r="S1800"/>
  <c r="AB1799"/>
  <c r="R1797"/>
  <c r="V1793"/>
  <c r="S1792"/>
  <c r="AB1791"/>
  <c r="R1789"/>
  <c r="R1786"/>
  <c r="V1782"/>
  <c r="S1781"/>
  <c r="AB1780"/>
  <c r="R1778"/>
  <c r="V1774"/>
  <c r="AB1772"/>
  <c r="R1770"/>
  <c r="R1767"/>
  <c r="V1763"/>
  <c r="V1760"/>
  <c r="AB1758"/>
  <c r="R1756"/>
  <c r="V1752"/>
  <c r="AB1750"/>
  <c r="R1748"/>
  <c r="R1724"/>
  <c r="T1724"/>
  <c r="W1718"/>
  <c r="S1717"/>
  <c r="U1713"/>
  <c r="V1713"/>
  <c r="U1703"/>
  <c r="V1703"/>
  <c r="W1703"/>
  <c r="AB1702"/>
  <c r="R1702"/>
  <c r="S1702"/>
  <c r="T1702"/>
  <c r="U1701"/>
  <c r="W1701"/>
  <c r="S1700"/>
  <c r="U1699"/>
  <c r="V1699"/>
  <c r="AB1698"/>
  <c r="Q1698"/>
  <c r="R1698"/>
  <c r="S1698"/>
  <c r="AB1688"/>
  <c r="R1688"/>
  <c r="S1688"/>
  <c r="T1688"/>
  <c r="U1684"/>
  <c r="W1684"/>
  <c r="Q1674"/>
  <c r="R1674"/>
  <c r="S1674"/>
  <c r="T1674"/>
  <c r="U1664"/>
  <c r="V1664"/>
  <c r="W1664"/>
  <c r="U1639"/>
  <c r="V1639"/>
  <c r="W1639"/>
  <c r="U1636"/>
  <c r="V1636"/>
  <c r="W1636"/>
  <c r="AB1629"/>
  <c r="Q1629"/>
  <c r="R1629"/>
  <c r="S1629"/>
  <c r="T1629"/>
  <c r="U1628"/>
  <c r="V1628"/>
  <c r="W1628"/>
  <c r="U1623"/>
  <c r="V1623"/>
  <c r="W1623"/>
  <c r="AB1611"/>
  <c r="Q1611"/>
  <c r="R1611"/>
  <c r="S1611"/>
  <c r="T1611"/>
  <c r="T1602"/>
  <c r="AB1602"/>
  <c r="Q1602"/>
  <c r="R1602"/>
  <c r="S1602"/>
  <c r="Q1598"/>
  <c r="R1598"/>
  <c r="S1598"/>
  <c r="T1598"/>
  <c r="AB1598"/>
  <c r="Q1592"/>
  <c r="R1592"/>
  <c r="S1592"/>
  <c r="T1592"/>
  <c r="AB1592"/>
  <c r="U1584"/>
  <c r="V1584"/>
  <c r="W1584"/>
  <c r="T1582"/>
  <c r="AB1582"/>
  <c r="Q1582"/>
  <c r="R1582"/>
  <c r="S1582"/>
  <c r="U1569"/>
  <c r="V1569"/>
  <c r="W1569"/>
  <c r="R1560"/>
  <c r="T1560"/>
  <c r="AB1560"/>
  <c r="Q1560"/>
  <c r="S1560"/>
  <c r="R1546"/>
  <c r="S1546"/>
  <c r="Q1546"/>
  <c r="T1546"/>
  <c r="AB1546"/>
  <c r="U1539"/>
  <c r="V1539"/>
  <c r="W1539"/>
  <c r="T1844"/>
  <c r="T1833"/>
  <c r="T1825"/>
  <c r="T1817"/>
  <c r="T1806"/>
  <c r="T1798"/>
  <c r="AC1791"/>
  <c r="T1790"/>
  <c r="T1787"/>
  <c r="T1779"/>
  <c r="AC1772"/>
  <c r="T1771"/>
  <c r="T1768"/>
  <c r="T1757"/>
  <c r="T1749"/>
  <c r="AB1745"/>
  <c r="Q1737"/>
  <c r="W1734"/>
  <c r="Q1732"/>
  <c r="AB1731"/>
  <c r="R1731"/>
  <c r="S1731"/>
  <c r="W1728"/>
  <c r="V1726"/>
  <c r="Q1725"/>
  <c r="R1725"/>
  <c r="Q1724"/>
  <c r="R1721"/>
  <c r="V1718"/>
  <c r="AB1718"/>
  <c r="R1718"/>
  <c r="S1718"/>
  <c r="T1718"/>
  <c r="R1715"/>
  <c r="T1709"/>
  <c r="AB1707"/>
  <c r="Q1700"/>
  <c r="T1695"/>
  <c r="AB1695"/>
  <c r="Q1695"/>
  <c r="R1695"/>
  <c r="Q1691"/>
  <c r="S1691"/>
  <c r="T1691"/>
  <c r="U1686"/>
  <c r="V1686"/>
  <c r="W1686"/>
  <c r="U1676"/>
  <c r="W1676"/>
  <c r="Q1666"/>
  <c r="R1666"/>
  <c r="S1666"/>
  <c r="T1666"/>
  <c r="W1663"/>
  <c r="U1663"/>
  <c r="V1663"/>
  <c r="Q1661"/>
  <c r="R1661"/>
  <c r="S1661"/>
  <c r="T1661"/>
  <c r="AB1661"/>
  <c r="AB1646"/>
  <c r="Q1646"/>
  <c r="R1646"/>
  <c r="S1646"/>
  <c r="T1646"/>
  <c r="W1635"/>
  <c r="U1635"/>
  <c r="V1635"/>
  <c r="Q1633"/>
  <c r="R1633"/>
  <c r="S1633"/>
  <c r="T1633"/>
  <c r="AB1633"/>
  <c r="T1616"/>
  <c r="AB1616"/>
  <c r="Q1616"/>
  <c r="R1616"/>
  <c r="S1616"/>
  <c r="U1607"/>
  <c r="V1607"/>
  <c r="W1607"/>
  <c r="U1604"/>
  <c r="V1604"/>
  <c r="W1604"/>
  <c r="W1600"/>
  <c r="U1600"/>
  <c r="V1600"/>
  <c r="AB1586"/>
  <c r="Q1586"/>
  <c r="R1586"/>
  <c r="S1586"/>
  <c r="T1586"/>
  <c r="W1583"/>
  <c r="U1583"/>
  <c r="V1583"/>
  <c r="T1581"/>
  <c r="U1576"/>
  <c r="V1576"/>
  <c r="W1576"/>
  <c r="V1878"/>
  <c r="V1875"/>
  <c r="V1867"/>
  <c r="V1856"/>
  <c r="V1853"/>
  <c r="V1845"/>
  <c r="S1844"/>
  <c r="V1837"/>
  <c r="V1834"/>
  <c r="S1833"/>
  <c r="V1826"/>
  <c r="S1825"/>
  <c r="V1818"/>
  <c r="S1817"/>
  <c r="V1810"/>
  <c r="V1807"/>
  <c r="S1806"/>
  <c r="V1799"/>
  <c r="S1798"/>
  <c r="V1791"/>
  <c r="S1790"/>
  <c r="S1787"/>
  <c r="V1780"/>
  <c r="S1779"/>
  <c r="V1772"/>
  <c r="S1771"/>
  <c r="V1769"/>
  <c r="S1768"/>
  <c r="V1761"/>
  <c r="V1758"/>
  <c r="S1757"/>
  <c r="V1750"/>
  <c r="S1749"/>
  <c r="V1742"/>
  <c r="Q1740"/>
  <c r="S1740"/>
  <c r="T1740"/>
  <c r="V1734"/>
  <c r="W1733"/>
  <c r="Q1731"/>
  <c r="V1728"/>
  <c r="V1727"/>
  <c r="AB1726"/>
  <c r="R1726"/>
  <c r="T1726"/>
  <c r="S1725"/>
  <c r="Q1718"/>
  <c r="U1717"/>
  <c r="W1717"/>
  <c r="AB1712"/>
  <c r="Q1705"/>
  <c r="S1705"/>
  <c r="T1705"/>
  <c r="Q1702"/>
  <c r="T1698"/>
  <c r="W1696"/>
  <c r="U1696"/>
  <c r="S1695"/>
  <c r="AB1693"/>
  <c r="U1692"/>
  <c r="V1692"/>
  <c r="W1692"/>
  <c r="AB1687"/>
  <c r="Q1687"/>
  <c r="R1687"/>
  <c r="S1687"/>
  <c r="T1687"/>
  <c r="AB1685"/>
  <c r="R1685"/>
  <c r="S1685"/>
  <c r="T1685"/>
  <c r="U1683"/>
  <c r="V1683"/>
  <c r="W1683"/>
  <c r="AB1682"/>
  <c r="T1681"/>
  <c r="AB1681"/>
  <c r="Q1681"/>
  <c r="R1681"/>
  <c r="S1681"/>
  <c r="U1678"/>
  <c r="V1678"/>
  <c r="W1678"/>
  <c r="U1668"/>
  <c r="W1668"/>
  <c r="Q1665"/>
  <c r="AB1665"/>
  <c r="R1665"/>
  <c r="S1665"/>
  <c r="T1665"/>
  <c r="Q1657"/>
  <c r="AB1657"/>
  <c r="R1657"/>
  <c r="S1657"/>
  <c r="T1657"/>
  <c r="U1651"/>
  <c r="V1651"/>
  <c r="W1651"/>
  <c r="AB1637"/>
  <c r="Q1637"/>
  <c r="R1637"/>
  <c r="S1637"/>
  <c r="T1637"/>
  <c r="AB1626"/>
  <c r="Q1626"/>
  <c r="R1626"/>
  <c r="S1626"/>
  <c r="T1626"/>
  <c r="U1625"/>
  <c r="V1625"/>
  <c r="W1625"/>
  <c r="U1622"/>
  <c r="V1622"/>
  <c r="W1622"/>
  <c r="U1619"/>
  <c r="V1619"/>
  <c r="W1619"/>
  <c r="Q1615"/>
  <c r="R1615"/>
  <c r="S1615"/>
  <c r="T1615"/>
  <c r="AB1615"/>
  <c r="W1603"/>
  <c r="U1603"/>
  <c r="V1603"/>
  <c r="Q1585"/>
  <c r="AB1585"/>
  <c r="R1585"/>
  <c r="S1585"/>
  <c r="T1585"/>
  <c r="U1557"/>
  <c r="V1557"/>
  <c r="W1557"/>
  <c r="T1788"/>
  <c r="Q1744"/>
  <c r="U1742"/>
  <c r="S1741"/>
  <c r="AB1739"/>
  <c r="Q1739"/>
  <c r="U1733"/>
  <c r="U1732"/>
  <c r="V1732"/>
  <c r="Q1730"/>
  <c r="S1727"/>
  <c r="AB1727"/>
  <c r="Q1726"/>
  <c r="AB1722"/>
  <c r="U1721"/>
  <c r="V1721"/>
  <c r="W1720"/>
  <c r="S1719"/>
  <c r="AB1719"/>
  <c r="V1715"/>
  <c r="U1711"/>
  <c r="V1711"/>
  <c r="W1711"/>
  <c r="AB1710"/>
  <c r="R1710"/>
  <c r="S1710"/>
  <c r="T1710"/>
  <c r="U1709"/>
  <c r="W1709"/>
  <c r="U1700"/>
  <c r="V1700"/>
  <c r="W1700"/>
  <c r="R1697"/>
  <c r="T1697"/>
  <c r="AB1697"/>
  <c r="R1691"/>
  <c r="Q1685"/>
  <c r="AB1677"/>
  <c r="R1677"/>
  <c r="S1677"/>
  <c r="T1677"/>
  <c r="U1675"/>
  <c r="V1675"/>
  <c r="W1675"/>
  <c r="AB1674"/>
  <c r="T1673"/>
  <c r="AB1673"/>
  <c r="Q1673"/>
  <c r="R1673"/>
  <c r="S1673"/>
  <c r="U1670"/>
  <c r="V1670"/>
  <c r="W1670"/>
  <c r="U1648"/>
  <c r="U1642"/>
  <c r="V1642"/>
  <c r="W1642"/>
  <c r="AB1641"/>
  <c r="Q1641"/>
  <c r="R1641"/>
  <c r="S1641"/>
  <c r="T1641"/>
  <c r="T1610"/>
  <c r="AB1610"/>
  <c r="Q1610"/>
  <c r="R1610"/>
  <c r="S1610"/>
  <c r="AB1605"/>
  <c r="Q1605"/>
  <c r="R1605"/>
  <c r="S1605"/>
  <c r="T1605"/>
  <c r="U1594"/>
  <c r="V1594"/>
  <c r="W1594"/>
  <c r="U1593"/>
  <c r="V1593"/>
  <c r="W1593"/>
  <c r="V1588"/>
  <c r="U1575"/>
  <c r="V1575"/>
  <c r="W1575"/>
  <c r="T1573"/>
  <c r="AB1573"/>
  <c r="Q1573"/>
  <c r="R1573"/>
  <c r="S1573"/>
  <c r="R1743"/>
  <c r="T1743"/>
  <c r="Q1742"/>
  <c r="R1742"/>
  <c r="AB1734"/>
  <c r="R1734"/>
  <c r="S1734"/>
  <c r="AB1728"/>
  <c r="R1728"/>
  <c r="S1728"/>
  <c r="U1725"/>
  <c r="W1725"/>
  <c r="Q1723"/>
  <c r="S1723"/>
  <c r="T1723"/>
  <c r="Q1713"/>
  <c r="S1713"/>
  <c r="T1713"/>
  <c r="W1710"/>
  <c r="W1707"/>
  <c r="U1707"/>
  <c r="U1702"/>
  <c r="V1702"/>
  <c r="AB1701"/>
  <c r="Q1701"/>
  <c r="R1701"/>
  <c r="S1701"/>
  <c r="R1699"/>
  <c r="S1699"/>
  <c r="T1699"/>
  <c r="U1698"/>
  <c r="W1698"/>
  <c r="AB1684"/>
  <c r="Q1684"/>
  <c r="R1684"/>
  <c r="S1684"/>
  <c r="T1684"/>
  <c r="W1682"/>
  <c r="U1682"/>
  <c r="V1682"/>
  <c r="V1679"/>
  <c r="U1679"/>
  <c r="AB1669"/>
  <c r="R1669"/>
  <c r="S1669"/>
  <c r="T1669"/>
  <c r="U1667"/>
  <c r="V1667"/>
  <c r="W1667"/>
  <c r="AB1663"/>
  <c r="Q1663"/>
  <c r="R1663"/>
  <c r="S1663"/>
  <c r="T1663"/>
  <c r="U1653"/>
  <c r="V1653"/>
  <c r="W1653"/>
  <c r="U1650"/>
  <c r="T1645"/>
  <c r="AB1645"/>
  <c r="Q1645"/>
  <c r="R1645"/>
  <c r="S1645"/>
  <c r="AB1635"/>
  <c r="Q1635"/>
  <c r="R1635"/>
  <c r="S1635"/>
  <c r="T1635"/>
  <c r="U1629"/>
  <c r="V1629"/>
  <c r="W1629"/>
  <c r="AB1623"/>
  <c r="Q1623"/>
  <c r="R1623"/>
  <c r="S1623"/>
  <c r="T1623"/>
  <c r="Q1609"/>
  <c r="R1609"/>
  <c r="S1609"/>
  <c r="T1609"/>
  <c r="AB1609"/>
  <c r="AB1600"/>
  <c r="Q1600"/>
  <c r="R1600"/>
  <c r="S1600"/>
  <c r="T1600"/>
  <c r="AB1583"/>
  <c r="Q1583"/>
  <c r="R1583"/>
  <c r="S1583"/>
  <c r="T1583"/>
  <c r="W1574"/>
  <c r="U1574"/>
  <c r="V1574"/>
  <c r="U1570"/>
  <c r="V1570"/>
  <c r="W1570"/>
  <c r="R1536"/>
  <c r="S1536"/>
  <c r="Q1536"/>
  <c r="T1536"/>
  <c r="AB1536"/>
  <c r="U1660"/>
  <c r="U1657"/>
  <c r="U1654"/>
  <c r="AC1649"/>
  <c r="U1643"/>
  <c r="U1640"/>
  <c r="U1632"/>
  <c r="AC1624"/>
  <c r="U1620"/>
  <c r="U1617"/>
  <c r="U1614"/>
  <c r="U1611"/>
  <c r="U1608"/>
  <c r="U1597"/>
  <c r="U1591"/>
  <c r="U1580"/>
  <c r="AC1577"/>
  <c r="AB1572"/>
  <c r="AC1565"/>
  <c r="R1564"/>
  <c r="T1564"/>
  <c r="T1558"/>
  <c r="AB1558"/>
  <c r="Q1557"/>
  <c r="S1557"/>
  <c r="AC1555"/>
  <c r="V1553"/>
  <c r="W1553"/>
  <c r="R1550"/>
  <c r="AB1544"/>
  <c r="U1541"/>
  <c r="V1541"/>
  <c r="Q1533"/>
  <c r="R1533"/>
  <c r="T1533"/>
  <c r="U1530"/>
  <c r="V1530"/>
  <c r="Q1529"/>
  <c r="S1529"/>
  <c r="T1529"/>
  <c r="V1528"/>
  <c r="W1528"/>
  <c r="AB1523"/>
  <c r="Q1523"/>
  <c r="S1523"/>
  <c r="T1523"/>
  <c r="U1522"/>
  <c r="V1522"/>
  <c r="V1517"/>
  <c r="W1517"/>
  <c r="U1510"/>
  <c r="V1510"/>
  <c r="W1510"/>
  <c r="Q1500"/>
  <c r="R1500"/>
  <c r="S1500"/>
  <c r="U1497"/>
  <c r="W1497"/>
  <c r="V1495"/>
  <c r="W1495"/>
  <c r="U1492"/>
  <c r="V1492"/>
  <c r="W1492"/>
  <c r="W1490"/>
  <c r="U1490"/>
  <c r="U1488"/>
  <c r="V1488"/>
  <c r="W1488"/>
  <c r="W1486"/>
  <c r="U1486"/>
  <c r="AB1483"/>
  <c r="R1483"/>
  <c r="S1483"/>
  <c r="T1483"/>
  <c r="U1482"/>
  <c r="V1482"/>
  <c r="AB1480"/>
  <c r="Q1480"/>
  <c r="R1480"/>
  <c r="T1480"/>
  <c r="R1478"/>
  <c r="S1478"/>
  <c r="T1478"/>
  <c r="AB1478"/>
  <c r="AB1476"/>
  <c r="U1475"/>
  <c r="W1475"/>
  <c r="AB1467"/>
  <c r="Q1467"/>
  <c r="S1467"/>
  <c r="T1467"/>
  <c r="U1466"/>
  <c r="V1466"/>
  <c r="R1462"/>
  <c r="S1462"/>
  <c r="T1462"/>
  <c r="AB1462"/>
  <c r="V1458"/>
  <c r="W1458"/>
  <c r="T1457"/>
  <c r="Q1457"/>
  <c r="AB1457"/>
  <c r="R1457"/>
  <c r="AB1452"/>
  <c r="Q1452"/>
  <c r="R1452"/>
  <c r="S1452"/>
  <c r="T1452"/>
  <c r="W1443"/>
  <c r="U1443"/>
  <c r="U1441"/>
  <c r="V1441"/>
  <c r="W1441"/>
  <c r="U1439"/>
  <c r="V1439"/>
  <c r="S1436"/>
  <c r="Q1436"/>
  <c r="R1436"/>
  <c r="T1436"/>
  <c r="S1430"/>
  <c r="Q1430"/>
  <c r="R1430"/>
  <c r="T1430"/>
  <c r="AB1430"/>
  <c r="U1424"/>
  <c r="V1424"/>
  <c r="W1424"/>
  <c r="U1420"/>
  <c r="V1420"/>
  <c r="W1420"/>
  <c r="R1397"/>
  <c r="Q1397"/>
  <c r="S1397"/>
  <c r="T1397"/>
  <c r="AB1397"/>
  <c r="R1389"/>
  <c r="Q1389"/>
  <c r="S1389"/>
  <c r="T1389"/>
  <c r="AB1389"/>
  <c r="R1362"/>
  <c r="S1362"/>
  <c r="T1362"/>
  <c r="AB1362"/>
  <c r="Q1362"/>
  <c r="R1302"/>
  <c r="T1302"/>
  <c r="Q1302"/>
  <c r="S1302"/>
  <c r="AB1302"/>
  <c r="V1688"/>
  <c r="V1685"/>
  <c r="AB1683"/>
  <c r="V1677"/>
  <c r="AB1675"/>
  <c r="V1669"/>
  <c r="AB1667"/>
  <c r="AB1664"/>
  <c r="V1658"/>
  <c r="AB1650"/>
  <c r="V1649"/>
  <c r="V1641"/>
  <c r="V1638"/>
  <c r="AB1636"/>
  <c r="V1630"/>
  <c r="V1627"/>
  <c r="V1624"/>
  <c r="AB1622"/>
  <c r="V1621"/>
  <c r="V1618"/>
  <c r="V1606"/>
  <c r="AB1604"/>
  <c r="V1595"/>
  <c r="V1589"/>
  <c r="AB1587"/>
  <c r="AB1584"/>
  <c r="V1578"/>
  <c r="W1572"/>
  <c r="Q1569"/>
  <c r="AB1569"/>
  <c r="Q1564"/>
  <c r="R1563"/>
  <c r="Q1559"/>
  <c r="S1559"/>
  <c r="Q1558"/>
  <c r="R1557"/>
  <c r="Q1551"/>
  <c r="R1551"/>
  <c r="T1551"/>
  <c r="W1548"/>
  <c r="Q1544"/>
  <c r="S1544"/>
  <c r="T1531"/>
  <c r="AB1531"/>
  <c r="Q1531"/>
  <c r="Q1518"/>
  <c r="R1518"/>
  <c r="S1518"/>
  <c r="U1514"/>
  <c r="V1514"/>
  <c r="W1514"/>
  <c r="AB1511"/>
  <c r="Q1511"/>
  <c r="R1511"/>
  <c r="T1511"/>
  <c r="R1509"/>
  <c r="S1509"/>
  <c r="T1509"/>
  <c r="AB1509"/>
  <c r="U1508"/>
  <c r="V1508"/>
  <c r="AB1500"/>
  <c r="Q1496"/>
  <c r="R1496"/>
  <c r="S1496"/>
  <c r="AB1493"/>
  <c r="Q1493"/>
  <c r="R1493"/>
  <c r="T1493"/>
  <c r="R1491"/>
  <c r="S1491"/>
  <c r="T1491"/>
  <c r="AB1491"/>
  <c r="Q1489"/>
  <c r="S1489"/>
  <c r="AB1489"/>
  <c r="T1489"/>
  <c r="R1487"/>
  <c r="S1487"/>
  <c r="T1487"/>
  <c r="AB1487"/>
  <c r="U1484"/>
  <c r="V1484"/>
  <c r="W1484"/>
  <c r="S1480"/>
  <c r="Q1478"/>
  <c r="R1476"/>
  <c r="S1476"/>
  <c r="T1476"/>
  <c r="U1474"/>
  <c r="V1474"/>
  <c r="W1473"/>
  <c r="U1473"/>
  <c r="AB1470"/>
  <c r="Q1470"/>
  <c r="S1470"/>
  <c r="T1470"/>
  <c r="U1469"/>
  <c r="V1469"/>
  <c r="AB1464"/>
  <c r="Q1464"/>
  <c r="R1464"/>
  <c r="T1464"/>
  <c r="Q1462"/>
  <c r="AC1461"/>
  <c r="AB1461"/>
  <c r="Q1461"/>
  <c r="R1461"/>
  <c r="S1461"/>
  <c r="T1461"/>
  <c r="S1457"/>
  <c r="Q1450"/>
  <c r="R1450"/>
  <c r="S1450"/>
  <c r="T1450"/>
  <c r="U1438"/>
  <c r="V1438"/>
  <c r="W1438"/>
  <c r="AB1436"/>
  <c r="U1435"/>
  <c r="V1435"/>
  <c r="W1435"/>
  <c r="S1411"/>
  <c r="T1411"/>
  <c r="Q1411"/>
  <c r="R1411"/>
  <c r="AB1411"/>
  <c r="R1401"/>
  <c r="S1401"/>
  <c r="Q1401"/>
  <c r="T1401"/>
  <c r="AB1401"/>
  <c r="U1371"/>
  <c r="V1371"/>
  <c r="W1371"/>
  <c r="S1720"/>
  <c r="S1712"/>
  <c r="AB1711"/>
  <c r="V1705"/>
  <c r="S1704"/>
  <c r="AB1703"/>
  <c r="V1694"/>
  <c r="S1693"/>
  <c r="V1691"/>
  <c r="S1690"/>
  <c r="AB1689"/>
  <c r="V1680"/>
  <c r="S1679"/>
  <c r="AB1678"/>
  <c r="S1671"/>
  <c r="AB1670"/>
  <c r="V1661"/>
  <c r="S1660"/>
  <c r="AB1659"/>
  <c r="V1655"/>
  <c r="S1654"/>
  <c r="AB1653"/>
  <c r="V1644"/>
  <c r="S1643"/>
  <c r="AB1642"/>
  <c r="S1640"/>
  <c r="AB1639"/>
  <c r="V1633"/>
  <c r="S1620"/>
  <c r="AB1619"/>
  <c r="V1615"/>
  <c r="S1614"/>
  <c r="AB1613"/>
  <c r="V1612"/>
  <c r="V1609"/>
  <c r="S1608"/>
  <c r="AB1607"/>
  <c r="V1601"/>
  <c r="V1598"/>
  <c r="S1597"/>
  <c r="AB1596"/>
  <c r="V1592"/>
  <c r="S1591"/>
  <c r="AB1590"/>
  <c r="S1580"/>
  <c r="T1577"/>
  <c r="V1572"/>
  <c r="T1568"/>
  <c r="W1567"/>
  <c r="AB1566"/>
  <c r="AB1565"/>
  <c r="Q1561"/>
  <c r="T1559"/>
  <c r="V1550"/>
  <c r="W1550"/>
  <c r="W1549"/>
  <c r="V1548"/>
  <c r="T1545"/>
  <c r="T1544"/>
  <c r="U1533"/>
  <c r="V1533"/>
  <c r="S1531"/>
  <c r="AB1529"/>
  <c r="S1527"/>
  <c r="T1527"/>
  <c r="AB1527"/>
  <c r="AB1518"/>
  <c r="AB1515"/>
  <c r="Q1515"/>
  <c r="R1515"/>
  <c r="T1515"/>
  <c r="U1512"/>
  <c r="W1512"/>
  <c r="Q1509"/>
  <c r="R1507"/>
  <c r="T1500"/>
  <c r="U1498"/>
  <c r="W1498"/>
  <c r="AB1496"/>
  <c r="S1493"/>
  <c r="AC1493"/>
  <c r="Q1491"/>
  <c r="R1489"/>
  <c r="Q1487"/>
  <c r="Q1483"/>
  <c r="Q1472"/>
  <c r="R1472"/>
  <c r="S1472"/>
  <c r="Q1459"/>
  <c r="R1459"/>
  <c r="S1459"/>
  <c r="T1459"/>
  <c r="AC1459"/>
  <c r="W1446"/>
  <c r="U1446"/>
  <c r="R1444"/>
  <c r="S1444"/>
  <c r="T1444"/>
  <c r="AB1434"/>
  <c r="R1422"/>
  <c r="AB1422"/>
  <c r="Q1422"/>
  <c r="S1422"/>
  <c r="T1422"/>
  <c r="S1421"/>
  <c r="T1421"/>
  <c r="AB1421"/>
  <c r="Q1421"/>
  <c r="R1421"/>
  <c r="R1412"/>
  <c r="AB1412"/>
  <c r="Q1412"/>
  <c r="S1412"/>
  <c r="T1412"/>
  <c r="U1405"/>
  <c r="V1405"/>
  <c r="W1405"/>
  <c r="R1355"/>
  <c r="S1355"/>
  <c r="T1355"/>
  <c r="AB1355"/>
  <c r="Q1355"/>
  <c r="R1349"/>
  <c r="S1349"/>
  <c r="T1349"/>
  <c r="Q1349"/>
  <c r="AB1349"/>
  <c r="U1303"/>
  <c r="V1303"/>
  <c r="W1303"/>
  <c r="R1720"/>
  <c r="R1712"/>
  <c r="R1704"/>
  <c r="R1693"/>
  <c r="R1690"/>
  <c r="R1679"/>
  <c r="R1671"/>
  <c r="R1660"/>
  <c r="T1658"/>
  <c r="R1654"/>
  <c r="T1652"/>
  <c r="T1649"/>
  <c r="R1643"/>
  <c r="R1640"/>
  <c r="T1638"/>
  <c r="T1630"/>
  <c r="T1627"/>
  <c r="T1624"/>
  <c r="T1621"/>
  <c r="T1618"/>
  <c r="R1614"/>
  <c r="R1608"/>
  <c r="T1606"/>
  <c r="R1597"/>
  <c r="T1595"/>
  <c r="R1591"/>
  <c r="R1580"/>
  <c r="T1578"/>
  <c r="S1577"/>
  <c r="AB1571"/>
  <c r="T1570"/>
  <c r="S1568"/>
  <c r="V1567"/>
  <c r="V1566"/>
  <c r="W1565"/>
  <c r="AB1564"/>
  <c r="W1562"/>
  <c r="R1559"/>
  <c r="W1555"/>
  <c r="T1552"/>
  <c r="Q1552"/>
  <c r="U1549"/>
  <c r="AB1548"/>
  <c r="Q1548"/>
  <c r="S1548"/>
  <c r="AB1547"/>
  <c r="R1547"/>
  <c r="R1544"/>
  <c r="W1541"/>
  <c r="AB1539"/>
  <c r="Q1539"/>
  <c r="S1539"/>
  <c r="T1539"/>
  <c r="T1534"/>
  <c r="AB1534"/>
  <c r="Q1534"/>
  <c r="R1531"/>
  <c r="R1523"/>
  <c r="W1522"/>
  <c r="T1518"/>
  <c r="U1516"/>
  <c r="W1516"/>
  <c r="Q1513"/>
  <c r="R1513"/>
  <c r="S1513"/>
  <c r="AB1513"/>
  <c r="U1511"/>
  <c r="V1511"/>
  <c r="U1504"/>
  <c r="V1504"/>
  <c r="W1504"/>
  <c r="W1502"/>
  <c r="U1502"/>
  <c r="AB1499"/>
  <c r="R1499"/>
  <c r="S1499"/>
  <c r="T1499"/>
  <c r="T1496"/>
  <c r="U1494"/>
  <c r="W1494"/>
  <c r="AB1490"/>
  <c r="Q1490"/>
  <c r="S1490"/>
  <c r="T1490"/>
  <c r="AB1486"/>
  <c r="Q1486"/>
  <c r="S1486"/>
  <c r="T1486"/>
  <c r="U1485"/>
  <c r="V1485"/>
  <c r="W1482"/>
  <c r="U1480"/>
  <c r="V1480"/>
  <c r="Q1479"/>
  <c r="R1479"/>
  <c r="S1479"/>
  <c r="Q1476"/>
  <c r="S1475"/>
  <c r="T1475"/>
  <c r="AB1475"/>
  <c r="Q1475"/>
  <c r="AB1472"/>
  <c r="R1467"/>
  <c r="W1466"/>
  <c r="U1464"/>
  <c r="V1464"/>
  <c r="AB1463"/>
  <c r="Q1463"/>
  <c r="R1463"/>
  <c r="S1463"/>
  <c r="W1455"/>
  <c r="U1455"/>
  <c r="U1453"/>
  <c r="V1453"/>
  <c r="W1453"/>
  <c r="U1448"/>
  <c r="V1448"/>
  <c r="W1448"/>
  <c r="AB1443"/>
  <c r="Q1443"/>
  <c r="R1443"/>
  <c r="S1443"/>
  <c r="T1443"/>
  <c r="U1436"/>
  <c r="V1436"/>
  <c r="W1436"/>
  <c r="R1427"/>
  <c r="Q1427"/>
  <c r="U1423"/>
  <c r="V1423"/>
  <c r="W1423"/>
  <c r="U1416"/>
  <c r="V1416"/>
  <c r="W1416"/>
  <c r="U1402"/>
  <c r="V1402"/>
  <c r="W1402"/>
  <c r="U1390"/>
  <c r="V1390"/>
  <c r="W1390"/>
  <c r="Q1361"/>
  <c r="R1361"/>
  <c r="AB1361"/>
  <c r="S1361"/>
  <c r="T1361"/>
  <c r="U1352"/>
  <c r="V1352"/>
  <c r="W1352"/>
  <c r="R1350"/>
  <c r="Q1350"/>
  <c r="S1350"/>
  <c r="T1350"/>
  <c r="AB1350"/>
  <c r="S1658"/>
  <c r="S1649"/>
  <c r="S1638"/>
  <c r="S1630"/>
  <c r="S1627"/>
  <c r="S1624"/>
  <c r="S1621"/>
  <c r="S1618"/>
  <c r="S1606"/>
  <c r="T1601"/>
  <c r="S1595"/>
  <c r="AB1577"/>
  <c r="R1577"/>
  <c r="T1572"/>
  <c r="U1566"/>
  <c r="U1565"/>
  <c r="U1562"/>
  <c r="U1555"/>
  <c r="W1554"/>
  <c r="U1553"/>
  <c r="S1549"/>
  <c r="T1549"/>
  <c r="AB1549"/>
  <c r="Q1545"/>
  <c r="AB1545"/>
  <c r="S1545"/>
  <c r="W1542"/>
  <c r="T1541"/>
  <c r="U1538"/>
  <c r="V1538"/>
  <c r="S1534"/>
  <c r="AB1528"/>
  <c r="Q1528"/>
  <c r="R1528"/>
  <c r="S1528"/>
  <c r="W1520"/>
  <c r="U1520"/>
  <c r="AB1517"/>
  <c r="R1517"/>
  <c r="S1517"/>
  <c r="T1517"/>
  <c r="U1515"/>
  <c r="V1515"/>
  <c r="Q1510"/>
  <c r="R1510"/>
  <c r="S1510"/>
  <c r="AB1505"/>
  <c r="Q1505"/>
  <c r="S1505"/>
  <c r="T1505"/>
  <c r="R1503"/>
  <c r="S1503"/>
  <c r="T1503"/>
  <c r="AB1503"/>
  <c r="U1500"/>
  <c r="V1500"/>
  <c r="W1500"/>
  <c r="V1497"/>
  <c r="AB1495"/>
  <c r="R1495"/>
  <c r="S1495"/>
  <c r="T1495"/>
  <c r="U1493"/>
  <c r="V1493"/>
  <c r="Q1492"/>
  <c r="R1492"/>
  <c r="S1492"/>
  <c r="W1489"/>
  <c r="U1489"/>
  <c r="Q1488"/>
  <c r="R1488"/>
  <c r="S1488"/>
  <c r="V1483"/>
  <c r="W1483"/>
  <c r="AB1477"/>
  <c r="Q1477"/>
  <c r="S1477"/>
  <c r="T1477"/>
  <c r="R1470"/>
  <c r="W1469"/>
  <c r="AC1453"/>
  <c r="V1452"/>
  <c r="W1452"/>
  <c r="R1447"/>
  <c r="S1447"/>
  <c r="T1447"/>
  <c r="AB1447"/>
  <c r="Q1441"/>
  <c r="R1441"/>
  <c r="S1441"/>
  <c r="T1441"/>
  <c r="R1376"/>
  <c r="S1376"/>
  <c r="T1376"/>
  <c r="AB1376"/>
  <c r="Q1376"/>
  <c r="U1370"/>
  <c r="V1370"/>
  <c r="W1370"/>
  <c r="U1351"/>
  <c r="V1351"/>
  <c r="W1351"/>
  <c r="Q1345"/>
  <c r="R1345"/>
  <c r="S1345"/>
  <c r="AB1345"/>
  <c r="T1345"/>
  <c r="T1686"/>
  <c r="T1683"/>
  <c r="T1675"/>
  <c r="T1667"/>
  <c r="T1664"/>
  <c r="R1658"/>
  <c r="T1650"/>
  <c r="T1647"/>
  <c r="R1638"/>
  <c r="T1636"/>
  <c r="R1630"/>
  <c r="R1627"/>
  <c r="R1624"/>
  <c r="T1622"/>
  <c r="R1618"/>
  <c r="R1606"/>
  <c r="T1604"/>
  <c r="S1601"/>
  <c r="R1595"/>
  <c r="T1587"/>
  <c r="T1584"/>
  <c r="R1578"/>
  <c r="S1572"/>
  <c r="U1571"/>
  <c r="Q1570"/>
  <c r="T1566"/>
  <c r="S1565"/>
  <c r="W1558"/>
  <c r="AB1557"/>
  <c r="V1554"/>
  <c r="R1552"/>
  <c r="Q1549"/>
  <c r="U1547"/>
  <c r="V1547"/>
  <c r="V1544"/>
  <c r="W1544"/>
  <c r="W1543"/>
  <c r="V1542"/>
  <c r="R1539"/>
  <c r="R1534"/>
  <c r="V1532"/>
  <c r="R1532"/>
  <c r="S1532"/>
  <c r="T1532"/>
  <c r="U1531"/>
  <c r="W1531"/>
  <c r="W1530"/>
  <c r="W1529"/>
  <c r="U1528"/>
  <c r="W1523"/>
  <c r="U1523"/>
  <c r="R1521"/>
  <c r="S1521"/>
  <c r="T1521"/>
  <c r="U1518"/>
  <c r="V1518"/>
  <c r="W1518"/>
  <c r="U1517"/>
  <c r="Q1514"/>
  <c r="R1514"/>
  <c r="S1514"/>
  <c r="S1512"/>
  <c r="T1512"/>
  <c r="AB1512"/>
  <c r="Q1512"/>
  <c r="AB1510"/>
  <c r="Q1503"/>
  <c r="Q1499"/>
  <c r="S1498"/>
  <c r="T1498"/>
  <c r="AB1498"/>
  <c r="Q1498"/>
  <c r="U1496"/>
  <c r="V1496"/>
  <c r="W1496"/>
  <c r="U1495"/>
  <c r="AB1492"/>
  <c r="V1490"/>
  <c r="AB1488"/>
  <c r="V1486"/>
  <c r="Q1484"/>
  <c r="R1484"/>
  <c r="S1484"/>
  <c r="R1481"/>
  <c r="S1481"/>
  <c r="T1481"/>
  <c r="T1479"/>
  <c r="R1477"/>
  <c r="AC1477"/>
  <c r="V1476"/>
  <c r="W1476"/>
  <c r="V1475"/>
  <c r="W1467"/>
  <c r="U1467"/>
  <c r="R1465"/>
  <c r="S1465"/>
  <c r="T1465"/>
  <c r="T1463"/>
  <c r="U1458"/>
  <c r="AC1457"/>
  <c r="R1456"/>
  <c r="S1456"/>
  <c r="T1456"/>
  <c r="AB1456"/>
  <c r="U1450"/>
  <c r="V1450"/>
  <c r="W1450"/>
  <c r="Q1449"/>
  <c r="AB1449"/>
  <c r="R1449"/>
  <c r="S1449"/>
  <c r="T1449"/>
  <c r="Q1447"/>
  <c r="AB1446"/>
  <c r="Q1446"/>
  <c r="R1446"/>
  <c r="S1446"/>
  <c r="T1446"/>
  <c r="W1439"/>
  <c r="U1365"/>
  <c r="V1365"/>
  <c r="W1365"/>
  <c r="U1317"/>
  <c r="V1317"/>
  <c r="W1317"/>
  <c r="T1562"/>
  <c r="AB1562"/>
  <c r="T1555"/>
  <c r="AB1555"/>
  <c r="Q1554"/>
  <c r="S1554"/>
  <c r="Q1553"/>
  <c r="AB1553"/>
  <c r="S1553"/>
  <c r="Q1550"/>
  <c r="S1550"/>
  <c r="U1546"/>
  <c r="W1546"/>
  <c r="AB1542"/>
  <c r="Q1542"/>
  <c r="S1542"/>
  <c r="AB1541"/>
  <c r="R1541"/>
  <c r="U1536"/>
  <c r="V1536"/>
  <c r="W1536"/>
  <c r="Q1530"/>
  <c r="R1530"/>
  <c r="T1530"/>
  <c r="AB1526"/>
  <c r="Q1526"/>
  <c r="S1526"/>
  <c r="T1526"/>
  <c r="S1524"/>
  <c r="T1524"/>
  <c r="S1516"/>
  <c r="T1516"/>
  <c r="AB1516"/>
  <c r="Q1516"/>
  <c r="U1513"/>
  <c r="V1513"/>
  <c r="W1513"/>
  <c r="U1507"/>
  <c r="V1507"/>
  <c r="W1507"/>
  <c r="AB1502"/>
  <c r="Q1502"/>
  <c r="S1502"/>
  <c r="T1502"/>
  <c r="U1501"/>
  <c r="V1501"/>
  <c r="S1494"/>
  <c r="T1494"/>
  <c r="AB1494"/>
  <c r="Q1494"/>
  <c r="U1472"/>
  <c r="V1472"/>
  <c r="W1472"/>
  <c r="W1470"/>
  <c r="U1470"/>
  <c r="R1468"/>
  <c r="S1468"/>
  <c r="T1468"/>
  <c r="W1461"/>
  <c r="U1461"/>
  <c r="U1459"/>
  <c r="V1459"/>
  <c r="W1459"/>
  <c r="AB1455"/>
  <c r="Q1455"/>
  <c r="R1455"/>
  <c r="S1455"/>
  <c r="T1455"/>
  <c r="S1433"/>
  <c r="R1433"/>
  <c r="T1433"/>
  <c r="AB1433"/>
  <c r="V1432"/>
  <c r="W1432"/>
  <c r="R1419"/>
  <c r="S1419"/>
  <c r="T1419"/>
  <c r="AB1419"/>
  <c r="Q1419"/>
  <c r="S1418"/>
  <c r="T1418"/>
  <c r="R1418"/>
  <c r="AB1418"/>
  <c r="Q1418"/>
  <c r="R1417"/>
  <c r="AB1417"/>
  <c r="S1417"/>
  <c r="Q1417"/>
  <c r="T1417"/>
  <c r="W1410"/>
  <c r="U1410"/>
  <c r="V1410"/>
  <c r="R1407"/>
  <c r="S1407"/>
  <c r="Q1407"/>
  <c r="T1407"/>
  <c r="AB1407"/>
  <c r="R1383"/>
  <c r="S1383"/>
  <c r="T1383"/>
  <c r="AB1383"/>
  <c r="Q1383"/>
  <c r="AC1572"/>
  <c r="S1569"/>
  <c r="R1566"/>
  <c r="Q1565"/>
  <c r="Q1563"/>
  <c r="S1563"/>
  <c r="Q1562"/>
  <c r="AB1559"/>
  <c r="S1558"/>
  <c r="Q1556"/>
  <c r="AB1556"/>
  <c r="S1556"/>
  <c r="Q1555"/>
  <c r="R1554"/>
  <c r="U1552"/>
  <c r="W1552"/>
  <c r="T1550"/>
  <c r="S1543"/>
  <c r="T1543"/>
  <c r="AB1543"/>
  <c r="R1542"/>
  <c r="S1540"/>
  <c r="T1540"/>
  <c r="U1537"/>
  <c r="W1537"/>
  <c r="AB1535"/>
  <c r="R1535"/>
  <c r="S1535"/>
  <c r="T1535"/>
  <c r="U1534"/>
  <c r="W1534"/>
  <c r="R1529"/>
  <c r="U1525"/>
  <c r="V1525"/>
  <c r="Q1524"/>
  <c r="AB1520"/>
  <c r="Q1520"/>
  <c r="S1520"/>
  <c r="T1520"/>
  <c r="U1519"/>
  <c r="V1519"/>
  <c r="Q1508"/>
  <c r="AB1508"/>
  <c r="R1508"/>
  <c r="T1508"/>
  <c r="R1506"/>
  <c r="S1506"/>
  <c r="T1506"/>
  <c r="Q1504"/>
  <c r="R1504"/>
  <c r="S1504"/>
  <c r="V1499"/>
  <c r="W1499"/>
  <c r="U1479"/>
  <c r="V1479"/>
  <c r="W1479"/>
  <c r="W1477"/>
  <c r="U1477"/>
  <c r="AB1474"/>
  <c r="Q1474"/>
  <c r="R1474"/>
  <c r="T1474"/>
  <c r="Q1473"/>
  <c r="S1473"/>
  <c r="T1473"/>
  <c r="R1471"/>
  <c r="S1471"/>
  <c r="T1471"/>
  <c r="AB1471"/>
  <c r="Q1468"/>
  <c r="U1463"/>
  <c r="V1463"/>
  <c r="W1463"/>
  <c r="Q1453"/>
  <c r="R1453"/>
  <c r="S1453"/>
  <c r="T1453"/>
  <c r="W1449"/>
  <c r="U1449"/>
  <c r="AB1448"/>
  <c r="Q1448"/>
  <c r="R1448"/>
  <c r="S1448"/>
  <c r="Q1433"/>
  <c r="U1395"/>
  <c r="R1363"/>
  <c r="AB1363"/>
  <c r="Q1363"/>
  <c r="S1363"/>
  <c r="T1363"/>
  <c r="T1301"/>
  <c r="AB1301"/>
  <c r="Q1301"/>
  <c r="R1301"/>
  <c r="S1301"/>
  <c r="R1425"/>
  <c r="AB1425"/>
  <c r="T1424"/>
  <c r="AB1424"/>
  <c r="V1412"/>
  <c r="W1412"/>
  <c r="R1393"/>
  <c r="R1388"/>
  <c r="S1388"/>
  <c r="T1388"/>
  <c r="R1385"/>
  <c r="S1385"/>
  <c r="T1385"/>
  <c r="AB1384"/>
  <c r="R1384"/>
  <c r="T1368"/>
  <c r="Q1368"/>
  <c r="V1366"/>
  <c r="W1366"/>
  <c r="AB1348"/>
  <c r="Q1348"/>
  <c r="T1348"/>
  <c r="U1347"/>
  <c r="V1347"/>
  <c r="AB1344"/>
  <c r="Q1344"/>
  <c r="T1344"/>
  <c r="U1343"/>
  <c r="V1343"/>
  <c r="AB1338"/>
  <c r="S1338"/>
  <c r="S1323"/>
  <c r="R1323"/>
  <c r="T1323"/>
  <c r="AB1323"/>
  <c r="S1320"/>
  <c r="AB1320"/>
  <c r="Q1320"/>
  <c r="R1320"/>
  <c r="S1316"/>
  <c r="Q1316"/>
  <c r="U1315"/>
  <c r="W1315"/>
  <c r="R1314"/>
  <c r="Q1314"/>
  <c r="S1314"/>
  <c r="T1314"/>
  <c r="AB1314"/>
  <c r="W1313"/>
  <c r="U1313"/>
  <c r="V1313"/>
  <c r="V1310"/>
  <c r="U1310"/>
  <c r="W1310"/>
  <c r="V1296"/>
  <c r="U1296"/>
  <c r="W1296"/>
  <c r="W1279"/>
  <c r="U1279"/>
  <c r="V1279"/>
  <c r="AB1251"/>
  <c r="R1248"/>
  <c r="S1248"/>
  <c r="T1248"/>
  <c r="AB1248"/>
  <c r="AB1239"/>
  <c r="U1207"/>
  <c r="V1207"/>
  <c r="W1207"/>
  <c r="W1177"/>
  <c r="U1177"/>
  <c r="V1177"/>
  <c r="T1173"/>
  <c r="Q1173"/>
  <c r="R1173"/>
  <c r="S1173"/>
  <c r="V1166"/>
  <c r="U1166"/>
  <c r="S1020"/>
  <c r="T1020"/>
  <c r="AB1020"/>
  <c r="Q1020"/>
  <c r="R1020"/>
  <c r="R782"/>
  <c r="Q782"/>
  <c r="S782"/>
  <c r="T782"/>
  <c r="AB782"/>
  <c r="R739"/>
  <c r="S739"/>
  <c r="T739"/>
  <c r="Q739"/>
  <c r="AB739"/>
  <c r="U727"/>
  <c r="V727"/>
  <c r="W727"/>
  <c r="R1538"/>
  <c r="Q1537"/>
  <c r="R1525"/>
  <c r="R1522"/>
  <c r="R1519"/>
  <c r="R1501"/>
  <c r="Q1497"/>
  <c r="R1485"/>
  <c r="R1482"/>
  <c r="R1469"/>
  <c r="R1466"/>
  <c r="R1460"/>
  <c r="T1458"/>
  <c r="R1454"/>
  <c r="R1451"/>
  <c r="R1445"/>
  <c r="R1442"/>
  <c r="S1440"/>
  <c r="AB1438"/>
  <c r="T1434"/>
  <c r="T1432"/>
  <c r="U1431"/>
  <c r="U1428"/>
  <c r="V1428"/>
  <c r="Q1425"/>
  <c r="Q1424"/>
  <c r="Q1423"/>
  <c r="R1423"/>
  <c r="U1409"/>
  <c r="W1407"/>
  <c r="V1406"/>
  <c r="V1397"/>
  <c r="W1397"/>
  <c r="T1394"/>
  <c r="T1393"/>
  <c r="U1385"/>
  <c r="U1381"/>
  <c r="AB1381"/>
  <c r="Q1381"/>
  <c r="T1381"/>
  <c r="U1380"/>
  <c r="V1380"/>
  <c r="U1376"/>
  <c r="T1374"/>
  <c r="Q1374"/>
  <c r="V1372"/>
  <c r="W1372"/>
  <c r="R1368"/>
  <c r="V1360"/>
  <c r="T1356"/>
  <c r="U1355"/>
  <c r="Q1352"/>
  <c r="U1350"/>
  <c r="V1350"/>
  <c r="W1350"/>
  <c r="S1348"/>
  <c r="AB1346"/>
  <c r="S1344"/>
  <c r="W1339"/>
  <c r="R1338"/>
  <c r="S1337"/>
  <c r="AB1337"/>
  <c r="U1336"/>
  <c r="V1336"/>
  <c r="AB1334"/>
  <c r="R1334"/>
  <c r="S1334"/>
  <c r="V1333"/>
  <c r="W1333"/>
  <c r="Q1332"/>
  <c r="T1332"/>
  <c r="AB1332"/>
  <c r="S1325"/>
  <c r="U1322"/>
  <c r="V1322"/>
  <c r="W1322"/>
  <c r="U1318"/>
  <c r="V1318"/>
  <c r="W1318"/>
  <c r="T1316"/>
  <c r="S1306"/>
  <c r="Q1306"/>
  <c r="R1306"/>
  <c r="U1305"/>
  <c r="V1305"/>
  <c r="Q1300"/>
  <c r="T1300"/>
  <c r="R1286"/>
  <c r="S1286"/>
  <c r="AB1286"/>
  <c r="Q1286"/>
  <c r="R1280"/>
  <c r="S1280"/>
  <c r="T1280"/>
  <c r="AB1280"/>
  <c r="U1271"/>
  <c r="V1271"/>
  <c r="W1271"/>
  <c r="U1254"/>
  <c r="W1254"/>
  <c r="V1254"/>
  <c r="S1198"/>
  <c r="T1198"/>
  <c r="AB1198"/>
  <c r="Q1198"/>
  <c r="U1197"/>
  <c r="V1197"/>
  <c r="W1197"/>
  <c r="S1170"/>
  <c r="T1170"/>
  <c r="AB1170"/>
  <c r="Q1170"/>
  <c r="U1169"/>
  <c r="V1169"/>
  <c r="W1169"/>
  <c r="Q1143"/>
  <c r="T1143"/>
  <c r="AB1143"/>
  <c r="R1143"/>
  <c r="S1458"/>
  <c r="S1434"/>
  <c r="T1431"/>
  <c r="V1419"/>
  <c r="W1419"/>
  <c r="T1415"/>
  <c r="W1414"/>
  <c r="V1413"/>
  <c r="AB1410"/>
  <c r="Q1410"/>
  <c r="T1410"/>
  <c r="U1407"/>
  <c r="U1406"/>
  <c r="W1404"/>
  <c r="V1403"/>
  <c r="W1399"/>
  <c r="AB1398"/>
  <c r="V1392"/>
  <c r="W1392"/>
  <c r="T1386"/>
  <c r="Q1386"/>
  <c r="Q1385"/>
  <c r="U1383"/>
  <c r="V1383"/>
  <c r="W1383"/>
  <c r="AB1378"/>
  <c r="S1378"/>
  <c r="T1377"/>
  <c r="Q1377"/>
  <c r="AB1377"/>
  <c r="S1365"/>
  <c r="T1365"/>
  <c r="AB1365"/>
  <c r="AB1364"/>
  <c r="Q1364"/>
  <c r="R1364"/>
  <c r="U1360"/>
  <c r="AB1360"/>
  <c r="Q1360"/>
  <c r="T1360"/>
  <c r="U1359"/>
  <c r="V1359"/>
  <c r="AC1350"/>
  <c r="R1348"/>
  <c r="W1346"/>
  <c r="W1345"/>
  <c r="R1344"/>
  <c r="R1342"/>
  <c r="S1342"/>
  <c r="T1342"/>
  <c r="Q1339"/>
  <c r="R1339"/>
  <c r="S1339"/>
  <c r="Q1338"/>
  <c r="T1330"/>
  <c r="Q1330"/>
  <c r="R1330"/>
  <c r="S1330"/>
  <c r="R1328"/>
  <c r="T1328"/>
  <c r="AB1328"/>
  <c r="T1320"/>
  <c r="R1316"/>
  <c r="Q1311"/>
  <c r="T1311"/>
  <c r="AB1311"/>
  <c r="R1311"/>
  <c r="AB1309"/>
  <c r="T1309"/>
  <c r="Q1309"/>
  <c r="S1309"/>
  <c r="S1295"/>
  <c r="R1295"/>
  <c r="T1295"/>
  <c r="AB1295"/>
  <c r="U1283"/>
  <c r="V1283"/>
  <c r="W1283"/>
  <c r="U1262"/>
  <c r="W1262"/>
  <c r="Q1248"/>
  <c r="U1225"/>
  <c r="V1225"/>
  <c r="W1225"/>
  <c r="R1178"/>
  <c r="S1178"/>
  <c r="T1178"/>
  <c r="AB1178"/>
  <c r="Q1178"/>
  <c r="AB1174"/>
  <c r="AB1173"/>
  <c r="W1104"/>
  <c r="U1104"/>
  <c r="V1104"/>
  <c r="U1098"/>
  <c r="W1098"/>
  <c r="V1098"/>
  <c r="R1458"/>
  <c r="Q1440"/>
  <c r="S1439"/>
  <c r="R1434"/>
  <c r="W1433"/>
  <c r="S1431"/>
  <c r="U1430"/>
  <c r="W1429"/>
  <c r="V1425"/>
  <c r="W1425"/>
  <c r="AC1419"/>
  <c r="W1417"/>
  <c r="S1415"/>
  <c r="U1414"/>
  <c r="U1413"/>
  <c r="U1412"/>
  <c r="V1411"/>
  <c r="R1410"/>
  <c r="AB1406"/>
  <c r="S1406"/>
  <c r="T1405"/>
  <c r="AB1405"/>
  <c r="U1404"/>
  <c r="U1403"/>
  <c r="W1401"/>
  <c r="V1400"/>
  <c r="V1399"/>
  <c r="W1398"/>
  <c r="AB1395"/>
  <c r="Q1395"/>
  <c r="T1395"/>
  <c r="R1394"/>
  <c r="W1391"/>
  <c r="Q1388"/>
  <c r="R1386"/>
  <c r="AC1383"/>
  <c r="R1381"/>
  <c r="W1379"/>
  <c r="R1378"/>
  <c r="V1375"/>
  <c r="S1371"/>
  <c r="T1371"/>
  <c r="AB1371"/>
  <c r="AB1370"/>
  <c r="Q1370"/>
  <c r="R1370"/>
  <c r="U1368"/>
  <c r="V1368"/>
  <c r="U1366"/>
  <c r="R1365"/>
  <c r="AC1364"/>
  <c r="S1360"/>
  <c r="Q1356"/>
  <c r="V1354"/>
  <c r="Q1353"/>
  <c r="U1346"/>
  <c r="Q1346"/>
  <c r="R1346"/>
  <c r="S1346"/>
  <c r="U1345"/>
  <c r="V1342"/>
  <c r="T1339"/>
  <c r="Q1335"/>
  <c r="R1335"/>
  <c r="S1335"/>
  <c r="S1328"/>
  <c r="Q1323"/>
  <c r="U1314"/>
  <c r="W1314"/>
  <c r="V1306"/>
  <c r="U1306"/>
  <c r="W1306"/>
  <c r="W1301"/>
  <c r="U1301"/>
  <c r="V1301"/>
  <c r="S1300"/>
  <c r="S1298"/>
  <c r="AB1298"/>
  <c r="Q1298"/>
  <c r="R1298"/>
  <c r="Q1295"/>
  <c r="S1289"/>
  <c r="T1289"/>
  <c r="Q1289"/>
  <c r="R1289"/>
  <c r="AB1289"/>
  <c r="V1288"/>
  <c r="W1288"/>
  <c r="Q1280"/>
  <c r="AB1270"/>
  <c r="R1270"/>
  <c r="S1270"/>
  <c r="T1270"/>
  <c r="R1266"/>
  <c r="S1266"/>
  <c r="T1266"/>
  <c r="AC1266"/>
  <c r="Q1266"/>
  <c r="AB1266"/>
  <c r="V1245"/>
  <c r="U1245"/>
  <c r="W1245"/>
  <c r="R1113"/>
  <c r="Q1113"/>
  <c r="T1113"/>
  <c r="S1113"/>
  <c r="AB1113"/>
  <c r="V1422"/>
  <c r="W1422"/>
  <c r="U1417"/>
  <c r="AB1416"/>
  <c r="Q1416"/>
  <c r="T1416"/>
  <c r="R1414"/>
  <c r="S1414"/>
  <c r="AB1413"/>
  <c r="S1413"/>
  <c r="U1411"/>
  <c r="R1404"/>
  <c r="S1404"/>
  <c r="AB1403"/>
  <c r="S1403"/>
  <c r="T1402"/>
  <c r="AB1402"/>
  <c r="U1401"/>
  <c r="V1398"/>
  <c r="S1396"/>
  <c r="T1396"/>
  <c r="V1391"/>
  <c r="S1391"/>
  <c r="T1391"/>
  <c r="AB1391"/>
  <c r="AB1390"/>
  <c r="Q1390"/>
  <c r="R1390"/>
  <c r="R1382"/>
  <c r="S1382"/>
  <c r="T1382"/>
  <c r="Q1379"/>
  <c r="R1379"/>
  <c r="S1379"/>
  <c r="U1377"/>
  <c r="V1377"/>
  <c r="U1375"/>
  <c r="AB1375"/>
  <c r="Q1375"/>
  <c r="T1375"/>
  <c r="U1374"/>
  <c r="V1374"/>
  <c r="AB1366"/>
  <c r="S1366"/>
  <c r="U1363"/>
  <c r="V1363"/>
  <c r="W1363"/>
  <c r="W1361"/>
  <c r="W1358"/>
  <c r="AB1357"/>
  <c r="S1357"/>
  <c r="U1354"/>
  <c r="AB1354"/>
  <c r="Q1354"/>
  <c r="T1354"/>
  <c r="V1349"/>
  <c r="W1347"/>
  <c r="W1343"/>
  <c r="T1340"/>
  <c r="Q1340"/>
  <c r="V1338"/>
  <c r="W1338"/>
  <c r="V1337"/>
  <c r="W1337"/>
  <c r="V1334"/>
  <c r="W1334"/>
  <c r="T1326"/>
  <c r="Q1326"/>
  <c r="R1326"/>
  <c r="S1326"/>
  <c r="U1325"/>
  <c r="V1325"/>
  <c r="Q1321"/>
  <c r="R1321"/>
  <c r="S1321"/>
  <c r="V1320"/>
  <c r="W1320"/>
  <c r="R1317"/>
  <c r="Q1317"/>
  <c r="S1317"/>
  <c r="U1316"/>
  <c r="V1316"/>
  <c r="W1316"/>
  <c r="V1315"/>
  <c r="AB1315"/>
  <c r="R1315"/>
  <c r="S1315"/>
  <c r="R1313"/>
  <c r="AB1313"/>
  <c r="Q1313"/>
  <c r="Q1307"/>
  <c r="AB1307"/>
  <c r="S1307"/>
  <c r="T1307"/>
  <c r="AB1305"/>
  <c r="S1305"/>
  <c r="T1305"/>
  <c r="U1304"/>
  <c r="V1304"/>
  <c r="W1304"/>
  <c r="V1297"/>
  <c r="W1297"/>
  <c r="S1292"/>
  <c r="Q1292"/>
  <c r="T1292"/>
  <c r="V1291"/>
  <c r="W1291"/>
  <c r="U1286"/>
  <c r="W1286"/>
  <c r="T1284"/>
  <c r="AB1284"/>
  <c r="Q1284"/>
  <c r="V1277"/>
  <c r="U1277"/>
  <c r="W1277"/>
  <c r="R1269"/>
  <c r="S1269"/>
  <c r="T1269"/>
  <c r="Q1269"/>
  <c r="AB1269"/>
  <c r="AB1231"/>
  <c r="U1219"/>
  <c r="V1219"/>
  <c r="R1181"/>
  <c r="S1181"/>
  <c r="T1181"/>
  <c r="Q1181"/>
  <c r="AB1181"/>
  <c r="V1175"/>
  <c r="U1175"/>
  <c r="W1175"/>
  <c r="W1166"/>
  <c r="Q1163"/>
  <c r="S1163"/>
  <c r="T1163"/>
  <c r="AB1163"/>
  <c r="R1163"/>
  <c r="R1154"/>
  <c r="Q1154"/>
  <c r="S1154"/>
  <c r="T1154"/>
  <c r="AB1154"/>
  <c r="R1146"/>
  <c r="T1146"/>
  <c r="AB1146"/>
  <c r="Q1146"/>
  <c r="S1146"/>
  <c r="V1460"/>
  <c r="V1457"/>
  <c r="V1454"/>
  <c r="V1451"/>
  <c r="V1445"/>
  <c r="V1442"/>
  <c r="Q1439"/>
  <c r="T1438"/>
  <c r="W1437"/>
  <c r="AB1432"/>
  <c r="T1428"/>
  <c r="W1427"/>
  <c r="V1426"/>
  <c r="AB1423"/>
  <c r="U1419"/>
  <c r="V1418"/>
  <c r="R1416"/>
  <c r="Q1414"/>
  <c r="R1413"/>
  <c r="U1408"/>
  <c r="V1408"/>
  <c r="Q1404"/>
  <c r="R1403"/>
  <c r="Q1402"/>
  <c r="AB1400"/>
  <c r="S1400"/>
  <c r="T1399"/>
  <c r="AB1399"/>
  <c r="U1396"/>
  <c r="U1394"/>
  <c r="V1394"/>
  <c r="U1392"/>
  <c r="R1391"/>
  <c r="U1387"/>
  <c r="AB1387"/>
  <c r="Q1387"/>
  <c r="T1387"/>
  <c r="U1386"/>
  <c r="V1386"/>
  <c r="W1384"/>
  <c r="V1382"/>
  <c r="W1380"/>
  <c r="T1379"/>
  <c r="S1375"/>
  <c r="AB1372"/>
  <c r="S1372"/>
  <c r="R1366"/>
  <c r="U1361"/>
  <c r="U1358"/>
  <c r="Q1358"/>
  <c r="R1358"/>
  <c r="S1358"/>
  <c r="Q1357"/>
  <c r="U1356"/>
  <c r="V1356"/>
  <c r="W1356"/>
  <c r="S1354"/>
  <c r="U1353"/>
  <c r="V1353"/>
  <c r="W1353"/>
  <c r="U1349"/>
  <c r="T1347"/>
  <c r="Q1347"/>
  <c r="T1343"/>
  <c r="Q1343"/>
  <c r="Q1342"/>
  <c r="R1340"/>
  <c r="W1336"/>
  <c r="AB1331"/>
  <c r="Q1331"/>
  <c r="S1331"/>
  <c r="T1331"/>
  <c r="V1330"/>
  <c r="W1330"/>
  <c r="AB1324"/>
  <c r="R1324"/>
  <c r="S1324"/>
  <c r="U1323"/>
  <c r="W1323"/>
  <c r="V1319"/>
  <c r="T1315"/>
  <c r="T1313"/>
  <c r="T1310"/>
  <c r="W1308"/>
  <c r="AB1287"/>
  <c r="R1287"/>
  <c r="S1287"/>
  <c r="T1287"/>
  <c r="S1284"/>
  <c r="U1234"/>
  <c r="W1234"/>
  <c r="V1234"/>
  <c r="U1222"/>
  <c r="V1222"/>
  <c r="W1222"/>
  <c r="U1215"/>
  <c r="V1215"/>
  <c r="W1215"/>
  <c r="T1193"/>
  <c r="Q1193"/>
  <c r="R1193"/>
  <c r="S1193"/>
  <c r="S1438"/>
  <c r="U1437"/>
  <c r="AB1429"/>
  <c r="S1429"/>
  <c r="U1427"/>
  <c r="U1415"/>
  <c r="V1415"/>
  <c r="Q1413"/>
  <c r="Q1403"/>
  <c r="Q1398"/>
  <c r="R1398"/>
  <c r="R1396"/>
  <c r="AB1393"/>
  <c r="AB1392"/>
  <c r="S1392"/>
  <c r="Q1391"/>
  <c r="U1389"/>
  <c r="V1389"/>
  <c r="W1389"/>
  <c r="AB1385"/>
  <c r="T1380"/>
  <c r="Q1380"/>
  <c r="V1378"/>
  <c r="W1378"/>
  <c r="R1375"/>
  <c r="V1369"/>
  <c r="W1369"/>
  <c r="AB1368"/>
  <c r="Q1367"/>
  <c r="R1367"/>
  <c r="S1367"/>
  <c r="Q1366"/>
  <c r="R1354"/>
  <c r="T1336"/>
  <c r="Q1336"/>
  <c r="U1335"/>
  <c r="V1335"/>
  <c r="T1333"/>
  <c r="Q1333"/>
  <c r="R1333"/>
  <c r="S1333"/>
  <c r="U1332"/>
  <c r="V1332"/>
  <c r="U1328"/>
  <c r="V1328"/>
  <c r="U1321"/>
  <c r="V1321"/>
  <c r="W1321"/>
  <c r="T1318"/>
  <c r="Q1318"/>
  <c r="Q1315"/>
  <c r="S1313"/>
  <c r="V1311"/>
  <c r="W1311"/>
  <c r="R1305"/>
  <c r="U1300"/>
  <c r="V1300"/>
  <c r="W1300"/>
  <c r="Q1299"/>
  <c r="T1299"/>
  <c r="V1289"/>
  <c r="W1289"/>
  <c r="R1284"/>
  <c r="S1243"/>
  <c r="T1243"/>
  <c r="AB1243"/>
  <c r="Q1243"/>
  <c r="U1242"/>
  <c r="V1242"/>
  <c r="W1242"/>
  <c r="V1200"/>
  <c r="U1200"/>
  <c r="W1200"/>
  <c r="S1190"/>
  <c r="T1190"/>
  <c r="AB1190"/>
  <c r="Q1190"/>
  <c r="U1189"/>
  <c r="V1189"/>
  <c r="W1189"/>
  <c r="U1183"/>
  <c r="V1183"/>
  <c r="W1183"/>
  <c r="AB1439"/>
  <c r="AB1431"/>
  <c r="Q1428"/>
  <c r="AB1428"/>
  <c r="AB1426"/>
  <c r="S1426"/>
  <c r="T1425"/>
  <c r="S1424"/>
  <c r="U1422"/>
  <c r="V1421"/>
  <c r="Q1420"/>
  <c r="AB1420"/>
  <c r="R1420"/>
  <c r="Q1396"/>
  <c r="T1384"/>
  <c r="Q1382"/>
  <c r="Q1373"/>
  <c r="R1373"/>
  <c r="S1373"/>
  <c r="W1364"/>
  <c r="T1359"/>
  <c r="Q1359"/>
  <c r="V1357"/>
  <c r="W1357"/>
  <c r="S1352"/>
  <c r="T1352"/>
  <c r="AB1352"/>
  <c r="AB1351"/>
  <c r="Q1351"/>
  <c r="R1351"/>
  <c r="V1348"/>
  <c r="V1344"/>
  <c r="AB1341"/>
  <c r="Q1341"/>
  <c r="T1341"/>
  <c r="U1340"/>
  <c r="V1340"/>
  <c r="U1338"/>
  <c r="U1337"/>
  <c r="T1329"/>
  <c r="R1329"/>
  <c r="AB1329"/>
  <c r="S1329"/>
  <c r="AB1327"/>
  <c r="Q1327"/>
  <c r="S1327"/>
  <c r="T1327"/>
  <c r="V1326"/>
  <c r="W1326"/>
  <c r="Q1325"/>
  <c r="T1325"/>
  <c r="AB1325"/>
  <c r="T1312"/>
  <c r="AB1312"/>
  <c r="Q1312"/>
  <c r="R1312"/>
  <c r="Q1310"/>
  <c r="AB1310"/>
  <c r="R1310"/>
  <c r="Q1305"/>
  <c r="R1303"/>
  <c r="Q1303"/>
  <c r="S1303"/>
  <c r="S1275"/>
  <c r="T1275"/>
  <c r="AB1275"/>
  <c r="Q1275"/>
  <c r="R1260"/>
  <c r="S1260"/>
  <c r="T1260"/>
  <c r="Q1260"/>
  <c r="U1259"/>
  <c r="V1259"/>
  <c r="W1259"/>
  <c r="W1247"/>
  <c r="U1247"/>
  <c r="V1247"/>
  <c r="W1219"/>
  <c r="U1211"/>
  <c r="V1211"/>
  <c r="R1195"/>
  <c r="S1195"/>
  <c r="T1195"/>
  <c r="AB1195"/>
  <c r="R1190"/>
  <c r="U1164"/>
  <c r="V1164"/>
  <c r="W1164"/>
  <c r="S1139"/>
  <c r="T1139"/>
  <c r="AB1139"/>
  <c r="Q1139"/>
  <c r="R1139"/>
  <c r="T1281"/>
  <c r="Q1281"/>
  <c r="AB1281"/>
  <c r="T1278"/>
  <c r="Q1278"/>
  <c r="U1269"/>
  <c r="W1269"/>
  <c r="AB1258"/>
  <c r="R1258"/>
  <c r="AB1250"/>
  <c r="Q1250"/>
  <c r="S1250"/>
  <c r="R1249"/>
  <c r="AB1249"/>
  <c r="T1246"/>
  <c r="Q1246"/>
  <c r="AB1238"/>
  <c r="Q1238"/>
  <c r="S1238"/>
  <c r="U1237"/>
  <c r="V1237"/>
  <c r="AB1230"/>
  <c r="Q1230"/>
  <c r="S1230"/>
  <c r="U1229"/>
  <c r="V1229"/>
  <c r="S1223"/>
  <c r="T1223"/>
  <c r="AB1223"/>
  <c r="R1217"/>
  <c r="S1217"/>
  <c r="T1217"/>
  <c r="R1209"/>
  <c r="S1209"/>
  <c r="T1209"/>
  <c r="T1201"/>
  <c r="Q1201"/>
  <c r="AB1201"/>
  <c r="AB1196"/>
  <c r="R1196"/>
  <c r="Q1188"/>
  <c r="AB1188"/>
  <c r="S1188"/>
  <c r="U1187"/>
  <c r="V1187"/>
  <c r="T1176"/>
  <c r="Q1176"/>
  <c r="V1165"/>
  <c r="U1165"/>
  <c r="W1165"/>
  <c r="T1145"/>
  <c r="AB1145"/>
  <c r="Q1145"/>
  <c r="V1140"/>
  <c r="U1140"/>
  <c r="W1140"/>
  <c r="U1086"/>
  <c r="V1086"/>
  <c r="W1086"/>
  <c r="R1036"/>
  <c r="S1036"/>
  <c r="T1036"/>
  <c r="AB1036"/>
  <c r="Q1036"/>
  <c r="W1024"/>
  <c r="U1024"/>
  <c r="V1024"/>
  <c r="R1322"/>
  <c r="U1309"/>
  <c r="R1304"/>
  <c r="Q1294"/>
  <c r="AB1294"/>
  <c r="T1294"/>
  <c r="S1293"/>
  <c r="U1292"/>
  <c r="U1287"/>
  <c r="V1287"/>
  <c r="R1281"/>
  <c r="U1280"/>
  <c r="W1280"/>
  <c r="S1278"/>
  <c r="AB1273"/>
  <c r="Q1273"/>
  <c r="S1273"/>
  <c r="U1272"/>
  <c r="V1272"/>
  <c r="U1268"/>
  <c r="S1263"/>
  <c r="T1263"/>
  <c r="AB1263"/>
  <c r="U1257"/>
  <c r="W1257"/>
  <c r="Q1251"/>
  <c r="R1251"/>
  <c r="S1251"/>
  <c r="T1251"/>
  <c r="U1248"/>
  <c r="W1248"/>
  <c r="S1246"/>
  <c r="Q1239"/>
  <c r="R1239"/>
  <c r="S1239"/>
  <c r="T1239"/>
  <c r="Q1231"/>
  <c r="R1231"/>
  <c r="S1231"/>
  <c r="T1231"/>
  <c r="AB1227"/>
  <c r="Q1227"/>
  <c r="S1227"/>
  <c r="U1226"/>
  <c r="V1226"/>
  <c r="Q1223"/>
  <c r="T1218"/>
  <c r="T1210"/>
  <c r="S1201"/>
  <c r="U1195"/>
  <c r="W1195"/>
  <c r="V1194"/>
  <c r="AB1179"/>
  <c r="R1179"/>
  <c r="S1176"/>
  <c r="V1174"/>
  <c r="Q1159"/>
  <c r="T1159"/>
  <c r="AB1159"/>
  <c r="U1156"/>
  <c r="V1156"/>
  <c r="W1156"/>
  <c r="T1153"/>
  <c r="Q1153"/>
  <c r="R1153"/>
  <c r="S1153"/>
  <c r="U1152"/>
  <c r="V1152"/>
  <c r="W1127"/>
  <c r="U1127"/>
  <c r="V1127"/>
  <c r="Q1121"/>
  <c r="T1121"/>
  <c r="S1121"/>
  <c r="AB1121"/>
  <c r="U1115"/>
  <c r="W1115"/>
  <c r="V1115"/>
  <c r="V1099"/>
  <c r="U1099"/>
  <c r="W1099"/>
  <c r="Q1308"/>
  <c r="T1308"/>
  <c r="R1278"/>
  <c r="AB1276"/>
  <c r="Q1276"/>
  <c r="S1276"/>
  <c r="U1275"/>
  <c r="V1275"/>
  <c r="AB1274"/>
  <c r="Q1274"/>
  <c r="R1274"/>
  <c r="S1274"/>
  <c r="T1274"/>
  <c r="AB1261"/>
  <c r="R1261"/>
  <c r="W1256"/>
  <c r="U1252"/>
  <c r="V1252"/>
  <c r="W1252"/>
  <c r="R1246"/>
  <c r="AB1244"/>
  <c r="Q1244"/>
  <c r="S1244"/>
  <c r="U1243"/>
  <c r="V1243"/>
  <c r="U1240"/>
  <c r="V1240"/>
  <c r="W1240"/>
  <c r="W1236"/>
  <c r="U1232"/>
  <c r="V1232"/>
  <c r="W1232"/>
  <c r="Q1228"/>
  <c r="AB1228"/>
  <c r="R1228"/>
  <c r="S1228"/>
  <c r="T1228"/>
  <c r="AC1223"/>
  <c r="S1220"/>
  <c r="T1220"/>
  <c r="AB1220"/>
  <c r="Q1217"/>
  <c r="S1212"/>
  <c r="T1212"/>
  <c r="AB1212"/>
  <c r="Q1209"/>
  <c r="S1204"/>
  <c r="T1204"/>
  <c r="AB1204"/>
  <c r="R1201"/>
  <c r="AB1199"/>
  <c r="Q1199"/>
  <c r="S1199"/>
  <c r="U1198"/>
  <c r="V1198"/>
  <c r="AB1191"/>
  <c r="Q1191"/>
  <c r="S1191"/>
  <c r="U1190"/>
  <c r="V1190"/>
  <c r="W1186"/>
  <c r="U1178"/>
  <c r="W1178"/>
  <c r="R1176"/>
  <c r="AB1171"/>
  <c r="Q1171"/>
  <c r="S1171"/>
  <c r="U1170"/>
  <c r="V1170"/>
  <c r="T1167"/>
  <c r="AB1167"/>
  <c r="Q1167"/>
  <c r="S1167"/>
  <c r="T1161"/>
  <c r="R1161"/>
  <c r="S1161"/>
  <c r="S1145"/>
  <c r="S1142"/>
  <c r="AB1142"/>
  <c r="Q1142"/>
  <c r="R1142"/>
  <c r="R1136"/>
  <c r="T1136"/>
  <c r="Q1136"/>
  <c r="S1136"/>
  <c r="T1134"/>
  <c r="Q1134"/>
  <c r="R1134"/>
  <c r="S1134"/>
  <c r="V1132"/>
  <c r="W1132"/>
  <c r="U1132"/>
  <c r="Q1124"/>
  <c r="R1124"/>
  <c r="AB1124"/>
  <c r="U1122"/>
  <c r="V1122"/>
  <c r="W1122"/>
  <c r="U1110"/>
  <c r="V1110"/>
  <c r="W1110"/>
  <c r="U1284"/>
  <c r="V1284"/>
  <c r="W1284"/>
  <c r="AB1282"/>
  <c r="Q1282"/>
  <c r="S1282"/>
  <c r="U1281"/>
  <c r="V1281"/>
  <c r="W1281"/>
  <c r="Q1277"/>
  <c r="R1277"/>
  <c r="S1277"/>
  <c r="T1277"/>
  <c r="U1260"/>
  <c r="W1260"/>
  <c r="R1254"/>
  <c r="S1254"/>
  <c r="T1254"/>
  <c r="Q1245"/>
  <c r="R1245"/>
  <c r="S1245"/>
  <c r="T1245"/>
  <c r="R1234"/>
  <c r="S1234"/>
  <c r="T1234"/>
  <c r="AB1224"/>
  <c r="Q1224"/>
  <c r="S1224"/>
  <c r="U1223"/>
  <c r="V1223"/>
  <c r="AB1218"/>
  <c r="R1218"/>
  <c r="T1215"/>
  <c r="Q1215"/>
  <c r="AB1210"/>
  <c r="R1210"/>
  <c r="T1207"/>
  <c r="Q1207"/>
  <c r="Q1200"/>
  <c r="R1200"/>
  <c r="S1200"/>
  <c r="T1200"/>
  <c r="AB1194"/>
  <c r="U1193"/>
  <c r="V1193"/>
  <c r="W1193"/>
  <c r="Q1192"/>
  <c r="R1192"/>
  <c r="S1192"/>
  <c r="T1192"/>
  <c r="S1184"/>
  <c r="T1184"/>
  <c r="AB1184"/>
  <c r="U1173"/>
  <c r="V1173"/>
  <c r="W1173"/>
  <c r="Q1172"/>
  <c r="R1172"/>
  <c r="S1172"/>
  <c r="T1172"/>
  <c r="U1163"/>
  <c r="V1163"/>
  <c r="R1155"/>
  <c r="AB1155"/>
  <c r="Q1155"/>
  <c r="V1150"/>
  <c r="U1150"/>
  <c r="W1150"/>
  <c r="U1147"/>
  <c r="V1147"/>
  <c r="W1147"/>
  <c r="Q1144"/>
  <c r="T1144"/>
  <c r="AB1144"/>
  <c r="Q1133"/>
  <c r="S1133"/>
  <c r="T1133"/>
  <c r="AB1133"/>
  <c r="R1133"/>
  <c r="AB1130"/>
  <c r="Q1130"/>
  <c r="S1130"/>
  <c r="T1130"/>
  <c r="R1130"/>
  <c r="U1129"/>
  <c r="V1129"/>
  <c r="W1129"/>
  <c r="S1116"/>
  <c r="Q1116"/>
  <c r="T1116"/>
  <c r="R1116"/>
  <c r="Q1073"/>
  <c r="R1073"/>
  <c r="T1073"/>
  <c r="S1073"/>
  <c r="AB1073"/>
  <c r="R1060"/>
  <c r="S1060"/>
  <c r="T1060"/>
  <c r="Q1060"/>
  <c r="AB1060"/>
  <c r="V1302"/>
  <c r="W1299"/>
  <c r="Q1297"/>
  <c r="AB1297"/>
  <c r="T1297"/>
  <c r="S1296"/>
  <c r="U1295"/>
  <c r="Q1291"/>
  <c r="T1291"/>
  <c r="S1290"/>
  <c r="Q1283"/>
  <c r="R1283"/>
  <c r="S1283"/>
  <c r="T1283"/>
  <c r="AB1279"/>
  <c r="U1278"/>
  <c r="V1278"/>
  <c r="W1278"/>
  <c r="U1274"/>
  <c r="AC1267"/>
  <c r="AB1267"/>
  <c r="R1267"/>
  <c r="AB1264"/>
  <c r="Q1264"/>
  <c r="S1264"/>
  <c r="U1263"/>
  <c r="V1263"/>
  <c r="T1255"/>
  <c r="AB1247"/>
  <c r="U1246"/>
  <c r="V1246"/>
  <c r="W1246"/>
  <c r="W1237"/>
  <c r="T1235"/>
  <c r="AC1230"/>
  <c r="W1229"/>
  <c r="U1228"/>
  <c r="AB1225"/>
  <c r="Q1225"/>
  <c r="R1225"/>
  <c r="S1225"/>
  <c r="U1217"/>
  <c r="W1217"/>
  <c r="V1216"/>
  <c r="S1215"/>
  <c r="U1209"/>
  <c r="W1209"/>
  <c r="V1208"/>
  <c r="S1207"/>
  <c r="AB1202"/>
  <c r="Q1202"/>
  <c r="S1202"/>
  <c r="U1201"/>
  <c r="V1201"/>
  <c r="W1201"/>
  <c r="U1192"/>
  <c r="W1187"/>
  <c r="Q1184"/>
  <c r="AB1182"/>
  <c r="R1182"/>
  <c r="AB1177"/>
  <c r="U1176"/>
  <c r="V1176"/>
  <c r="W1176"/>
  <c r="Q1175"/>
  <c r="R1175"/>
  <c r="S1175"/>
  <c r="T1175"/>
  <c r="U1172"/>
  <c r="Q1161"/>
  <c r="S1158"/>
  <c r="AB1158"/>
  <c r="Q1158"/>
  <c r="R1158"/>
  <c r="S1155"/>
  <c r="AB1152"/>
  <c r="AB1149"/>
  <c r="S1149"/>
  <c r="T1149"/>
  <c r="AC1149"/>
  <c r="S1144"/>
  <c r="U1078"/>
  <c r="V1078"/>
  <c r="W1078"/>
  <c r="AB1319"/>
  <c r="AC1312"/>
  <c r="U1302"/>
  <c r="U1299"/>
  <c r="AB1293"/>
  <c r="AB1288"/>
  <c r="W1272"/>
  <c r="V1269"/>
  <c r="U1266"/>
  <c r="W1266"/>
  <c r="Q1265"/>
  <c r="R1265"/>
  <c r="AB1265"/>
  <c r="S1265"/>
  <c r="T1265"/>
  <c r="R1257"/>
  <c r="S1257"/>
  <c r="T1257"/>
  <c r="Q1254"/>
  <c r="S1237"/>
  <c r="T1237"/>
  <c r="AB1237"/>
  <c r="Q1234"/>
  <c r="S1229"/>
  <c r="T1229"/>
  <c r="AB1229"/>
  <c r="W1226"/>
  <c r="AB1221"/>
  <c r="Q1221"/>
  <c r="S1221"/>
  <c r="U1220"/>
  <c r="V1220"/>
  <c r="U1216"/>
  <c r="R1215"/>
  <c r="AB1213"/>
  <c r="Q1213"/>
  <c r="S1213"/>
  <c r="U1212"/>
  <c r="V1212"/>
  <c r="U1208"/>
  <c r="R1207"/>
  <c r="AB1205"/>
  <c r="Q1205"/>
  <c r="S1205"/>
  <c r="U1204"/>
  <c r="V1204"/>
  <c r="AB1203"/>
  <c r="Q1203"/>
  <c r="R1203"/>
  <c r="S1203"/>
  <c r="T1203"/>
  <c r="S1187"/>
  <c r="T1187"/>
  <c r="AB1187"/>
  <c r="AC1184"/>
  <c r="U1181"/>
  <c r="W1181"/>
  <c r="V1180"/>
  <c r="T1168"/>
  <c r="AB1168"/>
  <c r="Q1168"/>
  <c r="S1165"/>
  <c r="T1165"/>
  <c r="AB1162"/>
  <c r="R1162"/>
  <c r="Q1160"/>
  <c r="T1160"/>
  <c r="AB1160"/>
  <c r="W1153"/>
  <c r="U1153"/>
  <c r="V1153"/>
  <c r="W1152"/>
  <c r="R1144"/>
  <c r="W1141"/>
  <c r="V1133"/>
  <c r="V1130"/>
  <c r="W1125"/>
  <c r="AB1111"/>
  <c r="S1111"/>
  <c r="T1111"/>
  <c r="Q1111"/>
  <c r="AB1308"/>
  <c r="W1275"/>
  <c r="S1272"/>
  <c r="T1272"/>
  <c r="AB1272"/>
  <c r="T1258"/>
  <c r="AB1255"/>
  <c r="R1255"/>
  <c r="T1252"/>
  <c r="Q1252"/>
  <c r="T1249"/>
  <c r="W1243"/>
  <c r="T1240"/>
  <c r="Q1240"/>
  <c r="AB1235"/>
  <c r="R1235"/>
  <c r="T1232"/>
  <c r="Q1232"/>
  <c r="S1226"/>
  <c r="T1226"/>
  <c r="AB1226"/>
  <c r="AB1222"/>
  <c r="Q1222"/>
  <c r="R1222"/>
  <c r="S1222"/>
  <c r="Q1214"/>
  <c r="R1214"/>
  <c r="S1214"/>
  <c r="T1214"/>
  <c r="Q1206"/>
  <c r="R1206"/>
  <c r="S1206"/>
  <c r="T1206"/>
  <c r="W1198"/>
  <c r="T1196"/>
  <c r="W1190"/>
  <c r="Q1185"/>
  <c r="AB1185"/>
  <c r="S1185"/>
  <c r="U1184"/>
  <c r="V1184"/>
  <c r="U1180"/>
  <c r="W1170"/>
  <c r="U1161"/>
  <c r="V1161"/>
  <c r="U1155"/>
  <c r="V1155"/>
  <c r="W1155"/>
  <c r="V1141"/>
  <c r="U1133"/>
  <c r="U1130"/>
  <c r="U1128"/>
  <c r="V1128"/>
  <c r="W1128"/>
  <c r="U1112"/>
  <c r="W1112"/>
  <c r="V1112"/>
  <c r="AB1067"/>
  <c r="R1067"/>
  <c r="T1067"/>
  <c r="Q1067"/>
  <c r="R987"/>
  <c r="S987"/>
  <c r="T987"/>
  <c r="Q987"/>
  <c r="AB987"/>
  <c r="R979"/>
  <c r="S979"/>
  <c r="T979"/>
  <c r="Q979"/>
  <c r="AB979"/>
  <c r="AB976"/>
  <c r="U938"/>
  <c r="W938"/>
  <c r="V938"/>
  <c r="T1194"/>
  <c r="T1177"/>
  <c r="T1174"/>
  <c r="R1148"/>
  <c r="AB1138"/>
  <c r="S1138"/>
  <c r="Q1125"/>
  <c r="R1125"/>
  <c r="T1125"/>
  <c r="U1123"/>
  <c r="W1123"/>
  <c r="U1121"/>
  <c r="W1121"/>
  <c r="T1119"/>
  <c r="R1119"/>
  <c r="S1119"/>
  <c r="Q1107"/>
  <c r="R1107"/>
  <c r="T1107"/>
  <c r="AB1107"/>
  <c r="S1107"/>
  <c r="U1101"/>
  <c r="V1101"/>
  <c r="AB1100"/>
  <c r="R1100"/>
  <c r="S1100"/>
  <c r="T1100"/>
  <c r="U1095"/>
  <c r="W1095"/>
  <c r="U1093"/>
  <c r="V1093"/>
  <c r="U1084"/>
  <c r="W1084"/>
  <c r="U1046"/>
  <c r="V1046"/>
  <c r="W1046"/>
  <c r="U960"/>
  <c r="W960"/>
  <c r="V960"/>
  <c r="AB1137"/>
  <c r="S1131"/>
  <c r="T1131"/>
  <c r="T1126"/>
  <c r="AB1126"/>
  <c r="V1124"/>
  <c r="W1124"/>
  <c r="Q1122"/>
  <c r="R1122"/>
  <c r="T1122"/>
  <c r="S1105"/>
  <c r="T1105"/>
  <c r="AB1105"/>
  <c r="Q1105"/>
  <c r="Q1103"/>
  <c r="S1103"/>
  <c r="AB1103"/>
  <c r="AB1096"/>
  <c r="R1096"/>
  <c r="T1096"/>
  <c r="V1087"/>
  <c r="W1087"/>
  <c r="U1082"/>
  <c r="W1082"/>
  <c r="AB1077"/>
  <c r="R1077"/>
  <c r="S1077"/>
  <c r="T1077"/>
  <c r="W1067"/>
  <c r="V1067"/>
  <c r="V1033"/>
  <c r="U1033"/>
  <c r="W1033"/>
  <c r="R1025"/>
  <c r="S1025"/>
  <c r="T1025"/>
  <c r="AB1025"/>
  <c r="Q1025"/>
  <c r="U1000"/>
  <c r="V1000"/>
  <c r="R998"/>
  <c r="S998"/>
  <c r="T998"/>
  <c r="Q998"/>
  <c r="AB998"/>
  <c r="U971"/>
  <c r="W971"/>
  <c r="V971"/>
  <c r="Q968"/>
  <c r="R968"/>
  <c r="S968"/>
  <c r="T968"/>
  <c r="AB915"/>
  <c r="R915"/>
  <c r="T915"/>
  <c r="Q915"/>
  <c r="S915"/>
  <c r="S1288"/>
  <c r="R1285"/>
  <c r="R1279"/>
  <c r="S1271"/>
  <c r="S1262"/>
  <c r="S1259"/>
  <c r="S1256"/>
  <c r="R1253"/>
  <c r="R1247"/>
  <c r="S1242"/>
  <c r="AB1241"/>
  <c r="S1236"/>
  <c r="R1233"/>
  <c r="S1219"/>
  <c r="R1216"/>
  <c r="S1211"/>
  <c r="R1208"/>
  <c r="S1197"/>
  <c r="R1194"/>
  <c r="S1189"/>
  <c r="S1186"/>
  <c r="S1183"/>
  <c r="R1177"/>
  <c r="S1169"/>
  <c r="T1166"/>
  <c r="R1164"/>
  <c r="AB1157"/>
  <c r="S1157"/>
  <c r="T1156"/>
  <c r="Q1152"/>
  <c r="T1152"/>
  <c r="S1151"/>
  <c r="W1149"/>
  <c r="T1147"/>
  <c r="AB1141"/>
  <c r="S1141"/>
  <c r="Q1137"/>
  <c r="Q1135"/>
  <c r="R1135"/>
  <c r="R1131"/>
  <c r="R1126"/>
  <c r="Q1119"/>
  <c r="U1113"/>
  <c r="V1113"/>
  <c r="R1110"/>
  <c r="S1110"/>
  <c r="AB1110"/>
  <c r="Q1110"/>
  <c r="T1110"/>
  <c r="R1105"/>
  <c r="R1103"/>
  <c r="W1091"/>
  <c r="V1091"/>
  <c r="AB1072"/>
  <c r="U1062"/>
  <c r="V1062"/>
  <c r="AB1057"/>
  <c r="R1052"/>
  <c r="S1052"/>
  <c r="T1052"/>
  <c r="Q1052"/>
  <c r="U1047"/>
  <c r="V1047"/>
  <c r="W1047"/>
  <c r="U1038"/>
  <c r="V1038"/>
  <c r="W1038"/>
  <c r="U1030"/>
  <c r="V1030"/>
  <c r="W1030"/>
  <c r="AB961"/>
  <c r="R961"/>
  <c r="S961"/>
  <c r="T961"/>
  <c r="U916"/>
  <c r="W916"/>
  <c r="V916"/>
  <c r="W1160"/>
  <c r="W1159"/>
  <c r="V1149"/>
  <c r="V1146"/>
  <c r="W1144"/>
  <c r="W1143"/>
  <c r="W1139"/>
  <c r="Q1131"/>
  <c r="AB1127"/>
  <c r="R1127"/>
  <c r="S1127"/>
  <c r="Q1126"/>
  <c r="S1122"/>
  <c r="W1101"/>
  <c r="R1092"/>
  <c r="S1092"/>
  <c r="T1092"/>
  <c r="AB1092"/>
  <c r="V1081"/>
  <c r="U1081"/>
  <c r="R1068"/>
  <c r="S1068"/>
  <c r="T1068"/>
  <c r="U1060"/>
  <c r="W1060"/>
  <c r="V1060"/>
  <c r="AB1048"/>
  <c r="Q1048"/>
  <c r="S1048"/>
  <c r="T1048"/>
  <c r="S1028"/>
  <c r="T1028"/>
  <c r="AB1028"/>
  <c r="Q1028"/>
  <c r="R1028"/>
  <c r="U992"/>
  <c r="V992"/>
  <c r="R990"/>
  <c r="S990"/>
  <c r="T990"/>
  <c r="Q990"/>
  <c r="AB990"/>
  <c r="U987"/>
  <c r="W987"/>
  <c r="V987"/>
  <c r="U979"/>
  <c r="W979"/>
  <c r="V979"/>
  <c r="AB972"/>
  <c r="R972"/>
  <c r="S972"/>
  <c r="T972"/>
  <c r="W933"/>
  <c r="V933"/>
  <c r="U933"/>
  <c r="V1270"/>
  <c r="V1267"/>
  <c r="V1261"/>
  <c r="V1258"/>
  <c r="V1255"/>
  <c r="V1249"/>
  <c r="V1235"/>
  <c r="V1218"/>
  <c r="V1210"/>
  <c r="V1196"/>
  <c r="V1182"/>
  <c r="V1179"/>
  <c r="W1162"/>
  <c r="V1160"/>
  <c r="U1159"/>
  <c r="W1148"/>
  <c r="U1146"/>
  <c r="V1144"/>
  <c r="U1143"/>
  <c r="U1139"/>
  <c r="W1138"/>
  <c r="U1137"/>
  <c r="W1137"/>
  <c r="V1134"/>
  <c r="W1134"/>
  <c r="Q1132"/>
  <c r="AB1132"/>
  <c r="R1132"/>
  <c r="R1128"/>
  <c r="S1128"/>
  <c r="T1127"/>
  <c r="T1123"/>
  <c r="AB1123"/>
  <c r="R1120"/>
  <c r="AB1120"/>
  <c r="Q1120"/>
  <c r="S1120"/>
  <c r="U1118"/>
  <c r="U1114"/>
  <c r="V1114"/>
  <c r="W1114"/>
  <c r="V1105"/>
  <c r="W1105"/>
  <c r="Q1104"/>
  <c r="R1104"/>
  <c r="T1104"/>
  <c r="AB1104"/>
  <c r="S1104"/>
  <c r="R1095"/>
  <c r="S1095"/>
  <c r="AB1095"/>
  <c r="Q1095"/>
  <c r="R1084"/>
  <c r="S1084"/>
  <c r="Q1084"/>
  <c r="T1084"/>
  <c r="AB1084"/>
  <c r="T1082"/>
  <c r="Q1082"/>
  <c r="AB1082"/>
  <c r="R1082"/>
  <c r="R1076"/>
  <c r="S1076"/>
  <c r="Q1076"/>
  <c r="AB1076"/>
  <c r="U1070"/>
  <c r="W1070"/>
  <c r="AB1068"/>
  <c r="R1048"/>
  <c r="W1035"/>
  <c r="U1035"/>
  <c r="V1035"/>
  <c r="S1031"/>
  <c r="T1031"/>
  <c r="AB1031"/>
  <c r="Q1031"/>
  <c r="U1027"/>
  <c r="V1027"/>
  <c r="W1027"/>
  <c r="V1022"/>
  <c r="U1022"/>
  <c r="W1022"/>
  <c r="U1011"/>
  <c r="V1011"/>
  <c r="R1009"/>
  <c r="S1009"/>
  <c r="T1009"/>
  <c r="Q1009"/>
  <c r="AB1009"/>
  <c r="W1000"/>
  <c r="U981"/>
  <c r="V981"/>
  <c r="W981"/>
  <c r="AB1164"/>
  <c r="U1162"/>
  <c r="W1158"/>
  <c r="Q1150"/>
  <c r="V1148"/>
  <c r="W1142"/>
  <c r="Q1140"/>
  <c r="AB1140"/>
  <c r="S1132"/>
  <c r="V1131"/>
  <c r="W1131"/>
  <c r="AB1129"/>
  <c r="Q1129"/>
  <c r="Q1128"/>
  <c r="Q1127"/>
  <c r="U1126"/>
  <c r="W1126"/>
  <c r="AB1125"/>
  <c r="U1124"/>
  <c r="R1123"/>
  <c r="V1121"/>
  <c r="T1120"/>
  <c r="T1108"/>
  <c r="R1108"/>
  <c r="S1108"/>
  <c r="V1095"/>
  <c r="W1093"/>
  <c r="Q1092"/>
  <c r="S1087"/>
  <c r="T1087"/>
  <c r="AB1087"/>
  <c r="Q1087"/>
  <c r="R1087"/>
  <c r="Q1072"/>
  <c r="S1072"/>
  <c r="T1072"/>
  <c r="Q1068"/>
  <c r="W1062"/>
  <c r="AB1061"/>
  <c r="R1061"/>
  <c r="S1061"/>
  <c r="T1061"/>
  <c r="U1054"/>
  <c r="W1054"/>
  <c r="R1044"/>
  <c r="S1044"/>
  <c r="T1044"/>
  <c r="Q1044"/>
  <c r="R1031"/>
  <c r="U1019"/>
  <c r="V1019"/>
  <c r="W1019"/>
  <c r="Q1118"/>
  <c r="T1118"/>
  <c r="S1117"/>
  <c r="U1116"/>
  <c r="U1100"/>
  <c r="V1100"/>
  <c r="U1092"/>
  <c r="W1092"/>
  <c r="T1090"/>
  <c r="Q1090"/>
  <c r="U1083"/>
  <c r="U1079"/>
  <c r="AB1075"/>
  <c r="R1075"/>
  <c r="T1075"/>
  <c r="S1071"/>
  <c r="T1071"/>
  <c r="AB1071"/>
  <c r="U1066"/>
  <c r="W1066"/>
  <c r="W1065"/>
  <c r="U1059"/>
  <c r="AB1056"/>
  <c r="Q1056"/>
  <c r="S1056"/>
  <c r="U1055"/>
  <c r="V1055"/>
  <c r="AB1051"/>
  <c r="U1050"/>
  <c r="V1050"/>
  <c r="W1050"/>
  <c r="Q1049"/>
  <c r="R1049"/>
  <c r="S1049"/>
  <c r="T1049"/>
  <c r="AB1043"/>
  <c r="U1042"/>
  <c r="V1042"/>
  <c r="W1042"/>
  <c r="T1034"/>
  <c r="Q1034"/>
  <c r="T1023"/>
  <c r="Q1023"/>
  <c r="AB1016"/>
  <c r="U1015"/>
  <c r="V1015"/>
  <c r="W1015"/>
  <c r="Q1014"/>
  <c r="R1014"/>
  <c r="S1014"/>
  <c r="T1014"/>
  <c r="V1013"/>
  <c r="W1013"/>
  <c r="U986"/>
  <c r="AB983"/>
  <c r="Q983"/>
  <c r="S983"/>
  <c r="U982"/>
  <c r="V982"/>
  <c r="U978"/>
  <c r="U969"/>
  <c r="V969"/>
  <c r="W969"/>
  <c r="V955"/>
  <c r="W955"/>
  <c r="Q953"/>
  <c r="AB953"/>
  <c r="S953"/>
  <c r="T953"/>
  <c r="R953"/>
  <c r="V950"/>
  <c r="U950"/>
  <c r="W950"/>
  <c r="R934"/>
  <c r="S934"/>
  <c r="T934"/>
  <c r="Q934"/>
  <c r="R928"/>
  <c r="S928"/>
  <c r="T928"/>
  <c r="AB928"/>
  <c r="Q928"/>
  <c r="AB925"/>
  <c r="R911"/>
  <c r="S911"/>
  <c r="T911"/>
  <c r="AB911"/>
  <c r="Q911"/>
  <c r="AB908"/>
  <c r="T901"/>
  <c r="Q901"/>
  <c r="R901"/>
  <c r="S901"/>
  <c r="R849"/>
  <c r="S849"/>
  <c r="Q849"/>
  <c r="AB849"/>
  <c r="T849"/>
  <c r="Q841"/>
  <c r="T841"/>
  <c r="AB841"/>
  <c r="S841"/>
  <c r="U1111"/>
  <c r="V1111"/>
  <c r="AB1109"/>
  <c r="R1109"/>
  <c r="U1096"/>
  <c r="V1096"/>
  <c r="AB1093"/>
  <c r="AB1088"/>
  <c r="AB1083"/>
  <c r="R1083"/>
  <c r="T1083"/>
  <c r="S1079"/>
  <c r="T1079"/>
  <c r="AB1079"/>
  <c r="U1074"/>
  <c r="W1074"/>
  <c r="W1073"/>
  <c r="AB1069"/>
  <c r="R1069"/>
  <c r="Q1065"/>
  <c r="R1065"/>
  <c r="T1065"/>
  <c r="Q1064"/>
  <c r="S1064"/>
  <c r="U1063"/>
  <c r="V1063"/>
  <c r="AB1059"/>
  <c r="U1058"/>
  <c r="V1058"/>
  <c r="W1058"/>
  <c r="Q1057"/>
  <c r="R1057"/>
  <c r="S1057"/>
  <c r="T1057"/>
  <c r="Q1041"/>
  <c r="R1041"/>
  <c r="S1041"/>
  <c r="T1041"/>
  <c r="V1040"/>
  <c r="W1040"/>
  <c r="AB1038"/>
  <c r="Q1038"/>
  <c r="R1038"/>
  <c r="S1038"/>
  <c r="AB1037"/>
  <c r="R1037"/>
  <c r="AB1026"/>
  <c r="R1026"/>
  <c r="AC1005"/>
  <c r="AC1002"/>
  <c r="AB986"/>
  <c r="U985"/>
  <c r="V985"/>
  <c r="W985"/>
  <c r="Q984"/>
  <c r="R984"/>
  <c r="S984"/>
  <c r="T984"/>
  <c r="Q976"/>
  <c r="R976"/>
  <c r="S976"/>
  <c r="T976"/>
  <c r="U965"/>
  <c r="V965"/>
  <c r="V958"/>
  <c r="W958"/>
  <c r="AB946"/>
  <c r="R946"/>
  <c r="Q946"/>
  <c r="T946"/>
  <c r="U1036"/>
  <c r="W1036"/>
  <c r="AB1032"/>
  <c r="Q1032"/>
  <c r="S1032"/>
  <c r="U1031"/>
  <c r="V1031"/>
  <c r="U1025"/>
  <c r="W1025"/>
  <c r="AB1021"/>
  <c r="Q1021"/>
  <c r="S1021"/>
  <c r="U1020"/>
  <c r="V1020"/>
  <c r="R1017"/>
  <c r="S1017"/>
  <c r="T1017"/>
  <c r="S1012"/>
  <c r="T1012"/>
  <c r="AB1012"/>
  <c r="T1007"/>
  <c r="Q1007"/>
  <c r="S1004"/>
  <c r="T1004"/>
  <c r="AB1004"/>
  <c r="S1001"/>
  <c r="T1001"/>
  <c r="AB1001"/>
  <c r="T996"/>
  <c r="Q996"/>
  <c r="S993"/>
  <c r="T993"/>
  <c r="AB993"/>
  <c r="U977"/>
  <c r="V977"/>
  <c r="W977"/>
  <c r="U973"/>
  <c r="V973"/>
  <c r="U966"/>
  <c r="V966"/>
  <c r="U962"/>
  <c r="V962"/>
  <c r="V941"/>
  <c r="U941"/>
  <c r="Q921"/>
  <c r="AB921"/>
  <c r="S921"/>
  <c r="R921"/>
  <c r="T921"/>
  <c r="U905"/>
  <c r="V905"/>
  <c r="W905"/>
  <c r="W902"/>
  <c r="U902"/>
  <c r="V902"/>
  <c r="U839"/>
  <c r="V839"/>
  <c r="W839"/>
  <c r="W1111"/>
  <c r="AB1106"/>
  <c r="W1102"/>
  <c r="W1100"/>
  <c r="V1097"/>
  <c r="V1094"/>
  <c r="T1093"/>
  <c r="AB1091"/>
  <c r="R1091"/>
  <c r="T1091"/>
  <c r="AB1085"/>
  <c r="R1085"/>
  <c r="Q1081"/>
  <c r="R1081"/>
  <c r="T1081"/>
  <c r="Q1080"/>
  <c r="S1080"/>
  <c r="U1069"/>
  <c r="V1069"/>
  <c r="AC1069"/>
  <c r="T1053"/>
  <c r="S1047"/>
  <c r="T1047"/>
  <c r="AB1047"/>
  <c r="T1045"/>
  <c r="S1039"/>
  <c r="T1039"/>
  <c r="AB1039"/>
  <c r="R1032"/>
  <c r="Q1029"/>
  <c r="AB1029"/>
  <c r="S1029"/>
  <c r="U1028"/>
  <c r="V1028"/>
  <c r="R1021"/>
  <c r="T1018"/>
  <c r="Q1012"/>
  <c r="AB1010"/>
  <c r="R1010"/>
  <c r="S1007"/>
  <c r="Q1004"/>
  <c r="Q1001"/>
  <c r="AB999"/>
  <c r="R999"/>
  <c r="S996"/>
  <c r="Q993"/>
  <c r="AB991"/>
  <c r="R991"/>
  <c r="R971"/>
  <c r="S971"/>
  <c r="T971"/>
  <c r="AB971"/>
  <c r="AB967"/>
  <c r="Q967"/>
  <c r="S967"/>
  <c r="T967"/>
  <c r="R960"/>
  <c r="S960"/>
  <c r="T960"/>
  <c r="AB960"/>
  <c r="U955"/>
  <c r="T951"/>
  <c r="Q951"/>
  <c r="AB951"/>
  <c r="R951"/>
  <c r="S951"/>
  <c r="AB944"/>
  <c r="U939"/>
  <c r="V939"/>
  <c r="U868"/>
  <c r="V868"/>
  <c r="W868"/>
  <c r="U1108"/>
  <c r="W1108"/>
  <c r="S1099"/>
  <c r="T1099"/>
  <c r="AB1099"/>
  <c r="U1097"/>
  <c r="S1093"/>
  <c r="U1090"/>
  <c r="W1090"/>
  <c r="U1077"/>
  <c r="V1077"/>
  <c r="U1068"/>
  <c r="W1068"/>
  <c r="T1066"/>
  <c r="Q1066"/>
  <c r="S1055"/>
  <c r="T1055"/>
  <c r="AB1055"/>
  <c r="T1050"/>
  <c r="Q1050"/>
  <c r="T1042"/>
  <c r="Q1042"/>
  <c r="U1034"/>
  <c r="V1034"/>
  <c r="W1034"/>
  <c r="U1023"/>
  <c r="V1023"/>
  <c r="W1023"/>
  <c r="Q1017"/>
  <c r="T1015"/>
  <c r="Q1015"/>
  <c r="U1009"/>
  <c r="W1009"/>
  <c r="V1008"/>
  <c r="R1007"/>
  <c r="U998"/>
  <c r="W998"/>
  <c r="V997"/>
  <c r="R996"/>
  <c r="U990"/>
  <c r="W990"/>
  <c r="V989"/>
  <c r="W982"/>
  <c r="T980"/>
  <c r="U974"/>
  <c r="V974"/>
  <c r="W970"/>
  <c r="U970"/>
  <c r="T969"/>
  <c r="Q969"/>
  <c r="R969"/>
  <c r="W965"/>
  <c r="U963"/>
  <c r="V963"/>
  <c r="W959"/>
  <c r="U959"/>
  <c r="AB947"/>
  <c r="R947"/>
  <c r="S947"/>
  <c r="Q947"/>
  <c r="R887"/>
  <c r="Q887"/>
  <c r="S887"/>
  <c r="AB887"/>
  <c r="U876"/>
  <c r="V876"/>
  <c r="W876"/>
  <c r="AB1115"/>
  <c r="S1115"/>
  <c r="AB1112"/>
  <c r="S1102"/>
  <c r="T1102"/>
  <c r="AB1102"/>
  <c r="AB1094"/>
  <c r="R1094"/>
  <c r="T1094"/>
  <c r="Q1089"/>
  <c r="R1089"/>
  <c r="T1089"/>
  <c r="Q1088"/>
  <c r="S1088"/>
  <c r="U1085"/>
  <c r="V1085"/>
  <c r="U1076"/>
  <c r="W1076"/>
  <c r="T1074"/>
  <c r="Q1074"/>
  <c r="S1063"/>
  <c r="T1063"/>
  <c r="AB1063"/>
  <c r="T1058"/>
  <c r="Q1058"/>
  <c r="AB1053"/>
  <c r="R1053"/>
  <c r="AB1045"/>
  <c r="R1045"/>
  <c r="Q1033"/>
  <c r="R1033"/>
  <c r="S1033"/>
  <c r="T1033"/>
  <c r="V1032"/>
  <c r="W1032"/>
  <c r="AB1030"/>
  <c r="Q1030"/>
  <c r="R1030"/>
  <c r="S1030"/>
  <c r="Q1022"/>
  <c r="R1022"/>
  <c r="S1022"/>
  <c r="T1022"/>
  <c r="V1021"/>
  <c r="W1021"/>
  <c r="AB1019"/>
  <c r="Q1019"/>
  <c r="R1019"/>
  <c r="S1019"/>
  <c r="AB1018"/>
  <c r="R1018"/>
  <c r="AB1013"/>
  <c r="Q1013"/>
  <c r="S1013"/>
  <c r="U1012"/>
  <c r="V1012"/>
  <c r="AB1005"/>
  <c r="Q1005"/>
  <c r="S1005"/>
  <c r="U1004"/>
  <c r="V1004"/>
  <c r="AB1002"/>
  <c r="Q1002"/>
  <c r="S1002"/>
  <c r="U1001"/>
  <c r="V1001"/>
  <c r="AB994"/>
  <c r="Q994"/>
  <c r="S994"/>
  <c r="U993"/>
  <c r="V993"/>
  <c r="T985"/>
  <c r="Q985"/>
  <c r="S982"/>
  <c r="T982"/>
  <c r="AB982"/>
  <c r="AB975"/>
  <c r="Q975"/>
  <c r="S975"/>
  <c r="T975"/>
  <c r="W973"/>
  <c r="AC968"/>
  <c r="Q964"/>
  <c r="AB964"/>
  <c r="S964"/>
  <c r="T964"/>
  <c r="W962"/>
  <c r="U937"/>
  <c r="V937"/>
  <c r="R903"/>
  <c r="S903"/>
  <c r="T903"/>
  <c r="Q903"/>
  <c r="T850"/>
  <c r="S850"/>
  <c r="Q850"/>
  <c r="R850"/>
  <c r="AB850"/>
  <c r="U1052"/>
  <c r="W1052"/>
  <c r="U1044"/>
  <c r="W1044"/>
  <c r="AB1040"/>
  <c r="Q1040"/>
  <c r="S1040"/>
  <c r="U1039"/>
  <c r="V1039"/>
  <c r="W1031"/>
  <c r="V1029"/>
  <c r="W1029"/>
  <c r="W1020"/>
  <c r="U1017"/>
  <c r="W1017"/>
  <c r="AB1008"/>
  <c r="U1007"/>
  <c r="V1007"/>
  <c r="W1007"/>
  <c r="Q1006"/>
  <c r="R1006"/>
  <c r="S1006"/>
  <c r="T1006"/>
  <c r="Q1003"/>
  <c r="R1003"/>
  <c r="S1003"/>
  <c r="T1003"/>
  <c r="AB997"/>
  <c r="U996"/>
  <c r="V996"/>
  <c r="W996"/>
  <c r="Q995"/>
  <c r="R995"/>
  <c r="S995"/>
  <c r="T995"/>
  <c r="AB989"/>
  <c r="R988"/>
  <c r="AB980"/>
  <c r="R980"/>
  <c r="T977"/>
  <c r="Q977"/>
  <c r="R975"/>
  <c r="W966"/>
  <c r="R964"/>
  <c r="W952"/>
  <c r="U952"/>
  <c r="V952"/>
  <c r="S948"/>
  <c r="AB948"/>
  <c r="Q948"/>
  <c r="T948"/>
  <c r="U922"/>
  <c r="V922"/>
  <c r="W922"/>
  <c r="AB903"/>
  <c r="U894"/>
  <c r="V894"/>
  <c r="W894"/>
  <c r="V879"/>
  <c r="U879"/>
  <c r="W879"/>
  <c r="U957"/>
  <c r="V957"/>
  <c r="U954"/>
  <c r="V954"/>
  <c r="R945"/>
  <c r="T945"/>
  <c r="U935"/>
  <c r="W935"/>
  <c r="U914"/>
  <c r="W914"/>
  <c r="AB907"/>
  <c r="Q907"/>
  <c r="S907"/>
  <c r="U906"/>
  <c r="V906"/>
  <c r="T893"/>
  <c r="AB893"/>
  <c r="Q893"/>
  <c r="U884"/>
  <c r="V884"/>
  <c r="W884"/>
  <c r="R867"/>
  <c r="AB867"/>
  <c r="Q867"/>
  <c r="S867"/>
  <c r="T867"/>
  <c r="U865"/>
  <c r="V865"/>
  <c r="W865"/>
  <c r="T844"/>
  <c r="S844"/>
  <c r="Q844"/>
  <c r="R844"/>
  <c r="U833"/>
  <c r="V833"/>
  <c r="W833"/>
  <c r="V778"/>
  <c r="U778"/>
  <c r="W778"/>
  <c r="R740"/>
  <c r="S740"/>
  <c r="T740"/>
  <c r="Q740"/>
  <c r="AB740"/>
  <c r="R695"/>
  <c r="AB695"/>
  <c r="Q695"/>
  <c r="S695"/>
  <c r="T695"/>
  <c r="T1059"/>
  <c r="T1051"/>
  <c r="T1043"/>
  <c r="T1035"/>
  <c r="T1024"/>
  <c r="T1016"/>
  <c r="T1008"/>
  <c r="T997"/>
  <c r="T989"/>
  <c r="T986"/>
  <c r="AB974"/>
  <c r="AB966"/>
  <c r="AB963"/>
  <c r="S945"/>
  <c r="T943"/>
  <c r="Q943"/>
  <c r="T932"/>
  <c r="Q932"/>
  <c r="T929"/>
  <c r="Q929"/>
  <c r="AB929"/>
  <c r="AB924"/>
  <c r="Q924"/>
  <c r="S924"/>
  <c r="U923"/>
  <c r="V923"/>
  <c r="S917"/>
  <c r="T917"/>
  <c r="AB917"/>
  <c r="AB912"/>
  <c r="R912"/>
  <c r="R907"/>
  <c r="AB899"/>
  <c r="Q899"/>
  <c r="S899"/>
  <c r="U898"/>
  <c r="V898"/>
  <c r="AB896"/>
  <c r="Q896"/>
  <c r="S896"/>
  <c r="U895"/>
  <c r="V895"/>
  <c r="U892"/>
  <c r="W892"/>
  <c r="R883"/>
  <c r="AB883"/>
  <c r="S883"/>
  <c r="W882"/>
  <c r="V882"/>
  <c r="U874"/>
  <c r="V874"/>
  <c r="W874"/>
  <c r="S866"/>
  <c r="Q866"/>
  <c r="R866"/>
  <c r="T866"/>
  <c r="AB866"/>
  <c r="S788"/>
  <c r="AB788"/>
  <c r="Q788"/>
  <c r="R788"/>
  <c r="T788"/>
  <c r="U784"/>
  <c r="V784"/>
  <c r="W784"/>
  <c r="U928"/>
  <c r="W928"/>
  <c r="U926"/>
  <c r="V926"/>
  <c r="W926"/>
  <c r="Q925"/>
  <c r="R925"/>
  <c r="S925"/>
  <c r="T925"/>
  <c r="T920"/>
  <c r="Q920"/>
  <c r="U915"/>
  <c r="V915"/>
  <c r="W915"/>
  <c r="U911"/>
  <c r="W911"/>
  <c r="U909"/>
  <c r="V909"/>
  <c r="W909"/>
  <c r="Q908"/>
  <c r="R908"/>
  <c r="S908"/>
  <c r="T908"/>
  <c r="AB904"/>
  <c r="R904"/>
  <c r="U890"/>
  <c r="W890"/>
  <c r="Q888"/>
  <c r="AB888"/>
  <c r="S888"/>
  <c r="S878"/>
  <c r="AB878"/>
  <c r="Q878"/>
  <c r="T878"/>
  <c r="W862"/>
  <c r="U862"/>
  <c r="V862"/>
  <c r="U858"/>
  <c r="W858"/>
  <c r="V858"/>
  <c r="S855"/>
  <c r="T855"/>
  <c r="R855"/>
  <c r="AB855"/>
  <c r="AB836"/>
  <c r="Q836"/>
  <c r="S836"/>
  <c r="R836"/>
  <c r="T836"/>
  <c r="R808"/>
  <c r="Q808"/>
  <c r="S808"/>
  <c r="T808"/>
  <c r="AB808"/>
  <c r="U790"/>
  <c r="V790"/>
  <c r="W790"/>
  <c r="S1112"/>
  <c r="S1101"/>
  <c r="S1098"/>
  <c r="AB1097"/>
  <c r="S1086"/>
  <c r="S1078"/>
  <c r="S1070"/>
  <c r="S1062"/>
  <c r="R1059"/>
  <c r="S1054"/>
  <c r="R1051"/>
  <c r="R1043"/>
  <c r="R1035"/>
  <c r="R1024"/>
  <c r="R1016"/>
  <c r="S1011"/>
  <c r="R1008"/>
  <c r="S1000"/>
  <c r="R997"/>
  <c r="S992"/>
  <c r="R989"/>
  <c r="R986"/>
  <c r="S981"/>
  <c r="R978"/>
  <c r="S973"/>
  <c r="R970"/>
  <c r="S965"/>
  <c r="S962"/>
  <c r="R959"/>
  <c r="W957"/>
  <c r="W954"/>
  <c r="Q952"/>
  <c r="R952"/>
  <c r="T952"/>
  <c r="V951"/>
  <c r="W951"/>
  <c r="AB949"/>
  <c r="Q949"/>
  <c r="S949"/>
  <c r="R943"/>
  <c r="T937"/>
  <c r="W936"/>
  <c r="V935"/>
  <c r="R932"/>
  <c r="AB930"/>
  <c r="Q930"/>
  <c r="S930"/>
  <c r="U929"/>
  <c r="V929"/>
  <c r="W929"/>
  <c r="U927"/>
  <c r="AB927"/>
  <c r="Q927"/>
  <c r="R927"/>
  <c r="T927"/>
  <c r="U925"/>
  <c r="S920"/>
  <c r="Q917"/>
  <c r="U910"/>
  <c r="AB910"/>
  <c r="Q910"/>
  <c r="R910"/>
  <c r="T910"/>
  <c r="U908"/>
  <c r="Q904"/>
  <c r="U903"/>
  <c r="W903"/>
  <c r="U901"/>
  <c r="V901"/>
  <c r="W901"/>
  <c r="Q900"/>
  <c r="R900"/>
  <c r="S900"/>
  <c r="T900"/>
  <c r="Q897"/>
  <c r="AB897"/>
  <c r="R897"/>
  <c r="S897"/>
  <c r="T897"/>
  <c r="R893"/>
  <c r="R891"/>
  <c r="Q891"/>
  <c r="S891"/>
  <c r="R888"/>
  <c r="U880"/>
  <c r="V880"/>
  <c r="V871"/>
  <c r="U871"/>
  <c r="W871"/>
  <c r="W864"/>
  <c r="U864"/>
  <c r="V864"/>
  <c r="AB844"/>
  <c r="V804"/>
  <c r="U804"/>
  <c r="W804"/>
  <c r="W956"/>
  <c r="W953"/>
  <c r="Q950"/>
  <c r="S950"/>
  <c r="T950"/>
  <c r="U945"/>
  <c r="W945"/>
  <c r="AB941"/>
  <c r="Q941"/>
  <c r="S941"/>
  <c r="S940"/>
  <c r="AB940"/>
  <c r="AB939"/>
  <c r="R939"/>
  <c r="S939"/>
  <c r="AB938"/>
  <c r="R938"/>
  <c r="V936"/>
  <c r="AB931"/>
  <c r="R920"/>
  <c r="R914"/>
  <c r="S914"/>
  <c r="T914"/>
  <c r="U912"/>
  <c r="V912"/>
  <c r="W912"/>
  <c r="W906"/>
  <c r="S906"/>
  <c r="T906"/>
  <c r="AB906"/>
  <c r="AB902"/>
  <c r="Q902"/>
  <c r="R902"/>
  <c r="T902"/>
  <c r="S889"/>
  <c r="Q889"/>
  <c r="U885"/>
  <c r="V885"/>
  <c r="Q884"/>
  <c r="T884"/>
  <c r="AB884"/>
  <c r="S882"/>
  <c r="Q882"/>
  <c r="R882"/>
  <c r="T882"/>
  <c r="R878"/>
  <c r="S870"/>
  <c r="T870"/>
  <c r="AB870"/>
  <c r="T863"/>
  <c r="R863"/>
  <c r="Q863"/>
  <c r="S863"/>
  <c r="AB832"/>
  <c r="R832"/>
  <c r="S832"/>
  <c r="T832"/>
  <c r="V1061"/>
  <c r="V1053"/>
  <c r="V1045"/>
  <c r="V1037"/>
  <c r="V1026"/>
  <c r="V1018"/>
  <c r="V1010"/>
  <c r="V999"/>
  <c r="V991"/>
  <c r="V988"/>
  <c r="V980"/>
  <c r="T974"/>
  <c r="V972"/>
  <c r="T966"/>
  <c r="T963"/>
  <c r="V961"/>
  <c r="AB958"/>
  <c r="S957"/>
  <c r="AB957"/>
  <c r="U956"/>
  <c r="Q956"/>
  <c r="AB956"/>
  <c r="S956"/>
  <c r="T956"/>
  <c r="AB955"/>
  <c r="S954"/>
  <c r="AB954"/>
  <c r="U953"/>
  <c r="R950"/>
  <c r="U948"/>
  <c r="V948"/>
  <c r="U946"/>
  <c r="W946"/>
  <c r="V944"/>
  <c r="Q944"/>
  <c r="R944"/>
  <c r="T944"/>
  <c r="V943"/>
  <c r="W943"/>
  <c r="W942"/>
  <c r="R941"/>
  <c r="Q939"/>
  <c r="Q938"/>
  <c r="AB936"/>
  <c r="R936"/>
  <c r="S936"/>
  <c r="AB935"/>
  <c r="R935"/>
  <c r="U932"/>
  <c r="V932"/>
  <c r="W932"/>
  <c r="W931"/>
  <c r="Q931"/>
  <c r="R931"/>
  <c r="S931"/>
  <c r="T931"/>
  <c r="W923"/>
  <c r="S923"/>
  <c r="T923"/>
  <c r="AB923"/>
  <c r="AB918"/>
  <c r="Q918"/>
  <c r="S918"/>
  <c r="U917"/>
  <c r="V917"/>
  <c r="V914"/>
  <c r="R906"/>
  <c r="U904"/>
  <c r="V904"/>
  <c r="W904"/>
  <c r="S902"/>
  <c r="W898"/>
  <c r="S898"/>
  <c r="T898"/>
  <c r="AB898"/>
  <c r="W895"/>
  <c r="S895"/>
  <c r="T895"/>
  <c r="AB895"/>
  <c r="U893"/>
  <c r="V893"/>
  <c r="W893"/>
  <c r="V892"/>
  <c r="T889"/>
  <c r="U888"/>
  <c r="W888"/>
  <c r="S884"/>
  <c r="R879"/>
  <c r="T879"/>
  <c r="AB879"/>
  <c r="W866"/>
  <c r="U866"/>
  <c r="V866"/>
  <c r="Q856"/>
  <c r="AB856"/>
  <c r="R856"/>
  <c r="U834"/>
  <c r="V834"/>
  <c r="W834"/>
  <c r="Q957"/>
  <c r="R956"/>
  <c r="Q954"/>
  <c r="U944"/>
  <c r="U942"/>
  <c r="Q942"/>
  <c r="S942"/>
  <c r="T942"/>
  <c r="U940"/>
  <c r="V940"/>
  <c r="Q936"/>
  <c r="Q935"/>
  <c r="U934"/>
  <c r="W934"/>
  <c r="AB933"/>
  <c r="Q933"/>
  <c r="R933"/>
  <c r="T933"/>
  <c r="U931"/>
  <c r="T926"/>
  <c r="Q926"/>
  <c r="R923"/>
  <c r="U920"/>
  <c r="V920"/>
  <c r="W920"/>
  <c r="W919"/>
  <c r="Q919"/>
  <c r="R919"/>
  <c r="S919"/>
  <c r="T919"/>
  <c r="Q914"/>
  <c r="T909"/>
  <c r="Q909"/>
  <c r="Q906"/>
  <c r="AC906"/>
  <c r="R898"/>
  <c r="R895"/>
  <c r="Q892"/>
  <c r="AB892"/>
  <c r="S892"/>
  <c r="R889"/>
  <c r="R884"/>
  <c r="AB882"/>
  <c r="W880"/>
  <c r="T877"/>
  <c r="AB877"/>
  <c r="Q877"/>
  <c r="S877"/>
  <c r="R870"/>
  <c r="AB869"/>
  <c r="T869"/>
  <c r="S869"/>
  <c r="T856"/>
  <c r="U849"/>
  <c r="V849"/>
  <c r="W849"/>
  <c r="T831"/>
  <c r="S831"/>
  <c r="R831"/>
  <c r="AB831"/>
  <c r="S958"/>
  <c r="S955"/>
  <c r="T913"/>
  <c r="U891"/>
  <c r="U887"/>
  <c r="AB880"/>
  <c r="AB875"/>
  <c r="T872"/>
  <c r="AB864"/>
  <c r="W863"/>
  <c r="V860"/>
  <c r="AB858"/>
  <c r="W852"/>
  <c r="W846"/>
  <c r="V842"/>
  <c r="W842"/>
  <c r="U842"/>
  <c r="U837"/>
  <c r="U835"/>
  <c r="V835"/>
  <c r="U831"/>
  <c r="W831"/>
  <c r="U828"/>
  <c r="V828"/>
  <c r="W810"/>
  <c r="U810"/>
  <c r="V810"/>
  <c r="S807"/>
  <c r="T807"/>
  <c r="R807"/>
  <c r="Q807"/>
  <c r="AB807"/>
  <c r="U786"/>
  <c r="V786"/>
  <c r="W786"/>
  <c r="U756"/>
  <c r="V756"/>
  <c r="W756"/>
  <c r="U741"/>
  <c r="V741"/>
  <c r="W741"/>
  <c r="AB861"/>
  <c r="T861"/>
  <c r="S860"/>
  <c r="Q860"/>
  <c r="R852"/>
  <c r="S852"/>
  <c r="Q852"/>
  <c r="R846"/>
  <c r="S846"/>
  <c r="Q846"/>
  <c r="V841"/>
  <c r="W841"/>
  <c r="U841"/>
  <c r="U840"/>
  <c r="W840"/>
  <c r="S837"/>
  <c r="T837"/>
  <c r="R837"/>
  <c r="Q830"/>
  <c r="S830"/>
  <c r="AB830"/>
  <c r="AB827"/>
  <c r="R827"/>
  <c r="S827"/>
  <c r="W822"/>
  <c r="U822"/>
  <c r="V822"/>
  <c r="W819"/>
  <c r="U819"/>
  <c r="V819"/>
  <c r="W817"/>
  <c r="V817"/>
  <c r="U817"/>
  <c r="U789"/>
  <c r="W789"/>
  <c r="V789"/>
  <c r="S922"/>
  <c r="S916"/>
  <c r="R913"/>
  <c r="S905"/>
  <c r="S894"/>
  <c r="S876"/>
  <c r="T871"/>
  <c r="W869"/>
  <c r="Q862"/>
  <c r="S862"/>
  <c r="Q861"/>
  <c r="R860"/>
  <c r="AB859"/>
  <c r="R859"/>
  <c r="T858"/>
  <c r="V856"/>
  <c r="W856"/>
  <c r="U856"/>
  <c r="AB853"/>
  <c r="T853"/>
  <c r="T852"/>
  <c r="AB851"/>
  <c r="R851"/>
  <c r="AB847"/>
  <c r="T847"/>
  <c r="T846"/>
  <c r="AB845"/>
  <c r="R845"/>
  <c r="Q838"/>
  <c r="AC832"/>
  <c r="R830"/>
  <c r="V829"/>
  <c r="W829"/>
  <c r="W803"/>
  <c r="V803"/>
  <c r="U803"/>
  <c r="R922"/>
  <c r="R916"/>
  <c r="R905"/>
  <c r="R894"/>
  <c r="AB881"/>
  <c r="T881"/>
  <c r="S871"/>
  <c r="V870"/>
  <c r="V869"/>
  <c r="R865"/>
  <c r="T865"/>
  <c r="AB865"/>
  <c r="Q864"/>
  <c r="R858"/>
  <c r="W843"/>
  <c r="W821"/>
  <c r="U821"/>
  <c r="V821"/>
  <c r="W818"/>
  <c r="U818"/>
  <c r="V818"/>
  <c r="AB814"/>
  <c r="S814"/>
  <c r="Q814"/>
  <c r="U783"/>
  <c r="V783"/>
  <c r="U776"/>
  <c r="V776"/>
  <c r="W776"/>
  <c r="W770"/>
  <c r="U770"/>
  <c r="AB890"/>
  <c r="T890"/>
  <c r="U870"/>
  <c r="Q858"/>
  <c r="AB854"/>
  <c r="Q854"/>
  <c r="S854"/>
  <c r="U850"/>
  <c r="W850"/>
  <c r="AB848"/>
  <c r="Q848"/>
  <c r="S848"/>
  <c r="U844"/>
  <c r="W844"/>
  <c r="V843"/>
  <c r="T840"/>
  <c r="S840"/>
  <c r="AC836"/>
  <c r="R834"/>
  <c r="S834"/>
  <c r="Q834"/>
  <c r="Q828"/>
  <c r="AB828"/>
  <c r="T828"/>
  <c r="U812"/>
  <c r="V812"/>
  <c r="W812"/>
  <c r="R811"/>
  <c r="S811"/>
  <c r="T811"/>
  <c r="AB811"/>
  <c r="Q811"/>
  <c r="S810"/>
  <c r="T810"/>
  <c r="R810"/>
  <c r="AB810"/>
  <c r="Q810"/>
  <c r="AB781"/>
  <c r="W769"/>
  <c r="U769"/>
  <c r="V769"/>
  <c r="Q890"/>
  <c r="U889"/>
  <c r="R886"/>
  <c r="T885"/>
  <c r="AB885"/>
  <c r="W883"/>
  <c r="R875"/>
  <c r="T874"/>
  <c r="AB874"/>
  <c r="V873"/>
  <c r="AB872"/>
  <c r="T854"/>
  <c r="U853"/>
  <c r="V853"/>
  <c r="T848"/>
  <c r="U847"/>
  <c r="V847"/>
  <c r="Q842"/>
  <c r="V840"/>
  <c r="V838"/>
  <c r="W838"/>
  <c r="U838"/>
  <c r="AB835"/>
  <c r="T835"/>
  <c r="T834"/>
  <c r="Q833"/>
  <c r="R833"/>
  <c r="AB833"/>
  <c r="T833"/>
  <c r="S828"/>
  <c r="S826"/>
  <c r="T826"/>
  <c r="AB826"/>
  <c r="R826"/>
  <c r="R823"/>
  <c r="Q823"/>
  <c r="S823"/>
  <c r="T823"/>
  <c r="S822"/>
  <c r="R822"/>
  <c r="T822"/>
  <c r="AB822"/>
  <c r="Q822"/>
  <c r="R820"/>
  <c r="Q820"/>
  <c r="S820"/>
  <c r="T820"/>
  <c r="S819"/>
  <c r="R819"/>
  <c r="T819"/>
  <c r="AB819"/>
  <c r="Q819"/>
  <c r="R814"/>
  <c r="U799"/>
  <c r="V799"/>
  <c r="W799"/>
  <c r="W797"/>
  <c r="U797"/>
  <c r="V797"/>
  <c r="U777"/>
  <c r="V777"/>
  <c r="W777"/>
  <c r="U725"/>
  <c r="W725"/>
  <c r="V725"/>
  <c r="AB857"/>
  <c r="AB843"/>
  <c r="AB839"/>
  <c r="Q829"/>
  <c r="W827"/>
  <c r="V825"/>
  <c r="AB824"/>
  <c r="V823"/>
  <c r="U823"/>
  <c r="V820"/>
  <c r="U820"/>
  <c r="V806"/>
  <c r="Q805"/>
  <c r="T805"/>
  <c r="U800"/>
  <c r="R799"/>
  <c r="AB794"/>
  <c r="S794"/>
  <c r="R793"/>
  <c r="W791"/>
  <c r="V791"/>
  <c r="Q785"/>
  <c r="U780"/>
  <c r="Q779"/>
  <c r="T779"/>
  <c r="W773"/>
  <c r="S770"/>
  <c r="T770"/>
  <c r="Q770"/>
  <c r="R770"/>
  <c r="R767"/>
  <c r="S764"/>
  <c r="T764"/>
  <c r="R764"/>
  <c r="AB760"/>
  <c r="T760"/>
  <c r="S760"/>
  <c r="U759"/>
  <c r="W759"/>
  <c r="V759"/>
  <c r="AB754"/>
  <c r="W749"/>
  <c r="U749"/>
  <c r="U711"/>
  <c r="V711"/>
  <c r="W711"/>
  <c r="V703"/>
  <c r="U703"/>
  <c r="W703"/>
  <c r="AB797"/>
  <c r="R795"/>
  <c r="S795"/>
  <c r="Q795"/>
  <c r="U793"/>
  <c r="V793"/>
  <c r="T790"/>
  <c r="AB790"/>
  <c r="S790"/>
  <c r="Q789"/>
  <c r="R789"/>
  <c r="AB789"/>
  <c r="W785"/>
  <c r="V785"/>
  <c r="AB768"/>
  <c r="T768"/>
  <c r="S768"/>
  <c r="U767"/>
  <c r="W767"/>
  <c r="V767"/>
  <c r="U752"/>
  <c r="V752"/>
  <c r="AB738"/>
  <c r="Q738"/>
  <c r="T738"/>
  <c r="R738"/>
  <c r="W736"/>
  <c r="U736"/>
  <c r="AB730"/>
  <c r="Q730"/>
  <c r="R730"/>
  <c r="S730"/>
  <c r="T730"/>
  <c r="U696"/>
  <c r="V696"/>
  <c r="W696"/>
  <c r="S825"/>
  <c r="AB825"/>
  <c r="T824"/>
  <c r="R815"/>
  <c r="S815"/>
  <c r="Q815"/>
  <c r="U805"/>
  <c r="V805"/>
  <c r="T802"/>
  <c r="AB802"/>
  <c r="S802"/>
  <c r="R801"/>
  <c r="S801"/>
  <c r="Q801"/>
  <c r="AB801"/>
  <c r="AB798"/>
  <c r="Q796"/>
  <c r="T796"/>
  <c r="AC795"/>
  <c r="AB792"/>
  <c r="R790"/>
  <c r="S781"/>
  <c r="T781"/>
  <c r="R781"/>
  <c r="U779"/>
  <c r="V779"/>
  <c r="AB775"/>
  <c r="AB771"/>
  <c r="S771"/>
  <c r="Q757"/>
  <c r="R757"/>
  <c r="T757"/>
  <c r="R751"/>
  <c r="T751"/>
  <c r="S751"/>
  <c r="U745"/>
  <c r="W745"/>
  <c r="AB744"/>
  <c r="W735"/>
  <c r="V735"/>
  <c r="U708"/>
  <c r="V708"/>
  <c r="T676"/>
  <c r="R676"/>
  <c r="AB676"/>
  <c r="S676"/>
  <c r="Q676"/>
  <c r="T857"/>
  <c r="T843"/>
  <c r="T839"/>
  <c r="W826"/>
  <c r="Q825"/>
  <c r="S824"/>
  <c r="Q816"/>
  <c r="T816"/>
  <c r="V807"/>
  <c r="R802"/>
  <c r="W798"/>
  <c r="R796"/>
  <c r="W794"/>
  <c r="V794"/>
  <c r="W792"/>
  <c r="AB791"/>
  <c r="S791"/>
  <c r="Q790"/>
  <c r="AB785"/>
  <c r="T784"/>
  <c r="AB784"/>
  <c r="S784"/>
  <c r="Q783"/>
  <c r="R783"/>
  <c r="AB783"/>
  <c r="V781"/>
  <c r="Q772"/>
  <c r="R772"/>
  <c r="R768"/>
  <c r="W763"/>
  <c r="W761"/>
  <c r="R761"/>
  <c r="S761"/>
  <c r="T761"/>
  <c r="AB761"/>
  <c r="Q761"/>
  <c r="T759"/>
  <c r="AB759"/>
  <c r="Q759"/>
  <c r="Q758"/>
  <c r="R758"/>
  <c r="AB758"/>
  <c r="T758"/>
  <c r="Q751"/>
  <c r="AB749"/>
  <c r="U740"/>
  <c r="V740"/>
  <c r="W740"/>
  <c r="R725"/>
  <c r="S725"/>
  <c r="T725"/>
  <c r="Q725"/>
  <c r="U681"/>
  <c r="V681"/>
  <c r="W681"/>
  <c r="AB821"/>
  <c r="T821"/>
  <c r="AB818"/>
  <c r="T818"/>
  <c r="W814"/>
  <c r="V814"/>
  <c r="AB809"/>
  <c r="Q809"/>
  <c r="T809"/>
  <c r="AB803"/>
  <c r="S803"/>
  <c r="W788"/>
  <c r="V788"/>
  <c r="U785"/>
  <c r="R775"/>
  <c r="Q775"/>
  <c r="Q768"/>
  <c r="U764"/>
  <c r="V764"/>
  <c r="W760"/>
  <c r="U760"/>
  <c r="S756"/>
  <c r="T756"/>
  <c r="AB756"/>
  <c r="R756"/>
  <c r="W755"/>
  <c r="V755"/>
  <c r="U753"/>
  <c r="W753"/>
  <c r="S738"/>
  <c r="T737"/>
  <c r="Q737"/>
  <c r="R737"/>
  <c r="S737"/>
  <c r="AB737"/>
  <c r="R736"/>
  <c r="S736"/>
  <c r="T736"/>
  <c r="Q736"/>
  <c r="AB736"/>
  <c r="U734"/>
  <c r="V734"/>
  <c r="U721"/>
  <c r="W721"/>
  <c r="Q707"/>
  <c r="AB707"/>
  <c r="S707"/>
  <c r="T707"/>
  <c r="R707"/>
  <c r="U690"/>
  <c r="V690"/>
  <c r="W690"/>
  <c r="U685"/>
  <c r="V685"/>
  <c r="W685"/>
  <c r="S829"/>
  <c r="R821"/>
  <c r="R818"/>
  <c r="AC814"/>
  <c r="W813"/>
  <c r="R803"/>
  <c r="R798"/>
  <c r="S798"/>
  <c r="Q798"/>
  <c r="U796"/>
  <c r="V796"/>
  <c r="W793"/>
  <c r="R792"/>
  <c r="S792"/>
  <c r="Q792"/>
  <c r="W787"/>
  <c r="Q781"/>
  <c r="R778"/>
  <c r="S778"/>
  <c r="Q778"/>
  <c r="Q776"/>
  <c r="R776"/>
  <c r="Q769"/>
  <c r="AB769"/>
  <c r="R769"/>
  <c r="S769"/>
  <c r="T769"/>
  <c r="T767"/>
  <c r="AB767"/>
  <c r="Q767"/>
  <c r="Q766"/>
  <c r="R766"/>
  <c r="AB766"/>
  <c r="T766"/>
  <c r="Q765"/>
  <c r="R765"/>
  <c r="Q747"/>
  <c r="R747"/>
  <c r="S747"/>
  <c r="AB747"/>
  <c r="U742"/>
  <c r="W742"/>
  <c r="V742"/>
  <c r="W739"/>
  <c r="U739"/>
  <c r="AB735"/>
  <c r="Q735"/>
  <c r="T735"/>
  <c r="R735"/>
  <c r="U730"/>
  <c r="W730"/>
  <c r="R722"/>
  <c r="S722"/>
  <c r="T722"/>
  <c r="AB722"/>
  <c r="W708"/>
  <c r="R696"/>
  <c r="S696"/>
  <c r="T696"/>
  <c r="AB696"/>
  <c r="Q696"/>
  <c r="Q821"/>
  <c r="Q818"/>
  <c r="U816"/>
  <c r="V816"/>
  <c r="V813"/>
  <c r="T813"/>
  <c r="AB813"/>
  <c r="S813"/>
  <c r="Q812"/>
  <c r="R812"/>
  <c r="AB812"/>
  <c r="W805"/>
  <c r="R804"/>
  <c r="S804"/>
  <c r="Q804"/>
  <c r="Q803"/>
  <c r="V800"/>
  <c r="Q799"/>
  <c r="T799"/>
  <c r="AB795"/>
  <c r="Q793"/>
  <c r="AB793"/>
  <c r="T793"/>
  <c r="V787"/>
  <c r="T787"/>
  <c r="AB787"/>
  <c r="S787"/>
  <c r="Q786"/>
  <c r="R786"/>
  <c r="AB786"/>
  <c r="W779"/>
  <c r="V775"/>
  <c r="W775"/>
  <c r="U775"/>
  <c r="W774"/>
  <c r="U774"/>
  <c r="T773"/>
  <c r="S773"/>
  <c r="AB773"/>
  <c r="R773"/>
  <c r="V772"/>
  <c r="W772"/>
  <c r="U772"/>
  <c r="W768"/>
  <c r="U768"/>
  <c r="S767"/>
  <c r="S762"/>
  <c r="AB762"/>
  <c r="Q756"/>
  <c r="W752"/>
  <c r="AB743"/>
  <c r="S743"/>
  <c r="Q743"/>
  <c r="R743"/>
  <c r="W738"/>
  <c r="V738"/>
  <c r="U737"/>
  <c r="V737"/>
  <c r="AB724"/>
  <c r="Q724"/>
  <c r="R724"/>
  <c r="T724"/>
  <c r="S724"/>
  <c r="AB715"/>
  <c r="S715"/>
  <c r="T715"/>
  <c r="Q715"/>
  <c r="U714"/>
  <c r="V714"/>
  <c r="W714"/>
  <c r="U704"/>
  <c r="V704"/>
  <c r="W704"/>
  <c r="U700"/>
  <c r="V700"/>
  <c r="U811"/>
  <c r="U808"/>
  <c r="Q752"/>
  <c r="R752"/>
  <c r="W747"/>
  <c r="S742"/>
  <c r="T742"/>
  <c r="AB742"/>
  <c r="AB741"/>
  <c r="Q741"/>
  <c r="R741"/>
  <c r="AB729"/>
  <c r="S728"/>
  <c r="T728"/>
  <c r="AB728"/>
  <c r="S719"/>
  <c r="T719"/>
  <c r="AB719"/>
  <c r="V716"/>
  <c r="U716"/>
  <c r="W716"/>
  <c r="U710"/>
  <c r="V710"/>
  <c r="W710"/>
  <c r="S706"/>
  <c r="AB706"/>
  <c r="Q706"/>
  <c r="V701"/>
  <c r="T672"/>
  <c r="R672"/>
  <c r="Q672"/>
  <c r="S672"/>
  <c r="AB672"/>
  <c r="U668"/>
  <c r="V668"/>
  <c r="W668"/>
  <c r="T806"/>
  <c r="T800"/>
  <c r="Q755"/>
  <c r="R755"/>
  <c r="V751"/>
  <c r="W751"/>
  <c r="T748"/>
  <c r="Q748"/>
  <c r="V746"/>
  <c r="W746"/>
  <c r="AC740"/>
  <c r="U731"/>
  <c r="V731"/>
  <c r="AB723"/>
  <c r="R723"/>
  <c r="AB720"/>
  <c r="AB710"/>
  <c r="R710"/>
  <c r="S710"/>
  <c r="T710"/>
  <c r="U709"/>
  <c r="W709"/>
  <c r="S705"/>
  <c r="AB705"/>
  <c r="Q705"/>
  <c r="R705"/>
  <c r="T705"/>
  <c r="R699"/>
  <c r="T699"/>
  <c r="AB699"/>
  <c r="S699"/>
  <c r="S691"/>
  <c r="Q691"/>
  <c r="R691"/>
  <c r="T691"/>
  <c r="AB691"/>
  <c r="AC751"/>
  <c r="Q744"/>
  <c r="R744"/>
  <c r="S744"/>
  <c r="Q733"/>
  <c r="R733"/>
  <c r="S733"/>
  <c r="U728"/>
  <c r="V728"/>
  <c r="AB726"/>
  <c r="R726"/>
  <c r="U722"/>
  <c r="W722"/>
  <c r="U719"/>
  <c r="V719"/>
  <c r="T718"/>
  <c r="AB718"/>
  <c r="Q718"/>
  <c r="S718"/>
  <c r="S713"/>
  <c r="T713"/>
  <c r="S702"/>
  <c r="T702"/>
  <c r="AB702"/>
  <c r="U682"/>
  <c r="V682"/>
  <c r="V662"/>
  <c r="W662"/>
  <c r="U662"/>
  <c r="T657"/>
  <c r="Q657"/>
  <c r="R657"/>
  <c r="AB657"/>
  <c r="S657"/>
  <c r="Q653"/>
  <c r="S653"/>
  <c r="T653"/>
  <c r="R653"/>
  <c r="AB653"/>
  <c r="AB755"/>
  <c r="U751"/>
  <c r="V750"/>
  <c r="S750"/>
  <c r="T750"/>
  <c r="U748"/>
  <c r="V748"/>
  <c r="S745"/>
  <c r="T745"/>
  <c r="AB745"/>
  <c r="V743"/>
  <c r="W743"/>
  <c r="T734"/>
  <c r="Q734"/>
  <c r="V732"/>
  <c r="W732"/>
  <c r="AB727"/>
  <c r="Q727"/>
  <c r="R727"/>
  <c r="S727"/>
  <c r="U723"/>
  <c r="V723"/>
  <c r="W723"/>
  <c r="Q721"/>
  <c r="AB721"/>
  <c r="R721"/>
  <c r="S721"/>
  <c r="R718"/>
  <c r="S716"/>
  <c r="Q716"/>
  <c r="R716"/>
  <c r="T716"/>
  <c r="Q710"/>
  <c r="W693"/>
  <c r="V693"/>
  <c r="U678"/>
  <c r="W678"/>
  <c r="U762"/>
  <c r="V762"/>
  <c r="S753"/>
  <c r="T753"/>
  <c r="T752"/>
  <c r="U750"/>
  <c r="AB746"/>
  <c r="S746"/>
  <c r="Q745"/>
  <c r="T741"/>
  <c r="R734"/>
  <c r="W731"/>
  <c r="S731"/>
  <c r="T731"/>
  <c r="AB731"/>
  <c r="V729"/>
  <c r="W729"/>
  <c r="T727"/>
  <c r="U726"/>
  <c r="V726"/>
  <c r="W726"/>
  <c r="V720"/>
  <c r="W720"/>
  <c r="V709"/>
  <c r="V705"/>
  <c r="U705"/>
  <c r="W705"/>
  <c r="T694"/>
  <c r="AB694"/>
  <c r="Q694"/>
  <c r="R694"/>
  <c r="S694"/>
  <c r="W684"/>
  <c r="U684"/>
  <c r="V684"/>
  <c r="AB675"/>
  <c r="AB689"/>
  <c r="S689"/>
  <c r="S688"/>
  <c r="Q688"/>
  <c r="AB687"/>
  <c r="S687"/>
  <c r="U683"/>
  <c r="W683"/>
  <c r="AB674"/>
  <c r="Q674"/>
  <c r="T674"/>
  <c r="S669"/>
  <c r="AB669"/>
  <c r="Q669"/>
  <c r="U667"/>
  <c r="W667"/>
  <c r="AB661"/>
  <c r="Q661"/>
  <c r="S661"/>
  <c r="T661"/>
  <c r="U660"/>
  <c r="V660"/>
  <c r="S732"/>
  <c r="S720"/>
  <c r="T717"/>
  <c r="R714"/>
  <c r="R712"/>
  <c r="S709"/>
  <c r="AB704"/>
  <c r="AB703"/>
  <c r="T698"/>
  <c r="U697"/>
  <c r="Q693"/>
  <c r="T693"/>
  <c r="S692"/>
  <c r="U691"/>
  <c r="Q677"/>
  <c r="R677"/>
  <c r="AB670"/>
  <c r="Q670"/>
  <c r="T670"/>
  <c r="U669"/>
  <c r="V669"/>
  <c r="R666"/>
  <c r="T666"/>
  <c r="AB666"/>
  <c r="Q665"/>
  <c r="S665"/>
  <c r="T665"/>
  <c r="W664"/>
  <c r="U664"/>
  <c r="T663"/>
  <c r="Q663"/>
  <c r="R663"/>
  <c r="AB658"/>
  <c r="R658"/>
  <c r="S658"/>
  <c r="U656"/>
  <c r="W656"/>
  <c r="AB701"/>
  <c r="S701"/>
  <c r="U686"/>
  <c r="W686"/>
  <c r="V683"/>
  <c r="AC679"/>
  <c r="AB679"/>
  <c r="S679"/>
  <c r="R678"/>
  <c r="T678"/>
  <c r="AB678"/>
  <c r="V676"/>
  <c r="W676"/>
  <c r="Q675"/>
  <c r="S675"/>
  <c r="T675"/>
  <c r="V654"/>
  <c r="W654"/>
  <c r="W715"/>
  <c r="W713"/>
  <c r="Q701"/>
  <c r="Q698"/>
  <c r="AC692"/>
  <c r="AB688"/>
  <c r="AB683"/>
  <c r="S683"/>
  <c r="R682"/>
  <c r="T682"/>
  <c r="AB682"/>
  <c r="AB680"/>
  <c r="R680"/>
  <c r="S680"/>
  <c r="R679"/>
  <c r="V675"/>
  <c r="Q673"/>
  <c r="T673"/>
  <c r="V667"/>
  <c r="AB667"/>
  <c r="R667"/>
  <c r="S667"/>
  <c r="V665"/>
  <c r="W665"/>
  <c r="Q662"/>
  <c r="S662"/>
  <c r="T662"/>
  <c r="W660"/>
  <c r="AB659"/>
  <c r="R659"/>
  <c r="S659"/>
  <c r="V657"/>
  <c r="W657"/>
  <c r="Q655"/>
  <c r="R655"/>
  <c r="T655"/>
  <c r="V715"/>
  <c r="V713"/>
  <c r="AB711"/>
  <c r="S711"/>
  <c r="AB708"/>
  <c r="S708"/>
  <c r="U707"/>
  <c r="T703"/>
  <c r="W702"/>
  <c r="R700"/>
  <c r="W699"/>
  <c r="W689"/>
  <c r="W688"/>
  <c r="W687"/>
  <c r="Q684"/>
  <c r="R684"/>
  <c r="R683"/>
  <c r="R681"/>
  <c r="T681"/>
  <c r="Q680"/>
  <c r="Q679"/>
  <c r="W677"/>
  <c r="U677"/>
  <c r="U675"/>
  <c r="V672"/>
  <c r="W672"/>
  <c r="AB671"/>
  <c r="Q671"/>
  <c r="S671"/>
  <c r="T671"/>
  <c r="T667"/>
  <c r="U666"/>
  <c r="W666"/>
  <c r="AB662"/>
  <c r="Q659"/>
  <c r="S655"/>
  <c r="AB712"/>
  <c r="AB709"/>
  <c r="W706"/>
  <c r="Q704"/>
  <c r="T704"/>
  <c r="S703"/>
  <c r="U702"/>
  <c r="V699"/>
  <c r="AB693"/>
  <c r="AB692"/>
  <c r="V689"/>
  <c r="U688"/>
  <c r="U687"/>
  <c r="V686"/>
  <c r="Q683"/>
  <c r="AC677"/>
  <c r="R675"/>
  <c r="W674"/>
  <c r="V671"/>
  <c r="W669"/>
  <c r="AB668"/>
  <c r="R668"/>
  <c r="S668"/>
  <c r="Q667"/>
  <c r="AB665"/>
  <c r="V663"/>
  <c r="W663"/>
  <c r="S660"/>
  <c r="AB660"/>
  <c r="Q660"/>
  <c r="U658"/>
  <c r="W658"/>
  <c r="V656"/>
  <c r="V653"/>
  <c r="W653"/>
  <c r="AB717"/>
  <c r="U706"/>
  <c r="AB698"/>
  <c r="AB690"/>
  <c r="S690"/>
  <c r="T689"/>
  <c r="T688"/>
  <c r="T687"/>
  <c r="AB686"/>
  <c r="S686"/>
  <c r="R685"/>
  <c r="T685"/>
  <c r="AB685"/>
  <c r="U679"/>
  <c r="W679"/>
  <c r="U676"/>
  <c r="U674"/>
  <c r="U671"/>
  <c r="T669"/>
  <c r="V664"/>
  <c r="Q664"/>
  <c r="R664"/>
  <c r="T664"/>
  <c r="R662"/>
  <c r="W661"/>
  <c r="U659"/>
  <c r="V659"/>
  <c r="R656"/>
  <c r="T656"/>
  <c r="AB656"/>
  <c r="W655"/>
  <c r="U655"/>
  <c r="AB654"/>
  <c r="T654"/>
  <c r="Q654"/>
  <c r="R654"/>
  <c r="R414"/>
  <c r="AC414"/>
  <c r="AC516"/>
  <c r="T399"/>
  <c r="R220"/>
  <c r="Q220"/>
  <c r="Z236"/>
  <c r="Y236"/>
  <c r="X236"/>
  <c r="AA236"/>
  <c r="V649"/>
  <c r="W649"/>
  <c r="AB634"/>
  <c r="T634"/>
  <c r="R632"/>
  <c r="Q632"/>
  <c r="S632"/>
  <c r="E631"/>
  <c r="AC631" s="1"/>
  <c r="AB631"/>
  <c r="U630"/>
  <c r="W630"/>
  <c r="W629"/>
  <c r="V629"/>
  <c r="U629"/>
  <c r="S585"/>
  <c r="AB585"/>
  <c r="R585"/>
  <c r="J592"/>
  <c r="V531"/>
  <c r="W531"/>
  <c r="Q518"/>
  <c r="T518"/>
  <c r="AB518"/>
  <c r="Q455"/>
  <c r="T455"/>
  <c r="AB455"/>
  <c r="J425"/>
  <c r="U402"/>
  <c r="W402"/>
  <c r="E358"/>
  <c r="AC358"/>
  <c r="AB358"/>
  <c r="S595"/>
  <c r="R595"/>
  <c r="S518"/>
  <c r="R533"/>
  <c r="Q533"/>
  <c r="AB533"/>
  <c r="Q595"/>
  <c r="Q593"/>
  <c r="Y573"/>
  <c r="J573"/>
  <c r="V478"/>
  <c r="W478"/>
  <c r="U478"/>
  <c r="S474"/>
  <c r="AB474"/>
  <c r="X468"/>
  <c r="J468"/>
  <c r="R593"/>
  <c r="T595"/>
  <c r="U531"/>
  <c r="J604"/>
  <c r="R603"/>
  <c r="T603"/>
  <c r="AB603"/>
  <c r="Q603"/>
  <c r="S575"/>
  <c r="R575"/>
  <c r="J610"/>
  <c r="J607"/>
  <c r="S606"/>
  <c r="R606"/>
  <c r="T606"/>
  <c r="Q606"/>
  <c r="U504"/>
  <c r="W504"/>
  <c r="W503"/>
  <c r="V503"/>
  <c r="W502"/>
  <c r="U502"/>
  <c r="S593"/>
  <c r="AB438"/>
  <c r="R623"/>
  <c r="Q623"/>
  <c r="Q506"/>
  <c r="S506"/>
  <c r="AB506"/>
  <c r="J625"/>
  <c r="J621"/>
  <c r="J618"/>
  <c r="J550"/>
  <c r="J527"/>
  <c r="J519"/>
  <c r="J490"/>
  <c r="Y476"/>
  <c r="J476"/>
  <c r="J444"/>
  <c r="J416"/>
  <c r="J326"/>
  <c r="W279"/>
  <c r="U279"/>
  <c r="S276"/>
  <c r="R276"/>
  <c r="Q276"/>
  <c r="T276"/>
  <c r="J274"/>
  <c r="J637"/>
  <c r="J634"/>
  <c r="J622"/>
  <c r="J606"/>
  <c r="J603"/>
  <c r="J595"/>
  <c r="E584"/>
  <c r="AC584" s="1"/>
  <c r="J575"/>
  <c r="J520"/>
  <c r="AA481"/>
  <c r="J481"/>
  <c r="J454"/>
  <c r="J436"/>
  <c r="J570"/>
  <c r="E538"/>
  <c r="AC538" s="1"/>
  <c r="J460"/>
  <c r="J650"/>
  <c r="J503"/>
  <c r="J502"/>
  <c r="J487"/>
  <c r="J479"/>
  <c r="J651"/>
  <c r="J643"/>
  <c r="E598"/>
  <c r="AC598" s="1"/>
  <c r="J567"/>
  <c r="J553"/>
  <c r="J544"/>
  <c r="J529"/>
  <c r="J465"/>
  <c r="J647"/>
  <c r="J644"/>
  <c r="J640"/>
  <c r="E627"/>
  <c r="AC627" s="1"/>
  <c r="E587"/>
  <c r="AC587" s="1"/>
  <c r="J560"/>
  <c r="Z554"/>
  <c r="J554"/>
  <c r="J530"/>
  <c r="J522"/>
  <c r="J511"/>
  <c r="J499"/>
  <c r="J498"/>
  <c r="J471"/>
  <c r="J648"/>
  <c r="E624"/>
  <c r="AC624" s="1"/>
  <c r="J617"/>
  <c r="J614"/>
  <c r="E613"/>
  <c r="AC613" s="1"/>
  <c r="E586"/>
  <c r="AC586"/>
  <c r="E578"/>
  <c r="AC578" s="1"/>
  <c r="J561"/>
  <c r="J526"/>
  <c r="J523"/>
  <c r="J508"/>
  <c r="Y457"/>
  <c r="J457"/>
  <c r="J415"/>
  <c r="E650"/>
  <c r="AC650" s="1"/>
  <c r="E647"/>
  <c r="AC647" s="1"/>
  <c r="E643"/>
  <c r="AC643" s="1"/>
  <c r="E640"/>
  <c r="AC640" s="1"/>
  <c r="E637"/>
  <c r="AC637" s="1"/>
  <c r="E634"/>
  <c r="AC634" s="1"/>
  <c r="J631"/>
  <c r="J628"/>
  <c r="E621"/>
  <c r="AC621" s="1"/>
  <c r="E617"/>
  <c r="AC617" s="1"/>
  <c r="E610"/>
  <c r="AC610" s="1"/>
  <c r="E606"/>
  <c r="AC606" s="1"/>
  <c r="E603"/>
  <c r="AC603" s="1"/>
  <c r="Z601"/>
  <c r="J601"/>
  <c r="J598"/>
  <c r="E595"/>
  <c r="AC595" s="1"/>
  <c r="E592"/>
  <c r="AC592" s="1"/>
  <c r="J590"/>
  <c r="J587"/>
  <c r="J584"/>
  <c r="J581"/>
  <c r="Z578"/>
  <c r="J578"/>
  <c r="E575"/>
  <c r="AC575" s="1"/>
  <c r="E570"/>
  <c r="AC570" s="1"/>
  <c r="E567"/>
  <c r="AC567" s="1"/>
  <c r="J564"/>
  <c r="E560"/>
  <c r="AC560" s="1"/>
  <c r="J557"/>
  <c r="E553"/>
  <c r="AC553" s="1"/>
  <c r="E547"/>
  <c r="AC547" s="1"/>
  <c r="E544"/>
  <c r="AC544" s="1"/>
  <c r="J541"/>
  <c r="J538"/>
  <c r="J535"/>
  <c r="J532"/>
  <c r="E529"/>
  <c r="AC529" s="1"/>
  <c r="E526"/>
  <c r="AC526"/>
  <c r="E522"/>
  <c r="AC522" s="1"/>
  <c r="E519"/>
  <c r="AC519" s="1"/>
  <c r="J517"/>
  <c r="J514"/>
  <c r="E511"/>
  <c r="AC511" s="1"/>
  <c r="J505"/>
  <c r="E498"/>
  <c r="AC498" s="1"/>
  <c r="J496"/>
  <c r="J493"/>
  <c r="E489"/>
  <c r="AC489" s="1"/>
  <c r="J485"/>
  <c r="J483"/>
  <c r="E473"/>
  <c r="AC473" s="1"/>
  <c r="E470"/>
  <c r="AC470" s="1"/>
  <c r="E451"/>
  <c r="AC451" s="1"/>
  <c r="J441"/>
  <c r="J440"/>
  <c r="J431"/>
  <c r="J420"/>
  <c r="J414"/>
  <c r="J403"/>
  <c r="J397"/>
  <c r="J370"/>
  <c r="J364"/>
  <c r="J353"/>
  <c r="J342"/>
  <c r="J489"/>
  <c r="E478"/>
  <c r="AC478" s="1"/>
  <c r="J473"/>
  <c r="J470"/>
  <c r="E467"/>
  <c r="AC467" s="1"/>
  <c r="E462"/>
  <c r="AC462" s="1"/>
  <c r="J459"/>
  <c r="E456"/>
  <c r="AC456" s="1"/>
  <c r="J451"/>
  <c r="J430"/>
  <c r="J402"/>
  <c r="J388"/>
  <c r="J362"/>
  <c r="J310"/>
  <c r="E646"/>
  <c r="AC646" s="1"/>
  <c r="E642"/>
  <c r="AC642" s="1"/>
  <c r="E636"/>
  <c r="AC636" s="1"/>
  <c r="E633"/>
  <c r="AC633" s="1"/>
  <c r="E630"/>
  <c r="AC630" s="1"/>
  <c r="J627"/>
  <c r="J624"/>
  <c r="E620"/>
  <c r="AC620" s="1"/>
  <c r="E616"/>
  <c r="AC616" s="1"/>
  <c r="J613"/>
  <c r="E609"/>
  <c r="AC609" s="1"/>
  <c r="J600"/>
  <c r="E597"/>
  <c r="AC597" s="1"/>
  <c r="E594"/>
  <c r="AC594" s="1"/>
  <c r="J589"/>
  <c r="J586"/>
  <c r="E583"/>
  <c r="AC583" s="1"/>
  <c r="E580"/>
  <c r="AC580" s="1"/>
  <c r="E577"/>
  <c r="AC577" s="1"/>
  <c r="J572"/>
  <c r="E566"/>
  <c r="AC566" s="1"/>
  <c r="E563"/>
  <c r="AC563" s="1"/>
  <c r="J556"/>
  <c r="E549"/>
  <c r="AC549" s="1"/>
  <c r="J547"/>
  <c r="E546"/>
  <c r="AC546" s="1"/>
  <c r="E540"/>
  <c r="AC540" s="1"/>
  <c r="E537"/>
  <c r="AC537" s="1"/>
  <c r="E534"/>
  <c r="AC534" s="1"/>
  <c r="E525"/>
  <c r="AC525" s="1"/>
  <c r="E521"/>
  <c r="AC521" s="1"/>
  <c r="J516"/>
  <c r="E513"/>
  <c r="AC513" s="1"/>
  <c r="E510"/>
  <c r="AC510" s="1"/>
  <c r="E507"/>
  <c r="AC507" s="1"/>
  <c r="E504"/>
  <c r="AC504" s="1"/>
  <c r="E501"/>
  <c r="AC501" s="1"/>
  <c r="E495"/>
  <c r="AC495" s="1"/>
  <c r="E492"/>
  <c r="AC492"/>
  <c r="E486"/>
  <c r="AC486" s="1"/>
  <c r="E484"/>
  <c r="AC484" s="1"/>
  <c r="E482"/>
  <c r="AC482" s="1"/>
  <c r="J478"/>
  <c r="J475"/>
  <c r="E469"/>
  <c r="AC469" s="1"/>
  <c r="J467"/>
  <c r="E464"/>
  <c r="AC464" s="1"/>
  <c r="X462"/>
  <c r="J462"/>
  <c r="J456"/>
  <c r="E453"/>
  <c r="AC453" s="1"/>
  <c r="E450"/>
  <c r="AC450" s="1"/>
  <c r="J446"/>
  <c r="J443"/>
  <c r="J439"/>
  <c r="E434"/>
  <c r="AC434" s="1"/>
  <c r="E428"/>
  <c r="AC428" s="1"/>
  <c r="J424"/>
  <c r="E418"/>
  <c r="AC418" s="1"/>
  <c r="Y413"/>
  <c r="J413"/>
  <c r="E412"/>
  <c r="AC412" s="1"/>
  <c r="J408"/>
  <c r="E407"/>
  <c r="AC407" s="1"/>
  <c r="E401"/>
  <c r="AC401" s="1"/>
  <c r="J396"/>
  <c r="E395"/>
  <c r="AC395" s="1"/>
  <c r="J387"/>
  <c r="E386"/>
  <c r="AC386" s="1"/>
  <c r="J377"/>
  <c r="J369"/>
  <c r="J350"/>
  <c r="J302"/>
  <c r="J301"/>
  <c r="E649"/>
  <c r="AC649" s="1"/>
  <c r="J646"/>
  <c r="J642"/>
  <c r="E639"/>
  <c r="AC639" s="1"/>
  <c r="J636"/>
  <c r="J633"/>
  <c r="J630"/>
  <c r="E626"/>
  <c r="AC626" s="1"/>
  <c r="J620"/>
  <c r="J616"/>
  <c r="E612"/>
  <c r="AC612" s="1"/>
  <c r="J609"/>
  <c r="J597"/>
  <c r="J594"/>
  <c r="E585"/>
  <c r="AC585"/>
  <c r="J583"/>
  <c r="X580"/>
  <c r="J580"/>
  <c r="J577"/>
  <c r="E569"/>
  <c r="AC569" s="1"/>
  <c r="J566"/>
  <c r="J563"/>
  <c r="E559"/>
  <c r="AC559" s="1"/>
  <c r="E555"/>
  <c r="AC555"/>
  <c r="E552"/>
  <c r="AC552" s="1"/>
  <c r="J549"/>
  <c r="Y546"/>
  <c r="J546"/>
  <c r="E543"/>
  <c r="AC543"/>
  <c r="J540"/>
  <c r="J537"/>
  <c r="X534"/>
  <c r="J534"/>
  <c r="E531"/>
  <c r="AC531" s="1"/>
  <c r="E528"/>
  <c r="AC528" s="1"/>
  <c r="J525"/>
  <c r="J521"/>
  <c r="E518"/>
  <c r="AC518" s="1"/>
  <c r="Y513"/>
  <c r="J513"/>
  <c r="J510"/>
  <c r="J507"/>
  <c r="J504"/>
  <c r="Z501"/>
  <c r="J501"/>
  <c r="J495"/>
  <c r="J492"/>
  <c r="E488"/>
  <c r="AC488" s="1"/>
  <c r="J486"/>
  <c r="J484"/>
  <c r="J482"/>
  <c r="E480"/>
  <c r="AC480" s="1"/>
  <c r="E477"/>
  <c r="AC477" s="1"/>
  <c r="E472"/>
  <c r="AC472" s="1"/>
  <c r="J469"/>
  <c r="J464"/>
  <c r="E461"/>
  <c r="AC461" s="1"/>
  <c r="E458"/>
  <c r="AC458" s="1"/>
  <c r="E455"/>
  <c r="AC455" s="1"/>
  <c r="AA453"/>
  <c r="J453"/>
  <c r="J450"/>
  <c r="J434"/>
  <c r="J428"/>
  <c r="E422"/>
  <c r="AC422" s="1"/>
  <c r="AA418"/>
  <c r="J418"/>
  <c r="J401"/>
  <c r="E400"/>
  <c r="AC400" s="1"/>
  <c r="J395"/>
  <c r="E394"/>
  <c r="AC394" s="1"/>
  <c r="E384"/>
  <c r="AC384" s="1"/>
  <c r="J376"/>
  <c r="E355"/>
  <c r="AC355" s="1"/>
  <c r="J351"/>
  <c r="J348"/>
  <c r="J347"/>
  <c r="J321"/>
  <c r="V260"/>
  <c r="E652"/>
  <c r="AC652" s="1"/>
  <c r="J649"/>
  <c r="E645"/>
  <c r="AC645" s="1"/>
  <c r="J639"/>
  <c r="J626"/>
  <c r="E623"/>
  <c r="AC623" s="1"/>
  <c r="E619"/>
  <c r="AC619"/>
  <c r="E615"/>
  <c r="AC615" s="1"/>
  <c r="J612"/>
  <c r="E608"/>
  <c r="AC608" s="1"/>
  <c r="E605"/>
  <c r="AC605" s="1"/>
  <c r="E602"/>
  <c r="AC602" s="1"/>
  <c r="E599"/>
  <c r="AC599" s="1"/>
  <c r="E596"/>
  <c r="AC596" s="1"/>
  <c r="E591"/>
  <c r="AC591" s="1"/>
  <c r="E588"/>
  <c r="AC588" s="1"/>
  <c r="J585"/>
  <c r="E574"/>
  <c r="AC574" s="1"/>
  <c r="J569"/>
  <c r="E565"/>
  <c r="AC565" s="1"/>
  <c r="E562"/>
  <c r="AC562" s="1"/>
  <c r="J559"/>
  <c r="J555"/>
  <c r="J552"/>
  <c r="J543"/>
  <c r="E539"/>
  <c r="AC539" s="1"/>
  <c r="E536"/>
  <c r="AC536" s="1"/>
  <c r="J531"/>
  <c r="J528"/>
  <c r="E524"/>
  <c r="AC524" s="1"/>
  <c r="J518"/>
  <c r="E515"/>
  <c r="AC515" s="1"/>
  <c r="E509"/>
  <c r="AC509" s="1"/>
  <c r="E506"/>
  <c r="AC506"/>
  <c r="E500"/>
  <c r="AC500" s="1"/>
  <c r="E497"/>
  <c r="AC497" s="1"/>
  <c r="E491"/>
  <c r="AC491" s="1"/>
  <c r="Z488"/>
  <c r="J488"/>
  <c r="J480"/>
  <c r="J477"/>
  <c r="J472"/>
  <c r="E466"/>
  <c r="AC466" s="1"/>
  <c r="J461"/>
  <c r="J458"/>
  <c r="J455"/>
  <c r="E445"/>
  <c r="AC445" s="1"/>
  <c r="J442"/>
  <c r="J411"/>
  <c r="E383"/>
  <c r="AC383" s="1"/>
  <c r="J374"/>
  <c r="X374"/>
  <c r="J336"/>
  <c r="J317"/>
  <c r="J204"/>
  <c r="J168"/>
  <c r="J652"/>
  <c r="J645"/>
  <c r="E641"/>
  <c r="AC641" s="1"/>
  <c r="E638"/>
  <c r="AC638" s="1"/>
  <c r="E635"/>
  <c r="AC635"/>
  <c r="E632"/>
  <c r="AC632" s="1"/>
  <c r="E629"/>
  <c r="AC629" s="1"/>
  <c r="J623"/>
  <c r="J619"/>
  <c r="J615"/>
  <c r="E611"/>
  <c r="AC611" s="1"/>
  <c r="J608"/>
  <c r="J605"/>
  <c r="J602"/>
  <c r="J599"/>
  <c r="J596"/>
  <c r="E593"/>
  <c r="AC593" s="1"/>
  <c r="J591"/>
  <c r="J588"/>
  <c r="E582"/>
  <c r="AC582" s="1"/>
  <c r="E579"/>
  <c r="AC579" s="1"/>
  <c r="E576"/>
  <c r="AC576" s="1"/>
  <c r="J574"/>
  <c r="E571"/>
  <c r="AC571" s="1"/>
  <c r="E568"/>
  <c r="AC568" s="1"/>
  <c r="J565"/>
  <c r="J562"/>
  <c r="E558"/>
  <c r="AC558" s="1"/>
  <c r="E551"/>
  <c r="AC551" s="1"/>
  <c r="E548"/>
  <c r="AC548" s="1"/>
  <c r="E545"/>
  <c r="AC545"/>
  <c r="E542"/>
  <c r="AC542" s="1"/>
  <c r="J539"/>
  <c r="J536"/>
  <c r="E533"/>
  <c r="AC533" s="1"/>
  <c r="J524"/>
  <c r="J515"/>
  <c r="E512"/>
  <c r="AC512" s="1"/>
  <c r="J509"/>
  <c r="J506"/>
  <c r="E503"/>
  <c r="AC503" s="1"/>
  <c r="J500"/>
  <c r="J497"/>
  <c r="E494"/>
  <c r="AC494" s="1"/>
  <c r="J491"/>
  <c r="E474"/>
  <c r="AC474" s="1"/>
  <c r="J466"/>
  <c r="E463"/>
  <c r="AC463"/>
  <c r="E452"/>
  <c r="AC452" s="1"/>
  <c r="J449"/>
  <c r="J448"/>
  <c r="J438"/>
  <c r="AA438"/>
  <c r="J437"/>
  <c r="J433"/>
  <c r="J427"/>
  <c r="J426"/>
  <c r="E421"/>
  <c r="AC421" s="1"/>
  <c r="J417"/>
  <c r="J406"/>
  <c r="E404"/>
  <c r="AC404" s="1"/>
  <c r="J399"/>
  <c r="J375"/>
  <c r="J373"/>
  <c r="J366"/>
  <c r="E334"/>
  <c r="AC334" s="1"/>
  <c r="J328"/>
  <c r="E327"/>
  <c r="AC327" s="1"/>
  <c r="E269"/>
  <c r="AC269"/>
  <c r="E264"/>
  <c r="AC264" s="1"/>
  <c r="E651"/>
  <c r="AC651" s="1"/>
  <c r="E648"/>
  <c r="AC648" s="1"/>
  <c r="E644"/>
  <c r="AC644" s="1"/>
  <c r="J641"/>
  <c r="J638"/>
  <c r="J635"/>
  <c r="J632"/>
  <c r="J629"/>
  <c r="E625"/>
  <c r="AC625" s="1"/>
  <c r="E622"/>
  <c r="AC622" s="1"/>
  <c r="E618"/>
  <c r="AC618" s="1"/>
  <c r="E614"/>
  <c r="AC614" s="1"/>
  <c r="J611"/>
  <c r="E607"/>
  <c r="AC607" s="1"/>
  <c r="E604"/>
  <c r="AC604" s="1"/>
  <c r="J593"/>
  <c r="J582"/>
  <c r="J579"/>
  <c r="J576"/>
  <c r="E573"/>
  <c r="AC573" s="1"/>
  <c r="J571"/>
  <c r="J568"/>
  <c r="E561"/>
  <c r="AC561" s="1"/>
  <c r="J558"/>
  <c r="E554"/>
  <c r="AC554" s="1"/>
  <c r="J551"/>
  <c r="J548"/>
  <c r="J545"/>
  <c r="J542"/>
  <c r="J533"/>
  <c r="E530"/>
  <c r="AC530" s="1"/>
  <c r="E527"/>
  <c r="AC527" s="1"/>
  <c r="E523"/>
  <c r="AC523"/>
  <c r="E520"/>
  <c r="AC520" s="1"/>
  <c r="J512"/>
  <c r="E499"/>
  <c r="AC499" s="1"/>
  <c r="J494"/>
  <c r="E490"/>
  <c r="AC490" s="1"/>
  <c r="E487"/>
  <c r="AC487" s="1"/>
  <c r="E481"/>
  <c r="AC481" s="1"/>
  <c r="E479"/>
  <c r="AC479" s="1"/>
  <c r="E476"/>
  <c r="AC476" s="1"/>
  <c r="J474"/>
  <c r="E471"/>
  <c r="AC471"/>
  <c r="E468"/>
  <c r="AC468" s="1"/>
  <c r="E465"/>
  <c r="AC465" s="1"/>
  <c r="X463"/>
  <c r="J463"/>
  <c r="E460"/>
  <c r="AC460" s="1"/>
  <c r="E457"/>
  <c r="AC457" s="1"/>
  <c r="E454"/>
  <c r="AC454" s="1"/>
  <c r="J452"/>
  <c r="J447"/>
  <c r="E444"/>
  <c r="AC444" s="1"/>
  <c r="E436"/>
  <c r="AC436" s="1"/>
  <c r="E432"/>
  <c r="AC432" s="1"/>
  <c r="E415"/>
  <c r="AC415" s="1"/>
  <c r="J410"/>
  <c r="J404"/>
  <c r="E398"/>
  <c r="AC398" s="1"/>
  <c r="J392"/>
  <c r="E371"/>
  <c r="AC371" s="1"/>
  <c r="J367"/>
  <c r="J365"/>
  <c r="E333"/>
  <c r="AC333" s="1"/>
  <c r="J394"/>
  <c r="E388"/>
  <c r="AC388" s="1"/>
  <c r="J386"/>
  <c r="J383"/>
  <c r="J380"/>
  <c r="E377"/>
  <c r="AC377" s="1"/>
  <c r="E374"/>
  <c r="AC374" s="1"/>
  <c r="E366"/>
  <c r="AC366"/>
  <c r="J361"/>
  <c r="J359"/>
  <c r="J355"/>
  <c r="E350"/>
  <c r="AC350" s="1"/>
  <c r="E347"/>
  <c r="AC347" s="1"/>
  <c r="E344"/>
  <c r="AC344" s="1"/>
  <c r="J339"/>
  <c r="E336"/>
  <c r="AC336" s="1"/>
  <c r="J334"/>
  <c r="E331"/>
  <c r="AC331" s="1"/>
  <c r="J263"/>
  <c r="E449"/>
  <c r="AC449" s="1"/>
  <c r="E446"/>
  <c r="AC446" s="1"/>
  <c r="E441"/>
  <c r="AC441" s="1"/>
  <c r="E438"/>
  <c r="AC438"/>
  <c r="J435"/>
  <c r="J432"/>
  <c r="J429"/>
  <c r="E423"/>
  <c r="AC423" s="1"/>
  <c r="J412"/>
  <c r="E405"/>
  <c r="AC405" s="1"/>
  <c r="J400"/>
  <c r="J398"/>
  <c r="J393"/>
  <c r="J390"/>
  <c r="E385"/>
  <c r="AC385" s="1"/>
  <c r="E382"/>
  <c r="AC382" s="1"/>
  <c r="E379"/>
  <c r="AC379" s="1"/>
  <c r="J371"/>
  <c r="E368"/>
  <c r="AC368" s="1"/>
  <c r="J363"/>
  <c r="J358"/>
  <c r="Z358"/>
  <c r="E352"/>
  <c r="AC352" s="1"/>
  <c r="E349"/>
  <c r="AC349" s="1"/>
  <c r="E346"/>
  <c r="AC346" s="1"/>
  <c r="J344"/>
  <c r="J341"/>
  <c r="E338"/>
  <c r="AC338" s="1"/>
  <c r="J333"/>
  <c r="E325"/>
  <c r="AC325" s="1"/>
  <c r="E313"/>
  <c r="AC313" s="1"/>
  <c r="J308"/>
  <c r="J297"/>
  <c r="E283"/>
  <c r="AC283" s="1"/>
  <c r="E272"/>
  <c r="AC272" s="1"/>
  <c r="J261"/>
  <c r="J200"/>
  <c r="E425"/>
  <c r="AC425" s="1"/>
  <c r="J423"/>
  <c r="J421"/>
  <c r="E420"/>
  <c r="AC420" s="1"/>
  <c r="E417"/>
  <c r="AC417" s="1"/>
  <c r="E411"/>
  <c r="AC411" s="1"/>
  <c r="J409"/>
  <c r="E408"/>
  <c r="AC408" s="1"/>
  <c r="J405"/>
  <c r="E392"/>
  <c r="AC392" s="1"/>
  <c r="E387"/>
  <c r="AC387" s="1"/>
  <c r="J385"/>
  <c r="J382"/>
  <c r="J379"/>
  <c r="E376"/>
  <c r="AC376" s="1"/>
  <c r="E373"/>
  <c r="AC373" s="1"/>
  <c r="E370"/>
  <c r="AC370" s="1"/>
  <c r="J368"/>
  <c r="E365"/>
  <c r="AC365" s="1"/>
  <c r="E362"/>
  <c r="AC362" s="1"/>
  <c r="E360"/>
  <c r="AC360"/>
  <c r="E357"/>
  <c r="AC357" s="1"/>
  <c r="E354"/>
  <c r="AC354" s="1"/>
  <c r="J352"/>
  <c r="J349"/>
  <c r="J346"/>
  <c r="E343"/>
  <c r="AC343" s="1"/>
  <c r="J338"/>
  <c r="J325"/>
  <c r="J307"/>
  <c r="X296"/>
  <c r="J296"/>
  <c r="E280"/>
  <c r="AC280" s="1"/>
  <c r="J217"/>
  <c r="J360"/>
  <c r="X357"/>
  <c r="J357"/>
  <c r="J354"/>
  <c r="J343"/>
  <c r="E340"/>
  <c r="AC340" s="1"/>
  <c r="E337"/>
  <c r="AC337" s="1"/>
  <c r="E335"/>
  <c r="AC335" s="1"/>
  <c r="E332"/>
  <c r="AC332" s="1"/>
  <c r="J329"/>
  <c r="J320"/>
  <c r="J306"/>
  <c r="J267"/>
  <c r="J260"/>
  <c r="J245"/>
  <c r="J239"/>
  <c r="J171"/>
  <c r="E391"/>
  <c r="AC391" s="1"/>
  <c r="E389"/>
  <c r="AC389"/>
  <c r="J384"/>
  <c r="E381"/>
  <c r="AC381" s="1"/>
  <c r="E378"/>
  <c r="AC378"/>
  <c r="E372"/>
  <c r="AC372" s="1"/>
  <c r="E356"/>
  <c r="AC356" s="1"/>
  <c r="E348"/>
  <c r="AC348" s="1"/>
  <c r="E345"/>
  <c r="AC345" s="1"/>
  <c r="Z340"/>
  <c r="J340"/>
  <c r="J337"/>
  <c r="J335"/>
  <c r="J332"/>
  <c r="E323"/>
  <c r="AC323" s="1"/>
  <c r="J319"/>
  <c r="J305"/>
  <c r="E304"/>
  <c r="AC304" s="1"/>
  <c r="J294"/>
  <c r="J293"/>
  <c r="J291"/>
  <c r="E278"/>
  <c r="AC278" s="1"/>
  <c r="E258"/>
  <c r="AC258" s="1"/>
  <c r="E237"/>
  <c r="AC237" s="1"/>
  <c r="E223"/>
  <c r="AC223" s="1"/>
  <c r="J160"/>
  <c r="E447"/>
  <c r="AC447" s="1"/>
  <c r="J445"/>
  <c r="E442"/>
  <c r="AC442" s="1"/>
  <c r="E430"/>
  <c r="AC430" s="1"/>
  <c r="E427"/>
  <c r="AC427" s="1"/>
  <c r="J422"/>
  <c r="J419"/>
  <c r="E416"/>
  <c r="AC416" s="1"/>
  <c r="E410"/>
  <c r="AC410" s="1"/>
  <c r="J407"/>
  <c r="E399"/>
  <c r="AC399"/>
  <c r="J391"/>
  <c r="J389"/>
  <c r="J381"/>
  <c r="J378"/>
  <c r="E375"/>
  <c r="AC375"/>
  <c r="J372"/>
  <c r="E369"/>
  <c r="AC369" s="1"/>
  <c r="E367"/>
  <c r="AC367" s="1"/>
  <c r="E364"/>
  <c r="AC364" s="1"/>
  <c r="E359"/>
  <c r="AC359" s="1"/>
  <c r="J356"/>
  <c r="E353"/>
  <c r="AC353" s="1"/>
  <c r="E351"/>
  <c r="AC351" s="1"/>
  <c r="J345"/>
  <c r="E342"/>
  <c r="AC342" s="1"/>
  <c r="E328"/>
  <c r="AC328" s="1"/>
  <c r="E322"/>
  <c r="AC322" s="1"/>
  <c r="E317"/>
  <c r="AC317" s="1"/>
  <c r="J312"/>
  <c r="E302"/>
  <c r="AC302" s="1"/>
  <c r="E289"/>
  <c r="AC289" s="1"/>
  <c r="J257"/>
  <c r="E290"/>
  <c r="AC290" s="1"/>
  <c r="J287"/>
  <c r="J284"/>
  <c r="E281"/>
  <c r="AC281" s="1"/>
  <c r="J278"/>
  <c r="J275"/>
  <c r="J272"/>
  <c r="J269"/>
  <c r="J264"/>
  <c r="J258"/>
  <c r="J255"/>
  <c r="E252"/>
  <c r="AC252" s="1"/>
  <c r="E249"/>
  <c r="AC249" s="1"/>
  <c r="J242"/>
  <c r="E238"/>
  <c r="AC238" s="1"/>
  <c r="J232"/>
  <c r="J223"/>
  <c r="J208"/>
  <c r="J197"/>
  <c r="J180"/>
  <c r="J119"/>
  <c r="J81"/>
  <c r="J330"/>
  <c r="J322"/>
  <c r="E319"/>
  <c r="AC319" s="1"/>
  <c r="J314"/>
  <c r="E312"/>
  <c r="AC312"/>
  <c r="E310"/>
  <c r="AC310"/>
  <c r="E307"/>
  <c r="AC307"/>
  <c r="E301"/>
  <c r="AC301" s="1"/>
  <c r="J299"/>
  <c r="E296"/>
  <c r="AC296" s="1"/>
  <c r="E293"/>
  <c r="AC293" s="1"/>
  <c r="J290"/>
  <c r="J281"/>
  <c r="E274"/>
  <c r="AC274" s="1"/>
  <c r="E263"/>
  <c r="AC263" s="1"/>
  <c r="E260"/>
  <c r="AC260" s="1"/>
  <c r="E257"/>
  <c r="AC257" s="1"/>
  <c r="J252"/>
  <c r="E245"/>
  <c r="AC245" s="1"/>
  <c r="J211"/>
  <c r="J207"/>
  <c r="J196"/>
  <c r="J188"/>
  <c r="J151"/>
  <c r="J131"/>
  <c r="J76"/>
  <c r="J69"/>
  <c r="E329"/>
  <c r="AC329" s="1"/>
  <c r="J327"/>
  <c r="J324"/>
  <c r="E321"/>
  <c r="AC321" s="1"/>
  <c r="E318"/>
  <c r="AC318" s="1"/>
  <c r="J316"/>
  <c r="E309"/>
  <c r="AC309" s="1"/>
  <c r="J304"/>
  <c r="E298"/>
  <c r="AC298"/>
  <c r="E292"/>
  <c r="AC292"/>
  <c r="J289"/>
  <c r="J286"/>
  <c r="Y286"/>
  <c r="J283"/>
  <c r="J280"/>
  <c r="J277"/>
  <c r="J271"/>
  <c r="J268"/>
  <c r="J266"/>
  <c r="E259"/>
  <c r="AC259" s="1"/>
  <c r="J254"/>
  <c r="J251"/>
  <c r="X248"/>
  <c r="J248"/>
  <c r="J237"/>
  <c r="J183"/>
  <c r="J137"/>
  <c r="J90"/>
  <c r="J300"/>
  <c r="J318"/>
  <c r="E306"/>
  <c r="AC306" s="1"/>
  <c r="E300"/>
  <c r="AC300" s="1"/>
  <c r="J298"/>
  <c r="E295"/>
  <c r="AC295" s="1"/>
  <c r="X292"/>
  <c r="J292"/>
  <c r="E279"/>
  <c r="AC279" s="1"/>
  <c r="E276"/>
  <c r="AC276" s="1"/>
  <c r="E270"/>
  <c r="AC270" s="1"/>
  <c r="E265"/>
  <c r="AC265" s="1"/>
  <c r="E262"/>
  <c r="AC262" s="1"/>
  <c r="J259"/>
  <c r="E256"/>
  <c r="AC256" s="1"/>
  <c r="E240"/>
  <c r="AC240" s="1"/>
  <c r="Z234"/>
  <c r="J234"/>
  <c r="E229"/>
  <c r="AC229" s="1"/>
  <c r="J213"/>
  <c r="J192"/>
  <c r="J165"/>
  <c r="J124"/>
  <c r="J116"/>
  <c r="E303"/>
  <c r="AC303" s="1"/>
  <c r="J295"/>
  <c r="E288"/>
  <c r="AC288" s="1"/>
  <c r="E285"/>
  <c r="AC285" s="1"/>
  <c r="E282"/>
  <c r="AC282" s="1"/>
  <c r="J279"/>
  <c r="Z276"/>
  <c r="J276"/>
  <c r="E273"/>
  <c r="AC273" s="1"/>
  <c r="J270"/>
  <c r="X265"/>
  <c r="J265"/>
  <c r="J262"/>
  <c r="J256"/>
  <c r="E253"/>
  <c r="AC253" s="1"/>
  <c r="E250"/>
  <c r="AC250" s="1"/>
  <c r="E247"/>
  <c r="AC247" s="1"/>
  <c r="J240"/>
  <c r="J229"/>
  <c r="J226"/>
  <c r="J220"/>
  <c r="J216"/>
  <c r="J157"/>
  <c r="J128"/>
  <c r="J93"/>
  <c r="J72"/>
  <c r="J65"/>
  <c r="J236"/>
  <c r="J331"/>
  <c r="J323"/>
  <c r="E320"/>
  <c r="AC320"/>
  <c r="J315"/>
  <c r="J313"/>
  <c r="J311"/>
  <c r="E308"/>
  <c r="AC308" s="1"/>
  <c r="J303"/>
  <c r="E297"/>
  <c r="AC297" s="1"/>
  <c r="E291"/>
  <c r="AC291" s="1"/>
  <c r="Z288"/>
  <c r="J288"/>
  <c r="J285"/>
  <c r="J282"/>
  <c r="J273"/>
  <c r="E267"/>
  <c r="AC267" s="1"/>
  <c r="E261"/>
  <c r="AC261" s="1"/>
  <c r="J253"/>
  <c r="J250"/>
  <c r="J247"/>
  <c r="J243"/>
  <c r="E239"/>
  <c r="AC239" s="1"/>
  <c r="J219"/>
  <c r="J177"/>
  <c r="E168"/>
  <c r="AC168" s="1"/>
  <c r="J149"/>
  <c r="E144"/>
  <c r="AC144" s="1"/>
  <c r="J144"/>
  <c r="E81"/>
  <c r="AC81" s="1"/>
  <c r="J59"/>
  <c r="J191"/>
  <c r="J187"/>
  <c r="J185"/>
  <c r="J159"/>
  <c r="J139"/>
  <c r="J134"/>
  <c r="E130"/>
  <c r="AC130" s="1"/>
  <c r="E127"/>
  <c r="AC127" s="1"/>
  <c r="J113"/>
  <c r="E109"/>
  <c r="AC109" s="1"/>
  <c r="J104"/>
  <c r="J98"/>
  <c r="E89"/>
  <c r="AC89" s="1"/>
  <c r="J84"/>
  <c r="J78"/>
  <c r="J68"/>
  <c r="J56"/>
  <c r="J101"/>
  <c r="J199"/>
  <c r="J182"/>
  <c r="J167"/>
  <c r="J148"/>
  <c r="J141"/>
  <c r="E136"/>
  <c r="AC136" s="1"/>
  <c r="J127"/>
  <c r="E123"/>
  <c r="AC123" s="1"/>
  <c r="J121"/>
  <c r="J115"/>
  <c r="J89"/>
  <c r="J86"/>
  <c r="J80"/>
  <c r="J61"/>
  <c r="J51"/>
  <c r="J25"/>
  <c r="J156"/>
  <c r="J92"/>
  <c r="J228"/>
  <c r="E225"/>
  <c r="AC225" s="1"/>
  <c r="J222"/>
  <c r="E184"/>
  <c r="AC184" s="1"/>
  <c r="J179"/>
  <c r="J176"/>
  <c r="J173"/>
  <c r="J170"/>
  <c r="J164"/>
  <c r="J161"/>
  <c r="J153"/>
  <c r="J143"/>
  <c r="J136"/>
  <c r="E126"/>
  <c r="AC126" s="1"/>
  <c r="J123"/>
  <c r="E120"/>
  <c r="AC120" s="1"/>
  <c r="E108"/>
  <c r="AC108" s="1"/>
  <c r="J106"/>
  <c r="J100"/>
  <c r="J91"/>
  <c r="E77"/>
  <c r="AC77" s="1"/>
  <c r="J74"/>
  <c r="J71"/>
  <c r="J64"/>
  <c r="E55"/>
  <c r="AC55" s="1"/>
  <c r="J85"/>
  <c r="J21"/>
  <c r="J244"/>
  <c r="E241"/>
  <c r="AC241" s="1"/>
  <c r="J238"/>
  <c r="E233"/>
  <c r="AC233" s="1"/>
  <c r="J231"/>
  <c r="E230"/>
  <c r="AC230"/>
  <c r="J225"/>
  <c r="E221"/>
  <c r="AC221" s="1"/>
  <c r="J215"/>
  <c r="E212"/>
  <c r="AC212" s="1"/>
  <c r="J209"/>
  <c r="J201"/>
  <c r="E198"/>
  <c r="AC198" s="1"/>
  <c r="E195"/>
  <c r="AC195" s="1"/>
  <c r="J193"/>
  <c r="E186"/>
  <c r="AC186" s="1"/>
  <c r="J184"/>
  <c r="E178"/>
  <c r="AC178" s="1"/>
  <c r="J150"/>
  <c r="J145"/>
  <c r="E132"/>
  <c r="AC132" s="1"/>
  <c r="E129"/>
  <c r="AC129" s="1"/>
  <c r="J120"/>
  <c r="E117"/>
  <c r="AC117" s="1"/>
  <c r="J112"/>
  <c r="J103"/>
  <c r="E94"/>
  <c r="AC94" s="1"/>
  <c r="E88"/>
  <c r="AC88" s="1"/>
  <c r="E85"/>
  <c r="AC85" s="1"/>
  <c r="E82"/>
  <c r="AC82" s="1"/>
  <c r="J77"/>
  <c r="E73"/>
  <c r="AC73" s="1"/>
  <c r="E66"/>
  <c r="AC66" s="1"/>
  <c r="E60"/>
  <c r="AC60" s="1"/>
  <c r="J55"/>
  <c r="J19"/>
  <c r="J140"/>
  <c r="J249"/>
  <c r="E246"/>
  <c r="AC246" s="1"/>
  <c r="Y241"/>
  <c r="J241"/>
  <c r="E235"/>
  <c r="AC235" s="1"/>
  <c r="J233"/>
  <c r="J230"/>
  <c r="E227"/>
  <c r="AC227" s="1"/>
  <c r="E224"/>
  <c r="AC224"/>
  <c r="J221"/>
  <c r="J212"/>
  <c r="J203"/>
  <c r="J189"/>
  <c r="J186"/>
  <c r="E169"/>
  <c r="AC169" s="1"/>
  <c r="E152"/>
  <c r="AC152" s="1"/>
  <c r="J147"/>
  <c r="E142"/>
  <c r="AC142" s="1"/>
  <c r="J132"/>
  <c r="J129"/>
  <c r="J126"/>
  <c r="E125"/>
  <c r="AC125" s="1"/>
  <c r="J105"/>
  <c r="E102"/>
  <c r="AC102" s="1"/>
  <c r="E96"/>
  <c r="AC96" s="1"/>
  <c r="J94"/>
  <c r="J88"/>
  <c r="J82"/>
  <c r="E79"/>
  <c r="AC79" s="1"/>
  <c r="J70"/>
  <c r="J66"/>
  <c r="E63"/>
  <c r="AC63" s="1"/>
  <c r="E57"/>
  <c r="AC57" s="1"/>
  <c r="E17"/>
  <c r="AC17" s="1"/>
  <c r="J133"/>
  <c r="J246"/>
  <c r="E243"/>
  <c r="AC243"/>
  <c r="J235"/>
  <c r="J227"/>
  <c r="J224"/>
  <c r="E220"/>
  <c r="AC220" s="1"/>
  <c r="E217"/>
  <c r="AC217" s="1"/>
  <c r="E214"/>
  <c r="AC214" s="1"/>
  <c r="J205"/>
  <c r="E200"/>
  <c r="AC200" s="1"/>
  <c r="E197"/>
  <c r="AC197" s="1"/>
  <c r="J195"/>
  <c r="E192"/>
  <c r="AC192" s="1"/>
  <c r="E183"/>
  <c r="AC183" s="1"/>
  <c r="E180"/>
  <c r="AC180" s="1"/>
  <c r="J175"/>
  <c r="J169"/>
  <c r="E165"/>
  <c r="AC165" s="1"/>
  <c r="J163"/>
  <c r="E157"/>
  <c r="AC157" s="1"/>
  <c r="J155"/>
  <c r="J152"/>
  <c r="J135"/>
  <c r="E131"/>
  <c r="AC131" s="1"/>
  <c r="J125"/>
  <c r="E122"/>
  <c r="AC122" s="1"/>
  <c r="E119"/>
  <c r="AC119" s="1"/>
  <c r="E116"/>
  <c r="AC116" s="1"/>
  <c r="J111"/>
  <c r="J102"/>
  <c r="J99"/>
  <c r="J96"/>
  <c r="E93"/>
  <c r="AC93" s="1"/>
  <c r="E90"/>
  <c r="AC90" s="1"/>
  <c r="E87"/>
  <c r="AC87" s="1"/>
  <c r="E76"/>
  <c r="AC76" s="1"/>
  <c r="J57"/>
  <c r="E48"/>
  <c r="AC48" s="1"/>
  <c r="J15"/>
  <c r="J60"/>
  <c r="E45"/>
  <c r="AC45" s="1"/>
  <c r="E42"/>
  <c r="AC42" s="1"/>
  <c r="E39"/>
  <c r="AC39" s="1"/>
  <c r="E31"/>
  <c r="AC31" s="1"/>
  <c r="J23"/>
  <c r="E8"/>
  <c r="AC8" s="1"/>
  <c r="E5"/>
  <c r="AC5" s="1"/>
  <c r="E2"/>
  <c r="AC2" s="1"/>
  <c r="J34"/>
  <c r="J18"/>
  <c r="J54"/>
  <c r="J48"/>
  <c r="J39"/>
  <c r="J31"/>
  <c r="E25"/>
  <c r="AC25" s="1"/>
  <c r="E15"/>
  <c r="AC15" s="1"/>
  <c r="J109"/>
  <c r="J29"/>
  <c r="J13"/>
  <c r="E47"/>
  <c r="AC47" s="1"/>
  <c r="J41"/>
  <c r="J38"/>
  <c r="E35"/>
  <c r="AC35" s="1"/>
  <c r="J33"/>
  <c r="E30"/>
  <c r="AC30" s="1"/>
  <c r="E27"/>
  <c r="AC27" s="1"/>
  <c r="J22"/>
  <c r="E18"/>
  <c r="AC18" s="1"/>
  <c r="E14"/>
  <c r="AC14" s="1"/>
  <c r="E12"/>
  <c r="AC12" s="1"/>
  <c r="E7"/>
  <c r="AC7" s="1"/>
  <c r="J43"/>
  <c r="J27"/>
  <c r="J11"/>
  <c r="J47"/>
  <c r="J30"/>
  <c r="E21"/>
  <c r="AC21" s="1"/>
  <c r="J14"/>
  <c r="J7"/>
  <c r="J42"/>
  <c r="J10"/>
  <c r="E52"/>
  <c r="AC52" s="1"/>
  <c r="E46"/>
  <c r="AC46" s="1"/>
  <c r="E43"/>
  <c r="AC43" s="1"/>
  <c r="E34"/>
  <c r="AC34" s="1"/>
  <c r="E32"/>
  <c r="AC32" s="1"/>
  <c r="E29"/>
  <c r="AC29" s="1"/>
  <c r="J17"/>
  <c r="E11"/>
  <c r="AC11" s="1"/>
  <c r="J9"/>
  <c r="E6"/>
  <c r="AC6" s="1"/>
  <c r="E3"/>
  <c r="AC3" s="1"/>
  <c r="J52"/>
  <c r="J4"/>
  <c r="J49"/>
  <c r="J46"/>
  <c r="E26"/>
  <c r="AC26" s="1"/>
  <c r="E23"/>
  <c r="AC23" s="1"/>
  <c r="E20"/>
  <c r="AC20" s="1"/>
  <c r="E16"/>
  <c r="AC16" s="1"/>
  <c r="E13"/>
  <c r="AC13" s="1"/>
  <c r="J6"/>
  <c r="J35"/>
  <c r="AC226"/>
  <c r="X244"/>
  <c r="Y244"/>
  <c r="Z292"/>
  <c r="Z324"/>
  <c r="AA324"/>
  <c r="X324"/>
  <c r="Y324"/>
  <c r="Z252"/>
  <c r="Y319"/>
  <c r="AA333"/>
  <c r="Z333"/>
  <c r="X333"/>
  <c r="Y333"/>
  <c r="Z398"/>
  <c r="AA398"/>
  <c r="X398"/>
  <c r="Y398"/>
  <c r="Y429"/>
  <c r="Z429"/>
  <c r="X429"/>
  <c r="AA429"/>
  <c r="Z404"/>
  <c r="AA404"/>
  <c r="X404"/>
  <c r="Y404"/>
  <c r="Z545"/>
  <c r="Y545"/>
  <c r="AA545"/>
  <c r="X545"/>
  <c r="X399"/>
  <c r="Y426"/>
  <c r="X426"/>
  <c r="Z500"/>
  <c r="AA500"/>
  <c r="Y500"/>
  <c r="X500"/>
  <c r="AA528"/>
  <c r="Z528"/>
  <c r="Y528"/>
  <c r="X528"/>
  <c r="Z544"/>
  <c r="Y570"/>
  <c r="Z570"/>
  <c r="AA570"/>
  <c r="X570"/>
  <c r="AA520"/>
  <c r="Z520"/>
  <c r="Y520"/>
  <c r="X520"/>
  <c r="Y313"/>
  <c r="AA313"/>
  <c r="X313"/>
  <c r="Z313"/>
  <c r="AA270"/>
  <c r="X270"/>
  <c r="Y270"/>
  <c r="Z270"/>
  <c r="Z258"/>
  <c r="Y293"/>
  <c r="AA293"/>
  <c r="X293"/>
  <c r="Z293"/>
  <c r="AA340"/>
  <c r="Z245"/>
  <c r="AA245"/>
  <c r="X245"/>
  <c r="Y245"/>
  <c r="Z352"/>
  <c r="AA352"/>
  <c r="X352"/>
  <c r="Y352"/>
  <c r="X358"/>
  <c r="X361"/>
  <c r="AA361"/>
  <c r="Y361"/>
  <c r="Z361"/>
  <c r="Y615"/>
  <c r="Y477"/>
  <c r="X477"/>
  <c r="AA477"/>
  <c r="Z477"/>
  <c r="Z626"/>
  <c r="X626"/>
  <c r="AA626"/>
  <c r="Y626"/>
  <c r="Z434"/>
  <c r="X540"/>
  <c r="Y540"/>
  <c r="Z540"/>
  <c r="AA540"/>
  <c r="AA597"/>
  <c r="X597"/>
  <c r="Z302"/>
  <c r="AA302"/>
  <c r="X302"/>
  <c r="Y302"/>
  <c r="X408"/>
  <c r="Y408"/>
  <c r="Z370"/>
  <c r="X370"/>
  <c r="Y370"/>
  <c r="AA370"/>
  <c r="X420"/>
  <c r="Z420"/>
  <c r="AA420"/>
  <c r="Y420"/>
  <c r="X514"/>
  <c r="Y514"/>
  <c r="Z514"/>
  <c r="AA514"/>
  <c r="Z532"/>
  <c r="AA532"/>
  <c r="Y532"/>
  <c r="X532"/>
  <c r="X511"/>
  <c r="X560"/>
  <c r="AA560"/>
  <c r="Z560"/>
  <c r="Y560"/>
  <c r="AA647"/>
  <c r="AA606"/>
  <c r="Z606"/>
  <c r="X606"/>
  <c r="Y606"/>
  <c r="Z476"/>
  <c r="X476"/>
  <c r="AA476"/>
  <c r="Y273"/>
  <c r="Z273"/>
  <c r="AA273"/>
  <c r="X273"/>
  <c r="Z286"/>
  <c r="X286"/>
  <c r="AA286"/>
  <c r="Z278"/>
  <c r="X278"/>
  <c r="Y278"/>
  <c r="AA278"/>
  <c r="X378"/>
  <c r="Y378"/>
  <c r="AA378"/>
  <c r="Z378"/>
  <c r="X338"/>
  <c r="X297"/>
  <c r="AA432"/>
  <c r="Y432"/>
  <c r="X432"/>
  <c r="Z432"/>
  <c r="Z386"/>
  <c r="Y386"/>
  <c r="Y367"/>
  <c r="AA410"/>
  <c r="Y410"/>
  <c r="X410"/>
  <c r="Z410"/>
  <c r="Y548"/>
  <c r="X548"/>
  <c r="Z568"/>
  <c r="Y568"/>
  <c r="X568"/>
  <c r="AA568"/>
  <c r="X366"/>
  <c r="Y366"/>
  <c r="X448"/>
  <c r="Z448"/>
  <c r="AA448"/>
  <c r="Y448"/>
  <c r="X602"/>
  <c r="Y602"/>
  <c r="Z602"/>
  <c r="AA602"/>
  <c r="Z458"/>
  <c r="Y458"/>
  <c r="X458"/>
  <c r="AA458"/>
  <c r="Z464"/>
  <c r="AA580"/>
  <c r="X642"/>
  <c r="AA642"/>
  <c r="Z553"/>
  <c r="X553"/>
  <c r="Y553"/>
  <c r="AA553"/>
  <c r="Z326"/>
  <c r="X326"/>
  <c r="Y326"/>
  <c r="AA326"/>
  <c r="Z230"/>
  <c r="X298"/>
  <c r="Z298"/>
  <c r="Z254"/>
  <c r="AA242"/>
  <c r="X242"/>
  <c r="Z242"/>
  <c r="Y242"/>
  <c r="Z264"/>
  <c r="Y264"/>
  <c r="X264"/>
  <c r="AA264"/>
  <c r="Z260"/>
  <c r="Z390"/>
  <c r="Y390"/>
  <c r="AA390"/>
  <c r="X390"/>
  <c r="Z494"/>
  <c r="X494"/>
  <c r="Y494"/>
  <c r="AA494"/>
  <c r="Y582"/>
  <c r="AA582"/>
  <c r="X582"/>
  <c r="Z582"/>
  <c r="Y506"/>
  <c r="Z591"/>
  <c r="Z480"/>
  <c r="AA480"/>
  <c r="X480"/>
  <c r="Y480"/>
  <c r="AA585"/>
  <c r="Z585"/>
  <c r="X585"/>
  <c r="Y585"/>
  <c r="X639"/>
  <c r="AA639"/>
  <c r="Y376"/>
  <c r="X376"/>
  <c r="AA376"/>
  <c r="Z376"/>
  <c r="AA450"/>
  <c r="Y450"/>
  <c r="Z450"/>
  <c r="X450"/>
  <c r="Y484"/>
  <c r="X609"/>
  <c r="Y609"/>
  <c r="AA609"/>
  <c r="Z609"/>
  <c r="X456"/>
  <c r="Y456"/>
  <c r="AA470"/>
  <c r="Z470"/>
  <c r="Y470"/>
  <c r="X470"/>
  <c r="X397"/>
  <c r="AA431"/>
  <c r="Z496"/>
  <c r="X496"/>
  <c r="AA496"/>
  <c r="Y496"/>
  <c r="X517"/>
  <c r="Z517"/>
  <c r="AA517"/>
  <c r="Y517"/>
  <c r="Y535"/>
  <c r="AA631"/>
  <c r="X526"/>
  <c r="Y526"/>
  <c r="AA526"/>
  <c r="Z526"/>
  <c r="AA522"/>
  <c r="X522"/>
  <c r="Z522"/>
  <c r="Y522"/>
  <c r="X454"/>
  <c r="Z454"/>
  <c r="AA454"/>
  <c r="Y454"/>
  <c r="X622"/>
  <c r="Y622"/>
  <c r="AA622"/>
  <c r="Z622"/>
  <c r="Y274"/>
  <c r="AA274"/>
  <c r="Z274"/>
  <c r="X274"/>
  <c r="Z618"/>
  <c r="AA618"/>
  <c r="X618"/>
  <c r="Y618"/>
  <c r="Z425"/>
  <c r="X249"/>
  <c r="Z249"/>
  <c r="AA249"/>
  <c r="Y249"/>
  <c r="AA250"/>
  <c r="Z250"/>
  <c r="Y250"/>
  <c r="X250"/>
  <c r="X276"/>
  <c r="AA474"/>
  <c r="Y474"/>
  <c r="Y551"/>
  <c r="Z373"/>
  <c r="X373"/>
  <c r="AA373"/>
  <c r="Y373"/>
  <c r="Y433"/>
  <c r="Z433"/>
  <c r="X433"/>
  <c r="AA433"/>
  <c r="Z605"/>
  <c r="Y605"/>
  <c r="AA605"/>
  <c r="X605"/>
  <c r="X645"/>
  <c r="Z645"/>
  <c r="Y645"/>
  <c r="AA645"/>
  <c r="Y317"/>
  <c r="X317"/>
  <c r="AA317"/>
  <c r="Z317"/>
  <c r="X461"/>
  <c r="Y461"/>
  <c r="Z461"/>
  <c r="AA461"/>
  <c r="Z612"/>
  <c r="Y612"/>
  <c r="X612"/>
  <c r="AA612"/>
  <c r="X418"/>
  <c r="Z546"/>
  <c r="Z465"/>
  <c r="Y465"/>
  <c r="AA465"/>
  <c r="X465"/>
  <c r="AA567"/>
  <c r="Z246"/>
  <c r="X238"/>
  <c r="Y238"/>
  <c r="AA238"/>
  <c r="Z238"/>
  <c r="X322"/>
  <c r="Y322"/>
  <c r="AA322"/>
  <c r="Z322"/>
  <c r="AA335"/>
  <c r="Z346"/>
  <c r="Y346"/>
  <c r="Y405"/>
  <c r="X405"/>
  <c r="AA405"/>
  <c r="Z405"/>
  <c r="Z344"/>
  <c r="X344"/>
  <c r="AA344"/>
  <c r="Y344"/>
  <c r="Z334"/>
  <c r="X334"/>
  <c r="Y334"/>
  <c r="AA334"/>
  <c r="Z394"/>
  <c r="AA394"/>
  <c r="Y394"/>
  <c r="X394"/>
  <c r="Y417"/>
  <c r="AA417"/>
  <c r="X417"/>
  <c r="Z417"/>
  <c r="AA536"/>
  <c r="Z536"/>
  <c r="X536"/>
  <c r="Y536"/>
  <c r="X442"/>
  <c r="Y442"/>
  <c r="AA442"/>
  <c r="Z442"/>
  <c r="AA488"/>
  <c r="Y488"/>
  <c r="X488"/>
  <c r="Z453"/>
  <c r="Y453"/>
  <c r="X453"/>
  <c r="Z486"/>
  <c r="Y486"/>
  <c r="Y534"/>
  <c r="Z534"/>
  <c r="AA534"/>
  <c r="AA566"/>
  <c r="X566"/>
  <c r="AA462"/>
  <c r="Z462"/>
  <c r="Y462"/>
  <c r="Z478"/>
  <c r="X478"/>
  <c r="AA362"/>
  <c r="Y362"/>
  <c r="Y538"/>
  <c r="AA538"/>
  <c r="AA457"/>
  <c r="X457"/>
  <c r="Z457"/>
  <c r="X561"/>
  <c r="Y561"/>
  <c r="Z498"/>
  <c r="X498"/>
  <c r="Y498"/>
  <c r="AA498"/>
  <c r="AA530"/>
  <c r="Y530"/>
  <c r="X530"/>
  <c r="Z530"/>
  <c r="Y640"/>
  <c r="X487"/>
  <c r="X634"/>
  <c r="Y634"/>
  <c r="AA634"/>
  <c r="Z634"/>
  <c r="X519"/>
  <c r="Z468"/>
  <c r="AA468"/>
  <c r="Y468"/>
  <c r="AA253"/>
  <c r="Z253"/>
  <c r="Y253"/>
  <c r="X253"/>
  <c r="AA285"/>
  <c r="X285"/>
  <c r="X240"/>
  <c r="Z240"/>
  <c r="X318"/>
  <c r="AA318"/>
  <c r="Z318"/>
  <c r="Y318"/>
  <c r="X281"/>
  <c r="Y281"/>
  <c r="AA284"/>
  <c r="Z284"/>
  <c r="Y305"/>
  <c r="X305"/>
  <c r="AA305"/>
  <c r="Z305"/>
  <c r="X382"/>
  <c r="Z382"/>
  <c r="Y382"/>
  <c r="AA382"/>
  <c r="AA261"/>
  <c r="Z261"/>
  <c r="AA380"/>
  <c r="X380"/>
  <c r="Y380"/>
  <c r="Z380"/>
  <c r="Z542"/>
  <c r="Y542"/>
  <c r="AA542"/>
  <c r="X542"/>
  <c r="Z375"/>
  <c r="X437"/>
  <c r="Y437"/>
  <c r="Z437"/>
  <c r="AA437"/>
  <c r="Y562"/>
  <c r="Z562"/>
  <c r="AA562"/>
  <c r="X562"/>
  <c r="Y608"/>
  <c r="X608"/>
  <c r="AA652"/>
  <c r="X652"/>
  <c r="Y652"/>
  <c r="Z652"/>
  <c r="Y543"/>
  <c r="AA348"/>
  <c r="X348"/>
  <c r="Y549"/>
  <c r="X549"/>
  <c r="Y616"/>
  <c r="AA616"/>
  <c r="Z616"/>
  <c r="X616"/>
  <c r="Z446"/>
  <c r="AA446"/>
  <c r="X446"/>
  <c r="Y446"/>
  <c r="Z473"/>
  <c r="AA473"/>
  <c r="AA414"/>
  <c r="Y414"/>
  <c r="X414"/>
  <c r="Z414"/>
  <c r="Y485"/>
  <c r="Z485"/>
  <c r="X485"/>
  <c r="AA485"/>
  <c r="Y505"/>
  <c r="AA505"/>
  <c r="Z505"/>
  <c r="X505"/>
  <c r="Y224"/>
  <c r="AA224"/>
  <c r="AA225"/>
  <c r="Z225"/>
  <c r="Y225"/>
  <c r="X225"/>
  <c r="AA280"/>
  <c r="Z280"/>
  <c r="AA255"/>
  <c r="AA272"/>
  <c r="X272"/>
  <c r="Z272"/>
  <c r="Y272"/>
  <c r="AA372"/>
  <c r="X372"/>
  <c r="AA360"/>
  <c r="Z360"/>
  <c r="Y360"/>
  <c r="X360"/>
  <c r="AA349"/>
  <c r="Y349"/>
  <c r="X349"/>
  <c r="Z349"/>
  <c r="AA423"/>
  <c r="Z359"/>
  <c r="AA463"/>
  <c r="Y558"/>
  <c r="Z558"/>
  <c r="X558"/>
  <c r="AA558"/>
  <c r="Z629"/>
  <c r="Y629"/>
  <c r="X629"/>
  <c r="AA629"/>
  <c r="Y641"/>
  <c r="X641"/>
  <c r="Z641"/>
  <c r="AA641"/>
  <c r="Z328"/>
  <c r="AA328"/>
  <c r="Y328"/>
  <c r="X328"/>
  <c r="Y472"/>
  <c r="Z472"/>
  <c r="X472"/>
  <c r="AA472"/>
  <c r="AA428"/>
  <c r="Z428"/>
  <c r="X428"/>
  <c r="Y428"/>
  <c r="Z636"/>
  <c r="Y636"/>
  <c r="Y377"/>
  <c r="Z377"/>
  <c r="AA377"/>
  <c r="X377"/>
  <c r="Z424"/>
  <c r="X424"/>
  <c r="AA364"/>
  <c r="Y364"/>
  <c r="X364"/>
  <c r="Z364"/>
  <c r="Z441"/>
  <c r="X441"/>
  <c r="AA441"/>
  <c r="Y441"/>
  <c r="AA541"/>
  <c r="Z541"/>
  <c r="Y541"/>
  <c r="X541"/>
  <c r="X564"/>
  <c r="AA564"/>
  <c r="AA554"/>
  <c r="Y644"/>
  <c r="X644"/>
  <c r="X637"/>
  <c r="AA637"/>
  <c r="AA444"/>
  <c r="Z444"/>
  <c r="Y444"/>
  <c r="X444"/>
  <c r="AA527"/>
  <c r="Y527"/>
  <c r="Z527"/>
  <c r="Y607"/>
  <c r="AA607"/>
  <c r="Z607"/>
  <c r="T611"/>
  <c r="S611"/>
  <c r="R611"/>
  <c r="Q611"/>
  <c r="AB611"/>
  <c r="S572"/>
  <c r="E572"/>
  <c r="AC572" s="1"/>
  <c r="T541"/>
  <c r="E541"/>
  <c r="AC541" s="1"/>
  <c r="R485"/>
  <c r="E485"/>
  <c r="AC485" s="1"/>
  <c r="S475"/>
  <c r="E475"/>
  <c r="AC475" s="1"/>
  <c r="R466"/>
  <c r="AB466"/>
  <c r="Q639"/>
  <c r="AB639"/>
  <c r="S639"/>
  <c r="R639"/>
  <c r="E628"/>
  <c r="AC628" s="1"/>
  <c r="AB628"/>
  <c r="Q628"/>
  <c r="R615"/>
  <c r="S615"/>
  <c r="T615"/>
  <c r="Q615"/>
  <c r="AB615"/>
  <c r="S608"/>
  <c r="R608"/>
  <c r="T608"/>
  <c r="Q608"/>
  <c r="AB608"/>
  <c r="E590"/>
  <c r="AC590" s="1"/>
  <c r="AB590"/>
  <c r="R590"/>
  <c r="S566"/>
  <c r="Q566"/>
  <c r="AB542"/>
  <c r="R542"/>
  <c r="T542"/>
  <c r="Q542"/>
  <c r="S542"/>
  <c r="AB537"/>
  <c r="Q537"/>
  <c r="S537"/>
  <c r="S445"/>
  <c r="Q445"/>
  <c r="AB445"/>
  <c r="T445"/>
  <c r="R445"/>
  <c r="T443"/>
  <c r="E443"/>
  <c r="AC443" s="1"/>
  <c r="T403"/>
  <c r="E403"/>
  <c r="AC403" s="1"/>
  <c r="S396"/>
  <c r="E396"/>
  <c r="AC396" s="1"/>
  <c r="E146"/>
  <c r="AC146" s="1"/>
  <c r="E380"/>
  <c r="AC380" s="1"/>
  <c r="Q341"/>
  <c r="E339"/>
  <c r="AC339"/>
  <c r="E311"/>
  <c r="AC311" s="1"/>
  <c r="R348"/>
  <c r="S348"/>
  <c r="E299"/>
  <c r="AC299" s="1"/>
  <c r="S299"/>
  <c r="E268"/>
  <c r="AC268" s="1"/>
  <c r="R268"/>
  <c r="S236"/>
  <c r="E236"/>
  <c r="AC236" s="1"/>
  <c r="E196"/>
  <c r="AC196" s="1"/>
  <c r="Q196"/>
  <c r="E161"/>
  <c r="AC161" s="1"/>
  <c r="S161"/>
  <c r="E143"/>
  <c r="AC143" s="1"/>
  <c r="E141"/>
  <c r="AC141" s="1"/>
  <c r="S141"/>
  <c r="E97"/>
  <c r="AC97" s="1"/>
  <c r="E86"/>
  <c r="AC86" s="1"/>
  <c r="E83"/>
  <c r="AC83" s="1"/>
  <c r="E56"/>
  <c r="AC56" s="1"/>
  <c r="E53"/>
  <c r="AC53" s="1"/>
  <c r="Q107"/>
  <c r="R107"/>
  <c r="E107"/>
  <c r="AC107" s="1"/>
  <c r="U95"/>
  <c r="W95"/>
  <c r="U79"/>
  <c r="W79"/>
  <c r="V75"/>
  <c r="W75"/>
  <c r="S74"/>
  <c r="Q74"/>
  <c r="R74"/>
  <c r="T66"/>
  <c r="R66"/>
  <c r="Q64"/>
  <c r="T64"/>
  <c r="Q59"/>
  <c r="R59"/>
  <c r="S59"/>
  <c r="E59"/>
  <c r="AC59" s="1"/>
  <c r="Q57"/>
  <c r="R57"/>
  <c r="S57"/>
  <c r="V53"/>
  <c r="W53"/>
  <c r="S39"/>
  <c r="T39"/>
  <c r="W34"/>
  <c r="U34"/>
  <c r="S24"/>
  <c r="Q24"/>
  <c r="W23"/>
  <c r="V23"/>
  <c r="AB22"/>
  <c r="T22"/>
  <c r="U17"/>
  <c r="W17"/>
  <c r="T16"/>
  <c r="S16"/>
  <c r="W13"/>
  <c r="V13"/>
  <c r="S77"/>
  <c r="T77"/>
  <c r="Q71"/>
  <c r="T71"/>
  <c r="U43"/>
  <c r="W43"/>
  <c r="T40"/>
  <c r="R40"/>
  <c r="E40"/>
  <c r="AC40" s="1"/>
  <c r="W39"/>
  <c r="V39"/>
  <c r="W37"/>
  <c r="V37"/>
  <c r="T36"/>
  <c r="R36"/>
  <c r="S36"/>
  <c r="R34"/>
  <c r="AB34"/>
  <c r="S34"/>
  <c r="S30"/>
  <c r="AB30"/>
  <c r="U29"/>
  <c r="V29"/>
  <c r="T25"/>
  <c r="Q25"/>
  <c r="V20"/>
  <c r="W20"/>
  <c r="R17"/>
  <c r="T17"/>
  <c r="V16"/>
  <c r="U16"/>
  <c r="T15"/>
  <c r="R15"/>
  <c r="Q13"/>
  <c r="S13"/>
  <c r="W10"/>
  <c r="V10"/>
  <c r="U8"/>
  <c r="W8"/>
  <c r="E110"/>
  <c r="AC110" s="1"/>
  <c r="E113"/>
  <c r="AC113" s="1"/>
  <c r="E106"/>
  <c r="AC106" s="1"/>
  <c r="E78"/>
  <c r="AC78" s="1"/>
  <c r="E74"/>
  <c r="AC74" s="1"/>
  <c r="E71"/>
  <c r="AC71" s="1"/>
  <c r="E65"/>
  <c r="AC65" s="1"/>
  <c r="E64"/>
  <c r="AC64" s="1"/>
  <c r="E58"/>
  <c r="AC58" s="1"/>
  <c r="E36"/>
  <c r="AC36" s="1"/>
  <c r="E33"/>
  <c r="AC33" s="1"/>
  <c r="E24"/>
  <c r="AC24" s="1"/>
  <c r="E22"/>
  <c r="AC22" s="1"/>
  <c r="E9"/>
  <c r="AC9" s="1"/>
  <c r="S115"/>
  <c r="Q115"/>
  <c r="T115"/>
  <c r="AB115"/>
  <c r="AB114"/>
  <c r="T114"/>
  <c r="U113"/>
  <c r="W113"/>
  <c r="V113"/>
  <c r="V112"/>
  <c r="U112"/>
  <c r="Q4"/>
  <c r="E4"/>
  <c r="AC4" s="1"/>
  <c r="E95"/>
  <c r="AC95" s="1"/>
  <c r="E91"/>
  <c r="AC91" s="1"/>
  <c r="E80"/>
  <c r="AC80" s="1"/>
  <c r="E61"/>
  <c r="AC61" s="1"/>
  <c r="E50"/>
  <c r="AC50" s="1"/>
  <c r="E41"/>
  <c r="AC41" s="1"/>
  <c r="L2"/>
  <c r="AA2" s="1"/>
  <c r="Z611"/>
  <c r="Z571"/>
  <c r="X491"/>
  <c r="X555"/>
  <c r="Y603"/>
  <c r="Z595"/>
  <c r="Z363"/>
  <c r="X475"/>
  <c r="Y563"/>
  <c r="Y635"/>
  <c r="Z523"/>
  <c r="X595"/>
  <c r="AA635"/>
  <c r="X587"/>
  <c r="AA323"/>
  <c r="Y531"/>
  <c r="Y579"/>
  <c r="Z395"/>
  <c r="Z291"/>
  <c r="X323"/>
  <c r="X435"/>
  <c r="X531"/>
  <c r="X579"/>
  <c r="AA259"/>
  <c r="AA539"/>
  <c r="Y291"/>
  <c r="Y619"/>
  <c r="Z491"/>
  <c r="Z547"/>
  <c r="Y259"/>
  <c r="X539"/>
  <c r="Y571"/>
  <c r="Y435"/>
  <c r="X619"/>
  <c r="AA491"/>
  <c r="Y555"/>
  <c r="Z259"/>
  <c r="AA603"/>
  <c r="X445"/>
  <c r="Y445"/>
  <c r="X421"/>
  <c r="Z421"/>
  <c r="AA419"/>
  <c r="Y481"/>
  <c r="Z445"/>
  <c r="X279"/>
  <c r="Y578"/>
  <c r="Z413"/>
  <c r="Z513"/>
  <c r="Y418"/>
  <c r="Y358"/>
  <c r="Y391"/>
  <c r="Y247"/>
  <c r="AA247"/>
  <c r="Z247"/>
  <c r="X247"/>
  <c r="AA298"/>
  <c r="Y298"/>
  <c r="AA254"/>
  <c r="X254"/>
  <c r="Y254"/>
  <c r="X252"/>
  <c r="Y252"/>
  <c r="AA252"/>
  <c r="AA281"/>
  <c r="Z281"/>
  <c r="X258"/>
  <c r="AA258"/>
  <c r="Y258"/>
  <c r="Y275"/>
  <c r="X422"/>
  <c r="AA422"/>
  <c r="Y422"/>
  <c r="Z422"/>
  <c r="Y384"/>
  <c r="X384"/>
  <c r="Z384"/>
  <c r="AA384"/>
  <c r="X346"/>
  <c r="AA346"/>
  <c r="X261"/>
  <c r="Y261"/>
  <c r="Y341"/>
  <c r="Z341"/>
  <c r="X341"/>
  <c r="AA341"/>
  <c r="Y339"/>
  <c r="X339"/>
  <c r="Z339"/>
  <c r="X386"/>
  <c r="AA386"/>
  <c r="Y365"/>
  <c r="AA365"/>
  <c r="Z365"/>
  <c r="X365"/>
  <c r="X474"/>
  <c r="Z474"/>
  <c r="AA548"/>
  <c r="Z548"/>
  <c r="Z366"/>
  <c r="AA366"/>
  <c r="Z426"/>
  <c r="AA426"/>
  <c r="X506"/>
  <c r="Z506"/>
  <c r="AA506"/>
  <c r="AA524"/>
  <c r="X524"/>
  <c r="Y524"/>
  <c r="Z524"/>
  <c r="AA608"/>
  <c r="Z608"/>
  <c r="AA486"/>
  <c r="X486"/>
  <c r="Y566"/>
  <c r="Z566"/>
  <c r="AA478"/>
  <c r="Y478"/>
  <c r="Z362"/>
  <c r="X362"/>
  <c r="X538"/>
  <c r="Z538"/>
  <c r="AA561"/>
  <c r="Z561"/>
  <c r="AA644"/>
  <c r="Z644"/>
  <c r="AA544"/>
  <c r="X544"/>
  <c r="Y544"/>
  <c r="Y637"/>
  <c r="Z637"/>
  <c r="Y550"/>
  <c r="Z550"/>
  <c r="AA550"/>
  <c r="X550"/>
  <c r="Y287"/>
  <c r="Z287"/>
  <c r="X287"/>
  <c r="AA287"/>
  <c r="X592"/>
  <c r="Y592"/>
  <c r="Z481"/>
  <c r="AA445"/>
  <c r="Y279"/>
  <c r="Y483"/>
  <c r="X413"/>
  <c r="Z418"/>
  <c r="Y283"/>
  <c r="AA513"/>
  <c r="X513"/>
  <c r="AA413"/>
  <c r="X501"/>
  <c r="Z419"/>
  <c r="Y419"/>
  <c r="Y583"/>
  <c r="X583"/>
  <c r="AA265"/>
  <c r="Y374"/>
  <c r="Z438"/>
  <c r="Z265"/>
  <c r="Y421"/>
  <c r="Z357"/>
  <c r="Z627"/>
  <c r="AA583"/>
  <c r="AA501"/>
  <c r="Y296"/>
  <c r="AA288"/>
  <c r="X283"/>
  <c r="Z283"/>
  <c r="Z385"/>
  <c r="Y385"/>
  <c r="X385"/>
  <c r="AA385"/>
  <c r="AA412"/>
  <c r="X412"/>
  <c r="X438"/>
  <c r="Z374"/>
  <c r="Y438"/>
  <c r="Y265"/>
  <c r="Z592"/>
  <c r="AA421"/>
  <c r="AA357"/>
  <c r="X573"/>
  <c r="Y627"/>
  <c r="Z583"/>
  <c r="Y501"/>
  <c r="AA251"/>
  <c r="Y251"/>
  <c r="Z251"/>
  <c r="X251"/>
  <c r="X481"/>
  <c r="AA374"/>
  <c r="AA592"/>
  <c r="Y412"/>
  <c r="Y357"/>
  <c r="X627"/>
  <c r="X546"/>
  <c r="Y288"/>
  <c r="X288"/>
  <c r="Z391"/>
  <c r="X391"/>
  <c r="Z296"/>
  <c r="AA296"/>
  <c r="Z483"/>
  <c r="Z412"/>
  <c r="AA546"/>
  <c r="AA358"/>
  <c r="Z248"/>
  <c r="Z282"/>
  <c r="X282"/>
  <c r="AA282"/>
  <c r="Y282"/>
  <c r="X256"/>
  <c r="AA256"/>
  <c r="Z256"/>
  <c r="Y256"/>
  <c r="Y277"/>
  <c r="Z277"/>
  <c r="AA277"/>
  <c r="X277"/>
  <c r="Z289"/>
  <c r="Y289"/>
  <c r="X289"/>
  <c r="AA289"/>
  <c r="Y223"/>
  <c r="X223"/>
  <c r="Z223"/>
  <c r="AA223"/>
  <c r="AA257"/>
  <c r="X257"/>
  <c r="Z257"/>
  <c r="Y257"/>
  <c r="Z343"/>
  <c r="X343"/>
  <c r="Y343"/>
  <c r="AA343"/>
  <c r="Z325"/>
  <c r="X325"/>
  <c r="AA325"/>
  <c r="Y325"/>
  <c r="X379"/>
  <c r="Z379"/>
  <c r="Y379"/>
  <c r="AA379"/>
  <c r="Z400"/>
  <c r="Y400"/>
  <c r="AA400"/>
  <c r="X400"/>
  <c r="X507"/>
  <c r="Z507"/>
  <c r="AA507"/>
  <c r="Y507"/>
  <c r="Y572"/>
  <c r="X572"/>
  <c r="AA572"/>
  <c r="Z572"/>
  <c r="Y459"/>
  <c r="Z459"/>
  <c r="X493"/>
  <c r="Z493"/>
  <c r="AA493"/>
  <c r="Y493"/>
  <c r="Z584"/>
  <c r="AA584"/>
  <c r="X584"/>
  <c r="Y584"/>
  <c r="X479"/>
  <c r="Z479"/>
  <c r="Y479"/>
  <c r="AA479"/>
  <c r="Y650"/>
  <c r="X650"/>
  <c r="AA650"/>
  <c r="Z650"/>
  <c r="AA436"/>
  <c r="X436"/>
  <c r="Z436"/>
  <c r="Y436"/>
  <c r="Y575"/>
  <c r="X575"/>
  <c r="Z575"/>
  <c r="AA575"/>
  <c r="X610"/>
  <c r="Z610"/>
  <c r="Y610"/>
  <c r="AA610"/>
  <c r="Z241"/>
  <c r="AA241"/>
  <c r="X241"/>
  <c r="Y285"/>
  <c r="Z285"/>
  <c r="Y240"/>
  <c r="AA240"/>
  <c r="Y276"/>
  <c r="AA276"/>
  <c r="AA295"/>
  <c r="Y295"/>
  <c r="Z295"/>
  <c r="AA292"/>
  <c r="Y292"/>
  <c r="Y248"/>
  <c r="AA248"/>
  <c r="X280"/>
  <c r="Y280"/>
  <c r="X284"/>
  <c r="Y284"/>
  <c r="X356"/>
  <c r="Z356"/>
  <c r="Y356"/>
  <c r="AA356"/>
  <c r="Y372"/>
  <c r="Z372"/>
  <c r="X340"/>
  <c r="Y340"/>
  <c r="Z338"/>
  <c r="AA338"/>
  <c r="Y338"/>
  <c r="Y368"/>
  <c r="Z368"/>
  <c r="X368"/>
  <c r="AA368"/>
  <c r="AA297"/>
  <c r="Z297"/>
  <c r="Y297"/>
  <c r="X321"/>
  <c r="AA321"/>
  <c r="Y321"/>
  <c r="Z321"/>
  <c r="Y464"/>
  <c r="X464"/>
  <c r="AA464"/>
  <c r="AA495"/>
  <c r="Z495"/>
  <c r="X630"/>
  <c r="Z630"/>
  <c r="Y630"/>
  <c r="AA630"/>
  <c r="Y642"/>
  <c r="Z642"/>
  <c r="X350"/>
  <c r="Z350"/>
  <c r="AA350"/>
  <c r="Y350"/>
  <c r="AA387"/>
  <c r="Y387"/>
  <c r="Y624"/>
  <c r="AA624"/>
  <c r="X624"/>
  <c r="Z624"/>
  <c r="Y342"/>
  <c r="X342"/>
  <c r="Z342"/>
  <c r="AA342"/>
  <c r="AA587"/>
  <c r="Z587"/>
  <c r="AA614"/>
  <c r="Z614"/>
  <c r="X614"/>
  <c r="Y614"/>
  <c r="Z487"/>
  <c r="AA487"/>
  <c r="X425"/>
  <c r="Y425"/>
  <c r="AA425"/>
  <c r="Z224"/>
  <c r="X224"/>
  <c r="Y369"/>
  <c r="Z369"/>
  <c r="X369"/>
  <c r="X443"/>
  <c r="Y443"/>
  <c r="AA443"/>
  <c r="Y353"/>
  <c r="Z353"/>
  <c r="AA353"/>
  <c r="Y403"/>
  <c r="AA403"/>
  <c r="AB2410"/>
  <c r="T2410"/>
  <c r="Q2410"/>
  <c r="R2410"/>
  <c r="S2410"/>
  <c r="S2407"/>
  <c r="Q2407"/>
  <c r="R2407"/>
  <c r="T2407"/>
  <c r="AB2407"/>
  <c r="AB2406"/>
  <c r="Q2406"/>
  <c r="S2406"/>
  <c r="R2406"/>
  <c r="T2406"/>
  <c r="S2316"/>
  <c r="Q2316"/>
  <c r="R2316"/>
  <c r="AB2316"/>
  <c r="T2316"/>
  <c r="J2303"/>
  <c r="E2302"/>
  <c r="AC2302" s="1"/>
  <c r="AB2302"/>
  <c r="E2301"/>
  <c r="AC2301"/>
  <c r="AB2301"/>
  <c r="W2128"/>
  <c r="U2128"/>
  <c r="V2128"/>
  <c r="S2107"/>
  <c r="T2107"/>
  <c r="AB2107"/>
  <c r="Q2107"/>
  <c r="R2107"/>
  <c r="S2106"/>
  <c r="T2106"/>
  <c r="R2106"/>
  <c r="AB2106"/>
  <c r="Q2106"/>
  <c r="X246"/>
  <c r="AA246"/>
  <c r="Y246"/>
  <c r="AA271"/>
  <c r="Z271"/>
  <c r="Z348"/>
  <c r="Y348"/>
  <c r="Z549"/>
  <c r="AA549"/>
  <c r="Y473"/>
  <c r="X473"/>
  <c r="Y554"/>
  <c r="X554"/>
  <c r="AA369"/>
  <c r="X636"/>
  <c r="AA636"/>
  <c r="AA424"/>
  <c r="Y424"/>
  <c r="Z564"/>
  <c r="Y564"/>
  <c r="X459"/>
  <c r="AA459"/>
  <c r="Z231"/>
  <c r="X231"/>
  <c r="Z244"/>
  <c r="AA244"/>
  <c r="AA434"/>
  <c r="Y434"/>
  <c r="X434"/>
  <c r="Y597"/>
  <c r="Z597"/>
  <c r="Z408"/>
  <c r="AA408"/>
  <c r="X547"/>
  <c r="AA547"/>
  <c r="Z403"/>
  <c r="Z443"/>
  <c r="X495"/>
  <c r="Y495"/>
  <c r="Y580"/>
  <c r="Z580"/>
  <c r="AA601"/>
  <c r="X601"/>
  <c r="Y601"/>
  <c r="X403"/>
  <c r="AA484"/>
  <c r="Z484"/>
  <c r="X484"/>
  <c r="X563"/>
  <c r="Z563"/>
  <c r="Z456"/>
  <c r="AA456"/>
  <c r="Z535"/>
  <c r="AA535"/>
  <c r="X535"/>
  <c r="Z573"/>
  <c r="AA573"/>
  <c r="X353"/>
  <c r="Y234"/>
  <c r="X234"/>
  <c r="AA234"/>
  <c r="AA578"/>
  <c r="X578"/>
  <c r="AA640"/>
  <c r="X640"/>
  <c r="Z640"/>
  <c r="J2906"/>
  <c r="U2997"/>
  <c r="W2997"/>
  <c r="V2997"/>
  <c r="V2081"/>
  <c r="U2081"/>
  <c r="W2081"/>
  <c r="AB1819"/>
  <c r="Q1819"/>
  <c r="T1819"/>
  <c r="R1819"/>
  <c r="U618"/>
  <c r="W618"/>
  <c r="U617"/>
  <c r="V617"/>
  <c r="W617"/>
  <c r="W595"/>
  <c r="U595"/>
  <c r="V595"/>
  <c r="Q554"/>
  <c r="R554"/>
  <c r="Q488"/>
  <c r="S488"/>
  <c r="T488"/>
  <c r="R488"/>
  <c r="V479"/>
  <c r="W479"/>
  <c r="W165"/>
  <c r="U165"/>
  <c r="U159"/>
  <c r="U2821"/>
  <c r="R2845"/>
  <c r="W2815"/>
  <c r="V3001"/>
  <c r="U3001"/>
  <c r="W3001"/>
  <c r="U3000"/>
  <c r="V3000"/>
  <c r="W3000"/>
  <c r="Q2980"/>
  <c r="T2980"/>
  <c r="R2980"/>
  <c r="Q2788"/>
  <c r="AB2788"/>
  <c r="R2788"/>
  <c r="S2788"/>
  <c r="R2787"/>
  <c r="S2787"/>
  <c r="T2787"/>
  <c r="J2643"/>
  <c r="V2634"/>
  <c r="W2634"/>
  <c r="V2470"/>
  <c r="W2470"/>
  <c r="U2470"/>
  <c r="U2466"/>
  <c r="W2466"/>
  <c r="V2466"/>
  <c r="U2452"/>
  <c r="V2452"/>
  <c r="W2452"/>
  <c r="E2449"/>
  <c r="AC2449" s="1"/>
  <c r="AB2449"/>
  <c r="W2448"/>
  <c r="U2448"/>
  <c r="J2437"/>
  <c r="V2963"/>
  <c r="U2963"/>
  <c r="W2963"/>
  <c r="U2938"/>
  <c r="V2938"/>
  <c r="S2934"/>
  <c r="T2934"/>
  <c r="W2913"/>
  <c r="U2913"/>
  <c r="V2913"/>
  <c r="E2817"/>
  <c r="AC2817" s="1"/>
  <c r="AB2817"/>
  <c r="U2816"/>
  <c r="V2816"/>
  <c r="AB2845"/>
  <c r="R2934"/>
  <c r="U2989"/>
  <c r="V2989"/>
  <c r="U2968"/>
  <c r="V2968"/>
  <c r="W2968"/>
  <c r="S2965"/>
  <c r="T2965"/>
  <c r="R2965"/>
  <c r="Q2965"/>
  <c r="U2964"/>
  <c r="V2964"/>
  <c r="V2669"/>
  <c r="W2669"/>
  <c r="U2669"/>
  <c r="U2667"/>
  <c r="W2667"/>
  <c r="T2845"/>
  <c r="R3000"/>
  <c r="S3000"/>
  <c r="T3000"/>
  <c r="U2990"/>
  <c r="V2990"/>
  <c r="S2980"/>
  <c r="R2952"/>
  <c r="AB2952"/>
  <c r="Q2952"/>
  <c r="S2952"/>
  <c r="T2952"/>
  <c r="R2946"/>
  <c r="S2946"/>
  <c r="AB2946"/>
  <c r="Q2946"/>
  <c r="U2943"/>
  <c r="V2943"/>
  <c r="W2943"/>
  <c r="V2847"/>
  <c r="W2847"/>
  <c r="U2847"/>
  <c r="AB2840"/>
  <c r="T2840"/>
  <c r="Q2840"/>
  <c r="R2840"/>
  <c r="S554"/>
  <c r="AB2985"/>
  <c r="Q2985"/>
  <c r="R2985"/>
  <c r="T2985"/>
  <c r="Q2983"/>
  <c r="AB2983"/>
  <c r="S2983"/>
  <c r="T2983"/>
  <c r="R2983"/>
  <c r="W2973"/>
  <c r="U2973"/>
  <c r="V2973"/>
  <c r="E2958"/>
  <c r="AC2958" s="1"/>
  <c r="AB2958"/>
  <c r="W2892"/>
  <c r="V2892"/>
  <c r="Q2732"/>
  <c r="AB2732"/>
  <c r="R2732"/>
  <c r="S2732"/>
  <c r="T2732"/>
  <c r="W2938"/>
  <c r="AB554"/>
  <c r="T2970"/>
  <c r="AB2970"/>
  <c r="R2945"/>
  <c r="Q2945"/>
  <c r="V2857"/>
  <c r="U2857"/>
  <c r="W2857"/>
  <c r="E2757"/>
  <c r="AC2757" s="1"/>
  <c r="AB2757"/>
  <c r="S2520"/>
  <c r="AB2520"/>
  <c r="Q2520"/>
  <c r="R2520"/>
  <c r="T2520"/>
  <c r="AB2519"/>
  <c r="R2519"/>
  <c r="S2519"/>
  <c r="T2519"/>
  <c r="T554"/>
  <c r="V2994"/>
  <c r="W2994"/>
  <c r="U2994"/>
  <c r="AB2990"/>
  <c r="Q2990"/>
  <c r="Q2975"/>
  <c r="R2975"/>
  <c r="S2975"/>
  <c r="V2972"/>
  <c r="U2972"/>
  <c r="Q2960"/>
  <c r="S2960"/>
  <c r="R2960"/>
  <c r="T2960"/>
  <c r="AB2960"/>
  <c r="AB2911"/>
  <c r="Q2911"/>
  <c r="R2911"/>
  <c r="S2911"/>
  <c r="W2900"/>
  <c r="V2900"/>
  <c r="V2899"/>
  <c r="W2899"/>
  <c r="U2899"/>
  <c r="AB2879"/>
  <c r="Q2879"/>
  <c r="T2879"/>
  <c r="U2770"/>
  <c r="V2770"/>
  <c r="W2770"/>
  <c r="U2765"/>
  <c r="S2542"/>
  <c r="AB2542"/>
  <c r="Q2542"/>
  <c r="R2542"/>
  <c r="AB2541"/>
  <c r="R2541"/>
  <c r="S2541"/>
  <c r="T2541"/>
  <c r="W2988"/>
  <c r="R2978"/>
  <c r="Q2978"/>
  <c r="J2975"/>
  <c r="T2971"/>
  <c r="AB2971"/>
  <c r="E2963"/>
  <c r="AC2963" s="1"/>
  <c r="J2954"/>
  <c r="J2945"/>
  <c r="R2928"/>
  <c r="T2928"/>
  <c r="Q2928"/>
  <c r="W2917"/>
  <c r="U2917"/>
  <c r="W2916"/>
  <c r="U2916"/>
  <c r="Q2898"/>
  <c r="R2898"/>
  <c r="V2891"/>
  <c r="W2891"/>
  <c r="U2891"/>
  <c r="W2881"/>
  <c r="V2881"/>
  <c r="V2880"/>
  <c r="W2880"/>
  <c r="U2880"/>
  <c r="V2849"/>
  <c r="U2849"/>
  <c r="W2849"/>
  <c r="J2774"/>
  <c r="AB2643"/>
  <c r="Q2643"/>
  <c r="T2643"/>
  <c r="R2643"/>
  <c r="U2641"/>
  <c r="W2641"/>
  <c r="V2618"/>
  <c r="U2618"/>
  <c r="W2618"/>
  <c r="J2572"/>
  <c r="J2568"/>
  <c r="T2525"/>
  <c r="Q2525"/>
  <c r="R2525"/>
  <c r="AB2474"/>
  <c r="T2474"/>
  <c r="Q2474"/>
  <c r="U2441"/>
  <c r="W2441"/>
  <c r="R2162"/>
  <c r="T2162"/>
  <c r="Q2162"/>
  <c r="AB1868"/>
  <c r="Q1868"/>
  <c r="R1868"/>
  <c r="T1868"/>
  <c r="E2797"/>
  <c r="AC2797" s="1"/>
  <c r="AB2797"/>
  <c r="AB2775"/>
  <c r="S2775"/>
  <c r="Q2775"/>
  <c r="U2678"/>
  <c r="W2678"/>
  <c r="J2676"/>
  <c r="J2650"/>
  <c r="AB2624"/>
  <c r="T2624"/>
  <c r="R2598"/>
  <c r="T2598"/>
  <c r="J2594"/>
  <c r="U2527"/>
  <c r="W2527"/>
  <c r="Q2526"/>
  <c r="T2526"/>
  <c r="Q2524"/>
  <c r="R2524"/>
  <c r="S2478"/>
  <c r="Q2478"/>
  <c r="AB2473"/>
  <c r="Q2473"/>
  <c r="R2473"/>
  <c r="T2473"/>
  <c r="AB2375"/>
  <c r="T2375"/>
  <c r="Q2375"/>
  <c r="Q2999"/>
  <c r="R2999"/>
  <c r="W2993"/>
  <c r="V2993"/>
  <c r="J2977"/>
  <c r="R2963"/>
  <c r="Q2963"/>
  <c r="AB2963"/>
  <c r="R2957"/>
  <c r="S2957"/>
  <c r="J2956"/>
  <c r="S2949"/>
  <c r="Q2949"/>
  <c r="R2949"/>
  <c r="W2942"/>
  <c r="U2942"/>
  <c r="J2940"/>
  <c r="S2926"/>
  <c r="T2926"/>
  <c r="J2918"/>
  <c r="J2869"/>
  <c r="J2863"/>
  <c r="V2861"/>
  <c r="U2861"/>
  <c r="V2800"/>
  <c r="U2800"/>
  <c r="W2800"/>
  <c r="V2746"/>
  <c r="W2746"/>
  <c r="U2656"/>
  <c r="W2656"/>
  <c r="J2593"/>
  <c r="J2549"/>
  <c r="J2531"/>
  <c r="V2528"/>
  <c r="U2528"/>
  <c r="W2528"/>
  <c r="W2508"/>
  <c r="V2508"/>
  <c r="U2508"/>
  <c r="AB2506"/>
  <c r="Q2506"/>
  <c r="R2506"/>
  <c r="S2506"/>
  <c r="V2504"/>
  <c r="U2504"/>
  <c r="W2504"/>
  <c r="AB2457"/>
  <c r="T2457"/>
  <c r="Q2457"/>
  <c r="V2416"/>
  <c r="U2416"/>
  <c r="W2416"/>
  <c r="W2953"/>
  <c r="AB2794"/>
  <c r="AB2851"/>
  <c r="T2644"/>
  <c r="S2999"/>
  <c r="U2875"/>
  <c r="T2999"/>
  <c r="R2924"/>
  <c r="AB2974"/>
  <c r="R2995"/>
  <c r="E2989"/>
  <c r="AC2989" s="1"/>
  <c r="V2987"/>
  <c r="U2987"/>
  <c r="W2987"/>
  <c r="U2984"/>
  <c r="W2984"/>
  <c r="J2981"/>
  <c r="J2979"/>
  <c r="S2977"/>
  <c r="Q2977"/>
  <c r="J2967"/>
  <c r="S2962"/>
  <c r="R2944"/>
  <c r="Q2944"/>
  <c r="S2944"/>
  <c r="T2939"/>
  <c r="Q2939"/>
  <c r="E2930"/>
  <c r="AC2930" s="1"/>
  <c r="AB2930"/>
  <c r="S2918"/>
  <c r="T2918"/>
  <c r="S2917"/>
  <c r="Q2917"/>
  <c r="R2901"/>
  <c r="S2901"/>
  <c r="T2882"/>
  <c r="S2882"/>
  <c r="V2846"/>
  <c r="W2846"/>
  <c r="J2842"/>
  <c r="U2841"/>
  <c r="W2841"/>
  <c r="V2841"/>
  <c r="J2831"/>
  <c r="J2799"/>
  <c r="J2748"/>
  <c r="R2705"/>
  <c r="Q2705"/>
  <c r="AB2705"/>
  <c r="Q2704"/>
  <c r="T2704"/>
  <c r="Q2682"/>
  <c r="AB2682"/>
  <c r="T2682"/>
  <c r="R2682"/>
  <c r="U2655"/>
  <c r="W2655"/>
  <c r="J2552"/>
  <c r="R2514"/>
  <c r="AB2514"/>
  <c r="T2514"/>
  <c r="Q2514"/>
  <c r="J2480"/>
  <c r="J2418"/>
  <c r="J2390"/>
  <c r="Q2387"/>
  <c r="R2387"/>
  <c r="T2213"/>
  <c r="R2213"/>
  <c r="Q2202"/>
  <c r="R2202"/>
  <c r="T2202"/>
  <c r="W2646"/>
  <c r="W2700"/>
  <c r="V2790"/>
  <c r="T2922"/>
  <c r="AB2950"/>
  <c r="T2963"/>
  <c r="T2974"/>
  <c r="J2993"/>
  <c r="AB2991"/>
  <c r="Q2991"/>
  <c r="U2985"/>
  <c r="W2985"/>
  <c r="V2978"/>
  <c r="U2978"/>
  <c r="U2951"/>
  <c r="V2951"/>
  <c r="S2915"/>
  <c r="T2915"/>
  <c r="R2893"/>
  <c r="S2893"/>
  <c r="V2889"/>
  <c r="J2887"/>
  <c r="V2884"/>
  <c r="W2884"/>
  <c r="U2884"/>
  <c r="J2802"/>
  <c r="U2777"/>
  <c r="W2777"/>
  <c r="J2689"/>
  <c r="W2611"/>
  <c r="V2611"/>
  <c r="U2611"/>
  <c r="Q2587"/>
  <c r="AB2587"/>
  <c r="T2587"/>
  <c r="U2538"/>
  <c r="W2538"/>
  <c r="R2536"/>
  <c r="T2536"/>
  <c r="Q2536"/>
  <c r="J2497"/>
  <c r="Q2480"/>
  <c r="R2480"/>
  <c r="V2646"/>
  <c r="V2700"/>
  <c r="U2790"/>
  <c r="W2675"/>
  <c r="W2796"/>
  <c r="Q2922"/>
  <c r="T2957"/>
  <c r="Q2925"/>
  <c r="S2974"/>
  <c r="E2987"/>
  <c r="AC2987" s="1"/>
  <c r="E2985"/>
  <c r="AC2985" s="1"/>
  <c r="V2982"/>
  <c r="U2982"/>
  <c r="AB2979"/>
  <c r="R2979"/>
  <c r="E2978"/>
  <c r="AC2978" s="1"/>
  <c r="U2962"/>
  <c r="V2959"/>
  <c r="U2959"/>
  <c r="J2948"/>
  <c r="W2932"/>
  <c r="U2932"/>
  <c r="V2865"/>
  <c r="U2865"/>
  <c r="W2865"/>
  <c r="AB2862"/>
  <c r="R2862"/>
  <c r="AB2857"/>
  <c r="Q2857"/>
  <c r="J2837"/>
  <c r="AB2711"/>
  <c r="Q2711"/>
  <c r="AB2690"/>
  <c r="Q2690"/>
  <c r="R2690"/>
  <c r="AB2632"/>
  <c r="T2632"/>
  <c r="J2612"/>
  <c r="T2588"/>
  <c r="AB2588"/>
  <c r="J2559"/>
  <c r="Q2499"/>
  <c r="R2499"/>
  <c r="AB2465"/>
  <c r="R2465"/>
  <c r="T2465"/>
  <c r="Q2465"/>
  <c r="Q2424"/>
  <c r="AB2424"/>
  <c r="R2424"/>
  <c r="T2424"/>
  <c r="U2398"/>
  <c r="W2398"/>
  <c r="AB2396"/>
  <c r="Q2396"/>
  <c r="R2396"/>
  <c r="T2396"/>
  <c r="U2746"/>
  <c r="U2930"/>
  <c r="V2988"/>
  <c r="AB2957"/>
  <c r="W2976"/>
  <c r="AB2994"/>
  <c r="J2996"/>
  <c r="J2980"/>
  <c r="S2979"/>
  <c r="Q2976"/>
  <c r="R2976"/>
  <c r="U2970"/>
  <c r="W2970"/>
  <c r="J2965"/>
  <c r="T2962"/>
  <c r="J2936"/>
  <c r="J2927"/>
  <c r="Q2890"/>
  <c r="R2890"/>
  <c r="J2873"/>
  <c r="J2867"/>
  <c r="J2866"/>
  <c r="J2856"/>
  <c r="J2845"/>
  <c r="U2786"/>
  <c r="W2786"/>
  <c r="V2786"/>
  <c r="R2784"/>
  <c r="Q2784"/>
  <c r="S2784"/>
  <c r="J2731"/>
  <c r="J2691"/>
  <c r="U2614"/>
  <c r="V2614"/>
  <c r="J2516"/>
  <c r="U2515"/>
  <c r="W2515"/>
  <c r="V2515"/>
  <c r="Q2439"/>
  <c r="AB2439"/>
  <c r="R2439"/>
  <c r="T2439"/>
  <c r="J2438"/>
  <c r="U2434"/>
  <c r="W2434"/>
  <c r="V2434"/>
  <c r="AB2320"/>
  <c r="Q2320"/>
  <c r="T2320"/>
  <c r="R2267"/>
  <c r="Q2267"/>
  <c r="E3001"/>
  <c r="AC3001" s="1"/>
  <c r="J2994"/>
  <c r="J2992"/>
  <c r="J2991"/>
  <c r="R2988"/>
  <c r="E2982"/>
  <c r="AC2982"/>
  <c r="T2981"/>
  <c r="J2978"/>
  <c r="J2973"/>
  <c r="E2966"/>
  <c r="AC2966" s="1"/>
  <c r="J2959"/>
  <c r="J2958"/>
  <c r="T2956"/>
  <c r="AB2956"/>
  <c r="E2951"/>
  <c r="AC2951" s="1"/>
  <c r="E2949"/>
  <c r="AC2949" s="1"/>
  <c r="E2938"/>
  <c r="AC2938" s="1"/>
  <c r="J2935"/>
  <c r="E2926"/>
  <c r="AC2926"/>
  <c r="E2909"/>
  <c r="AC2909"/>
  <c r="AB2906"/>
  <c r="J2903"/>
  <c r="E2899"/>
  <c r="AC2899"/>
  <c r="E2897"/>
  <c r="AC2897" s="1"/>
  <c r="W2895"/>
  <c r="AB2887"/>
  <c r="Q2887"/>
  <c r="J2883"/>
  <c r="J2877"/>
  <c r="W2873"/>
  <c r="E2865"/>
  <c r="AC2865" s="1"/>
  <c r="Q2863"/>
  <c r="R2863"/>
  <c r="S2863"/>
  <c r="J2859"/>
  <c r="J2854"/>
  <c r="J2853"/>
  <c r="U2843"/>
  <c r="AB2836"/>
  <c r="Q2836"/>
  <c r="R2836"/>
  <c r="T2836"/>
  <c r="T2831"/>
  <c r="Q2831"/>
  <c r="R2831"/>
  <c r="S2831"/>
  <c r="J2830"/>
  <c r="J2829"/>
  <c r="R2823"/>
  <c r="Q2823"/>
  <c r="J2822"/>
  <c r="J2811"/>
  <c r="Q2803"/>
  <c r="R2803"/>
  <c r="AB2803"/>
  <c r="J2800"/>
  <c r="E2796"/>
  <c r="AC2796" s="1"/>
  <c r="W2788"/>
  <c r="V2764"/>
  <c r="U2764"/>
  <c r="W2764"/>
  <c r="E2760"/>
  <c r="AC2760" s="1"/>
  <c r="E2756"/>
  <c r="AC2756" s="1"/>
  <c r="Q2749"/>
  <c r="AB2749"/>
  <c r="J2747"/>
  <c r="J2743"/>
  <c r="E2723"/>
  <c r="AC2723" s="1"/>
  <c r="U2713"/>
  <c r="W2713"/>
  <c r="J2707"/>
  <c r="AB2688"/>
  <c r="Q2688"/>
  <c r="R2688"/>
  <c r="T2688"/>
  <c r="U2687"/>
  <c r="W2687"/>
  <c r="J2686"/>
  <c r="E2685"/>
  <c r="AC2685" s="1"/>
  <c r="U2684"/>
  <c r="W2684"/>
  <c r="E2660"/>
  <c r="AC2660" s="1"/>
  <c r="Q2657"/>
  <c r="AB2657"/>
  <c r="R2657"/>
  <c r="T2657"/>
  <c r="AB2651"/>
  <c r="Q2651"/>
  <c r="E2641"/>
  <c r="AC2641" s="1"/>
  <c r="R2638"/>
  <c r="Q2638"/>
  <c r="S2638"/>
  <c r="AB2638"/>
  <c r="E2637"/>
  <c r="AC2637" s="1"/>
  <c r="AB2631"/>
  <c r="Q2631"/>
  <c r="S2631"/>
  <c r="T2631"/>
  <c r="J2627"/>
  <c r="U2625"/>
  <c r="W2625"/>
  <c r="V2625"/>
  <c r="J2623"/>
  <c r="E2618"/>
  <c r="AC2618"/>
  <c r="S2603"/>
  <c r="Q2603"/>
  <c r="Q2591"/>
  <c r="T2591"/>
  <c r="Q2582"/>
  <c r="R2582"/>
  <c r="S2582"/>
  <c r="J2579"/>
  <c r="Q2573"/>
  <c r="S2573"/>
  <c r="AB2563"/>
  <c r="Q2549"/>
  <c r="R2549"/>
  <c r="T2539"/>
  <c r="Q2539"/>
  <c r="R2539"/>
  <c r="Q2535"/>
  <c r="R2535"/>
  <c r="U2511"/>
  <c r="W2511"/>
  <c r="V2511"/>
  <c r="J2505"/>
  <c r="U2493"/>
  <c r="W2493"/>
  <c r="V2493"/>
  <c r="V2487"/>
  <c r="U2487"/>
  <c r="AB2485"/>
  <c r="Q2485"/>
  <c r="T2485"/>
  <c r="J2464"/>
  <c r="V2459"/>
  <c r="U2459"/>
  <c r="S2453"/>
  <c r="Q2453"/>
  <c r="E2451"/>
  <c r="AC2451" s="1"/>
  <c r="R2449"/>
  <c r="Q2449"/>
  <c r="S2444"/>
  <c r="Q2444"/>
  <c r="AB2444"/>
  <c r="J2443"/>
  <c r="E2441"/>
  <c r="AC2441" s="1"/>
  <c r="J2426"/>
  <c r="R2423"/>
  <c r="Q2423"/>
  <c r="U2421"/>
  <c r="W2421"/>
  <c r="V2421"/>
  <c r="U2415"/>
  <c r="W2415"/>
  <c r="U2325"/>
  <c r="V2325"/>
  <c r="W2325"/>
  <c r="V2231"/>
  <c r="U2231"/>
  <c r="W2231"/>
  <c r="Q2163"/>
  <c r="R2163"/>
  <c r="S2163"/>
  <c r="AB2163"/>
  <c r="U2149"/>
  <c r="W2149"/>
  <c r="E2998"/>
  <c r="AC2998" s="1"/>
  <c r="J2997"/>
  <c r="J2989"/>
  <c r="J2988"/>
  <c r="J2987"/>
  <c r="E2986"/>
  <c r="AC2986" s="1"/>
  <c r="T2984"/>
  <c r="J2984"/>
  <c r="J2976"/>
  <c r="J2969"/>
  <c r="S2968"/>
  <c r="E2955"/>
  <c r="AC2955" s="1"/>
  <c r="E2941"/>
  <c r="AC2941" s="1"/>
  <c r="J2938"/>
  <c r="U2925"/>
  <c r="W2925"/>
  <c r="J2913"/>
  <c r="J2909"/>
  <c r="W2903"/>
  <c r="E2896"/>
  <c r="AC2896" s="1"/>
  <c r="U2895"/>
  <c r="S2884"/>
  <c r="Q2884"/>
  <c r="AB2883"/>
  <c r="J2880"/>
  <c r="E2871"/>
  <c r="AC2871"/>
  <c r="Q2849"/>
  <c r="E2847"/>
  <c r="AC2847"/>
  <c r="J2821"/>
  <c r="E2820"/>
  <c r="AC2820" s="1"/>
  <c r="U2819"/>
  <c r="W2819"/>
  <c r="Q2812"/>
  <c r="R2812"/>
  <c r="AB2800"/>
  <c r="S2800"/>
  <c r="R2792"/>
  <c r="Q2792"/>
  <c r="S2792"/>
  <c r="J2773"/>
  <c r="J2770"/>
  <c r="E2764"/>
  <c r="AC2764" s="1"/>
  <c r="R2761"/>
  <c r="Q2761"/>
  <c r="S2761"/>
  <c r="J2753"/>
  <c r="E2752"/>
  <c r="AC2752"/>
  <c r="W2743"/>
  <c r="Q2730"/>
  <c r="AB2730"/>
  <c r="S2730"/>
  <c r="E2728"/>
  <c r="AC2728" s="1"/>
  <c r="J2678"/>
  <c r="E2672"/>
  <c r="AC2672" s="1"/>
  <c r="AB2665"/>
  <c r="Q2665"/>
  <c r="W2652"/>
  <c r="J2634"/>
  <c r="S2627"/>
  <c r="T2627"/>
  <c r="W2620"/>
  <c r="V2620"/>
  <c r="W2617"/>
  <c r="V2617"/>
  <c r="E2610"/>
  <c r="AC2610" s="1"/>
  <c r="W2609"/>
  <c r="V2609"/>
  <c r="J2595"/>
  <c r="E2592"/>
  <c r="AC2592" s="1"/>
  <c r="J2586"/>
  <c r="V2584"/>
  <c r="W2584"/>
  <c r="W2574"/>
  <c r="U2574"/>
  <c r="V2574"/>
  <c r="R2573"/>
  <c r="E2565"/>
  <c r="AC2565" s="1"/>
  <c r="E2562"/>
  <c r="AC2562" s="1"/>
  <c r="J2548"/>
  <c r="U2537"/>
  <c r="W2537"/>
  <c r="V2537"/>
  <c r="E2533"/>
  <c r="AC2533" s="1"/>
  <c r="J2528"/>
  <c r="J2512"/>
  <c r="U2486"/>
  <c r="W2486"/>
  <c r="W2478"/>
  <c r="V2478"/>
  <c r="U2475"/>
  <c r="W2475"/>
  <c r="U2468"/>
  <c r="W2468"/>
  <c r="V2468"/>
  <c r="Q2464"/>
  <c r="R2464"/>
  <c r="U2458"/>
  <c r="W2458"/>
  <c r="AB2456"/>
  <c r="Q2456"/>
  <c r="R2456"/>
  <c r="T2456"/>
  <c r="V2440"/>
  <c r="U2440"/>
  <c r="W2436"/>
  <c r="V2436"/>
  <c r="J2422"/>
  <c r="V2391"/>
  <c r="U2391"/>
  <c r="W2391"/>
  <c r="E2358"/>
  <c r="AC2358"/>
  <c r="AB2358"/>
  <c r="W2356"/>
  <c r="V2356"/>
  <c r="J2310"/>
  <c r="S2281"/>
  <c r="Q2281"/>
  <c r="J2277"/>
  <c r="Q2273"/>
  <c r="S2273"/>
  <c r="W2232"/>
  <c r="V2232"/>
  <c r="U2232"/>
  <c r="S2208"/>
  <c r="T2208"/>
  <c r="AB2208"/>
  <c r="Q2208"/>
  <c r="Q2207"/>
  <c r="S2207"/>
  <c r="AB2196"/>
  <c r="Q2196"/>
  <c r="J2132"/>
  <c r="E2999"/>
  <c r="AC2999" s="1"/>
  <c r="J2998"/>
  <c r="J2986"/>
  <c r="J2985"/>
  <c r="R2984"/>
  <c r="J2982"/>
  <c r="E2970"/>
  <c r="AC2970" s="1"/>
  <c r="T2969"/>
  <c r="J2968"/>
  <c r="J2966"/>
  <c r="J2947"/>
  <c r="E2946"/>
  <c r="AC2946" s="1"/>
  <c r="U2933"/>
  <c r="E2919"/>
  <c r="AC2919" s="1"/>
  <c r="W2914"/>
  <c r="AB2909"/>
  <c r="Q2909"/>
  <c r="T2909"/>
  <c r="T2906"/>
  <c r="U2903"/>
  <c r="J2896"/>
  <c r="J2894"/>
  <c r="J2891"/>
  <c r="E2868"/>
  <c r="AC2868" s="1"/>
  <c r="J2865"/>
  <c r="E2855"/>
  <c r="AC2855"/>
  <c r="U2851"/>
  <c r="W2851"/>
  <c r="J2805"/>
  <c r="E2795"/>
  <c r="AC2795" s="1"/>
  <c r="J2790"/>
  <c r="J2765"/>
  <c r="R2749"/>
  <c r="J2746"/>
  <c r="J2740"/>
  <c r="W2721"/>
  <c r="W2720"/>
  <c r="Q2714"/>
  <c r="AB2714"/>
  <c r="T2714"/>
  <c r="J2713"/>
  <c r="W2696"/>
  <c r="U2696"/>
  <c r="E2694"/>
  <c r="AC2694" s="1"/>
  <c r="AB2685"/>
  <c r="Q2685"/>
  <c r="R2685"/>
  <c r="T2685"/>
  <c r="J2675"/>
  <c r="J2667"/>
  <c r="V2658"/>
  <c r="U2658"/>
  <c r="AB2656"/>
  <c r="Q2656"/>
  <c r="R2656"/>
  <c r="S2656"/>
  <c r="Q2637"/>
  <c r="R2637"/>
  <c r="S2637"/>
  <c r="W2615"/>
  <c r="U2615"/>
  <c r="AB2607"/>
  <c r="Q2607"/>
  <c r="R2607"/>
  <c r="S2602"/>
  <c r="T2602"/>
  <c r="U2594"/>
  <c r="V2594"/>
  <c r="J2585"/>
  <c r="E2583"/>
  <c r="AC2583" s="1"/>
  <c r="AB2583"/>
  <c r="Q2576"/>
  <c r="R2576"/>
  <c r="S2576"/>
  <c r="AB2566"/>
  <c r="Q2566"/>
  <c r="U2564"/>
  <c r="W2564"/>
  <c r="V2564"/>
  <c r="E2560"/>
  <c r="AC2560" s="1"/>
  <c r="W2557"/>
  <c r="V2557"/>
  <c r="U2542"/>
  <c r="W2542"/>
  <c r="V2542"/>
  <c r="J2540"/>
  <c r="AB2528"/>
  <c r="R2528"/>
  <c r="S2528"/>
  <c r="U2520"/>
  <c r="W2520"/>
  <c r="V2520"/>
  <c r="J2493"/>
  <c r="U2483"/>
  <c r="W2483"/>
  <c r="J2472"/>
  <c r="J2469"/>
  <c r="S2451"/>
  <c r="Q2451"/>
  <c r="T2451"/>
  <c r="U2433"/>
  <c r="W2433"/>
  <c r="V2433"/>
  <c r="AB2431"/>
  <c r="Q2431"/>
  <c r="T2431"/>
  <c r="U2429"/>
  <c r="W2429"/>
  <c r="V2414"/>
  <c r="U2414"/>
  <c r="R2409"/>
  <c r="Q2409"/>
  <c r="U2403"/>
  <c r="W2403"/>
  <c r="Q2395"/>
  <c r="R2395"/>
  <c r="J2379"/>
  <c r="W2377"/>
  <c r="V2377"/>
  <c r="Q2366"/>
  <c r="AB2366"/>
  <c r="R2366"/>
  <c r="T2366"/>
  <c r="AB2359"/>
  <c r="Q2359"/>
  <c r="R2340"/>
  <c r="Q2340"/>
  <c r="AB2340"/>
  <c r="W2294"/>
  <c r="U2294"/>
  <c r="T2163"/>
  <c r="U2122"/>
  <c r="V2122"/>
  <c r="W2122"/>
  <c r="J3001"/>
  <c r="E2995"/>
  <c r="AC2995" s="1"/>
  <c r="E2993"/>
  <c r="AC2993" s="1"/>
  <c r="E2983"/>
  <c r="AC2983" s="1"/>
  <c r="E2974"/>
  <c r="AC2974" s="1"/>
  <c r="E2971"/>
  <c r="AC2971" s="1"/>
  <c r="J2961"/>
  <c r="E2960"/>
  <c r="AC2960"/>
  <c r="J2953"/>
  <c r="J2943"/>
  <c r="J2929"/>
  <c r="E2925"/>
  <c r="AC2925" s="1"/>
  <c r="J2923"/>
  <c r="J2916"/>
  <c r="E2912"/>
  <c r="AC2912" s="1"/>
  <c r="J2908"/>
  <c r="J2904"/>
  <c r="E2879"/>
  <c r="AC2879" s="1"/>
  <c r="AB2871"/>
  <c r="Q2871"/>
  <c r="R2871"/>
  <c r="T2871"/>
  <c r="E2870"/>
  <c r="AC2870" s="1"/>
  <c r="T2868"/>
  <c r="J2861"/>
  <c r="E2851"/>
  <c r="AC2851" s="1"/>
  <c r="R2844"/>
  <c r="T2844"/>
  <c r="Q2839"/>
  <c r="R2839"/>
  <c r="S2839"/>
  <c r="U2833"/>
  <c r="W2833"/>
  <c r="V2833"/>
  <c r="W2827"/>
  <c r="U2827"/>
  <c r="AB2825"/>
  <c r="Q2825"/>
  <c r="S2825"/>
  <c r="E2807"/>
  <c r="AC2807" s="1"/>
  <c r="E2784"/>
  <c r="AC2784" s="1"/>
  <c r="V2775"/>
  <c r="U2775"/>
  <c r="W2775"/>
  <c r="E2763"/>
  <c r="AC2763" s="1"/>
  <c r="AB2752"/>
  <c r="Q2752"/>
  <c r="S2752"/>
  <c r="J2745"/>
  <c r="E2744"/>
  <c r="AC2744" s="1"/>
  <c r="AB2741"/>
  <c r="Q2741"/>
  <c r="AB2733"/>
  <c r="R2733"/>
  <c r="T2733"/>
  <c r="E2727"/>
  <c r="AC2727" s="1"/>
  <c r="E2721"/>
  <c r="AC2721" s="1"/>
  <c r="V2716"/>
  <c r="W2716"/>
  <c r="AB2713"/>
  <c r="R2713"/>
  <c r="S2713"/>
  <c r="V2689"/>
  <c r="W2689"/>
  <c r="E2677"/>
  <c r="AC2677" s="1"/>
  <c r="V2673"/>
  <c r="W2673"/>
  <c r="J2654"/>
  <c r="J2645"/>
  <c r="AB2642"/>
  <c r="Q2642"/>
  <c r="R2642"/>
  <c r="E2639"/>
  <c r="AC2639"/>
  <c r="J2636"/>
  <c r="R2622"/>
  <c r="T2622"/>
  <c r="AB2622"/>
  <c r="J2621"/>
  <c r="S2618"/>
  <c r="Q2618"/>
  <c r="J2609"/>
  <c r="T2592"/>
  <c r="AB2592"/>
  <c r="AB2585"/>
  <c r="T2585"/>
  <c r="W2582"/>
  <c r="V2582"/>
  <c r="V2573"/>
  <c r="U2573"/>
  <c r="W2573"/>
  <c r="Q2562"/>
  <c r="R2562"/>
  <c r="S2562"/>
  <c r="J2558"/>
  <c r="U2550"/>
  <c r="W2550"/>
  <c r="V2550"/>
  <c r="J2537"/>
  <c r="E2526"/>
  <c r="AC2526" s="1"/>
  <c r="Q2518"/>
  <c r="T2518"/>
  <c r="J2511"/>
  <c r="J2500"/>
  <c r="V2474"/>
  <c r="U2474"/>
  <c r="W2474"/>
  <c r="S2470"/>
  <c r="Q2470"/>
  <c r="V2462"/>
  <c r="U2462"/>
  <c r="J2459"/>
  <c r="J2455"/>
  <c r="S2447"/>
  <c r="Q2447"/>
  <c r="W2445"/>
  <c r="V2445"/>
  <c r="J2411"/>
  <c r="E2403"/>
  <c r="AC2403" s="1"/>
  <c r="J2394"/>
  <c r="W2375"/>
  <c r="U2375"/>
  <c r="V2375"/>
  <c r="W2360"/>
  <c r="U2360"/>
  <c r="T2359"/>
  <c r="W2286"/>
  <c r="U2286"/>
  <c r="T2222"/>
  <c r="J2218"/>
  <c r="U2156"/>
  <c r="W2156"/>
  <c r="V2088"/>
  <c r="U2088"/>
  <c r="J2067"/>
  <c r="E3000"/>
  <c r="AC3000" s="1"/>
  <c r="E2990"/>
  <c r="AC2990" s="1"/>
  <c r="J2983"/>
  <c r="E2975"/>
  <c r="AC2975"/>
  <c r="E2972"/>
  <c r="AC2972"/>
  <c r="J2970"/>
  <c r="E2967"/>
  <c r="AC2967" s="1"/>
  <c r="J2964"/>
  <c r="E2950"/>
  <c r="AC2950"/>
  <c r="J2944"/>
  <c r="Q2943"/>
  <c r="Q2935"/>
  <c r="S2930"/>
  <c r="J2919"/>
  <c r="E2915"/>
  <c r="AC2915" s="1"/>
  <c r="J2912"/>
  <c r="R2909"/>
  <c r="J2885"/>
  <c r="J2882"/>
  <c r="J2868"/>
  <c r="AB2852"/>
  <c r="J2819"/>
  <c r="R2815"/>
  <c r="Q2815"/>
  <c r="S2815"/>
  <c r="E2814"/>
  <c r="AC2814" s="1"/>
  <c r="V2806"/>
  <c r="U2806"/>
  <c r="Q2800"/>
  <c r="V2749"/>
  <c r="W2749"/>
  <c r="E2737"/>
  <c r="AC2737" s="1"/>
  <c r="V2735"/>
  <c r="W2735"/>
  <c r="J2726"/>
  <c r="V2724"/>
  <c r="W2724"/>
  <c r="J2712"/>
  <c r="J2706"/>
  <c r="E2663"/>
  <c r="AC2663" s="1"/>
  <c r="AB2654"/>
  <c r="Q2654"/>
  <c r="AB2640"/>
  <c r="Q2640"/>
  <c r="R2640"/>
  <c r="S2640"/>
  <c r="R2630"/>
  <c r="E2624"/>
  <c r="AC2624"/>
  <c r="R2617"/>
  <c r="T2617"/>
  <c r="J2613"/>
  <c r="U2612"/>
  <c r="V2612"/>
  <c r="W2612"/>
  <c r="Q2610"/>
  <c r="R2610"/>
  <c r="S2610"/>
  <c r="AB2599"/>
  <c r="Q2599"/>
  <c r="R2599"/>
  <c r="T2590"/>
  <c r="J2584"/>
  <c r="E2580"/>
  <c r="AC2580"/>
  <c r="V2559"/>
  <c r="U2559"/>
  <c r="J2557"/>
  <c r="AB2547"/>
  <c r="Q2547"/>
  <c r="R2547"/>
  <c r="J2532"/>
  <c r="E2514"/>
  <c r="AC2514" s="1"/>
  <c r="J2510"/>
  <c r="Q2500"/>
  <c r="S2500"/>
  <c r="R2500"/>
  <c r="AB2500"/>
  <c r="E2498"/>
  <c r="AC2498"/>
  <c r="V2497"/>
  <c r="W2497"/>
  <c r="J2484"/>
  <c r="AB2481"/>
  <c r="R2481"/>
  <c r="T2481"/>
  <c r="J2468"/>
  <c r="E2465"/>
  <c r="AC2465" s="1"/>
  <c r="U2457"/>
  <c r="W2457"/>
  <c r="V2457"/>
  <c r="Q2455"/>
  <c r="R2455"/>
  <c r="AB2452"/>
  <c r="E2439"/>
  <c r="AC2439" s="1"/>
  <c r="Q2430"/>
  <c r="AB2430"/>
  <c r="R2430"/>
  <c r="T2430"/>
  <c r="U2423"/>
  <c r="W2423"/>
  <c r="AB2420"/>
  <c r="Q2420"/>
  <c r="AB2416"/>
  <c r="Q2416"/>
  <c r="R2416"/>
  <c r="S2416"/>
  <c r="T2416"/>
  <c r="Q2384"/>
  <c r="R2384"/>
  <c r="J2377"/>
  <c r="T2356"/>
  <c r="R2356"/>
  <c r="Q2356"/>
  <c r="R2324"/>
  <c r="AB2324"/>
  <c r="U2241"/>
  <c r="V2241"/>
  <c r="Q2188"/>
  <c r="R2188"/>
  <c r="T2188"/>
  <c r="Q2187"/>
  <c r="R2187"/>
  <c r="J2157"/>
  <c r="AB2093"/>
  <c r="S2093"/>
  <c r="R2093"/>
  <c r="V2078"/>
  <c r="U2078"/>
  <c r="W2078"/>
  <c r="J3000"/>
  <c r="J2999"/>
  <c r="J2995"/>
  <c r="E2991"/>
  <c r="AC2991" s="1"/>
  <c r="J2990"/>
  <c r="E2980"/>
  <c r="AC2980"/>
  <c r="E2979"/>
  <c r="AC2979"/>
  <c r="E2977"/>
  <c r="AC2977" s="1"/>
  <c r="J2974"/>
  <c r="J2972"/>
  <c r="J2971"/>
  <c r="J2962"/>
  <c r="J2960"/>
  <c r="J2952"/>
  <c r="J2950"/>
  <c r="E2945"/>
  <c r="AC2945" s="1"/>
  <c r="J2937"/>
  <c r="E2933"/>
  <c r="AC2933" s="1"/>
  <c r="J2924"/>
  <c r="J2915"/>
  <c r="T2912"/>
  <c r="Q2912"/>
  <c r="S2912"/>
  <c r="J2911"/>
  <c r="J2901"/>
  <c r="J2898"/>
  <c r="J2893"/>
  <c r="J2890"/>
  <c r="J2879"/>
  <c r="E2878"/>
  <c r="AC2878" s="1"/>
  <c r="Q2874"/>
  <c r="T2874"/>
  <c r="R2874"/>
  <c r="S2874"/>
  <c r="AB2868"/>
  <c r="R2868"/>
  <c r="T2855"/>
  <c r="Q2855"/>
  <c r="J2850"/>
  <c r="Q2847"/>
  <c r="R2847"/>
  <c r="S2847"/>
  <c r="J2846"/>
  <c r="J2833"/>
  <c r="E2832"/>
  <c r="AC2832" s="1"/>
  <c r="R2795"/>
  <c r="Q2795"/>
  <c r="S2795"/>
  <c r="Q2744"/>
  <c r="AB2744"/>
  <c r="R2744"/>
  <c r="T2744"/>
  <c r="J2717"/>
  <c r="E2704"/>
  <c r="AC2704" s="1"/>
  <c r="J2696"/>
  <c r="AB2694"/>
  <c r="Q2694"/>
  <c r="E2683"/>
  <c r="AC2683" s="1"/>
  <c r="V2681"/>
  <c r="W2681"/>
  <c r="J2674"/>
  <c r="W2661"/>
  <c r="V2661"/>
  <c r="T2653"/>
  <c r="Q2653"/>
  <c r="J2635"/>
  <c r="S2633"/>
  <c r="R2633"/>
  <c r="Q2629"/>
  <c r="S2629"/>
  <c r="T2625"/>
  <c r="Q2625"/>
  <c r="W2593"/>
  <c r="V2593"/>
  <c r="J2588"/>
  <c r="S2584"/>
  <c r="Q2584"/>
  <c r="J2569"/>
  <c r="V2567"/>
  <c r="U2567"/>
  <c r="W2567"/>
  <c r="R2561"/>
  <c r="AB2561"/>
  <c r="J2553"/>
  <c r="E2536"/>
  <c r="AC2536" s="1"/>
  <c r="Q2532"/>
  <c r="R2532"/>
  <c r="U2530"/>
  <c r="W2530"/>
  <c r="V2530"/>
  <c r="Q2510"/>
  <c r="R2510"/>
  <c r="AB2510"/>
  <c r="E2506"/>
  <c r="AC2506"/>
  <c r="U2505"/>
  <c r="W2505"/>
  <c r="AB2503"/>
  <c r="R2503"/>
  <c r="T2503"/>
  <c r="U2494"/>
  <c r="W2494"/>
  <c r="E2489"/>
  <c r="AC2489" s="1"/>
  <c r="AB2487"/>
  <c r="Q2487"/>
  <c r="S2487"/>
  <c r="T2487"/>
  <c r="J2483"/>
  <c r="U2482"/>
  <c r="W2482"/>
  <c r="V2482"/>
  <c r="E2473"/>
  <c r="AC2473" s="1"/>
  <c r="AB2468"/>
  <c r="Q2468"/>
  <c r="R2468"/>
  <c r="S2468"/>
  <c r="U2461"/>
  <c r="W2461"/>
  <c r="J2458"/>
  <c r="J2454"/>
  <c r="J2445"/>
  <c r="AB2440"/>
  <c r="Q2440"/>
  <c r="T2440"/>
  <c r="U2437"/>
  <c r="W2437"/>
  <c r="V2437"/>
  <c r="R2436"/>
  <c r="S2436"/>
  <c r="T2436"/>
  <c r="Q2425"/>
  <c r="T2425"/>
  <c r="Q2403"/>
  <c r="R2403"/>
  <c r="V2399"/>
  <c r="U2399"/>
  <c r="W2399"/>
  <c r="AB2397"/>
  <c r="Q2397"/>
  <c r="T2397"/>
  <c r="Q2393"/>
  <c r="S2393"/>
  <c r="U2389"/>
  <c r="W2389"/>
  <c r="V2389"/>
  <c r="V2367"/>
  <c r="W2367"/>
  <c r="U2367"/>
  <c r="V2224"/>
  <c r="U2224"/>
  <c r="W2224"/>
  <c r="U2173"/>
  <c r="W2173"/>
  <c r="U2160"/>
  <c r="W2160"/>
  <c r="V2160"/>
  <c r="T2125"/>
  <c r="AB2125"/>
  <c r="Q2125"/>
  <c r="R2125"/>
  <c r="S2125"/>
  <c r="J2100"/>
  <c r="J2099"/>
  <c r="E2831"/>
  <c r="AC2831"/>
  <c r="J2828"/>
  <c r="J2826"/>
  <c r="J2812"/>
  <c r="J2809"/>
  <c r="E2801"/>
  <c r="AC2801" s="1"/>
  <c r="J2791"/>
  <c r="E2785"/>
  <c r="AC2785" s="1"/>
  <c r="J2779"/>
  <c r="E2778"/>
  <c r="AC2778"/>
  <c r="J2777"/>
  <c r="E2771"/>
  <c r="AC2771" s="1"/>
  <c r="E2767"/>
  <c r="AC2767" s="1"/>
  <c r="J2766"/>
  <c r="J2762"/>
  <c r="J2751"/>
  <c r="J2744"/>
  <c r="E2742"/>
  <c r="AC2742" s="1"/>
  <c r="J2741"/>
  <c r="E2739"/>
  <c r="AC2739" s="1"/>
  <c r="E2733"/>
  <c r="AC2733"/>
  <c r="J2730"/>
  <c r="E2724"/>
  <c r="AC2724" s="1"/>
  <c r="J2716"/>
  <c r="E2714"/>
  <c r="AC2714" s="1"/>
  <c r="E2713"/>
  <c r="AC2713"/>
  <c r="J2705"/>
  <c r="J2703"/>
  <c r="J2684"/>
  <c r="E2682"/>
  <c r="AC2682" s="1"/>
  <c r="J2681"/>
  <c r="J2666"/>
  <c r="E2664"/>
  <c r="AC2664" s="1"/>
  <c r="J2657"/>
  <c r="J2653"/>
  <c r="E2646"/>
  <c r="AC2646" s="1"/>
  <c r="E2632"/>
  <c r="AC2632" s="1"/>
  <c r="J2625"/>
  <c r="E2622"/>
  <c r="AC2622" s="1"/>
  <c r="J2616"/>
  <c r="J2614"/>
  <c r="E2611"/>
  <c r="AC2611" s="1"/>
  <c r="E2606"/>
  <c r="AC2606"/>
  <c r="J2604"/>
  <c r="E2590"/>
  <c r="AC2590" s="1"/>
  <c r="E2587"/>
  <c r="AC2587" s="1"/>
  <c r="J2583"/>
  <c r="E2582"/>
  <c r="AC2582"/>
  <c r="E2574"/>
  <c r="AC2574" s="1"/>
  <c r="J2564"/>
  <c r="J2542"/>
  <c r="E2535"/>
  <c r="AC2535" s="1"/>
  <c r="J2527"/>
  <c r="E2524"/>
  <c r="AC2524" s="1"/>
  <c r="J2520"/>
  <c r="J2515"/>
  <c r="J2509"/>
  <c r="E2503"/>
  <c r="AC2503" s="1"/>
  <c r="J2499"/>
  <c r="E2497"/>
  <c r="AC2497" s="1"/>
  <c r="E2488"/>
  <c r="AC2488" s="1"/>
  <c r="J2486"/>
  <c r="J2479"/>
  <c r="J2478"/>
  <c r="E2474"/>
  <c r="AC2474"/>
  <c r="E2468"/>
  <c r="AC2468" s="1"/>
  <c r="J2467"/>
  <c r="J2463"/>
  <c r="J2451"/>
  <c r="J2448"/>
  <c r="J2446"/>
  <c r="E2440"/>
  <c r="AC2440" s="1"/>
  <c r="J2439"/>
  <c r="J2435"/>
  <c r="S2433"/>
  <c r="E2427"/>
  <c r="AC2427" s="1"/>
  <c r="J2421"/>
  <c r="J2419"/>
  <c r="E2417"/>
  <c r="AC2417" s="1"/>
  <c r="T2413"/>
  <c r="W2412"/>
  <c r="J2412"/>
  <c r="J2408"/>
  <c r="J2407"/>
  <c r="E2405"/>
  <c r="AC2405" s="1"/>
  <c r="J2403"/>
  <c r="E2399"/>
  <c r="AC2399" s="1"/>
  <c r="W2390"/>
  <c r="J2386"/>
  <c r="J2372"/>
  <c r="W2354"/>
  <c r="U2354"/>
  <c r="E2348"/>
  <c r="AC2348" s="1"/>
  <c r="J2337"/>
  <c r="U2336"/>
  <c r="W2336"/>
  <c r="J2332"/>
  <c r="V2331"/>
  <c r="U2331"/>
  <c r="J2329"/>
  <c r="J2322"/>
  <c r="J2314"/>
  <c r="U2312"/>
  <c r="V2312"/>
  <c r="T2311"/>
  <c r="Q2311"/>
  <c r="R2311"/>
  <c r="J2308"/>
  <c r="J2306"/>
  <c r="V2304"/>
  <c r="U2304"/>
  <c r="W2304"/>
  <c r="R2303"/>
  <c r="T2303"/>
  <c r="J2301"/>
  <c r="V2298"/>
  <c r="U2298"/>
  <c r="U2263"/>
  <c r="W2263"/>
  <c r="U2262"/>
  <c r="V2258"/>
  <c r="U2258"/>
  <c r="W2258"/>
  <c r="T2238"/>
  <c r="J2229"/>
  <c r="AB2225"/>
  <c r="S2225"/>
  <c r="J2220"/>
  <c r="AB2217"/>
  <c r="S2217"/>
  <c r="J2216"/>
  <c r="AB2215"/>
  <c r="U2214"/>
  <c r="V2214"/>
  <c r="U2210"/>
  <c r="W2192"/>
  <c r="V2192"/>
  <c r="W2191"/>
  <c r="U2191"/>
  <c r="U2190"/>
  <c r="W2190"/>
  <c r="Q2181"/>
  <c r="R2181"/>
  <c r="S2181"/>
  <c r="U2172"/>
  <c r="W2172"/>
  <c r="V2172"/>
  <c r="U2171"/>
  <c r="W2171"/>
  <c r="V2171"/>
  <c r="Q2168"/>
  <c r="T2168"/>
  <c r="R2167"/>
  <c r="Q2167"/>
  <c r="W2165"/>
  <c r="U2165"/>
  <c r="U2164"/>
  <c r="W2164"/>
  <c r="E2160"/>
  <c r="AC2160" s="1"/>
  <c r="E2156"/>
  <c r="AC2156" s="1"/>
  <c r="T2151"/>
  <c r="AB2151"/>
  <c r="Q2151"/>
  <c r="R2151"/>
  <c r="E2150"/>
  <c r="AC2150"/>
  <c r="E2146"/>
  <c r="AC2146" s="1"/>
  <c r="W2140"/>
  <c r="W2135"/>
  <c r="U2135"/>
  <c r="V2134"/>
  <c r="U2134"/>
  <c r="S2132"/>
  <c r="Q2132"/>
  <c r="R2131"/>
  <c r="AB2131"/>
  <c r="E2129"/>
  <c r="AC2129" s="1"/>
  <c r="W2121"/>
  <c r="U2121"/>
  <c r="W2120"/>
  <c r="U2120"/>
  <c r="E2119"/>
  <c r="AC2119" s="1"/>
  <c r="J2111"/>
  <c r="U2109"/>
  <c r="W2109"/>
  <c r="AB2100"/>
  <c r="Q2100"/>
  <c r="Q2084"/>
  <c r="R2084"/>
  <c r="J2074"/>
  <c r="J2046"/>
  <c r="J2017"/>
  <c r="U1970"/>
  <c r="W1970"/>
  <c r="U1783"/>
  <c r="V1783"/>
  <c r="W1783"/>
  <c r="U1780"/>
  <c r="W1780"/>
  <c r="J2855"/>
  <c r="J2851"/>
  <c r="J2841"/>
  <c r="J2832"/>
  <c r="J2825"/>
  <c r="E2816"/>
  <c r="AC2816" s="1"/>
  <c r="J2815"/>
  <c r="J2813"/>
  <c r="J2807"/>
  <c r="E2800"/>
  <c r="AC2800" s="1"/>
  <c r="J2796"/>
  <c r="J2795"/>
  <c r="E2788"/>
  <c r="AC2788" s="1"/>
  <c r="J2784"/>
  <c r="J2782"/>
  <c r="J2778"/>
  <c r="E2776"/>
  <c r="AC2776"/>
  <c r="E2775"/>
  <c r="AC2775" s="1"/>
  <c r="J2771"/>
  <c r="J2764"/>
  <c r="J2760"/>
  <c r="J2742"/>
  <c r="J2739"/>
  <c r="J2737"/>
  <c r="J2735"/>
  <c r="J2733"/>
  <c r="J2732"/>
  <c r="J2728"/>
  <c r="J2714"/>
  <c r="J2701"/>
  <c r="J2698"/>
  <c r="J2694"/>
  <c r="J2688"/>
  <c r="J2685"/>
  <c r="J2682"/>
  <c r="J2677"/>
  <c r="J2672"/>
  <c r="J2664"/>
  <c r="J2662"/>
  <c r="E2658"/>
  <c r="AC2658"/>
  <c r="J2656"/>
  <c r="E2654"/>
  <c r="AC2654" s="1"/>
  <c r="E2651"/>
  <c r="AC2651" s="1"/>
  <c r="E2643"/>
  <c r="AC2643" s="1"/>
  <c r="J2641"/>
  <c r="J2640"/>
  <c r="T2635"/>
  <c r="J2632"/>
  <c r="J2631"/>
  <c r="E2627"/>
  <c r="AC2627" s="1"/>
  <c r="J2618"/>
  <c r="J2617"/>
  <c r="J2611"/>
  <c r="J2610"/>
  <c r="W2607"/>
  <c r="J2606"/>
  <c r="E2602"/>
  <c r="AC2602" s="1"/>
  <c r="J2601"/>
  <c r="E2598"/>
  <c r="AC2598" s="1"/>
  <c r="T2595"/>
  <c r="J2590"/>
  <c r="E2588"/>
  <c r="AC2588" s="1"/>
  <c r="J2587"/>
  <c r="E2585"/>
  <c r="AC2585" s="1"/>
  <c r="E2584"/>
  <c r="AC2584" s="1"/>
  <c r="E2575"/>
  <c r="AC2575"/>
  <c r="J2567"/>
  <c r="J2560"/>
  <c r="E2555"/>
  <c r="AC2555"/>
  <c r="E2549"/>
  <c r="AC2549" s="1"/>
  <c r="J2539"/>
  <c r="J2535"/>
  <c r="E2532"/>
  <c r="AC2532" s="1"/>
  <c r="J2529"/>
  <c r="E2528"/>
  <c r="AC2528" s="1"/>
  <c r="J2526"/>
  <c r="J2524"/>
  <c r="E2510"/>
  <c r="AC2510" s="1"/>
  <c r="J2508"/>
  <c r="J2503"/>
  <c r="J2488"/>
  <c r="J2485"/>
  <c r="E2477"/>
  <c r="AC2477" s="1"/>
  <c r="E2475"/>
  <c r="AC2475" s="1"/>
  <c r="J2474"/>
  <c r="J2473"/>
  <c r="J2461"/>
  <c r="J2452"/>
  <c r="J2440"/>
  <c r="E2436"/>
  <c r="AC2436" s="1"/>
  <c r="R2433"/>
  <c r="T2427"/>
  <c r="J2427"/>
  <c r="E2423"/>
  <c r="AC2423" s="1"/>
  <c r="J2417"/>
  <c r="J2414"/>
  <c r="R2413"/>
  <c r="J2413"/>
  <c r="J2401"/>
  <c r="E2393"/>
  <c r="AC2393" s="1"/>
  <c r="J2383"/>
  <c r="J2381"/>
  <c r="J2376"/>
  <c r="E2371"/>
  <c r="AC2371" s="1"/>
  <c r="E2367"/>
  <c r="AC2367"/>
  <c r="J2355"/>
  <c r="V2345"/>
  <c r="W2345"/>
  <c r="J2334"/>
  <c r="R2330"/>
  <c r="T2330"/>
  <c r="R2329"/>
  <c r="Q2329"/>
  <c r="E2317"/>
  <c r="AC2317" s="1"/>
  <c r="S2311"/>
  <c r="S2308"/>
  <c r="Q2308"/>
  <c r="Q2302"/>
  <c r="R2302"/>
  <c r="U2297"/>
  <c r="W2297"/>
  <c r="J2293"/>
  <c r="U2290"/>
  <c r="W2290"/>
  <c r="J2269"/>
  <c r="Q2265"/>
  <c r="S2265"/>
  <c r="AB2249"/>
  <c r="Q2249"/>
  <c r="R2249"/>
  <c r="T2249"/>
  <c r="E2248"/>
  <c r="AC2248" s="1"/>
  <c r="W2247"/>
  <c r="U2247"/>
  <c r="Q2230"/>
  <c r="R2230"/>
  <c r="S2230"/>
  <c r="R2229"/>
  <c r="T2229"/>
  <c r="S2219"/>
  <c r="T2219"/>
  <c r="W2213"/>
  <c r="U2203"/>
  <c r="V2203"/>
  <c r="AB2200"/>
  <c r="S2200"/>
  <c r="T2200"/>
  <c r="U2189"/>
  <c r="W2189"/>
  <c r="V2189"/>
  <c r="S2186"/>
  <c r="AB2186"/>
  <c r="T2186"/>
  <c r="E2184"/>
  <c r="AC2184"/>
  <c r="W2183"/>
  <c r="V2183"/>
  <c r="V2178"/>
  <c r="U2178"/>
  <c r="E2171"/>
  <c r="AC2171" s="1"/>
  <c r="E2170"/>
  <c r="AC2170" s="1"/>
  <c r="U2163"/>
  <c r="W2163"/>
  <c r="V2163"/>
  <c r="E2159"/>
  <c r="AC2159" s="1"/>
  <c r="J2139"/>
  <c r="E2135"/>
  <c r="AC2135"/>
  <c r="S2130"/>
  <c r="AB2130"/>
  <c r="T2130"/>
  <c r="V2127"/>
  <c r="W2127"/>
  <c r="U2126"/>
  <c r="W2126"/>
  <c r="Q2124"/>
  <c r="R2124"/>
  <c r="T2124"/>
  <c r="E2120"/>
  <c r="AC2120"/>
  <c r="W2101"/>
  <c r="J2098"/>
  <c r="AB2082"/>
  <c r="R2082"/>
  <c r="S2082"/>
  <c r="T2082"/>
  <c r="W2077"/>
  <c r="U2077"/>
  <c r="U2044"/>
  <c r="W2044"/>
  <c r="U2034"/>
  <c r="W2034"/>
  <c r="R2003"/>
  <c r="Q2003"/>
  <c r="Q1975"/>
  <c r="AB1975"/>
  <c r="V1893"/>
  <c r="U1893"/>
  <c r="W1893"/>
  <c r="W1853"/>
  <c r="U1853"/>
  <c r="U1801"/>
  <c r="W1801"/>
  <c r="Q1799"/>
  <c r="T1799"/>
  <c r="J1667"/>
  <c r="E2968"/>
  <c r="AC2968"/>
  <c r="E2965"/>
  <c r="AC2965" s="1"/>
  <c r="E2962"/>
  <c r="AC2962" s="1"/>
  <c r="E2961"/>
  <c r="AC2961"/>
  <c r="E2954"/>
  <c r="AC2954" s="1"/>
  <c r="E2953"/>
  <c r="AC2953" s="1"/>
  <c r="J2949"/>
  <c r="J2946"/>
  <c r="J2941"/>
  <c r="J2932"/>
  <c r="J2931"/>
  <c r="J2930"/>
  <c r="E2917"/>
  <c r="AC2917" s="1"/>
  <c r="E2907"/>
  <c r="AC2907" s="1"/>
  <c r="J2899"/>
  <c r="J2895"/>
  <c r="E2892"/>
  <c r="AC2892" s="1"/>
  <c r="J2888"/>
  <c r="E2885"/>
  <c r="AC2885" s="1"/>
  <c r="E2881"/>
  <c r="AC2881" s="1"/>
  <c r="J2876"/>
  <c r="E2874"/>
  <c r="AC2874" s="1"/>
  <c r="J2870"/>
  <c r="E2866"/>
  <c r="AC2866" s="1"/>
  <c r="J2860"/>
  <c r="J2858"/>
  <c r="E2857"/>
  <c r="AC2857" s="1"/>
  <c r="J2852"/>
  <c r="E2850"/>
  <c r="AC2850"/>
  <c r="E2843"/>
  <c r="AC2843" s="1"/>
  <c r="E2838"/>
  <c r="AC2838"/>
  <c r="E2835"/>
  <c r="AC2835" s="1"/>
  <c r="E2824"/>
  <c r="AC2824" s="1"/>
  <c r="E2823"/>
  <c r="AC2823" s="1"/>
  <c r="J2816"/>
  <c r="J2806"/>
  <c r="E2803"/>
  <c r="AC2803" s="1"/>
  <c r="J2801"/>
  <c r="E2798"/>
  <c r="AC2798" s="1"/>
  <c r="E2794"/>
  <c r="AC2794" s="1"/>
  <c r="E2792"/>
  <c r="AC2792" s="1"/>
  <c r="J2785"/>
  <c r="E2780"/>
  <c r="AC2780" s="1"/>
  <c r="J2776"/>
  <c r="J2769"/>
  <c r="J2767"/>
  <c r="E2761"/>
  <c r="AC2761" s="1"/>
  <c r="E2759"/>
  <c r="AC2759"/>
  <c r="J2756"/>
  <c r="E2754"/>
  <c r="AC2754" s="1"/>
  <c r="E2750"/>
  <c r="AC2750"/>
  <c r="E2749"/>
  <c r="AC2749" s="1"/>
  <c r="E2734"/>
  <c r="AC2734"/>
  <c r="E2731"/>
  <c r="AC2731" s="1"/>
  <c r="E2729"/>
  <c r="AC2729" s="1"/>
  <c r="E2725"/>
  <c r="AC2725" s="1"/>
  <c r="J2724"/>
  <c r="J2722"/>
  <c r="J2721"/>
  <c r="J2719"/>
  <c r="E2711"/>
  <c r="AC2711"/>
  <c r="E2709"/>
  <c r="AC2709" s="1"/>
  <c r="J2708"/>
  <c r="E2702"/>
  <c r="AC2702" s="1"/>
  <c r="E2699"/>
  <c r="AC2699" s="1"/>
  <c r="E2692"/>
  <c r="AC2692" s="1"/>
  <c r="E2690"/>
  <c r="AC2690"/>
  <c r="J2687"/>
  <c r="J2679"/>
  <c r="E2675"/>
  <c r="AC2675"/>
  <c r="E2670"/>
  <c r="AC2670" s="1"/>
  <c r="J2668"/>
  <c r="E2665"/>
  <c r="AC2665" s="1"/>
  <c r="J2660"/>
  <c r="J2658"/>
  <c r="J2648"/>
  <c r="J2646"/>
  <c r="E2644"/>
  <c r="AC2644" s="1"/>
  <c r="E2642"/>
  <c r="AC2642" s="1"/>
  <c r="E2638"/>
  <c r="AC2638"/>
  <c r="E2633"/>
  <c r="AC2633" s="1"/>
  <c r="E2629"/>
  <c r="AC2629" s="1"/>
  <c r="J2622"/>
  <c r="E2620"/>
  <c r="AC2620" s="1"/>
  <c r="J2619"/>
  <c r="E2613"/>
  <c r="AC2613" s="1"/>
  <c r="J2608"/>
  <c r="E2607"/>
  <c r="AC2607"/>
  <c r="J2605"/>
  <c r="J2602"/>
  <c r="J2598"/>
  <c r="J2597"/>
  <c r="J2596"/>
  <c r="E2591"/>
  <c r="AC2591"/>
  <c r="J2582"/>
  <c r="E2577"/>
  <c r="AC2577" s="1"/>
  <c r="J2575"/>
  <c r="J2574"/>
  <c r="E2573"/>
  <c r="AC2573" s="1"/>
  <c r="J2570"/>
  <c r="E2568"/>
  <c r="AC2568" s="1"/>
  <c r="E2561"/>
  <c r="AC2561"/>
  <c r="J2555"/>
  <c r="E2553"/>
  <c r="AC2553" s="1"/>
  <c r="J2546"/>
  <c r="E2544"/>
  <c r="AC2544" s="1"/>
  <c r="E2522"/>
  <c r="AC2522"/>
  <c r="J2517"/>
  <c r="J2513"/>
  <c r="E2504"/>
  <c r="AC2504"/>
  <c r="E2501"/>
  <c r="AC2501" s="1"/>
  <c r="E2500"/>
  <c r="AC2500" s="1"/>
  <c r="J2495"/>
  <c r="J2491"/>
  <c r="E2487"/>
  <c r="AC2487" s="1"/>
  <c r="E2480"/>
  <c r="AC2480" s="1"/>
  <c r="J2477"/>
  <c r="T2476"/>
  <c r="J2475"/>
  <c r="E2471"/>
  <c r="AC2471" s="1"/>
  <c r="E2470"/>
  <c r="AC2470"/>
  <c r="E2464"/>
  <c r="AC2464" s="1"/>
  <c r="Q2462"/>
  <c r="J2462"/>
  <c r="E2460"/>
  <c r="AC2460" s="1"/>
  <c r="E2455"/>
  <c r="AC2455"/>
  <c r="E2453"/>
  <c r="AC2453" s="1"/>
  <c r="E2444"/>
  <c r="AC2444" s="1"/>
  <c r="J2441"/>
  <c r="J2433"/>
  <c r="J2429"/>
  <c r="J2428"/>
  <c r="R2427"/>
  <c r="E2420"/>
  <c r="AC2420"/>
  <c r="V2418"/>
  <c r="E2416"/>
  <c r="AC2416" s="1"/>
  <c r="J2415"/>
  <c r="Q2414"/>
  <c r="Q2413"/>
  <c r="V2411"/>
  <c r="E2409"/>
  <c r="AC2409"/>
  <c r="V2407"/>
  <c r="E2406"/>
  <c r="AC2406"/>
  <c r="J2405"/>
  <c r="J2404"/>
  <c r="Q2401"/>
  <c r="J2399"/>
  <c r="E2395"/>
  <c r="AC2395" s="1"/>
  <c r="E2380"/>
  <c r="AC2380"/>
  <c r="U2373"/>
  <c r="J2371"/>
  <c r="J2367"/>
  <c r="T2358"/>
  <c r="Q2358"/>
  <c r="Q2355"/>
  <c r="AB2355"/>
  <c r="R2355"/>
  <c r="Q2338"/>
  <c r="AB2334"/>
  <c r="Q2334"/>
  <c r="W2324"/>
  <c r="U2324"/>
  <c r="W2322"/>
  <c r="J2318"/>
  <c r="J2317"/>
  <c r="Q2303"/>
  <c r="J2300"/>
  <c r="J2299"/>
  <c r="W2296"/>
  <c r="V2296"/>
  <c r="R2295"/>
  <c r="T2295"/>
  <c r="U2289"/>
  <c r="S2287"/>
  <c r="T2287"/>
  <c r="Q2287"/>
  <c r="E2284"/>
  <c r="AC2284" s="1"/>
  <c r="U2252"/>
  <c r="V2252"/>
  <c r="S2249"/>
  <c r="AB2232"/>
  <c r="R2232"/>
  <c r="S2232"/>
  <c r="V2223"/>
  <c r="W2223"/>
  <c r="AB2211"/>
  <c r="Q2211"/>
  <c r="R2211"/>
  <c r="S2211"/>
  <c r="Q2200"/>
  <c r="J2199"/>
  <c r="J2192"/>
  <c r="U2182"/>
  <c r="S2175"/>
  <c r="T2175"/>
  <c r="AB2175"/>
  <c r="Q2175"/>
  <c r="J2174"/>
  <c r="J2173"/>
  <c r="W2169"/>
  <c r="V2169"/>
  <c r="J2166"/>
  <c r="AB2160"/>
  <c r="Q2160"/>
  <c r="R2160"/>
  <c r="T2160"/>
  <c r="Q2156"/>
  <c r="R2156"/>
  <c r="T2156"/>
  <c r="AB2156"/>
  <c r="V2153"/>
  <c r="W2153"/>
  <c r="U2152"/>
  <c r="W2152"/>
  <c r="Q2150"/>
  <c r="R2150"/>
  <c r="T2150"/>
  <c r="Q2147"/>
  <c r="T2147"/>
  <c r="Q2146"/>
  <c r="R2146"/>
  <c r="J2145"/>
  <c r="S2129"/>
  <c r="J2122"/>
  <c r="AB2119"/>
  <c r="Q2119"/>
  <c r="S2119"/>
  <c r="T2119"/>
  <c r="U2116"/>
  <c r="W2116"/>
  <c r="V2116"/>
  <c r="V2107"/>
  <c r="U2107"/>
  <c r="U2102"/>
  <c r="W2102"/>
  <c r="U2096"/>
  <c r="W2096"/>
  <c r="AB2065"/>
  <c r="R2065"/>
  <c r="S2065"/>
  <c r="T2065"/>
  <c r="J2064"/>
  <c r="S2039"/>
  <c r="Q2039"/>
  <c r="R2039"/>
  <c r="J2036"/>
  <c r="U2024"/>
  <c r="W2024"/>
  <c r="U2005"/>
  <c r="W2005"/>
  <c r="J1987"/>
  <c r="W1907"/>
  <c r="U1907"/>
  <c r="V1907"/>
  <c r="T1905"/>
  <c r="AB1905"/>
  <c r="J1895"/>
  <c r="E2430"/>
  <c r="AC2430" s="1"/>
  <c r="E2425"/>
  <c r="AC2425"/>
  <c r="E2424"/>
  <c r="AC2424" s="1"/>
  <c r="J2423"/>
  <c r="E2402"/>
  <c r="AC2402" s="1"/>
  <c r="E2400"/>
  <c r="AC2400"/>
  <c r="E2396"/>
  <c r="AC2396" s="1"/>
  <c r="J2395"/>
  <c r="J2393"/>
  <c r="J2391"/>
  <c r="E2387"/>
  <c r="AC2387" s="1"/>
  <c r="E2384"/>
  <c r="AC2384"/>
  <c r="J2380"/>
  <c r="J2374"/>
  <c r="S2371"/>
  <c r="Q2371"/>
  <c r="AB2367"/>
  <c r="Q2367"/>
  <c r="J2354"/>
  <c r="E2353"/>
  <c r="AC2353" s="1"/>
  <c r="J2343"/>
  <c r="V2320"/>
  <c r="W2320"/>
  <c r="Q2318"/>
  <c r="R2318"/>
  <c r="J2304"/>
  <c r="R2294"/>
  <c r="Q2294"/>
  <c r="S2292"/>
  <c r="Q2292"/>
  <c r="R2286"/>
  <c r="Q2286"/>
  <c r="J2276"/>
  <c r="V2261"/>
  <c r="U2261"/>
  <c r="W2261"/>
  <c r="J2253"/>
  <c r="V2251"/>
  <c r="U2251"/>
  <c r="J2246"/>
  <c r="J2210"/>
  <c r="V2194"/>
  <c r="U2194"/>
  <c r="R2192"/>
  <c r="S2192"/>
  <c r="T2192"/>
  <c r="R2191"/>
  <c r="T2191"/>
  <c r="J2190"/>
  <c r="U2181"/>
  <c r="W2181"/>
  <c r="V2181"/>
  <c r="U2177"/>
  <c r="W2177"/>
  <c r="J2172"/>
  <c r="U2168"/>
  <c r="W2168"/>
  <c r="Q2166"/>
  <c r="R2166"/>
  <c r="S2166"/>
  <c r="R2165"/>
  <c r="T2165"/>
  <c r="J2164"/>
  <c r="Q2159"/>
  <c r="R2159"/>
  <c r="T2159"/>
  <c r="J2158"/>
  <c r="W2148"/>
  <c r="V2148"/>
  <c r="Q2145"/>
  <c r="AB2145"/>
  <c r="S2145"/>
  <c r="J2143"/>
  <c r="J2142"/>
  <c r="J2137"/>
  <c r="S2122"/>
  <c r="T2122"/>
  <c r="AB2122"/>
  <c r="Q2122"/>
  <c r="J2121"/>
  <c r="Q2120"/>
  <c r="R2120"/>
  <c r="J2110"/>
  <c r="J2087"/>
  <c r="J2080"/>
  <c r="J2073"/>
  <c r="U2047"/>
  <c r="W2047"/>
  <c r="AB2045"/>
  <c r="Q2045"/>
  <c r="R2045"/>
  <c r="S2045"/>
  <c r="T2045"/>
  <c r="J2030"/>
  <c r="J2021"/>
  <c r="J1858"/>
  <c r="V1830"/>
  <c r="U1830"/>
  <c r="W1830"/>
  <c r="U1708"/>
  <c r="W1708"/>
  <c r="V1708"/>
  <c r="E2929"/>
  <c r="AC2929" s="1"/>
  <c r="E2928"/>
  <c r="AC2928" s="1"/>
  <c r="J2925"/>
  <c r="E2922"/>
  <c r="AC2922"/>
  <c r="J2921"/>
  <c r="E2918"/>
  <c r="AC2918" s="1"/>
  <c r="E2914"/>
  <c r="AC2914" s="1"/>
  <c r="J2907"/>
  <c r="E2905"/>
  <c r="AC2905"/>
  <c r="E2902"/>
  <c r="AC2902" s="1"/>
  <c r="E2901"/>
  <c r="AC2901" s="1"/>
  <c r="E2900"/>
  <c r="AC2900" s="1"/>
  <c r="E2893"/>
  <c r="AC2893"/>
  <c r="J2892"/>
  <c r="E2889"/>
  <c r="AC2889" s="1"/>
  <c r="J2884"/>
  <c r="J2881"/>
  <c r="J2878"/>
  <c r="J2874"/>
  <c r="E2872"/>
  <c r="AC2872" s="1"/>
  <c r="E2863"/>
  <c r="AC2863" s="1"/>
  <c r="E2862"/>
  <c r="AC2862" s="1"/>
  <c r="J2849"/>
  <c r="E2845"/>
  <c r="AC2845" s="1"/>
  <c r="E2844"/>
  <c r="AC2844" s="1"/>
  <c r="J2843"/>
  <c r="E2840"/>
  <c r="AC2840" s="1"/>
  <c r="J2838"/>
  <c r="J2835"/>
  <c r="E2833"/>
  <c r="AC2833" s="1"/>
  <c r="E2827"/>
  <c r="AC2827" s="1"/>
  <c r="J2824"/>
  <c r="J2823"/>
  <c r="E2818"/>
  <c r="AC2818" s="1"/>
  <c r="E2810"/>
  <c r="AC2810" s="1"/>
  <c r="E2808"/>
  <c r="AC2808" s="1"/>
  <c r="J2803"/>
  <c r="J2798"/>
  <c r="S2797"/>
  <c r="J2794"/>
  <c r="E2793"/>
  <c r="AC2793" s="1"/>
  <c r="J2792"/>
  <c r="J2788"/>
  <c r="E2786"/>
  <c r="AC2786" s="1"/>
  <c r="E2781"/>
  <c r="AC2781" s="1"/>
  <c r="J2780"/>
  <c r="J2775"/>
  <c r="E2773"/>
  <c r="AC2773" s="1"/>
  <c r="E2768"/>
  <c r="AC2768" s="1"/>
  <c r="J2759"/>
  <c r="E2755"/>
  <c r="AC2755" s="1"/>
  <c r="J2754"/>
  <c r="J2750"/>
  <c r="J2749"/>
  <c r="E2740"/>
  <c r="AC2740" s="1"/>
  <c r="E2738"/>
  <c r="AC2738" s="1"/>
  <c r="J2734"/>
  <c r="J2729"/>
  <c r="E2720"/>
  <c r="AC2720" s="1"/>
  <c r="J2711"/>
  <c r="J2709"/>
  <c r="J2704"/>
  <c r="J2702"/>
  <c r="J2699"/>
  <c r="E2697"/>
  <c r="AC2697" s="1"/>
  <c r="J2695"/>
  <c r="E2693"/>
  <c r="AC2693" s="1"/>
  <c r="J2692"/>
  <c r="J2690"/>
  <c r="AB2678"/>
  <c r="E2676"/>
  <c r="AC2676" s="1"/>
  <c r="J2673"/>
  <c r="J2669"/>
  <c r="AB2667"/>
  <c r="E2659"/>
  <c r="AC2659" s="1"/>
  <c r="E2652"/>
  <c r="AC2652" s="1"/>
  <c r="J2651"/>
  <c r="W2644"/>
  <c r="J2642"/>
  <c r="J2638"/>
  <c r="J2633"/>
  <c r="E2630"/>
  <c r="AC2630" s="1"/>
  <c r="J2624"/>
  <c r="E2621"/>
  <c r="AC2621" s="1"/>
  <c r="J2620"/>
  <c r="E2609"/>
  <c r="AC2609" s="1"/>
  <c r="AB2608"/>
  <c r="J2607"/>
  <c r="E2600"/>
  <c r="AC2600" s="1"/>
  <c r="AB2593"/>
  <c r="J2592"/>
  <c r="J2591"/>
  <c r="J2580"/>
  <c r="J2577"/>
  <c r="E2576"/>
  <c r="AC2576" s="1"/>
  <c r="J2573"/>
  <c r="E2571"/>
  <c r="AC2571" s="1"/>
  <c r="J2563"/>
  <c r="E2557"/>
  <c r="AC2557" s="1"/>
  <c r="E2556"/>
  <c r="AC2556" s="1"/>
  <c r="E2554"/>
  <c r="AC2554" s="1"/>
  <c r="E2551"/>
  <c r="AC2551"/>
  <c r="E2550"/>
  <c r="AC2550" s="1"/>
  <c r="E2545"/>
  <c r="AC2545" s="1"/>
  <c r="W2544"/>
  <c r="J2544"/>
  <c r="E2541"/>
  <c r="AC2541" s="1"/>
  <c r="E2540"/>
  <c r="AC2540" s="1"/>
  <c r="E2537"/>
  <c r="AC2537"/>
  <c r="J2536"/>
  <c r="W2533"/>
  <c r="E2530"/>
  <c r="AC2530"/>
  <c r="E2525"/>
  <c r="AC2525" s="1"/>
  <c r="E2523"/>
  <c r="AC2523" s="1"/>
  <c r="J2522"/>
  <c r="E2519"/>
  <c r="AC2519"/>
  <c r="E2518"/>
  <c r="AC2518" s="1"/>
  <c r="J2514"/>
  <c r="J2507"/>
  <c r="J2504"/>
  <c r="J2501"/>
  <c r="J2498"/>
  <c r="W2489"/>
  <c r="J2487"/>
  <c r="R2476"/>
  <c r="J2471"/>
  <c r="J2470"/>
  <c r="E2457"/>
  <c r="AC2457" s="1"/>
  <c r="E2445"/>
  <c r="AC2445"/>
  <c r="E2438"/>
  <c r="AC2438" s="1"/>
  <c r="J2436"/>
  <c r="E2432"/>
  <c r="AC2432"/>
  <c r="E2431"/>
  <c r="AC2431" s="1"/>
  <c r="J2430"/>
  <c r="J2424"/>
  <c r="J2420"/>
  <c r="J2416"/>
  <c r="E2410"/>
  <c r="AC2410" s="1"/>
  <c r="J2409"/>
  <c r="J2406"/>
  <c r="J2402"/>
  <c r="J2400"/>
  <c r="E2398"/>
  <c r="AC2398" s="1"/>
  <c r="E2397"/>
  <c r="AC2397"/>
  <c r="E2392"/>
  <c r="AC2392" s="1"/>
  <c r="E2388"/>
  <c r="AC2388" s="1"/>
  <c r="J2387"/>
  <c r="E2385"/>
  <c r="AC2385"/>
  <c r="J2384"/>
  <c r="E2382"/>
  <c r="AC2382" s="1"/>
  <c r="E2375"/>
  <c r="AC2375"/>
  <c r="E2373"/>
  <c r="AC2373" s="1"/>
  <c r="U2365"/>
  <c r="W2365"/>
  <c r="J2363"/>
  <c r="E2356"/>
  <c r="AC2356"/>
  <c r="J2345"/>
  <c r="Q2343"/>
  <c r="R2343"/>
  <c r="E2342"/>
  <c r="AC2342" s="1"/>
  <c r="E2335"/>
  <c r="AC2335" s="1"/>
  <c r="T2334"/>
  <c r="W2329"/>
  <c r="V2322"/>
  <c r="T2319"/>
  <c r="V2314"/>
  <c r="U2314"/>
  <c r="J2312"/>
  <c r="AB2304"/>
  <c r="Q2304"/>
  <c r="Q2300"/>
  <c r="J2298"/>
  <c r="J2297"/>
  <c r="U2288"/>
  <c r="W2288"/>
  <c r="V2288"/>
  <c r="J2282"/>
  <c r="W2278"/>
  <c r="U2278"/>
  <c r="V2277"/>
  <c r="W2277"/>
  <c r="E2257"/>
  <c r="AC2257"/>
  <c r="AB2253"/>
  <c r="Q2253"/>
  <c r="V2250"/>
  <c r="W2250"/>
  <c r="V2249"/>
  <c r="J2247"/>
  <c r="U2243"/>
  <c r="W2243"/>
  <c r="S2241"/>
  <c r="T2241"/>
  <c r="Q2241"/>
  <c r="T2240"/>
  <c r="U2222"/>
  <c r="W2222"/>
  <c r="R2216"/>
  <c r="E2196"/>
  <c r="AC2196" s="1"/>
  <c r="E2177"/>
  <c r="AC2177"/>
  <c r="Q2172"/>
  <c r="R2172"/>
  <c r="S2172"/>
  <c r="AB2172"/>
  <c r="J2169"/>
  <c r="T2166"/>
  <c r="W2162"/>
  <c r="U2162"/>
  <c r="S2160"/>
  <c r="Q2144"/>
  <c r="S2144"/>
  <c r="T2142"/>
  <c r="AB2142"/>
  <c r="R2142"/>
  <c r="Q2142"/>
  <c r="Q2138"/>
  <c r="S2138"/>
  <c r="Q2130"/>
  <c r="J2127"/>
  <c r="U2125"/>
  <c r="W2125"/>
  <c r="W2123"/>
  <c r="T2121"/>
  <c r="Q2121"/>
  <c r="J2116"/>
  <c r="U2113"/>
  <c r="W2113"/>
  <c r="U2104"/>
  <c r="W2104"/>
  <c r="E2101"/>
  <c r="AC2101" s="1"/>
  <c r="W2100"/>
  <c r="U2100"/>
  <c r="W2093"/>
  <c r="U2093"/>
  <c r="T2087"/>
  <c r="AB2087"/>
  <c r="Q2087"/>
  <c r="AB2086"/>
  <c r="T2086"/>
  <c r="J2085"/>
  <c r="Q2082"/>
  <c r="Q2056"/>
  <c r="U2053"/>
  <c r="V2053"/>
  <c r="W2053"/>
  <c r="Q2022"/>
  <c r="R2022"/>
  <c r="AB2020"/>
  <c r="Q2020"/>
  <c r="R2020"/>
  <c r="T2020"/>
  <c r="S2020"/>
  <c r="U2011"/>
  <c r="W2011"/>
  <c r="W1807"/>
  <c r="U1807"/>
  <c r="U1761"/>
  <c r="W1761"/>
  <c r="W1753"/>
  <c r="V1753"/>
  <c r="U1753"/>
  <c r="J1749"/>
  <c r="S1744"/>
  <c r="T1744"/>
  <c r="R1744"/>
  <c r="J2963"/>
  <c r="E2959"/>
  <c r="AC2959" s="1"/>
  <c r="E2957"/>
  <c r="AC2957"/>
  <c r="E2942"/>
  <c r="AC2942" s="1"/>
  <c r="E2939"/>
  <c r="AC2939" s="1"/>
  <c r="E2937"/>
  <c r="AC2937" s="1"/>
  <c r="E2934"/>
  <c r="AC2934"/>
  <c r="J2928"/>
  <c r="E2924"/>
  <c r="AC2924" s="1"/>
  <c r="V2923"/>
  <c r="E2920"/>
  <c r="AC2920" s="1"/>
  <c r="J2917"/>
  <c r="E2911"/>
  <c r="AC2911" s="1"/>
  <c r="J2910"/>
  <c r="J2902"/>
  <c r="J2897"/>
  <c r="E2886"/>
  <c r="AC2886" s="1"/>
  <c r="E2882"/>
  <c r="AC2882" s="1"/>
  <c r="E2875"/>
  <c r="AC2875" s="1"/>
  <c r="J2871"/>
  <c r="W2868"/>
  <c r="E2867"/>
  <c r="AC2867" s="1"/>
  <c r="E2864"/>
  <c r="AC2864" s="1"/>
  <c r="E2859"/>
  <c r="AC2859" s="1"/>
  <c r="J2857"/>
  <c r="E2854"/>
  <c r="AC2854" s="1"/>
  <c r="E2848"/>
  <c r="AC2848"/>
  <c r="J2840"/>
  <c r="E2837"/>
  <c r="AC2837" s="1"/>
  <c r="J2836"/>
  <c r="E2834"/>
  <c r="AC2834" s="1"/>
  <c r="E2830"/>
  <c r="AC2830"/>
  <c r="E2822"/>
  <c r="AC2822" s="1"/>
  <c r="J2820"/>
  <c r="J2818"/>
  <c r="S2817"/>
  <c r="J2814"/>
  <c r="E2812"/>
  <c r="AC2812" s="1"/>
  <c r="E2805"/>
  <c r="AC2805" s="1"/>
  <c r="S2804"/>
  <c r="E2799"/>
  <c r="AC2799" s="1"/>
  <c r="J2789"/>
  <c r="E2787"/>
  <c r="AC2787"/>
  <c r="J2783"/>
  <c r="E2779"/>
  <c r="AC2779" s="1"/>
  <c r="E2777"/>
  <c r="AC2777"/>
  <c r="AB2772"/>
  <c r="E2770"/>
  <c r="AC2770" s="1"/>
  <c r="J2763"/>
  <c r="J2761"/>
  <c r="E2758"/>
  <c r="AC2758" s="1"/>
  <c r="E2753"/>
  <c r="AC2753" s="1"/>
  <c r="J2752"/>
  <c r="E2748"/>
  <c r="AC2748"/>
  <c r="E2746"/>
  <c r="AC2746" s="1"/>
  <c r="E2743"/>
  <c r="AC2743" s="1"/>
  <c r="E2741"/>
  <c r="AC2741" s="1"/>
  <c r="J2736"/>
  <c r="J2727"/>
  <c r="J2725"/>
  <c r="J2723"/>
  <c r="J2720"/>
  <c r="E2718"/>
  <c r="AC2718" s="1"/>
  <c r="E2716"/>
  <c r="AC2716" s="1"/>
  <c r="W2715"/>
  <c r="J2715"/>
  <c r="E2707"/>
  <c r="AC2707"/>
  <c r="E2705"/>
  <c r="AC2705" s="1"/>
  <c r="E2700"/>
  <c r="AC2700" s="1"/>
  <c r="E2696"/>
  <c r="AC2696" s="1"/>
  <c r="E2684"/>
  <c r="AC2684"/>
  <c r="W2683"/>
  <c r="J2683"/>
  <c r="E2681"/>
  <c r="AC2681"/>
  <c r="W2680"/>
  <c r="J2680"/>
  <c r="E2674"/>
  <c r="AC2674"/>
  <c r="E2671"/>
  <c r="AC2671" s="1"/>
  <c r="J2670"/>
  <c r="J2665"/>
  <c r="J2663"/>
  <c r="E2655"/>
  <c r="AC2655" s="1"/>
  <c r="J2649"/>
  <c r="E2647"/>
  <c r="AC2647"/>
  <c r="J2644"/>
  <c r="J2639"/>
  <c r="J2637"/>
  <c r="E2634"/>
  <c r="AC2634" s="1"/>
  <c r="J2630"/>
  <c r="J2629"/>
  <c r="E2626"/>
  <c r="AC2626" s="1"/>
  <c r="E2625"/>
  <c r="AC2625" s="1"/>
  <c r="E2615"/>
  <c r="AC2615" s="1"/>
  <c r="E2614"/>
  <c r="AC2614"/>
  <c r="J2603"/>
  <c r="J2600"/>
  <c r="J2599"/>
  <c r="E2594"/>
  <c r="AC2594" s="1"/>
  <c r="S2593"/>
  <c r="E2593"/>
  <c r="AC2593" s="1"/>
  <c r="E2589"/>
  <c r="AC2589" s="1"/>
  <c r="E2586"/>
  <c r="AC2586" s="1"/>
  <c r="V2580"/>
  <c r="E2578"/>
  <c r="AC2578" s="1"/>
  <c r="E2569"/>
  <c r="AC2569" s="1"/>
  <c r="E2566"/>
  <c r="AC2566" s="1"/>
  <c r="E2564"/>
  <c r="AC2564"/>
  <c r="J2562"/>
  <c r="J2561"/>
  <c r="J2554"/>
  <c r="R2553"/>
  <c r="J2551"/>
  <c r="E2547"/>
  <c r="AC2547" s="1"/>
  <c r="E2543"/>
  <c r="AC2543" s="1"/>
  <c r="J2541"/>
  <c r="T2540"/>
  <c r="W2539"/>
  <c r="E2538"/>
  <c r="AC2538" s="1"/>
  <c r="E2534"/>
  <c r="AC2534" s="1"/>
  <c r="J2525"/>
  <c r="J2523"/>
  <c r="E2521"/>
  <c r="AC2521" s="1"/>
  <c r="J2519"/>
  <c r="E2516"/>
  <c r="AC2516"/>
  <c r="E2511"/>
  <c r="AC2511" s="1"/>
  <c r="J2506"/>
  <c r="E2502"/>
  <c r="AC2502"/>
  <c r="E2496"/>
  <c r="AC2496" s="1"/>
  <c r="E2494"/>
  <c r="AC2494"/>
  <c r="E2493"/>
  <c r="AC2493" s="1"/>
  <c r="E2492"/>
  <c r="AC2492"/>
  <c r="E2490"/>
  <c r="AC2490" s="1"/>
  <c r="E2483"/>
  <c r="AC2483" s="1"/>
  <c r="E2482"/>
  <c r="AC2482" s="1"/>
  <c r="J2481"/>
  <c r="E2466"/>
  <c r="AC2466" s="1"/>
  <c r="J2465"/>
  <c r="J2460"/>
  <c r="E2458"/>
  <c r="AC2458" s="1"/>
  <c r="J2457"/>
  <c r="J2456"/>
  <c r="J2453"/>
  <c r="E2450"/>
  <c r="AC2450" s="1"/>
  <c r="J2449"/>
  <c r="J2447"/>
  <c r="J2444"/>
  <c r="W2442"/>
  <c r="J2442"/>
  <c r="E2437"/>
  <c r="AC2437" s="1"/>
  <c r="E2434"/>
  <c r="AC2434"/>
  <c r="J2431"/>
  <c r="J2425"/>
  <c r="E2421"/>
  <c r="AC2421"/>
  <c r="E2418"/>
  <c r="AC2418" s="1"/>
  <c r="E2412"/>
  <c r="AC2412"/>
  <c r="W2411"/>
  <c r="J2410"/>
  <c r="J2397"/>
  <c r="J2396"/>
  <c r="J2392"/>
  <c r="E2390"/>
  <c r="AC2390" s="1"/>
  <c r="T2388"/>
  <c r="J2375"/>
  <c r="Q2374"/>
  <c r="E2368"/>
  <c r="AC2368" s="1"/>
  <c r="T2367"/>
  <c r="J2366"/>
  <c r="S2363"/>
  <c r="Q2363"/>
  <c r="J2362"/>
  <c r="W2350"/>
  <c r="E2349"/>
  <c r="AC2349" s="1"/>
  <c r="AB2345"/>
  <c r="W2331"/>
  <c r="AB2331"/>
  <c r="E2320"/>
  <c r="AC2320" s="1"/>
  <c r="R2319"/>
  <c r="U2313"/>
  <c r="W2313"/>
  <c r="W2312"/>
  <c r="AB2312"/>
  <c r="Q2312"/>
  <c r="E2311"/>
  <c r="AC2311" s="1"/>
  <c r="W2310"/>
  <c r="U2310"/>
  <c r="V2306"/>
  <c r="U2306"/>
  <c r="U2305"/>
  <c r="W2305"/>
  <c r="U2302"/>
  <c r="W2302"/>
  <c r="J2296"/>
  <c r="R2284"/>
  <c r="S2284"/>
  <c r="T2284"/>
  <c r="E2279"/>
  <c r="AC2279"/>
  <c r="E2278"/>
  <c r="AC2278" s="1"/>
  <c r="R2275"/>
  <c r="Q2275"/>
  <c r="J2268"/>
  <c r="E2267"/>
  <c r="AC2267"/>
  <c r="J2261"/>
  <c r="U2259"/>
  <c r="J2256"/>
  <c r="AB2252"/>
  <c r="Q2252"/>
  <c r="R2252"/>
  <c r="S2252"/>
  <c r="J2245"/>
  <c r="U2215"/>
  <c r="W2215"/>
  <c r="V2215"/>
  <c r="W2214"/>
  <c r="S2214"/>
  <c r="T2214"/>
  <c r="AB2214"/>
  <c r="Q2214"/>
  <c r="T2211"/>
  <c r="J2209"/>
  <c r="V2205"/>
  <c r="U2205"/>
  <c r="E2188"/>
  <c r="AC2188"/>
  <c r="J2182"/>
  <c r="J2178"/>
  <c r="U2175"/>
  <c r="V2175"/>
  <c r="J2153"/>
  <c r="U2151"/>
  <c r="W2151"/>
  <c r="U2147"/>
  <c r="W2147"/>
  <c r="T2145"/>
  <c r="Q2141"/>
  <c r="S2141"/>
  <c r="J2140"/>
  <c r="W2131"/>
  <c r="U2131"/>
  <c r="E2125"/>
  <c r="AC2125"/>
  <c r="R2122"/>
  <c r="S2116"/>
  <c r="Q2116"/>
  <c r="E2113"/>
  <c r="AC2113" s="1"/>
  <c r="E2112"/>
  <c r="AC2112" s="1"/>
  <c r="AB2102"/>
  <c r="Q2102"/>
  <c r="R2102"/>
  <c r="T2102"/>
  <c r="Q2096"/>
  <c r="R2096"/>
  <c r="T2096"/>
  <c r="E2095"/>
  <c r="AC2095"/>
  <c r="S2088"/>
  <c r="T2068"/>
  <c r="S2068"/>
  <c r="J1922"/>
  <c r="W1811"/>
  <c r="U1811"/>
  <c r="J2957"/>
  <c r="J2955"/>
  <c r="E2952"/>
  <c r="AC2952" s="1"/>
  <c r="J2951"/>
  <c r="E2947"/>
  <c r="AC2947" s="1"/>
  <c r="E2944"/>
  <c r="AC2944" s="1"/>
  <c r="E2943"/>
  <c r="AC2943" s="1"/>
  <c r="J2942"/>
  <c r="J2939"/>
  <c r="J2934"/>
  <c r="J2933"/>
  <c r="J2926"/>
  <c r="J2922"/>
  <c r="J2920"/>
  <c r="J2914"/>
  <c r="E2908"/>
  <c r="AC2908" s="1"/>
  <c r="J2905"/>
  <c r="J2900"/>
  <c r="E2898"/>
  <c r="AC2898" s="1"/>
  <c r="E2894"/>
  <c r="AC2894" s="1"/>
  <c r="E2890"/>
  <c r="AC2890" s="1"/>
  <c r="J2889"/>
  <c r="J2886"/>
  <c r="J2875"/>
  <c r="J2872"/>
  <c r="J2864"/>
  <c r="J2862"/>
  <c r="E2856"/>
  <c r="AC2856" s="1"/>
  <c r="J2848"/>
  <c r="J2847"/>
  <c r="J2844"/>
  <c r="E2842"/>
  <c r="AC2842"/>
  <c r="E2841"/>
  <c r="AC2841"/>
  <c r="J2839"/>
  <c r="J2834"/>
  <c r="E2828"/>
  <c r="AC2828"/>
  <c r="J2827"/>
  <c r="E2825"/>
  <c r="AC2825" s="1"/>
  <c r="J2817"/>
  <c r="E2815"/>
  <c r="AC2815" s="1"/>
  <c r="E2813"/>
  <c r="AC2813"/>
  <c r="J2810"/>
  <c r="E2809"/>
  <c r="AC2809" s="1"/>
  <c r="J2808"/>
  <c r="J2804"/>
  <c r="E2802"/>
  <c r="AC2802" s="1"/>
  <c r="J2797"/>
  <c r="J2793"/>
  <c r="E2791"/>
  <c r="AC2791" s="1"/>
  <c r="J2787"/>
  <c r="J2786"/>
  <c r="E2782"/>
  <c r="AC2782" s="1"/>
  <c r="J2781"/>
  <c r="E2774"/>
  <c r="AC2774" s="1"/>
  <c r="J2772"/>
  <c r="J2768"/>
  <c r="E2766"/>
  <c r="AC2766" s="1"/>
  <c r="E2762"/>
  <c r="AC2762"/>
  <c r="J2758"/>
  <c r="J2757"/>
  <c r="J2755"/>
  <c r="J2738"/>
  <c r="E2732"/>
  <c r="AC2732" s="1"/>
  <c r="E2730"/>
  <c r="AC2730"/>
  <c r="E2726"/>
  <c r="AC2726" s="1"/>
  <c r="J2718"/>
  <c r="E2712"/>
  <c r="AC2712" s="1"/>
  <c r="J2710"/>
  <c r="E2703"/>
  <c r="AC2703"/>
  <c r="J2700"/>
  <c r="J2697"/>
  <c r="J2693"/>
  <c r="J2671"/>
  <c r="J2661"/>
  <c r="J2659"/>
  <c r="E2657"/>
  <c r="AC2657"/>
  <c r="J2655"/>
  <c r="E2653"/>
  <c r="AC2653"/>
  <c r="J2652"/>
  <c r="J2647"/>
  <c r="E2635"/>
  <c r="AC2635" s="1"/>
  <c r="J2628"/>
  <c r="J2626"/>
  <c r="E2616"/>
  <c r="AC2616" s="1"/>
  <c r="J2615"/>
  <c r="E2604"/>
  <c r="AC2604" s="1"/>
  <c r="E2601"/>
  <c r="AC2601" s="1"/>
  <c r="E2595"/>
  <c r="AC2595"/>
  <c r="J2589"/>
  <c r="J2581"/>
  <c r="J2578"/>
  <c r="J2576"/>
  <c r="E2572"/>
  <c r="AC2572" s="1"/>
  <c r="J2571"/>
  <c r="J2566"/>
  <c r="J2565"/>
  <c r="E2558"/>
  <c r="AC2558"/>
  <c r="J2556"/>
  <c r="E2552"/>
  <c r="AC2552" s="1"/>
  <c r="J2550"/>
  <c r="E2548"/>
  <c r="AC2548" s="1"/>
  <c r="J2547"/>
  <c r="J2545"/>
  <c r="J2543"/>
  <c r="E2542"/>
  <c r="AC2542" s="1"/>
  <c r="J2538"/>
  <c r="J2534"/>
  <c r="J2533"/>
  <c r="E2531"/>
  <c r="AC2531" s="1"/>
  <c r="J2530"/>
  <c r="J2521"/>
  <c r="E2520"/>
  <c r="AC2520" s="1"/>
  <c r="J2518"/>
  <c r="E2515"/>
  <c r="AC2515" s="1"/>
  <c r="E2512"/>
  <c r="AC2512"/>
  <c r="E2509"/>
  <c r="AC2509" s="1"/>
  <c r="E2508"/>
  <c r="AC2508" s="1"/>
  <c r="J2502"/>
  <c r="E2499"/>
  <c r="AC2499"/>
  <c r="J2496"/>
  <c r="J2494"/>
  <c r="J2492"/>
  <c r="J2490"/>
  <c r="J2489"/>
  <c r="J2482"/>
  <c r="E2479"/>
  <c r="AC2479" s="1"/>
  <c r="E2478"/>
  <c r="AC2478" s="1"/>
  <c r="J2476"/>
  <c r="E2472"/>
  <c r="AC2472"/>
  <c r="E2469"/>
  <c r="AC2469" s="1"/>
  <c r="E2467"/>
  <c r="AC2467"/>
  <c r="J2466"/>
  <c r="E2454"/>
  <c r="AC2454" s="1"/>
  <c r="J2450"/>
  <c r="E2443"/>
  <c r="AC2443" s="1"/>
  <c r="E2435"/>
  <c r="AC2435"/>
  <c r="J2434"/>
  <c r="J2432"/>
  <c r="E2426"/>
  <c r="AC2426"/>
  <c r="E2422"/>
  <c r="AC2422" s="1"/>
  <c r="E2411"/>
  <c r="AC2411" s="1"/>
  <c r="E2407"/>
  <c r="AC2407" s="1"/>
  <c r="E2401"/>
  <c r="AC2401"/>
  <c r="J2398"/>
  <c r="E2394"/>
  <c r="AC2394" s="1"/>
  <c r="J2389"/>
  <c r="J2388"/>
  <c r="J2385"/>
  <c r="J2382"/>
  <c r="J2359"/>
  <c r="W2357"/>
  <c r="V2348"/>
  <c r="W2348"/>
  <c r="V2334"/>
  <c r="W2334"/>
  <c r="J2324"/>
  <c r="J2320"/>
  <c r="J2315"/>
  <c r="AB2296"/>
  <c r="Q2296"/>
  <c r="R2283"/>
  <c r="Q2283"/>
  <c r="J2280"/>
  <c r="U2271"/>
  <c r="W2271"/>
  <c r="W2270"/>
  <c r="U2270"/>
  <c r="V2269"/>
  <c r="W2269"/>
  <c r="Q2258"/>
  <c r="AB2257"/>
  <c r="R2257"/>
  <c r="S2257"/>
  <c r="T2257"/>
  <c r="J2255"/>
  <c r="J2251"/>
  <c r="J2250"/>
  <c r="AB2244"/>
  <c r="S2244"/>
  <c r="T2244"/>
  <c r="S2235"/>
  <c r="T2235"/>
  <c r="U2216"/>
  <c r="W2216"/>
  <c r="V2216"/>
  <c r="J2213"/>
  <c r="S2203"/>
  <c r="T2203"/>
  <c r="AB2203"/>
  <c r="Q2203"/>
  <c r="J2202"/>
  <c r="J2201"/>
  <c r="J2194"/>
  <c r="Q2192"/>
  <c r="Q2191"/>
  <c r="Q2189"/>
  <c r="R2189"/>
  <c r="S2189"/>
  <c r="V2180"/>
  <c r="U2180"/>
  <c r="Q2178"/>
  <c r="S2178"/>
  <c r="T2178"/>
  <c r="W2174"/>
  <c r="U2174"/>
  <c r="U2166"/>
  <c r="W2166"/>
  <c r="V2166"/>
  <c r="Q2165"/>
  <c r="Q2115"/>
  <c r="S2115"/>
  <c r="W2111"/>
  <c r="V2111"/>
  <c r="J2106"/>
  <c r="AB2101"/>
  <c r="Q2101"/>
  <c r="R2101"/>
  <c r="T2101"/>
  <c r="W2097"/>
  <c r="V2097"/>
  <c r="J2094"/>
  <c r="U2056"/>
  <c r="W2056"/>
  <c r="V2056"/>
  <c r="S2054"/>
  <c r="T2054"/>
  <c r="J2052"/>
  <c r="J2043"/>
  <c r="U2008"/>
  <c r="W2008"/>
  <c r="V1937"/>
  <c r="U1937"/>
  <c r="W1937"/>
  <c r="V1880"/>
  <c r="U1880"/>
  <c r="W1880"/>
  <c r="E2379"/>
  <c r="AC2379" s="1"/>
  <c r="E2377"/>
  <c r="AC2377" s="1"/>
  <c r="E2372"/>
  <c r="AC2372" s="1"/>
  <c r="E2370"/>
  <c r="AC2370"/>
  <c r="J2369"/>
  <c r="J2360"/>
  <c r="J2356"/>
  <c r="J2350"/>
  <c r="J2347"/>
  <c r="E2344"/>
  <c r="AC2344" s="1"/>
  <c r="J2340"/>
  <c r="J2338"/>
  <c r="J2336"/>
  <c r="E2331"/>
  <c r="AC2331"/>
  <c r="J2330"/>
  <c r="J2328"/>
  <c r="E2326"/>
  <c r="AC2326"/>
  <c r="J2325"/>
  <c r="E2323"/>
  <c r="AC2323"/>
  <c r="E2319"/>
  <c r="AC2319" s="1"/>
  <c r="E2316"/>
  <c r="AC2316"/>
  <c r="J2313"/>
  <c r="J2311"/>
  <c r="E2307"/>
  <c r="AC2307" s="1"/>
  <c r="J2302"/>
  <c r="E2300"/>
  <c r="AC2300" s="1"/>
  <c r="J2289"/>
  <c r="J2283"/>
  <c r="J2281"/>
  <c r="J2273"/>
  <c r="J2265"/>
  <c r="J2263"/>
  <c r="J2260"/>
  <c r="E2258"/>
  <c r="AC2258" s="1"/>
  <c r="J2254"/>
  <c r="J2248"/>
  <c r="J2241"/>
  <c r="J2239"/>
  <c r="E2236"/>
  <c r="AC2236" s="1"/>
  <c r="J2235"/>
  <c r="E2230"/>
  <c r="AC2230"/>
  <c r="AB2224"/>
  <c r="E2223"/>
  <c r="AC2223" s="1"/>
  <c r="E2221"/>
  <c r="AC2221" s="1"/>
  <c r="E2206"/>
  <c r="AC2206" s="1"/>
  <c r="J2205"/>
  <c r="J2203"/>
  <c r="E2200"/>
  <c r="AC2200" s="1"/>
  <c r="W2197"/>
  <c r="E2197"/>
  <c r="AC2197" s="1"/>
  <c r="E2195"/>
  <c r="AC2195" s="1"/>
  <c r="E2187"/>
  <c r="AC2187" s="1"/>
  <c r="J2186"/>
  <c r="J2184"/>
  <c r="J2183"/>
  <c r="E2179"/>
  <c r="AC2179" s="1"/>
  <c r="J2175"/>
  <c r="J2170"/>
  <c r="T2169"/>
  <c r="E2169"/>
  <c r="AC2169"/>
  <c r="E2161"/>
  <c r="AC2161"/>
  <c r="E2155"/>
  <c r="AC2155"/>
  <c r="E2153"/>
  <c r="AC2153" s="1"/>
  <c r="J2150"/>
  <c r="T2148"/>
  <c r="J2146"/>
  <c r="J2138"/>
  <c r="E2133"/>
  <c r="AC2133" s="1"/>
  <c r="J2124"/>
  <c r="E2118"/>
  <c r="AC2118" s="1"/>
  <c r="J2112"/>
  <c r="T2111"/>
  <c r="E2110"/>
  <c r="AC2110" s="1"/>
  <c r="J2107"/>
  <c r="E2103"/>
  <c r="AC2103" s="1"/>
  <c r="E2093"/>
  <c r="AC2093"/>
  <c r="J2089"/>
  <c r="J2084"/>
  <c r="Q2079"/>
  <c r="J2079"/>
  <c r="E2077"/>
  <c r="AC2077" s="1"/>
  <c r="AB2073"/>
  <c r="J2070"/>
  <c r="J2062"/>
  <c r="E2061"/>
  <c r="AC2061" s="1"/>
  <c r="J2057"/>
  <c r="E2055"/>
  <c r="AC2055" s="1"/>
  <c r="Q2049"/>
  <c r="R2046"/>
  <c r="Q2046"/>
  <c r="E2045"/>
  <c r="AC2045" s="1"/>
  <c r="J2040"/>
  <c r="E2039"/>
  <c r="AC2039" s="1"/>
  <c r="J2037"/>
  <c r="W2036"/>
  <c r="V2036"/>
  <c r="J2032"/>
  <c r="R2030"/>
  <c r="Q2030"/>
  <c r="J2029"/>
  <c r="T2028"/>
  <c r="AB2028"/>
  <c r="Q2028"/>
  <c r="J2023"/>
  <c r="AB2021"/>
  <c r="Q2021"/>
  <c r="Q2017"/>
  <c r="S2017"/>
  <c r="R2017"/>
  <c r="W2014"/>
  <c r="V2014"/>
  <c r="E2003"/>
  <c r="AC2003" s="1"/>
  <c r="U1997"/>
  <c r="W1997"/>
  <c r="R1984"/>
  <c r="Q1984"/>
  <c r="Q1983"/>
  <c r="AB1983"/>
  <c r="U1977"/>
  <c r="W1977"/>
  <c r="E1973"/>
  <c r="AC1973"/>
  <c r="U1969"/>
  <c r="W1969"/>
  <c r="W1962"/>
  <c r="R1960"/>
  <c r="Q1960"/>
  <c r="Q1959"/>
  <c r="AB1959"/>
  <c r="J1953"/>
  <c r="S1939"/>
  <c r="Q1939"/>
  <c r="R1939"/>
  <c r="T1909"/>
  <c r="R1909"/>
  <c r="AB1909"/>
  <c r="E1907"/>
  <c r="AC1907"/>
  <c r="S1899"/>
  <c r="R1899"/>
  <c r="T1899"/>
  <c r="E1898"/>
  <c r="AC1898" s="1"/>
  <c r="E1893"/>
  <c r="AC1893"/>
  <c r="AB1876"/>
  <c r="R1876"/>
  <c r="T1876"/>
  <c r="Q1875"/>
  <c r="T1875"/>
  <c r="E1867"/>
  <c r="AC1867" s="1"/>
  <c r="S1864"/>
  <c r="AB1864"/>
  <c r="AB1863"/>
  <c r="Q1858"/>
  <c r="S1858"/>
  <c r="R1858"/>
  <c r="U1856"/>
  <c r="W1856"/>
  <c r="V1848"/>
  <c r="U1848"/>
  <c r="AB1843"/>
  <c r="Q1843"/>
  <c r="S1843"/>
  <c r="W1837"/>
  <c r="W1834"/>
  <c r="E1828"/>
  <c r="AC1828" s="1"/>
  <c r="W1820"/>
  <c r="E1801"/>
  <c r="AC1801" s="1"/>
  <c r="V1776"/>
  <c r="U1776"/>
  <c r="W1776"/>
  <c r="T1750"/>
  <c r="Q1750"/>
  <c r="U1726"/>
  <c r="W1726"/>
  <c r="Q1670"/>
  <c r="R1670"/>
  <c r="S1670"/>
  <c r="T1670"/>
  <c r="W1606"/>
  <c r="U1606"/>
  <c r="J1539"/>
  <c r="J1449"/>
  <c r="J2370"/>
  <c r="E2366"/>
  <c r="AC2366"/>
  <c r="J2365"/>
  <c r="E2363"/>
  <c r="AC2363" s="1"/>
  <c r="E2361"/>
  <c r="AC2361" s="1"/>
  <c r="J2353"/>
  <c r="J2351"/>
  <c r="J2348"/>
  <c r="E2345"/>
  <c r="AC2345" s="1"/>
  <c r="J2344"/>
  <c r="J2341"/>
  <c r="E2337"/>
  <c r="AC2337" s="1"/>
  <c r="E2333"/>
  <c r="AC2333"/>
  <c r="J2331"/>
  <c r="J2326"/>
  <c r="J2323"/>
  <c r="E2321"/>
  <c r="AC2321" s="1"/>
  <c r="E2314"/>
  <c r="AC2314" s="1"/>
  <c r="E2309"/>
  <c r="AC2309" s="1"/>
  <c r="J2307"/>
  <c r="E2305"/>
  <c r="AC2305" s="1"/>
  <c r="E2303"/>
  <c r="AC2303" s="1"/>
  <c r="E2298"/>
  <c r="AC2298"/>
  <c r="J2285"/>
  <c r="E2280"/>
  <c r="AC2280"/>
  <c r="W2279"/>
  <c r="J2279"/>
  <c r="E2276"/>
  <c r="AC2276" s="1"/>
  <c r="W2275"/>
  <c r="J2275"/>
  <c r="E2272"/>
  <c r="AC2272" s="1"/>
  <c r="J2271"/>
  <c r="E2268"/>
  <c r="AC2268" s="1"/>
  <c r="W2267"/>
  <c r="J2267"/>
  <c r="E2264"/>
  <c r="AC2264" s="1"/>
  <c r="J2258"/>
  <c r="J2257"/>
  <c r="AB2255"/>
  <c r="E2255"/>
  <c r="AC2255" s="1"/>
  <c r="J2252"/>
  <c r="E2240"/>
  <c r="AC2240" s="1"/>
  <c r="E2237"/>
  <c r="AC2237" s="1"/>
  <c r="E2234"/>
  <c r="AC2234"/>
  <c r="J2232"/>
  <c r="J2227"/>
  <c r="J2225"/>
  <c r="J2223"/>
  <c r="J2214"/>
  <c r="J2206"/>
  <c r="E2201"/>
  <c r="AC2201"/>
  <c r="J2200"/>
  <c r="E2198"/>
  <c r="AC2198" s="1"/>
  <c r="U2197"/>
  <c r="J2195"/>
  <c r="E2190"/>
  <c r="AC2190" s="1"/>
  <c r="J2187"/>
  <c r="J2179"/>
  <c r="E2178"/>
  <c r="AC2178" s="1"/>
  <c r="E2173"/>
  <c r="AC2173" s="1"/>
  <c r="S2169"/>
  <c r="E2168"/>
  <c r="AC2168"/>
  <c r="W2167"/>
  <c r="J2167"/>
  <c r="E2164"/>
  <c r="AC2164"/>
  <c r="E2158"/>
  <c r="AC2158" s="1"/>
  <c r="J2151"/>
  <c r="S2148"/>
  <c r="E2148"/>
  <c r="AC2148" s="1"/>
  <c r="E2147"/>
  <c r="AC2147"/>
  <c r="W2146"/>
  <c r="E2140"/>
  <c r="AC2140" s="1"/>
  <c r="E2137"/>
  <c r="AC2137" s="1"/>
  <c r="W2136"/>
  <c r="J2136"/>
  <c r="E2127"/>
  <c r="AC2127" s="1"/>
  <c r="J2125"/>
  <c r="S2111"/>
  <c r="E2111"/>
  <c r="AC2111" s="1"/>
  <c r="W2110"/>
  <c r="J2108"/>
  <c r="W2103"/>
  <c r="E2097"/>
  <c r="AC2097" s="1"/>
  <c r="J2093"/>
  <c r="E2091"/>
  <c r="AC2091" s="1"/>
  <c r="E2085"/>
  <c r="AC2085"/>
  <c r="E2081"/>
  <c r="AC2081" s="1"/>
  <c r="AB2079"/>
  <c r="J2077"/>
  <c r="J2075"/>
  <c r="E2072"/>
  <c r="AC2072" s="1"/>
  <c r="E2069"/>
  <c r="AC2069" s="1"/>
  <c r="W2066"/>
  <c r="E2064"/>
  <c r="AC2064" s="1"/>
  <c r="J2061"/>
  <c r="T2057"/>
  <c r="J2051"/>
  <c r="E2050"/>
  <c r="AC2050"/>
  <c r="AB2041"/>
  <c r="AB2032"/>
  <c r="Q2032"/>
  <c r="AB2030"/>
  <c r="J2026"/>
  <c r="E2025"/>
  <c r="AC2025" s="1"/>
  <c r="Q2012"/>
  <c r="R2012"/>
  <c r="S2012"/>
  <c r="J2011"/>
  <c r="E2010"/>
  <c r="AC2010" s="1"/>
  <c r="S1995"/>
  <c r="Q1995"/>
  <c r="J1964"/>
  <c r="W1961"/>
  <c r="J1952"/>
  <c r="J1930"/>
  <c r="W1927"/>
  <c r="S1911"/>
  <c r="AB1911"/>
  <c r="E1903"/>
  <c r="AC1903"/>
  <c r="V1901"/>
  <c r="U1901"/>
  <c r="W1901"/>
  <c r="AB1887"/>
  <c r="Q1887"/>
  <c r="R1887"/>
  <c r="T1887"/>
  <c r="E1886"/>
  <c r="AC1886" s="1"/>
  <c r="U1878"/>
  <c r="W1878"/>
  <c r="U1846"/>
  <c r="W1846"/>
  <c r="U1845"/>
  <c r="W1845"/>
  <c r="J1833"/>
  <c r="W1827"/>
  <c r="U1827"/>
  <c r="Q1812"/>
  <c r="S1812"/>
  <c r="R1812"/>
  <c r="T1812"/>
  <c r="J1762"/>
  <c r="J1715"/>
  <c r="AB1694"/>
  <c r="R1694"/>
  <c r="J1681"/>
  <c r="J1574"/>
  <c r="AB1484"/>
  <c r="T1484"/>
  <c r="J1483"/>
  <c r="J2319"/>
  <c r="J2316"/>
  <c r="J2309"/>
  <c r="E2304"/>
  <c r="AC2304" s="1"/>
  <c r="E2294"/>
  <c r="AC2294" s="1"/>
  <c r="E2292"/>
  <c r="AC2292"/>
  <c r="E2290"/>
  <c r="AC2290" s="1"/>
  <c r="E2286"/>
  <c r="AC2286" s="1"/>
  <c r="J2284"/>
  <c r="E2282"/>
  <c r="AC2282"/>
  <c r="U2279"/>
  <c r="E2277"/>
  <c r="AC2277" s="1"/>
  <c r="T2276"/>
  <c r="J2272"/>
  <c r="E2269"/>
  <c r="AC2269" s="1"/>
  <c r="T2268"/>
  <c r="J2264"/>
  <c r="E2262"/>
  <c r="AC2262" s="1"/>
  <c r="E2259"/>
  <c r="AC2259"/>
  <c r="E2256"/>
  <c r="AC2256" s="1"/>
  <c r="T2255"/>
  <c r="E2250"/>
  <c r="AC2250" s="1"/>
  <c r="E2249"/>
  <c r="AC2249" s="1"/>
  <c r="E2246"/>
  <c r="AC2246" s="1"/>
  <c r="E2243"/>
  <c r="AC2243"/>
  <c r="J2240"/>
  <c r="V2236"/>
  <c r="J2236"/>
  <c r="J2234"/>
  <c r="J2230"/>
  <c r="E2228"/>
  <c r="AC2228" s="1"/>
  <c r="E2224"/>
  <c r="AC2224"/>
  <c r="J2221"/>
  <c r="E2219"/>
  <c r="AC2219" s="1"/>
  <c r="E2210"/>
  <c r="AC2210" s="1"/>
  <c r="E2207"/>
  <c r="AC2207" s="1"/>
  <c r="J2198"/>
  <c r="J2197"/>
  <c r="E2193"/>
  <c r="AC2193" s="1"/>
  <c r="E2182"/>
  <c r="AC2182" s="1"/>
  <c r="E2180"/>
  <c r="AC2180" s="1"/>
  <c r="J2177"/>
  <c r="W2170"/>
  <c r="R2169"/>
  <c r="J2168"/>
  <c r="J2161"/>
  <c r="E2157"/>
  <c r="AC2157" s="1"/>
  <c r="J2155"/>
  <c r="J2147"/>
  <c r="E2144"/>
  <c r="AC2144" s="1"/>
  <c r="E2141"/>
  <c r="AC2141" s="1"/>
  <c r="AB2140"/>
  <c r="E2139"/>
  <c r="AC2139" s="1"/>
  <c r="U2136"/>
  <c r="E2134"/>
  <c r="AC2134" s="1"/>
  <c r="J2133"/>
  <c r="J2129"/>
  <c r="J2118"/>
  <c r="E2115"/>
  <c r="AC2115" s="1"/>
  <c r="W2112"/>
  <c r="R2111"/>
  <c r="U2110"/>
  <c r="E2106"/>
  <c r="AC2106"/>
  <c r="E2104"/>
  <c r="AC2104" s="1"/>
  <c r="U2103"/>
  <c r="J2103"/>
  <c r="E2099"/>
  <c r="AC2099" s="1"/>
  <c r="J2097"/>
  <c r="J2095"/>
  <c r="E2094"/>
  <c r="AC2094" s="1"/>
  <c r="J2091"/>
  <c r="W2089"/>
  <c r="U2075"/>
  <c r="E2060"/>
  <c r="AC2060" s="1"/>
  <c r="V2055"/>
  <c r="J2038"/>
  <c r="U2000"/>
  <c r="W2000"/>
  <c r="J1986"/>
  <c r="U1941"/>
  <c r="W1941"/>
  <c r="J1937"/>
  <c r="U1919"/>
  <c r="W1919"/>
  <c r="U1913"/>
  <c r="V1913"/>
  <c r="S1880"/>
  <c r="R1880"/>
  <c r="T1880"/>
  <c r="J1869"/>
  <c r="Q1867"/>
  <c r="T1867"/>
  <c r="U1859"/>
  <c r="W1859"/>
  <c r="V1859"/>
  <c r="J1853"/>
  <c r="E1841"/>
  <c r="AC1841" s="1"/>
  <c r="S1828"/>
  <c r="Q1828"/>
  <c r="R1828"/>
  <c r="T1828"/>
  <c r="E1824"/>
  <c r="AC1824" s="1"/>
  <c r="W1808"/>
  <c r="U1808"/>
  <c r="J1806"/>
  <c r="S1801"/>
  <c r="Q1801"/>
  <c r="R1801"/>
  <c r="T1801"/>
  <c r="V1775"/>
  <c r="U1775"/>
  <c r="W1775"/>
  <c r="J1629"/>
  <c r="U1612"/>
  <c r="W1612"/>
  <c r="S1562"/>
  <c r="R1562"/>
  <c r="J1551"/>
  <c r="J1997"/>
  <c r="J1981"/>
  <c r="J1977"/>
  <c r="J1951"/>
  <c r="U1946"/>
  <c r="W1946"/>
  <c r="J1936"/>
  <c r="W1912"/>
  <c r="U1912"/>
  <c r="V1912"/>
  <c r="R1907"/>
  <c r="S1907"/>
  <c r="T1907"/>
  <c r="J1902"/>
  <c r="T1898"/>
  <c r="Q1898"/>
  <c r="R1898"/>
  <c r="AB1893"/>
  <c r="R1893"/>
  <c r="S1893"/>
  <c r="J1892"/>
  <c r="U1891"/>
  <c r="W1891"/>
  <c r="V1891"/>
  <c r="V1871"/>
  <c r="U1871"/>
  <c r="Q1869"/>
  <c r="R1869"/>
  <c r="S1869"/>
  <c r="T1869"/>
  <c r="AB1857"/>
  <c r="Q1857"/>
  <c r="R1857"/>
  <c r="J1852"/>
  <c r="J1848"/>
  <c r="J1846"/>
  <c r="V1840"/>
  <c r="U1840"/>
  <c r="U1819"/>
  <c r="W1819"/>
  <c r="R1806"/>
  <c r="Q1806"/>
  <c r="W1792"/>
  <c r="U1792"/>
  <c r="V1738"/>
  <c r="U1738"/>
  <c r="W1738"/>
  <c r="W1685"/>
  <c r="U1685"/>
  <c r="AB1552"/>
  <c r="S1552"/>
  <c r="J2378"/>
  <c r="E2374"/>
  <c r="AC2374" s="1"/>
  <c r="J2373"/>
  <c r="J2368"/>
  <c r="E2364"/>
  <c r="AC2364" s="1"/>
  <c r="E2362"/>
  <c r="AC2362" s="1"/>
  <c r="J2361"/>
  <c r="J2357"/>
  <c r="E2354"/>
  <c r="AC2354" s="1"/>
  <c r="E2352"/>
  <c r="AC2352" s="1"/>
  <c r="J2349"/>
  <c r="J2346"/>
  <c r="J2342"/>
  <c r="J2339"/>
  <c r="J2335"/>
  <c r="J2333"/>
  <c r="E2324"/>
  <c r="AC2324" s="1"/>
  <c r="J2321"/>
  <c r="E2315"/>
  <c r="AC2315"/>
  <c r="E2310"/>
  <c r="AC2310" s="1"/>
  <c r="J2305"/>
  <c r="E2299"/>
  <c r="AC2299" s="1"/>
  <c r="E2296"/>
  <c r="AC2296" s="1"/>
  <c r="J2294"/>
  <c r="J2292"/>
  <c r="J2290"/>
  <c r="E2287"/>
  <c r="AC2287"/>
  <c r="J2286"/>
  <c r="Q2277"/>
  <c r="J2274"/>
  <c r="Q2269"/>
  <c r="J2266"/>
  <c r="J2262"/>
  <c r="J2259"/>
  <c r="R2255"/>
  <c r="E2253"/>
  <c r="AC2253" s="1"/>
  <c r="AB2246"/>
  <c r="E2244"/>
  <c r="AC2244" s="1"/>
  <c r="J2243"/>
  <c r="E2238"/>
  <c r="AC2238"/>
  <c r="J2237"/>
  <c r="V2230"/>
  <c r="J2228"/>
  <c r="J2226"/>
  <c r="J2224"/>
  <c r="J2219"/>
  <c r="J2217"/>
  <c r="J2215"/>
  <c r="J2212"/>
  <c r="E2204"/>
  <c r="AC2204" s="1"/>
  <c r="E2199"/>
  <c r="AC2199" s="1"/>
  <c r="J2193"/>
  <c r="E2191"/>
  <c r="AC2191"/>
  <c r="E2189"/>
  <c r="AC2189" s="1"/>
  <c r="J2188"/>
  <c r="E2181"/>
  <c r="AC2181" s="1"/>
  <c r="E2176"/>
  <c r="AC2176" s="1"/>
  <c r="E2174"/>
  <c r="AC2174" s="1"/>
  <c r="E2172"/>
  <c r="AC2172" s="1"/>
  <c r="E2166"/>
  <c r="AC2166" s="1"/>
  <c r="E2165"/>
  <c r="AC2165" s="1"/>
  <c r="E2163"/>
  <c r="AC2163" s="1"/>
  <c r="E2162"/>
  <c r="AC2162" s="1"/>
  <c r="J2159"/>
  <c r="Q2158"/>
  <c r="S2157"/>
  <c r="J2154"/>
  <c r="J2148"/>
  <c r="J2144"/>
  <c r="J2141"/>
  <c r="Q2140"/>
  <c r="S2139"/>
  <c r="J2134"/>
  <c r="E2132"/>
  <c r="AC2132" s="1"/>
  <c r="E2131"/>
  <c r="AC2131" s="1"/>
  <c r="J2130"/>
  <c r="J2128"/>
  <c r="E2123"/>
  <c r="AC2123" s="1"/>
  <c r="J2120"/>
  <c r="E2117"/>
  <c r="AC2117"/>
  <c r="J2115"/>
  <c r="E2105"/>
  <c r="AC2105" s="1"/>
  <c r="J2104"/>
  <c r="S2099"/>
  <c r="E2087"/>
  <c r="AC2087" s="1"/>
  <c r="S2085"/>
  <c r="E2083"/>
  <c r="AC2083"/>
  <c r="J2081"/>
  <c r="E2078"/>
  <c r="AC2078" s="1"/>
  <c r="J2076"/>
  <c r="V2075"/>
  <c r="E2059"/>
  <c r="AC2059" s="1"/>
  <c r="W2055"/>
  <c r="E2054"/>
  <c r="AC2054"/>
  <c r="E2049"/>
  <c r="AC2049"/>
  <c r="J2047"/>
  <c r="J2044"/>
  <c r="E2034"/>
  <c r="AC2034"/>
  <c r="V2030"/>
  <c r="U2030"/>
  <c r="W2027"/>
  <c r="J2014"/>
  <c r="Q2006"/>
  <c r="AB2002"/>
  <c r="J1989"/>
  <c r="J1976"/>
  <c r="J1969"/>
  <c r="J1968"/>
  <c r="S1963"/>
  <c r="Q1963"/>
  <c r="R1963"/>
  <c r="Q1951"/>
  <c r="AB1951"/>
  <c r="E1942"/>
  <c r="AC1942" s="1"/>
  <c r="W1938"/>
  <c r="U1922"/>
  <c r="W1922"/>
  <c r="J1915"/>
  <c r="AB1889"/>
  <c r="R1889"/>
  <c r="E1888"/>
  <c r="AC1888" s="1"/>
  <c r="T1885"/>
  <c r="Q1885"/>
  <c r="V1881"/>
  <c r="W1881"/>
  <c r="AB1873"/>
  <c r="Q1873"/>
  <c r="V1863"/>
  <c r="U1863"/>
  <c r="W1863"/>
  <c r="T1857"/>
  <c r="Q1847"/>
  <c r="S1847"/>
  <c r="R1847"/>
  <c r="T1847"/>
  <c r="AB1846"/>
  <c r="R1846"/>
  <c r="T1846"/>
  <c r="E1829"/>
  <c r="AC1829"/>
  <c r="J1827"/>
  <c r="V1822"/>
  <c r="W1822"/>
  <c r="AB1816"/>
  <c r="E1813"/>
  <c r="AC1813"/>
  <c r="J1805"/>
  <c r="AB1788"/>
  <c r="S1788"/>
  <c r="W1764"/>
  <c r="V1764"/>
  <c r="U1764"/>
  <c r="U1758"/>
  <c r="W1758"/>
  <c r="R1752"/>
  <c r="S1752"/>
  <c r="T1752"/>
  <c r="T1720"/>
  <c r="Q1720"/>
  <c r="J1586"/>
  <c r="E2291"/>
  <c r="AC2291"/>
  <c r="E2288"/>
  <c r="AC2288"/>
  <c r="E2281"/>
  <c r="AC2281"/>
  <c r="J2278"/>
  <c r="J2270"/>
  <c r="E2260"/>
  <c r="AC2260"/>
  <c r="E2251"/>
  <c r="AC2251"/>
  <c r="J2249"/>
  <c r="E2245"/>
  <c r="AC2245" s="1"/>
  <c r="J2244"/>
  <c r="E2242"/>
  <c r="AC2242" s="1"/>
  <c r="E2241"/>
  <c r="AC2241"/>
  <c r="E2233"/>
  <c r="AC2233" s="1"/>
  <c r="E2231"/>
  <c r="AC2231" s="1"/>
  <c r="E2229"/>
  <c r="AC2229"/>
  <c r="J2222"/>
  <c r="E2220"/>
  <c r="AC2220" s="1"/>
  <c r="E2216"/>
  <c r="AC2216" s="1"/>
  <c r="E2213"/>
  <c r="AC2213" s="1"/>
  <c r="J2211"/>
  <c r="E2209"/>
  <c r="AC2209"/>
  <c r="E2208"/>
  <c r="AC2208"/>
  <c r="J2207"/>
  <c r="E2205"/>
  <c r="AC2205" s="1"/>
  <c r="J2204"/>
  <c r="E2194"/>
  <c r="AC2194" s="1"/>
  <c r="E2192"/>
  <c r="AC2192" s="1"/>
  <c r="J2191"/>
  <c r="J2180"/>
  <c r="J2176"/>
  <c r="J2171"/>
  <c r="J2165"/>
  <c r="J2162"/>
  <c r="J2160"/>
  <c r="J2156"/>
  <c r="E2152"/>
  <c r="AC2152" s="1"/>
  <c r="E2149"/>
  <c r="AC2149"/>
  <c r="E2145"/>
  <c r="AC2145" s="1"/>
  <c r="E2143"/>
  <c r="AC2143" s="1"/>
  <c r="E2142"/>
  <c r="AC2142" s="1"/>
  <c r="J2135"/>
  <c r="J2131"/>
  <c r="E2126"/>
  <c r="AC2126" s="1"/>
  <c r="J2123"/>
  <c r="E2122"/>
  <c r="AC2122" s="1"/>
  <c r="E2121"/>
  <c r="AC2121" s="1"/>
  <c r="J2119"/>
  <c r="J2117"/>
  <c r="E2116"/>
  <c r="AC2116" s="1"/>
  <c r="E2114"/>
  <c r="AC2114" s="1"/>
  <c r="J2113"/>
  <c r="E2109"/>
  <c r="AC2109"/>
  <c r="J2102"/>
  <c r="J2101"/>
  <c r="E2100"/>
  <c r="AC2100"/>
  <c r="E2098"/>
  <c r="AC2098" s="1"/>
  <c r="J2092"/>
  <c r="J2090"/>
  <c r="E2088"/>
  <c r="AC2088" s="1"/>
  <c r="J2086"/>
  <c r="E2084"/>
  <c r="AC2084" s="1"/>
  <c r="J2083"/>
  <c r="J2082"/>
  <c r="E2080"/>
  <c r="AC2080" s="1"/>
  <c r="E2071"/>
  <c r="AC2071" s="1"/>
  <c r="E2063"/>
  <c r="AC2063" s="1"/>
  <c r="E2058"/>
  <c r="AC2058" s="1"/>
  <c r="J2056"/>
  <c r="W2051"/>
  <c r="U2051"/>
  <c r="J2049"/>
  <c r="J2042"/>
  <c r="Q2025"/>
  <c r="R2025"/>
  <c r="J2018"/>
  <c r="Q2013"/>
  <c r="AB2013"/>
  <c r="S2009"/>
  <c r="R2009"/>
  <c r="J2005"/>
  <c r="U1994"/>
  <c r="W1994"/>
  <c r="R1968"/>
  <c r="Q1968"/>
  <c r="E1954"/>
  <c r="AC1954" s="1"/>
  <c r="V1953"/>
  <c r="W1953"/>
  <c r="R1944"/>
  <c r="Q1944"/>
  <c r="AB1943"/>
  <c r="Q1943"/>
  <c r="J1935"/>
  <c r="S1928"/>
  <c r="Q1928"/>
  <c r="R1928"/>
  <c r="J1919"/>
  <c r="AB1915"/>
  <c r="Q1915"/>
  <c r="J1913"/>
  <c r="W1894"/>
  <c r="V1894"/>
  <c r="J1891"/>
  <c r="U1890"/>
  <c r="W1890"/>
  <c r="V1890"/>
  <c r="Q1886"/>
  <c r="E1882"/>
  <c r="AC1882" s="1"/>
  <c r="Q1880"/>
  <c r="U1875"/>
  <c r="W1875"/>
  <c r="AB1872"/>
  <c r="J1854"/>
  <c r="AB1838"/>
  <c r="Q1838"/>
  <c r="R1838"/>
  <c r="AB1835"/>
  <c r="Q1835"/>
  <c r="R1835"/>
  <c r="W1826"/>
  <c r="U1826"/>
  <c r="AB1824"/>
  <c r="Q1824"/>
  <c r="S1824"/>
  <c r="S1820"/>
  <c r="Q1820"/>
  <c r="R1820"/>
  <c r="T1820"/>
  <c r="U1818"/>
  <c r="W1818"/>
  <c r="J1815"/>
  <c r="Q1810"/>
  <c r="T1810"/>
  <c r="AB1805"/>
  <c r="S1805"/>
  <c r="V1802"/>
  <c r="W1802"/>
  <c r="J1782"/>
  <c r="R1779"/>
  <c r="Q1779"/>
  <c r="J1524"/>
  <c r="S1387"/>
  <c r="R1387"/>
  <c r="J2364"/>
  <c r="E2360"/>
  <c r="AC2360" s="1"/>
  <c r="E2359"/>
  <c r="AC2359"/>
  <c r="J2358"/>
  <c r="E2355"/>
  <c r="AC2355" s="1"/>
  <c r="J2352"/>
  <c r="E2350"/>
  <c r="AC2350" s="1"/>
  <c r="E2347"/>
  <c r="AC2347" s="1"/>
  <c r="E2343"/>
  <c r="AC2343" s="1"/>
  <c r="E2340"/>
  <c r="AC2340"/>
  <c r="E2338"/>
  <c r="AC2338" s="1"/>
  <c r="E2336"/>
  <c r="AC2336" s="1"/>
  <c r="E2330"/>
  <c r="AC2330" s="1"/>
  <c r="J2327"/>
  <c r="E2325"/>
  <c r="AC2325" s="1"/>
  <c r="E2318"/>
  <c r="AC2318"/>
  <c r="E2312"/>
  <c r="AC2312" s="1"/>
  <c r="J2295"/>
  <c r="J2291"/>
  <c r="E2289"/>
  <c r="AC2289" s="1"/>
  <c r="J2288"/>
  <c r="J2287"/>
  <c r="E2283"/>
  <c r="AC2283" s="1"/>
  <c r="E2273"/>
  <c r="AC2273" s="1"/>
  <c r="E2265"/>
  <c r="AC2265" s="1"/>
  <c r="E2263"/>
  <c r="AC2263" s="1"/>
  <c r="E2247"/>
  <c r="AC2247" s="1"/>
  <c r="J2242"/>
  <c r="E2239"/>
  <c r="AC2239" s="1"/>
  <c r="J2238"/>
  <c r="E2235"/>
  <c r="AC2235" s="1"/>
  <c r="J2233"/>
  <c r="J2231"/>
  <c r="E2218"/>
  <c r="AC2218" s="1"/>
  <c r="E2214"/>
  <c r="AC2214" s="1"/>
  <c r="J2208"/>
  <c r="E2203"/>
  <c r="AC2203"/>
  <c r="E2202"/>
  <c r="AC2202"/>
  <c r="J2196"/>
  <c r="J2189"/>
  <c r="J2185"/>
  <c r="E2183"/>
  <c r="AC2183" s="1"/>
  <c r="J2181"/>
  <c r="E2175"/>
  <c r="AC2175" s="1"/>
  <c r="J2163"/>
  <c r="J2152"/>
  <c r="J2149"/>
  <c r="E2138"/>
  <c r="AC2138" s="1"/>
  <c r="J2126"/>
  <c r="J2114"/>
  <c r="J2109"/>
  <c r="E2107"/>
  <c r="AC2107" s="1"/>
  <c r="J2105"/>
  <c r="J2096"/>
  <c r="J2088"/>
  <c r="E2079"/>
  <c r="AC2079" s="1"/>
  <c r="J2078"/>
  <c r="E2073"/>
  <c r="AC2073" s="1"/>
  <c r="J2071"/>
  <c r="J2068"/>
  <c r="E2062"/>
  <c r="AC2062" s="1"/>
  <c r="J2058"/>
  <c r="E2048"/>
  <c r="AC2048" s="1"/>
  <c r="U2015"/>
  <c r="W2015"/>
  <c r="Q2014"/>
  <c r="U1978"/>
  <c r="W1978"/>
  <c r="J1975"/>
  <c r="AB1967"/>
  <c r="Q1967"/>
  <c r="J1961"/>
  <c r="S1955"/>
  <c r="Q1955"/>
  <c r="Q1935"/>
  <c r="AB1935"/>
  <c r="J1931"/>
  <c r="J1923"/>
  <c r="E1908"/>
  <c r="AC1908" s="1"/>
  <c r="J1905"/>
  <c r="E1904"/>
  <c r="AC1904" s="1"/>
  <c r="J1896"/>
  <c r="E1894"/>
  <c r="AC1894" s="1"/>
  <c r="S1888"/>
  <c r="Q1888"/>
  <c r="R1888"/>
  <c r="AB1883"/>
  <c r="S1877"/>
  <c r="Q1877"/>
  <c r="R1877"/>
  <c r="T1877"/>
  <c r="U1870"/>
  <c r="W1870"/>
  <c r="V1870"/>
  <c r="V1862"/>
  <c r="U1862"/>
  <c r="W1862"/>
  <c r="J1861"/>
  <c r="J1840"/>
  <c r="E1831"/>
  <c r="AC1831" s="1"/>
  <c r="J1822"/>
  <c r="J1819"/>
  <c r="J1808"/>
  <c r="J1798"/>
  <c r="W1773"/>
  <c r="U1773"/>
  <c r="T1556"/>
  <c r="R1556"/>
  <c r="J2002"/>
  <c r="J1994"/>
  <c r="E1990"/>
  <c r="AC1990" s="1"/>
  <c r="E1988"/>
  <c r="AC1988" s="1"/>
  <c r="J1985"/>
  <c r="J1983"/>
  <c r="J1972"/>
  <c r="J1967"/>
  <c r="J1960"/>
  <c r="J1955"/>
  <c r="J1948"/>
  <c r="J1945"/>
  <c r="J1932"/>
  <c r="E1927"/>
  <c r="AC1927"/>
  <c r="J1912"/>
  <c r="E1901"/>
  <c r="AC1901" s="1"/>
  <c r="E1885"/>
  <c r="AC1885" s="1"/>
  <c r="E1881"/>
  <c r="AC1881" s="1"/>
  <c r="E1880"/>
  <c r="AC1880" s="1"/>
  <c r="E1877"/>
  <c r="AC1877" s="1"/>
  <c r="J1871"/>
  <c r="J1866"/>
  <c r="E1862"/>
  <c r="AC1862" s="1"/>
  <c r="J1860"/>
  <c r="J1847"/>
  <c r="E1846"/>
  <c r="AC1846" s="1"/>
  <c r="J1842"/>
  <c r="E1837"/>
  <c r="AC1837"/>
  <c r="J1830"/>
  <c r="E1818"/>
  <c r="AC1818" s="1"/>
  <c r="J1814"/>
  <c r="E1805"/>
  <c r="AC1805"/>
  <c r="J1804"/>
  <c r="E1802"/>
  <c r="AC1802" s="1"/>
  <c r="V1794"/>
  <c r="U1794"/>
  <c r="J1793"/>
  <c r="J1786"/>
  <c r="J1783"/>
  <c r="J1774"/>
  <c r="T1773"/>
  <c r="R1773"/>
  <c r="J1772"/>
  <c r="T1769"/>
  <c r="J1765"/>
  <c r="U1763"/>
  <c r="AB1762"/>
  <c r="Q1762"/>
  <c r="S1762"/>
  <c r="U1760"/>
  <c r="J1754"/>
  <c r="AB1737"/>
  <c r="AB1724"/>
  <c r="S1724"/>
  <c r="R1706"/>
  <c r="S1706"/>
  <c r="T1706"/>
  <c r="R1703"/>
  <c r="J1660"/>
  <c r="V1645"/>
  <c r="U1645"/>
  <c r="AB1643"/>
  <c r="U1641"/>
  <c r="W1641"/>
  <c r="J1628"/>
  <c r="J1619"/>
  <c r="J1596"/>
  <c r="R1587"/>
  <c r="Q1587"/>
  <c r="S1587"/>
  <c r="R1579"/>
  <c r="S1579"/>
  <c r="T1579"/>
  <c r="R1575"/>
  <c r="Q1575"/>
  <c r="S1575"/>
  <c r="J1573"/>
  <c r="J1572"/>
  <c r="W1568"/>
  <c r="J1555"/>
  <c r="J1549"/>
  <c r="J1543"/>
  <c r="AB1540"/>
  <c r="Q1540"/>
  <c r="R1540"/>
  <c r="E1519"/>
  <c r="AC1519"/>
  <c r="AB1519"/>
  <c r="J1504"/>
  <c r="J1478"/>
  <c r="J1477"/>
  <c r="J1476"/>
  <c r="U1319"/>
  <c r="W1319"/>
  <c r="E2044"/>
  <c r="AC2044" s="1"/>
  <c r="E2035"/>
  <c r="AC2035" s="1"/>
  <c r="J2034"/>
  <c r="J2031"/>
  <c r="J2028"/>
  <c r="E2024"/>
  <c r="AC2024"/>
  <c r="E2021"/>
  <c r="AC2021"/>
  <c r="J2015"/>
  <c r="E2011"/>
  <c r="AC2011" s="1"/>
  <c r="J2009"/>
  <c r="E2005"/>
  <c r="AC2005"/>
  <c r="J2004"/>
  <c r="J2000"/>
  <c r="E1995"/>
  <c r="AC1995" s="1"/>
  <c r="J1988"/>
  <c r="E1977"/>
  <c r="AC1977" s="1"/>
  <c r="J1974"/>
  <c r="E1970"/>
  <c r="AC1970"/>
  <c r="E1968"/>
  <c r="AC1968"/>
  <c r="J1965"/>
  <c r="E1964"/>
  <c r="AC1964" s="1"/>
  <c r="J1963"/>
  <c r="J1956"/>
  <c r="J1950"/>
  <c r="E1946"/>
  <c r="AC1946" s="1"/>
  <c r="J1943"/>
  <c r="J1941"/>
  <c r="E1940"/>
  <c r="AC1940" s="1"/>
  <c r="J1939"/>
  <c r="E1937"/>
  <c r="AC1937" s="1"/>
  <c r="J1934"/>
  <c r="J1926"/>
  <c r="E1924"/>
  <c r="AC1924" s="1"/>
  <c r="E1922"/>
  <c r="AC1922" s="1"/>
  <c r="E1915"/>
  <c r="AC1915" s="1"/>
  <c r="E1913"/>
  <c r="AC1913" s="1"/>
  <c r="J1907"/>
  <c r="E1905"/>
  <c r="AC1905"/>
  <c r="J1904"/>
  <c r="E1902"/>
  <c r="AC1902" s="1"/>
  <c r="E1897"/>
  <c r="AC1897" s="1"/>
  <c r="S1896"/>
  <c r="E1895"/>
  <c r="AC1895"/>
  <c r="J1893"/>
  <c r="J1885"/>
  <c r="J1883"/>
  <c r="J1880"/>
  <c r="T1879"/>
  <c r="J1878"/>
  <c r="J1877"/>
  <c r="J1876"/>
  <c r="J1875"/>
  <c r="E1873"/>
  <c r="AC1873" s="1"/>
  <c r="E1857"/>
  <c r="AC1857" s="1"/>
  <c r="E1856"/>
  <c r="AC1856" s="1"/>
  <c r="E1852"/>
  <c r="AC1852" s="1"/>
  <c r="E1851"/>
  <c r="AC1851" s="1"/>
  <c r="E1848"/>
  <c r="AC1848" s="1"/>
  <c r="J1845"/>
  <c r="E1840"/>
  <c r="AC1840"/>
  <c r="T1839"/>
  <c r="T1836"/>
  <c r="E1834"/>
  <c r="AC1834"/>
  <c r="J1824"/>
  <c r="J1820"/>
  <c r="E1819"/>
  <c r="AC1819"/>
  <c r="J1818"/>
  <c r="E1806"/>
  <c r="AC1806" s="1"/>
  <c r="Q1800"/>
  <c r="Q1798"/>
  <c r="J1791"/>
  <c r="AB1786"/>
  <c r="S1786"/>
  <c r="E1779"/>
  <c r="AC1779" s="1"/>
  <c r="S1774"/>
  <c r="R1774"/>
  <c r="T1772"/>
  <c r="Q1772"/>
  <c r="J1768"/>
  <c r="T1762"/>
  <c r="E1744"/>
  <c r="AC1744" s="1"/>
  <c r="J1718"/>
  <c r="AB1699"/>
  <c r="E1679"/>
  <c r="AC1679" s="1"/>
  <c r="E1665"/>
  <c r="AC1665"/>
  <c r="W1657"/>
  <c r="J1655"/>
  <c r="E1646"/>
  <c r="AC1646" s="1"/>
  <c r="R1639"/>
  <c r="T1639"/>
  <c r="E1627"/>
  <c r="AC1627" s="1"/>
  <c r="J1626"/>
  <c r="E1618"/>
  <c r="AC1618" s="1"/>
  <c r="E1610"/>
  <c r="AC1610" s="1"/>
  <c r="E1609"/>
  <c r="AC1609" s="1"/>
  <c r="E1595"/>
  <c r="AC1595" s="1"/>
  <c r="J1594"/>
  <c r="J1593"/>
  <c r="J1583"/>
  <c r="T1565"/>
  <c r="R1565"/>
  <c r="W1563"/>
  <c r="V1563"/>
  <c r="AB1561"/>
  <c r="R1561"/>
  <c r="S1561"/>
  <c r="R1548"/>
  <c r="T1548"/>
  <c r="Q1527"/>
  <c r="R1527"/>
  <c r="J1526"/>
  <c r="V1521"/>
  <c r="U1521"/>
  <c r="W1521"/>
  <c r="T1497"/>
  <c r="R1497"/>
  <c r="S1497"/>
  <c r="AB1497"/>
  <c r="J1496"/>
  <c r="AB1482"/>
  <c r="S1482"/>
  <c r="Q1482"/>
  <c r="T1482"/>
  <c r="J1327"/>
  <c r="Q1322"/>
  <c r="AB1322"/>
  <c r="S1322"/>
  <c r="T1322"/>
  <c r="W1270"/>
  <c r="U1270"/>
  <c r="R1140"/>
  <c r="S1140"/>
  <c r="T1140"/>
  <c r="J1122"/>
  <c r="J1106"/>
  <c r="J1105"/>
  <c r="W1051"/>
  <c r="U1051"/>
  <c r="V1051"/>
  <c r="J2069"/>
  <c r="J2060"/>
  <c r="J2050"/>
  <c r="J2048"/>
  <c r="J2035"/>
  <c r="E2033"/>
  <c r="AC2033" s="1"/>
  <c r="J2024"/>
  <c r="E2020"/>
  <c r="AC2020"/>
  <c r="J2019"/>
  <c r="E2018"/>
  <c r="AC2018" s="1"/>
  <c r="J2007"/>
  <c r="E2001"/>
  <c r="AC2001" s="1"/>
  <c r="E1999"/>
  <c r="AC1999" s="1"/>
  <c r="J1998"/>
  <c r="J1992"/>
  <c r="J1990"/>
  <c r="E1986"/>
  <c r="AC1986" s="1"/>
  <c r="E1984"/>
  <c r="AC1984" s="1"/>
  <c r="J1979"/>
  <c r="E1975"/>
  <c r="AC1975" s="1"/>
  <c r="J1970"/>
  <c r="E1966"/>
  <c r="AC1966" s="1"/>
  <c r="J1958"/>
  <c r="E1951"/>
  <c r="AC1951"/>
  <c r="J1946"/>
  <c r="E1944"/>
  <c r="AC1944" s="1"/>
  <c r="J1940"/>
  <c r="E1935"/>
  <c r="AC1935" s="1"/>
  <c r="E1930"/>
  <c r="AC1930" s="1"/>
  <c r="E1928"/>
  <c r="AC1928" s="1"/>
  <c r="J1927"/>
  <c r="J1924"/>
  <c r="J1920"/>
  <c r="J1917"/>
  <c r="J1908"/>
  <c r="J1901"/>
  <c r="J1897"/>
  <c r="J1894"/>
  <c r="E1889"/>
  <c r="AC1889" s="1"/>
  <c r="E1887"/>
  <c r="AC1887" s="1"/>
  <c r="J1881"/>
  <c r="J1879"/>
  <c r="J1872"/>
  <c r="E1869"/>
  <c r="AC1869" s="1"/>
  <c r="E1868"/>
  <c r="AC1868" s="1"/>
  <c r="E1864"/>
  <c r="AC1864" s="1"/>
  <c r="J1863"/>
  <c r="J1862"/>
  <c r="E1858"/>
  <c r="AC1858" s="1"/>
  <c r="J1856"/>
  <c r="J1851"/>
  <c r="E1849"/>
  <c r="AC1849" s="1"/>
  <c r="J1839"/>
  <c r="E1838"/>
  <c r="AC1838" s="1"/>
  <c r="J1837"/>
  <c r="J1836"/>
  <c r="E1835"/>
  <c r="AC1835" s="1"/>
  <c r="J1834"/>
  <c r="J1831"/>
  <c r="J1825"/>
  <c r="E1823"/>
  <c r="AC1823" s="1"/>
  <c r="J1821"/>
  <c r="J1802"/>
  <c r="E1794"/>
  <c r="AC1794" s="1"/>
  <c r="T1791"/>
  <c r="Q1791"/>
  <c r="E1790"/>
  <c r="AC1790" s="1"/>
  <c r="J1785"/>
  <c r="W1781"/>
  <c r="J1779"/>
  <c r="T1774"/>
  <c r="R1771"/>
  <c r="Q1771"/>
  <c r="J1764"/>
  <c r="R1762"/>
  <c r="J1761"/>
  <c r="T1759"/>
  <c r="R1759"/>
  <c r="J1753"/>
  <c r="J1751"/>
  <c r="U1750"/>
  <c r="W1750"/>
  <c r="Q1749"/>
  <c r="Q1745"/>
  <c r="R1745"/>
  <c r="J1743"/>
  <c r="AB1714"/>
  <c r="Q1714"/>
  <c r="R1714"/>
  <c r="S1714"/>
  <c r="U1712"/>
  <c r="W1712"/>
  <c r="V1712"/>
  <c r="J1704"/>
  <c r="J1697"/>
  <c r="U1695"/>
  <c r="W1695"/>
  <c r="Q1693"/>
  <c r="T1693"/>
  <c r="AB1690"/>
  <c r="E1689"/>
  <c r="AC1689"/>
  <c r="U1688"/>
  <c r="AB1686"/>
  <c r="Q1686"/>
  <c r="E1683"/>
  <c r="AC1683" s="1"/>
  <c r="J1671"/>
  <c r="J1664"/>
  <c r="U1662"/>
  <c r="W1662"/>
  <c r="AB1654"/>
  <c r="Q1654"/>
  <c r="T1654"/>
  <c r="E1653"/>
  <c r="AC1653" s="1"/>
  <c r="U1644"/>
  <c r="T1643"/>
  <c r="Q1639"/>
  <c r="AB1638"/>
  <c r="Q1638"/>
  <c r="U1634"/>
  <c r="W1634"/>
  <c r="U1630"/>
  <c r="J1625"/>
  <c r="Q1622"/>
  <c r="R1622"/>
  <c r="E1621"/>
  <c r="AC1621" s="1"/>
  <c r="V1620"/>
  <c r="W1620"/>
  <c r="U1616"/>
  <c r="W1616"/>
  <c r="Q1614"/>
  <c r="J1612"/>
  <c r="J1611"/>
  <c r="S1607"/>
  <c r="Q1607"/>
  <c r="R1607"/>
  <c r="AB1606"/>
  <c r="U1599"/>
  <c r="W1599"/>
  <c r="Q1597"/>
  <c r="E1591"/>
  <c r="AC1591" s="1"/>
  <c r="W1589"/>
  <c r="U1589"/>
  <c r="R1584"/>
  <c r="Q1584"/>
  <c r="S1584"/>
  <c r="Q1579"/>
  <c r="AB1578"/>
  <c r="J1577"/>
  <c r="E1571"/>
  <c r="AC1571" s="1"/>
  <c r="J1554"/>
  <c r="S1551"/>
  <c r="S1547"/>
  <c r="Q1547"/>
  <c r="T1547"/>
  <c r="J1538"/>
  <c r="E1532"/>
  <c r="AC1532" s="1"/>
  <c r="T1522"/>
  <c r="AB1522"/>
  <c r="S1522"/>
  <c r="W1506"/>
  <c r="V1506"/>
  <c r="J1488"/>
  <c r="J1372"/>
  <c r="T1273"/>
  <c r="R1273"/>
  <c r="Q1179"/>
  <c r="T1179"/>
  <c r="S1179"/>
  <c r="U1722"/>
  <c r="W1722"/>
  <c r="V1716"/>
  <c r="W1716"/>
  <c r="W1706"/>
  <c r="V1706"/>
  <c r="AB1679"/>
  <c r="Q1679"/>
  <c r="T1679"/>
  <c r="U1673"/>
  <c r="W1673"/>
  <c r="R1647"/>
  <c r="Q1647"/>
  <c r="S1647"/>
  <c r="W1640"/>
  <c r="V1640"/>
  <c r="R1636"/>
  <c r="Q1636"/>
  <c r="Q1627"/>
  <c r="AB1627"/>
  <c r="Q1618"/>
  <c r="AB1618"/>
  <c r="T1613"/>
  <c r="Q1613"/>
  <c r="AB1601"/>
  <c r="Q1601"/>
  <c r="Q1595"/>
  <c r="AB1595"/>
  <c r="J1568"/>
  <c r="J1396"/>
  <c r="R1374"/>
  <c r="S1374"/>
  <c r="AB1374"/>
  <c r="U1298"/>
  <c r="W1298"/>
  <c r="V1298"/>
  <c r="R1296"/>
  <c r="Q1296"/>
  <c r="T1296"/>
  <c r="AB1296"/>
  <c r="J1295"/>
  <c r="R1242"/>
  <c r="AB1242"/>
  <c r="T1242"/>
  <c r="Q1242"/>
  <c r="J1200"/>
  <c r="J2033"/>
  <c r="E2027"/>
  <c r="AC2027" s="1"/>
  <c r="E2022"/>
  <c r="AC2022" s="1"/>
  <c r="J2016"/>
  <c r="J2013"/>
  <c r="J2010"/>
  <c r="E2008"/>
  <c r="AC2008" s="1"/>
  <c r="E2006"/>
  <c r="AC2006" s="1"/>
  <c r="J1999"/>
  <c r="E1996"/>
  <c r="AC1996" s="1"/>
  <c r="J1995"/>
  <c r="E1989"/>
  <c r="AC1989" s="1"/>
  <c r="J1984"/>
  <c r="J1980"/>
  <c r="E1971"/>
  <c r="AC1971" s="1"/>
  <c r="J1966"/>
  <c r="E1962"/>
  <c r="AC1962" s="1"/>
  <c r="J1959"/>
  <c r="E1957"/>
  <c r="AC1957" s="1"/>
  <c r="J1954"/>
  <c r="E1947"/>
  <c r="AC1947"/>
  <c r="J1944"/>
  <c r="E1938"/>
  <c r="AC1938" s="1"/>
  <c r="E1929"/>
  <c r="AC1929" s="1"/>
  <c r="E1923"/>
  <c r="AC1923" s="1"/>
  <c r="J1921"/>
  <c r="E1916"/>
  <c r="AC1916" s="1"/>
  <c r="E1914"/>
  <c r="AC1914" s="1"/>
  <c r="J1911"/>
  <c r="J1909"/>
  <c r="E1906"/>
  <c r="AC1906" s="1"/>
  <c r="E1900"/>
  <c r="AC1900" s="1"/>
  <c r="E1899"/>
  <c r="AC1899" s="1"/>
  <c r="E1890"/>
  <c r="AC1890" s="1"/>
  <c r="J1889"/>
  <c r="J1888"/>
  <c r="J1884"/>
  <c r="E1874"/>
  <c r="AC1874" s="1"/>
  <c r="J1873"/>
  <c r="E1870"/>
  <c r="AC1870"/>
  <c r="J1867"/>
  <c r="E1865"/>
  <c r="AC1865" s="1"/>
  <c r="J1864"/>
  <c r="E1859"/>
  <c r="AC1859"/>
  <c r="J1857"/>
  <c r="E1855"/>
  <c r="AC1855" s="1"/>
  <c r="E1850"/>
  <c r="AC1850" s="1"/>
  <c r="W1849"/>
  <c r="J1838"/>
  <c r="J1835"/>
  <c r="E1832"/>
  <c r="AC1832"/>
  <c r="E1826"/>
  <c r="AC1826"/>
  <c r="E1817"/>
  <c r="AC1817"/>
  <c r="J1812"/>
  <c r="E1811"/>
  <c r="AC1811" s="1"/>
  <c r="J1810"/>
  <c r="T1809"/>
  <c r="E1809"/>
  <c r="AC1809" s="1"/>
  <c r="E1807"/>
  <c r="AC1807" s="1"/>
  <c r="J1797"/>
  <c r="U1795"/>
  <c r="V1795"/>
  <c r="J1794"/>
  <c r="E1792"/>
  <c r="AC1792" s="1"/>
  <c r="J1787"/>
  <c r="S1782"/>
  <c r="R1782"/>
  <c r="T1781"/>
  <c r="Q1781"/>
  <c r="J1770"/>
  <c r="U1769"/>
  <c r="W1769"/>
  <c r="E1766"/>
  <c r="AC1766" s="1"/>
  <c r="S1760"/>
  <c r="R1760"/>
  <c r="T1760"/>
  <c r="V1754"/>
  <c r="U1754"/>
  <c r="E1747"/>
  <c r="AC1747"/>
  <c r="T1736"/>
  <c r="AB1736"/>
  <c r="Q1736"/>
  <c r="R1736"/>
  <c r="E1733"/>
  <c r="AC1733"/>
  <c r="J1729"/>
  <c r="U1720"/>
  <c r="V1720"/>
  <c r="E1711"/>
  <c r="AC1711" s="1"/>
  <c r="W1694"/>
  <c r="U1694"/>
  <c r="T1690"/>
  <c r="S1689"/>
  <c r="R1689"/>
  <c r="T1689"/>
  <c r="J1684"/>
  <c r="W1681"/>
  <c r="V1681"/>
  <c r="R1675"/>
  <c r="Q1675"/>
  <c r="U1672"/>
  <c r="W1672"/>
  <c r="J1659"/>
  <c r="E1658"/>
  <c r="AC1658" s="1"/>
  <c r="W1655"/>
  <c r="J1651"/>
  <c r="V1643"/>
  <c r="W1643"/>
  <c r="Q1642"/>
  <c r="T1642"/>
  <c r="S1636"/>
  <c r="J1620"/>
  <c r="W1614"/>
  <c r="V1614"/>
  <c r="R1613"/>
  <c r="J1608"/>
  <c r="U1602"/>
  <c r="W1602"/>
  <c r="R1601"/>
  <c r="V1597"/>
  <c r="W1597"/>
  <c r="Q1591"/>
  <c r="AB1591"/>
  <c r="T1591"/>
  <c r="Q1571"/>
  <c r="R1571"/>
  <c r="S1571"/>
  <c r="U1556"/>
  <c r="V1556"/>
  <c r="W1556"/>
  <c r="V1551"/>
  <c r="U1551"/>
  <c r="W1551"/>
  <c r="W1535"/>
  <c r="V1535"/>
  <c r="Q1532"/>
  <c r="AB1532"/>
  <c r="J1525"/>
  <c r="J1507"/>
  <c r="J1443"/>
  <c r="R1409"/>
  <c r="T1409"/>
  <c r="AB1409"/>
  <c r="S1409"/>
  <c r="Q1409"/>
  <c r="J1299"/>
  <c r="U1214"/>
  <c r="W1214"/>
  <c r="V1214"/>
  <c r="U1210"/>
  <c r="W1210"/>
  <c r="E2070"/>
  <c r="AC2070"/>
  <c r="J2066"/>
  <c r="J2065"/>
  <c r="J2063"/>
  <c r="E2056"/>
  <c r="AC2056" s="1"/>
  <c r="J2055"/>
  <c r="J2053"/>
  <c r="E2052"/>
  <c r="AC2052" s="1"/>
  <c r="E2051"/>
  <c r="AC2051" s="1"/>
  <c r="E2047"/>
  <c r="AC2047" s="1"/>
  <c r="J2045"/>
  <c r="E2042"/>
  <c r="AC2042"/>
  <c r="J2041"/>
  <c r="J2039"/>
  <c r="E2037"/>
  <c r="AC2037"/>
  <c r="E2036"/>
  <c r="AC2036"/>
  <c r="E2023"/>
  <c r="AC2023"/>
  <c r="J2020"/>
  <c r="J2008"/>
  <c r="J2003"/>
  <c r="J2001"/>
  <c r="E1997"/>
  <c r="AC1997"/>
  <c r="J1996"/>
  <c r="E1991"/>
  <c r="AC1991" s="1"/>
  <c r="E1987"/>
  <c r="AC1987" s="1"/>
  <c r="E1978"/>
  <c r="AC1978" s="1"/>
  <c r="E1976"/>
  <c r="AC1976" s="1"/>
  <c r="E1969"/>
  <c r="AC1969" s="1"/>
  <c r="J1962"/>
  <c r="E1960"/>
  <c r="AC1960"/>
  <c r="E1955"/>
  <c r="AC1955" s="1"/>
  <c r="E1952"/>
  <c r="AC1952"/>
  <c r="J1942"/>
  <c r="J1938"/>
  <c r="E1936"/>
  <c r="AC1936"/>
  <c r="J1928"/>
  <c r="E1919"/>
  <c r="AC1919"/>
  <c r="W1918"/>
  <c r="J1918"/>
  <c r="J1914"/>
  <c r="J1903"/>
  <c r="J1899"/>
  <c r="J1898"/>
  <c r="E1892"/>
  <c r="AC1892" s="1"/>
  <c r="E1891"/>
  <c r="AC1891" s="1"/>
  <c r="J1887"/>
  <c r="J1886"/>
  <c r="J1882"/>
  <c r="J1874"/>
  <c r="E1871"/>
  <c r="AC1871" s="1"/>
  <c r="J1868"/>
  <c r="E1860"/>
  <c r="AC1860"/>
  <c r="AB1854"/>
  <c r="E1853"/>
  <c r="AC1853" s="1"/>
  <c r="J1849"/>
  <c r="E1844"/>
  <c r="AC1844"/>
  <c r="J1843"/>
  <c r="W1841"/>
  <c r="E1833"/>
  <c r="AC1833" s="1"/>
  <c r="W1829"/>
  <c r="J1828"/>
  <c r="E1827"/>
  <c r="AC1827" s="1"/>
  <c r="J1826"/>
  <c r="J1823"/>
  <c r="S1816"/>
  <c r="T1811"/>
  <c r="R1809"/>
  <c r="E1808"/>
  <c r="AC1808" s="1"/>
  <c r="J1807"/>
  <c r="E1804"/>
  <c r="AC1804"/>
  <c r="J1803"/>
  <c r="E1800"/>
  <c r="AC1800" s="1"/>
  <c r="AB1797"/>
  <c r="S1797"/>
  <c r="E1789"/>
  <c r="AC1789" s="1"/>
  <c r="Q1782"/>
  <c r="E1780"/>
  <c r="AC1780"/>
  <c r="E1778"/>
  <c r="AC1778"/>
  <c r="E1775"/>
  <c r="AC1775"/>
  <c r="U1774"/>
  <c r="AB1770"/>
  <c r="J1767"/>
  <c r="R1763"/>
  <c r="T1763"/>
  <c r="J1756"/>
  <c r="Q1748"/>
  <c r="AB1748"/>
  <c r="J1747"/>
  <c r="U1745"/>
  <c r="V1745"/>
  <c r="AB1742"/>
  <c r="R1740"/>
  <c r="S1736"/>
  <c r="U1731"/>
  <c r="R1730"/>
  <c r="S1730"/>
  <c r="Q1728"/>
  <c r="T1728"/>
  <c r="T1725"/>
  <c r="AB1725"/>
  <c r="S1697"/>
  <c r="E1691"/>
  <c r="AC1691"/>
  <c r="AB1691"/>
  <c r="J1688"/>
  <c r="Q1683"/>
  <c r="S1683"/>
  <c r="U1680"/>
  <c r="S1678"/>
  <c r="R1678"/>
  <c r="T1678"/>
  <c r="S1675"/>
  <c r="W1660"/>
  <c r="V1660"/>
  <c r="U1656"/>
  <c r="W1656"/>
  <c r="R1653"/>
  <c r="T1653"/>
  <c r="Q1650"/>
  <c r="R1650"/>
  <c r="S1650"/>
  <c r="J1649"/>
  <c r="V1632"/>
  <c r="W1632"/>
  <c r="Q1631"/>
  <c r="T1631"/>
  <c r="J1630"/>
  <c r="Q1624"/>
  <c r="AB1624"/>
  <c r="Q1621"/>
  <c r="AB1621"/>
  <c r="R1604"/>
  <c r="Q1604"/>
  <c r="S1604"/>
  <c r="Q1590"/>
  <c r="S1590"/>
  <c r="R1590"/>
  <c r="T1590"/>
  <c r="R1570"/>
  <c r="S1570"/>
  <c r="V1568"/>
  <c r="J1567"/>
  <c r="J1558"/>
  <c r="R1553"/>
  <c r="T1553"/>
  <c r="V1543"/>
  <c r="U1543"/>
  <c r="AB1530"/>
  <c r="S1530"/>
  <c r="J1521"/>
  <c r="J1461"/>
  <c r="J1424"/>
  <c r="U1261"/>
  <c r="W1261"/>
  <c r="Q1258"/>
  <c r="S1258"/>
  <c r="J2072"/>
  <c r="E2068"/>
  <c r="AC2068"/>
  <c r="J2059"/>
  <c r="J2054"/>
  <c r="E2043"/>
  <c r="AC2043"/>
  <c r="E2040"/>
  <c r="AC2040"/>
  <c r="E2029"/>
  <c r="AC2029"/>
  <c r="E2028"/>
  <c r="AC2028"/>
  <c r="J2027"/>
  <c r="E2026"/>
  <c r="AC2026" s="1"/>
  <c r="J2025"/>
  <c r="J2022"/>
  <c r="E2017"/>
  <c r="AC2017" s="1"/>
  <c r="E2014"/>
  <c r="AC2014" s="1"/>
  <c r="J2012"/>
  <c r="J2006"/>
  <c r="E2004"/>
  <c r="AC2004" s="1"/>
  <c r="J1993"/>
  <c r="J1991"/>
  <c r="E1985"/>
  <c r="AC1985" s="1"/>
  <c r="J1982"/>
  <c r="J1978"/>
  <c r="E1974"/>
  <c r="AC1974" s="1"/>
  <c r="J1973"/>
  <c r="J1971"/>
  <c r="E1967"/>
  <c r="AC1967" s="1"/>
  <c r="E1965"/>
  <c r="AC1965" s="1"/>
  <c r="J1957"/>
  <c r="E1950"/>
  <c r="AC1950"/>
  <c r="J1949"/>
  <c r="J1947"/>
  <c r="E1945"/>
  <c r="AC1945"/>
  <c r="E1939"/>
  <c r="AC1939"/>
  <c r="E1934"/>
  <c r="AC1934"/>
  <c r="J1933"/>
  <c r="J1929"/>
  <c r="J1925"/>
  <c r="J1916"/>
  <c r="J1910"/>
  <c r="J1906"/>
  <c r="J1900"/>
  <c r="E1896"/>
  <c r="AC1896" s="1"/>
  <c r="J1890"/>
  <c r="J1870"/>
  <c r="J1865"/>
  <c r="E1861"/>
  <c r="AC1861"/>
  <c r="J1859"/>
  <c r="J1855"/>
  <c r="J1850"/>
  <c r="J1844"/>
  <c r="E1842"/>
  <c r="AC1842" s="1"/>
  <c r="J1841"/>
  <c r="J1832"/>
  <c r="E1830"/>
  <c r="AC1830" s="1"/>
  <c r="J1829"/>
  <c r="J1817"/>
  <c r="J1816"/>
  <c r="J1813"/>
  <c r="J1811"/>
  <c r="J1809"/>
  <c r="J1800"/>
  <c r="J1778"/>
  <c r="J1775"/>
  <c r="S1767"/>
  <c r="AB1767"/>
  <c r="J1766"/>
  <c r="R1757"/>
  <c r="Q1757"/>
  <c r="U1751"/>
  <c r="W1751"/>
  <c r="R1739"/>
  <c r="S1739"/>
  <c r="T1739"/>
  <c r="J1738"/>
  <c r="Q1733"/>
  <c r="R1733"/>
  <c r="AB1733"/>
  <c r="T1733"/>
  <c r="R1732"/>
  <c r="S1732"/>
  <c r="J1721"/>
  <c r="AB1713"/>
  <c r="S1711"/>
  <c r="Q1711"/>
  <c r="R1711"/>
  <c r="T1711"/>
  <c r="T1703"/>
  <c r="Q1703"/>
  <c r="W1690"/>
  <c r="V1690"/>
  <c r="Q1658"/>
  <c r="AB1658"/>
  <c r="AB1652"/>
  <c r="Q1652"/>
  <c r="W1645"/>
  <c r="AB1640"/>
  <c r="T1640"/>
  <c r="E1639"/>
  <c r="AC1639" s="1"/>
  <c r="R1631"/>
  <c r="W1617"/>
  <c r="J1615"/>
  <c r="W1601"/>
  <c r="U1601"/>
  <c r="J1598"/>
  <c r="U1592"/>
  <c r="W1592"/>
  <c r="Q1580"/>
  <c r="AB1580"/>
  <c r="T1580"/>
  <c r="E1579"/>
  <c r="AC1579"/>
  <c r="T1571"/>
  <c r="J1566"/>
  <c r="E1561"/>
  <c r="AC1561"/>
  <c r="U1560"/>
  <c r="W1560"/>
  <c r="S1541"/>
  <c r="Q1541"/>
  <c r="E1540"/>
  <c r="AC1540"/>
  <c r="J1359"/>
  <c r="R1308"/>
  <c r="S1308"/>
  <c r="W1285"/>
  <c r="U1285"/>
  <c r="V1285"/>
  <c r="J1801"/>
  <c r="J1799"/>
  <c r="J1796"/>
  <c r="E1793"/>
  <c r="AC1793"/>
  <c r="J1790"/>
  <c r="J1789"/>
  <c r="E1787"/>
  <c r="AC1787"/>
  <c r="E1785"/>
  <c r="AC1785" s="1"/>
  <c r="J1784"/>
  <c r="J1781"/>
  <c r="E1776"/>
  <c r="AC1776" s="1"/>
  <c r="J1773"/>
  <c r="E1769"/>
  <c r="AC1769"/>
  <c r="J1759"/>
  <c r="J1752"/>
  <c r="E1750"/>
  <c r="AC1750"/>
  <c r="J1742"/>
  <c r="J1741"/>
  <c r="J1737"/>
  <c r="E1732"/>
  <c r="AC1732" s="1"/>
  <c r="J1731"/>
  <c r="J1728"/>
  <c r="J1727"/>
  <c r="J1726"/>
  <c r="E1716"/>
  <c r="AC1716"/>
  <c r="J1710"/>
  <c r="J1707"/>
  <c r="E1706"/>
  <c r="AC1706" s="1"/>
  <c r="AB1705"/>
  <c r="J1705"/>
  <c r="AB1704"/>
  <c r="E1700"/>
  <c r="AC1700"/>
  <c r="E1698"/>
  <c r="AC1698"/>
  <c r="J1695"/>
  <c r="V1693"/>
  <c r="J1691"/>
  <c r="J1687"/>
  <c r="J1682"/>
  <c r="J1677"/>
  <c r="E1672"/>
  <c r="AC1672"/>
  <c r="T1671"/>
  <c r="Q1667"/>
  <c r="Q1660"/>
  <c r="R1659"/>
  <c r="U1658"/>
  <c r="E1657"/>
  <c r="AC1657" s="1"/>
  <c r="V1654"/>
  <c r="J1645"/>
  <c r="E1642"/>
  <c r="AC1642" s="1"/>
  <c r="J1641"/>
  <c r="J1636"/>
  <c r="J1634"/>
  <c r="E1631"/>
  <c r="AC1631"/>
  <c r="E1628"/>
  <c r="AC1628"/>
  <c r="J1627"/>
  <c r="E1625"/>
  <c r="AC1625" s="1"/>
  <c r="J1624"/>
  <c r="E1622"/>
  <c r="AC1622"/>
  <c r="AB1620"/>
  <c r="J1618"/>
  <c r="V1610"/>
  <c r="T1608"/>
  <c r="J1607"/>
  <c r="J1604"/>
  <c r="J1602"/>
  <c r="J1601"/>
  <c r="J1599"/>
  <c r="E1597"/>
  <c r="AC1597" s="1"/>
  <c r="E1596"/>
  <c r="AC1596" s="1"/>
  <c r="J1595"/>
  <c r="W1591"/>
  <c r="J1591"/>
  <c r="J1590"/>
  <c r="E1588"/>
  <c r="AC1588" s="1"/>
  <c r="V1582"/>
  <c r="E1581"/>
  <c r="AC1581"/>
  <c r="W1580"/>
  <c r="J1580"/>
  <c r="V1573"/>
  <c r="V1571"/>
  <c r="E1570"/>
  <c r="AC1570"/>
  <c r="J1569"/>
  <c r="Q1568"/>
  <c r="J1562"/>
  <c r="U1561"/>
  <c r="J1560"/>
  <c r="W1559"/>
  <c r="E1552"/>
  <c r="AC1552"/>
  <c r="E1551"/>
  <c r="AC1551"/>
  <c r="J1545"/>
  <c r="J1542"/>
  <c r="V1540"/>
  <c r="S1538"/>
  <c r="J1533"/>
  <c r="W1532"/>
  <c r="J1531"/>
  <c r="U1529"/>
  <c r="Q1525"/>
  <c r="AB1525"/>
  <c r="E1523"/>
  <c r="AC1523"/>
  <c r="J1519"/>
  <c r="J1510"/>
  <c r="U1509"/>
  <c r="W1509"/>
  <c r="J1501"/>
  <c r="E1500"/>
  <c r="AC1500" s="1"/>
  <c r="E1495"/>
  <c r="AC1495" s="1"/>
  <c r="J1491"/>
  <c r="E1490"/>
  <c r="AC1490" s="1"/>
  <c r="E1482"/>
  <c r="AC1482"/>
  <c r="V1471"/>
  <c r="U1471"/>
  <c r="W1471"/>
  <c r="J1466"/>
  <c r="U1454"/>
  <c r="S1451"/>
  <c r="T1451"/>
  <c r="Q1444"/>
  <c r="AB1444"/>
  <c r="J1442"/>
  <c r="W1440"/>
  <c r="U1440"/>
  <c r="V1440"/>
  <c r="V1433"/>
  <c r="J1432"/>
  <c r="W1431"/>
  <c r="V1431"/>
  <c r="J1423"/>
  <c r="E1414"/>
  <c r="AC1414"/>
  <c r="Q1406"/>
  <c r="R1406"/>
  <c r="E1400"/>
  <c r="AC1400"/>
  <c r="W1385"/>
  <c r="V1381"/>
  <c r="W1381"/>
  <c r="J1371"/>
  <c r="R1359"/>
  <c r="AB1359"/>
  <c r="S1359"/>
  <c r="AB1358"/>
  <c r="T1358"/>
  <c r="J1354"/>
  <c r="W1344"/>
  <c r="J1341"/>
  <c r="Q1337"/>
  <c r="R1337"/>
  <c r="T1337"/>
  <c r="R1332"/>
  <c r="S1332"/>
  <c r="E1331"/>
  <c r="AC1331" s="1"/>
  <c r="T1321"/>
  <c r="AB1321"/>
  <c r="J1320"/>
  <c r="J1314"/>
  <c r="E1301"/>
  <c r="AC1301" s="1"/>
  <c r="U1293"/>
  <c r="W1293"/>
  <c r="V1293"/>
  <c r="W1274"/>
  <c r="Q1267"/>
  <c r="S1267"/>
  <c r="T1267"/>
  <c r="E1265"/>
  <c r="AC1265"/>
  <c r="Q1257"/>
  <c r="AB1257"/>
  <c r="J1253"/>
  <c r="J1237"/>
  <c r="E1236"/>
  <c r="AC1236" s="1"/>
  <c r="R1224"/>
  <c r="Q1046"/>
  <c r="AB1046"/>
  <c r="R1046"/>
  <c r="S1046"/>
  <c r="T1046"/>
  <c r="R949"/>
  <c r="T949"/>
  <c r="E1738"/>
  <c r="AC1738" s="1"/>
  <c r="J1736"/>
  <c r="E1734"/>
  <c r="AC1734" s="1"/>
  <c r="J1732"/>
  <c r="E1729"/>
  <c r="AC1729"/>
  <c r="E1723"/>
  <c r="AC1723"/>
  <c r="J1714"/>
  <c r="E1702"/>
  <c r="AC1702" s="1"/>
  <c r="J1698"/>
  <c r="E1696"/>
  <c r="AC1696" s="1"/>
  <c r="J1679"/>
  <c r="J1678"/>
  <c r="E1675"/>
  <c r="AC1675" s="1"/>
  <c r="J1668"/>
  <c r="E1666"/>
  <c r="AC1666" s="1"/>
  <c r="J1661"/>
  <c r="J1646"/>
  <c r="E1643"/>
  <c r="AC1643" s="1"/>
  <c r="J1637"/>
  <c r="E1635"/>
  <c r="AC1635"/>
  <c r="E1632"/>
  <c r="AC1632" s="1"/>
  <c r="E1629"/>
  <c r="AC1629" s="1"/>
  <c r="E1612"/>
  <c r="AC1612" s="1"/>
  <c r="J1609"/>
  <c r="E1605"/>
  <c r="AC1605" s="1"/>
  <c r="E1603"/>
  <c r="AC1603"/>
  <c r="E1600"/>
  <c r="AC1600" s="1"/>
  <c r="E1592"/>
  <c r="AC1592" s="1"/>
  <c r="J1587"/>
  <c r="J1579"/>
  <c r="J1570"/>
  <c r="E1563"/>
  <c r="AC1563" s="1"/>
  <c r="E1558"/>
  <c r="AC1558" s="1"/>
  <c r="E1549"/>
  <c r="AC1549"/>
  <c r="J1548"/>
  <c r="J1547"/>
  <c r="J1535"/>
  <c r="J1523"/>
  <c r="J1518"/>
  <c r="J1515"/>
  <c r="J1514"/>
  <c r="E1509"/>
  <c r="AC1509" s="1"/>
  <c r="J1506"/>
  <c r="J1503"/>
  <c r="AB1501"/>
  <c r="S1501"/>
  <c r="Q1466"/>
  <c r="AB1466"/>
  <c r="S1466"/>
  <c r="U1457"/>
  <c r="W1457"/>
  <c r="J1447"/>
  <c r="R1437"/>
  <c r="Q1437"/>
  <c r="T1437"/>
  <c r="AB1437"/>
  <c r="U1434"/>
  <c r="W1434"/>
  <c r="V1434"/>
  <c r="Q1429"/>
  <c r="R1429"/>
  <c r="U1426"/>
  <c r="W1426"/>
  <c r="J1422"/>
  <c r="W1418"/>
  <c r="U1418"/>
  <c r="J1408"/>
  <c r="J1392"/>
  <c r="U1384"/>
  <c r="V1384"/>
  <c r="V1379"/>
  <c r="U1379"/>
  <c r="W1376"/>
  <c r="V1376"/>
  <c r="Q1371"/>
  <c r="R1371"/>
  <c r="E1370"/>
  <c r="AC1370" s="1"/>
  <c r="J1367"/>
  <c r="S1353"/>
  <c r="R1353"/>
  <c r="T1353"/>
  <c r="AB1353"/>
  <c r="AB1347"/>
  <c r="S1347"/>
  <c r="U1342"/>
  <c r="E1340"/>
  <c r="AC1340" s="1"/>
  <c r="V1339"/>
  <c r="U1339"/>
  <c r="S1336"/>
  <c r="AB1336"/>
  <c r="V1324"/>
  <c r="U1324"/>
  <c r="W1324"/>
  <c r="V1309"/>
  <c r="W1309"/>
  <c r="J1279"/>
  <c r="Q1271"/>
  <c r="AB1271"/>
  <c r="R1271"/>
  <c r="T1271"/>
  <c r="W1268"/>
  <c r="V1268"/>
  <c r="Q1263"/>
  <c r="R1263"/>
  <c r="Q1262"/>
  <c r="AB1262"/>
  <c r="T1262"/>
  <c r="J1261"/>
  <c r="J1260"/>
  <c r="Q1256"/>
  <c r="AB1256"/>
  <c r="R1256"/>
  <c r="T1256"/>
  <c r="W1249"/>
  <c r="U1249"/>
  <c r="R1241"/>
  <c r="Q1241"/>
  <c r="S1241"/>
  <c r="U1239"/>
  <c r="V1239"/>
  <c r="W1239"/>
  <c r="U1231"/>
  <c r="W1231"/>
  <c r="V1231"/>
  <c r="Q1212"/>
  <c r="R1212"/>
  <c r="J1197"/>
  <c r="J1125"/>
  <c r="J1116"/>
  <c r="J1115"/>
  <c r="Q1086"/>
  <c r="R1086"/>
  <c r="AB1086"/>
  <c r="T1086"/>
  <c r="Q1062"/>
  <c r="AB1062"/>
  <c r="R1062"/>
  <c r="T1062"/>
  <c r="W1053"/>
  <c r="U1053"/>
  <c r="V792"/>
  <c r="U792"/>
  <c r="J789"/>
  <c r="J1776"/>
  <c r="J1769"/>
  <c r="E1757"/>
  <c r="AC1757" s="1"/>
  <c r="S1751"/>
  <c r="J1750"/>
  <c r="V1737"/>
  <c r="J1734"/>
  <c r="E1724"/>
  <c r="AC1724" s="1"/>
  <c r="J1723"/>
  <c r="T1722"/>
  <c r="E1722"/>
  <c r="AC1722" s="1"/>
  <c r="E1717"/>
  <c r="AC1717" s="1"/>
  <c r="J1716"/>
  <c r="J1706"/>
  <c r="J1702"/>
  <c r="J1700"/>
  <c r="J1696"/>
  <c r="W1691"/>
  <c r="E1688"/>
  <c r="AC1688" s="1"/>
  <c r="E1685"/>
  <c r="AC1685" s="1"/>
  <c r="E1680"/>
  <c r="AC1680"/>
  <c r="E1673"/>
  <c r="AC1673" s="1"/>
  <c r="J1672"/>
  <c r="E1669"/>
  <c r="AC1669" s="1"/>
  <c r="J1666"/>
  <c r="E1662"/>
  <c r="AC1662"/>
  <c r="J1657"/>
  <c r="J1656"/>
  <c r="E1652"/>
  <c r="AC1652"/>
  <c r="E1650"/>
  <c r="AC1650" s="1"/>
  <c r="AB1649"/>
  <c r="E1647"/>
  <c r="AC1647" s="1"/>
  <c r="E1644"/>
  <c r="AC1644" s="1"/>
  <c r="J1643"/>
  <c r="J1642"/>
  <c r="E1638"/>
  <c r="AC1638" s="1"/>
  <c r="J1635"/>
  <c r="E1633"/>
  <c r="AC1633" s="1"/>
  <c r="J1632"/>
  <c r="J1631"/>
  <c r="T1628"/>
  <c r="E1626"/>
  <c r="AC1626"/>
  <c r="T1625"/>
  <c r="E1623"/>
  <c r="AC1623" s="1"/>
  <c r="J1622"/>
  <c r="J1621"/>
  <c r="T1620"/>
  <c r="E1616"/>
  <c r="AC1616"/>
  <c r="W1609"/>
  <c r="J1605"/>
  <c r="J1603"/>
  <c r="J1600"/>
  <c r="E1598"/>
  <c r="AC1598" s="1"/>
  <c r="J1597"/>
  <c r="T1596"/>
  <c r="E1594"/>
  <c r="AC1594" s="1"/>
  <c r="J1592"/>
  <c r="J1588"/>
  <c r="E1586"/>
  <c r="AC1586" s="1"/>
  <c r="E1584"/>
  <c r="AC1584" s="1"/>
  <c r="J1581"/>
  <c r="E1575"/>
  <c r="AC1575" s="1"/>
  <c r="E1567"/>
  <c r="AC1567"/>
  <c r="E1564"/>
  <c r="AC1564" s="1"/>
  <c r="J1563"/>
  <c r="J1561"/>
  <c r="E1553"/>
  <c r="AC1553" s="1"/>
  <c r="J1552"/>
  <c r="E1541"/>
  <c r="AC1541" s="1"/>
  <c r="S1533"/>
  <c r="J1530"/>
  <c r="E1529"/>
  <c r="AC1529" s="1"/>
  <c r="S1519"/>
  <c r="T1519"/>
  <c r="J1499"/>
  <c r="J1487"/>
  <c r="J1486"/>
  <c r="J1482"/>
  <c r="V1481"/>
  <c r="W1481"/>
  <c r="Q1465"/>
  <c r="AB1465"/>
  <c r="V1462"/>
  <c r="U1462"/>
  <c r="S1437"/>
  <c r="T1429"/>
  <c r="T1420"/>
  <c r="T1414"/>
  <c r="AB1414"/>
  <c r="Q1405"/>
  <c r="R1405"/>
  <c r="Q1400"/>
  <c r="R1400"/>
  <c r="T1400"/>
  <c r="W1388"/>
  <c r="U1388"/>
  <c r="AB1367"/>
  <c r="T1367"/>
  <c r="J1366"/>
  <c r="R1347"/>
  <c r="J1346"/>
  <c r="W1329"/>
  <c r="U1329"/>
  <c r="J1326"/>
  <c r="J1319"/>
  <c r="AB1306"/>
  <c r="J1305"/>
  <c r="E1304"/>
  <c r="AC1304" s="1"/>
  <c r="J1293"/>
  <c r="S1291"/>
  <c r="AB1291"/>
  <c r="U1290"/>
  <c r="W1290"/>
  <c r="V1290"/>
  <c r="J1288"/>
  <c r="J1285"/>
  <c r="S1261"/>
  <c r="T1261"/>
  <c r="S1255"/>
  <c r="Q1255"/>
  <c r="J1248"/>
  <c r="T1241"/>
  <c r="AB1236"/>
  <c r="Q1236"/>
  <c r="R1236"/>
  <c r="T1236"/>
  <c r="W1224"/>
  <c r="U1224"/>
  <c r="V1224"/>
  <c r="R1213"/>
  <c r="T1213"/>
  <c r="Q1210"/>
  <c r="S1210"/>
  <c r="R1129"/>
  <c r="S1129"/>
  <c r="T1129"/>
  <c r="S1018"/>
  <c r="Q1018"/>
  <c r="Q1000"/>
  <c r="R1000"/>
  <c r="AB1000"/>
  <c r="T1000"/>
  <c r="J1470"/>
  <c r="J1464"/>
  <c r="AB1460"/>
  <c r="Q1460"/>
  <c r="T1460"/>
  <c r="J1458"/>
  <c r="V1444"/>
  <c r="W1444"/>
  <c r="J1427"/>
  <c r="J1419"/>
  <c r="Q1415"/>
  <c r="R1415"/>
  <c r="J1411"/>
  <c r="V1409"/>
  <c r="W1409"/>
  <c r="J1399"/>
  <c r="J1385"/>
  <c r="J1381"/>
  <c r="J1365"/>
  <c r="T1357"/>
  <c r="R1357"/>
  <c r="W1348"/>
  <c r="U1348"/>
  <c r="J1345"/>
  <c r="AB1340"/>
  <c r="S1340"/>
  <c r="J1324"/>
  <c r="R1319"/>
  <c r="Q1319"/>
  <c r="T1319"/>
  <c r="W1292"/>
  <c r="V1292"/>
  <c r="AB1285"/>
  <c r="Q1285"/>
  <c r="T1285"/>
  <c r="J1268"/>
  <c r="V1251"/>
  <c r="U1251"/>
  <c r="J1249"/>
  <c r="J1240"/>
  <c r="Q1233"/>
  <c r="AB1233"/>
  <c r="S1233"/>
  <c r="V1230"/>
  <c r="W1230"/>
  <c r="Q1226"/>
  <c r="R1226"/>
  <c r="T1216"/>
  <c r="AB1216"/>
  <c r="Q1216"/>
  <c r="S1216"/>
  <c r="T1056"/>
  <c r="R1056"/>
  <c r="S988"/>
  <c r="AB988"/>
  <c r="T988"/>
  <c r="Q988"/>
  <c r="E1798"/>
  <c r="AC1798" s="1"/>
  <c r="E1795"/>
  <c r="AC1795" s="1"/>
  <c r="J1792"/>
  <c r="J1788"/>
  <c r="E1783"/>
  <c r="AC1783" s="1"/>
  <c r="E1782"/>
  <c r="AC1782" s="1"/>
  <c r="J1777"/>
  <c r="E1774"/>
  <c r="AC1774" s="1"/>
  <c r="S1770"/>
  <c r="E1767"/>
  <c r="AC1767" s="1"/>
  <c r="E1764"/>
  <c r="AC1764" s="1"/>
  <c r="E1763"/>
  <c r="AC1763" s="1"/>
  <c r="U1762"/>
  <c r="E1761"/>
  <c r="AC1761"/>
  <c r="E1760"/>
  <c r="AC1760" s="1"/>
  <c r="J1757"/>
  <c r="Q1756"/>
  <c r="E1755"/>
  <c r="AC1755" s="1"/>
  <c r="Q1751"/>
  <c r="E1748"/>
  <c r="AC1748" s="1"/>
  <c r="E1746"/>
  <c r="AC1746" s="1"/>
  <c r="J1744"/>
  <c r="Q1743"/>
  <c r="E1740"/>
  <c r="AC1740" s="1"/>
  <c r="E1739"/>
  <c r="AC1739" s="1"/>
  <c r="E1735"/>
  <c r="AC1735" s="1"/>
  <c r="J1722"/>
  <c r="E1720"/>
  <c r="AC1720" s="1"/>
  <c r="T1719"/>
  <c r="J1719"/>
  <c r="J1717"/>
  <c r="V1714"/>
  <c r="E1713"/>
  <c r="AC1713"/>
  <c r="E1708"/>
  <c r="AC1708" s="1"/>
  <c r="E1701"/>
  <c r="AC1701" s="1"/>
  <c r="E1697"/>
  <c r="AC1697" s="1"/>
  <c r="E1694"/>
  <c r="AC1694"/>
  <c r="E1693"/>
  <c r="AC1693" s="1"/>
  <c r="J1692"/>
  <c r="E1686"/>
  <c r="AC1686" s="1"/>
  <c r="J1685"/>
  <c r="E1681"/>
  <c r="AC1681"/>
  <c r="J1680"/>
  <c r="J1675"/>
  <c r="J1669"/>
  <c r="Q1664"/>
  <c r="E1663"/>
  <c r="AC1663" s="1"/>
  <c r="J1662"/>
  <c r="J1658"/>
  <c r="E1655"/>
  <c r="AC1655" s="1"/>
  <c r="J1652"/>
  <c r="J1650"/>
  <c r="Q1649"/>
  <c r="E1640"/>
  <c r="AC1640"/>
  <c r="J1638"/>
  <c r="Q1628"/>
  <c r="Q1625"/>
  <c r="J1623"/>
  <c r="R1619"/>
  <c r="E1617"/>
  <c r="AC1617" s="1"/>
  <c r="J1616"/>
  <c r="E1614"/>
  <c r="AC1614" s="1"/>
  <c r="E1613"/>
  <c r="AC1613" s="1"/>
  <c r="E1606"/>
  <c r="AC1606" s="1"/>
  <c r="Q1596"/>
  <c r="E1593"/>
  <c r="AC1593"/>
  <c r="E1589"/>
  <c r="AC1589" s="1"/>
  <c r="E1585"/>
  <c r="AC1585"/>
  <c r="J1584"/>
  <c r="E1582"/>
  <c r="AC1582"/>
  <c r="J1575"/>
  <c r="E1573"/>
  <c r="AC1573" s="1"/>
  <c r="R1572"/>
  <c r="E1559"/>
  <c r="AC1559" s="1"/>
  <c r="E1557"/>
  <c r="AC1557" s="1"/>
  <c r="E1556"/>
  <c r="AC1556" s="1"/>
  <c r="R1555"/>
  <c r="J1553"/>
  <c r="E1550"/>
  <c r="AC1550" s="1"/>
  <c r="J1546"/>
  <c r="J1544"/>
  <c r="J1537"/>
  <c r="J1534"/>
  <c r="E1524"/>
  <c r="AC1524" s="1"/>
  <c r="J1517"/>
  <c r="J1505"/>
  <c r="E1497"/>
  <c r="AC1497" s="1"/>
  <c r="W1491"/>
  <c r="V1491"/>
  <c r="E1489"/>
  <c r="AC1489" s="1"/>
  <c r="J1475"/>
  <c r="V1468"/>
  <c r="U1468"/>
  <c r="W1468"/>
  <c r="S1460"/>
  <c r="Q1458"/>
  <c r="AB1458"/>
  <c r="W1451"/>
  <c r="U1451"/>
  <c r="AB1445"/>
  <c r="T1435"/>
  <c r="AB1435"/>
  <c r="R1435"/>
  <c r="U1429"/>
  <c r="Q1426"/>
  <c r="T1426"/>
  <c r="AB1415"/>
  <c r="S1405"/>
  <c r="J1402"/>
  <c r="W1396"/>
  <c r="R1395"/>
  <c r="J1394"/>
  <c r="S1390"/>
  <c r="T1390"/>
  <c r="W1387"/>
  <c r="V1387"/>
  <c r="J1383"/>
  <c r="R1380"/>
  <c r="S1380"/>
  <c r="AB1380"/>
  <c r="J1369"/>
  <c r="E1368"/>
  <c r="AC1368"/>
  <c r="T1364"/>
  <c r="S1364"/>
  <c r="E1348"/>
  <c r="AC1348"/>
  <c r="J1339"/>
  <c r="AB1335"/>
  <c r="AB1333"/>
  <c r="AB1318"/>
  <c r="S1318"/>
  <c r="J1317"/>
  <c r="J1312"/>
  <c r="J1309"/>
  <c r="T1306"/>
  <c r="J1297"/>
  <c r="R1294"/>
  <c r="U1273"/>
  <c r="W1273"/>
  <c r="V1273"/>
  <c r="R1268"/>
  <c r="S1268"/>
  <c r="T1268"/>
  <c r="AB1268"/>
  <c r="R1262"/>
  <c r="V1256"/>
  <c r="J1239"/>
  <c r="S1235"/>
  <c r="Q1235"/>
  <c r="R1221"/>
  <c r="T1221"/>
  <c r="J1206"/>
  <c r="U1119"/>
  <c r="V1119"/>
  <c r="W1119"/>
  <c r="U1103"/>
  <c r="V1103"/>
  <c r="W1103"/>
  <c r="AB1070"/>
  <c r="R1070"/>
  <c r="T1070"/>
  <c r="Q1070"/>
  <c r="R1023"/>
  <c r="S1023"/>
  <c r="AB1023"/>
  <c r="V1003"/>
  <c r="U1003"/>
  <c r="W1003"/>
  <c r="V1002"/>
  <c r="U1002"/>
  <c r="W1002"/>
  <c r="S989"/>
  <c r="Q989"/>
  <c r="J906"/>
  <c r="J900"/>
  <c r="J1771"/>
  <c r="J1760"/>
  <c r="E1758"/>
  <c r="AC1758" s="1"/>
  <c r="J1740"/>
  <c r="J1739"/>
  <c r="J1735"/>
  <c r="J1733"/>
  <c r="E1730"/>
  <c r="AC1730" s="1"/>
  <c r="E1726"/>
  <c r="AC1726" s="1"/>
  <c r="J1724"/>
  <c r="J1720"/>
  <c r="E1715"/>
  <c r="AC1715" s="1"/>
  <c r="J1713"/>
  <c r="E1712"/>
  <c r="AC1712"/>
  <c r="J1711"/>
  <c r="J1709"/>
  <c r="E1704"/>
  <c r="AC1704" s="1"/>
  <c r="E1703"/>
  <c r="AC1703" s="1"/>
  <c r="J1699"/>
  <c r="E1690"/>
  <c r="AC1690" s="1"/>
  <c r="J1689"/>
  <c r="J1676"/>
  <c r="E1674"/>
  <c r="AC1674" s="1"/>
  <c r="J1673"/>
  <c r="E1671"/>
  <c r="AC1671"/>
  <c r="E1670"/>
  <c r="AC1670" s="1"/>
  <c r="E1667"/>
  <c r="AC1667" s="1"/>
  <c r="J1665"/>
  <c r="E1660"/>
  <c r="AC1660"/>
  <c r="E1659"/>
  <c r="AC1659" s="1"/>
  <c r="J1654"/>
  <c r="E1648"/>
  <c r="AC1648"/>
  <c r="J1647"/>
  <c r="E1645"/>
  <c r="AC1645" s="1"/>
  <c r="J1644"/>
  <c r="E1641"/>
  <c r="AC1641" s="1"/>
  <c r="J1640"/>
  <c r="E1636"/>
  <c r="AC1636" s="1"/>
  <c r="J1633"/>
  <c r="W1610"/>
  <c r="J1610"/>
  <c r="E1607"/>
  <c r="AC1607" s="1"/>
  <c r="E1601"/>
  <c r="AC1601"/>
  <c r="E1583"/>
  <c r="AC1583" s="1"/>
  <c r="W1582"/>
  <c r="E1578"/>
  <c r="AC1578" s="1"/>
  <c r="E1576"/>
  <c r="AC1576"/>
  <c r="E1574"/>
  <c r="AC1574" s="1"/>
  <c r="W1573"/>
  <c r="J1571"/>
  <c r="E1569"/>
  <c r="AC1569" s="1"/>
  <c r="J1565"/>
  <c r="J1564"/>
  <c r="V1559"/>
  <c r="J1559"/>
  <c r="J1550"/>
  <c r="E1545"/>
  <c r="AC1545" s="1"/>
  <c r="J1541"/>
  <c r="J1540"/>
  <c r="E1538"/>
  <c r="AC1538" s="1"/>
  <c r="AB1537"/>
  <c r="E1527"/>
  <c r="AC1527"/>
  <c r="W1524"/>
  <c r="W1503"/>
  <c r="V1503"/>
  <c r="J1493"/>
  <c r="J1489"/>
  <c r="J1485"/>
  <c r="E1484"/>
  <c r="AC1484"/>
  <c r="J1481"/>
  <c r="AB1454"/>
  <c r="Q1454"/>
  <c r="S1454"/>
  <c r="AB1453"/>
  <c r="E1448"/>
  <c r="AC1448" s="1"/>
  <c r="V1447"/>
  <c r="U1447"/>
  <c r="W1445"/>
  <c r="W1442"/>
  <c r="U1442"/>
  <c r="T1439"/>
  <c r="R1439"/>
  <c r="J1425"/>
  <c r="J1410"/>
  <c r="T1398"/>
  <c r="S1398"/>
  <c r="J1388"/>
  <c r="S1370"/>
  <c r="Q1369"/>
  <c r="S1369"/>
  <c r="R1369"/>
  <c r="AB1369"/>
  <c r="J1356"/>
  <c r="J1342"/>
  <c r="V1341"/>
  <c r="W1341"/>
  <c r="W1327"/>
  <c r="U1327"/>
  <c r="V1327"/>
  <c r="S1319"/>
  <c r="E1308"/>
  <c r="AC1308" s="1"/>
  <c r="AB1304"/>
  <c r="S1304"/>
  <c r="T1304"/>
  <c r="E1287"/>
  <c r="AC1287" s="1"/>
  <c r="S1285"/>
  <c r="J1280"/>
  <c r="R1259"/>
  <c r="AB1259"/>
  <c r="T1259"/>
  <c r="E1258"/>
  <c r="AC1258" s="1"/>
  <c r="U1255"/>
  <c r="S1252"/>
  <c r="AB1252"/>
  <c r="S1247"/>
  <c r="Q1247"/>
  <c r="T1247"/>
  <c r="R1244"/>
  <c r="T1244"/>
  <c r="E1242"/>
  <c r="AC1242" s="1"/>
  <c r="U1241"/>
  <c r="V1241"/>
  <c r="V1233"/>
  <c r="U1233"/>
  <c r="W1233"/>
  <c r="V1228"/>
  <c r="W1228"/>
  <c r="W1059"/>
  <c r="V1059"/>
  <c r="S978"/>
  <c r="AB978"/>
  <c r="Q978"/>
  <c r="T978"/>
  <c r="J933"/>
  <c r="J926"/>
  <c r="E1799"/>
  <c r="AC1799"/>
  <c r="E1796"/>
  <c r="AC1796" s="1"/>
  <c r="J1795"/>
  <c r="E1784"/>
  <c r="AC1784" s="1"/>
  <c r="J1780"/>
  <c r="E1773"/>
  <c r="AC1773"/>
  <c r="E1768"/>
  <c r="AC1768" s="1"/>
  <c r="E1765"/>
  <c r="AC1765" s="1"/>
  <c r="J1763"/>
  <c r="E1759"/>
  <c r="AC1759"/>
  <c r="J1758"/>
  <c r="J1755"/>
  <c r="E1753"/>
  <c r="AC1753" s="1"/>
  <c r="E1752"/>
  <c r="AC1752" s="1"/>
  <c r="E1749"/>
  <c r="AC1749" s="1"/>
  <c r="J1748"/>
  <c r="J1746"/>
  <c r="J1745"/>
  <c r="E1741"/>
  <c r="AC1741"/>
  <c r="E1736"/>
  <c r="AC1736"/>
  <c r="J1730"/>
  <c r="E1727"/>
  <c r="AC1727" s="1"/>
  <c r="J1725"/>
  <c r="E1721"/>
  <c r="AC1721" s="1"/>
  <c r="E1718"/>
  <c r="AC1718" s="1"/>
  <c r="J1712"/>
  <c r="J1708"/>
  <c r="J1703"/>
  <c r="J1701"/>
  <c r="E1695"/>
  <c r="AC1695" s="1"/>
  <c r="J1694"/>
  <c r="J1693"/>
  <c r="J1690"/>
  <c r="E1687"/>
  <c r="AC1687" s="1"/>
  <c r="J1686"/>
  <c r="E1684"/>
  <c r="AC1684"/>
  <c r="J1683"/>
  <c r="E1677"/>
  <c r="AC1677" s="1"/>
  <c r="J1674"/>
  <c r="J1670"/>
  <c r="J1663"/>
  <c r="E1661"/>
  <c r="AC1661"/>
  <c r="J1653"/>
  <c r="E1651"/>
  <c r="AC1651" s="1"/>
  <c r="J1648"/>
  <c r="J1639"/>
  <c r="E1634"/>
  <c r="AC1634" s="1"/>
  <c r="E1630"/>
  <c r="AC1630" s="1"/>
  <c r="J1617"/>
  <c r="E1615"/>
  <c r="AC1615"/>
  <c r="J1614"/>
  <c r="J1613"/>
  <c r="E1611"/>
  <c r="AC1611"/>
  <c r="E1608"/>
  <c r="AC1608"/>
  <c r="J1606"/>
  <c r="E1604"/>
  <c r="AC1604" s="1"/>
  <c r="E1602"/>
  <c r="AC1602" s="1"/>
  <c r="E1599"/>
  <c r="AC1599" s="1"/>
  <c r="E1590"/>
  <c r="AC1590" s="1"/>
  <c r="J1589"/>
  <c r="E1587"/>
  <c r="AC1587"/>
  <c r="J1585"/>
  <c r="J1582"/>
  <c r="J1578"/>
  <c r="J1576"/>
  <c r="E1568"/>
  <c r="AC1568"/>
  <c r="E1566"/>
  <c r="AC1566"/>
  <c r="E1562"/>
  <c r="AC1562"/>
  <c r="E1560"/>
  <c r="AC1560"/>
  <c r="J1557"/>
  <c r="J1556"/>
  <c r="E1554"/>
  <c r="AC1554" s="1"/>
  <c r="E1547"/>
  <c r="AC1547"/>
  <c r="E1542"/>
  <c r="AC1542" s="1"/>
  <c r="E1539"/>
  <c r="AC1539"/>
  <c r="E1533"/>
  <c r="AC1533" s="1"/>
  <c r="E1531"/>
  <c r="AC1531" s="1"/>
  <c r="J1527"/>
  <c r="E1526"/>
  <c r="AC1526"/>
  <c r="J1516"/>
  <c r="E1507"/>
  <c r="AC1507" s="1"/>
  <c r="E1501"/>
  <c r="AC1501"/>
  <c r="J1492"/>
  <c r="V1487"/>
  <c r="U1487"/>
  <c r="AB1485"/>
  <c r="Q1485"/>
  <c r="T1485"/>
  <c r="E1480"/>
  <c r="AC1480"/>
  <c r="E1479"/>
  <c r="AC1479" s="1"/>
  <c r="V1465"/>
  <c r="W1465"/>
  <c r="U1460"/>
  <c r="W1460"/>
  <c r="AB1459"/>
  <c r="E1456"/>
  <c r="AC1456" s="1"/>
  <c r="T1454"/>
  <c r="R1438"/>
  <c r="Q1438"/>
  <c r="W1421"/>
  <c r="U1421"/>
  <c r="V1373"/>
  <c r="W1373"/>
  <c r="J1355"/>
  <c r="R1343"/>
  <c r="AB1343"/>
  <c r="S1343"/>
  <c r="E1336"/>
  <c r="AC1336" s="1"/>
  <c r="J1328"/>
  <c r="U1294"/>
  <c r="V1294"/>
  <c r="W1294"/>
  <c r="T1282"/>
  <c r="R1282"/>
  <c r="J1266"/>
  <c r="R1264"/>
  <c r="T1264"/>
  <c r="J1230"/>
  <c r="W1218"/>
  <c r="U1218"/>
  <c r="R942"/>
  <c r="AB942"/>
  <c r="E1518"/>
  <c r="AC1518" s="1"/>
  <c r="E1516"/>
  <c r="AC1516"/>
  <c r="J1513"/>
  <c r="E1511"/>
  <c r="AC1511"/>
  <c r="E1508"/>
  <c r="AC1508" s="1"/>
  <c r="J1502"/>
  <c r="E1499"/>
  <c r="AC1499"/>
  <c r="J1490"/>
  <c r="E1488"/>
  <c r="AC1488"/>
  <c r="E1485"/>
  <c r="AC1485" s="1"/>
  <c r="J1484"/>
  <c r="E1481"/>
  <c r="AC1481"/>
  <c r="J1479"/>
  <c r="J1474"/>
  <c r="E1463"/>
  <c r="AC1463"/>
  <c r="J1462"/>
  <c r="J1459"/>
  <c r="J1448"/>
  <c r="E1446"/>
  <c r="AC1446" s="1"/>
  <c r="Q1442"/>
  <c r="AB1442"/>
  <c r="E1438"/>
  <c r="AC1438" s="1"/>
  <c r="J1436"/>
  <c r="E1433"/>
  <c r="AC1433"/>
  <c r="R1432"/>
  <c r="J1431"/>
  <c r="E1417"/>
  <c r="AC1417"/>
  <c r="J1414"/>
  <c r="S1408"/>
  <c r="Q1408"/>
  <c r="AB1404"/>
  <c r="J1404"/>
  <c r="S1402"/>
  <c r="J1397"/>
  <c r="E1395"/>
  <c r="AC1395" s="1"/>
  <c r="V1393"/>
  <c r="E1390"/>
  <c r="AC1390"/>
  <c r="J1386"/>
  <c r="J1382"/>
  <c r="J1378"/>
  <c r="U1364"/>
  <c r="J1363"/>
  <c r="W1362"/>
  <c r="J1361"/>
  <c r="J1357"/>
  <c r="J1352"/>
  <c r="J1343"/>
  <c r="S1341"/>
  <c r="J1333"/>
  <c r="W1331"/>
  <c r="E1330"/>
  <c r="AC1330"/>
  <c r="E1325"/>
  <c r="AC1325" s="1"/>
  <c r="J1321"/>
  <c r="E1313"/>
  <c r="AC1313"/>
  <c r="J1310"/>
  <c r="J1300"/>
  <c r="J1296"/>
  <c r="E1289"/>
  <c r="AC1289" s="1"/>
  <c r="E1286"/>
  <c r="AC1286"/>
  <c r="E1283"/>
  <c r="AC1283" s="1"/>
  <c r="J1282"/>
  <c r="E1278"/>
  <c r="AC1278"/>
  <c r="E1275"/>
  <c r="AC1275"/>
  <c r="E1272"/>
  <c r="AC1272"/>
  <c r="J1271"/>
  <c r="J1270"/>
  <c r="E1269"/>
  <c r="AC1269"/>
  <c r="E1262"/>
  <c r="AC1262" s="1"/>
  <c r="E1261"/>
  <c r="AC1261"/>
  <c r="E1257"/>
  <c r="AC1257" s="1"/>
  <c r="J1256"/>
  <c r="E1245"/>
  <c r="AC1245" s="1"/>
  <c r="J1234"/>
  <c r="Q1219"/>
  <c r="R1219"/>
  <c r="E1210"/>
  <c r="AC1210" s="1"/>
  <c r="J1201"/>
  <c r="W1182"/>
  <c r="U1182"/>
  <c r="W1171"/>
  <c r="V1171"/>
  <c r="T1151"/>
  <c r="Q1151"/>
  <c r="Q1149"/>
  <c r="R1149"/>
  <c r="U1145"/>
  <c r="V1145"/>
  <c r="W1145"/>
  <c r="R1138"/>
  <c r="T1138"/>
  <c r="J1137"/>
  <c r="S1124"/>
  <c r="T1124"/>
  <c r="W1118"/>
  <c r="V1118"/>
  <c r="Q1115"/>
  <c r="T1115"/>
  <c r="R1115"/>
  <c r="Q1106"/>
  <c r="R1106"/>
  <c r="T1106"/>
  <c r="U1102"/>
  <c r="V1102"/>
  <c r="R1088"/>
  <c r="W1079"/>
  <c r="V1079"/>
  <c r="Q1078"/>
  <c r="R1078"/>
  <c r="U1075"/>
  <c r="V1075"/>
  <c r="W1075"/>
  <c r="S1045"/>
  <c r="Q1045"/>
  <c r="V1041"/>
  <c r="U1041"/>
  <c r="W1041"/>
  <c r="S1037"/>
  <c r="Q1037"/>
  <c r="T1037"/>
  <c r="Q1016"/>
  <c r="S1016"/>
  <c r="J998"/>
  <c r="J997"/>
  <c r="J996"/>
  <c r="Q991"/>
  <c r="S991"/>
  <c r="Q986"/>
  <c r="S986"/>
  <c r="V984"/>
  <c r="U984"/>
  <c r="R983"/>
  <c r="T983"/>
  <c r="Q982"/>
  <c r="R982"/>
  <c r="E970"/>
  <c r="AC970" s="1"/>
  <c r="S966"/>
  <c r="R966"/>
  <c r="Q966"/>
  <c r="V964"/>
  <c r="U964"/>
  <c r="W927"/>
  <c r="V927"/>
  <c r="J835"/>
  <c r="J768"/>
  <c r="E1472"/>
  <c r="AC1472" s="1"/>
  <c r="J1471"/>
  <c r="E1466"/>
  <c r="AC1466"/>
  <c r="E1465"/>
  <c r="AC1465" s="1"/>
  <c r="J1463"/>
  <c r="E1460"/>
  <c r="AC1460" s="1"/>
  <c r="J1457"/>
  <c r="J1456"/>
  <c r="J1453"/>
  <c r="E1450"/>
  <c r="AC1450" s="1"/>
  <c r="J1446"/>
  <c r="E1441"/>
  <c r="AC1441" s="1"/>
  <c r="J1438"/>
  <c r="E1437"/>
  <c r="AC1437"/>
  <c r="E1421"/>
  <c r="AC1421" s="1"/>
  <c r="J1417"/>
  <c r="E1415"/>
  <c r="AC1415" s="1"/>
  <c r="J1412"/>
  <c r="E1405"/>
  <c r="AC1405"/>
  <c r="J1398"/>
  <c r="J1395"/>
  <c r="J1390"/>
  <c r="E1387"/>
  <c r="AC1387" s="1"/>
  <c r="J1384"/>
  <c r="E1376"/>
  <c r="AC1376"/>
  <c r="J1368"/>
  <c r="E1359"/>
  <c r="AC1359"/>
  <c r="J1358"/>
  <c r="J1350"/>
  <c r="J1348"/>
  <c r="J1336"/>
  <c r="J1325"/>
  <c r="E1319"/>
  <c r="AC1319" s="1"/>
  <c r="J1318"/>
  <c r="E1316"/>
  <c r="AC1316" s="1"/>
  <c r="J1306"/>
  <c r="J1304"/>
  <c r="E1302"/>
  <c r="AC1302" s="1"/>
  <c r="R1288"/>
  <c r="J1286"/>
  <c r="E1285"/>
  <c r="AC1285" s="1"/>
  <c r="J1283"/>
  <c r="E1268"/>
  <c r="AC1268"/>
  <c r="J1262"/>
  <c r="J1255"/>
  <c r="E1251"/>
  <c r="AC1251"/>
  <c r="J1241"/>
  <c r="J1238"/>
  <c r="J1236"/>
  <c r="U1227"/>
  <c r="W1227"/>
  <c r="J1225"/>
  <c r="T1219"/>
  <c r="Q1204"/>
  <c r="R1204"/>
  <c r="R1202"/>
  <c r="T1202"/>
  <c r="E1198"/>
  <c r="AC1198" s="1"/>
  <c r="U1194"/>
  <c r="W1194"/>
  <c r="T1189"/>
  <c r="Q1189"/>
  <c r="S1177"/>
  <c r="R1174"/>
  <c r="Q1174"/>
  <c r="J1173"/>
  <c r="J1161"/>
  <c r="J1160"/>
  <c r="E1158"/>
  <c r="AC1158" s="1"/>
  <c r="W1157"/>
  <c r="U1157"/>
  <c r="R1151"/>
  <c r="AB1150"/>
  <c r="R1150"/>
  <c r="E1145"/>
  <c r="AC1145" s="1"/>
  <c r="V1142"/>
  <c r="U1142"/>
  <c r="R1137"/>
  <c r="S1137"/>
  <c r="T1137"/>
  <c r="U1135"/>
  <c r="V1135"/>
  <c r="W1135"/>
  <c r="V1117"/>
  <c r="U1117"/>
  <c r="W1117"/>
  <c r="J1114"/>
  <c r="Q1096"/>
  <c r="J1093"/>
  <c r="W1089"/>
  <c r="V1089"/>
  <c r="E1081"/>
  <c r="AC1081" s="1"/>
  <c r="U1080"/>
  <c r="W1080"/>
  <c r="V1080"/>
  <c r="T1078"/>
  <c r="Q1071"/>
  <c r="V1065"/>
  <c r="U1065"/>
  <c r="V1057"/>
  <c r="U1057"/>
  <c r="Q1054"/>
  <c r="R1054"/>
  <c r="J1053"/>
  <c r="J1052"/>
  <c r="R1047"/>
  <c r="E1031"/>
  <c r="AC1031" s="1"/>
  <c r="J1030"/>
  <c r="E1027"/>
  <c r="AC1027" s="1"/>
  <c r="J1015"/>
  <c r="AB1006"/>
  <c r="T1005"/>
  <c r="E993"/>
  <c r="AC993" s="1"/>
  <c r="AB981"/>
  <c r="T981"/>
  <c r="R981"/>
  <c r="R930"/>
  <c r="T930"/>
  <c r="R892"/>
  <c r="T892"/>
  <c r="R890"/>
  <c r="S890"/>
  <c r="R759"/>
  <c r="S759"/>
  <c r="Q731"/>
  <c r="R731"/>
  <c r="Q658"/>
  <c r="T658"/>
  <c r="E1535"/>
  <c r="AC1535"/>
  <c r="E1530"/>
  <c r="AC1530" s="1"/>
  <c r="J1529"/>
  <c r="J1522"/>
  <c r="E1514"/>
  <c r="AC1514" s="1"/>
  <c r="J1511"/>
  <c r="J1508"/>
  <c r="J1495"/>
  <c r="E1486"/>
  <c r="AC1486" s="1"/>
  <c r="E1483"/>
  <c r="AC1483"/>
  <c r="E1475"/>
  <c r="AC1475" s="1"/>
  <c r="J1472"/>
  <c r="E1470"/>
  <c r="AC1470" s="1"/>
  <c r="J1469"/>
  <c r="J1468"/>
  <c r="J1465"/>
  <c r="E1458"/>
  <c r="AC1458" s="1"/>
  <c r="E1455"/>
  <c r="AC1455"/>
  <c r="E1454"/>
  <c r="AC1454" s="1"/>
  <c r="J1450"/>
  <c r="J1445"/>
  <c r="E1444"/>
  <c r="AC1444" s="1"/>
  <c r="J1441"/>
  <c r="J1440"/>
  <c r="J1433"/>
  <c r="E1430"/>
  <c r="AC1430"/>
  <c r="E1429"/>
  <c r="AC1429" s="1"/>
  <c r="J1428"/>
  <c r="J1421"/>
  <c r="E1411"/>
  <c r="AC1411" s="1"/>
  <c r="E1407"/>
  <c r="AC1407"/>
  <c r="E1406"/>
  <c r="AC1406" s="1"/>
  <c r="J1405"/>
  <c r="E1401"/>
  <c r="AC1401"/>
  <c r="E1399"/>
  <c r="AC1399" s="1"/>
  <c r="E1396"/>
  <c r="AC1396" s="1"/>
  <c r="E1392"/>
  <c r="AC1392" s="1"/>
  <c r="J1387"/>
  <c r="E1385"/>
  <c r="AC1385" s="1"/>
  <c r="E1380"/>
  <c r="AC1380"/>
  <c r="J1379"/>
  <c r="J1376"/>
  <c r="E1374"/>
  <c r="AC1374"/>
  <c r="J1373"/>
  <c r="E1372"/>
  <c r="AC1372" s="1"/>
  <c r="E1369"/>
  <c r="AC1369"/>
  <c r="E1366"/>
  <c r="AC1366" s="1"/>
  <c r="E1355"/>
  <c r="AC1355" s="1"/>
  <c r="E1353"/>
  <c r="AC1353" s="1"/>
  <c r="E1349"/>
  <c r="AC1349"/>
  <c r="E1346"/>
  <c r="AC1346" s="1"/>
  <c r="E1344"/>
  <c r="AC1344"/>
  <c r="E1339"/>
  <c r="AC1339" s="1"/>
  <c r="E1337"/>
  <c r="AC1337"/>
  <c r="J1330"/>
  <c r="E1328"/>
  <c r="AC1328" s="1"/>
  <c r="E1322"/>
  <c r="AC1322" s="1"/>
  <c r="E1320"/>
  <c r="AC1320"/>
  <c r="J1316"/>
  <c r="J1313"/>
  <c r="E1305"/>
  <c r="AC1305"/>
  <c r="J1302"/>
  <c r="J1289"/>
  <c r="E1281"/>
  <c r="AC1281"/>
  <c r="J1278"/>
  <c r="J1275"/>
  <c r="J1272"/>
  <c r="J1269"/>
  <c r="E1263"/>
  <c r="AC1263" s="1"/>
  <c r="J1257"/>
  <c r="J1251"/>
  <c r="R1250"/>
  <c r="E1247"/>
  <c r="AC1247" s="1"/>
  <c r="E1243"/>
  <c r="AC1243"/>
  <c r="J1222"/>
  <c r="U1213"/>
  <c r="W1213"/>
  <c r="V1213"/>
  <c r="T1211"/>
  <c r="U1186"/>
  <c r="T1185"/>
  <c r="R1185"/>
  <c r="AB1183"/>
  <c r="T1183"/>
  <c r="Q1183"/>
  <c r="U1179"/>
  <c r="W1179"/>
  <c r="S1168"/>
  <c r="J1166"/>
  <c r="R1160"/>
  <c r="S1160"/>
  <c r="J1159"/>
  <c r="AB1148"/>
  <c r="Q1148"/>
  <c r="S1148"/>
  <c r="Q1147"/>
  <c r="R1147"/>
  <c r="AB1147"/>
  <c r="T1114"/>
  <c r="Q1114"/>
  <c r="AB1114"/>
  <c r="R1114"/>
  <c r="J1113"/>
  <c r="Q1112"/>
  <c r="R1112"/>
  <c r="T1112"/>
  <c r="W1107"/>
  <c r="U1107"/>
  <c r="S1106"/>
  <c r="J1102"/>
  <c r="J1098"/>
  <c r="R1093"/>
  <c r="Q1093"/>
  <c r="U1088"/>
  <c r="W1088"/>
  <c r="V1088"/>
  <c r="Q1085"/>
  <c r="S1085"/>
  <c r="V1064"/>
  <c r="U1064"/>
  <c r="W1064"/>
  <c r="Q1059"/>
  <c r="S1059"/>
  <c r="T1054"/>
  <c r="J1051"/>
  <c r="Q1043"/>
  <c r="S1043"/>
  <c r="U1018"/>
  <c r="R1015"/>
  <c r="AB1015"/>
  <c r="U1010"/>
  <c r="W1010"/>
  <c r="S1008"/>
  <c r="AB1003"/>
  <c r="T1002"/>
  <c r="R1002"/>
  <c r="Q999"/>
  <c r="S999"/>
  <c r="S985"/>
  <c r="AB985"/>
  <c r="AB959"/>
  <c r="Q959"/>
  <c r="S959"/>
  <c r="R940"/>
  <c r="Q940"/>
  <c r="T940"/>
  <c r="T905"/>
  <c r="AB905"/>
  <c r="Q905"/>
  <c r="R839"/>
  <c r="Q839"/>
  <c r="S839"/>
  <c r="J680"/>
  <c r="J676"/>
  <c r="J1182"/>
  <c r="U1174"/>
  <c r="W1174"/>
  <c r="R1166"/>
  <c r="Q1166"/>
  <c r="S1166"/>
  <c r="U1151"/>
  <c r="W1151"/>
  <c r="V1151"/>
  <c r="J1144"/>
  <c r="J1135"/>
  <c r="S1118"/>
  <c r="AB1118"/>
  <c r="V1116"/>
  <c r="W1116"/>
  <c r="Q1101"/>
  <c r="AB1101"/>
  <c r="R1101"/>
  <c r="T1101"/>
  <c r="Q1098"/>
  <c r="R1098"/>
  <c r="AB1098"/>
  <c r="T1098"/>
  <c r="J1082"/>
  <c r="S1081"/>
  <c r="AB1081"/>
  <c r="J1080"/>
  <c r="U1072"/>
  <c r="W1072"/>
  <c r="V1072"/>
  <c r="U1071"/>
  <c r="W1071"/>
  <c r="V1071"/>
  <c r="AB1058"/>
  <c r="R1058"/>
  <c r="V1056"/>
  <c r="U1056"/>
  <c r="W1056"/>
  <c r="U1049"/>
  <c r="W1049"/>
  <c r="U1048"/>
  <c r="W1048"/>
  <c r="V1048"/>
  <c r="J1042"/>
  <c r="J1040"/>
  <c r="J1032"/>
  <c r="J1029"/>
  <c r="Q1027"/>
  <c r="R1027"/>
  <c r="S1027"/>
  <c r="AB1027"/>
  <c r="J1013"/>
  <c r="Q980"/>
  <c r="S980"/>
  <c r="W978"/>
  <c r="V978"/>
  <c r="T970"/>
  <c r="AB970"/>
  <c r="Q970"/>
  <c r="S970"/>
  <c r="V967"/>
  <c r="U967"/>
  <c r="W967"/>
  <c r="U961"/>
  <c r="W961"/>
  <c r="V949"/>
  <c r="U949"/>
  <c r="W949"/>
  <c r="J943"/>
  <c r="J927"/>
  <c r="J919"/>
  <c r="U918"/>
  <c r="W918"/>
  <c r="V918"/>
  <c r="U913"/>
  <c r="V913"/>
  <c r="W913"/>
  <c r="W907"/>
  <c r="V907"/>
  <c r="U907"/>
  <c r="S885"/>
  <c r="Q885"/>
  <c r="R885"/>
  <c r="Q868"/>
  <c r="S868"/>
  <c r="T868"/>
  <c r="R868"/>
  <c r="AB868"/>
  <c r="W848"/>
  <c r="V848"/>
  <c r="U848"/>
  <c r="AB838"/>
  <c r="S838"/>
  <c r="T838"/>
  <c r="R838"/>
  <c r="V782"/>
  <c r="U782"/>
  <c r="W782"/>
  <c r="T775"/>
  <c r="S775"/>
  <c r="J773"/>
  <c r="Q719"/>
  <c r="R719"/>
  <c r="J712"/>
  <c r="Q685"/>
  <c r="S685"/>
  <c r="E1520"/>
  <c r="AC1520"/>
  <c r="E1517"/>
  <c r="AC1517" s="1"/>
  <c r="E1512"/>
  <c r="AC1512"/>
  <c r="E1510"/>
  <c r="AC1510" s="1"/>
  <c r="E1506"/>
  <c r="AC1506" s="1"/>
  <c r="E1503"/>
  <c r="AC1503" s="1"/>
  <c r="E1498"/>
  <c r="AC1498"/>
  <c r="J1497"/>
  <c r="E1494"/>
  <c r="AC1494"/>
  <c r="E1491"/>
  <c r="AC1491" s="1"/>
  <c r="E1478"/>
  <c r="AC1478"/>
  <c r="E1467"/>
  <c r="AC1467" s="1"/>
  <c r="J1460"/>
  <c r="J1455"/>
  <c r="E1452"/>
  <c r="AC1452" s="1"/>
  <c r="E1451"/>
  <c r="AC1451"/>
  <c r="E1449"/>
  <c r="AC1449" s="1"/>
  <c r="E1439"/>
  <c r="AC1439"/>
  <c r="J1437"/>
  <c r="E1435"/>
  <c r="AC1435"/>
  <c r="E1434"/>
  <c r="AC1434"/>
  <c r="J1430"/>
  <c r="J1429"/>
  <c r="E1426"/>
  <c r="AC1426"/>
  <c r="E1422"/>
  <c r="AC1422"/>
  <c r="E1420"/>
  <c r="AC1420"/>
  <c r="E1416"/>
  <c r="AC1416" s="1"/>
  <c r="J1415"/>
  <c r="E1413"/>
  <c r="AC1413" s="1"/>
  <c r="J1407"/>
  <c r="J1406"/>
  <c r="J1403"/>
  <c r="J1401"/>
  <c r="E1393"/>
  <c r="AC1393" s="1"/>
  <c r="J1380"/>
  <c r="E1375"/>
  <c r="AC1375" s="1"/>
  <c r="J1374"/>
  <c r="J1370"/>
  <c r="J1362"/>
  <c r="E1360"/>
  <c r="AC1360"/>
  <c r="E1356"/>
  <c r="AC1356" s="1"/>
  <c r="J1353"/>
  <c r="J1349"/>
  <c r="J1344"/>
  <c r="J1337"/>
  <c r="V1331"/>
  <c r="J1322"/>
  <c r="E1317"/>
  <c r="AC1317" s="1"/>
  <c r="J1315"/>
  <c r="J1311"/>
  <c r="J1301"/>
  <c r="E1298"/>
  <c r="AC1298" s="1"/>
  <c r="E1294"/>
  <c r="AC1294"/>
  <c r="E1293"/>
  <c r="AC1293" s="1"/>
  <c r="E1292"/>
  <c r="AC1292" s="1"/>
  <c r="E1291"/>
  <c r="AC1291" s="1"/>
  <c r="E1290"/>
  <c r="AC1290"/>
  <c r="E1284"/>
  <c r="AC1284" s="1"/>
  <c r="E1279"/>
  <c r="AC1279"/>
  <c r="E1277"/>
  <c r="AC1277" s="1"/>
  <c r="W1276"/>
  <c r="E1273"/>
  <c r="AC1273" s="1"/>
  <c r="E1264"/>
  <c r="AC1264"/>
  <c r="J1263"/>
  <c r="J1259"/>
  <c r="J1254"/>
  <c r="T1253"/>
  <c r="E1253"/>
  <c r="AC1253" s="1"/>
  <c r="E1252"/>
  <c r="AC1252"/>
  <c r="J1247"/>
  <c r="E1246"/>
  <c r="AC1246" s="1"/>
  <c r="E1235"/>
  <c r="AC1235"/>
  <c r="E1231"/>
  <c r="AC1231" s="1"/>
  <c r="E1226"/>
  <c r="AC1226"/>
  <c r="J1220"/>
  <c r="J1217"/>
  <c r="E1214"/>
  <c r="AC1214"/>
  <c r="E1212"/>
  <c r="AC1212" s="1"/>
  <c r="AB1197"/>
  <c r="W1192"/>
  <c r="V1192"/>
  <c r="R1188"/>
  <c r="T1188"/>
  <c r="Q1187"/>
  <c r="R1187"/>
  <c r="V1185"/>
  <c r="W1185"/>
  <c r="T1182"/>
  <c r="Q1182"/>
  <c r="R1180"/>
  <c r="Q1180"/>
  <c r="S1180"/>
  <c r="T1180"/>
  <c r="E1175"/>
  <c r="AC1175"/>
  <c r="E1169"/>
  <c r="AC1169" s="1"/>
  <c r="W1168"/>
  <c r="U1168"/>
  <c r="V1168"/>
  <c r="AB1165"/>
  <c r="R1165"/>
  <c r="E1155"/>
  <c r="AC1155"/>
  <c r="V1154"/>
  <c r="W1154"/>
  <c r="E1141"/>
  <c r="AC1141"/>
  <c r="J1134"/>
  <c r="S1123"/>
  <c r="S1114"/>
  <c r="V1106"/>
  <c r="U1106"/>
  <c r="W1106"/>
  <c r="J1097"/>
  <c r="E1096"/>
  <c r="AC1096" s="1"/>
  <c r="R1090"/>
  <c r="S1090"/>
  <c r="AB1090"/>
  <c r="J1089"/>
  <c r="AB1066"/>
  <c r="R1066"/>
  <c r="S1066"/>
  <c r="J1065"/>
  <c r="J1064"/>
  <c r="S1050"/>
  <c r="AB1050"/>
  <c r="E1048"/>
  <c r="AC1048" s="1"/>
  <c r="R1042"/>
  <c r="S1042"/>
  <c r="AB1041"/>
  <c r="Q1039"/>
  <c r="R1039"/>
  <c r="R1034"/>
  <c r="S1034"/>
  <c r="AB1034"/>
  <c r="J1025"/>
  <c r="AB1024"/>
  <c r="Q1024"/>
  <c r="S1024"/>
  <c r="E1017"/>
  <c r="AC1017"/>
  <c r="W1016"/>
  <c r="S1015"/>
  <c r="R1013"/>
  <c r="T1013"/>
  <c r="J1012"/>
  <c r="E1009"/>
  <c r="AC1009" s="1"/>
  <c r="W1008"/>
  <c r="U1008"/>
  <c r="Q997"/>
  <c r="T994"/>
  <c r="R994"/>
  <c r="U989"/>
  <c r="W989"/>
  <c r="W988"/>
  <c r="U988"/>
  <c r="J984"/>
  <c r="Q981"/>
  <c r="J968"/>
  <c r="R963"/>
  <c r="Q963"/>
  <c r="S963"/>
  <c r="E956"/>
  <c r="AC956"/>
  <c r="T938"/>
  <c r="S938"/>
  <c r="E934"/>
  <c r="AC934"/>
  <c r="AB934"/>
  <c r="T860"/>
  <c r="AB860"/>
  <c r="Q784"/>
  <c r="R784"/>
  <c r="Q742"/>
  <c r="R742"/>
  <c r="J1536"/>
  <c r="J1532"/>
  <c r="J1528"/>
  <c r="E1525"/>
  <c r="AC1525"/>
  <c r="J1520"/>
  <c r="E1515"/>
  <c r="AC1515" s="1"/>
  <c r="J1512"/>
  <c r="J1509"/>
  <c r="E1504"/>
  <c r="AC1504" s="1"/>
  <c r="J1500"/>
  <c r="J1498"/>
  <c r="E1496"/>
  <c r="AC1496" s="1"/>
  <c r="J1494"/>
  <c r="E1492"/>
  <c r="AC1492" s="1"/>
  <c r="J1480"/>
  <c r="E1476"/>
  <c r="AC1476" s="1"/>
  <c r="J1467"/>
  <c r="E1464"/>
  <c r="AC1464"/>
  <c r="E1462"/>
  <c r="AC1462" s="1"/>
  <c r="J1454"/>
  <c r="E1447"/>
  <c r="AC1447" s="1"/>
  <c r="J1444"/>
  <c r="E1442"/>
  <c r="AC1442"/>
  <c r="J1439"/>
  <c r="E1432"/>
  <c r="AC1432" s="1"/>
  <c r="E1431"/>
  <c r="AC1431" s="1"/>
  <c r="J1426"/>
  <c r="E1424"/>
  <c r="AC1424" s="1"/>
  <c r="E1418"/>
  <c r="AC1418" s="1"/>
  <c r="J1416"/>
  <c r="J1413"/>
  <c r="E1410"/>
  <c r="AC1410" s="1"/>
  <c r="E1409"/>
  <c r="AC1409"/>
  <c r="E1408"/>
  <c r="AC1408" s="1"/>
  <c r="J1400"/>
  <c r="E1397"/>
  <c r="AC1397" s="1"/>
  <c r="E1394"/>
  <c r="AC1394"/>
  <c r="W1393"/>
  <c r="E1391"/>
  <c r="AC1391" s="1"/>
  <c r="J1389"/>
  <c r="E1381"/>
  <c r="AC1381" s="1"/>
  <c r="J1364"/>
  <c r="E1354"/>
  <c r="AC1354"/>
  <c r="J1351"/>
  <c r="J1347"/>
  <c r="E1345"/>
  <c r="AC1345"/>
  <c r="E1342"/>
  <c r="AC1342" s="1"/>
  <c r="J1340"/>
  <c r="E1338"/>
  <c r="AC1338" s="1"/>
  <c r="E1335"/>
  <c r="AC1335"/>
  <c r="J1334"/>
  <c r="E1332"/>
  <c r="AC1332" s="1"/>
  <c r="E1329"/>
  <c r="AC1329"/>
  <c r="E1326"/>
  <c r="AC1326" s="1"/>
  <c r="E1323"/>
  <c r="AC1323"/>
  <c r="E1310"/>
  <c r="AC1310" s="1"/>
  <c r="E1309"/>
  <c r="AC1309"/>
  <c r="J1308"/>
  <c r="J1307"/>
  <c r="E1299"/>
  <c r="AC1299"/>
  <c r="E1295"/>
  <c r="AC1295" s="1"/>
  <c r="J1281"/>
  <c r="E1274"/>
  <c r="AC1274" s="1"/>
  <c r="J1267"/>
  <c r="J1265"/>
  <c r="E1260"/>
  <c r="AC1260" s="1"/>
  <c r="J1258"/>
  <c r="E1233"/>
  <c r="AC1233"/>
  <c r="J1232"/>
  <c r="J1231"/>
  <c r="J1229"/>
  <c r="J1227"/>
  <c r="J1216"/>
  <c r="J1207"/>
  <c r="U1206"/>
  <c r="W1206"/>
  <c r="U1205"/>
  <c r="T1205"/>
  <c r="U1203"/>
  <c r="W1203"/>
  <c r="V1203"/>
  <c r="E1193"/>
  <c r="AC1193"/>
  <c r="U1191"/>
  <c r="W1191"/>
  <c r="V1191"/>
  <c r="U1188"/>
  <c r="J1186"/>
  <c r="R1183"/>
  <c r="E1176"/>
  <c r="AC1176"/>
  <c r="W1167"/>
  <c r="U1167"/>
  <c r="V1167"/>
  <c r="AB1166"/>
  <c r="Q1157"/>
  <c r="R1157"/>
  <c r="T1157"/>
  <c r="V1138"/>
  <c r="U1138"/>
  <c r="T1109"/>
  <c r="Q1109"/>
  <c r="S1109"/>
  <c r="AB1108"/>
  <c r="Q1108"/>
  <c r="R1097"/>
  <c r="Q1097"/>
  <c r="T1097"/>
  <c r="E1095"/>
  <c r="AC1095" s="1"/>
  <c r="W1094"/>
  <c r="U1094"/>
  <c r="AB1089"/>
  <c r="S1089"/>
  <c r="Q1083"/>
  <c r="S1083"/>
  <c r="Q1079"/>
  <c r="R1079"/>
  <c r="R1074"/>
  <c r="S1074"/>
  <c r="J1072"/>
  <c r="E1070"/>
  <c r="AC1070" s="1"/>
  <c r="T1064"/>
  <c r="AB1064"/>
  <c r="S1058"/>
  <c r="J1057"/>
  <c r="J1055"/>
  <c r="Q1053"/>
  <c r="S1051"/>
  <c r="E1021"/>
  <c r="AC1021"/>
  <c r="R1011"/>
  <c r="AB1011"/>
  <c r="T1011"/>
  <c r="S1010"/>
  <c r="T1010"/>
  <c r="U999"/>
  <c r="W994"/>
  <c r="Q992"/>
  <c r="R992"/>
  <c r="R974"/>
  <c r="Q974"/>
  <c r="S974"/>
  <c r="W972"/>
  <c r="U972"/>
  <c r="Q962"/>
  <c r="AB962"/>
  <c r="R962"/>
  <c r="J950"/>
  <c r="AB945"/>
  <c r="J935"/>
  <c r="W930"/>
  <c r="V930"/>
  <c r="R909"/>
  <c r="S909"/>
  <c r="AB909"/>
  <c r="V899"/>
  <c r="U899"/>
  <c r="W899"/>
  <c r="V891"/>
  <c r="W891"/>
  <c r="U852"/>
  <c r="V852"/>
  <c r="E1487"/>
  <c r="AC1487" s="1"/>
  <c r="E1474"/>
  <c r="AC1474" s="1"/>
  <c r="J1473"/>
  <c r="J1452"/>
  <c r="J1451"/>
  <c r="E1443"/>
  <c r="AC1443" s="1"/>
  <c r="E1436"/>
  <c r="AC1436"/>
  <c r="J1435"/>
  <c r="J1434"/>
  <c r="E1427"/>
  <c r="AC1427"/>
  <c r="J1420"/>
  <c r="J1418"/>
  <c r="E1412"/>
  <c r="AC1412"/>
  <c r="J1409"/>
  <c r="E1402"/>
  <c r="AC1402"/>
  <c r="J1393"/>
  <c r="J1391"/>
  <c r="J1377"/>
  <c r="J1375"/>
  <c r="E1371"/>
  <c r="AC1371"/>
  <c r="E1367"/>
  <c r="AC1367" s="1"/>
  <c r="E1365"/>
  <c r="AC1365"/>
  <c r="J1360"/>
  <c r="E1357"/>
  <c r="AC1357"/>
  <c r="E1343"/>
  <c r="AC1343" s="1"/>
  <c r="J1338"/>
  <c r="J1335"/>
  <c r="J1332"/>
  <c r="J1331"/>
  <c r="J1329"/>
  <c r="J1323"/>
  <c r="E1321"/>
  <c r="AC1321" s="1"/>
  <c r="J1303"/>
  <c r="J1298"/>
  <c r="E1296"/>
  <c r="AC1296" s="1"/>
  <c r="J1294"/>
  <c r="J1292"/>
  <c r="J1291"/>
  <c r="J1290"/>
  <c r="J1287"/>
  <c r="J1284"/>
  <c r="E1282"/>
  <c r="AC1282" s="1"/>
  <c r="J1277"/>
  <c r="J1276"/>
  <c r="J1274"/>
  <c r="J1273"/>
  <c r="E1271"/>
  <c r="AC1271"/>
  <c r="J1264"/>
  <c r="E1255"/>
  <c r="AC1255" s="1"/>
  <c r="J1252"/>
  <c r="E1244"/>
  <c r="AC1244" s="1"/>
  <c r="J1235"/>
  <c r="J1226"/>
  <c r="J1224"/>
  <c r="E1221"/>
  <c r="AC1221"/>
  <c r="J1219"/>
  <c r="J1215"/>
  <c r="AB1208"/>
  <c r="Q1208"/>
  <c r="S1208"/>
  <c r="T1208"/>
  <c r="U1202"/>
  <c r="V1202"/>
  <c r="V1199"/>
  <c r="U1199"/>
  <c r="W1199"/>
  <c r="Q1186"/>
  <c r="AB1186"/>
  <c r="R1186"/>
  <c r="J1179"/>
  <c r="V1172"/>
  <c r="W1172"/>
  <c r="T1171"/>
  <c r="R1171"/>
  <c r="AB1169"/>
  <c r="R1169"/>
  <c r="T1169"/>
  <c r="S1164"/>
  <c r="Q1164"/>
  <c r="T1164"/>
  <c r="R1159"/>
  <c r="Q1156"/>
  <c r="AB1156"/>
  <c r="R1156"/>
  <c r="S1156"/>
  <c r="Q1141"/>
  <c r="R1141"/>
  <c r="W1136"/>
  <c r="U1136"/>
  <c r="J1129"/>
  <c r="T1128"/>
  <c r="AB1128"/>
  <c r="V1120"/>
  <c r="W1120"/>
  <c r="R1118"/>
  <c r="Q1117"/>
  <c r="T1117"/>
  <c r="AB1117"/>
  <c r="J1107"/>
  <c r="Q1102"/>
  <c r="R1099"/>
  <c r="Q1075"/>
  <c r="J1062"/>
  <c r="J1056"/>
  <c r="Q1055"/>
  <c r="R1055"/>
  <c r="U1043"/>
  <c r="W1043"/>
  <c r="T1027"/>
  <c r="S1026"/>
  <c r="Q1026"/>
  <c r="T1026"/>
  <c r="J1022"/>
  <c r="J1020"/>
  <c r="V1014"/>
  <c r="U1014"/>
  <c r="W1014"/>
  <c r="U1006"/>
  <c r="W1006"/>
  <c r="V1006"/>
  <c r="U1005"/>
  <c r="W1005"/>
  <c r="V1005"/>
  <c r="U997"/>
  <c r="W997"/>
  <c r="U995"/>
  <c r="W995"/>
  <c r="J990"/>
  <c r="J989"/>
  <c r="J988"/>
  <c r="J978"/>
  <c r="S937"/>
  <c r="Q937"/>
  <c r="AB937"/>
  <c r="R924"/>
  <c r="T924"/>
  <c r="J918"/>
  <c r="AB913"/>
  <c r="S913"/>
  <c r="Q913"/>
  <c r="W878"/>
  <c r="U878"/>
  <c r="V878"/>
  <c r="AB862"/>
  <c r="T862"/>
  <c r="R862"/>
  <c r="V765"/>
  <c r="U765"/>
  <c r="W765"/>
  <c r="E1249"/>
  <c r="AC1249" s="1"/>
  <c r="J1246"/>
  <c r="J1243"/>
  <c r="E1227"/>
  <c r="AC1227" s="1"/>
  <c r="J1223"/>
  <c r="E1220"/>
  <c r="AC1220" s="1"/>
  <c r="E1211"/>
  <c r="AC1211" s="1"/>
  <c r="E1207"/>
  <c r="AC1207" s="1"/>
  <c r="J1204"/>
  <c r="E1197"/>
  <c r="AC1197" s="1"/>
  <c r="J1188"/>
  <c r="E1181"/>
  <c r="AC1181" s="1"/>
  <c r="E1180"/>
  <c r="AC1180" s="1"/>
  <c r="E1177"/>
  <c r="AC1177" s="1"/>
  <c r="J1174"/>
  <c r="J1172"/>
  <c r="J1171"/>
  <c r="E1167"/>
  <c r="AC1167"/>
  <c r="J1163"/>
  <c r="J1151"/>
  <c r="E1147"/>
  <c r="AC1147"/>
  <c r="E1142"/>
  <c r="AC1142"/>
  <c r="J1140"/>
  <c r="E1138"/>
  <c r="AC1138" s="1"/>
  <c r="E1132"/>
  <c r="AC1132" s="1"/>
  <c r="E1130"/>
  <c r="AC1130" s="1"/>
  <c r="E1128"/>
  <c r="AC1128" s="1"/>
  <c r="E1126"/>
  <c r="AC1126" s="1"/>
  <c r="E1123"/>
  <c r="AC1123" s="1"/>
  <c r="J1112"/>
  <c r="J1109"/>
  <c r="E1104"/>
  <c r="AC1104" s="1"/>
  <c r="J1103"/>
  <c r="E1100"/>
  <c r="AC1100" s="1"/>
  <c r="E1087"/>
  <c r="AC1087"/>
  <c r="J1073"/>
  <c r="E1068"/>
  <c r="AC1068" s="1"/>
  <c r="J1063"/>
  <c r="J1061"/>
  <c r="E1060"/>
  <c r="AC1060" s="1"/>
  <c r="E1050"/>
  <c r="AC1050" s="1"/>
  <c r="J1049"/>
  <c r="E1047"/>
  <c r="AC1047"/>
  <c r="J1046"/>
  <c r="J1038"/>
  <c r="E1035"/>
  <c r="AC1035"/>
  <c r="J1034"/>
  <c r="E1033"/>
  <c r="AC1033" s="1"/>
  <c r="E1019"/>
  <c r="AC1019" s="1"/>
  <c r="J1018"/>
  <c r="E1014"/>
  <c r="AC1014"/>
  <c r="J1011"/>
  <c r="E1010"/>
  <c r="AC1010" s="1"/>
  <c r="J1007"/>
  <c r="J995"/>
  <c r="J994"/>
  <c r="E987"/>
  <c r="AC987" s="1"/>
  <c r="J986"/>
  <c r="J982"/>
  <c r="J976"/>
  <c r="J969"/>
  <c r="V968"/>
  <c r="J965"/>
  <c r="J964"/>
  <c r="E963"/>
  <c r="AC963" s="1"/>
  <c r="E957"/>
  <c r="AC957" s="1"/>
  <c r="J955"/>
  <c r="E942"/>
  <c r="AC942" s="1"/>
  <c r="S935"/>
  <c r="T935"/>
  <c r="J934"/>
  <c r="J917"/>
  <c r="J910"/>
  <c r="V900"/>
  <c r="W900"/>
  <c r="Q894"/>
  <c r="AB894"/>
  <c r="E888"/>
  <c r="AC888" s="1"/>
  <c r="W887"/>
  <c r="V887"/>
  <c r="Q886"/>
  <c r="J884"/>
  <c r="J874"/>
  <c r="J871"/>
  <c r="E870"/>
  <c r="AC870" s="1"/>
  <c r="E859"/>
  <c r="AC859" s="1"/>
  <c r="Q851"/>
  <c r="S851"/>
  <c r="R843"/>
  <c r="Q843"/>
  <c r="S843"/>
  <c r="E842"/>
  <c r="AC842"/>
  <c r="AB834"/>
  <c r="J827"/>
  <c r="J818"/>
  <c r="J806"/>
  <c r="J800"/>
  <c r="E765"/>
  <c r="AC765" s="1"/>
  <c r="J762"/>
  <c r="Q760"/>
  <c r="E758"/>
  <c r="AC758" s="1"/>
  <c r="R753"/>
  <c r="AB753"/>
  <c r="AB752"/>
  <c r="Q750"/>
  <c r="R750"/>
  <c r="AB750"/>
  <c r="E749"/>
  <c r="AC749" s="1"/>
  <c r="J746"/>
  <c r="J740"/>
  <c r="E718"/>
  <c r="AC718" s="1"/>
  <c r="Q708"/>
  <c r="R708"/>
  <c r="T708"/>
  <c r="J707"/>
  <c r="W698"/>
  <c r="U698"/>
  <c r="V692"/>
  <c r="W692"/>
  <c r="E689"/>
  <c r="AC689" s="1"/>
  <c r="AB684"/>
  <c r="S684"/>
  <c r="T684"/>
  <c r="S678"/>
  <c r="Q678"/>
  <c r="V673"/>
  <c r="U673"/>
  <c r="W673"/>
  <c r="E1232"/>
  <c r="AC1232" s="1"/>
  <c r="E1229"/>
  <c r="AC1229" s="1"/>
  <c r="J1228"/>
  <c r="E1225"/>
  <c r="AC1225"/>
  <c r="E1224"/>
  <c r="AC1224" s="1"/>
  <c r="E1222"/>
  <c r="AC1222"/>
  <c r="E1217"/>
  <c r="AC1217" s="1"/>
  <c r="E1216"/>
  <c r="AC1216"/>
  <c r="J1211"/>
  <c r="J1210"/>
  <c r="J1205"/>
  <c r="E1200"/>
  <c r="AC1200" s="1"/>
  <c r="J1199"/>
  <c r="E1196"/>
  <c r="AC1196"/>
  <c r="J1193"/>
  <c r="J1190"/>
  <c r="E1185"/>
  <c r="AC1185"/>
  <c r="J1184"/>
  <c r="J1180"/>
  <c r="E1179"/>
  <c r="AC1179"/>
  <c r="J1175"/>
  <c r="E1173"/>
  <c r="AC1173" s="1"/>
  <c r="J1169"/>
  <c r="E1168"/>
  <c r="AC1168"/>
  <c r="E1161"/>
  <c r="AC1161" s="1"/>
  <c r="J1155"/>
  <c r="J1153"/>
  <c r="J1147"/>
  <c r="J1142"/>
  <c r="J1141"/>
  <c r="E1139"/>
  <c r="AC1139" s="1"/>
  <c r="J1138"/>
  <c r="E1134"/>
  <c r="AC1134"/>
  <c r="J1130"/>
  <c r="J1128"/>
  <c r="J1123"/>
  <c r="J1121"/>
  <c r="E1118"/>
  <c r="AC1118"/>
  <c r="E1117"/>
  <c r="AC1117"/>
  <c r="E1116"/>
  <c r="AC1116"/>
  <c r="E1113"/>
  <c r="AC1113"/>
  <c r="E1107"/>
  <c r="AC1107"/>
  <c r="E1106"/>
  <c r="AC1106"/>
  <c r="E1097"/>
  <c r="AC1097" s="1"/>
  <c r="J1096"/>
  <c r="E1094"/>
  <c r="AC1094" s="1"/>
  <c r="E1091"/>
  <c r="AC1091" s="1"/>
  <c r="J1090"/>
  <c r="J1087"/>
  <c r="J1085"/>
  <c r="E1078"/>
  <c r="AC1078"/>
  <c r="E1074"/>
  <c r="AC1074" s="1"/>
  <c r="J1068"/>
  <c r="E1065"/>
  <c r="AC1065" s="1"/>
  <c r="E1064"/>
  <c r="AC1064" s="1"/>
  <c r="J1060"/>
  <c r="J1059"/>
  <c r="E1057"/>
  <c r="AC1057" s="1"/>
  <c r="E1056"/>
  <c r="AC1056" s="1"/>
  <c r="J1047"/>
  <c r="J1045"/>
  <c r="E1042"/>
  <c r="AC1042" s="1"/>
  <c r="J1041"/>
  <c r="J1037"/>
  <c r="J1031"/>
  <c r="E1029"/>
  <c r="AC1029"/>
  <c r="J1019"/>
  <c r="E1015"/>
  <c r="AC1015" s="1"/>
  <c r="E1012"/>
  <c r="AC1012" s="1"/>
  <c r="J1003"/>
  <c r="J1002"/>
  <c r="E1000"/>
  <c r="AC1000" s="1"/>
  <c r="E996"/>
  <c r="AC996" s="1"/>
  <c r="E992"/>
  <c r="AC992" s="1"/>
  <c r="J987"/>
  <c r="E984"/>
  <c r="AC984"/>
  <c r="AB977"/>
  <c r="V975"/>
  <c r="J974"/>
  <c r="J967"/>
  <c r="AB965"/>
  <c r="J963"/>
  <c r="J957"/>
  <c r="J954"/>
  <c r="V947"/>
  <c r="W947"/>
  <c r="U947"/>
  <c r="V925"/>
  <c r="E924"/>
  <c r="AC924"/>
  <c r="E905"/>
  <c r="AC905"/>
  <c r="R899"/>
  <c r="J897"/>
  <c r="V896"/>
  <c r="U896"/>
  <c r="U883"/>
  <c r="V883"/>
  <c r="S881"/>
  <c r="Q881"/>
  <c r="R881"/>
  <c r="W877"/>
  <c r="U877"/>
  <c r="J872"/>
  <c r="R871"/>
  <c r="Q871"/>
  <c r="E866"/>
  <c r="AC866"/>
  <c r="V855"/>
  <c r="U855"/>
  <c r="W855"/>
  <c r="J846"/>
  <c r="U845"/>
  <c r="W845"/>
  <c r="V845"/>
  <c r="W836"/>
  <c r="U836"/>
  <c r="V836"/>
  <c r="J830"/>
  <c r="Q824"/>
  <c r="R824"/>
  <c r="E817"/>
  <c r="AC817" s="1"/>
  <c r="AB815"/>
  <c r="T815"/>
  <c r="E813"/>
  <c r="AC813" s="1"/>
  <c r="W808"/>
  <c r="AB806"/>
  <c r="R806"/>
  <c r="S806"/>
  <c r="Q794"/>
  <c r="R794"/>
  <c r="W781"/>
  <c r="U781"/>
  <c r="AB780"/>
  <c r="Q780"/>
  <c r="R780"/>
  <c r="T780"/>
  <c r="U771"/>
  <c r="V771"/>
  <c r="J763"/>
  <c r="U754"/>
  <c r="V754"/>
  <c r="V747"/>
  <c r="U747"/>
  <c r="V744"/>
  <c r="U744"/>
  <c r="W744"/>
  <c r="AB734"/>
  <c r="J716"/>
  <c r="AB700"/>
  <c r="S700"/>
  <c r="Q700"/>
  <c r="V691"/>
  <c r="W691"/>
  <c r="J674"/>
  <c r="J664"/>
  <c r="S656"/>
  <c r="Q656"/>
  <c r="E1187"/>
  <c r="AC1187"/>
  <c r="E1186"/>
  <c r="AC1186" s="1"/>
  <c r="J1181"/>
  <c r="J1177"/>
  <c r="E1170"/>
  <c r="AC1170" s="1"/>
  <c r="J1168"/>
  <c r="J1167"/>
  <c r="E1164"/>
  <c r="AC1164" s="1"/>
  <c r="E1156"/>
  <c r="AC1156" s="1"/>
  <c r="E1148"/>
  <c r="AC1148" s="1"/>
  <c r="E1143"/>
  <c r="AC1143"/>
  <c r="J1139"/>
  <c r="J1132"/>
  <c r="J1126"/>
  <c r="E1124"/>
  <c r="AC1124" s="1"/>
  <c r="E1122"/>
  <c r="AC1122"/>
  <c r="E1119"/>
  <c r="AC1119" s="1"/>
  <c r="J1118"/>
  <c r="E1111"/>
  <c r="AC1111"/>
  <c r="J1104"/>
  <c r="E1101"/>
  <c r="AC1101" s="1"/>
  <c r="J1100"/>
  <c r="E1098"/>
  <c r="AC1098" s="1"/>
  <c r="J1094"/>
  <c r="E1092"/>
  <c r="AC1092" s="1"/>
  <c r="J1091"/>
  <c r="E1084"/>
  <c r="AC1084"/>
  <c r="E1083"/>
  <c r="AC1083" s="1"/>
  <c r="J1078"/>
  <c r="J1077"/>
  <c r="J1074"/>
  <c r="E1066"/>
  <c r="AC1066"/>
  <c r="E1052"/>
  <c r="AC1052" s="1"/>
  <c r="E1051"/>
  <c r="AC1051"/>
  <c r="J1050"/>
  <c r="E1039"/>
  <c r="AC1039" s="1"/>
  <c r="J1035"/>
  <c r="J1033"/>
  <c r="E1030"/>
  <c r="AC1030" s="1"/>
  <c r="E1026"/>
  <c r="AC1026"/>
  <c r="E1023"/>
  <c r="AC1023" s="1"/>
  <c r="J1014"/>
  <c r="J1010"/>
  <c r="E1008"/>
  <c r="AC1008" s="1"/>
  <c r="E1004"/>
  <c r="AC1004"/>
  <c r="J1000"/>
  <c r="E999"/>
  <c r="AC999"/>
  <c r="J992"/>
  <c r="E991"/>
  <c r="AC991" s="1"/>
  <c r="E983"/>
  <c r="AC983" s="1"/>
  <c r="E979"/>
  <c r="AC979" s="1"/>
  <c r="E978"/>
  <c r="AC978"/>
  <c r="R954"/>
  <c r="T954"/>
  <c r="J953"/>
  <c r="J949"/>
  <c r="J948"/>
  <c r="J930"/>
  <c r="J923"/>
  <c r="J916"/>
  <c r="U886"/>
  <c r="V886"/>
  <c r="W886"/>
  <c r="J876"/>
  <c r="W875"/>
  <c r="U875"/>
  <c r="J867"/>
  <c r="J857"/>
  <c r="Q853"/>
  <c r="R853"/>
  <c r="J823"/>
  <c r="J822"/>
  <c r="S805"/>
  <c r="AB805"/>
  <c r="T797"/>
  <c r="R797"/>
  <c r="S797"/>
  <c r="S783"/>
  <c r="T783"/>
  <c r="AB772"/>
  <c r="S772"/>
  <c r="Q749"/>
  <c r="R749"/>
  <c r="S749"/>
  <c r="Q729"/>
  <c r="S729"/>
  <c r="R729"/>
  <c r="T729"/>
  <c r="T711"/>
  <c r="Q711"/>
  <c r="J710"/>
  <c r="J670"/>
  <c r="J654"/>
  <c r="J653"/>
  <c r="Q876"/>
  <c r="R876"/>
  <c r="T859"/>
  <c r="Q859"/>
  <c r="S859"/>
  <c r="J858"/>
  <c r="R857"/>
  <c r="Q857"/>
  <c r="W854"/>
  <c r="U854"/>
  <c r="J848"/>
  <c r="S842"/>
  <c r="T842"/>
  <c r="J836"/>
  <c r="W825"/>
  <c r="U825"/>
  <c r="R817"/>
  <c r="S817"/>
  <c r="T817"/>
  <c r="AB817"/>
  <c r="Q813"/>
  <c r="R813"/>
  <c r="J804"/>
  <c r="J782"/>
  <c r="J779"/>
  <c r="J776"/>
  <c r="AB765"/>
  <c r="S765"/>
  <c r="T765"/>
  <c r="J761"/>
  <c r="J748"/>
  <c r="J706"/>
  <c r="J705"/>
  <c r="R704"/>
  <c r="S704"/>
  <c r="J698"/>
  <c r="W695"/>
  <c r="U695"/>
  <c r="J1250"/>
  <c r="E1248"/>
  <c r="AC1248" s="1"/>
  <c r="J1245"/>
  <c r="J1244"/>
  <c r="J1242"/>
  <c r="E1241"/>
  <c r="AC1241" s="1"/>
  <c r="E1240"/>
  <c r="AC1240" s="1"/>
  <c r="J1233"/>
  <c r="J1221"/>
  <c r="E1218"/>
  <c r="AC1218" s="1"/>
  <c r="E1213"/>
  <c r="AC1213" s="1"/>
  <c r="J1212"/>
  <c r="E1209"/>
  <c r="AC1209" s="1"/>
  <c r="E1208"/>
  <c r="AC1208" s="1"/>
  <c r="E1203"/>
  <c r="AC1203" s="1"/>
  <c r="J1196"/>
  <c r="E1194"/>
  <c r="AC1194" s="1"/>
  <c r="E1192"/>
  <c r="AC1192" s="1"/>
  <c r="E1189"/>
  <c r="AC1189" s="1"/>
  <c r="J1187"/>
  <c r="J1185"/>
  <c r="E1183"/>
  <c r="AC1183" s="1"/>
  <c r="E1178"/>
  <c r="AC1178" s="1"/>
  <c r="J1170"/>
  <c r="J1164"/>
  <c r="E1162"/>
  <c r="AC1162" s="1"/>
  <c r="J1158"/>
  <c r="E1157"/>
  <c r="AC1157"/>
  <c r="J1156"/>
  <c r="E1154"/>
  <c r="AC1154" s="1"/>
  <c r="E1152"/>
  <c r="AC1152"/>
  <c r="J1148"/>
  <c r="J1145"/>
  <c r="J1143"/>
  <c r="E1136"/>
  <c r="AC1136" s="1"/>
  <c r="E1133"/>
  <c r="AC1133"/>
  <c r="E1131"/>
  <c r="AC1131" s="1"/>
  <c r="E1127"/>
  <c r="AC1127" s="1"/>
  <c r="J1124"/>
  <c r="E1120"/>
  <c r="AC1120" s="1"/>
  <c r="J1119"/>
  <c r="J1117"/>
  <c r="J1111"/>
  <c r="E1110"/>
  <c r="AC1110" s="1"/>
  <c r="E1108"/>
  <c r="AC1108" s="1"/>
  <c r="J1101"/>
  <c r="E1099"/>
  <c r="AC1099"/>
  <c r="J1095"/>
  <c r="E1093"/>
  <c r="AC1093" s="1"/>
  <c r="J1092"/>
  <c r="E1088"/>
  <c r="AC1088" s="1"/>
  <c r="J1084"/>
  <c r="J1083"/>
  <c r="E1079"/>
  <c r="AC1079" s="1"/>
  <c r="E1076"/>
  <c r="AC1076" s="1"/>
  <c r="E1075"/>
  <c r="AC1075" s="1"/>
  <c r="E1071"/>
  <c r="AC1071"/>
  <c r="E1067"/>
  <c r="AC1067" s="1"/>
  <c r="J1066"/>
  <c r="E1058"/>
  <c r="AC1058" s="1"/>
  <c r="E1053"/>
  <c r="AC1053" s="1"/>
  <c r="E1044"/>
  <c r="AC1044" s="1"/>
  <c r="E1043"/>
  <c r="AC1043" s="1"/>
  <c r="J1039"/>
  <c r="J1036"/>
  <c r="E1028"/>
  <c r="AC1028" s="1"/>
  <c r="J1027"/>
  <c r="J1026"/>
  <c r="J1023"/>
  <c r="E1022"/>
  <c r="AC1022" s="1"/>
  <c r="J1017"/>
  <c r="J1016"/>
  <c r="J1009"/>
  <c r="J1008"/>
  <c r="J1004"/>
  <c r="E1001"/>
  <c r="AC1001" s="1"/>
  <c r="E988"/>
  <c r="AC988" s="1"/>
  <c r="E985"/>
  <c r="AC985" s="1"/>
  <c r="J983"/>
  <c r="J981"/>
  <c r="J966"/>
  <c r="J961"/>
  <c r="E960"/>
  <c r="AC960" s="1"/>
  <c r="R957"/>
  <c r="E946"/>
  <c r="AC946" s="1"/>
  <c r="E925"/>
  <c r="AC925" s="1"/>
  <c r="E922"/>
  <c r="AC922"/>
  <c r="AB920"/>
  <c r="E899"/>
  <c r="AC899" s="1"/>
  <c r="E895"/>
  <c r="AC895" s="1"/>
  <c r="T891"/>
  <c r="AB891"/>
  <c r="W889"/>
  <c r="E882"/>
  <c r="AC882" s="1"/>
  <c r="Q880"/>
  <c r="E868"/>
  <c r="AC868" s="1"/>
  <c r="J863"/>
  <c r="S861"/>
  <c r="J855"/>
  <c r="S853"/>
  <c r="AB842"/>
  <c r="Q840"/>
  <c r="AB840"/>
  <c r="J831"/>
  <c r="R829"/>
  <c r="T829"/>
  <c r="AB829"/>
  <c r="V815"/>
  <c r="W815"/>
  <c r="W807"/>
  <c r="U807"/>
  <c r="Q806"/>
  <c r="R805"/>
  <c r="U802"/>
  <c r="V802"/>
  <c r="W802"/>
  <c r="Q797"/>
  <c r="J796"/>
  <c r="J791"/>
  <c r="Q787"/>
  <c r="J781"/>
  <c r="R771"/>
  <c r="T771"/>
  <c r="T749"/>
  <c r="J736"/>
  <c r="AB733"/>
  <c r="T733"/>
  <c r="E732"/>
  <c r="AC732" s="1"/>
  <c r="Q689"/>
  <c r="E1219"/>
  <c r="AC1219" s="1"/>
  <c r="E1215"/>
  <c r="AC1215" s="1"/>
  <c r="J1214"/>
  <c r="J1208"/>
  <c r="J1203"/>
  <c r="J1202"/>
  <c r="E1201"/>
  <c r="AC1201" s="1"/>
  <c r="J1198"/>
  <c r="E1195"/>
  <c r="AC1195"/>
  <c r="J1183"/>
  <c r="E1182"/>
  <c r="AC1182" s="1"/>
  <c r="J1178"/>
  <c r="J1176"/>
  <c r="E1174"/>
  <c r="AC1174" s="1"/>
  <c r="E1171"/>
  <c r="AC1171" s="1"/>
  <c r="J1165"/>
  <c r="E1159"/>
  <c r="AC1159" s="1"/>
  <c r="E1151"/>
  <c r="AC1151" s="1"/>
  <c r="E1150"/>
  <c r="AC1150"/>
  <c r="J1149"/>
  <c r="E1146"/>
  <c r="AC1146" s="1"/>
  <c r="E1137"/>
  <c r="AC1137" s="1"/>
  <c r="E1135"/>
  <c r="AC1135" s="1"/>
  <c r="J1133"/>
  <c r="E1129"/>
  <c r="AC1129" s="1"/>
  <c r="J1127"/>
  <c r="E1125"/>
  <c r="AC1125" s="1"/>
  <c r="J1120"/>
  <c r="E1114"/>
  <c r="AC1114" s="1"/>
  <c r="J1108"/>
  <c r="E1105"/>
  <c r="AC1105" s="1"/>
  <c r="E1102"/>
  <c r="AC1102" s="1"/>
  <c r="E1089"/>
  <c r="AC1089" s="1"/>
  <c r="E1086"/>
  <c r="AC1086" s="1"/>
  <c r="J1081"/>
  <c r="E1080"/>
  <c r="AC1080" s="1"/>
  <c r="J1076"/>
  <c r="J1075"/>
  <c r="E1072"/>
  <c r="AC1072" s="1"/>
  <c r="J1070"/>
  <c r="E1062"/>
  <c r="AC1062" s="1"/>
  <c r="E1061"/>
  <c r="AC1061" s="1"/>
  <c r="E1054"/>
  <c r="AC1054" s="1"/>
  <c r="J1048"/>
  <c r="J1044"/>
  <c r="J1043"/>
  <c r="E1040"/>
  <c r="AC1040"/>
  <c r="E1032"/>
  <c r="AC1032"/>
  <c r="J1028"/>
  <c r="J1024"/>
  <c r="J1021"/>
  <c r="E1020"/>
  <c r="AC1020" s="1"/>
  <c r="E1013"/>
  <c r="AC1013" s="1"/>
  <c r="J1006"/>
  <c r="J999"/>
  <c r="E997"/>
  <c r="AC997" s="1"/>
  <c r="J993"/>
  <c r="J991"/>
  <c r="E989"/>
  <c r="AC989" s="1"/>
  <c r="V976"/>
  <c r="J972"/>
  <c r="J970"/>
  <c r="AB968"/>
  <c r="J962"/>
  <c r="J960"/>
  <c r="S952"/>
  <c r="AB952"/>
  <c r="J951"/>
  <c r="J928"/>
  <c r="U921"/>
  <c r="W921"/>
  <c r="S912"/>
  <c r="T912"/>
  <c r="J911"/>
  <c r="V910"/>
  <c r="W910"/>
  <c r="E903"/>
  <c r="AC903"/>
  <c r="S886"/>
  <c r="J883"/>
  <c r="S875"/>
  <c r="T875"/>
  <c r="J873"/>
  <c r="E860"/>
  <c r="AC860" s="1"/>
  <c r="V859"/>
  <c r="E854"/>
  <c r="AC854" s="1"/>
  <c r="J845"/>
  <c r="R842"/>
  <c r="V830"/>
  <c r="W830"/>
  <c r="U824"/>
  <c r="V824"/>
  <c r="Q817"/>
  <c r="S809"/>
  <c r="R809"/>
  <c r="J803"/>
  <c r="R785"/>
  <c r="S785"/>
  <c r="T785"/>
  <c r="T772"/>
  <c r="J754"/>
  <c r="R720"/>
  <c r="T720"/>
  <c r="Q714"/>
  <c r="AB714"/>
  <c r="S714"/>
  <c r="T714"/>
  <c r="U712"/>
  <c r="W712"/>
  <c r="V712"/>
  <c r="R711"/>
  <c r="R709"/>
  <c r="Q709"/>
  <c r="T709"/>
  <c r="R703"/>
  <c r="Q703"/>
  <c r="R702"/>
  <c r="Q702"/>
  <c r="R697"/>
  <c r="T697"/>
  <c r="S697"/>
  <c r="AB697"/>
  <c r="J691"/>
  <c r="E685"/>
  <c r="AC685" s="1"/>
  <c r="J681"/>
  <c r="J1218"/>
  <c r="J1213"/>
  <c r="J1209"/>
  <c r="E1206"/>
  <c r="AC1206" s="1"/>
  <c r="E1205"/>
  <c r="AC1205" s="1"/>
  <c r="E1204"/>
  <c r="AC1204" s="1"/>
  <c r="J1195"/>
  <c r="J1194"/>
  <c r="J1192"/>
  <c r="J1191"/>
  <c r="J1189"/>
  <c r="E1188"/>
  <c r="AC1188" s="1"/>
  <c r="E1172"/>
  <c r="AC1172" s="1"/>
  <c r="E1166"/>
  <c r="AC1166" s="1"/>
  <c r="E1163"/>
  <c r="AC1163" s="1"/>
  <c r="J1162"/>
  <c r="E1160"/>
  <c r="AC1160" s="1"/>
  <c r="J1157"/>
  <c r="J1154"/>
  <c r="J1152"/>
  <c r="J1150"/>
  <c r="J1146"/>
  <c r="E1144"/>
  <c r="AC1144"/>
  <c r="E1140"/>
  <c r="AC1140"/>
  <c r="J1136"/>
  <c r="J1131"/>
  <c r="E1121"/>
  <c r="AC1121"/>
  <c r="E1115"/>
  <c r="AC1115" s="1"/>
  <c r="J1110"/>
  <c r="E1109"/>
  <c r="AC1109" s="1"/>
  <c r="E1103"/>
  <c r="AC1103" s="1"/>
  <c r="J1099"/>
  <c r="J1088"/>
  <c r="J1086"/>
  <c r="E1085"/>
  <c r="AC1085" s="1"/>
  <c r="E1082"/>
  <c r="AC1082" s="1"/>
  <c r="J1079"/>
  <c r="E1073"/>
  <c r="AC1073" s="1"/>
  <c r="J1071"/>
  <c r="J1069"/>
  <c r="J1067"/>
  <c r="J1058"/>
  <c r="E1055"/>
  <c r="AC1055" s="1"/>
  <c r="J1054"/>
  <c r="E1049"/>
  <c r="AC1049" s="1"/>
  <c r="E1046"/>
  <c r="AC1046" s="1"/>
  <c r="E1045"/>
  <c r="AC1045" s="1"/>
  <c r="E1038"/>
  <c r="AC1038"/>
  <c r="E1037"/>
  <c r="AC1037" s="1"/>
  <c r="E1034"/>
  <c r="AC1034" s="1"/>
  <c r="E1025"/>
  <c r="AC1025" s="1"/>
  <c r="E1018"/>
  <c r="AC1018"/>
  <c r="E1007"/>
  <c r="AC1007" s="1"/>
  <c r="J1005"/>
  <c r="J1001"/>
  <c r="E998"/>
  <c r="AC998" s="1"/>
  <c r="E995"/>
  <c r="AC995"/>
  <c r="E994"/>
  <c r="AC994" s="1"/>
  <c r="E990"/>
  <c r="AC990" s="1"/>
  <c r="E986"/>
  <c r="AC986" s="1"/>
  <c r="J985"/>
  <c r="E982"/>
  <c r="AC982" s="1"/>
  <c r="E980"/>
  <c r="AC980"/>
  <c r="J977"/>
  <c r="J975"/>
  <c r="J973"/>
  <c r="J971"/>
  <c r="J958"/>
  <c r="AB932"/>
  <c r="R929"/>
  <c r="S929"/>
  <c r="T922"/>
  <c r="AB922"/>
  <c r="V897"/>
  <c r="W897"/>
  <c r="AB873"/>
  <c r="S873"/>
  <c r="Q873"/>
  <c r="J847"/>
  <c r="J844"/>
  <c r="E838"/>
  <c r="AC838" s="1"/>
  <c r="J825"/>
  <c r="J819"/>
  <c r="R816"/>
  <c r="S816"/>
  <c r="W806"/>
  <c r="U806"/>
  <c r="AB799"/>
  <c r="U766"/>
  <c r="V766"/>
  <c r="W766"/>
  <c r="AB757"/>
  <c r="S757"/>
  <c r="J756"/>
  <c r="AB751"/>
  <c r="J735"/>
  <c r="R732"/>
  <c r="AB732"/>
  <c r="T732"/>
  <c r="T723"/>
  <c r="Q723"/>
  <c r="Q720"/>
  <c r="J701"/>
  <c r="Q686"/>
  <c r="R686"/>
  <c r="J666"/>
  <c r="E820"/>
  <c r="AC820" s="1"/>
  <c r="J814"/>
  <c r="J811"/>
  <c r="E810"/>
  <c r="AC810" s="1"/>
  <c r="E802"/>
  <c r="AC802" s="1"/>
  <c r="J801"/>
  <c r="E787"/>
  <c r="AC787" s="1"/>
  <c r="E770"/>
  <c r="AC770" s="1"/>
  <c r="E767"/>
  <c r="AC767" s="1"/>
  <c r="E760"/>
  <c r="AC760"/>
  <c r="J752"/>
  <c r="J747"/>
  <c r="J738"/>
  <c r="J732"/>
  <c r="E730"/>
  <c r="AC730" s="1"/>
  <c r="J729"/>
  <c r="E727"/>
  <c r="AC727" s="1"/>
  <c r="E725"/>
  <c r="AC725" s="1"/>
  <c r="J724"/>
  <c r="E722"/>
  <c r="AC722" s="1"/>
  <c r="J714"/>
  <c r="E700"/>
  <c r="AC700" s="1"/>
  <c r="E694"/>
  <c r="AC694" s="1"/>
  <c r="J690"/>
  <c r="E687"/>
  <c r="AC687" s="1"/>
  <c r="J661"/>
  <c r="E601"/>
  <c r="AC601" s="1"/>
  <c r="J959"/>
  <c r="E944"/>
  <c r="AC944"/>
  <c r="E941"/>
  <c r="AC941" s="1"/>
  <c r="J940"/>
  <c r="J938"/>
  <c r="J937"/>
  <c r="J932"/>
  <c r="J929"/>
  <c r="J920"/>
  <c r="J908"/>
  <c r="J904"/>
  <c r="J902"/>
  <c r="E900"/>
  <c r="AC900" s="1"/>
  <c r="J899"/>
  <c r="J896"/>
  <c r="J894"/>
  <c r="E891"/>
  <c r="AC891" s="1"/>
  <c r="J888"/>
  <c r="J882"/>
  <c r="J881"/>
  <c r="E878"/>
  <c r="AC878"/>
  <c r="J875"/>
  <c r="E869"/>
  <c r="AC869" s="1"/>
  <c r="J868"/>
  <c r="J866"/>
  <c r="J854"/>
  <c r="J853"/>
  <c r="J850"/>
  <c r="E847"/>
  <c r="AC847" s="1"/>
  <c r="J843"/>
  <c r="J842"/>
  <c r="J840"/>
  <c r="J834"/>
  <c r="E825"/>
  <c r="AC825" s="1"/>
  <c r="J824"/>
  <c r="J810"/>
  <c r="J809"/>
  <c r="E807"/>
  <c r="AC807"/>
  <c r="E806"/>
  <c r="AC806" s="1"/>
  <c r="J805"/>
  <c r="J802"/>
  <c r="J797"/>
  <c r="E794"/>
  <c r="AC794" s="1"/>
  <c r="E791"/>
  <c r="AC791" s="1"/>
  <c r="J787"/>
  <c r="E784"/>
  <c r="AC784"/>
  <c r="J783"/>
  <c r="E781"/>
  <c r="AC781" s="1"/>
  <c r="E779"/>
  <c r="AC779" s="1"/>
  <c r="J775"/>
  <c r="T774"/>
  <c r="J770"/>
  <c r="J767"/>
  <c r="J766"/>
  <c r="J760"/>
  <c r="E748"/>
  <c r="AC748" s="1"/>
  <c r="R746"/>
  <c r="E744"/>
  <c r="AC744"/>
  <c r="E742"/>
  <c r="AC742" s="1"/>
  <c r="J734"/>
  <c r="J733"/>
  <c r="J730"/>
  <c r="J727"/>
  <c r="J722"/>
  <c r="E719"/>
  <c r="AC719" s="1"/>
  <c r="J718"/>
  <c r="E715"/>
  <c r="AC715"/>
  <c r="J703"/>
  <c r="E698"/>
  <c r="AC698" s="1"/>
  <c r="V697"/>
  <c r="E696"/>
  <c r="AC696" s="1"/>
  <c r="AB681"/>
  <c r="AB677"/>
  <c r="S677"/>
  <c r="T677"/>
  <c r="J665"/>
  <c r="J660"/>
  <c r="E659"/>
  <c r="AC659" s="1"/>
  <c r="E557"/>
  <c r="AC557" s="1"/>
  <c r="E556"/>
  <c r="AC556" s="1"/>
  <c r="E496"/>
  <c r="AC496" s="1"/>
  <c r="J980"/>
  <c r="E974"/>
  <c r="AC974"/>
  <c r="E966"/>
  <c r="AC966" s="1"/>
  <c r="E964"/>
  <c r="AC964"/>
  <c r="J956"/>
  <c r="E954"/>
  <c r="AC954" s="1"/>
  <c r="E950"/>
  <c r="AC950"/>
  <c r="E949"/>
  <c r="AC949" s="1"/>
  <c r="J946"/>
  <c r="J944"/>
  <c r="J941"/>
  <c r="E935"/>
  <c r="AC935" s="1"/>
  <c r="E933"/>
  <c r="AC933" s="1"/>
  <c r="E930"/>
  <c r="AC930" s="1"/>
  <c r="E928"/>
  <c r="AC928" s="1"/>
  <c r="E921"/>
  <c r="AC921" s="1"/>
  <c r="E917"/>
  <c r="AC917" s="1"/>
  <c r="E915"/>
  <c r="AC915" s="1"/>
  <c r="E909"/>
  <c r="AC909" s="1"/>
  <c r="E901"/>
  <c r="AC901" s="1"/>
  <c r="E892"/>
  <c r="AC892" s="1"/>
  <c r="J891"/>
  <c r="E889"/>
  <c r="AC889" s="1"/>
  <c r="J878"/>
  <c r="J877"/>
  <c r="J869"/>
  <c r="J864"/>
  <c r="E856"/>
  <c r="AC856" s="1"/>
  <c r="E849"/>
  <c r="AC849"/>
  <c r="E848"/>
  <c r="AC848" s="1"/>
  <c r="E844"/>
  <c r="AC844" s="1"/>
  <c r="E841"/>
  <c r="AC841" s="1"/>
  <c r="E837"/>
  <c r="AC837"/>
  <c r="E829"/>
  <c r="AC829" s="1"/>
  <c r="J828"/>
  <c r="J820"/>
  <c r="E819"/>
  <c r="AC819" s="1"/>
  <c r="E816"/>
  <c r="AC816"/>
  <c r="E815"/>
  <c r="AC815" s="1"/>
  <c r="J812"/>
  <c r="J807"/>
  <c r="E803"/>
  <c r="AC803" s="1"/>
  <c r="E798"/>
  <c r="AC798"/>
  <c r="J794"/>
  <c r="E792"/>
  <c r="AC792" s="1"/>
  <c r="E785"/>
  <c r="AC785" s="1"/>
  <c r="J784"/>
  <c r="E776"/>
  <c r="AC776" s="1"/>
  <c r="J774"/>
  <c r="E769"/>
  <c r="AC769"/>
  <c r="J765"/>
  <c r="E761"/>
  <c r="AC761" s="1"/>
  <c r="E757"/>
  <c r="AC757"/>
  <c r="AB748"/>
  <c r="E745"/>
  <c r="AC745" s="1"/>
  <c r="J744"/>
  <c r="J742"/>
  <c r="E737"/>
  <c r="AC737" s="1"/>
  <c r="E735"/>
  <c r="AC735" s="1"/>
  <c r="J725"/>
  <c r="J719"/>
  <c r="J717"/>
  <c r="J715"/>
  <c r="E708"/>
  <c r="AC708"/>
  <c r="W707"/>
  <c r="E705"/>
  <c r="AC705" s="1"/>
  <c r="J700"/>
  <c r="J696"/>
  <c r="J694"/>
  <c r="E693"/>
  <c r="AC693" s="1"/>
  <c r="J692"/>
  <c r="J687"/>
  <c r="Q681"/>
  <c r="J671"/>
  <c r="J669"/>
  <c r="E668"/>
  <c r="AC668" s="1"/>
  <c r="U661"/>
  <c r="R660"/>
  <c r="T660"/>
  <c r="J656"/>
  <c r="E600"/>
  <c r="AC600" s="1"/>
  <c r="S137"/>
  <c r="E137"/>
  <c r="AC137" s="1"/>
  <c r="J922"/>
  <c r="J921"/>
  <c r="E919"/>
  <c r="AC919" s="1"/>
  <c r="J915"/>
  <c r="E913"/>
  <c r="AC913" s="1"/>
  <c r="J909"/>
  <c r="J905"/>
  <c r="J903"/>
  <c r="J901"/>
  <c r="J898"/>
  <c r="J895"/>
  <c r="J889"/>
  <c r="E887"/>
  <c r="AC887" s="1"/>
  <c r="E885"/>
  <c r="AC885" s="1"/>
  <c r="J870"/>
  <c r="E865"/>
  <c r="AC865"/>
  <c r="E862"/>
  <c r="AC862" s="1"/>
  <c r="E861"/>
  <c r="AC861" s="1"/>
  <c r="J860"/>
  <c r="J856"/>
  <c r="E852"/>
  <c r="AC852" s="1"/>
  <c r="E851"/>
  <c r="AC851" s="1"/>
  <c r="E839"/>
  <c r="AC839"/>
  <c r="J837"/>
  <c r="E833"/>
  <c r="AC833" s="1"/>
  <c r="J829"/>
  <c r="J826"/>
  <c r="E823"/>
  <c r="AC823" s="1"/>
  <c r="J817"/>
  <c r="J816"/>
  <c r="J815"/>
  <c r="J813"/>
  <c r="E808"/>
  <c r="AC808" s="1"/>
  <c r="J798"/>
  <c r="E793"/>
  <c r="AC793"/>
  <c r="J792"/>
  <c r="E790"/>
  <c r="AC790" s="1"/>
  <c r="E788"/>
  <c r="AC788" s="1"/>
  <c r="J785"/>
  <c r="E777"/>
  <c r="AC777"/>
  <c r="E772"/>
  <c r="AC772" s="1"/>
  <c r="E771"/>
  <c r="AC771" s="1"/>
  <c r="J769"/>
  <c r="E759"/>
  <c r="AC759"/>
  <c r="J750"/>
  <c r="J745"/>
  <c r="E739"/>
  <c r="AC739" s="1"/>
  <c r="E731"/>
  <c r="AC731" s="1"/>
  <c r="E726"/>
  <c r="AC726" s="1"/>
  <c r="E723"/>
  <c r="AC723" s="1"/>
  <c r="E721"/>
  <c r="AC721" s="1"/>
  <c r="E720"/>
  <c r="AC720" s="1"/>
  <c r="E716"/>
  <c r="AC716" s="1"/>
  <c r="E713"/>
  <c r="AC713" s="1"/>
  <c r="E711"/>
  <c r="AC711" s="1"/>
  <c r="J708"/>
  <c r="E702"/>
  <c r="AC702" s="1"/>
  <c r="E699"/>
  <c r="AC699" s="1"/>
  <c r="R698"/>
  <c r="S698"/>
  <c r="E695"/>
  <c r="AC695" s="1"/>
  <c r="J689"/>
  <c r="E684"/>
  <c r="AC684" s="1"/>
  <c r="J682"/>
  <c r="J679"/>
  <c r="U670"/>
  <c r="W670"/>
  <c r="R314"/>
  <c r="E314"/>
  <c r="AC314" s="1"/>
  <c r="J979"/>
  <c r="E975"/>
  <c r="AC975" s="1"/>
  <c r="E971"/>
  <c r="AC971" s="1"/>
  <c r="E961"/>
  <c r="AC961" s="1"/>
  <c r="E955"/>
  <c r="AC955" s="1"/>
  <c r="E953"/>
  <c r="AC953" s="1"/>
  <c r="J952"/>
  <c r="J947"/>
  <c r="E945"/>
  <c r="AC945" s="1"/>
  <c r="J942"/>
  <c r="J939"/>
  <c r="E936"/>
  <c r="AC936" s="1"/>
  <c r="J931"/>
  <c r="J924"/>
  <c r="E914"/>
  <c r="AC914" s="1"/>
  <c r="J912"/>
  <c r="E910"/>
  <c r="AC910" s="1"/>
  <c r="E907"/>
  <c r="AC907" s="1"/>
  <c r="E893"/>
  <c r="AC893" s="1"/>
  <c r="J892"/>
  <c r="E890"/>
  <c r="AC890" s="1"/>
  <c r="E886"/>
  <c r="AC886" s="1"/>
  <c r="E883"/>
  <c r="AC883" s="1"/>
  <c r="E880"/>
  <c r="AC880" s="1"/>
  <c r="J879"/>
  <c r="E876"/>
  <c r="AC876" s="1"/>
  <c r="E871"/>
  <c r="AC871" s="1"/>
  <c r="J865"/>
  <c r="J862"/>
  <c r="J859"/>
  <c r="J852"/>
  <c r="J849"/>
  <c r="J841"/>
  <c r="J839"/>
  <c r="J838"/>
  <c r="E835"/>
  <c r="AC835" s="1"/>
  <c r="J832"/>
  <c r="E830"/>
  <c r="AC830" s="1"/>
  <c r="E827"/>
  <c r="AC827" s="1"/>
  <c r="J821"/>
  <c r="E818"/>
  <c r="AC818" s="1"/>
  <c r="J799"/>
  <c r="E796"/>
  <c r="AC796" s="1"/>
  <c r="J795"/>
  <c r="J790"/>
  <c r="J788"/>
  <c r="E786"/>
  <c r="AC786"/>
  <c r="E782"/>
  <c r="AC782"/>
  <c r="J780"/>
  <c r="E778"/>
  <c r="AC778" s="1"/>
  <c r="T777"/>
  <c r="T776"/>
  <c r="J772"/>
  <c r="E764"/>
  <c r="AC764" s="1"/>
  <c r="E762"/>
  <c r="AC762" s="1"/>
  <c r="J759"/>
  <c r="V758"/>
  <c r="J758"/>
  <c r="J757"/>
  <c r="J755"/>
  <c r="T754"/>
  <c r="E754"/>
  <c r="AC754" s="1"/>
  <c r="J753"/>
  <c r="J749"/>
  <c r="E743"/>
  <c r="AC743" s="1"/>
  <c r="E741"/>
  <c r="AC741" s="1"/>
  <c r="J739"/>
  <c r="J737"/>
  <c r="J731"/>
  <c r="E728"/>
  <c r="AC728"/>
  <c r="J720"/>
  <c r="E712"/>
  <c r="AC712" s="1"/>
  <c r="J711"/>
  <c r="J709"/>
  <c r="E704"/>
  <c r="AC704" s="1"/>
  <c r="W694"/>
  <c r="E691"/>
  <c r="AC691" s="1"/>
  <c r="E688"/>
  <c r="AC688" s="1"/>
  <c r="E686"/>
  <c r="AC686" s="1"/>
  <c r="J684"/>
  <c r="W680"/>
  <c r="S674"/>
  <c r="E673"/>
  <c r="AC673" s="1"/>
  <c r="J667"/>
  <c r="E581"/>
  <c r="AC581" s="1"/>
  <c r="E502"/>
  <c r="AC502" s="1"/>
  <c r="AB186"/>
  <c r="E962"/>
  <c r="AC962" s="1"/>
  <c r="E958"/>
  <c r="AC958" s="1"/>
  <c r="E951"/>
  <c r="AC951" s="1"/>
  <c r="E948"/>
  <c r="AC948"/>
  <c r="J945"/>
  <c r="E943"/>
  <c r="AC943" s="1"/>
  <c r="E940"/>
  <c r="AC940" s="1"/>
  <c r="E937"/>
  <c r="AC937" s="1"/>
  <c r="J936"/>
  <c r="E929"/>
  <c r="AC929" s="1"/>
  <c r="E926"/>
  <c r="AC926" s="1"/>
  <c r="J925"/>
  <c r="E923"/>
  <c r="AC923" s="1"/>
  <c r="E918"/>
  <c r="AC918" s="1"/>
  <c r="E916"/>
  <c r="AC916" s="1"/>
  <c r="J914"/>
  <c r="J913"/>
  <c r="E911"/>
  <c r="AC911" s="1"/>
  <c r="J907"/>
  <c r="E902"/>
  <c r="AC902" s="1"/>
  <c r="J893"/>
  <c r="J890"/>
  <c r="J887"/>
  <c r="J886"/>
  <c r="J885"/>
  <c r="J880"/>
  <c r="E874"/>
  <c r="AC874" s="1"/>
  <c r="E873"/>
  <c r="AC873"/>
  <c r="E872"/>
  <c r="AC872" s="1"/>
  <c r="E867"/>
  <c r="AC867" s="1"/>
  <c r="E863"/>
  <c r="AC863" s="1"/>
  <c r="J861"/>
  <c r="E858"/>
  <c r="AC858" s="1"/>
  <c r="E857"/>
  <c r="AC857" s="1"/>
  <c r="J851"/>
  <c r="E846"/>
  <c r="AC846" s="1"/>
  <c r="E845"/>
  <c r="AC845" s="1"/>
  <c r="J833"/>
  <c r="E811"/>
  <c r="AC811" s="1"/>
  <c r="E809"/>
  <c r="AC809" s="1"/>
  <c r="J808"/>
  <c r="E801"/>
  <c r="AC801" s="1"/>
  <c r="E800"/>
  <c r="AC800" s="1"/>
  <c r="J793"/>
  <c r="J786"/>
  <c r="E783"/>
  <c r="AC783" s="1"/>
  <c r="J778"/>
  <c r="J777"/>
  <c r="E775"/>
  <c r="AC775" s="1"/>
  <c r="E773"/>
  <c r="AC773"/>
  <c r="J771"/>
  <c r="E768"/>
  <c r="AC768" s="1"/>
  <c r="J764"/>
  <c r="E763"/>
  <c r="AC763" s="1"/>
  <c r="E756"/>
  <c r="AC756" s="1"/>
  <c r="J751"/>
  <c r="E746"/>
  <c r="AC746"/>
  <c r="J743"/>
  <c r="J741"/>
  <c r="E736"/>
  <c r="AC736" s="1"/>
  <c r="E729"/>
  <c r="AC729" s="1"/>
  <c r="J728"/>
  <c r="J726"/>
  <c r="E724"/>
  <c r="AC724" s="1"/>
  <c r="J723"/>
  <c r="J721"/>
  <c r="E714"/>
  <c r="AC714" s="1"/>
  <c r="J713"/>
  <c r="E710"/>
  <c r="AC710" s="1"/>
  <c r="E707"/>
  <c r="AC707" s="1"/>
  <c r="J695"/>
  <c r="J688"/>
  <c r="E683"/>
  <c r="AC683" s="1"/>
  <c r="E681"/>
  <c r="AC681" s="1"/>
  <c r="E675"/>
  <c r="AC675" s="1"/>
  <c r="J673"/>
  <c r="E666"/>
  <c r="AC666" s="1"/>
  <c r="S663"/>
  <c r="AB663"/>
  <c r="J662"/>
  <c r="E654"/>
  <c r="AC654" s="1"/>
  <c r="E550"/>
  <c r="AC550" s="1"/>
  <c r="R361"/>
  <c r="E361"/>
  <c r="AC361"/>
  <c r="E706"/>
  <c r="AC706" s="1"/>
  <c r="J704"/>
  <c r="E701"/>
  <c r="AC701"/>
  <c r="J699"/>
  <c r="J697"/>
  <c r="J685"/>
  <c r="E682"/>
  <c r="AC682" s="1"/>
  <c r="J678"/>
  <c r="J677"/>
  <c r="E676"/>
  <c r="AC676" s="1"/>
  <c r="E674"/>
  <c r="AC674" s="1"/>
  <c r="E670"/>
  <c r="AC670" s="1"/>
  <c r="E658"/>
  <c r="AC658" s="1"/>
  <c r="J655"/>
  <c r="E204"/>
  <c r="AC204" s="1"/>
  <c r="J181"/>
  <c r="E671"/>
  <c r="AC671" s="1"/>
  <c r="E661"/>
  <c r="AC661" s="1"/>
  <c r="J658"/>
  <c r="E656"/>
  <c r="AC656" s="1"/>
  <c r="E324"/>
  <c r="AC324" s="1"/>
  <c r="E234"/>
  <c r="AC234" s="1"/>
  <c r="E213"/>
  <c r="AC213" s="1"/>
  <c r="Q44"/>
  <c r="R159"/>
  <c r="E159"/>
  <c r="AC159" s="1"/>
  <c r="J702"/>
  <c r="J693"/>
  <c r="J686"/>
  <c r="J683"/>
  <c r="J675"/>
  <c r="E672"/>
  <c r="AC672" s="1"/>
  <c r="E669"/>
  <c r="AC669" s="1"/>
  <c r="J668"/>
  <c r="E664"/>
  <c r="AC664" s="1"/>
  <c r="J663"/>
  <c r="E662"/>
  <c r="AC662"/>
  <c r="J659"/>
  <c r="E657"/>
  <c r="AC657" s="1"/>
  <c r="E431"/>
  <c r="AC431"/>
  <c r="E363"/>
  <c r="AC363" s="1"/>
  <c r="J309"/>
  <c r="E92"/>
  <c r="AC92" s="1"/>
  <c r="E75"/>
  <c r="AC75" s="1"/>
  <c r="E397"/>
  <c r="AC397"/>
  <c r="E232"/>
  <c r="AC232" s="1"/>
  <c r="E170"/>
  <c r="AC170" s="1"/>
  <c r="E680"/>
  <c r="AC680" s="1"/>
  <c r="E678"/>
  <c r="AC678" s="1"/>
  <c r="J672"/>
  <c r="E667"/>
  <c r="AC667"/>
  <c r="J657"/>
  <c r="E655"/>
  <c r="AC655" s="1"/>
  <c r="E653"/>
  <c r="AC653"/>
  <c r="E216"/>
  <c r="AC216" s="1"/>
  <c r="E173"/>
  <c r="AC173" s="1"/>
  <c r="J172"/>
  <c r="E167"/>
  <c r="AC167" s="1"/>
  <c r="S153"/>
  <c r="E153"/>
  <c r="AC153" s="1"/>
  <c r="E148"/>
  <c r="AC148" s="1"/>
  <c r="X2684"/>
  <c r="AA2684"/>
  <c r="Y2684"/>
  <c r="Z2684"/>
  <c r="X2716"/>
  <c r="Z2716"/>
  <c r="AA2716"/>
  <c r="Y2716"/>
  <c r="AA2766"/>
  <c r="X2766"/>
  <c r="Z2766"/>
  <c r="Y2766"/>
  <c r="AA2999"/>
  <c r="X2999"/>
  <c r="Y2999"/>
  <c r="Z2999"/>
  <c r="AA2377"/>
  <c r="Y2377"/>
  <c r="Z2377"/>
  <c r="X2377"/>
  <c r="X2613"/>
  <c r="AA2613"/>
  <c r="Y2613"/>
  <c r="Z2613"/>
  <c r="X2885"/>
  <c r="AA2885"/>
  <c r="Y2885"/>
  <c r="Z2885"/>
  <c r="X2916"/>
  <c r="Y2916"/>
  <c r="AA2916"/>
  <c r="Z2916"/>
  <c r="X2953"/>
  <c r="Y2953"/>
  <c r="AA2953"/>
  <c r="Z2953"/>
  <c r="X2896"/>
  <c r="Y2896"/>
  <c r="AA2896"/>
  <c r="Z2896"/>
  <c r="Y2986"/>
  <c r="AA2986"/>
  <c r="Z2986"/>
  <c r="X2986"/>
  <c r="Y2310"/>
  <c r="X2310"/>
  <c r="Z2310"/>
  <c r="AA2310"/>
  <c r="AA2512"/>
  <c r="Y2512"/>
  <c r="Z2512"/>
  <c r="X2512"/>
  <c r="Y2548"/>
  <c r="Z2548"/>
  <c r="AA2548"/>
  <c r="X2548"/>
  <c r="Y2880"/>
  <c r="Z2880"/>
  <c r="AA2880"/>
  <c r="X2880"/>
  <c r="Z2909"/>
  <c r="Y2909"/>
  <c r="X2909"/>
  <c r="AA2909"/>
  <c r="Z2579"/>
  <c r="Y2579"/>
  <c r="AA2579"/>
  <c r="X2579"/>
  <c r="AA2822"/>
  <c r="X2822"/>
  <c r="Y2822"/>
  <c r="Z2822"/>
  <c r="AA2978"/>
  <c r="X2978"/>
  <c r="Y2978"/>
  <c r="Z2978"/>
  <c r="AA2802"/>
  <c r="Z2802"/>
  <c r="X2802"/>
  <c r="Y2802"/>
  <c r="Y2480"/>
  <c r="Z2480"/>
  <c r="X2480"/>
  <c r="AA2480"/>
  <c r="AA2967"/>
  <c r="Y2967"/>
  <c r="X2967"/>
  <c r="Z2967"/>
  <c r="AA2437"/>
  <c r="Z2437"/>
  <c r="X2437"/>
  <c r="Y2437"/>
  <c r="AA2161"/>
  <c r="X2161"/>
  <c r="Y2161"/>
  <c r="Z2161"/>
  <c r="X2234"/>
  <c r="Z2234"/>
  <c r="AA2234"/>
  <c r="Y2234"/>
  <c r="X2309"/>
  <c r="Z2309"/>
  <c r="Y2309"/>
  <c r="AA2309"/>
  <c r="X1715"/>
  <c r="AA1715"/>
  <c r="Y1715"/>
  <c r="Z1715"/>
  <c r="X2061"/>
  <c r="Z2061"/>
  <c r="AA2061"/>
  <c r="Y2061"/>
  <c r="Y2077"/>
  <c r="Z2077"/>
  <c r="AA2077"/>
  <c r="X2077"/>
  <c r="AA2187"/>
  <c r="Z2187"/>
  <c r="Y2187"/>
  <c r="X2187"/>
  <c r="Y2225"/>
  <c r="Z2225"/>
  <c r="X2225"/>
  <c r="AA2225"/>
  <c r="AA2331"/>
  <c r="Y2331"/>
  <c r="Z2331"/>
  <c r="X2331"/>
  <c r="Y1539"/>
  <c r="Z1539"/>
  <c r="X1539"/>
  <c r="AA1539"/>
  <c r="X2084"/>
  <c r="Z2084"/>
  <c r="AA2084"/>
  <c r="Y2084"/>
  <c r="Y2138"/>
  <c r="X2138"/>
  <c r="AA2138"/>
  <c r="Z2138"/>
  <c r="X2239"/>
  <c r="AA2239"/>
  <c r="Y2239"/>
  <c r="Z2239"/>
  <c r="X2094"/>
  <c r="Z2094"/>
  <c r="Y2094"/>
  <c r="AA2094"/>
  <c r="Z2213"/>
  <c r="AA2213"/>
  <c r="X2213"/>
  <c r="Y2213"/>
  <c r="X2492"/>
  <c r="Z2492"/>
  <c r="Y2492"/>
  <c r="AA2492"/>
  <c r="Y2547"/>
  <c r="Z2547"/>
  <c r="AA2547"/>
  <c r="X2547"/>
  <c r="X2628"/>
  <c r="Y2628"/>
  <c r="Z2628"/>
  <c r="AA2628"/>
  <c r="Z2781"/>
  <c r="X2781"/>
  <c r="Y2781"/>
  <c r="AA2781"/>
  <c r="Z2920"/>
  <c r="X2920"/>
  <c r="AA2920"/>
  <c r="Y2920"/>
  <c r="X2261"/>
  <c r="Z2261"/>
  <c r="AA2261"/>
  <c r="Y2261"/>
  <c r="X2447"/>
  <c r="AA2447"/>
  <c r="Z2447"/>
  <c r="Y2447"/>
  <c r="AA2637"/>
  <c r="X2637"/>
  <c r="Z2637"/>
  <c r="Y2637"/>
  <c r="Y2814"/>
  <c r="Z2814"/>
  <c r="X2814"/>
  <c r="AA2814"/>
  <c r="AA2910"/>
  <c r="X2910"/>
  <c r="Y2910"/>
  <c r="Z2910"/>
  <c r="AA2928"/>
  <c r="X2928"/>
  <c r="Z2928"/>
  <c r="Y2928"/>
  <c r="X2298"/>
  <c r="Y2298"/>
  <c r="Z2298"/>
  <c r="AA2298"/>
  <c r="Y2504"/>
  <c r="AA2504"/>
  <c r="Z2504"/>
  <c r="X2504"/>
  <c r="Z2638"/>
  <c r="AA2638"/>
  <c r="Y2638"/>
  <c r="X2638"/>
  <c r="Y2780"/>
  <c r="AA2780"/>
  <c r="Z2780"/>
  <c r="X2780"/>
  <c r="Y2878"/>
  <c r="AA2878"/>
  <c r="Z2878"/>
  <c r="X2878"/>
  <c r="X1858"/>
  <c r="Z1858"/>
  <c r="AA1858"/>
  <c r="Y1858"/>
  <c r="Y2158"/>
  <c r="X2158"/>
  <c r="Z2158"/>
  <c r="AA2158"/>
  <c r="X2391"/>
  <c r="Z2391"/>
  <c r="AA2391"/>
  <c r="Y2391"/>
  <c r="X2064"/>
  <c r="Y2064"/>
  <c r="Z2064"/>
  <c r="AA2064"/>
  <c r="Z2371"/>
  <c r="X2371"/>
  <c r="Y2371"/>
  <c r="AA2371"/>
  <c r="AA2428"/>
  <c r="X2428"/>
  <c r="Z2428"/>
  <c r="Y2428"/>
  <c r="Y2513"/>
  <c r="X2513"/>
  <c r="AA2513"/>
  <c r="Z2513"/>
  <c r="Z2596"/>
  <c r="X2596"/>
  <c r="Y2596"/>
  <c r="AA2596"/>
  <c r="Y2605"/>
  <c r="AA2605"/>
  <c r="X2605"/>
  <c r="Z2605"/>
  <c r="Y2724"/>
  <c r="Z2724"/>
  <c r="AA2724"/>
  <c r="X2724"/>
  <c r="X2895"/>
  <c r="Y2895"/>
  <c r="AA2895"/>
  <c r="Z2895"/>
  <c r="Z2355"/>
  <c r="X2355"/>
  <c r="AA2355"/>
  <c r="Y2355"/>
  <c r="Y2535"/>
  <c r="X2535"/>
  <c r="Z2535"/>
  <c r="AA2535"/>
  <c r="X2618"/>
  <c r="Z2618"/>
  <c r="AA2618"/>
  <c r="Y2618"/>
  <c r="Z2640"/>
  <c r="X2640"/>
  <c r="Y2640"/>
  <c r="AA2640"/>
  <c r="Z2694"/>
  <c r="X2694"/>
  <c r="AA2694"/>
  <c r="Y2694"/>
  <c r="Y2737"/>
  <c r="X2737"/>
  <c r="Z2737"/>
  <c r="AA2737"/>
  <c r="Y2764"/>
  <c r="X2764"/>
  <c r="AA2764"/>
  <c r="Z2764"/>
  <c r="Y2782"/>
  <c r="Z2782"/>
  <c r="AA2782"/>
  <c r="X2782"/>
  <c r="AA2851"/>
  <c r="Z2851"/>
  <c r="Y2851"/>
  <c r="X2851"/>
  <c r="Z2322"/>
  <c r="Y2322"/>
  <c r="X2322"/>
  <c r="AA2322"/>
  <c r="X2435"/>
  <c r="Y2435"/>
  <c r="Z2435"/>
  <c r="AA2435"/>
  <c r="AA2520"/>
  <c r="X2520"/>
  <c r="Z2520"/>
  <c r="Y2520"/>
  <c r="X2564"/>
  <c r="Y2564"/>
  <c r="Z2564"/>
  <c r="AA2564"/>
  <c r="X2604"/>
  <c r="Y2604"/>
  <c r="AA2604"/>
  <c r="Z2604"/>
  <c r="X2826"/>
  <c r="AA2826"/>
  <c r="Z2826"/>
  <c r="Y2826"/>
  <c r="Y2569"/>
  <c r="X2569"/>
  <c r="AA2569"/>
  <c r="Z2569"/>
  <c r="Z2833"/>
  <c r="Y2833"/>
  <c r="AA2833"/>
  <c r="X2833"/>
  <c r="Z2898"/>
  <c r="X2898"/>
  <c r="Y2898"/>
  <c r="AA2898"/>
  <c r="Z2819"/>
  <c r="Y2819"/>
  <c r="X2819"/>
  <c r="AA2819"/>
  <c r="Y2970"/>
  <c r="Z2970"/>
  <c r="AA2970"/>
  <c r="X2970"/>
  <c r="Z2537"/>
  <c r="X2537"/>
  <c r="Y2537"/>
  <c r="AA2537"/>
  <c r="Z2745"/>
  <c r="X2745"/>
  <c r="AA2745"/>
  <c r="Y2745"/>
  <c r="Z2493"/>
  <c r="AA2493"/>
  <c r="X2493"/>
  <c r="Y2493"/>
  <c r="AA2540"/>
  <c r="Z2540"/>
  <c r="X2540"/>
  <c r="Y2540"/>
  <c r="Z2675"/>
  <c r="X2675"/>
  <c r="Y2675"/>
  <c r="AA2675"/>
  <c r="X2790"/>
  <c r="AA2790"/>
  <c r="Z2790"/>
  <c r="Y2790"/>
  <c r="X2865"/>
  <c r="AA2865"/>
  <c r="Y2865"/>
  <c r="Z2865"/>
  <c r="Z2422"/>
  <c r="Y2422"/>
  <c r="X2422"/>
  <c r="AA2422"/>
  <c r="Y2505"/>
  <c r="AA2505"/>
  <c r="Z2505"/>
  <c r="X2505"/>
  <c r="Z2800"/>
  <c r="AA2800"/>
  <c r="Y2800"/>
  <c r="X2800"/>
  <c r="Z2853"/>
  <c r="Y2853"/>
  <c r="X2853"/>
  <c r="AA2853"/>
  <c r="X2958"/>
  <c r="Y2958"/>
  <c r="AA2958"/>
  <c r="Z2958"/>
  <c r="Y2691"/>
  <c r="AA2691"/>
  <c r="X2691"/>
  <c r="Z2691"/>
  <c r="X2593"/>
  <c r="Z2593"/>
  <c r="AA2593"/>
  <c r="Y2593"/>
  <c r="Z2572"/>
  <c r="Y2572"/>
  <c r="AA2572"/>
  <c r="X2572"/>
  <c r="Y2975"/>
  <c r="AA2975"/>
  <c r="X2975"/>
  <c r="Z2975"/>
  <c r="Y721"/>
  <c r="Z721"/>
  <c r="AA721"/>
  <c r="X721"/>
  <c r="Y942"/>
  <c r="Z942"/>
  <c r="AA942"/>
  <c r="X942"/>
  <c r="AA1136"/>
  <c r="X1136"/>
  <c r="Z1136"/>
  <c r="Y1136"/>
  <c r="Z681"/>
  <c r="X681"/>
  <c r="AA681"/>
  <c r="Y681"/>
  <c r="Z981"/>
  <c r="AA981"/>
  <c r="X981"/>
  <c r="Y981"/>
  <c r="X776"/>
  <c r="Y776"/>
  <c r="AA776"/>
  <c r="Z776"/>
  <c r="Z1229"/>
  <c r="AA1229"/>
  <c r="Y1229"/>
  <c r="X1229"/>
  <c r="Z1380"/>
  <c r="Y1380"/>
  <c r="AA1380"/>
  <c r="X1380"/>
  <c r="Z1460"/>
  <c r="X1460"/>
  <c r="AA1460"/>
  <c r="Y1460"/>
  <c r="Z1234"/>
  <c r="X1234"/>
  <c r="Y1234"/>
  <c r="AA1234"/>
  <c r="Z1378"/>
  <c r="AA1378"/>
  <c r="Y1378"/>
  <c r="X1378"/>
  <c r="Z1328"/>
  <c r="X1328"/>
  <c r="AA1328"/>
  <c r="Y1328"/>
  <c r="AA1748"/>
  <c r="Y1748"/>
  <c r="Z1748"/>
  <c r="X1748"/>
  <c r="X1564"/>
  <c r="AA1564"/>
  <c r="Y1564"/>
  <c r="Z1564"/>
  <c r="Z906"/>
  <c r="Y906"/>
  <c r="AA906"/>
  <c r="X906"/>
  <c r="Y1408"/>
  <c r="X1408"/>
  <c r="Z1408"/>
  <c r="AA1408"/>
  <c r="Z1668"/>
  <c r="Y1668"/>
  <c r="AA1668"/>
  <c r="X1668"/>
  <c r="AA1253"/>
  <c r="X1253"/>
  <c r="Y1253"/>
  <c r="Z1253"/>
  <c r="AA2258"/>
  <c r="Z2258"/>
  <c r="X2258"/>
  <c r="Y2258"/>
  <c r="Z2761"/>
  <c r="Y2761"/>
  <c r="AA2761"/>
  <c r="X2761"/>
  <c r="AA2871"/>
  <c r="Y2871"/>
  <c r="X2871"/>
  <c r="Z2871"/>
  <c r="Y2436"/>
  <c r="AA2436"/>
  <c r="Z2436"/>
  <c r="X2436"/>
  <c r="AA2573"/>
  <c r="Z2573"/>
  <c r="X2573"/>
  <c r="Y2573"/>
  <c r="Z2074"/>
  <c r="AA2074"/>
  <c r="Y2074"/>
  <c r="X2074"/>
  <c r="X712"/>
  <c r="Y712"/>
  <c r="Z712"/>
  <c r="AA712"/>
  <c r="X2052"/>
  <c r="Y2052"/>
  <c r="Z2052"/>
  <c r="AA2052"/>
  <c r="AA2398"/>
  <c r="Y2398"/>
  <c r="Z2398"/>
  <c r="X2398"/>
  <c r="Z2466"/>
  <c r="Y2466"/>
  <c r="AA2466"/>
  <c r="X2466"/>
  <c r="Y2538"/>
  <c r="X2538"/>
  <c r="Z2538"/>
  <c r="AA2538"/>
  <c r="X2565"/>
  <c r="AA2565"/>
  <c r="Y2565"/>
  <c r="Z2565"/>
  <c r="Y2655"/>
  <c r="Z2655"/>
  <c r="AA2655"/>
  <c r="X2655"/>
  <c r="Z2710"/>
  <c r="AA2710"/>
  <c r="X2710"/>
  <c r="Y2710"/>
  <c r="Y2738"/>
  <c r="Z2738"/>
  <c r="AA2738"/>
  <c r="X2738"/>
  <c r="X2827"/>
  <c r="Z2827"/>
  <c r="AA2827"/>
  <c r="Y2827"/>
  <c r="AA2862"/>
  <c r="X2862"/>
  <c r="Z2862"/>
  <c r="Y2862"/>
  <c r="X2900"/>
  <c r="AA2900"/>
  <c r="Z2900"/>
  <c r="Y2900"/>
  <c r="AA2951"/>
  <c r="X2951"/>
  <c r="Z2951"/>
  <c r="Y2951"/>
  <c r="X2392"/>
  <c r="Z2392"/>
  <c r="AA2392"/>
  <c r="Y2392"/>
  <c r="Y2457"/>
  <c r="Z2457"/>
  <c r="AA2457"/>
  <c r="X2457"/>
  <c r="Y2481"/>
  <c r="X2481"/>
  <c r="AA2481"/>
  <c r="Z2481"/>
  <c r="AA2554"/>
  <c r="X2554"/>
  <c r="Y2554"/>
  <c r="Z2554"/>
  <c r="X2599"/>
  <c r="Z2599"/>
  <c r="Y2599"/>
  <c r="AA2599"/>
  <c r="AA2725"/>
  <c r="Y2725"/>
  <c r="X2725"/>
  <c r="Z2725"/>
  <c r="Z2857"/>
  <c r="Y2857"/>
  <c r="AA2857"/>
  <c r="X2857"/>
  <c r="AA2345"/>
  <c r="Y2345"/>
  <c r="X2345"/>
  <c r="Z2345"/>
  <c r="Y2424"/>
  <c r="X2424"/>
  <c r="Z2424"/>
  <c r="AA2424"/>
  <c r="Z2690"/>
  <c r="AA2690"/>
  <c r="X2690"/>
  <c r="Y2690"/>
  <c r="Z2835"/>
  <c r="X2835"/>
  <c r="Y2835"/>
  <c r="AA2835"/>
  <c r="AA2087"/>
  <c r="X2087"/>
  <c r="Z2087"/>
  <c r="Y2087"/>
  <c r="Z2143"/>
  <c r="AA2143"/>
  <c r="Y2143"/>
  <c r="X2143"/>
  <c r="Y2276"/>
  <c r="Z2276"/>
  <c r="AA2276"/>
  <c r="X2276"/>
  <c r="Z2304"/>
  <c r="X2304"/>
  <c r="Y2304"/>
  <c r="AA2304"/>
  <c r="Z2423"/>
  <c r="Y2423"/>
  <c r="X2423"/>
  <c r="AA2423"/>
  <c r="Y2174"/>
  <c r="AA2174"/>
  <c r="X2174"/>
  <c r="Z2174"/>
  <c r="AA2318"/>
  <c r="X2318"/>
  <c r="Z2318"/>
  <c r="Y2318"/>
  <c r="X2491"/>
  <c r="Y2491"/>
  <c r="Z2491"/>
  <c r="AA2491"/>
  <c r="X2517"/>
  <c r="Z2517"/>
  <c r="AA2517"/>
  <c r="Y2517"/>
  <c r="Z2555"/>
  <c r="AA2555"/>
  <c r="Y2555"/>
  <c r="X2555"/>
  <c r="Y2668"/>
  <c r="Z2668"/>
  <c r="X2668"/>
  <c r="AA2668"/>
  <c r="AA2756"/>
  <c r="Y2756"/>
  <c r="Z2756"/>
  <c r="X2756"/>
  <c r="Y2801"/>
  <c r="AA2801"/>
  <c r="X2801"/>
  <c r="Z2801"/>
  <c r="Y2858"/>
  <c r="AA2858"/>
  <c r="X2858"/>
  <c r="Z2858"/>
  <c r="X2876"/>
  <c r="Z2876"/>
  <c r="AA2876"/>
  <c r="Y2876"/>
  <c r="Z2899"/>
  <c r="Y2899"/>
  <c r="AA2899"/>
  <c r="X2899"/>
  <c r="Z1667"/>
  <c r="AA1667"/>
  <c r="X1667"/>
  <c r="Y1667"/>
  <c r="Y2473"/>
  <c r="AA2473"/>
  <c r="Z2473"/>
  <c r="X2473"/>
  <c r="Z2825"/>
  <c r="X2825"/>
  <c r="Y2825"/>
  <c r="AA2825"/>
  <c r="X2386"/>
  <c r="Z2386"/>
  <c r="Y2386"/>
  <c r="AA2386"/>
  <c r="Z2478"/>
  <c r="AA2478"/>
  <c r="Y2478"/>
  <c r="X2478"/>
  <c r="X2499"/>
  <c r="Z2499"/>
  <c r="AA2499"/>
  <c r="Y2499"/>
  <c r="Z2744"/>
  <c r="AA2744"/>
  <c r="Y2744"/>
  <c r="X2744"/>
  <c r="Z2445"/>
  <c r="AA2445"/>
  <c r="X2445"/>
  <c r="Y2445"/>
  <c r="X2483"/>
  <c r="Y2483"/>
  <c r="Z2483"/>
  <c r="AA2483"/>
  <c r="Y2553"/>
  <c r="Z2553"/>
  <c r="AA2553"/>
  <c r="X2553"/>
  <c r="X2879"/>
  <c r="Z2879"/>
  <c r="AA2879"/>
  <c r="Y2879"/>
  <c r="X2950"/>
  <c r="Y2950"/>
  <c r="Z2950"/>
  <c r="AA2950"/>
  <c r="X2971"/>
  <c r="Z2971"/>
  <c r="AA2971"/>
  <c r="Y2971"/>
  <c r="X3000"/>
  <c r="Y3000"/>
  <c r="AA3000"/>
  <c r="Z3000"/>
  <c r="Y2157"/>
  <c r="Z2157"/>
  <c r="AA2157"/>
  <c r="X2157"/>
  <c r="AA2532"/>
  <c r="Y2532"/>
  <c r="X2532"/>
  <c r="Z2532"/>
  <c r="Z2500"/>
  <c r="X2500"/>
  <c r="Y2500"/>
  <c r="AA2500"/>
  <c r="X2861"/>
  <c r="Z2861"/>
  <c r="Y2861"/>
  <c r="AA2861"/>
  <c r="Y2713"/>
  <c r="Z2713"/>
  <c r="AA2713"/>
  <c r="X2713"/>
  <c r="Y2528"/>
  <c r="AA2528"/>
  <c r="X2528"/>
  <c r="Z2528"/>
  <c r="Y2586"/>
  <c r="Z2586"/>
  <c r="AA2586"/>
  <c r="X2586"/>
  <c r="Z2821"/>
  <c r="AA2821"/>
  <c r="Y2821"/>
  <c r="X2821"/>
  <c r="Z2623"/>
  <c r="AA2623"/>
  <c r="X2623"/>
  <c r="Y2623"/>
  <c r="Y2977"/>
  <c r="Z2977"/>
  <c r="AA2977"/>
  <c r="X2977"/>
  <c r="AA2945"/>
  <c r="X2945"/>
  <c r="Y2945"/>
  <c r="Z2945"/>
  <c r="Y2906"/>
  <c r="Z2906"/>
  <c r="X2906"/>
  <c r="AA2906"/>
  <c r="X693"/>
  <c r="Y693"/>
  <c r="AA693"/>
  <c r="Z693"/>
  <c r="Y753"/>
  <c r="Z753"/>
  <c r="AA753"/>
  <c r="X753"/>
  <c r="Z788"/>
  <c r="Y788"/>
  <c r="AA788"/>
  <c r="X788"/>
  <c r="Z856"/>
  <c r="X856"/>
  <c r="AA856"/>
  <c r="Y856"/>
  <c r="Y701"/>
  <c r="AA701"/>
  <c r="Z701"/>
  <c r="X701"/>
  <c r="AA975"/>
  <c r="X975"/>
  <c r="Z975"/>
  <c r="Y975"/>
  <c r="X1127"/>
  <c r="Y1127"/>
  <c r="AA1127"/>
  <c r="Z1127"/>
  <c r="X1208"/>
  <c r="Z1208"/>
  <c r="Y1208"/>
  <c r="AA1208"/>
  <c r="AA1083"/>
  <c r="Z1083"/>
  <c r="X1083"/>
  <c r="Y1083"/>
  <c r="Y1244"/>
  <c r="X1244"/>
  <c r="AA1244"/>
  <c r="Z1244"/>
  <c r="X674"/>
  <c r="Y674"/>
  <c r="Z674"/>
  <c r="AA674"/>
  <c r="Y1188"/>
  <c r="Z1188"/>
  <c r="X1188"/>
  <c r="AA1188"/>
  <c r="AA1020"/>
  <c r="Y1020"/>
  <c r="X1020"/>
  <c r="Z1020"/>
  <c r="AA1134"/>
  <c r="X1134"/>
  <c r="Y1134"/>
  <c r="Z1134"/>
  <c r="Z1220"/>
  <c r="AA1220"/>
  <c r="Y1220"/>
  <c r="X1220"/>
  <c r="Z1283"/>
  <c r="X1283"/>
  <c r="Y1283"/>
  <c r="AA1283"/>
  <c r="Y1457"/>
  <c r="X1457"/>
  <c r="Z1457"/>
  <c r="AA1457"/>
  <c r="AA1516"/>
  <c r="Z1516"/>
  <c r="Y1516"/>
  <c r="X1516"/>
  <c r="Z1541"/>
  <c r="AA1541"/>
  <c r="Y1541"/>
  <c r="X1541"/>
  <c r="X1324"/>
  <c r="Z1324"/>
  <c r="AA1324"/>
  <c r="Y1324"/>
  <c r="Y1603"/>
  <c r="X1603"/>
  <c r="Z1603"/>
  <c r="AA1603"/>
  <c r="X1672"/>
  <c r="Y1672"/>
  <c r="Z1672"/>
  <c r="AA1672"/>
  <c r="AA1776"/>
  <c r="Y1776"/>
  <c r="X1776"/>
  <c r="Z1776"/>
  <c r="AA1775"/>
  <c r="Y1775"/>
  <c r="Z1775"/>
  <c r="X1775"/>
  <c r="X1925"/>
  <c r="Z1925"/>
  <c r="AA1925"/>
  <c r="Y1925"/>
  <c r="AA2001"/>
  <c r="Z2001"/>
  <c r="Y2001"/>
  <c r="X2001"/>
  <c r="X793"/>
  <c r="Y793"/>
  <c r="Z793"/>
  <c r="AA793"/>
  <c r="AA833"/>
  <c r="Y833"/>
  <c r="Z833"/>
  <c r="X833"/>
  <c r="Z790"/>
  <c r="X790"/>
  <c r="Y790"/>
  <c r="AA790"/>
  <c r="Y821"/>
  <c r="Z821"/>
  <c r="X821"/>
  <c r="AA821"/>
  <c r="X980"/>
  <c r="Z980"/>
  <c r="Y980"/>
  <c r="AA980"/>
  <c r="Z834"/>
  <c r="Y834"/>
  <c r="AA834"/>
  <c r="X834"/>
  <c r="AA754"/>
  <c r="Z754"/>
  <c r="Y754"/>
  <c r="X754"/>
  <c r="AA970"/>
  <c r="Y970"/>
  <c r="Z970"/>
  <c r="X970"/>
  <c r="X1023"/>
  <c r="Y1023"/>
  <c r="AA1023"/>
  <c r="Z1023"/>
  <c r="Y1233"/>
  <c r="Z1233"/>
  <c r="AA1233"/>
  <c r="X1233"/>
  <c r="X1118"/>
  <c r="Y1118"/>
  <c r="Z1118"/>
  <c r="AA1118"/>
  <c r="X1068"/>
  <c r="Z1068"/>
  <c r="AA1068"/>
  <c r="Y1068"/>
  <c r="Z1190"/>
  <c r="Y1190"/>
  <c r="AA1190"/>
  <c r="X1190"/>
  <c r="Y965"/>
  <c r="AA965"/>
  <c r="X965"/>
  <c r="Z965"/>
  <c r="AA1219"/>
  <c r="X1219"/>
  <c r="Z1219"/>
  <c r="Y1219"/>
  <c r="Y1364"/>
  <c r="Z1364"/>
  <c r="AA1364"/>
  <c r="X1364"/>
  <c r="Z1439"/>
  <c r="Y1439"/>
  <c r="AA1439"/>
  <c r="X1439"/>
  <c r="Z1509"/>
  <c r="Y1509"/>
  <c r="AA1509"/>
  <c r="X1509"/>
  <c r="X1032"/>
  <c r="Y1032"/>
  <c r="Z1032"/>
  <c r="AA1032"/>
  <c r="AA1373"/>
  <c r="Z1373"/>
  <c r="X1373"/>
  <c r="Y1373"/>
  <c r="Z1417"/>
  <c r="X1417"/>
  <c r="Y1417"/>
  <c r="AA1417"/>
  <c r="Z1361"/>
  <c r="Y1361"/>
  <c r="X1361"/>
  <c r="AA1361"/>
  <c r="Z1484"/>
  <c r="AA1484"/>
  <c r="X1484"/>
  <c r="Y1484"/>
  <c r="Y1606"/>
  <c r="Z1606"/>
  <c r="X1606"/>
  <c r="AA1606"/>
  <c r="X1485"/>
  <c r="AA1485"/>
  <c r="Y1485"/>
  <c r="Z1485"/>
  <c r="X1665"/>
  <c r="Y1665"/>
  <c r="Z1665"/>
  <c r="AA1665"/>
  <c r="Z1719"/>
  <c r="AA1719"/>
  <c r="X1719"/>
  <c r="Y1719"/>
  <c r="Y1285"/>
  <c r="X1285"/>
  <c r="Z1285"/>
  <c r="AA1285"/>
  <c r="Y1486"/>
  <c r="AA1486"/>
  <c r="X1486"/>
  <c r="Z1486"/>
  <c r="X1657"/>
  <c r="AA1657"/>
  <c r="Z1657"/>
  <c r="Y1657"/>
  <c r="Y1609"/>
  <c r="X1609"/>
  <c r="AA1609"/>
  <c r="Z1609"/>
  <c r="Y1645"/>
  <c r="AA1645"/>
  <c r="X1645"/>
  <c r="Z1645"/>
  <c r="Y1691"/>
  <c r="X1691"/>
  <c r="Z1691"/>
  <c r="AA1691"/>
  <c r="X1778"/>
  <c r="AA1778"/>
  <c r="Z1778"/>
  <c r="Y1778"/>
  <c r="X1850"/>
  <c r="Y1850"/>
  <c r="Z1850"/>
  <c r="AA1850"/>
  <c r="Z1909"/>
  <c r="X1909"/>
  <c r="AA1909"/>
  <c r="Y1909"/>
  <c r="Y1122"/>
  <c r="AA1122"/>
  <c r="X1122"/>
  <c r="Z1122"/>
  <c r="Z1572"/>
  <c r="X1572"/>
  <c r="AA1572"/>
  <c r="Y1572"/>
  <c r="X1765"/>
  <c r="AA1765"/>
  <c r="Y1765"/>
  <c r="Z1765"/>
  <c r="Z1830"/>
  <c r="X1830"/>
  <c r="Y1830"/>
  <c r="AA1830"/>
  <c r="X1975"/>
  <c r="Y1975"/>
  <c r="AA1975"/>
  <c r="Z1975"/>
  <c r="Z2056"/>
  <c r="AA2056"/>
  <c r="X2056"/>
  <c r="Y2056"/>
  <c r="Y2083"/>
  <c r="X2083"/>
  <c r="AA2083"/>
  <c r="Z2083"/>
  <c r="Z2135"/>
  <c r="X2135"/>
  <c r="Y2135"/>
  <c r="AA2135"/>
  <c r="X2044"/>
  <c r="AA2044"/>
  <c r="Y2044"/>
  <c r="Z2044"/>
  <c r="Y2274"/>
  <c r="AA2274"/>
  <c r="X2274"/>
  <c r="Z2274"/>
  <c r="X2095"/>
  <c r="Y2095"/>
  <c r="AA2095"/>
  <c r="Z2095"/>
  <c r="Y2129"/>
  <c r="Z2129"/>
  <c r="X2129"/>
  <c r="AA2129"/>
  <c r="Y2284"/>
  <c r="AA2284"/>
  <c r="X2284"/>
  <c r="Z2284"/>
  <c r="X2070"/>
  <c r="AA2070"/>
  <c r="Z2070"/>
  <c r="Y2070"/>
  <c r="X2183"/>
  <c r="Z2183"/>
  <c r="Y2183"/>
  <c r="AA2183"/>
  <c r="Z2369"/>
  <c r="AA2369"/>
  <c r="Y2369"/>
  <c r="X2369"/>
  <c r="Z663"/>
  <c r="Y663"/>
  <c r="X663"/>
  <c r="AA663"/>
  <c r="Z658"/>
  <c r="X658"/>
  <c r="Y658"/>
  <c r="AA658"/>
  <c r="Y777"/>
  <c r="Z777"/>
  <c r="AA777"/>
  <c r="X777"/>
  <c r="AA885"/>
  <c r="Y885"/>
  <c r="X885"/>
  <c r="Z885"/>
  <c r="AA893"/>
  <c r="Y893"/>
  <c r="X893"/>
  <c r="Z893"/>
  <c r="AA914"/>
  <c r="Z914"/>
  <c r="X914"/>
  <c r="Y914"/>
  <c r="AA720"/>
  <c r="X720"/>
  <c r="Y720"/>
  <c r="Z720"/>
  <c r="X759"/>
  <c r="Z759"/>
  <c r="Y759"/>
  <c r="AA759"/>
  <c r="Z839"/>
  <c r="X839"/>
  <c r="Y839"/>
  <c r="AA839"/>
  <c r="X859"/>
  <c r="Y859"/>
  <c r="AA859"/>
  <c r="Z859"/>
  <c r="Y931"/>
  <c r="Z931"/>
  <c r="X931"/>
  <c r="AA931"/>
  <c r="Y750"/>
  <c r="X750"/>
  <c r="Z750"/>
  <c r="AA750"/>
  <c r="X785"/>
  <c r="Y785"/>
  <c r="Z785"/>
  <c r="AA785"/>
  <c r="Z817"/>
  <c r="Y817"/>
  <c r="AA817"/>
  <c r="X817"/>
  <c r="X837"/>
  <c r="AA837"/>
  <c r="Z837"/>
  <c r="Y837"/>
  <c r="AA889"/>
  <c r="Z889"/>
  <c r="Y889"/>
  <c r="X889"/>
  <c r="X656"/>
  <c r="Z656"/>
  <c r="Y656"/>
  <c r="AA656"/>
  <c r="AA725"/>
  <c r="Y725"/>
  <c r="Z725"/>
  <c r="X725"/>
  <c r="Z877"/>
  <c r="AA877"/>
  <c r="Y877"/>
  <c r="X877"/>
  <c r="Z703"/>
  <c r="AA703"/>
  <c r="Y703"/>
  <c r="X703"/>
  <c r="AA767"/>
  <c r="Y767"/>
  <c r="Z767"/>
  <c r="X767"/>
  <c r="X797"/>
  <c r="AA797"/>
  <c r="Y797"/>
  <c r="Z797"/>
  <c r="Y809"/>
  <c r="AA809"/>
  <c r="X809"/>
  <c r="Z809"/>
  <c r="X850"/>
  <c r="Y850"/>
  <c r="AA850"/>
  <c r="Z850"/>
  <c r="Y868"/>
  <c r="AA868"/>
  <c r="X868"/>
  <c r="Z868"/>
  <c r="X908"/>
  <c r="Y908"/>
  <c r="AA908"/>
  <c r="Z908"/>
  <c r="Y937"/>
  <c r="Z937"/>
  <c r="AA937"/>
  <c r="X937"/>
  <c r="Y959"/>
  <c r="X959"/>
  <c r="AA959"/>
  <c r="Z959"/>
  <c r="Z747"/>
  <c r="Y747"/>
  <c r="AA747"/>
  <c r="X747"/>
  <c r="Z756"/>
  <c r="AA756"/>
  <c r="X756"/>
  <c r="Y756"/>
  <c r="Z1071"/>
  <c r="AA1071"/>
  <c r="Y1071"/>
  <c r="X1071"/>
  <c r="X691"/>
  <c r="Y691"/>
  <c r="Z691"/>
  <c r="AA691"/>
  <c r="Z1021"/>
  <c r="Y1021"/>
  <c r="AA1021"/>
  <c r="X1021"/>
  <c r="Z1043"/>
  <c r="X1043"/>
  <c r="Y1043"/>
  <c r="AA1043"/>
  <c r="X1133"/>
  <c r="Z1133"/>
  <c r="Y1133"/>
  <c r="AA1133"/>
  <c r="AA831"/>
  <c r="X831"/>
  <c r="Z831"/>
  <c r="Y831"/>
  <c r="AA1039"/>
  <c r="Z1039"/>
  <c r="Y1039"/>
  <c r="X1039"/>
  <c r="AA1101"/>
  <c r="Y1101"/>
  <c r="X1101"/>
  <c r="Z1101"/>
  <c r="AA1119"/>
  <c r="Z1119"/>
  <c r="Y1119"/>
  <c r="X1119"/>
  <c r="X761"/>
  <c r="Y761"/>
  <c r="AA761"/>
  <c r="Z761"/>
  <c r="X654"/>
  <c r="Z654"/>
  <c r="Y654"/>
  <c r="AA654"/>
  <c r="X867"/>
  <c r="Y867"/>
  <c r="AA867"/>
  <c r="Z867"/>
  <c r="X1139"/>
  <c r="AA1139"/>
  <c r="Y1139"/>
  <c r="Z1139"/>
  <c r="AA1168"/>
  <c r="Y1168"/>
  <c r="X1168"/>
  <c r="Z1168"/>
  <c r="Z954"/>
  <c r="X954"/>
  <c r="AA954"/>
  <c r="Y954"/>
  <c r="Y1041"/>
  <c r="X1041"/>
  <c r="Z1041"/>
  <c r="AA1041"/>
  <c r="Z1128"/>
  <c r="X1128"/>
  <c r="AA1128"/>
  <c r="Y1128"/>
  <c r="AA1141"/>
  <c r="Y1141"/>
  <c r="Z1141"/>
  <c r="X1141"/>
  <c r="Y986"/>
  <c r="Z986"/>
  <c r="X986"/>
  <c r="AA986"/>
  <c r="X1034"/>
  <c r="AA1034"/>
  <c r="Z1034"/>
  <c r="Y1034"/>
  <c r="X1204"/>
  <c r="AA1204"/>
  <c r="Y1204"/>
  <c r="Z1204"/>
  <c r="X1243"/>
  <c r="Y1243"/>
  <c r="AA1243"/>
  <c r="Z1243"/>
  <c r="X978"/>
  <c r="Z978"/>
  <c r="AA978"/>
  <c r="Y978"/>
  <c r="AA1107"/>
  <c r="X1107"/>
  <c r="Z1107"/>
  <c r="Y1107"/>
  <c r="Z1292"/>
  <c r="AA1292"/>
  <c r="Y1292"/>
  <c r="X1292"/>
  <c r="Y1332"/>
  <c r="Z1332"/>
  <c r="AA1332"/>
  <c r="X1332"/>
  <c r="AA1360"/>
  <c r="Z1360"/>
  <c r="Y1360"/>
  <c r="X1360"/>
  <c r="Z1435"/>
  <c r="X1435"/>
  <c r="AA1435"/>
  <c r="Y1435"/>
  <c r="AA1307"/>
  <c r="Y1307"/>
  <c r="Z1307"/>
  <c r="X1307"/>
  <c r="Y1400"/>
  <c r="Z1400"/>
  <c r="AA1400"/>
  <c r="X1400"/>
  <c r="AA1089"/>
  <c r="Y1089"/>
  <c r="Z1089"/>
  <c r="X1089"/>
  <c r="AA1349"/>
  <c r="X1349"/>
  <c r="Y1349"/>
  <c r="Z1349"/>
  <c r="Y1401"/>
  <c r="AA1401"/>
  <c r="Z1401"/>
  <c r="X1401"/>
  <c r="Y1040"/>
  <c r="AA1040"/>
  <c r="Z1040"/>
  <c r="X1040"/>
  <c r="X1272"/>
  <c r="AA1272"/>
  <c r="Z1272"/>
  <c r="Y1272"/>
  <c r="AA1387"/>
  <c r="Y1387"/>
  <c r="Z1387"/>
  <c r="X1387"/>
  <c r="Y1445"/>
  <c r="Z1445"/>
  <c r="AA1445"/>
  <c r="X1445"/>
  <c r="X1255"/>
  <c r="AA1255"/>
  <c r="Y1255"/>
  <c r="Z1255"/>
  <c r="AA1286"/>
  <c r="Z1286"/>
  <c r="Y1286"/>
  <c r="X1286"/>
  <c r="Z1348"/>
  <c r="Y1348"/>
  <c r="AA1348"/>
  <c r="X1348"/>
  <c r="AA1463"/>
  <c r="Z1463"/>
  <c r="X1463"/>
  <c r="Y1463"/>
  <c r="Z1201"/>
  <c r="AA1201"/>
  <c r="X1201"/>
  <c r="Y1201"/>
  <c r="Y1256"/>
  <c r="Z1256"/>
  <c r="X1256"/>
  <c r="AA1256"/>
  <c r="X1271"/>
  <c r="Y1271"/>
  <c r="AA1271"/>
  <c r="Z1271"/>
  <c r="X1527"/>
  <c r="Y1527"/>
  <c r="AA1527"/>
  <c r="Z1527"/>
  <c r="Z1556"/>
  <c r="X1556"/>
  <c r="Y1556"/>
  <c r="AA1556"/>
  <c r="X1617"/>
  <c r="AA1617"/>
  <c r="Z1617"/>
  <c r="Y1617"/>
  <c r="Z1701"/>
  <c r="Y1701"/>
  <c r="AA1701"/>
  <c r="X1701"/>
  <c r="X1388"/>
  <c r="AA1388"/>
  <c r="Y1388"/>
  <c r="Z1388"/>
  <c r="X1647"/>
  <c r="Y1647"/>
  <c r="AA1647"/>
  <c r="Z1647"/>
  <c r="Z1720"/>
  <c r="Y1720"/>
  <c r="X1720"/>
  <c r="AA1720"/>
  <c r="AA1735"/>
  <c r="Z1735"/>
  <c r="X1735"/>
  <c r="Y1735"/>
  <c r="AA1402"/>
  <c r="Y1402"/>
  <c r="X1402"/>
  <c r="Z1402"/>
  <c r="Y1537"/>
  <c r="AA1537"/>
  <c r="X1537"/>
  <c r="Z1537"/>
  <c r="X1293"/>
  <c r="Z1293"/>
  <c r="Y1293"/>
  <c r="AA1293"/>
  <c r="AA1530"/>
  <c r="Z1530"/>
  <c r="X1530"/>
  <c r="Y1530"/>
  <c r="Z1563"/>
  <c r="AA1563"/>
  <c r="X1563"/>
  <c r="Y1563"/>
  <c r="Y1367"/>
  <c r="AA1367"/>
  <c r="Z1367"/>
  <c r="X1367"/>
  <c r="AA1548"/>
  <c r="Z1548"/>
  <c r="X1548"/>
  <c r="Y1548"/>
  <c r="AA1714"/>
  <c r="Y1714"/>
  <c r="X1714"/>
  <c r="Z1714"/>
  <c r="Y1371"/>
  <c r="AA1371"/>
  <c r="Z1371"/>
  <c r="X1371"/>
  <c r="Y1542"/>
  <c r="AA1542"/>
  <c r="Z1542"/>
  <c r="X1542"/>
  <c r="Y1590"/>
  <c r="Z1590"/>
  <c r="X1590"/>
  <c r="AA1590"/>
  <c r="Z1634"/>
  <c r="Y1634"/>
  <c r="AA1634"/>
  <c r="X1634"/>
  <c r="Z1726"/>
  <c r="X1726"/>
  <c r="AA1726"/>
  <c r="Y1726"/>
  <c r="Y1781"/>
  <c r="Z1781"/>
  <c r="AA1781"/>
  <c r="X1781"/>
  <c r="Y1790"/>
  <c r="AA1790"/>
  <c r="X1790"/>
  <c r="Z1790"/>
  <c r="AA1738"/>
  <c r="Z1738"/>
  <c r="Y1738"/>
  <c r="X1738"/>
  <c r="Y1832"/>
  <c r="X1832"/>
  <c r="Z1832"/>
  <c r="AA1832"/>
  <c r="X1949"/>
  <c r="AA1949"/>
  <c r="Y1949"/>
  <c r="Z1949"/>
  <c r="X2012"/>
  <c r="Z2012"/>
  <c r="Y2012"/>
  <c r="AA2012"/>
  <c r="AA1567"/>
  <c r="Y1567"/>
  <c r="X1567"/>
  <c r="Z1567"/>
  <c r="Z1630"/>
  <c r="Y1630"/>
  <c r="X1630"/>
  <c r="AA1630"/>
  <c r="Z1826"/>
  <c r="AA1826"/>
  <c r="Y1826"/>
  <c r="X1826"/>
  <c r="AA1843"/>
  <c r="X1843"/>
  <c r="Z1843"/>
  <c r="Y1843"/>
  <c r="Z1868"/>
  <c r="X1868"/>
  <c r="AA1868"/>
  <c r="Y1868"/>
  <c r="AA2039"/>
  <c r="Z2039"/>
  <c r="X2039"/>
  <c r="Y2039"/>
  <c r="Z1729"/>
  <c r="AA1729"/>
  <c r="Y1729"/>
  <c r="X1729"/>
  <c r="Y1770"/>
  <c r="X1770"/>
  <c r="Z1770"/>
  <c r="AA1770"/>
  <c r="AA1959"/>
  <c r="Z1959"/>
  <c r="X1959"/>
  <c r="Y1959"/>
  <c r="X1568"/>
  <c r="Y1568"/>
  <c r="AA1568"/>
  <c r="Z1568"/>
  <c r="Z1837"/>
  <c r="AA1837"/>
  <c r="X1837"/>
  <c r="Y1837"/>
  <c r="Y1856"/>
  <c r="Z1856"/>
  <c r="AA1856"/>
  <c r="X1856"/>
  <c r="AA1946"/>
  <c r="X1946"/>
  <c r="Y1946"/>
  <c r="Z1946"/>
  <c r="Y2019"/>
  <c r="Z2019"/>
  <c r="AA2019"/>
  <c r="X2019"/>
  <c r="X1593"/>
  <c r="Z1593"/>
  <c r="AA1593"/>
  <c r="Y1593"/>
  <c r="Y1768"/>
  <c r="Z1768"/>
  <c r="X1768"/>
  <c r="AA1768"/>
  <c r="AA1893"/>
  <c r="X1893"/>
  <c r="Y1893"/>
  <c r="Z1893"/>
  <c r="Y1963"/>
  <c r="X1963"/>
  <c r="Z1963"/>
  <c r="AA1963"/>
  <c r="X1543"/>
  <c r="Y1543"/>
  <c r="AA1543"/>
  <c r="Z1543"/>
  <c r="Z1628"/>
  <c r="AA1628"/>
  <c r="Y1628"/>
  <c r="X1628"/>
  <c r="X1754"/>
  <c r="Y1754"/>
  <c r="AA1754"/>
  <c r="Z1754"/>
  <c r="Y1783"/>
  <c r="Z1783"/>
  <c r="X1783"/>
  <c r="AA1783"/>
  <c r="AA1945"/>
  <c r="X1945"/>
  <c r="Z1945"/>
  <c r="Y1945"/>
  <c r="X1967"/>
  <c r="AA1967"/>
  <c r="Y1967"/>
  <c r="Z1967"/>
  <c r="X1822"/>
  <c r="AA1822"/>
  <c r="Y1822"/>
  <c r="Z1822"/>
  <c r="Y2105"/>
  <c r="X2105"/>
  <c r="AA2105"/>
  <c r="Z2105"/>
  <c r="Y2196"/>
  <c r="AA2196"/>
  <c r="X2196"/>
  <c r="Z2196"/>
  <c r="Z2358"/>
  <c r="AA2358"/>
  <c r="X2358"/>
  <c r="Y2358"/>
  <c r="X1524"/>
  <c r="Z1524"/>
  <c r="Y1524"/>
  <c r="AA1524"/>
  <c r="Y2160"/>
  <c r="Z2160"/>
  <c r="AA2160"/>
  <c r="X2160"/>
  <c r="Y2176"/>
  <c r="X2176"/>
  <c r="Z2176"/>
  <c r="AA2176"/>
  <c r="Z2204"/>
  <c r="Y2204"/>
  <c r="X2204"/>
  <c r="AA2204"/>
  <c r="Z2076"/>
  <c r="AA2076"/>
  <c r="X2076"/>
  <c r="Y2076"/>
  <c r="Y2134"/>
  <c r="X2134"/>
  <c r="AA2134"/>
  <c r="Z2134"/>
  <c r="X2148"/>
  <c r="Z2148"/>
  <c r="AA2148"/>
  <c r="Y2148"/>
  <c r="AA2188"/>
  <c r="X2188"/>
  <c r="Z2188"/>
  <c r="Y2188"/>
  <c r="Z2212"/>
  <c r="X2212"/>
  <c r="Y2212"/>
  <c r="AA2212"/>
  <c r="Z2224"/>
  <c r="Y2224"/>
  <c r="AA2224"/>
  <c r="X2224"/>
  <c r="X2259"/>
  <c r="Y2259"/>
  <c r="Z2259"/>
  <c r="AA2259"/>
  <c r="X2339"/>
  <c r="Y2339"/>
  <c r="Z2339"/>
  <c r="AA2339"/>
  <c r="X2368"/>
  <c r="Z2368"/>
  <c r="Y2368"/>
  <c r="AA2368"/>
  <c r="AA1848"/>
  <c r="Y1848"/>
  <c r="X1848"/>
  <c r="Z1848"/>
  <c r="Y1892"/>
  <c r="X1892"/>
  <c r="AA1892"/>
  <c r="Z1892"/>
  <c r="AA1981"/>
  <c r="Y1981"/>
  <c r="Z1981"/>
  <c r="X1981"/>
  <c r="Z2168"/>
  <c r="Y2168"/>
  <c r="AA2168"/>
  <c r="X2168"/>
  <c r="X2221"/>
  <c r="Z2221"/>
  <c r="Y2221"/>
  <c r="AA2221"/>
  <c r="Z2236"/>
  <c r="Y2236"/>
  <c r="X2236"/>
  <c r="AA2236"/>
  <c r="Y1574"/>
  <c r="AA1574"/>
  <c r="Z1574"/>
  <c r="X1574"/>
  <c r="Z1762"/>
  <c r="AA1762"/>
  <c r="X1762"/>
  <c r="Y1762"/>
  <c r="Y2136"/>
  <c r="Z2136"/>
  <c r="X2136"/>
  <c r="AA2136"/>
  <c r="Y2227"/>
  <c r="X2227"/>
  <c r="Z2227"/>
  <c r="AA2227"/>
  <c r="AA2275"/>
  <c r="X2275"/>
  <c r="Y2275"/>
  <c r="Z2275"/>
  <c r="X2029"/>
  <c r="AA2029"/>
  <c r="Y2029"/>
  <c r="Z2029"/>
  <c r="AA2037"/>
  <c r="Y2037"/>
  <c r="X2037"/>
  <c r="Z2037"/>
  <c r="X2089"/>
  <c r="Z2089"/>
  <c r="AA2089"/>
  <c r="Y2089"/>
  <c r="AA2146"/>
  <c r="X2146"/>
  <c r="Y2146"/>
  <c r="Z2146"/>
  <c r="AA2241"/>
  <c r="Z2241"/>
  <c r="Y2241"/>
  <c r="X2241"/>
  <c r="AA2325"/>
  <c r="Z2325"/>
  <c r="X2325"/>
  <c r="Y2325"/>
  <c r="AA2202"/>
  <c r="Y2202"/>
  <c r="X2202"/>
  <c r="Z2202"/>
  <c r="AA2250"/>
  <c r="Y2250"/>
  <c r="X2250"/>
  <c r="Z2250"/>
  <c r="AA2385"/>
  <c r="Z2385"/>
  <c r="X2385"/>
  <c r="Y2385"/>
  <c r="X2434"/>
  <c r="Z2434"/>
  <c r="Y2434"/>
  <c r="AA2434"/>
  <c r="Z2494"/>
  <c r="X2494"/>
  <c r="AA2494"/>
  <c r="Y2494"/>
  <c r="X2615"/>
  <c r="Y2615"/>
  <c r="Z2615"/>
  <c r="AA2615"/>
  <c r="Y2693"/>
  <c r="X2693"/>
  <c r="AA2693"/>
  <c r="Z2693"/>
  <c r="Z2797"/>
  <c r="Y2797"/>
  <c r="X2797"/>
  <c r="AA2797"/>
  <c r="X2810"/>
  <c r="Y2810"/>
  <c r="Z2810"/>
  <c r="AA2810"/>
  <c r="Y2886"/>
  <c r="X2886"/>
  <c r="AA2886"/>
  <c r="Z2886"/>
  <c r="X2922"/>
  <c r="Y2922"/>
  <c r="AA2922"/>
  <c r="Z2922"/>
  <c r="AA2939"/>
  <c r="Y2939"/>
  <c r="X2939"/>
  <c r="Z2939"/>
  <c r="AA1922"/>
  <c r="Z1922"/>
  <c r="X1922"/>
  <c r="Y1922"/>
  <c r="Y2449"/>
  <c r="AA2449"/>
  <c r="X2449"/>
  <c r="Z2449"/>
  <c r="Y2523"/>
  <c r="X2523"/>
  <c r="Z2523"/>
  <c r="AA2523"/>
  <c r="X2541"/>
  <c r="Z2541"/>
  <c r="AA2541"/>
  <c r="Y2541"/>
  <c r="X2639"/>
  <c r="Y2639"/>
  <c r="Z2639"/>
  <c r="AA2639"/>
  <c r="Y2789"/>
  <c r="Z2789"/>
  <c r="X2789"/>
  <c r="AA2789"/>
  <c r="Z2409"/>
  <c r="AA2409"/>
  <c r="X2409"/>
  <c r="Y2409"/>
  <c r="Z2507"/>
  <c r="X2507"/>
  <c r="Y2507"/>
  <c r="AA2507"/>
  <c r="Z2642"/>
  <c r="X2642"/>
  <c r="AA2642"/>
  <c r="Y2642"/>
  <c r="X2711"/>
  <c r="Y2711"/>
  <c r="Z2711"/>
  <c r="AA2711"/>
  <c r="X2759"/>
  <c r="Y2759"/>
  <c r="Z2759"/>
  <c r="AA2759"/>
  <c r="X2849"/>
  <c r="Y2849"/>
  <c r="Z2849"/>
  <c r="AA2849"/>
  <c r="Y2021"/>
  <c r="AA2021"/>
  <c r="X2021"/>
  <c r="Z2021"/>
  <c r="Z2354"/>
  <c r="Y2354"/>
  <c r="X2354"/>
  <c r="AA2354"/>
  <c r="AA2299"/>
  <c r="X2299"/>
  <c r="Y2299"/>
  <c r="Z2299"/>
  <c r="Y2475"/>
  <c r="Z2475"/>
  <c r="AA2475"/>
  <c r="X2475"/>
  <c r="AA2597"/>
  <c r="Z2597"/>
  <c r="X2597"/>
  <c r="Y2597"/>
  <c r="X2648"/>
  <c r="Z2648"/>
  <c r="Y2648"/>
  <c r="AA2648"/>
  <c r="Y2932"/>
  <c r="AA2932"/>
  <c r="Z2932"/>
  <c r="X2932"/>
  <c r="AA2098"/>
  <c r="X2098"/>
  <c r="Z2098"/>
  <c r="Y2098"/>
  <c r="Z2526"/>
  <c r="X2526"/>
  <c r="AA2526"/>
  <c r="Y2526"/>
  <c r="X2539"/>
  <c r="AA2539"/>
  <c r="Z2539"/>
  <c r="Y2539"/>
  <c r="X2610"/>
  <c r="Z2610"/>
  <c r="Y2610"/>
  <c r="AA2610"/>
  <c r="Y2682"/>
  <c r="Z2682"/>
  <c r="AA2682"/>
  <c r="X2682"/>
  <c r="Z2698"/>
  <c r="Y2698"/>
  <c r="AA2698"/>
  <c r="X2698"/>
  <c r="X2732"/>
  <c r="Y2732"/>
  <c r="AA2732"/>
  <c r="Z2732"/>
  <c r="Y2807"/>
  <c r="Z2807"/>
  <c r="X2807"/>
  <c r="AA2807"/>
  <c r="X2855"/>
  <c r="Z2855"/>
  <c r="Y2855"/>
  <c r="AA2855"/>
  <c r="Z2329"/>
  <c r="AA2329"/>
  <c r="Y2329"/>
  <c r="X2329"/>
  <c r="AA2408"/>
  <c r="Z2408"/>
  <c r="Y2408"/>
  <c r="X2408"/>
  <c r="Y2419"/>
  <c r="X2419"/>
  <c r="AA2419"/>
  <c r="Z2419"/>
  <c r="AA2439"/>
  <c r="Y2439"/>
  <c r="X2439"/>
  <c r="Z2439"/>
  <c r="Y2666"/>
  <c r="Z2666"/>
  <c r="AA2666"/>
  <c r="X2666"/>
  <c r="X2828"/>
  <c r="AA2828"/>
  <c r="Z2828"/>
  <c r="Y2828"/>
  <c r="Z2846"/>
  <c r="X2846"/>
  <c r="Y2846"/>
  <c r="AA2846"/>
  <c r="X2901"/>
  <c r="Z2901"/>
  <c r="AA2901"/>
  <c r="Y2901"/>
  <c r="Y2990"/>
  <c r="X2990"/>
  <c r="Z2990"/>
  <c r="AA2990"/>
  <c r="Y2912"/>
  <c r="X2912"/>
  <c r="Z2912"/>
  <c r="AA2912"/>
  <c r="AA2944"/>
  <c r="Y2944"/>
  <c r="X2944"/>
  <c r="Z2944"/>
  <c r="Z2645"/>
  <c r="X2645"/>
  <c r="Y2645"/>
  <c r="AA2645"/>
  <c r="Y2904"/>
  <c r="AA2904"/>
  <c r="X2904"/>
  <c r="Z2904"/>
  <c r="X2469"/>
  <c r="Y2469"/>
  <c r="Z2469"/>
  <c r="AA2469"/>
  <c r="Y2585"/>
  <c r="X2585"/>
  <c r="AA2585"/>
  <c r="Z2585"/>
  <c r="Y2947"/>
  <c r="X2947"/>
  <c r="Z2947"/>
  <c r="AA2947"/>
  <c r="X2982"/>
  <c r="Z2982"/>
  <c r="Y2982"/>
  <c r="AA2982"/>
  <c r="Z2969"/>
  <c r="X2969"/>
  <c r="Y2969"/>
  <c r="AA2969"/>
  <c r="X2443"/>
  <c r="Y2443"/>
  <c r="Z2443"/>
  <c r="AA2443"/>
  <c r="Y2854"/>
  <c r="X2854"/>
  <c r="Z2854"/>
  <c r="AA2854"/>
  <c r="Z2959"/>
  <c r="X2959"/>
  <c r="AA2959"/>
  <c r="Y2959"/>
  <c r="Z2845"/>
  <c r="Y2845"/>
  <c r="AA2845"/>
  <c r="X2845"/>
  <c r="X2873"/>
  <c r="AA2873"/>
  <c r="Z2873"/>
  <c r="Y2873"/>
  <c r="Y2980"/>
  <c r="Z2980"/>
  <c r="X2980"/>
  <c r="AA2980"/>
  <c r="AA2748"/>
  <c r="X2748"/>
  <c r="Z2748"/>
  <c r="Y2748"/>
  <c r="Z2842"/>
  <c r="Y2842"/>
  <c r="X2842"/>
  <c r="AA2842"/>
  <c r="X2956"/>
  <c r="Y2956"/>
  <c r="AA2956"/>
  <c r="Z2956"/>
  <c r="Z2302"/>
  <c r="AA2302"/>
  <c r="X2302"/>
  <c r="Y2302"/>
  <c r="AA2043"/>
  <c r="Z2043"/>
  <c r="Y2043"/>
  <c r="X2043"/>
  <c r="Z2758"/>
  <c r="Y2758"/>
  <c r="AA2758"/>
  <c r="X2758"/>
  <c r="X2140"/>
  <c r="Z2140"/>
  <c r="Y2140"/>
  <c r="AA2140"/>
  <c r="Y2683"/>
  <c r="X2683"/>
  <c r="AA2683"/>
  <c r="Z2683"/>
  <c r="X2907"/>
  <c r="Z2907"/>
  <c r="AA2907"/>
  <c r="Y2907"/>
  <c r="Z2142"/>
  <c r="AA2142"/>
  <c r="X2142"/>
  <c r="Y2142"/>
  <c r="Y2173"/>
  <c r="AA2173"/>
  <c r="X2173"/>
  <c r="Z2173"/>
  <c r="AA2485"/>
  <c r="Y2485"/>
  <c r="X2485"/>
  <c r="Z2485"/>
  <c r="X2111"/>
  <c r="Z2111"/>
  <c r="Y2111"/>
  <c r="AA2111"/>
  <c r="Z890"/>
  <c r="Y890"/>
  <c r="AA890"/>
  <c r="X890"/>
  <c r="Y913"/>
  <c r="X913"/>
  <c r="AA913"/>
  <c r="Z913"/>
  <c r="X924"/>
  <c r="Y924"/>
  <c r="Z924"/>
  <c r="AA924"/>
  <c r="Z814"/>
  <c r="X814"/>
  <c r="Y814"/>
  <c r="AA814"/>
  <c r="X1069"/>
  <c r="AA1069"/>
  <c r="Z1069"/>
  <c r="Y1069"/>
  <c r="X1036"/>
  <c r="Z1036"/>
  <c r="AA1036"/>
  <c r="Y1036"/>
  <c r="X1066"/>
  <c r="Y1066"/>
  <c r="Z1066"/>
  <c r="AA1066"/>
  <c r="AA1117"/>
  <c r="Y1117"/>
  <c r="X1117"/>
  <c r="Z1117"/>
  <c r="AA698"/>
  <c r="X698"/>
  <c r="Z698"/>
  <c r="Y698"/>
  <c r="Z1000"/>
  <c r="X1000"/>
  <c r="Y1000"/>
  <c r="AA1000"/>
  <c r="Z1050"/>
  <c r="X1050"/>
  <c r="Y1050"/>
  <c r="AA1050"/>
  <c r="X1094"/>
  <c r="Y1094"/>
  <c r="AA1094"/>
  <c r="Z1094"/>
  <c r="X1037"/>
  <c r="AA1037"/>
  <c r="Y1037"/>
  <c r="Z1037"/>
  <c r="Z762"/>
  <c r="Y762"/>
  <c r="X762"/>
  <c r="AA762"/>
  <c r="X982"/>
  <c r="Y982"/>
  <c r="Z982"/>
  <c r="AA982"/>
  <c r="Y1172"/>
  <c r="X1172"/>
  <c r="Z1172"/>
  <c r="AA1172"/>
  <c r="AA984"/>
  <c r="X984"/>
  <c r="Y984"/>
  <c r="Z984"/>
  <c r="AA1315"/>
  <c r="Y1315"/>
  <c r="Z1315"/>
  <c r="X1315"/>
  <c r="X1316"/>
  <c r="AA1316"/>
  <c r="Z1316"/>
  <c r="Y1316"/>
  <c r="AA1114"/>
  <c r="Z1114"/>
  <c r="Y1114"/>
  <c r="X1114"/>
  <c r="Y1306"/>
  <c r="Z1306"/>
  <c r="X1306"/>
  <c r="AA1306"/>
  <c r="AA1446"/>
  <c r="Y1446"/>
  <c r="Z1446"/>
  <c r="X1446"/>
  <c r="Z1270"/>
  <c r="AA1270"/>
  <c r="Y1270"/>
  <c r="X1270"/>
  <c r="X1333"/>
  <c r="AA1333"/>
  <c r="Z1333"/>
  <c r="Y1333"/>
  <c r="Y1414"/>
  <c r="X1414"/>
  <c r="Z1414"/>
  <c r="AA1414"/>
  <c r="X1585"/>
  <c r="Z1585"/>
  <c r="Y1585"/>
  <c r="AA1585"/>
  <c r="AA1648"/>
  <c r="Y1648"/>
  <c r="Z1648"/>
  <c r="X1648"/>
  <c r="X1670"/>
  <c r="Y1670"/>
  <c r="AA1670"/>
  <c r="Z1670"/>
  <c r="X1425"/>
  <c r="AA1425"/>
  <c r="Y1425"/>
  <c r="Z1425"/>
  <c r="AA1319"/>
  <c r="X1319"/>
  <c r="Z1319"/>
  <c r="Y1319"/>
  <c r="Y1632"/>
  <c r="X1632"/>
  <c r="Z1632"/>
  <c r="AA1632"/>
  <c r="Y1865"/>
  <c r="X1865"/>
  <c r="AA1865"/>
  <c r="Z1865"/>
  <c r="Z1982"/>
  <c r="AA1982"/>
  <c r="X1982"/>
  <c r="Y1982"/>
  <c r="Z1558"/>
  <c r="Y1558"/>
  <c r="X1558"/>
  <c r="AA1558"/>
  <c r="X1999"/>
  <c r="AA1999"/>
  <c r="Z1999"/>
  <c r="Y1999"/>
  <c r="X1836"/>
  <c r="Y1836"/>
  <c r="Z1836"/>
  <c r="AA1836"/>
  <c r="X1904"/>
  <c r="Y1904"/>
  <c r="Z1904"/>
  <c r="AA1904"/>
  <c r="X1956"/>
  <c r="AA1956"/>
  <c r="Z1956"/>
  <c r="Y1956"/>
  <c r="Z1974"/>
  <c r="X1974"/>
  <c r="Y1974"/>
  <c r="AA1974"/>
  <c r="Z1960"/>
  <c r="X1960"/>
  <c r="Y1960"/>
  <c r="AA1960"/>
  <c r="Y1931"/>
  <c r="X1931"/>
  <c r="Z1931"/>
  <c r="AA1931"/>
  <c r="X1054"/>
  <c r="Y1054"/>
  <c r="Z1054"/>
  <c r="AA1054"/>
  <c r="Z791"/>
  <c r="AA791"/>
  <c r="Y791"/>
  <c r="X791"/>
  <c r="AA1009"/>
  <c r="X1009"/>
  <c r="Y1009"/>
  <c r="Z1009"/>
  <c r="AA1164"/>
  <c r="Y1164"/>
  <c r="Z1164"/>
  <c r="X1164"/>
  <c r="AA1265"/>
  <c r="X1265"/>
  <c r="Z1265"/>
  <c r="Y1265"/>
  <c r="Z680"/>
  <c r="X680"/>
  <c r="Y680"/>
  <c r="AA680"/>
  <c r="X1365"/>
  <c r="Z1365"/>
  <c r="AA1365"/>
  <c r="Y1365"/>
  <c r="X1605"/>
  <c r="Y1605"/>
  <c r="AA1605"/>
  <c r="Z1605"/>
  <c r="Z1579"/>
  <c r="AA1579"/>
  <c r="X1579"/>
  <c r="Y1579"/>
  <c r="AA2063"/>
  <c r="Z2063"/>
  <c r="Y2063"/>
  <c r="X2063"/>
  <c r="Z1941"/>
  <c r="Y1941"/>
  <c r="AA1941"/>
  <c r="X1941"/>
  <c r="Y1660"/>
  <c r="Z1660"/>
  <c r="X1660"/>
  <c r="AA1660"/>
  <c r="Z2287"/>
  <c r="X2287"/>
  <c r="Y2287"/>
  <c r="AA2287"/>
  <c r="X2211"/>
  <c r="AA2211"/>
  <c r="Y2211"/>
  <c r="Z2211"/>
  <c r="AA783"/>
  <c r="Y783"/>
  <c r="X783"/>
  <c r="Z783"/>
  <c r="Z840"/>
  <c r="AA840"/>
  <c r="X840"/>
  <c r="Y840"/>
  <c r="Y666"/>
  <c r="AA666"/>
  <c r="Z666"/>
  <c r="X666"/>
  <c r="X916"/>
  <c r="Z916"/>
  <c r="Y916"/>
  <c r="AA916"/>
  <c r="Z1100"/>
  <c r="Y1100"/>
  <c r="X1100"/>
  <c r="AA1100"/>
  <c r="AA1905"/>
  <c r="Y1905"/>
  <c r="X1905"/>
  <c r="Z1905"/>
  <c r="Z2058"/>
  <c r="Y2058"/>
  <c r="X2058"/>
  <c r="AA2058"/>
  <c r="Z2181"/>
  <c r="AA2181"/>
  <c r="Y2181"/>
  <c r="X2181"/>
  <c r="Z2288"/>
  <c r="AA2288"/>
  <c r="Y2288"/>
  <c r="X2288"/>
  <c r="Z2042"/>
  <c r="X2042"/>
  <c r="AA2042"/>
  <c r="Y2042"/>
  <c r="Y2014"/>
  <c r="X2014"/>
  <c r="AA2014"/>
  <c r="Z2014"/>
  <c r="X2047"/>
  <c r="Z2047"/>
  <c r="Y2047"/>
  <c r="AA2047"/>
  <c r="AA2321"/>
  <c r="Y2321"/>
  <c r="Z2321"/>
  <c r="X2321"/>
  <c r="AA1986"/>
  <c r="X1986"/>
  <c r="Z1986"/>
  <c r="Y1986"/>
  <c r="Y2133"/>
  <c r="Z2133"/>
  <c r="AA2133"/>
  <c r="X2133"/>
  <c r="Z2197"/>
  <c r="AA2197"/>
  <c r="Y2197"/>
  <c r="X2197"/>
  <c r="AA2272"/>
  <c r="X2272"/>
  <c r="Y2272"/>
  <c r="Z2272"/>
  <c r="X1964"/>
  <c r="Z1964"/>
  <c r="AA1964"/>
  <c r="Y1964"/>
  <c r="X2151"/>
  <c r="Y2151"/>
  <c r="Z2151"/>
  <c r="AA2151"/>
  <c r="Y2195"/>
  <c r="AA2195"/>
  <c r="X2195"/>
  <c r="Z2195"/>
  <c r="Y2267"/>
  <c r="Z2267"/>
  <c r="X2267"/>
  <c r="AA2267"/>
  <c r="Z2351"/>
  <c r="Y2351"/>
  <c r="X2351"/>
  <c r="AA2351"/>
  <c r="Y2184"/>
  <c r="AA2184"/>
  <c r="Z2184"/>
  <c r="X2184"/>
  <c r="X2263"/>
  <c r="AA2263"/>
  <c r="Y2263"/>
  <c r="Z2263"/>
  <c r="Y2311"/>
  <c r="AA2311"/>
  <c r="X2311"/>
  <c r="Z2311"/>
  <c r="Y2350"/>
  <c r="AA2350"/>
  <c r="Z2350"/>
  <c r="X2350"/>
  <c r="AA2320"/>
  <c r="Z2320"/>
  <c r="X2320"/>
  <c r="Y2320"/>
  <c r="Y2566"/>
  <c r="Z2566"/>
  <c r="X2566"/>
  <c r="AA2566"/>
  <c r="AA2581"/>
  <c r="Z2581"/>
  <c r="X2581"/>
  <c r="Y2581"/>
  <c r="X2647"/>
  <c r="Y2647"/>
  <c r="Z2647"/>
  <c r="AA2647"/>
  <c r="X2755"/>
  <c r="Z2755"/>
  <c r="AA2755"/>
  <c r="Y2755"/>
  <c r="Y2768"/>
  <c r="AA2768"/>
  <c r="X2768"/>
  <c r="Z2768"/>
  <c r="X2786"/>
  <c r="Y2786"/>
  <c r="Z2786"/>
  <c r="AA2786"/>
  <c r="Z2905"/>
  <c r="AA2905"/>
  <c r="X2905"/>
  <c r="Y2905"/>
  <c r="AA2209"/>
  <c r="X2209"/>
  <c r="Y2209"/>
  <c r="Z2209"/>
  <c r="Y2268"/>
  <c r="X2268"/>
  <c r="Z2268"/>
  <c r="AA2268"/>
  <c r="Z2362"/>
  <c r="Y2362"/>
  <c r="X2362"/>
  <c r="AA2362"/>
  <c r="Z2396"/>
  <c r="Y2396"/>
  <c r="X2396"/>
  <c r="AA2396"/>
  <c r="X2506"/>
  <c r="Z2506"/>
  <c r="AA2506"/>
  <c r="Y2506"/>
  <c r="AA2629"/>
  <c r="Z2629"/>
  <c r="X2629"/>
  <c r="Y2629"/>
  <c r="X2663"/>
  <c r="Y2663"/>
  <c r="Z2663"/>
  <c r="AA2663"/>
  <c r="Y2727"/>
  <c r="AA2727"/>
  <c r="X2727"/>
  <c r="Z2727"/>
  <c r="X2818"/>
  <c r="Y2818"/>
  <c r="AA2818"/>
  <c r="Z2818"/>
  <c r="Z2917"/>
  <c r="X2917"/>
  <c r="Y2917"/>
  <c r="AA2917"/>
  <c r="Y2384"/>
  <c r="X2384"/>
  <c r="Z2384"/>
  <c r="AA2384"/>
  <c r="AA2400"/>
  <c r="Z2400"/>
  <c r="X2400"/>
  <c r="Y2400"/>
  <c r="Z2544"/>
  <c r="Y2544"/>
  <c r="AA2544"/>
  <c r="X2544"/>
  <c r="Y2669"/>
  <c r="Z2669"/>
  <c r="AA2669"/>
  <c r="X2669"/>
  <c r="Z2749"/>
  <c r="Y2749"/>
  <c r="X2749"/>
  <c r="AA2749"/>
  <c r="Z2823"/>
  <c r="X2823"/>
  <c r="AA2823"/>
  <c r="Y2823"/>
  <c r="Y2921"/>
  <c r="Z2921"/>
  <c r="AA2921"/>
  <c r="X2921"/>
  <c r="Z2110"/>
  <c r="AA2110"/>
  <c r="Y2110"/>
  <c r="X2110"/>
  <c r="Z2036"/>
  <c r="AA2036"/>
  <c r="Y2036"/>
  <c r="X2036"/>
  <c r="AA2122"/>
  <c r="X2122"/>
  <c r="Z2122"/>
  <c r="Y2122"/>
  <c r="Z2166"/>
  <c r="AA2166"/>
  <c r="Y2166"/>
  <c r="X2166"/>
  <c r="X2495"/>
  <c r="Z2495"/>
  <c r="Y2495"/>
  <c r="AA2495"/>
  <c r="AA2608"/>
  <c r="Z2608"/>
  <c r="Y2608"/>
  <c r="X2608"/>
  <c r="Y2785"/>
  <c r="X2785"/>
  <c r="AA2785"/>
  <c r="Z2785"/>
  <c r="Y2401"/>
  <c r="AA2401"/>
  <c r="Z2401"/>
  <c r="X2401"/>
  <c r="Z2440"/>
  <c r="X2440"/>
  <c r="Y2440"/>
  <c r="AA2440"/>
  <c r="Y2474"/>
  <c r="X2474"/>
  <c r="AA2474"/>
  <c r="Z2474"/>
  <c r="Y2503"/>
  <c r="X2503"/>
  <c r="Z2503"/>
  <c r="AA2503"/>
  <c r="X2631"/>
  <c r="Y2631"/>
  <c r="Z2631"/>
  <c r="AA2631"/>
  <c r="AA2832"/>
  <c r="Y2832"/>
  <c r="X2832"/>
  <c r="Z2832"/>
  <c r="Z2017"/>
  <c r="X2017"/>
  <c r="AA2017"/>
  <c r="Y2017"/>
  <c r="Z2216"/>
  <c r="AA2216"/>
  <c r="X2216"/>
  <c r="Y2216"/>
  <c r="Z2229"/>
  <c r="X2229"/>
  <c r="AA2229"/>
  <c r="Y2229"/>
  <c r="Y2463"/>
  <c r="AA2463"/>
  <c r="Z2463"/>
  <c r="X2463"/>
  <c r="AA2527"/>
  <c r="X2527"/>
  <c r="Y2527"/>
  <c r="Z2527"/>
  <c r="Y2751"/>
  <c r="Z2751"/>
  <c r="AA2751"/>
  <c r="X2751"/>
  <c r="X2777"/>
  <c r="Y2777"/>
  <c r="AA2777"/>
  <c r="Z2777"/>
  <c r="X2924"/>
  <c r="Y2924"/>
  <c r="AA2924"/>
  <c r="Z2924"/>
  <c r="Z2952"/>
  <c r="X2952"/>
  <c r="Y2952"/>
  <c r="AA2952"/>
  <c r="X2972"/>
  <c r="AA2972"/>
  <c r="Z2972"/>
  <c r="Y2972"/>
  <c r="Z2584"/>
  <c r="Y2584"/>
  <c r="AA2584"/>
  <c r="X2584"/>
  <c r="X2868"/>
  <c r="AA2868"/>
  <c r="Y2868"/>
  <c r="Z2868"/>
  <c r="AA2511"/>
  <c r="Y2511"/>
  <c r="Z2511"/>
  <c r="X2511"/>
  <c r="Y2609"/>
  <c r="Z2609"/>
  <c r="X2609"/>
  <c r="AA2609"/>
  <c r="AA2961"/>
  <c r="Y2961"/>
  <c r="Z2961"/>
  <c r="X2961"/>
  <c r="Z2277"/>
  <c r="AA2277"/>
  <c r="X2277"/>
  <c r="Y2277"/>
  <c r="Y2770"/>
  <c r="Z2770"/>
  <c r="AA2770"/>
  <c r="X2770"/>
  <c r="Z2743"/>
  <c r="AA2743"/>
  <c r="X2743"/>
  <c r="Y2743"/>
  <c r="Z2829"/>
  <c r="AA2829"/>
  <c r="X2829"/>
  <c r="Y2829"/>
  <c r="Z2438"/>
  <c r="Y2438"/>
  <c r="AA2438"/>
  <c r="X2438"/>
  <c r="Z2856"/>
  <c r="Y2856"/>
  <c r="X2856"/>
  <c r="AA2856"/>
  <c r="Y2993"/>
  <c r="X2993"/>
  <c r="Z2993"/>
  <c r="AA2993"/>
  <c r="Y2390"/>
  <c r="Z2390"/>
  <c r="AA2390"/>
  <c r="X2390"/>
  <c r="Y2979"/>
  <c r="AA2979"/>
  <c r="Z2979"/>
  <c r="X2979"/>
  <c r="Z2863"/>
  <c r="X2863"/>
  <c r="Y2863"/>
  <c r="AA2863"/>
  <c r="X2940"/>
  <c r="AA2940"/>
  <c r="Z2940"/>
  <c r="Y2940"/>
  <c r="Y2774"/>
  <c r="Z2774"/>
  <c r="AA2774"/>
  <c r="X2774"/>
  <c r="AA2290"/>
  <c r="X2290"/>
  <c r="Z2290"/>
  <c r="Y2290"/>
  <c r="AA2502"/>
  <c r="Y2502"/>
  <c r="X2502"/>
  <c r="Z2502"/>
  <c r="Y2783"/>
  <c r="AA2783"/>
  <c r="X2783"/>
  <c r="Z2783"/>
  <c r="Z2687"/>
  <c r="AA2687"/>
  <c r="X2687"/>
  <c r="Y2687"/>
  <c r="Y2656"/>
  <c r="AA2656"/>
  <c r="X2656"/>
  <c r="Z2656"/>
  <c r="Y697"/>
  <c r="AA697"/>
  <c r="Z697"/>
  <c r="X697"/>
  <c r="Z880"/>
  <c r="X880"/>
  <c r="Y880"/>
  <c r="AA880"/>
  <c r="Y816"/>
  <c r="AA816"/>
  <c r="X816"/>
  <c r="Z816"/>
  <c r="Y869"/>
  <c r="Z869"/>
  <c r="X869"/>
  <c r="AA869"/>
  <c r="X722"/>
  <c r="Z722"/>
  <c r="Y722"/>
  <c r="AA722"/>
  <c r="X766"/>
  <c r="AA766"/>
  <c r="Y766"/>
  <c r="Z766"/>
  <c r="AA690"/>
  <c r="Z690"/>
  <c r="X690"/>
  <c r="Y690"/>
  <c r="Y738"/>
  <c r="Z738"/>
  <c r="AA738"/>
  <c r="X738"/>
  <c r="Y1176"/>
  <c r="X1176"/>
  <c r="Z1176"/>
  <c r="AA1176"/>
  <c r="AA1291"/>
  <c r="Y1291"/>
  <c r="X1291"/>
  <c r="Z1291"/>
  <c r="X1331"/>
  <c r="AA1331"/>
  <c r="Y1331"/>
  <c r="Z1331"/>
  <c r="Y1289"/>
  <c r="X1289"/>
  <c r="Z1289"/>
  <c r="AA1289"/>
  <c r="X1336"/>
  <c r="Y1336"/>
  <c r="Z1336"/>
  <c r="AA1336"/>
  <c r="Z1397"/>
  <c r="AA1397"/>
  <c r="X1397"/>
  <c r="Y1397"/>
  <c r="Z1712"/>
  <c r="AA1712"/>
  <c r="Y1712"/>
  <c r="X1712"/>
  <c r="Z1534"/>
  <c r="X1534"/>
  <c r="AA1534"/>
  <c r="Y1534"/>
  <c r="Y1680"/>
  <c r="X1680"/>
  <c r="AA1680"/>
  <c r="Z1680"/>
  <c r="Y1622"/>
  <c r="Z1622"/>
  <c r="AA1622"/>
  <c r="X1622"/>
  <c r="Y1547"/>
  <c r="X1547"/>
  <c r="Z1547"/>
  <c r="AA1547"/>
  <c r="Y2006"/>
  <c r="AA2006"/>
  <c r="X2006"/>
  <c r="Z2006"/>
  <c r="Y1525"/>
  <c r="Z1525"/>
  <c r="AA1525"/>
  <c r="X1525"/>
  <c r="Y2016"/>
  <c r="Z2016"/>
  <c r="X2016"/>
  <c r="AA2016"/>
  <c r="Z1396"/>
  <c r="X1396"/>
  <c r="Y1396"/>
  <c r="AA1396"/>
  <c r="Z1577"/>
  <c r="X1577"/>
  <c r="AA1577"/>
  <c r="Y1577"/>
  <c r="Y1851"/>
  <c r="Z1851"/>
  <c r="X1851"/>
  <c r="AA1851"/>
  <c r="Y1901"/>
  <c r="X1901"/>
  <c r="Z1901"/>
  <c r="AA1901"/>
  <c r="Z1924"/>
  <c r="X1924"/>
  <c r="AA1924"/>
  <c r="Y1924"/>
  <c r="X1970"/>
  <c r="Z1970"/>
  <c r="AA1970"/>
  <c r="Y1970"/>
  <c r="Z2035"/>
  <c r="AA2035"/>
  <c r="Y2035"/>
  <c r="X2035"/>
  <c r="AA1819"/>
  <c r="Y1819"/>
  <c r="X1819"/>
  <c r="Z1819"/>
  <c r="X2335"/>
  <c r="Y2335"/>
  <c r="AA2335"/>
  <c r="Z2335"/>
  <c r="X2349"/>
  <c r="Y2349"/>
  <c r="AA2349"/>
  <c r="Z2349"/>
  <c r="Z309"/>
  <c r="X309"/>
  <c r="AA309"/>
  <c r="Y309"/>
  <c r="X702"/>
  <c r="AA702"/>
  <c r="Z702"/>
  <c r="Y702"/>
  <c r="Z673"/>
  <c r="X673"/>
  <c r="Y673"/>
  <c r="AA673"/>
  <c r="X739"/>
  <c r="Z739"/>
  <c r="Y739"/>
  <c r="AA739"/>
  <c r="AA947"/>
  <c r="Z947"/>
  <c r="X947"/>
  <c r="Y947"/>
  <c r="Z679"/>
  <c r="AA679"/>
  <c r="Y679"/>
  <c r="X679"/>
  <c r="Z798"/>
  <c r="X798"/>
  <c r="Y798"/>
  <c r="AA798"/>
  <c r="X915"/>
  <c r="AA915"/>
  <c r="Y915"/>
  <c r="Z915"/>
  <c r="X801"/>
  <c r="Y801"/>
  <c r="Z801"/>
  <c r="AA801"/>
  <c r="Y993"/>
  <c r="Z993"/>
  <c r="X993"/>
  <c r="AA993"/>
  <c r="X1084"/>
  <c r="Z1084"/>
  <c r="AA1084"/>
  <c r="Y1084"/>
  <c r="X1187"/>
  <c r="Y1187"/>
  <c r="AA1187"/>
  <c r="Z1187"/>
  <c r="Y779"/>
  <c r="X779"/>
  <c r="Z779"/>
  <c r="AA779"/>
  <c r="AA1022"/>
  <c r="X1022"/>
  <c r="Y1022"/>
  <c r="Z1022"/>
  <c r="Y1395"/>
  <c r="AA1395"/>
  <c r="X1395"/>
  <c r="Z1395"/>
  <c r="Z1342"/>
  <c r="AA1342"/>
  <c r="X1342"/>
  <c r="Y1342"/>
  <c r="X1760"/>
  <c r="Y1760"/>
  <c r="AA1760"/>
  <c r="Z1760"/>
  <c r="X1650"/>
  <c r="AA1650"/>
  <c r="Z1650"/>
  <c r="Y1650"/>
  <c r="Z1750"/>
  <c r="AA1750"/>
  <c r="X1750"/>
  <c r="Y1750"/>
  <c r="X1261"/>
  <c r="Y1261"/>
  <c r="AA1261"/>
  <c r="Z1261"/>
  <c r="Z1518"/>
  <c r="AA1518"/>
  <c r="Y1518"/>
  <c r="X1518"/>
  <c r="AA1705"/>
  <c r="Z1705"/>
  <c r="Y1705"/>
  <c r="X1705"/>
  <c r="AA1888"/>
  <c r="X1888"/>
  <c r="Z1888"/>
  <c r="Y1888"/>
  <c r="Z2292"/>
  <c r="AA2292"/>
  <c r="Y2292"/>
  <c r="X2292"/>
  <c r="Y2347"/>
  <c r="X2347"/>
  <c r="AA2347"/>
  <c r="Z2347"/>
  <c r="Z780"/>
  <c r="X780"/>
  <c r="Y780"/>
  <c r="AA780"/>
  <c r="Z820"/>
  <c r="Y820"/>
  <c r="AA820"/>
  <c r="X820"/>
  <c r="X1213"/>
  <c r="AA1213"/>
  <c r="Z1213"/>
  <c r="Y1213"/>
  <c r="Y863"/>
  <c r="AA863"/>
  <c r="X863"/>
  <c r="Z863"/>
  <c r="Y1143"/>
  <c r="Z1143"/>
  <c r="AA1143"/>
  <c r="X1143"/>
  <c r="Y1212"/>
  <c r="AA1212"/>
  <c r="X1212"/>
  <c r="Z1212"/>
  <c r="Z974"/>
  <c r="X974"/>
  <c r="AA974"/>
  <c r="Y974"/>
  <c r="Z1019"/>
  <c r="AA1019"/>
  <c r="X1019"/>
  <c r="Y1019"/>
  <c r="Y1210"/>
  <c r="AA1210"/>
  <c r="Z1210"/>
  <c r="X1210"/>
  <c r="Z1274"/>
  <c r="X1274"/>
  <c r="Y1274"/>
  <c r="AA1274"/>
  <c r="AA1072"/>
  <c r="X1072"/>
  <c r="Y1072"/>
  <c r="Z1072"/>
  <c r="Z1232"/>
  <c r="AA1232"/>
  <c r="Y1232"/>
  <c r="X1232"/>
  <c r="AA1467"/>
  <c r="Z1467"/>
  <c r="Y1467"/>
  <c r="X1467"/>
  <c r="Z1532"/>
  <c r="X1532"/>
  <c r="Y1532"/>
  <c r="AA1532"/>
  <c r="AA1159"/>
  <c r="X1159"/>
  <c r="Y1159"/>
  <c r="Z1159"/>
  <c r="Z1350"/>
  <c r="AA1350"/>
  <c r="X1350"/>
  <c r="Y1350"/>
  <c r="X1398"/>
  <c r="Y1398"/>
  <c r="Z1398"/>
  <c r="AA1398"/>
  <c r="X1492"/>
  <c r="AA1492"/>
  <c r="Z1492"/>
  <c r="Y1492"/>
  <c r="X1771"/>
  <c r="Z1771"/>
  <c r="AA1771"/>
  <c r="Y1771"/>
  <c r="X1652"/>
  <c r="AA1652"/>
  <c r="Y1652"/>
  <c r="Z1652"/>
  <c r="X1381"/>
  <c r="Y1381"/>
  <c r="Z1381"/>
  <c r="AA1381"/>
  <c r="Y1248"/>
  <c r="AA1248"/>
  <c r="Z1248"/>
  <c r="X1248"/>
  <c r="Y1288"/>
  <c r="AA1288"/>
  <c r="X1288"/>
  <c r="Z1288"/>
  <c r="X905"/>
  <c r="AA905"/>
  <c r="Y905"/>
  <c r="Z905"/>
  <c r="Y802"/>
  <c r="X802"/>
  <c r="AA802"/>
  <c r="Z802"/>
  <c r="Y938"/>
  <c r="AA938"/>
  <c r="Z938"/>
  <c r="X938"/>
  <c r="AA714"/>
  <c r="Z714"/>
  <c r="X714"/>
  <c r="Y714"/>
  <c r="X752"/>
  <c r="AA752"/>
  <c r="Z752"/>
  <c r="Y752"/>
  <c r="Y1189"/>
  <c r="AA1189"/>
  <c r="Z1189"/>
  <c r="X1189"/>
  <c r="X960"/>
  <c r="AA960"/>
  <c r="Y960"/>
  <c r="Z960"/>
  <c r="Y705"/>
  <c r="Z705"/>
  <c r="X705"/>
  <c r="AA705"/>
  <c r="AA670"/>
  <c r="Z670"/>
  <c r="X670"/>
  <c r="Y670"/>
  <c r="Y1010"/>
  <c r="X1010"/>
  <c r="Z1010"/>
  <c r="AA1010"/>
  <c r="X1180"/>
  <c r="AA1180"/>
  <c r="Z1180"/>
  <c r="Y1180"/>
  <c r="X917"/>
  <c r="AA917"/>
  <c r="Z917"/>
  <c r="Y917"/>
  <c r="Y969"/>
  <c r="Z969"/>
  <c r="AA969"/>
  <c r="X969"/>
  <c r="Z988"/>
  <c r="Y988"/>
  <c r="AA988"/>
  <c r="X988"/>
  <c r="AA1323"/>
  <c r="Y1323"/>
  <c r="Z1323"/>
  <c r="X1323"/>
  <c r="Z1334"/>
  <c r="AA1334"/>
  <c r="X1334"/>
  <c r="Y1334"/>
  <c r="Z1347"/>
  <c r="AA1347"/>
  <c r="Y1347"/>
  <c r="X1347"/>
  <c r="X1389"/>
  <c r="Y1389"/>
  <c r="Z1389"/>
  <c r="AA1389"/>
  <c r="AA1444"/>
  <c r="Z1444"/>
  <c r="X1444"/>
  <c r="Y1444"/>
  <c r="AA1301"/>
  <c r="Z1301"/>
  <c r="X1301"/>
  <c r="Y1301"/>
  <c r="Y1353"/>
  <c r="Z1353"/>
  <c r="AA1353"/>
  <c r="X1353"/>
  <c r="X1403"/>
  <c r="Y1403"/>
  <c r="Z1403"/>
  <c r="AA1403"/>
  <c r="Z773"/>
  <c r="AA773"/>
  <c r="X773"/>
  <c r="Y773"/>
  <c r="Y1522"/>
  <c r="Z1522"/>
  <c r="X1522"/>
  <c r="AA1522"/>
  <c r="AA1384"/>
  <c r="X1384"/>
  <c r="Y1384"/>
  <c r="Z1384"/>
  <c r="Z1296"/>
  <c r="AA1296"/>
  <c r="X1296"/>
  <c r="Y1296"/>
  <c r="Z1513"/>
  <c r="X1513"/>
  <c r="AA1513"/>
  <c r="Y1513"/>
  <c r="Z1725"/>
  <c r="Y1725"/>
  <c r="AA1725"/>
  <c r="X1725"/>
  <c r="Z1755"/>
  <c r="AA1755"/>
  <c r="Y1755"/>
  <c r="X1755"/>
  <c r="Z1640"/>
  <c r="X1640"/>
  <c r="Y1640"/>
  <c r="AA1640"/>
  <c r="Y1711"/>
  <c r="AA1711"/>
  <c r="Z1711"/>
  <c r="X1711"/>
  <c r="Z1724"/>
  <c r="X1724"/>
  <c r="AA1724"/>
  <c r="Y1724"/>
  <c r="X1739"/>
  <c r="Z1739"/>
  <c r="Y1739"/>
  <c r="AA1739"/>
  <c r="AA1239"/>
  <c r="X1239"/>
  <c r="Z1239"/>
  <c r="Y1239"/>
  <c r="X1584"/>
  <c r="Z1584"/>
  <c r="Y1584"/>
  <c r="AA1584"/>
  <c r="Y1669"/>
  <c r="AA1669"/>
  <c r="X1669"/>
  <c r="Z1669"/>
  <c r="Y1470"/>
  <c r="X1470"/>
  <c r="Z1470"/>
  <c r="AA1470"/>
  <c r="Z1588"/>
  <c r="AA1588"/>
  <c r="X1588"/>
  <c r="Y1588"/>
  <c r="AA1666"/>
  <c r="Y1666"/>
  <c r="X1666"/>
  <c r="Z1666"/>
  <c r="X1679"/>
  <c r="AA1679"/>
  <c r="Y1679"/>
  <c r="Z1679"/>
  <c r="Z1314"/>
  <c r="Y1314"/>
  <c r="X1314"/>
  <c r="AA1314"/>
  <c r="Z1466"/>
  <c r="Y1466"/>
  <c r="X1466"/>
  <c r="AA1466"/>
  <c r="Y1545"/>
  <c r="AA1545"/>
  <c r="Z1545"/>
  <c r="X1545"/>
  <c r="Z1562"/>
  <c r="Y1562"/>
  <c r="AA1562"/>
  <c r="X1562"/>
  <c r="AA1580"/>
  <c r="Z1580"/>
  <c r="X1580"/>
  <c r="Y1580"/>
  <c r="X1591"/>
  <c r="AA1591"/>
  <c r="Z1591"/>
  <c r="Y1591"/>
  <c r="Y1636"/>
  <c r="Z1636"/>
  <c r="X1636"/>
  <c r="AA1636"/>
  <c r="Z1695"/>
  <c r="Y1695"/>
  <c r="AA1695"/>
  <c r="X1695"/>
  <c r="Y1784"/>
  <c r="Z1784"/>
  <c r="AA1784"/>
  <c r="X1784"/>
  <c r="X1841"/>
  <c r="Z1841"/>
  <c r="Y1841"/>
  <c r="AA1841"/>
  <c r="Z1890"/>
  <c r="X1890"/>
  <c r="Y1890"/>
  <c r="AA1890"/>
  <c r="X1996"/>
  <c r="AA1996"/>
  <c r="Z1996"/>
  <c r="Y1996"/>
  <c r="X2041"/>
  <c r="Z2041"/>
  <c r="Y2041"/>
  <c r="AA2041"/>
  <c r="X2053"/>
  <c r="AA2053"/>
  <c r="Y2053"/>
  <c r="Z2053"/>
  <c r="X1443"/>
  <c r="Y1443"/>
  <c r="Z1443"/>
  <c r="AA1443"/>
  <c r="Z1620"/>
  <c r="Y1620"/>
  <c r="AA1620"/>
  <c r="X1620"/>
  <c r="Z1810"/>
  <c r="AA1810"/>
  <c r="Y1810"/>
  <c r="X1810"/>
  <c r="Y1835"/>
  <c r="X1835"/>
  <c r="Z1835"/>
  <c r="AA1835"/>
  <c r="Y1944"/>
  <c r="X1944"/>
  <c r="AA1944"/>
  <c r="Z1944"/>
  <c r="AA2010"/>
  <c r="Y2010"/>
  <c r="Z2010"/>
  <c r="X2010"/>
  <c r="AA2033"/>
  <c r="Z2033"/>
  <c r="X2033"/>
  <c r="Y2033"/>
  <c r="X1295"/>
  <c r="Z1295"/>
  <c r="Y1295"/>
  <c r="AA1295"/>
  <c r="AA1802"/>
  <c r="Z1802"/>
  <c r="X1802"/>
  <c r="Y1802"/>
  <c r="Z1872"/>
  <c r="X1872"/>
  <c r="Y1872"/>
  <c r="AA1872"/>
  <c r="Z1894"/>
  <c r="AA1894"/>
  <c r="X1894"/>
  <c r="Y1894"/>
  <c r="X1917"/>
  <c r="Z1917"/>
  <c r="Y1917"/>
  <c r="AA1917"/>
  <c r="X1594"/>
  <c r="Z1594"/>
  <c r="Y1594"/>
  <c r="AA1594"/>
  <c r="X1880"/>
  <c r="Y1880"/>
  <c r="AA1880"/>
  <c r="Z1880"/>
  <c r="Z1988"/>
  <c r="AA1988"/>
  <c r="Y1988"/>
  <c r="X1988"/>
  <c r="Z2009"/>
  <c r="X2009"/>
  <c r="AA2009"/>
  <c r="Y2009"/>
  <c r="Y1549"/>
  <c r="X1549"/>
  <c r="Z1549"/>
  <c r="AA1549"/>
  <c r="AA1772"/>
  <c r="X1772"/>
  <c r="Y1772"/>
  <c r="Z1772"/>
  <c r="AA1786"/>
  <c r="X1786"/>
  <c r="Y1786"/>
  <c r="Z1786"/>
  <c r="AA1842"/>
  <c r="Y1842"/>
  <c r="X1842"/>
  <c r="Z1842"/>
  <c r="Z1866"/>
  <c r="AA1866"/>
  <c r="Y1866"/>
  <c r="X1866"/>
  <c r="Z1948"/>
  <c r="AA1948"/>
  <c r="X1948"/>
  <c r="Y1948"/>
  <c r="Z1972"/>
  <c r="X1972"/>
  <c r="Y1972"/>
  <c r="AA1972"/>
  <c r="Z1994"/>
  <c r="AA1994"/>
  <c r="Y1994"/>
  <c r="X1994"/>
  <c r="AA1798"/>
  <c r="Z1798"/>
  <c r="Y1798"/>
  <c r="X1798"/>
  <c r="Y2233"/>
  <c r="Z2233"/>
  <c r="AA2233"/>
  <c r="X2233"/>
  <c r="Y1891"/>
  <c r="Z1891"/>
  <c r="X1891"/>
  <c r="AA1891"/>
  <c r="Y1919"/>
  <c r="X1919"/>
  <c r="AA1919"/>
  <c r="Z1919"/>
  <c r="X2018"/>
  <c r="Y2018"/>
  <c r="AA2018"/>
  <c r="Z2018"/>
  <c r="X2086"/>
  <c r="Z2086"/>
  <c r="AA2086"/>
  <c r="Y2086"/>
  <c r="Y2123"/>
  <c r="X2123"/>
  <c r="Z2123"/>
  <c r="AA2123"/>
  <c r="Z2162"/>
  <c r="X2162"/>
  <c r="Y2162"/>
  <c r="AA2162"/>
  <c r="Z2180"/>
  <c r="X2180"/>
  <c r="AA2180"/>
  <c r="Y2180"/>
  <c r="Y2128"/>
  <c r="X2128"/>
  <c r="Z2128"/>
  <c r="AA2128"/>
  <c r="Y2154"/>
  <c r="Z2154"/>
  <c r="AA2154"/>
  <c r="X2154"/>
  <c r="AA2215"/>
  <c r="Z2215"/>
  <c r="X2215"/>
  <c r="Y2215"/>
  <c r="Y2226"/>
  <c r="AA2226"/>
  <c r="Z2226"/>
  <c r="X2226"/>
  <c r="Z2262"/>
  <c r="X2262"/>
  <c r="Y2262"/>
  <c r="AA2262"/>
  <c r="AA2342"/>
  <c r="X2342"/>
  <c r="Z2342"/>
  <c r="Y2342"/>
  <c r="Y2357"/>
  <c r="Z2357"/>
  <c r="AA2357"/>
  <c r="X2357"/>
  <c r="AA1997"/>
  <c r="Z1997"/>
  <c r="Y1997"/>
  <c r="X1997"/>
  <c r="X1629"/>
  <c r="Z1629"/>
  <c r="AA1629"/>
  <c r="Y1629"/>
  <c r="AA2319"/>
  <c r="Z2319"/>
  <c r="X2319"/>
  <c r="Y2319"/>
  <c r="Z1681"/>
  <c r="Y1681"/>
  <c r="AA1681"/>
  <c r="X1681"/>
  <c r="Y2214"/>
  <c r="X2214"/>
  <c r="Z2214"/>
  <c r="AA2214"/>
  <c r="Y2232"/>
  <c r="X2232"/>
  <c r="Z2232"/>
  <c r="AA2232"/>
  <c r="AA2257"/>
  <c r="Y2257"/>
  <c r="Z2257"/>
  <c r="X2257"/>
  <c r="X2323"/>
  <c r="AA2323"/>
  <c r="Y2323"/>
  <c r="Z2323"/>
  <c r="X2341"/>
  <c r="Y2341"/>
  <c r="AA2341"/>
  <c r="Z2341"/>
  <c r="Y2370"/>
  <c r="X2370"/>
  <c r="Z2370"/>
  <c r="AA2370"/>
  <c r="Y2057"/>
  <c r="AA2057"/>
  <c r="Z2057"/>
  <c r="X2057"/>
  <c r="X2170"/>
  <c r="AA2170"/>
  <c r="Y2170"/>
  <c r="Z2170"/>
  <c r="AA2203"/>
  <c r="Y2203"/>
  <c r="Z2203"/>
  <c r="X2203"/>
  <c r="Z2248"/>
  <c r="AA2248"/>
  <c r="X2248"/>
  <c r="Y2248"/>
  <c r="Z2388"/>
  <c r="X2388"/>
  <c r="AA2388"/>
  <c r="Y2388"/>
  <c r="AA2489"/>
  <c r="X2489"/>
  <c r="Y2489"/>
  <c r="Z2489"/>
  <c r="Z2496"/>
  <c r="Y2496"/>
  <c r="AA2496"/>
  <c r="X2496"/>
  <c r="Z2518"/>
  <c r="X2518"/>
  <c r="Y2518"/>
  <c r="AA2518"/>
  <c r="X2543"/>
  <c r="Y2543"/>
  <c r="Z2543"/>
  <c r="AA2543"/>
  <c r="Y2718"/>
  <c r="Z2718"/>
  <c r="X2718"/>
  <c r="AA2718"/>
  <c r="Y2834"/>
  <c r="X2834"/>
  <c r="Z2834"/>
  <c r="AA2834"/>
  <c r="Z2926"/>
  <c r="AA2926"/>
  <c r="Y2926"/>
  <c r="X2926"/>
  <c r="Y2942"/>
  <c r="AA2942"/>
  <c r="Z2942"/>
  <c r="X2942"/>
  <c r="X2178"/>
  <c r="AA2178"/>
  <c r="Y2178"/>
  <c r="Z2178"/>
  <c r="AA2296"/>
  <c r="X2296"/>
  <c r="Y2296"/>
  <c r="Z2296"/>
  <c r="X2460"/>
  <c r="AA2460"/>
  <c r="Y2460"/>
  <c r="Z2460"/>
  <c r="AA2525"/>
  <c r="Y2525"/>
  <c r="Z2525"/>
  <c r="X2525"/>
  <c r="X2897"/>
  <c r="AA2897"/>
  <c r="Y2897"/>
  <c r="Z2897"/>
  <c r="X2085"/>
  <c r="Y2085"/>
  <c r="Z2085"/>
  <c r="AA2085"/>
  <c r="AA2116"/>
  <c r="Z2116"/>
  <c r="Y2116"/>
  <c r="X2116"/>
  <c r="Y2169"/>
  <c r="X2169"/>
  <c r="Z2169"/>
  <c r="AA2169"/>
  <c r="X2470"/>
  <c r="Z2470"/>
  <c r="Y2470"/>
  <c r="AA2470"/>
  <c r="X2514"/>
  <c r="Z2514"/>
  <c r="Y2514"/>
  <c r="AA2514"/>
  <c r="AA2563"/>
  <c r="X2563"/>
  <c r="Z2563"/>
  <c r="Y2563"/>
  <c r="X2580"/>
  <c r="Y2580"/>
  <c r="Z2580"/>
  <c r="AA2580"/>
  <c r="AA2607"/>
  <c r="X2607"/>
  <c r="Y2607"/>
  <c r="Z2607"/>
  <c r="AA2704"/>
  <c r="Z2704"/>
  <c r="Y2704"/>
  <c r="X2704"/>
  <c r="X2788"/>
  <c r="Z2788"/>
  <c r="Y2788"/>
  <c r="AA2788"/>
  <c r="Y2030"/>
  <c r="AA2030"/>
  <c r="Z2030"/>
  <c r="X2030"/>
  <c r="Z2380"/>
  <c r="X2380"/>
  <c r="AA2380"/>
  <c r="Y2380"/>
  <c r="X2395"/>
  <c r="Y2395"/>
  <c r="Z2395"/>
  <c r="AA2395"/>
  <c r="X2300"/>
  <c r="Z2300"/>
  <c r="Y2300"/>
  <c r="AA2300"/>
  <c r="X2462"/>
  <c r="Y2462"/>
  <c r="AA2462"/>
  <c r="Z2462"/>
  <c r="AA2598"/>
  <c r="X2598"/>
  <c r="Y2598"/>
  <c r="Z2598"/>
  <c r="Y2658"/>
  <c r="Z2658"/>
  <c r="X2658"/>
  <c r="AA2658"/>
  <c r="X2721"/>
  <c r="Z2721"/>
  <c r="Y2721"/>
  <c r="AA2721"/>
  <c r="Y2806"/>
  <c r="Z2806"/>
  <c r="X2806"/>
  <c r="AA2806"/>
  <c r="Z2941"/>
  <c r="AA2941"/>
  <c r="X2941"/>
  <c r="Y2941"/>
  <c r="AA2334"/>
  <c r="Z2334"/>
  <c r="X2334"/>
  <c r="Y2334"/>
  <c r="Y2376"/>
  <c r="Z2376"/>
  <c r="AA2376"/>
  <c r="X2376"/>
  <c r="X2601"/>
  <c r="AA2601"/>
  <c r="Y2601"/>
  <c r="Z2601"/>
  <c r="AA2664"/>
  <c r="Z2664"/>
  <c r="X2664"/>
  <c r="Y2664"/>
  <c r="Y2685"/>
  <c r="X2685"/>
  <c r="AA2685"/>
  <c r="Z2685"/>
  <c r="X2701"/>
  <c r="AA2701"/>
  <c r="Y2701"/>
  <c r="Z2701"/>
  <c r="Z2733"/>
  <c r="X2733"/>
  <c r="AA2733"/>
  <c r="Y2733"/>
  <c r="Y2742"/>
  <c r="AA2742"/>
  <c r="Z2742"/>
  <c r="X2742"/>
  <c r="Z2421"/>
  <c r="X2421"/>
  <c r="Y2421"/>
  <c r="AA2421"/>
  <c r="X2509"/>
  <c r="Y2509"/>
  <c r="Z2509"/>
  <c r="AA2509"/>
  <c r="Y2583"/>
  <c r="AA2583"/>
  <c r="X2583"/>
  <c r="Z2583"/>
  <c r="Y2614"/>
  <c r="X2614"/>
  <c r="Z2614"/>
  <c r="AA2614"/>
  <c r="Z2681"/>
  <c r="Y2681"/>
  <c r="AA2681"/>
  <c r="X2681"/>
  <c r="X2809"/>
  <c r="AA2809"/>
  <c r="Z2809"/>
  <c r="Y2809"/>
  <c r="Z2588"/>
  <c r="Y2588"/>
  <c r="X2588"/>
  <c r="AA2588"/>
  <c r="Y2674"/>
  <c r="Z2674"/>
  <c r="AA2674"/>
  <c r="X2674"/>
  <c r="Z2911"/>
  <c r="AA2911"/>
  <c r="X2911"/>
  <c r="Y2911"/>
  <c r="AA2636"/>
  <c r="X2636"/>
  <c r="Y2636"/>
  <c r="Z2636"/>
  <c r="X2908"/>
  <c r="AA2908"/>
  <c r="Y2908"/>
  <c r="Z2908"/>
  <c r="Y2472"/>
  <c r="Z2472"/>
  <c r="X2472"/>
  <c r="AA2472"/>
  <c r="AA2894"/>
  <c r="Z2894"/>
  <c r="X2894"/>
  <c r="Y2894"/>
  <c r="Y2966"/>
  <c r="X2966"/>
  <c r="Z2966"/>
  <c r="AA2966"/>
  <c r="X2132"/>
  <c r="Y2132"/>
  <c r="AA2132"/>
  <c r="Z2132"/>
  <c r="Y2595"/>
  <c r="X2595"/>
  <c r="Z2595"/>
  <c r="AA2595"/>
  <c r="Z2976"/>
  <c r="AA2976"/>
  <c r="Y2976"/>
  <c r="X2976"/>
  <c r="Y2988"/>
  <c r="X2988"/>
  <c r="AA2988"/>
  <c r="Z2988"/>
  <c r="Y2859"/>
  <c r="X2859"/>
  <c r="AA2859"/>
  <c r="Z2859"/>
  <c r="X2903"/>
  <c r="Z2903"/>
  <c r="Y2903"/>
  <c r="AA2903"/>
  <c r="AA2991"/>
  <c r="Y2991"/>
  <c r="Z2991"/>
  <c r="X2991"/>
  <c r="X2996"/>
  <c r="Y2996"/>
  <c r="AA2996"/>
  <c r="Z2996"/>
  <c r="AA2887"/>
  <c r="X2887"/>
  <c r="Z2887"/>
  <c r="Y2887"/>
  <c r="Y2531"/>
  <c r="X2531"/>
  <c r="Z2531"/>
  <c r="AA2531"/>
  <c r="X2650"/>
  <c r="Y2650"/>
  <c r="AA2650"/>
  <c r="Z2650"/>
  <c r="Z659"/>
  <c r="Y659"/>
  <c r="AA659"/>
  <c r="X659"/>
  <c r="Y751"/>
  <c r="AA751"/>
  <c r="Z751"/>
  <c r="X751"/>
  <c r="AA786"/>
  <c r="Y786"/>
  <c r="X786"/>
  <c r="Z786"/>
  <c r="AA711"/>
  <c r="Y711"/>
  <c r="X711"/>
  <c r="Z711"/>
  <c r="X891"/>
  <c r="Y891"/>
  <c r="AA891"/>
  <c r="Z891"/>
  <c r="AA660"/>
  <c r="Z660"/>
  <c r="X660"/>
  <c r="Y660"/>
  <c r="Y775"/>
  <c r="Z775"/>
  <c r="X775"/>
  <c r="AA775"/>
  <c r="AA843"/>
  <c r="X843"/>
  <c r="Y843"/>
  <c r="Z843"/>
  <c r="X894"/>
  <c r="Z894"/>
  <c r="Y894"/>
  <c r="AA894"/>
  <c r="Z1198"/>
  <c r="X1198"/>
  <c r="AA1198"/>
  <c r="Y1198"/>
  <c r="Y1185"/>
  <c r="AA1185"/>
  <c r="X1185"/>
  <c r="Z1185"/>
  <c r="X836"/>
  <c r="Y836"/>
  <c r="Z836"/>
  <c r="AA836"/>
  <c r="Z1003"/>
  <c r="X1003"/>
  <c r="Y1003"/>
  <c r="AA1003"/>
  <c r="Y1047"/>
  <c r="AA1047"/>
  <c r="X1047"/>
  <c r="Z1047"/>
  <c r="AA1061"/>
  <c r="Z1061"/>
  <c r="Y1061"/>
  <c r="X1061"/>
  <c r="AA1390"/>
  <c r="Y1390"/>
  <c r="Z1390"/>
  <c r="X1390"/>
  <c r="Z1282"/>
  <c r="Y1282"/>
  <c r="X1282"/>
  <c r="AA1282"/>
  <c r="Y1717"/>
  <c r="AA1717"/>
  <c r="X1717"/>
  <c r="Z1717"/>
  <c r="AA1570"/>
  <c r="X1570"/>
  <c r="Y1570"/>
  <c r="Z1570"/>
  <c r="Y1637"/>
  <c r="Z1637"/>
  <c r="AA1637"/>
  <c r="X1637"/>
  <c r="Y1698"/>
  <c r="AA1698"/>
  <c r="X1698"/>
  <c r="Z1698"/>
  <c r="Y1432"/>
  <c r="AA1432"/>
  <c r="X1432"/>
  <c r="Z1432"/>
  <c r="Y1501"/>
  <c r="AA1501"/>
  <c r="Z1501"/>
  <c r="X1501"/>
  <c r="X1569"/>
  <c r="Z1569"/>
  <c r="AA1569"/>
  <c r="Y1569"/>
  <c r="AA1742"/>
  <c r="Z1742"/>
  <c r="Y1742"/>
  <c r="X1742"/>
  <c r="Y1799"/>
  <c r="X1799"/>
  <c r="AA1799"/>
  <c r="Z1799"/>
  <c r="Z1918"/>
  <c r="AA1918"/>
  <c r="Y1918"/>
  <c r="X1918"/>
  <c r="X2045"/>
  <c r="Y2045"/>
  <c r="Z2045"/>
  <c r="AA2045"/>
  <c r="AA1659"/>
  <c r="Z1659"/>
  <c r="Y1659"/>
  <c r="X1659"/>
  <c r="AA1797"/>
  <c r="X1797"/>
  <c r="Y1797"/>
  <c r="Z1797"/>
  <c r="Z1812"/>
  <c r="X1812"/>
  <c r="AA1812"/>
  <c r="Y1812"/>
  <c r="Z1884"/>
  <c r="X1884"/>
  <c r="AA1884"/>
  <c r="Y1884"/>
  <c r="Y1954"/>
  <c r="X1954"/>
  <c r="Z1954"/>
  <c r="AA1954"/>
  <c r="AA1488"/>
  <c r="Z1488"/>
  <c r="Y1488"/>
  <c r="X1488"/>
  <c r="Y1863"/>
  <c r="AA1863"/>
  <c r="X1863"/>
  <c r="Z1863"/>
  <c r="Y1940"/>
  <c r="Z1940"/>
  <c r="AA1940"/>
  <c r="X1940"/>
  <c r="Z2007"/>
  <c r="X2007"/>
  <c r="AA2007"/>
  <c r="Y2007"/>
  <c r="AA2000"/>
  <c r="X2000"/>
  <c r="Z2000"/>
  <c r="Y2000"/>
  <c r="Y1477"/>
  <c r="Z1477"/>
  <c r="AA1477"/>
  <c r="X1477"/>
  <c r="Y2238"/>
  <c r="X2238"/>
  <c r="Z2238"/>
  <c r="AA2238"/>
  <c r="Y2090"/>
  <c r="X2090"/>
  <c r="AA2090"/>
  <c r="Z2090"/>
  <c r="X2102"/>
  <c r="Y2102"/>
  <c r="Z2102"/>
  <c r="AA2102"/>
  <c r="Y2131"/>
  <c r="AA2131"/>
  <c r="X2131"/>
  <c r="Z2131"/>
  <c r="X1989"/>
  <c r="AA1989"/>
  <c r="Y1989"/>
  <c r="Z1989"/>
  <c r="Z2305"/>
  <c r="AA2305"/>
  <c r="Y2305"/>
  <c r="X2305"/>
  <c r="Y1853"/>
  <c r="X1853"/>
  <c r="Z1853"/>
  <c r="AA1853"/>
  <c r="AA2366"/>
  <c r="Y2366"/>
  <c r="X2366"/>
  <c r="Z2366"/>
  <c r="Z2410"/>
  <c r="AA2410"/>
  <c r="X2410"/>
  <c r="Y2410"/>
  <c r="X2709"/>
  <c r="Y2709"/>
  <c r="AA2709"/>
  <c r="Z2709"/>
  <c r="Z2754"/>
  <c r="X2754"/>
  <c r="AA2754"/>
  <c r="Y2754"/>
  <c r="X2874"/>
  <c r="Y2874"/>
  <c r="Z2874"/>
  <c r="AA2874"/>
  <c r="Y2121"/>
  <c r="X2121"/>
  <c r="Z2121"/>
  <c r="AA2121"/>
  <c r="AA2317"/>
  <c r="Z2317"/>
  <c r="X2317"/>
  <c r="Y2317"/>
  <c r="Y2769"/>
  <c r="X2769"/>
  <c r="AA2769"/>
  <c r="Z2769"/>
  <c r="AA2461"/>
  <c r="X2461"/>
  <c r="Y2461"/>
  <c r="Z2461"/>
  <c r="Z2796"/>
  <c r="AA2796"/>
  <c r="X2796"/>
  <c r="Y2796"/>
  <c r="X2220"/>
  <c r="Z2220"/>
  <c r="Y2220"/>
  <c r="AA2220"/>
  <c r="Z2308"/>
  <c r="AA2308"/>
  <c r="Y2308"/>
  <c r="X2308"/>
  <c r="AA2372"/>
  <c r="Y2372"/>
  <c r="X2372"/>
  <c r="Z2372"/>
  <c r="AA669"/>
  <c r="Y669"/>
  <c r="Z669"/>
  <c r="X669"/>
  <c r="AA977"/>
  <c r="X977"/>
  <c r="Y977"/>
  <c r="Z977"/>
  <c r="Y1154"/>
  <c r="AA1154"/>
  <c r="Z1154"/>
  <c r="X1154"/>
  <c r="X1108"/>
  <c r="Z1108"/>
  <c r="AA1108"/>
  <c r="Y1108"/>
  <c r="Z1214"/>
  <c r="Y1214"/>
  <c r="X1214"/>
  <c r="AA1214"/>
  <c r="X948"/>
  <c r="Y948"/>
  <c r="Z948"/>
  <c r="AA948"/>
  <c r="Y967"/>
  <c r="AA967"/>
  <c r="X967"/>
  <c r="Z967"/>
  <c r="AA1090"/>
  <c r="X1090"/>
  <c r="Y1090"/>
  <c r="Z1090"/>
  <c r="Y1179"/>
  <c r="Z1179"/>
  <c r="AA1179"/>
  <c r="X1179"/>
  <c r="Y1273"/>
  <c r="Z1273"/>
  <c r="AA1273"/>
  <c r="X1273"/>
  <c r="Z1207"/>
  <c r="X1207"/>
  <c r="Y1207"/>
  <c r="AA1207"/>
  <c r="Z1494"/>
  <c r="Y1494"/>
  <c r="X1494"/>
  <c r="AA1494"/>
  <c r="X1528"/>
  <c r="Y1528"/>
  <c r="AA1528"/>
  <c r="Z1528"/>
  <c r="Z1013"/>
  <c r="AA1013"/>
  <c r="Y1013"/>
  <c r="X1013"/>
  <c r="AA1135"/>
  <c r="Y1135"/>
  <c r="X1135"/>
  <c r="Z1135"/>
  <c r="Z997"/>
  <c r="Y997"/>
  <c r="X997"/>
  <c r="AA997"/>
  <c r="Y1763"/>
  <c r="X1763"/>
  <c r="Z1763"/>
  <c r="AA1763"/>
  <c r="Z1633"/>
  <c r="X1633"/>
  <c r="Y1633"/>
  <c r="AA1633"/>
  <c r="Y1553"/>
  <c r="Z1553"/>
  <c r="AA1553"/>
  <c r="X1553"/>
  <c r="X1249"/>
  <c r="AA1249"/>
  <c r="Y1249"/>
  <c r="Z1249"/>
  <c r="AA1427"/>
  <c r="Y1427"/>
  <c r="Z1427"/>
  <c r="X1427"/>
  <c r="Y1752"/>
  <c r="AA1752"/>
  <c r="Z1752"/>
  <c r="X1752"/>
  <c r="X1801"/>
  <c r="Z1801"/>
  <c r="Y1801"/>
  <c r="AA1801"/>
  <c r="Y1598"/>
  <c r="X1598"/>
  <c r="AA1598"/>
  <c r="Z1598"/>
  <c r="AA1813"/>
  <c r="X1813"/>
  <c r="Z1813"/>
  <c r="Y1813"/>
  <c r="Z1971"/>
  <c r="AA1971"/>
  <c r="Y1971"/>
  <c r="X1971"/>
  <c r="Z2054"/>
  <c r="AA2054"/>
  <c r="Y2054"/>
  <c r="X2054"/>
  <c r="X1867"/>
  <c r="Z1867"/>
  <c r="AA1867"/>
  <c r="Y1867"/>
  <c r="Y1611"/>
  <c r="X1611"/>
  <c r="Z1611"/>
  <c r="AA1611"/>
  <c r="Y1992"/>
  <c r="Z1992"/>
  <c r="AA1992"/>
  <c r="X1992"/>
  <c r="X1878"/>
  <c r="Y1878"/>
  <c r="AA1878"/>
  <c r="Z1878"/>
  <c r="Y1926"/>
  <c r="Z1926"/>
  <c r="X1926"/>
  <c r="AA1926"/>
  <c r="X2295"/>
  <c r="AA2295"/>
  <c r="Z2295"/>
  <c r="Y2295"/>
  <c r="X1854"/>
  <c r="Z1854"/>
  <c r="AA1854"/>
  <c r="Y1854"/>
  <c r="Y1805"/>
  <c r="X1805"/>
  <c r="Z1805"/>
  <c r="AA1805"/>
  <c r="Y1968"/>
  <c r="X1968"/>
  <c r="Z1968"/>
  <c r="AA1968"/>
  <c r="AA755"/>
  <c r="Y755"/>
  <c r="X755"/>
  <c r="Z755"/>
  <c r="Y895"/>
  <c r="AA895"/>
  <c r="Z895"/>
  <c r="X895"/>
  <c r="Z1088"/>
  <c r="AA1088"/>
  <c r="X1088"/>
  <c r="Y1088"/>
  <c r="Z1146"/>
  <c r="Y1146"/>
  <c r="AA1146"/>
  <c r="X1146"/>
  <c r="X972"/>
  <c r="Z972"/>
  <c r="AA972"/>
  <c r="Y972"/>
  <c r="AA1070"/>
  <c r="X1070"/>
  <c r="Y1070"/>
  <c r="Z1070"/>
  <c r="X1202"/>
  <c r="Z1202"/>
  <c r="Y1202"/>
  <c r="AA1202"/>
  <c r="Z1026"/>
  <c r="Y1026"/>
  <c r="AA1026"/>
  <c r="X1026"/>
  <c r="Y1156"/>
  <c r="X1156"/>
  <c r="Z1156"/>
  <c r="AA1156"/>
  <c r="AA1170"/>
  <c r="X1170"/>
  <c r="Z1170"/>
  <c r="Y1170"/>
  <c r="X782"/>
  <c r="Y782"/>
  <c r="AA782"/>
  <c r="Z782"/>
  <c r="X1033"/>
  <c r="Z1033"/>
  <c r="Y1033"/>
  <c r="AA1033"/>
  <c r="Y1130"/>
  <c r="AA1130"/>
  <c r="X1130"/>
  <c r="Z1130"/>
  <c r="Y740"/>
  <c r="Z740"/>
  <c r="X740"/>
  <c r="AA740"/>
  <c r="Z955"/>
  <c r="AA955"/>
  <c r="Y955"/>
  <c r="X955"/>
  <c r="X1011"/>
  <c r="AA1011"/>
  <c r="Y1011"/>
  <c r="Z1011"/>
  <c r="X1049"/>
  <c r="Z1049"/>
  <c r="Y1049"/>
  <c r="AA1049"/>
  <c r="X1109"/>
  <c r="Y1109"/>
  <c r="Z1109"/>
  <c r="AA1109"/>
  <c r="AA1163"/>
  <c r="X1163"/>
  <c r="Y1163"/>
  <c r="Z1163"/>
  <c r="X1056"/>
  <c r="Y1056"/>
  <c r="Z1056"/>
  <c r="AA1056"/>
  <c r="AA1252"/>
  <c r="Y1252"/>
  <c r="X1252"/>
  <c r="Z1252"/>
  <c r="X1391"/>
  <c r="AA1391"/>
  <c r="Z1391"/>
  <c r="Y1391"/>
  <c r="AA1418"/>
  <c r="Z1418"/>
  <c r="X1418"/>
  <c r="Y1418"/>
  <c r="AA1055"/>
  <c r="Y1055"/>
  <c r="X1055"/>
  <c r="Z1055"/>
  <c r="Y1267"/>
  <c r="Z1267"/>
  <c r="X1267"/>
  <c r="AA1267"/>
  <c r="AA1064"/>
  <c r="Y1064"/>
  <c r="X1064"/>
  <c r="Z1064"/>
  <c r="Y1415"/>
  <c r="Z1415"/>
  <c r="AA1415"/>
  <c r="X1415"/>
  <c r="Z919"/>
  <c r="Y919"/>
  <c r="AA919"/>
  <c r="X919"/>
  <c r="Y1082"/>
  <c r="X1082"/>
  <c r="Z1082"/>
  <c r="AA1082"/>
  <c r="Y1144"/>
  <c r="X1144"/>
  <c r="AA1144"/>
  <c r="Z1144"/>
  <c r="Y1251"/>
  <c r="X1251"/>
  <c r="AA1251"/>
  <c r="Z1251"/>
  <c r="Z1302"/>
  <c r="Y1302"/>
  <c r="X1302"/>
  <c r="AA1302"/>
  <c r="X1433"/>
  <c r="Z1433"/>
  <c r="AA1433"/>
  <c r="Y1433"/>
  <c r="Z1468"/>
  <c r="AA1468"/>
  <c r="Y1468"/>
  <c r="X1468"/>
  <c r="Z1052"/>
  <c r="AA1052"/>
  <c r="Y1052"/>
  <c r="X1052"/>
  <c r="X1236"/>
  <c r="Z1236"/>
  <c r="AA1236"/>
  <c r="Y1236"/>
  <c r="Z835"/>
  <c r="X835"/>
  <c r="AA835"/>
  <c r="Y835"/>
  <c r="AA1137"/>
  <c r="X1137"/>
  <c r="Y1137"/>
  <c r="Z1137"/>
  <c r="X1321"/>
  <c r="Z1321"/>
  <c r="AA1321"/>
  <c r="Y1321"/>
  <c r="Z1386"/>
  <c r="Y1386"/>
  <c r="X1386"/>
  <c r="AA1386"/>
  <c r="X1230"/>
  <c r="Z1230"/>
  <c r="AA1230"/>
  <c r="Y1230"/>
  <c r="Y1589"/>
  <c r="Z1589"/>
  <c r="X1589"/>
  <c r="AA1589"/>
  <c r="Y1653"/>
  <c r="Z1653"/>
  <c r="X1653"/>
  <c r="AA1653"/>
  <c r="X1690"/>
  <c r="AA1690"/>
  <c r="Y1690"/>
  <c r="Z1690"/>
  <c r="Y1745"/>
  <c r="AA1745"/>
  <c r="Z1745"/>
  <c r="X1745"/>
  <c r="Y1356"/>
  <c r="Z1356"/>
  <c r="AA1356"/>
  <c r="X1356"/>
  <c r="Z1489"/>
  <c r="X1489"/>
  <c r="Y1489"/>
  <c r="AA1489"/>
  <c r="Z1309"/>
  <c r="AA1309"/>
  <c r="X1309"/>
  <c r="Y1309"/>
  <c r="Y1505"/>
  <c r="AA1505"/>
  <c r="Z1505"/>
  <c r="X1505"/>
  <c r="X1487"/>
  <c r="AA1487"/>
  <c r="Z1487"/>
  <c r="Y1487"/>
  <c r="X1635"/>
  <c r="Z1635"/>
  <c r="AA1635"/>
  <c r="Y1635"/>
  <c r="Z1706"/>
  <c r="AA1706"/>
  <c r="Y1706"/>
  <c r="X1706"/>
  <c r="Y1723"/>
  <c r="AA1723"/>
  <c r="Z1723"/>
  <c r="X1723"/>
  <c r="Z1125"/>
  <c r="Y1125"/>
  <c r="AA1125"/>
  <c r="X1125"/>
  <c r="X1587"/>
  <c r="Z1587"/>
  <c r="AA1587"/>
  <c r="Y1587"/>
  <c r="Y1423"/>
  <c r="X1423"/>
  <c r="AA1423"/>
  <c r="Z1423"/>
  <c r="X1491"/>
  <c r="Z1491"/>
  <c r="Y1491"/>
  <c r="AA1491"/>
  <c r="Z1510"/>
  <c r="Z1531"/>
  <c r="Y1531"/>
  <c r="AA1531"/>
  <c r="X1531"/>
  <c r="X1599"/>
  <c r="AA1599"/>
  <c r="Y1599"/>
  <c r="Z1599"/>
  <c r="X1607"/>
  <c r="AA1607"/>
  <c r="Z1607"/>
  <c r="Y1607"/>
  <c r="Z1624"/>
  <c r="X1624"/>
  <c r="Y1624"/>
  <c r="AA1624"/>
  <c r="Y1677"/>
  <c r="X1677"/>
  <c r="Z1677"/>
  <c r="AA1677"/>
  <c r="Z1800"/>
  <c r="X1800"/>
  <c r="AA1800"/>
  <c r="Y1800"/>
  <c r="Y1816"/>
  <c r="X1816"/>
  <c r="AA1816"/>
  <c r="Z1816"/>
  <c r="Y1855"/>
  <c r="AA1855"/>
  <c r="X1855"/>
  <c r="Z1855"/>
  <c r="X1910"/>
  <c r="Y1910"/>
  <c r="AA1910"/>
  <c r="Z1910"/>
  <c r="Z2027"/>
  <c r="X2027"/>
  <c r="Y2027"/>
  <c r="AA2027"/>
  <c r="Z1747"/>
  <c r="AA1747"/>
  <c r="X1747"/>
  <c r="Y1747"/>
  <c r="Y1887"/>
  <c r="X1887"/>
  <c r="Z1887"/>
  <c r="AA1887"/>
  <c r="Y1903"/>
  <c r="AA1903"/>
  <c r="X1903"/>
  <c r="Z1903"/>
  <c r="Y2065"/>
  <c r="X2065"/>
  <c r="Z2065"/>
  <c r="AA2065"/>
  <c r="Y1651"/>
  <c r="X1651"/>
  <c r="Z1651"/>
  <c r="AA1651"/>
  <c r="Y1857"/>
  <c r="Z1857"/>
  <c r="AA1857"/>
  <c r="X1857"/>
  <c r="Y1889"/>
  <c r="AA1889"/>
  <c r="X1889"/>
  <c r="Z1889"/>
  <c r="AA1911"/>
  <c r="X1911"/>
  <c r="Z1911"/>
  <c r="Y1911"/>
  <c r="Z1612"/>
  <c r="Y1612"/>
  <c r="AA1612"/>
  <c r="X1612"/>
  <c r="X1697"/>
  <c r="Z1697"/>
  <c r="AA1697"/>
  <c r="Y1697"/>
  <c r="AA1779"/>
  <c r="Z1779"/>
  <c r="Y1779"/>
  <c r="X1779"/>
  <c r="Y1831"/>
  <c r="Z1831"/>
  <c r="AA1831"/>
  <c r="X1831"/>
  <c r="Y1979"/>
  <c r="X1979"/>
  <c r="Z1979"/>
  <c r="AA1979"/>
  <c r="AA1998"/>
  <c r="X1998"/>
  <c r="Z1998"/>
  <c r="Y1998"/>
  <c r="Y1791"/>
  <c r="AA1791"/>
  <c r="X1791"/>
  <c r="Z1791"/>
  <c r="Y1875"/>
  <c r="X1875"/>
  <c r="Z1875"/>
  <c r="AA1875"/>
  <c r="X1943"/>
  <c r="AA1943"/>
  <c r="Y1943"/>
  <c r="Z1943"/>
  <c r="Y1573"/>
  <c r="Z1573"/>
  <c r="X1573"/>
  <c r="AA1573"/>
  <c r="X1804"/>
  <c r="Z1804"/>
  <c r="Y1804"/>
  <c r="AA1804"/>
  <c r="X713"/>
  <c r="Z713"/>
  <c r="AA713"/>
  <c r="Y713"/>
  <c r="Y726"/>
  <c r="X726"/>
  <c r="Z726"/>
  <c r="AA726"/>
  <c r="Y743"/>
  <c r="AA743"/>
  <c r="Z743"/>
  <c r="X743"/>
  <c r="AA778"/>
  <c r="X778"/>
  <c r="Y778"/>
  <c r="Z778"/>
  <c r="Y886"/>
  <c r="Z886"/>
  <c r="AA886"/>
  <c r="X886"/>
  <c r="X841"/>
  <c r="Y841"/>
  <c r="Z841"/>
  <c r="AA841"/>
  <c r="AA862"/>
  <c r="Z862"/>
  <c r="X862"/>
  <c r="Y862"/>
  <c r="Y813"/>
  <c r="Z813"/>
  <c r="X813"/>
  <c r="AA813"/>
  <c r="AA921"/>
  <c r="Y921"/>
  <c r="Z921"/>
  <c r="X921"/>
  <c r="Z784"/>
  <c r="X784"/>
  <c r="AA784"/>
  <c r="Y784"/>
  <c r="Z878"/>
  <c r="X878"/>
  <c r="AA878"/>
  <c r="Y878"/>
  <c r="X956"/>
  <c r="Z956"/>
  <c r="Y956"/>
  <c r="AA956"/>
  <c r="X770"/>
  <c r="AA770"/>
  <c r="Z770"/>
  <c r="Y770"/>
  <c r="Y810"/>
  <c r="X810"/>
  <c r="Z810"/>
  <c r="AA810"/>
  <c r="Z853"/>
  <c r="Y853"/>
  <c r="AA853"/>
  <c r="X853"/>
  <c r="Y888"/>
  <c r="AA888"/>
  <c r="Z888"/>
  <c r="X888"/>
  <c r="Z920"/>
  <c r="Y920"/>
  <c r="AA920"/>
  <c r="X920"/>
  <c r="X1001"/>
  <c r="Y1001"/>
  <c r="Z1001"/>
  <c r="AA1001"/>
  <c r="AA1195"/>
  <c r="Y1195"/>
  <c r="X1195"/>
  <c r="Z1195"/>
  <c r="AA823"/>
  <c r="Y823"/>
  <c r="Z823"/>
  <c r="X823"/>
  <c r="Z1142"/>
  <c r="AA1142"/>
  <c r="Y1142"/>
  <c r="X1142"/>
  <c r="Z1228"/>
  <c r="Y1228"/>
  <c r="X1228"/>
  <c r="AA1228"/>
  <c r="Z871"/>
  <c r="Y871"/>
  <c r="X871"/>
  <c r="AA871"/>
  <c r="X1073"/>
  <c r="Z1073"/>
  <c r="Y1073"/>
  <c r="AA1073"/>
  <c r="Y1246"/>
  <c r="Z1246"/>
  <c r="AA1246"/>
  <c r="X1246"/>
  <c r="Z1129"/>
  <c r="X1129"/>
  <c r="AA1129"/>
  <c r="Y1129"/>
  <c r="Y1224"/>
  <c r="X1224"/>
  <c r="Z1224"/>
  <c r="AA1224"/>
  <c r="Y1294"/>
  <c r="Z1294"/>
  <c r="AA1294"/>
  <c r="X1294"/>
  <c r="Y1308"/>
  <c r="AA1308"/>
  <c r="X1308"/>
  <c r="Z1308"/>
  <c r="X1498"/>
  <c r="Y1498"/>
  <c r="AA1498"/>
  <c r="Z1498"/>
  <c r="X1012"/>
  <c r="AA1012"/>
  <c r="Z1012"/>
  <c r="Y1012"/>
  <c r="AA1259"/>
  <c r="Y1259"/>
  <c r="X1259"/>
  <c r="Z1259"/>
  <c r="Z1374"/>
  <c r="AA1374"/>
  <c r="X1374"/>
  <c r="Y1374"/>
  <c r="AA1450"/>
  <c r="X1450"/>
  <c r="Y1450"/>
  <c r="Z1450"/>
  <c r="Y1160"/>
  <c r="X1160"/>
  <c r="AA1160"/>
  <c r="Z1160"/>
  <c r="X1262"/>
  <c r="AA1262"/>
  <c r="Y1262"/>
  <c r="Z1262"/>
  <c r="Z1352"/>
  <c r="AA1352"/>
  <c r="Y1352"/>
  <c r="X1352"/>
  <c r="AA1363"/>
  <c r="X1363"/>
  <c r="Y1363"/>
  <c r="Z1363"/>
  <c r="Z1557"/>
  <c r="Y1557"/>
  <c r="X1557"/>
  <c r="AA1557"/>
  <c r="X1578"/>
  <c r="Z1578"/>
  <c r="AA1578"/>
  <c r="Y1578"/>
  <c r="X1523"/>
  <c r="Z1523"/>
  <c r="Y1523"/>
  <c r="AA1523"/>
  <c r="Z668"/>
  <c r="Y668"/>
  <c r="AA668"/>
  <c r="X668"/>
  <c r="Z686"/>
  <c r="X686"/>
  <c r="Y686"/>
  <c r="AA686"/>
  <c r="Z704"/>
  <c r="Y704"/>
  <c r="X704"/>
  <c r="AA704"/>
  <c r="AA808"/>
  <c r="X808"/>
  <c r="Y808"/>
  <c r="Z808"/>
  <c r="Y851"/>
  <c r="AA851"/>
  <c r="Z851"/>
  <c r="X851"/>
  <c r="AA907"/>
  <c r="Y907"/>
  <c r="X907"/>
  <c r="Z907"/>
  <c r="X731"/>
  <c r="Y731"/>
  <c r="AA731"/>
  <c r="Z731"/>
  <c r="X749"/>
  <c r="AA749"/>
  <c r="Y749"/>
  <c r="Z749"/>
  <c r="X757"/>
  <c r="AA757"/>
  <c r="Y757"/>
  <c r="Z757"/>
  <c r="Y832"/>
  <c r="Z832"/>
  <c r="AA832"/>
  <c r="X832"/>
  <c r="Z912"/>
  <c r="AA912"/>
  <c r="X912"/>
  <c r="Y912"/>
  <c r="AA939"/>
  <c r="Z939"/>
  <c r="X939"/>
  <c r="Y939"/>
  <c r="X826"/>
  <c r="Z826"/>
  <c r="Y826"/>
  <c r="AA826"/>
  <c r="X696"/>
  <c r="Y696"/>
  <c r="AA696"/>
  <c r="Z696"/>
  <c r="AA944"/>
  <c r="Z944"/>
  <c r="X944"/>
  <c r="Y944"/>
  <c r="X842"/>
  <c r="Y842"/>
  <c r="Z842"/>
  <c r="AA842"/>
  <c r="AA875"/>
  <c r="Z875"/>
  <c r="X875"/>
  <c r="Y875"/>
  <c r="Y661"/>
  <c r="AA661"/>
  <c r="X661"/>
  <c r="Z661"/>
  <c r="Y847"/>
  <c r="Z847"/>
  <c r="X847"/>
  <c r="AA847"/>
  <c r="X973"/>
  <c r="AA973"/>
  <c r="Z973"/>
  <c r="Y973"/>
  <c r="Z985"/>
  <c r="AA985"/>
  <c r="Y985"/>
  <c r="X985"/>
  <c r="X1099"/>
  <c r="Z1099"/>
  <c r="AA1099"/>
  <c r="Y1099"/>
  <c r="X1218"/>
  <c r="Y1218"/>
  <c r="AA1218"/>
  <c r="Z1218"/>
  <c r="Z1203"/>
  <c r="Y1203"/>
  <c r="AA1203"/>
  <c r="X1203"/>
  <c r="X966"/>
  <c r="Y966"/>
  <c r="Z966"/>
  <c r="AA966"/>
  <c r="Y1027"/>
  <c r="Z1027"/>
  <c r="AA1027"/>
  <c r="X1027"/>
  <c r="X1124"/>
  <c r="Y1124"/>
  <c r="AA1124"/>
  <c r="Z1124"/>
  <c r="Y1145"/>
  <c r="X1145"/>
  <c r="AA1145"/>
  <c r="Z1145"/>
  <c r="X923"/>
  <c r="Z923"/>
  <c r="AA923"/>
  <c r="Y923"/>
  <c r="AA953"/>
  <c r="Z953"/>
  <c r="Y953"/>
  <c r="X953"/>
  <c r="AA992"/>
  <c r="Z992"/>
  <c r="X992"/>
  <c r="Y992"/>
  <c r="AA1035"/>
  <c r="X1035"/>
  <c r="Y1035"/>
  <c r="Z1035"/>
  <c r="Y1074"/>
  <c r="Z1074"/>
  <c r="AA1074"/>
  <c r="X1074"/>
  <c r="AA1091"/>
  <c r="X1091"/>
  <c r="Z1091"/>
  <c r="Y1091"/>
  <c r="X1104"/>
  <c r="Y1104"/>
  <c r="AA1104"/>
  <c r="Z1104"/>
  <c r="X1177"/>
  <c r="Z1177"/>
  <c r="Y1177"/>
  <c r="AA1177"/>
  <c r="Y1045"/>
  <c r="Z1045"/>
  <c r="AA1045"/>
  <c r="X1045"/>
  <c r="Y1060"/>
  <c r="X1060"/>
  <c r="Z1060"/>
  <c r="AA1060"/>
  <c r="AA1085"/>
  <c r="X1085"/>
  <c r="Y1085"/>
  <c r="Z1085"/>
  <c r="X1096"/>
  <c r="Y1096"/>
  <c r="Z1096"/>
  <c r="AA1096"/>
  <c r="X1211"/>
  <c r="Y1211"/>
  <c r="Z1211"/>
  <c r="AA1211"/>
  <c r="AA707"/>
  <c r="X707"/>
  <c r="Y707"/>
  <c r="Z707"/>
  <c r="X746"/>
  <c r="Z746"/>
  <c r="AA746"/>
  <c r="Y746"/>
  <c r="AA806"/>
  <c r="Z806"/>
  <c r="Y806"/>
  <c r="X806"/>
  <c r="Y994"/>
  <c r="X994"/>
  <c r="AA994"/>
  <c r="Z994"/>
  <c r="AA1140"/>
  <c r="X1140"/>
  <c r="Y1140"/>
  <c r="Z1140"/>
  <c r="AA1062"/>
  <c r="Z1062"/>
  <c r="X1062"/>
  <c r="Y1062"/>
  <c r="X1393"/>
  <c r="Z1393"/>
  <c r="Y1393"/>
  <c r="AA1393"/>
  <c r="Z950"/>
  <c r="Y950"/>
  <c r="X950"/>
  <c r="AA950"/>
  <c r="X1227"/>
  <c r="Y1227"/>
  <c r="Z1227"/>
  <c r="AA1227"/>
  <c r="AA1426"/>
  <c r="X1426"/>
  <c r="Y1426"/>
  <c r="Z1426"/>
  <c r="Z1536"/>
  <c r="X1536"/>
  <c r="Y1536"/>
  <c r="AA1536"/>
  <c r="Y968"/>
  <c r="Z968"/>
  <c r="X968"/>
  <c r="AA968"/>
  <c r="X1065"/>
  <c r="Z1065"/>
  <c r="Y1065"/>
  <c r="AA1065"/>
  <c r="Z1217"/>
  <c r="AA1217"/>
  <c r="Y1217"/>
  <c r="X1217"/>
  <c r="AA1247"/>
  <c r="Y1247"/>
  <c r="X1247"/>
  <c r="Z1247"/>
  <c r="X1455"/>
  <c r="Z1455"/>
  <c r="Y1455"/>
  <c r="AA1455"/>
  <c r="Y927"/>
  <c r="X927"/>
  <c r="AA927"/>
  <c r="Z927"/>
  <c r="Z1042"/>
  <c r="AA1042"/>
  <c r="Y1042"/>
  <c r="X1042"/>
  <c r="Z1182"/>
  <c r="AA1182"/>
  <c r="X1182"/>
  <c r="Y1182"/>
  <c r="Y1098"/>
  <c r="AA1098"/>
  <c r="X1098"/>
  <c r="Z1098"/>
  <c r="AA1257"/>
  <c r="X1257"/>
  <c r="Y1257"/>
  <c r="Z1257"/>
  <c r="Z1330"/>
  <c r="AA1330"/>
  <c r="X1330"/>
  <c r="Y1330"/>
  <c r="Y1440"/>
  <c r="AA1440"/>
  <c r="Z1440"/>
  <c r="X1440"/>
  <c r="AA1469"/>
  <c r="Y1469"/>
  <c r="X1469"/>
  <c r="Z1469"/>
  <c r="AA1495"/>
  <c r="Z1495"/>
  <c r="X1495"/>
  <c r="Y1495"/>
  <c r="X1053"/>
  <c r="Z1053"/>
  <c r="Y1053"/>
  <c r="AA1053"/>
  <c r="Z1238"/>
  <c r="X1238"/>
  <c r="Y1238"/>
  <c r="AA1238"/>
  <c r="Y1438"/>
  <c r="Z1438"/>
  <c r="AA1438"/>
  <c r="X1438"/>
  <c r="Y1456"/>
  <c r="X1456"/>
  <c r="Z1456"/>
  <c r="AA1456"/>
  <c r="AA1448"/>
  <c r="X1448"/>
  <c r="Y1448"/>
  <c r="Z1448"/>
  <c r="Y1490"/>
  <c r="Z1490"/>
  <c r="X1490"/>
  <c r="AA1490"/>
  <c r="Z1355"/>
  <c r="X1355"/>
  <c r="AA1355"/>
  <c r="Y1355"/>
  <c r="X1613"/>
  <c r="Y1613"/>
  <c r="Z1613"/>
  <c r="AA1613"/>
  <c r="Y1683"/>
  <c r="Z1683"/>
  <c r="AA1683"/>
  <c r="X1683"/>
  <c r="Z1693"/>
  <c r="AA1693"/>
  <c r="X1693"/>
  <c r="Y1693"/>
  <c r="Y926"/>
  <c r="X926"/>
  <c r="Z926"/>
  <c r="AA926"/>
  <c r="Y1493"/>
  <c r="X1493"/>
  <c r="AA1493"/>
  <c r="Z1493"/>
  <c r="AA1540"/>
  <c r="X1540"/>
  <c r="Y1540"/>
  <c r="Z1540"/>
  <c r="Y1654"/>
  <c r="AA1654"/>
  <c r="Z1654"/>
  <c r="X1654"/>
  <c r="Y1673"/>
  <c r="AA1673"/>
  <c r="X1673"/>
  <c r="Z1673"/>
  <c r="AA1339"/>
  <c r="Z1339"/>
  <c r="Y1339"/>
  <c r="X1339"/>
  <c r="AA1475"/>
  <c r="X1475"/>
  <c r="Y1475"/>
  <c r="Z1475"/>
  <c r="Z1517"/>
  <c r="AA1517"/>
  <c r="Y1517"/>
  <c r="X1517"/>
  <c r="Y1638"/>
  <c r="AA1638"/>
  <c r="Z1638"/>
  <c r="X1638"/>
  <c r="Z1722"/>
  <c r="X1722"/>
  <c r="AA1722"/>
  <c r="Y1722"/>
  <c r="X1268"/>
  <c r="AA1268"/>
  <c r="Z1268"/>
  <c r="Y1268"/>
  <c r="X1385"/>
  <c r="AA1385"/>
  <c r="Z1385"/>
  <c r="Y1385"/>
  <c r="AA1458"/>
  <c r="Y1458"/>
  <c r="Z1458"/>
  <c r="X1458"/>
  <c r="X1305"/>
  <c r="AA1305"/>
  <c r="Y1305"/>
  <c r="Z1305"/>
  <c r="AA1600"/>
  <c r="Y1600"/>
  <c r="X1600"/>
  <c r="Z1600"/>
  <c r="Y1197"/>
  <c r="AA1197"/>
  <c r="X1197"/>
  <c r="Z1197"/>
  <c r="AA1392"/>
  <c r="X1392"/>
  <c r="Y1392"/>
  <c r="Z1392"/>
  <c r="Y1442"/>
  <c r="Z1442"/>
  <c r="AA1442"/>
  <c r="X1442"/>
  <c r="X1519"/>
  <c r="Y1519"/>
  <c r="AA1519"/>
  <c r="Z1519"/>
  <c r="AA1601"/>
  <c r="Z1601"/>
  <c r="X1601"/>
  <c r="Y1601"/>
  <c r="Y1682"/>
  <c r="Z1682"/>
  <c r="AA1682"/>
  <c r="X1682"/>
  <c r="Z1707"/>
  <c r="AA1707"/>
  <c r="X1707"/>
  <c r="Y1707"/>
  <c r="Z1796"/>
  <c r="X1796"/>
  <c r="AA1796"/>
  <c r="Y1796"/>
  <c r="Y1809"/>
  <c r="Z1809"/>
  <c r="X1809"/>
  <c r="AA1809"/>
  <c r="X1817"/>
  <c r="Y1817"/>
  <c r="Z1817"/>
  <c r="AA1817"/>
  <c r="Z1859"/>
  <c r="AA1859"/>
  <c r="Y1859"/>
  <c r="X1859"/>
  <c r="X1916"/>
  <c r="Z1916"/>
  <c r="AA1916"/>
  <c r="Y1916"/>
  <c r="Y1957"/>
  <c r="AA1957"/>
  <c r="X1957"/>
  <c r="Z1957"/>
  <c r="Y1993"/>
  <c r="Z1993"/>
  <c r="AA1993"/>
  <c r="X1993"/>
  <c r="Z1874"/>
  <c r="X1874"/>
  <c r="AA1874"/>
  <c r="Y1874"/>
  <c r="X1914"/>
  <c r="AA1914"/>
  <c r="Y1914"/>
  <c r="Z1914"/>
  <c r="X2020"/>
  <c r="AA2020"/>
  <c r="Y2020"/>
  <c r="Z2020"/>
  <c r="Z1299"/>
  <c r="Y1299"/>
  <c r="AA1299"/>
  <c r="X1299"/>
  <c r="X1966"/>
  <c r="AA1966"/>
  <c r="Y1966"/>
  <c r="Z1966"/>
  <c r="Y1995"/>
  <c r="AA1995"/>
  <c r="Z1995"/>
  <c r="X1995"/>
  <c r="Y1372"/>
  <c r="X1372"/>
  <c r="AA1372"/>
  <c r="Z1372"/>
  <c r="X1554"/>
  <c r="Y1554"/>
  <c r="Z1554"/>
  <c r="AA1554"/>
  <c r="X1625"/>
  <c r="Y1625"/>
  <c r="AA1625"/>
  <c r="Z1625"/>
  <c r="AA1664"/>
  <c r="Z1664"/>
  <c r="X1664"/>
  <c r="Y1664"/>
  <c r="X1704"/>
  <c r="Z1704"/>
  <c r="AA1704"/>
  <c r="Y1704"/>
  <c r="Y1751"/>
  <c r="X1751"/>
  <c r="AA1751"/>
  <c r="Z1751"/>
  <c r="Y1839"/>
  <c r="X1839"/>
  <c r="AA1839"/>
  <c r="Z1839"/>
  <c r="X1862"/>
  <c r="Y1862"/>
  <c r="AA1862"/>
  <c r="Z1862"/>
  <c r="Z2024"/>
  <c r="Y2024"/>
  <c r="AA2024"/>
  <c r="X2024"/>
  <c r="AA1105"/>
  <c r="X1105"/>
  <c r="Y1105"/>
  <c r="Z1105"/>
  <c r="Y1718"/>
  <c r="AA1718"/>
  <c r="Z1718"/>
  <c r="X1718"/>
  <c r="X1965"/>
  <c r="Z1965"/>
  <c r="Y1965"/>
  <c r="AA1965"/>
  <c r="X2031"/>
  <c r="Z2031"/>
  <c r="AA2031"/>
  <c r="Y2031"/>
  <c r="Z1476"/>
  <c r="AA1476"/>
  <c r="X1476"/>
  <c r="Y1476"/>
  <c r="Y1793"/>
  <c r="AA1793"/>
  <c r="Z1793"/>
  <c r="X1793"/>
  <c r="AA1912"/>
  <c r="X1912"/>
  <c r="Z1912"/>
  <c r="Y1912"/>
  <c r="X1840"/>
  <c r="AA1840"/>
  <c r="Y1840"/>
  <c r="Z1840"/>
  <c r="X2109"/>
  <c r="Y2109"/>
  <c r="Z2109"/>
  <c r="AA2109"/>
  <c r="X2207"/>
  <c r="Z2207"/>
  <c r="AA2207"/>
  <c r="Y2207"/>
  <c r="AA1976"/>
  <c r="X1976"/>
  <c r="Z1976"/>
  <c r="Y1976"/>
  <c r="X1806"/>
  <c r="Z1806"/>
  <c r="AA1806"/>
  <c r="Y1806"/>
  <c r="Z2155"/>
  <c r="X2155"/>
  <c r="AA2155"/>
  <c r="Y2155"/>
  <c r="Y2240"/>
  <c r="X2240"/>
  <c r="Z2240"/>
  <c r="AA2240"/>
  <c r="Y2353"/>
  <c r="Z2353"/>
  <c r="X2353"/>
  <c r="AA2353"/>
  <c r="AA2023"/>
  <c r="Z2023"/>
  <c r="X2023"/>
  <c r="Y2023"/>
  <c r="X2040"/>
  <c r="Z2040"/>
  <c r="AA2040"/>
  <c r="Y2040"/>
  <c r="Z2079"/>
  <c r="X2079"/>
  <c r="Y2079"/>
  <c r="AA2079"/>
  <c r="Z2124"/>
  <c r="AA2124"/>
  <c r="X2124"/>
  <c r="Y2124"/>
  <c r="Y2150"/>
  <c r="X2150"/>
  <c r="Z2150"/>
  <c r="AA2150"/>
  <c r="X2186"/>
  <c r="Y2186"/>
  <c r="AA2186"/>
  <c r="Z2186"/>
  <c r="Z2235"/>
  <c r="AA2235"/>
  <c r="X2235"/>
  <c r="Y2235"/>
  <c r="Z2265"/>
  <c r="X2265"/>
  <c r="AA2265"/>
  <c r="Y2265"/>
  <c r="Z2289"/>
  <c r="AA2289"/>
  <c r="X2289"/>
  <c r="Y2289"/>
  <c r="AA2313"/>
  <c r="X2313"/>
  <c r="Y2313"/>
  <c r="Z2313"/>
  <c r="Z2328"/>
  <c r="X2328"/>
  <c r="Y2328"/>
  <c r="AA2328"/>
  <c r="Y2356"/>
  <c r="AA2356"/>
  <c r="X2356"/>
  <c r="Z2356"/>
  <c r="X2533"/>
  <c r="Z2533"/>
  <c r="Y2533"/>
  <c r="AA2533"/>
  <c r="Y2757"/>
  <c r="AA2757"/>
  <c r="Z2757"/>
  <c r="X2757"/>
  <c r="X2787"/>
  <c r="AA2787"/>
  <c r="Y2787"/>
  <c r="Z2787"/>
  <c r="Z2804"/>
  <c r="X2804"/>
  <c r="AA2804"/>
  <c r="Y2804"/>
  <c r="Y2256"/>
  <c r="X2256"/>
  <c r="Z2256"/>
  <c r="AA2256"/>
  <c r="AA2453"/>
  <c r="Z2453"/>
  <c r="X2453"/>
  <c r="Y2453"/>
  <c r="Y2603"/>
  <c r="X2603"/>
  <c r="AA2603"/>
  <c r="Z2603"/>
  <c r="AA2630"/>
  <c r="Z2630"/>
  <c r="Y2630"/>
  <c r="X2630"/>
  <c r="X2665"/>
  <c r="AA2665"/>
  <c r="Z2665"/>
  <c r="Y2665"/>
  <c r="X2720"/>
  <c r="Z2720"/>
  <c r="AA2720"/>
  <c r="Y2720"/>
  <c r="X2736"/>
  <c r="Z2736"/>
  <c r="AA2736"/>
  <c r="Y2736"/>
  <c r="X2820"/>
  <c r="AA2820"/>
  <c r="Z2820"/>
  <c r="Y2820"/>
  <c r="X1749"/>
  <c r="Z1749"/>
  <c r="Y1749"/>
  <c r="AA1749"/>
  <c r="X2247"/>
  <c r="Y2247"/>
  <c r="AA2247"/>
  <c r="Z2247"/>
  <c r="X2312"/>
  <c r="AA2312"/>
  <c r="Y2312"/>
  <c r="Z2312"/>
  <c r="Y2729"/>
  <c r="X2729"/>
  <c r="Z2729"/>
  <c r="AA2729"/>
  <c r="Z2750"/>
  <c r="Y2750"/>
  <c r="AA2750"/>
  <c r="X2750"/>
  <c r="Y2824"/>
  <c r="Z2824"/>
  <c r="AA2824"/>
  <c r="X2824"/>
  <c r="Z2073"/>
  <c r="AA2073"/>
  <c r="X2073"/>
  <c r="Y2073"/>
  <c r="Z2137"/>
  <c r="Y2137"/>
  <c r="X2137"/>
  <c r="AA2137"/>
  <c r="X2164"/>
  <c r="AA2164"/>
  <c r="Z2164"/>
  <c r="Y2164"/>
  <c r="Y2145"/>
  <c r="AA2145"/>
  <c r="Z2145"/>
  <c r="X2145"/>
  <c r="X2477"/>
  <c r="Y2477"/>
  <c r="AA2477"/>
  <c r="Z2477"/>
  <c r="X2546"/>
  <c r="Y2546"/>
  <c r="Z2546"/>
  <c r="AA2546"/>
  <c r="Z2570"/>
  <c r="Y2570"/>
  <c r="AA2570"/>
  <c r="X2570"/>
  <c r="Y2582"/>
  <c r="AA2582"/>
  <c r="Z2582"/>
  <c r="X2582"/>
  <c r="AA2708"/>
  <c r="Y2708"/>
  <c r="Z2708"/>
  <c r="X2708"/>
  <c r="AA2767"/>
  <c r="Z2767"/>
  <c r="Y2767"/>
  <c r="X2767"/>
  <c r="X2888"/>
  <c r="Y2888"/>
  <c r="AA2888"/>
  <c r="Z2888"/>
  <c r="AA2452"/>
  <c r="Z2452"/>
  <c r="X2452"/>
  <c r="Y2452"/>
  <c r="X2508"/>
  <c r="Y2508"/>
  <c r="Z2508"/>
  <c r="AA2508"/>
  <c r="Z2529"/>
  <c r="Y2529"/>
  <c r="AA2529"/>
  <c r="X2529"/>
  <c r="AA2587"/>
  <c r="X2587"/>
  <c r="Z2587"/>
  <c r="Y2587"/>
  <c r="Y2632"/>
  <c r="Z2632"/>
  <c r="X2632"/>
  <c r="AA2632"/>
  <c r="Z2046"/>
  <c r="AA2046"/>
  <c r="Y2046"/>
  <c r="X2046"/>
  <c r="Y2403"/>
  <c r="Z2403"/>
  <c r="AA2403"/>
  <c r="X2403"/>
  <c r="Z2446"/>
  <c r="AA2446"/>
  <c r="X2446"/>
  <c r="Y2446"/>
  <c r="Y2467"/>
  <c r="Z2467"/>
  <c r="AA2467"/>
  <c r="X2467"/>
  <c r="Y2653"/>
  <c r="AA2653"/>
  <c r="X2653"/>
  <c r="Z2653"/>
  <c r="Z2762"/>
  <c r="Y2762"/>
  <c r="X2762"/>
  <c r="AA2762"/>
  <c r="Y2099"/>
  <c r="X2099"/>
  <c r="AA2099"/>
  <c r="Z2099"/>
  <c r="Z2458"/>
  <c r="X2458"/>
  <c r="AA2458"/>
  <c r="Y2458"/>
  <c r="Y2960"/>
  <c r="AA2960"/>
  <c r="X2960"/>
  <c r="Z2960"/>
  <c r="Z2974"/>
  <c r="AA2974"/>
  <c r="X2974"/>
  <c r="Y2974"/>
  <c r="AA2995"/>
  <c r="X2995"/>
  <c r="Z2995"/>
  <c r="Y2995"/>
  <c r="Y2484"/>
  <c r="Z2484"/>
  <c r="AA2484"/>
  <c r="X2484"/>
  <c r="AA2882"/>
  <c r="Z2882"/>
  <c r="Y2882"/>
  <c r="X2882"/>
  <c r="AA2919"/>
  <c r="X2919"/>
  <c r="Y2919"/>
  <c r="Z2919"/>
  <c r="X2964"/>
  <c r="Y2964"/>
  <c r="AA2964"/>
  <c r="Z2964"/>
  <c r="AA2394"/>
  <c r="Y2394"/>
  <c r="X2394"/>
  <c r="Z2394"/>
  <c r="X2558"/>
  <c r="AA2558"/>
  <c r="Y2558"/>
  <c r="Z2558"/>
  <c r="Z2379"/>
  <c r="AA2379"/>
  <c r="X2379"/>
  <c r="Y2379"/>
  <c r="X2985"/>
  <c r="Y2985"/>
  <c r="Z2985"/>
  <c r="AA2985"/>
  <c r="Z2753"/>
  <c r="X2753"/>
  <c r="Y2753"/>
  <c r="AA2753"/>
  <c r="Y2747"/>
  <c r="Z2747"/>
  <c r="AA2747"/>
  <c r="X2747"/>
  <c r="X2811"/>
  <c r="AA2811"/>
  <c r="Y2811"/>
  <c r="Z2811"/>
  <c r="AA2830"/>
  <c r="Z2830"/>
  <c r="X2830"/>
  <c r="Y2830"/>
  <c r="Z2973"/>
  <c r="AA2973"/>
  <c r="Y2973"/>
  <c r="X2973"/>
  <c r="X2559"/>
  <c r="Z2559"/>
  <c r="Y2559"/>
  <c r="AA2559"/>
  <c r="AA2418"/>
  <c r="X2418"/>
  <c r="Y2418"/>
  <c r="Z2418"/>
  <c r="AA2552"/>
  <c r="Z2552"/>
  <c r="X2552"/>
  <c r="Y2552"/>
  <c r="AA2981"/>
  <c r="Y2981"/>
  <c r="Z2981"/>
  <c r="X2981"/>
  <c r="Z2869"/>
  <c r="AA2869"/>
  <c r="X2869"/>
  <c r="Y2869"/>
  <c r="Z925"/>
  <c r="AA925"/>
  <c r="Y925"/>
  <c r="X925"/>
  <c r="AA700"/>
  <c r="Z700"/>
  <c r="Y700"/>
  <c r="X700"/>
  <c r="Y1095"/>
  <c r="AA1095"/>
  <c r="X1095"/>
  <c r="Z1095"/>
  <c r="X1148"/>
  <c r="Z1148"/>
  <c r="Y1148"/>
  <c r="AA1148"/>
  <c r="Y1221"/>
  <c r="Z1221"/>
  <c r="X1221"/>
  <c r="AA1221"/>
  <c r="X930"/>
  <c r="Y930"/>
  <c r="Z930"/>
  <c r="AA930"/>
  <c r="Y1077"/>
  <c r="Z1077"/>
  <c r="AA1077"/>
  <c r="X1077"/>
  <c r="X1167"/>
  <c r="Y1167"/>
  <c r="AA1167"/>
  <c r="Z1167"/>
  <c r="X1138"/>
  <c r="Y1138"/>
  <c r="AA1138"/>
  <c r="Z1138"/>
  <c r="X995"/>
  <c r="Y995"/>
  <c r="Z995"/>
  <c r="AA995"/>
  <c r="Z1223"/>
  <c r="X1223"/>
  <c r="AA1223"/>
  <c r="Y1223"/>
  <c r="X1437"/>
  <c r="Y1437"/>
  <c r="AA1437"/>
  <c r="Z1437"/>
  <c r="X943"/>
  <c r="Z943"/>
  <c r="AA943"/>
  <c r="Y943"/>
  <c r="X1029"/>
  <c r="Y1029"/>
  <c r="AA1029"/>
  <c r="Z1029"/>
  <c r="Y1441"/>
  <c r="X1441"/>
  <c r="AA1441"/>
  <c r="Z1441"/>
  <c r="Y1030"/>
  <c r="Z1030"/>
  <c r="AA1030"/>
  <c r="X1030"/>
  <c r="Z1357"/>
  <c r="Y1357"/>
  <c r="X1357"/>
  <c r="AA1357"/>
  <c r="Y1459"/>
  <c r="Z1459"/>
  <c r="AA1459"/>
  <c r="X1459"/>
  <c r="Z1614"/>
  <c r="AA1614"/>
  <c r="Y1614"/>
  <c r="X1614"/>
  <c r="Y1730"/>
  <c r="AA1730"/>
  <c r="X1730"/>
  <c r="Z1730"/>
  <c r="Z933"/>
  <c r="AA933"/>
  <c r="X933"/>
  <c r="Y933"/>
  <c r="Y1644"/>
  <c r="Z1644"/>
  <c r="AA1644"/>
  <c r="X1644"/>
  <c r="Z1656"/>
  <c r="X1656"/>
  <c r="Y1656"/>
  <c r="AA1656"/>
  <c r="X1447"/>
  <c r="Y1447"/>
  <c r="Z1447"/>
  <c r="AA1447"/>
  <c r="X1595"/>
  <c r="AA1595"/>
  <c r="Y1595"/>
  <c r="Z1595"/>
  <c r="X1710"/>
  <c r="AA1710"/>
  <c r="Y1710"/>
  <c r="Z1710"/>
  <c r="Z1829"/>
  <c r="Y1829"/>
  <c r="X1829"/>
  <c r="AA1829"/>
  <c r="AA1756"/>
  <c r="Y1756"/>
  <c r="Z1756"/>
  <c r="X1756"/>
  <c r="Y1803"/>
  <c r="X1803"/>
  <c r="Z1803"/>
  <c r="AA1803"/>
  <c r="Z1608"/>
  <c r="Y1608"/>
  <c r="AA1608"/>
  <c r="X1608"/>
  <c r="Z1684"/>
  <c r="AA1684"/>
  <c r="X1684"/>
  <c r="Y1684"/>
  <c r="Y1538"/>
  <c r="AA1538"/>
  <c r="Z1538"/>
  <c r="X1538"/>
  <c r="X1671"/>
  <c r="Z1671"/>
  <c r="Y1671"/>
  <c r="AA1671"/>
  <c r="X2015"/>
  <c r="Z2015"/>
  <c r="AA2015"/>
  <c r="Y2015"/>
  <c r="X2034"/>
  <c r="Z2034"/>
  <c r="Y2034"/>
  <c r="AA2034"/>
  <c r="Y1847"/>
  <c r="X1847"/>
  <c r="Z1847"/>
  <c r="AA1847"/>
  <c r="X2352"/>
  <c r="AA2352"/>
  <c r="Y2352"/>
  <c r="Z2352"/>
  <c r="X2082"/>
  <c r="Y2082"/>
  <c r="Z2082"/>
  <c r="AA2082"/>
  <c r="Z2264"/>
  <c r="X2264"/>
  <c r="Y2264"/>
  <c r="AA2264"/>
  <c r="Z1952"/>
  <c r="Y1952"/>
  <c r="AA1952"/>
  <c r="X1952"/>
  <c r="Z2167"/>
  <c r="Y2167"/>
  <c r="X2167"/>
  <c r="AA2167"/>
  <c r="X2200"/>
  <c r="Y2200"/>
  <c r="AA2200"/>
  <c r="Z2200"/>
  <c r="Z2062"/>
  <c r="Y2062"/>
  <c r="AA2062"/>
  <c r="X2062"/>
  <c r="AA2273"/>
  <c r="Y2273"/>
  <c r="Z2273"/>
  <c r="X2273"/>
  <c r="Y2330"/>
  <c r="Z2330"/>
  <c r="X2330"/>
  <c r="AA2330"/>
  <c r="X2324"/>
  <c r="Z2324"/>
  <c r="AA2324"/>
  <c r="Y2324"/>
  <c r="Y2519"/>
  <c r="Z2519"/>
  <c r="AA2519"/>
  <c r="X2519"/>
  <c r="Y2649"/>
  <c r="Z2649"/>
  <c r="X2649"/>
  <c r="AA2649"/>
  <c r="Z2723"/>
  <c r="Y2723"/>
  <c r="X2723"/>
  <c r="AA2723"/>
  <c r="Z2080"/>
  <c r="AA2080"/>
  <c r="X2080"/>
  <c r="Y2080"/>
  <c r="AA2414"/>
  <c r="Z2414"/>
  <c r="X2414"/>
  <c r="Y2414"/>
  <c r="Y2448"/>
  <c r="Z2448"/>
  <c r="AA2448"/>
  <c r="X2448"/>
  <c r="Z695"/>
  <c r="X695"/>
  <c r="Y695"/>
  <c r="AA695"/>
  <c r="Z892"/>
  <c r="Y892"/>
  <c r="X892"/>
  <c r="AA892"/>
  <c r="AA745"/>
  <c r="X745"/>
  <c r="Z745"/>
  <c r="Y745"/>
  <c r="Z734"/>
  <c r="X734"/>
  <c r="Y734"/>
  <c r="AA734"/>
  <c r="Z866"/>
  <c r="Y866"/>
  <c r="X866"/>
  <c r="AA866"/>
  <c r="AA904"/>
  <c r="Z904"/>
  <c r="Y904"/>
  <c r="X904"/>
  <c r="AA932"/>
  <c r="X932"/>
  <c r="Y932"/>
  <c r="Z932"/>
  <c r="Y825"/>
  <c r="X825"/>
  <c r="Z825"/>
  <c r="AA825"/>
  <c r="Y911"/>
  <c r="X911"/>
  <c r="Z911"/>
  <c r="AA911"/>
  <c r="X1076"/>
  <c r="Z1076"/>
  <c r="AA1076"/>
  <c r="Y1076"/>
  <c r="AA855"/>
  <c r="Y855"/>
  <c r="X855"/>
  <c r="Z855"/>
  <c r="X1008"/>
  <c r="Y1008"/>
  <c r="Z1008"/>
  <c r="AA1008"/>
  <c r="X748"/>
  <c r="Y748"/>
  <c r="AA748"/>
  <c r="Z748"/>
  <c r="Y653"/>
  <c r="AA653"/>
  <c r="X653"/>
  <c r="Z653"/>
  <c r="X857"/>
  <c r="Z857"/>
  <c r="AA857"/>
  <c r="Y857"/>
  <c r="Z763"/>
  <c r="X763"/>
  <c r="Y763"/>
  <c r="AA763"/>
  <c r="X987"/>
  <c r="Y987"/>
  <c r="Z987"/>
  <c r="AA987"/>
  <c r="Y1123"/>
  <c r="Z1123"/>
  <c r="AA1123"/>
  <c r="X1123"/>
  <c r="AA1153"/>
  <c r="X1153"/>
  <c r="Y1153"/>
  <c r="Z1153"/>
  <c r="AA1046"/>
  <c r="Z1046"/>
  <c r="Y1046"/>
  <c r="X1046"/>
  <c r="Z1103"/>
  <c r="Y1103"/>
  <c r="X1103"/>
  <c r="AA1103"/>
  <c r="X990"/>
  <c r="Y990"/>
  <c r="Z990"/>
  <c r="AA990"/>
  <c r="X1409"/>
  <c r="Z1409"/>
  <c r="Y1409"/>
  <c r="AA1409"/>
  <c r="X1097"/>
  <c r="Y1097"/>
  <c r="AA1097"/>
  <c r="Z1097"/>
  <c r="Z1362"/>
  <c r="AA1362"/>
  <c r="X1362"/>
  <c r="Y1362"/>
  <c r="Y1310"/>
  <c r="X1310"/>
  <c r="Z1310"/>
  <c r="AA1310"/>
  <c r="Z1266"/>
  <c r="AA1266"/>
  <c r="X1266"/>
  <c r="Y1266"/>
  <c r="Z1686"/>
  <c r="Y1686"/>
  <c r="X1686"/>
  <c r="AA1686"/>
  <c r="Z1733"/>
  <c r="X1733"/>
  <c r="Y1733"/>
  <c r="AA1733"/>
  <c r="X1623"/>
  <c r="Y1623"/>
  <c r="AA1623"/>
  <c r="Z1623"/>
  <c r="Z1788"/>
  <c r="X1788"/>
  <c r="Y1788"/>
  <c r="AA1788"/>
  <c r="X1643"/>
  <c r="Z1643"/>
  <c r="AA1643"/>
  <c r="Y1643"/>
  <c r="Z1700"/>
  <c r="AA1700"/>
  <c r="X1700"/>
  <c r="Y1700"/>
  <c r="Y1260"/>
  <c r="Z1260"/>
  <c r="X1260"/>
  <c r="AA1260"/>
  <c r="Z1515"/>
  <c r="AA1515"/>
  <c r="Y1515"/>
  <c r="X1515"/>
  <c r="Y1789"/>
  <c r="AA1789"/>
  <c r="Z1789"/>
  <c r="X1789"/>
  <c r="X1359"/>
  <c r="Z1359"/>
  <c r="Y1359"/>
  <c r="AA1359"/>
  <c r="AA2025"/>
  <c r="Y2025"/>
  <c r="Z2025"/>
  <c r="X2025"/>
  <c r="Z1980"/>
  <c r="X1980"/>
  <c r="Y1980"/>
  <c r="AA1980"/>
  <c r="AA2069"/>
  <c r="Y2069"/>
  <c r="Z2069"/>
  <c r="X2069"/>
  <c r="X1583"/>
  <c r="AA1583"/>
  <c r="Z1583"/>
  <c r="Y1583"/>
  <c r="Y1655"/>
  <c r="AA1655"/>
  <c r="Z1655"/>
  <c r="X1655"/>
  <c r="X1818"/>
  <c r="AA1818"/>
  <c r="Z1818"/>
  <c r="Y1818"/>
  <c r="Z1885"/>
  <c r="X1885"/>
  <c r="AA1885"/>
  <c r="Y1885"/>
  <c r="X1619"/>
  <c r="Z1619"/>
  <c r="AA1619"/>
  <c r="Y1619"/>
  <c r="Y1774"/>
  <c r="X1774"/>
  <c r="AA1774"/>
  <c r="Z1774"/>
  <c r="Z1932"/>
  <c r="X1932"/>
  <c r="AA1932"/>
  <c r="Y1932"/>
  <c r="AA1985"/>
  <c r="Y1985"/>
  <c r="Z1985"/>
  <c r="X1985"/>
  <c r="X2071"/>
  <c r="AA2071"/>
  <c r="Z2071"/>
  <c r="Y2071"/>
  <c r="AA2096"/>
  <c r="X2096"/>
  <c r="Y2096"/>
  <c r="Z2096"/>
  <c r="Y2163"/>
  <c r="X2163"/>
  <c r="AA2163"/>
  <c r="Z2163"/>
  <c r="Z2189"/>
  <c r="AA2189"/>
  <c r="X2189"/>
  <c r="Y2189"/>
  <c r="Z2119"/>
  <c r="AA2119"/>
  <c r="X2119"/>
  <c r="Y2119"/>
  <c r="AA2249"/>
  <c r="Y2249"/>
  <c r="Z2249"/>
  <c r="X2249"/>
  <c r="Y2144"/>
  <c r="Z2144"/>
  <c r="AA2144"/>
  <c r="X2144"/>
  <c r="Z2159"/>
  <c r="AA2159"/>
  <c r="Y2159"/>
  <c r="X2159"/>
  <c r="X2219"/>
  <c r="Y2219"/>
  <c r="Z2219"/>
  <c r="AA2219"/>
  <c r="Z1846"/>
  <c r="AA1846"/>
  <c r="Y1846"/>
  <c r="X1846"/>
  <c r="X1977"/>
  <c r="Y1977"/>
  <c r="Z1977"/>
  <c r="AA1977"/>
  <c r="X672"/>
  <c r="Y672"/>
  <c r="Z672"/>
  <c r="AA672"/>
  <c r="X675"/>
  <c r="Z675"/>
  <c r="Y675"/>
  <c r="AA675"/>
  <c r="Y677"/>
  <c r="AA677"/>
  <c r="X677"/>
  <c r="Z677"/>
  <c r="Z861"/>
  <c r="AA861"/>
  <c r="X861"/>
  <c r="Y861"/>
  <c r="Y667"/>
  <c r="X667"/>
  <c r="Z667"/>
  <c r="AA667"/>
  <c r="Z879"/>
  <c r="Y879"/>
  <c r="AA879"/>
  <c r="X879"/>
  <c r="X1110"/>
  <c r="Y1110"/>
  <c r="AA1110"/>
  <c r="Z1110"/>
  <c r="Y1209"/>
  <c r="AA1209"/>
  <c r="X1209"/>
  <c r="Z1209"/>
  <c r="X983"/>
  <c r="Z983"/>
  <c r="Y983"/>
  <c r="AA983"/>
  <c r="X1245"/>
  <c r="Y1245"/>
  <c r="AA1245"/>
  <c r="Z1245"/>
  <c r="X858"/>
  <c r="Z858"/>
  <c r="AA858"/>
  <c r="Y858"/>
  <c r="AA1205"/>
  <c r="X1205"/>
  <c r="Z1205"/>
  <c r="Y1205"/>
  <c r="AA1007"/>
  <c r="X1007"/>
  <c r="Z1007"/>
  <c r="Y1007"/>
  <c r="X1303"/>
  <c r="Y1303"/>
  <c r="AA1303"/>
  <c r="Z1303"/>
  <c r="Z1377"/>
  <c r="Y1377"/>
  <c r="AA1377"/>
  <c r="X1377"/>
  <c r="Z655"/>
  <c r="AA655"/>
  <c r="Y655"/>
  <c r="X655"/>
  <c r="X936"/>
  <c r="Z936"/>
  <c r="Y936"/>
  <c r="AA936"/>
  <c r="AA979"/>
  <c r="Y979"/>
  <c r="Z979"/>
  <c r="X979"/>
  <c r="Z671"/>
  <c r="AA671"/>
  <c r="Y671"/>
  <c r="X671"/>
  <c r="Z729"/>
  <c r="Y729"/>
  <c r="X729"/>
  <c r="AA729"/>
  <c r="X844"/>
  <c r="AA844"/>
  <c r="Y844"/>
  <c r="Z844"/>
  <c r="AA971"/>
  <c r="X971"/>
  <c r="Y971"/>
  <c r="Z971"/>
  <c r="AA1157"/>
  <c r="Z1157"/>
  <c r="Y1157"/>
  <c r="X1157"/>
  <c r="X1081"/>
  <c r="Z1081"/>
  <c r="AA1081"/>
  <c r="Y1081"/>
  <c r="X949"/>
  <c r="AA949"/>
  <c r="Y949"/>
  <c r="Z949"/>
  <c r="AA1059"/>
  <c r="Z1059"/>
  <c r="X1059"/>
  <c r="Y1059"/>
  <c r="AA1193"/>
  <c r="Y1193"/>
  <c r="X1193"/>
  <c r="Z1193"/>
  <c r="X800"/>
  <c r="Z800"/>
  <c r="AA800"/>
  <c r="Y800"/>
  <c r="X657"/>
  <c r="AA657"/>
  <c r="Z657"/>
  <c r="Y657"/>
  <c r="Z685"/>
  <c r="AA685"/>
  <c r="Y685"/>
  <c r="X685"/>
  <c r="Y688"/>
  <c r="AA688"/>
  <c r="Z688"/>
  <c r="X688"/>
  <c r="Z728"/>
  <c r="AA728"/>
  <c r="X728"/>
  <c r="Y728"/>
  <c r="Y887"/>
  <c r="AA887"/>
  <c r="X887"/>
  <c r="Z887"/>
  <c r="AA684"/>
  <c r="X684"/>
  <c r="Y684"/>
  <c r="Z684"/>
  <c r="AA737"/>
  <c r="X737"/>
  <c r="Y737"/>
  <c r="Z737"/>
  <c r="X772"/>
  <c r="Y772"/>
  <c r="AA772"/>
  <c r="Z772"/>
  <c r="Y799"/>
  <c r="AA799"/>
  <c r="X799"/>
  <c r="Z799"/>
  <c r="Y849"/>
  <c r="Z849"/>
  <c r="X849"/>
  <c r="AA849"/>
  <c r="X865"/>
  <c r="Z865"/>
  <c r="Y865"/>
  <c r="AA865"/>
  <c r="Y689"/>
  <c r="AA689"/>
  <c r="X689"/>
  <c r="Z689"/>
  <c r="Y792"/>
  <c r="AA792"/>
  <c r="X792"/>
  <c r="Z792"/>
  <c r="AA815"/>
  <c r="Y815"/>
  <c r="X815"/>
  <c r="Z815"/>
  <c r="Z870"/>
  <c r="Y870"/>
  <c r="AA870"/>
  <c r="X870"/>
  <c r="Z687"/>
  <c r="Y687"/>
  <c r="AA687"/>
  <c r="X687"/>
  <c r="Y765"/>
  <c r="AA765"/>
  <c r="Z765"/>
  <c r="X765"/>
  <c r="Z812"/>
  <c r="X812"/>
  <c r="Y812"/>
  <c r="AA812"/>
  <c r="Y864"/>
  <c r="Z864"/>
  <c r="AA864"/>
  <c r="X864"/>
  <c r="Y733"/>
  <c r="X733"/>
  <c r="Z733"/>
  <c r="AA733"/>
  <c r="X760"/>
  <c r="AA760"/>
  <c r="Y760"/>
  <c r="Z760"/>
  <c r="X787"/>
  <c r="Z787"/>
  <c r="Y787"/>
  <c r="AA787"/>
  <c r="AA824"/>
  <c r="X824"/>
  <c r="Z824"/>
  <c r="Y824"/>
  <c r="Z854"/>
  <c r="Y854"/>
  <c r="X854"/>
  <c r="AA854"/>
  <c r="AA902"/>
  <c r="Y902"/>
  <c r="Z902"/>
  <c r="X902"/>
  <c r="AA929"/>
  <c r="Y929"/>
  <c r="Z929"/>
  <c r="X929"/>
  <c r="X940"/>
  <c r="AA940"/>
  <c r="Z940"/>
  <c r="Y940"/>
  <c r="X735"/>
  <c r="AA735"/>
  <c r="Y735"/>
  <c r="Z735"/>
  <c r="Z819"/>
  <c r="AA819"/>
  <c r="Y819"/>
  <c r="X819"/>
  <c r="Z1005"/>
  <c r="X1005"/>
  <c r="Y1005"/>
  <c r="AA1005"/>
  <c r="X1067"/>
  <c r="Y1067"/>
  <c r="AA1067"/>
  <c r="Z1067"/>
  <c r="X1162"/>
  <c r="AA1162"/>
  <c r="Y1162"/>
  <c r="Z1162"/>
  <c r="Z1191"/>
  <c r="Y1191"/>
  <c r="AA1191"/>
  <c r="X1191"/>
  <c r="Y873"/>
  <c r="X873"/>
  <c r="AA873"/>
  <c r="Z873"/>
  <c r="Z928"/>
  <c r="AA928"/>
  <c r="X928"/>
  <c r="Y928"/>
  <c r="AA962"/>
  <c r="X962"/>
  <c r="Z962"/>
  <c r="Y962"/>
  <c r="X1028"/>
  <c r="AA1028"/>
  <c r="Z1028"/>
  <c r="Y1028"/>
  <c r="Z1048"/>
  <c r="AA1048"/>
  <c r="X1048"/>
  <c r="Y1048"/>
  <c r="X1075"/>
  <c r="Y1075"/>
  <c r="Z1075"/>
  <c r="AA1075"/>
  <c r="X1004"/>
  <c r="Y1004"/>
  <c r="Z1004"/>
  <c r="AA1004"/>
  <c r="Y1017"/>
  <c r="Z1017"/>
  <c r="X1017"/>
  <c r="AA1017"/>
  <c r="X1111"/>
  <c r="Y1111"/>
  <c r="Z1111"/>
  <c r="AA1111"/>
  <c r="AA1158"/>
  <c r="Z1158"/>
  <c r="Y1158"/>
  <c r="X1158"/>
  <c r="X1196"/>
  <c r="Z1196"/>
  <c r="AA1196"/>
  <c r="Y1196"/>
  <c r="AA706"/>
  <c r="Z706"/>
  <c r="X706"/>
  <c r="Y706"/>
  <c r="X710"/>
  <c r="AA710"/>
  <c r="Y710"/>
  <c r="Z710"/>
  <c r="Z876"/>
  <c r="Y876"/>
  <c r="AA876"/>
  <c r="X876"/>
  <c r="Y830"/>
  <c r="Z1031"/>
  <c r="Y1031"/>
  <c r="AA1031"/>
  <c r="X1031"/>
  <c r="Z1121"/>
  <c r="AA1121"/>
  <c r="Y1121"/>
  <c r="X1121"/>
  <c r="X1147"/>
  <c r="AA1147"/>
  <c r="Y1147"/>
  <c r="Z1147"/>
  <c r="AA1184"/>
  <c r="Z1184"/>
  <c r="X1184"/>
  <c r="Y1184"/>
  <c r="Z1199"/>
  <c r="AA1199"/>
  <c r="X1199"/>
  <c r="Y1199"/>
  <c r="Y874"/>
  <c r="Z874"/>
  <c r="AA874"/>
  <c r="X874"/>
  <c r="AA934"/>
  <c r="Y934"/>
  <c r="Z934"/>
  <c r="X934"/>
  <c r="Y976"/>
  <c r="X976"/>
  <c r="AA976"/>
  <c r="Z976"/>
  <c r="AA1038"/>
  <c r="Y1038"/>
  <c r="Z1038"/>
  <c r="X1038"/>
  <c r="AA1171"/>
  <c r="X1171"/>
  <c r="Y1171"/>
  <c r="Z1171"/>
  <c r="X989"/>
  <c r="Y989"/>
  <c r="Z989"/>
  <c r="AA989"/>
  <c r="Z1226"/>
  <c r="AA1226"/>
  <c r="X1226"/>
  <c r="Y1226"/>
  <c r="Z1264"/>
  <c r="AA1264"/>
  <c r="Y1264"/>
  <c r="X1264"/>
  <c r="Y1290"/>
  <c r="AA1290"/>
  <c r="X1290"/>
  <c r="Z1290"/>
  <c r="Z1329"/>
  <c r="Y1329"/>
  <c r="X1329"/>
  <c r="AA1329"/>
  <c r="X1338"/>
  <c r="Z1338"/>
  <c r="Y1338"/>
  <c r="AA1338"/>
  <c r="Z1451"/>
  <c r="X1451"/>
  <c r="Y1451"/>
  <c r="AA1451"/>
  <c r="X1258"/>
  <c r="Y1258"/>
  <c r="AA1258"/>
  <c r="Z1258"/>
  <c r="X1281"/>
  <c r="AA1281"/>
  <c r="Y1281"/>
  <c r="Z1281"/>
  <c r="Z1480"/>
  <c r="Y1480"/>
  <c r="AA1480"/>
  <c r="X1480"/>
  <c r="Y1520"/>
  <c r="AA1520"/>
  <c r="X1520"/>
  <c r="Z1520"/>
  <c r="Y1025"/>
  <c r="X1025"/>
  <c r="AA1025"/>
  <c r="Z1025"/>
  <c r="Z1263"/>
  <c r="X1263"/>
  <c r="Y1263"/>
  <c r="AA1263"/>
  <c r="Z1311"/>
  <c r="Y1311"/>
  <c r="AA1311"/>
  <c r="X1311"/>
  <c r="X1337"/>
  <c r="Y1337"/>
  <c r="AA1337"/>
  <c r="Z1337"/>
  <c r="Z1222"/>
  <c r="X1222"/>
  <c r="AA1222"/>
  <c r="Y1222"/>
  <c r="AA1379"/>
  <c r="X1379"/>
  <c r="Z1379"/>
  <c r="Y1379"/>
  <c r="X1529"/>
  <c r="Z1529"/>
  <c r="AA1529"/>
  <c r="Y1529"/>
  <c r="AA1304"/>
  <c r="Z1304"/>
  <c r="Y1304"/>
  <c r="X1304"/>
  <c r="Y1325"/>
  <c r="Z1325"/>
  <c r="X1325"/>
  <c r="AA1325"/>
  <c r="AA1358"/>
  <c r="X1358"/>
  <c r="Y1358"/>
  <c r="Z1358"/>
  <c r="X1471"/>
  <c r="Z1471"/>
  <c r="Y1471"/>
  <c r="AA1471"/>
  <c r="Z1300"/>
  <c r="Y1300"/>
  <c r="X1300"/>
  <c r="AA1300"/>
  <c r="X1479"/>
  <c r="AA1479"/>
  <c r="Z1479"/>
  <c r="Y1479"/>
  <c r="AA1582"/>
  <c r="Y1582"/>
  <c r="X1582"/>
  <c r="Z1582"/>
  <c r="X1639"/>
  <c r="AA1639"/>
  <c r="Z1639"/>
  <c r="Y1639"/>
  <c r="Z1708"/>
  <c r="AA1708"/>
  <c r="X1708"/>
  <c r="Y1708"/>
  <c r="Z1780"/>
  <c r="X1780"/>
  <c r="AA1780"/>
  <c r="Y1780"/>
  <c r="AA1410"/>
  <c r="X1410"/>
  <c r="Y1410"/>
  <c r="Z1410"/>
  <c r="X1610"/>
  <c r="AA1610"/>
  <c r="Y1610"/>
  <c r="Z1610"/>
  <c r="X1699"/>
  <c r="Z1699"/>
  <c r="Y1699"/>
  <c r="AA1699"/>
  <c r="Y1740"/>
  <c r="Z1740"/>
  <c r="AA1740"/>
  <c r="X1740"/>
  <c r="Y1206"/>
  <c r="Z1206"/>
  <c r="AA1206"/>
  <c r="X1206"/>
  <c r="AA1394"/>
  <c r="X1394"/>
  <c r="Y1394"/>
  <c r="Z1394"/>
  <c r="X1546"/>
  <c r="Y1546"/>
  <c r="Z1546"/>
  <c r="AA1546"/>
  <c r="AA1658"/>
  <c r="Y1658"/>
  <c r="Z1658"/>
  <c r="X1658"/>
  <c r="Y1692"/>
  <c r="X1692"/>
  <c r="AA1692"/>
  <c r="Z1692"/>
  <c r="Z1346"/>
  <c r="X1346"/>
  <c r="Y1346"/>
  <c r="AA1346"/>
  <c r="Y1592"/>
  <c r="AA1592"/>
  <c r="Z1592"/>
  <c r="X1592"/>
  <c r="AA1621"/>
  <c r="Y1621"/>
  <c r="Z1621"/>
  <c r="X1621"/>
  <c r="Z1642"/>
  <c r="X1642"/>
  <c r="AA1642"/>
  <c r="Y1642"/>
  <c r="X1716"/>
  <c r="Z1716"/>
  <c r="AA1716"/>
  <c r="Y1716"/>
  <c r="AA1734"/>
  <c r="Z1734"/>
  <c r="X1734"/>
  <c r="Y1734"/>
  <c r="Y1514"/>
  <c r="AA1514"/>
  <c r="Z1514"/>
  <c r="X1514"/>
  <c r="AA1535"/>
  <c r="Z1535"/>
  <c r="X1535"/>
  <c r="Y1535"/>
  <c r="Y1732"/>
  <c r="X1732"/>
  <c r="Z1732"/>
  <c r="AA1732"/>
  <c r="Y1627"/>
  <c r="AA1627"/>
  <c r="Z1627"/>
  <c r="X1627"/>
  <c r="X1641"/>
  <c r="AA1641"/>
  <c r="Y1641"/>
  <c r="Z1641"/>
  <c r="Z1728"/>
  <c r="AA1728"/>
  <c r="Y1728"/>
  <c r="X1728"/>
  <c r="AA1978"/>
  <c r="X1978"/>
  <c r="Y1978"/>
  <c r="Z1978"/>
  <c r="Z2022"/>
  <c r="AA2022"/>
  <c r="X2022"/>
  <c r="Y2022"/>
  <c r="AA2072"/>
  <c r="Z2072"/>
  <c r="X2072"/>
  <c r="Y2072"/>
  <c r="X1938"/>
  <c r="AA1938"/>
  <c r="Z1938"/>
  <c r="Y1938"/>
  <c r="Z2055"/>
  <c r="Y2055"/>
  <c r="AA2055"/>
  <c r="X2055"/>
  <c r="Z1507"/>
  <c r="X1507"/>
  <c r="Y1507"/>
  <c r="AA1507"/>
  <c r="X1838"/>
  <c r="Z1838"/>
  <c r="AA1838"/>
  <c r="Y1838"/>
  <c r="Z1864"/>
  <c r="Y1864"/>
  <c r="AA1864"/>
  <c r="X1864"/>
  <c r="Y2013"/>
  <c r="AA2013"/>
  <c r="X2013"/>
  <c r="Z2013"/>
  <c r="AA1200"/>
  <c r="Y1200"/>
  <c r="Z1200"/>
  <c r="X1200"/>
  <c r="Y1743"/>
  <c r="X1743"/>
  <c r="AA1743"/>
  <c r="Z1743"/>
  <c r="Z1753"/>
  <c r="Y1753"/>
  <c r="AA1753"/>
  <c r="X1753"/>
  <c r="X1764"/>
  <c r="AA1764"/>
  <c r="Z1764"/>
  <c r="Y1764"/>
  <c r="Y1785"/>
  <c r="AA1785"/>
  <c r="Z1785"/>
  <c r="X1785"/>
  <c r="Y1821"/>
  <c r="Z1821"/>
  <c r="X1821"/>
  <c r="AA1821"/>
  <c r="Z1879"/>
  <c r="AA1879"/>
  <c r="X1879"/>
  <c r="Y1879"/>
  <c r="X1106"/>
  <c r="Y1106"/>
  <c r="Z1106"/>
  <c r="AA1106"/>
  <c r="Y1883"/>
  <c r="X1883"/>
  <c r="Z1883"/>
  <c r="AA1883"/>
  <c r="Y1939"/>
  <c r="X1939"/>
  <c r="Z1939"/>
  <c r="AA1939"/>
  <c r="Z1950"/>
  <c r="AA1950"/>
  <c r="X1950"/>
  <c r="Y1950"/>
  <c r="Y1555"/>
  <c r="AA1555"/>
  <c r="X1555"/>
  <c r="Z1555"/>
  <c r="AA1814"/>
  <c r="Y1814"/>
  <c r="X1814"/>
  <c r="Z1814"/>
  <c r="Y1871"/>
  <c r="X1871"/>
  <c r="AA1871"/>
  <c r="Z1871"/>
  <c r="X2002"/>
  <c r="Z2002"/>
  <c r="Y2002"/>
  <c r="AA2002"/>
  <c r="Y1923"/>
  <c r="AA1923"/>
  <c r="X1923"/>
  <c r="Z1923"/>
  <c r="Y2088"/>
  <c r="Z2088"/>
  <c r="X2088"/>
  <c r="AA2088"/>
  <c r="Z2152"/>
  <c r="Y2152"/>
  <c r="AA2152"/>
  <c r="X2152"/>
  <c r="X2185"/>
  <c r="Y2185"/>
  <c r="AA2185"/>
  <c r="Z2185"/>
  <c r="X2208"/>
  <c r="Z2208"/>
  <c r="AA2208"/>
  <c r="Y2208"/>
  <c r="Z2291"/>
  <c r="X2291"/>
  <c r="Y2291"/>
  <c r="AA2291"/>
  <c r="Z2364"/>
  <c r="AA2364"/>
  <c r="Y2364"/>
  <c r="X2364"/>
  <c r="Y1815"/>
  <c r="AA1815"/>
  <c r="X1815"/>
  <c r="Z1815"/>
  <c r="Z2005"/>
  <c r="X2005"/>
  <c r="AA2005"/>
  <c r="Y2005"/>
  <c r="Z2165"/>
  <c r="Y2165"/>
  <c r="X2165"/>
  <c r="AA2165"/>
  <c r="X2191"/>
  <c r="Z2191"/>
  <c r="Y2191"/>
  <c r="AA2191"/>
  <c r="X2222"/>
  <c r="Z2222"/>
  <c r="Y2222"/>
  <c r="AA2222"/>
  <c r="Y2278"/>
  <c r="AA2278"/>
  <c r="X2278"/>
  <c r="Z2278"/>
  <c r="Z2115"/>
  <c r="X2115"/>
  <c r="Y2115"/>
  <c r="AA2115"/>
  <c r="Z2130"/>
  <c r="Y2130"/>
  <c r="AA2130"/>
  <c r="X2130"/>
  <c r="X2141"/>
  <c r="Y2141"/>
  <c r="Z2141"/>
  <c r="AA2141"/>
  <c r="Z2333"/>
  <c r="X2333"/>
  <c r="Y2333"/>
  <c r="AA2333"/>
  <c r="Z2346"/>
  <c r="X2346"/>
  <c r="Y2346"/>
  <c r="AA2346"/>
  <c r="AA2361"/>
  <c r="Y2361"/>
  <c r="Z2361"/>
  <c r="X2361"/>
  <c r="Z1951"/>
  <c r="X1951"/>
  <c r="AA1951"/>
  <c r="Y1951"/>
  <c r="X1551"/>
  <c r="Y1551"/>
  <c r="AA1551"/>
  <c r="Z1551"/>
  <c r="Z1869"/>
  <c r="Y1869"/>
  <c r="AA1869"/>
  <c r="X1869"/>
  <c r="X2177"/>
  <c r="Y2177"/>
  <c r="Z2177"/>
  <c r="AA2177"/>
  <c r="Y2230"/>
  <c r="X2230"/>
  <c r="Z2230"/>
  <c r="AA2230"/>
  <c r="Z1483"/>
  <c r="AA1483"/>
  <c r="Y1483"/>
  <c r="X1483"/>
  <c r="X1930"/>
  <c r="Y1930"/>
  <c r="AA1930"/>
  <c r="Z1930"/>
  <c r="Y2026"/>
  <c r="Z2026"/>
  <c r="AA2026"/>
  <c r="X2026"/>
  <c r="X2075"/>
  <c r="Y2075"/>
  <c r="Z2075"/>
  <c r="AA2075"/>
  <c r="Y2093"/>
  <c r="Z2093"/>
  <c r="AA2093"/>
  <c r="X2093"/>
  <c r="X2179"/>
  <c r="AA2179"/>
  <c r="Y2179"/>
  <c r="Z2179"/>
  <c r="Z2279"/>
  <c r="X2279"/>
  <c r="Y2279"/>
  <c r="AA2279"/>
  <c r="X2326"/>
  <c r="Z2326"/>
  <c r="Y2326"/>
  <c r="AA2326"/>
  <c r="X1449"/>
  <c r="AA1449"/>
  <c r="Y1449"/>
  <c r="Z1449"/>
  <c r="AA2032"/>
  <c r="Y2032"/>
  <c r="Z2032"/>
  <c r="X2032"/>
  <c r="X2175"/>
  <c r="AA2175"/>
  <c r="Y2175"/>
  <c r="Z2175"/>
  <c r="X2205"/>
  <c r="AA2205"/>
  <c r="Z2205"/>
  <c r="Y2205"/>
  <c r="Z2254"/>
  <c r="X2254"/>
  <c r="Y2254"/>
  <c r="AA2254"/>
  <c r="Y2340"/>
  <c r="X2340"/>
  <c r="AA2340"/>
  <c r="Z2340"/>
  <c r="AA2194"/>
  <c r="Y2194"/>
  <c r="X2194"/>
  <c r="Z2194"/>
  <c r="Z2255"/>
  <c r="AA2255"/>
  <c r="Y2255"/>
  <c r="X2255"/>
  <c r="Z2359"/>
  <c r="Y2359"/>
  <c r="X2359"/>
  <c r="AA2359"/>
  <c r="X2389"/>
  <c r="Y2389"/>
  <c r="Z2389"/>
  <c r="AA2389"/>
  <c r="X2450"/>
  <c r="AA2450"/>
  <c r="Z2450"/>
  <c r="Y2450"/>
  <c r="X2476"/>
  <c r="Z2476"/>
  <c r="Y2476"/>
  <c r="AA2476"/>
  <c r="X2490"/>
  <c r="Y2490"/>
  <c r="Z2490"/>
  <c r="AA2490"/>
  <c r="X2556"/>
  <c r="Z2556"/>
  <c r="Y2556"/>
  <c r="AA2556"/>
  <c r="X2626"/>
  <c r="Y2626"/>
  <c r="AA2626"/>
  <c r="Z2626"/>
  <c r="X2652"/>
  <c r="Y2652"/>
  <c r="AA2652"/>
  <c r="Z2652"/>
  <c r="AA2661"/>
  <c r="Z2661"/>
  <c r="Y2661"/>
  <c r="X2661"/>
  <c r="X2700"/>
  <c r="Y2700"/>
  <c r="AA2700"/>
  <c r="Z2700"/>
  <c r="Y2817"/>
  <c r="AA2817"/>
  <c r="Z2817"/>
  <c r="X2817"/>
  <c r="Y2872"/>
  <c r="Z2872"/>
  <c r="AA2872"/>
  <c r="X2872"/>
  <c r="Z2933"/>
  <c r="AA2933"/>
  <c r="X2933"/>
  <c r="Y2933"/>
  <c r="Z2182"/>
  <c r="AA2182"/>
  <c r="Y2182"/>
  <c r="X2182"/>
  <c r="Y2444"/>
  <c r="X2444"/>
  <c r="AA2444"/>
  <c r="Z2444"/>
  <c r="Z2465"/>
  <c r="AA2465"/>
  <c r="Y2465"/>
  <c r="X2465"/>
  <c r="Z2551"/>
  <c r="AA2551"/>
  <c r="X2551"/>
  <c r="Y2551"/>
  <c r="X2902"/>
  <c r="Y2902"/>
  <c r="AA2902"/>
  <c r="Z2902"/>
  <c r="AA2297"/>
  <c r="Y2297"/>
  <c r="Z2297"/>
  <c r="X2297"/>
  <c r="AA2387"/>
  <c r="Y2387"/>
  <c r="Z2387"/>
  <c r="X2387"/>
  <c r="AA2402"/>
  <c r="Y2402"/>
  <c r="X2402"/>
  <c r="Z2402"/>
  <c r="X2471"/>
  <c r="Z2471"/>
  <c r="Y2471"/>
  <c r="AA2471"/>
  <c r="Z2501"/>
  <c r="AA2501"/>
  <c r="X2501"/>
  <c r="Y2501"/>
  <c r="AA2536"/>
  <c r="Z2536"/>
  <c r="X2536"/>
  <c r="Y2536"/>
  <c r="X2651"/>
  <c r="Z2651"/>
  <c r="AA2651"/>
  <c r="Y2651"/>
  <c r="X2695"/>
  <c r="Y2695"/>
  <c r="Z2695"/>
  <c r="AA2695"/>
  <c r="X2734"/>
  <c r="Y2734"/>
  <c r="AA2734"/>
  <c r="Z2734"/>
  <c r="AA2775"/>
  <c r="Z2775"/>
  <c r="X2775"/>
  <c r="Y2775"/>
  <c r="X2803"/>
  <c r="Z2803"/>
  <c r="AA2803"/>
  <c r="Y2803"/>
  <c r="X2925"/>
  <c r="Z2925"/>
  <c r="Y2925"/>
  <c r="AA2925"/>
  <c r="Y2172"/>
  <c r="X2172"/>
  <c r="AA2172"/>
  <c r="Z2172"/>
  <c r="AA2210"/>
  <c r="Y2210"/>
  <c r="X2210"/>
  <c r="Z2210"/>
  <c r="Y1895"/>
  <c r="X1895"/>
  <c r="Z1895"/>
  <c r="AA1895"/>
  <c r="AA2367"/>
  <c r="X2367"/>
  <c r="Z2367"/>
  <c r="Y2367"/>
  <c r="X2660"/>
  <c r="Z2660"/>
  <c r="AA2660"/>
  <c r="Y2660"/>
  <c r="Z2722"/>
  <c r="Y2722"/>
  <c r="AA2722"/>
  <c r="X2722"/>
  <c r="X2816"/>
  <c r="AA2816"/>
  <c r="Y2816"/>
  <c r="Z2816"/>
  <c r="X2852"/>
  <c r="AA2852"/>
  <c r="Y2852"/>
  <c r="Z2852"/>
  <c r="Y2870"/>
  <c r="Z2870"/>
  <c r="AA2870"/>
  <c r="X2870"/>
  <c r="AA2946"/>
  <c r="Y2946"/>
  <c r="Z2946"/>
  <c r="X2946"/>
  <c r="Z2293"/>
  <c r="X2293"/>
  <c r="Y2293"/>
  <c r="AA2293"/>
  <c r="AA2381"/>
  <c r="X2381"/>
  <c r="Z2381"/>
  <c r="Y2381"/>
  <c r="Y2427"/>
  <c r="AA2427"/>
  <c r="X2427"/>
  <c r="Z2427"/>
  <c r="Y2617"/>
  <c r="AA2617"/>
  <c r="X2617"/>
  <c r="Z2617"/>
  <c r="AA2672"/>
  <c r="Z2672"/>
  <c r="X2672"/>
  <c r="Y2672"/>
  <c r="X2688"/>
  <c r="Z2688"/>
  <c r="Y2688"/>
  <c r="AA2688"/>
  <c r="X2714"/>
  <c r="Y2714"/>
  <c r="AA2714"/>
  <c r="Z2714"/>
  <c r="Z2760"/>
  <c r="X2760"/>
  <c r="AA2760"/>
  <c r="Y2760"/>
  <c r="Z2815"/>
  <c r="AA2815"/>
  <c r="Y2815"/>
  <c r="X2815"/>
  <c r="X2314"/>
  <c r="Y2314"/>
  <c r="AA2314"/>
  <c r="Z2314"/>
  <c r="Z2515"/>
  <c r="X2515"/>
  <c r="Y2515"/>
  <c r="AA2515"/>
  <c r="AA2542"/>
  <c r="Z2542"/>
  <c r="Y2542"/>
  <c r="X2542"/>
  <c r="Y2616"/>
  <c r="Z2616"/>
  <c r="X2616"/>
  <c r="AA2616"/>
  <c r="Y2741"/>
  <c r="Z2741"/>
  <c r="X2741"/>
  <c r="AA2741"/>
  <c r="Z2779"/>
  <c r="AA2779"/>
  <c r="X2779"/>
  <c r="Y2779"/>
  <c r="Z2812"/>
  <c r="AA2812"/>
  <c r="X2812"/>
  <c r="Y2812"/>
  <c r="AA2635"/>
  <c r="Y2635"/>
  <c r="Z2635"/>
  <c r="X2635"/>
  <c r="Y2717"/>
  <c r="X2717"/>
  <c r="AA2717"/>
  <c r="Z2717"/>
  <c r="AA2937"/>
  <c r="X2937"/>
  <c r="Z2937"/>
  <c r="Y2937"/>
  <c r="X2510"/>
  <c r="Z2510"/>
  <c r="AA2510"/>
  <c r="Y2510"/>
  <c r="Z2557"/>
  <c r="AA2557"/>
  <c r="Y2557"/>
  <c r="X2557"/>
  <c r="AA2712"/>
  <c r="Z2712"/>
  <c r="Y2712"/>
  <c r="X2712"/>
  <c r="AA2218"/>
  <c r="X2218"/>
  <c r="Y2218"/>
  <c r="Z2218"/>
  <c r="AA2455"/>
  <c r="Y2455"/>
  <c r="Z2455"/>
  <c r="X2455"/>
  <c r="Z2943"/>
  <c r="AA2943"/>
  <c r="Y2943"/>
  <c r="X2943"/>
  <c r="Z2667"/>
  <c r="Y2667"/>
  <c r="X2667"/>
  <c r="AA2667"/>
  <c r="Y2765"/>
  <c r="Z2765"/>
  <c r="X2765"/>
  <c r="AA2765"/>
  <c r="Z2968"/>
  <c r="AA2968"/>
  <c r="X2968"/>
  <c r="Y2968"/>
  <c r="Z2984"/>
  <c r="Y2984"/>
  <c r="AA2984"/>
  <c r="X2984"/>
  <c r="Y2627"/>
  <c r="X2627"/>
  <c r="AA2627"/>
  <c r="Z2627"/>
  <c r="Z2686"/>
  <c r="X2686"/>
  <c r="Y2686"/>
  <c r="AA2686"/>
  <c r="Y2707"/>
  <c r="AA2707"/>
  <c r="X2707"/>
  <c r="Z2707"/>
  <c r="X2992"/>
  <c r="Z2992"/>
  <c r="Y2992"/>
  <c r="AA2992"/>
  <c r="Z2927"/>
  <c r="X2927"/>
  <c r="AA2927"/>
  <c r="Y2927"/>
  <c r="Y2594"/>
  <c r="Z2594"/>
  <c r="X2594"/>
  <c r="AA2594"/>
  <c r="S37"/>
  <c r="E37"/>
  <c r="AC37" s="1"/>
  <c r="U97"/>
  <c r="V97"/>
  <c r="J45"/>
  <c r="J108"/>
  <c r="W115"/>
  <c r="V115"/>
  <c r="Q100"/>
  <c r="R100"/>
  <c r="T100"/>
  <c r="E115"/>
  <c r="AC115" s="1"/>
  <c r="J53"/>
  <c r="J12"/>
  <c r="J37"/>
  <c r="X647"/>
  <c r="Z647"/>
  <c r="Y647"/>
  <c r="Z639"/>
  <c r="Y639"/>
  <c r="Z631"/>
  <c r="Y631"/>
  <c r="X631"/>
  <c r="Z615"/>
  <c r="X615"/>
  <c r="AA615"/>
  <c r="Y591"/>
  <c r="AA591"/>
  <c r="X591"/>
  <c r="Y567"/>
  <c r="X567"/>
  <c r="Z567"/>
  <c r="X551"/>
  <c r="AA551"/>
  <c r="Z551"/>
  <c r="Z543"/>
  <c r="AA543"/>
  <c r="X543"/>
  <c r="Y519"/>
  <c r="Z519"/>
  <c r="AA519"/>
  <c r="Y511"/>
  <c r="AA511"/>
  <c r="Z511"/>
  <c r="Z463"/>
  <c r="Y463"/>
  <c r="X431"/>
  <c r="Y431"/>
  <c r="Z431"/>
  <c r="X423"/>
  <c r="Y423"/>
  <c r="Z423"/>
  <c r="AA415"/>
  <c r="Y415"/>
  <c r="Z415"/>
  <c r="X415"/>
  <c r="AA411"/>
  <c r="Z411"/>
  <c r="Z399"/>
  <c r="Y399"/>
  <c r="AA399"/>
  <c r="Y375"/>
  <c r="X375"/>
  <c r="AA375"/>
  <c r="AA367"/>
  <c r="Z367"/>
  <c r="X367"/>
  <c r="Y359"/>
  <c r="X359"/>
  <c r="AA359"/>
  <c r="X335"/>
  <c r="Y335"/>
  <c r="Z335"/>
  <c r="AA319"/>
  <c r="X319"/>
  <c r="Z319"/>
  <c r="AA279"/>
  <c r="Z279"/>
  <c r="X271"/>
  <c r="Y271"/>
  <c r="Y255"/>
  <c r="Z255"/>
  <c r="X255"/>
  <c r="Y231"/>
  <c r="AA231"/>
  <c r="AD549"/>
  <c r="C549" s="1"/>
  <c r="D549" s="1"/>
  <c r="Y523"/>
  <c r="AD644"/>
  <c r="C644" s="1"/>
  <c r="D644" s="1"/>
  <c r="AA483"/>
  <c r="Z579"/>
  <c r="Y395"/>
  <c r="AA531"/>
  <c r="AD531" s="1"/>
  <c r="C531" s="1"/>
  <c r="D531" s="1"/>
  <c r="X363"/>
  <c r="Y651"/>
  <c r="X411"/>
  <c r="AA475"/>
  <c r="AA363"/>
  <c r="AA651"/>
  <c r="Z387"/>
  <c r="AD387" s="1"/>
  <c r="C387" s="1"/>
  <c r="D387" s="1"/>
  <c r="Z603"/>
  <c r="Z539"/>
  <c r="X651"/>
  <c r="Y475"/>
  <c r="X291"/>
  <c r="AA275"/>
  <c r="AA395"/>
  <c r="AA619"/>
  <c r="AA611"/>
  <c r="Y323"/>
  <c r="X571"/>
  <c r="AD571" s="1"/>
  <c r="C571" s="1"/>
  <c r="D571" s="1"/>
  <c r="AA499"/>
  <c r="AD607"/>
  <c r="C607" s="1"/>
  <c r="D607" s="1"/>
  <c r="X635"/>
  <c r="AA523"/>
  <c r="Z435"/>
  <c r="Y235"/>
  <c r="Z499"/>
  <c r="Z275"/>
  <c r="Y595"/>
  <c r="Y499"/>
  <c r="F33" i="2" l="1"/>
  <c r="G33"/>
  <c r="H33"/>
  <c r="E33"/>
  <c r="D33" s="1"/>
  <c r="AD1068" i="5"/>
  <c r="C1068" s="1"/>
  <c r="D1068" s="1"/>
  <c r="AD856"/>
  <c r="C856" s="1"/>
  <c r="D856" s="1"/>
  <c r="AD2064"/>
  <c r="C2064" s="1"/>
  <c r="D2064" s="1"/>
  <c r="AD2061"/>
  <c r="C2061" s="1"/>
  <c r="D2061" s="1"/>
  <c r="AD535"/>
  <c r="C535" s="1"/>
  <c r="D535" s="1"/>
  <c r="AD563"/>
  <c r="C563" s="1"/>
  <c r="D563" s="1"/>
  <c r="AD484"/>
  <c r="C484" s="1"/>
  <c r="D484" s="1"/>
  <c r="AD547"/>
  <c r="C547" s="1"/>
  <c r="D547" s="1"/>
  <c r="AD246"/>
  <c r="C246" s="1"/>
  <c r="D246" s="1"/>
  <c r="AD353"/>
  <c r="C353" s="1"/>
  <c r="D353" s="1"/>
  <c r="AD325"/>
  <c r="C325" s="1"/>
  <c r="D325" s="1"/>
  <c r="AD627"/>
  <c r="C627" s="1"/>
  <c r="D627" s="1"/>
  <c r="AD413"/>
  <c r="C413" s="1"/>
  <c r="D413" s="1"/>
  <c r="AD386"/>
  <c r="C386" s="1"/>
  <c r="D386" s="1"/>
  <c r="AD491"/>
  <c r="C491" s="1"/>
  <c r="D491" s="1"/>
  <c r="AD414"/>
  <c r="C414" s="1"/>
  <c r="D414" s="1"/>
  <c r="AD253"/>
  <c r="C253" s="1"/>
  <c r="D253" s="1"/>
  <c r="AD634"/>
  <c r="C634" s="1"/>
  <c r="D634" s="1"/>
  <c r="AD457"/>
  <c r="C457" s="1"/>
  <c r="D457" s="1"/>
  <c r="AD322"/>
  <c r="C322" s="1"/>
  <c r="D322" s="1"/>
  <c r="AD605"/>
  <c r="C605" s="1"/>
  <c r="D605" s="1"/>
  <c r="AD390"/>
  <c r="C390" s="1"/>
  <c r="D390" s="1"/>
  <c r="AD298"/>
  <c r="C298" s="1"/>
  <c r="D298" s="1"/>
  <c r="AD313"/>
  <c r="C313" s="1"/>
  <c r="D313" s="1"/>
  <c r="AD398"/>
  <c r="C398" s="1"/>
  <c r="D398" s="1"/>
  <c r="AD258"/>
  <c r="C258" s="1"/>
  <c r="D258" s="1"/>
  <c r="AD541"/>
  <c r="C541" s="1"/>
  <c r="D541" s="1"/>
  <c r="AD487"/>
  <c r="C487" s="1"/>
  <c r="D487" s="1"/>
  <c r="AD417"/>
  <c r="C417" s="1"/>
  <c r="D417" s="1"/>
  <c r="AD618"/>
  <c r="C618" s="1"/>
  <c r="D618" s="1"/>
  <c r="AD278"/>
  <c r="C278" s="1"/>
  <c r="D278" s="1"/>
  <c r="AD560"/>
  <c r="C560" s="1"/>
  <c r="D560" s="1"/>
  <c r="AD635"/>
  <c r="C635" s="1"/>
  <c r="D635" s="1"/>
  <c r="AD554"/>
  <c r="C554" s="1"/>
  <c r="D554" s="1"/>
  <c r="J3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AD1130"/>
  <c r="C1130" s="1"/>
  <c r="D1130" s="1"/>
  <c r="AA1063"/>
  <c r="X794"/>
  <c r="Y1481"/>
  <c r="Y1166"/>
  <c r="Z1915"/>
  <c r="X1834"/>
  <c r="AD2132"/>
  <c r="C2132" s="1"/>
  <c r="D2132" s="1"/>
  <c r="Z2051"/>
  <c r="Y2051"/>
  <c r="Z1990"/>
  <c r="AA1990"/>
  <c r="AA1961"/>
  <c r="Z1961"/>
  <c r="Z1955"/>
  <c r="X1955"/>
  <c r="Y1898"/>
  <c r="X1898"/>
  <c r="Y1731"/>
  <c r="X1731"/>
  <c r="AA1631"/>
  <c r="Y1631"/>
  <c r="X1502"/>
  <c r="Y1502"/>
  <c r="X1297"/>
  <c r="Z1297"/>
  <c r="Z1277"/>
  <c r="Y1277"/>
  <c r="AA1241"/>
  <c r="Y1241"/>
  <c r="Y1175"/>
  <c r="X1175"/>
  <c r="Z1173"/>
  <c r="X1173"/>
  <c r="Z1152"/>
  <c r="X1152"/>
  <c r="Z1149"/>
  <c r="X1149"/>
  <c r="Y1132"/>
  <c r="AA1132"/>
  <c r="X1126"/>
  <c r="Y1126"/>
  <c r="X1102"/>
  <c r="Y1102"/>
  <c r="X1080"/>
  <c r="Z1080"/>
  <c r="Z1051"/>
  <c r="Y1051"/>
  <c r="X1014"/>
  <c r="AA1014"/>
  <c r="Z1006"/>
  <c r="Y1006"/>
  <c r="Z996"/>
  <c r="Y996"/>
  <c r="Z963"/>
  <c r="X963"/>
  <c r="AA961"/>
  <c r="Z961"/>
  <c r="Z922"/>
  <c r="Y922"/>
  <c r="Z901"/>
  <c r="AA901"/>
  <c r="AA898"/>
  <c r="Z898"/>
  <c r="AA884"/>
  <c r="X884"/>
  <c r="AA872"/>
  <c r="X872"/>
  <c r="X846"/>
  <c r="Z846"/>
  <c r="X838"/>
  <c r="Z838"/>
  <c r="Z829"/>
  <c r="AA829"/>
  <c r="X811"/>
  <c r="Y811"/>
  <c r="AA771"/>
  <c r="X771"/>
  <c r="Z742"/>
  <c r="Y742"/>
  <c r="AA732"/>
  <c r="X732"/>
  <c r="Z723"/>
  <c r="X723"/>
  <c r="Y717"/>
  <c r="Z717"/>
  <c r="X716"/>
  <c r="AA716"/>
  <c r="AA623"/>
  <c r="Z623"/>
  <c r="X599"/>
  <c r="AA599"/>
  <c r="AA471"/>
  <c r="X471"/>
  <c r="AA447"/>
  <c r="Y447"/>
  <c r="Z439"/>
  <c r="Y439"/>
  <c r="X383"/>
  <c r="Z383"/>
  <c r="AD297"/>
  <c r="C297" s="1"/>
  <c r="D297" s="1"/>
  <c r="Z2866"/>
  <c r="Y2866"/>
  <c r="AA2486"/>
  <c r="Z2486"/>
  <c r="Y2431"/>
  <c r="Z2431"/>
  <c r="Z2413"/>
  <c r="AA2413"/>
  <c r="Y2049"/>
  <c r="AA2049"/>
  <c r="Y1983"/>
  <c r="Z1983"/>
  <c r="Z1913"/>
  <c r="X1913"/>
  <c r="Y1897"/>
  <c r="AA1897"/>
  <c r="X1823"/>
  <c r="AA1823"/>
  <c r="X1773"/>
  <c r="AA1773"/>
  <c r="Z1758"/>
  <c r="Y1758"/>
  <c r="AA1649"/>
  <c r="Y1649"/>
  <c r="AA1596"/>
  <c r="Z1596"/>
  <c r="Z1533"/>
  <c r="Y1533"/>
  <c r="Z1412"/>
  <c r="Y1412"/>
  <c r="AA1375"/>
  <c r="Z1375"/>
  <c r="Z1351"/>
  <c r="Y1351"/>
  <c r="Z1313"/>
  <c r="X1313"/>
  <c r="Z2676"/>
  <c r="X1808"/>
  <c r="Y1161"/>
  <c r="X781"/>
  <c r="Y1896"/>
  <c r="X2271"/>
  <c r="X1215"/>
  <c r="AA2914"/>
  <c r="Z2914"/>
  <c r="Z2778"/>
  <c r="Y2778"/>
  <c r="AA2619"/>
  <c r="Z2619"/>
  <c r="Z2327"/>
  <c r="AA2327"/>
  <c r="Y2190"/>
  <c r="AA2190"/>
  <c r="AA2156"/>
  <c r="X2156"/>
  <c r="X2107"/>
  <c r="Y2107"/>
  <c r="Z2091"/>
  <c r="Y2091"/>
  <c r="Z1782"/>
  <c r="Y1782"/>
  <c r="Z1694"/>
  <c r="Y1694"/>
  <c r="X1602"/>
  <c r="Z1602"/>
  <c r="Z1552"/>
  <c r="X1552"/>
  <c r="AA1461"/>
  <c r="X1461"/>
  <c r="Y1452"/>
  <c r="Z1452"/>
  <c r="X1278"/>
  <c r="Z1278"/>
  <c r="X2792"/>
  <c r="AA1920"/>
  <c r="AA1406"/>
  <c r="X805"/>
  <c r="Z1383"/>
  <c r="Y1882"/>
  <c r="Y2883"/>
  <c r="Y2545"/>
  <c r="AA2545"/>
  <c r="Z2217"/>
  <c r="Y2217"/>
  <c r="Z2193"/>
  <c r="X2193"/>
  <c r="Z2068"/>
  <c r="X2068"/>
  <c r="X1696"/>
  <c r="AA1696"/>
  <c r="AA1663"/>
  <c r="Y1663"/>
  <c r="Z1618"/>
  <c r="AA1618"/>
  <c r="X1500"/>
  <c r="AA1500"/>
  <c r="Y2103"/>
  <c r="AA1320"/>
  <c r="Y1169"/>
  <c r="Z909"/>
  <c r="AA1472"/>
  <c r="AA1317"/>
  <c r="Z2840"/>
  <c r="AD2131"/>
  <c r="C2131" s="1"/>
  <c r="D2131" s="1"/>
  <c r="AD2181"/>
  <c r="C2181" s="1"/>
  <c r="D2181" s="1"/>
  <c r="AD1316"/>
  <c r="C1316" s="1"/>
  <c r="D1316" s="1"/>
  <c r="AD2959"/>
  <c r="C2959" s="1"/>
  <c r="D2959" s="1"/>
  <c r="AD2443"/>
  <c r="C2443" s="1"/>
  <c r="D2443" s="1"/>
  <c r="AD2469"/>
  <c r="C2469" s="1"/>
  <c r="D2469" s="1"/>
  <c r="AD2329"/>
  <c r="C2329" s="1"/>
  <c r="D2329" s="1"/>
  <c r="AD2098"/>
  <c r="C2098" s="1"/>
  <c r="D2098" s="1"/>
  <c r="AD2475"/>
  <c r="C2475" s="1"/>
  <c r="D2475" s="1"/>
  <c r="AD2299"/>
  <c r="C2299" s="1"/>
  <c r="D2299" s="1"/>
  <c r="AD2021"/>
  <c r="C2021" s="1"/>
  <c r="D2021" s="1"/>
  <c r="AD2759"/>
  <c r="C2759" s="1"/>
  <c r="D2759" s="1"/>
  <c r="AD2507"/>
  <c r="C2507" s="1"/>
  <c r="D2507" s="1"/>
  <c r="AD2541"/>
  <c r="C2541" s="1"/>
  <c r="D2541" s="1"/>
  <c r="AD1922"/>
  <c r="C1922" s="1"/>
  <c r="D1922" s="1"/>
  <c r="AD2494"/>
  <c r="C2494" s="1"/>
  <c r="D2494" s="1"/>
  <c r="AD2325"/>
  <c r="C2325" s="1"/>
  <c r="D2325" s="1"/>
  <c r="AD2241"/>
  <c r="C2241" s="1"/>
  <c r="D2241" s="1"/>
  <c r="AD2146"/>
  <c r="C2146" s="1"/>
  <c r="D2146" s="1"/>
  <c r="AD2037"/>
  <c r="C2037" s="1"/>
  <c r="D2037" s="1"/>
  <c r="AD1762"/>
  <c r="C1762" s="1"/>
  <c r="D1762" s="1"/>
  <c r="AD1574"/>
  <c r="C1574" s="1"/>
  <c r="D1574" s="1"/>
  <c r="AD2259"/>
  <c r="C2259" s="1"/>
  <c r="D2259" s="1"/>
  <c r="AD2212"/>
  <c r="C2212" s="1"/>
  <c r="D2212" s="1"/>
  <c r="AD2134"/>
  <c r="C2134" s="1"/>
  <c r="D2134" s="1"/>
  <c r="AD2196"/>
  <c r="C2196" s="1"/>
  <c r="D2196" s="1"/>
  <c r="AD2105"/>
  <c r="C2105" s="1"/>
  <c r="D2105" s="1"/>
  <c r="AD1967"/>
  <c r="C1967" s="1"/>
  <c r="D1967" s="1"/>
  <c r="AD1783"/>
  <c r="C1783" s="1"/>
  <c r="D1783" s="1"/>
  <c r="AD1754"/>
  <c r="C1754" s="1"/>
  <c r="D1754" s="1"/>
  <c r="AD1963"/>
  <c r="C1963" s="1"/>
  <c r="D1963" s="1"/>
  <c r="AD1893"/>
  <c r="C1893" s="1"/>
  <c r="D1893" s="1"/>
  <c r="AD1593"/>
  <c r="C1593" s="1"/>
  <c r="D1593" s="1"/>
  <c r="AD1856"/>
  <c r="C1856" s="1"/>
  <c r="D1856" s="1"/>
  <c r="AD1959"/>
  <c r="C1959" s="1"/>
  <c r="D1959" s="1"/>
  <c r="AD1770"/>
  <c r="C1770" s="1"/>
  <c r="D1770" s="1"/>
  <c r="AD1729"/>
  <c r="C1729" s="1"/>
  <c r="D1729" s="1"/>
  <c r="AD1843"/>
  <c r="C1843" s="1"/>
  <c r="D1843" s="1"/>
  <c r="AD1542"/>
  <c r="C1542" s="1"/>
  <c r="D1542" s="1"/>
  <c r="AD1367"/>
  <c r="C1367" s="1"/>
  <c r="D1367" s="1"/>
  <c r="AD1530"/>
  <c r="C1530" s="1"/>
  <c r="D1530" s="1"/>
  <c r="AD1606"/>
  <c r="C1606" s="1"/>
  <c r="D1606" s="1"/>
  <c r="AD1118"/>
  <c r="C1118" s="1"/>
  <c r="D1118" s="1"/>
  <c r="AD2009"/>
  <c r="C2009" s="1"/>
  <c r="D2009" s="1"/>
  <c r="AD1988"/>
  <c r="C1988" s="1"/>
  <c r="D1988" s="1"/>
  <c r="AA2602"/>
  <c r="X2773"/>
  <c r="X2306"/>
  <c r="Y2679"/>
  <c r="Y2884"/>
  <c r="Y2425"/>
  <c r="Y2198"/>
  <c r="AD1402"/>
  <c r="C1402" s="1"/>
  <c r="D1402" s="1"/>
  <c r="AD1647"/>
  <c r="C1647" s="1"/>
  <c r="D1647" s="1"/>
  <c r="AD1388"/>
  <c r="C1388" s="1"/>
  <c r="D1388" s="1"/>
  <c r="AD1701"/>
  <c r="C1701" s="1"/>
  <c r="D1701" s="1"/>
  <c r="AD1617"/>
  <c r="C1617" s="1"/>
  <c r="D1617" s="1"/>
  <c r="AD1201"/>
  <c r="C1201" s="1"/>
  <c r="D1201" s="1"/>
  <c r="AD1463"/>
  <c r="C1463" s="1"/>
  <c r="D1463" s="1"/>
  <c r="AD1348"/>
  <c r="C1348" s="1"/>
  <c r="D1348" s="1"/>
  <c r="AD1286"/>
  <c r="C1286" s="1"/>
  <c r="D1286" s="1"/>
  <c r="AD1349"/>
  <c r="C1349" s="1"/>
  <c r="D1349" s="1"/>
  <c r="AD1307"/>
  <c r="C1307" s="1"/>
  <c r="D1307" s="1"/>
  <c r="AD1360"/>
  <c r="C1360" s="1"/>
  <c r="D1360" s="1"/>
  <c r="AD1332"/>
  <c r="C1332" s="1"/>
  <c r="D1332" s="1"/>
  <c r="AD1107"/>
  <c r="C1107" s="1"/>
  <c r="D1107" s="1"/>
  <c r="AD1141"/>
  <c r="C1141" s="1"/>
  <c r="D1141" s="1"/>
  <c r="AD1128"/>
  <c r="C1128" s="1"/>
  <c r="D1128" s="1"/>
  <c r="AD1139"/>
  <c r="C1139" s="1"/>
  <c r="D1139" s="1"/>
  <c r="AD654"/>
  <c r="C654" s="1"/>
  <c r="D654" s="1"/>
  <c r="AD1039"/>
  <c r="C1039" s="1"/>
  <c r="D1039" s="1"/>
  <c r="AD831"/>
  <c r="C831" s="1"/>
  <c r="D831" s="1"/>
  <c r="AD1133"/>
  <c r="C1133" s="1"/>
  <c r="D1133" s="1"/>
  <c r="AD1021"/>
  <c r="C1021" s="1"/>
  <c r="D1021" s="1"/>
  <c r="AD756"/>
  <c r="C756" s="1"/>
  <c r="D756" s="1"/>
  <c r="AD850"/>
  <c r="C850" s="1"/>
  <c r="D850" s="1"/>
  <c r="AD817"/>
  <c r="C817" s="1"/>
  <c r="D817" s="1"/>
  <c r="AD785"/>
  <c r="C785" s="1"/>
  <c r="D785" s="1"/>
  <c r="AD750"/>
  <c r="C750" s="1"/>
  <c r="D750" s="1"/>
  <c r="AD759"/>
  <c r="C759" s="1"/>
  <c r="D759" s="1"/>
  <c r="AD720"/>
  <c r="C720" s="1"/>
  <c r="D720" s="1"/>
  <c r="AD893"/>
  <c r="C893" s="1"/>
  <c r="D893" s="1"/>
  <c r="AD663"/>
  <c r="C663" s="1"/>
  <c r="D663" s="1"/>
  <c r="AD2183"/>
  <c r="C2183" s="1"/>
  <c r="D2183" s="1"/>
  <c r="AD2070"/>
  <c r="C2070" s="1"/>
  <c r="D2070" s="1"/>
  <c r="AD2095"/>
  <c r="C2095" s="1"/>
  <c r="D2095" s="1"/>
  <c r="AD2083"/>
  <c r="C2083" s="1"/>
  <c r="D2083" s="1"/>
  <c r="AD1975"/>
  <c r="C1975" s="1"/>
  <c r="D1975" s="1"/>
  <c r="AD1572"/>
  <c r="C1572" s="1"/>
  <c r="D1572" s="1"/>
  <c r="AD1122"/>
  <c r="C1122" s="1"/>
  <c r="D1122" s="1"/>
  <c r="AD1850"/>
  <c r="C1850" s="1"/>
  <c r="D1850" s="1"/>
  <c r="AD1691"/>
  <c r="C1691" s="1"/>
  <c r="D1691" s="1"/>
  <c r="AD1645"/>
  <c r="C1645" s="1"/>
  <c r="D1645" s="1"/>
  <c r="AD1657"/>
  <c r="C1657" s="1"/>
  <c r="D1657" s="1"/>
  <c r="AD1486"/>
  <c r="C1486" s="1"/>
  <c r="D1486" s="1"/>
  <c r="AD1665"/>
  <c r="C1665" s="1"/>
  <c r="D1665" s="1"/>
  <c r="AD1485"/>
  <c r="C1485" s="1"/>
  <c r="D1485" s="1"/>
  <c r="AD1484"/>
  <c r="C1484" s="1"/>
  <c r="D1484" s="1"/>
  <c r="AD1361"/>
  <c r="C1361" s="1"/>
  <c r="D1361" s="1"/>
  <c r="AD1417"/>
  <c r="C1417" s="1"/>
  <c r="D1417" s="1"/>
  <c r="AD1032"/>
  <c r="C1032" s="1"/>
  <c r="D1032" s="1"/>
  <c r="AD1509"/>
  <c r="C1509" s="1"/>
  <c r="D1509" s="1"/>
  <c r="AD1439"/>
  <c r="C1439" s="1"/>
  <c r="D1439" s="1"/>
  <c r="AD1190"/>
  <c r="C1190" s="1"/>
  <c r="D1190" s="1"/>
  <c r="AD1023"/>
  <c r="C1023" s="1"/>
  <c r="D1023" s="1"/>
  <c r="AD834"/>
  <c r="C834" s="1"/>
  <c r="D834" s="1"/>
  <c r="AD980"/>
  <c r="C980" s="1"/>
  <c r="D980" s="1"/>
  <c r="AD821"/>
  <c r="C821" s="1"/>
  <c r="D821" s="1"/>
  <c r="AD790"/>
  <c r="C790" s="1"/>
  <c r="D790" s="1"/>
  <c r="AD833"/>
  <c r="C833" s="1"/>
  <c r="D833" s="1"/>
  <c r="AD793"/>
  <c r="C793" s="1"/>
  <c r="D793" s="1"/>
  <c r="AD1541"/>
  <c r="C1541" s="1"/>
  <c r="D1541" s="1"/>
  <c r="AD1516"/>
  <c r="C1516" s="1"/>
  <c r="D1516" s="1"/>
  <c r="AD1457"/>
  <c r="C1457" s="1"/>
  <c r="D1457" s="1"/>
  <c r="AD1283"/>
  <c r="C1283" s="1"/>
  <c r="D1283" s="1"/>
  <c r="AD1020"/>
  <c r="C1020" s="1"/>
  <c r="D1020" s="1"/>
  <c r="AD1127"/>
  <c r="C1127" s="1"/>
  <c r="D1127" s="1"/>
  <c r="AD788"/>
  <c r="C788" s="1"/>
  <c r="D788" s="1"/>
  <c r="AD1668"/>
  <c r="C1668" s="1"/>
  <c r="D1668" s="1"/>
  <c r="X2735"/>
  <c r="X2633"/>
  <c r="AD579"/>
  <c r="C579" s="1"/>
  <c r="D579" s="1"/>
  <c r="Z2831"/>
  <c r="Z2332"/>
  <c r="Z2560"/>
  <c r="AA2441"/>
  <c r="Y2591"/>
  <c r="Y2839"/>
  <c r="Y2344"/>
  <c r="Z2266"/>
  <c r="AA2678"/>
  <c r="Y2841"/>
  <c r="Y2399"/>
  <c r="Z2673"/>
  <c r="Z2397"/>
  <c r="Y2081"/>
  <c r="Z1824"/>
  <c r="AD524"/>
  <c r="C524" s="1"/>
  <c r="D524" s="1"/>
  <c r="AD366"/>
  <c r="C366" s="1"/>
  <c r="D366" s="1"/>
  <c r="AD539"/>
  <c r="C539" s="1"/>
  <c r="D539" s="1"/>
  <c r="AA2549"/>
  <c r="Y2464"/>
  <c r="Y2848"/>
  <c r="AD619"/>
  <c r="C619" s="1"/>
  <c r="D619" s="1"/>
  <c r="AD291"/>
  <c r="C291" s="1"/>
  <c r="D291" s="1"/>
  <c r="X2568"/>
  <c r="Y2497"/>
  <c r="X2301"/>
  <c r="Y2930"/>
  <c r="Y2843"/>
  <c r="X2957"/>
  <c r="AA2589"/>
  <c r="X2223"/>
  <c r="Z2228"/>
  <c r="AA2117"/>
  <c r="AA2060"/>
  <c r="Z2171"/>
  <c r="AA2114"/>
  <c r="X2948"/>
  <c r="X2893"/>
  <c r="Y2795"/>
  <c r="Y1987"/>
  <c r="Y2416"/>
  <c r="X2772"/>
  <c r="X2101"/>
  <c r="AA1958"/>
  <c r="AD292"/>
  <c r="C292" s="1"/>
  <c r="D292" s="1"/>
  <c r="AD346"/>
  <c r="C346" s="1"/>
  <c r="D346" s="1"/>
  <c r="AD384"/>
  <c r="C384" s="1"/>
  <c r="D384" s="1"/>
  <c r="AD247"/>
  <c r="C247" s="1"/>
  <c r="D247" s="1"/>
  <c r="Z2994"/>
  <c r="Y2994"/>
  <c r="AA2994"/>
  <c r="X2994"/>
  <c r="Z2983"/>
  <c r="AA2983"/>
  <c r="X2983"/>
  <c r="Z2963"/>
  <c r="AA2963"/>
  <c r="X2963"/>
  <c r="Y2963"/>
  <c r="AA2938"/>
  <c r="Z2938"/>
  <c r="Y2938"/>
  <c r="X2938"/>
  <c r="X2931"/>
  <c r="Y2931"/>
  <c r="Z2931"/>
  <c r="AA2931"/>
  <c r="Z2918"/>
  <c r="AA2918"/>
  <c r="Y2918"/>
  <c r="X2918"/>
  <c r="AA2913"/>
  <c r="Y2913"/>
  <c r="Z2913"/>
  <c r="X2913"/>
  <c r="AA2892"/>
  <c r="Z2892"/>
  <c r="Y2892"/>
  <c r="X2892"/>
  <c r="Y2867"/>
  <c r="AA2867"/>
  <c r="Z2867"/>
  <c r="X2867"/>
  <c r="Z2850"/>
  <c r="AA2850"/>
  <c r="Y2850"/>
  <c r="X2850"/>
  <c r="AA2838"/>
  <c r="X2838"/>
  <c r="Z2838"/>
  <c r="Y2838"/>
  <c r="Z2805"/>
  <c r="AA2805"/>
  <c r="Y2805"/>
  <c r="X2805"/>
  <c r="Y2746"/>
  <c r="Z2746"/>
  <c r="X2746"/>
  <c r="AA2746"/>
  <c r="Z2731"/>
  <c r="X2731"/>
  <c r="AA2731"/>
  <c r="Y2731"/>
  <c r="X2719"/>
  <c r="Y2719"/>
  <c r="AA2719"/>
  <c r="Z2719"/>
  <c r="Y2705"/>
  <c r="X2705"/>
  <c r="AA2705"/>
  <c r="Z2705"/>
  <c r="Y2697"/>
  <c r="Z2697"/>
  <c r="X2697"/>
  <c r="AA2677"/>
  <c r="X2677"/>
  <c r="Z2677"/>
  <c r="Y2677"/>
  <c r="Y2659"/>
  <c r="X2659"/>
  <c r="Z2659"/>
  <c r="AA2659"/>
  <c r="Z2646"/>
  <c r="X2646"/>
  <c r="Y2646"/>
  <c r="AA2646"/>
  <c r="Z2621"/>
  <c r="Y2621"/>
  <c r="X2621"/>
  <c r="AA2621"/>
  <c r="X2611"/>
  <c r="AA2611"/>
  <c r="Z2611"/>
  <c r="Y2611"/>
  <c r="X2575"/>
  <c r="Y2575"/>
  <c r="Z2575"/>
  <c r="AA2575"/>
  <c r="Z2567"/>
  <c r="AA2567"/>
  <c r="X2567"/>
  <c r="Y2567"/>
  <c r="X2561"/>
  <c r="Z2561"/>
  <c r="Y2561"/>
  <c r="AA2561"/>
  <c r="Y2550"/>
  <c r="Z2550"/>
  <c r="AA2550"/>
  <c r="X2550"/>
  <c r="X2530"/>
  <c r="Z2530"/>
  <c r="Y2530"/>
  <c r="AA2530"/>
  <c r="Z2516"/>
  <c r="Y2516"/>
  <c r="AA2516"/>
  <c r="X2487"/>
  <c r="AA2487"/>
  <c r="Y2487"/>
  <c r="Z2487"/>
  <c r="Z2459"/>
  <c r="Y2459"/>
  <c r="AA2459"/>
  <c r="X2459"/>
  <c r="AA2432"/>
  <c r="Z2432"/>
  <c r="Y2432"/>
  <c r="X2432"/>
  <c r="X2426"/>
  <c r="Y2426"/>
  <c r="Z2426"/>
  <c r="AA2426"/>
  <c r="Y2415"/>
  <c r="X2415"/>
  <c r="Z2415"/>
  <c r="AA2415"/>
  <c r="Z2374"/>
  <c r="X2374"/>
  <c r="Y2374"/>
  <c r="AA2374"/>
  <c r="Y2363"/>
  <c r="Z2363"/>
  <c r="AA2363"/>
  <c r="X2315"/>
  <c r="Y2315"/>
  <c r="AA2315"/>
  <c r="Z2315"/>
  <c r="X2307"/>
  <c r="Z2307"/>
  <c r="Y2307"/>
  <c r="AA2307"/>
  <c r="AA2286"/>
  <c r="Y2286"/>
  <c r="Z2286"/>
  <c r="Z2282"/>
  <c r="AA2282"/>
  <c r="Y2282"/>
  <c r="X2282"/>
  <c r="Y2270"/>
  <c r="X2270"/>
  <c r="Z2270"/>
  <c r="X2260"/>
  <c r="Z2260"/>
  <c r="AA2260"/>
  <c r="Y2260"/>
  <c r="AA2251"/>
  <c r="Y2251"/>
  <c r="Z2251"/>
  <c r="AA2246"/>
  <c r="X2246"/>
  <c r="Z2246"/>
  <c r="Y2246"/>
  <c r="Z2242"/>
  <c r="AA2242"/>
  <c r="X2242"/>
  <c r="Y2242"/>
  <c r="Y2139"/>
  <c r="X2139"/>
  <c r="Z2139"/>
  <c r="AA2139"/>
  <c r="X2126"/>
  <c r="AA2126"/>
  <c r="Z2126"/>
  <c r="Y2120"/>
  <c r="Z2120"/>
  <c r="AA2120"/>
  <c r="X2120"/>
  <c r="Z2106"/>
  <c r="Y2106"/>
  <c r="X2106"/>
  <c r="AA2106"/>
  <c r="AA2092"/>
  <c r="Z2092"/>
  <c r="Y2092"/>
  <c r="X2092"/>
  <c r="X2066"/>
  <c r="AA2066"/>
  <c r="AA2038"/>
  <c r="X2038"/>
  <c r="Y2038"/>
  <c r="Z2038"/>
  <c r="Z1962"/>
  <c r="X1962"/>
  <c r="X1942"/>
  <c r="AA1942"/>
  <c r="Y1942"/>
  <c r="Z1942"/>
  <c r="AA1935"/>
  <c r="X1935"/>
  <c r="Z1935"/>
  <c r="Y1929"/>
  <c r="Z1929"/>
  <c r="X1929"/>
  <c r="Y1921"/>
  <c r="AA1921"/>
  <c r="X1921"/>
  <c r="Z1921"/>
  <c r="Y1906"/>
  <c r="AA1906"/>
  <c r="X1906"/>
  <c r="X1899"/>
  <c r="Z1899"/>
  <c r="AA1899"/>
  <c r="Y1881"/>
  <c r="Z1881"/>
  <c r="AA1881"/>
  <c r="X1881"/>
  <c r="AA1844"/>
  <c r="Z1844"/>
  <c r="Y1844"/>
  <c r="X1844"/>
  <c r="Z1833"/>
  <c r="AA1833"/>
  <c r="X1833"/>
  <c r="Y1833"/>
  <c r="Y1827"/>
  <c r="Z1827"/>
  <c r="AA1827"/>
  <c r="Y1811"/>
  <c r="AA1811"/>
  <c r="X1811"/>
  <c r="Z1795"/>
  <c r="AA1795"/>
  <c r="Y1795"/>
  <c r="X1795"/>
  <c r="AA1744"/>
  <c r="X1744"/>
  <c r="Z1744"/>
  <c r="Y1737"/>
  <c r="Z1737"/>
  <c r="X1737"/>
  <c r="AA1721"/>
  <c r="X1721"/>
  <c r="Z1721"/>
  <c r="Y1721"/>
  <c r="Y1713"/>
  <c r="Z1713"/>
  <c r="AA1713"/>
  <c r="X1713"/>
  <c r="AA1703"/>
  <c r="Z1703"/>
  <c r="X1703"/>
  <c r="Y1687"/>
  <c r="X1687"/>
  <c r="AA1687"/>
  <c r="Z1687"/>
  <c r="X1675"/>
  <c r="Y1675"/>
  <c r="AA1675"/>
  <c r="Y1661"/>
  <c r="AA1661"/>
  <c r="X1661"/>
  <c r="AA1511"/>
  <c r="Z1511"/>
  <c r="X1511"/>
  <c r="Y1504"/>
  <c r="X1504"/>
  <c r="AA1504"/>
  <c r="Z1462"/>
  <c r="X1462"/>
  <c r="AA1462"/>
  <c r="X1429"/>
  <c r="Y1429"/>
  <c r="AA1429"/>
  <c r="Z1429"/>
  <c r="X1419"/>
  <c r="Y1419"/>
  <c r="Z1419"/>
  <c r="AA1419"/>
  <c r="Z1413"/>
  <c r="AA1413"/>
  <c r="X1413"/>
  <c r="Y1413"/>
  <c r="Y1376"/>
  <c r="AA1376"/>
  <c r="Z1376"/>
  <c r="Z1366"/>
  <c r="X1366"/>
  <c r="Y1366"/>
  <c r="Z1354"/>
  <c r="AA1354"/>
  <c r="Y1354"/>
  <c r="Y1345"/>
  <c r="Z1345"/>
  <c r="AA1345"/>
  <c r="X1345"/>
  <c r="Z1341"/>
  <c r="X1341"/>
  <c r="Y1341"/>
  <c r="AA1341"/>
  <c r="Z1322"/>
  <c r="Y1322"/>
  <c r="AA1322"/>
  <c r="Y1318"/>
  <c r="X1318"/>
  <c r="Z1318"/>
  <c r="Z1287"/>
  <c r="AA1287"/>
  <c r="X1287"/>
  <c r="Y1287"/>
  <c r="Z1250"/>
  <c r="X1250"/>
  <c r="AA1250"/>
  <c r="Y1231"/>
  <c r="X1231"/>
  <c r="Z1231"/>
  <c r="AA1231"/>
  <c r="X1186"/>
  <c r="Z1186"/>
  <c r="Y1186"/>
  <c r="Y1113"/>
  <c r="Z1113"/>
  <c r="AA1113"/>
  <c r="X1113"/>
  <c r="AA1086"/>
  <c r="Z1086"/>
  <c r="X1086"/>
  <c r="AA999"/>
  <c r="Y999"/>
  <c r="X999"/>
  <c r="Z999"/>
  <c r="AA951"/>
  <c r="X951"/>
  <c r="Y951"/>
  <c r="AA935"/>
  <c r="Z935"/>
  <c r="X935"/>
  <c r="Y935"/>
  <c r="X903"/>
  <c r="AA903"/>
  <c r="Z903"/>
  <c r="Y903"/>
  <c r="Y899"/>
  <c r="Z899"/>
  <c r="AA899"/>
  <c r="Y881"/>
  <c r="Z881"/>
  <c r="AA881"/>
  <c r="X881"/>
  <c r="Y852"/>
  <c r="AA852"/>
  <c r="Z852"/>
  <c r="X852"/>
  <c r="Z828"/>
  <c r="X828"/>
  <c r="Y828"/>
  <c r="X803"/>
  <c r="Y803"/>
  <c r="AA803"/>
  <c r="Z803"/>
  <c r="X795"/>
  <c r="AA795"/>
  <c r="Z795"/>
  <c r="AA758"/>
  <c r="Z758"/>
  <c r="Y758"/>
  <c r="X758"/>
  <c r="Z744"/>
  <c r="Y744"/>
  <c r="X744"/>
  <c r="AA744"/>
  <c r="Z724"/>
  <c r="Y724"/>
  <c r="X724"/>
  <c r="AA724"/>
  <c r="Z708"/>
  <c r="AA708"/>
  <c r="Y708"/>
  <c r="Y678"/>
  <c r="Z678"/>
  <c r="X678"/>
  <c r="AA678"/>
  <c r="Z662"/>
  <c r="Y662"/>
  <c r="AA662"/>
  <c r="AA638"/>
  <c r="Z638"/>
  <c r="Y638"/>
  <c r="X638"/>
  <c r="AA625"/>
  <c r="X625"/>
  <c r="Z625"/>
  <c r="Y625"/>
  <c r="Z613"/>
  <c r="AA613"/>
  <c r="Y613"/>
  <c r="X613"/>
  <c r="AA600"/>
  <c r="Y600"/>
  <c r="Z600"/>
  <c r="X600"/>
  <c r="X596"/>
  <c r="Z596"/>
  <c r="AA596"/>
  <c r="Y596"/>
  <c r="Y586"/>
  <c r="AA586"/>
  <c r="X586"/>
  <c r="Z586"/>
  <c r="X577"/>
  <c r="Y577"/>
  <c r="AA577"/>
  <c r="Z577"/>
  <c r="Z559"/>
  <c r="X559"/>
  <c r="Y559"/>
  <c r="AA559"/>
  <c r="Y533"/>
  <c r="AA533"/>
  <c r="X533"/>
  <c r="Z533"/>
  <c r="AA521"/>
  <c r="Y521"/>
  <c r="Z521"/>
  <c r="X521"/>
  <c r="Y512"/>
  <c r="Z512"/>
  <c r="X512"/>
  <c r="AA512"/>
  <c r="AA504"/>
  <c r="Z504"/>
  <c r="X504"/>
  <c r="Y504"/>
  <c r="Y490"/>
  <c r="Z490"/>
  <c r="AA490"/>
  <c r="X490"/>
  <c r="Y460"/>
  <c r="AA460"/>
  <c r="X460"/>
  <c r="Z460"/>
  <c r="Z397"/>
  <c r="Y397"/>
  <c r="AA397"/>
  <c r="Z381"/>
  <c r="Y381"/>
  <c r="AA381"/>
  <c r="X381"/>
  <c r="AA354"/>
  <c r="X354"/>
  <c r="Z354"/>
  <c r="Y354"/>
  <c r="X336"/>
  <c r="Y336"/>
  <c r="AA336"/>
  <c r="Z336"/>
  <c r="X331"/>
  <c r="Z331"/>
  <c r="AA331"/>
  <c r="Z316"/>
  <c r="AA316"/>
  <c r="Y316"/>
  <c r="X316"/>
  <c r="AA290"/>
  <c r="Z290"/>
  <c r="X290"/>
  <c r="Y290"/>
  <c r="Z268"/>
  <c r="Y268"/>
  <c r="X268"/>
  <c r="AA268"/>
  <c r="Y263"/>
  <c r="Z263"/>
  <c r="AA263"/>
  <c r="X263"/>
  <c r="AA239"/>
  <c r="Y239"/>
  <c r="X239"/>
  <c r="Z239"/>
  <c r="AA235"/>
  <c r="X235"/>
  <c r="X233"/>
  <c r="AA233"/>
  <c r="Y233"/>
  <c r="Z233"/>
  <c r="Z232"/>
  <c r="AA232"/>
  <c r="X232"/>
  <c r="Y232"/>
  <c r="AA230"/>
  <c r="Y230"/>
  <c r="X230"/>
  <c r="AA229"/>
  <c r="X229"/>
  <c r="Z229"/>
  <c r="Y229"/>
  <c r="X228"/>
  <c r="Y228"/>
  <c r="Z228"/>
  <c r="AA228"/>
  <c r="Y226"/>
  <c r="AA226"/>
  <c r="Z226"/>
  <c r="X226"/>
  <c r="Y2997"/>
  <c r="Z2997"/>
  <c r="X2997"/>
  <c r="AA2997"/>
  <c r="Z2989"/>
  <c r="AA2989"/>
  <c r="X2989"/>
  <c r="Y2989"/>
  <c r="Z2962"/>
  <c r="AA2962"/>
  <c r="Y2962"/>
  <c r="X2962"/>
  <c r="Z2934"/>
  <c r="AA2934"/>
  <c r="X2934"/>
  <c r="Y2934"/>
  <c r="Z2891"/>
  <c r="AA2891"/>
  <c r="Y2891"/>
  <c r="X2891"/>
  <c r="Z2875"/>
  <c r="AA2875"/>
  <c r="Y2875"/>
  <c r="AA2847"/>
  <c r="Y2847"/>
  <c r="Z2847"/>
  <c r="X2847"/>
  <c r="AA2836"/>
  <c r="Y2836"/>
  <c r="Z2836"/>
  <c r="X2836"/>
  <c r="Z2813"/>
  <c r="X2813"/>
  <c r="AA2813"/>
  <c r="X2808"/>
  <c r="Y2808"/>
  <c r="AA2808"/>
  <c r="Z2808"/>
  <c r="Z2798"/>
  <c r="AA2798"/>
  <c r="X2798"/>
  <c r="X2794"/>
  <c r="AA2794"/>
  <c r="Y2794"/>
  <c r="Z2794"/>
  <c r="AA2771"/>
  <c r="Y2771"/>
  <c r="X2771"/>
  <c r="Z2771"/>
  <c r="Y2739"/>
  <c r="X2739"/>
  <c r="AA2739"/>
  <c r="Z2739"/>
  <c r="Y2728"/>
  <c r="X2728"/>
  <c r="AA2728"/>
  <c r="Z2728"/>
  <c r="AA2715"/>
  <c r="Y2715"/>
  <c r="X2715"/>
  <c r="Z2715"/>
  <c r="AA2699"/>
  <c r="X2699"/>
  <c r="Y2699"/>
  <c r="Z2699"/>
  <c r="X2689"/>
  <c r="Y2689"/>
  <c r="AA2689"/>
  <c r="Z2689"/>
  <c r="AA2671"/>
  <c r="X2671"/>
  <c r="Y2671"/>
  <c r="Z2671"/>
  <c r="X2644"/>
  <c r="AA2644"/>
  <c r="Z2644"/>
  <c r="Y2644"/>
  <c r="Y2634"/>
  <c r="AA2634"/>
  <c r="X2634"/>
  <c r="Z2634"/>
  <c r="Y2625"/>
  <c r="AA2625"/>
  <c r="X2625"/>
  <c r="Z2625"/>
  <c r="Z2620"/>
  <c r="X2620"/>
  <c r="Y2620"/>
  <c r="AA2620"/>
  <c r="Z2606"/>
  <c r="X2606"/>
  <c r="AA2606"/>
  <c r="Y2606"/>
  <c r="X2590"/>
  <c r="Z2590"/>
  <c r="AA2590"/>
  <c r="Y2590"/>
  <c r="Z2578"/>
  <c r="AA2578"/>
  <c r="X2578"/>
  <c r="Y2578"/>
  <c r="AA2534"/>
  <c r="Y2534"/>
  <c r="Z2534"/>
  <c r="X2534"/>
  <c r="X2524"/>
  <c r="Z2524"/>
  <c r="AA2524"/>
  <c r="Y2524"/>
  <c r="X2498"/>
  <c r="Z2498"/>
  <c r="Y2498"/>
  <c r="AA2498"/>
  <c r="X2479"/>
  <c r="Z2479"/>
  <c r="Y2479"/>
  <c r="AA2479"/>
  <c r="AA2451"/>
  <c r="X2451"/>
  <c r="Z2451"/>
  <c r="Y2451"/>
  <c r="Z2406"/>
  <c r="AA2406"/>
  <c r="X2406"/>
  <c r="Y2406"/>
  <c r="X2373"/>
  <c r="AA2373"/>
  <c r="Z2373"/>
  <c r="Y2373"/>
  <c r="Z2348"/>
  <c r="AA2348"/>
  <c r="X2348"/>
  <c r="Y2348"/>
  <c r="Y2343"/>
  <c r="X2343"/>
  <c r="Z2343"/>
  <c r="Z2336"/>
  <c r="Y2336"/>
  <c r="X2336"/>
  <c r="AA2336"/>
  <c r="AA2303"/>
  <c r="Y2303"/>
  <c r="X2303"/>
  <c r="X2294"/>
  <c r="Y2294"/>
  <c r="Z2294"/>
  <c r="AA2294"/>
  <c r="Y2283"/>
  <c r="Z2283"/>
  <c r="AA2283"/>
  <c r="X2283"/>
  <c r="Z2253"/>
  <c r="Y2253"/>
  <c r="X2253"/>
  <c r="AA2253"/>
  <c r="Z2245"/>
  <c r="X2245"/>
  <c r="AA2245"/>
  <c r="Y2245"/>
  <c r="AA2206"/>
  <c r="Z2206"/>
  <c r="Y2206"/>
  <c r="X2206"/>
  <c r="Z2192"/>
  <c r="Y2192"/>
  <c r="AA2192"/>
  <c r="X2192"/>
  <c r="Z2153"/>
  <c r="X2153"/>
  <c r="Y2153"/>
  <c r="AA2153"/>
  <c r="Y2127"/>
  <c r="Z2127"/>
  <c r="AA2127"/>
  <c r="X2127"/>
  <c r="Y2112"/>
  <c r="X2112"/>
  <c r="AA2112"/>
  <c r="Z2112"/>
  <c r="Z2097"/>
  <c r="X2097"/>
  <c r="Y2097"/>
  <c r="AA2097"/>
  <c r="X2067"/>
  <c r="Z2067"/>
  <c r="Y2067"/>
  <c r="AA2067"/>
  <c r="X2050"/>
  <c r="Y2050"/>
  <c r="Z2050"/>
  <c r="AA2050"/>
  <c r="Z2011"/>
  <c r="X2011"/>
  <c r="AA2011"/>
  <c r="Y2011"/>
  <c r="X2004"/>
  <c r="Y2004"/>
  <c r="Z2004"/>
  <c r="AA2004"/>
  <c r="Z1984"/>
  <c r="Y1984"/>
  <c r="AA1984"/>
  <c r="X1984"/>
  <c r="X1973"/>
  <c r="Z1973"/>
  <c r="AA1973"/>
  <c r="AA1936"/>
  <c r="Y1936"/>
  <c r="X1936"/>
  <c r="Z1936"/>
  <c r="AA1933"/>
  <c r="Z1933"/>
  <c r="Y1933"/>
  <c r="Y1927"/>
  <c r="Z1927"/>
  <c r="AA1927"/>
  <c r="X1927"/>
  <c r="X1886"/>
  <c r="Z1886"/>
  <c r="AA1886"/>
  <c r="Y1877"/>
  <c r="X1877"/>
  <c r="AA1877"/>
  <c r="Z1870"/>
  <c r="Y1870"/>
  <c r="X1870"/>
  <c r="AA1870"/>
  <c r="Y1845"/>
  <c r="Z1845"/>
  <c r="X1845"/>
  <c r="Z1807"/>
  <c r="AA1807"/>
  <c r="X1807"/>
  <c r="Y1807"/>
  <c r="Y1792"/>
  <c r="Z1792"/>
  <c r="AA1792"/>
  <c r="AA1769"/>
  <c r="Y1769"/>
  <c r="X1761"/>
  <c r="Z1761"/>
  <c r="AA1761"/>
  <c r="Y1746"/>
  <c r="Z1746"/>
  <c r="X1746"/>
  <c r="Y1741"/>
  <c r="X1741"/>
  <c r="AA1736"/>
  <c r="Z1736"/>
  <c r="X1736"/>
  <c r="Y1736"/>
  <c r="X1702"/>
  <c r="AA1702"/>
  <c r="Z1702"/>
  <c r="Y1702"/>
  <c r="AA1685"/>
  <c r="Z1685"/>
  <c r="X1685"/>
  <c r="Y1685"/>
  <c r="Y1678"/>
  <c r="AA1678"/>
  <c r="Z1678"/>
  <c r="X1678"/>
  <c r="Z1616"/>
  <c r="X1616"/>
  <c r="AA1616"/>
  <c r="AA1604"/>
  <c r="Y1604"/>
  <c r="Z1604"/>
  <c r="X1604"/>
  <c r="Y1586"/>
  <c r="X1586"/>
  <c r="Z1586"/>
  <c r="AA1586"/>
  <c r="X1581"/>
  <c r="AA1581"/>
  <c r="Y1581"/>
  <c r="Z1581"/>
  <c r="Z1576"/>
  <c r="AA1576"/>
  <c r="X1576"/>
  <c r="Y1576"/>
  <c r="Y1561"/>
  <c r="Z1561"/>
  <c r="X1561"/>
  <c r="AA1561"/>
  <c r="Y1550"/>
  <c r="X1550"/>
  <c r="AA1550"/>
  <c r="Z1550"/>
  <c r="Z1526"/>
  <c r="Y1526"/>
  <c r="AA1526"/>
  <c r="Z1508"/>
  <c r="X1508"/>
  <c r="Y1508"/>
  <c r="AA1508"/>
  <c r="X1503"/>
  <c r="Y1503"/>
  <c r="Z1503"/>
  <c r="Z1496"/>
  <c r="X1496"/>
  <c r="AA1496"/>
  <c r="Y1496"/>
  <c r="AA1482"/>
  <c r="X1482"/>
  <c r="Y1482"/>
  <c r="AA1474"/>
  <c r="Z1474"/>
  <c r="Y1474"/>
  <c r="X1474"/>
  <c r="AA1436"/>
  <c r="Z1436"/>
  <c r="Y1436"/>
  <c r="X1436"/>
  <c r="X1430"/>
  <c r="Y1430"/>
  <c r="Z1430"/>
  <c r="Z1421"/>
  <c r="AA1421"/>
  <c r="Y1421"/>
  <c r="AA1416"/>
  <c r="X1416"/>
  <c r="Z1416"/>
  <c r="Y1416"/>
  <c r="AA1407"/>
  <c r="X1407"/>
  <c r="Y1407"/>
  <c r="Z1407"/>
  <c r="AA1399"/>
  <c r="X1399"/>
  <c r="Y1399"/>
  <c r="Z1399"/>
  <c r="Y1369"/>
  <c r="X1369"/>
  <c r="AA1369"/>
  <c r="AA1344"/>
  <c r="Y1344"/>
  <c r="Z1344"/>
  <c r="X1344"/>
  <c r="Z1326"/>
  <c r="AA1326"/>
  <c r="Y1326"/>
  <c r="X1326"/>
  <c r="Z1275"/>
  <c r="X1275"/>
  <c r="AA1275"/>
  <c r="AA1237"/>
  <c r="Z1237"/>
  <c r="Y1225"/>
  <c r="X1225"/>
  <c r="Z1225"/>
  <c r="X1194"/>
  <c r="Y1194"/>
  <c r="AA1194"/>
  <c r="Z1194"/>
  <c r="Z1178"/>
  <c r="Y1178"/>
  <c r="AA1178"/>
  <c r="X1178"/>
  <c r="AA1155"/>
  <c r="Z1155"/>
  <c r="Y1155"/>
  <c r="X1155"/>
  <c r="AA1151"/>
  <c r="X1151"/>
  <c r="Y1151"/>
  <c r="Z1151"/>
  <c r="Y1131"/>
  <c r="Z1131"/>
  <c r="X1131"/>
  <c r="Z1116"/>
  <c r="AA1116"/>
  <c r="Y1116"/>
  <c r="Y1092"/>
  <c r="AA1092"/>
  <c r="X1092"/>
  <c r="Z1092"/>
  <c r="AA1079"/>
  <c r="Z1079"/>
  <c r="Y1079"/>
  <c r="X1018"/>
  <c r="AA1018"/>
  <c r="Y1018"/>
  <c r="Z1018"/>
  <c r="Y991"/>
  <c r="Z991"/>
  <c r="AA991"/>
  <c r="X991"/>
  <c r="X964"/>
  <c r="AA964"/>
  <c r="Y964"/>
  <c r="Z964"/>
  <c r="Y958"/>
  <c r="AA958"/>
  <c r="X958"/>
  <c r="X952"/>
  <c r="Z952"/>
  <c r="AA952"/>
  <c r="Z941"/>
  <c r="X941"/>
  <c r="AA941"/>
  <c r="Y941"/>
  <c r="AA918"/>
  <c r="X918"/>
  <c r="Y918"/>
  <c r="Z883"/>
  <c r="Y883"/>
  <c r="AA883"/>
  <c r="Y860"/>
  <c r="Z860"/>
  <c r="AA860"/>
  <c r="X860"/>
  <c r="Y822"/>
  <c r="X822"/>
  <c r="AA822"/>
  <c r="Z822"/>
  <c r="X769"/>
  <c r="Y769"/>
  <c r="Z769"/>
  <c r="AA727"/>
  <c r="Y727"/>
  <c r="Z727"/>
  <c r="X727"/>
  <c r="Z719"/>
  <c r="X719"/>
  <c r="Y719"/>
  <c r="AA719"/>
  <c r="Y694"/>
  <c r="Z694"/>
  <c r="AA694"/>
  <c r="AA683"/>
  <c r="Z683"/>
  <c r="Y683"/>
  <c r="AA664"/>
  <c r="X664"/>
  <c r="Y664"/>
  <c r="Y646"/>
  <c r="X646"/>
  <c r="AA646"/>
  <c r="Z646"/>
  <c r="Z633"/>
  <c r="X633"/>
  <c r="AA633"/>
  <c r="Y633"/>
  <c r="X620"/>
  <c r="AA620"/>
  <c r="Y620"/>
  <c r="Z620"/>
  <c r="X604"/>
  <c r="Y604"/>
  <c r="AA604"/>
  <c r="Z604"/>
  <c r="X594"/>
  <c r="Z594"/>
  <c r="AA594"/>
  <c r="Y594"/>
  <c r="Y588"/>
  <c r="X588"/>
  <c r="Z588"/>
  <c r="AA588"/>
  <c r="Y574"/>
  <c r="X574"/>
  <c r="AA574"/>
  <c r="Z574"/>
  <c r="X556"/>
  <c r="Y556"/>
  <c r="Z556"/>
  <c r="AA556"/>
  <c r="Z525"/>
  <c r="Y525"/>
  <c r="AA525"/>
  <c r="X525"/>
  <c r="X518"/>
  <c r="AA518"/>
  <c r="Z518"/>
  <c r="Y518"/>
  <c r="Y508"/>
  <c r="X508"/>
  <c r="Z508"/>
  <c r="AA508"/>
  <c r="AA497"/>
  <c r="Y497"/>
  <c r="X497"/>
  <c r="Z497"/>
  <c r="Y466"/>
  <c r="X466"/>
  <c r="AA466"/>
  <c r="Z466"/>
  <c r="Z455"/>
  <c r="AA455"/>
  <c r="AA451"/>
  <c r="Z451"/>
  <c r="Z440"/>
  <c r="Y440"/>
  <c r="X440"/>
  <c r="AA440"/>
  <c r="Z427"/>
  <c r="Y427"/>
  <c r="Z401"/>
  <c r="X401"/>
  <c r="AA401"/>
  <c r="Y401"/>
  <c r="X392"/>
  <c r="AA392"/>
  <c r="Z392"/>
  <c r="Y392"/>
  <c r="AA388"/>
  <c r="Y388"/>
  <c r="Z388"/>
  <c r="X388"/>
  <c r="Y355"/>
  <c r="AA355"/>
  <c r="Z355"/>
  <c r="Y345"/>
  <c r="AA345"/>
  <c r="X345"/>
  <c r="Z345"/>
  <c r="Z327"/>
  <c r="Y327"/>
  <c r="AA327"/>
  <c r="X327"/>
  <c r="Z315"/>
  <c r="X315"/>
  <c r="Y315"/>
  <c r="X311"/>
  <c r="Z311"/>
  <c r="Y311"/>
  <c r="AA311"/>
  <c r="Y308"/>
  <c r="AA308"/>
  <c r="X308"/>
  <c r="Z308"/>
  <c r="AA306"/>
  <c r="Y306"/>
  <c r="X306"/>
  <c r="Z306"/>
  <c r="X299"/>
  <c r="Z299"/>
  <c r="Y299"/>
  <c r="AA299"/>
  <c r="X269"/>
  <c r="Y269"/>
  <c r="Z269"/>
  <c r="AA269"/>
  <c r="X262"/>
  <c r="AA262"/>
  <c r="Z262"/>
  <c r="Y262"/>
  <c r="Y303"/>
  <c r="AA383"/>
  <c r="Y407"/>
  <c r="AA439"/>
  <c r="Z447"/>
  <c r="Z503"/>
  <c r="X623"/>
  <c r="AA2568"/>
  <c r="AA2676"/>
  <c r="X2549"/>
  <c r="X2831"/>
  <c r="Z2497"/>
  <c r="AA2866"/>
  <c r="Z2464"/>
  <c r="AA2332"/>
  <c r="Z2301"/>
  <c r="X2778"/>
  <c r="Z2735"/>
  <c r="AA2560"/>
  <c r="Z2930"/>
  <c r="Y2619"/>
  <c r="Z2602"/>
  <c r="Y2441"/>
  <c r="Z2843"/>
  <c r="AA2792"/>
  <c r="Y2633"/>
  <c r="X2591"/>
  <c r="Y2957"/>
  <c r="Y2914"/>
  <c r="AA2848"/>
  <c r="AA2839"/>
  <c r="X2589"/>
  <c r="Z2545"/>
  <c r="Z2107"/>
  <c r="AA2344"/>
  <c r="Y2223"/>
  <c r="Z2103"/>
  <c r="X2091"/>
  <c r="X2266"/>
  <c r="X2228"/>
  <c r="AA2217"/>
  <c r="Y2193"/>
  <c r="Y1915"/>
  <c r="X2117"/>
  <c r="Y2327"/>
  <c r="Y2068"/>
  <c r="Y1961"/>
  <c r="Z1808"/>
  <c r="AA1983"/>
  <c r="Y1955"/>
  <c r="X1596"/>
  <c r="Y2060"/>
  <c r="Z1920"/>
  <c r="X1897"/>
  <c r="Y1461"/>
  <c r="X1533"/>
  <c r="Y1320"/>
  <c r="Z1696"/>
  <c r="X1631"/>
  <c r="Y1552"/>
  <c r="AA1481"/>
  <c r="AA1758"/>
  <c r="X1663"/>
  <c r="AA1412"/>
  <c r="Z1161"/>
  <c r="Y1313"/>
  <c r="AA1278"/>
  <c r="X1051"/>
  <c r="X1406"/>
  <c r="Z1500"/>
  <c r="X1351"/>
  <c r="Y1375"/>
  <c r="Z1169"/>
  <c r="AA963"/>
  <c r="Z872"/>
  <c r="Y846"/>
  <c r="X830"/>
  <c r="Z716"/>
  <c r="AA1126"/>
  <c r="Z1014"/>
  <c r="Y781"/>
  <c r="X1006"/>
  <c r="AA811"/>
  <c r="Z732"/>
  <c r="Y805"/>
  <c r="X742"/>
  <c r="X717"/>
  <c r="X922"/>
  <c r="X909"/>
  <c r="Y898"/>
  <c r="Z771"/>
  <c r="Y961"/>
  <c r="Y1063"/>
  <c r="AA1175"/>
  <c r="AA723"/>
  <c r="X2171"/>
  <c r="Z2156"/>
  <c r="Z1896"/>
  <c r="Y1823"/>
  <c r="Z1649"/>
  <c r="Z1731"/>
  <c r="AA1383"/>
  <c r="Y1297"/>
  <c r="AA1502"/>
  <c r="AA1173"/>
  <c r="Z1472"/>
  <c r="X1452"/>
  <c r="Z884"/>
  <c r="Z1132"/>
  <c r="AA794"/>
  <c r="X901"/>
  <c r="Y838"/>
  <c r="AA2431"/>
  <c r="Y2271"/>
  <c r="Y1913"/>
  <c r="Z2114"/>
  <c r="X1990"/>
  <c r="Z1898"/>
  <c r="Z1882"/>
  <c r="Y1773"/>
  <c r="Y1618"/>
  <c r="AA1602"/>
  <c r="X1317"/>
  <c r="AA1694"/>
  <c r="X996"/>
  <c r="X1241"/>
  <c r="X1166"/>
  <c r="AA1102"/>
  <c r="AA1080"/>
  <c r="X1277"/>
  <c r="Y1215"/>
  <c r="Y1149"/>
  <c r="Y1152"/>
  <c r="X829"/>
  <c r="AA2948"/>
  <c r="AA2883"/>
  <c r="Z2773"/>
  <c r="Z2678"/>
  <c r="Y2893"/>
  <c r="X2486"/>
  <c r="Z2306"/>
  <c r="Z2841"/>
  <c r="X2795"/>
  <c r="X2413"/>
  <c r="X2679"/>
  <c r="Z2399"/>
  <c r="AA1987"/>
  <c r="Z2190"/>
  <c r="Z2884"/>
  <c r="Y2673"/>
  <c r="Z2416"/>
  <c r="X2840"/>
  <c r="Z2562"/>
  <c r="Z2425"/>
  <c r="Y2397"/>
  <c r="X2571"/>
  <c r="X2051"/>
  <c r="Z2198"/>
  <c r="X2244"/>
  <c r="AA2101"/>
  <c r="X2049"/>
  <c r="Y1876"/>
  <c r="Y1824"/>
  <c r="Y1958"/>
  <c r="Y2066"/>
  <c r="X1849"/>
  <c r="Z1615"/>
  <c r="Y1237"/>
  <c r="X1421"/>
  <c r="AA1131"/>
  <c r="AA769"/>
  <c r="Y952"/>
  <c r="Y1761"/>
  <c r="X1933"/>
  <c r="X1354"/>
  <c r="X899"/>
  <c r="Y1899"/>
  <c r="X1116"/>
  <c r="Y1511"/>
  <c r="AA2343"/>
  <c r="Z1482"/>
  <c r="X2516"/>
  <c r="Y2813"/>
  <c r="X683"/>
  <c r="Y2126"/>
  <c r="X883"/>
  <c r="X2875"/>
  <c r="X3001"/>
  <c r="AA3001"/>
  <c r="Z3001"/>
  <c r="Y3001"/>
  <c r="Y2987"/>
  <c r="AA2987"/>
  <c r="X2987"/>
  <c r="Z2987"/>
  <c r="Y2965"/>
  <c r="Z2965"/>
  <c r="AA2965"/>
  <c r="X2965"/>
  <c r="Z2955"/>
  <c r="Y2955"/>
  <c r="AA2955"/>
  <c r="X2955"/>
  <c r="X2935"/>
  <c r="Z2935"/>
  <c r="Y2935"/>
  <c r="AA2935"/>
  <c r="AA2923"/>
  <c r="Z2923"/>
  <c r="X2923"/>
  <c r="Y2923"/>
  <c r="X2890"/>
  <c r="AA2890"/>
  <c r="Y2890"/>
  <c r="X2877"/>
  <c r="AA2877"/>
  <c r="Y2877"/>
  <c r="X2864"/>
  <c r="Z2864"/>
  <c r="AA2864"/>
  <c r="Y2837"/>
  <c r="X2837"/>
  <c r="AA2837"/>
  <c r="Z2837"/>
  <c r="AA2791"/>
  <c r="Y2791"/>
  <c r="Z2791"/>
  <c r="X2791"/>
  <c r="Y2784"/>
  <c r="X2784"/>
  <c r="Z2784"/>
  <c r="AA2784"/>
  <c r="Z2776"/>
  <c r="AA2776"/>
  <c r="Y2776"/>
  <c r="X2776"/>
  <c r="X2726"/>
  <c r="Y2726"/>
  <c r="AA2726"/>
  <c r="Z2726"/>
  <c r="Y2703"/>
  <c r="AA2703"/>
  <c r="Z2703"/>
  <c r="X2703"/>
  <c r="X2696"/>
  <c r="Z2696"/>
  <c r="AA2696"/>
  <c r="X2680"/>
  <c r="AA2680"/>
  <c r="Z2680"/>
  <c r="AA2670"/>
  <c r="Z2670"/>
  <c r="Y2670"/>
  <c r="Y2657"/>
  <c r="AA2657"/>
  <c r="X2657"/>
  <c r="Z2657"/>
  <c r="X2643"/>
  <c r="AA2643"/>
  <c r="Z2643"/>
  <c r="Y2643"/>
  <c r="Z2624"/>
  <c r="X2624"/>
  <c r="Y2624"/>
  <c r="Z2600"/>
  <c r="Y2600"/>
  <c r="AA2600"/>
  <c r="X2600"/>
  <c r="X2592"/>
  <c r="Z2592"/>
  <c r="AA2592"/>
  <c r="Y2592"/>
  <c r="AA2577"/>
  <c r="X2577"/>
  <c r="Z2577"/>
  <c r="Y2577"/>
  <c r="X2574"/>
  <c r="AA2574"/>
  <c r="Y2574"/>
  <c r="Z2574"/>
  <c r="X2521"/>
  <c r="Y2521"/>
  <c r="Z2521"/>
  <c r="AA2521"/>
  <c r="X2488"/>
  <c r="Z2488"/>
  <c r="AA2488"/>
  <c r="Y2488"/>
  <c r="Z2482"/>
  <c r="Y2482"/>
  <c r="X2482"/>
  <c r="AA2482"/>
  <c r="AA2468"/>
  <c r="Y2468"/>
  <c r="Z2468"/>
  <c r="X2468"/>
  <c r="Y2454"/>
  <c r="Z2454"/>
  <c r="X2454"/>
  <c r="AA2454"/>
  <c r="X2433"/>
  <c r="Z2433"/>
  <c r="AA2433"/>
  <c r="Z2430"/>
  <c r="Y2430"/>
  <c r="AA2430"/>
  <c r="X2430"/>
  <c r="Y2417"/>
  <c r="Z2417"/>
  <c r="X2417"/>
  <c r="AA2417"/>
  <c r="Z2411"/>
  <c r="AA2411"/>
  <c r="Y2411"/>
  <c r="X2411"/>
  <c r="AA2405"/>
  <c r="Z2405"/>
  <c r="Y2405"/>
  <c r="X2405"/>
  <c r="AA2382"/>
  <c r="Z2382"/>
  <c r="X2382"/>
  <c r="Y2382"/>
  <c r="AA2375"/>
  <c r="Y2375"/>
  <c r="X2375"/>
  <c r="AA2365"/>
  <c r="X2365"/>
  <c r="Z2365"/>
  <c r="Y2365"/>
  <c r="Y2338"/>
  <c r="AA2338"/>
  <c r="X2338"/>
  <c r="Z2338"/>
  <c r="AA2280"/>
  <c r="Y2280"/>
  <c r="Z2280"/>
  <c r="X2280"/>
  <c r="AA2269"/>
  <c r="Z2269"/>
  <c r="X2269"/>
  <c r="Y2269"/>
  <c r="AA2252"/>
  <c r="X2252"/>
  <c r="Z2252"/>
  <c r="Y2252"/>
  <c r="Z2237"/>
  <c r="X2237"/>
  <c r="AA2237"/>
  <c r="Y2237"/>
  <c r="Z2199"/>
  <c r="X2199"/>
  <c r="AA2199"/>
  <c r="Y2199"/>
  <c r="AA2147"/>
  <c r="Z2147"/>
  <c r="Y2147"/>
  <c r="X2147"/>
  <c r="AA2113"/>
  <c r="Z2113"/>
  <c r="Y2113"/>
  <c r="X2113"/>
  <c r="Y2108"/>
  <c r="AA2108"/>
  <c r="Z2108"/>
  <c r="X2108"/>
  <c r="AA2078"/>
  <c r="X2078"/>
  <c r="Z2078"/>
  <c r="Y2078"/>
  <c r="AA2059"/>
  <c r="Z2059"/>
  <c r="Y2059"/>
  <c r="X2048"/>
  <c r="Y2048"/>
  <c r="Z2048"/>
  <c r="AA2048"/>
  <c r="Y1947"/>
  <c r="Z1947"/>
  <c r="X1947"/>
  <c r="AA1947"/>
  <c r="AA1937"/>
  <c r="X1937"/>
  <c r="Y1937"/>
  <c r="Z1937"/>
  <c r="Z1934"/>
  <c r="X1934"/>
  <c r="Y1934"/>
  <c r="Y1907"/>
  <c r="X1907"/>
  <c r="Z1907"/>
  <c r="AA1900"/>
  <c r="Y1900"/>
  <c r="Z1900"/>
  <c r="Z1873"/>
  <c r="AA1873"/>
  <c r="X1873"/>
  <c r="Y1860"/>
  <c r="AA1860"/>
  <c r="Z1860"/>
  <c r="X1860"/>
  <c r="Y1852"/>
  <c r="AA1852"/>
  <c r="Z1852"/>
  <c r="Y1794"/>
  <c r="AA1794"/>
  <c r="Z1794"/>
  <c r="Z1777"/>
  <c r="AA1777"/>
  <c r="X1777"/>
  <c r="Y1777"/>
  <c r="Y1766"/>
  <c r="X1766"/>
  <c r="AA1766"/>
  <c r="Z1757"/>
  <c r="Y1757"/>
  <c r="AA1757"/>
  <c r="X1757"/>
  <c r="AA1727"/>
  <c r="X1727"/>
  <c r="Y1727"/>
  <c r="Z1727"/>
  <c r="AA1709"/>
  <c r="Z1709"/>
  <c r="Y1709"/>
  <c r="X1709"/>
  <c r="X1689"/>
  <c r="Z1689"/>
  <c r="AA1689"/>
  <c r="Z1674"/>
  <c r="AA1674"/>
  <c r="Y1674"/>
  <c r="X1674"/>
  <c r="AA1662"/>
  <c r="X1662"/>
  <c r="Y1662"/>
  <c r="Z1662"/>
  <c r="Z1597"/>
  <c r="X1597"/>
  <c r="AA1597"/>
  <c r="Y1597"/>
  <c r="X1575"/>
  <c r="Y1575"/>
  <c r="AA1575"/>
  <c r="Z1575"/>
  <c r="X1565"/>
  <c r="Y1565"/>
  <c r="AA1565"/>
  <c r="Z1565"/>
  <c r="Z1559"/>
  <c r="Y1559"/>
  <c r="AA1559"/>
  <c r="Y1510"/>
  <c r="X1510"/>
  <c r="AA1510"/>
  <c r="AA1499"/>
  <c r="Y1499"/>
  <c r="AA1473"/>
  <c r="X1473"/>
  <c r="Z1473"/>
  <c r="Y1473"/>
  <c r="Y1465"/>
  <c r="X1465"/>
  <c r="Z1465"/>
  <c r="AA1465"/>
  <c r="Y1453"/>
  <c r="Z1453"/>
  <c r="X1453"/>
  <c r="AA1434"/>
  <c r="Y1434"/>
  <c r="X1434"/>
  <c r="Z1434"/>
  <c r="Z1428"/>
  <c r="X1428"/>
  <c r="Y1428"/>
  <c r="AA1428"/>
  <c r="X1422"/>
  <c r="Z1422"/>
  <c r="Y1422"/>
  <c r="X1405"/>
  <c r="Y1405"/>
  <c r="Z1405"/>
  <c r="Y1382"/>
  <c r="Z1382"/>
  <c r="AA1382"/>
  <c r="AA1370"/>
  <c r="Y1370"/>
  <c r="X1370"/>
  <c r="Z1370"/>
  <c r="Y1343"/>
  <c r="X1343"/>
  <c r="AA1343"/>
  <c r="Y1335"/>
  <c r="X1335"/>
  <c r="Z1335"/>
  <c r="Z1298"/>
  <c r="Y1298"/>
  <c r="X1298"/>
  <c r="Y1284"/>
  <c r="AA1284"/>
  <c r="X1284"/>
  <c r="Z1284"/>
  <c r="AA1279"/>
  <c r="Z1279"/>
  <c r="X1279"/>
  <c r="Y1279"/>
  <c r="X1276"/>
  <c r="Z1276"/>
  <c r="AA1276"/>
  <c r="X1269"/>
  <c r="AA1269"/>
  <c r="Y1269"/>
  <c r="Z1269"/>
  <c r="Y1254"/>
  <c r="Z1254"/>
  <c r="X1254"/>
  <c r="AA1254"/>
  <c r="Z1242"/>
  <c r="X1242"/>
  <c r="Y1242"/>
  <c r="X1192"/>
  <c r="Y1192"/>
  <c r="AA1192"/>
  <c r="Y1181"/>
  <c r="X1181"/>
  <c r="Z1181"/>
  <c r="X1150"/>
  <c r="AA1150"/>
  <c r="Z1150"/>
  <c r="Y1112"/>
  <c r="Z1112"/>
  <c r="AA1112"/>
  <c r="AA1078"/>
  <c r="Y1078"/>
  <c r="Z1078"/>
  <c r="X1078"/>
  <c r="Z1057"/>
  <c r="AA1057"/>
  <c r="X1057"/>
  <c r="Y1044"/>
  <c r="X1044"/>
  <c r="Z1044"/>
  <c r="Y1016"/>
  <c r="X1016"/>
  <c r="Z1016"/>
  <c r="AA1002"/>
  <c r="Z1002"/>
  <c r="Y1002"/>
  <c r="Z945"/>
  <c r="AA945"/>
  <c r="X945"/>
  <c r="Y945"/>
  <c r="Y910"/>
  <c r="AA910"/>
  <c r="Z910"/>
  <c r="X910"/>
  <c r="AA896"/>
  <c r="X896"/>
  <c r="Y896"/>
  <c r="Z896"/>
  <c r="Z848"/>
  <c r="Y848"/>
  <c r="X848"/>
  <c r="Y818"/>
  <c r="Z818"/>
  <c r="X818"/>
  <c r="Z807"/>
  <c r="AA807"/>
  <c r="X807"/>
  <c r="Z796"/>
  <c r="Y796"/>
  <c r="AA796"/>
  <c r="X796"/>
  <c r="Z768"/>
  <c r="X768"/>
  <c r="Y768"/>
  <c r="AA736"/>
  <c r="X736"/>
  <c r="Z736"/>
  <c r="Y736"/>
  <c r="Z730"/>
  <c r="X730"/>
  <c r="Y730"/>
  <c r="Z718"/>
  <c r="X718"/>
  <c r="Y718"/>
  <c r="X709"/>
  <c r="Z709"/>
  <c r="AA709"/>
  <c r="Z699"/>
  <c r="AA699"/>
  <c r="X699"/>
  <c r="Y699"/>
  <c r="AA682"/>
  <c r="Z682"/>
  <c r="Y682"/>
  <c r="X682"/>
  <c r="Y665"/>
  <c r="Z665"/>
  <c r="AA665"/>
  <c r="X665"/>
  <c r="AA648"/>
  <c r="X648"/>
  <c r="Y648"/>
  <c r="Z648"/>
  <c r="X632"/>
  <c r="AA632"/>
  <c r="Y632"/>
  <c r="Z632"/>
  <c r="Z617"/>
  <c r="Y617"/>
  <c r="X617"/>
  <c r="AA617"/>
  <c r="AA598"/>
  <c r="Y598"/>
  <c r="X598"/>
  <c r="Z598"/>
  <c r="Y589"/>
  <c r="Z589"/>
  <c r="X589"/>
  <c r="AA589"/>
  <c r="X576"/>
  <c r="Z576"/>
  <c r="Y576"/>
  <c r="AA576"/>
  <c r="Z565"/>
  <c r="Y565"/>
  <c r="X565"/>
  <c r="AA565"/>
  <c r="Y557"/>
  <c r="Z557"/>
  <c r="AA557"/>
  <c r="X557"/>
  <c r="AA529"/>
  <c r="X529"/>
  <c r="Z529"/>
  <c r="Y529"/>
  <c r="AA515"/>
  <c r="Z515"/>
  <c r="Y515"/>
  <c r="X515"/>
  <c r="X509"/>
  <c r="AA509"/>
  <c r="Y509"/>
  <c r="Z509"/>
  <c r="Y502"/>
  <c r="Z502"/>
  <c r="X502"/>
  <c r="AA502"/>
  <c r="AA492"/>
  <c r="Y492"/>
  <c r="X492"/>
  <c r="Z492"/>
  <c r="X482"/>
  <c r="AA482"/>
  <c r="Y482"/>
  <c r="Z482"/>
  <c r="Y469"/>
  <c r="X469"/>
  <c r="Z469"/>
  <c r="AA469"/>
  <c r="X449"/>
  <c r="Y449"/>
  <c r="AA449"/>
  <c r="Z449"/>
  <c r="Y430"/>
  <c r="Z430"/>
  <c r="X430"/>
  <c r="AA430"/>
  <c r="X416"/>
  <c r="Z416"/>
  <c r="AA416"/>
  <c r="Y416"/>
  <c r="X406"/>
  <c r="Z406"/>
  <c r="AA406"/>
  <c r="Y406"/>
  <c r="Y396"/>
  <c r="Z396"/>
  <c r="AA396"/>
  <c r="X396"/>
  <c r="Y389"/>
  <c r="AA389"/>
  <c r="X389"/>
  <c r="Z389"/>
  <c r="Z371"/>
  <c r="AA371"/>
  <c r="AA351"/>
  <c r="Y351"/>
  <c r="X351"/>
  <c r="Z351"/>
  <c r="Y332"/>
  <c r="AA332"/>
  <c r="X332"/>
  <c r="Z332"/>
  <c r="AA329"/>
  <c r="X329"/>
  <c r="Z329"/>
  <c r="Y329"/>
  <c r="X314"/>
  <c r="AA314"/>
  <c r="Y314"/>
  <c r="Z314"/>
  <c r="AA310"/>
  <c r="Z310"/>
  <c r="X310"/>
  <c r="Y310"/>
  <c r="AA304"/>
  <c r="Y304"/>
  <c r="X304"/>
  <c r="Z304"/>
  <c r="X300"/>
  <c r="Y300"/>
  <c r="Z300"/>
  <c r="AA300"/>
  <c r="AA266"/>
  <c r="X266"/>
  <c r="Y266"/>
  <c r="Z266"/>
  <c r="AA260"/>
  <c r="Y260"/>
  <c r="X260"/>
  <c r="Y227"/>
  <c r="Z227"/>
  <c r="X227"/>
  <c r="AA227"/>
  <c r="Y451"/>
  <c r="AA315"/>
  <c r="AA303"/>
  <c r="X407"/>
  <c r="X439"/>
  <c r="Y455"/>
  <c r="Y471"/>
  <c r="X503"/>
  <c r="Y599"/>
  <c r="Y623"/>
  <c r="Z2568"/>
  <c r="X2676"/>
  <c r="Z2549"/>
  <c r="Y2831"/>
  <c r="AA2497"/>
  <c r="X2866"/>
  <c r="AA2464"/>
  <c r="X2332"/>
  <c r="Y2301"/>
  <c r="AA2778"/>
  <c r="Y2735"/>
  <c r="Y2560"/>
  <c r="AA2930"/>
  <c r="X2619"/>
  <c r="X2602"/>
  <c r="X2441"/>
  <c r="AA2843"/>
  <c r="Z2792"/>
  <c r="AA2633"/>
  <c r="AA2591"/>
  <c r="AA2957"/>
  <c r="X2914"/>
  <c r="X2848"/>
  <c r="Z2839"/>
  <c r="Z2589"/>
  <c r="X2545"/>
  <c r="AA2107"/>
  <c r="X2344"/>
  <c r="Z2223"/>
  <c r="X2103"/>
  <c r="AA2091"/>
  <c r="Y2266"/>
  <c r="AA2228"/>
  <c r="X2217"/>
  <c r="AA2193"/>
  <c r="X1915"/>
  <c r="Z2117"/>
  <c r="X2327"/>
  <c r="AA2068"/>
  <c r="X1961"/>
  <c r="Y1808"/>
  <c r="X1983"/>
  <c r="AA1955"/>
  <c r="Y1596"/>
  <c r="X2060"/>
  <c r="X1920"/>
  <c r="Z1897"/>
  <c r="Z1461"/>
  <c r="AA1533"/>
  <c r="X1320"/>
  <c r="Y1696"/>
  <c r="Z1631"/>
  <c r="AA1552"/>
  <c r="Z1481"/>
  <c r="X1758"/>
  <c r="Z1663"/>
  <c r="X1412"/>
  <c r="X1161"/>
  <c r="AA1313"/>
  <c r="Y1278"/>
  <c r="AA1051"/>
  <c r="Z1406"/>
  <c r="Y1500"/>
  <c r="AA1351"/>
  <c r="X1375"/>
  <c r="X1169"/>
  <c r="Y963"/>
  <c r="Y872"/>
  <c r="AA846"/>
  <c r="Z830"/>
  <c r="Y716"/>
  <c r="Z1126"/>
  <c r="Y1014"/>
  <c r="AA781"/>
  <c r="AA1006"/>
  <c r="Z811"/>
  <c r="Y732"/>
  <c r="AA805"/>
  <c r="AA742"/>
  <c r="AA717"/>
  <c r="AA922"/>
  <c r="Y909"/>
  <c r="X898"/>
  <c r="Y771"/>
  <c r="X961"/>
  <c r="X1063"/>
  <c r="Z1175"/>
  <c r="Y723"/>
  <c r="Y2171"/>
  <c r="Y2156"/>
  <c r="AA1896"/>
  <c r="Z1823"/>
  <c r="X1649"/>
  <c r="AA1731"/>
  <c r="Y1383"/>
  <c r="AA1297"/>
  <c r="Z1502"/>
  <c r="Y1173"/>
  <c r="X1472"/>
  <c r="AA1452"/>
  <c r="Y884"/>
  <c r="X1132"/>
  <c r="Z794"/>
  <c r="Y901"/>
  <c r="AA838"/>
  <c r="X2431"/>
  <c r="Z2271"/>
  <c r="AA1913"/>
  <c r="X2114"/>
  <c r="Y1990"/>
  <c r="AA1898"/>
  <c r="X1882"/>
  <c r="Z1773"/>
  <c r="X1618"/>
  <c r="Y1602"/>
  <c r="Z1317"/>
  <c r="X1694"/>
  <c r="AA996"/>
  <c r="Z1241"/>
  <c r="AA1166"/>
  <c r="Z1102"/>
  <c r="Y1080"/>
  <c r="AA1277"/>
  <c r="Z1215"/>
  <c r="AA1149"/>
  <c r="AA1152"/>
  <c r="Y829"/>
  <c r="Y2948"/>
  <c r="X2883"/>
  <c r="AA2773"/>
  <c r="X2678"/>
  <c r="AA2893"/>
  <c r="Y2486"/>
  <c r="AA2306"/>
  <c r="AA2841"/>
  <c r="Z2795"/>
  <c r="Y2413"/>
  <c r="AA2679"/>
  <c r="X2399"/>
  <c r="X1987"/>
  <c r="X2190"/>
  <c r="AA2884"/>
  <c r="AA2673"/>
  <c r="X2416"/>
  <c r="Y2840"/>
  <c r="AA2562"/>
  <c r="X2425"/>
  <c r="Y2772"/>
  <c r="AA2571"/>
  <c r="AA2051"/>
  <c r="AA2081"/>
  <c r="AA2244"/>
  <c r="Z2101"/>
  <c r="AA1782"/>
  <c r="AA1876"/>
  <c r="AA1824"/>
  <c r="Y1834"/>
  <c r="Z2066"/>
  <c r="X1237"/>
  <c r="X1499"/>
  <c r="X1112"/>
  <c r="AA1242"/>
  <c r="X1079"/>
  <c r="X708"/>
  <c r="X1376"/>
  <c r="AA730"/>
  <c r="X662"/>
  <c r="AA1845"/>
  <c r="X1794"/>
  <c r="X2059"/>
  <c r="Z1766"/>
  <c r="AA1318"/>
  <c r="Y795"/>
  <c r="Y1886"/>
  <c r="X2670"/>
  <c r="Z1877"/>
  <c r="AA1225"/>
  <c r="AA1181"/>
  <c r="Y2433"/>
  <c r="X2286"/>
  <c r="AA1335"/>
  <c r="Y1744"/>
  <c r="AA1366"/>
  <c r="AA1503"/>
  <c r="Y2998"/>
  <c r="X2998"/>
  <c r="AA2998"/>
  <c r="Z2998"/>
  <c r="Y2954"/>
  <c r="X2954"/>
  <c r="Z2954"/>
  <c r="AA2954"/>
  <c r="AA2949"/>
  <c r="X2949"/>
  <c r="Z2949"/>
  <c r="Y2949"/>
  <c r="AA2936"/>
  <c r="Y2936"/>
  <c r="Z2936"/>
  <c r="X2936"/>
  <c r="AA2929"/>
  <c r="Y2929"/>
  <c r="Z2929"/>
  <c r="Y2915"/>
  <c r="X2915"/>
  <c r="Z2915"/>
  <c r="AA2915"/>
  <c r="Y2889"/>
  <c r="X2889"/>
  <c r="Z2889"/>
  <c r="X2881"/>
  <c r="Y2881"/>
  <c r="Z2881"/>
  <c r="AA2881"/>
  <c r="Z2860"/>
  <c r="Y2860"/>
  <c r="AA2860"/>
  <c r="X2844"/>
  <c r="AA2844"/>
  <c r="Y2844"/>
  <c r="Z2799"/>
  <c r="X2799"/>
  <c r="AA2799"/>
  <c r="Y2799"/>
  <c r="Y2793"/>
  <c r="Z2793"/>
  <c r="X2793"/>
  <c r="AA2793"/>
  <c r="X2763"/>
  <c r="AA2763"/>
  <c r="Y2763"/>
  <c r="Z2763"/>
  <c r="Z2752"/>
  <c r="X2752"/>
  <c r="AA2752"/>
  <c r="Y2752"/>
  <c r="AA2740"/>
  <c r="Z2740"/>
  <c r="X2740"/>
  <c r="Y2740"/>
  <c r="Y2730"/>
  <c r="Z2730"/>
  <c r="AA2730"/>
  <c r="X2730"/>
  <c r="Y2706"/>
  <c r="AA2706"/>
  <c r="X2706"/>
  <c r="Z2706"/>
  <c r="X2702"/>
  <c r="Z2702"/>
  <c r="Y2702"/>
  <c r="AA2702"/>
  <c r="AA2692"/>
  <c r="Y2692"/>
  <c r="Z2692"/>
  <c r="X2692"/>
  <c r="X2662"/>
  <c r="Z2662"/>
  <c r="AA2662"/>
  <c r="Y2662"/>
  <c r="AA2654"/>
  <c r="Z2654"/>
  <c r="Y2654"/>
  <c r="X2654"/>
  <c r="X2641"/>
  <c r="AA2641"/>
  <c r="Z2641"/>
  <c r="Y2641"/>
  <c r="X2622"/>
  <c r="Y2622"/>
  <c r="Z2622"/>
  <c r="AA2612"/>
  <c r="Y2612"/>
  <c r="Z2612"/>
  <c r="X2612"/>
  <c r="AA2576"/>
  <c r="Y2576"/>
  <c r="X2576"/>
  <c r="Z2576"/>
  <c r="Y2522"/>
  <c r="AA2522"/>
  <c r="X2522"/>
  <c r="Z2522"/>
  <c r="Y2456"/>
  <c r="AA2456"/>
  <c r="Z2456"/>
  <c r="Y2442"/>
  <c r="X2442"/>
  <c r="Z2442"/>
  <c r="AA2442"/>
  <c r="Y2429"/>
  <c r="Z2429"/>
  <c r="AA2429"/>
  <c r="X2429"/>
  <c r="X2420"/>
  <c r="Z2420"/>
  <c r="AA2420"/>
  <c r="Y2420"/>
  <c r="Y2412"/>
  <c r="Z2412"/>
  <c r="AA2412"/>
  <c r="X2412"/>
  <c r="X2407"/>
  <c r="Y2407"/>
  <c r="Z2407"/>
  <c r="AA2407"/>
  <c r="Z2404"/>
  <c r="X2404"/>
  <c r="AA2404"/>
  <c r="Y2404"/>
  <c r="AA2393"/>
  <c r="Y2393"/>
  <c r="Z2393"/>
  <c r="X2393"/>
  <c r="AA2383"/>
  <c r="Y2383"/>
  <c r="X2383"/>
  <c r="Z2383"/>
  <c r="AA2378"/>
  <c r="Z2378"/>
  <c r="X2378"/>
  <c r="Y2378"/>
  <c r="X2360"/>
  <c r="AA2360"/>
  <c r="Y2360"/>
  <c r="Z2360"/>
  <c r="Z2337"/>
  <c r="X2337"/>
  <c r="AA2337"/>
  <c r="X2316"/>
  <c r="Z2316"/>
  <c r="AA2316"/>
  <c r="Y2316"/>
  <c r="AA2285"/>
  <c r="Y2285"/>
  <c r="Z2285"/>
  <c r="X2285"/>
  <c r="Y2281"/>
  <c r="Z2281"/>
  <c r="AA2281"/>
  <c r="X2281"/>
  <c r="Z2243"/>
  <c r="AA2243"/>
  <c r="X2243"/>
  <c r="Y2243"/>
  <c r="X2231"/>
  <c r="AA2231"/>
  <c r="Z2231"/>
  <c r="Y2231"/>
  <c r="X2201"/>
  <c r="Z2201"/>
  <c r="AA2201"/>
  <c r="Y2201"/>
  <c r="AA2149"/>
  <c r="Z2149"/>
  <c r="X2149"/>
  <c r="Y2149"/>
  <c r="X2125"/>
  <c r="Y2125"/>
  <c r="AA2125"/>
  <c r="Z2125"/>
  <c r="Y2118"/>
  <c r="Z2118"/>
  <c r="AA2118"/>
  <c r="Y2104"/>
  <c r="Z2104"/>
  <c r="AA2104"/>
  <c r="X2100"/>
  <c r="Z2100"/>
  <c r="AA2100"/>
  <c r="Y2100"/>
  <c r="X2028"/>
  <c r="Z2028"/>
  <c r="AA2028"/>
  <c r="Z2008"/>
  <c r="AA2008"/>
  <c r="Y2008"/>
  <c r="X2003"/>
  <c r="Y2003"/>
  <c r="Z2003"/>
  <c r="Z1991"/>
  <c r="X1991"/>
  <c r="Y1991"/>
  <c r="Y1969"/>
  <c r="AA1969"/>
  <c r="Z1969"/>
  <c r="X1969"/>
  <c r="AA1953"/>
  <c r="Z1953"/>
  <c r="X1953"/>
  <c r="Y1928"/>
  <c r="X1928"/>
  <c r="Z1928"/>
  <c r="Z1908"/>
  <c r="X1908"/>
  <c r="Y1908"/>
  <c r="AA1908"/>
  <c r="AA1902"/>
  <c r="Z1902"/>
  <c r="Y1902"/>
  <c r="X1902"/>
  <c r="Y1861"/>
  <c r="X1861"/>
  <c r="AA1861"/>
  <c r="Y1849"/>
  <c r="AA1849"/>
  <c r="Z1828"/>
  <c r="X1828"/>
  <c r="AA1825"/>
  <c r="Z1825"/>
  <c r="X1825"/>
  <c r="Y1825"/>
  <c r="Z1820"/>
  <c r="X1820"/>
  <c r="AA1820"/>
  <c r="Y1787"/>
  <c r="X1787"/>
  <c r="AA1787"/>
  <c r="X1767"/>
  <c r="Y1767"/>
  <c r="AA1767"/>
  <c r="Y1759"/>
  <c r="Z1759"/>
  <c r="X1759"/>
  <c r="Z1688"/>
  <c r="Y1688"/>
  <c r="X1688"/>
  <c r="AA1688"/>
  <c r="Y1676"/>
  <c r="Z1676"/>
  <c r="AA1676"/>
  <c r="Y1646"/>
  <c r="Z1646"/>
  <c r="X1646"/>
  <c r="AA1646"/>
  <c r="X1626"/>
  <c r="AA1626"/>
  <c r="Y1626"/>
  <c r="Z1626"/>
  <c r="Y1615"/>
  <c r="X1615"/>
  <c r="X1571"/>
  <c r="Z1571"/>
  <c r="Y1571"/>
  <c r="AA1571"/>
  <c r="X1566"/>
  <c r="AA1566"/>
  <c r="Y1566"/>
  <c r="Z1566"/>
  <c r="Z1560"/>
  <c r="AA1560"/>
  <c r="X1560"/>
  <c r="Y1560"/>
  <c r="Y1544"/>
  <c r="X1544"/>
  <c r="Z1544"/>
  <c r="Z1521"/>
  <c r="Y1521"/>
  <c r="X1521"/>
  <c r="AA1521"/>
  <c r="Y1512"/>
  <c r="AA1512"/>
  <c r="Z1512"/>
  <c r="X1506"/>
  <c r="AA1506"/>
  <c r="Z1506"/>
  <c r="Y1497"/>
  <c r="AA1497"/>
  <c r="X1497"/>
  <c r="Y1478"/>
  <c r="AA1478"/>
  <c r="Z1478"/>
  <c r="Z1464"/>
  <c r="Y1464"/>
  <c r="X1464"/>
  <c r="AA1464"/>
  <c r="Y1454"/>
  <c r="Z1454"/>
  <c r="X1454"/>
  <c r="AA1454"/>
  <c r="X1431"/>
  <c r="AA1431"/>
  <c r="Y1431"/>
  <c r="X1424"/>
  <c r="AA1424"/>
  <c r="Z1424"/>
  <c r="Y1424"/>
  <c r="Z1420"/>
  <c r="AA1420"/>
  <c r="X1420"/>
  <c r="AA1411"/>
  <c r="Y1411"/>
  <c r="Z1411"/>
  <c r="AA1404"/>
  <c r="Z1404"/>
  <c r="Y1404"/>
  <c r="X1404"/>
  <c r="Z1368"/>
  <c r="AA1368"/>
  <c r="X1368"/>
  <c r="Y1368"/>
  <c r="Z1340"/>
  <c r="AA1340"/>
  <c r="X1340"/>
  <c r="Y1340"/>
  <c r="Y1327"/>
  <c r="AA1327"/>
  <c r="X1327"/>
  <c r="Z1312"/>
  <c r="Y1312"/>
  <c r="X1312"/>
  <c r="AA1280"/>
  <c r="X1280"/>
  <c r="Y1280"/>
  <c r="AA1240"/>
  <c r="X1240"/>
  <c r="Z1240"/>
  <c r="Y1240"/>
  <c r="Z1235"/>
  <c r="X1235"/>
  <c r="AA1235"/>
  <c r="Y1235"/>
  <c r="Y1216"/>
  <c r="AA1216"/>
  <c r="X1216"/>
  <c r="Y1183"/>
  <c r="Z1183"/>
  <c r="AA1183"/>
  <c r="X1174"/>
  <c r="Y1174"/>
  <c r="AA1174"/>
  <c r="Z1174"/>
  <c r="AA1165"/>
  <c r="X1165"/>
  <c r="Y1165"/>
  <c r="X1120"/>
  <c r="Z1120"/>
  <c r="Y1120"/>
  <c r="Y1115"/>
  <c r="Z1115"/>
  <c r="AA1115"/>
  <c r="X1115"/>
  <c r="AA1093"/>
  <c r="X1093"/>
  <c r="Z1093"/>
  <c r="Z1087"/>
  <c r="X1087"/>
  <c r="AA1087"/>
  <c r="Y1087"/>
  <c r="Y1058"/>
  <c r="AA1058"/>
  <c r="Z1058"/>
  <c r="X1024"/>
  <c r="Z1024"/>
  <c r="Y1024"/>
  <c r="Z1015"/>
  <c r="X1015"/>
  <c r="Y1015"/>
  <c r="Z998"/>
  <c r="X998"/>
  <c r="Y998"/>
  <c r="AA957"/>
  <c r="Y957"/>
  <c r="X957"/>
  <c r="Z946"/>
  <c r="AA946"/>
  <c r="X946"/>
  <c r="Y946"/>
  <c r="X900"/>
  <c r="Y900"/>
  <c r="Z900"/>
  <c r="Y897"/>
  <c r="X897"/>
  <c r="Z897"/>
  <c r="Z882"/>
  <c r="Y882"/>
  <c r="AA882"/>
  <c r="X882"/>
  <c r="Z845"/>
  <c r="AA845"/>
  <c r="Y845"/>
  <c r="X845"/>
  <c r="AA827"/>
  <c r="X827"/>
  <c r="Y827"/>
  <c r="Z827"/>
  <c r="X804"/>
  <c r="Y804"/>
  <c r="Z804"/>
  <c r="X789"/>
  <c r="Y789"/>
  <c r="Z789"/>
  <c r="AA789"/>
  <c r="X774"/>
  <c r="Z774"/>
  <c r="AA774"/>
  <c r="AA764"/>
  <c r="X764"/>
  <c r="Z764"/>
  <c r="Y764"/>
  <c r="AA741"/>
  <c r="X741"/>
  <c r="Y741"/>
  <c r="Z741"/>
  <c r="X715"/>
  <c r="AA715"/>
  <c r="Y715"/>
  <c r="Z692"/>
  <c r="Y692"/>
  <c r="AA692"/>
  <c r="X692"/>
  <c r="Z676"/>
  <c r="X676"/>
  <c r="Y676"/>
  <c r="Y649"/>
  <c r="Z649"/>
  <c r="AA649"/>
  <c r="X649"/>
  <c r="AA643"/>
  <c r="X643"/>
  <c r="Y643"/>
  <c r="Y628"/>
  <c r="Z628"/>
  <c r="X628"/>
  <c r="AA628"/>
  <c r="X621"/>
  <c r="Z621"/>
  <c r="Y621"/>
  <c r="AA621"/>
  <c r="AA593"/>
  <c r="X593"/>
  <c r="Z593"/>
  <c r="Y593"/>
  <c r="AA581"/>
  <c r="X581"/>
  <c r="Z581"/>
  <c r="Y581"/>
  <c r="X569"/>
  <c r="AA569"/>
  <c r="Y569"/>
  <c r="Z569"/>
  <c r="X552"/>
  <c r="Y552"/>
  <c r="Z552"/>
  <c r="AA552"/>
  <c r="Z537"/>
  <c r="X537"/>
  <c r="Y537"/>
  <c r="AA537"/>
  <c r="AA516"/>
  <c r="Y516"/>
  <c r="X516"/>
  <c r="Z516"/>
  <c r="Z510"/>
  <c r="Y510"/>
  <c r="AA510"/>
  <c r="X510"/>
  <c r="X489"/>
  <c r="Y489"/>
  <c r="AA489"/>
  <c r="Z489"/>
  <c r="X467"/>
  <c r="AA467"/>
  <c r="Z467"/>
  <c r="Y467"/>
  <c r="Z452"/>
  <c r="X452"/>
  <c r="Y452"/>
  <c r="AA452"/>
  <c r="X409"/>
  <c r="AA409"/>
  <c r="Z409"/>
  <c r="Y409"/>
  <c r="AA402"/>
  <c r="Y402"/>
  <c r="Z402"/>
  <c r="X402"/>
  <c r="Z393"/>
  <c r="Y393"/>
  <c r="X393"/>
  <c r="AA393"/>
  <c r="X347"/>
  <c r="Y347"/>
  <c r="AA347"/>
  <c r="Z347"/>
  <c r="Y337"/>
  <c r="X337"/>
  <c r="Z337"/>
  <c r="AA337"/>
  <c r="Y330"/>
  <c r="X330"/>
  <c r="AA330"/>
  <c r="Z330"/>
  <c r="Z320"/>
  <c r="X320"/>
  <c r="Y320"/>
  <c r="AA320"/>
  <c r="X312"/>
  <c r="Y312"/>
  <c r="AA312"/>
  <c r="Z312"/>
  <c r="AA307"/>
  <c r="X307"/>
  <c r="Y307"/>
  <c r="Y301"/>
  <c r="AA301"/>
  <c r="Z301"/>
  <c r="X301"/>
  <c r="Y294"/>
  <c r="AA294"/>
  <c r="Z294"/>
  <c r="X294"/>
  <c r="X267"/>
  <c r="Y267"/>
  <c r="Z267"/>
  <c r="AA267"/>
  <c r="X237"/>
  <c r="Y237"/>
  <c r="AA237"/>
  <c r="Z237"/>
  <c r="X355"/>
  <c r="X371"/>
  <c r="Z235"/>
  <c r="X451"/>
  <c r="Z307"/>
  <c r="Y243"/>
  <c r="Y331"/>
  <c r="Y371"/>
  <c r="Z643"/>
  <c r="Z303"/>
  <c r="Y383"/>
  <c r="AA407"/>
  <c r="X447"/>
  <c r="X455"/>
  <c r="Z471"/>
  <c r="AA503"/>
  <c r="Z599"/>
  <c r="Y2562"/>
  <c r="AA2397"/>
  <c r="AA2772"/>
  <c r="Y2571"/>
  <c r="AA2198"/>
  <c r="X2081"/>
  <c r="Y2244"/>
  <c r="Z2049"/>
  <c r="X1782"/>
  <c r="X1876"/>
  <c r="X1958"/>
  <c r="AD1958" s="1"/>
  <c r="C1958" s="1"/>
  <c r="D1958" s="1"/>
  <c r="AA1834"/>
  <c r="AA1962"/>
  <c r="AA1828"/>
  <c r="Z1741"/>
  <c r="Z1769"/>
  <c r="Z1675"/>
  <c r="AA1746"/>
  <c r="Y1057"/>
  <c r="X1002"/>
  <c r="X1183"/>
  <c r="AA718"/>
  <c r="Y709"/>
  <c r="Y1275"/>
  <c r="AA1044"/>
  <c r="Y807"/>
  <c r="Y2028"/>
  <c r="Y1820"/>
  <c r="X2008"/>
  <c r="AA1991"/>
  <c r="AA1737"/>
  <c r="AA1422"/>
  <c r="Z1343"/>
  <c r="AA1430"/>
  <c r="AA1186"/>
  <c r="Y1935"/>
  <c r="AA1929"/>
  <c r="Y1462"/>
  <c r="Y1086"/>
  <c r="X2118"/>
  <c r="X1900"/>
  <c r="AA676"/>
  <c r="Z1192"/>
  <c r="Y2983"/>
  <c r="Y2798"/>
  <c r="AA2697"/>
  <c r="AA2270"/>
  <c r="Z1661"/>
  <c r="Z957"/>
  <c r="Z1431"/>
  <c r="X1382"/>
  <c r="Z2303"/>
  <c r="AA2624"/>
  <c r="X2104"/>
  <c r="Z1787"/>
  <c r="Z1504"/>
  <c r="AD2366"/>
  <c r="C2366" s="1"/>
  <c r="D2366" s="1"/>
  <c r="AD495"/>
  <c r="C495" s="1"/>
  <c r="D495" s="1"/>
  <c r="AD365"/>
  <c r="C365" s="1"/>
  <c r="D365" s="1"/>
  <c r="AD339"/>
  <c r="C339" s="1"/>
  <c r="D339" s="1"/>
  <c r="AD488"/>
  <c r="C488" s="1"/>
  <c r="D488" s="1"/>
  <c r="AD640"/>
  <c r="C640" s="1"/>
  <c r="D640" s="1"/>
  <c r="AD342"/>
  <c r="C342" s="1"/>
  <c r="D342" s="1"/>
  <c r="AD624"/>
  <c r="C624" s="1"/>
  <c r="D624" s="1"/>
  <c r="AD642"/>
  <c r="C642" s="1"/>
  <c r="D642" s="1"/>
  <c r="AD464"/>
  <c r="C464" s="1"/>
  <c r="D464" s="1"/>
  <c r="AD368"/>
  <c r="C368" s="1"/>
  <c r="D368" s="1"/>
  <c r="AD240"/>
  <c r="C240" s="1"/>
  <c r="D240" s="1"/>
  <c r="AD436"/>
  <c r="C436" s="1"/>
  <c r="D436" s="1"/>
  <c r="AD572"/>
  <c r="C572" s="1"/>
  <c r="D572" s="1"/>
  <c r="AD343"/>
  <c r="C343" s="1"/>
  <c r="D343" s="1"/>
  <c r="AD289"/>
  <c r="C289" s="1"/>
  <c r="D289" s="1"/>
  <c r="AD391"/>
  <c r="C391" s="1"/>
  <c r="D391" s="1"/>
  <c r="AD412"/>
  <c r="C412" s="1"/>
  <c r="D412" s="1"/>
  <c r="AD385"/>
  <c r="C385" s="1"/>
  <c r="D385" s="1"/>
  <c r="AD501"/>
  <c r="C501" s="1"/>
  <c r="D501" s="1"/>
  <c r="AD287"/>
  <c r="C287" s="1"/>
  <c r="D287" s="1"/>
  <c r="AD561"/>
  <c r="C561" s="1"/>
  <c r="D561" s="1"/>
  <c r="AD252"/>
  <c r="C252" s="1"/>
  <c r="D252" s="1"/>
  <c r="AD317"/>
  <c r="C317" s="1"/>
  <c r="D317" s="1"/>
  <c r="AD250"/>
  <c r="C250" s="1"/>
  <c r="D250" s="1"/>
  <c r="AD249"/>
  <c r="C249" s="1"/>
  <c r="D249" s="1"/>
  <c r="AD274"/>
  <c r="C274" s="1"/>
  <c r="D274" s="1"/>
  <c r="AD622"/>
  <c r="C622" s="1"/>
  <c r="D622" s="1"/>
  <c r="AD454"/>
  <c r="C454" s="1"/>
  <c r="D454" s="1"/>
  <c r="AD522"/>
  <c r="C522" s="1"/>
  <c r="D522" s="1"/>
  <c r="AD526"/>
  <c r="C526" s="1"/>
  <c r="D526" s="1"/>
  <c r="AD517"/>
  <c r="C517" s="1"/>
  <c r="D517" s="1"/>
  <c r="AD480"/>
  <c r="C480" s="1"/>
  <c r="D480" s="1"/>
  <c r="AD582"/>
  <c r="C582" s="1"/>
  <c r="D582" s="1"/>
  <c r="AD242"/>
  <c r="C242" s="1"/>
  <c r="D242" s="1"/>
  <c r="AD553"/>
  <c r="C553" s="1"/>
  <c r="D553" s="1"/>
  <c r="AD448"/>
  <c r="C448" s="1"/>
  <c r="D448" s="1"/>
  <c r="AD568"/>
  <c r="C568" s="1"/>
  <c r="D568" s="1"/>
  <c r="AD410"/>
  <c r="C410" s="1"/>
  <c r="D410" s="1"/>
  <c r="AD432"/>
  <c r="C432" s="1"/>
  <c r="D432" s="1"/>
  <c r="AD476"/>
  <c r="C476" s="1"/>
  <c r="D476" s="1"/>
  <c r="AD532"/>
  <c r="C532" s="1"/>
  <c r="D532" s="1"/>
  <c r="AD420"/>
  <c r="C420" s="1"/>
  <c r="D420" s="1"/>
  <c r="AD540"/>
  <c r="C540" s="1"/>
  <c r="D540" s="1"/>
  <c r="AD626"/>
  <c r="C626" s="1"/>
  <c r="D626" s="1"/>
  <c r="AD500"/>
  <c r="C500" s="1"/>
  <c r="D500" s="1"/>
  <c r="AD527"/>
  <c r="C527" s="1"/>
  <c r="D527" s="1"/>
  <c r="AD2030"/>
  <c r="C2030" s="1"/>
  <c r="D2030" s="1"/>
  <c r="AD2123"/>
  <c r="C2123" s="1"/>
  <c r="D2123" s="1"/>
  <c r="AD341"/>
  <c r="C341" s="1"/>
  <c r="D341" s="1"/>
  <c r="AD931"/>
  <c r="C931" s="1"/>
  <c r="D931" s="1"/>
  <c r="AD1143"/>
  <c r="C1143" s="1"/>
  <c r="D1143" s="1"/>
  <c r="AD1946"/>
  <c r="C1946" s="1"/>
  <c r="D1946" s="1"/>
  <c r="AD1894"/>
  <c r="C1894" s="1"/>
  <c r="D1894" s="1"/>
  <c r="AD2463"/>
  <c r="C2463" s="1"/>
  <c r="D2463" s="1"/>
  <c r="AD2396"/>
  <c r="C2396" s="1"/>
  <c r="D2396" s="1"/>
  <c r="AD711"/>
  <c r="C711" s="1"/>
  <c r="D711" s="1"/>
  <c r="AD2684"/>
  <c r="C2684" s="1"/>
  <c r="D2684" s="1"/>
  <c r="AD548"/>
  <c r="C548" s="1"/>
  <c r="D548" s="1"/>
  <c r="AD408"/>
  <c r="C408" s="1"/>
  <c r="D408" s="1"/>
  <c r="AD426"/>
  <c r="C426" s="1"/>
  <c r="D426" s="1"/>
  <c r="AD669"/>
  <c r="C669" s="1"/>
  <c r="D669" s="1"/>
  <c r="AD767"/>
  <c r="C767" s="1"/>
  <c r="D767" s="1"/>
  <c r="AD1013"/>
  <c r="C1013" s="1"/>
  <c r="D1013" s="1"/>
  <c r="AD1089"/>
  <c r="C1089" s="1"/>
  <c r="D1089" s="1"/>
  <c r="AD1371"/>
  <c r="C1371" s="1"/>
  <c r="D1371" s="1"/>
  <c r="AD1901"/>
  <c r="C1901" s="1"/>
  <c r="D1901" s="1"/>
  <c r="AD988"/>
  <c r="C988" s="1"/>
  <c r="D988" s="1"/>
  <c r="AD1255"/>
  <c r="C1255" s="1"/>
  <c r="D1255" s="1"/>
  <c r="AD1609"/>
  <c r="C1609" s="1"/>
  <c r="D1609" s="1"/>
  <c r="AD1775"/>
  <c r="C1775" s="1"/>
  <c r="D1775" s="1"/>
  <c r="AD2258"/>
  <c r="C2258" s="1"/>
  <c r="D2258" s="1"/>
  <c r="AD2445"/>
  <c r="C2445" s="1"/>
  <c r="D2445" s="1"/>
  <c r="AD434"/>
  <c r="C434" s="1"/>
  <c r="D434" s="1"/>
  <c r="AD369"/>
  <c r="C369" s="1"/>
  <c r="D369" s="1"/>
  <c r="AD444"/>
  <c r="C444" s="1"/>
  <c r="D444" s="1"/>
  <c r="AD637"/>
  <c r="C637" s="1"/>
  <c r="D637" s="1"/>
  <c r="AD441"/>
  <c r="C441" s="1"/>
  <c r="D441" s="1"/>
  <c r="AD364"/>
  <c r="C364" s="1"/>
  <c r="D364" s="1"/>
  <c r="AD636"/>
  <c r="C636" s="1"/>
  <c r="D636" s="1"/>
  <c r="AD428"/>
  <c r="C428" s="1"/>
  <c r="D428" s="1"/>
  <c r="AD472"/>
  <c r="C472" s="1"/>
  <c r="D472" s="1"/>
  <c r="AD349"/>
  <c r="C349" s="1"/>
  <c r="D349" s="1"/>
  <c r="AD360"/>
  <c r="C360" s="1"/>
  <c r="D360" s="1"/>
  <c r="AD272"/>
  <c r="C272" s="1"/>
  <c r="D272" s="1"/>
  <c r="AD225"/>
  <c r="C225" s="1"/>
  <c r="D225" s="1"/>
  <c r="AD485"/>
  <c r="C485" s="1"/>
  <c r="D485" s="1"/>
  <c r="AD380"/>
  <c r="C380" s="1"/>
  <c r="D380" s="1"/>
  <c r="AD382"/>
  <c r="C382" s="1"/>
  <c r="D382" s="1"/>
  <c r="AD281"/>
  <c r="C281" s="1"/>
  <c r="D281" s="1"/>
  <c r="AD468"/>
  <c r="C468" s="1"/>
  <c r="D468" s="1"/>
  <c r="AD530"/>
  <c r="C530" s="1"/>
  <c r="D530" s="1"/>
  <c r="AD534"/>
  <c r="C534" s="1"/>
  <c r="D534" s="1"/>
  <c r="AD453"/>
  <c r="C453" s="1"/>
  <c r="D453" s="1"/>
  <c r="AD405"/>
  <c r="C405" s="1"/>
  <c r="D405" s="1"/>
  <c r="AD465"/>
  <c r="C465" s="1"/>
  <c r="D465" s="1"/>
  <c r="AD606"/>
  <c r="C606" s="1"/>
  <c r="D606" s="1"/>
  <c r="AD585"/>
  <c r="C585" s="1"/>
  <c r="D585" s="1"/>
  <c r="AD629"/>
  <c r="C629" s="1"/>
  <c r="D629" s="1"/>
  <c r="AD1188"/>
  <c r="C1188" s="1"/>
  <c r="D1188" s="1"/>
  <c r="AD1270"/>
  <c r="C1270" s="1"/>
  <c r="D1270" s="1"/>
  <c r="AD1567"/>
  <c r="C1567" s="1"/>
  <c r="D1567" s="1"/>
  <c r="AD1401"/>
  <c r="C1401" s="1"/>
  <c r="D1401" s="1"/>
  <c r="AD2110"/>
  <c r="C2110" s="1"/>
  <c r="D2110" s="1"/>
  <c r="AD839"/>
  <c r="C839" s="1"/>
  <c r="D839" s="1"/>
  <c r="AD1387"/>
  <c r="C1387" s="1"/>
  <c r="D1387" s="1"/>
  <c r="AD1681"/>
  <c r="C1681" s="1"/>
  <c r="D1681" s="1"/>
  <c r="AD2355"/>
  <c r="C2355" s="1"/>
  <c r="D2355" s="1"/>
  <c r="AD2599"/>
  <c r="C2599" s="1"/>
  <c r="D2599" s="1"/>
  <c r="AD1868"/>
  <c r="C1868" s="1"/>
  <c r="D1868" s="1"/>
  <c r="AD357"/>
  <c r="C357" s="1"/>
  <c r="D357" s="1"/>
  <c r="AD1101"/>
  <c r="C1101" s="1"/>
  <c r="D1101" s="1"/>
  <c r="AD1136"/>
  <c r="C1136" s="1"/>
  <c r="D1136" s="1"/>
  <c r="AD1239"/>
  <c r="C1239" s="1"/>
  <c r="D1239" s="1"/>
  <c r="AD1248"/>
  <c r="C1248" s="1"/>
  <c r="D1248" s="1"/>
  <c r="AD1577"/>
  <c r="C1577" s="1"/>
  <c r="D1577" s="1"/>
  <c r="AD2480"/>
  <c r="C2480" s="1"/>
  <c r="D2480" s="1"/>
  <c r="T2988"/>
  <c r="AD2988" s="1"/>
  <c r="C2988" s="1"/>
  <c r="D2988" s="1"/>
  <c r="S2988"/>
  <c r="V2945"/>
  <c r="W2945"/>
  <c r="U2945"/>
  <c r="U2941"/>
  <c r="W2941"/>
  <c r="V2941"/>
  <c r="W2911"/>
  <c r="AD2911" s="1"/>
  <c r="C2911" s="1"/>
  <c r="D2911" s="1"/>
  <c r="U2911"/>
  <c r="V2911"/>
  <c r="T2869"/>
  <c r="S2869"/>
  <c r="AB2869"/>
  <c r="Q2869"/>
  <c r="R2869"/>
  <c r="T2853"/>
  <c r="Q2853"/>
  <c r="R2853"/>
  <c r="S2853"/>
  <c r="S2849"/>
  <c r="AD2849" s="1"/>
  <c r="C2849" s="1"/>
  <c r="D2849" s="1"/>
  <c r="T2849"/>
  <c r="R2849"/>
  <c r="Q2846"/>
  <c r="S2846"/>
  <c r="T2846"/>
  <c r="R2846"/>
  <c r="W2780"/>
  <c r="U2780"/>
  <c r="V2780"/>
  <c r="AB2729"/>
  <c r="T2729"/>
  <c r="Q2729"/>
  <c r="R2729"/>
  <c r="S2729"/>
  <c r="Q2710"/>
  <c r="T2710"/>
  <c r="Q2650"/>
  <c r="T2650"/>
  <c r="S2650"/>
  <c r="AB2650"/>
  <c r="R2650"/>
  <c r="V2638"/>
  <c r="U2638"/>
  <c r="W2638"/>
  <c r="AD2638" s="1"/>
  <c r="C2638" s="1"/>
  <c r="D2638" s="1"/>
  <c r="V2631"/>
  <c r="U2631"/>
  <c r="W2631"/>
  <c r="U2553"/>
  <c r="V2553"/>
  <c r="V2510"/>
  <c r="W2510"/>
  <c r="U2510"/>
  <c r="Q2508"/>
  <c r="S2508"/>
  <c r="T2508"/>
  <c r="R2508"/>
  <c r="AB2414"/>
  <c r="S2414"/>
  <c r="T2389"/>
  <c r="R2389"/>
  <c r="AD2389" s="1"/>
  <c r="C2389" s="1"/>
  <c r="D2389" s="1"/>
  <c r="Q2389"/>
  <c r="S2377"/>
  <c r="AB2377"/>
  <c r="T2377"/>
  <c r="Q2377"/>
  <c r="R2377"/>
  <c r="T2335"/>
  <c r="AB2335"/>
  <c r="R2335"/>
  <c r="Q2335"/>
  <c r="S2335"/>
  <c r="W2317"/>
  <c r="U2317"/>
  <c r="V2317"/>
  <c r="Q2293"/>
  <c r="R2293"/>
  <c r="AD2293" s="1"/>
  <c r="C2293" s="1"/>
  <c r="D2293" s="1"/>
  <c r="S2293"/>
  <c r="AB2274"/>
  <c r="T2274"/>
  <c r="Q2274"/>
  <c r="R2274"/>
  <c r="S2274"/>
  <c r="T2075"/>
  <c r="AB2075"/>
  <c r="AD2075" s="1"/>
  <c r="C2075" s="1"/>
  <c r="D2075" s="1"/>
  <c r="R2075"/>
  <c r="Q2075"/>
  <c r="S2031"/>
  <c r="E2293"/>
  <c r="AC2293" s="1"/>
  <c r="R2031"/>
  <c r="E2661"/>
  <c r="AC2661" s="1"/>
  <c r="W2133"/>
  <c r="S2710"/>
  <c r="E2849"/>
  <c r="AC2849" s="1"/>
  <c r="R2222"/>
  <c r="AD2222" s="1"/>
  <c r="C2222" s="1"/>
  <c r="D2222" s="1"/>
  <c r="U2721"/>
  <c r="AB2849"/>
  <c r="V2636"/>
  <c r="AB2988"/>
  <c r="E2527"/>
  <c r="AC2527" s="1"/>
  <c r="U2760"/>
  <c r="V2765"/>
  <c r="AD601"/>
  <c r="C601" s="1"/>
  <c r="D601" s="1"/>
  <c r="AD224"/>
  <c r="C224" s="1"/>
  <c r="D224" s="1"/>
  <c r="AD481"/>
  <c r="C481" s="1"/>
  <c r="D481" s="1"/>
  <c r="AD421"/>
  <c r="C421" s="1"/>
  <c r="D421" s="1"/>
  <c r="W2013"/>
  <c r="S2389"/>
  <c r="W2553"/>
  <c r="T3001"/>
  <c r="Q3001"/>
  <c r="R3001"/>
  <c r="S3001"/>
  <c r="Q2962"/>
  <c r="AB2962"/>
  <c r="R2962"/>
  <c r="Q2934"/>
  <c r="AB2934"/>
  <c r="AB2929"/>
  <c r="S2929"/>
  <c r="Q2929"/>
  <c r="T2929"/>
  <c r="R2929"/>
  <c r="T2923"/>
  <c r="S2923"/>
  <c r="AB2923"/>
  <c r="Q2923"/>
  <c r="U2863"/>
  <c r="V2863"/>
  <c r="W2863"/>
  <c r="Q2843"/>
  <c r="AB2843"/>
  <c r="R2843"/>
  <c r="S2843"/>
  <c r="T2843"/>
  <c r="E2821"/>
  <c r="AC2821" s="1"/>
  <c r="AB2799"/>
  <c r="Q2799"/>
  <c r="R2799"/>
  <c r="S2799"/>
  <c r="T2799"/>
  <c r="R2776"/>
  <c r="S2776"/>
  <c r="T2776"/>
  <c r="Q2776"/>
  <c r="S2763"/>
  <c r="T2763"/>
  <c r="R2763"/>
  <c r="Q2763"/>
  <c r="AB2763"/>
  <c r="U2743"/>
  <c r="V2743"/>
  <c r="U2717"/>
  <c r="V2717"/>
  <c r="W2717"/>
  <c r="U2694"/>
  <c r="V2694"/>
  <c r="W2694"/>
  <c r="R2689"/>
  <c r="S2689"/>
  <c r="Q2677"/>
  <c r="R2677"/>
  <c r="S2677"/>
  <c r="T2677"/>
  <c r="Q2662"/>
  <c r="R2662"/>
  <c r="S2662"/>
  <c r="AB2662"/>
  <c r="T2662"/>
  <c r="R2659"/>
  <c r="S2659"/>
  <c r="AB2659"/>
  <c r="T2659"/>
  <c r="Q2659"/>
  <c r="S2641"/>
  <c r="T2641"/>
  <c r="Q2641"/>
  <c r="R2641"/>
  <c r="T2633"/>
  <c r="AB2633"/>
  <c r="Q2633"/>
  <c r="AB2600"/>
  <c r="Q2600"/>
  <c r="R2600"/>
  <c r="S2600"/>
  <c r="T2600"/>
  <c r="R2574"/>
  <c r="S2574"/>
  <c r="T2574"/>
  <c r="Q2574"/>
  <c r="V2529"/>
  <c r="W2529"/>
  <c r="S2459"/>
  <c r="AB2459"/>
  <c r="T2459"/>
  <c r="Q2459"/>
  <c r="R2459"/>
  <c r="R2405"/>
  <c r="S2405"/>
  <c r="T2405"/>
  <c r="Q2405"/>
  <c r="S2383"/>
  <c r="AB2383"/>
  <c r="T2383"/>
  <c r="Q2383"/>
  <c r="V2293"/>
  <c r="W2293"/>
  <c r="U2293"/>
  <c r="Q2097"/>
  <c r="S2097"/>
  <c r="R2097"/>
  <c r="E2075"/>
  <c r="AC2075" s="1"/>
  <c r="S2048"/>
  <c r="Q2048"/>
  <c r="R2048"/>
  <c r="AD323"/>
  <c r="C323" s="1"/>
  <c r="D323" s="1"/>
  <c r="AD2528"/>
  <c r="C2528" s="1"/>
  <c r="D2528" s="1"/>
  <c r="AD2500"/>
  <c r="C2500" s="1"/>
  <c r="D2500" s="1"/>
  <c r="AD2532"/>
  <c r="C2532" s="1"/>
  <c r="D2532" s="1"/>
  <c r="AD2879"/>
  <c r="C2879" s="1"/>
  <c r="D2879" s="1"/>
  <c r="AD2483"/>
  <c r="C2483" s="1"/>
  <c r="D2483" s="1"/>
  <c r="AD2478"/>
  <c r="C2478" s="1"/>
  <c r="D2478" s="1"/>
  <c r="AD2386"/>
  <c r="C2386" s="1"/>
  <c r="D2386" s="1"/>
  <c r="AD2825"/>
  <c r="C2825" s="1"/>
  <c r="D2825" s="1"/>
  <c r="AD2899"/>
  <c r="C2899" s="1"/>
  <c r="D2899" s="1"/>
  <c r="AD2491"/>
  <c r="C2491" s="1"/>
  <c r="D2491" s="1"/>
  <c r="AD2304"/>
  <c r="C2304" s="1"/>
  <c r="D2304" s="1"/>
  <c r="AD2143"/>
  <c r="C2143" s="1"/>
  <c r="D2143" s="1"/>
  <c r="AD2087"/>
  <c r="C2087" s="1"/>
  <c r="D2087" s="1"/>
  <c r="AD2424"/>
  <c r="C2424" s="1"/>
  <c r="D2424" s="1"/>
  <c r="AD2481"/>
  <c r="C2481" s="1"/>
  <c r="D2481" s="1"/>
  <c r="AD2457"/>
  <c r="C2457" s="1"/>
  <c r="D2457" s="1"/>
  <c r="AD2392"/>
  <c r="C2392" s="1"/>
  <c r="D2392" s="1"/>
  <c r="AD2538"/>
  <c r="C2538" s="1"/>
  <c r="D2538" s="1"/>
  <c r="AD2052"/>
  <c r="C2052" s="1"/>
  <c r="D2052" s="1"/>
  <c r="AD2573"/>
  <c r="C2573" s="1"/>
  <c r="D2573" s="1"/>
  <c r="AD2436"/>
  <c r="C2436" s="1"/>
  <c r="D2436" s="1"/>
  <c r="AD2871"/>
  <c r="C2871" s="1"/>
  <c r="D2871" s="1"/>
  <c r="AD906"/>
  <c r="C906" s="1"/>
  <c r="D906" s="1"/>
  <c r="AD1748"/>
  <c r="C1748" s="1"/>
  <c r="D1748" s="1"/>
  <c r="AD1328"/>
  <c r="C1328" s="1"/>
  <c r="D1328" s="1"/>
  <c r="AD681"/>
  <c r="C681" s="1"/>
  <c r="D681" s="1"/>
  <c r="AD942"/>
  <c r="C942" s="1"/>
  <c r="D942" s="1"/>
  <c r="AD721"/>
  <c r="C721" s="1"/>
  <c r="D721" s="1"/>
  <c r="AD2970"/>
  <c r="C2970" s="1"/>
  <c r="D2970" s="1"/>
  <c r="AD2520"/>
  <c r="C2520" s="1"/>
  <c r="D2520" s="1"/>
  <c r="AD2322"/>
  <c r="C2322" s="1"/>
  <c r="D2322" s="1"/>
  <c r="AD2618"/>
  <c r="C2618" s="1"/>
  <c r="D2618" s="1"/>
  <c r="AD2535"/>
  <c r="C2535" s="1"/>
  <c r="D2535" s="1"/>
  <c r="AD2724"/>
  <c r="C2724" s="1"/>
  <c r="D2724" s="1"/>
  <c r="AD2298"/>
  <c r="C2298" s="1"/>
  <c r="D2298" s="1"/>
  <c r="AD2447"/>
  <c r="C2447" s="1"/>
  <c r="D2447" s="1"/>
  <c r="AD2547"/>
  <c r="C2547" s="1"/>
  <c r="D2547" s="1"/>
  <c r="AD2094"/>
  <c r="C2094" s="1"/>
  <c r="D2094" s="1"/>
  <c r="AD2084"/>
  <c r="C2084" s="1"/>
  <c r="D2084" s="1"/>
  <c r="AD1539"/>
  <c r="C1539" s="1"/>
  <c r="D1539" s="1"/>
  <c r="Q2031"/>
  <c r="E2031"/>
  <c r="AC2031" s="1"/>
  <c r="W2321"/>
  <c r="E2869"/>
  <c r="AC2869" s="1"/>
  <c r="R2710"/>
  <c r="V2133"/>
  <c r="U2361"/>
  <c r="E2964"/>
  <c r="AC2964" s="1"/>
  <c r="Q2222"/>
  <c r="U2636"/>
  <c r="V2969"/>
  <c r="W2760"/>
  <c r="U2145"/>
  <c r="R2414"/>
  <c r="V2321"/>
  <c r="AD2321" s="1"/>
  <c r="C2321" s="1"/>
  <c r="D2321" s="1"/>
  <c r="S2075"/>
  <c r="T2293"/>
  <c r="E2996"/>
  <c r="AC2996" s="1"/>
  <c r="U2923"/>
  <c r="W2923"/>
  <c r="AB2902"/>
  <c r="Q2902"/>
  <c r="R2902"/>
  <c r="S2902"/>
  <c r="T2902"/>
  <c r="U2831"/>
  <c r="V2831"/>
  <c r="W2831"/>
  <c r="AB2823"/>
  <c r="S2823"/>
  <c r="T2823"/>
  <c r="U2795"/>
  <c r="W2795"/>
  <c r="V2795"/>
  <c r="V2776"/>
  <c r="U2776"/>
  <c r="W2776"/>
  <c r="V2763"/>
  <c r="W2763"/>
  <c r="U2763"/>
  <c r="E2689"/>
  <c r="AC2689" s="1"/>
  <c r="W2677"/>
  <c r="V2677"/>
  <c r="U2677"/>
  <c r="Q2672"/>
  <c r="S2672"/>
  <c r="R2672"/>
  <c r="T2672"/>
  <c r="AB2672"/>
  <c r="E2662"/>
  <c r="AC2662" s="1"/>
  <c r="W2659"/>
  <c r="U2659"/>
  <c r="V2600"/>
  <c r="U2600"/>
  <c r="W2600"/>
  <c r="W2561"/>
  <c r="V2561"/>
  <c r="S2559"/>
  <c r="T2559"/>
  <c r="Q2559"/>
  <c r="AB2559"/>
  <c r="E2559"/>
  <c r="AC2559" s="1"/>
  <c r="W2430"/>
  <c r="U2430"/>
  <c r="V2430"/>
  <c r="U2425"/>
  <c r="V2425"/>
  <c r="W2425"/>
  <c r="T2423"/>
  <c r="AD2423" s="1"/>
  <c r="C2423" s="1"/>
  <c r="D2423" s="1"/>
  <c r="AB2423"/>
  <c r="T2409"/>
  <c r="S2409"/>
  <c r="AB2409"/>
  <c r="U2405"/>
  <c r="V2405"/>
  <c r="W2405"/>
  <c r="S2379"/>
  <c r="R2379"/>
  <c r="T2379"/>
  <c r="Q2379"/>
  <c r="AB2379"/>
  <c r="Q2331"/>
  <c r="S2331"/>
  <c r="Q2319"/>
  <c r="AB2319"/>
  <c r="AB1985"/>
  <c r="Q1985"/>
  <c r="AD603"/>
  <c r="C603" s="1"/>
  <c r="D603" s="1"/>
  <c r="AD2775"/>
  <c r="C2775" s="1"/>
  <c r="D2775" s="1"/>
  <c r="AD435"/>
  <c r="C435" s="1"/>
  <c r="D435" s="1"/>
  <c r="AD483"/>
  <c r="C483" s="1"/>
  <c r="D483" s="1"/>
  <c r="AB2031"/>
  <c r="E2650"/>
  <c r="AC2650" s="1"/>
  <c r="E2222"/>
  <c r="AC2222" s="1"/>
  <c r="E2389"/>
  <c r="AC2389" s="1"/>
  <c r="V2361"/>
  <c r="AB2710"/>
  <c r="T2414"/>
  <c r="E2414"/>
  <c r="AC2414" s="1"/>
  <c r="S2222"/>
  <c r="Q2988"/>
  <c r="W2969"/>
  <c r="AB2527"/>
  <c r="AD580"/>
  <c r="C580" s="1"/>
  <c r="D580" s="1"/>
  <c r="W2145"/>
  <c r="AB2293"/>
  <c r="V2975"/>
  <c r="W2975"/>
  <c r="U2975"/>
  <c r="S2969"/>
  <c r="AB2969"/>
  <c r="E2969"/>
  <c r="AC2969" s="1"/>
  <c r="R2969"/>
  <c r="Q2969"/>
  <c r="AD2969" s="1"/>
  <c r="C2969" s="1"/>
  <c r="D2969" s="1"/>
  <c r="S2945"/>
  <c r="AD2945" s="1"/>
  <c r="C2945" s="1"/>
  <c r="D2945" s="1"/>
  <c r="T2945"/>
  <c r="U2832"/>
  <c r="V2832"/>
  <c r="W2832"/>
  <c r="T2820"/>
  <c r="S2820"/>
  <c r="AB2820"/>
  <c r="Q2820"/>
  <c r="R2820"/>
  <c r="V2796"/>
  <c r="U2796"/>
  <c r="W2774"/>
  <c r="U2774"/>
  <c r="V2774"/>
  <c r="S2721"/>
  <c r="AB2721"/>
  <c r="Q2693"/>
  <c r="S2693"/>
  <c r="R2693"/>
  <c r="AB2693"/>
  <c r="W2666"/>
  <c r="U2666"/>
  <c r="V2666"/>
  <c r="T2570"/>
  <c r="S2570"/>
  <c r="Q2570"/>
  <c r="R2570"/>
  <c r="AB2570"/>
  <c r="U2533"/>
  <c r="V2533"/>
  <c r="W2418"/>
  <c r="U2418"/>
  <c r="W2409"/>
  <c r="V2409"/>
  <c r="AB2391"/>
  <c r="T2391"/>
  <c r="Q2391"/>
  <c r="AD2391" s="1"/>
  <c r="C2391" s="1"/>
  <c r="D2391" s="1"/>
  <c r="R2391"/>
  <c r="S2391"/>
  <c r="W2379"/>
  <c r="U2379"/>
  <c r="V2379"/>
  <c r="AB2361"/>
  <c r="T2361"/>
  <c r="AB2317"/>
  <c r="T2317"/>
  <c r="Q2317"/>
  <c r="AD2317" s="1"/>
  <c r="C2317" s="1"/>
  <c r="D2317" s="1"/>
  <c r="R2317"/>
  <c r="S2317"/>
  <c r="AB2277"/>
  <c r="T2277"/>
  <c r="T2239"/>
  <c r="AB2239"/>
  <c r="AD2239" s="1"/>
  <c r="C2239" s="1"/>
  <c r="D2239" s="1"/>
  <c r="R2227"/>
  <c r="Q2227"/>
  <c r="E2227"/>
  <c r="AC2227" s="1"/>
  <c r="T2220"/>
  <c r="S2220"/>
  <c r="Q2220"/>
  <c r="AB2220"/>
  <c r="AB2136"/>
  <c r="T2136"/>
  <c r="Q2136"/>
  <c r="AD2136" s="1"/>
  <c r="C2136" s="1"/>
  <c r="D2136" s="1"/>
  <c r="S2133"/>
  <c r="AB2133"/>
  <c r="T2133"/>
  <c r="T2013"/>
  <c r="R2013"/>
  <c r="AB3001"/>
  <c r="E2710"/>
  <c r="AC2710" s="1"/>
  <c r="E2666"/>
  <c r="AC2666" s="1"/>
  <c r="AB2641"/>
  <c r="E2570"/>
  <c r="AC2570" s="1"/>
  <c r="Q2157"/>
  <c r="T2157"/>
  <c r="R1844"/>
  <c r="Q1844"/>
  <c r="R1833"/>
  <c r="Q1833"/>
  <c r="AB1756"/>
  <c r="S1756"/>
  <c r="U1714"/>
  <c r="W1714"/>
  <c r="AD1714" s="1"/>
  <c r="C1714" s="1"/>
  <c r="D1714" s="1"/>
  <c r="AB1468"/>
  <c r="E1468"/>
  <c r="AC1468" s="1"/>
  <c r="S1445"/>
  <c r="Q1445"/>
  <c r="Q1290"/>
  <c r="T1290"/>
  <c r="U1282"/>
  <c r="V1282"/>
  <c r="AD1282" s="1"/>
  <c r="C1282" s="1"/>
  <c r="D1282" s="1"/>
  <c r="W1282"/>
  <c r="T812"/>
  <c r="S812"/>
  <c r="E812"/>
  <c r="AC812" s="1"/>
  <c r="V801"/>
  <c r="W801"/>
  <c r="U801"/>
  <c r="AB777"/>
  <c r="AD777" s="1"/>
  <c r="C777" s="1"/>
  <c r="D777" s="1"/>
  <c r="Q777"/>
  <c r="S777"/>
  <c r="R777"/>
  <c r="E2992"/>
  <c r="AC2992" s="1"/>
  <c r="E2988"/>
  <c r="AC2988" s="1"/>
  <c r="E2956"/>
  <c r="AC2956" s="1"/>
  <c r="AB2945"/>
  <c r="U2931"/>
  <c r="E2931"/>
  <c r="AC2931" s="1"/>
  <c r="E2923"/>
  <c r="AC2923" s="1"/>
  <c r="R2855"/>
  <c r="AB2831"/>
  <c r="AB2776"/>
  <c r="AB2677"/>
  <c r="Q2586"/>
  <c r="Q2513"/>
  <c r="AD2513" s="1"/>
  <c r="C2513" s="1"/>
  <c r="D2513" s="1"/>
  <c r="E2513"/>
  <c r="AC2513" s="1"/>
  <c r="AB2508"/>
  <c r="E2459"/>
  <c r="AC2459" s="1"/>
  <c r="E2452"/>
  <c r="AC2452" s="1"/>
  <c r="AB2405"/>
  <c r="E2391"/>
  <c r="AC2391" s="1"/>
  <c r="AB2389"/>
  <c r="E2383"/>
  <c r="AC2383" s="1"/>
  <c r="E2274"/>
  <c r="AC2274" s="1"/>
  <c r="U2150"/>
  <c r="W2150"/>
  <c r="E2136"/>
  <c r="AC2136" s="1"/>
  <c r="E2065"/>
  <c r="AC2065" s="1"/>
  <c r="E2053"/>
  <c r="AC2053" s="1"/>
  <c r="T2051"/>
  <c r="S2051"/>
  <c r="E1949"/>
  <c r="AC1949" s="1"/>
  <c r="Q1925"/>
  <c r="AD1925" s="1"/>
  <c r="C1925" s="1"/>
  <c r="D1925" s="1"/>
  <c r="R1925"/>
  <c r="E1876"/>
  <c r="AC1876" s="1"/>
  <c r="T1827"/>
  <c r="AB1827"/>
  <c r="U1715"/>
  <c r="W1715"/>
  <c r="AB2895"/>
  <c r="W2879"/>
  <c r="V2890"/>
  <c r="V2924"/>
  <c r="V2909"/>
  <c r="T2930"/>
  <c r="W2979"/>
  <c r="T2916"/>
  <c r="V2947"/>
  <c r="R2876"/>
  <c r="T2968"/>
  <c r="T2973"/>
  <c r="S2947"/>
  <c r="E2981"/>
  <c r="AC2981" s="1"/>
  <c r="V2979"/>
  <c r="E2973"/>
  <c r="AC2973" s="1"/>
  <c r="W2962"/>
  <c r="S2956"/>
  <c r="AB2949"/>
  <c r="AB2947"/>
  <c r="V2929"/>
  <c r="E2860"/>
  <c r="AC2860" s="1"/>
  <c r="U2825"/>
  <c r="E2790"/>
  <c r="AC2790" s="1"/>
  <c r="AB2779"/>
  <c r="AB2771"/>
  <c r="E2769"/>
  <c r="AC2769" s="1"/>
  <c r="E2745"/>
  <c r="AC2745" s="1"/>
  <c r="E2715"/>
  <c r="AC2715" s="1"/>
  <c r="AB2702"/>
  <c r="E2695"/>
  <c r="AC2695" s="1"/>
  <c r="E2673"/>
  <c r="AC2673" s="1"/>
  <c r="E2667"/>
  <c r="AC2667" s="1"/>
  <c r="Q2648"/>
  <c r="AD2648" s="1"/>
  <c r="C2648" s="1"/>
  <c r="D2648" s="1"/>
  <c r="E2648"/>
  <c r="AC2648" s="1"/>
  <c r="AB2637"/>
  <c r="R2612"/>
  <c r="T2606"/>
  <c r="AB2595"/>
  <c r="AB2572"/>
  <c r="AD2572" s="1"/>
  <c r="C2572" s="1"/>
  <c r="D2572" s="1"/>
  <c r="U2562"/>
  <c r="E2484"/>
  <c r="AC2484" s="1"/>
  <c r="T2450"/>
  <c r="AB2438"/>
  <c r="E2404"/>
  <c r="AC2404" s="1"/>
  <c r="E2376"/>
  <c r="AC2376" s="1"/>
  <c r="E2365"/>
  <c r="AC2365" s="1"/>
  <c r="E2313"/>
  <c r="AC2313" s="1"/>
  <c r="Q2295"/>
  <c r="E2295"/>
  <c r="AC2295" s="1"/>
  <c r="AB2269"/>
  <c r="E2212"/>
  <c r="AC2212" s="1"/>
  <c r="W2188"/>
  <c r="AD2188" s="1"/>
  <c r="C2188" s="1"/>
  <c r="D2188" s="1"/>
  <c r="AB2187"/>
  <c r="AD2187" s="1"/>
  <c r="C2187" s="1"/>
  <c r="D2187" s="1"/>
  <c r="E2151"/>
  <c r="AC2151" s="1"/>
  <c r="E2130"/>
  <c r="AC2130" s="1"/>
  <c r="E2128"/>
  <c r="AC2128" s="1"/>
  <c r="AB2116"/>
  <c r="U2054"/>
  <c r="W2054"/>
  <c r="AD2054" s="1"/>
  <c r="C2054" s="1"/>
  <c r="D2054" s="1"/>
  <c r="AB2053"/>
  <c r="AB2044"/>
  <c r="AD2044" s="1"/>
  <c r="C2044" s="1"/>
  <c r="D2044" s="1"/>
  <c r="E2016"/>
  <c r="AC2016" s="1"/>
  <c r="E2000"/>
  <c r="AC2000" s="1"/>
  <c r="AB1991"/>
  <c r="E1972"/>
  <c r="AC1972" s="1"/>
  <c r="E1961"/>
  <c r="AC1961" s="1"/>
  <c r="E1931"/>
  <c r="AC1931" s="1"/>
  <c r="E1925"/>
  <c r="AC1925" s="1"/>
  <c r="AB1892"/>
  <c r="R1892"/>
  <c r="E1863"/>
  <c r="AC1863" s="1"/>
  <c r="U1800"/>
  <c r="W1800"/>
  <c r="E1745"/>
  <c r="AC1745" s="1"/>
  <c r="R1625"/>
  <c r="AB1625"/>
  <c r="W1598"/>
  <c r="U1598"/>
  <c r="U2924"/>
  <c r="U2939"/>
  <c r="Q2930"/>
  <c r="AB2876"/>
  <c r="AB2968"/>
  <c r="AB2965"/>
  <c r="S2876"/>
  <c r="R2873"/>
  <c r="V2838"/>
  <c r="E2836"/>
  <c r="AC2836" s="1"/>
  <c r="U2835"/>
  <c r="U2797"/>
  <c r="W2766"/>
  <c r="AD2766" s="1"/>
  <c r="C2766" s="1"/>
  <c r="D2766" s="1"/>
  <c r="AB2766"/>
  <c r="E2706"/>
  <c r="AC2706" s="1"/>
  <c r="V2702"/>
  <c r="E2701"/>
  <c r="AC2701" s="1"/>
  <c r="AB2692"/>
  <c r="AB2683"/>
  <c r="AB2681"/>
  <c r="V2680"/>
  <c r="E2678"/>
  <c r="AC2678" s="1"/>
  <c r="R2667"/>
  <c r="AB2639"/>
  <c r="AD2639" s="1"/>
  <c r="C2639" s="1"/>
  <c r="D2639" s="1"/>
  <c r="S2623"/>
  <c r="AB2621"/>
  <c r="W2601"/>
  <c r="E2599"/>
  <c r="AC2599" s="1"/>
  <c r="U2586"/>
  <c r="AD2586" s="1"/>
  <c r="C2586" s="1"/>
  <c r="D2586" s="1"/>
  <c r="AB2575"/>
  <c r="E2567"/>
  <c r="AC2567" s="1"/>
  <c r="AB2565"/>
  <c r="AD2565" s="1"/>
  <c r="C2565" s="1"/>
  <c r="D2565" s="1"/>
  <c r="AB2562"/>
  <c r="W2522"/>
  <c r="E2481"/>
  <c r="AC2481" s="1"/>
  <c r="U2480"/>
  <c r="W2476"/>
  <c r="AB2422"/>
  <c r="AD2422" s="1"/>
  <c r="C2422" s="1"/>
  <c r="D2422" s="1"/>
  <c r="S2385"/>
  <c r="E2378"/>
  <c r="AC2378" s="1"/>
  <c r="W2369"/>
  <c r="V2350"/>
  <c r="E2341"/>
  <c r="AC2341" s="1"/>
  <c r="E2308"/>
  <c r="AC2308" s="1"/>
  <c r="E2270"/>
  <c r="AC2270" s="1"/>
  <c r="AB2260"/>
  <c r="S2224"/>
  <c r="R2224"/>
  <c r="AD2224" s="1"/>
  <c r="C2224" s="1"/>
  <c r="D2224" s="1"/>
  <c r="AB2223"/>
  <c r="E2211"/>
  <c r="AC2211" s="1"/>
  <c r="E2090"/>
  <c r="AC2090" s="1"/>
  <c r="E2089"/>
  <c r="AC2089" s="1"/>
  <c r="T2079"/>
  <c r="Q2074"/>
  <c r="T2067"/>
  <c r="E2067"/>
  <c r="AC2067" s="1"/>
  <c r="E2038"/>
  <c r="AC2038" s="1"/>
  <c r="Q2036"/>
  <c r="E2019"/>
  <c r="AC2019" s="1"/>
  <c r="E2007"/>
  <c r="AC2007" s="1"/>
  <c r="E1994"/>
  <c r="AC1994" s="1"/>
  <c r="U1993"/>
  <c r="U1949"/>
  <c r="AD1949" s="1"/>
  <c r="C1949" s="1"/>
  <c r="D1949" s="1"/>
  <c r="V1918"/>
  <c r="U1918"/>
  <c r="R1910"/>
  <c r="Q1910"/>
  <c r="Q1827"/>
  <c r="T1704"/>
  <c r="Q1704"/>
  <c r="R1692"/>
  <c r="E1692"/>
  <c r="AC1692" s="1"/>
  <c r="AB1568"/>
  <c r="AD1568" s="1"/>
  <c r="C1568" s="1"/>
  <c r="D1568" s="1"/>
  <c r="R1568"/>
  <c r="S1566"/>
  <c r="U1564"/>
  <c r="W1564"/>
  <c r="S1394"/>
  <c r="Q1394"/>
  <c r="AB1394"/>
  <c r="R1971"/>
  <c r="AB1924"/>
  <c r="E1918"/>
  <c r="AC1918" s="1"/>
  <c r="E1912"/>
  <c r="AC1912" s="1"/>
  <c r="V1910"/>
  <c r="AD1910" s="1"/>
  <c r="C1910" s="1"/>
  <c r="D1910" s="1"/>
  <c r="U1835"/>
  <c r="T1818"/>
  <c r="AB1792"/>
  <c r="E1756"/>
  <c r="AC1756" s="1"/>
  <c r="E1709"/>
  <c r="AC1709" s="1"/>
  <c r="E1668"/>
  <c r="AC1668" s="1"/>
  <c r="Q1543"/>
  <c r="U1524"/>
  <c r="E1505"/>
  <c r="AC1505" s="1"/>
  <c r="U1456"/>
  <c r="V1456"/>
  <c r="W1456"/>
  <c r="AD1456" s="1"/>
  <c r="C1456" s="1"/>
  <c r="D1456" s="1"/>
  <c r="R1431"/>
  <c r="Q1431"/>
  <c r="E1306"/>
  <c r="AC1306" s="1"/>
  <c r="AB1769"/>
  <c r="E1714"/>
  <c r="AC1714" s="1"/>
  <c r="AB1696"/>
  <c r="AB1666"/>
  <c r="AD1666" s="1"/>
  <c r="C1666" s="1"/>
  <c r="D1666" s="1"/>
  <c r="E1654"/>
  <c r="AC1654" s="1"/>
  <c r="R1620"/>
  <c r="Q1620"/>
  <c r="V1561"/>
  <c r="W1561"/>
  <c r="E1445"/>
  <c r="AC1445" s="1"/>
  <c r="Q1432"/>
  <c r="S1432"/>
  <c r="U1382"/>
  <c r="W1382"/>
  <c r="AB1373"/>
  <c r="T1373"/>
  <c r="AB1299"/>
  <c r="R1299"/>
  <c r="R1197"/>
  <c r="T1197"/>
  <c r="E2225"/>
  <c r="AC2225" s="1"/>
  <c r="AB2213"/>
  <c r="AD2213" s="1"/>
  <c r="C2213" s="1"/>
  <c r="D2213" s="1"/>
  <c r="AB2204"/>
  <c r="E2154"/>
  <c r="AC2154" s="1"/>
  <c r="AB2152"/>
  <c r="AD2152" s="1"/>
  <c r="C2152" s="1"/>
  <c r="D2152" s="1"/>
  <c r="E2082"/>
  <c r="AC2082" s="1"/>
  <c r="AB2051"/>
  <c r="E1980"/>
  <c r="AC1980" s="1"/>
  <c r="Q1971"/>
  <c r="AD1971" s="1"/>
  <c r="C1971" s="1"/>
  <c r="D1971" s="1"/>
  <c r="E1963"/>
  <c r="AC1963" s="1"/>
  <c r="E1948"/>
  <c r="AC1948" s="1"/>
  <c r="E1932"/>
  <c r="AC1932" s="1"/>
  <c r="E1921"/>
  <c r="AC1921" s="1"/>
  <c r="E1917"/>
  <c r="AC1917" s="1"/>
  <c r="W1910"/>
  <c r="E1884"/>
  <c r="AC1884" s="1"/>
  <c r="AB1877"/>
  <c r="E1872"/>
  <c r="AC1872" s="1"/>
  <c r="E1845"/>
  <c r="AC1845" s="1"/>
  <c r="E1825"/>
  <c r="AC1825" s="1"/>
  <c r="E1812"/>
  <c r="AC1812" s="1"/>
  <c r="E1810"/>
  <c r="AC1810" s="1"/>
  <c r="E1803"/>
  <c r="AC1803" s="1"/>
  <c r="Q1792"/>
  <c r="Q1787"/>
  <c r="AB1782"/>
  <c r="E1777"/>
  <c r="AC1777" s="1"/>
  <c r="E1770"/>
  <c r="AC1770" s="1"/>
  <c r="E1743"/>
  <c r="AC1743" s="1"/>
  <c r="AB1741"/>
  <c r="E1737"/>
  <c r="AC1737" s="1"/>
  <c r="AB1723"/>
  <c r="AB1721"/>
  <c r="E1682"/>
  <c r="AC1682" s="1"/>
  <c r="E1676"/>
  <c r="AC1676" s="1"/>
  <c r="AB1631"/>
  <c r="W1618"/>
  <c r="U1618"/>
  <c r="E1580"/>
  <c r="AC1580" s="1"/>
  <c r="E1543"/>
  <c r="AC1543" s="1"/>
  <c r="E1536"/>
  <c r="AC1536" s="1"/>
  <c r="V1478"/>
  <c r="W1478"/>
  <c r="E1373"/>
  <c r="AC1373" s="1"/>
  <c r="T1501"/>
  <c r="Q1435"/>
  <c r="Q1392"/>
  <c r="T1392"/>
  <c r="E1379"/>
  <c r="AC1379" s="1"/>
  <c r="W1355"/>
  <c r="V1308"/>
  <c r="E1280"/>
  <c r="AC1280" s="1"/>
  <c r="AB1253"/>
  <c r="E1250"/>
  <c r="AC1250" s="1"/>
  <c r="R1040"/>
  <c r="AD1040" s="1"/>
  <c r="C1040" s="1"/>
  <c r="D1040" s="1"/>
  <c r="T1040"/>
  <c r="V908"/>
  <c r="AD908" s="1"/>
  <c r="C908" s="1"/>
  <c r="D908" s="1"/>
  <c r="W908"/>
  <c r="V861"/>
  <c r="U861"/>
  <c r="W861"/>
  <c r="AD861" s="1"/>
  <c r="C861" s="1"/>
  <c r="D861" s="1"/>
  <c r="AB1396"/>
  <c r="S1351"/>
  <c r="T1351"/>
  <c r="E1288"/>
  <c r="AC1288" s="1"/>
  <c r="E1276"/>
  <c r="AC1276" s="1"/>
  <c r="Q1272"/>
  <c r="AD1272" s="1"/>
  <c r="C1272" s="1"/>
  <c r="D1272" s="1"/>
  <c r="R1272"/>
  <c r="V1238"/>
  <c r="U1238"/>
  <c r="T1150"/>
  <c r="S1150"/>
  <c r="S1135"/>
  <c r="AD1135" s="1"/>
  <c r="C1135" s="1"/>
  <c r="D1135" s="1"/>
  <c r="AB1135"/>
  <c r="AB1134"/>
  <c r="T1069"/>
  <c r="S1069"/>
  <c r="AD1069" s="1"/>
  <c r="C1069" s="1"/>
  <c r="D1069" s="1"/>
  <c r="Q1069"/>
  <c r="S1065"/>
  <c r="AB1065"/>
  <c r="V994"/>
  <c r="U994"/>
  <c r="S969"/>
  <c r="AB969"/>
  <c r="E1522"/>
  <c r="AC1522" s="1"/>
  <c r="AB1481"/>
  <c r="E1471"/>
  <c r="AC1471" s="1"/>
  <c r="E1440"/>
  <c r="AC1440" s="1"/>
  <c r="E1389"/>
  <c r="AC1389" s="1"/>
  <c r="E1351"/>
  <c r="AC1351" s="1"/>
  <c r="E1270"/>
  <c r="AC1270" s="1"/>
  <c r="Q1253"/>
  <c r="R1240"/>
  <c r="S1240"/>
  <c r="R1152"/>
  <c r="R1080"/>
  <c r="T1080"/>
  <c r="AB1080"/>
  <c r="U1073"/>
  <c r="V1073"/>
  <c r="AB992"/>
  <c r="T992"/>
  <c r="E969"/>
  <c r="AC969" s="1"/>
  <c r="W968"/>
  <c r="U968"/>
  <c r="T904"/>
  <c r="S904"/>
  <c r="U881"/>
  <c r="V881"/>
  <c r="W881"/>
  <c r="V827"/>
  <c r="U827"/>
  <c r="R717"/>
  <c r="E717"/>
  <c r="AC717" s="1"/>
  <c r="S717"/>
  <c r="Q717"/>
  <c r="AB1214"/>
  <c r="E1199"/>
  <c r="AC1199" s="1"/>
  <c r="AB1180"/>
  <c r="E1165"/>
  <c r="AC1165" s="1"/>
  <c r="E1112"/>
  <c r="AC1112" s="1"/>
  <c r="E1041"/>
  <c r="AC1041" s="1"/>
  <c r="E1011"/>
  <c r="AC1011" s="1"/>
  <c r="E938"/>
  <c r="AC938" s="1"/>
  <c r="W873"/>
  <c r="U873"/>
  <c r="S755"/>
  <c r="T755"/>
  <c r="AB1506"/>
  <c r="E1398"/>
  <c r="AC1398" s="1"/>
  <c r="E1388"/>
  <c r="AC1388" s="1"/>
  <c r="E1382"/>
  <c r="AC1382" s="1"/>
  <c r="E1333"/>
  <c r="AC1333" s="1"/>
  <c r="AB1330"/>
  <c r="E1254"/>
  <c r="AC1254" s="1"/>
  <c r="AB1207"/>
  <c r="E1190"/>
  <c r="AC1190" s="1"/>
  <c r="Q1165"/>
  <c r="AB1131"/>
  <c r="U1026"/>
  <c r="W1026"/>
  <c r="AD1026" s="1"/>
  <c r="C1026" s="1"/>
  <c r="D1026" s="1"/>
  <c r="E904"/>
  <c r="AC904" s="1"/>
  <c r="E881"/>
  <c r="AC881" s="1"/>
  <c r="V867"/>
  <c r="W867"/>
  <c r="AD867" s="1"/>
  <c r="C867" s="1"/>
  <c r="D867" s="1"/>
  <c r="V863"/>
  <c r="U863"/>
  <c r="Q728"/>
  <c r="R728"/>
  <c r="AD728" s="1"/>
  <c r="C728" s="1"/>
  <c r="D728" s="1"/>
  <c r="S673"/>
  <c r="AB673"/>
  <c r="R673"/>
  <c r="E976"/>
  <c r="AC976" s="1"/>
  <c r="E932"/>
  <c r="AC932" s="1"/>
  <c r="E897"/>
  <c r="AC897" s="1"/>
  <c r="AB889"/>
  <c r="E879"/>
  <c r="AC879" s="1"/>
  <c r="E875"/>
  <c r="AC875" s="1"/>
  <c r="U872"/>
  <c r="W872"/>
  <c r="AB846"/>
  <c r="V832"/>
  <c r="W832"/>
  <c r="E831"/>
  <c r="AC831" s="1"/>
  <c r="E828"/>
  <c r="AC828" s="1"/>
  <c r="T789"/>
  <c r="E789"/>
  <c r="AC789" s="1"/>
  <c r="Q774"/>
  <c r="R774"/>
  <c r="S774"/>
  <c r="AB774"/>
  <c r="E755"/>
  <c r="AC755" s="1"/>
  <c r="E1077"/>
  <c r="AC1077" s="1"/>
  <c r="E1036"/>
  <c r="AC1036" s="1"/>
  <c r="E1024"/>
  <c r="AC1024" s="1"/>
  <c r="E972"/>
  <c r="AC972" s="1"/>
  <c r="E959"/>
  <c r="AC959" s="1"/>
  <c r="AB950"/>
  <c r="E912"/>
  <c r="AC912" s="1"/>
  <c r="E884"/>
  <c r="AC884" s="1"/>
  <c r="E850"/>
  <c r="AC850" s="1"/>
  <c r="E804"/>
  <c r="AC804" s="1"/>
  <c r="R763"/>
  <c r="Q763"/>
  <c r="S763"/>
  <c r="T763"/>
  <c r="W758"/>
  <c r="U758"/>
  <c r="E663"/>
  <c r="AC663" s="1"/>
  <c r="E660"/>
  <c r="AC660" s="1"/>
  <c r="W724"/>
  <c r="V724"/>
  <c r="V717"/>
  <c r="W717"/>
  <c r="E439"/>
  <c r="AC439" s="1"/>
  <c r="E843"/>
  <c r="AC843" s="1"/>
  <c r="E822"/>
  <c r="AC822" s="1"/>
  <c r="E797"/>
  <c r="AC797" s="1"/>
  <c r="E750"/>
  <c r="AC750" s="1"/>
  <c r="S726"/>
  <c r="U717"/>
  <c r="U694"/>
  <c r="E514"/>
  <c r="AC514" s="1"/>
  <c r="E424"/>
  <c r="AC424" s="1"/>
  <c r="E774"/>
  <c r="AC774" s="1"/>
  <c r="E697"/>
  <c r="AC697" s="1"/>
  <c r="AB725"/>
  <c r="AD725" s="1"/>
  <c r="C725" s="1"/>
  <c r="D725" s="1"/>
  <c r="E493"/>
  <c r="AC493" s="1"/>
  <c r="E483"/>
  <c r="AC483" s="1"/>
  <c r="E437"/>
  <c r="AC437" s="1"/>
  <c r="E435"/>
  <c r="AC435" s="1"/>
  <c r="E429"/>
  <c r="AC429" s="1"/>
  <c r="E275"/>
  <c r="AC275" s="1"/>
  <c r="E341"/>
  <c r="AC341" s="1"/>
  <c r="E316"/>
  <c r="AC316" s="1"/>
  <c r="E315"/>
  <c r="AC315" s="1"/>
  <c r="E287"/>
  <c r="AC287" s="1"/>
  <c r="E174"/>
  <c r="AC174" s="1"/>
  <c r="E409"/>
  <c r="AC409" s="1"/>
  <c r="E406"/>
  <c r="AC406" s="1"/>
  <c r="E266"/>
  <c r="AC266" s="1"/>
  <c r="E254"/>
  <c r="AC254" s="1"/>
  <c r="E219"/>
  <c r="AC219" s="1"/>
  <c r="W9"/>
  <c r="V9"/>
  <c r="W11"/>
  <c r="V11"/>
  <c r="U11"/>
  <c r="S650"/>
  <c r="T650"/>
  <c r="R650"/>
  <c r="Q650"/>
  <c r="AB650"/>
  <c r="T632"/>
  <c r="AB632"/>
  <c r="T597"/>
  <c r="Q597"/>
  <c r="S597"/>
  <c r="AB597"/>
  <c r="R597"/>
  <c r="S543"/>
  <c r="R543"/>
  <c r="Q543"/>
  <c r="T543"/>
  <c r="T295"/>
  <c r="Q295"/>
  <c r="R295"/>
  <c r="AB293"/>
  <c r="R293"/>
  <c r="T293"/>
  <c r="Q293"/>
  <c r="S293"/>
  <c r="R284"/>
  <c r="Q284"/>
  <c r="E284"/>
  <c r="AC284" s="1"/>
  <c r="T284"/>
  <c r="AB284"/>
  <c r="S284"/>
  <c r="AB273"/>
  <c r="T273"/>
  <c r="R273"/>
  <c r="Q273"/>
  <c r="S273"/>
  <c r="S264"/>
  <c r="AB264"/>
  <c r="T264"/>
  <c r="Q264"/>
  <c r="Q261"/>
  <c r="S261"/>
  <c r="AB261"/>
  <c r="T261"/>
  <c r="AD261" s="1"/>
  <c r="C261" s="1"/>
  <c r="D261" s="1"/>
  <c r="R261"/>
  <c r="S256"/>
  <c r="Q256"/>
  <c r="R256"/>
  <c r="AD256" s="1"/>
  <c r="C256" s="1"/>
  <c r="D256" s="1"/>
  <c r="T256"/>
  <c r="AB248"/>
  <c r="R248"/>
  <c r="S248"/>
  <c r="Q248"/>
  <c r="T248"/>
  <c r="T245"/>
  <c r="S245"/>
  <c r="AB245"/>
  <c r="R245"/>
  <c r="Q245"/>
  <c r="AB243"/>
  <c r="Q243"/>
  <c r="T243"/>
  <c r="S243"/>
  <c r="R243"/>
  <c r="AB236"/>
  <c r="Q236"/>
  <c r="T236"/>
  <c r="R236"/>
  <c r="T233"/>
  <c r="AB233"/>
  <c r="S233"/>
  <c r="Q233"/>
  <c r="R233"/>
  <c r="R230"/>
  <c r="T230"/>
  <c r="S230"/>
  <c r="Q230"/>
  <c r="AB230"/>
  <c r="S652"/>
  <c r="R652"/>
  <c r="AB652"/>
  <c r="Q652"/>
  <c r="T652"/>
  <c r="T643"/>
  <c r="AB643"/>
  <c r="S614"/>
  <c r="R614"/>
  <c r="T614"/>
  <c r="Q614"/>
  <c r="AB614"/>
  <c r="T598"/>
  <c r="R598"/>
  <c r="AB598"/>
  <c r="S598"/>
  <c r="Q598"/>
  <c r="R587"/>
  <c r="Q587"/>
  <c r="S587"/>
  <c r="T587"/>
  <c r="AB587"/>
  <c r="Q562"/>
  <c r="AB562"/>
  <c r="R562"/>
  <c r="S562"/>
  <c r="T562"/>
  <c r="S536"/>
  <c r="R536"/>
  <c r="T536"/>
  <c r="R294"/>
  <c r="AB294"/>
  <c r="S294"/>
  <c r="T294"/>
  <c r="Q294"/>
  <c r="R283"/>
  <c r="AB283"/>
  <c r="T283"/>
  <c r="AD283" s="1"/>
  <c r="C283" s="1"/>
  <c r="D283" s="1"/>
  <c r="S283"/>
  <c r="Q283"/>
  <c r="AB269"/>
  <c r="T269"/>
  <c r="S269"/>
  <c r="Q269"/>
  <c r="R269"/>
  <c r="Q262"/>
  <c r="S262"/>
  <c r="AB262"/>
  <c r="R262"/>
  <c r="T262"/>
  <c r="T259"/>
  <c r="Q259"/>
  <c r="R259"/>
  <c r="S259"/>
  <c r="AB259"/>
  <c r="AB255"/>
  <c r="T255"/>
  <c r="Q255"/>
  <c r="T251"/>
  <c r="Q251"/>
  <c r="S251"/>
  <c r="AB251"/>
  <c r="E251"/>
  <c r="AC251" s="1"/>
  <c r="R251"/>
  <c r="T244"/>
  <c r="S244"/>
  <c r="R244"/>
  <c r="AB244"/>
  <c r="Q244"/>
  <c r="T237"/>
  <c r="S237"/>
  <c r="AB237"/>
  <c r="R237"/>
  <c r="Q237"/>
  <c r="R234"/>
  <c r="Q234"/>
  <c r="AB234"/>
  <c r="S234"/>
  <c r="T234"/>
  <c r="E231"/>
  <c r="AC231" s="1"/>
  <c r="R231"/>
  <c r="AB231"/>
  <c r="Q231"/>
  <c r="T231"/>
  <c r="S231"/>
  <c r="E459"/>
  <c r="AC459" s="1"/>
  <c r="E426"/>
  <c r="AC426" s="1"/>
  <c r="E326"/>
  <c r="AC326" s="1"/>
  <c r="E305"/>
  <c r="AC305" s="1"/>
  <c r="E294"/>
  <c r="AC294" s="1"/>
  <c r="E255"/>
  <c r="AC255" s="1"/>
  <c r="E248"/>
  <c r="AC248" s="1"/>
  <c r="S218"/>
  <c r="Q218"/>
  <c r="E218"/>
  <c r="AC218" s="1"/>
  <c r="R218"/>
  <c r="T218"/>
  <c r="AB218"/>
  <c r="W217"/>
  <c r="U217"/>
  <c r="V217"/>
  <c r="V211"/>
  <c r="W211"/>
  <c r="U211"/>
  <c r="W218"/>
  <c r="V218"/>
  <c r="U218"/>
  <c r="T211"/>
  <c r="R211"/>
  <c r="E211"/>
  <c r="AC211" s="1"/>
  <c r="S211"/>
  <c r="AB211"/>
  <c r="Q211"/>
  <c r="U210"/>
  <c r="V210"/>
  <c r="W210"/>
  <c r="AD1321"/>
  <c r="C1321" s="1"/>
  <c r="D1321" s="1"/>
  <c r="V195"/>
  <c r="U195"/>
  <c r="W195"/>
  <c r="R194"/>
  <c r="Q194"/>
  <c r="S194"/>
  <c r="T194"/>
  <c r="AB194"/>
  <c r="E194"/>
  <c r="AC194" s="1"/>
  <c r="V193"/>
  <c r="W193"/>
  <c r="U193"/>
  <c r="T190"/>
  <c r="AB190"/>
  <c r="R190"/>
  <c r="Q190"/>
  <c r="S190"/>
  <c r="V189"/>
  <c r="U189"/>
  <c r="W189"/>
  <c r="AB188"/>
  <c r="S188"/>
  <c r="E188"/>
  <c r="AC188" s="1"/>
  <c r="R188"/>
  <c r="T188"/>
  <c r="Q188"/>
  <c r="U187"/>
  <c r="W187"/>
  <c r="V187"/>
  <c r="V177"/>
  <c r="U177"/>
  <c r="W177"/>
  <c r="W194"/>
  <c r="V194"/>
  <c r="U194"/>
  <c r="AB193"/>
  <c r="R193"/>
  <c r="T193"/>
  <c r="Q193"/>
  <c r="S193"/>
  <c r="E193"/>
  <c r="AC193" s="1"/>
  <c r="R191"/>
  <c r="Q191"/>
  <c r="AB191"/>
  <c r="T191"/>
  <c r="S191"/>
  <c r="U190"/>
  <c r="W190"/>
  <c r="V190"/>
  <c r="S189"/>
  <c r="AB189"/>
  <c r="Q189"/>
  <c r="E189"/>
  <c r="AC189" s="1"/>
  <c r="R189"/>
  <c r="T189"/>
  <c r="U188"/>
  <c r="W188"/>
  <c r="V188"/>
  <c r="AB187"/>
  <c r="T187"/>
  <c r="S187"/>
  <c r="Q187"/>
  <c r="R187"/>
  <c r="E187"/>
  <c r="AC187" s="1"/>
  <c r="T185"/>
  <c r="AB185"/>
  <c r="R185"/>
  <c r="Q185"/>
  <c r="S185"/>
  <c r="V184"/>
  <c r="W184"/>
  <c r="U184"/>
  <c r="Q177"/>
  <c r="T177"/>
  <c r="E177"/>
  <c r="AC177" s="1"/>
  <c r="S177"/>
  <c r="AB177"/>
  <c r="R177"/>
  <c r="T175"/>
  <c r="R175"/>
  <c r="S175"/>
  <c r="Q175"/>
  <c r="E175"/>
  <c r="AC175" s="1"/>
  <c r="AB175"/>
  <c r="U174"/>
  <c r="W174"/>
  <c r="V174"/>
  <c r="E191"/>
  <c r="AC191" s="1"/>
  <c r="E190"/>
  <c r="AC190" s="1"/>
  <c r="E185"/>
  <c r="AC185" s="1"/>
  <c r="AD1477"/>
  <c r="C1477" s="1"/>
  <c r="D1477" s="1"/>
  <c r="AD1884"/>
  <c r="C1884" s="1"/>
  <c r="D1884" s="1"/>
  <c r="AD463"/>
  <c r="C463" s="1"/>
  <c r="D463" s="1"/>
  <c r="AD2309"/>
  <c r="C2309" s="1"/>
  <c r="D2309" s="1"/>
  <c r="V201"/>
  <c r="W201"/>
  <c r="U201"/>
  <c r="S203"/>
  <c r="AB203"/>
  <c r="T203"/>
  <c r="Q203"/>
  <c r="R203"/>
  <c r="E203"/>
  <c r="AC203" s="1"/>
  <c r="R201"/>
  <c r="T201"/>
  <c r="AB201"/>
  <c r="Q201"/>
  <c r="S201"/>
  <c r="E201"/>
  <c r="AC201" s="1"/>
  <c r="Q151"/>
  <c r="AB151"/>
  <c r="R151"/>
  <c r="E151"/>
  <c r="AC151" s="1"/>
  <c r="T151"/>
  <c r="S151"/>
  <c r="T149"/>
  <c r="Q149"/>
  <c r="S149"/>
  <c r="R149"/>
  <c r="AB149"/>
  <c r="E149"/>
  <c r="AC149" s="1"/>
  <c r="V148"/>
  <c r="W148"/>
  <c r="U148"/>
  <c r="AD2155"/>
  <c r="C2155" s="1"/>
  <c r="D2155" s="1"/>
  <c r="AD2234"/>
  <c r="C2234" s="1"/>
  <c r="D2234" s="1"/>
  <c r="AD2909"/>
  <c r="C2909" s="1"/>
  <c r="D2909" s="1"/>
  <c r="AD2548"/>
  <c r="C2548" s="1"/>
  <c r="D2548" s="1"/>
  <c r="AD573"/>
  <c r="C573" s="1"/>
  <c r="D573" s="1"/>
  <c r="AD424"/>
  <c r="C424" s="1"/>
  <c r="D424" s="1"/>
  <c r="AD296"/>
  <c r="C296" s="1"/>
  <c r="D296" s="1"/>
  <c r="AD513"/>
  <c r="C513" s="1"/>
  <c r="D513" s="1"/>
  <c r="Q215"/>
  <c r="S215"/>
  <c r="AB215"/>
  <c r="R215"/>
  <c r="T215"/>
  <c r="S213"/>
  <c r="R213"/>
  <c r="AB213"/>
  <c r="T213"/>
  <c r="Q213"/>
  <c r="V208"/>
  <c r="W208"/>
  <c r="U208"/>
  <c r="AB207"/>
  <c r="R207"/>
  <c r="E207"/>
  <c r="AC207" s="1"/>
  <c r="S207"/>
  <c r="Q207"/>
  <c r="T207"/>
  <c r="U206"/>
  <c r="W206"/>
  <c r="V206"/>
  <c r="R205"/>
  <c r="S205"/>
  <c r="AB205"/>
  <c r="T205"/>
  <c r="Q205"/>
  <c r="E205"/>
  <c r="AC205" s="1"/>
  <c r="AB199"/>
  <c r="Q199"/>
  <c r="T199"/>
  <c r="S199"/>
  <c r="R199"/>
  <c r="E199"/>
  <c r="AC199" s="1"/>
  <c r="U185"/>
  <c r="V185"/>
  <c r="W185"/>
  <c r="W182"/>
  <c r="V182"/>
  <c r="U182"/>
  <c r="Q181"/>
  <c r="T181"/>
  <c r="S181"/>
  <c r="R181"/>
  <c r="AB181"/>
  <c r="E181"/>
  <c r="AC181" s="1"/>
  <c r="U180"/>
  <c r="V180"/>
  <c r="W180"/>
  <c r="W172"/>
  <c r="U172"/>
  <c r="V172"/>
  <c r="AB171"/>
  <c r="T171"/>
  <c r="E171"/>
  <c r="AC171" s="1"/>
  <c r="Q171"/>
  <c r="S171"/>
  <c r="R171"/>
  <c r="V170"/>
  <c r="U170"/>
  <c r="W170"/>
  <c r="W222"/>
  <c r="U222"/>
  <c r="V222"/>
  <c r="U213"/>
  <c r="W213"/>
  <c r="V213"/>
  <c r="T210"/>
  <c r="AB210"/>
  <c r="R210"/>
  <c r="Q210"/>
  <c r="S210"/>
  <c r="V209"/>
  <c r="W209"/>
  <c r="U209"/>
  <c r="AB208"/>
  <c r="Q208"/>
  <c r="E208"/>
  <c r="AC208" s="1"/>
  <c r="T208"/>
  <c r="S208"/>
  <c r="R208"/>
  <c r="U207"/>
  <c r="W207"/>
  <c r="V207"/>
  <c r="R206"/>
  <c r="AB206"/>
  <c r="Q206"/>
  <c r="E206"/>
  <c r="AC206" s="1"/>
  <c r="T206"/>
  <c r="S206"/>
  <c r="U205"/>
  <c r="W205"/>
  <c r="V205"/>
  <c r="Q204"/>
  <c r="R204"/>
  <c r="T204"/>
  <c r="AB204"/>
  <c r="S204"/>
  <c r="U199"/>
  <c r="V199"/>
  <c r="W199"/>
  <c r="W181"/>
  <c r="V181"/>
  <c r="U181"/>
  <c r="W179"/>
  <c r="U179"/>
  <c r="V179"/>
  <c r="S172"/>
  <c r="T172"/>
  <c r="Q172"/>
  <c r="R172"/>
  <c r="AB172"/>
  <c r="E172"/>
  <c r="AC172" s="1"/>
  <c r="W171"/>
  <c r="U171"/>
  <c r="V171"/>
  <c r="Q170"/>
  <c r="R170"/>
  <c r="AB170"/>
  <c r="T170"/>
  <c r="S170"/>
  <c r="AB166"/>
  <c r="R166"/>
  <c r="T166"/>
  <c r="S166"/>
  <c r="Q166"/>
  <c r="AD2377"/>
  <c r="C2377" s="1"/>
  <c r="D2377" s="1"/>
  <c r="E215"/>
  <c r="AC215" s="1"/>
  <c r="E209"/>
  <c r="AC209" s="1"/>
  <c r="E182"/>
  <c r="AC182" s="1"/>
  <c r="E166"/>
  <c r="AC166" s="1"/>
  <c r="E210"/>
  <c r="AC210" s="1"/>
  <c r="E202"/>
  <c r="AC202" s="1"/>
  <c r="AD2627"/>
  <c r="C2627" s="1"/>
  <c r="D2627" s="1"/>
  <c r="AD2523"/>
  <c r="C2523" s="1"/>
  <c r="D2523" s="1"/>
  <c r="AD1543"/>
  <c r="C1543" s="1"/>
  <c r="D1543" s="1"/>
  <c r="AD1243"/>
  <c r="C1243" s="1"/>
  <c r="D1243" s="1"/>
  <c r="AD954"/>
  <c r="C954" s="1"/>
  <c r="D954" s="1"/>
  <c r="AD691"/>
  <c r="C691" s="1"/>
  <c r="D691" s="1"/>
  <c r="AD656"/>
  <c r="C656" s="1"/>
  <c r="D656" s="1"/>
  <c r="AD885"/>
  <c r="C885" s="1"/>
  <c r="D885" s="1"/>
  <c r="AD1285"/>
  <c r="C1285" s="1"/>
  <c r="D1285" s="1"/>
  <c r="AD1219"/>
  <c r="C1219" s="1"/>
  <c r="D1219" s="1"/>
  <c r="AD1603"/>
  <c r="C1603" s="1"/>
  <c r="D1603" s="1"/>
  <c r="AD1134"/>
  <c r="C1134" s="1"/>
  <c r="D1134" s="1"/>
  <c r="AD2499"/>
  <c r="C2499" s="1"/>
  <c r="D2499" s="1"/>
  <c r="AD2536"/>
  <c r="C2536" s="1"/>
  <c r="D2536" s="1"/>
  <c r="AD2297"/>
  <c r="C2297" s="1"/>
  <c r="D2297" s="1"/>
  <c r="AD2255"/>
  <c r="C2255" s="1"/>
  <c r="D2255" s="1"/>
  <c r="AD2194"/>
  <c r="C2194" s="1"/>
  <c r="D2194" s="1"/>
  <c r="AD1951"/>
  <c r="C1951" s="1"/>
  <c r="D1951" s="1"/>
  <c r="AD2165"/>
  <c r="C2165" s="1"/>
  <c r="D2165" s="1"/>
  <c r="AD2291"/>
  <c r="C2291" s="1"/>
  <c r="D2291" s="1"/>
  <c r="AD1950"/>
  <c r="C1950" s="1"/>
  <c r="D1950" s="1"/>
  <c r="AD1939"/>
  <c r="C1939" s="1"/>
  <c r="D1939" s="1"/>
  <c r="AD1732"/>
  <c r="C1732" s="1"/>
  <c r="D1732" s="1"/>
  <c r="AD1658"/>
  <c r="C1658" s="1"/>
  <c r="D1658" s="1"/>
  <c r="AD1206"/>
  <c r="C1206" s="1"/>
  <c r="D1206" s="1"/>
  <c r="AD1582"/>
  <c r="C1582" s="1"/>
  <c r="D1582" s="1"/>
  <c r="AD1304"/>
  <c r="C1304" s="1"/>
  <c r="D1304" s="1"/>
  <c r="AD1025"/>
  <c r="C1025" s="1"/>
  <c r="D1025" s="1"/>
  <c r="AD1329"/>
  <c r="C1329" s="1"/>
  <c r="D1329" s="1"/>
  <c r="AD1038"/>
  <c r="C1038" s="1"/>
  <c r="D1038" s="1"/>
  <c r="AD1121"/>
  <c r="C1121" s="1"/>
  <c r="D1121" s="1"/>
  <c r="AD1075"/>
  <c r="C1075" s="1"/>
  <c r="D1075" s="1"/>
  <c r="AD962"/>
  <c r="C962" s="1"/>
  <c r="D962" s="1"/>
  <c r="AD928"/>
  <c r="C928" s="1"/>
  <c r="D928" s="1"/>
  <c r="AD1005"/>
  <c r="C1005" s="1"/>
  <c r="D1005" s="1"/>
  <c r="AD902"/>
  <c r="C902" s="1"/>
  <c r="D902" s="1"/>
  <c r="AD684"/>
  <c r="C684" s="1"/>
  <c r="D684" s="1"/>
  <c r="AD949"/>
  <c r="C949" s="1"/>
  <c r="D949" s="1"/>
  <c r="AD729"/>
  <c r="C729" s="1"/>
  <c r="D729" s="1"/>
  <c r="AD671"/>
  <c r="C671" s="1"/>
  <c r="D671" s="1"/>
  <c r="AD667"/>
  <c r="C667" s="1"/>
  <c r="D667" s="1"/>
  <c r="AD2144"/>
  <c r="C2144" s="1"/>
  <c r="D2144" s="1"/>
  <c r="AD2025"/>
  <c r="C2025" s="1"/>
  <c r="D2025" s="1"/>
  <c r="AD1515"/>
  <c r="C1515" s="1"/>
  <c r="D1515" s="1"/>
  <c r="AD1103"/>
  <c r="C1103" s="1"/>
  <c r="D1103" s="1"/>
  <c r="AD653"/>
  <c r="C653" s="1"/>
  <c r="D653" s="1"/>
  <c r="AD825"/>
  <c r="C825" s="1"/>
  <c r="D825" s="1"/>
  <c r="AD745"/>
  <c r="C745" s="1"/>
  <c r="D745" s="1"/>
  <c r="AD2414"/>
  <c r="C2414" s="1"/>
  <c r="D2414" s="1"/>
  <c r="AD1684"/>
  <c r="C1684" s="1"/>
  <c r="D1684" s="1"/>
  <c r="AD1095"/>
  <c r="C1095" s="1"/>
  <c r="D1095" s="1"/>
  <c r="AD700"/>
  <c r="C700" s="1"/>
  <c r="D700" s="1"/>
  <c r="AD2452"/>
  <c r="C2452" s="1"/>
  <c r="D2452" s="1"/>
  <c r="AD2477"/>
  <c r="C2477" s="1"/>
  <c r="D2477" s="1"/>
  <c r="AD2137"/>
  <c r="C2137" s="1"/>
  <c r="D2137" s="1"/>
  <c r="AD2312"/>
  <c r="C2312" s="1"/>
  <c r="D2312" s="1"/>
  <c r="AD2356"/>
  <c r="C2356" s="1"/>
  <c r="D2356" s="1"/>
  <c r="AD1976"/>
  <c r="C1976" s="1"/>
  <c r="D1976" s="1"/>
  <c r="AD2207"/>
  <c r="C2207" s="1"/>
  <c r="D2207" s="1"/>
  <c r="AD1718"/>
  <c r="C1718" s="1"/>
  <c r="D1718" s="1"/>
  <c r="AD1105"/>
  <c r="C1105" s="1"/>
  <c r="D1105" s="1"/>
  <c r="AD1704"/>
  <c r="C1704" s="1"/>
  <c r="D1704" s="1"/>
  <c r="AD1554"/>
  <c r="C1554" s="1"/>
  <c r="D1554" s="1"/>
  <c r="AD1995"/>
  <c r="C1995" s="1"/>
  <c r="D1995" s="1"/>
  <c r="AD1957"/>
  <c r="C1957" s="1"/>
  <c r="D1957" s="1"/>
  <c r="AD1916"/>
  <c r="C1916" s="1"/>
  <c r="D1916" s="1"/>
  <c r="AD1796"/>
  <c r="C1796" s="1"/>
  <c r="D1796" s="1"/>
  <c r="AD1682"/>
  <c r="C1682" s="1"/>
  <c r="D1682" s="1"/>
  <c r="AD1519"/>
  <c r="C1519" s="1"/>
  <c r="D1519" s="1"/>
  <c r="AD1392"/>
  <c r="C1392" s="1"/>
  <c r="D1392" s="1"/>
  <c r="AD1305"/>
  <c r="C1305" s="1"/>
  <c r="D1305" s="1"/>
  <c r="AD1517"/>
  <c r="C1517" s="1"/>
  <c r="D1517" s="1"/>
  <c r="AD1475"/>
  <c r="C1475" s="1"/>
  <c r="D1475" s="1"/>
  <c r="AD1673"/>
  <c r="C1673" s="1"/>
  <c r="D1673" s="1"/>
  <c r="AD1355"/>
  <c r="C1355" s="1"/>
  <c r="D1355" s="1"/>
  <c r="AD1448"/>
  <c r="C1448" s="1"/>
  <c r="D1448" s="1"/>
  <c r="AD1495"/>
  <c r="C1495" s="1"/>
  <c r="D1495" s="1"/>
  <c r="AD1330"/>
  <c r="C1330" s="1"/>
  <c r="D1330" s="1"/>
  <c r="AD1257"/>
  <c r="C1257" s="1"/>
  <c r="D1257" s="1"/>
  <c r="AD1455"/>
  <c r="C1455" s="1"/>
  <c r="D1455" s="1"/>
  <c r="AD1536"/>
  <c r="C1536" s="1"/>
  <c r="D1536" s="1"/>
  <c r="AD950"/>
  <c r="C950" s="1"/>
  <c r="D950" s="1"/>
  <c r="AD1104"/>
  <c r="C1104" s="1"/>
  <c r="D1104" s="1"/>
  <c r="AD1091"/>
  <c r="C1091" s="1"/>
  <c r="D1091" s="1"/>
  <c r="AD923"/>
  <c r="C923" s="1"/>
  <c r="D923" s="1"/>
  <c r="AD696"/>
  <c r="C696" s="1"/>
  <c r="D696" s="1"/>
  <c r="AD826"/>
  <c r="C826" s="1"/>
  <c r="D826" s="1"/>
  <c r="AD912"/>
  <c r="C912" s="1"/>
  <c r="D912" s="1"/>
  <c r="AD1523"/>
  <c r="C1523" s="1"/>
  <c r="D1523" s="1"/>
  <c r="AD1557"/>
  <c r="C1557" s="1"/>
  <c r="D1557" s="1"/>
  <c r="AD1363"/>
  <c r="C1363" s="1"/>
  <c r="D1363" s="1"/>
  <c r="AD1352"/>
  <c r="C1352" s="1"/>
  <c r="D1352" s="1"/>
  <c r="AD1450"/>
  <c r="C1450" s="1"/>
  <c r="D1450" s="1"/>
  <c r="AD1012"/>
  <c r="C1012" s="1"/>
  <c r="D1012" s="1"/>
  <c r="AD1498"/>
  <c r="C1498" s="1"/>
  <c r="D1498" s="1"/>
  <c r="AD1246"/>
  <c r="C1246" s="1"/>
  <c r="D1246" s="1"/>
  <c r="AD1073"/>
  <c r="C1073" s="1"/>
  <c r="D1073" s="1"/>
  <c r="AD1228"/>
  <c r="C1228" s="1"/>
  <c r="D1228" s="1"/>
  <c r="AD823"/>
  <c r="C823" s="1"/>
  <c r="D823" s="1"/>
  <c r="AD1195"/>
  <c r="C1195" s="1"/>
  <c r="D1195" s="1"/>
  <c r="AD1001"/>
  <c r="C1001" s="1"/>
  <c r="D1001" s="1"/>
  <c r="AD920"/>
  <c r="C920" s="1"/>
  <c r="D920" s="1"/>
  <c r="AD956"/>
  <c r="C956" s="1"/>
  <c r="D956" s="1"/>
  <c r="AD841"/>
  <c r="C841" s="1"/>
  <c r="D841" s="1"/>
  <c r="AD778"/>
  <c r="C778" s="1"/>
  <c r="D778" s="1"/>
  <c r="AD726"/>
  <c r="C726" s="1"/>
  <c r="D726" s="1"/>
  <c r="AD1831"/>
  <c r="C1831" s="1"/>
  <c r="D1831" s="1"/>
  <c r="AD1903"/>
  <c r="C1903" s="1"/>
  <c r="D1903" s="1"/>
  <c r="AD1747"/>
  <c r="C1747" s="1"/>
  <c r="D1747" s="1"/>
  <c r="AD1855"/>
  <c r="C1855" s="1"/>
  <c r="D1855" s="1"/>
  <c r="AD1531"/>
  <c r="C1531" s="1"/>
  <c r="D1531" s="1"/>
  <c r="AD1423"/>
  <c r="C1423" s="1"/>
  <c r="D1423" s="1"/>
  <c r="AD1489"/>
  <c r="C1489" s="1"/>
  <c r="D1489" s="1"/>
  <c r="AD1745"/>
  <c r="C1745" s="1"/>
  <c r="D1745" s="1"/>
  <c r="AD1052"/>
  <c r="C1052" s="1"/>
  <c r="D1052" s="1"/>
  <c r="AD1302"/>
  <c r="C1302" s="1"/>
  <c r="D1302" s="1"/>
  <c r="AD1144"/>
  <c r="C1144" s="1"/>
  <c r="D1144" s="1"/>
  <c r="AD1082"/>
  <c r="C1082" s="1"/>
  <c r="D1082" s="1"/>
  <c r="AD1415"/>
  <c r="C1415" s="1"/>
  <c r="D1415" s="1"/>
  <c r="AD1064"/>
  <c r="C1064" s="1"/>
  <c r="D1064" s="1"/>
  <c r="AD1055"/>
  <c r="C1055" s="1"/>
  <c r="D1055" s="1"/>
  <c r="AD1391"/>
  <c r="C1391" s="1"/>
  <c r="D1391" s="1"/>
  <c r="AD1252"/>
  <c r="C1252" s="1"/>
  <c r="D1252" s="1"/>
  <c r="AD1056"/>
  <c r="C1056" s="1"/>
  <c r="D1056" s="1"/>
  <c r="AD1163"/>
  <c r="C1163" s="1"/>
  <c r="D1163" s="1"/>
  <c r="AD1011"/>
  <c r="C1011" s="1"/>
  <c r="D1011" s="1"/>
  <c r="AD740"/>
  <c r="C740" s="1"/>
  <c r="D740" s="1"/>
  <c r="AD1033"/>
  <c r="C1033" s="1"/>
  <c r="D1033" s="1"/>
  <c r="AD1170"/>
  <c r="C1170" s="1"/>
  <c r="D1170" s="1"/>
  <c r="AD1202"/>
  <c r="C1202" s="1"/>
  <c r="D1202" s="1"/>
  <c r="AD1146"/>
  <c r="C1146" s="1"/>
  <c r="D1146" s="1"/>
  <c r="AD895"/>
  <c r="C895" s="1"/>
  <c r="D895" s="1"/>
  <c r="AD755"/>
  <c r="C755" s="1"/>
  <c r="D755" s="1"/>
  <c r="AD1805"/>
  <c r="C1805" s="1"/>
  <c r="D1805" s="1"/>
  <c r="AD1878"/>
  <c r="C1878" s="1"/>
  <c r="D1878" s="1"/>
  <c r="AD1598"/>
  <c r="C1598" s="1"/>
  <c r="D1598" s="1"/>
  <c r="AD1553"/>
  <c r="C1553" s="1"/>
  <c r="D1553" s="1"/>
  <c r="AD1528"/>
  <c r="C1528" s="1"/>
  <c r="D1528" s="1"/>
  <c r="AD1494"/>
  <c r="C1494" s="1"/>
  <c r="D1494" s="1"/>
  <c r="AD1207"/>
  <c r="C1207" s="1"/>
  <c r="D1207" s="1"/>
  <c r="AD1179"/>
  <c r="C1179" s="1"/>
  <c r="D1179" s="1"/>
  <c r="AD1090"/>
  <c r="C1090" s="1"/>
  <c r="D1090" s="1"/>
  <c r="AD967"/>
  <c r="C967" s="1"/>
  <c r="D967" s="1"/>
  <c r="AD948"/>
  <c r="C948" s="1"/>
  <c r="D948" s="1"/>
  <c r="AD1108"/>
  <c r="C1108" s="1"/>
  <c r="D1108" s="1"/>
  <c r="AD1154"/>
  <c r="C1154" s="1"/>
  <c r="D1154" s="1"/>
  <c r="AD2308"/>
  <c r="C2308" s="1"/>
  <c r="D2308" s="1"/>
  <c r="AD2709"/>
  <c r="C2709" s="1"/>
  <c r="D2709" s="1"/>
  <c r="AD2410"/>
  <c r="C2410" s="1"/>
  <c r="D2410" s="1"/>
  <c r="AD2102"/>
  <c r="C2102" s="1"/>
  <c r="D2102" s="1"/>
  <c r="AD2090"/>
  <c r="C2090" s="1"/>
  <c r="D2090" s="1"/>
  <c r="AD1940"/>
  <c r="C1940" s="1"/>
  <c r="D1940" s="1"/>
  <c r="AD1488"/>
  <c r="C1488" s="1"/>
  <c r="D1488" s="1"/>
  <c r="AD1797"/>
  <c r="C1797" s="1"/>
  <c r="D1797" s="1"/>
  <c r="AD1742"/>
  <c r="C1742" s="1"/>
  <c r="D1742" s="1"/>
  <c r="AD1501"/>
  <c r="C1501" s="1"/>
  <c r="D1501" s="1"/>
  <c r="AD1432"/>
  <c r="C1432" s="1"/>
  <c r="D1432" s="1"/>
  <c r="AD1698"/>
  <c r="C1698" s="1"/>
  <c r="D1698" s="1"/>
  <c r="AD1637"/>
  <c r="C1637" s="1"/>
  <c r="D1637" s="1"/>
  <c r="AD1717"/>
  <c r="C1717" s="1"/>
  <c r="D1717" s="1"/>
  <c r="AD1390"/>
  <c r="C1390" s="1"/>
  <c r="D1390" s="1"/>
  <c r="AD1003"/>
  <c r="C1003" s="1"/>
  <c r="D1003" s="1"/>
  <c r="AD1185"/>
  <c r="C1185" s="1"/>
  <c r="D1185" s="1"/>
  <c r="AD1198"/>
  <c r="C1198" s="1"/>
  <c r="D1198" s="1"/>
  <c r="AD891"/>
  <c r="C891" s="1"/>
  <c r="D891" s="1"/>
  <c r="AD751"/>
  <c r="C751" s="1"/>
  <c r="D751" s="1"/>
  <c r="AD659"/>
  <c r="C659" s="1"/>
  <c r="D659" s="1"/>
  <c r="AD2170"/>
  <c r="C2170" s="1"/>
  <c r="D2170" s="1"/>
  <c r="AD2057"/>
  <c r="C2057" s="1"/>
  <c r="D2057" s="1"/>
  <c r="AD1994"/>
  <c r="C1994" s="1"/>
  <c r="D1994" s="1"/>
  <c r="AD1972"/>
  <c r="C1972" s="1"/>
  <c r="D1972" s="1"/>
  <c r="AD1872"/>
  <c r="C1872" s="1"/>
  <c r="D1872" s="1"/>
  <c r="AD1944"/>
  <c r="C1944" s="1"/>
  <c r="D1944" s="1"/>
  <c r="AD1890"/>
  <c r="C1890" s="1"/>
  <c r="D1890" s="1"/>
  <c r="AD1591"/>
  <c r="C1591" s="1"/>
  <c r="D1591" s="1"/>
  <c r="AD1513"/>
  <c r="C1513" s="1"/>
  <c r="D1513" s="1"/>
  <c r="AD1347"/>
  <c r="C1347" s="1"/>
  <c r="D1347" s="1"/>
  <c r="AD1492"/>
  <c r="C1492" s="1"/>
  <c r="D1492" s="1"/>
  <c r="AD1072"/>
  <c r="C1072" s="1"/>
  <c r="D1072" s="1"/>
  <c r="AD2292"/>
  <c r="C2292" s="1"/>
  <c r="D2292" s="1"/>
  <c r="AD1518"/>
  <c r="C1518" s="1"/>
  <c r="D1518" s="1"/>
  <c r="AD1261"/>
  <c r="C1261" s="1"/>
  <c r="D1261" s="1"/>
  <c r="AD1187"/>
  <c r="C1187" s="1"/>
  <c r="D1187" s="1"/>
  <c r="AD1680"/>
  <c r="C1680" s="1"/>
  <c r="D1680" s="1"/>
  <c r="AD1534"/>
  <c r="C1534" s="1"/>
  <c r="D1534" s="1"/>
  <c r="AD2166"/>
  <c r="C2166" s="1"/>
  <c r="D2166" s="1"/>
  <c r="AD2320"/>
  <c r="C2320" s="1"/>
  <c r="D2320" s="1"/>
  <c r="AD2272"/>
  <c r="C2272" s="1"/>
  <c r="D2272" s="1"/>
  <c r="AD783"/>
  <c r="C783" s="1"/>
  <c r="D783" s="1"/>
  <c r="AD1054"/>
  <c r="C1054" s="1"/>
  <c r="D1054" s="1"/>
  <c r="AD1558"/>
  <c r="C1558" s="1"/>
  <c r="D1558" s="1"/>
  <c r="AD1172"/>
  <c r="C1172" s="1"/>
  <c r="D1172" s="1"/>
  <c r="AD913"/>
  <c r="C913" s="1"/>
  <c r="D913" s="1"/>
  <c r="W163"/>
  <c r="U163"/>
  <c r="V163"/>
  <c r="S162"/>
  <c r="Q162"/>
  <c r="AB162"/>
  <c r="E162"/>
  <c r="AC162" s="1"/>
  <c r="T162"/>
  <c r="R162"/>
  <c r="S145"/>
  <c r="Q145"/>
  <c r="E145"/>
  <c r="AC145" s="1"/>
  <c r="R145"/>
  <c r="AB145"/>
  <c r="T145"/>
  <c r="R139"/>
  <c r="T139"/>
  <c r="AB139"/>
  <c r="S139"/>
  <c r="Q139"/>
  <c r="T135"/>
  <c r="S135"/>
  <c r="Q135"/>
  <c r="E135"/>
  <c r="AC135" s="1"/>
  <c r="AB135"/>
  <c r="R135"/>
  <c r="U109"/>
  <c r="W109"/>
  <c r="V109"/>
  <c r="V80"/>
  <c r="U80"/>
  <c r="W80"/>
  <c r="Q67"/>
  <c r="S67"/>
  <c r="T67"/>
  <c r="R67"/>
  <c r="AB67"/>
  <c r="E67"/>
  <c r="AC67" s="1"/>
  <c r="R28"/>
  <c r="Q28"/>
  <c r="AB28"/>
  <c r="E28"/>
  <c r="AC28" s="1"/>
  <c r="S28"/>
  <c r="T28"/>
  <c r="S163"/>
  <c r="E163"/>
  <c r="AC163" s="1"/>
  <c r="AB163"/>
  <c r="T163"/>
  <c r="Q163"/>
  <c r="R163"/>
  <c r="V162"/>
  <c r="U162"/>
  <c r="W162"/>
  <c r="Q138"/>
  <c r="S138"/>
  <c r="AB138"/>
  <c r="E138"/>
  <c r="AC138" s="1"/>
  <c r="T138"/>
  <c r="R138"/>
  <c r="W135"/>
  <c r="U135"/>
  <c r="V135"/>
  <c r="S134"/>
  <c r="AB134"/>
  <c r="Q134"/>
  <c r="T134"/>
  <c r="R134"/>
  <c r="S72"/>
  <c r="AB72"/>
  <c r="Q72"/>
  <c r="T72"/>
  <c r="R72"/>
  <c r="E72"/>
  <c r="AC72" s="1"/>
  <c r="AD2130"/>
  <c r="C2130" s="1"/>
  <c r="D2130" s="1"/>
  <c r="AD1818"/>
  <c r="C1818" s="1"/>
  <c r="D1818" s="1"/>
  <c r="AD2326"/>
  <c r="C2326" s="1"/>
  <c r="D2326" s="1"/>
  <c r="AD1871"/>
  <c r="C1871" s="1"/>
  <c r="D1871" s="1"/>
  <c r="AD2256"/>
  <c r="C2256" s="1"/>
  <c r="D2256" s="1"/>
  <c r="AD1490"/>
  <c r="C1490" s="1"/>
  <c r="D1490" s="1"/>
  <c r="AD1551"/>
  <c r="C1551" s="1"/>
  <c r="D1551" s="1"/>
  <c r="AD2191"/>
  <c r="C2191" s="1"/>
  <c r="D2191" s="1"/>
  <c r="AD1067"/>
  <c r="C1067" s="1"/>
  <c r="D1067" s="1"/>
  <c r="AD1245"/>
  <c r="C1245" s="1"/>
  <c r="D1245" s="1"/>
  <c r="AD2179"/>
  <c r="C2179" s="1"/>
  <c r="D2179" s="1"/>
  <c r="AD940"/>
  <c r="C940" s="1"/>
  <c r="D940" s="1"/>
  <c r="AD1643"/>
  <c r="C1643" s="1"/>
  <c r="D1643" s="1"/>
  <c r="AD930"/>
  <c r="C930" s="1"/>
  <c r="D930" s="1"/>
  <c r="AD1651"/>
  <c r="C1651" s="1"/>
  <c r="D1651" s="1"/>
  <c r="AD1311"/>
  <c r="C1311" s="1"/>
  <c r="D1311" s="1"/>
  <c r="AD1110"/>
  <c r="C1110" s="1"/>
  <c r="D1110" s="1"/>
  <c r="AD911"/>
  <c r="C911" s="1"/>
  <c r="D911" s="1"/>
  <c r="AD1060"/>
  <c r="C1060" s="1"/>
  <c r="D1060" s="1"/>
  <c r="AD2394"/>
  <c r="C2394" s="1"/>
  <c r="D2394" s="1"/>
  <c r="AD2150"/>
  <c r="C2150" s="1"/>
  <c r="D2150" s="1"/>
  <c r="AD1124"/>
  <c r="C1124" s="1"/>
  <c r="D1124" s="1"/>
  <c r="AD808"/>
  <c r="C808" s="1"/>
  <c r="D808" s="1"/>
  <c r="AD810"/>
  <c r="C810" s="1"/>
  <c r="D810" s="1"/>
  <c r="AD1804"/>
  <c r="C1804" s="1"/>
  <c r="D1804" s="1"/>
  <c r="AD835"/>
  <c r="C835" s="1"/>
  <c r="D835" s="1"/>
  <c r="AD2175"/>
  <c r="C2175" s="1"/>
  <c r="D2175" s="1"/>
  <c r="AD1639"/>
  <c r="C1639" s="1"/>
  <c r="D1639" s="1"/>
  <c r="AD499"/>
  <c r="C499" s="1"/>
  <c r="D499" s="1"/>
  <c r="AD279"/>
  <c r="C279" s="1"/>
  <c r="D279" s="1"/>
  <c r="AD506"/>
  <c r="C506" s="1"/>
  <c r="D506" s="1"/>
  <c r="AD523"/>
  <c r="C523" s="1"/>
  <c r="D523" s="1"/>
  <c r="AD651"/>
  <c r="C651" s="1"/>
  <c r="D651" s="1"/>
  <c r="AD411"/>
  <c r="C411" s="1"/>
  <c r="D411" s="1"/>
  <c r="AD375"/>
  <c r="C375" s="1"/>
  <c r="D375" s="1"/>
  <c r="AD2218"/>
  <c r="C2218" s="1"/>
  <c r="D2218" s="1"/>
  <c r="AD2510"/>
  <c r="C2510" s="1"/>
  <c r="D2510" s="1"/>
  <c r="AD2779"/>
  <c r="C2779" s="1"/>
  <c r="D2779" s="1"/>
  <c r="AD2741"/>
  <c r="C2741" s="1"/>
  <c r="D2741" s="1"/>
  <c r="AD2381"/>
  <c r="C2381" s="1"/>
  <c r="D2381" s="1"/>
  <c r="AD1895"/>
  <c r="C1895" s="1"/>
  <c r="D1895" s="1"/>
  <c r="AD2172"/>
  <c r="C2172" s="1"/>
  <c r="D2172" s="1"/>
  <c r="AD2651"/>
  <c r="C2651" s="1"/>
  <c r="D2651" s="1"/>
  <c r="AD2501"/>
  <c r="C2501" s="1"/>
  <c r="D2501" s="1"/>
  <c r="AD2551"/>
  <c r="C2551" s="1"/>
  <c r="D2551" s="1"/>
  <c r="AD2465"/>
  <c r="C2465" s="1"/>
  <c r="D2465" s="1"/>
  <c r="AD2444"/>
  <c r="C2444" s="1"/>
  <c r="D2444" s="1"/>
  <c r="AD2182"/>
  <c r="C2182" s="1"/>
  <c r="D2182" s="1"/>
  <c r="AD2254"/>
  <c r="C2254" s="1"/>
  <c r="D2254" s="1"/>
  <c r="AD2032"/>
  <c r="C2032" s="1"/>
  <c r="D2032" s="1"/>
  <c r="AD1449"/>
  <c r="C1449" s="1"/>
  <c r="D1449" s="1"/>
  <c r="AD2026"/>
  <c r="C2026" s="1"/>
  <c r="D2026" s="1"/>
  <c r="AD1483"/>
  <c r="C1483" s="1"/>
  <c r="D1483" s="1"/>
  <c r="AD2177"/>
  <c r="C2177" s="1"/>
  <c r="D2177" s="1"/>
  <c r="AD2141"/>
  <c r="C2141" s="1"/>
  <c r="D2141" s="1"/>
  <c r="AD2115"/>
  <c r="C2115" s="1"/>
  <c r="D2115" s="1"/>
  <c r="AD2005"/>
  <c r="C2005" s="1"/>
  <c r="D2005" s="1"/>
  <c r="AD1815"/>
  <c r="C1815" s="1"/>
  <c r="D1815" s="1"/>
  <c r="AD2364"/>
  <c r="C2364" s="1"/>
  <c r="D2364" s="1"/>
  <c r="AD2185"/>
  <c r="C2185" s="1"/>
  <c r="D2185" s="1"/>
  <c r="AD1923"/>
  <c r="C1923" s="1"/>
  <c r="D1923" s="1"/>
  <c r="AD1555"/>
  <c r="C1555" s="1"/>
  <c r="D1555" s="1"/>
  <c r="AD1883"/>
  <c r="C1883" s="1"/>
  <c r="D1883" s="1"/>
  <c r="AD1785"/>
  <c r="C1785" s="1"/>
  <c r="D1785" s="1"/>
  <c r="AD1753"/>
  <c r="C1753" s="1"/>
  <c r="D1753" s="1"/>
  <c r="AD1200"/>
  <c r="C1200" s="1"/>
  <c r="D1200" s="1"/>
  <c r="AD2013"/>
  <c r="C2013" s="1"/>
  <c r="D2013" s="1"/>
  <c r="AD1864"/>
  <c r="C1864" s="1"/>
  <c r="D1864" s="1"/>
  <c r="AD2055"/>
  <c r="C2055" s="1"/>
  <c r="D2055" s="1"/>
  <c r="AD2072"/>
  <c r="C2072" s="1"/>
  <c r="D2072" s="1"/>
  <c r="AD1978"/>
  <c r="C1978" s="1"/>
  <c r="D1978" s="1"/>
  <c r="AD1535"/>
  <c r="C1535" s="1"/>
  <c r="D1535" s="1"/>
  <c r="AD1346"/>
  <c r="C1346" s="1"/>
  <c r="D1346" s="1"/>
  <c r="AD1692"/>
  <c r="C1692" s="1"/>
  <c r="D1692" s="1"/>
  <c r="AD1394"/>
  <c r="C1394" s="1"/>
  <c r="D1394" s="1"/>
  <c r="AD1740"/>
  <c r="C1740" s="1"/>
  <c r="D1740" s="1"/>
  <c r="AD1699"/>
  <c r="C1699" s="1"/>
  <c r="D1699" s="1"/>
  <c r="AD1610"/>
  <c r="C1610" s="1"/>
  <c r="D1610" s="1"/>
  <c r="AD1410"/>
  <c r="C1410" s="1"/>
  <c r="D1410" s="1"/>
  <c r="AD1479"/>
  <c r="C1479" s="1"/>
  <c r="D1479" s="1"/>
  <c r="AD1358"/>
  <c r="C1358" s="1"/>
  <c r="D1358" s="1"/>
  <c r="AD1325"/>
  <c r="C1325" s="1"/>
  <c r="D1325" s="1"/>
  <c r="AD1379"/>
  <c r="C1379" s="1"/>
  <c r="D1379" s="1"/>
  <c r="AD1222"/>
  <c r="C1222" s="1"/>
  <c r="D1222" s="1"/>
  <c r="AD2531"/>
  <c r="C2531" s="1"/>
  <c r="D2531" s="1"/>
  <c r="AD2595"/>
  <c r="C2595" s="1"/>
  <c r="D2595" s="1"/>
  <c r="AD2681"/>
  <c r="C2681" s="1"/>
  <c r="D2681" s="1"/>
  <c r="AD2733"/>
  <c r="C2733" s="1"/>
  <c r="D2733" s="1"/>
  <c r="AD2376"/>
  <c r="C2376" s="1"/>
  <c r="D2376" s="1"/>
  <c r="AD2788"/>
  <c r="C2788" s="1"/>
  <c r="D2788" s="1"/>
  <c r="AD2470"/>
  <c r="C2470" s="1"/>
  <c r="D2470" s="1"/>
  <c r="AD2296"/>
  <c r="C2296" s="1"/>
  <c r="D2296" s="1"/>
  <c r="AD2178"/>
  <c r="C2178" s="1"/>
  <c r="D2178" s="1"/>
  <c r="AD2496"/>
  <c r="C2496" s="1"/>
  <c r="D2496" s="1"/>
  <c r="AD2248"/>
  <c r="C2248" s="1"/>
  <c r="D2248" s="1"/>
  <c r="AD2370"/>
  <c r="C2370" s="1"/>
  <c r="D2370" s="1"/>
  <c r="AD2341"/>
  <c r="C2341" s="1"/>
  <c r="D2341" s="1"/>
  <c r="AD2323"/>
  <c r="C2323" s="1"/>
  <c r="D2323" s="1"/>
  <c r="AD2232"/>
  <c r="C2232" s="1"/>
  <c r="D2232" s="1"/>
  <c r="AD2214"/>
  <c r="C2214" s="1"/>
  <c r="D2214" s="1"/>
  <c r="AD2319"/>
  <c r="C2319" s="1"/>
  <c r="D2319" s="1"/>
  <c r="AD1629"/>
  <c r="C1629" s="1"/>
  <c r="D1629" s="1"/>
  <c r="AD2342"/>
  <c r="C2342" s="1"/>
  <c r="D2342" s="1"/>
  <c r="AD2262"/>
  <c r="C2262" s="1"/>
  <c r="D2262" s="1"/>
  <c r="AD2215"/>
  <c r="C2215" s="1"/>
  <c r="D2215" s="1"/>
  <c r="AD2154"/>
  <c r="C2154" s="1"/>
  <c r="D2154" s="1"/>
  <c r="AD2128"/>
  <c r="C2128" s="1"/>
  <c r="D2128" s="1"/>
  <c r="AD2162"/>
  <c r="C2162" s="1"/>
  <c r="D2162" s="1"/>
  <c r="AD2086"/>
  <c r="C2086" s="1"/>
  <c r="D2086" s="1"/>
  <c r="AD2018"/>
  <c r="C2018" s="1"/>
  <c r="D2018" s="1"/>
  <c r="AD1919"/>
  <c r="C1919" s="1"/>
  <c r="D1919" s="1"/>
  <c r="AD1798"/>
  <c r="C1798" s="1"/>
  <c r="D1798" s="1"/>
  <c r="AD1948"/>
  <c r="C1948" s="1"/>
  <c r="D1948" s="1"/>
  <c r="AD1866"/>
  <c r="C1866" s="1"/>
  <c r="D1866" s="1"/>
  <c r="AD1842"/>
  <c r="C1842" s="1"/>
  <c r="D1842" s="1"/>
  <c r="AD1549"/>
  <c r="C1549" s="1"/>
  <c r="D1549" s="1"/>
  <c r="AD1594"/>
  <c r="C1594" s="1"/>
  <c r="D1594" s="1"/>
  <c r="AD2010"/>
  <c r="C2010" s="1"/>
  <c r="D2010" s="1"/>
  <c r="AD1835"/>
  <c r="C1835" s="1"/>
  <c r="D1835" s="1"/>
  <c r="AD1443"/>
  <c r="C1443" s="1"/>
  <c r="D1443" s="1"/>
  <c r="AD2053"/>
  <c r="C2053" s="1"/>
  <c r="D2053" s="1"/>
  <c r="AD1695"/>
  <c r="C1695" s="1"/>
  <c r="D1695" s="1"/>
  <c r="AD1636"/>
  <c r="C1636" s="1"/>
  <c r="D1636" s="1"/>
  <c r="AD1562"/>
  <c r="C1562" s="1"/>
  <c r="D1562" s="1"/>
  <c r="AD1545"/>
  <c r="C1545" s="1"/>
  <c r="D1545" s="1"/>
  <c r="AD1314"/>
  <c r="C1314" s="1"/>
  <c r="D1314" s="1"/>
  <c r="AD1679"/>
  <c r="C1679" s="1"/>
  <c r="D1679" s="1"/>
  <c r="AD1470"/>
  <c r="C1470" s="1"/>
  <c r="D1470" s="1"/>
  <c r="AD773"/>
  <c r="C773" s="1"/>
  <c r="D773" s="1"/>
  <c r="AD1403"/>
  <c r="C1403" s="1"/>
  <c r="D1403" s="1"/>
  <c r="AD1301"/>
  <c r="C1301" s="1"/>
  <c r="D1301" s="1"/>
  <c r="AD1389"/>
  <c r="C1389" s="1"/>
  <c r="D1389" s="1"/>
  <c r="AD1323"/>
  <c r="C1323" s="1"/>
  <c r="D1323" s="1"/>
  <c r="AD969"/>
  <c r="C969" s="1"/>
  <c r="D969" s="1"/>
  <c r="AD917"/>
  <c r="C917" s="1"/>
  <c r="D917" s="1"/>
  <c r="AD670"/>
  <c r="C670" s="1"/>
  <c r="D670" s="1"/>
  <c r="AD705"/>
  <c r="C705" s="1"/>
  <c r="D705" s="1"/>
  <c r="AD960"/>
  <c r="C960" s="1"/>
  <c r="D960" s="1"/>
  <c r="AD938"/>
  <c r="C938" s="1"/>
  <c r="D938" s="1"/>
  <c r="AD905"/>
  <c r="C905" s="1"/>
  <c r="D905" s="1"/>
  <c r="AD1771"/>
  <c r="C1771" s="1"/>
  <c r="D1771" s="1"/>
  <c r="AD1350"/>
  <c r="C1350" s="1"/>
  <c r="D1350" s="1"/>
  <c r="AD1532"/>
  <c r="C1532" s="1"/>
  <c r="D1532" s="1"/>
  <c r="AD1467"/>
  <c r="C1467" s="1"/>
  <c r="D1467" s="1"/>
  <c r="AD1274"/>
  <c r="C1274" s="1"/>
  <c r="D1274" s="1"/>
  <c r="AD1210"/>
  <c r="C1210" s="1"/>
  <c r="D1210" s="1"/>
  <c r="AD1019"/>
  <c r="C1019" s="1"/>
  <c r="D1019" s="1"/>
  <c r="AD1212"/>
  <c r="C1212" s="1"/>
  <c r="D1212" s="1"/>
  <c r="AD863"/>
  <c r="C863" s="1"/>
  <c r="D863" s="1"/>
  <c r="AD820"/>
  <c r="C820" s="1"/>
  <c r="D820" s="1"/>
  <c r="S160"/>
  <c r="T160"/>
  <c r="AB160"/>
  <c r="R160"/>
  <c r="Q160"/>
  <c r="E160"/>
  <c r="AC160" s="1"/>
  <c r="W159"/>
  <c r="V159"/>
  <c r="W157"/>
  <c r="V157"/>
  <c r="U157"/>
  <c r="V155"/>
  <c r="U155"/>
  <c r="W155"/>
  <c r="AB154"/>
  <c r="S154"/>
  <c r="T154"/>
  <c r="R154"/>
  <c r="Q154"/>
  <c r="E150"/>
  <c r="AC150" s="1"/>
  <c r="AB150"/>
  <c r="R150"/>
  <c r="S150"/>
  <c r="Q150"/>
  <c r="T150"/>
  <c r="R147"/>
  <c r="AB147"/>
  <c r="T147"/>
  <c r="S147"/>
  <c r="Q147"/>
  <c r="E147"/>
  <c r="AC147" s="1"/>
  <c r="U146"/>
  <c r="V146"/>
  <c r="W146"/>
  <c r="T143"/>
  <c r="S143"/>
  <c r="Q143"/>
  <c r="AB143"/>
  <c r="R143"/>
  <c r="W142"/>
  <c r="U142"/>
  <c r="V142"/>
  <c r="Q141"/>
  <c r="R141"/>
  <c r="AB141"/>
  <c r="T141"/>
  <c r="W140"/>
  <c r="U140"/>
  <c r="V140"/>
  <c r="V121"/>
  <c r="U121"/>
  <c r="W121"/>
  <c r="U118"/>
  <c r="W118"/>
  <c r="V118"/>
  <c r="W114"/>
  <c r="U114"/>
  <c r="V114"/>
  <c r="R111"/>
  <c r="S111"/>
  <c r="Q111"/>
  <c r="T111"/>
  <c r="AB111"/>
  <c r="E111"/>
  <c r="AC111" s="1"/>
  <c r="U38"/>
  <c r="W38"/>
  <c r="V38"/>
  <c r="S19"/>
  <c r="T19"/>
  <c r="R19"/>
  <c r="AB19"/>
  <c r="Q19"/>
  <c r="E19"/>
  <c r="AC19" s="1"/>
  <c r="AD1520"/>
  <c r="C1520" s="1"/>
  <c r="D1520" s="1"/>
  <c r="AD1480"/>
  <c r="C1480" s="1"/>
  <c r="D1480" s="1"/>
  <c r="AD1281"/>
  <c r="C1281" s="1"/>
  <c r="D1281" s="1"/>
  <c r="AD1338"/>
  <c r="C1338" s="1"/>
  <c r="D1338" s="1"/>
  <c r="AD1226"/>
  <c r="C1226" s="1"/>
  <c r="D1226" s="1"/>
  <c r="AD934"/>
  <c r="C934" s="1"/>
  <c r="D934" s="1"/>
  <c r="AD874"/>
  <c r="C874" s="1"/>
  <c r="D874" s="1"/>
  <c r="AD1184"/>
  <c r="C1184" s="1"/>
  <c r="D1184" s="1"/>
  <c r="AD1147"/>
  <c r="C1147" s="1"/>
  <c r="D1147" s="1"/>
  <c r="AD1031"/>
  <c r="C1031" s="1"/>
  <c r="D1031" s="1"/>
  <c r="AD710"/>
  <c r="C710" s="1"/>
  <c r="D710" s="1"/>
  <c r="AD1158"/>
  <c r="C1158" s="1"/>
  <c r="D1158" s="1"/>
  <c r="AD1111"/>
  <c r="C1111" s="1"/>
  <c r="D1111" s="1"/>
  <c r="AD1017"/>
  <c r="C1017" s="1"/>
  <c r="D1017" s="1"/>
  <c r="AD1004"/>
  <c r="C1004" s="1"/>
  <c r="D1004" s="1"/>
  <c r="AD1028"/>
  <c r="C1028" s="1"/>
  <c r="D1028" s="1"/>
  <c r="AD819"/>
  <c r="C819" s="1"/>
  <c r="D819" s="1"/>
  <c r="AD760"/>
  <c r="C760" s="1"/>
  <c r="D760" s="1"/>
  <c r="AD812"/>
  <c r="C812" s="1"/>
  <c r="D812" s="1"/>
  <c r="AD687"/>
  <c r="C687" s="1"/>
  <c r="D687" s="1"/>
  <c r="AD870"/>
  <c r="C870" s="1"/>
  <c r="D870" s="1"/>
  <c r="AD792"/>
  <c r="C792" s="1"/>
  <c r="D792" s="1"/>
  <c r="AD689"/>
  <c r="C689" s="1"/>
  <c r="D689" s="1"/>
  <c r="AD849"/>
  <c r="C849" s="1"/>
  <c r="D849" s="1"/>
  <c r="AD799"/>
  <c r="C799" s="1"/>
  <c r="D799" s="1"/>
  <c r="AD737"/>
  <c r="C737" s="1"/>
  <c r="D737" s="1"/>
  <c r="AD887"/>
  <c r="C887" s="1"/>
  <c r="D887" s="1"/>
  <c r="AD685"/>
  <c r="C685" s="1"/>
  <c r="D685" s="1"/>
  <c r="AD1193"/>
  <c r="C1193" s="1"/>
  <c r="D1193" s="1"/>
  <c r="AD1081"/>
  <c r="C1081" s="1"/>
  <c r="D1081" s="1"/>
  <c r="AD971"/>
  <c r="C971" s="1"/>
  <c r="D971" s="1"/>
  <c r="AD844"/>
  <c r="C844" s="1"/>
  <c r="D844" s="1"/>
  <c r="AD979"/>
  <c r="C979" s="1"/>
  <c r="D979" s="1"/>
  <c r="AD655"/>
  <c r="C655" s="1"/>
  <c r="D655" s="1"/>
  <c r="AD1303"/>
  <c r="C1303" s="1"/>
  <c r="D1303" s="1"/>
  <c r="AD1209"/>
  <c r="C1209" s="1"/>
  <c r="D1209" s="1"/>
  <c r="AD879"/>
  <c r="C879" s="1"/>
  <c r="D879" s="1"/>
  <c r="AD677"/>
  <c r="C677" s="1"/>
  <c r="D677" s="1"/>
  <c r="AD675"/>
  <c r="C675" s="1"/>
  <c r="D675" s="1"/>
  <c r="AD672"/>
  <c r="C672" s="1"/>
  <c r="D672" s="1"/>
  <c r="AD1977"/>
  <c r="C1977" s="1"/>
  <c r="D1977" s="1"/>
  <c r="AD2249"/>
  <c r="C2249" s="1"/>
  <c r="D2249" s="1"/>
  <c r="AD2119"/>
  <c r="C2119" s="1"/>
  <c r="D2119" s="1"/>
  <c r="AD2096"/>
  <c r="C2096" s="1"/>
  <c r="D2096" s="1"/>
  <c r="AD2071"/>
  <c r="C2071" s="1"/>
  <c r="D2071" s="1"/>
  <c r="AD1932"/>
  <c r="C1932" s="1"/>
  <c r="D1932" s="1"/>
  <c r="AD1583"/>
  <c r="C1583" s="1"/>
  <c r="D1583" s="1"/>
  <c r="AD2069"/>
  <c r="C2069" s="1"/>
  <c r="D2069" s="1"/>
  <c r="AD1980"/>
  <c r="C1980" s="1"/>
  <c r="D1980" s="1"/>
  <c r="AD1359"/>
  <c r="C1359" s="1"/>
  <c r="D1359" s="1"/>
  <c r="AD1700"/>
  <c r="C1700" s="1"/>
  <c r="D1700" s="1"/>
  <c r="AD1623"/>
  <c r="C1623" s="1"/>
  <c r="D1623" s="1"/>
  <c r="AD1266"/>
  <c r="C1266" s="1"/>
  <c r="D1266" s="1"/>
  <c r="AD1310"/>
  <c r="C1310" s="1"/>
  <c r="D1310" s="1"/>
  <c r="AD990"/>
  <c r="C990" s="1"/>
  <c r="D990" s="1"/>
  <c r="AD1153"/>
  <c r="C1153" s="1"/>
  <c r="D1153" s="1"/>
  <c r="AD987"/>
  <c r="C987" s="1"/>
  <c r="D987" s="1"/>
  <c r="AD748"/>
  <c r="C748" s="1"/>
  <c r="D748" s="1"/>
  <c r="AD932"/>
  <c r="C932" s="1"/>
  <c r="D932" s="1"/>
  <c r="AD904"/>
  <c r="C904" s="1"/>
  <c r="D904" s="1"/>
  <c r="AD866"/>
  <c r="C866" s="1"/>
  <c r="D866" s="1"/>
  <c r="AD734"/>
  <c r="C734" s="1"/>
  <c r="D734" s="1"/>
  <c r="AD2080"/>
  <c r="C2080" s="1"/>
  <c r="D2080" s="1"/>
  <c r="AD2324"/>
  <c r="C2324" s="1"/>
  <c r="D2324" s="1"/>
  <c r="AD2273"/>
  <c r="C2273" s="1"/>
  <c r="D2273" s="1"/>
  <c r="AD2167"/>
  <c r="C2167" s="1"/>
  <c r="D2167" s="1"/>
  <c r="AD2264"/>
  <c r="C2264" s="1"/>
  <c r="D2264" s="1"/>
  <c r="AD1710"/>
  <c r="C1710" s="1"/>
  <c r="D1710" s="1"/>
  <c r="AD1644"/>
  <c r="C1644" s="1"/>
  <c r="D1644" s="1"/>
  <c r="AD933"/>
  <c r="C933" s="1"/>
  <c r="D933" s="1"/>
  <c r="AD1459"/>
  <c r="C1459" s="1"/>
  <c r="D1459" s="1"/>
  <c r="AD1030"/>
  <c r="C1030" s="1"/>
  <c r="D1030" s="1"/>
  <c r="AD1441"/>
  <c r="C1441" s="1"/>
  <c r="D1441" s="1"/>
  <c r="AD1223"/>
  <c r="C1223" s="1"/>
  <c r="D1223" s="1"/>
  <c r="AD995"/>
  <c r="C995" s="1"/>
  <c r="D995" s="1"/>
  <c r="AD925"/>
  <c r="C925" s="1"/>
  <c r="D925" s="1"/>
  <c r="AD674"/>
  <c r="C674" s="1"/>
  <c r="D674" s="1"/>
  <c r="AD660"/>
  <c r="C660" s="1"/>
  <c r="D660" s="1"/>
  <c r="AD697"/>
  <c r="C697" s="1"/>
  <c r="D697" s="1"/>
  <c r="AD703"/>
  <c r="C703" s="1"/>
  <c r="D703" s="1"/>
  <c r="AD714"/>
  <c r="C714" s="1"/>
  <c r="D714" s="1"/>
  <c r="AD824"/>
  <c r="C824" s="1"/>
  <c r="D824" s="1"/>
  <c r="AD1157"/>
  <c r="C1157" s="1"/>
  <c r="D1157" s="1"/>
  <c r="AD1167"/>
  <c r="C1167" s="1"/>
  <c r="D1167" s="1"/>
  <c r="AD1066"/>
  <c r="C1066" s="1"/>
  <c r="D1066" s="1"/>
  <c r="AD1180"/>
  <c r="C1180" s="1"/>
  <c r="D1180" s="1"/>
  <c r="AD782"/>
  <c r="C782" s="1"/>
  <c r="D782" s="1"/>
  <c r="AD868"/>
  <c r="C868" s="1"/>
  <c r="D868" s="1"/>
  <c r="AD970"/>
  <c r="C970" s="1"/>
  <c r="D970" s="1"/>
  <c r="AD1027"/>
  <c r="C1027" s="1"/>
  <c r="D1027" s="1"/>
  <c r="AD1049"/>
  <c r="C1049" s="1"/>
  <c r="D1049" s="1"/>
  <c r="AD1071"/>
  <c r="C1071" s="1"/>
  <c r="D1071" s="1"/>
  <c r="AD959"/>
  <c r="C959" s="1"/>
  <c r="D959" s="1"/>
  <c r="AD1043"/>
  <c r="C1043" s="1"/>
  <c r="D1043" s="1"/>
  <c r="AD1059"/>
  <c r="C1059" s="1"/>
  <c r="D1059" s="1"/>
  <c r="AD1085"/>
  <c r="C1085" s="1"/>
  <c r="D1085" s="1"/>
  <c r="AD1088"/>
  <c r="C1088" s="1"/>
  <c r="D1088" s="1"/>
  <c r="AD1114"/>
  <c r="C1114" s="1"/>
  <c r="D1114" s="1"/>
  <c r="AD1148"/>
  <c r="C1148" s="1"/>
  <c r="D1148" s="1"/>
  <c r="AD658"/>
  <c r="C658" s="1"/>
  <c r="D658" s="1"/>
  <c r="AD892"/>
  <c r="C892" s="1"/>
  <c r="D892" s="1"/>
  <c r="AD981"/>
  <c r="C981" s="1"/>
  <c r="D981" s="1"/>
  <c r="AD1204"/>
  <c r="C1204" s="1"/>
  <c r="D1204" s="1"/>
  <c r="AD1364"/>
  <c r="C1364" s="1"/>
  <c r="D1364" s="1"/>
  <c r="AD1256"/>
  <c r="C1256" s="1"/>
  <c r="D1256" s="1"/>
  <c r="AD1273"/>
  <c r="C1273" s="1"/>
  <c r="D1273" s="1"/>
  <c r="AD1380"/>
  <c r="C1380" s="1"/>
  <c r="D1380" s="1"/>
  <c r="AD1435"/>
  <c r="C1435" s="1"/>
  <c r="D1435" s="1"/>
  <c r="AD1756"/>
  <c r="C1756" s="1"/>
  <c r="D1756" s="1"/>
  <c r="AD1053"/>
  <c r="C1053" s="1"/>
  <c r="D1053" s="1"/>
  <c r="AD1263"/>
  <c r="C1263" s="1"/>
  <c r="D1263" s="1"/>
  <c r="AD1271"/>
  <c r="C1271" s="1"/>
  <c r="D1271" s="1"/>
  <c r="AD1324"/>
  <c r="C1324" s="1"/>
  <c r="D1324" s="1"/>
  <c r="AD1418"/>
  <c r="C1418" s="1"/>
  <c r="D1418" s="1"/>
  <c r="AD1437"/>
  <c r="C1437" s="1"/>
  <c r="D1437" s="1"/>
  <c r="AD1466"/>
  <c r="C1466" s="1"/>
  <c r="D1466" s="1"/>
  <c r="AD1046"/>
  <c r="C1046" s="1"/>
  <c r="D1046" s="1"/>
  <c r="AD1337"/>
  <c r="C1337" s="1"/>
  <c r="D1337" s="1"/>
  <c r="AD1381"/>
  <c r="C1381" s="1"/>
  <c r="D1381" s="1"/>
  <c r="AD1451"/>
  <c r="C1451" s="1"/>
  <c r="D1451" s="1"/>
  <c r="AD1690"/>
  <c r="C1690" s="1"/>
  <c r="D1690" s="1"/>
  <c r="AD1711"/>
  <c r="C1711" s="1"/>
  <c r="D1711" s="1"/>
  <c r="AD1918"/>
  <c r="C1918" s="1"/>
  <c r="D1918" s="1"/>
  <c r="AD1296"/>
  <c r="C1296" s="1"/>
  <c r="D1296" s="1"/>
  <c r="AD1627"/>
  <c r="C1627" s="1"/>
  <c r="D1627" s="1"/>
  <c r="AD1640"/>
  <c r="C1640" s="1"/>
  <c r="D1640" s="1"/>
  <c r="AD1716"/>
  <c r="C1716" s="1"/>
  <c r="D1716" s="1"/>
  <c r="AD1522"/>
  <c r="C1522" s="1"/>
  <c r="D1522" s="1"/>
  <c r="AD1584"/>
  <c r="C1584" s="1"/>
  <c r="D1584" s="1"/>
  <c r="AD1622"/>
  <c r="C1622" s="1"/>
  <c r="D1622" s="1"/>
  <c r="AD1634"/>
  <c r="C1634" s="1"/>
  <c r="D1634" s="1"/>
  <c r="AD1548"/>
  <c r="C1548" s="1"/>
  <c r="D1548" s="1"/>
  <c r="AD1774"/>
  <c r="C1774" s="1"/>
  <c r="D1774" s="1"/>
  <c r="AD1786"/>
  <c r="C1786" s="1"/>
  <c r="D1786" s="1"/>
  <c r="AD2015"/>
  <c r="C2015" s="1"/>
  <c r="D2015" s="1"/>
  <c r="AD1802"/>
  <c r="C1802" s="1"/>
  <c r="D1802" s="1"/>
  <c r="AD1838"/>
  <c r="C1838" s="1"/>
  <c r="D1838" s="1"/>
  <c r="AD1938"/>
  <c r="C1938" s="1"/>
  <c r="D1938" s="1"/>
  <c r="AD1738"/>
  <c r="C1738" s="1"/>
  <c r="D1738" s="1"/>
  <c r="AD1801"/>
  <c r="C1801" s="1"/>
  <c r="D1801" s="1"/>
  <c r="AD1859"/>
  <c r="C1859" s="1"/>
  <c r="D1859" s="1"/>
  <c r="AD1880"/>
  <c r="C1880" s="1"/>
  <c r="D1880" s="1"/>
  <c r="AD1941"/>
  <c r="C1941" s="1"/>
  <c r="D1941" s="1"/>
  <c r="AD2000"/>
  <c r="C2000" s="1"/>
  <c r="D2000" s="1"/>
  <c r="AD2089"/>
  <c r="C2089" s="1"/>
  <c r="D2089" s="1"/>
  <c r="AD2279"/>
  <c r="C2279" s="1"/>
  <c r="D2279" s="1"/>
  <c r="AD2014"/>
  <c r="C2014" s="1"/>
  <c r="D2014" s="1"/>
  <c r="AD2017"/>
  <c r="C2017" s="1"/>
  <c r="D2017" s="1"/>
  <c r="AD2036"/>
  <c r="C2036" s="1"/>
  <c r="D2036" s="1"/>
  <c r="AD2056"/>
  <c r="C2056" s="1"/>
  <c r="D2056" s="1"/>
  <c r="AD2121"/>
  <c r="C2121" s="1"/>
  <c r="D2121" s="1"/>
  <c r="AD2138"/>
  <c r="C2138" s="1"/>
  <c r="D2138" s="1"/>
  <c r="AD2039"/>
  <c r="C2039" s="1"/>
  <c r="D2039" s="1"/>
  <c r="AD2160"/>
  <c r="C2160" s="1"/>
  <c r="D2160" s="1"/>
  <c r="AD2211"/>
  <c r="C2211" s="1"/>
  <c r="D2211" s="1"/>
  <c r="AD356"/>
  <c r="C356" s="1"/>
  <c r="D356" s="1"/>
  <c r="AD276"/>
  <c r="C276" s="1"/>
  <c r="D276" s="1"/>
  <c r="W160"/>
  <c r="V160"/>
  <c r="U160"/>
  <c r="AB159"/>
  <c r="T159"/>
  <c r="S159"/>
  <c r="Q159"/>
  <c r="U158"/>
  <c r="V158"/>
  <c r="W158"/>
  <c r="V156"/>
  <c r="W156"/>
  <c r="U156"/>
  <c r="AB155"/>
  <c r="T155"/>
  <c r="R155"/>
  <c r="S155"/>
  <c r="Q155"/>
  <c r="E155"/>
  <c r="AC155" s="1"/>
  <c r="W154"/>
  <c r="U154"/>
  <c r="V154"/>
  <c r="S146"/>
  <c r="R146"/>
  <c r="Q146"/>
  <c r="T146"/>
  <c r="AB146"/>
  <c r="W143"/>
  <c r="V143"/>
  <c r="U143"/>
  <c r="W141"/>
  <c r="V141"/>
  <c r="U141"/>
  <c r="Q140"/>
  <c r="S140"/>
  <c r="T140"/>
  <c r="AB140"/>
  <c r="R140"/>
  <c r="E140"/>
  <c r="AC140" s="1"/>
  <c r="U128"/>
  <c r="V128"/>
  <c r="W128"/>
  <c r="R121"/>
  <c r="S121"/>
  <c r="AB121"/>
  <c r="Q121"/>
  <c r="T121"/>
  <c r="E121"/>
  <c r="AC121" s="1"/>
  <c r="T118"/>
  <c r="AB118"/>
  <c r="Q118"/>
  <c r="S118"/>
  <c r="R118"/>
  <c r="E118"/>
  <c r="AC118" s="1"/>
  <c r="R114"/>
  <c r="S114"/>
  <c r="Q114"/>
  <c r="E114"/>
  <c r="AC114" s="1"/>
  <c r="V111"/>
  <c r="W111"/>
  <c r="U111"/>
  <c r="AB38"/>
  <c r="Q38"/>
  <c r="R38"/>
  <c r="E38"/>
  <c r="AC38" s="1"/>
  <c r="T38"/>
  <c r="S38"/>
  <c r="U19"/>
  <c r="W19"/>
  <c r="V19"/>
  <c r="AD1342"/>
  <c r="C1342" s="1"/>
  <c r="D1342" s="1"/>
  <c r="AD1022"/>
  <c r="C1022" s="1"/>
  <c r="D1022" s="1"/>
  <c r="AD1084"/>
  <c r="C1084" s="1"/>
  <c r="D1084" s="1"/>
  <c r="AD993"/>
  <c r="C993" s="1"/>
  <c r="D993" s="1"/>
  <c r="AD801"/>
  <c r="C801" s="1"/>
  <c r="D801" s="1"/>
  <c r="AD915"/>
  <c r="C915" s="1"/>
  <c r="D915" s="1"/>
  <c r="AD679"/>
  <c r="C679" s="1"/>
  <c r="D679" s="1"/>
  <c r="AD739"/>
  <c r="C739" s="1"/>
  <c r="D739" s="1"/>
  <c r="AD673"/>
  <c r="C673" s="1"/>
  <c r="D673" s="1"/>
  <c r="AD702"/>
  <c r="C702" s="1"/>
  <c r="D702" s="1"/>
  <c r="AD309"/>
  <c r="C309" s="1"/>
  <c r="D309" s="1"/>
  <c r="AD1819"/>
  <c r="C1819" s="1"/>
  <c r="D1819" s="1"/>
  <c r="AD1970"/>
  <c r="C1970" s="1"/>
  <c r="D1970" s="1"/>
  <c r="AD1924"/>
  <c r="C1924" s="1"/>
  <c r="D1924" s="1"/>
  <c r="AD1396"/>
  <c r="C1396" s="1"/>
  <c r="D1396" s="1"/>
  <c r="AD1525"/>
  <c r="C1525" s="1"/>
  <c r="D1525" s="1"/>
  <c r="AD1397"/>
  <c r="C1397" s="1"/>
  <c r="D1397" s="1"/>
  <c r="AD1336"/>
  <c r="C1336" s="1"/>
  <c r="D1336" s="1"/>
  <c r="AD1289"/>
  <c r="C1289" s="1"/>
  <c r="D1289" s="1"/>
  <c r="AD1331"/>
  <c r="C1331" s="1"/>
  <c r="D1331" s="1"/>
  <c r="AD738"/>
  <c r="C738" s="1"/>
  <c r="D738" s="1"/>
  <c r="AD722"/>
  <c r="C722" s="1"/>
  <c r="D722" s="1"/>
  <c r="AD2277"/>
  <c r="C2277" s="1"/>
  <c r="D2277" s="1"/>
  <c r="AD2511"/>
  <c r="C2511" s="1"/>
  <c r="D2511" s="1"/>
  <c r="AD2631"/>
  <c r="C2631" s="1"/>
  <c r="D2631" s="1"/>
  <c r="AD2503"/>
  <c r="C2503" s="1"/>
  <c r="D2503" s="1"/>
  <c r="AD2440"/>
  <c r="C2440" s="1"/>
  <c r="D2440" s="1"/>
  <c r="AD2401"/>
  <c r="C2401" s="1"/>
  <c r="D2401" s="1"/>
  <c r="AD2400"/>
  <c r="C2400" s="1"/>
  <c r="D2400" s="1"/>
  <c r="AD2384"/>
  <c r="C2384" s="1"/>
  <c r="D2384" s="1"/>
  <c r="AD2917"/>
  <c r="C2917" s="1"/>
  <c r="D2917" s="1"/>
  <c r="AD2768"/>
  <c r="C2768" s="1"/>
  <c r="D2768" s="1"/>
  <c r="AD2350"/>
  <c r="C2350" s="1"/>
  <c r="D2350" s="1"/>
  <c r="AD2311"/>
  <c r="C2311" s="1"/>
  <c r="D2311" s="1"/>
  <c r="AD2263"/>
  <c r="C2263" s="1"/>
  <c r="D2263" s="1"/>
  <c r="AD2184"/>
  <c r="C2184" s="1"/>
  <c r="D2184" s="1"/>
  <c r="AD2267"/>
  <c r="C2267" s="1"/>
  <c r="D2267" s="1"/>
  <c r="AD2151"/>
  <c r="C2151" s="1"/>
  <c r="D2151" s="1"/>
  <c r="AD1964"/>
  <c r="C1964" s="1"/>
  <c r="D1964" s="1"/>
  <c r="AD1986"/>
  <c r="C1986" s="1"/>
  <c r="D1986" s="1"/>
  <c r="AD1905"/>
  <c r="C1905" s="1"/>
  <c r="D1905" s="1"/>
  <c r="AD1100"/>
  <c r="C1100" s="1"/>
  <c r="D1100" s="1"/>
  <c r="AD840"/>
  <c r="C840" s="1"/>
  <c r="D840" s="1"/>
  <c r="AD1605"/>
  <c r="C1605" s="1"/>
  <c r="D1605" s="1"/>
  <c r="AD1365"/>
  <c r="C1365" s="1"/>
  <c r="D1365" s="1"/>
  <c r="AD1164"/>
  <c r="C1164" s="1"/>
  <c r="D1164" s="1"/>
  <c r="AD1009"/>
  <c r="C1009" s="1"/>
  <c r="D1009" s="1"/>
  <c r="AD791"/>
  <c r="C791" s="1"/>
  <c r="D791" s="1"/>
  <c r="AD1974"/>
  <c r="C1974" s="1"/>
  <c r="D1974" s="1"/>
  <c r="AD1956"/>
  <c r="C1956" s="1"/>
  <c r="D1956" s="1"/>
  <c r="AD1999"/>
  <c r="C1999" s="1"/>
  <c r="D1999" s="1"/>
  <c r="AD1982"/>
  <c r="C1982" s="1"/>
  <c r="D1982" s="1"/>
  <c r="AD1585"/>
  <c r="C1585" s="1"/>
  <c r="D1585" s="1"/>
  <c r="AD1414"/>
  <c r="C1414" s="1"/>
  <c r="D1414" s="1"/>
  <c r="AD1333"/>
  <c r="C1333" s="1"/>
  <c r="D1333" s="1"/>
  <c r="AD1446"/>
  <c r="C1446" s="1"/>
  <c r="D1446" s="1"/>
  <c r="AD1306"/>
  <c r="C1306" s="1"/>
  <c r="D1306" s="1"/>
  <c r="AD1315"/>
  <c r="C1315" s="1"/>
  <c r="D1315" s="1"/>
  <c r="AD1050"/>
  <c r="C1050" s="1"/>
  <c r="D1050" s="1"/>
  <c r="AD698"/>
  <c r="C698" s="1"/>
  <c r="D698" s="1"/>
  <c r="AD1036"/>
  <c r="C1036" s="1"/>
  <c r="D1036" s="1"/>
  <c r="AD814"/>
  <c r="C814" s="1"/>
  <c r="D814" s="1"/>
  <c r="AD890"/>
  <c r="C890" s="1"/>
  <c r="D890" s="1"/>
  <c r="AD2173"/>
  <c r="C2173" s="1"/>
  <c r="D2173" s="1"/>
  <c r="AD2142"/>
  <c r="C2142" s="1"/>
  <c r="D2142" s="1"/>
  <c r="AD2683"/>
  <c r="C2683" s="1"/>
  <c r="D2683" s="1"/>
  <c r="AD2302"/>
  <c r="C2302" s="1"/>
  <c r="D2302" s="1"/>
  <c r="AD707"/>
  <c r="C707" s="1"/>
  <c r="D707" s="1"/>
  <c r="AD921"/>
  <c r="C921" s="1"/>
  <c r="D921" s="1"/>
  <c r="AD802"/>
  <c r="C802" s="1"/>
  <c r="D802" s="1"/>
  <c r="AD889"/>
  <c r="C889" s="1"/>
  <c r="D889" s="1"/>
  <c r="AD695"/>
  <c r="C695" s="1"/>
  <c r="D695" s="1"/>
  <c r="AD797"/>
  <c r="C797" s="1"/>
  <c r="D797" s="1"/>
  <c r="AD747"/>
  <c r="C747" s="1"/>
  <c r="D747" s="1"/>
  <c r="AD806"/>
  <c r="C806" s="1"/>
  <c r="D806" s="1"/>
  <c r="AD836"/>
  <c r="C836" s="1"/>
  <c r="D836" s="1"/>
  <c r="AD855"/>
  <c r="C855" s="1"/>
  <c r="D855" s="1"/>
  <c r="AD843"/>
  <c r="C843" s="1"/>
  <c r="D843" s="1"/>
  <c r="AD765"/>
  <c r="C765" s="1"/>
  <c r="D765" s="1"/>
  <c r="AD937"/>
  <c r="C937" s="1"/>
  <c r="D937" s="1"/>
  <c r="AD997"/>
  <c r="C997" s="1"/>
  <c r="D997" s="1"/>
  <c r="AD1117"/>
  <c r="C1117" s="1"/>
  <c r="D1117" s="1"/>
  <c r="AD1156"/>
  <c r="C1156" s="1"/>
  <c r="D1156" s="1"/>
  <c r="AD1159"/>
  <c r="C1159" s="1"/>
  <c r="D1159" s="1"/>
  <c r="AD1171"/>
  <c r="C1171" s="1"/>
  <c r="D1171" s="1"/>
  <c r="AD1199"/>
  <c r="C1199" s="1"/>
  <c r="D1199" s="1"/>
  <c r="AD1208"/>
  <c r="C1208" s="1"/>
  <c r="D1208" s="1"/>
  <c r="AD974"/>
  <c r="C974" s="1"/>
  <c r="D974" s="1"/>
  <c r="AD1010"/>
  <c r="C1010" s="1"/>
  <c r="D1010" s="1"/>
  <c r="AD1083"/>
  <c r="C1083" s="1"/>
  <c r="D1083" s="1"/>
  <c r="AD1008"/>
  <c r="C1008" s="1"/>
  <c r="D1008" s="1"/>
  <c r="AD1034"/>
  <c r="C1034" s="1"/>
  <c r="D1034" s="1"/>
  <c r="AD1106"/>
  <c r="C1106" s="1"/>
  <c r="D1106" s="1"/>
  <c r="AD1168"/>
  <c r="C1168" s="1"/>
  <c r="D1168" s="1"/>
  <c r="AD1047"/>
  <c r="C1047" s="1"/>
  <c r="D1047" s="1"/>
  <c r="AD982"/>
  <c r="C982" s="1"/>
  <c r="D982" s="1"/>
  <c r="AD984"/>
  <c r="C984" s="1"/>
  <c r="D984" s="1"/>
  <c r="AD1037"/>
  <c r="C1037" s="1"/>
  <c r="D1037" s="1"/>
  <c r="AD1041"/>
  <c r="C1041" s="1"/>
  <c r="D1041" s="1"/>
  <c r="AD1145"/>
  <c r="C1145" s="1"/>
  <c r="D1145" s="1"/>
  <c r="AD1373"/>
  <c r="C1373" s="1"/>
  <c r="D1373" s="1"/>
  <c r="AD978"/>
  <c r="C978" s="1"/>
  <c r="D978" s="1"/>
  <c r="AD1233"/>
  <c r="C1233" s="1"/>
  <c r="D1233" s="1"/>
  <c r="AD1398"/>
  <c r="C1398" s="1"/>
  <c r="D1398" s="1"/>
  <c r="AD1447"/>
  <c r="C1447" s="1"/>
  <c r="D1447" s="1"/>
  <c r="AD1319"/>
  <c r="C1319" s="1"/>
  <c r="D1319" s="1"/>
  <c r="AD1357"/>
  <c r="C1357" s="1"/>
  <c r="D1357" s="1"/>
  <c r="AD1444"/>
  <c r="C1444" s="1"/>
  <c r="D1444" s="1"/>
  <c r="AD1460"/>
  <c r="C1460" s="1"/>
  <c r="D1460" s="1"/>
  <c r="AD1000"/>
  <c r="C1000" s="1"/>
  <c r="D1000" s="1"/>
  <c r="AD1213"/>
  <c r="C1213" s="1"/>
  <c r="D1213" s="1"/>
  <c r="AD1291"/>
  <c r="C1291" s="1"/>
  <c r="D1291" s="1"/>
  <c r="AD1353"/>
  <c r="C1353" s="1"/>
  <c r="D1353" s="1"/>
  <c r="AD1529"/>
  <c r="C1529" s="1"/>
  <c r="D1529" s="1"/>
  <c r="AD1580"/>
  <c r="C1580" s="1"/>
  <c r="D1580" s="1"/>
  <c r="AD1590"/>
  <c r="C1590" s="1"/>
  <c r="D1590" s="1"/>
  <c r="AD1656"/>
  <c r="C1656" s="1"/>
  <c r="D1656" s="1"/>
  <c r="AD1683"/>
  <c r="C1683" s="1"/>
  <c r="D1683" s="1"/>
  <c r="AD1725"/>
  <c r="C1725" s="1"/>
  <c r="D1725" s="1"/>
  <c r="AD1214"/>
  <c r="C1214" s="1"/>
  <c r="D1214" s="1"/>
  <c r="AD1556"/>
  <c r="C1556" s="1"/>
  <c r="D1556" s="1"/>
  <c r="AD1760"/>
  <c r="C1760" s="1"/>
  <c r="D1760" s="1"/>
  <c r="AD1547"/>
  <c r="C1547" s="1"/>
  <c r="D1547" s="1"/>
  <c r="AD1620"/>
  <c r="C1620" s="1"/>
  <c r="D1620" s="1"/>
  <c r="AD1750"/>
  <c r="C1750" s="1"/>
  <c r="D1750" s="1"/>
  <c r="AD1641"/>
  <c r="C1641" s="1"/>
  <c r="D1641" s="1"/>
  <c r="AD1720"/>
  <c r="C1720" s="1"/>
  <c r="D1720" s="1"/>
  <c r="AD1764"/>
  <c r="C1764" s="1"/>
  <c r="D1764" s="1"/>
  <c r="AD1822"/>
  <c r="C1822" s="1"/>
  <c r="D1822" s="1"/>
  <c r="AD1846"/>
  <c r="C1846" s="1"/>
  <c r="D1846" s="1"/>
  <c r="AD1847"/>
  <c r="C1847" s="1"/>
  <c r="D1847" s="1"/>
  <c r="AD1863"/>
  <c r="C1863" s="1"/>
  <c r="D1863" s="1"/>
  <c r="AD2085"/>
  <c r="C2085" s="1"/>
  <c r="D2085" s="1"/>
  <c r="AD2197"/>
  <c r="C2197" s="1"/>
  <c r="D2197" s="1"/>
  <c r="AD1670"/>
  <c r="C1670" s="1"/>
  <c r="D1670" s="1"/>
  <c r="AD1726"/>
  <c r="C1726" s="1"/>
  <c r="D1726" s="1"/>
  <c r="AD1776"/>
  <c r="C1776" s="1"/>
  <c r="D1776" s="1"/>
  <c r="AD1837"/>
  <c r="C1837" s="1"/>
  <c r="D1837" s="1"/>
  <c r="AD1848"/>
  <c r="C1848" s="1"/>
  <c r="D1848" s="1"/>
  <c r="AD1858"/>
  <c r="C1858" s="1"/>
  <c r="D1858" s="1"/>
  <c r="AD1909"/>
  <c r="C1909" s="1"/>
  <c r="D1909" s="1"/>
  <c r="AD1960"/>
  <c r="C1960" s="1"/>
  <c r="D1960" s="1"/>
  <c r="AD1997"/>
  <c r="C1997" s="1"/>
  <c r="D1997" s="1"/>
  <c r="AD2174"/>
  <c r="C2174" s="1"/>
  <c r="D2174" s="1"/>
  <c r="AD2203"/>
  <c r="C2203" s="1"/>
  <c r="D2203" s="1"/>
  <c r="AD2216"/>
  <c r="C2216" s="1"/>
  <c r="D2216" s="1"/>
  <c r="AD2257"/>
  <c r="C2257" s="1"/>
  <c r="D2257" s="1"/>
  <c r="AD2334"/>
  <c r="C2334" s="1"/>
  <c r="D2334" s="1"/>
  <c r="AD2205"/>
  <c r="C2205" s="1"/>
  <c r="D2205" s="1"/>
  <c r="AD2310"/>
  <c r="C2310" s="1"/>
  <c r="D2310" s="1"/>
  <c r="AD2250"/>
  <c r="C2250" s="1"/>
  <c r="D2250" s="1"/>
  <c r="AD2278"/>
  <c r="C2278" s="1"/>
  <c r="D2278" s="1"/>
  <c r="AD2300"/>
  <c r="C2300" s="1"/>
  <c r="D2300" s="1"/>
  <c r="AD2314"/>
  <c r="C2314" s="1"/>
  <c r="D2314" s="1"/>
  <c r="AD1830"/>
  <c r="C1830" s="1"/>
  <c r="D1830" s="1"/>
  <c r="AD2045"/>
  <c r="C2045" s="1"/>
  <c r="D2045" s="1"/>
  <c r="AD2122"/>
  <c r="C2122" s="1"/>
  <c r="D2122" s="1"/>
  <c r="AD2168"/>
  <c r="C2168" s="1"/>
  <c r="D2168" s="1"/>
  <c r="AD2371"/>
  <c r="C2371" s="1"/>
  <c r="D2371" s="1"/>
  <c r="AD2077"/>
  <c r="C2077" s="1"/>
  <c r="D2077" s="1"/>
  <c r="AD2200"/>
  <c r="C2200" s="1"/>
  <c r="D2200" s="1"/>
  <c r="AD2229"/>
  <c r="C2229" s="1"/>
  <c r="D2229" s="1"/>
  <c r="AD610"/>
  <c r="C610" s="1"/>
  <c r="D610" s="1"/>
  <c r="AD584"/>
  <c r="C584" s="1"/>
  <c r="D584" s="1"/>
  <c r="AD265"/>
  <c r="C265" s="1"/>
  <c r="D265" s="1"/>
  <c r="AD374"/>
  <c r="C374" s="1"/>
  <c r="D374" s="1"/>
  <c r="AD550"/>
  <c r="C550" s="1"/>
  <c r="D550" s="1"/>
  <c r="AD645"/>
  <c r="C645" s="1"/>
  <c r="D645" s="1"/>
  <c r="AD2542"/>
  <c r="C2542" s="1"/>
  <c r="D2542" s="1"/>
  <c r="E164"/>
  <c r="AC164" s="1"/>
  <c r="E139"/>
  <c r="AC139" s="1"/>
  <c r="E134"/>
  <c r="AC134" s="1"/>
  <c r="E133"/>
  <c r="AC133" s="1"/>
  <c r="E62"/>
  <c r="AC62" s="1"/>
  <c r="H28" i="2"/>
  <c r="H6"/>
  <c r="G28"/>
  <c r="J28" s="1"/>
  <c r="G6"/>
  <c r="E8"/>
  <c r="E6"/>
  <c r="F8"/>
  <c r="H8"/>
  <c r="H10"/>
  <c r="H18"/>
  <c r="G8"/>
  <c r="G10"/>
  <c r="J10" s="1"/>
  <c r="G18"/>
  <c r="J18" s="1"/>
  <c r="F6"/>
  <c r="AD456" i="5"/>
  <c r="C456" s="1"/>
  <c r="D456" s="1"/>
  <c r="AD403"/>
  <c r="C403" s="1"/>
  <c r="D403" s="1"/>
  <c r="AD2656"/>
  <c r="C2656" s="1"/>
  <c r="D2656" s="1"/>
  <c r="AD1672"/>
  <c r="C1672" s="1"/>
  <c r="D1672" s="1"/>
  <c r="E158"/>
  <c r="AC158" s="1"/>
  <c r="E156"/>
  <c r="AC156" s="1"/>
  <c r="E154"/>
  <c r="AC154" s="1"/>
  <c r="E128"/>
  <c r="AC128" s="1"/>
  <c r="AD1579"/>
  <c r="C1579" s="1"/>
  <c r="D1579" s="1"/>
  <c r="AD2975"/>
  <c r="C2975" s="1"/>
  <c r="D2975" s="1"/>
  <c r="U2998"/>
  <c r="V2998"/>
  <c r="Q2994"/>
  <c r="R2994"/>
  <c r="S2994"/>
  <c r="U2991"/>
  <c r="V2991"/>
  <c r="R2990"/>
  <c r="S2990"/>
  <c r="Q2984"/>
  <c r="AB2984"/>
  <c r="V2983"/>
  <c r="W2983"/>
  <c r="S2976"/>
  <c r="AB2976"/>
  <c r="T2976"/>
  <c r="V2967"/>
  <c r="W2967"/>
  <c r="W2958"/>
  <c r="V2958"/>
  <c r="U2958"/>
  <c r="S2958"/>
  <c r="Q2958"/>
  <c r="R2958"/>
  <c r="U2955"/>
  <c r="W2955"/>
  <c r="V2955"/>
  <c r="W2954"/>
  <c r="U2954"/>
  <c r="V2953"/>
  <c r="U2953"/>
  <c r="V2950"/>
  <c r="U2950"/>
  <c r="U2944"/>
  <c r="V2944"/>
  <c r="AB2943"/>
  <c r="R2943"/>
  <c r="S2943"/>
  <c r="V2940"/>
  <c r="W2940"/>
  <c r="S2940"/>
  <c r="T2940"/>
  <c r="E2940"/>
  <c r="AC2940" s="1"/>
  <c r="Q2940"/>
  <c r="R2940"/>
  <c r="AB2939"/>
  <c r="S2939"/>
  <c r="R2939"/>
  <c r="V2937"/>
  <c r="U2937"/>
  <c r="AB2937"/>
  <c r="R2937"/>
  <c r="T2937"/>
  <c r="S2937"/>
  <c r="U2934"/>
  <c r="W2934"/>
  <c r="V2934"/>
  <c r="S2922"/>
  <c r="AB2922"/>
  <c r="R2922"/>
  <c r="AB2918"/>
  <c r="Q2918"/>
  <c r="T2913"/>
  <c r="Q2913"/>
  <c r="R2913"/>
  <c r="U2908"/>
  <c r="V2908"/>
  <c r="U2906"/>
  <c r="V2906"/>
  <c r="W2906"/>
  <c r="R2906"/>
  <c r="Q2906"/>
  <c r="S2906"/>
  <c r="R2905"/>
  <c r="S2905"/>
  <c r="T2905"/>
  <c r="Q2901"/>
  <c r="AB2901"/>
  <c r="T2901"/>
  <c r="AB2897"/>
  <c r="R2897"/>
  <c r="S2897"/>
  <c r="U2896"/>
  <c r="V2896"/>
  <c r="W2896"/>
  <c r="V2893"/>
  <c r="W2893"/>
  <c r="U2893"/>
  <c r="W2882"/>
  <c r="U2882"/>
  <c r="Q2882"/>
  <c r="AD2882" s="1"/>
  <c r="C2882" s="1"/>
  <c r="D2882" s="1"/>
  <c r="AB2882"/>
  <c r="R2882"/>
  <c r="W2877"/>
  <c r="V2877"/>
  <c r="U2868"/>
  <c r="V2868"/>
  <c r="Q2867"/>
  <c r="R2867"/>
  <c r="S2867"/>
  <c r="T2867"/>
  <c r="AB2865"/>
  <c r="Q2865"/>
  <c r="R2865"/>
  <c r="V2864"/>
  <c r="U2864"/>
  <c r="R2858"/>
  <c r="S2858"/>
  <c r="AB2858"/>
  <c r="E2853"/>
  <c r="AC2853" s="1"/>
  <c r="AB2853"/>
  <c r="R2851"/>
  <c r="S2851"/>
  <c r="T2851"/>
  <c r="V2850"/>
  <c r="U2850"/>
  <c r="W2850"/>
  <c r="T2847"/>
  <c r="AB2847"/>
  <c r="U2839"/>
  <c r="V2839"/>
  <c r="W2839"/>
  <c r="T2839"/>
  <c r="E2839"/>
  <c r="AC2839" s="1"/>
  <c r="R2832"/>
  <c r="AB2832"/>
  <c r="S2832"/>
  <c r="T2832"/>
  <c r="T2828"/>
  <c r="S2828"/>
  <c r="AB2828"/>
  <c r="Q2828"/>
  <c r="S2826"/>
  <c r="E2826"/>
  <c r="AC2826" s="1"/>
  <c r="T2826"/>
  <c r="AB2826"/>
  <c r="T2824"/>
  <c r="Q2824"/>
  <c r="AD2824" s="1"/>
  <c r="C2824" s="1"/>
  <c r="D2824" s="1"/>
  <c r="R2824"/>
  <c r="AB2819"/>
  <c r="E2819"/>
  <c r="AC2819" s="1"/>
  <c r="R2819"/>
  <c r="S2819"/>
  <c r="V2818"/>
  <c r="U2818"/>
  <c r="W2818"/>
  <c r="AB2818"/>
  <c r="R2818"/>
  <c r="Q2818"/>
  <c r="S2818"/>
  <c r="T2816"/>
  <c r="Q2816"/>
  <c r="R2816"/>
  <c r="U2815"/>
  <c r="V2815"/>
  <c r="S2811"/>
  <c r="T2811"/>
  <c r="R2811"/>
  <c r="AB2811"/>
  <c r="S2807"/>
  <c r="T2807"/>
  <c r="AB2807"/>
  <c r="Q2797"/>
  <c r="T2797"/>
  <c r="AB2791"/>
  <c r="Q2791"/>
  <c r="S2791"/>
  <c r="AB2787"/>
  <c r="Q2787"/>
  <c r="V2782"/>
  <c r="W2782"/>
  <c r="S2782"/>
  <c r="R2782"/>
  <c r="T2782"/>
  <c r="AB2782"/>
  <c r="W2773"/>
  <c r="U2773"/>
  <c r="R2773"/>
  <c r="AB2773"/>
  <c r="T2773"/>
  <c r="V2772"/>
  <c r="W2772"/>
  <c r="R2772"/>
  <c r="S2772"/>
  <c r="Q2772"/>
  <c r="E2772"/>
  <c r="AC2772" s="1"/>
  <c r="T2772"/>
  <c r="R2764"/>
  <c r="T2764"/>
  <c r="S2764"/>
  <c r="AB2764"/>
  <c r="U2762"/>
  <c r="V2762"/>
  <c r="T2760"/>
  <c r="AB2760"/>
  <c r="Q2760"/>
  <c r="S2757"/>
  <c r="T2757"/>
  <c r="V2756"/>
  <c r="U2756"/>
  <c r="Q2754"/>
  <c r="S2754"/>
  <c r="T2754"/>
  <c r="AB2754"/>
  <c r="R2752"/>
  <c r="T2752"/>
  <c r="V2751"/>
  <c r="W2751"/>
  <c r="T2751"/>
  <c r="E2751"/>
  <c r="AC2751" s="1"/>
  <c r="AB2751"/>
  <c r="Q2751"/>
  <c r="R2751"/>
  <c r="U2750"/>
  <c r="V2750"/>
  <c r="W2747"/>
  <c r="U2747"/>
  <c r="T2740"/>
  <c r="Q2740"/>
  <c r="AB2740"/>
  <c r="R2740"/>
  <c r="V2728"/>
  <c r="W2728"/>
  <c r="S2726"/>
  <c r="R2726"/>
  <c r="T2726"/>
  <c r="AB2726"/>
  <c r="U2722"/>
  <c r="V2722"/>
  <c r="Q2722"/>
  <c r="AB2722"/>
  <c r="R2722"/>
  <c r="T2722"/>
  <c r="S2722"/>
  <c r="V2714"/>
  <c r="W2714"/>
  <c r="T2711"/>
  <c r="S2711"/>
  <c r="R2711"/>
  <c r="AB2708"/>
  <c r="T2708"/>
  <c r="S2708"/>
  <c r="W2707"/>
  <c r="U2707"/>
  <c r="Q2703"/>
  <c r="AB2703"/>
  <c r="R2703"/>
  <c r="S2703"/>
  <c r="S2698"/>
  <c r="R2698"/>
  <c r="T2698"/>
  <c r="AB2698"/>
  <c r="Q2696"/>
  <c r="S2696"/>
  <c r="R2696"/>
  <c r="AB2696"/>
  <c r="T2696"/>
  <c r="W2695"/>
  <c r="U2695"/>
  <c r="V2695"/>
  <c r="U2686"/>
  <c r="V2686"/>
  <c r="U2682"/>
  <c r="V2682"/>
  <c r="W2682"/>
  <c r="Q2675"/>
  <c r="R2675"/>
  <c r="AB2675"/>
  <c r="T2675"/>
  <c r="S2675"/>
  <c r="V2674"/>
  <c r="W2674"/>
  <c r="W2662"/>
  <c r="V2662"/>
  <c r="U2662"/>
  <c r="S2658"/>
  <c r="R2658"/>
  <c r="T2658"/>
  <c r="AB2658"/>
  <c r="U2657"/>
  <c r="V2657"/>
  <c r="W2657"/>
  <c r="AB2655"/>
  <c r="R2655"/>
  <c r="Q2655"/>
  <c r="S2655"/>
  <c r="W2654"/>
  <c r="U2654"/>
  <c r="S2646"/>
  <c r="T2646"/>
  <c r="Q2646"/>
  <c r="AB2646"/>
  <c r="V2645"/>
  <c r="W2645"/>
  <c r="AB2645"/>
  <c r="T2645"/>
  <c r="Q2645"/>
  <c r="R2645"/>
  <c r="W2629"/>
  <c r="V2629"/>
  <c r="U2629"/>
  <c r="R2629"/>
  <c r="T2629"/>
  <c r="V2616"/>
  <c r="U2616"/>
  <c r="S2616"/>
  <c r="AB2616"/>
  <c r="Q2616"/>
  <c r="AB2614"/>
  <c r="Q2614"/>
  <c r="R2614"/>
  <c r="S2614"/>
  <c r="V2613"/>
  <c r="U2613"/>
  <c r="W2613"/>
  <c r="R2613"/>
  <c r="T2613"/>
  <c r="S2613"/>
  <c r="AB2613"/>
  <c r="R2608"/>
  <c r="Q2608"/>
  <c r="S2608"/>
  <c r="T2608"/>
  <c r="U2605"/>
  <c r="V2605"/>
  <c r="AB2605"/>
  <c r="T2605"/>
  <c r="E2605"/>
  <c r="AC2605" s="1"/>
  <c r="R2605"/>
  <c r="S2605"/>
  <c r="T2604"/>
  <c r="Q2604"/>
  <c r="AB2604"/>
  <c r="S2604"/>
  <c r="V2598"/>
  <c r="W2598"/>
  <c r="V2597"/>
  <c r="W2597"/>
  <c r="AB2597"/>
  <c r="T2597"/>
  <c r="E2597"/>
  <c r="AC2597" s="1"/>
  <c r="R2597"/>
  <c r="S2597"/>
  <c r="Q2594"/>
  <c r="AB2594"/>
  <c r="W2591"/>
  <c r="V2591"/>
  <c r="U2580"/>
  <c r="W2580"/>
  <c r="W2578"/>
  <c r="U2578"/>
  <c r="V2578"/>
  <c r="V2576"/>
  <c r="U2576"/>
  <c r="V2563"/>
  <c r="W2563"/>
  <c r="U2563"/>
  <c r="T2563"/>
  <c r="E2563"/>
  <c r="AC2563" s="1"/>
  <c r="Q2563"/>
  <c r="R2563"/>
  <c r="AB2553"/>
  <c r="Q2553"/>
  <c r="T2553"/>
  <c r="W2552"/>
  <c r="U2552"/>
  <c r="AB2543"/>
  <c r="T2543"/>
  <c r="Q2543"/>
  <c r="R2543"/>
  <c r="Q2533"/>
  <c r="T2533"/>
  <c r="AB2533"/>
  <c r="R2533"/>
  <c r="Q2530"/>
  <c r="T2530"/>
  <c r="S2527"/>
  <c r="T2527"/>
  <c r="Q2527"/>
  <c r="Q2515"/>
  <c r="T2515"/>
  <c r="AB2515"/>
  <c r="W2514"/>
  <c r="U2514"/>
  <c r="V2473"/>
  <c r="W2473"/>
  <c r="S2448"/>
  <c r="AB2448"/>
  <c r="T2448"/>
  <c r="Q2448"/>
  <c r="Q2437"/>
  <c r="AB2437"/>
  <c r="T2437"/>
  <c r="S2437"/>
  <c r="U2431"/>
  <c r="V2431"/>
  <c r="W2431"/>
  <c r="U2406"/>
  <c r="V2406"/>
  <c r="W2406"/>
  <c r="U2390"/>
  <c r="V2390"/>
  <c r="R2390"/>
  <c r="Q2390"/>
  <c r="S2390"/>
  <c r="T2390"/>
  <c r="W2358"/>
  <c r="U2358"/>
  <c r="R2358"/>
  <c r="S2358"/>
  <c r="S2352"/>
  <c r="Q2352"/>
  <c r="R2352"/>
  <c r="AB2352"/>
  <c r="AB2351"/>
  <c r="T2351"/>
  <c r="Q2351"/>
  <c r="R2351"/>
  <c r="E2275"/>
  <c r="AC2275" s="1"/>
  <c r="AB2275"/>
  <c r="AD2275" s="1"/>
  <c r="C2275" s="1"/>
  <c r="D2275" s="1"/>
  <c r="V2274"/>
  <c r="W2274"/>
  <c r="AB2261"/>
  <c r="Q2261"/>
  <c r="S2261"/>
  <c r="Q2245"/>
  <c r="S2245"/>
  <c r="T2245"/>
  <c r="AB2245"/>
  <c r="T2209"/>
  <c r="Q2209"/>
  <c r="W2038"/>
  <c r="V2038"/>
  <c r="AB2029"/>
  <c r="Q2029"/>
  <c r="E2002"/>
  <c r="AC2002" s="1"/>
  <c r="Q2002"/>
  <c r="S2001"/>
  <c r="R2001"/>
  <c r="U1737"/>
  <c r="W1737"/>
  <c r="W1652"/>
  <c r="U1652"/>
  <c r="Q1632"/>
  <c r="AB1632"/>
  <c r="T1632"/>
  <c r="Q1589"/>
  <c r="AD1589" s="1"/>
  <c r="C1589" s="1"/>
  <c r="D1589" s="1"/>
  <c r="AB1589"/>
  <c r="U1581"/>
  <c r="W1581"/>
  <c r="AB1507"/>
  <c r="T1507"/>
  <c r="S1384"/>
  <c r="E1384"/>
  <c r="AC1384" s="1"/>
  <c r="V1109"/>
  <c r="W1109"/>
  <c r="U1109"/>
  <c r="AD423"/>
  <c r="C423" s="1"/>
  <c r="D423" s="1"/>
  <c r="AD519"/>
  <c r="C519" s="1"/>
  <c r="D519" s="1"/>
  <c r="AD647"/>
  <c r="C647" s="1"/>
  <c r="D647" s="1"/>
  <c r="AD735"/>
  <c r="C735" s="1"/>
  <c r="D735" s="1"/>
  <c r="AD929"/>
  <c r="C929" s="1"/>
  <c r="D929" s="1"/>
  <c r="AD854"/>
  <c r="C854" s="1"/>
  <c r="D854" s="1"/>
  <c r="AD772"/>
  <c r="C772" s="1"/>
  <c r="D772" s="1"/>
  <c r="AD688"/>
  <c r="C688" s="1"/>
  <c r="D688" s="1"/>
  <c r="AD657"/>
  <c r="C657" s="1"/>
  <c r="D657" s="1"/>
  <c r="AD936"/>
  <c r="C936" s="1"/>
  <c r="D936" s="1"/>
  <c r="AD858"/>
  <c r="C858" s="1"/>
  <c r="D858" s="1"/>
  <c r="AD2163"/>
  <c r="C2163" s="1"/>
  <c r="D2163" s="1"/>
  <c r="AD1655"/>
  <c r="C1655" s="1"/>
  <c r="D1655" s="1"/>
  <c r="AD1097"/>
  <c r="C1097" s="1"/>
  <c r="D1097" s="1"/>
  <c r="AD1076"/>
  <c r="C1076" s="1"/>
  <c r="D1076" s="1"/>
  <c r="AD2330"/>
  <c r="C2330" s="1"/>
  <c r="D2330" s="1"/>
  <c r="AD943"/>
  <c r="C943" s="1"/>
  <c r="D943" s="1"/>
  <c r="AD1138"/>
  <c r="C1138" s="1"/>
  <c r="D1138" s="1"/>
  <c r="AD2985"/>
  <c r="C2985" s="1"/>
  <c r="D2985" s="1"/>
  <c r="AD2046"/>
  <c r="C2046" s="1"/>
  <c r="D2046" s="1"/>
  <c r="AD2508"/>
  <c r="C2508" s="1"/>
  <c r="D2508" s="1"/>
  <c r="AD2570"/>
  <c r="C2570" s="1"/>
  <c r="D2570" s="1"/>
  <c r="AD2145"/>
  <c r="C2145" s="1"/>
  <c r="D2145" s="1"/>
  <c r="AD2164"/>
  <c r="C2164" s="1"/>
  <c r="D2164" s="1"/>
  <c r="AD1749"/>
  <c r="C1749" s="1"/>
  <c r="D1749" s="1"/>
  <c r="AD2328"/>
  <c r="C2328" s="1"/>
  <c r="D2328" s="1"/>
  <c r="AD2289"/>
  <c r="C2289" s="1"/>
  <c r="D2289" s="1"/>
  <c r="AD2235"/>
  <c r="C2235" s="1"/>
  <c r="D2235" s="1"/>
  <c r="AD1806"/>
  <c r="C1806" s="1"/>
  <c r="D1806" s="1"/>
  <c r="AD2109"/>
  <c r="C2109" s="1"/>
  <c r="D2109" s="1"/>
  <c r="AD1476"/>
  <c r="C1476" s="1"/>
  <c r="D1476" s="1"/>
  <c r="AD2024"/>
  <c r="C2024" s="1"/>
  <c r="D2024" s="1"/>
  <c r="AD2020"/>
  <c r="C2020" s="1"/>
  <c r="D2020" s="1"/>
  <c r="AD1993"/>
  <c r="C1993" s="1"/>
  <c r="D1993" s="1"/>
  <c r="AD1600"/>
  <c r="C1600" s="1"/>
  <c r="D1600" s="1"/>
  <c r="AD1098"/>
  <c r="C1098" s="1"/>
  <c r="D1098" s="1"/>
  <c r="AD1182"/>
  <c r="C1182" s="1"/>
  <c r="D1182" s="1"/>
  <c r="AD1042"/>
  <c r="C1042" s="1"/>
  <c r="D1042" s="1"/>
  <c r="AD1247"/>
  <c r="C1247" s="1"/>
  <c r="D1247" s="1"/>
  <c r="AD1426"/>
  <c r="C1426" s="1"/>
  <c r="D1426" s="1"/>
  <c r="AD1062"/>
  <c r="C1062" s="1"/>
  <c r="D1062" s="1"/>
  <c r="AD1096"/>
  <c r="C1096" s="1"/>
  <c r="D1096" s="1"/>
  <c r="AD1177"/>
  <c r="C1177" s="1"/>
  <c r="D1177" s="1"/>
  <c r="AD1203"/>
  <c r="C1203" s="1"/>
  <c r="D1203" s="1"/>
  <c r="AD661"/>
  <c r="C661" s="1"/>
  <c r="D661" s="1"/>
  <c r="AD944"/>
  <c r="C944" s="1"/>
  <c r="D944" s="1"/>
  <c r="AD832"/>
  <c r="C832" s="1"/>
  <c r="D832" s="1"/>
  <c r="AD731"/>
  <c r="C731" s="1"/>
  <c r="D731" s="1"/>
  <c r="AD704"/>
  <c r="C704" s="1"/>
  <c r="D704" s="1"/>
  <c r="AD1262"/>
  <c r="C1262" s="1"/>
  <c r="D1262" s="1"/>
  <c r="AD1308"/>
  <c r="C1308" s="1"/>
  <c r="D1308" s="1"/>
  <c r="AD1224"/>
  <c r="C1224" s="1"/>
  <c r="D1224" s="1"/>
  <c r="AD871"/>
  <c r="C871" s="1"/>
  <c r="D871" s="1"/>
  <c r="AD1142"/>
  <c r="C1142" s="1"/>
  <c r="D1142" s="1"/>
  <c r="AD862"/>
  <c r="C862" s="1"/>
  <c r="D862" s="1"/>
  <c r="AD743"/>
  <c r="C743" s="1"/>
  <c r="D743" s="1"/>
  <c r="AD1943"/>
  <c r="C1943" s="1"/>
  <c r="D1943" s="1"/>
  <c r="AD1779"/>
  <c r="C1779" s="1"/>
  <c r="D1779" s="1"/>
  <c r="AD1697"/>
  <c r="C1697" s="1"/>
  <c r="D1697" s="1"/>
  <c r="AD1612"/>
  <c r="C1612" s="1"/>
  <c r="D1612" s="1"/>
  <c r="AD1607"/>
  <c r="C1607" s="1"/>
  <c r="D1607" s="1"/>
  <c r="AD1587"/>
  <c r="C1587" s="1"/>
  <c r="D1587" s="1"/>
  <c r="AD1309"/>
  <c r="C1309" s="1"/>
  <c r="D1309" s="1"/>
  <c r="AD1570"/>
  <c r="C1570" s="1"/>
  <c r="D1570" s="1"/>
  <c r="AD340"/>
  <c r="C340" s="1"/>
  <c r="D340" s="1"/>
  <c r="AD505"/>
  <c r="C505" s="1"/>
  <c r="D505" s="1"/>
  <c r="AD616"/>
  <c r="C616" s="1"/>
  <c r="D616" s="1"/>
  <c r="AD652"/>
  <c r="C652" s="1"/>
  <c r="D652" s="1"/>
  <c r="AD562"/>
  <c r="C562" s="1"/>
  <c r="D562" s="1"/>
  <c r="AD437"/>
  <c r="C437" s="1"/>
  <c r="D437" s="1"/>
  <c r="AD542"/>
  <c r="C542" s="1"/>
  <c r="D542" s="1"/>
  <c r="AD305"/>
  <c r="C305" s="1"/>
  <c r="D305" s="1"/>
  <c r="AD498"/>
  <c r="C498" s="1"/>
  <c r="D498" s="1"/>
  <c r="AD520"/>
  <c r="C520" s="1"/>
  <c r="D520" s="1"/>
  <c r="W1430"/>
  <c r="Q1393"/>
  <c r="AD1393" s="1"/>
  <c r="C1393" s="1"/>
  <c r="D1393" s="1"/>
  <c r="U1505"/>
  <c r="R1652"/>
  <c r="S1578"/>
  <c r="AD1578" s="1"/>
  <c r="C1578" s="1"/>
  <c r="D1578" s="1"/>
  <c r="AB1427"/>
  <c r="Q1507"/>
  <c r="V1581"/>
  <c r="AB1575"/>
  <c r="V1652"/>
  <c r="U1588"/>
  <c r="AD1588" s="1"/>
  <c r="C1588" s="1"/>
  <c r="D1588" s="1"/>
  <c r="S1581"/>
  <c r="Q1715"/>
  <c r="Q1648"/>
  <c r="U1736"/>
  <c r="W1736"/>
  <c r="R1735"/>
  <c r="R2029"/>
  <c r="S2029"/>
  <c r="T2029"/>
  <c r="T1755"/>
  <c r="AB1777"/>
  <c r="U2038"/>
  <c r="U2063"/>
  <c r="T2088"/>
  <c r="T2129"/>
  <c r="AB2001"/>
  <c r="W2063"/>
  <c r="U2001"/>
  <c r="S2004"/>
  <c r="W2065"/>
  <c r="AD2065" s="1"/>
  <c r="C2065" s="1"/>
  <c r="D2065" s="1"/>
  <c r="Q2088"/>
  <c r="R2129"/>
  <c r="U2186"/>
  <c r="S2209"/>
  <c r="U2221"/>
  <c r="R2437"/>
  <c r="S2236"/>
  <c r="R2236"/>
  <c r="Q2171"/>
  <c r="U2492"/>
  <c r="V2525"/>
  <c r="AD2525" s="1"/>
  <c r="C2525" s="1"/>
  <c r="D2525" s="1"/>
  <c r="S2530"/>
  <c r="S2591"/>
  <c r="S2594"/>
  <c r="U2597"/>
  <c r="V2413"/>
  <c r="V2484"/>
  <c r="V2581"/>
  <c r="T2339"/>
  <c r="W2352"/>
  <c r="U2529"/>
  <c r="AD2529" s="1"/>
  <c r="C2529" s="1"/>
  <c r="D2529" s="1"/>
  <c r="AB2582"/>
  <c r="V2552"/>
  <c r="AB2629"/>
  <c r="S2351"/>
  <c r="V2514"/>
  <c r="S2533"/>
  <c r="AB2912"/>
  <c r="W2750"/>
  <c r="U2940"/>
  <c r="W2722"/>
  <c r="Q2807"/>
  <c r="S2824"/>
  <c r="R2754"/>
  <c r="U2782"/>
  <c r="T2865"/>
  <c r="R2757"/>
  <c r="Q2698"/>
  <c r="S2760"/>
  <c r="T2791"/>
  <c r="AB2867"/>
  <c r="V2946"/>
  <c r="T2994"/>
  <c r="U2995"/>
  <c r="V2995"/>
  <c r="E2994"/>
  <c r="AC2994" s="1"/>
  <c r="R2991"/>
  <c r="T2991"/>
  <c r="S2991"/>
  <c r="R2986"/>
  <c r="S2986"/>
  <c r="AB2986"/>
  <c r="T2986"/>
  <c r="E2984"/>
  <c r="AC2984" s="1"/>
  <c r="AB2978"/>
  <c r="AD2978" s="1"/>
  <c r="C2978" s="1"/>
  <c r="D2978" s="1"/>
  <c r="W2977"/>
  <c r="V2977"/>
  <c r="R2977"/>
  <c r="T2977"/>
  <c r="E2976"/>
  <c r="AC2976" s="1"/>
  <c r="V2965"/>
  <c r="U2961"/>
  <c r="W2961"/>
  <c r="V2961"/>
  <c r="S2953"/>
  <c r="T2953"/>
  <c r="AB2953"/>
  <c r="U2952"/>
  <c r="V2952"/>
  <c r="E2948"/>
  <c r="AC2948" s="1"/>
  <c r="U2935"/>
  <c r="W2933"/>
  <c r="V2933"/>
  <c r="W2926"/>
  <c r="U2926"/>
  <c r="T2921"/>
  <c r="AB2921"/>
  <c r="Q2921"/>
  <c r="R2921"/>
  <c r="AB2919"/>
  <c r="R2919"/>
  <c r="S2919"/>
  <c r="Q2919"/>
  <c r="W2918"/>
  <c r="V2918"/>
  <c r="E2916"/>
  <c r="AC2916" s="1"/>
  <c r="AB2916"/>
  <c r="AD2916" s="1"/>
  <c r="C2916" s="1"/>
  <c r="D2916" s="1"/>
  <c r="AB2915"/>
  <c r="Q2915"/>
  <c r="U2914"/>
  <c r="V2914"/>
  <c r="T2914"/>
  <c r="S2914"/>
  <c r="AB2914"/>
  <c r="E2913"/>
  <c r="AC2913" s="1"/>
  <c r="V2912"/>
  <c r="W2912"/>
  <c r="W2905"/>
  <c r="U2905"/>
  <c r="R2904"/>
  <c r="Q2904"/>
  <c r="T2904"/>
  <c r="S2904"/>
  <c r="S2900"/>
  <c r="AB2900"/>
  <c r="T2900"/>
  <c r="R2896"/>
  <c r="S2896"/>
  <c r="AB2896"/>
  <c r="AB2892"/>
  <c r="Q2892"/>
  <c r="S2892"/>
  <c r="Q2891"/>
  <c r="S2891"/>
  <c r="R2891"/>
  <c r="T2891"/>
  <c r="W2888"/>
  <c r="AD2888" s="1"/>
  <c r="C2888" s="1"/>
  <c r="D2888" s="1"/>
  <c r="U2887"/>
  <c r="V2887"/>
  <c r="R2887"/>
  <c r="S2887"/>
  <c r="T2887"/>
  <c r="AB2886"/>
  <c r="R2886"/>
  <c r="S2886"/>
  <c r="AB2885"/>
  <c r="T2885"/>
  <c r="Q2885"/>
  <c r="R2885"/>
  <c r="T2884"/>
  <c r="AB2884"/>
  <c r="E2877"/>
  <c r="AC2877" s="1"/>
  <c r="V2867"/>
  <c r="W2867"/>
  <c r="T2866"/>
  <c r="AB2866"/>
  <c r="Q2866"/>
  <c r="R2866"/>
  <c r="E2861"/>
  <c r="AC2861" s="1"/>
  <c r="U2860"/>
  <c r="V2860"/>
  <c r="R2860"/>
  <c r="AB2860"/>
  <c r="Q2860"/>
  <c r="T2860"/>
  <c r="E2858"/>
  <c r="AC2858" s="1"/>
  <c r="T2857"/>
  <c r="R2857"/>
  <c r="S2857"/>
  <c r="Q2856"/>
  <c r="AB2856"/>
  <c r="R2856"/>
  <c r="S2856"/>
  <c r="U2854"/>
  <c r="W2854"/>
  <c r="Q2838"/>
  <c r="R2838"/>
  <c r="S2838"/>
  <c r="T2838"/>
  <c r="T2835"/>
  <c r="Q2835"/>
  <c r="AB2835"/>
  <c r="R2835"/>
  <c r="AB2834"/>
  <c r="R2834"/>
  <c r="Q2834"/>
  <c r="S2834"/>
  <c r="E2829"/>
  <c r="AC2829" s="1"/>
  <c r="AB2829"/>
  <c r="U2828"/>
  <c r="V2828"/>
  <c r="U2826"/>
  <c r="V2826"/>
  <c r="W2826"/>
  <c r="AB2814"/>
  <c r="R2814"/>
  <c r="Q2814"/>
  <c r="S2814"/>
  <c r="T2812"/>
  <c r="AB2812"/>
  <c r="U2811"/>
  <c r="V2811"/>
  <c r="AB2810"/>
  <c r="Q2810"/>
  <c r="S2810"/>
  <c r="R2810"/>
  <c r="U2809"/>
  <c r="V2809"/>
  <c r="W2809"/>
  <c r="U2807"/>
  <c r="W2807"/>
  <c r="T2800"/>
  <c r="R2800"/>
  <c r="W2799"/>
  <c r="U2799"/>
  <c r="S2796"/>
  <c r="AB2796"/>
  <c r="T2796"/>
  <c r="Q2796"/>
  <c r="U2787"/>
  <c r="AD2787" s="1"/>
  <c r="C2787" s="1"/>
  <c r="D2787" s="1"/>
  <c r="W2787"/>
  <c r="S2786"/>
  <c r="Q2786"/>
  <c r="AB2786"/>
  <c r="T2786"/>
  <c r="R2786"/>
  <c r="V2785"/>
  <c r="W2785"/>
  <c r="U2781"/>
  <c r="V2781"/>
  <c r="W2781"/>
  <c r="U2771"/>
  <c r="V2771"/>
  <c r="V2767"/>
  <c r="W2767"/>
  <c r="T2765"/>
  <c r="E2765"/>
  <c r="AC2765" s="1"/>
  <c r="R2765"/>
  <c r="AB2765"/>
  <c r="V2761"/>
  <c r="W2761"/>
  <c r="U2761"/>
  <c r="R2760"/>
  <c r="T2758"/>
  <c r="AB2758"/>
  <c r="Q2758"/>
  <c r="R2758"/>
  <c r="R2756"/>
  <c r="Q2756"/>
  <c r="S2756"/>
  <c r="T2756"/>
  <c r="AB2755"/>
  <c r="T2755"/>
  <c r="Q2755"/>
  <c r="R2755"/>
  <c r="W2754"/>
  <c r="U2754"/>
  <c r="AB2753"/>
  <c r="R2753"/>
  <c r="Q2753"/>
  <c r="S2753"/>
  <c r="V2752"/>
  <c r="W2752"/>
  <c r="S2750"/>
  <c r="T2750"/>
  <c r="Q2750"/>
  <c r="AB2750"/>
  <c r="AB2742"/>
  <c r="R2742"/>
  <c r="Q2742"/>
  <c r="S2742"/>
  <c r="Q2734"/>
  <c r="S2734"/>
  <c r="R2734"/>
  <c r="T2734"/>
  <c r="R2731"/>
  <c r="Q2731"/>
  <c r="S2731"/>
  <c r="T2731"/>
  <c r="V2730"/>
  <c r="W2730"/>
  <c r="T2730"/>
  <c r="R2730"/>
  <c r="T2727"/>
  <c r="AB2727"/>
  <c r="Q2727"/>
  <c r="W2726"/>
  <c r="U2726"/>
  <c r="T2725"/>
  <c r="Q2725"/>
  <c r="AB2725"/>
  <c r="R2725"/>
  <c r="W2719"/>
  <c r="U2719"/>
  <c r="U2712"/>
  <c r="W2712"/>
  <c r="AB2712"/>
  <c r="R2712"/>
  <c r="Q2712"/>
  <c r="S2712"/>
  <c r="E2708"/>
  <c r="AC2708" s="1"/>
  <c r="W2704"/>
  <c r="U2704"/>
  <c r="AB2704"/>
  <c r="R2704"/>
  <c r="E2698"/>
  <c r="AC2698" s="1"/>
  <c r="W2697"/>
  <c r="U2697"/>
  <c r="V2697"/>
  <c r="AB2697"/>
  <c r="R2697"/>
  <c r="S2697"/>
  <c r="S2686"/>
  <c r="R2686"/>
  <c r="T2686"/>
  <c r="Q2686"/>
  <c r="U2685"/>
  <c r="AD2685" s="1"/>
  <c r="C2685" s="1"/>
  <c r="D2685" s="1"/>
  <c r="V2685"/>
  <c r="V2672"/>
  <c r="W2672"/>
  <c r="Q2671"/>
  <c r="S2671"/>
  <c r="T2671"/>
  <c r="R2671"/>
  <c r="AB2671"/>
  <c r="W2670"/>
  <c r="U2670"/>
  <c r="AB2670"/>
  <c r="T2670"/>
  <c r="Q2670"/>
  <c r="R2670"/>
  <c r="T2665"/>
  <c r="S2665"/>
  <c r="R2665"/>
  <c r="W2664"/>
  <c r="U2664"/>
  <c r="S2642"/>
  <c r="E2640"/>
  <c r="AC2640" s="1"/>
  <c r="S2636"/>
  <c r="E2636"/>
  <c r="AC2636" s="1"/>
  <c r="AB2636"/>
  <c r="Q2636"/>
  <c r="W2635"/>
  <c r="U2635"/>
  <c r="Q2634"/>
  <c r="S2634"/>
  <c r="R2634"/>
  <c r="AB2634"/>
  <c r="W2633"/>
  <c r="U2633"/>
  <c r="U2626"/>
  <c r="V2626"/>
  <c r="R2620"/>
  <c r="T2620"/>
  <c r="T2619"/>
  <c r="Q2619"/>
  <c r="S2619"/>
  <c r="AB2619"/>
  <c r="AB2615"/>
  <c r="S2615"/>
  <c r="Q2615"/>
  <c r="T2615"/>
  <c r="E2612"/>
  <c r="AC2612" s="1"/>
  <c r="AB2612"/>
  <c r="T2611"/>
  <c r="Q2611"/>
  <c r="R2611"/>
  <c r="AB2611"/>
  <c r="E2608"/>
  <c r="AC2608" s="1"/>
  <c r="V2604"/>
  <c r="U2604"/>
  <c r="W2604"/>
  <c r="T2603"/>
  <c r="AD2603" s="1"/>
  <c r="C2603" s="1"/>
  <c r="D2603" s="1"/>
  <c r="AB2603"/>
  <c r="V2596"/>
  <c r="U2596"/>
  <c r="W2596"/>
  <c r="R2596"/>
  <c r="T2596"/>
  <c r="S2596"/>
  <c r="E2596"/>
  <c r="AC2596" s="1"/>
  <c r="AB2596"/>
  <c r="Q2590"/>
  <c r="AB2590"/>
  <c r="R2590"/>
  <c r="S2587"/>
  <c r="R2587"/>
  <c r="AD2587" s="1"/>
  <c r="C2587" s="1"/>
  <c r="D2587" s="1"/>
  <c r="U2577"/>
  <c r="V2577"/>
  <c r="R2577"/>
  <c r="S2577"/>
  <c r="AB2577"/>
  <c r="T2577"/>
  <c r="W2569"/>
  <c r="U2569"/>
  <c r="U2556"/>
  <c r="V2556"/>
  <c r="V2539"/>
  <c r="U2539"/>
  <c r="AD2539" s="1"/>
  <c r="C2539" s="1"/>
  <c r="D2539" s="1"/>
  <c r="V2534"/>
  <c r="W2534"/>
  <c r="Q2534"/>
  <c r="R2534"/>
  <c r="S2534"/>
  <c r="S2516"/>
  <c r="T2516"/>
  <c r="Q2516"/>
  <c r="AB2516"/>
  <c r="Q2442"/>
  <c r="R2442"/>
  <c r="E2442"/>
  <c r="AC2442" s="1"/>
  <c r="S2442"/>
  <c r="W2439"/>
  <c r="U2439"/>
  <c r="Q2419"/>
  <c r="R2419"/>
  <c r="E2419"/>
  <c r="AC2419" s="1"/>
  <c r="S2419"/>
  <c r="W2393"/>
  <c r="U2393"/>
  <c r="Q2380"/>
  <c r="T2380"/>
  <c r="AB2380"/>
  <c r="R2380"/>
  <c r="Q2369"/>
  <c r="R2369"/>
  <c r="E2369"/>
  <c r="AC2369" s="1"/>
  <c r="S2369"/>
  <c r="V2359"/>
  <c r="W2359"/>
  <c r="U2359"/>
  <c r="R2354"/>
  <c r="Q2354"/>
  <c r="V2353"/>
  <c r="W2353"/>
  <c r="V2295"/>
  <c r="W2295"/>
  <c r="S2290"/>
  <c r="AB2290"/>
  <c r="T2290"/>
  <c r="Q2290"/>
  <c r="U2287"/>
  <c r="V2287"/>
  <c r="R2287"/>
  <c r="AB2287"/>
  <c r="Q2284"/>
  <c r="AB2284"/>
  <c r="S2268"/>
  <c r="R2268"/>
  <c r="Q2268"/>
  <c r="V2265"/>
  <c r="W2265"/>
  <c r="T2252"/>
  <c r="E2252"/>
  <c r="AC2252" s="1"/>
  <c r="E2226"/>
  <c r="AC2226" s="1"/>
  <c r="R2226"/>
  <c r="AB2226"/>
  <c r="Q2226"/>
  <c r="W2225"/>
  <c r="V2225"/>
  <c r="U2225"/>
  <c r="V2195"/>
  <c r="W2195"/>
  <c r="U2176"/>
  <c r="W2176"/>
  <c r="R2148"/>
  <c r="Q2148"/>
  <c r="AD2148" s="1"/>
  <c r="C2148" s="1"/>
  <c r="D2148" s="1"/>
  <c r="U2140"/>
  <c r="V2140"/>
  <c r="R2135"/>
  <c r="Q2135"/>
  <c r="AD2135" s="1"/>
  <c r="C2135" s="1"/>
  <c r="D2135" s="1"/>
  <c r="Q2111"/>
  <c r="AB2111"/>
  <c r="W2106"/>
  <c r="U2106"/>
  <c r="U2099"/>
  <c r="AD2099" s="1"/>
  <c r="C2099" s="1"/>
  <c r="D2099" s="1"/>
  <c r="W2099"/>
  <c r="V2099"/>
  <c r="T2093"/>
  <c r="Q2093"/>
  <c r="AB2047"/>
  <c r="Q2047"/>
  <c r="V2043"/>
  <c r="W2043"/>
  <c r="W2041"/>
  <c r="U2041"/>
  <c r="E2041"/>
  <c r="AC2041" s="1"/>
  <c r="T2041"/>
  <c r="U2040"/>
  <c r="AD2040" s="1"/>
  <c r="C2040" s="1"/>
  <c r="D2040" s="1"/>
  <c r="V2040"/>
  <c r="T2034"/>
  <c r="Q2034"/>
  <c r="Q2033"/>
  <c r="AD2033" s="1"/>
  <c r="C2033" s="1"/>
  <c r="D2033" s="1"/>
  <c r="AB2033"/>
  <c r="U2007"/>
  <c r="W2007"/>
  <c r="U1933"/>
  <c r="W1933"/>
  <c r="AB1933"/>
  <c r="T1933"/>
  <c r="U1889"/>
  <c r="V1889"/>
  <c r="W1889"/>
  <c r="AD1109"/>
  <c r="C1109" s="1"/>
  <c r="D1109" s="1"/>
  <c r="AD395"/>
  <c r="C395" s="1"/>
  <c r="D395" s="1"/>
  <c r="AD2208"/>
  <c r="C2208" s="1"/>
  <c r="D2208" s="1"/>
  <c r="AD1546"/>
  <c r="C1546" s="1"/>
  <c r="D1546" s="1"/>
  <c r="AD443"/>
  <c r="C443" s="1"/>
  <c r="D443" s="1"/>
  <c r="AD425"/>
  <c r="C425" s="1"/>
  <c r="D425" s="1"/>
  <c r="W1395"/>
  <c r="AD1395" s="1"/>
  <c r="C1395" s="1"/>
  <c r="D1395" s="1"/>
  <c r="W1505"/>
  <c r="S1589"/>
  <c r="T1427"/>
  <c r="AD1427" s="1"/>
  <c r="C1427" s="1"/>
  <c r="D1427" s="1"/>
  <c r="T1589"/>
  <c r="W1650"/>
  <c r="AD1650" s="1"/>
  <c r="C1650" s="1"/>
  <c r="D1650" s="1"/>
  <c r="W1648"/>
  <c r="R1737"/>
  <c r="AB1715"/>
  <c r="R1581"/>
  <c r="T1715"/>
  <c r="T1737"/>
  <c r="T1648"/>
  <c r="AB1648"/>
  <c r="V1586"/>
  <c r="Q1735"/>
  <c r="R2002"/>
  <c r="S2002"/>
  <c r="R1755"/>
  <c r="S1755"/>
  <c r="T1777"/>
  <c r="V2003"/>
  <c r="T2001"/>
  <c r="AB2129"/>
  <c r="R2004"/>
  <c r="U2065"/>
  <c r="AB2088"/>
  <c r="W2186"/>
  <c r="R2209"/>
  <c r="AB2189"/>
  <c r="AD2189" s="1"/>
  <c r="C2189" s="1"/>
  <c r="D2189" s="1"/>
  <c r="R2261"/>
  <c r="S2474"/>
  <c r="AD2474" s="1"/>
  <c r="C2474" s="1"/>
  <c r="D2474" s="1"/>
  <c r="Q2236"/>
  <c r="T2261"/>
  <c r="T2171"/>
  <c r="S2553"/>
  <c r="R2591"/>
  <c r="R2594"/>
  <c r="W2605"/>
  <c r="W2245"/>
  <c r="U2408"/>
  <c r="U2484"/>
  <c r="U2581"/>
  <c r="W2592"/>
  <c r="AB2602"/>
  <c r="S2339"/>
  <c r="U2352"/>
  <c r="AB2390"/>
  <c r="U2473"/>
  <c r="V2358"/>
  <c r="V2592"/>
  <c r="S2563"/>
  <c r="AB2839"/>
  <c r="U2751"/>
  <c r="Q2858"/>
  <c r="Q2726"/>
  <c r="Q2764"/>
  <c r="Q2826"/>
  <c r="U2877"/>
  <c r="R2807"/>
  <c r="Q2937"/>
  <c r="AB2715"/>
  <c r="S2740"/>
  <c r="T2943"/>
  <c r="U2714"/>
  <c r="T2819"/>
  <c r="Q2782"/>
  <c r="Q2811"/>
  <c r="AD2811" s="1"/>
  <c r="C2811" s="1"/>
  <c r="D2811" s="1"/>
  <c r="V2773"/>
  <c r="V2882"/>
  <c r="T2655"/>
  <c r="R2918"/>
  <c r="AB3000"/>
  <c r="AD3000" s="1"/>
  <c r="C3000" s="1"/>
  <c r="D3000" s="1"/>
  <c r="U2999"/>
  <c r="W2999"/>
  <c r="V2999"/>
  <c r="AB2995"/>
  <c r="T2995"/>
  <c r="Q2995"/>
  <c r="W2991"/>
  <c r="R2987"/>
  <c r="T2987"/>
  <c r="Q2987"/>
  <c r="U2986"/>
  <c r="V2986"/>
  <c r="W2986"/>
  <c r="R2982"/>
  <c r="T2982"/>
  <c r="AB2982"/>
  <c r="Q2982"/>
  <c r="S2981"/>
  <c r="AB2981"/>
  <c r="R2981"/>
  <c r="U2980"/>
  <c r="V2980"/>
  <c r="T2979"/>
  <c r="Q2979"/>
  <c r="R2974"/>
  <c r="Q2974"/>
  <c r="S2971"/>
  <c r="Q2971"/>
  <c r="AB2966"/>
  <c r="Q2966"/>
  <c r="S2966"/>
  <c r="R2964"/>
  <c r="T2964"/>
  <c r="Q2964"/>
  <c r="AB2964"/>
  <c r="S2961"/>
  <c r="T2961"/>
  <c r="AB2961"/>
  <c r="U2960"/>
  <c r="V2960"/>
  <c r="W2960"/>
  <c r="V2957"/>
  <c r="U2957"/>
  <c r="W2956"/>
  <c r="U2956"/>
  <c r="V2954"/>
  <c r="Q2942"/>
  <c r="S2942"/>
  <c r="T2942"/>
  <c r="AB2942"/>
  <c r="R2942"/>
  <c r="AB2940"/>
  <c r="W2937"/>
  <c r="U2936"/>
  <c r="W2936"/>
  <c r="R2935"/>
  <c r="AB2935"/>
  <c r="S2935"/>
  <c r="T2935"/>
  <c r="Q2933"/>
  <c r="S2933"/>
  <c r="R2933"/>
  <c r="T2931"/>
  <c r="Q2931"/>
  <c r="S2931"/>
  <c r="AB2931"/>
  <c r="W2930"/>
  <c r="V2930"/>
  <c r="AB2928"/>
  <c r="S2928"/>
  <c r="AD2928" s="1"/>
  <c r="C2928" s="1"/>
  <c r="D2928" s="1"/>
  <c r="U2927"/>
  <c r="W2927"/>
  <c r="AB2926"/>
  <c r="Q2926"/>
  <c r="AD2926" s="1"/>
  <c r="C2926" s="1"/>
  <c r="D2926" s="1"/>
  <c r="AB2925"/>
  <c r="R2925"/>
  <c r="S2925"/>
  <c r="S2924"/>
  <c r="T2924"/>
  <c r="AB2924"/>
  <c r="Q2924"/>
  <c r="S2920"/>
  <c r="Q2920"/>
  <c r="R2920"/>
  <c r="T2920"/>
  <c r="W2919"/>
  <c r="U2919"/>
  <c r="U2915"/>
  <c r="W2915"/>
  <c r="E2906"/>
  <c r="AC2906" s="1"/>
  <c r="S2903"/>
  <c r="E2903"/>
  <c r="AC2903" s="1"/>
  <c r="AB2903"/>
  <c r="R2903"/>
  <c r="U2898"/>
  <c r="V2898"/>
  <c r="S2895"/>
  <c r="R2895"/>
  <c r="T2895"/>
  <c r="V2894"/>
  <c r="W2894"/>
  <c r="S2894"/>
  <c r="T2894"/>
  <c r="AB2894"/>
  <c r="Q2894"/>
  <c r="AB2890"/>
  <c r="Q2889"/>
  <c r="R2889"/>
  <c r="AB2889"/>
  <c r="S2889"/>
  <c r="U2886"/>
  <c r="W2886"/>
  <c r="V2886"/>
  <c r="Q2883"/>
  <c r="R2883"/>
  <c r="S2883"/>
  <c r="AB2881"/>
  <c r="Q2881"/>
  <c r="R2881"/>
  <c r="S2881"/>
  <c r="T2881"/>
  <c r="V2878"/>
  <c r="W2878"/>
  <c r="R2878"/>
  <c r="S2878"/>
  <c r="Q2878"/>
  <c r="T2878"/>
  <c r="S2875"/>
  <c r="T2875"/>
  <c r="Q2875"/>
  <c r="V2874"/>
  <c r="U2874"/>
  <c r="W2874"/>
  <c r="U2873"/>
  <c r="V2873"/>
  <c r="Q2873"/>
  <c r="S2873"/>
  <c r="V2872"/>
  <c r="U2872"/>
  <c r="W2872"/>
  <c r="U2870"/>
  <c r="V2870"/>
  <c r="W2866"/>
  <c r="V2866"/>
  <c r="T2862"/>
  <c r="Q2862"/>
  <c r="AB2859"/>
  <c r="R2859"/>
  <c r="S2859"/>
  <c r="Q2859"/>
  <c r="W2855"/>
  <c r="U2855"/>
  <c r="W2853"/>
  <c r="U2853"/>
  <c r="V2853"/>
  <c r="V2848"/>
  <c r="W2848"/>
  <c r="Q2848"/>
  <c r="R2848"/>
  <c r="AB2848"/>
  <c r="S2848"/>
  <c r="E2846"/>
  <c r="AC2846" s="1"/>
  <c r="AB2846"/>
  <c r="AD2846" s="1"/>
  <c r="C2846" s="1"/>
  <c r="D2846" s="1"/>
  <c r="W2845"/>
  <c r="U2845"/>
  <c r="R2842"/>
  <c r="Q2842"/>
  <c r="S2842"/>
  <c r="T2842"/>
  <c r="Q2841"/>
  <c r="R2841"/>
  <c r="AB2841"/>
  <c r="S2841"/>
  <c r="T2841"/>
  <c r="U2840"/>
  <c r="V2840"/>
  <c r="S2837"/>
  <c r="R2837"/>
  <c r="T2837"/>
  <c r="AB2837"/>
  <c r="U2836"/>
  <c r="V2836"/>
  <c r="S2833"/>
  <c r="AB2833"/>
  <c r="R2833"/>
  <c r="V2830"/>
  <c r="W2830"/>
  <c r="U2830"/>
  <c r="V2823"/>
  <c r="W2823"/>
  <c r="S2821"/>
  <c r="R2821"/>
  <c r="T2821"/>
  <c r="AB2821"/>
  <c r="S2813"/>
  <c r="R2813"/>
  <c r="T2813"/>
  <c r="AB2813"/>
  <c r="U2812"/>
  <c r="V2812"/>
  <c r="E2811"/>
  <c r="AC2811" s="1"/>
  <c r="U2810"/>
  <c r="W2810"/>
  <c r="V2810"/>
  <c r="W2805"/>
  <c r="U2805"/>
  <c r="Q2805"/>
  <c r="AB2805"/>
  <c r="R2805"/>
  <c r="S2805"/>
  <c r="AB2804"/>
  <c r="AD2804" s="1"/>
  <c r="C2804" s="1"/>
  <c r="D2804" s="1"/>
  <c r="Q2804"/>
  <c r="T2804"/>
  <c r="R2804"/>
  <c r="V2803"/>
  <c r="W2803"/>
  <c r="Q2801"/>
  <c r="AB2801"/>
  <c r="R2801"/>
  <c r="S2801"/>
  <c r="R2798"/>
  <c r="AB2798"/>
  <c r="S2798"/>
  <c r="T2798"/>
  <c r="T2795"/>
  <c r="AB2795"/>
  <c r="V2794"/>
  <c r="W2794"/>
  <c r="Q2793"/>
  <c r="AB2793"/>
  <c r="R2793"/>
  <c r="V2792"/>
  <c r="U2792"/>
  <c r="W2792"/>
  <c r="R2789"/>
  <c r="T2789"/>
  <c r="S2789"/>
  <c r="AB2789"/>
  <c r="T2785"/>
  <c r="Q2785"/>
  <c r="R2785"/>
  <c r="U2784"/>
  <c r="V2784"/>
  <c r="Q2783"/>
  <c r="S2783"/>
  <c r="R2783"/>
  <c r="T2783"/>
  <c r="U2778"/>
  <c r="V2778"/>
  <c r="W2778"/>
  <c r="AB2778"/>
  <c r="Q2778"/>
  <c r="R2778"/>
  <c r="Q2773"/>
  <c r="R2769"/>
  <c r="T2769"/>
  <c r="AB2769"/>
  <c r="Q2769"/>
  <c r="R2767"/>
  <c r="AD2767" s="1"/>
  <c r="C2767" s="1"/>
  <c r="D2767" s="1"/>
  <c r="S2767"/>
  <c r="AB2767"/>
  <c r="U2758"/>
  <c r="V2758"/>
  <c r="W2758"/>
  <c r="V2753"/>
  <c r="U2753"/>
  <c r="T2749"/>
  <c r="S2749"/>
  <c r="U2748"/>
  <c r="V2748"/>
  <c r="W2748"/>
  <c r="T2748"/>
  <c r="Q2748"/>
  <c r="R2748"/>
  <c r="S2746"/>
  <c r="T2746"/>
  <c r="R2746"/>
  <c r="AB2746"/>
  <c r="T2743"/>
  <c r="AB2743"/>
  <c r="Q2743"/>
  <c r="R2743"/>
  <c r="V2742"/>
  <c r="U2742"/>
  <c r="R2737"/>
  <c r="S2737"/>
  <c r="AB2737"/>
  <c r="T2737"/>
  <c r="U2736"/>
  <c r="V2736"/>
  <c r="W2736"/>
  <c r="S2736"/>
  <c r="E2736"/>
  <c r="AC2736" s="1"/>
  <c r="T2736"/>
  <c r="Q2736"/>
  <c r="AB2736"/>
  <c r="AB2735"/>
  <c r="Q2735"/>
  <c r="S2735"/>
  <c r="V2734"/>
  <c r="W2734"/>
  <c r="U2731"/>
  <c r="W2731"/>
  <c r="W2729"/>
  <c r="U2729"/>
  <c r="V2727"/>
  <c r="U2727"/>
  <c r="W2723"/>
  <c r="U2723"/>
  <c r="S2723"/>
  <c r="R2723"/>
  <c r="T2723"/>
  <c r="AB2723"/>
  <c r="E2722"/>
  <c r="AC2722" s="1"/>
  <c r="Q2721"/>
  <c r="T2721"/>
  <c r="R2721"/>
  <c r="E2719"/>
  <c r="AC2719" s="1"/>
  <c r="T2718"/>
  <c r="R2718"/>
  <c r="Q2718"/>
  <c r="AB2718"/>
  <c r="Q2717"/>
  <c r="R2717"/>
  <c r="AB2717"/>
  <c r="S2717"/>
  <c r="Q2716"/>
  <c r="R2716"/>
  <c r="S2716"/>
  <c r="U2715"/>
  <c r="Q2699"/>
  <c r="T2699"/>
  <c r="AB2699"/>
  <c r="R2699"/>
  <c r="V2693"/>
  <c r="W2693"/>
  <c r="T2689"/>
  <c r="Q2689"/>
  <c r="AB2689"/>
  <c r="W2686"/>
  <c r="E2686"/>
  <c r="AC2686" s="1"/>
  <c r="AB2680"/>
  <c r="Q2680"/>
  <c r="S2680"/>
  <c r="R2680"/>
  <c r="T2679"/>
  <c r="E2679"/>
  <c r="AC2679" s="1"/>
  <c r="AB2679"/>
  <c r="Q2679"/>
  <c r="S2679"/>
  <c r="R2673"/>
  <c r="S2673"/>
  <c r="AB2673"/>
  <c r="T2673"/>
  <c r="W2671"/>
  <c r="U2671"/>
  <c r="T2669"/>
  <c r="AB2669"/>
  <c r="Q2669"/>
  <c r="R2668"/>
  <c r="E2668"/>
  <c r="AC2668" s="1"/>
  <c r="S2668"/>
  <c r="AB2668"/>
  <c r="Q2668"/>
  <c r="S2667"/>
  <c r="AD2667" s="1"/>
  <c r="C2667" s="1"/>
  <c r="D2667" s="1"/>
  <c r="AB2666"/>
  <c r="R2666"/>
  <c r="Q2666"/>
  <c r="S2666"/>
  <c r="U2663"/>
  <c r="V2663"/>
  <c r="Q2663"/>
  <c r="AB2663"/>
  <c r="R2663"/>
  <c r="S2663"/>
  <c r="R2660"/>
  <c r="S2660"/>
  <c r="Q2660"/>
  <c r="T2660"/>
  <c r="S2653"/>
  <c r="R2653"/>
  <c r="AB2653"/>
  <c r="S2652"/>
  <c r="T2652"/>
  <c r="Q2652"/>
  <c r="U2650"/>
  <c r="V2650"/>
  <c r="W2650"/>
  <c r="U2647"/>
  <c r="V2647"/>
  <c r="U2644"/>
  <c r="V2644"/>
  <c r="AB2635"/>
  <c r="S2635"/>
  <c r="W2632"/>
  <c r="U2632"/>
  <c r="T2630"/>
  <c r="Q2630"/>
  <c r="S2630"/>
  <c r="U2628"/>
  <c r="V2628"/>
  <c r="V2623"/>
  <c r="W2623"/>
  <c r="W2619"/>
  <c r="U2619"/>
  <c r="R2616"/>
  <c r="U2607"/>
  <c r="AD2607" s="1"/>
  <c r="C2607" s="1"/>
  <c r="D2607" s="1"/>
  <c r="Q2605"/>
  <c r="E2603"/>
  <c r="AC2603" s="1"/>
  <c r="T2601"/>
  <c r="Q2601"/>
  <c r="R2601"/>
  <c r="S2601"/>
  <c r="Q2597"/>
  <c r="T2594"/>
  <c r="R2593"/>
  <c r="AD2593" s="1"/>
  <c r="C2593" s="1"/>
  <c r="D2593" s="1"/>
  <c r="T2593"/>
  <c r="U2591"/>
  <c r="Q2589"/>
  <c r="AB2589"/>
  <c r="V2588"/>
  <c r="W2588"/>
  <c r="V2585"/>
  <c r="U2585"/>
  <c r="S2585"/>
  <c r="Q2585"/>
  <c r="S2579"/>
  <c r="Q2579"/>
  <c r="R2579"/>
  <c r="AB2579"/>
  <c r="AB2569"/>
  <c r="R2569"/>
  <c r="S2569"/>
  <c r="T2566"/>
  <c r="R2566"/>
  <c r="S2564"/>
  <c r="Q2564"/>
  <c r="T2564"/>
  <c r="AB2558"/>
  <c r="S2558"/>
  <c r="T2558"/>
  <c r="Q2558"/>
  <c r="R2558"/>
  <c r="Q2556"/>
  <c r="R2556"/>
  <c r="S2556"/>
  <c r="S2555"/>
  <c r="T2555"/>
  <c r="Q2555"/>
  <c r="AB2555"/>
  <c r="T2554"/>
  <c r="Q2554"/>
  <c r="U2540"/>
  <c r="V2540"/>
  <c r="W2540"/>
  <c r="Q2509"/>
  <c r="R2509"/>
  <c r="T2509"/>
  <c r="S2509"/>
  <c r="R2498"/>
  <c r="T2498"/>
  <c r="S2498"/>
  <c r="AB2498"/>
  <c r="S2454"/>
  <c r="AB2454"/>
  <c r="T2454"/>
  <c r="Q2454"/>
  <c r="V2442"/>
  <c r="U2442"/>
  <c r="Q2433"/>
  <c r="T2433"/>
  <c r="AB2433"/>
  <c r="S2425"/>
  <c r="R2425"/>
  <c r="S2402"/>
  <c r="AB2402"/>
  <c r="T2402"/>
  <c r="Q2402"/>
  <c r="AB2399"/>
  <c r="T2399"/>
  <c r="T2398"/>
  <c r="AB2398"/>
  <c r="R2398"/>
  <c r="Q2398"/>
  <c r="Q2373"/>
  <c r="R2373"/>
  <c r="V2372"/>
  <c r="W2372"/>
  <c r="U2372"/>
  <c r="AB2362"/>
  <c r="T2362"/>
  <c r="Q2362"/>
  <c r="R2362"/>
  <c r="Q2361"/>
  <c r="R2361"/>
  <c r="S2361"/>
  <c r="U2347"/>
  <c r="V2347"/>
  <c r="W2347"/>
  <c r="S2347"/>
  <c r="AB2347"/>
  <c r="T2347"/>
  <c r="Q2347"/>
  <c r="U2343"/>
  <c r="W2343"/>
  <c r="U2202"/>
  <c r="W2202"/>
  <c r="T2180"/>
  <c r="S2180"/>
  <c r="Q2149"/>
  <c r="R2149"/>
  <c r="S2149"/>
  <c r="Q2078"/>
  <c r="T2078"/>
  <c r="AB2078"/>
  <c r="S2078"/>
  <c r="S2076"/>
  <c r="T2076"/>
  <c r="W2074"/>
  <c r="V2074"/>
  <c r="V2073"/>
  <c r="W2073"/>
  <c r="W2035"/>
  <c r="U2035"/>
  <c r="R1992"/>
  <c r="Q1992"/>
  <c r="AD1992" s="1"/>
  <c r="C1992" s="1"/>
  <c r="D1992" s="1"/>
  <c r="AD1968"/>
  <c r="C1968" s="1"/>
  <c r="D1968" s="1"/>
  <c r="AD478"/>
  <c r="C478" s="1"/>
  <c r="D478" s="1"/>
  <c r="Q1384"/>
  <c r="AD1384" s="1"/>
  <c r="C1384" s="1"/>
  <c r="D1384" s="1"/>
  <c r="R1589"/>
  <c r="R1632"/>
  <c r="S1507"/>
  <c r="S1632"/>
  <c r="AB1581"/>
  <c r="S1737"/>
  <c r="R1788"/>
  <c r="AD1788" s="1"/>
  <c r="C1788" s="1"/>
  <c r="D1788" s="1"/>
  <c r="AB1735"/>
  <c r="T2006"/>
  <c r="AD2006" s="1"/>
  <c r="C2006" s="1"/>
  <c r="D2006" s="1"/>
  <c r="R1777"/>
  <c r="S1777"/>
  <c r="AB2006"/>
  <c r="U2003"/>
  <c r="V2210"/>
  <c r="AD2210" s="1"/>
  <c r="C2210" s="1"/>
  <c r="D2210" s="1"/>
  <c r="V2031"/>
  <c r="AB2004"/>
  <c r="R2515"/>
  <c r="S2171"/>
  <c r="R2530"/>
  <c r="U2245"/>
  <c r="V2408"/>
  <c r="Q2339"/>
  <c r="AD2339" s="1"/>
  <c r="C2339" s="1"/>
  <c r="D2339" s="1"/>
  <c r="U2274"/>
  <c r="U2598"/>
  <c r="R2708"/>
  <c r="R2797"/>
  <c r="R2245"/>
  <c r="R2448"/>
  <c r="Q2602"/>
  <c r="T2703"/>
  <c r="R2826"/>
  <c r="S2645"/>
  <c r="T2818"/>
  <c r="Q2658"/>
  <c r="AD2658" s="1"/>
  <c r="C2658" s="1"/>
  <c r="D2658" s="1"/>
  <c r="S2816"/>
  <c r="S2913"/>
  <c r="U2674"/>
  <c r="R2646"/>
  <c r="S2751"/>
  <c r="AB2905"/>
  <c r="W2756"/>
  <c r="R2828"/>
  <c r="U2983"/>
  <c r="T2990"/>
  <c r="AB2973"/>
  <c r="W2998"/>
  <c r="AB2998"/>
  <c r="R2998"/>
  <c r="Q2998"/>
  <c r="S2998"/>
  <c r="R2997"/>
  <c r="Q2997"/>
  <c r="E2997"/>
  <c r="AC2997" s="1"/>
  <c r="T2997"/>
  <c r="S2997"/>
  <c r="U2996"/>
  <c r="V2996"/>
  <c r="T2996"/>
  <c r="Q2996"/>
  <c r="S2996"/>
  <c r="R2996"/>
  <c r="AB2996"/>
  <c r="Q2993"/>
  <c r="S2993"/>
  <c r="R2993"/>
  <c r="T2993"/>
  <c r="U2992"/>
  <c r="V2992"/>
  <c r="W2992"/>
  <c r="AB2992"/>
  <c r="T2992"/>
  <c r="Q2992"/>
  <c r="R2992"/>
  <c r="Q2989"/>
  <c r="T2989"/>
  <c r="AB2989"/>
  <c r="R2989"/>
  <c r="S2984"/>
  <c r="V2981"/>
  <c r="U2981"/>
  <c r="V2976"/>
  <c r="AB2967"/>
  <c r="R2967"/>
  <c r="Q2967"/>
  <c r="S2967"/>
  <c r="W2966"/>
  <c r="U2966"/>
  <c r="V2966"/>
  <c r="R2961"/>
  <c r="T2955"/>
  <c r="R2955"/>
  <c r="AB2955"/>
  <c r="Q2955"/>
  <c r="R2951"/>
  <c r="T2951"/>
  <c r="AB2951"/>
  <c r="Q2951"/>
  <c r="W2950"/>
  <c r="T2950"/>
  <c r="R2950"/>
  <c r="Q2950"/>
  <c r="S2950"/>
  <c r="U2949"/>
  <c r="V2949"/>
  <c r="W2949"/>
  <c r="U2948"/>
  <c r="V2948"/>
  <c r="W2948"/>
  <c r="T2948"/>
  <c r="Q2948"/>
  <c r="AB2948"/>
  <c r="R2948"/>
  <c r="W2946"/>
  <c r="W2944"/>
  <c r="T2941"/>
  <c r="R2941"/>
  <c r="AB2941"/>
  <c r="S2938"/>
  <c r="R2938"/>
  <c r="T2938"/>
  <c r="Q2938"/>
  <c r="E2935"/>
  <c r="AC2935" s="1"/>
  <c r="R2932"/>
  <c r="S2932"/>
  <c r="AB2932"/>
  <c r="W2922"/>
  <c r="V2922"/>
  <c r="U2922"/>
  <c r="U2920"/>
  <c r="V2920"/>
  <c r="W2920"/>
  <c r="U2910"/>
  <c r="W2910"/>
  <c r="T2910"/>
  <c r="R2910"/>
  <c r="S2910"/>
  <c r="AB2910"/>
  <c r="W2908"/>
  <c r="S2908"/>
  <c r="T2908"/>
  <c r="AB2908"/>
  <c r="Q2908"/>
  <c r="V2907"/>
  <c r="AD2907" s="1"/>
  <c r="C2907" s="1"/>
  <c r="D2907" s="1"/>
  <c r="W2907"/>
  <c r="Q2905"/>
  <c r="U2902"/>
  <c r="W2902"/>
  <c r="T2898"/>
  <c r="S2898"/>
  <c r="W2897"/>
  <c r="U2897"/>
  <c r="Q2897"/>
  <c r="E2895"/>
  <c r="AC2895" s="1"/>
  <c r="T2893"/>
  <c r="Q2893"/>
  <c r="AB2893"/>
  <c r="T2880"/>
  <c r="AB2880"/>
  <c r="Q2880"/>
  <c r="AB2877"/>
  <c r="R2877"/>
  <c r="Q2877"/>
  <c r="S2877"/>
  <c r="E2873"/>
  <c r="AC2873" s="1"/>
  <c r="Q2872"/>
  <c r="S2872"/>
  <c r="R2872"/>
  <c r="T2872"/>
  <c r="V2869"/>
  <c r="U2869"/>
  <c r="AD2869" s="1"/>
  <c r="C2869" s="1"/>
  <c r="D2869" s="1"/>
  <c r="W2869"/>
  <c r="S2868"/>
  <c r="Q2868"/>
  <c r="AD2868" s="1"/>
  <c r="C2868" s="1"/>
  <c r="D2868" s="1"/>
  <c r="S2865"/>
  <c r="S2864"/>
  <c r="T2864"/>
  <c r="Q2864"/>
  <c r="T2863"/>
  <c r="AB2863"/>
  <c r="W2862"/>
  <c r="V2862"/>
  <c r="U2862"/>
  <c r="S2861"/>
  <c r="R2861"/>
  <c r="T2861"/>
  <c r="AB2861"/>
  <c r="W2859"/>
  <c r="U2859"/>
  <c r="V2859"/>
  <c r="T2858"/>
  <c r="T2852"/>
  <c r="S2852"/>
  <c r="Q2851"/>
  <c r="AD2851" s="1"/>
  <c r="C2851" s="1"/>
  <c r="D2851" s="1"/>
  <c r="S2850"/>
  <c r="T2850"/>
  <c r="AB2850"/>
  <c r="V2844"/>
  <c r="W2844"/>
  <c r="W2829"/>
  <c r="V2829"/>
  <c r="Q2827"/>
  <c r="AB2827"/>
  <c r="R2827"/>
  <c r="S2827"/>
  <c r="W2824"/>
  <c r="U2824"/>
  <c r="AB2824"/>
  <c r="V2822"/>
  <c r="W2822"/>
  <c r="U2822"/>
  <c r="T2822"/>
  <c r="AB2822"/>
  <c r="Q2822"/>
  <c r="R2822"/>
  <c r="U2820"/>
  <c r="V2820"/>
  <c r="W2820"/>
  <c r="V2817"/>
  <c r="W2817"/>
  <c r="Q2817"/>
  <c r="T2817"/>
  <c r="R2817"/>
  <c r="AB2816"/>
  <c r="E2804"/>
  <c r="AC2804" s="1"/>
  <c r="Q2802"/>
  <c r="AB2802"/>
  <c r="R2802"/>
  <c r="S2802"/>
  <c r="V2801"/>
  <c r="W2801"/>
  <c r="U2798"/>
  <c r="W2798"/>
  <c r="U2793"/>
  <c r="V2793"/>
  <c r="W2791"/>
  <c r="U2791"/>
  <c r="R2791"/>
  <c r="S2790"/>
  <c r="R2790"/>
  <c r="T2790"/>
  <c r="AB2790"/>
  <c r="E2789"/>
  <c r="AC2789" s="1"/>
  <c r="W2783"/>
  <c r="U2783"/>
  <c r="Q2780"/>
  <c r="R2780"/>
  <c r="S2780"/>
  <c r="T2780"/>
  <c r="R2777"/>
  <c r="S2777"/>
  <c r="Q2777"/>
  <c r="T2777"/>
  <c r="S2774"/>
  <c r="AB2774"/>
  <c r="T2774"/>
  <c r="Q2774"/>
  <c r="S2773"/>
  <c r="S2770"/>
  <c r="R2770"/>
  <c r="AB2770"/>
  <c r="T2770"/>
  <c r="V2769"/>
  <c r="W2769"/>
  <c r="U2769"/>
  <c r="W2762"/>
  <c r="W2757"/>
  <c r="U2757"/>
  <c r="V2757"/>
  <c r="Q2757"/>
  <c r="R2747"/>
  <c r="S2747"/>
  <c r="T2747"/>
  <c r="U2745"/>
  <c r="V2745"/>
  <c r="Q2745"/>
  <c r="S2745"/>
  <c r="R2745"/>
  <c r="T2745"/>
  <c r="W2744"/>
  <c r="U2744"/>
  <c r="S2738"/>
  <c r="T2738"/>
  <c r="AB2738"/>
  <c r="W2737"/>
  <c r="U2737"/>
  <c r="E2735"/>
  <c r="AC2735" s="1"/>
  <c r="U2728"/>
  <c r="Q2719"/>
  <c r="R2719"/>
  <c r="S2719"/>
  <c r="U2718"/>
  <c r="V2718"/>
  <c r="R2714"/>
  <c r="S2714"/>
  <c r="Q2713"/>
  <c r="AD2713" s="1"/>
  <c r="C2713" s="1"/>
  <c r="D2713" s="1"/>
  <c r="T2713"/>
  <c r="W2708"/>
  <c r="U2708"/>
  <c r="Q2708"/>
  <c r="T2707"/>
  <c r="R2707"/>
  <c r="Q2707"/>
  <c r="S2707"/>
  <c r="R2706"/>
  <c r="S2706"/>
  <c r="T2706"/>
  <c r="W2701"/>
  <c r="U2701"/>
  <c r="V2701"/>
  <c r="S2701"/>
  <c r="R2701"/>
  <c r="T2701"/>
  <c r="AB2701"/>
  <c r="S2700"/>
  <c r="T2700"/>
  <c r="Q2700"/>
  <c r="AB2700"/>
  <c r="R2700"/>
  <c r="W2699"/>
  <c r="U2699"/>
  <c r="V2699"/>
  <c r="U2698"/>
  <c r="V2698"/>
  <c r="Q2697"/>
  <c r="R2695"/>
  <c r="AB2695"/>
  <c r="S2695"/>
  <c r="Q2695"/>
  <c r="W2690"/>
  <c r="U2690"/>
  <c r="S2690"/>
  <c r="T2690"/>
  <c r="U2688"/>
  <c r="V2688"/>
  <c r="R2687"/>
  <c r="E2687"/>
  <c r="AC2687" s="1"/>
  <c r="AB2687"/>
  <c r="Q2687"/>
  <c r="T2687"/>
  <c r="U2679"/>
  <c r="V2679"/>
  <c r="T2678"/>
  <c r="Q2678"/>
  <c r="W2676"/>
  <c r="U2676"/>
  <c r="V2676"/>
  <c r="R2674"/>
  <c r="S2674"/>
  <c r="T2674"/>
  <c r="U2668"/>
  <c r="V2668"/>
  <c r="W2668"/>
  <c r="Q2661"/>
  <c r="S2661"/>
  <c r="R2661"/>
  <c r="T2661"/>
  <c r="R2654"/>
  <c r="S2654"/>
  <c r="T2654"/>
  <c r="W2653"/>
  <c r="U2653"/>
  <c r="S2649"/>
  <c r="AB2649"/>
  <c r="T2649"/>
  <c r="R2647"/>
  <c r="AB2647"/>
  <c r="Q2647"/>
  <c r="S2647"/>
  <c r="U2643"/>
  <c r="V2643"/>
  <c r="W2642"/>
  <c r="U2642"/>
  <c r="V2642"/>
  <c r="V2630"/>
  <c r="U2630"/>
  <c r="R2628"/>
  <c r="T2628"/>
  <c r="S2628"/>
  <c r="AB2628"/>
  <c r="V2624"/>
  <c r="U2624"/>
  <c r="E2619"/>
  <c r="AC2619" s="1"/>
  <c r="Q2617"/>
  <c r="E2617"/>
  <c r="AC2617" s="1"/>
  <c r="AB2617"/>
  <c r="S2617"/>
  <c r="T2614"/>
  <c r="V2610"/>
  <c r="U2610"/>
  <c r="W2610"/>
  <c r="R2609"/>
  <c r="AB2609"/>
  <c r="Q2609"/>
  <c r="AD2609" s="1"/>
  <c r="C2609" s="1"/>
  <c r="D2609" s="1"/>
  <c r="R2604"/>
  <c r="S2598"/>
  <c r="AB2598"/>
  <c r="Q2596"/>
  <c r="R2592"/>
  <c r="Q2592"/>
  <c r="T2584"/>
  <c r="R2584"/>
  <c r="AD2584" s="1"/>
  <c r="C2584" s="1"/>
  <c r="D2584" s="1"/>
  <c r="R2583"/>
  <c r="S2583"/>
  <c r="R2581"/>
  <c r="AB2581"/>
  <c r="T2581"/>
  <c r="AB2580"/>
  <c r="T2580"/>
  <c r="R2580"/>
  <c r="Q2580"/>
  <c r="E2579"/>
  <c r="AC2579" s="1"/>
  <c r="AB2578"/>
  <c r="S2578"/>
  <c r="T2578"/>
  <c r="W2576"/>
  <c r="AB2576"/>
  <c r="T2576"/>
  <c r="T2571"/>
  <c r="Q2571"/>
  <c r="AB2571"/>
  <c r="S2568"/>
  <c r="AB2568"/>
  <c r="Q2568"/>
  <c r="T2567"/>
  <c r="S2567"/>
  <c r="R2567"/>
  <c r="AB2567"/>
  <c r="U2566"/>
  <c r="V2566"/>
  <c r="W2566"/>
  <c r="U2558"/>
  <c r="V2558"/>
  <c r="T2557"/>
  <c r="AB2557"/>
  <c r="W2546"/>
  <c r="U2546"/>
  <c r="Q2522"/>
  <c r="R2522"/>
  <c r="V2521"/>
  <c r="U2521"/>
  <c r="W2521"/>
  <c r="T2512"/>
  <c r="S2512"/>
  <c r="AB2512"/>
  <c r="Q2512"/>
  <c r="T2505"/>
  <c r="E2505"/>
  <c r="AC2505" s="1"/>
  <c r="AB2505"/>
  <c r="R2505"/>
  <c r="Q2505"/>
  <c r="Q2492"/>
  <c r="AB2492"/>
  <c r="T2492"/>
  <c r="R2492"/>
  <c r="S2490"/>
  <c r="AB2490"/>
  <c r="Q2490"/>
  <c r="T2490"/>
  <c r="Q2489"/>
  <c r="AD2489" s="1"/>
  <c r="C2489" s="1"/>
  <c r="D2489" s="1"/>
  <c r="AB2489"/>
  <c r="U2472"/>
  <c r="W2472"/>
  <c r="V2472"/>
  <c r="R2471"/>
  <c r="S2471"/>
  <c r="AB2471"/>
  <c r="T2471"/>
  <c r="AB2467"/>
  <c r="R2467"/>
  <c r="Q2467"/>
  <c r="S2467"/>
  <c r="T2462"/>
  <c r="AB2462"/>
  <c r="S2461"/>
  <c r="AD2461" s="1"/>
  <c r="C2461" s="1"/>
  <c r="D2461" s="1"/>
  <c r="AB2461"/>
  <c r="V2460"/>
  <c r="W2460"/>
  <c r="T2458"/>
  <c r="AB2458"/>
  <c r="R2458"/>
  <c r="Q2458"/>
  <c r="E2446"/>
  <c r="AC2446" s="1"/>
  <c r="AB2446"/>
  <c r="AD2446" s="1"/>
  <c r="C2446" s="1"/>
  <c r="D2446" s="1"/>
  <c r="R2429"/>
  <c r="Q2429"/>
  <c r="E2429"/>
  <c r="AC2429" s="1"/>
  <c r="T2429"/>
  <c r="V2427"/>
  <c r="W2427"/>
  <c r="R2357"/>
  <c r="Q2357"/>
  <c r="S2357"/>
  <c r="W2332"/>
  <c r="U2332"/>
  <c r="Q2327"/>
  <c r="E2327"/>
  <c r="AC2327" s="1"/>
  <c r="S2327"/>
  <c r="R2327"/>
  <c r="W2233"/>
  <c r="U2233"/>
  <c r="T2221"/>
  <c r="R2221"/>
  <c r="V2220"/>
  <c r="U2220"/>
  <c r="Q2186"/>
  <c r="E2186"/>
  <c r="AC2186" s="1"/>
  <c r="R2186"/>
  <c r="V2082"/>
  <c r="W2082"/>
  <c r="U2059"/>
  <c r="V2059"/>
  <c r="Q2058"/>
  <c r="R2058"/>
  <c r="U1996"/>
  <c r="W1996"/>
  <c r="V2974"/>
  <c r="S2972"/>
  <c r="AD2972" s="1"/>
  <c r="C2972" s="1"/>
  <c r="D2972" s="1"/>
  <c r="R2968"/>
  <c r="AD2968" s="1"/>
  <c r="C2968" s="1"/>
  <c r="D2968" s="1"/>
  <c r="R2956"/>
  <c r="AD2956" s="1"/>
  <c r="C2956" s="1"/>
  <c r="D2956" s="1"/>
  <c r="T2954"/>
  <c r="Q2936"/>
  <c r="R2923"/>
  <c r="V2876"/>
  <c r="AD2876" s="1"/>
  <c r="C2876" s="1"/>
  <c r="D2876" s="1"/>
  <c r="AB2844"/>
  <c r="U2808"/>
  <c r="Q2806"/>
  <c r="AD2806" s="1"/>
  <c r="C2806" s="1"/>
  <c r="D2806" s="1"/>
  <c r="U2740"/>
  <c r="U2732"/>
  <c r="AD2732" s="1"/>
  <c r="C2732" s="1"/>
  <c r="D2732" s="1"/>
  <c r="U2710"/>
  <c r="AD2710" s="1"/>
  <c r="C2710" s="1"/>
  <c r="D2710" s="1"/>
  <c r="T2693"/>
  <c r="T2691"/>
  <c r="AD2691" s="1"/>
  <c r="C2691" s="1"/>
  <c r="D2691" s="1"/>
  <c r="AB2676"/>
  <c r="T2664"/>
  <c r="V2659"/>
  <c r="U2640"/>
  <c r="AD2640" s="1"/>
  <c r="C2640" s="1"/>
  <c r="D2640" s="1"/>
  <c r="W2637"/>
  <c r="AD2637" s="1"/>
  <c r="C2637" s="1"/>
  <c r="D2637" s="1"/>
  <c r="V2621"/>
  <c r="V2601"/>
  <c r="U2561"/>
  <c r="R2559"/>
  <c r="AD2559" s="1"/>
  <c r="C2559" s="1"/>
  <c r="D2559" s="1"/>
  <c r="R2546"/>
  <c r="AD2546" s="1"/>
  <c r="C2546" s="1"/>
  <c r="D2546" s="1"/>
  <c r="U2544"/>
  <c r="AD2544" s="1"/>
  <c r="C2544" s="1"/>
  <c r="D2544" s="1"/>
  <c r="Q2504"/>
  <c r="AD2504" s="1"/>
  <c r="C2504" s="1"/>
  <c r="D2504" s="1"/>
  <c r="Q2502"/>
  <c r="AD2502" s="1"/>
  <c r="C2502" s="1"/>
  <c r="D2502" s="1"/>
  <c r="AB2495"/>
  <c r="R2495"/>
  <c r="E2486"/>
  <c r="AC2486" s="1"/>
  <c r="S2484"/>
  <c r="R2484"/>
  <c r="AD2484" s="1"/>
  <c r="C2484" s="1"/>
  <c r="D2484" s="1"/>
  <c r="AB2482"/>
  <c r="Q2482"/>
  <c r="Q2476"/>
  <c r="S2476"/>
  <c r="AB2466"/>
  <c r="W2464"/>
  <c r="E2461"/>
  <c r="AC2461" s="1"/>
  <c r="E2456"/>
  <c r="AC2456" s="1"/>
  <c r="U2455"/>
  <c r="AD2455" s="1"/>
  <c r="C2455" s="1"/>
  <c r="D2455" s="1"/>
  <c r="R2450"/>
  <c r="AD2450" s="1"/>
  <c r="C2450" s="1"/>
  <c r="D2450" s="1"/>
  <c r="AB2450"/>
  <c r="W2449"/>
  <c r="AD2449" s="1"/>
  <c r="C2449" s="1"/>
  <c r="D2449" s="1"/>
  <c r="E2447"/>
  <c r="AC2447" s="1"/>
  <c r="U2435"/>
  <c r="AD2435" s="1"/>
  <c r="C2435" s="1"/>
  <c r="D2435" s="1"/>
  <c r="S2418"/>
  <c r="AD2418" s="1"/>
  <c r="C2418" s="1"/>
  <c r="D2418" s="1"/>
  <c r="AB2411"/>
  <c r="T2411"/>
  <c r="U2409"/>
  <c r="AD2409" s="1"/>
  <c r="C2409" s="1"/>
  <c r="D2409" s="1"/>
  <c r="W2395"/>
  <c r="AD2395" s="1"/>
  <c r="C2395" s="1"/>
  <c r="D2395" s="1"/>
  <c r="AB2388"/>
  <c r="Q2388"/>
  <c r="W2387"/>
  <c r="AD2387" s="1"/>
  <c r="C2387" s="1"/>
  <c r="D2387" s="1"/>
  <c r="R2374"/>
  <c r="AB2374"/>
  <c r="U2368"/>
  <c r="AD2368" s="1"/>
  <c r="C2368" s="1"/>
  <c r="D2368" s="1"/>
  <c r="W2349"/>
  <c r="U2349"/>
  <c r="E2346"/>
  <c r="AC2346" s="1"/>
  <c r="Q2345"/>
  <c r="AD2345" s="1"/>
  <c r="C2345" s="1"/>
  <c r="D2345" s="1"/>
  <c r="W2340"/>
  <c r="AD2340" s="1"/>
  <c r="C2340" s="1"/>
  <c r="D2340" s="1"/>
  <c r="E2322"/>
  <c r="AC2322" s="1"/>
  <c r="T2247"/>
  <c r="AD2247" s="1"/>
  <c r="C2247" s="1"/>
  <c r="D2247" s="1"/>
  <c r="W2230"/>
  <c r="U2230"/>
  <c r="AB2230"/>
  <c r="U2204"/>
  <c r="W2204"/>
  <c r="W2193"/>
  <c r="U2193"/>
  <c r="E2185"/>
  <c r="AC2185" s="1"/>
  <c r="AB2169"/>
  <c r="Q2169"/>
  <c r="E2167"/>
  <c r="AC2167" s="1"/>
  <c r="U2159"/>
  <c r="W2159"/>
  <c r="E2092"/>
  <c r="AC2092" s="1"/>
  <c r="T2091"/>
  <c r="S2060"/>
  <c r="E2030"/>
  <c r="AC2030" s="1"/>
  <c r="W2022"/>
  <c r="U2022"/>
  <c r="V2022"/>
  <c r="W2019"/>
  <c r="AD2019" s="1"/>
  <c r="C2019" s="1"/>
  <c r="D2019" s="1"/>
  <c r="W1965"/>
  <c r="U1965"/>
  <c r="W1954"/>
  <c r="U1954"/>
  <c r="R1917"/>
  <c r="Q1917"/>
  <c r="T1897"/>
  <c r="Q1897"/>
  <c r="R1790"/>
  <c r="Q1790"/>
  <c r="V1746"/>
  <c r="U1746"/>
  <c r="W1746"/>
  <c r="T1442"/>
  <c r="S1442"/>
  <c r="R1238"/>
  <c r="T1238"/>
  <c r="E1238"/>
  <c r="AC1238" s="1"/>
  <c r="Q1218"/>
  <c r="S1218"/>
  <c r="W2518"/>
  <c r="V2518"/>
  <c r="Q2517"/>
  <c r="R2517"/>
  <c r="E2507"/>
  <c r="AC2507" s="1"/>
  <c r="W2495"/>
  <c r="U2495"/>
  <c r="U2485"/>
  <c r="V2485"/>
  <c r="E2448"/>
  <c r="AC2448" s="1"/>
  <c r="W2438"/>
  <c r="U2438"/>
  <c r="E2433"/>
  <c r="AC2433" s="1"/>
  <c r="AB2404"/>
  <c r="S2404"/>
  <c r="Q2404"/>
  <c r="Q2385"/>
  <c r="AD2385" s="1"/>
  <c r="C2385" s="1"/>
  <c r="D2385" s="1"/>
  <c r="T2385"/>
  <c r="Q2382"/>
  <c r="S2382"/>
  <c r="E2351"/>
  <c r="AC2351" s="1"/>
  <c r="W2346"/>
  <c r="U2346"/>
  <c r="E2339"/>
  <c r="AC2339" s="1"/>
  <c r="Q2288"/>
  <c r="AD2288" s="1"/>
  <c r="C2288" s="1"/>
  <c r="D2288" s="1"/>
  <c r="AB2288"/>
  <c r="Q2276"/>
  <c r="S2276"/>
  <c r="E2124"/>
  <c r="AC2124" s="1"/>
  <c r="E2076"/>
  <c r="AC2076" s="1"/>
  <c r="U2067"/>
  <c r="W2067"/>
  <c r="V2067"/>
  <c r="T2042"/>
  <c r="R2042"/>
  <c r="AB2042"/>
  <c r="S2042"/>
  <c r="W2016"/>
  <c r="U2016"/>
  <c r="AD2016" s="1"/>
  <c r="C2016" s="1"/>
  <c r="D2016" s="1"/>
  <c r="E2013"/>
  <c r="AC2013" s="1"/>
  <c r="AB2012"/>
  <c r="E2012"/>
  <c r="AC2012" s="1"/>
  <c r="T2012"/>
  <c r="AD2012" s="1"/>
  <c r="C2012" s="1"/>
  <c r="D2012" s="1"/>
  <c r="U1981"/>
  <c r="W1981"/>
  <c r="U1973"/>
  <c r="W1973"/>
  <c r="R1947"/>
  <c r="S1947"/>
  <c r="Q1947"/>
  <c r="R1920"/>
  <c r="S1920"/>
  <c r="E1920"/>
  <c r="AC1920" s="1"/>
  <c r="Q1920"/>
  <c r="S1854"/>
  <c r="R1854"/>
  <c r="Q1854"/>
  <c r="Q1853"/>
  <c r="T1853"/>
  <c r="Q1834"/>
  <c r="AD1834" s="1"/>
  <c r="C1834" s="1"/>
  <c r="D1834" s="1"/>
  <c r="T1834"/>
  <c r="U1828"/>
  <c r="W1828"/>
  <c r="T1807"/>
  <c r="Q1807"/>
  <c r="S1793"/>
  <c r="Q1793"/>
  <c r="R1793"/>
  <c r="T1793"/>
  <c r="U1772"/>
  <c r="W1772"/>
  <c r="U1705"/>
  <c r="W1705"/>
  <c r="AB1628"/>
  <c r="S1628"/>
  <c r="R1628"/>
  <c r="Q1619"/>
  <c r="S1619"/>
  <c r="T1619"/>
  <c r="U1540"/>
  <c r="AD1540" s="1"/>
  <c r="C1540" s="1"/>
  <c r="D1540" s="1"/>
  <c r="W1540"/>
  <c r="Q1378"/>
  <c r="T1378"/>
  <c r="E1378"/>
  <c r="AC1378" s="1"/>
  <c r="T2550"/>
  <c r="Q2550"/>
  <c r="E2546"/>
  <c r="AC2546" s="1"/>
  <c r="Q2537"/>
  <c r="AB2537"/>
  <c r="V2526"/>
  <c r="U2526"/>
  <c r="AD2526" s="1"/>
  <c r="C2526" s="1"/>
  <c r="D2526" s="1"/>
  <c r="W2519"/>
  <c r="U2519"/>
  <c r="E2517"/>
  <c r="AC2517" s="1"/>
  <c r="V2506"/>
  <c r="U2506"/>
  <c r="AB2493"/>
  <c r="Q2493"/>
  <c r="W2467"/>
  <c r="U2467"/>
  <c r="Q2466"/>
  <c r="AB2434"/>
  <c r="Q2434"/>
  <c r="AD2434" s="1"/>
  <c r="C2434" s="1"/>
  <c r="D2434" s="1"/>
  <c r="Q2428"/>
  <c r="S2428"/>
  <c r="S2421"/>
  <c r="Q2421"/>
  <c r="AD2421" s="1"/>
  <c r="C2421" s="1"/>
  <c r="D2421" s="1"/>
  <c r="E2415"/>
  <c r="AC2415" s="1"/>
  <c r="E2413"/>
  <c r="AC2413" s="1"/>
  <c r="U2407"/>
  <c r="W2407"/>
  <c r="T2404"/>
  <c r="V2397"/>
  <c r="W2397"/>
  <c r="Q2344"/>
  <c r="AB2344"/>
  <c r="W2335"/>
  <c r="U2335"/>
  <c r="W2318"/>
  <c r="U2318"/>
  <c r="S2233"/>
  <c r="AD2233" s="1"/>
  <c r="C2233" s="1"/>
  <c r="D2233" s="1"/>
  <c r="AB2233"/>
  <c r="T2227"/>
  <c r="S2227"/>
  <c r="U2158"/>
  <c r="AD2158" s="1"/>
  <c r="C2158" s="1"/>
  <c r="D2158" s="1"/>
  <c r="W2158"/>
  <c r="R2073"/>
  <c r="S2073"/>
  <c r="T2073"/>
  <c r="E2057"/>
  <c r="AC2057" s="1"/>
  <c r="R2028"/>
  <c r="S2028"/>
  <c r="E2015"/>
  <c r="AC2015" s="1"/>
  <c r="E2009"/>
  <c r="AC2009" s="1"/>
  <c r="R1998"/>
  <c r="S1998"/>
  <c r="E1998"/>
  <c r="AC1998" s="1"/>
  <c r="Q1998"/>
  <c r="W1985"/>
  <c r="U1985"/>
  <c r="AD1985" s="1"/>
  <c r="C1985" s="1"/>
  <c r="D1985" s="1"/>
  <c r="U1930"/>
  <c r="AD1930" s="1"/>
  <c r="C1930" s="1"/>
  <c r="D1930" s="1"/>
  <c r="W1930"/>
  <c r="U1841"/>
  <c r="V1841"/>
  <c r="Q1734"/>
  <c r="AD1734" s="1"/>
  <c r="C1734" s="1"/>
  <c r="D1734" s="1"/>
  <c r="T1734"/>
  <c r="T1712"/>
  <c r="Q1712"/>
  <c r="W1661"/>
  <c r="U1661"/>
  <c r="AB1660"/>
  <c r="T1660"/>
  <c r="T1569"/>
  <c r="R1569"/>
  <c r="S1469"/>
  <c r="AB1469"/>
  <c r="Q1469"/>
  <c r="T1469"/>
  <c r="S1425"/>
  <c r="AD1425" s="1"/>
  <c r="C1425" s="1"/>
  <c r="D1425" s="1"/>
  <c r="E1425"/>
  <c r="AC1425" s="1"/>
  <c r="U1061"/>
  <c r="AD1061" s="1"/>
  <c r="C1061" s="1"/>
  <c r="D1061" s="1"/>
  <c r="W1061"/>
  <c r="R1029"/>
  <c r="T1029"/>
  <c r="T955"/>
  <c r="Q955"/>
  <c r="R955"/>
  <c r="E939"/>
  <c r="AC939" s="1"/>
  <c r="T939"/>
  <c r="AD939" s="1"/>
  <c r="C939" s="1"/>
  <c r="D939" s="1"/>
  <c r="T873"/>
  <c r="R873"/>
  <c r="AD873" s="1"/>
  <c r="C873" s="1"/>
  <c r="D873" s="1"/>
  <c r="U757"/>
  <c r="V757"/>
  <c r="W757"/>
  <c r="E753"/>
  <c r="AC753" s="1"/>
  <c r="Q753"/>
  <c r="AD753" s="1"/>
  <c r="C753" s="1"/>
  <c r="D753" s="1"/>
  <c r="AB664"/>
  <c r="S664"/>
  <c r="R2333"/>
  <c r="AD2333" s="1"/>
  <c r="C2333" s="1"/>
  <c r="D2333" s="1"/>
  <c r="T2331"/>
  <c r="AD2331" s="1"/>
  <c r="C2331" s="1"/>
  <c r="D2331" s="1"/>
  <c r="U2161"/>
  <c r="AD2161" s="1"/>
  <c r="C2161" s="1"/>
  <c r="D2161" s="1"/>
  <c r="AB2157"/>
  <c r="AD2157" s="1"/>
  <c r="C2157" s="1"/>
  <c r="D2157" s="1"/>
  <c r="AB2139"/>
  <c r="U2124"/>
  <c r="AD2124" s="1"/>
  <c r="C2124" s="1"/>
  <c r="D2124" s="1"/>
  <c r="R2116"/>
  <c r="AD2116" s="1"/>
  <c r="C2116" s="1"/>
  <c r="D2116" s="1"/>
  <c r="R2079"/>
  <c r="AD2079" s="1"/>
  <c r="C2079" s="1"/>
  <c r="D2079" s="1"/>
  <c r="U2023"/>
  <c r="U1989"/>
  <c r="AD1989" s="1"/>
  <c r="C1989" s="1"/>
  <c r="D1989" s="1"/>
  <c r="E1982"/>
  <c r="AC1982" s="1"/>
  <c r="E1979"/>
  <c r="AC1979" s="1"/>
  <c r="R1952"/>
  <c r="Q1952"/>
  <c r="V1945"/>
  <c r="AD1945" s="1"/>
  <c r="C1945" s="1"/>
  <c r="D1945" s="1"/>
  <c r="W1945"/>
  <c r="E1941"/>
  <c r="AC1941" s="1"/>
  <c r="E1933"/>
  <c r="AC1933" s="1"/>
  <c r="T1906"/>
  <c r="S1906"/>
  <c r="T1904"/>
  <c r="S1904"/>
  <c r="S1902"/>
  <c r="AB1902"/>
  <c r="W1888"/>
  <c r="AD1888" s="1"/>
  <c r="C1888" s="1"/>
  <c r="D1888" s="1"/>
  <c r="E1883"/>
  <c r="AC1883" s="1"/>
  <c r="U1867"/>
  <c r="AD1867" s="1"/>
  <c r="C1867" s="1"/>
  <c r="D1867" s="1"/>
  <c r="W1867"/>
  <c r="AB1865"/>
  <c r="S1865"/>
  <c r="S1851"/>
  <c r="Q1851"/>
  <c r="AB1851"/>
  <c r="E1821"/>
  <c r="AC1821" s="1"/>
  <c r="R1817"/>
  <c r="AD1817" s="1"/>
  <c r="C1817" s="1"/>
  <c r="D1817" s="1"/>
  <c r="W1814"/>
  <c r="V1814"/>
  <c r="AD1814" s="1"/>
  <c r="C1814" s="1"/>
  <c r="D1814" s="1"/>
  <c r="U1812"/>
  <c r="AD1812" s="1"/>
  <c r="C1812" s="1"/>
  <c r="D1812" s="1"/>
  <c r="W1810"/>
  <c r="U1810"/>
  <c r="T1800"/>
  <c r="R1800"/>
  <c r="AD1800" s="1"/>
  <c r="C1800" s="1"/>
  <c r="D1800" s="1"/>
  <c r="AB1800"/>
  <c r="E1797"/>
  <c r="AC1797" s="1"/>
  <c r="W1793"/>
  <c r="U1793"/>
  <c r="Q1789"/>
  <c r="AD1789" s="1"/>
  <c r="C1789" s="1"/>
  <c r="D1789" s="1"/>
  <c r="AB1789"/>
  <c r="E1786"/>
  <c r="AC1786" s="1"/>
  <c r="AB1781"/>
  <c r="AD1781" s="1"/>
  <c r="C1781" s="1"/>
  <c r="D1781" s="1"/>
  <c r="Q1780"/>
  <c r="AD1780" s="1"/>
  <c r="C1780" s="1"/>
  <c r="D1780" s="1"/>
  <c r="AB1778"/>
  <c r="Q1778"/>
  <c r="AD1778" s="1"/>
  <c r="C1778" s="1"/>
  <c r="D1778" s="1"/>
  <c r="W1765"/>
  <c r="V1765"/>
  <c r="R1727"/>
  <c r="Q1727"/>
  <c r="U1724"/>
  <c r="V1724"/>
  <c r="E1705"/>
  <c r="AC1705" s="1"/>
  <c r="E1678"/>
  <c r="AC1678" s="1"/>
  <c r="W1677"/>
  <c r="AD1677" s="1"/>
  <c r="C1677" s="1"/>
  <c r="D1677" s="1"/>
  <c r="AB1671"/>
  <c r="W1669"/>
  <c r="U1669"/>
  <c r="AD1669" s="1"/>
  <c r="C1669" s="1"/>
  <c r="D1669" s="1"/>
  <c r="E1664"/>
  <c r="AC1664" s="1"/>
  <c r="U1649"/>
  <c r="W1649"/>
  <c r="W1638"/>
  <c r="U1638"/>
  <c r="AD1638" s="1"/>
  <c r="C1638" s="1"/>
  <c r="D1638" s="1"/>
  <c r="E1619"/>
  <c r="AC1619" s="1"/>
  <c r="T1614"/>
  <c r="AB1614"/>
  <c r="Q1608"/>
  <c r="T1563"/>
  <c r="AD1563" s="1"/>
  <c r="C1563" s="1"/>
  <c r="D1563" s="1"/>
  <c r="AB1563"/>
  <c r="AB1504"/>
  <c r="T1504"/>
  <c r="AB1408"/>
  <c r="R1408"/>
  <c r="V1362"/>
  <c r="U1362"/>
  <c r="T1162"/>
  <c r="Q1162"/>
  <c r="S1162"/>
  <c r="AB800"/>
  <c r="R800"/>
  <c r="S800"/>
  <c r="Q800"/>
  <c r="U795"/>
  <c r="V795"/>
  <c r="W795"/>
  <c r="S786"/>
  <c r="T786"/>
  <c r="Q764"/>
  <c r="AB764"/>
  <c r="R762"/>
  <c r="T762"/>
  <c r="Q762"/>
  <c r="E1992"/>
  <c r="AC1992" s="1"/>
  <c r="Q1987"/>
  <c r="S1987"/>
  <c r="E1983"/>
  <c r="AC1983" s="1"/>
  <c r="R1979"/>
  <c r="Q1979"/>
  <c r="AD1979" s="1"/>
  <c r="C1979" s="1"/>
  <c r="D1979" s="1"/>
  <c r="V1926"/>
  <c r="W1926"/>
  <c r="E1911"/>
  <c r="AC1911" s="1"/>
  <c r="R1911"/>
  <c r="AD1911" s="1"/>
  <c r="C1911" s="1"/>
  <c r="D1911" s="1"/>
  <c r="T1891"/>
  <c r="R1891"/>
  <c r="R1879"/>
  <c r="E1879"/>
  <c r="AC1879" s="1"/>
  <c r="AB1879"/>
  <c r="AD1879" s="1"/>
  <c r="C1879" s="1"/>
  <c r="D1879" s="1"/>
  <c r="E1875"/>
  <c r="AC1875" s="1"/>
  <c r="E1854"/>
  <c r="AC1854" s="1"/>
  <c r="R1839"/>
  <c r="S1839"/>
  <c r="Q1839"/>
  <c r="R1836"/>
  <c r="AB1836"/>
  <c r="Q1836"/>
  <c r="S1832"/>
  <c r="AD1832" s="1"/>
  <c r="C1832" s="1"/>
  <c r="D1832" s="1"/>
  <c r="AB1832"/>
  <c r="Q1825"/>
  <c r="R1825"/>
  <c r="Q1816"/>
  <c r="E1816"/>
  <c r="AC1816" s="1"/>
  <c r="V1813"/>
  <c r="U1813"/>
  <c r="AB1808"/>
  <c r="R1808"/>
  <c r="T1808"/>
  <c r="U1784"/>
  <c r="W1784"/>
  <c r="V1784"/>
  <c r="AB1773"/>
  <c r="Q1773"/>
  <c r="E1762"/>
  <c r="AC1762" s="1"/>
  <c r="W1759"/>
  <c r="U1759"/>
  <c r="S1743"/>
  <c r="AB1743"/>
  <c r="T1741"/>
  <c r="R1741"/>
  <c r="T1730"/>
  <c r="AB1730"/>
  <c r="R1723"/>
  <c r="AD1723" s="1"/>
  <c r="C1723" s="1"/>
  <c r="D1723" s="1"/>
  <c r="Q1719"/>
  <c r="R1719"/>
  <c r="AB1706"/>
  <c r="Q1706"/>
  <c r="U1693"/>
  <c r="AD1693" s="1"/>
  <c r="C1693" s="1"/>
  <c r="D1693" s="1"/>
  <c r="R1667"/>
  <c r="S1667"/>
  <c r="S1653"/>
  <c r="Q1653"/>
  <c r="S1642"/>
  <c r="AD1642" s="1"/>
  <c r="C1642" s="1"/>
  <c r="D1642" s="1"/>
  <c r="E1637"/>
  <c r="AC1637" s="1"/>
  <c r="W1633"/>
  <c r="U1633"/>
  <c r="AD1633" s="1"/>
  <c r="C1633" s="1"/>
  <c r="D1633" s="1"/>
  <c r="Q1630"/>
  <c r="AD1630" s="1"/>
  <c r="C1630" s="1"/>
  <c r="D1630" s="1"/>
  <c r="U1621"/>
  <c r="AD1621" s="1"/>
  <c r="C1621" s="1"/>
  <c r="D1621" s="1"/>
  <c r="W1621"/>
  <c r="Q1538"/>
  <c r="AB1538"/>
  <c r="T1538"/>
  <c r="E1528"/>
  <c r="AC1528" s="1"/>
  <c r="U1527"/>
  <c r="V1527"/>
  <c r="AB1524"/>
  <c r="R1524"/>
  <c r="AB1514"/>
  <c r="T1514"/>
  <c r="E1502"/>
  <c r="AC1502" s="1"/>
  <c r="AB1473"/>
  <c r="E1473"/>
  <c r="AC1473" s="1"/>
  <c r="E1469"/>
  <c r="AC1469" s="1"/>
  <c r="AB1440"/>
  <c r="E1404"/>
  <c r="AC1404" s="1"/>
  <c r="E1403"/>
  <c r="AC1403" s="1"/>
  <c r="U1400"/>
  <c r="W1400"/>
  <c r="Q1399"/>
  <c r="S1399"/>
  <c r="AB1386"/>
  <c r="S1386"/>
  <c r="AB1382"/>
  <c r="S1377"/>
  <c r="R1377"/>
  <c r="E1363"/>
  <c r="AC1363" s="1"/>
  <c r="U1221"/>
  <c r="W1221"/>
  <c r="V1221"/>
  <c r="W975"/>
  <c r="U975"/>
  <c r="Q965"/>
  <c r="T965"/>
  <c r="E965"/>
  <c r="AC965" s="1"/>
  <c r="R965"/>
  <c r="T916"/>
  <c r="Q916"/>
  <c r="AB916"/>
  <c r="V846"/>
  <c r="U846"/>
  <c r="E1953"/>
  <c r="AC1953" s="1"/>
  <c r="S1931"/>
  <c r="Q1931"/>
  <c r="R1900"/>
  <c r="AB1900"/>
  <c r="R1861"/>
  <c r="Q1861"/>
  <c r="T1861"/>
  <c r="S1861"/>
  <c r="U1829"/>
  <c r="AD1829" s="1"/>
  <c r="C1829" s="1"/>
  <c r="D1829" s="1"/>
  <c r="V1829"/>
  <c r="V1821"/>
  <c r="U1821"/>
  <c r="R1811"/>
  <c r="AB1811"/>
  <c r="U1803"/>
  <c r="W1803"/>
  <c r="V1803"/>
  <c r="W1799"/>
  <c r="U1799"/>
  <c r="AD1799" s="1"/>
  <c r="C1799" s="1"/>
  <c r="D1799" s="1"/>
  <c r="E1781"/>
  <c r="AC1781" s="1"/>
  <c r="Q1763"/>
  <c r="AD1763" s="1"/>
  <c r="C1763" s="1"/>
  <c r="D1763" s="1"/>
  <c r="S1763"/>
  <c r="E1754"/>
  <c r="AC1754" s="1"/>
  <c r="W1752"/>
  <c r="U1752"/>
  <c r="AB1751"/>
  <c r="E1751"/>
  <c r="AC1751" s="1"/>
  <c r="R1751"/>
  <c r="AD1751" s="1"/>
  <c r="C1751" s="1"/>
  <c r="D1751" s="1"/>
  <c r="Q1722"/>
  <c r="R1722"/>
  <c r="S1722"/>
  <c r="R1664"/>
  <c r="AD1664" s="1"/>
  <c r="C1664" s="1"/>
  <c r="D1664" s="1"/>
  <c r="S1664"/>
  <c r="Q1659"/>
  <c r="T1659"/>
  <c r="W1615"/>
  <c r="U1615"/>
  <c r="W1611"/>
  <c r="V1611"/>
  <c r="AD1611" s="1"/>
  <c r="C1611" s="1"/>
  <c r="D1611" s="1"/>
  <c r="W1608"/>
  <c r="V1608"/>
  <c r="S1537"/>
  <c r="E1537"/>
  <c r="AC1537" s="1"/>
  <c r="T1537"/>
  <c r="T1408"/>
  <c r="E1386"/>
  <c r="AC1386" s="1"/>
  <c r="E1377"/>
  <c r="AC1377" s="1"/>
  <c r="Q1372"/>
  <c r="T1372"/>
  <c r="S1356"/>
  <c r="R1356"/>
  <c r="AB1356"/>
  <c r="R1341"/>
  <c r="E1341"/>
  <c r="AC1341" s="1"/>
  <c r="AB1234"/>
  <c r="AD1234" s="1"/>
  <c r="C1234" s="1"/>
  <c r="D1234" s="1"/>
  <c r="E1234"/>
  <c r="AC1234" s="1"/>
  <c r="E898"/>
  <c r="AC898" s="1"/>
  <c r="Q898"/>
  <c r="R1827"/>
  <c r="T1826"/>
  <c r="AD1826" s="1"/>
  <c r="C1826" s="1"/>
  <c r="D1826" s="1"/>
  <c r="U1809"/>
  <c r="T1792"/>
  <c r="U1791"/>
  <c r="AD1791" s="1"/>
  <c r="C1791" s="1"/>
  <c r="D1791" s="1"/>
  <c r="Q1769"/>
  <c r="AD1769" s="1"/>
  <c r="C1769" s="1"/>
  <c r="D1769" s="1"/>
  <c r="R1768"/>
  <c r="AD1768" s="1"/>
  <c r="C1768" s="1"/>
  <c r="D1768" s="1"/>
  <c r="AB1759"/>
  <c r="W1741"/>
  <c r="V1739"/>
  <c r="AD1739" s="1"/>
  <c r="C1739" s="1"/>
  <c r="D1739" s="1"/>
  <c r="S1708"/>
  <c r="AD1708" s="1"/>
  <c r="C1708" s="1"/>
  <c r="D1708" s="1"/>
  <c r="R1686"/>
  <c r="AD1686" s="1"/>
  <c r="C1686" s="1"/>
  <c r="D1686" s="1"/>
  <c r="S1625"/>
  <c r="AD1625" s="1"/>
  <c r="C1625" s="1"/>
  <c r="D1625" s="1"/>
  <c r="U1624"/>
  <c r="AD1624" s="1"/>
  <c r="C1624" s="1"/>
  <c r="D1624" s="1"/>
  <c r="S1596"/>
  <c r="U1595"/>
  <c r="AD1595" s="1"/>
  <c r="C1595" s="1"/>
  <c r="D1595" s="1"/>
  <c r="W1312"/>
  <c r="U1312"/>
  <c r="AB1300"/>
  <c r="R1300"/>
  <c r="V1264"/>
  <c r="W1264"/>
  <c r="W1258"/>
  <c r="U1258"/>
  <c r="Q1249"/>
  <c r="S1249"/>
  <c r="V1244"/>
  <c r="U1244"/>
  <c r="Q1229"/>
  <c r="AD1229" s="1"/>
  <c r="C1229" s="1"/>
  <c r="D1229" s="1"/>
  <c r="E1202"/>
  <c r="AC1202" s="1"/>
  <c r="E1153"/>
  <c r="AC1153" s="1"/>
  <c r="Q1035"/>
  <c r="S1035"/>
  <c r="AB1035"/>
  <c r="W991"/>
  <c r="U991"/>
  <c r="S977"/>
  <c r="E977"/>
  <c r="AC977" s="1"/>
  <c r="R977"/>
  <c r="W976"/>
  <c r="AD976" s="1"/>
  <c r="C976" s="1"/>
  <c r="D976" s="1"/>
  <c r="S927"/>
  <c r="E927"/>
  <c r="AC927" s="1"/>
  <c r="E896"/>
  <c r="AC896" s="1"/>
  <c r="AB886"/>
  <c r="AD886" s="1"/>
  <c r="C886" s="1"/>
  <c r="D886" s="1"/>
  <c r="Q883"/>
  <c r="T883"/>
  <c r="T880"/>
  <c r="R880"/>
  <c r="U859"/>
  <c r="W859"/>
  <c r="Q845"/>
  <c r="T845"/>
  <c r="S845"/>
  <c r="W809"/>
  <c r="U809"/>
  <c r="U798"/>
  <c r="V798"/>
  <c r="AB779"/>
  <c r="R779"/>
  <c r="S779"/>
  <c r="S754"/>
  <c r="R754"/>
  <c r="Q754"/>
  <c r="S682"/>
  <c r="Q682"/>
  <c r="U680"/>
  <c r="V680"/>
  <c r="T1445"/>
  <c r="AD1445" s="1"/>
  <c r="C1445" s="1"/>
  <c r="D1445" s="1"/>
  <c r="E1361"/>
  <c r="AC1361" s="1"/>
  <c r="E1358"/>
  <c r="AC1358" s="1"/>
  <c r="T1334"/>
  <c r="Q1334"/>
  <c r="E1315"/>
  <c r="AC1315" s="1"/>
  <c r="E1311"/>
  <c r="AC1311" s="1"/>
  <c r="E1307"/>
  <c r="AC1307" s="1"/>
  <c r="E1303"/>
  <c r="AC1303" s="1"/>
  <c r="E1300"/>
  <c r="AC1300" s="1"/>
  <c r="U1276"/>
  <c r="T1276"/>
  <c r="R1276"/>
  <c r="W1265"/>
  <c r="V1265"/>
  <c r="E1259"/>
  <c r="AC1259" s="1"/>
  <c r="V1253"/>
  <c r="U1253"/>
  <c r="W1253"/>
  <c r="E1239"/>
  <c r="AC1239" s="1"/>
  <c r="R1230"/>
  <c r="T1230"/>
  <c r="R1227"/>
  <c r="AD1227" s="1"/>
  <c r="C1227" s="1"/>
  <c r="D1227" s="1"/>
  <c r="W1196"/>
  <c r="U1196"/>
  <c r="R1191"/>
  <c r="AD1191" s="1"/>
  <c r="C1191" s="1"/>
  <c r="D1191" s="1"/>
  <c r="E1191"/>
  <c r="AC1191" s="1"/>
  <c r="T1191"/>
  <c r="AB1176"/>
  <c r="AD1176" s="1"/>
  <c r="C1176" s="1"/>
  <c r="D1176" s="1"/>
  <c r="U1125"/>
  <c r="V1125"/>
  <c r="AB1119"/>
  <c r="AD1119" s="1"/>
  <c r="C1119" s="1"/>
  <c r="D1119" s="1"/>
  <c r="Q1094"/>
  <c r="S1094"/>
  <c r="AB1007"/>
  <c r="AD1007" s="1"/>
  <c r="C1007" s="1"/>
  <c r="D1007" s="1"/>
  <c r="W983"/>
  <c r="AD983" s="1"/>
  <c r="C983" s="1"/>
  <c r="D983" s="1"/>
  <c r="V983"/>
  <c r="Q973"/>
  <c r="AD973" s="1"/>
  <c r="C973" s="1"/>
  <c r="D973" s="1"/>
  <c r="E973"/>
  <c r="AC973" s="1"/>
  <c r="AB973"/>
  <c r="R973"/>
  <c r="Q972"/>
  <c r="AD972" s="1"/>
  <c r="C972" s="1"/>
  <c r="D972" s="1"/>
  <c r="Q958"/>
  <c r="T958"/>
  <c r="V919"/>
  <c r="U919"/>
  <c r="AD919" s="1"/>
  <c r="C919" s="1"/>
  <c r="D919" s="1"/>
  <c r="AB914"/>
  <c r="AD914" s="1"/>
  <c r="C914" s="1"/>
  <c r="D914" s="1"/>
  <c r="R877"/>
  <c r="AD877" s="1"/>
  <c r="C877" s="1"/>
  <c r="D877" s="1"/>
  <c r="E877"/>
  <c r="AC877" s="1"/>
  <c r="T876"/>
  <c r="AB876"/>
  <c r="Q872"/>
  <c r="R872"/>
  <c r="T864"/>
  <c r="E864"/>
  <c r="AC864" s="1"/>
  <c r="R864"/>
  <c r="W851"/>
  <c r="V851"/>
  <c r="AD851" s="1"/>
  <c r="C851" s="1"/>
  <c r="D851" s="1"/>
  <c r="Q847"/>
  <c r="S847"/>
  <c r="R847"/>
  <c r="E840"/>
  <c r="AC840" s="1"/>
  <c r="W837"/>
  <c r="V837"/>
  <c r="E824"/>
  <c r="AC824" s="1"/>
  <c r="E805"/>
  <c r="AC805" s="1"/>
  <c r="V780"/>
  <c r="AD780" s="1"/>
  <c r="C780" s="1"/>
  <c r="D780" s="1"/>
  <c r="W780"/>
  <c r="Q746"/>
  <c r="T746"/>
  <c r="AD746" s="1"/>
  <c r="C746" s="1"/>
  <c r="D746" s="1"/>
  <c r="T701"/>
  <c r="R701"/>
  <c r="S693"/>
  <c r="R693"/>
  <c r="AD693" s="1"/>
  <c r="C693" s="1"/>
  <c r="D693" s="1"/>
  <c r="R690"/>
  <c r="E690"/>
  <c r="AC690" s="1"/>
  <c r="T690"/>
  <c r="Q690"/>
  <c r="R1440"/>
  <c r="AD1440" s="1"/>
  <c r="C1440" s="1"/>
  <c r="D1440" s="1"/>
  <c r="E1362"/>
  <c r="AC1362" s="1"/>
  <c r="E1352"/>
  <c r="AC1352" s="1"/>
  <c r="E1347"/>
  <c r="AC1347" s="1"/>
  <c r="E1334"/>
  <c r="AC1334" s="1"/>
  <c r="E1327"/>
  <c r="AC1327" s="1"/>
  <c r="E1324"/>
  <c r="AC1324" s="1"/>
  <c r="V1312"/>
  <c r="R1297"/>
  <c r="S1297"/>
  <c r="AB1290"/>
  <c r="R1290"/>
  <c r="AD1290" s="1"/>
  <c r="C1290" s="1"/>
  <c r="D1290" s="1"/>
  <c r="U1250"/>
  <c r="W1250"/>
  <c r="AB1232"/>
  <c r="R1232"/>
  <c r="AD1232" s="1"/>
  <c r="C1232" s="1"/>
  <c r="D1232" s="1"/>
  <c r="AB1215"/>
  <c r="AB1161"/>
  <c r="AB1116"/>
  <c r="W986"/>
  <c r="V986"/>
  <c r="E947"/>
  <c r="AC947" s="1"/>
  <c r="T947"/>
  <c r="AD947" s="1"/>
  <c r="C947" s="1"/>
  <c r="D947" s="1"/>
  <c r="R926"/>
  <c r="AB926"/>
  <c r="W924"/>
  <c r="V924"/>
  <c r="R896"/>
  <c r="T896"/>
  <c r="Q869"/>
  <c r="AD869" s="1"/>
  <c r="C869" s="1"/>
  <c r="D869" s="1"/>
  <c r="R869"/>
  <c r="V857"/>
  <c r="U857"/>
  <c r="AD857" s="1"/>
  <c r="C857" s="1"/>
  <c r="D857" s="1"/>
  <c r="W857"/>
  <c r="E855"/>
  <c r="AC855" s="1"/>
  <c r="Q827"/>
  <c r="T827"/>
  <c r="AB776"/>
  <c r="S776"/>
  <c r="S766"/>
  <c r="AD766" s="1"/>
  <c r="C766" s="1"/>
  <c r="D766" s="1"/>
  <c r="E766"/>
  <c r="AC766" s="1"/>
  <c r="V763"/>
  <c r="U763"/>
  <c r="T706"/>
  <c r="R706"/>
  <c r="AB1317"/>
  <c r="S1299"/>
  <c r="AD1299" s="1"/>
  <c r="C1299" s="1"/>
  <c r="D1299" s="1"/>
  <c r="V1295"/>
  <c r="AD1295" s="1"/>
  <c r="C1295" s="1"/>
  <c r="D1295" s="1"/>
  <c r="Q1293"/>
  <c r="AD1293" s="1"/>
  <c r="C1293" s="1"/>
  <c r="D1293" s="1"/>
  <c r="AB1292"/>
  <c r="AD1292" s="1"/>
  <c r="C1292" s="1"/>
  <c r="D1292" s="1"/>
  <c r="T1288"/>
  <c r="AD1288" s="1"/>
  <c r="C1288" s="1"/>
  <c r="D1288" s="1"/>
  <c r="T1279"/>
  <c r="U1267"/>
  <c r="AD1267" s="1"/>
  <c r="C1267" s="1"/>
  <c r="D1267" s="1"/>
  <c r="AB1240"/>
  <c r="W1238"/>
  <c r="Q1237"/>
  <c r="U1236"/>
  <c r="AD1236" s="1"/>
  <c r="C1236" s="1"/>
  <c r="D1236" s="1"/>
  <c r="U1235"/>
  <c r="Q1220"/>
  <c r="AD1220" s="1"/>
  <c r="C1220" s="1"/>
  <c r="D1220" s="1"/>
  <c r="Q1197"/>
  <c r="AD1197" s="1"/>
  <c r="C1197" s="1"/>
  <c r="D1197" s="1"/>
  <c r="AB1189"/>
  <c r="AD1189" s="1"/>
  <c r="C1189" s="1"/>
  <c r="D1189" s="1"/>
  <c r="S796"/>
  <c r="AB796"/>
  <c r="AB770"/>
  <c r="AD770" s="1"/>
  <c r="C770" s="1"/>
  <c r="D770" s="1"/>
  <c r="V761"/>
  <c r="U761"/>
  <c r="E752"/>
  <c r="AC752" s="1"/>
  <c r="S752"/>
  <c r="AD752" s="1"/>
  <c r="C752" s="1"/>
  <c r="D752" s="1"/>
  <c r="AB713"/>
  <c r="Q713"/>
  <c r="U701"/>
  <c r="W701"/>
  <c r="Q668"/>
  <c r="T668"/>
  <c r="E589"/>
  <c r="AC589" s="1"/>
  <c r="E564"/>
  <c r="AC564" s="1"/>
  <c r="T918"/>
  <c r="AB816"/>
  <c r="AD816" s="1"/>
  <c r="C816" s="1"/>
  <c r="D816" s="1"/>
  <c r="E734"/>
  <c r="AC734" s="1"/>
  <c r="W733"/>
  <c r="V733"/>
  <c r="AD733" s="1"/>
  <c r="C733" s="1"/>
  <c r="D733" s="1"/>
  <c r="U724"/>
  <c r="V718"/>
  <c r="U718"/>
  <c r="T712"/>
  <c r="AD712" s="1"/>
  <c r="C712" s="1"/>
  <c r="D712" s="1"/>
  <c r="Q666"/>
  <c r="AD666" s="1"/>
  <c r="C666" s="1"/>
  <c r="D666" s="1"/>
  <c r="S666"/>
  <c r="AB595"/>
  <c r="AD595" s="1"/>
  <c r="C595" s="1"/>
  <c r="D595" s="1"/>
  <c r="V872"/>
  <c r="E747"/>
  <c r="AC747" s="1"/>
  <c r="E665"/>
  <c r="AC665" s="1"/>
  <c r="R665"/>
  <c r="Y611"/>
  <c r="X611"/>
  <c r="E517"/>
  <c r="AC517" s="1"/>
  <c r="Z555"/>
  <c r="AA555"/>
  <c r="E508"/>
  <c r="AC508" s="1"/>
  <c r="E222"/>
  <c r="AC222" s="1"/>
  <c r="E179"/>
  <c r="AC179" s="1"/>
  <c r="E176"/>
  <c r="AC176" s="1"/>
  <c r="E124"/>
  <c r="AC124" s="1"/>
  <c r="E244"/>
  <c r="AC244" s="1"/>
  <c r="X427"/>
  <c r="AA427"/>
  <c r="E242"/>
  <c r="AC242" s="1"/>
  <c r="AA243"/>
  <c r="Z243"/>
  <c r="AB93"/>
  <c r="J117"/>
  <c r="AD275"/>
  <c r="C275" s="1"/>
  <c r="D275" s="1"/>
  <c r="AD475"/>
  <c r="C475" s="1"/>
  <c r="D475" s="1"/>
  <c r="AD231"/>
  <c r="C231" s="1"/>
  <c r="D231" s="1"/>
  <c r="AD255"/>
  <c r="C255" s="1"/>
  <c r="D255" s="1"/>
  <c r="AD815"/>
  <c r="C815" s="1"/>
  <c r="D815" s="1"/>
  <c r="AD1205"/>
  <c r="C1205" s="1"/>
  <c r="D1205" s="1"/>
  <c r="AD1733"/>
  <c r="C1733" s="1"/>
  <c r="D1733" s="1"/>
  <c r="AD2973"/>
  <c r="C2973" s="1"/>
  <c r="D2973" s="1"/>
  <c r="AD2582"/>
  <c r="C2582" s="1"/>
  <c r="D2582" s="1"/>
  <c r="AD1912"/>
  <c r="C1912" s="1"/>
  <c r="D1912" s="1"/>
  <c r="AD1385"/>
  <c r="C1385" s="1"/>
  <c r="D1385" s="1"/>
  <c r="AD1654"/>
  <c r="C1654" s="1"/>
  <c r="D1654" s="1"/>
  <c r="AD1074"/>
  <c r="C1074" s="1"/>
  <c r="D1074" s="1"/>
  <c r="AD282"/>
  <c r="C282" s="1"/>
  <c r="D282" s="1"/>
  <c r="AD248"/>
  <c r="C248" s="1"/>
  <c r="D248" s="1"/>
  <c r="AD288"/>
  <c r="C288" s="1"/>
  <c r="D288" s="1"/>
  <c r="AD2367"/>
  <c r="C2367" s="1"/>
  <c r="D2367" s="1"/>
  <c r="AD1885"/>
  <c r="C1885" s="1"/>
  <c r="D1885" s="1"/>
  <c r="AD2403"/>
  <c r="C2403" s="1"/>
  <c r="D2403" s="1"/>
  <c r="AD2031"/>
  <c r="C2031" s="1"/>
  <c r="D2031" s="1"/>
  <c r="AD1458"/>
  <c r="C1458" s="1"/>
  <c r="D1458" s="1"/>
  <c r="AD1887"/>
  <c r="C1887" s="1"/>
  <c r="D1887" s="1"/>
  <c r="AD1635"/>
  <c r="C1635" s="1"/>
  <c r="D1635" s="1"/>
  <c r="AD1653"/>
  <c r="C1653" s="1"/>
  <c r="D1653" s="1"/>
  <c r="AD578"/>
  <c r="C578" s="1"/>
  <c r="D578" s="1"/>
  <c r="AD442"/>
  <c r="C442" s="1"/>
  <c r="D442" s="1"/>
  <c r="AD1471"/>
  <c r="C1471" s="1"/>
  <c r="D1471" s="1"/>
  <c r="AD749"/>
  <c r="C749" s="1"/>
  <c r="D749" s="1"/>
  <c r="AD1160"/>
  <c r="C1160" s="1"/>
  <c r="D1160" s="1"/>
  <c r="AD1573"/>
  <c r="C1573" s="1"/>
  <c r="D1573" s="1"/>
  <c r="AD1869"/>
  <c r="C1869" s="1"/>
  <c r="D1869" s="1"/>
  <c r="AD2062"/>
  <c r="C2062" s="1"/>
  <c r="D2062" s="1"/>
  <c r="AD953"/>
  <c r="C953" s="1"/>
  <c r="D953" s="1"/>
  <c r="AD888"/>
  <c r="C888" s="1"/>
  <c r="D888" s="1"/>
  <c r="AD1433"/>
  <c r="C1433" s="1"/>
  <c r="D1433" s="1"/>
  <c r="AD496"/>
  <c r="C496" s="1"/>
  <c r="D496" s="1"/>
  <c r="AD367"/>
  <c r="C367" s="1"/>
  <c r="D367" s="1"/>
  <c r="AD399"/>
  <c r="C399" s="1"/>
  <c r="D399" s="1"/>
  <c r="AD543"/>
  <c r="C543" s="1"/>
  <c r="D543" s="1"/>
  <c r="AD567"/>
  <c r="C567" s="1"/>
  <c r="D567" s="1"/>
  <c r="AD1140"/>
  <c r="C1140" s="1"/>
  <c r="D1140" s="1"/>
  <c r="AD994"/>
  <c r="C994" s="1"/>
  <c r="D994" s="1"/>
  <c r="AD1099"/>
  <c r="C1099" s="1"/>
  <c r="D1099" s="1"/>
  <c r="AD842"/>
  <c r="C842" s="1"/>
  <c r="D842" s="1"/>
  <c r="AD907"/>
  <c r="C907" s="1"/>
  <c r="D907" s="1"/>
  <c r="AD1491"/>
  <c r="C1491" s="1"/>
  <c r="D1491" s="1"/>
  <c r="Q105"/>
  <c r="R105"/>
  <c r="T105"/>
  <c r="AB105"/>
  <c r="S105"/>
  <c r="E105"/>
  <c r="AC105" s="1"/>
  <c r="U104"/>
  <c r="V104"/>
  <c r="W104"/>
  <c r="E100"/>
  <c r="AC100" s="1"/>
  <c r="S100"/>
  <c r="AB100"/>
  <c r="AB99"/>
  <c r="Q99"/>
  <c r="T99"/>
  <c r="R99"/>
  <c r="S99"/>
  <c r="E99"/>
  <c r="AC99" s="1"/>
  <c r="W98"/>
  <c r="U98"/>
  <c r="V98"/>
  <c r="AD2240"/>
  <c r="C2240" s="1"/>
  <c r="D2240" s="1"/>
  <c r="AD1840"/>
  <c r="C1840" s="1"/>
  <c r="D1840" s="1"/>
  <c r="AD1914"/>
  <c r="C1914" s="1"/>
  <c r="D1914" s="1"/>
  <c r="V105"/>
  <c r="U105"/>
  <c r="W105"/>
  <c r="Q101"/>
  <c r="E101"/>
  <c r="AC101" s="1"/>
  <c r="R101"/>
  <c r="T101"/>
  <c r="S101"/>
  <c r="AB101"/>
  <c r="U100"/>
  <c r="V100"/>
  <c r="W100"/>
  <c r="AD1613"/>
  <c r="C1613" s="1"/>
  <c r="D1613" s="1"/>
  <c r="AD1438"/>
  <c r="C1438" s="1"/>
  <c r="D1438" s="1"/>
  <c r="AD1217"/>
  <c r="C1217" s="1"/>
  <c r="D1217" s="1"/>
  <c r="AD1875"/>
  <c r="C1875" s="1"/>
  <c r="D1875" s="1"/>
  <c r="W106"/>
  <c r="U106"/>
  <c r="V106"/>
  <c r="E103"/>
  <c r="AC103" s="1"/>
  <c r="T103"/>
  <c r="S103"/>
  <c r="W101"/>
  <c r="V101"/>
  <c r="U101"/>
  <c r="AD787"/>
  <c r="C787" s="1"/>
  <c r="D787" s="1"/>
  <c r="AD2023"/>
  <c r="C2023" s="1"/>
  <c r="D2023" s="1"/>
  <c r="R104"/>
  <c r="S104"/>
  <c r="AB104"/>
  <c r="T104"/>
  <c r="E104"/>
  <c r="AC104" s="1"/>
  <c r="Q104"/>
  <c r="Q98"/>
  <c r="S98"/>
  <c r="E98"/>
  <c r="AC98" s="1"/>
  <c r="T98"/>
  <c r="AB98"/>
  <c r="AD614"/>
  <c r="C614" s="1"/>
  <c r="D614" s="1"/>
  <c r="AD350"/>
  <c r="C350" s="1"/>
  <c r="D350" s="1"/>
  <c r="AD321"/>
  <c r="C321" s="1"/>
  <c r="D321" s="1"/>
  <c r="AD479"/>
  <c r="C479" s="1"/>
  <c r="D479" s="1"/>
  <c r="AD507"/>
  <c r="C507" s="1"/>
  <c r="D507" s="1"/>
  <c r="AD486"/>
  <c r="C486" s="1"/>
  <c r="D486" s="1"/>
  <c r="AD422"/>
  <c r="C422" s="1"/>
  <c r="D422" s="1"/>
  <c r="Z2"/>
  <c r="AD318"/>
  <c r="C318" s="1"/>
  <c r="D318" s="1"/>
  <c r="AD394"/>
  <c r="C394" s="1"/>
  <c r="D394" s="1"/>
  <c r="AD334"/>
  <c r="C334" s="1"/>
  <c r="D334" s="1"/>
  <c r="AD273"/>
  <c r="C273" s="1"/>
  <c r="D273" s="1"/>
  <c r="AD514"/>
  <c r="C514" s="1"/>
  <c r="D514" s="1"/>
  <c r="AD302"/>
  <c r="C302" s="1"/>
  <c r="D302" s="1"/>
  <c r="AD361"/>
  <c r="C361" s="1"/>
  <c r="D361" s="1"/>
  <c r="AD352"/>
  <c r="C352" s="1"/>
  <c r="D352" s="1"/>
  <c r="AD270"/>
  <c r="C270" s="1"/>
  <c r="D270" s="1"/>
  <c r="AD570"/>
  <c r="C570" s="1"/>
  <c r="D570" s="1"/>
  <c r="AD459"/>
  <c r="C459" s="1"/>
  <c r="D459" s="1"/>
  <c r="AD564"/>
  <c r="C564" s="1"/>
  <c r="D564" s="1"/>
  <c r="AD348"/>
  <c r="C348" s="1"/>
  <c r="D348" s="1"/>
  <c r="AD284"/>
  <c r="C284" s="1"/>
  <c r="D284" s="1"/>
  <c r="AD280"/>
  <c r="C280" s="1"/>
  <c r="D280" s="1"/>
  <c r="Y2"/>
  <c r="AD592"/>
  <c r="C592" s="1"/>
  <c r="D592" s="1"/>
  <c r="AD538"/>
  <c r="C538" s="1"/>
  <c r="D538" s="1"/>
  <c r="AD377"/>
  <c r="C377" s="1"/>
  <c r="D377" s="1"/>
  <c r="AD328"/>
  <c r="C328" s="1"/>
  <c r="D328" s="1"/>
  <c r="AD558"/>
  <c r="C558" s="1"/>
  <c r="D558" s="1"/>
  <c r="AD433"/>
  <c r="C433" s="1"/>
  <c r="D433" s="1"/>
  <c r="AD609"/>
  <c r="C609" s="1"/>
  <c r="D609" s="1"/>
  <c r="AD450"/>
  <c r="C450" s="1"/>
  <c r="D450" s="1"/>
  <c r="AD376"/>
  <c r="C376" s="1"/>
  <c r="D376" s="1"/>
  <c r="AD494"/>
  <c r="C494" s="1"/>
  <c r="D494" s="1"/>
  <c r="U82"/>
  <c r="U84"/>
  <c r="W92"/>
  <c r="S96"/>
  <c r="V92"/>
  <c r="U94"/>
  <c r="AD295"/>
  <c r="C295" s="1"/>
  <c r="D295" s="1"/>
  <c r="AD285"/>
  <c r="C285" s="1"/>
  <c r="D285" s="1"/>
  <c r="X2"/>
  <c r="AD400"/>
  <c r="C400" s="1"/>
  <c r="D400" s="1"/>
  <c r="AD379"/>
  <c r="C379" s="1"/>
  <c r="D379" s="1"/>
  <c r="AD419"/>
  <c r="C419" s="1"/>
  <c r="D419" s="1"/>
  <c r="AD362"/>
  <c r="C362" s="1"/>
  <c r="D362" s="1"/>
  <c r="AD474"/>
  <c r="C474" s="1"/>
  <c r="D474" s="1"/>
  <c r="AD344"/>
  <c r="C344" s="1"/>
  <c r="D344" s="1"/>
  <c r="AD238"/>
  <c r="C238" s="1"/>
  <c r="D238" s="1"/>
  <c r="AD545"/>
  <c r="C545" s="1"/>
  <c r="D545" s="1"/>
  <c r="AD333"/>
  <c r="C333" s="1"/>
  <c r="D333" s="1"/>
  <c r="AB85"/>
  <c r="Q61"/>
  <c r="F10" i="2"/>
  <c r="F23"/>
  <c r="F18"/>
  <c r="AB77" i="5"/>
  <c r="E44"/>
  <c r="AC44" s="1"/>
  <c r="E10" i="2"/>
  <c r="E18"/>
  <c r="E68" i="5"/>
  <c r="AC68" s="1"/>
  <c r="F11" i="2"/>
  <c r="F9"/>
  <c r="F28"/>
  <c r="F20"/>
  <c r="E10" i="5"/>
  <c r="AC10" s="1"/>
  <c r="E9" i="2"/>
  <c r="E28"/>
  <c r="E20"/>
  <c r="AD363" i="5"/>
  <c r="C363" s="1"/>
  <c r="D363" s="1"/>
  <c r="AD335"/>
  <c r="C335" s="1"/>
  <c r="D335" s="1"/>
  <c r="AD415"/>
  <c r="C415" s="1"/>
  <c r="D415" s="1"/>
  <c r="AD431"/>
  <c r="C431" s="1"/>
  <c r="D431" s="1"/>
  <c r="AD271"/>
  <c r="C271" s="1"/>
  <c r="D271" s="1"/>
  <c r="AD319"/>
  <c r="C319" s="1"/>
  <c r="D319" s="1"/>
  <c r="AD359"/>
  <c r="C359" s="1"/>
  <c r="D359" s="1"/>
  <c r="AD511"/>
  <c r="C511" s="1"/>
  <c r="D511" s="1"/>
  <c r="AD551"/>
  <c r="C551" s="1"/>
  <c r="D551" s="1"/>
  <c r="AD591"/>
  <c r="C591" s="1"/>
  <c r="D591" s="1"/>
  <c r="AD615"/>
  <c r="C615" s="1"/>
  <c r="D615" s="1"/>
  <c r="AD631"/>
  <c r="C631" s="1"/>
  <c r="D631" s="1"/>
  <c r="AD639"/>
  <c r="C639" s="1"/>
  <c r="D639" s="1"/>
  <c r="AD989"/>
  <c r="C989" s="1"/>
  <c r="D989" s="1"/>
  <c r="AD2219"/>
  <c r="C2219" s="1"/>
  <c r="D2219" s="1"/>
  <c r="AD2313"/>
  <c r="C2313" s="1"/>
  <c r="D2313" s="1"/>
  <c r="AD1616"/>
  <c r="C1616" s="1"/>
  <c r="D1616" s="1"/>
  <c r="AD1045"/>
  <c r="C1045" s="1"/>
  <c r="D1045" s="1"/>
  <c r="AD875"/>
  <c r="C875" s="1"/>
  <c r="D875" s="1"/>
  <c r="AD1129"/>
  <c r="C1129" s="1"/>
  <c r="D1129" s="1"/>
  <c r="AD1468"/>
  <c r="C1468" s="1"/>
  <c r="D1468" s="1"/>
  <c r="AD358"/>
  <c r="C358" s="1"/>
  <c r="D358" s="1"/>
  <c r="AD528"/>
  <c r="C528" s="1"/>
  <c r="D528" s="1"/>
  <c r="AD608"/>
  <c r="C608" s="1"/>
  <c r="D608" s="1"/>
  <c r="AD2346"/>
  <c r="C2346" s="1"/>
  <c r="D2346" s="1"/>
  <c r="AD1592"/>
  <c r="C1592" s="1"/>
  <c r="D1592" s="1"/>
  <c r="AD1409"/>
  <c r="C1409" s="1"/>
  <c r="D1409" s="1"/>
  <c r="AD1671"/>
  <c r="C1671" s="1"/>
  <c r="D1671" s="1"/>
  <c r="AD2379"/>
  <c r="C2379" s="1"/>
  <c r="D2379" s="1"/>
  <c r="AD1707"/>
  <c r="C1707" s="1"/>
  <c r="D1707" s="1"/>
  <c r="AD1442"/>
  <c r="C1442" s="1"/>
  <c r="D1442" s="1"/>
  <c r="AD1722"/>
  <c r="C1722" s="1"/>
  <c r="D1722" s="1"/>
  <c r="AD1065"/>
  <c r="C1065" s="1"/>
  <c r="D1065" s="1"/>
  <c r="AD686"/>
  <c r="C686" s="1"/>
  <c r="D686" s="1"/>
  <c r="AD1294"/>
  <c r="C1294" s="1"/>
  <c r="D1294" s="1"/>
  <c r="AD853"/>
  <c r="C853" s="1"/>
  <c r="D853" s="1"/>
  <c r="AD784"/>
  <c r="C784" s="1"/>
  <c r="D784" s="1"/>
  <c r="AD813"/>
  <c r="C813" s="1"/>
  <c r="D813" s="1"/>
  <c r="AD1137"/>
  <c r="C1137" s="1"/>
  <c r="D1137" s="1"/>
  <c r="AD2238"/>
  <c r="C2238" s="1"/>
  <c r="D2238" s="1"/>
  <c r="AD894"/>
  <c r="C894" s="1"/>
  <c r="D894" s="1"/>
  <c r="AD372"/>
  <c r="C372" s="1"/>
  <c r="D372" s="1"/>
  <c r="AD338"/>
  <c r="C338" s="1"/>
  <c r="D338" s="1"/>
  <c r="AD865"/>
  <c r="C865" s="1"/>
  <c r="D865" s="1"/>
  <c r="AD1077"/>
  <c r="C1077" s="1"/>
  <c r="D1077" s="1"/>
  <c r="AD1966"/>
  <c r="C1966" s="1"/>
  <c r="D1966" s="1"/>
  <c r="AD1874"/>
  <c r="C1874" s="1"/>
  <c r="D1874" s="1"/>
  <c r="AD1809"/>
  <c r="C1809" s="1"/>
  <c r="D1809" s="1"/>
  <c r="AD1601"/>
  <c r="C1601" s="1"/>
  <c r="D1601" s="1"/>
  <c r="AD1493"/>
  <c r="C1493" s="1"/>
  <c r="D1493" s="1"/>
  <c r="AD927"/>
  <c r="C927" s="1"/>
  <c r="D927" s="1"/>
  <c r="AD968"/>
  <c r="C968" s="1"/>
  <c r="D968" s="1"/>
  <c r="AD1211"/>
  <c r="C1211" s="1"/>
  <c r="D1211" s="1"/>
  <c r="AD1374"/>
  <c r="C1374" s="1"/>
  <c r="D1374" s="1"/>
  <c r="AD1259"/>
  <c r="C1259" s="1"/>
  <c r="D1259" s="1"/>
  <c r="AD1857"/>
  <c r="C1857" s="1"/>
  <c r="D1857" s="1"/>
  <c r="AD1599"/>
  <c r="C1599" s="1"/>
  <c r="D1599" s="1"/>
  <c r="AD1070"/>
  <c r="C1070" s="1"/>
  <c r="D1070" s="1"/>
  <c r="AD2305"/>
  <c r="C2305" s="1"/>
  <c r="D2305" s="1"/>
  <c r="AD277"/>
  <c r="C277" s="1"/>
  <c r="D277" s="1"/>
  <c r="AD438"/>
  <c r="C438" s="1"/>
  <c r="D438" s="1"/>
  <c r="AD566"/>
  <c r="C566" s="1"/>
  <c r="D566" s="1"/>
  <c r="AD462"/>
  <c r="C462" s="1"/>
  <c r="D462" s="1"/>
  <c r="AD630"/>
  <c r="C630" s="1"/>
  <c r="D630" s="1"/>
  <c r="AD493"/>
  <c r="C493" s="1"/>
  <c r="D493" s="1"/>
  <c r="AD445"/>
  <c r="C445" s="1"/>
  <c r="D445" s="1"/>
  <c r="AD544"/>
  <c r="C544" s="1"/>
  <c r="D544" s="1"/>
  <c r="AD446"/>
  <c r="C446" s="1"/>
  <c r="D446" s="1"/>
  <c r="AD602"/>
  <c r="C602" s="1"/>
  <c r="D602" s="1"/>
  <c r="AD370"/>
  <c r="C370" s="1"/>
  <c r="D370" s="1"/>
  <c r="AD429"/>
  <c r="C429" s="1"/>
  <c r="D429" s="1"/>
  <c r="AD241"/>
  <c r="C241" s="1"/>
  <c r="D241" s="1"/>
  <c r="AD650"/>
  <c r="C650" s="1"/>
  <c r="D650" s="1"/>
  <c r="AD583"/>
  <c r="C583" s="1"/>
  <c r="D583" s="1"/>
  <c r="AD461"/>
  <c r="C461" s="1"/>
  <c r="D461" s="1"/>
  <c r="AD373"/>
  <c r="C373" s="1"/>
  <c r="D373" s="1"/>
  <c r="AD378"/>
  <c r="C378" s="1"/>
  <c r="D378" s="1"/>
  <c r="AD597"/>
  <c r="C597" s="1"/>
  <c r="D597" s="1"/>
  <c r="AD473"/>
  <c r="C473" s="1"/>
  <c r="D473" s="1"/>
  <c r="AD575"/>
  <c r="C575" s="1"/>
  <c r="D575" s="1"/>
  <c r="AD257"/>
  <c r="C257" s="1"/>
  <c r="D257" s="1"/>
  <c r="AD223"/>
  <c r="C223" s="1"/>
  <c r="D223" s="1"/>
  <c r="AD418"/>
  <c r="C418" s="1"/>
  <c r="D418" s="1"/>
  <c r="AD641"/>
  <c r="C641" s="1"/>
  <c r="D641" s="1"/>
  <c r="AD612"/>
  <c r="C612" s="1"/>
  <c r="D612" s="1"/>
  <c r="AD470"/>
  <c r="C470" s="1"/>
  <c r="D470" s="1"/>
  <c r="AD264"/>
  <c r="C264" s="1"/>
  <c r="D264" s="1"/>
  <c r="AD458"/>
  <c r="C458" s="1"/>
  <c r="D458" s="1"/>
  <c r="AD286"/>
  <c r="C286" s="1"/>
  <c r="D286" s="1"/>
  <c r="AD477"/>
  <c r="C477" s="1"/>
  <c r="D477" s="1"/>
  <c r="AD404"/>
  <c r="C404" s="1"/>
  <c r="D404" s="1"/>
  <c r="AD324"/>
  <c r="C324" s="1"/>
  <c r="D324" s="1"/>
  <c r="AD236"/>
  <c r="C236" s="1"/>
  <c r="D236" s="1"/>
  <c r="AD2720"/>
  <c r="C2720" s="1"/>
  <c r="D2720" s="1"/>
  <c r="AD1339"/>
  <c r="C1339" s="1"/>
  <c r="D1339" s="1"/>
  <c r="AD1889"/>
  <c r="C1889" s="1"/>
  <c r="D1889" s="1"/>
  <c r="AD2027"/>
  <c r="C2027" s="1"/>
  <c r="D2027" s="1"/>
  <c r="AD1706"/>
  <c r="C1706" s="1"/>
  <c r="D1706" s="1"/>
  <c r="AD775"/>
  <c r="C775" s="1"/>
  <c r="D775" s="1"/>
  <c r="AD2557"/>
  <c r="C2557" s="1"/>
  <c r="D2557" s="1"/>
  <c r="AD1728"/>
  <c r="C1728" s="1"/>
  <c r="D1728" s="1"/>
  <c r="AD1048"/>
  <c r="C1048" s="1"/>
  <c r="D1048" s="1"/>
  <c r="AD1123"/>
  <c r="C1123" s="1"/>
  <c r="D1123" s="1"/>
  <c r="AD2453"/>
  <c r="C2453" s="1"/>
  <c r="D2453" s="1"/>
  <c r="AD2265"/>
  <c r="C2265" s="1"/>
  <c r="D2265" s="1"/>
  <c r="AD1268"/>
  <c r="C1268" s="1"/>
  <c r="D1268" s="1"/>
  <c r="AD966"/>
  <c r="C966" s="1"/>
  <c r="D966" s="1"/>
  <c r="AD985"/>
  <c r="C985" s="1"/>
  <c r="D985" s="1"/>
  <c r="AD878"/>
  <c r="C878" s="1"/>
  <c r="D878" s="1"/>
  <c r="AD1816"/>
  <c r="C1816" s="1"/>
  <c r="D1816" s="1"/>
  <c r="AD1487"/>
  <c r="C1487" s="1"/>
  <c r="D1487" s="1"/>
  <c r="AD2735"/>
  <c r="C2735" s="1"/>
  <c r="D2735" s="1"/>
  <c r="AD1260"/>
  <c r="C1260" s="1"/>
  <c r="D1260" s="1"/>
  <c r="AD1862"/>
  <c r="C1862" s="1"/>
  <c r="D1862" s="1"/>
  <c r="AD1251"/>
  <c r="C1251" s="1"/>
  <c r="D1251" s="1"/>
  <c r="AD254"/>
  <c r="C254" s="1"/>
  <c r="D254" s="1"/>
  <c r="AD546"/>
  <c r="C546" s="1"/>
  <c r="D546" s="1"/>
  <c r="W81"/>
  <c r="V81"/>
  <c r="S54"/>
  <c r="AB54"/>
  <c r="E54"/>
  <c r="AC54" s="1"/>
  <c r="T49"/>
  <c r="AB49"/>
  <c r="E49"/>
  <c r="AC49" s="1"/>
  <c r="AB70"/>
  <c r="T70"/>
  <c r="R70"/>
  <c r="E70"/>
  <c r="AC70" s="1"/>
  <c r="Q70"/>
  <c r="Q69"/>
  <c r="T69"/>
  <c r="S69"/>
  <c r="E69"/>
  <c r="AC69" s="1"/>
  <c r="U54"/>
  <c r="V54"/>
  <c r="AD326"/>
  <c r="C326" s="1"/>
  <c r="D326" s="1"/>
  <c r="U85"/>
  <c r="V85"/>
  <c r="W85"/>
  <c r="S81"/>
  <c r="AB81"/>
  <c r="R81"/>
  <c r="Q81"/>
  <c r="R51"/>
  <c r="S51"/>
  <c r="E51"/>
  <c r="AC51" s="1"/>
  <c r="J62"/>
  <c r="Q84"/>
  <c r="E84"/>
  <c r="AC84" s="1"/>
  <c r="AB65"/>
  <c r="U65"/>
  <c r="R98"/>
  <c r="R102"/>
  <c r="T95"/>
  <c r="Q20"/>
  <c r="AB89"/>
  <c r="S85"/>
  <c r="Q102"/>
  <c r="W103"/>
  <c r="AB103"/>
  <c r="AB106"/>
  <c r="R75"/>
  <c r="S89"/>
  <c r="R103"/>
  <c r="Q85"/>
  <c r="W89"/>
  <c r="T85"/>
  <c r="V103"/>
  <c r="Q103"/>
  <c r="V89"/>
  <c r="AB74"/>
  <c r="J73"/>
  <c r="W52"/>
  <c r="J33" i="2" l="1"/>
  <c r="G20"/>
  <c r="E17"/>
  <c r="H20"/>
  <c r="E24"/>
  <c r="AD235" i="5"/>
  <c r="C235" s="1"/>
  <c r="D235" s="1"/>
  <c r="AD2117"/>
  <c r="C2117" s="1"/>
  <c r="D2117" s="1"/>
  <c r="L62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AD416"/>
  <c r="C416" s="1"/>
  <c r="D416" s="1"/>
  <c r="AD922"/>
  <c r="C922" s="1"/>
  <c r="D922" s="1"/>
  <c r="AD471"/>
  <c r="C471" s="1"/>
  <c r="D471" s="1"/>
  <c r="AD439"/>
  <c r="C439" s="1"/>
  <c r="D439" s="1"/>
  <c r="AD451"/>
  <c r="C451" s="1"/>
  <c r="D451" s="1"/>
  <c r="AD1689"/>
  <c r="C1689" s="1"/>
  <c r="D1689" s="1"/>
  <c r="AD1824"/>
  <c r="C1824" s="1"/>
  <c r="D1824" s="1"/>
  <c r="AD623"/>
  <c r="C623" s="1"/>
  <c r="D623" s="1"/>
  <c r="AD588"/>
  <c r="C588" s="1"/>
  <c r="D588" s="1"/>
  <c r="AD1761"/>
  <c r="C1761" s="1"/>
  <c r="D1761" s="1"/>
  <c r="D8" i="2"/>
  <c r="C8" s="1"/>
  <c r="AD1278" i="5"/>
  <c r="C1278" s="1"/>
  <c r="D1278" s="1"/>
  <c r="AD918"/>
  <c r="C918" s="1"/>
  <c r="D918" s="1"/>
  <c r="AD1237"/>
  <c r="C1237" s="1"/>
  <c r="D1237" s="1"/>
  <c r="AD1962"/>
  <c r="C1962" s="1"/>
  <c r="D1962" s="1"/>
  <c r="AD1782"/>
  <c r="C1782" s="1"/>
  <c r="D1782" s="1"/>
  <c r="AD1002"/>
  <c r="C1002" s="1"/>
  <c r="D1002" s="1"/>
  <c r="AD1216"/>
  <c r="C1216" s="1"/>
  <c r="D1216" s="1"/>
  <c r="AD1376"/>
  <c r="C1376" s="1"/>
  <c r="D1376" s="1"/>
  <c r="AD2101"/>
  <c r="C2101" s="1"/>
  <c r="D2101" s="1"/>
  <c r="AD2190"/>
  <c r="C2190" s="1"/>
  <c r="D2190" s="1"/>
  <c r="AD884"/>
  <c r="C884" s="1"/>
  <c r="D884" s="1"/>
  <c r="AD1649"/>
  <c r="C1649" s="1"/>
  <c r="D1649" s="1"/>
  <c r="AD732"/>
  <c r="C732" s="1"/>
  <c r="D732" s="1"/>
  <c r="AD576"/>
  <c r="C576" s="1"/>
  <c r="D576" s="1"/>
  <c r="AD1016"/>
  <c r="C1016" s="1"/>
  <c r="D1016" s="1"/>
  <c r="AD1150"/>
  <c r="C1150" s="1"/>
  <c r="D1150" s="1"/>
  <c r="AD1421"/>
  <c r="C1421" s="1"/>
  <c r="D1421" s="1"/>
  <c r="AD2049"/>
  <c r="C2049" s="1"/>
  <c r="D2049" s="1"/>
  <c r="AD303"/>
  <c r="C303" s="1"/>
  <c r="D303" s="1"/>
  <c r="AD388"/>
  <c r="C388" s="1"/>
  <c r="D388" s="1"/>
  <c r="AD455"/>
  <c r="C455" s="1"/>
  <c r="D455" s="1"/>
  <c r="AD230"/>
  <c r="C230" s="1"/>
  <c r="D230" s="1"/>
  <c r="AD354"/>
  <c r="C354" s="1"/>
  <c r="D354" s="1"/>
  <c r="AD504"/>
  <c r="C504" s="1"/>
  <c r="D504" s="1"/>
  <c r="AD1318"/>
  <c r="C1318" s="1"/>
  <c r="D1318" s="1"/>
  <c r="AD1675"/>
  <c r="C1675" s="1"/>
  <c r="D1675" s="1"/>
  <c r="AD2066"/>
  <c r="C2066" s="1"/>
  <c r="D2066" s="1"/>
  <c r="AD846"/>
  <c r="C846" s="1"/>
  <c r="D846" s="1"/>
  <c r="AD2397"/>
  <c r="C2397" s="1"/>
  <c r="D2397" s="1"/>
  <c r="AD1575"/>
  <c r="C1575" s="1"/>
  <c r="D1575" s="1"/>
  <c r="AD2562"/>
  <c r="C2562" s="1"/>
  <c r="D2562" s="1"/>
  <c r="AD1499"/>
  <c r="C1499" s="1"/>
  <c r="D1499" s="1"/>
  <c r="AD516"/>
  <c r="C516" s="1"/>
  <c r="D516" s="1"/>
  <c r="AD621"/>
  <c r="C621" s="1"/>
  <c r="D621" s="1"/>
  <c r="AD1024"/>
  <c r="C1024" s="1"/>
  <c r="D1024" s="1"/>
  <c r="AD1165"/>
  <c r="C1165" s="1"/>
  <c r="D1165" s="1"/>
  <c r="AD1280"/>
  <c r="C1280" s="1"/>
  <c r="D1280" s="1"/>
  <c r="AD2051"/>
  <c r="C2051" s="1"/>
  <c r="D2051" s="1"/>
  <c r="AD2884"/>
  <c r="C2884" s="1"/>
  <c r="D2884" s="1"/>
  <c r="AD996"/>
  <c r="C996" s="1"/>
  <c r="D996" s="1"/>
  <c r="AD1990"/>
  <c r="C1990" s="1"/>
  <c r="D1990" s="1"/>
  <c r="AD1132"/>
  <c r="C1132" s="1"/>
  <c r="D1132" s="1"/>
  <c r="AD1173"/>
  <c r="C1173" s="1"/>
  <c r="D1173" s="1"/>
  <c r="AD1063"/>
  <c r="C1063" s="1"/>
  <c r="D1063" s="1"/>
  <c r="AD909"/>
  <c r="C909" s="1"/>
  <c r="D909" s="1"/>
  <c r="AD805"/>
  <c r="C805" s="1"/>
  <c r="D805" s="1"/>
  <c r="AD781"/>
  <c r="C781" s="1"/>
  <c r="D781" s="1"/>
  <c r="AD830"/>
  <c r="C830" s="1"/>
  <c r="D830" s="1"/>
  <c r="AD1169"/>
  <c r="C1169" s="1"/>
  <c r="D1169" s="1"/>
  <c r="AD1406"/>
  <c r="C1406" s="1"/>
  <c r="D1406" s="1"/>
  <c r="AD1481"/>
  <c r="C1481" s="1"/>
  <c r="D1481" s="1"/>
  <c r="AD1320"/>
  <c r="C1320" s="1"/>
  <c r="D1320" s="1"/>
  <c r="AD1983"/>
  <c r="C1983" s="1"/>
  <c r="D1983" s="1"/>
  <c r="AD2217"/>
  <c r="C2217" s="1"/>
  <c r="D2217" s="1"/>
  <c r="AD2103"/>
  <c r="C2103" s="1"/>
  <c r="D2103" s="1"/>
  <c r="AD2545"/>
  <c r="C2545" s="1"/>
  <c r="D2545" s="1"/>
  <c r="AD266"/>
  <c r="C266" s="1"/>
  <c r="D266" s="1"/>
  <c r="AD515"/>
  <c r="C515" s="1"/>
  <c r="D515" s="1"/>
  <c r="AD598"/>
  <c r="C598" s="1"/>
  <c r="D598" s="1"/>
  <c r="AD1422"/>
  <c r="C1422" s="1"/>
  <c r="D1422" s="1"/>
  <c r="AD1597"/>
  <c r="C1597" s="1"/>
  <c r="D1597" s="1"/>
  <c r="AD1794"/>
  <c r="C1794" s="1"/>
  <c r="D1794" s="1"/>
  <c r="AD1907"/>
  <c r="C1907" s="1"/>
  <c r="D1907" s="1"/>
  <c r="AD1937"/>
  <c r="C1937" s="1"/>
  <c r="D1937" s="1"/>
  <c r="AD2430"/>
  <c r="C2430" s="1"/>
  <c r="D2430" s="1"/>
  <c r="AD1849"/>
  <c r="C1849" s="1"/>
  <c r="D1849" s="1"/>
  <c r="AD1277"/>
  <c r="C1277" s="1"/>
  <c r="D1277" s="1"/>
  <c r="AD1241"/>
  <c r="C1241" s="1"/>
  <c r="D1241" s="1"/>
  <c r="AD794"/>
  <c r="C794" s="1"/>
  <c r="D794" s="1"/>
  <c r="AD1472"/>
  <c r="C1472" s="1"/>
  <c r="D1472" s="1"/>
  <c r="AD716"/>
  <c r="C716" s="1"/>
  <c r="D716" s="1"/>
  <c r="AD269"/>
  <c r="C269" s="1"/>
  <c r="D269" s="1"/>
  <c r="AD306"/>
  <c r="C306" s="1"/>
  <c r="D306" s="1"/>
  <c r="AD311"/>
  <c r="C311" s="1"/>
  <c r="D311" s="1"/>
  <c r="AD345"/>
  <c r="C345" s="1"/>
  <c r="D345" s="1"/>
  <c r="AD466"/>
  <c r="C466" s="1"/>
  <c r="D466" s="1"/>
  <c r="AD497"/>
  <c r="C497" s="1"/>
  <c r="D497" s="1"/>
  <c r="AD518"/>
  <c r="C518" s="1"/>
  <c r="D518" s="1"/>
  <c r="AD525"/>
  <c r="C525" s="1"/>
  <c r="D525" s="1"/>
  <c r="AD574"/>
  <c r="C574" s="1"/>
  <c r="D574" s="1"/>
  <c r="AD604"/>
  <c r="C604" s="1"/>
  <c r="D604" s="1"/>
  <c r="AD620"/>
  <c r="C620" s="1"/>
  <c r="D620" s="1"/>
  <c r="AD633"/>
  <c r="C633" s="1"/>
  <c r="D633" s="1"/>
  <c r="AD646"/>
  <c r="C646" s="1"/>
  <c r="D646" s="1"/>
  <c r="AD952"/>
  <c r="C952" s="1"/>
  <c r="D952" s="1"/>
  <c r="AD1685"/>
  <c r="C1685" s="1"/>
  <c r="D1685" s="1"/>
  <c r="AD2192"/>
  <c r="C2192" s="1"/>
  <c r="D2192" s="1"/>
  <c r="AD2283"/>
  <c r="C2283" s="1"/>
  <c r="D2283" s="1"/>
  <c r="AD232"/>
  <c r="C232" s="1"/>
  <c r="D232" s="1"/>
  <c r="AD263"/>
  <c r="C263" s="1"/>
  <c r="D263" s="1"/>
  <c r="AD290"/>
  <c r="C290" s="1"/>
  <c r="D290" s="1"/>
  <c r="AD381"/>
  <c r="C381" s="1"/>
  <c r="D381" s="1"/>
  <c r="AD600"/>
  <c r="C600" s="1"/>
  <c r="D600" s="1"/>
  <c r="AD625"/>
  <c r="C625" s="1"/>
  <c r="D625" s="1"/>
  <c r="AD638"/>
  <c r="C638" s="1"/>
  <c r="D638" s="1"/>
  <c r="AD662"/>
  <c r="C662" s="1"/>
  <c r="D662" s="1"/>
  <c r="AD678"/>
  <c r="C678" s="1"/>
  <c r="D678" s="1"/>
  <c r="AD899"/>
  <c r="C899" s="1"/>
  <c r="D899" s="1"/>
  <c r="AD1231"/>
  <c r="C1231" s="1"/>
  <c r="D1231" s="1"/>
  <c r="AD1287"/>
  <c r="C1287" s="1"/>
  <c r="D1287" s="1"/>
  <c r="AD1322"/>
  <c r="C1322" s="1"/>
  <c r="D1322" s="1"/>
  <c r="AD1413"/>
  <c r="C1413" s="1"/>
  <c r="D1413" s="1"/>
  <c r="AD1703"/>
  <c r="C1703" s="1"/>
  <c r="D1703" s="1"/>
  <c r="AD2126"/>
  <c r="C2126" s="1"/>
  <c r="D2126" s="1"/>
  <c r="AD2282"/>
  <c r="C2282" s="1"/>
  <c r="D2282" s="1"/>
  <c r="AD2963"/>
  <c r="C2963" s="1"/>
  <c r="D2963" s="1"/>
  <c r="AD2081"/>
  <c r="C2081" s="1"/>
  <c r="D2081" s="1"/>
  <c r="AD2841"/>
  <c r="C2841" s="1"/>
  <c r="D2841" s="1"/>
  <c r="AD2198"/>
  <c r="C2198" s="1"/>
  <c r="D2198" s="1"/>
  <c r="AD2306"/>
  <c r="C2306" s="1"/>
  <c r="D2306" s="1"/>
  <c r="AD1552"/>
  <c r="C1552" s="1"/>
  <c r="D1552" s="1"/>
  <c r="AD1694"/>
  <c r="C1694" s="1"/>
  <c r="D1694" s="1"/>
  <c r="AD1533"/>
  <c r="C1533" s="1"/>
  <c r="D1533" s="1"/>
  <c r="AD383"/>
  <c r="C383" s="1"/>
  <c r="D383" s="1"/>
  <c r="AD447"/>
  <c r="C447" s="1"/>
  <c r="D447" s="1"/>
  <c r="AD599"/>
  <c r="C599" s="1"/>
  <c r="D599" s="1"/>
  <c r="AD1502"/>
  <c r="C1502" s="1"/>
  <c r="D1502" s="1"/>
  <c r="AD1181"/>
  <c r="C1181" s="1"/>
  <c r="D1181" s="1"/>
  <c r="AD1044"/>
  <c r="C1044" s="1"/>
  <c r="D1044" s="1"/>
  <c r="AD2156"/>
  <c r="C2156" s="1"/>
  <c r="D2156" s="1"/>
  <c r="AD1152"/>
  <c r="C1152" s="1"/>
  <c r="D1152" s="1"/>
  <c r="AD1731"/>
  <c r="C1731" s="1"/>
  <c r="D1731" s="1"/>
  <c r="AD665"/>
  <c r="C665" s="1"/>
  <c r="D665" s="1"/>
  <c r="AD1279"/>
  <c r="C1279" s="1"/>
  <c r="D1279" s="1"/>
  <c r="AD682"/>
  <c r="C682" s="1"/>
  <c r="D682" s="1"/>
  <c r="AD1827"/>
  <c r="C1827" s="1"/>
  <c r="D1827" s="1"/>
  <c r="AD1727"/>
  <c r="C1727" s="1"/>
  <c r="D1727" s="1"/>
  <c r="AD2139"/>
  <c r="C2139" s="1"/>
  <c r="D2139" s="1"/>
  <c r="AD2060"/>
  <c r="C2060" s="1"/>
  <c r="D2060" s="1"/>
  <c r="AD2621"/>
  <c r="C2621" s="1"/>
  <c r="D2621" s="1"/>
  <c r="AD2808"/>
  <c r="C2808" s="1"/>
  <c r="D2808" s="1"/>
  <c r="AD2431"/>
  <c r="C2431" s="1"/>
  <c r="D2431" s="1"/>
  <c r="AD1116"/>
  <c r="C1116" s="1"/>
  <c r="D1116" s="1"/>
  <c r="AD1792"/>
  <c r="C1792" s="1"/>
  <c r="D1792" s="1"/>
  <c r="AD1473"/>
  <c r="C1473" s="1"/>
  <c r="D1473" s="1"/>
  <c r="AD2413"/>
  <c r="C2413" s="1"/>
  <c r="D2413" s="1"/>
  <c r="AD724"/>
  <c r="C724" s="1"/>
  <c r="D724" s="1"/>
  <c r="AD1161"/>
  <c r="C1161" s="1"/>
  <c r="D1161" s="1"/>
  <c r="AD1341"/>
  <c r="C1341" s="1"/>
  <c r="D1341" s="1"/>
  <c r="AD1811"/>
  <c r="C1811" s="1"/>
  <c r="D1811" s="1"/>
  <c r="AD2464"/>
  <c r="C2464" s="1"/>
  <c r="D2464" s="1"/>
  <c r="AD2561"/>
  <c r="C2561" s="1"/>
  <c r="D2561" s="1"/>
  <c r="AD2983"/>
  <c r="C2983" s="1"/>
  <c r="D2983" s="1"/>
  <c r="AD2343"/>
  <c r="C2343" s="1"/>
  <c r="D2343" s="1"/>
  <c r="AD2252"/>
  <c r="C2252" s="1"/>
  <c r="D2252" s="1"/>
  <c r="AD2620"/>
  <c r="C2620" s="1"/>
  <c r="D2620" s="1"/>
  <c r="AD2965"/>
  <c r="C2965" s="1"/>
  <c r="D2965" s="1"/>
  <c r="AD1080"/>
  <c r="C1080" s="1"/>
  <c r="D1080" s="1"/>
  <c r="AD1618"/>
  <c r="C1618" s="1"/>
  <c r="D1618" s="1"/>
  <c r="AD1086"/>
  <c r="C1086" s="1"/>
  <c r="D1086" s="1"/>
  <c r="AD503"/>
  <c r="C503" s="1"/>
  <c r="D503" s="1"/>
  <c r="AD897"/>
  <c r="C897" s="1"/>
  <c r="D897" s="1"/>
  <c r="AD1015"/>
  <c r="C1015" s="1"/>
  <c r="D1015" s="1"/>
  <c r="AD1120"/>
  <c r="C1120" s="1"/>
  <c r="D1120" s="1"/>
  <c r="AD1420"/>
  <c r="C1420" s="1"/>
  <c r="D1420" s="1"/>
  <c r="AD1506"/>
  <c r="C1506" s="1"/>
  <c r="D1506" s="1"/>
  <c r="AD1953"/>
  <c r="C1953" s="1"/>
  <c r="D1953" s="1"/>
  <c r="AD2456"/>
  <c r="C2456" s="1"/>
  <c r="D2456" s="1"/>
  <c r="AD818"/>
  <c r="C818" s="1"/>
  <c r="D818" s="1"/>
  <c r="AD1298"/>
  <c r="C1298" s="1"/>
  <c r="D1298" s="1"/>
  <c r="AD1405"/>
  <c r="C1405" s="1"/>
  <c r="D1405" s="1"/>
  <c r="AD2375"/>
  <c r="C2375" s="1"/>
  <c r="D2375" s="1"/>
  <c r="AD2486"/>
  <c r="C2486" s="1"/>
  <c r="D2486" s="1"/>
  <c r="AD1149"/>
  <c r="C1149" s="1"/>
  <c r="D1149" s="1"/>
  <c r="AD1102"/>
  <c r="C1102" s="1"/>
  <c r="D1102" s="1"/>
  <c r="AD2114"/>
  <c r="C2114" s="1"/>
  <c r="D2114" s="1"/>
  <c r="AD838"/>
  <c r="C838" s="1"/>
  <c r="D838" s="1"/>
  <c r="AD961"/>
  <c r="C961" s="1"/>
  <c r="D961" s="1"/>
  <c r="AD1014"/>
  <c r="C1014" s="1"/>
  <c r="D1014" s="1"/>
  <c r="AD1375"/>
  <c r="C1375" s="1"/>
  <c r="D1375" s="1"/>
  <c r="AD1051"/>
  <c r="C1051" s="1"/>
  <c r="D1051" s="1"/>
  <c r="AD1412"/>
  <c r="C1412" s="1"/>
  <c r="D1412" s="1"/>
  <c r="AD2228"/>
  <c r="C2228" s="1"/>
  <c r="D2228" s="1"/>
  <c r="AD2301"/>
  <c r="C2301" s="1"/>
  <c r="D2301" s="1"/>
  <c r="AD2497"/>
  <c r="C2497" s="1"/>
  <c r="D2497" s="1"/>
  <c r="AD694"/>
  <c r="C694" s="1"/>
  <c r="D694" s="1"/>
  <c r="AD1131"/>
  <c r="C1131" s="1"/>
  <c r="D1131" s="1"/>
  <c r="AD1482"/>
  <c r="C1482" s="1"/>
  <c r="D1482" s="1"/>
  <c r="AD2624"/>
  <c r="C2624" s="1"/>
  <c r="D2624" s="1"/>
  <c r="AD2864"/>
  <c r="C2864" s="1"/>
  <c r="D2864" s="1"/>
  <c r="AD2715"/>
  <c r="C2715" s="1"/>
  <c r="D2715" s="1"/>
  <c r="AD2890"/>
  <c r="C2890" s="1"/>
  <c r="D2890" s="1"/>
  <c r="AD1586"/>
  <c r="C1586" s="1"/>
  <c r="D1586" s="1"/>
  <c r="AD2106"/>
  <c r="C2106" s="1"/>
  <c r="D2106" s="1"/>
  <c r="AD2104"/>
  <c r="C2104" s="1"/>
  <c r="D2104" s="1"/>
  <c r="AD1876"/>
  <c r="C1876" s="1"/>
  <c r="D1876" s="1"/>
  <c r="AD715"/>
  <c r="C715" s="1"/>
  <c r="D715" s="1"/>
  <c r="AD900"/>
  <c r="C900" s="1"/>
  <c r="D900" s="1"/>
  <c r="AD1404"/>
  <c r="C1404" s="1"/>
  <c r="D1404" s="1"/>
  <c r="AD1512"/>
  <c r="C1512" s="1"/>
  <c r="D1512" s="1"/>
  <c r="AD1544"/>
  <c r="C1544" s="1"/>
  <c r="D1544" s="1"/>
  <c r="AD1676"/>
  <c r="C1676" s="1"/>
  <c r="D1676" s="1"/>
  <c r="AD1820"/>
  <c r="C1820" s="1"/>
  <c r="D1820" s="1"/>
  <c r="AD1991"/>
  <c r="C1991" s="1"/>
  <c r="D1991" s="1"/>
  <c r="AD2201"/>
  <c r="C2201" s="1"/>
  <c r="D2201" s="1"/>
  <c r="AD2383"/>
  <c r="C2383" s="1"/>
  <c r="D2383" s="1"/>
  <c r="AD2622"/>
  <c r="C2622" s="1"/>
  <c r="D2622" s="1"/>
  <c r="AD1079"/>
  <c r="C1079" s="1"/>
  <c r="D1079" s="1"/>
  <c r="AD829"/>
  <c r="C829" s="1"/>
  <c r="D829" s="1"/>
  <c r="AD1602"/>
  <c r="C1602" s="1"/>
  <c r="D1602" s="1"/>
  <c r="AD1898"/>
  <c r="C1898" s="1"/>
  <c r="D1898" s="1"/>
  <c r="AD2271"/>
  <c r="C2271" s="1"/>
  <c r="D2271" s="1"/>
  <c r="AD1383"/>
  <c r="C1383" s="1"/>
  <c r="D1383" s="1"/>
  <c r="AD1896"/>
  <c r="C1896" s="1"/>
  <c r="D1896" s="1"/>
  <c r="AD1175"/>
  <c r="C1175" s="1"/>
  <c r="D1175" s="1"/>
  <c r="AD742"/>
  <c r="C742" s="1"/>
  <c r="D742" s="1"/>
  <c r="AD1006"/>
  <c r="C1006" s="1"/>
  <c r="D1006" s="1"/>
  <c r="AD963"/>
  <c r="C963" s="1"/>
  <c r="D963" s="1"/>
  <c r="AD1500"/>
  <c r="C1500" s="1"/>
  <c r="D1500" s="1"/>
  <c r="AD1313"/>
  <c r="C1313" s="1"/>
  <c r="D1313" s="1"/>
  <c r="AD1758"/>
  <c r="C1758" s="1"/>
  <c r="D1758" s="1"/>
  <c r="AD1696"/>
  <c r="C1696" s="1"/>
  <c r="D1696" s="1"/>
  <c r="AD1955"/>
  <c r="C1955" s="1"/>
  <c r="D1955" s="1"/>
  <c r="AD2068"/>
  <c r="C2068" s="1"/>
  <c r="D2068" s="1"/>
  <c r="AD2107"/>
  <c r="C2107" s="1"/>
  <c r="D2107" s="1"/>
  <c r="AD2549"/>
  <c r="C2549" s="1"/>
  <c r="D2549" s="1"/>
  <c r="AD730"/>
  <c r="C730" s="1"/>
  <c r="D730" s="1"/>
  <c r="AD736"/>
  <c r="C736" s="1"/>
  <c r="D736" s="1"/>
  <c r="AD848"/>
  <c r="C848" s="1"/>
  <c r="D848" s="1"/>
  <c r="AD1242"/>
  <c r="C1242" s="1"/>
  <c r="D1242" s="1"/>
  <c r="AD1335"/>
  <c r="C1335" s="1"/>
  <c r="D1335" s="1"/>
  <c r="AD1465"/>
  <c r="C1465" s="1"/>
  <c r="D1465" s="1"/>
  <c r="AD1510"/>
  <c r="C1510" s="1"/>
  <c r="D1510" s="1"/>
  <c r="AD2147"/>
  <c r="C2147" s="1"/>
  <c r="D2147" s="1"/>
  <c r="AD2269"/>
  <c r="C2269" s="1"/>
  <c r="D2269" s="1"/>
  <c r="AD2338"/>
  <c r="C2338" s="1"/>
  <c r="D2338" s="1"/>
  <c r="AD2365"/>
  <c r="C2365" s="1"/>
  <c r="D2365" s="1"/>
  <c r="AD1354"/>
  <c r="C1354" s="1"/>
  <c r="D1354" s="1"/>
  <c r="AD1663"/>
  <c r="C1663" s="1"/>
  <c r="D1663" s="1"/>
  <c r="AD769"/>
  <c r="C769" s="1"/>
  <c r="D769" s="1"/>
  <c r="AD1151"/>
  <c r="C1151" s="1"/>
  <c r="D1151" s="1"/>
  <c r="AD1178"/>
  <c r="C1178" s="1"/>
  <c r="D1178" s="1"/>
  <c r="AD1225"/>
  <c r="C1225" s="1"/>
  <c r="D1225" s="1"/>
  <c r="AD1369"/>
  <c r="C1369" s="1"/>
  <c r="D1369" s="1"/>
  <c r="AD1526"/>
  <c r="C1526" s="1"/>
  <c r="D1526" s="1"/>
  <c r="AD1678"/>
  <c r="C1678" s="1"/>
  <c r="D1678" s="1"/>
  <c r="AD1886"/>
  <c r="C1886" s="1"/>
  <c r="D1886" s="1"/>
  <c r="AD1927"/>
  <c r="C1927" s="1"/>
  <c r="D1927" s="1"/>
  <c r="AD2127"/>
  <c r="C2127" s="1"/>
  <c r="D2127" s="1"/>
  <c r="AD2294"/>
  <c r="C2294" s="1"/>
  <c r="D2294" s="1"/>
  <c r="AD2606"/>
  <c r="C2606" s="1"/>
  <c r="D2606" s="1"/>
  <c r="AD336"/>
  <c r="C336" s="1"/>
  <c r="D336" s="1"/>
  <c r="AD397"/>
  <c r="C397" s="1"/>
  <c r="D397" s="1"/>
  <c r="AD460"/>
  <c r="C460" s="1"/>
  <c r="D460" s="1"/>
  <c r="AD828"/>
  <c r="C828" s="1"/>
  <c r="D828" s="1"/>
  <c r="AD852"/>
  <c r="C852" s="1"/>
  <c r="D852" s="1"/>
  <c r="AD951"/>
  <c r="C951" s="1"/>
  <c r="D951" s="1"/>
  <c r="AD1795"/>
  <c r="C1795" s="1"/>
  <c r="D1795" s="1"/>
  <c r="AD1935"/>
  <c r="C1935" s="1"/>
  <c r="D1935" s="1"/>
  <c r="AD2286"/>
  <c r="C2286" s="1"/>
  <c r="D2286" s="1"/>
  <c r="AD2363"/>
  <c r="C2363" s="1"/>
  <c r="D2363" s="1"/>
  <c r="AD1746"/>
  <c r="C1746" s="1"/>
  <c r="D1746" s="1"/>
  <c r="AD2659"/>
  <c r="C2659" s="1"/>
  <c r="D2659" s="1"/>
  <c r="AD2923"/>
  <c r="C2923" s="1"/>
  <c r="D2923" s="1"/>
  <c r="AD2059"/>
  <c r="C2059" s="1"/>
  <c r="D2059" s="1"/>
  <c r="AD2726"/>
  <c r="C2726" s="1"/>
  <c r="D2726" s="1"/>
  <c r="AD2038"/>
  <c r="C2038" s="1"/>
  <c r="D2038" s="1"/>
  <c r="AD1736"/>
  <c r="C1736" s="1"/>
  <c r="D1736" s="1"/>
  <c r="AD2929"/>
  <c r="C2929" s="1"/>
  <c r="D2929" s="1"/>
  <c r="AD718"/>
  <c r="C718" s="1"/>
  <c r="D718" s="1"/>
  <c r="AD1759"/>
  <c r="C1759" s="1"/>
  <c r="D1759" s="1"/>
  <c r="AD1828"/>
  <c r="C1828" s="1"/>
  <c r="D1828" s="1"/>
  <c r="AD2429"/>
  <c r="C2429" s="1"/>
  <c r="D2429" s="1"/>
  <c r="AD2576"/>
  <c r="C2576" s="1"/>
  <c r="D2576" s="1"/>
  <c r="AD2602"/>
  <c r="C2602" s="1"/>
  <c r="D2602" s="1"/>
  <c r="AD2003"/>
  <c r="C2003" s="1"/>
  <c r="D2003" s="1"/>
  <c r="AD2425"/>
  <c r="C2425" s="1"/>
  <c r="D2425" s="1"/>
  <c r="AD1431"/>
  <c r="C1431" s="1"/>
  <c r="D1431" s="1"/>
  <c r="AD898"/>
  <c r="C898" s="1"/>
  <c r="D898" s="1"/>
  <c r="AD2091"/>
  <c r="C2091" s="1"/>
  <c r="D2091" s="1"/>
  <c r="AD1430"/>
  <c r="C1430" s="1"/>
  <c r="D1430" s="1"/>
  <c r="AD758"/>
  <c r="C758" s="1"/>
  <c r="D758" s="1"/>
  <c r="AD2575"/>
  <c r="C2575" s="1"/>
  <c r="D2575" s="1"/>
  <c r="AD1192"/>
  <c r="C1192" s="1"/>
  <c r="D1192" s="1"/>
  <c r="AD1186"/>
  <c r="C1186" s="1"/>
  <c r="D1186" s="1"/>
  <c r="AD709"/>
  <c r="C709" s="1"/>
  <c r="D709" s="1"/>
  <c r="AD1057"/>
  <c r="C1057" s="1"/>
  <c r="D1057" s="1"/>
  <c r="AD2244"/>
  <c r="C2244" s="1"/>
  <c r="D2244" s="1"/>
  <c r="AD407"/>
  <c r="C407" s="1"/>
  <c r="D407" s="1"/>
  <c r="AD371"/>
  <c r="C371" s="1"/>
  <c r="D371" s="1"/>
  <c r="AD237"/>
  <c r="C237" s="1"/>
  <c r="D237" s="1"/>
  <c r="AD267"/>
  <c r="C267" s="1"/>
  <c r="D267" s="1"/>
  <c r="AD294"/>
  <c r="C294" s="1"/>
  <c r="D294" s="1"/>
  <c r="AD301"/>
  <c r="C301" s="1"/>
  <c r="D301" s="1"/>
  <c r="AD312"/>
  <c r="C312" s="1"/>
  <c r="D312" s="1"/>
  <c r="AD320"/>
  <c r="C320" s="1"/>
  <c r="D320" s="1"/>
  <c r="AD330"/>
  <c r="C330" s="1"/>
  <c r="D330" s="1"/>
  <c r="AD337"/>
  <c r="C337" s="1"/>
  <c r="D337" s="1"/>
  <c r="AD393"/>
  <c r="C393" s="1"/>
  <c r="D393" s="1"/>
  <c r="AD402"/>
  <c r="C402" s="1"/>
  <c r="D402" s="1"/>
  <c r="AD409"/>
  <c r="C409" s="1"/>
  <c r="D409" s="1"/>
  <c r="AD452"/>
  <c r="C452" s="1"/>
  <c r="D452" s="1"/>
  <c r="AD467"/>
  <c r="C467" s="1"/>
  <c r="D467" s="1"/>
  <c r="AD489"/>
  <c r="C489" s="1"/>
  <c r="D489" s="1"/>
  <c r="AD510"/>
  <c r="C510" s="1"/>
  <c r="D510" s="1"/>
  <c r="AD537"/>
  <c r="C537" s="1"/>
  <c r="D537" s="1"/>
  <c r="AD552"/>
  <c r="C552" s="1"/>
  <c r="D552" s="1"/>
  <c r="AD569"/>
  <c r="C569" s="1"/>
  <c r="D569" s="1"/>
  <c r="AD581"/>
  <c r="C581" s="1"/>
  <c r="D581" s="1"/>
  <c r="AD593"/>
  <c r="C593" s="1"/>
  <c r="D593" s="1"/>
  <c r="AD628"/>
  <c r="C628" s="1"/>
  <c r="D628" s="1"/>
  <c r="AD643"/>
  <c r="C643" s="1"/>
  <c r="D643" s="1"/>
  <c r="AD676"/>
  <c r="C676" s="1"/>
  <c r="D676" s="1"/>
  <c r="AD692"/>
  <c r="C692" s="1"/>
  <c r="D692" s="1"/>
  <c r="AD741"/>
  <c r="C741" s="1"/>
  <c r="D741" s="1"/>
  <c r="AD804"/>
  <c r="C804" s="1"/>
  <c r="D804" s="1"/>
  <c r="AD882"/>
  <c r="C882" s="1"/>
  <c r="D882" s="1"/>
  <c r="AD946"/>
  <c r="C946" s="1"/>
  <c r="D946" s="1"/>
  <c r="AD957"/>
  <c r="C957" s="1"/>
  <c r="D957" s="1"/>
  <c r="AD998"/>
  <c r="C998" s="1"/>
  <c r="D998" s="1"/>
  <c r="AD1058"/>
  <c r="C1058" s="1"/>
  <c r="D1058" s="1"/>
  <c r="AD1093"/>
  <c r="C1093" s="1"/>
  <c r="D1093" s="1"/>
  <c r="AD1115"/>
  <c r="C1115" s="1"/>
  <c r="D1115" s="1"/>
  <c r="AD1174"/>
  <c r="C1174" s="1"/>
  <c r="D1174" s="1"/>
  <c r="AD1183"/>
  <c r="C1183" s="1"/>
  <c r="D1183" s="1"/>
  <c r="AD1327"/>
  <c r="C1327" s="1"/>
  <c r="D1327" s="1"/>
  <c r="AD1340"/>
  <c r="C1340" s="1"/>
  <c r="D1340" s="1"/>
  <c r="AD1368"/>
  <c r="C1368" s="1"/>
  <c r="D1368" s="1"/>
  <c r="AD1411"/>
  <c r="C1411" s="1"/>
  <c r="D1411" s="1"/>
  <c r="AD1424"/>
  <c r="C1424" s="1"/>
  <c r="D1424" s="1"/>
  <c r="AD1454"/>
  <c r="C1454" s="1"/>
  <c r="D1454" s="1"/>
  <c r="AD1464"/>
  <c r="C1464" s="1"/>
  <c r="D1464" s="1"/>
  <c r="AD1478"/>
  <c r="C1478" s="1"/>
  <c r="D1478" s="1"/>
  <c r="AD1497"/>
  <c r="C1497" s="1"/>
  <c r="D1497" s="1"/>
  <c r="AD1521"/>
  <c r="C1521" s="1"/>
  <c r="D1521" s="1"/>
  <c r="AD1560"/>
  <c r="C1560" s="1"/>
  <c r="D1560" s="1"/>
  <c r="AD1566"/>
  <c r="C1566" s="1"/>
  <c r="D1566" s="1"/>
  <c r="AD1571"/>
  <c r="C1571" s="1"/>
  <c r="D1571" s="1"/>
  <c r="AD1688"/>
  <c r="C1688" s="1"/>
  <c r="D1688" s="1"/>
  <c r="AD1767"/>
  <c r="C1767" s="1"/>
  <c r="D1767" s="1"/>
  <c r="AD1787"/>
  <c r="C1787" s="1"/>
  <c r="D1787" s="1"/>
  <c r="AD1908"/>
  <c r="C1908" s="1"/>
  <c r="D1908" s="1"/>
  <c r="AD1928"/>
  <c r="C1928" s="1"/>
  <c r="D1928" s="1"/>
  <c r="AD1969"/>
  <c r="C1969" s="1"/>
  <c r="D1969" s="1"/>
  <c r="AD2008"/>
  <c r="C2008" s="1"/>
  <c r="D2008" s="1"/>
  <c r="AD2100"/>
  <c r="C2100" s="1"/>
  <c r="D2100" s="1"/>
  <c r="AD2118"/>
  <c r="C2118" s="1"/>
  <c r="D2118" s="1"/>
  <c r="AD2125"/>
  <c r="C2125" s="1"/>
  <c r="D2125" s="1"/>
  <c r="AD2243"/>
  <c r="C2243" s="1"/>
  <c r="D2243" s="1"/>
  <c r="AD2337"/>
  <c r="C2337" s="1"/>
  <c r="D2337" s="1"/>
  <c r="AD2360"/>
  <c r="C2360" s="1"/>
  <c r="D2360" s="1"/>
  <c r="AD2378"/>
  <c r="C2378" s="1"/>
  <c r="D2378" s="1"/>
  <c r="AD2412"/>
  <c r="C2412" s="1"/>
  <c r="D2412" s="1"/>
  <c r="AD2420"/>
  <c r="C2420" s="1"/>
  <c r="D2420" s="1"/>
  <c r="AD2692"/>
  <c r="C2692" s="1"/>
  <c r="D2692" s="1"/>
  <c r="AD1503"/>
  <c r="C1503" s="1"/>
  <c r="D1503" s="1"/>
  <c r="AD708"/>
  <c r="C708" s="1"/>
  <c r="D708" s="1"/>
  <c r="AD2416"/>
  <c r="C2416" s="1"/>
  <c r="D2416" s="1"/>
  <c r="AD2795"/>
  <c r="C2795" s="1"/>
  <c r="D2795" s="1"/>
  <c r="AD1166"/>
  <c r="C1166" s="1"/>
  <c r="D1166" s="1"/>
  <c r="AD1882"/>
  <c r="C1882" s="1"/>
  <c r="D1882" s="1"/>
  <c r="AD1913"/>
  <c r="C1913" s="1"/>
  <c r="D1913" s="1"/>
  <c r="AD901"/>
  <c r="C901" s="1"/>
  <c r="D901" s="1"/>
  <c r="AD1452"/>
  <c r="C1452" s="1"/>
  <c r="D1452" s="1"/>
  <c r="AD1823"/>
  <c r="C1823" s="1"/>
  <c r="D1823" s="1"/>
  <c r="AD723"/>
  <c r="C723" s="1"/>
  <c r="D723" s="1"/>
  <c r="AD771"/>
  <c r="C771" s="1"/>
  <c r="D771" s="1"/>
  <c r="AD811"/>
  <c r="C811" s="1"/>
  <c r="D811" s="1"/>
  <c r="AD1126"/>
  <c r="C1126" s="1"/>
  <c r="D1126" s="1"/>
  <c r="AD1351"/>
  <c r="C1351" s="1"/>
  <c r="D1351" s="1"/>
  <c r="AD1631"/>
  <c r="C1631" s="1"/>
  <c r="D1631" s="1"/>
  <c r="AD1461"/>
  <c r="C1461" s="1"/>
  <c r="D1461" s="1"/>
  <c r="AD1961"/>
  <c r="C1961" s="1"/>
  <c r="D1961" s="1"/>
  <c r="AD1915"/>
  <c r="C1915" s="1"/>
  <c r="D1915" s="1"/>
  <c r="AD2266"/>
  <c r="C2266" s="1"/>
  <c r="D2266" s="1"/>
  <c r="AD2441"/>
  <c r="C2441" s="1"/>
  <c r="D2441" s="1"/>
  <c r="AD2560"/>
  <c r="C2560" s="1"/>
  <c r="D2560" s="1"/>
  <c r="AD315"/>
  <c r="C315" s="1"/>
  <c r="D315" s="1"/>
  <c r="AD227"/>
  <c r="C227" s="1"/>
  <c r="D227" s="1"/>
  <c r="AD300"/>
  <c r="C300" s="1"/>
  <c r="D300" s="1"/>
  <c r="AD314"/>
  <c r="C314" s="1"/>
  <c r="D314" s="1"/>
  <c r="AD329"/>
  <c r="C329" s="1"/>
  <c r="D329" s="1"/>
  <c r="AD351"/>
  <c r="C351" s="1"/>
  <c r="D351" s="1"/>
  <c r="AD389"/>
  <c r="C389" s="1"/>
  <c r="D389" s="1"/>
  <c r="AD396"/>
  <c r="C396" s="1"/>
  <c r="D396" s="1"/>
  <c r="AD406"/>
  <c r="C406" s="1"/>
  <c r="D406" s="1"/>
  <c r="AD430"/>
  <c r="C430" s="1"/>
  <c r="D430" s="1"/>
  <c r="AD449"/>
  <c r="C449" s="1"/>
  <c r="D449" s="1"/>
  <c r="AD482"/>
  <c r="C482" s="1"/>
  <c r="D482" s="1"/>
  <c r="AD492"/>
  <c r="C492" s="1"/>
  <c r="D492" s="1"/>
  <c r="AD502"/>
  <c r="C502" s="1"/>
  <c r="D502" s="1"/>
  <c r="AD509"/>
  <c r="C509" s="1"/>
  <c r="D509" s="1"/>
  <c r="AD529"/>
  <c r="C529" s="1"/>
  <c r="D529" s="1"/>
  <c r="AD565"/>
  <c r="C565" s="1"/>
  <c r="D565" s="1"/>
  <c r="AD589"/>
  <c r="C589" s="1"/>
  <c r="D589" s="1"/>
  <c r="AD617"/>
  <c r="C617" s="1"/>
  <c r="D617" s="1"/>
  <c r="AD648"/>
  <c r="C648" s="1"/>
  <c r="D648" s="1"/>
  <c r="AD768"/>
  <c r="C768" s="1"/>
  <c r="D768" s="1"/>
  <c r="AD807"/>
  <c r="C807" s="1"/>
  <c r="D807" s="1"/>
  <c r="AD910"/>
  <c r="C910" s="1"/>
  <c r="D910" s="1"/>
  <c r="AD945"/>
  <c r="C945" s="1"/>
  <c r="D945" s="1"/>
  <c r="AD1078"/>
  <c r="C1078" s="1"/>
  <c r="D1078" s="1"/>
  <c r="AD1112"/>
  <c r="C1112" s="1"/>
  <c r="D1112" s="1"/>
  <c r="AD1269"/>
  <c r="C1269" s="1"/>
  <c r="D1269" s="1"/>
  <c r="AD1343"/>
  <c r="C1343" s="1"/>
  <c r="D1343" s="1"/>
  <c r="AD1428"/>
  <c r="C1428" s="1"/>
  <c r="D1428" s="1"/>
  <c r="AD1434"/>
  <c r="C1434" s="1"/>
  <c r="D1434" s="1"/>
  <c r="AD1453"/>
  <c r="C1453" s="1"/>
  <c r="D1453" s="1"/>
  <c r="AD1559"/>
  <c r="C1559" s="1"/>
  <c r="D1559" s="1"/>
  <c r="AD1565"/>
  <c r="C1565" s="1"/>
  <c r="D1565" s="1"/>
  <c r="AD1766"/>
  <c r="C1766" s="1"/>
  <c r="D1766" s="1"/>
  <c r="AD1852"/>
  <c r="C1852" s="1"/>
  <c r="D1852" s="1"/>
  <c r="AD1860"/>
  <c r="C1860" s="1"/>
  <c r="D1860" s="1"/>
  <c r="AD1873"/>
  <c r="C1873" s="1"/>
  <c r="D1873" s="1"/>
  <c r="AD1934"/>
  <c r="C1934" s="1"/>
  <c r="D1934" s="1"/>
  <c r="AD2113"/>
  <c r="C2113" s="1"/>
  <c r="D2113" s="1"/>
  <c r="AD2237"/>
  <c r="C2237" s="1"/>
  <c r="D2237" s="1"/>
  <c r="AD2417"/>
  <c r="C2417" s="1"/>
  <c r="D2417" s="1"/>
  <c r="AD2468"/>
  <c r="C2468" s="1"/>
  <c r="D2468" s="1"/>
  <c r="AD2488"/>
  <c r="C2488" s="1"/>
  <c r="D2488" s="1"/>
  <c r="AD683"/>
  <c r="C683" s="1"/>
  <c r="D683" s="1"/>
  <c r="AD327"/>
  <c r="C327" s="1"/>
  <c r="D327" s="1"/>
  <c r="AD392"/>
  <c r="C392" s="1"/>
  <c r="D392" s="1"/>
  <c r="AD401"/>
  <c r="C401" s="1"/>
  <c r="D401" s="1"/>
  <c r="AD556"/>
  <c r="C556" s="1"/>
  <c r="D556" s="1"/>
  <c r="AD594"/>
  <c r="C594" s="1"/>
  <c r="D594" s="1"/>
  <c r="AD719"/>
  <c r="C719" s="1"/>
  <c r="D719" s="1"/>
  <c r="AD822"/>
  <c r="C822" s="1"/>
  <c r="D822" s="1"/>
  <c r="AD860"/>
  <c r="C860" s="1"/>
  <c r="D860" s="1"/>
  <c r="AD964"/>
  <c r="C964" s="1"/>
  <c r="D964" s="1"/>
  <c r="AD1018"/>
  <c r="C1018" s="1"/>
  <c r="D1018" s="1"/>
  <c r="AD1092"/>
  <c r="C1092" s="1"/>
  <c r="D1092" s="1"/>
  <c r="AD1275"/>
  <c r="C1275" s="1"/>
  <c r="D1275" s="1"/>
  <c r="AD1407"/>
  <c r="C1407" s="1"/>
  <c r="D1407" s="1"/>
  <c r="AD1416"/>
  <c r="C1416" s="1"/>
  <c r="D1416" s="1"/>
  <c r="AD1436"/>
  <c r="C1436" s="1"/>
  <c r="D1436" s="1"/>
  <c r="AD1474"/>
  <c r="C1474" s="1"/>
  <c r="D1474" s="1"/>
  <c r="AD1508"/>
  <c r="C1508" s="1"/>
  <c r="D1508" s="1"/>
  <c r="AD1550"/>
  <c r="C1550" s="1"/>
  <c r="D1550" s="1"/>
  <c r="AD1845"/>
  <c r="C1845" s="1"/>
  <c r="D1845" s="1"/>
  <c r="AD1870"/>
  <c r="C1870" s="1"/>
  <c r="D1870" s="1"/>
  <c r="AD1936"/>
  <c r="C1936" s="1"/>
  <c r="D1936" s="1"/>
  <c r="AD2011"/>
  <c r="C2011" s="1"/>
  <c r="D2011" s="1"/>
  <c r="AD2112"/>
  <c r="C2112" s="1"/>
  <c r="D2112" s="1"/>
  <c r="AD2153"/>
  <c r="C2153" s="1"/>
  <c r="D2153" s="1"/>
  <c r="AD2253"/>
  <c r="C2253" s="1"/>
  <c r="D2253" s="1"/>
  <c r="AD2348"/>
  <c r="C2348" s="1"/>
  <c r="D2348" s="1"/>
  <c r="AD2451"/>
  <c r="C2451" s="1"/>
  <c r="D2451" s="1"/>
  <c r="AD2479"/>
  <c r="C2479" s="1"/>
  <c r="D2479" s="1"/>
  <c r="AD2524"/>
  <c r="C2524" s="1"/>
  <c r="D2524" s="1"/>
  <c r="AD2625"/>
  <c r="C2625" s="1"/>
  <c r="D2625" s="1"/>
  <c r="AD2739"/>
  <c r="C2739" s="1"/>
  <c r="D2739" s="1"/>
  <c r="AD229"/>
  <c r="C229" s="1"/>
  <c r="D229" s="1"/>
  <c r="AD268"/>
  <c r="C268" s="1"/>
  <c r="D268" s="1"/>
  <c r="AD512"/>
  <c r="C512" s="1"/>
  <c r="D512" s="1"/>
  <c r="AD521"/>
  <c r="C521" s="1"/>
  <c r="D521" s="1"/>
  <c r="AD533"/>
  <c r="C533" s="1"/>
  <c r="D533" s="1"/>
  <c r="AD613"/>
  <c r="C613" s="1"/>
  <c r="D613" s="1"/>
  <c r="AD744"/>
  <c r="C744" s="1"/>
  <c r="D744" s="1"/>
  <c r="AD803"/>
  <c r="C803" s="1"/>
  <c r="D803" s="1"/>
  <c r="AD881"/>
  <c r="C881" s="1"/>
  <c r="D881" s="1"/>
  <c r="AD935"/>
  <c r="C935" s="1"/>
  <c r="D935" s="1"/>
  <c r="AD999"/>
  <c r="C999" s="1"/>
  <c r="D999" s="1"/>
  <c r="AD1345"/>
  <c r="C1345" s="1"/>
  <c r="D1345" s="1"/>
  <c r="AD1366"/>
  <c r="C1366" s="1"/>
  <c r="D1366" s="1"/>
  <c r="AD1429"/>
  <c r="C1429" s="1"/>
  <c r="D1429" s="1"/>
  <c r="AD1462"/>
  <c r="C1462" s="1"/>
  <c r="D1462" s="1"/>
  <c r="AD1511"/>
  <c r="C1511" s="1"/>
  <c r="D1511" s="1"/>
  <c r="AD1713"/>
  <c r="C1713" s="1"/>
  <c r="D1713" s="1"/>
  <c r="AD1744"/>
  <c r="C1744" s="1"/>
  <c r="D1744" s="1"/>
  <c r="AD1881"/>
  <c r="C1881" s="1"/>
  <c r="D1881" s="1"/>
  <c r="AD1899"/>
  <c r="C1899" s="1"/>
  <c r="D1899" s="1"/>
  <c r="AD1921"/>
  <c r="C1921" s="1"/>
  <c r="D1921" s="1"/>
  <c r="AD1929"/>
  <c r="C1929" s="1"/>
  <c r="D1929" s="1"/>
  <c r="AD1942"/>
  <c r="C1942" s="1"/>
  <c r="D1942" s="1"/>
  <c r="AD2092"/>
  <c r="C2092" s="1"/>
  <c r="D2092" s="1"/>
  <c r="AD2120"/>
  <c r="C2120" s="1"/>
  <c r="D2120" s="1"/>
  <c r="AD2246"/>
  <c r="C2246" s="1"/>
  <c r="D2246" s="1"/>
  <c r="AD2251"/>
  <c r="C2251" s="1"/>
  <c r="D2251" s="1"/>
  <c r="AD2260"/>
  <c r="C2260" s="1"/>
  <c r="D2260" s="1"/>
  <c r="AD2270"/>
  <c r="C2270" s="1"/>
  <c r="D2270" s="1"/>
  <c r="AD2307"/>
  <c r="C2307" s="1"/>
  <c r="D2307" s="1"/>
  <c r="AD2426"/>
  <c r="C2426" s="1"/>
  <c r="D2426" s="1"/>
  <c r="AD2432"/>
  <c r="C2432" s="1"/>
  <c r="D2432" s="1"/>
  <c r="AD2487"/>
  <c r="C2487" s="1"/>
  <c r="D2487" s="1"/>
  <c r="AD1382"/>
  <c r="C1382" s="1"/>
  <c r="D1382" s="1"/>
  <c r="AD774"/>
  <c r="C774" s="1"/>
  <c r="D774" s="1"/>
  <c r="AD717"/>
  <c r="C717" s="1"/>
  <c r="D717" s="1"/>
  <c r="AD1721"/>
  <c r="C1721" s="1"/>
  <c r="D1721" s="1"/>
  <c r="AD1877"/>
  <c r="C1877" s="1"/>
  <c r="D1877" s="1"/>
  <c r="AD2223"/>
  <c r="C2223" s="1"/>
  <c r="D2223" s="1"/>
  <c r="AD1833"/>
  <c r="C1833" s="1"/>
  <c r="D1833" s="1"/>
  <c r="AD2641"/>
  <c r="C2641" s="1"/>
  <c r="D2641" s="1"/>
  <c r="AD331"/>
  <c r="C331" s="1"/>
  <c r="D331" s="1"/>
  <c r="AD1626"/>
  <c r="C1626" s="1"/>
  <c r="D1626" s="1"/>
  <c r="AD1646"/>
  <c r="C1646" s="1"/>
  <c r="D1646" s="1"/>
  <c r="AD469"/>
  <c r="C469" s="1"/>
  <c r="D469" s="1"/>
  <c r="AD1662"/>
  <c r="C1662" s="1"/>
  <c r="D1662" s="1"/>
  <c r="AD308"/>
  <c r="C308" s="1"/>
  <c r="D308" s="1"/>
  <c r="AD440"/>
  <c r="C440" s="1"/>
  <c r="D440" s="1"/>
  <c r="AD727"/>
  <c r="C727" s="1"/>
  <c r="D727" s="1"/>
  <c r="AD1155"/>
  <c r="C1155" s="1"/>
  <c r="D1155" s="1"/>
  <c r="AD1194"/>
  <c r="C1194" s="1"/>
  <c r="D1194" s="1"/>
  <c r="AD1326"/>
  <c r="C1326" s="1"/>
  <c r="D1326" s="1"/>
  <c r="AD1344"/>
  <c r="C1344" s="1"/>
  <c r="D1344" s="1"/>
  <c r="AD1496"/>
  <c r="C1496" s="1"/>
  <c r="D1496" s="1"/>
  <c r="AD2050"/>
  <c r="C2050" s="1"/>
  <c r="D2050" s="1"/>
  <c r="AD2336"/>
  <c r="C2336" s="1"/>
  <c r="D2336" s="1"/>
  <c r="AD490"/>
  <c r="C490" s="1"/>
  <c r="D490" s="1"/>
  <c r="AD559"/>
  <c r="C559" s="1"/>
  <c r="D559" s="1"/>
  <c r="AD586"/>
  <c r="C586" s="1"/>
  <c r="D586" s="1"/>
  <c r="AD1113"/>
  <c r="C1113" s="1"/>
  <c r="D1113" s="1"/>
  <c r="AD1687"/>
  <c r="C1687" s="1"/>
  <c r="D1687" s="1"/>
  <c r="AD2705"/>
  <c r="C2705" s="1"/>
  <c r="D2705" s="1"/>
  <c r="AD796"/>
  <c r="C796" s="1"/>
  <c r="D796" s="1"/>
  <c r="AD1235"/>
  <c r="C1235" s="1"/>
  <c r="D1235" s="1"/>
  <c r="AD1240"/>
  <c r="C1240" s="1"/>
  <c r="D1240" s="1"/>
  <c r="AD1317"/>
  <c r="C1317" s="1"/>
  <c r="D1317" s="1"/>
  <c r="AD1596"/>
  <c r="C1596" s="1"/>
  <c r="D1596" s="1"/>
  <c r="AD764"/>
  <c r="C764" s="1"/>
  <c r="D764" s="1"/>
  <c r="AD1902"/>
  <c r="C1902" s="1"/>
  <c r="D1902" s="1"/>
  <c r="AD789"/>
  <c r="C789" s="1"/>
  <c r="D789" s="1"/>
  <c r="AD1561"/>
  <c r="C1561" s="1"/>
  <c r="D1561" s="1"/>
  <c r="AD2702"/>
  <c r="C2702" s="1"/>
  <c r="D2702" s="1"/>
  <c r="AD2831"/>
  <c r="C2831" s="1"/>
  <c r="D2831" s="1"/>
  <c r="AD347"/>
  <c r="C347" s="1"/>
  <c r="D347" s="1"/>
  <c r="AD649"/>
  <c r="C649" s="1"/>
  <c r="D649" s="1"/>
  <c r="AD260"/>
  <c r="C260" s="1"/>
  <c r="D260" s="1"/>
  <c r="AD304"/>
  <c r="C304" s="1"/>
  <c r="D304" s="1"/>
  <c r="AD310"/>
  <c r="C310" s="1"/>
  <c r="D310" s="1"/>
  <c r="AD332"/>
  <c r="C332" s="1"/>
  <c r="D332" s="1"/>
  <c r="AD1284"/>
  <c r="C1284" s="1"/>
  <c r="D1284" s="1"/>
  <c r="AD1709"/>
  <c r="C1709" s="1"/>
  <c r="D1709" s="1"/>
  <c r="AD1757"/>
  <c r="C1757" s="1"/>
  <c r="D1757" s="1"/>
  <c r="AD2108"/>
  <c r="C2108" s="1"/>
  <c r="D2108" s="1"/>
  <c r="AD2199"/>
  <c r="C2199" s="1"/>
  <c r="D2199" s="1"/>
  <c r="AD2280"/>
  <c r="C2280" s="1"/>
  <c r="D2280" s="1"/>
  <c r="AD508"/>
  <c r="C508" s="1"/>
  <c r="D508" s="1"/>
  <c r="AD941"/>
  <c r="C941" s="1"/>
  <c r="D941" s="1"/>
  <c r="AD1702"/>
  <c r="C1702" s="1"/>
  <c r="D1702" s="1"/>
  <c r="AD1984"/>
  <c r="C1984" s="1"/>
  <c r="D1984" s="1"/>
  <c r="AD2206"/>
  <c r="C2206" s="1"/>
  <c r="D2206" s="1"/>
  <c r="AD2303"/>
  <c r="C2303" s="1"/>
  <c r="D2303" s="1"/>
  <c r="AD226"/>
  <c r="C226" s="1"/>
  <c r="D226" s="1"/>
  <c r="AD228"/>
  <c r="C228" s="1"/>
  <c r="D228" s="1"/>
  <c r="AD316"/>
  <c r="C316" s="1"/>
  <c r="D316" s="1"/>
  <c r="AD1419"/>
  <c r="C1419" s="1"/>
  <c r="D1419" s="1"/>
  <c r="AD1215"/>
  <c r="C1215" s="1"/>
  <c r="D1215" s="1"/>
  <c r="AD2393"/>
  <c r="C2393" s="1"/>
  <c r="D2393" s="1"/>
  <c r="AD2612"/>
  <c r="C2612" s="1"/>
  <c r="D2612" s="1"/>
  <c r="AD1844"/>
  <c r="C1844" s="1"/>
  <c r="D1844" s="1"/>
  <c r="AD2048"/>
  <c r="C2048" s="1"/>
  <c r="D2048" s="1"/>
  <c r="AD2600"/>
  <c r="C2600" s="1"/>
  <c r="D2600" s="1"/>
  <c r="AD2763"/>
  <c r="C2763" s="1"/>
  <c r="D2763" s="1"/>
  <c r="AD2776"/>
  <c r="C2776" s="1"/>
  <c r="D2776" s="1"/>
  <c r="AD2843"/>
  <c r="C2843" s="1"/>
  <c r="D2843" s="1"/>
  <c r="AD2962"/>
  <c r="C2962" s="1"/>
  <c r="D2962" s="1"/>
  <c r="AD3001"/>
  <c r="C3001" s="1"/>
  <c r="D3001" s="1"/>
  <c r="AD307"/>
  <c r="C307" s="1"/>
  <c r="D307" s="1"/>
  <c r="AD355"/>
  <c r="C355" s="1"/>
  <c r="D355" s="1"/>
  <c r="AD1087"/>
  <c r="C1087" s="1"/>
  <c r="D1087" s="1"/>
  <c r="AD2231"/>
  <c r="C2231" s="1"/>
  <c r="D2231" s="1"/>
  <c r="AD2281"/>
  <c r="C2281" s="1"/>
  <c r="D2281" s="1"/>
  <c r="AD2285"/>
  <c r="C2285" s="1"/>
  <c r="D2285" s="1"/>
  <c r="AD2316"/>
  <c r="C2316" s="1"/>
  <c r="D2316" s="1"/>
  <c r="AD557"/>
  <c r="C557" s="1"/>
  <c r="D557" s="1"/>
  <c r="AD699"/>
  <c r="C699" s="1"/>
  <c r="D699" s="1"/>
  <c r="AD1254"/>
  <c r="C1254" s="1"/>
  <c r="D1254" s="1"/>
  <c r="AD1370"/>
  <c r="C1370" s="1"/>
  <c r="D1370" s="1"/>
  <c r="AD1674"/>
  <c r="C1674" s="1"/>
  <c r="D1674" s="1"/>
  <c r="AD299"/>
  <c r="C299" s="1"/>
  <c r="D299" s="1"/>
  <c r="AD1576"/>
  <c r="C1576" s="1"/>
  <c r="D1576" s="1"/>
  <c r="AD1604"/>
  <c r="C1604" s="1"/>
  <c r="D1604" s="1"/>
  <c r="AD239"/>
  <c r="C239" s="1"/>
  <c r="D239" s="1"/>
  <c r="AD577"/>
  <c r="C577" s="1"/>
  <c r="D577" s="1"/>
  <c r="AD596"/>
  <c r="C596" s="1"/>
  <c r="D596" s="1"/>
  <c r="AD903"/>
  <c r="C903" s="1"/>
  <c r="D903" s="1"/>
  <c r="AD2242"/>
  <c r="C2242" s="1"/>
  <c r="D2242" s="1"/>
  <c r="AD2315"/>
  <c r="C2315" s="1"/>
  <c r="D2315" s="1"/>
  <c r="AD2415"/>
  <c r="C2415" s="1"/>
  <c r="D2415" s="1"/>
  <c r="AA590"/>
  <c r="Z590"/>
  <c r="Y590"/>
  <c r="X590"/>
  <c r="F27" i="2"/>
  <c r="AD706" i="5"/>
  <c r="C706" s="1"/>
  <c r="D706" s="1"/>
  <c r="AD827"/>
  <c r="C827" s="1"/>
  <c r="D827" s="1"/>
  <c r="AD896"/>
  <c r="C896" s="1"/>
  <c r="D896" s="1"/>
  <c r="AD926"/>
  <c r="C926" s="1"/>
  <c r="D926" s="1"/>
  <c r="AD690"/>
  <c r="C690" s="1"/>
  <c r="D690" s="1"/>
  <c r="AD876"/>
  <c r="C876" s="1"/>
  <c r="D876" s="1"/>
  <c r="AD1125"/>
  <c r="C1125" s="1"/>
  <c r="D1125" s="1"/>
  <c r="AD1253"/>
  <c r="C1253" s="1"/>
  <c r="D1253" s="1"/>
  <c r="AD859"/>
  <c r="C859" s="1"/>
  <c r="D859" s="1"/>
  <c r="AD883"/>
  <c r="C883" s="1"/>
  <c r="D883" s="1"/>
  <c r="AD1249"/>
  <c r="C1249" s="1"/>
  <c r="D1249" s="1"/>
  <c r="AD1264"/>
  <c r="C1264" s="1"/>
  <c r="D1264" s="1"/>
  <c r="AD1356"/>
  <c r="C1356" s="1"/>
  <c r="D1356" s="1"/>
  <c r="AD1803"/>
  <c r="C1803" s="1"/>
  <c r="D1803" s="1"/>
  <c r="AD1900"/>
  <c r="C1900" s="1"/>
  <c r="D1900" s="1"/>
  <c r="AD965"/>
  <c r="C965" s="1"/>
  <c r="D965" s="1"/>
  <c r="AD1527"/>
  <c r="C1527" s="1"/>
  <c r="D1527" s="1"/>
  <c r="AD1538"/>
  <c r="C1538" s="1"/>
  <c r="D1538" s="1"/>
  <c r="AD1719"/>
  <c r="C1719" s="1"/>
  <c r="D1719" s="1"/>
  <c r="AD1825"/>
  <c r="C1825" s="1"/>
  <c r="D1825" s="1"/>
  <c r="AD1987"/>
  <c r="C1987" s="1"/>
  <c r="D1987" s="1"/>
  <c r="AD786"/>
  <c r="C786" s="1"/>
  <c r="D786" s="1"/>
  <c r="AD800"/>
  <c r="C800" s="1"/>
  <c r="D800" s="1"/>
  <c r="AD1029"/>
  <c r="C1029" s="1"/>
  <c r="D1029" s="1"/>
  <c r="AD1841"/>
  <c r="C1841" s="1"/>
  <c r="D1841" s="1"/>
  <c r="AD2028"/>
  <c r="C2028" s="1"/>
  <c r="D2028" s="1"/>
  <c r="AD2073"/>
  <c r="C2073" s="1"/>
  <c r="D2073" s="1"/>
  <c r="AD2344"/>
  <c r="C2344" s="1"/>
  <c r="D2344" s="1"/>
  <c r="AD2042"/>
  <c r="C2042" s="1"/>
  <c r="D2042" s="1"/>
  <c r="AD2067"/>
  <c r="C2067" s="1"/>
  <c r="D2067" s="1"/>
  <c r="AD2276"/>
  <c r="C2276" s="1"/>
  <c r="D2276" s="1"/>
  <c r="AD2382"/>
  <c r="C2382" s="1"/>
  <c r="D2382" s="1"/>
  <c r="AD2517"/>
  <c r="C2517" s="1"/>
  <c r="D2517" s="1"/>
  <c r="AD1218"/>
  <c r="C1218" s="1"/>
  <c r="D1218" s="1"/>
  <c r="AD2159"/>
  <c r="C2159" s="1"/>
  <c r="D2159" s="1"/>
  <c r="AD2204"/>
  <c r="C2204" s="1"/>
  <c r="D2204" s="1"/>
  <c r="AD2664"/>
  <c r="C2664" s="1"/>
  <c r="D2664" s="1"/>
  <c r="AD2936"/>
  <c r="C2936" s="1"/>
  <c r="D2936" s="1"/>
  <c r="AD2186"/>
  <c r="C2186" s="1"/>
  <c r="D2186" s="1"/>
  <c r="AD2458"/>
  <c r="C2458" s="1"/>
  <c r="D2458" s="1"/>
  <c r="AD2472"/>
  <c r="C2472" s="1"/>
  <c r="D2472" s="1"/>
  <c r="AD2490"/>
  <c r="C2490" s="1"/>
  <c r="D2490" s="1"/>
  <c r="AD2512"/>
  <c r="C2512" s="1"/>
  <c r="D2512" s="1"/>
  <c r="AD2522"/>
  <c r="C2522" s="1"/>
  <c r="D2522" s="1"/>
  <c r="AD2578"/>
  <c r="C2578" s="1"/>
  <c r="D2578" s="1"/>
  <c r="AD2596"/>
  <c r="C2596" s="1"/>
  <c r="D2596" s="1"/>
  <c r="AD2610"/>
  <c r="C2610" s="1"/>
  <c r="D2610" s="1"/>
  <c r="AD2643"/>
  <c r="C2643" s="1"/>
  <c r="D2643" s="1"/>
  <c r="AD2654"/>
  <c r="C2654" s="1"/>
  <c r="D2654" s="1"/>
  <c r="AD2661"/>
  <c r="C2661" s="1"/>
  <c r="D2661" s="1"/>
  <c r="AD2676"/>
  <c r="C2676" s="1"/>
  <c r="D2676" s="1"/>
  <c r="AD2688"/>
  <c r="C2688" s="1"/>
  <c r="D2688" s="1"/>
  <c r="AD2714"/>
  <c r="C2714" s="1"/>
  <c r="D2714" s="1"/>
  <c r="AD2738"/>
  <c r="C2738" s="1"/>
  <c r="D2738" s="1"/>
  <c r="AD2757"/>
  <c r="C2757" s="1"/>
  <c r="D2757" s="1"/>
  <c r="AD2780"/>
  <c r="C2780" s="1"/>
  <c r="D2780" s="1"/>
  <c r="AD2802"/>
  <c r="C2802" s="1"/>
  <c r="D2802" s="1"/>
  <c r="AD2822"/>
  <c r="C2822" s="1"/>
  <c r="D2822" s="1"/>
  <c r="AD2827"/>
  <c r="C2827" s="1"/>
  <c r="D2827" s="1"/>
  <c r="AD2844"/>
  <c r="C2844" s="1"/>
  <c r="D2844" s="1"/>
  <c r="AD2872"/>
  <c r="C2872" s="1"/>
  <c r="D2872" s="1"/>
  <c r="AD2898"/>
  <c r="C2898" s="1"/>
  <c r="D2898" s="1"/>
  <c r="AD2905"/>
  <c r="C2905" s="1"/>
  <c r="D2905" s="1"/>
  <c r="AD2938"/>
  <c r="C2938" s="1"/>
  <c r="D2938" s="1"/>
  <c r="AD2950"/>
  <c r="C2950" s="1"/>
  <c r="D2950" s="1"/>
  <c r="AD2951"/>
  <c r="C2951" s="1"/>
  <c r="D2951" s="1"/>
  <c r="AD2955"/>
  <c r="C2955" s="1"/>
  <c r="D2955" s="1"/>
  <c r="AD2961"/>
  <c r="C2961" s="1"/>
  <c r="D2961" s="1"/>
  <c r="AD2998"/>
  <c r="C2998" s="1"/>
  <c r="D2998" s="1"/>
  <c r="AD2202"/>
  <c r="C2202" s="1"/>
  <c r="D2202" s="1"/>
  <c r="AD2597"/>
  <c r="C2597" s="1"/>
  <c r="D2597" s="1"/>
  <c r="AD2623"/>
  <c r="C2623" s="1"/>
  <c r="D2623" s="1"/>
  <c r="AD2630"/>
  <c r="C2630" s="1"/>
  <c r="D2630" s="1"/>
  <c r="AD2635"/>
  <c r="C2635" s="1"/>
  <c r="D2635" s="1"/>
  <c r="AD2689"/>
  <c r="C2689" s="1"/>
  <c r="D2689" s="1"/>
  <c r="AD2773"/>
  <c r="C2773" s="1"/>
  <c r="D2773" s="1"/>
  <c r="AD2784"/>
  <c r="C2784" s="1"/>
  <c r="D2784" s="1"/>
  <c r="AD2853"/>
  <c r="C2853" s="1"/>
  <c r="D2853" s="1"/>
  <c r="AD2883"/>
  <c r="C2883" s="1"/>
  <c r="D2883" s="1"/>
  <c r="AD2895"/>
  <c r="C2895" s="1"/>
  <c r="D2895" s="1"/>
  <c r="AD2903"/>
  <c r="C2903" s="1"/>
  <c r="D2903" s="1"/>
  <c r="AD2964"/>
  <c r="C2964" s="1"/>
  <c r="D2964" s="1"/>
  <c r="AD2782"/>
  <c r="C2782" s="1"/>
  <c r="D2782" s="1"/>
  <c r="AD1755"/>
  <c r="C1755" s="1"/>
  <c r="D1755" s="1"/>
  <c r="AD2007"/>
  <c r="C2007" s="1"/>
  <c r="D2007" s="1"/>
  <c r="AD2043"/>
  <c r="C2043" s="1"/>
  <c r="D2043" s="1"/>
  <c r="AD2533"/>
  <c r="C2533" s="1"/>
  <c r="D2533" s="1"/>
  <c r="AD2406"/>
  <c r="C2406" s="1"/>
  <c r="D2406" s="1"/>
  <c r="AD2815"/>
  <c r="C2815" s="1"/>
  <c r="D2815" s="1"/>
  <c r="AD2847"/>
  <c r="C2847" s="1"/>
  <c r="D2847" s="1"/>
  <c r="E27" i="2"/>
  <c r="AD1244" i="5"/>
  <c r="C1244" s="1"/>
  <c r="D1244" s="1"/>
  <c r="AD1258"/>
  <c r="C1258" s="1"/>
  <c r="D1258" s="1"/>
  <c r="AD1221"/>
  <c r="C1221" s="1"/>
  <c r="D1221" s="1"/>
  <c r="AD1162"/>
  <c r="C1162" s="1"/>
  <c r="D1162" s="1"/>
  <c r="AD1614"/>
  <c r="C1614" s="1"/>
  <c r="D1614" s="1"/>
  <c r="AD1998"/>
  <c r="C1998" s="1"/>
  <c r="D1998" s="1"/>
  <c r="AD2022"/>
  <c r="C2022" s="1"/>
  <c r="D2022" s="1"/>
  <c r="AD2954"/>
  <c r="C2954" s="1"/>
  <c r="D2954" s="1"/>
  <c r="AD2628"/>
  <c r="C2628" s="1"/>
  <c r="D2628" s="1"/>
  <c r="AD2697"/>
  <c r="C2697" s="1"/>
  <c r="D2697" s="1"/>
  <c r="AD2653"/>
  <c r="C2653" s="1"/>
  <c r="D2653" s="1"/>
  <c r="AD2679"/>
  <c r="C2679" s="1"/>
  <c r="D2679" s="1"/>
  <c r="AD2823"/>
  <c r="C2823" s="1"/>
  <c r="D2823" s="1"/>
  <c r="AD2870"/>
  <c r="C2870" s="1"/>
  <c r="D2870" s="1"/>
  <c r="AD1581"/>
  <c r="C1581" s="1"/>
  <c r="D1581" s="1"/>
  <c r="AD2854"/>
  <c r="C2854" s="1"/>
  <c r="D2854" s="1"/>
  <c r="AD2358"/>
  <c r="C2358" s="1"/>
  <c r="D2358" s="1"/>
  <c r="J8" i="2"/>
  <c r="AD244" i="5"/>
  <c r="C244" s="1"/>
  <c r="D244" s="1"/>
  <c r="AD536"/>
  <c r="C536" s="1"/>
  <c r="D536" s="1"/>
  <c r="AD245"/>
  <c r="C245" s="1"/>
  <c r="D245" s="1"/>
  <c r="AD632"/>
  <c r="C632" s="1"/>
  <c r="D632" s="1"/>
  <c r="AD1564"/>
  <c r="C1564" s="1"/>
  <c r="D1564" s="1"/>
  <c r="AD1892"/>
  <c r="C1892" s="1"/>
  <c r="D1892" s="1"/>
  <c r="AD2574"/>
  <c r="C2574" s="1"/>
  <c r="D2574" s="1"/>
  <c r="F19" i="2"/>
  <c r="AD713" i="5"/>
  <c r="C713" s="1"/>
  <c r="D713" s="1"/>
  <c r="AD761"/>
  <c r="C761" s="1"/>
  <c r="D761" s="1"/>
  <c r="AD837"/>
  <c r="C837" s="1"/>
  <c r="D837" s="1"/>
  <c r="AD864"/>
  <c r="C864" s="1"/>
  <c r="D864" s="1"/>
  <c r="AD872"/>
  <c r="C872" s="1"/>
  <c r="D872" s="1"/>
  <c r="AD779"/>
  <c r="C779" s="1"/>
  <c r="D779" s="1"/>
  <c r="AD809"/>
  <c r="C809" s="1"/>
  <c r="D809" s="1"/>
  <c r="AD1615"/>
  <c r="C1615" s="1"/>
  <c r="D1615" s="1"/>
  <c r="AD1752"/>
  <c r="C1752" s="1"/>
  <c r="D1752" s="1"/>
  <c r="AD1386"/>
  <c r="C1386" s="1"/>
  <c r="D1386" s="1"/>
  <c r="AD1839"/>
  <c r="C1839" s="1"/>
  <c r="D1839" s="1"/>
  <c r="AD1891"/>
  <c r="C1891" s="1"/>
  <c r="D1891" s="1"/>
  <c r="AD1765"/>
  <c r="C1765" s="1"/>
  <c r="D1765" s="1"/>
  <c r="AD2466"/>
  <c r="C2466" s="1"/>
  <c r="D2466" s="1"/>
  <c r="AD2519"/>
  <c r="C2519" s="1"/>
  <c r="D2519" s="1"/>
  <c r="AD1807"/>
  <c r="C1807" s="1"/>
  <c r="D1807" s="1"/>
  <c r="AD2169"/>
  <c r="C2169" s="1"/>
  <c r="D2169" s="1"/>
  <c r="AD2230"/>
  <c r="C2230" s="1"/>
  <c r="D2230" s="1"/>
  <c r="AD2482"/>
  <c r="C2482" s="1"/>
  <c r="D2482" s="1"/>
  <c r="AD2357"/>
  <c r="C2357" s="1"/>
  <c r="D2357" s="1"/>
  <c r="AD2571"/>
  <c r="C2571" s="1"/>
  <c r="D2571" s="1"/>
  <c r="AD2592"/>
  <c r="C2592" s="1"/>
  <c r="D2592" s="1"/>
  <c r="AD2598"/>
  <c r="C2598" s="1"/>
  <c r="D2598" s="1"/>
  <c r="AD2678"/>
  <c r="C2678" s="1"/>
  <c r="D2678" s="1"/>
  <c r="AD2728"/>
  <c r="C2728" s="1"/>
  <c r="D2728" s="1"/>
  <c r="AD2893"/>
  <c r="C2893" s="1"/>
  <c r="D2893" s="1"/>
  <c r="AD2274"/>
  <c r="C2274" s="1"/>
  <c r="D2274" s="1"/>
  <c r="AD2035"/>
  <c r="C2035" s="1"/>
  <c r="D2035" s="1"/>
  <c r="AD2074"/>
  <c r="C2074" s="1"/>
  <c r="D2074" s="1"/>
  <c r="AD2362"/>
  <c r="C2362" s="1"/>
  <c r="D2362" s="1"/>
  <c r="AD2398"/>
  <c r="C2398" s="1"/>
  <c r="D2398" s="1"/>
  <c r="AD2399"/>
  <c r="C2399" s="1"/>
  <c r="D2399" s="1"/>
  <c r="AD2498"/>
  <c r="C2498" s="1"/>
  <c r="D2498" s="1"/>
  <c r="AD2509"/>
  <c r="C2509" s="1"/>
  <c r="D2509" s="1"/>
  <c r="AD2554"/>
  <c r="C2554" s="1"/>
  <c r="D2554" s="1"/>
  <c r="AD2556"/>
  <c r="C2556" s="1"/>
  <c r="D2556" s="1"/>
  <c r="AD2569"/>
  <c r="C2569" s="1"/>
  <c r="D2569" s="1"/>
  <c r="AD2579"/>
  <c r="C2579" s="1"/>
  <c r="D2579" s="1"/>
  <c r="AD2605"/>
  <c r="C2605" s="1"/>
  <c r="D2605" s="1"/>
  <c r="AD2632"/>
  <c r="C2632" s="1"/>
  <c r="D2632" s="1"/>
  <c r="AD2663"/>
  <c r="C2663" s="1"/>
  <c r="D2663" s="1"/>
  <c r="AD2666"/>
  <c r="C2666" s="1"/>
  <c r="D2666" s="1"/>
  <c r="AD2668"/>
  <c r="C2668" s="1"/>
  <c r="D2668" s="1"/>
  <c r="AD2749"/>
  <c r="C2749" s="1"/>
  <c r="D2749" s="1"/>
  <c r="AD2778"/>
  <c r="C2778" s="1"/>
  <c r="D2778" s="1"/>
  <c r="AD2783"/>
  <c r="C2783" s="1"/>
  <c r="D2783" s="1"/>
  <c r="AD2785"/>
  <c r="C2785" s="1"/>
  <c r="D2785" s="1"/>
  <c r="AD2813"/>
  <c r="C2813" s="1"/>
  <c r="D2813" s="1"/>
  <c r="AD2821"/>
  <c r="C2821" s="1"/>
  <c r="D2821" s="1"/>
  <c r="AD2830"/>
  <c r="C2830" s="1"/>
  <c r="D2830" s="1"/>
  <c r="AD2855"/>
  <c r="C2855" s="1"/>
  <c r="D2855" s="1"/>
  <c r="AD2873"/>
  <c r="C2873" s="1"/>
  <c r="D2873" s="1"/>
  <c r="AD2874"/>
  <c r="C2874" s="1"/>
  <c r="D2874" s="1"/>
  <c r="AD2925"/>
  <c r="C2925" s="1"/>
  <c r="D2925" s="1"/>
  <c r="AD2930"/>
  <c r="C2930" s="1"/>
  <c r="D2930" s="1"/>
  <c r="AD2931"/>
  <c r="C2931" s="1"/>
  <c r="D2931" s="1"/>
  <c r="AD2933"/>
  <c r="C2933" s="1"/>
  <c r="D2933" s="1"/>
  <c r="AD2935"/>
  <c r="C2935" s="1"/>
  <c r="D2935" s="1"/>
  <c r="AD2971"/>
  <c r="C2971" s="1"/>
  <c r="D2971" s="1"/>
  <c r="AD2979"/>
  <c r="C2979" s="1"/>
  <c r="D2979" s="1"/>
  <c r="AD2937"/>
  <c r="C2937" s="1"/>
  <c r="D2937" s="1"/>
  <c r="AD2764"/>
  <c r="C2764" s="1"/>
  <c r="D2764" s="1"/>
  <c r="AD2473"/>
  <c r="C2473" s="1"/>
  <c r="D2473" s="1"/>
  <c r="AD2236"/>
  <c r="C2236" s="1"/>
  <c r="D2236" s="1"/>
  <c r="AD2225"/>
  <c r="C2225" s="1"/>
  <c r="D2225" s="1"/>
  <c r="AD2290"/>
  <c r="C2290" s="1"/>
  <c r="D2290" s="1"/>
  <c r="AD2354"/>
  <c r="C2354" s="1"/>
  <c r="D2354" s="1"/>
  <c r="AD2369"/>
  <c r="C2369" s="1"/>
  <c r="D2369" s="1"/>
  <c r="AD2380"/>
  <c r="C2380" s="1"/>
  <c r="D2380" s="1"/>
  <c r="AD2615"/>
  <c r="C2615" s="1"/>
  <c r="D2615" s="1"/>
  <c r="AD2634"/>
  <c r="C2634" s="1"/>
  <c r="D2634" s="1"/>
  <c r="AD2704"/>
  <c r="C2704" s="1"/>
  <c r="D2704" s="1"/>
  <c r="AD2781"/>
  <c r="C2781" s="1"/>
  <c r="D2781" s="1"/>
  <c r="AD2800"/>
  <c r="C2800" s="1"/>
  <c r="D2800" s="1"/>
  <c r="AD2814"/>
  <c r="C2814" s="1"/>
  <c r="D2814" s="1"/>
  <c r="AD2835"/>
  <c r="C2835" s="1"/>
  <c r="D2835" s="1"/>
  <c r="AD2891"/>
  <c r="C2891" s="1"/>
  <c r="D2891" s="1"/>
  <c r="AD2904"/>
  <c r="C2904" s="1"/>
  <c r="D2904" s="1"/>
  <c r="AD2914"/>
  <c r="C2914" s="1"/>
  <c r="D2914" s="1"/>
  <c r="AD2953"/>
  <c r="C2953" s="1"/>
  <c r="D2953" s="1"/>
  <c r="AD2171"/>
  <c r="C2171" s="1"/>
  <c r="D2171" s="1"/>
  <c r="AD1652"/>
  <c r="C1652" s="1"/>
  <c r="D1652" s="1"/>
  <c r="AD2097"/>
  <c r="C2097" s="1"/>
  <c r="D2097" s="1"/>
  <c r="AD2405"/>
  <c r="C2405" s="1"/>
  <c r="D2405" s="1"/>
  <c r="AD2677"/>
  <c r="C2677" s="1"/>
  <c r="D2677" s="1"/>
  <c r="AD1737"/>
  <c r="C1737" s="1"/>
  <c r="D1737" s="1"/>
  <c r="AD992"/>
  <c r="C992" s="1"/>
  <c r="D992" s="1"/>
  <c r="AD2947"/>
  <c r="C2947" s="1"/>
  <c r="D2947" s="1"/>
  <c r="AD2133"/>
  <c r="C2133" s="1"/>
  <c r="D2133" s="1"/>
  <c r="AD2459"/>
  <c r="C2459" s="1"/>
  <c r="D2459" s="1"/>
  <c r="AD2694"/>
  <c r="C2694" s="1"/>
  <c r="D2694" s="1"/>
  <c r="AD234"/>
  <c r="C234" s="1"/>
  <c r="D234" s="1"/>
  <c r="AD251"/>
  <c r="C251" s="1"/>
  <c r="D251" s="1"/>
  <c r="AD259"/>
  <c r="C259" s="1"/>
  <c r="D259" s="1"/>
  <c r="AD262"/>
  <c r="C262" s="1"/>
  <c r="D262" s="1"/>
  <c r="AD233"/>
  <c r="C233" s="1"/>
  <c r="D233" s="1"/>
  <c r="AD293"/>
  <c r="C293" s="1"/>
  <c r="D293" s="1"/>
  <c r="AD587"/>
  <c r="C587" s="1"/>
  <c r="D587" s="1"/>
  <c r="E25" i="2"/>
  <c r="E23"/>
  <c r="F25"/>
  <c r="G25"/>
  <c r="H27"/>
  <c r="E12"/>
  <c r="G27"/>
  <c r="E30"/>
  <c r="G16"/>
  <c r="H23"/>
  <c r="H16"/>
  <c r="G26"/>
  <c r="G17"/>
  <c r="G11"/>
  <c r="H26"/>
  <c r="H17"/>
  <c r="H11"/>
  <c r="F32"/>
  <c r="G32"/>
  <c r="H7"/>
  <c r="E7"/>
  <c r="F30"/>
  <c r="H31"/>
  <c r="E19"/>
  <c r="E26"/>
  <c r="F17"/>
  <c r="D17" s="1"/>
  <c r="F26"/>
  <c r="E31"/>
  <c r="F16"/>
  <c r="F31"/>
  <c r="G31"/>
  <c r="G12"/>
  <c r="H30"/>
  <c r="H25"/>
  <c r="J25" s="1"/>
  <c r="H12"/>
  <c r="G30"/>
  <c r="G23"/>
  <c r="J23" s="1"/>
  <c r="G22"/>
  <c r="G19"/>
  <c r="G13"/>
  <c r="G9"/>
  <c r="H22"/>
  <c r="H19"/>
  <c r="H13"/>
  <c r="H9"/>
  <c r="E32"/>
  <c r="H32"/>
  <c r="J32" s="1"/>
  <c r="F7"/>
  <c r="G7"/>
  <c r="J7" s="1"/>
  <c r="J6"/>
  <c r="D28"/>
  <c r="C28" s="1"/>
  <c r="Z28" s="1"/>
  <c r="AD243" i="5"/>
  <c r="C243" s="1"/>
  <c r="D243" s="1"/>
  <c r="D18" i="2"/>
  <c r="C18" s="1"/>
  <c r="X18" s="1"/>
  <c r="D23"/>
  <c r="E15"/>
  <c r="D9"/>
  <c r="F24"/>
  <c r="D24" s="1"/>
  <c r="E29"/>
  <c r="D10"/>
  <c r="F21"/>
  <c r="F29"/>
  <c r="AD427" i="5"/>
  <c r="C427" s="1"/>
  <c r="D427" s="1"/>
  <c r="AD555"/>
  <c r="C555" s="1"/>
  <c r="D555" s="1"/>
  <c r="AD611"/>
  <c r="C611" s="1"/>
  <c r="D611" s="1"/>
  <c r="G14" i="2"/>
  <c r="H29"/>
  <c r="H21"/>
  <c r="H14"/>
  <c r="J27"/>
  <c r="G24"/>
  <c r="H24"/>
  <c r="F15"/>
  <c r="G29"/>
  <c r="J29" s="1"/>
  <c r="G21"/>
  <c r="J30"/>
  <c r="G15"/>
  <c r="H15"/>
  <c r="D20"/>
  <c r="AD1741" i="5"/>
  <c r="C1741" s="1"/>
  <c r="D1741" s="1"/>
  <c r="AD1793"/>
  <c r="C1793" s="1"/>
  <c r="D1793" s="1"/>
  <c r="AD2981"/>
  <c r="C2981" s="1"/>
  <c r="D2981" s="1"/>
  <c r="AD2408"/>
  <c r="C2408" s="1"/>
  <c r="D2408" s="1"/>
  <c r="AD2591"/>
  <c r="C2591" s="1"/>
  <c r="D2591" s="1"/>
  <c r="AD2004"/>
  <c r="C2004" s="1"/>
  <c r="D2004" s="1"/>
  <c r="AD2442"/>
  <c r="C2442" s="1"/>
  <c r="D2442" s="1"/>
  <c r="AD2642"/>
  <c r="C2642" s="1"/>
  <c r="D2642" s="1"/>
  <c r="AD2671"/>
  <c r="C2671" s="1"/>
  <c r="D2671" s="1"/>
  <c r="AD2731"/>
  <c r="C2731" s="1"/>
  <c r="D2731" s="1"/>
  <c r="AD2756"/>
  <c r="C2756" s="1"/>
  <c r="D2756" s="1"/>
  <c r="AD2866"/>
  <c r="C2866" s="1"/>
  <c r="D2866" s="1"/>
  <c r="AD2915"/>
  <c r="C2915" s="1"/>
  <c r="D2915" s="1"/>
  <c r="AD2088"/>
  <c r="C2088" s="1"/>
  <c r="D2088" s="1"/>
  <c r="AD2063"/>
  <c r="C2063" s="1"/>
  <c r="D2063" s="1"/>
  <c r="AD2245"/>
  <c r="C2245" s="1"/>
  <c r="D2245" s="1"/>
  <c r="AD2448"/>
  <c r="C2448" s="1"/>
  <c r="D2448" s="1"/>
  <c r="AD2552"/>
  <c r="C2552" s="1"/>
  <c r="D2552" s="1"/>
  <c r="AD2614"/>
  <c r="C2614" s="1"/>
  <c r="D2614" s="1"/>
  <c r="AD2629"/>
  <c r="C2629" s="1"/>
  <c r="D2629" s="1"/>
  <c r="AD2675"/>
  <c r="C2675" s="1"/>
  <c r="D2675" s="1"/>
  <c r="AD2722"/>
  <c r="C2722" s="1"/>
  <c r="D2722" s="1"/>
  <c r="AD2791"/>
  <c r="C2791" s="1"/>
  <c r="D2791" s="1"/>
  <c r="AD2819"/>
  <c r="C2819" s="1"/>
  <c r="D2819" s="1"/>
  <c r="AD2867"/>
  <c r="C2867" s="1"/>
  <c r="D2867" s="1"/>
  <c r="AD2918"/>
  <c r="C2918" s="1"/>
  <c r="D2918" s="1"/>
  <c r="AD2944"/>
  <c r="C2944" s="1"/>
  <c r="D2944" s="1"/>
  <c r="AD2976"/>
  <c r="C2976" s="1"/>
  <c r="D2976" s="1"/>
  <c r="AD2984"/>
  <c r="C2984" s="1"/>
  <c r="D2984" s="1"/>
  <c r="AD763"/>
  <c r="C763" s="1"/>
  <c r="D763" s="1"/>
  <c r="AD776"/>
  <c r="C776" s="1"/>
  <c r="D776" s="1"/>
  <c r="AD924"/>
  <c r="C924" s="1"/>
  <c r="D924" s="1"/>
  <c r="AD1094"/>
  <c r="C1094" s="1"/>
  <c r="D1094" s="1"/>
  <c r="AD1196"/>
  <c r="C1196" s="1"/>
  <c r="D1196" s="1"/>
  <c r="AD1230"/>
  <c r="C1230" s="1"/>
  <c r="D1230" s="1"/>
  <c r="AD1276"/>
  <c r="C1276" s="1"/>
  <c r="D1276" s="1"/>
  <c r="AD1334"/>
  <c r="C1334" s="1"/>
  <c r="D1334" s="1"/>
  <c r="AD798"/>
  <c r="C798" s="1"/>
  <c r="D798" s="1"/>
  <c r="AD880"/>
  <c r="C880" s="1"/>
  <c r="D880" s="1"/>
  <c r="AD991"/>
  <c r="C991" s="1"/>
  <c r="D991" s="1"/>
  <c r="AD1035"/>
  <c r="C1035" s="1"/>
  <c r="D1035" s="1"/>
  <c r="AD1300"/>
  <c r="C1300" s="1"/>
  <c r="D1300" s="1"/>
  <c r="AD1537"/>
  <c r="C1537" s="1"/>
  <c r="D1537" s="1"/>
  <c r="AD1659"/>
  <c r="C1659" s="1"/>
  <c r="D1659" s="1"/>
  <c r="AD1861"/>
  <c r="C1861" s="1"/>
  <c r="D1861" s="1"/>
  <c r="AD1931"/>
  <c r="C1931" s="1"/>
  <c r="D1931" s="1"/>
  <c r="AD975"/>
  <c r="C975" s="1"/>
  <c r="D975" s="1"/>
  <c r="AD1399"/>
  <c r="C1399" s="1"/>
  <c r="D1399" s="1"/>
  <c r="AD1524"/>
  <c r="C1524" s="1"/>
  <c r="D1524" s="1"/>
  <c r="AD1808"/>
  <c r="C1808" s="1"/>
  <c r="D1808" s="1"/>
  <c r="AD1408"/>
  <c r="C1408" s="1"/>
  <c r="D1408" s="1"/>
  <c r="AD1810"/>
  <c r="C1810" s="1"/>
  <c r="D1810" s="1"/>
  <c r="AD1851"/>
  <c r="C1851" s="1"/>
  <c r="D1851" s="1"/>
  <c r="AD1906"/>
  <c r="C1906" s="1"/>
  <c r="D1906" s="1"/>
  <c r="AD664"/>
  <c r="C664" s="1"/>
  <c r="D664" s="1"/>
  <c r="AD955"/>
  <c r="C955" s="1"/>
  <c r="D955" s="1"/>
  <c r="AD1569"/>
  <c r="C1569" s="1"/>
  <c r="D1569" s="1"/>
  <c r="AD1661"/>
  <c r="C1661" s="1"/>
  <c r="D1661" s="1"/>
  <c r="AD2335"/>
  <c r="C2335" s="1"/>
  <c r="D2335" s="1"/>
  <c r="AD2407"/>
  <c r="C2407" s="1"/>
  <c r="D2407" s="1"/>
  <c r="AD2493"/>
  <c r="C2493" s="1"/>
  <c r="D2493" s="1"/>
  <c r="AD2550"/>
  <c r="C2550" s="1"/>
  <c r="D2550" s="1"/>
  <c r="AD1378"/>
  <c r="C1378" s="1"/>
  <c r="D1378" s="1"/>
  <c r="AD1772"/>
  <c r="C1772" s="1"/>
  <c r="D1772" s="1"/>
  <c r="AD1853"/>
  <c r="C1853" s="1"/>
  <c r="D1853" s="1"/>
  <c r="AD1920"/>
  <c r="C1920" s="1"/>
  <c r="D1920" s="1"/>
  <c r="AD1947"/>
  <c r="C1947" s="1"/>
  <c r="D1947" s="1"/>
  <c r="AD1973"/>
  <c r="C1973" s="1"/>
  <c r="D1973" s="1"/>
  <c r="AD2518"/>
  <c r="C2518" s="1"/>
  <c r="D2518" s="1"/>
  <c r="AD1790"/>
  <c r="C1790" s="1"/>
  <c r="D1790" s="1"/>
  <c r="AD1917"/>
  <c r="C1917" s="1"/>
  <c r="D1917" s="1"/>
  <c r="AD1965"/>
  <c r="C1965" s="1"/>
  <c r="D1965" s="1"/>
  <c r="AD2193"/>
  <c r="C2193" s="1"/>
  <c r="D2193" s="1"/>
  <c r="AD2349"/>
  <c r="C2349" s="1"/>
  <c r="D2349" s="1"/>
  <c r="AD2374"/>
  <c r="C2374" s="1"/>
  <c r="D2374" s="1"/>
  <c r="AD2476"/>
  <c r="C2476" s="1"/>
  <c r="D2476" s="1"/>
  <c r="AD2058"/>
  <c r="C2058" s="1"/>
  <c r="D2058" s="1"/>
  <c r="AD2082"/>
  <c r="C2082" s="1"/>
  <c r="D2082" s="1"/>
  <c r="AD2220"/>
  <c r="C2220" s="1"/>
  <c r="D2220" s="1"/>
  <c r="AD2427"/>
  <c r="C2427" s="1"/>
  <c r="D2427" s="1"/>
  <c r="AD2460"/>
  <c r="C2460" s="1"/>
  <c r="D2460" s="1"/>
  <c r="AD2462"/>
  <c r="C2462" s="1"/>
  <c r="D2462" s="1"/>
  <c r="AD2471"/>
  <c r="C2471" s="1"/>
  <c r="D2471" s="1"/>
  <c r="AD2521"/>
  <c r="C2521" s="1"/>
  <c r="D2521" s="1"/>
  <c r="AD2581"/>
  <c r="C2581" s="1"/>
  <c r="D2581" s="1"/>
  <c r="AD2695"/>
  <c r="C2695" s="1"/>
  <c r="D2695" s="1"/>
  <c r="AD2700"/>
  <c r="C2700" s="1"/>
  <c r="D2700" s="1"/>
  <c r="AD2706"/>
  <c r="C2706" s="1"/>
  <c r="D2706" s="1"/>
  <c r="AD2719"/>
  <c r="C2719" s="1"/>
  <c r="D2719" s="1"/>
  <c r="AD2744"/>
  <c r="C2744" s="1"/>
  <c r="D2744" s="1"/>
  <c r="AD2774"/>
  <c r="C2774" s="1"/>
  <c r="D2774" s="1"/>
  <c r="AD2817"/>
  <c r="C2817" s="1"/>
  <c r="D2817" s="1"/>
  <c r="AD2829"/>
  <c r="C2829" s="1"/>
  <c r="D2829" s="1"/>
  <c r="AD2852"/>
  <c r="C2852" s="1"/>
  <c r="D2852" s="1"/>
  <c r="AD2861"/>
  <c r="C2861" s="1"/>
  <c r="D2861" s="1"/>
  <c r="AD2897"/>
  <c r="C2897" s="1"/>
  <c r="D2897" s="1"/>
  <c r="AD2941"/>
  <c r="C2941" s="1"/>
  <c r="D2941" s="1"/>
  <c r="AD2967"/>
  <c r="C2967" s="1"/>
  <c r="D2967" s="1"/>
  <c r="AD2992"/>
  <c r="C2992" s="1"/>
  <c r="D2992" s="1"/>
  <c r="AD2997"/>
  <c r="C2997" s="1"/>
  <c r="D2997" s="1"/>
  <c r="AD2347"/>
  <c r="C2347" s="1"/>
  <c r="D2347" s="1"/>
  <c r="AD2454"/>
  <c r="C2454" s="1"/>
  <c r="D2454" s="1"/>
  <c r="AD2566"/>
  <c r="C2566" s="1"/>
  <c r="D2566" s="1"/>
  <c r="AD2589"/>
  <c r="C2589" s="1"/>
  <c r="D2589" s="1"/>
  <c r="AD2601"/>
  <c r="C2601" s="1"/>
  <c r="D2601" s="1"/>
  <c r="AD2644"/>
  <c r="C2644" s="1"/>
  <c r="D2644" s="1"/>
  <c r="AD2669"/>
  <c r="C2669" s="1"/>
  <c r="D2669" s="1"/>
  <c r="AD2673"/>
  <c r="C2673" s="1"/>
  <c r="D2673" s="1"/>
  <c r="AD2680"/>
  <c r="C2680" s="1"/>
  <c r="D2680" s="1"/>
  <c r="AD2699"/>
  <c r="C2699" s="1"/>
  <c r="D2699" s="1"/>
  <c r="AD2716"/>
  <c r="C2716" s="1"/>
  <c r="D2716" s="1"/>
  <c r="AD2717"/>
  <c r="C2717" s="1"/>
  <c r="D2717" s="1"/>
  <c r="AD2721"/>
  <c r="C2721" s="1"/>
  <c r="D2721" s="1"/>
  <c r="AD2723"/>
  <c r="C2723" s="1"/>
  <c r="D2723" s="1"/>
  <c r="AD2736"/>
  <c r="C2736" s="1"/>
  <c r="D2736" s="1"/>
  <c r="AD2789"/>
  <c r="C2789" s="1"/>
  <c r="D2789" s="1"/>
  <c r="AD2794"/>
  <c r="C2794" s="1"/>
  <c r="D2794" s="1"/>
  <c r="AD2803"/>
  <c r="C2803" s="1"/>
  <c r="D2803" s="1"/>
  <c r="AD2805"/>
  <c r="C2805" s="1"/>
  <c r="D2805" s="1"/>
  <c r="AD2840"/>
  <c r="C2840" s="1"/>
  <c r="D2840" s="1"/>
  <c r="AD2842"/>
  <c r="C2842" s="1"/>
  <c r="D2842" s="1"/>
  <c r="AD2889"/>
  <c r="C2889" s="1"/>
  <c r="D2889" s="1"/>
  <c r="AD2920"/>
  <c r="C2920" s="1"/>
  <c r="D2920" s="1"/>
  <c r="AD2927"/>
  <c r="C2927" s="1"/>
  <c r="D2927" s="1"/>
  <c r="AD2942"/>
  <c r="C2942" s="1"/>
  <c r="D2942" s="1"/>
  <c r="AD2957"/>
  <c r="C2957" s="1"/>
  <c r="D2957" s="1"/>
  <c r="AD2960"/>
  <c r="C2960" s="1"/>
  <c r="D2960" s="1"/>
  <c r="AD1735"/>
  <c r="C1735" s="1"/>
  <c r="D1735" s="1"/>
  <c r="AD1933"/>
  <c r="C1933" s="1"/>
  <c r="D1933" s="1"/>
  <c r="AD2034"/>
  <c r="C2034" s="1"/>
  <c r="D2034" s="1"/>
  <c r="AD2041"/>
  <c r="C2041" s="1"/>
  <c r="D2041" s="1"/>
  <c r="AD2093"/>
  <c r="C2093" s="1"/>
  <c r="D2093" s="1"/>
  <c r="AD2111"/>
  <c r="C2111" s="1"/>
  <c r="D2111" s="1"/>
  <c r="AD2140"/>
  <c r="C2140" s="1"/>
  <c r="D2140" s="1"/>
  <c r="AD2176"/>
  <c r="C2176" s="1"/>
  <c r="D2176" s="1"/>
  <c r="AD2287"/>
  <c r="C2287" s="1"/>
  <c r="D2287" s="1"/>
  <c r="AD2295"/>
  <c r="C2295" s="1"/>
  <c r="D2295" s="1"/>
  <c r="AD2619"/>
  <c r="C2619" s="1"/>
  <c r="D2619" s="1"/>
  <c r="AD2686"/>
  <c r="C2686" s="1"/>
  <c r="D2686" s="1"/>
  <c r="AD2734"/>
  <c r="C2734" s="1"/>
  <c r="D2734" s="1"/>
  <c r="AD2753"/>
  <c r="C2753" s="1"/>
  <c r="D2753" s="1"/>
  <c r="AD2771"/>
  <c r="C2771" s="1"/>
  <c r="D2771" s="1"/>
  <c r="AD2810"/>
  <c r="C2810" s="1"/>
  <c r="D2810" s="1"/>
  <c r="AD2838"/>
  <c r="C2838" s="1"/>
  <c r="D2838" s="1"/>
  <c r="AD2857"/>
  <c r="C2857" s="1"/>
  <c r="D2857" s="1"/>
  <c r="AD2860"/>
  <c r="C2860" s="1"/>
  <c r="D2860" s="1"/>
  <c r="AD2885"/>
  <c r="C2885" s="1"/>
  <c r="D2885" s="1"/>
  <c r="AD2886"/>
  <c r="C2886" s="1"/>
  <c r="D2886" s="1"/>
  <c r="AD2887"/>
  <c r="C2887" s="1"/>
  <c r="D2887" s="1"/>
  <c r="AD2900"/>
  <c r="C2900" s="1"/>
  <c r="D2900" s="1"/>
  <c r="AD2912"/>
  <c r="C2912" s="1"/>
  <c r="D2912" s="1"/>
  <c r="AD2952"/>
  <c r="C2952" s="1"/>
  <c r="D2952" s="1"/>
  <c r="AD2807"/>
  <c r="C2807" s="1"/>
  <c r="D2807" s="1"/>
  <c r="AD1507"/>
  <c r="C1507" s="1"/>
  <c r="D1507" s="1"/>
  <c r="AD1505"/>
  <c r="C1505" s="1"/>
  <c r="D1505" s="1"/>
  <c r="AD2002"/>
  <c r="C2002" s="1"/>
  <c r="D2002" s="1"/>
  <c r="AD2351"/>
  <c r="C2351" s="1"/>
  <c r="D2351" s="1"/>
  <c r="AD2543"/>
  <c r="C2543" s="1"/>
  <c r="D2543" s="1"/>
  <c r="AD2608"/>
  <c r="C2608" s="1"/>
  <c r="D2608" s="1"/>
  <c r="AD2645"/>
  <c r="C2645" s="1"/>
  <c r="D2645" s="1"/>
  <c r="AD2655"/>
  <c r="C2655" s="1"/>
  <c r="D2655" s="1"/>
  <c r="AD2696"/>
  <c r="C2696" s="1"/>
  <c r="D2696" s="1"/>
  <c r="AD2703"/>
  <c r="C2703" s="1"/>
  <c r="D2703" s="1"/>
  <c r="AD2752"/>
  <c r="C2752" s="1"/>
  <c r="D2752" s="1"/>
  <c r="AD2754"/>
  <c r="C2754" s="1"/>
  <c r="D2754" s="1"/>
  <c r="AD2772"/>
  <c r="C2772" s="1"/>
  <c r="D2772" s="1"/>
  <c r="AD2818"/>
  <c r="C2818" s="1"/>
  <c r="D2818" s="1"/>
  <c r="AD2832"/>
  <c r="C2832" s="1"/>
  <c r="D2832" s="1"/>
  <c r="AD2901"/>
  <c r="C2901" s="1"/>
  <c r="D2901" s="1"/>
  <c r="AD2943"/>
  <c r="C2943" s="1"/>
  <c r="D2943" s="1"/>
  <c r="AD701"/>
  <c r="C701" s="1"/>
  <c r="D701" s="1"/>
  <c r="AD754"/>
  <c r="C754" s="1"/>
  <c r="D754" s="1"/>
  <c r="AD845"/>
  <c r="C845" s="1"/>
  <c r="D845" s="1"/>
  <c r="AD977"/>
  <c r="C977" s="1"/>
  <c r="D977" s="1"/>
  <c r="AD762"/>
  <c r="C762" s="1"/>
  <c r="D762" s="1"/>
  <c r="AD1469"/>
  <c r="C1469" s="1"/>
  <c r="D1469" s="1"/>
  <c r="AD1619"/>
  <c r="C1619" s="1"/>
  <c r="D1619" s="1"/>
  <c r="AD1854"/>
  <c r="C1854" s="1"/>
  <c r="D1854" s="1"/>
  <c r="AD2327"/>
  <c r="C2327" s="1"/>
  <c r="D2327" s="1"/>
  <c r="AD2492"/>
  <c r="C2492" s="1"/>
  <c r="D2492" s="1"/>
  <c r="AD2568"/>
  <c r="C2568" s="1"/>
  <c r="D2568" s="1"/>
  <c r="AD2617"/>
  <c r="C2617" s="1"/>
  <c r="D2617" s="1"/>
  <c r="AD2647"/>
  <c r="C2647" s="1"/>
  <c r="D2647" s="1"/>
  <c r="AD2674"/>
  <c r="C2674" s="1"/>
  <c r="D2674" s="1"/>
  <c r="AD2690"/>
  <c r="C2690" s="1"/>
  <c r="D2690" s="1"/>
  <c r="AD2701"/>
  <c r="C2701" s="1"/>
  <c r="D2701" s="1"/>
  <c r="AD2708"/>
  <c r="C2708" s="1"/>
  <c r="D2708" s="1"/>
  <c r="AD2745"/>
  <c r="C2745" s="1"/>
  <c r="D2745" s="1"/>
  <c r="AD2770"/>
  <c r="C2770" s="1"/>
  <c r="D2770" s="1"/>
  <c r="AD2777"/>
  <c r="C2777" s="1"/>
  <c r="D2777" s="1"/>
  <c r="AD2790"/>
  <c r="C2790" s="1"/>
  <c r="D2790" s="1"/>
  <c r="AD2820"/>
  <c r="C2820" s="1"/>
  <c r="D2820" s="1"/>
  <c r="AD2880"/>
  <c r="C2880" s="1"/>
  <c r="D2880" s="1"/>
  <c r="AD2910"/>
  <c r="C2910" s="1"/>
  <c r="D2910" s="1"/>
  <c r="AD2932"/>
  <c r="C2932" s="1"/>
  <c r="D2932" s="1"/>
  <c r="AD2949"/>
  <c r="C2949" s="1"/>
  <c r="D2949" s="1"/>
  <c r="AD2993"/>
  <c r="C2993" s="1"/>
  <c r="D2993" s="1"/>
  <c r="AD2996"/>
  <c r="C2996" s="1"/>
  <c r="D2996" s="1"/>
  <c r="AD2149"/>
  <c r="C2149" s="1"/>
  <c r="D2149" s="1"/>
  <c r="AD2361"/>
  <c r="C2361" s="1"/>
  <c r="D2361" s="1"/>
  <c r="AD2402"/>
  <c r="C2402" s="1"/>
  <c r="D2402" s="1"/>
  <c r="AD2433"/>
  <c r="C2433" s="1"/>
  <c r="D2433" s="1"/>
  <c r="AD2558"/>
  <c r="C2558" s="1"/>
  <c r="D2558" s="1"/>
  <c r="AD2585"/>
  <c r="C2585" s="1"/>
  <c r="D2585" s="1"/>
  <c r="AD2650"/>
  <c r="C2650" s="1"/>
  <c r="D2650" s="1"/>
  <c r="AD2660"/>
  <c r="C2660" s="1"/>
  <c r="D2660" s="1"/>
  <c r="AD2769"/>
  <c r="C2769" s="1"/>
  <c r="D2769" s="1"/>
  <c r="AD2837"/>
  <c r="C2837" s="1"/>
  <c r="D2837" s="1"/>
  <c r="AD2848"/>
  <c r="C2848" s="1"/>
  <c r="D2848" s="1"/>
  <c r="AD2859"/>
  <c r="C2859" s="1"/>
  <c r="D2859" s="1"/>
  <c r="AD2862"/>
  <c r="C2862" s="1"/>
  <c r="D2862" s="1"/>
  <c r="AD2875"/>
  <c r="C2875" s="1"/>
  <c r="D2875" s="1"/>
  <c r="AD2878"/>
  <c r="C2878" s="1"/>
  <c r="D2878" s="1"/>
  <c r="AD2881"/>
  <c r="C2881" s="1"/>
  <c r="D2881" s="1"/>
  <c r="AD2966"/>
  <c r="C2966" s="1"/>
  <c r="D2966" s="1"/>
  <c r="AD2974"/>
  <c r="C2974" s="1"/>
  <c r="D2974" s="1"/>
  <c r="AD2987"/>
  <c r="C2987" s="1"/>
  <c r="D2987" s="1"/>
  <c r="AD2995"/>
  <c r="C2995" s="1"/>
  <c r="D2995" s="1"/>
  <c r="AD2858"/>
  <c r="C2858" s="1"/>
  <c r="D2858" s="1"/>
  <c r="AD2359"/>
  <c r="C2359" s="1"/>
  <c r="D2359" s="1"/>
  <c r="AD2419"/>
  <c r="C2419" s="1"/>
  <c r="D2419" s="1"/>
  <c r="AD2516"/>
  <c r="C2516" s="1"/>
  <c r="D2516" s="1"/>
  <c r="AD2590"/>
  <c r="C2590" s="1"/>
  <c r="D2590" s="1"/>
  <c r="AD2626"/>
  <c r="C2626" s="1"/>
  <c r="D2626" s="1"/>
  <c r="AD2672"/>
  <c r="C2672" s="1"/>
  <c r="D2672" s="1"/>
  <c r="AD2712"/>
  <c r="C2712" s="1"/>
  <c r="D2712" s="1"/>
  <c r="AD2730"/>
  <c r="C2730" s="1"/>
  <c r="D2730" s="1"/>
  <c r="AD2786"/>
  <c r="C2786" s="1"/>
  <c r="D2786" s="1"/>
  <c r="AD2796"/>
  <c r="C2796" s="1"/>
  <c r="D2796" s="1"/>
  <c r="AD2799"/>
  <c r="C2799" s="1"/>
  <c r="D2799" s="1"/>
  <c r="AD2809"/>
  <c r="C2809" s="1"/>
  <c r="D2809" s="1"/>
  <c r="AD2812"/>
  <c r="C2812" s="1"/>
  <c r="D2812" s="1"/>
  <c r="AD2892"/>
  <c r="C2892" s="1"/>
  <c r="D2892" s="1"/>
  <c r="AD2896"/>
  <c r="C2896" s="1"/>
  <c r="D2896" s="1"/>
  <c r="AD2919"/>
  <c r="C2919" s="1"/>
  <c r="D2919" s="1"/>
  <c r="AD2991"/>
  <c r="C2991" s="1"/>
  <c r="D2991" s="1"/>
  <c r="AD1648"/>
  <c r="C1648" s="1"/>
  <c r="D1648" s="1"/>
  <c r="AD1632"/>
  <c r="C1632" s="1"/>
  <c r="D1632" s="1"/>
  <c r="AD2261"/>
  <c r="C2261" s="1"/>
  <c r="D2261" s="1"/>
  <c r="AD2352"/>
  <c r="C2352" s="1"/>
  <c r="D2352" s="1"/>
  <c r="AD2390"/>
  <c r="C2390" s="1"/>
  <c r="D2390" s="1"/>
  <c r="AD2514"/>
  <c r="C2514" s="1"/>
  <c r="D2514" s="1"/>
  <c r="AD2515"/>
  <c r="C2515" s="1"/>
  <c r="D2515" s="1"/>
  <c r="AD2563"/>
  <c r="C2563" s="1"/>
  <c r="D2563" s="1"/>
  <c r="AD2594"/>
  <c r="C2594" s="1"/>
  <c r="D2594" s="1"/>
  <c r="AD2604"/>
  <c r="C2604" s="1"/>
  <c r="D2604" s="1"/>
  <c r="AD2613"/>
  <c r="C2613" s="1"/>
  <c r="D2613" s="1"/>
  <c r="AD2616"/>
  <c r="C2616" s="1"/>
  <c r="D2616" s="1"/>
  <c r="AD2657"/>
  <c r="C2657" s="1"/>
  <c r="D2657" s="1"/>
  <c r="AD2751"/>
  <c r="C2751" s="1"/>
  <c r="D2751" s="1"/>
  <c r="AD2760"/>
  <c r="C2760" s="1"/>
  <c r="D2760" s="1"/>
  <c r="AD2762"/>
  <c r="C2762" s="1"/>
  <c r="D2762" s="1"/>
  <c r="AD2816"/>
  <c r="C2816" s="1"/>
  <c r="D2816" s="1"/>
  <c r="AD2828"/>
  <c r="C2828" s="1"/>
  <c r="D2828" s="1"/>
  <c r="AD2906"/>
  <c r="C2906" s="1"/>
  <c r="D2906" s="1"/>
  <c r="AD2913"/>
  <c r="C2913" s="1"/>
  <c r="D2913" s="1"/>
  <c r="AD2922"/>
  <c r="C2922" s="1"/>
  <c r="D2922" s="1"/>
  <c r="AD2939"/>
  <c r="C2939" s="1"/>
  <c r="D2939" s="1"/>
  <c r="AD2940"/>
  <c r="C2940" s="1"/>
  <c r="D2940" s="1"/>
  <c r="AD2990"/>
  <c r="C2990" s="1"/>
  <c r="D2990" s="1"/>
  <c r="D19" i="2"/>
  <c r="D6"/>
  <c r="AD668" i="5"/>
  <c r="C668" s="1"/>
  <c r="D668" s="1"/>
  <c r="AD986"/>
  <c r="C986" s="1"/>
  <c r="D986" s="1"/>
  <c r="AD1250"/>
  <c r="C1250" s="1"/>
  <c r="D1250" s="1"/>
  <c r="AD1297"/>
  <c r="C1297" s="1"/>
  <c r="D1297" s="1"/>
  <c r="AD847"/>
  <c r="C847" s="1"/>
  <c r="D847" s="1"/>
  <c r="AD958"/>
  <c r="C958" s="1"/>
  <c r="D958" s="1"/>
  <c r="AD1265"/>
  <c r="C1265" s="1"/>
  <c r="D1265" s="1"/>
  <c r="AD680"/>
  <c r="C680" s="1"/>
  <c r="D680" s="1"/>
  <c r="AD1312"/>
  <c r="C1312" s="1"/>
  <c r="D1312" s="1"/>
  <c r="AD1372"/>
  <c r="C1372" s="1"/>
  <c r="D1372" s="1"/>
  <c r="AD1821"/>
  <c r="C1821" s="1"/>
  <c r="D1821" s="1"/>
  <c r="AD916"/>
  <c r="C916" s="1"/>
  <c r="D916" s="1"/>
  <c r="AD1377"/>
  <c r="C1377" s="1"/>
  <c r="D1377" s="1"/>
  <c r="AD1400"/>
  <c r="C1400" s="1"/>
  <c r="D1400" s="1"/>
  <c r="AD1514"/>
  <c r="C1514" s="1"/>
  <c r="D1514" s="1"/>
  <c r="AD1667"/>
  <c r="C1667" s="1"/>
  <c r="D1667" s="1"/>
  <c r="AD1730"/>
  <c r="C1730" s="1"/>
  <c r="D1730" s="1"/>
  <c r="AD1743"/>
  <c r="C1743" s="1"/>
  <c r="D1743" s="1"/>
  <c r="AD1773"/>
  <c r="C1773" s="1"/>
  <c r="D1773" s="1"/>
  <c r="AD1784"/>
  <c r="C1784" s="1"/>
  <c r="D1784" s="1"/>
  <c r="AD1813"/>
  <c r="C1813" s="1"/>
  <c r="D1813" s="1"/>
  <c r="AD1836"/>
  <c r="C1836" s="1"/>
  <c r="D1836" s="1"/>
  <c r="AD1926"/>
  <c r="C1926" s="1"/>
  <c r="D1926" s="1"/>
  <c r="AD795"/>
  <c r="C795" s="1"/>
  <c r="D795" s="1"/>
  <c r="AD1362"/>
  <c r="C1362" s="1"/>
  <c r="D1362" s="1"/>
  <c r="AD1504"/>
  <c r="C1504" s="1"/>
  <c r="D1504" s="1"/>
  <c r="AD1608"/>
  <c r="C1608" s="1"/>
  <c r="D1608" s="1"/>
  <c r="AD1724"/>
  <c r="C1724" s="1"/>
  <c r="D1724" s="1"/>
  <c r="AD1865"/>
  <c r="C1865" s="1"/>
  <c r="D1865" s="1"/>
  <c r="AD1904"/>
  <c r="C1904" s="1"/>
  <c r="D1904" s="1"/>
  <c r="AD1952"/>
  <c r="C1952" s="1"/>
  <c r="D1952" s="1"/>
  <c r="AD757"/>
  <c r="C757" s="1"/>
  <c r="D757" s="1"/>
  <c r="AD1660"/>
  <c r="C1660" s="1"/>
  <c r="D1660" s="1"/>
  <c r="AD1712"/>
  <c r="C1712" s="1"/>
  <c r="D1712" s="1"/>
  <c r="AD2227"/>
  <c r="C2227" s="1"/>
  <c r="D2227" s="1"/>
  <c r="AD2318"/>
  <c r="C2318" s="1"/>
  <c r="D2318" s="1"/>
  <c r="AD2428"/>
  <c r="C2428" s="1"/>
  <c r="D2428" s="1"/>
  <c r="AD2506"/>
  <c r="C2506" s="1"/>
  <c r="D2506" s="1"/>
  <c r="AD2537"/>
  <c r="C2537" s="1"/>
  <c r="D2537" s="1"/>
  <c r="AD1628"/>
  <c r="C1628" s="1"/>
  <c r="D1628" s="1"/>
  <c r="AD1705"/>
  <c r="C1705" s="1"/>
  <c r="D1705" s="1"/>
  <c r="AD1981"/>
  <c r="C1981" s="1"/>
  <c r="D1981" s="1"/>
  <c r="AD2404"/>
  <c r="C2404" s="1"/>
  <c r="D2404" s="1"/>
  <c r="AD2438"/>
  <c r="C2438" s="1"/>
  <c r="D2438" s="1"/>
  <c r="AD2485"/>
  <c r="C2485" s="1"/>
  <c r="D2485" s="1"/>
  <c r="AD1238"/>
  <c r="C1238" s="1"/>
  <c r="D1238" s="1"/>
  <c r="AD1897"/>
  <c r="C1897" s="1"/>
  <c r="D1897" s="1"/>
  <c r="AD1954"/>
  <c r="C1954" s="1"/>
  <c r="D1954" s="1"/>
  <c r="AD2388"/>
  <c r="C2388" s="1"/>
  <c r="D2388" s="1"/>
  <c r="AD2411"/>
  <c r="C2411" s="1"/>
  <c r="D2411" s="1"/>
  <c r="AD2495"/>
  <c r="C2495" s="1"/>
  <c r="D2495" s="1"/>
  <c r="AD2693"/>
  <c r="C2693" s="1"/>
  <c r="D2693" s="1"/>
  <c r="AD1996"/>
  <c r="C1996" s="1"/>
  <c r="D1996" s="1"/>
  <c r="AD2221"/>
  <c r="C2221" s="1"/>
  <c r="D2221" s="1"/>
  <c r="AD2332"/>
  <c r="C2332" s="1"/>
  <c r="D2332" s="1"/>
  <c r="AD2467"/>
  <c r="C2467" s="1"/>
  <c r="D2467" s="1"/>
  <c r="AD2505"/>
  <c r="C2505" s="1"/>
  <c r="D2505" s="1"/>
  <c r="AD2567"/>
  <c r="C2567" s="1"/>
  <c r="D2567" s="1"/>
  <c r="AD2580"/>
  <c r="C2580" s="1"/>
  <c r="D2580" s="1"/>
  <c r="AD2583"/>
  <c r="C2583" s="1"/>
  <c r="D2583" s="1"/>
  <c r="AD2649"/>
  <c r="C2649" s="1"/>
  <c r="D2649" s="1"/>
  <c r="AD2687"/>
  <c r="C2687" s="1"/>
  <c r="D2687" s="1"/>
  <c r="AD2707"/>
  <c r="C2707" s="1"/>
  <c r="D2707" s="1"/>
  <c r="AD2747"/>
  <c r="C2747" s="1"/>
  <c r="D2747" s="1"/>
  <c r="AD2850"/>
  <c r="C2850" s="1"/>
  <c r="D2850" s="1"/>
  <c r="AD2863"/>
  <c r="C2863" s="1"/>
  <c r="D2863" s="1"/>
  <c r="AD2877"/>
  <c r="C2877" s="1"/>
  <c r="D2877" s="1"/>
  <c r="AD2902"/>
  <c r="C2902" s="1"/>
  <c r="D2902" s="1"/>
  <c r="AD2908"/>
  <c r="C2908" s="1"/>
  <c r="D2908" s="1"/>
  <c r="AD2948"/>
  <c r="C2948" s="1"/>
  <c r="D2948" s="1"/>
  <c r="AD2989"/>
  <c r="C2989" s="1"/>
  <c r="D2989" s="1"/>
  <c r="AD1777"/>
  <c r="C1777" s="1"/>
  <c r="D1777" s="1"/>
  <c r="AD2076"/>
  <c r="C2076" s="1"/>
  <c r="D2076" s="1"/>
  <c r="AD2078"/>
  <c r="C2078" s="1"/>
  <c r="D2078" s="1"/>
  <c r="AD2180"/>
  <c r="C2180" s="1"/>
  <c r="D2180" s="1"/>
  <c r="AD2372"/>
  <c r="C2372" s="1"/>
  <c r="D2372" s="1"/>
  <c r="AD2373"/>
  <c r="C2373" s="1"/>
  <c r="D2373" s="1"/>
  <c r="AD2540"/>
  <c r="C2540" s="1"/>
  <c r="D2540" s="1"/>
  <c r="AD2555"/>
  <c r="C2555" s="1"/>
  <c r="D2555" s="1"/>
  <c r="AD2564"/>
  <c r="C2564" s="1"/>
  <c r="D2564" s="1"/>
  <c r="AD2588"/>
  <c r="C2588" s="1"/>
  <c r="D2588" s="1"/>
  <c r="AD2652"/>
  <c r="C2652" s="1"/>
  <c r="D2652" s="1"/>
  <c r="AD2718"/>
  <c r="C2718" s="1"/>
  <c r="D2718" s="1"/>
  <c r="AD2729"/>
  <c r="C2729" s="1"/>
  <c r="D2729" s="1"/>
  <c r="AD2737"/>
  <c r="C2737" s="1"/>
  <c r="D2737" s="1"/>
  <c r="AD2743"/>
  <c r="C2743" s="1"/>
  <c r="D2743" s="1"/>
  <c r="AD2746"/>
  <c r="C2746" s="1"/>
  <c r="D2746" s="1"/>
  <c r="AD2748"/>
  <c r="C2748" s="1"/>
  <c r="D2748" s="1"/>
  <c r="AD2792"/>
  <c r="C2792" s="1"/>
  <c r="D2792" s="1"/>
  <c r="AD2793"/>
  <c r="C2793" s="1"/>
  <c r="D2793" s="1"/>
  <c r="AD2798"/>
  <c r="C2798" s="1"/>
  <c r="D2798" s="1"/>
  <c r="AD2801"/>
  <c r="C2801" s="1"/>
  <c r="D2801" s="1"/>
  <c r="AD2833"/>
  <c r="C2833" s="1"/>
  <c r="D2833" s="1"/>
  <c r="AD2836"/>
  <c r="C2836" s="1"/>
  <c r="D2836" s="1"/>
  <c r="AD2845"/>
  <c r="C2845" s="1"/>
  <c r="D2845" s="1"/>
  <c r="AD2894"/>
  <c r="C2894" s="1"/>
  <c r="D2894" s="1"/>
  <c r="AD2924"/>
  <c r="C2924" s="1"/>
  <c r="D2924" s="1"/>
  <c r="AD2980"/>
  <c r="C2980" s="1"/>
  <c r="D2980" s="1"/>
  <c r="AD2982"/>
  <c r="C2982" s="1"/>
  <c r="D2982" s="1"/>
  <c r="AD2999"/>
  <c r="C2999" s="1"/>
  <c r="D2999" s="1"/>
  <c r="AD2826"/>
  <c r="C2826" s="1"/>
  <c r="D2826" s="1"/>
  <c r="AD2047"/>
  <c r="C2047" s="1"/>
  <c r="D2047" s="1"/>
  <c r="AD2195"/>
  <c r="C2195" s="1"/>
  <c r="D2195" s="1"/>
  <c r="AD2226"/>
  <c r="C2226" s="1"/>
  <c r="D2226" s="1"/>
  <c r="AD2268"/>
  <c r="C2268" s="1"/>
  <c r="D2268" s="1"/>
  <c r="AD2284"/>
  <c r="C2284" s="1"/>
  <c r="D2284" s="1"/>
  <c r="AD2353"/>
  <c r="C2353" s="1"/>
  <c r="D2353" s="1"/>
  <c r="AD2439"/>
  <c r="C2439" s="1"/>
  <c r="D2439" s="1"/>
  <c r="AD2534"/>
  <c r="C2534" s="1"/>
  <c r="D2534" s="1"/>
  <c r="AD2577"/>
  <c r="C2577" s="1"/>
  <c r="D2577" s="1"/>
  <c r="AD2611"/>
  <c r="C2611" s="1"/>
  <c r="D2611" s="1"/>
  <c r="AD2633"/>
  <c r="C2633" s="1"/>
  <c r="D2633" s="1"/>
  <c r="AD2636"/>
  <c r="C2636" s="1"/>
  <c r="D2636" s="1"/>
  <c r="AD2665"/>
  <c r="C2665" s="1"/>
  <c r="D2665" s="1"/>
  <c r="AD2670"/>
  <c r="C2670" s="1"/>
  <c r="D2670" s="1"/>
  <c r="AD2725"/>
  <c r="C2725" s="1"/>
  <c r="D2725" s="1"/>
  <c r="AD2727"/>
  <c r="C2727" s="1"/>
  <c r="D2727" s="1"/>
  <c r="AD2742"/>
  <c r="C2742" s="1"/>
  <c r="D2742" s="1"/>
  <c r="AD2750"/>
  <c r="C2750" s="1"/>
  <c r="D2750" s="1"/>
  <c r="AD2755"/>
  <c r="C2755" s="1"/>
  <c r="D2755" s="1"/>
  <c r="AD2758"/>
  <c r="C2758" s="1"/>
  <c r="D2758" s="1"/>
  <c r="AD2761"/>
  <c r="C2761" s="1"/>
  <c r="D2761" s="1"/>
  <c r="AD2765"/>
  <c r="C2765" s="1"/>
  <c r="D2765" s="1"/>
  <c r="AD2834"/>
  <c r="C2834" s="1"/>
  <c r="D2834" s="1"/>
  <c r="AD2856"/>
  <c r="C2856" s="1"/>
  <c r="D2856" s="1"/>
  <c r="AD2921"/>
  <c r="C2921" s="1"/>
  <c r="D2921" s="1"/>
  <c r="AD2977"/>
  <c r="C2977" s="1"/>
  <c r="D2977" s="1"/>
  <c r="AD2986"/>
  <c r="C2986" s="1"/>
  <c r="D2986" s="1"/>
  <c r="AD2946"/>
  <c r="C2946" s="1"/>
  <c r="D2946" s="1"/>
  <c r="AD2698"/>
  <c r="C2698" s="1"/>
  <c r="D2698" s="1"/>
  <c r="AD2129"/>
  <c r="C2129" s="1"/>
  <c r="D2129" s="1"/>
  <c r="AD1715"/>
  <c r="C1715" s="1"/>
  <c r="D1715" s="1"/>
  <c r="AD2001"/>
  <c r="C2001" s="1"/>
  <c r="D2001" s="1"/>
  <c r="AD2029"/>
  <c r="C2029" s="1"/>
  <c r="D2029" s="1"/>
  <c r="AD2209"/>
  <c r="C2209" s="1"/>
  <c r="D2209" s="1"/>
  <c r="AD2437"/>
  <c r="C2437" s="1"/>
  <c r="D2437" s="1"/>
  <c r="AD2527"/>
  <c r="C2527" s="1"/>
  <c r="D2527" s="1"/>
  <c r="AD2530"/>
  <c r="C2530" s="1"/>
  <c r="D2530" s="1"/>
  <c r="AD2553"/>
  <c r="C2553" s="1"/>
  <c r="D2553" s="1"/>
  <c r="AD2646"/>
  <c r="C2646" s="1"/>
  <c r="D2646" s="1"/>
  <c r="AD2662"/>
  <c r="C2662" s="1"/>
  <c r="D2662" s="1"/>
  <c r="AD2682"/>
  <c r="C2682" s="1"/>
  <c r="D2682" s="1"/>
  <c r="AD2711"/>
  <c r="C2711" s="1"/>
  <c r="D2711" s="1"/>
  <c r="AD2740"/>
  <c r="C2740" s="1"/>
  <c r="D2740" s="1"/>
  <c r="AD2797"/>
  <c r="C2797" s="1"/>
  <c r="D2797" s="1"/>
  <c r="AD2839"/>
  <c r="C2839" s="1"/>
  <c r="D2839" s="1"/>
  <c r="AD2865"/>
  <c r="C2865" s="1"/>
  <c r="D2865" s="1"/>
  <c r="AD2934"/>
  <c r="C2934" s="1"/>
  <c r="D2934" s="1"/>
  <c r="AD2958"/>
  <c r="C2958" s="1"/>
  <c r="D2958" s="1"/>
  <c r="AD2994"/>
  <c r="C2994" s="1"/>
  <c r="D2994" s="1"/>
  <c r="Z8" i="2"/>
  <c r="W8"/>
  <c r="R8"/>
  <c r="S8"/>
  <c r="X8"/>
  <c r="L8"/>
  <c r="U8"/>
  <c r="N8"/>
  <c r="AA8"/>
  <c r="O8"/>
  <c r="M8"/>
  <c r="V8"/>
  <c r="Q8"/>
  <c r="AD2" i="5"/>
  <c r="C2" s="1"/>
  <c r="D2" s="1"/>
  <c r="AA5"/>
  <c r="X5"/>
  <c r="Z5"/>
  <c r="Y5"/>
  <c r="Z4"/>
  <c r="Y4"/>
  <c r="X4"/>
  <c r="AA4"/>
  <c r="Z3"/>
  <c r="X3"/>
  <c r="AA3"/>
  <c r="Y3"/>
  <c r="W28" i="2" l="1"/>
  <c r="R28"/>
  <c r="M18"/>
  <c r="O28"/>
  <c r="J20"/>
  <c r="N18"/>
  <c r="L28"/>
  <c r="V28"/>
  <c r="S28"/>
  <c r="D31"/>
  <c r="L18"/>
  <c r="D27"/>
  <c r="D26"/>
  <c r="AA28"/>
  <c r="N28"/>
  <c r="U18"/>
  <c r="V18"/>
  <c r="AA18"/>
  <c r="R18"/>
  <c r="S18"/>
  <c r="W18"/>
  <c r="Q18"/>
  <c r="Z18"/>
  <c r="D30"/>
  <c r="D15"/>
  <c r="O18"/>
  <c r="I18" s="1"/>
  <c r="D7"/>
  <c r="D25"/>
  <c r="Q28"/>
  <c r="X28"/>
  <c r="D32"/>
  <c r="AD590" i="5"/>
  <c r="C590" s="1"/>
  <c r="D590" s="1"/>
  <c r="M28" i="2"/>
  <c r="U28"/>
  <c r="J31"/>
  <c r="J21"/>
  <c r="H34"/>
  <c r="J13"/>
  <c r="J22"/>
  <c r="J12"/>
  <c r="J17"/>
  <c r="J16"/>
  <c r="G34"/>
  <c r="J9"/>
  <c r="J19"/>
  <c r="J11"/>
  <c r="J26"/>
  <c r="C6"/>
  <c r="V6" s="1"/>
  <c r="J15"/>
  <c r="I8"/>
  <c r="J24"/>
  <c r="J14"/>
  <c r="D29"/>
  <c r="X6" i="5"/>
  <c r="Z6"/>
  <c r="AA6"/>
  <c r="Y6"/>
  <c r="AD3"/>
  <c r="C3" s="1"/>
  <c r="D3" s="1"/>
  <c r="AD4"/>
  <c r="C4" s="1"/>
  <c r="D4" s="1"/>
  <c r="AD5"/>
  <c r="C5" s="1"/>
  <c r="D5" s="1"/>
  <c r="I28" i="2" l="1"/>
  <c r="L6"/>
  <c r="X6"/>
  <c r="Z6"/>
  <c r="N6"/>
  <c r="Q6"/>
  <c r="O6"/>
  <c r="R6"/>
  <c r="M6"/>
  <c r="AA6"/>
  <c r="U6"/>
  <c r="S6"/>
  <c r="J34"/>
  <c r="W6"/>
  <c r="AD6" i="5"/>
  <c r="C6" s="1"/>
  <c r="D6" s="1"/>
  <c r="Y7"/>
  <c r="AA7"/>
  <c r="Z7"/>
  <c r="X7"/>
  <c r="I6" i="2" l="1"/>
  <c r="AD7" i="5"/>
  <c r="C7" s="1"/>
  <c r="D7" s="1"/>
  <c r="Z8"/>
  <c r="X8"/>
  <c r="Y8"/>
  <c r="AA8"/>
  <c r="AD8" l="1"/>
  <c r="C8" s="1"/>
  <c r="D8" s="1"/>
  <c r="Y9"/>
  <c r="Z9"/>
  <c r="AA9"/>
  <c r="X9"/>
  <c r="AD9" l="1"/>
  <c r="C9" s="1"/>
  <c r="D9" s="1"/>
  <c r="X10"/>
  <c r="AA10"/>
  <c r="Z10"/>
  <c r="Y10"/>
  <c r="Z11" l="1"/>
  <c r="Y11"/>
  <c r="AA11"/>
  <c r="X11"/>
  <c r="AD10"/>
  <c r="C10" s="1"/>
  <c r="D10" s="1"/>
  <c r="AD11" l="1"/>
  <c r="C11" s="1"/>
  <c r="D11" s="1"/>
  <c r="Y12"/>
  <c r="Z12"/>
  <c r="X12"/>
  <c r="AA12"/>
  <c r="AD12" l="1"/>
  <c r="C12" s="1"/>
  <c r="D12" s="1"/>
  <c r="X13"/>
  <c r="Y13"/>
  <c r="Z13"/>
  <c r="AA13"/>
  <c r="Z14" l="1"/>
  <c r="Y14"/>
  <c r="X14"/>
  <c r="AA14"/>
  <c r="AD13"/>
  <c r="C13" s="1"/>
  <c r="D13" s="1"/>
  <c r="AD14" l="1"/>
  <c r="C14" s="1"/>
  <c r="D14" s="1"/>
  <c r="X15"/>
  <c r="Z15"/>
  <c r="Y15"/>
  <c r="AA15"/>
  <c r="X16" l="1"/>
  <c r="Y16"/>
  <c r="AA16"/>
  <c r="Z16"/>
  <c r="AD15"/>
  <c r="C15" s="1"/>
  <c r="D15" s="1"/>
  <c r="Y17" l="1"/>
  <c r="Z17"/>
  <c r="AA17"/>
  <c r="X17"/>
  <c r="AD16"/>
  <c r="C16" s="1"/>
  <c r="D16" s="1"/>
  <c r="AD17" l="1"/>
  <c r="C17" s="1"/>
  <c r="D17" s="1"/>
  <c r="Z18"/>
  <c r="Y18"/>
  <c r="AA18"/>
  <c r="X18"/>
  <c r="Y19" l="1"/>
  <c r="X19"/>
  <c r="AA19"/>
  <c r="Z19"/>
  <c r="AD18"/>
  <c r="C18" s="1"/>
  <c r="D18" s="1"/>
  <c r="AD19" l="1"/>
  <c r="C19" s="1"/>
  <c r="D19" s="1"/>
  <c r="Y20"/>
  <c r="AA20"/>
  <c r="Z20"/>
  <c r="X20"/>
  <c r="X21" l="1"/>
  <c r="Z21"/>
  <c r="AA21"/>
  <c r="Y21"/>
  <c r="AD20"/>
  <c r="C20" s="1"/>
  <c r="D20" s="1"/>
  <c r="X22" l="1"/>
  <c r="AA22"/>
  <c r="Z22"/>
  <c r="Y22"/>
  <c r="AD21"/>
  <c r="C21" s="1"/>
  <c r="D21" s="1"/>
  <c r="X23" l="1"/>
  <c r="AA23"/>
  <c r="Y23"/>
  <c r="Z23"/>
  <c r="AD22"/>
  <c r="C22" s="1"/>
  <c r="D22" s="1"/>
  <c r="AD23" l="1"/>
  <c r="C23" s="1"/>
  <c r="D23" s="1"/>
  <c r="Z24"/>
  <c r="X24"/>
  <c r="Y24"/>
  <c r="AA24"/>
  <c r="AD24" l="1"/>
  <c r="C24" s="1"/>
  <c r="D24" s="1"/>
  <c r="X25"/>
  <c r="Z25"/>
  <c r="AA25"/>
  <c r="Y25"/>
  <c r="AD25" l="1"/>
  <c r="C25" s="1"/>
  <c r="D25" s="1"/>
  <c r="Z26"/>
  <c r="X26"/>
  <c r="Y26"/>
  <c r="AA26"/>
  <c r="AD26" l="1"/>
  <c r="C26" s="1"/>
  <c r="D26" s="1"/>
  <c r="Z27"/>
  <c r="AA27"/>
  <c r="X27"/>
  <c r="Y27"/>
  <c r="AD27" l="1"/>
  <c r="C27" s="1"/>
  <c r="D27" s="1"/>
  <c r="Z28"/>
  <c r="Y28"/>
  <c r="AA28"/>
  <c r="X28"/>
  <c r="Y29" l="1"/>
  <c r="Z29"/>
  <c r="AA29"/>
  <c r="X29"/>
  <c r="AD28"/>
  <c r="C28" s="1"/>
  <c r="D28" s="1"/>
  <c r="Z30" l="1"/>
  <c r="X30"/>
  <c r="Y30"/>
  <c r="AA30"/>
  <c r="AD29"/>
  <c r="C29" s="1"/>
  <c r="D29" s="1"/>
  <c r="AD30" l="1"/>
  <c r="C30" s="1"/>
  <c r="D30" s="1"/>
  <c r="Z31"/>
  <c r="AA31"/>
  <c r="Y31"/>
  <c r="X31"/>
  <c r="AD31" l="1"/>
  <c r="C31" s="1"/>
  <c r="D31" s="1"/>
  <c r="X32"/>
  <c r="AA32"/>
  <c r="Y32"/>
  <c r="Z32"/>
  <c r="AA33" l="1"/>
  <c r="X33"/>
  <c r="Z33"/>
  <c r="Y33"/>
  <c r="AD32"/>
  <c r="C32" s="1"/>
  <c r="D32" s="1"/>
  <c r="AD33" l="1"/>
  <c r="C33" s="1"/>
  <c r="D33" s="1"/>
  <c r="X34"/>
  <c r="Z34"/>
  <c r="AA34"/>
  <c r="Y34"/>
  <c r="Y35" l="1"/>
  <c r="Z35"/>
  <c r="X35"/>
  <c r="AA35"/>
  <c r="AD34"/>
  <c r="C34" s="1"/>
  <c r="D34" s="1"/>
  <c r="AD35" l="1"/>
  <c r="C35" s="1"/>
  <c r="D35" s="1"/>
  <c r="AA36"/>
  <c r="Z36"/>
  <c r="Y36"/>
  <c r="X36"/>
  <c r="AA37" l="1"/>
  <c r="X37"/>
  <c r="Z37"/>
  <c r="Y37"/>
  <c r="AD36"/>
  <c r="C36" s="1"/>
  <c r="D36" s="1"/>
  <c r="AD37" l="1"/>
  <c r="C37" s="1"/>
  <c r="D37" s="1"/>
  <c r="Y38"/>
  <c r="AA38"/>
  <c r="Z38"/>
  <c r="X38"/>
  <c r="AD38" l="1"/>
  <c r="C38" s="1"/>
  <c r="D38" s="1"/>
  <c r="X39"/>
  <c r="AA39"/>
  <c r="Y39"/>
  <c r="Z39"/>
  <c r="AA40" l="1"/>
  <c r="X40"/>
  <c r="Y40"/>
  <c r="Z40"/>
  <c r="AD39"/>
  <c r="C39" s="1"/>
  <c r="D39" s="1"/>
  <c r="AD40" l="1"/>
  <c r="C40" s="1"/>
  <c r="D40" s="1"/>
  <c r="X41"/>
  <c r="Z41"/>
  <c r="Y41"/>
  <c r="AA41"/>
  <c r="AD41" l="1"/>
  <c r="C41" s="1"/>
  <c r="D41" s="1"/>
  <c r="Z42"/>
  <c r="X42"/>
  <c r="Y42"/>
  <c r="AA42"/>
  <c r="AD42" l="1"/>
  <c r="C42" s="1"/>
  <c r="D42" s="1"/>
  <c r="Y43"/>
  <c r="X43"/>
  <c r="Z43"/>
  <c r="AA43"/>
  <c r="AD43" l="1"/>
  <c r="C43" s="1"/>
  <c r="D43" s="1"/>
  <c r="Z44"/>
  <c r="AA44"/>
  <c r="X44"/>
  <c r="Y44"/>
  <c r="X45" l="1"/>
  <c r="Y45"/>
  <c r="Z45"/>
  <c r="AA45"/>
  <c r="AD44"/>
  <c r="C44" s="1"/>
  <c r="D44" s="1"/>
  <c r="Y46" l="1"/>
  <c r="X46"/>
  <c r="AA46"/>
  <c r="Z46"/>
  <c r="AD45"/>
  <c r="C45" s="1"/>
  <c r="D45" s="1"/>
  <c r="AD46" l="1"/>
  <c r="C46" s="1"/>
  <c r="D46" s="1"/>
  <c r="AA47"/>
  <c r="Z47"/>
  <c r="Y47"/>
  <c r="X47"/>
  <c r="AD47" l="1"/>
  <c r="C47" s="1"/>
  <c r="D47" s="1"/>
  <c r="AA48"/>
  <c r="Y48"/>
  <c r="X48"/>
  <c r="Z48"/>
  <c r="AD48" l="1"/>
  <c r="C48" s="1"/>
  <c r="D48" s="1"/>
  <c r="Z49"/>
  <c r="AA49"/>
  <c r="Y49"/>
  <c r="X49"/>
  <c r="AA50" l="1"/>
  <c r="Y50"/>
  <c r="X50"/>
  <c r="Z50"/>
  <c r="AD49"/>
  <c r="C49" s="1"/>
  <c r="D49" s="1"/>
  <c r="AD50" l="1"/>
  <c r="C50" s="1"/>
  <c r="D50" s="1"/>
  <c r="Y51"/>
  <c r="X51"/>
  <c r="AA51"/>
  <c r="Z51"/>
  <c r="Y52" l="1"/>
  <c r="X52"/>
  <c r="Z52"/>
  <c r="AA52"/>
  <c r="AD51"/>
  <c r="C51" s="1"/>
  <c r="D51" s="1"/>
  <c r="AD52" l="1"/>
  <c r="C52" s="1"/>
  <c r="D52" s="1"/>
  <c r="X53"/>
  <c r="AA53"/>
  <c r="Y53"/>
  <c r="Z53"/>
  <c r="AD53" l="1"/>
  <c r="C53" s="1"/>
  <c r="D53" s="1"/>
  <c r="Y54"/>
  <c r="Z54"/>
  <c r="X54"/>
  <c r="AA54"/>
  <c r="AA55" l="1"/>
  <c r="Z55"/>
  <c r="Y55"/>
  <c r="X55"/>
  <c r="AD54"/>
  <c r="C54" s="1"/>
  <c r="D54" s="1"/>
  <c r="AA56" l="1"/>
  <c r="Y56"/>
  <c r="X56"/>
  <c r="Z56"/>
  <c r="AD55"/>
  <c r="C55" s="1"/>
  <c r="D55" s="1"/>
  <c r="AD56" l="1"/>
  <c r="C56" s="1"/>
  <c r="D56" s="1"/>
  <c r="X57"/>
  <c r="AA57"/>
  <c r="Z57"/>
  <c r="Y57"/>
  <c r="AD57" l="1"/>
  <c r="C57" s="1"/>
  <c r="D57" s="1"/>
  <c r="AA58"/>
  <c r="Z58"/>
  <c r="Y58"/>
  <c r="X58"/>
  <c r="AD58" l="1"/>
  <c r="C58" s="1"/>
  <c r="D58" s="1"/>
  <c r="Z59"/>
  <c r="X59"/>
  <c r="AA59"/>
  <c r="Y59"/>
  <c r="AD59" l="1"/>
  <c r="C59" s="1"/>
  <c r="D59" s="1"/>
  <c r="AA60"/>
  <c r="Y60"/>
  <c r="Z60"/>
  <c r="X60"/>
  <c r="X61" l="1"/>
  <c r="AA61"/>
  <c r="Y61"/>
  <c r="Z61"/>
  <c r="AD60"/>
  <c r="C60" s="1"/>
  <c r="D60" s="1"/>
  <c r="X62" l="1"/>
  <c r="AA62"/>
  <c r="Z62"/>
  <c r="Y62"/>
  <c r="AD61"/>
  <c r="C61" s="1"/>
  <c r="D61" s="1"/>
  <c r="Z63" l="1"/>
  <c r="X63"/>
  <c r="AA63"/>
  <c r="Y63"/>
  <c r="AD62"/>
  <c r="C62" s="1"/>
  <c r="D62" s="1"/>
  <c r="AD63" l="1"/>
  <c r="C63" s="1"/>
  <c r="D63" s="1"/>
  <c r="AA64"/>
  <c r="Y64"/>
  <c r="X64"/>
  <c r="Z64"/>
  <c r="AD64" l="1"/>
  <c r="C64" s="1"/>
  <c r="D64" s="1"/>
  <c r="AA65"/>
  <c r="Y65"/>
  <c r="Z65"/>
  <c r="X65"/>
  <c r="AD65" l="1"/>
  <c r="C65" s="1"/>
  <c r="D65" s="1"/>
  <c r="E13" i="2" s="1"/>
  <c r="Z66" i="5"/>
  <c r="Y66"/>
  <c r="AA66"/>
  <c r="X66"/>
  <c r="AD66" l="1"/>
  <c r="C66" s="1"/>
  <c r="D66" s="1"/>
  <c r="Y67"/>
  <c r="Z67"/>
  <c r="X67"/>
  <c r="AA67"/>
  <c r="AD67" l="1"/>
  <c r="C67" s="1"/>
  <c r="D67" s="1"/>
  <c r="Y68"/>
  <c r="X68"/>
  <c r="AA68"/>
  <c r="Z68"/>
  <c r="AD68" l="1"/>
  <c r="C68" s="1"/>
  <c r="D68" s="1"/>
  <c r="Z69"/>
  <c r="AA69"/>
  <c r="X69"/>
  <c r="Y69"/>
  <c r="X70" l="1"/>
  <c r="Z70"/>
  <c r="Y70"/>
  <c r="AA70"/>
  <c r="AD69"/>
  <c r="C69" s="1"/>
  <c r="D69" s="1"/>
  <c r="Y71" l="1"/>
  <c r="Z71"/>
  <c r="X71"/>
  <c r="AA71"/>
  <c r="AD70"/>
  <c r="C70" s="1"/>
  <c r="D70" s="1"/>
  <c r="AD71" l="1"/>
  <c r="C71" s="1"/>
  <c r="D71" s="1"/>
  <c r="X72"/>
  <c r="Y72"/>
  <c r="Z72"/>
  <c r="AA72"/>
  <c r="Y73" l="1"/>
  <c r="AA73"/>
  <c r="Z73"/>
  <c r="X73"/>
  <c r="AD72"/>
  <c r="C72" s="1"/>
  <c r="D72" s="1"/>
  <c r="AD73" l="1"/>
  <c r="C73" s="1"/>
  <c r="D73" s="1"/>
  <c r="Z74"/>
  <c r="AA74"/>
  <c r="Y74"/>
  <c r="X74"/>
  <c r="AD74" l="1"/>
  <c r="C74" s="1"/>
  <c r="D74" s="1"/>
  <c r="X75"/>
  <c r="AA75"/>
  <c r="Y75"/>
  <c r="Z75"/>
  <c r="Z76" l="1"/>
  <c r="AA76"/>
  <c r="X76"/>
  <c r="Y76"/>
  <c r="AD75"/>
  <c r="C75" s="1"/>
  <c r="D75" s="1"/>
  <c r="AD76" l="1"/>
  <c r="C76" s="1"/>
  <c r="D76" s="1"/>
  <c r="Z77"/>
  <c r="X77"/>
  <c r="Y77"/>
  <c r="AA77"/>
  <c r="AD77" l="1"/>
  <c r="C77" s="1"/>
  <c r="D77" s="1"/>
  <c r="X78"/>
  <c r="AA78"/>
  <c r="Y78"/>
  <c r="Z78"/>
  <c r="X79" l="1"/>
  <c r="AA79"/>
  <c r="Z79"/>
  <c r="Y79"/>
  <c r="AD78"/>
  <c r="C78" s="1"/>
  <c r="D78" s="1"/>
  <c r="AA80" l="1"/>
  <c r="X80"/>
  <c r="Z80"/>
  <c r="Y80"/>
  <c r="AD79"/>
  <c r="C79" s="1"/>
  <c r="D79" s="1"/>
  <c r="AD80" l="1"/>
  <c r="C80" s="1"/>
  <c r="D80" s="1"/>
  <c r="Z81"/>
  <c r="AA81"/>
  <c r="X81"/>
  <c r="Y81"/>
  <c r="AD81" l="1"/>
  <c r="C81" s="1"/>
  <c r="D81" s="1"/>
  <c r="Z82"/>
  <c r="AA82"/>
  <c r="X82"/>
  <c r="Y82"/>
  <c r="AA83" l="1"/>
  <c r="X83"/>
  <c r="Z83"/>
  <c r="Y83"/>
  <c r="AD82"/>
  <c r="C82" s="1"/>
  <c r="D82" s="1"/>
  <c r="AD83" l="1"/>
  <c r="C83" s="1"/>
  <c r="D83" s="1"/>
  <c r="Z84"/>
  <c r="Y84"/>
  <c r="X84"/>
  <c r="AA84"/>
  <c r="AD84" l="1"/>
  <c r="C84" s="1"/>
  <c r="D84" s="1"/>
  <c r="AA85"/>
  <c r="Z85"/>
  <c r="Y85"/>
  <c r="X85"/>
  <c r="AA86" l="1"/>
  <c r="Z86"/>
  <c r="X86"/>
  <c r="Y86"/>
  <c r="AD85"/>
  <c r="C85" s="1"/>
  <c r="D85" s="1"/>
  <c r="AD86" l="1"/>
  <c r="C86" s="1"/>
  <c r="D86" s="1"/>
  <c r="X87"/>
  <c r="AA87"/>
  <c r="Y87"/>
  <c r="Z87"/>
  <c r="Z88" l="1"/>
  <c r="X88"/>
  <c r="AA88"/>
  <c r="Y88"/>
  <c r="AD87"/>
  <c r="C87" s="1"/>
  <c r="D87" s="1"/>
  <c r="AD88" l="1"/>
  <c r="C88" s="1"/>
  <c r="D88" s="1"/>
  <c r="Y89"/>
  <c r="X89"/>
  <c r="AA89"/>
  <c r="Z89"/>
  <c r="X90" l="1"/>
  <c r="Z90"/>
  <c r="AA90"/>
  <c r="Y90"/>
  <c r="AD89"/>
  <c r="C89" s="1"/>
  <c r="D89" s="1"/>
  <c r="Z91" l="1"/>
  <c r="X91"/>
  <c r="AA91"/>
  <c r="Y91"/>
  <c r="AD90"/>
  <c r="C90" s="1"/>
  <c r="D90" s="1"/>
  <c r="AD91" l="1"/>
  <c r="C91" s="1"/>
  <c r="D91" s="1"/>
  <c r="X92"/>
  <c r="Z92"/>
  <c r="AA92"/>
  <c r="Y92"/>
  <c r="AA93" l="1"/>
  <c r="X93"/>
  <c r="Z93"/>
  <c r="Y93"/>
  <c r="AD92"/>
  <c r="C92" s="1"/>
  <c r="D92" s="1"/>
  <c r="AD93" l="1"/>
  <c r="C93" s="1"/>
  <c r="D93" s="1"/>
  <c r="X94"/>
  <c r="AA94"/>
  <c r="Y94"/>
  <c r="Z94"/>
  <c r="Y95" l="1"/>
  <c r="AA95"/>
  <c r="Z95"/>
  <c r="X95"/>
  <c r="AD94"/>
  <c r="C94" s="1"/>
  <c r="D94" s="1"/>
  <c r="AD95" l="1"/>
  <c r="C95" s="1"/>
  <c r="D95" s="1"/>
  <c r="Y96"/>
  <c r="Z96"/>
  <c r="AA96"/>
  <c r="X96"/>
  <c r="AD96" l="1"/>
  <c r="C96" s="1"/>
  <c r="D96" s="1"/>
  <c r="Y97"/>
  <c r="X97"/>
  <c r="AA97"/>
  <c r="Z97"/>
  <c r="AA98" l="1"/>
  <c r="Y98"/>
  <c r="X98"/>
  <c r="Z98"/>
  <c r="AD97"/>
  <c r="C97" s="1"/>
  <c r="D97" s="1"/>
  <c r="AD98" l="1"/>
  <c r="C98" s="1"/>
  <c r="D98" s="1"/>
  <c r="Y99"/>
  <c r="X99"/>
  <c r="AA99"/>
  <c r="Z99"/>
  <c r="AD99" l="1"/>
  <c r="C99" s="1"/>
  <c r="D99" s="1"/>
  <c r="X100"/>
  <c r="AA100"/>
  <c r="Z100"/>
  <c r="Y100"/>
  <c r="AD100" l="1"/>
  <c r="C100" s="1"/>
  <c r="D100" s="1"/>
  <c r="Z101"/>
  <c r="AA101"/>
  <c r="X101"/>
  <c r="Y101"/>
  <c r="AD101" l="1"/>
  <c r="C101" s="1"/>
  <c r="D101" s="1"/>
  <c r="X102"/>
  <c r="Z102"/>
  <c r="Y102"/>
  <c r="AA102"/>
  <c r="Z103" l="1"/>
  <c r="X103"/>
  <c r="AA103"/>
  <c r="Y103"/>
  <c r="AD102"/>
  <c r="C102" s="1"/>
  <c r="D102" s="1"/>
  <c r="AD103" l="1"/>
  <c r="C103" s="1"/>
  <c r="D103" s="1"/>
  <c r="Y104"/>
  <c r="AA104"/>
  <c r="Z104"/>
  <c r="X104"/>
  <c r="Z105" l="1"/>
  <c r="Y105"/>
  <c r="AA105"/>
  <c r="X105"/>
  <c r="AD104"/>
  <c r="C104" s="1"/>
  <c r="D104" s="1"/>
  <c r="AA107" l="1"/>
  <c r="X107"/>
  <c r="Y107"/>
  <c r="Z107"/>
  <c r="AD105"/>
  <c r="C105" s="1"/>
  <c r="D105" s="1"/>
  <c r="AA106"/>
  <c r="X106"/>
  <c r="Y106"/>
  <c r="Z106"/>
  <c r="X108" l="1"/>
  <c r="Y108"/>
  <c r="Z108"/>
  <c r="AA108"/>
  <c r="AD107"/>
  <c r="C107" s="1"/>
  <c r="D107" s="1"/>
  <c r="AD106"/>
  <c r="C106" s="1"/>
  <c r="D106" s="1"/>
  <c r="Z109" l="1"/>
  <c r="Y109"/>
  <c r="X109"/>
  <c r="AA109"/>
  <c r="AD108"/>
  <c r="C108" s="1"/>
  <c r="D108" s="1"/>
  <c r="AD109" l="1"/>
  <c r="C109" s="1"/>
  <c r="D109" s="1"/>
  <c r="Z110"/>
  <c r="AA110"/>
  <c r="Y110"/>
  <c r="X110"/>
  <c r="AD110" l="1"/>
  <c r="C110" s="1"/>
  <c r="D110" s="1"/>
  <c r="X111"/>
  <c r="Y111"/>
  <c r="Z111"/>
  <c r="AA111"/>
  <c r="AD111" l="1"/>
  <c r="C111" s="1"/>
  <c r="D111" s="1"/>
  <c r="X112"/>
  <c r="AA112"/>
  <c r="Y112"/>
  <c r="Z112"/>
  <c r="AD112" l="1"/>
  <c r="C112" s="1"/>
  <c r="D112" s="1"/>
  <c r="Y113"/>
  <c r="AA113"/>
  <c r="X113"/>
  <c r="Z113"/>
  <c r="AD113" l="1"/>
  <c r="C113" s="1"/>
  <c r="D113" s="1"/>
  <c r="AA114"/>
  <c r="X114"/>
  <c r="Y114"/>
  <c r="Z114"/>
  <c r="AD114" l="1"/>
  <c r="C114" s="1"/>
  <c r="D114" s="1"/>
  <c r="Y115"/>
  <c r="X115"/>
  <c r="AA115"/>
  <c r="Z115"/>
  <c r="AD115" l="1"/>
  <c r="C115" s="1"/>
  <c r="D115" s="1"/>
  <c r="Z116"/>
  <c r="AA116"/>
  <c r="Y116"/>
  <c r="X116"/>
  <c r="Y117" l="1"/>
  <c r="Z117"/>
  <c r="AA117"/>
  <c r="X117"/>
  <c r="AD116"/>
  <c r="C116" s="1"/>
  <c r="D116" s="1"/>
  <c r="AD117" l="1"/>
  <c r="C117" s="1"/>
  <c r="D117" s="1"/>
  <c r="X118"/>
  <c r="Z118"/>
  <c r="Y118"/>
  <c r="AA118"/>
  <c r="X119" l="1"/>
  <c r="Y119"/>
  <c r="AA119"/>
  <c r="Z119"/>
  <c r="AD118"/>
  <c r="C118" s="1"/>
  <c r="D118" s="1"/>
  <c r="Z120" l="1"/>
  <c r="X120"/>
  <c r="Y120"/>
  <c r="AA120"/>
  <c r="AD119"/>
  <c r="C119" s="1"/>
  <c r="D119" s="1"/>
  <c r="X121" l="1"/>
  <c r="Z121"/>
  <c r="AA121"/>
  <c r="Y121"/>
  <c r="AD120"/>
  <c r="C120" s="1"/>
  <c r="D120" s="1"/>
  <c r="Z122" l="1"/>
  <c r="X122"/>
  <c r="Y122"/>
  <c r="AA122"/>
  <c r="AD121"/>
  <c r="C121" s="1"/>
  <c r="D121" s="1"/>
  <c r="Y123" l="1"/>
  <c r="AA123"/>
  <c r="Z123"/>
  <c r="X123"/>
  <c r="AD122"/>
  <c r="C122" s="1"/>
  <c r="D122" s="1"/>
  <c r="Y124" l="1"/>
  <c r="AA124"/>
  <c r="Z124"/>
  <c r="X124"/>
  <c r="AD123"/>
  <c r="C123" s="1"/>
  <c r="D123" s="1"/>
  <c r="AA125" l="1"/>
  <c r="X125"/>
  <c r="Z125"/>
  <c r="Y125"/>
  <c r="AD124"/>
  <c r="C124" s="1"/>
  <c r="D124" s="1"/>
  <c r="E16" i="2" s="1"/>
  <c r="D16" l="1"/>
  <c r="C16" s="1"/>
  <c r="Z126" i="5"/>
  <c r="X126"/>
  <c r="Y126"/>
  <c r="AA126"/>
  <c r="AD125"/>
  <c r="C125" s="1"/>
  <c r="D125" s="1"/>
  <c r="W16" i="2" l="1"/>
  <c r="N16"/>
  <c r="S16"/>
  <c r="X16"/>
  <c r="O16"/>
  <c r="M16"/>
  <c r="Z16"/>
  <c r="U16"/>
  <c r="V16"/>
  <c r="Q16"/>
  <c r="R16"/>
  <c r="AA16"/>
  <c r="L16"/>
  <c r="I16" s="1"/>
  <c r="AD126" i="5"/>
  <c r="C126" s="1"/>
  <c r="D126" s="1"/>
  <c r="Z127"/>
  <c r="X127"/>
  <c r="AA127"/>
  <c r="Y127"/>
  <c r="Z128" l="1"/>
  <c r="X128"/>
  <c r="AA128"/>
  <c r="Y128"/>
  <c r="AD127"/>
  <c r="C127" s="1"/>
  <c r="D127" s="1"/>
  <c r="E11" i="2" s="1"/>
  <c r="D11" l="1"/>
  <c r="X129" i="5"/>
  <c r="Z129"/>
  <c r="Y129"/>
  <c r="AA129"/>
  <c r="AD128"/>
  <c r="C128" s="1"/>
  <c r="D128" s="1"/>
  <c r="Z130" l="1"/>
  <c r="AA130"/>
  <c r="Y130"/>
  <c r="X130"/>
  <c r="AD129"/>
  <c r="C129" s="1"/>
  <c r="D129" s="1"/>
  <c r="AD130" l="1"/>
  <c r="C130" s="1"/>
  <c r="D130" s="1"/>
  <c r="X131"/>
  <c r="Y131"/>
  <c r="Z131"/>
  <c r="AA131"/>
  <c r="AD131" l="1"/>
  <c r="C131" s="1"/>
  <c r="D131" s="1"/>
  <c r="X132"/>
  <c r="Y132"/>
  <c r="AA132"/>
  <c r="Z132"/>
  <c r="Z133" l="1"/>
  <c r="Y133"/>
  <c r="X133"/>
  <c r="AA133"/>
  <c r="AD132"/>
  <c r="C132" s="1"/>
  <c r="D132" s="1"/>
  <c r="Z134" l="1"/>
  <c r="X134"/>
  <c r="AA134"/>
  <c r="Y134"/>
  <c r="AD133"/>
  <c r="C133" s="1"/>
  <c r="D133" s="1"/>
  <c r="AD134" l="1"/>
  <c r="C134" s="1"/>
  <c r="D134" s="1"/>
  <c r="X135"/>
  <c r="AA135"/>
  <c r="Z135"/>
  <c r="Y135"/>
  <c r="AD135" l="1"/>
  <c r="C135" s="1"/>
  <c r="D135" s="1"/>
  <c r="Z136"/>
  <c r="AA136"/>
  <c r="Y136"/>
  <c r="X136"/>
  <c r="AD136" l="1"/>
  <c r="C136" s="1"/>
  <c r="D136" s="1"/>
  <c r="AA137"/>
  <c r="Y137"/>
  <c r="Z137"/>
  <c r="X137"/>
  <c r="AD137" l="1"/>
  <c r="C137" s="1"/>
  <c r="D137" s="1"/>
  <c r="AA138"/>
  <c r="Y138"/>
  <c r="Z138"/>
  <c r="X138"/>
  <c r="AD138" l="1"/>
  <c r="C138" s="1"/>
  <c r="D138" s="1"/>
  <c r="AA139"/>
  <c r="Y139"/>
  <c r="X139"/>
  <c r="Z139"/>
  <c r="AD139" l="1"/>
  <c r="C139" s="1"/>
  <c r="D139" s="1"/>
  <c r="X140"/>
  <c r="Z140"/>
  <c r="AA140"/>
  <c r="Y140"/>
  <c r="AD140" l="1"/>
  <c r="C140" s="1"/>
  <c r="D140" s="1"/>
  <c r="X141"/>
  <c r="AA141"/>
  <c r="Y141"/>
  <c r="Z141"/>
  <c r="AA142" l="1"/>
  <c r="Z142"/>
  <c r="X142"/>
  <c r="Y142"/>
  <c r="AD141"/>
  <c r="C141" s="1"/>
  <c r="D141" s="1"/>
  <c r="Y143" l="1"/>
  <c r="X143"/>
  <c r="Z143"/>
  <c r="AA143"/>
  <c r="AD142"/>
  <c r="C142" s="1"/>
  <c r="D142" s="1"/>
  <c r="Y144" l="1"/>
  <c r="X144"/>
  <c r="AA144"/>
  <c r="Z144"/>
  <c r="AD143"/>
  <c r="C143" s="1"/>
  <c r="D143" s="1"/>
  <c r="AD144" l="1"/>
  <c r="C144" s="1"/>
  <c r="D144" s="1"/>
  <c r="E21" i="2" s="1"/>
  <c r="D21" s="1"/>
  <c r="Y145" i="5"/>
  <c r="X145"/>
  <c r="AA145"/>
  <c r="Z145"/>
  <c r="Z146" l="1"/>
  <c r="X146"/>
  <c r="AA146"/>
  <c r="Y146"/>
  <c r="AD145"/>
  <c r="C145" s="1"/>
  <c r="D145" s="1"/>
  <c r="X147" l="1"/>
  <c r="AA147"/>
  <c r="Z147"/>
  <c r="Y147"/>
  <c r="AD146"/>
  <c r="C146" s="1"/>
  <c r="D146" s="1"/>
  <c r="X148" l="1"/>
  <c r="Z148"/>
  <c r="Y148"/>
  <c r="AA148"/>
  <c r="AD147"/>
  <c r="C147" s="1"/>
  <c r="D147" s="1"/>
  <c r="Z149" l="1"/>
  <c r="AA149"/>
  <c r="Y149"/>
  <c r="X149"/>
  <c r="AD148"/>
  <c r="C148" s="1"/>
  <c r="D148" s="1"/>
  <c r="AD149" l="1"/>
  <c r="C149" s="1"/>
  <c r="D149" s="1"/>
  <c r="Y150"/>
  <c r="X150"/>
  <c r="Z150"/>
  <c r="AA150"/>
  <c r="AD150" l="1"/>
  <c r="C150" s="1"/>
  <c r="D150" s="1"/>
  <c r="AA151"/>
  <c r="X151"/>
  <c r="Y151"/>
  <c r="Z151"/>
  <c r="X152" l="1"/>
  <c r="Z152"/>
  <c r="AA152"/>
  <c r="Y152"/>
  <c r="AD151"/>
  <c r="C151" s="1"/>
  <c r="D151" s="1"/>
  <c r="Y153" l="1"/>
  <c r="Z153"/>
  <c r="X153"/>
  <c r="AA153"/>
  <c r="AD152"/>
  <c r="C152" s="1"/>
  <c r="D152" s="1"/>
  <c r="AD153" l="1"/>
  <c r="C153" s="1"/>
  <c r="D153" s="1"/>
  <c r="X154"/>
  <c r="Z154"/>
  <c r="Y154"/>
  <c r="AA154"/>
  <c r="Y155" l="1"/>
  <c r="AA155"/>
  <c r="Z155"/>
  <c r="X155"/>
  <c r="AD154"/>
  <c r="C154" s="1"/>
  <c r="D154" s="1"/>
  <c r="AD155" l="1"/>
  <c r="C155" s="1"/>
  <c r="D155" s="1"/>
  <c r="AA156"/>
  <c r="Z156"/>
  <c r="Y156"/>
  <c r="X156"/>
  <c r="AD156" l="1"/>
  <c r="C156" s="1"/>
  <c r="D156" s="1"/>
  <c r="Y157"/>
  <c r="X157"/>
  <c r="AA157"/>
  <c r="Z157"/>
  <c r="Z158" l="1"/>
  <c r="X158"/>
  <c r="Y158"/>
  <c r="AA158"/>
  <c r="AD157"/>
  <c r="C157" s="1"/>
  <c r="D157" s="1"/>
  <c r="Y159" l="1"/>
  <c r="X159"/>
  <c r="Z159"/>
  <c r="AA159"/>
  <c r="AD158"/>
  <c r="C158" s="1"/>
  <c r="D158" s="1"/>
  <c r="AA160" l="1"/>
  <c r="Y160"/>
  <c r="Z160"/>
  <c r="X160"/>
  <c r="AD159"/>
  <c r="C159" s="1"/>
  <c r="D159" s="1"/>
  <c r="AD160" l="1"/>
  <c r="C160" s="1"/>
  <c r="D160" s="1"/>
  <c r="X161"/>
  <c r="AA161"/>
  <c r="Z161"/>
  <c r="Y161"/>
  <c r="AA162" l="1"/>
  <c r="Y162"/>
  <c r="Z162"/>
  <c r="X162"/>
  <c r="AD161"/>
  <c r="C161" s="1"/>
  <c r="D161" s="1"/>
  <c r="AD162" l="1"/>
  <c r="C162" s="1"/>
  <c r="D162" s="1"/>
  <c r="Z163"/>
  <c r="X163"/>
  <c r="AA163"/>
  <c r="Y163"/>
  <c r="Y164" l="1"/>
  <c r="Z164"/>
  <c r="X164"/>
  <c r="AA164"/>
  <c r="AD163"/>
  <c r="C163" s="1"/>
  <c r="D163" s="1"/>
  <c r="X166" l="1"/>
  <c r="AA166"/>
  <c r="Z166"/>
  <c r="Y166"/>
  <c r="Z165"/>
  <c r="X165"/>
  <c r="AA165"/>
  <c r="Y165"/>
  <c r="AD164"/>
  <c r="C164" s="1"/>
  <c r="D164" s="1"/>
  <c r="Y167" l="1"/>
  <c r="AA167"/>
  <c r="Z167"/>
  <c r="X167"/>
  <c r="AD166"/>
  <c r="C166" s="1"/>
  <c r="D166" s="1"/>
  <c r="AD165"/>
  <c r="C165" s="1"/>
  <c r="D165" s="1"/>
  <c r="AA168" l="1"/>
  <c r="Z168"/>
  <c r="Y168"/>
  <c r="X168"/>
  <c r="AD167"/>
  <c r="C167" s="1"/>
  <c r="D167" s="1"/>
  <c r="C11" i="2"/>
  <c r="C15"/>
  <c r="C21"/>
  <c r="C24"/>
  <c r="AD168" i="5" l="1"/>
  <c r="C168" s="1"/>
  <c r="D168" s="1"/>
  <c r="Y169"/>
  <c r="AA169"/>
  <c r="Z169"/>
  <c r="X169"/>
  <c r="W24" i="2"/>
  <c r="N24"/>
  <c r="X24"/>
  <c r="Z24"/>
  <c r="Q24"/>
  <c r="S24"/>
  <c r="O24"/>
  <c r="V24"/>
  <c r="U24"/>
  <c r="AA24"/>
  <c r="R24"/>
  <c r="L24"/>
  <c r="M24"/>
  <c r="O15"/>
  <c r="L15"/>
  <c r="Q15"/>
  <c r="S15"/>
  <c r="M15"/>
  <c r="X15"/>
  <c r="N15"/>
  <c r="U15"/>
  <c r="R15"/>
  <c r="V15"/>
  <c r="Z15"/>
  <c r="W15"/>
  <c r="AA15"/>
  <c r="AA11"/>
  <c r="Q11"/>
  <c r="S11"/>
  <c r="V11"/>
  <c r="Z11"/>
  <c r="X11"/>
  <c r="U11"/>
  <c r="N11"/>
  <c r="R11"/>
  <c r="O11"/>
  <c r="W11"/>
  <c r="M11"/>
  <c r="L11"/>
  <c r="R21"/>
  <c r="Q21"/>
  <c r="S21"/>
  <c r="AA21"/>
  <c r="L21"/>
  <c r="U21"/>
  <c r="N21"/>
  <c r="V21"/>
  <c r="Z21"/>
  <c r="M21"/>
  <c r="X21"/>
  <c r="W21"/>
  <c r="O21"/>
  <c r="AD169" i="5" l="1"/>
  <c r="C169" s="1"/>
  <c r="D169" s="1"/>
  <c r="X170"/>
  <c r="Z170"/>
  <c r="AA170"/>
  <c r="Y170"/>
  <c r="I11" i="2"/>
  <c r="I21"/>
  <c r="I15"/>
  <c r="I24"/>
  <c r="AA171" i="5" l="1"/>
  <c r="Y171"/>
  <c r="X171"/>
  <c r="Z171"/>
  <c r="AD170"/>
  <c r="C170" s="1"/>
  <c r="D170" s="1"/>
  <c r="AD171" l="1"/>
  <c r="C171" s="1"/>
  <c r="D171" s="1"/>
  <c r="Z172"/>
  <c r="X172"/>
  <c r="Y172"/>
  <c r="AA172"/>
  <c r="Y173" l="1"/>
  <c r="X173"/>
  <c r="Z173"/>
  <c r="AA173"/>
  <c r="AD172"/>
  <c r="C172" s="1"/>
  <c r="D172" s="1"/>
  <c r="X174" l="1"/>
  <c r="Y174"/>
  <c r="Z174"/>
  <c r="AA174"/>
  <c r="AD173"/>
  <c r="C173" s="1"/>
  <c r="D173" s="1"/>
  <c r="F22" i="2" l="1"/>
  <c r="E22"/>
  <c r="Y175" i="5"/>
  <c r="X175"/>
  <c r="Z175"/>
  <c r="AA175"/>
  <c r="AD174"/>
  <c r="C174" s="1"/>
  <c r="D174" s="1"/>
  <c r="D22" i="2" l="1"/>
  <c r="C22" s="1"/>
  <c r="V22" s="1"/>
  <c r="Y176" i="5"/>
  <c r="X176"/>
  <c r="Z176"/>
  <c r="AA176"/>
  <c r="AD175"/>
  <c r="C175" s="1"/>
  <c r="D175" s="1"/>
  <c r="R22" i="2" l="1"/>
  <c r="L22"/>
  <c r="AA22"/>
  <c r="O22"/>
  <c r="X22"/>
  <c r="Z22"/>
  <c r="M22"/>
  <c r="N22"/>
  <c r="Q22"/>
  <c r="U22"/>
  <c r="W22"/>
  <c r="S22"/>
  <c r="AA177" i="5"/>
  <c r="Y177"/>
  <c r="X177"/>
  <c r="Z177"/>
  <c r="AD176"/>
  <c r="C176" s="1"/>
  <c r="D176" s="1"/>
  <c r="I22" i="2" l="1"/>
  <c r="AD177" i="5"/>
  <c r="C177" s="1"/>
  <c r="D177" s="1"/>
  <c r="Y178"/>
  <c r="Z178"/>
  <c r="AA178"/>
  <c r="X178"/>
  <c r="AD178" l="1"/>
  <c r="C178" s="1"/>
  <c r="D178" s="1"/>
  <c r="F13" i="2" s="1"/>
  <c r="D13" s="1"/>
  <c r="C13" s="1"/>
  <c r="Y179" i="5"/>
  <c r="AA179"/>
  <c r="Z179"/>
  <c r="X179"/>
  <c r="L13" i="2" l="1"/>
  <c r="R13"/>
  <c r="X13"/>
  <c r="O13"/>
  <c r="N13"/>
  <c r="U13"/>
  <c r="W13"/>
  <c r="Z13"/>
  <c r="V13"/>
  <c r="AA13"/>
  <c r="S13"/>
  <c r="Q13"/>
  <c r="M13"/>
  <c r="AD179" i="5"/>
  <c r="C179" s="1"/>
  <c r="D179" s="1"/>
  <c r="Y180"/>
  <c r="Z180"/>
  <c r="X180"/>
  <c r="AA180"/>
  <c r="I13" i="2" l="1"/>
  <c r="AD180" i="5"/>
  <c r="C180" s="1"/>
  <c r="D180" s="1"/>
  <c r="X181"/>
  <c r="AA181"/>
  <c r="Z181"/>
  <c r="Y181"/>
  <c r="AD181" l="1"/>
  <c r="C181" s="1"/>
  <c r="D181" s="1"/>
  <c r="X182"/>
  <c r="Z182"/>
  <c r="Y182"/>
  <c r="AA182"/>
  <c r="AD182" l="1"/>
  <c r="C182" s="1"/>
  <c r="D182" s="1"/>
  <c r="F12" i="2" s="1"/>
  <c r="D12" s="1"/>
  <c r="C12" s="1"/>
  <c r="AA183" i="5"/>
  <c r="X183"/>
  <c r="Z183"/>
  <c r="Y183"/>
  <c r="O12" i="2" l="1"/>
  <c r="U12"/>
  <c r="R12"/>
  <c r="M12"/>
  <c r="X12"/>
  <c r="N12"/>
  <c r="Q12"/>
  <c r="L12"/>
  <c r="I12" s="1"/>
  <c r="AA12"/>
  <c r="S12"/>
  <c r="Z12"/>
  <c r="V12"/>
  <c r="W12"/>
  <c r="Y184" i="5"/>
  <c r="AA184"/>
  <c r="X184"/>
  <c r="Z184"/>
  <c r="AD183"/>
  <c r="C183" s="1"/>
  <c r="D183" s="1"/>
  <c r="AD184" l="1"/>
  <c r="C184" s="1"/>
  <c r="D184" s="1"/>
  <c r="X185"/>
  <c r="Y185"/>
  <c r="AA185"/>
  <c r="Z185"/>
  <c r="AD185" l="1"/>
  <c r="C185" s="1"/>
  <c r="D185" s="1"/>
  <c r="Y186"/>
  <c r="AA186"/>
  <c r="Z186"/>
  <c r="X186"/>
  <c r="AD186" l="1"/>
  <c r="C186" s="1"/>
  <c r="D186" s="1"/>
  <c r="Z187"/>
  <c r="X187"/>
  <c r="AA187"/>
  <c r="Y187"/>
  <c r="Y188" l="1"/>
  <c r="Z188"/>
  <c r="X188"/>
  <c r="AA188"/>
  <c r="AD187"/>
  <c r="C187" s="1"/>
  <c r="D187" s="1"/>
  <c r="Y189" l="1"/>
  <c r="X189"/>
  <c r="Z189"/>
  <c r="AA189"/>
  <c r="AD188"/>
  <c r="C188" s="1"/>
  <c r="D188" s="1"/>
  <c r="Z190" l="1"/>
  <c r="AA190"/>
  <c r="Y190"/>
  <c r="X190"/>
  <c r="AD189"/>
  <c r="C189" s="1"/>
  <c r="D189" s="1"/>
  <c r="AD190" l="1"/>
  <c r="C190" s="1"/>
  <c r="D190" s="1"/>
  <c r="AA191"/>
  <c r="Z191"/>
  <c r="Y191"/>
  <c r="X191"/>
  <c r="AD191" l="1"/>
  <c r="C191" s="1"/>
  <c r="D191" s="1"/>
  <c r="Z192"/>
  <c r="AA192"/>
  <c r="Y192"/>
  <c r="X192"/>
  <c r="AD192" l="1"/>
  <c r="C192" s="1"/>
  <c r="D192" s="1"/>
  <c r="Z193"/>
  <c r="AA193"/>
  <c r="Y193"/>
  <c r="X193"/>
  <c r="AD193" l="1"/>
  <c r="C193" s="1"/>
  <c r="D193" s="1"/>
  <c r="Y194"/>
  <c r="X194"/>
  <c r="Z194"/>
  <c r="AA194"/>
  <c r="AA195" l="1"/>
  <c r="X195"/>
  <c r="Y195"/>
  <c r="Z195"/>
  <c r="AD194"/>
  <c r="C194" s="1"/>
  <c r="D194" s="1"/>
  <c r="AD195" l="1"/>
  <c r="C195" s="1"/>
  <c r="D195" s="1"/>
  <c r="X196"/>
  <c r="Y196"/>
  <c r="Z196"/>
  <c r="AA196"/>
  <c r="X197" l="1"/>
  <c r="Y197"/>
  <c r="Z197"/>
  <c r="AA197"/>
  <c r="AD196"/>
  <c r="C196" s="1"/>
  <c r="D196" s="1"/>
  <c r="X198" l="1"/>
  <c r="Z198"/>
  <c r="Y198"/>
  <c r="AA198"/>
  <c r="AD197"/>
  <c r="C197" s="1"/>
  <c r="D197" s="1"/>
  <c r="AA199" l="1"/>
  <c r="Y199"/>
  <c r="X199"/>
  <c r="Z199"/>
  <c r="AD198"/>
  <c r="C198" s="1"/>
  <c r="D198" s="1"/>
  <c r="AD199" l="1"/>
  <c r="C199" s="1"/>
  <c r="D199" s="1"/>
  <c r="X200"/>
  <c r="Y200"/>
  <c r="Z200"/>
  <c r="AA200"/>
  <c r="AD200" l="1"/>
  <c r="C200" s="1"/>
  <c r="D200" s="1"/>
  <c r="Z201"/>
  <c r="AA201"/>
  <c r="X201"/>
  <c r="Y201"/>
  <c r="AD201" l="1"/>
  <c r="C201" s="1"/>
  <c r="D201" s="1"/>
  <c r="Z202"/>
  <c r="Y202"/>
  <c r="X202"/>
  <c r="AA202"/>
  <c r="AD202" l="1"/>
  <c r="C202" s="1"/>
  <c r="D202" s="1"/>
  <c r="Y203"/>
  <c r="AA203"/>
  <c r="X203"/>
  <c r="Z203"/>
  <c r="AD203" l="1"/>
  <c r="C203" s="1"/>
  <c r="D203" s="1"/>
  <c r="Y204"/>
  <c r="Z204"/>
  <c r="X204"/>
  <c r="AA204"/>
  <c r="AA205" l="1"/>
  <c r="Z205"/>
  <c r="X205"/>
  <c r="Y205"/>
  <c r="AD204"/>
  <c r="C204" s="1"/>
  <c r="D204" s="1"/>
  <c r="AD205" l="1"/>
  <c r="C205" s="1"/>
  <c r="D205" s="1"/>
  <c r="X206"/>
  <c r="Y206"/>
  <c r="Z206"/>
  <c r="AA206"/>
  <c r="AD206" l="1"/>
  <c r="C206" s="1"/>
  <c r="D206" s="1"/>
  <c r="X207"/>
  <c r="Z207"/>
  <c r="Y207"/>
  <c r="AA207"/>
  <c r="AD207" l="1"/>
  <c r="C207" s="1"/>
  <c r="D207" s="1"/>
  <c r="Y208"/>
  <c r="AA208"/>
  <c r="Z208"/>
  <c r="X208"/>
  <c r="AD208" l="1"/>
  <c r="C208" s="1"/>
  <c r="D208" s="1"/>
  <c r="Y209"/>
  <c r="Z209"/>
  <c r="X209"/>
  <c r="AA209"/>
  <c r="AD209" l="1"/>
  <c r="C209" s="1"/>
  <c r="D209" s="1"/>
  <c r="AA210"/>
  <c r="Y210"/>
  <c r="Z210"/>
  <c r="X210"/>
  <c r="AD210" l="1"/>
  <c r="C210" s="1"/>
  <c r="D210" s="1"/>
  <c r="Y211"/>
  <c r="AA211"/>
  <c r="Z211"/>
  <c r="X211"/>
  <c r="AD211" l="1"/>
  <c r="C211" s="1"/>
  <c r="D211" s="1"/>
  <c r="X212"/>
  <c r="Y212"/>
  <c r="AA212"/>
  <c r="Z212"/>
  <c r="AD212" l="1"/>
  <c r="C212" s="1"/>
  <c r="D212" s="1"/>
  <c r="AA213"/>
  <c r="X213"/>
  <c r="Y213"/>
  <c r="Z213"/>
  <c r="AD213" l="1"/>
  <c r="C213" s="1"/>
  <c r="D213" s="1"/>
  <c r="AA214"/>
  <c r="Y214"/>
  <c r="X214"/>
  <c r="Z214"/>
  <c r="AD214" l="1"/>
  <c r="C214" s="1"/>
  <c r="D214" s="1"/>
  <c r="AA215"/>
  <c r="Y215"/>
  <c r="X215"/>
  <c r="Z215"/>
  <c r="AD215" l="1"/>
  <c r="C215" s="1"/>
  <c r="D215" s="1"/>
  <c r="X216"/>
  <c r="Y216"/>
  <c r="Z216"/>
  <c r="AA216"/>
  <c r="AD216" l="1"/>
  <c r="C216" s="1"/>
  <c r="D216" s="1"/>
  <c r="Y217"/>
  <c r="Z217"/>
  <c r="X217"/>
  <c r="AA217"/>
  <c r="F14" i="2" l="1"/>
  <c r="F34" s="1"/>
  <c r="E14"/>
  <c r="E34" s="1"/>
  <c r="X218" i="5"/>
  <c r="Y218"/>
  <c r="Z218"/>
  <c r="AA218"/>
  <c r="AD217"/>
  <c r="C217" s="1"/>
  <c r="D217" s="1"/>
  <c r="D14" i="2" l="1"/>
  <c r="X219" i="5"/>
  <c r="Z219"/>
  <c r="Y219"/>
  <c r="AA219"/>
  <c r="AD218"/>
  <c r="C218" s="1"/>
  <c r="D218" s="1"/>
  <c r="C14" i="2" l="1"/>
  <c r="D34"/>
  <c r="X220" i="5"/>
  <c r="Y220"/>
  <c r="Z220"/>
  <c r="AA220"/>
  <c r="AD219"/>
  <c r="C219" s="1"/>
  <c r="D219" s="1"/>
  <c r="W14" i="2" l="1"/>
  <c r="V14"/>
  <c r="M14"/>
  <c r="S14"/>
  <c r="X14"/>
  <c r="O14"/>
  <c r="R14"/>
  <c r="Q14"/>
  <c r="AA14"/>
  <c r="U14"/>
  <c r="L14"/>
  <c r="N14"/>
  <c r="Z14"/>
  <c r="Y221" i="5"/>
  <c r="AA221"/>
  <c r="X221"/>
  <c r="Z221"/>
  <c r="AD220"/>
  <c r="C220" s="1"/>
  <c r="D220" s="1"/>
  <c r="I14" i="2" l="1"/>
  <c r="AD221" i="5"/>
  <c r="C221" s="1"/>
  <c r="D221" s="1"/>
  <c r="Z222"/>
  <c r="AA222"/>
  <c r="Y222"/>
  <c r="X222"/>
  <c r="AD222" l="1"/>
  <c r="C222" s="1"/>
  <c r="D222" s="1"/>
  <c r="C33" i="2" s="1"/>
  <c r="U33" l="1"/>
  <c r="Z33"/>
  <c r="O33"/>
  <c r="M33"/>
  <c r="W33"/>
  <c r="S33"/>
  <c r="L33"/>
  <c r="Q33"/>
  <c r="AA33"/>
  <c r="R33"/>
  <c r="X33"/>
  <c r="V33"/>
  <c r="N33"/>
  <c r="C10"/>
  <c r="C20"/>
  <c r="C17"/>
  <c r="C19"/>
  <c r="C23"/>
  <c r="C25"/>
  <c r="C26"/>
  <c r="C27"/>
  <c r="C29"/>
  <c r="C30"/>
  <c r="C31"/>
  <c r="C32"/>
  <c r="C7"/>
  <c r="C9"/>
  <c r="I33" l="1"/>
  <c r="W10"/>
  <c r="O10"/>
  <c r="U10"/>
  <c r="V10"/>
  <c r="AA10"/>
  <c r="Z10"/>
  <c r="M10"/>
  <c r="Q10"/>
  <c r="S10"/>
  <c r="R10"/>
  <c r="L10"/>
  <c r="N10"/>
  <c r="X10"/>
  <c r="X20"/>
  <c r="U20"/>
  <c r="Z20"/>
  <c r="S20"/>
  <c r="N20"/>
  <c r="R20"/>
  <c r="M20"/>
  <c r="Q20"/>
  <c r="AA20"/>
  <c r="V20"/>
  <c r="W20"/>
  <c r="O20"/>
  <c r="L20"/>
  <c r="AA31"/>
  <c r="X31"/>
  <c r="Q31"/>
  <c r="N31"/>
  <c r="V31"/>
  <c r="Z31"/>
  <c r="R31"/>
  <c r="O31"/>
  <c r="U31"/>
  <c r="L31"/>
  <c r="M31"/>
  <c r="W31"/>
  <c r="S31"/>
  <c r="N29"/>
  <c r="U29"/>
  <c r="X29"/>
  <c r="Q29"/>
  <c r="R29"/>
  <c r="V29"/>
  <c r="Z29"/>
  <c r="L29"/>
  <c r="M29"/>
  <c r="W29"/>
  <c r="AA29"/>
  <c r="S29"/>
  <c r="O29"/>
  <c r="Q26"/>
  <c r="Z26"/>
  <c r="O26"/>
  <c r="U26"/>
  <c r="AA26"/>
  <c r="S26"/>
  <c r="L26"/>
  <c r="M26"/>
  <c r="R26"/>
  <c r="W26"/>
  <c r="X26"/>
  <c r="N26"/>
  <c r="V26"/>
  <c r="M23"/>
  <c r="Z23"/>
  <c r="U23"/>
  <c r="X23"/>
  <c r="W23"/>
  <c r="Q23"/>
  <c r="O23"/>
  <c r="R23"/>
  <c r="N23"/>
  <c r="AA23"/>
  <c r="V23"/>
  <c r="S23"/>
  <c r="L23"/>
  <c r="I23" s="1"/>
  <c r="Z17"/>
  <c r="V17"/>
  <c r="AA17"/>
  <c r="Q17"/>
  <c r="S17"/>
  <c r="M17"/>
  <c r="R17"/>
  <c r="U17"/>
  <c r="O17"/>
  <c r="X17"/>
  <c r="W17"/>
  <c r="L17"/>
  <c r="N17"/>
  <c r="N32"/>
  <c r="U32"/>
  <c r="AA32"/>
  <c r="R32"/>
  <c r="Z32"/>
  <c r="Q32"/>
  <c r="V32"/>
  <c r="S32"/>
  <c r="O32"/>
  <c r="X32"/>
  <c r="L32"/>
  <c r="W32"/>
  <c r="M32"/>
  <c r="U30"/>
  <c r="O30"/>
  <c r="L30"/>
  <c r="V30"/>
  <c r="X30"/>
  <c r="R30"/>
  <c r="Q30"/>
  <c r="W30"/>
  <c r="N30"/>
  <c r="Z30"/>
  <c r="S30"/>
  <c r="AA30"/>
  <c r="M30"/>
  <c r="Q27"/>
  <c r="O27"/>
  <c r="L27"/>
  <c r="AA27"/>
  <c r="Z27"/>
  <c r="R27"/>
  <c r="X27"/>
  <c r="N27"/>
  <c r="M27"/>
  <c r="W27"/>
  <c r="V27"/>
  <c r="S27"/>
  <c r="U27"/>
  <c r="Q25"/>
  <c r="W25"/>
  <c r="V25"/>
  <c r="S25"/>
  <c r="M25"/>
  <c r="AA25"/>
  <c r="N25"/>
  <c r="Z25"/>
  <c r="L25"/>
  <c r="U25"/>
  <c r="O25"/>
  <c r="X25"/>
  <c r="R25"/>
  <c r="V19"/>
  <c r="X19"/>
  <c r="O19"/>
  <c r="R19"/>
  <c r="Q19"/>
  <c r="AA19"/>
  <c r="S19"/>
  <c r="U19"/>
  <c r="Z19"/>
  <c r="M19"/>
  <c r="N19"/>
  <c r="L19"/>
  <c r="W19"/>
  <c r="Z7"/>
  <c r="V7"/>
  <c r="R7"/>
  <c r="N7"/>
  <c r="AA7"/>
  <c r="W7"/>
  <c r="S7"/>
  <c r="O7"/>
  <c r="L7"/>
  <c r="X7"/>
  <c r="U7"/>
  <c r="Q7"/>
  <c r="M7"/>
  <c r="C34"/>
  <c r="V9"/>
  <c r="N9"/>
  <c r="R9"/>
  <c r="Q9"/>
  <c r="U9"/>
  <c r="M9"/>
  <c r="AA9"/>
  <c r="X9"/>
  <c r="Z9"/>
  <c r="S9"/>
  <c r="W9"/>
  <c r="O9"/>
  <c r="L9"/>
  <c r="I10" l="1"/>
  <c r="I20"/>
  <c r="I9"/>
  <c r="I19"/>
  <c r="I25"/>
  <c r="I30"/>
  <c r="I26"/>
  <c r="I29"/>
  <c r="I27"/>
  <c r="I32"/>
  <c r="I17"/>
  <c r="I31"/>
  <c r="I7"/>
  <c r="I34" l="1"/>
</calcChain>
</file>

<file path=xl/sharedStrings.xml><?xml version="1.0" encoding="utf-8"?>
<sst xmlns="http://schemas.openxmlformats.org/spreadsheetml/2006/main" count="3604" uniqueCount="813">
  <si>
    <t>Nama Pelanggan</t>
  </si>
  <si>
    <t>Kuantitas</t>
  </si>
  <si>
    <t>KB 07</t>
  </si>
  <si>
    <t>KB 09</t>
  </si>
  <si>
    <t>MAMAT</t>
  </si>
  <si>
    <t>KB 13</t>
  </si>
  <si>
    <t>KB 15</t>
  </si>
  <si>
    <t>SURYANTO</t>
  </si>
  <si>
    <t>H 1975 HI</t>
  </si>
  <si>
    <t>H 1976 HI</t>
  </si>
  <si>
    <t>H 1965 HI</t>
  </si>
  <si>
    <t>H 1964 HI</t>
  </si>
  <si>
    <t>KB 23</t>
  </si>
  <si>
    <t>HANDOYO</t>
  </si>
  <si>
    <t>KB 24</t>
  </si>
  <si>
    <t>KB 35</t>
  </si>
  <si>
    <t>KB 38</t>
  </si>
  <si>
    <t>YATIMAN</t>
  </si>
  <si>
    <t>KB 39</t>
  </si>
  <si>
    <t>M NEWIN</t>
  </si>
  <si>
    <t>KB 47</t>
  </si>
  <si>
    <t>SRIDIYONO</t>
  </si>
  <si>
    <t>KB 48</t>
  </si>
  <si>
    <t>KHAMDUN N.R</t>
  </si>
  <si>
    <t xml:space="preserve"> H  1878  FV</t>
  </si>
  <si>
    <t>KB 53</t>
  </si>
  <si>
    <t>SUHARYANTO</t>
  </si>
  <si>
    <t>H  1906  GV</t>
  </si>
  <si>
    <t>KB 56</t>
  </si>
  <si>
    <t>SUYANTO</t>
  </si>
  <si>
    <t>H  1907  GV</t>
  </si>
  <si>
    <t>KB 57</t>
  </si>
  <si>
    <t>SUKIAT</t>
  </si>
  <si>
    <t>H  1878  CI</t>
  </si>
  <si>
    <t>KB 62</t>
  </si>
  <si>
    <t>M  KHOLIQ</t>
  </si>
  <si>
    <t>H  1877  CI</t>
  </si>
  <si>
    <t>KB 63</t>
  </si>
  <si>
    <t>PUJA WISNU</t>
  </si>
  <si>
    <t>H 1484 ZC</t>
  </si>
  <si>
    <t>KB 64</t>
  </si>
  <si>
    <t>DIDIK</t>
  </si>
  <si>
    <t>H 1485 ZC</t>
  </si>
  <si>
    <t>KB 65</t>
  </si>
  <si>
    <t xml:space="preserve">SUKAMTO A </t>
  </si>
  <si>
    <t>H 1557 ZC</t>
  </si>
  <si>
    <t>KB 66</t>
  </si>
  <si>
    <t>SUNARKO</t>
  </si>
  <si>
    <t>H 1558 ZC</t>
  </si>
  <si>
    <t>KB 67</t>
  </si>
  <si>
    <t>JURYANTO</t>
  </si>
  <si>
    <t>H 1556 ZC</t>
  </si>
  <si>
    <t>KB 69</t>
  </si>
  <si>
    <t>ADI JOKO P.</t>
  </si>
  <si>
    <t>H 1998 LC</t>
  </si>
  <si>
    <t>H 1996 LC</t>
  </si>
  <si>
    <t>KB 37</t>
  </si>
  <si>
    <t>DUL SUKUR</t>
  </si>
  <si>
    <t>KB 42</t>
  </si>
  <si>
    <t>KB 43</t>
  </si>
  <si>
    <t>KB 44</t>
  </si>
  <si>
    <t>H  1794  DV</t>
  </si>
  <si>
    <t>KB 45</t>
  </si>
  <si>
    <t>H  1792  DV</t>
  </si>
  <si>
    <t>KB 46</t>
  </si>
  <si>
    <t>H  1993  GV</t>
  </si>
  <si>
    <t>KB 60</t>
  </si>
  <si>
    <t>YUSUF</t>
  </si>
  <si>
    <t>H  1826  AI</t>
  </si>
  <si>
    <t>KB 61</t>
  </si>
  <si>
    <t>M RIDWAN</t>
  </si>
  <si>
    <t>H 1951 LI</t>
  </si>
  <si>
    <t>H  1791  DV</t>
  </si>
  <si>
    <t>KB 49</t>
  </si>
  <si>
    <t>RAHYOTO</t>
  </si>
  <si>
    <t>H  1795  DV</t>
  </si>
  <si>
    <t>KB 50</t>
  </si>
  <si>
    <t>WANDI</t>
  </si>
  <si>
    <t>H  1793  DV</t>
  </si>
  <si>
    <t>KB 51</t>
  </si>
  <si>
    <t>DRIVER KONTRAK</t>
  </si>
  <si>
    <t>H  1789  DV</t>
  </si>
  <si>
    <t>KB 52</t>
  </si>
  <si>
    <t>TONY</t>
  </si>
  <si>
    <t>H  1877  FV</t>
  </si>
  <si>
    <t>KB 54</t>
  </si>
  <si>
    <t>LANANG</t>
  </si>
  <si>
    <t>H  1876  FV</t>
  </si>
  <si>
    <t>KB 55</t>
  </si>
  <si>
    <t>SUBUR BUDIMAN</t>
  </si>
  <si>
    <t>H  1756  GV</t>
  </si>
  <si>
    <t>KB 58</t>
  </si>
  <si>
    <t>MUNASIR</t>
  </si>
  <si>
    <t>H  1757  GV</t>
  </si>
  <si>
    <t>KB 59</t>
  </si>
  <si>
    <t>DIMAN</t>
  </si>
  <si>
    <t>H 1559 ZC</t>
  </si>
  <si>
    <t>KB 68</t>
  </si>
  <si>
    <t>MUTTADIN (BTG)</t>
  </si>
  <si>
    <t>H 1553 ZC</t>
  </si>
  <si>
    <t>KB 70</t>
  </si>
  <si>
    <t>TOLANI (BTG)</t>
  </si>
  <si>
    <t>H 1950 LI</t>
  </si>
  <si>
    <t>H 1997 LC</t>
  </si>
  <si>
    <t>H 1953 HI
Ex  : H 1840 GC</t>
  </si>
  <si>
    <t>KB 08</t>
  </si>
  <si>
    <t>MARYATIN</t>
  </si>
  <si>
    <t>H 1954 HI
Ex  : H 1853 GC</t>
  </si>
  <si>
    <t>KB 11</t>
  </si>
  <si>
    <t>TIDAK JALAN</t>
  </si>
  <si>
    <t>H  1954  LC</t>
  </si>
  <si>
    <t>KB 12</t>
  </si>
  <si>
    <t>H 1419 RI
Ex. H  1905  GC</t>
  </si>
  <si>
    <t>KB 18</t>
  </si>
  <si>
    <t>JURIYANTO</t>
  </si>
  <si>
    <t xml:space="preserve">E  9540  E </t>
  </si>
  <si>
    <t>KB 26</t>
  </si>
  <si>
    <t>H  1963  UC</t>
  </si>
  <si>
    <t>KB 31</t>
  </si>
  <si>
    <t>B  9118  FG</t>
  </si>
  <si>
    <t>KB 32</t>
  </si>
  <si>
    <t>H  1939  GC</t>
  </si>
  <si>
    <t>KB 33</t>
  </si>
  <si>
    <t>H  1937  GC</t>
  </si>
  <si>
    <t>KB 34</t>
  </si>
  <si>
    <t>MUJILAN</t>
  </si>
  <si>
    <t>E  9336  C</t>
  </si>
  <si>
    <t>KB 25</t>
  </si>
  <si>
    <t>H 1955 HI
Ex  : H 1852 GC</t>
  </si>
  <si>
    <t>H 1399 QI</t>
  </si>
  <si>
    <t>H 1987 HI</t>
  </si>
  <si>
    <t>H 1403 RI</t>
  </si>
  <si>
    <t>H 1404 RIL</t>
  </si>
  <si>
    <t>H 1562 QI</t>
  </si>
  <si>
    <t>H 1958 HI</t>
  </si>
  <si>
    <t>H 1973 HI</t>
  </si>
  <si>
    <t>H  1397  QI</t>
  </si>
  <si>
    <t>H  1398  QI</t>
  </si>
  <si>
    <t>H 1421 UI</t>
  </si>
  <si>
    <t>H 1422 UI</t>
  </si>
  <si>
    <t>PUJI P</t>
  </si>
  <si>
    <t>GATOS RAMADHAN</t>
  </si>
  <si>
    <t>SODIK</t>
  </si>
  <si>
    <t>SOLIKIN</t>
  </si>
  <si>
    <t>BRAMANTYA</t>
  </si>
  <si>
    <t>KARANG JATI</t>
  </si>
  <si>
    <t>SEMARANG</t>
  </si>
  <si>
    <t>BATANG</t>
  </si>
  <si>
    <t>MUNTILAN</t>
  </si>
  <si>
    <t>AREA</t>
  </si>
  <si>
    <t>NO PLAT</t>
  </si>
  <si>
    <t>NO KB</t>
  </si>
  <si>
    <t>NAMA SUPIR</t>
  </si>
  <si>
    <t>VOLUME (M3)</t>
  </si>
  <si>
    <t>FELIX</t>
  </si>
  <si>
    <t>PANJI</t>
  </si>
  <si>
    <t>RAMELAN</t>
  </si>
  <si>
    <t>TEGUH</t>
  </si>
  <si>
    <t>DONI</t>
  </si>
  <si>
    <t>H 1855 GC</t>
  </si>
  <si>
    <t>E 9541 E</t>
  </si>
  <si>
    <t>AGUS TOMI</t>
  </si>
  <si>
    <t>SUSIANTO</t>
  </si>
  <si>
    <t>KB 71</t>
  </si>
  <si>
    <t>KB 72</t>
  </si>
  <si>
    <t>KB 20</t>
  </si>
  <si>
    <t>KB 28</t>
  </si>
  <si>
    <t>KB 75</t>
  </si>
  <si>
    <t>Jam Mulai</t>
  </si>
  <si>
    <t>Jam Berakhir</t>
  </si>
  <si>
    <t>Rentang Jarak</t>
  </si>
  <si>
    <t>LUAR KOTA 1
20,6-60KM</t>
  </si>
  <si>
    <t>LOKAL
&lt;=20,5 KM</t>
  </si>
  <si>
    <t>LUAR KOTA 2
&gt;60KM</t>
  </si>
  <si>
    <t>MIXER TANGGUNG (5,5 - 7,4 M3)</t>
  </si>
  <si>
    <t>MIXER KECIL (2,1-5,4 M3)</t>
  </si>
  <si>
    <t>MIXER UNYIL (&lt;= 2 M3)</t>
  </si>
  <si>
    <t>Rentang Volume Mixer</t>
  </si>
  <si>
    <t>LIBUR</t>
  </si>
  <si>
    <t>MIXER BESAR (&gt;= 7,5 M3)</t>
  </si>
  <si>
    <t>RITASI JAM KERJA</t>
  </si>
  <si>
    <t>RITASI PERTAMA</t>
  </si>
  <si>
    <t>RITASI KEDUA DST</t>
  </si>
  <si>
    <t>RITASI HARI LIBUR</t>
  </si>
  <si>
    <t>MIXER UNYIL</t>
  </si>
  <si>
    <t>MIXER KECIL</t>
  </si>
  <si>
    <t>MIXER TANGGUNG</t>
  </si>
  <si>
    <t>MIXER BESAR</t>
  </si>
  <si>
    <t>JAM</t>
  </si>
  <si>
    <t>MIXER</t>
  </si>
  <si>
    <t>JARAK</t>
  </si>
  <si>
    <t>KB 73</t>
  </si>
  <si>
    <t>KB 74</t>
  </si>
  <si>
    <t>UKURAN</t>
  </si>
  <si>
    <t>KODE RITASI</t>
  </si>
  <si>
    <t>A1</t>
  </si>
  <si>
    <t>A2</t>
  </si>
  <si>
    <t>A3</t>
  </si>
  <si>
    <t>A4</t>
  </si>
  <si>
    <t>A7</t>
  </si>
  <si>
    <t>A5</t>
  </si>
  <si>
    <t>A6</t>
  </si>
  <si>
    <t>B1</t>
  </si>
  <si>
    <t>B2</t>
  </si>
  <si>
    <t>B3</t>
  </si>
  <si>
    <t>B4</t>
  </si>
  <si>
    <t>B7</t>
  </si>
  <si>
    <t>B5</t>
  </si>
  <si>
    <t>B6</t>
  </si>
  <si>
    <t>B8</t>
  </si>
  <si>
    <t>C1</t>
  </si>
  <si>
    <t>C2</t>
  </si>
  <si>
    <t>C3</t>
  </si>
  <si>
    <t>C4</t>
  </si>
  <si>
    <t>C7</t>
  </si>
  <si>
    <t>C5</t>
  </si>
  <si>
    <t>C6</t>
  </si>
  <si>
    <t>LOKAL</t>
  </si>
  <si>
    <t>LUAR KOTA 1</t>
  </si>
  <si>
    <t>LUAR KOTA 2</t>
  </si>
  <si>
    <t>JAM KERJA</t>
  </si>
  <si>
    <t>1ST AFTER KERJA</t>
  </si>
  <si>
    <t>2ND AFTER KERJA</t>
  </si>
  <si>
    <t>UNYIL</t>
  </si>
  <si>
    <t>KECIL</t>
  </si>
  <si>
    <t>TANGGUNG</t>
  </si>
  <si>
    <t>BESAR</t>
  </si>
  <si>
    <t>Helper code</t>
  </si>
  <si>
    <t>JENIS JARAK</t>
  </si>
  <si>
    <t>JENIS UKURAN</t>
  </si>
  <si>
    <t>JENIS WAKTU</t>
  </si>
  <si>
    <t>LUAR JAM KERJA 1</t>
  </si>
  <si>
    <t>LUAR JAM KERJA 2</t>
  </si>
  <si>
    <t>HELPER</t>
  </si>
  <si>
    <t>NILAI RUPIAH</t>
  </si>
  <si>
    <t>DALAM ANGKA</t>
  </si>
  <si>
    <t xml:space="preserve">RANGKUMAN RITASI </t>
  </si>
  <si>
    <t>*WARNA KUNING BOLEH DI EDIT</t>
  </si>
  <si>
    <t>No pengiriman</t>
  </si>
  <si>
    <t>Sopir</t>
  </si>
  <si>
    <t>Tgl kirim</t>
  </si>
  <si>
    <t>No. Pelanggan</t>
  </si>
  <si>
    <t>No. Truck</t>
  </si>
  <si>
    <t>No. Mixer</t>
  </si>
  <si>
    <t>KM</t>
  </si>
  <si>
    <t>KB 76</t>
  </si>
  <si>
    <t>Tgl DO</t>
  </si>
  <si>
    <t>IMAM</t>
  </si>
  <si>
    <t>HABIB</t>
  </si>
  <si>
    <t>KB 77</t>
  </si>
  <si>
    <t>H 1604 HI</t>
  </si>
  <si>
    <t>H 1605 HI</t>
  </si>
  <si>
    <t>IMAM MUNDAKIR</t>
  </si>
  <si>
    <t>HABIB BACHRI</t>
  </si>
  <si>
    <t>Copas ke sheet ini sesuai kolom masing2</t>
  </si>
  <si>
    <r>
      <t xml:space="preserve">Copas catatan waktu harap di </t>
    </r>
    <r>
      <rPr>
        <b/>
        <u/>
        <sz val="14"/>
        <color indexed="8"/>
        <rFont val="Calibri"/>
        <family val="2"/>
      </rPr>
      <t>Paste</t>
    </r>
    <r>
      <rPr>
        <b/>
        <sz val="14"/>
        <color indexed="8"/>
        <rFont val="Calibri"/>
        <family val="2"/>
      </rPr>
      <t xml:space="preserve"> sebagai </t>
    </r>
    <r>
      <rPr>
        <b/>
        <u/>
        <sz val="14"/>
        <color indexed="8"/>
        <rFont val="Calibri"/>
        <family val="2"/>
      </rPr>
      <t>Value</t>
    </r>
    <r>
      <rPr>
        <b/>
        <sz val="14"/>
        <color indexed="8"/>
        <rFont val="Calibri"/>
        <family val="2"/>
      </rPr>
      <t>, terima kasih</t>
    </r>
  </si>
  <si>
    <t>JENIS MIXER</t>
  </si>
  <si>
    <t>JARAK TEMPUH</t>
  </si>
  <si>
    <t>WAKTU RITASI</t>
  </si>
  <si>
    <t>GATOS</t>
  </si>
  <si>
    <t>NO TIKET</t>
  </si>
  <si>
    <t>NO POLISI</t>
  </si>
  <si>
    <t>BARANG</t>
  </si>
  <si>
    <t>BERAT (KG)</t>
  </si>
  <si>
    <t>TANGGAL</t>
  </si>
  <si>
    <t>NAMA</t>
  </si>
  <si>
    <t>KODE</t>
  </si>
  <si>
    <t>PO/DO</t>
  </si>
  <si>
    <t>GROSS</t>
  </si>
  <si>
    <t>TARE</t>
  </si>
  <si>
    <t>NETTO</t>
  </si>
  <si>
    <t>IN</t>
  </si>
  <si>
    <t>OUT</t>
  </si>
  <si>
    <t>SURAT JALAN</t>
  </si>
  <si>
    <t>TANGGAL DO</t>
  </si>
  <si>
    <t>Code</t>
  </si>
  <si>
    <t>Keterangan</t>
  </si>
  <si>
    <t>Dept.</t>
  </si>
  <si>
    <t>Tarif</t>
  </si>
  <si>
    <t>--------------</t>
  </si>
  <si>
    <t>------------------------------</t>
  </si>
  <si>
    <t>-----</t>
  </si>
  <si>
    <t>------------</t>
  </si>
  <si>
    <t>L&lt;Jam 16,Hari Biasa, Lokal</t>
  </si>
  <si>
    <t>L&gt;Jam 16,Hari Biasa,Lokal Rit1</t>
  </si>
  <si>
    <t>L&gt;Jam 16,Hari Biasa,Lokal Rit2</t>
  </si>
  <si>
    <t>L&lt;Jam 16,Hr Biasa,Luar Kota1</t>
  </si>
  <si>
    <t>L&gt;Jam 16,Hr Biasa,Luar Kota R1</t>
  </si>
  <si>
    <t>L&gt;Jam 16,Hr Biasa,Luar Kota R2</t>
  </si>
  <si>
    <t>Hari Libur, Lokal</t>
  </si>
  <si>
    <t>Hari Libur, Luar Kota 1</t>
  </si>
  <si>
    <t>L=NI, Hari Biasa, Luar Kota 2</t>
  </si>
  <si>
    <t>A10</t>
  </si>
  <si>
    <t>L&gt;Jam16,HrBiasa,LuarKota R1&amp;2</t>
  </si>
  <si>
    <t>A11</t>
  </si>
  <si>
    <t>Hr Libur, Luar Kota 2</t>
  </si>
  <si>
    <t>Subtotal :</t>
  </si>
  <si>
    <t>============</t>
  </si>
  <si>
    <t>L&lt;Jam 16, Hr Biasa, Lokal</t>
  </si>
  <si>
    <t>L&gt;16,Hr Biasa, Lokal Rit 1</t>
  </si>
  <si>
    <t>L&gt;Jam 16,Hr Biasa, Lokal Rit 2</t>
  </si>
  <si>
    <t>L&lt;Jam 16,Hr Biasa,Luar Kota 1</t>
  </si>
  <si>
    <t>L&gt;Jam 16,Biasa,Luar Kota1 Rit1</t>
  </si>
  <si>
    <t>L&gt;Jam 16,Biasa,Luar Kota1 Rit2</t>
  </si>
  <si>
    <t>Hari Libur Lokal</t>
  </si>
  <si>
    <t>L&lt;Jam 16,Biasa,Luar Kota 2</t>
  </si>
  <si>
    <t>B10</t>
  </si>
  <si>
    <t>L&gt;Jam 16,Biasa,Luar Kota2 R1&amp;2</t>
  </si>
  <si>
    <t>B11</t>
  </si>
  <si>
    <t>Hari Libur, Luar Kota 2</t>
  </si>
  <si>
    <t>L&lt;Jam 16,Hr Biasa, Lokal</t>
  </si>
  <si>
    <t>L&gt;Jam 16,Hr Biasa, Lokal Rit 1</t>
  </si>
  <si>
    <t>L&gt;Jam 16,Hr Biasa,Lokal Rit 2</t>
  </si>
  <si>
    <t>L&lt;Jam 16,Hr Biasa, Luar Kota 1</t>
  </si>
  <si>
    <t>L&gt;Jam 16,Biasa,Luar Kota 1, R1</t>
  </si>
  <si>
    <t>L&gt;Jam 16,Biasa,Luar Kota 1, R2</t>
  </si>
  <si>
    <t>L&lt;Jam 16,Hr Biasa, Luar Kota 2</t>
  </si>
  <si>
    <t>C10</t>
  </si>
  <si>
    <t>L&gt;Jam 16,Biasa Luar Kota2,R1&amp;2</t>
  </si>
  <si>
    <t>C11</t>
  </si>
  <si>
    <t>Hari libur, Luar Kota 2</t>
  </si>
  <si>
    <t>D01</t>
  </si>
  <si>
    <t>Langsir;L&lt;16, Hr Biasa, Kecil</t>
  </si>
  <si>
    <t>D02</t>
  </si>
  <si>
    <t>Langsir;L&gt;16,Biasa,Kecil, Rit1</t>
  </si>
  <si>
    <t>D03</t>
  </si>
  <si>
    <t>Langsir;L&gt;16, Biasa,Kecil,Rit2</t>
  </si>
  <si>
    <t>Langsi;L=NI, Hari Libur</t>
  </si>
  <si>
    <t>D11</t>
  </si>
  <si>
    <t>Langsir;L&lt;16,Biasa,Sedang&amp;Bsr</t>
  </si>
  <si>
    <t>MUATAN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</si>
  <si>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</si>
  <si>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</si>
  <si>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</si>
  <si>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</si>
  <si>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</si>
  <si>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</si>
  <si>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</si>
  <si>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</si>
  <si>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</si>
  <si>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</si>
  <si>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</si>
  <si>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</si>
  <si>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</si>
  <si>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</si>
  <si>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</si>
  <si>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</si>
  <si>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</si>
  <si>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</si>
  <si>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</si>
  <si>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</si>
  <si>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</si>
  <si>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</si>
  <si>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</si>
  <si>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</si>
  <si>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</si>
  <si>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</si>
  <si>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</si>
  <si>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/>
  </si>
  <si>
    <t>LANGSIR</t>
  </si>
  <si>
    <t>RITASI LANGSIR</t>
  </si>
  <si>
    <t>Rentang Volume Ritasi tunggu</t>
  </si>
  <si>
    <t>Ritasi setelah jam kerja pertama, kedua dst</t>
  </si>
  <si>
    <t>HARI</t>
  </si>
  <si>
    <t>SENIN</t>
  </si>
  <si>
    <t>SELASA</t>
  </si>
  <si>
    <t>RABU</t>
  </si>
  <si>
    <t>KAMIS</t>
  </si>
  <si>
    <t>JUMAT</t>
  </si>
  <si>
    <t>SABTU</t>
  </si>
  <si>
    <t>TANGGAL LIBUR</t>
  </si>
  <si>
    <t>KETERANGAN</t>
  </si>
  <si>
    <t>Tahun Baru Masehi</t>
  </si>
  <si>
    <t>Tahun Baru Imlek</t>
  </si>
  <si>
    <t>Hari Raya Nyepi</t>
  </si>
  <si>
    <t>Isra Mi'raj</t>
  </si>
  <si>
    <t>Jumat Agung</t>
  </si>
  <si>
    <t>Hari Buruh</t>
  </si>
  <si>
    <t>Hari Waisak</t>
  </si>
  <si>
    <t>Kenaikan Isa Almasih</t>
  </si>
  <si>
    <t>Hari Lahir Pancasila</t>
  </si>
  <si>
    <t>Cuti Bersama Lebaran</t>
  </si>
  <si>
    <t>Hari Raya Idul Fitri</t>
  </si>
  <si>
    <t>Idul Adha</t>
  </si>
  <si>
    <t>Hari Kemerdekaan</t>
  </si>
  <si>
    <t>Tahun Baru Islam</t>
  </si>
  <si>
    <t>Maulid Nabi Muhammad SAW</t>
  </si>
  <si>
    <t>Cuti Bersama Hari Natal</t>
  </si>
  <si>
    <t>Hari Natal</t>
  </si>
  <si>
    <t>Ritasi Hari</t>
  </si>
  <si>
    <t>1;2;3;4;5</t>
  </si>
  <si>
    <t>7,LIBUR</t>
  </si>
  <si>
    <t>Buka tab Data -&gt; Sort -&gt; urutkan nama Sopir &gt; Tgl DO &gt; No Pengiriman &gt; Nama Pelanggan, terima kasih</t>
  </si>
  <si>
    <t>NAMA PROYEK</t>
  </si>
  <si>
    <t>LANGSIR TUNGGU</t>
  </si>
  <si>
    <t>RITASI UNYIL</t>
  </si>
  <si>
    <t>RITASI TUNGGU</t>
  </si>
  <si>
    <t>Batas waktu antar pengiriman yang masih tergolong Luar jam kerja 2</t>
  </si>
  <si>
    <t>PUJI</t>
  </si>
  <si>
    <t>NEWIN</t>
  </si>
  <si>
    <t>WISNU</t>
  </si>
  <si>
    <t>D07</t>
  </si>
  <si>
    <t>NIP</t>
  </si>
  <si>
    <t>TOTAL RUPIAH NON-PPN</t>
  </si>
  <si>
    <t>TOTAL RUPIAH PPN</t>
  </si>
  <si>
    <t>TOTAL RITASI PPN</t>
  </si>
  <si>
    <t>TOTAL RITASI NON-PPN</t>
  </si>
  <si>
    <t>ADIJOKO</t>
  </si>
  <si>
    <t>KHAMDUN</t>
  </si>
  <si>
    <t>KHOLIQ</t>
  </si>
  <si>
    <t>SUKAMTO</t>
  </si>
  <si>
    <t>ASARI</t>
  </si>
  <si>
    <t>SUPARDI</t>
  </si>
  <si>
    <t>060879 0414</t>
  </si>
  <si>
    <t>051173 1112</t>
  </si>
  <si>
    <t>290380 0211</t>
  </si>
  <si>
    <t>200689 0913</t>
  </si>
  <si>
    <t>150182 0516</t>
  </si>
  <si>
    <t>311089 1115</t>
  </si>
  <si>
    <t>280663 0908</t>
  </si>
  <si>
    <t>040973 0501</t>
  </si>
  <si>
    <t>290487 0115</t>
  </si>
  <si>
    <t>080470 0202</t>
  </si>
  <si>
    <t>031165 0211</t>
  </si>
  <si>
    <t>120263 0202</t>
  </si>
  <si>
    <t>210383 0818</t>
  </si>
  <si>
    <t>050766 0212</t>
  </si>
  <si>
    <t>020353 1202</t>
  </si>
  <si>
    <t>221069 0111</t>
  </si>
  <si>
    <t>251155 1203</t>
  </si>
  <si>
    <t>221177 0915</t>
  </si>
  <si>
    <t>130371 0913</t>
  </si>
  <si>
    <t>170793 1116</t>
  </si>
  <si>
    <t>271283 0210</t>
  </si>
  <si>
    <t>040779 1112</t>
  </si>
  <si>
    <t>030158 0302</t>
  </si>
  <si>
    <t>ADE</t>
  </si>
  <si>
    <t>200764 0111</t>
  </si>
  <si>
    <t>PERIODE</t>
  </si>
  <si>
    <t>JUMLAH</t>
  </si>
  <si>
    <t>Kabag. Pengiriman</t>
  </si>
  <si>
    <t>Budi Triandiyanto</t>
  </si>
  <si>
    <t>K1906979</t>
  </si>
  <si>
    <t>KY00511</t>
  </si>
  <si>
    <t>Parjono Bp-Regunung</t>
  </si>
  <si>
    <t>N</t>
  </si>
  <si>
    <t>K1906887</t>
  </si>
  <si>
    <t>KD07910</t>
  </si>
  <si>
    <t>CV Anugerah-Gembol</t>
  </si>
  <si>
    <t>K1906835</t>
  </si>
  <si>
    <t>KD08200</t>
  </si>
  <si>
    <t>PT. DESA WISATA INDONESIA</t>
  </si>
  <si>
    <t>K1906836</t>
  </si>
  <si>
    <t>KK07102</t>
  </si>
  <si>
    <t>Suryadi Bp-Kurios Tegalpanas</t>
  </si>
  <si>
    <t>H 1398 QI</t>
  </si>
  <si>
    <t>K1906837</t>
  </si>
  <si>
    <t>H 1397 QI</t>
  </si>
  <si>
    <t>K1906838</t>
  </si>
  <si>
    <t>KH04610</t>
  </si>
  <si>
    <t>CV.TRISWARNA KARYA-Lemah Abang</t>
  </si>
  <si>
    <t>H 1394 VL</t>
  </si>
  <si>
    <t>K1906839</t>
  </si>
  <si>
    <t>H 1308 WI</t>
  </si>
  <si>
    <t>K1906864</t>
  </si>
  <si>
    <t>OO00304</t>
  </si>
  <si>
    <t>CV Uripindo Digdaya Agung-Jl. Pramuka Pudak Payung</t>
  </si>
  <si>
    <t>K1906840</t>
  </si>
  <si>
    <t>KD00700</t>
  </si>
  <si>
    <t>Jati Kencana CV-Akses Depo Gembongan</t>
  </si>
  <si>
    <t>H 1604 HL</t>
  </si>
  <si>
    <t>K1906841</t>
  </si>
  <si>
    <t>K1906865</t>
  </si>
  <si>
    <t>KD08700</t>
  </si>
  <si>
    <t>CV Daya Utama-Kantor Kejaksaan Negeri Salatiga</t>
  </si>
  <si>
    <t>H 1605 HL</t>
  </si>
  <si>
    <t>K1906842</t>
  </si>
  <si>
    <t>KD07907</t>
  </si>
  <si>
    <t>CV Karya Sejahtera-Gembol</t>
  </si>
  <si>
    <t>K1906843</t>
  </si>
  <si>
    <t>K1906888</t>
  </si>
  <si>
    <t>KH00746</t>
  </si>
  <si>
    <t>PT. ERLIMPEX -Kawasan BSB Industri</t>
  </si>
  <si>
    <t>H 1878 CI</t>
  </si>
  <si>
    <t>K1906844</t>
  </si>
  <si>
    <t>K1906980</t>
  </si>
  <si>
    <t>K1906845</t>
  </si>
  <si>
    <t>H 1877 CI</t>
  </si>
  <si>
    <t>K1906866</t>
  </si>
  <si>
    <t>K1906846</t>
  </si>
  <si>
    <t>K1906847</t>
  </si>
  <si>
    <t>K1906867</t>
  </si>
  <si>
    <t>OA68400</t>
  </si>
  <si>
    <t>Ahmad Furqoni Bp-Mushola Al Islam Perum Klepu</t>
  </si>
  <si>
    <t>K1906848</t>
  </si>
  <si>
    <t>K1906849</t>
  </si>
  <si>
    <t>K1906868</t>
  </si>
  <si>
    <t>OM55300</t>
  </si>
  <si>
    <t>Muh. Iksan Bp-Manggihan</t>
  </si>
  <si>
    <t>K1906850</t>
  </si>
  <si>
    <t>K1906851</t>
  </si>
  <si>
    <t>K1906869</t>
  </si>
  <si>
    <t>OH27400</t>
  </si>
  <si>
    <t>Hartono Bp-Trangkil Sekaran</t>
  </si>
  <si>
    <t>K1906889</t>
  </si>
  <si>
    <t>OG10700</t>
  </si>
  <si>
    <t>Gatot Bp-Graha Estetika Executive Tahap 2 D41-42</t>
  </si>
  <si>
    <t>K1906852</t>
  </si>
  <si>
    <t>KP00954</t>
  </si>
  <si>
    <t>KSO PT. DUTA MAS INDAH - PT. SARI MAS INDAH SEJAHTERA-Sirkuit Mijen</t>
  </si>
  <si>
    <t>K1906870</t>
  </si>
  <si>
    <t>K1906853</t>
  </si>
  <si>
    <t>K1906890</t>
  </si>
  <si>
    <t>KH04124</t>
  </si>
  <si>
    <t>Budi Darmawan Bp</t>
  </si>
  <si>
    <t>K1906891</t>
  </si>
  <si>
    <t>K1906905</t>
  </si>
  <si>
    <t>K1906854</t>
  </si>
  <si>
    <t>K1906892</t>
  </si>
  <si>
    <t>K1906893</t>
  </si>
  <si>
    <t>H 1309 WI</t>
  </si>
  <si>
    <t>K1906855</t>
  </si>
  <si>
    <t>K1906856</t>
  </si>
  <si>
    <t>KW04900</t>
  </si>
  <si>
    <t>CV Wirawan-Jl Pemuda No 46 Semarang</t>
  </si>
  <si>
    <t>K1906920</t>
  </si>
  <si>
    <t>KA15407</t>
  </si>
  <si>
    <t>CV Sahabat Berkarya Bersama-Peningkatan Jalan Lanjan-Bendono</t>
  </si>
  <si>
    <t>K1906992</t>
  </si>
  <si>
    <t>KY20600</t>
  </si>
  <si>
    <t>Yana Pertiwi Bp-Tayeman Getasan</t>
  </si>
  <si>
    <t>K1906894</t>
  </si>
  <si>
    <t>K1906895</t>
  </si>
  <si>
    <t>K1906921</t>
  </si>
  <si>
    <t>K1906896</t>
  </si>
  <si>
    <t>KD07904</t>
  </si>
  <si>
    <t>CV. ANUGERAH - Gembol</t>
  </si>
  <si>
    <t>K1906897</t>
  </si>
  <si>
    <t>K1906981</t>
  </si>
  <si>
    <t>OW21600</t>
  </si>
  <si>
    <t>Wuri Pujayanti Ibu-Dsn Sumberejo RT 02 RW 03 Pabelan</t>
  </si>
  <si>
    <t>K1906898</t>
  </si>
  <si>
    <t>K1906899</t>
  </si>
  <si>
    <t>K1906900</t>
  </si>
  <si>
    <t>K1906922</t>
  </si>
  <si>
    <t>KS14003</t>
  </si>
  <si>
    <t>CV Anur Mandiri-Sungai Gobag Bancak</t>
  </si>
  <si>
    <t>K1906901</t>
  </si>
  <si>
    <t>KA11810</t>
  </si>
  <si>
    <t>PT Aya Sophia-Rusunawa Sawah Besar</t>
  </si>
  <si>
    <t>K1906902</t>
  </si>
  <si>
    <t>K1906903</t>
  </si>
  <si>
    <t>K1906982</t>
  </si>
  <si>
    <t>K1906904</t>
  </si>
  <si>
    <t>K1906923</t>
  </si>
  <si>
    <t>K1906906</t>
  </si>
  <si>
    <t>K1906871</t>
  </si>
  <si>
    <t>K1906907</t>
  </si>
  <si>
    <t>K1906908</t>
  </si>
  <si>
    <t>K1906983</t>
  </si>
  <si>
    <t>OR51500</t>
  </si>
  <si>
    <t>Rori Bp-Dusun Krajan Kidul Desa Sumberejo</t>
  </si>
  <si>
    <t>K1906909</t>
  </si>
  <si>
    <t>OT03019</t>
  </si>
  <si>
    <t>Budiyono Bp-Sumowono</t>
  </si>
  <si>
    <t>K1906872</t>
  </si>
  <si>
    <t>Y</t>
  </si>
  <si>
    <t>K1906924</t>
  </si>
  <si>
    <t>K1906910</t>
  </si>
  <si>
    <t>KG04303</t>
  </si>
  <si>
    <t>KSO PT Galatama PT Sumber Alam Sejahtera-IAIN Salatiga</t>
  </si>
  <si>
    <t>K1906873</t>
  </si>
  <si>
    <t>K1906874</t>
  </si>
  <si>
    <t>K1906925</t>
  </si>
  <si>
    <t>K1906875</t>
  </si>
  <si>
    <t>K1906984</t>
  </si>
  <si>
    <t>K1906876</t>
  </si>
  <si>
    <t>K1906926</t>
  </si>
  <si>
    <t>K1906857</t>
  </si>
  <si>
    <t>BAMBANG</t>
  </si>
  <si>
    <t>K1906911</t>
  </si>
  <si>
    <t>OS105900</t>
  </si>
  <si>
    <t>Samiun Bp-Jl Kyai Mojo</t>
  </si>
  <si>
    <t>K1906927</t>
  </si>
  <si>
    <t>OA68500</t>
  </si>
  <si>
    <t>Asnawi Bp-Sendang Elo Banyumanik</t>
  </si>
  <si>
    <t>K1906928</t>
  </si>
  <si>
    <t>K1906985</t>
  </si>
  <si>
    <t>K1906929</t>
  </si>
  <si>
    <t>K1906930</t>
  </si>
  <si>
    <t>K1906986</t>
  </si>
  <si>
    <t>K1906912</t>
  </si>
  <si>
    <t>K1906931</t>
  </si>
  <si>
    <t>K1906932</t>
  </si>
  <si>
    <t>K1906858</t>
  </si>
  <si>
    <t>K1906987</t>
  </si>
  <si>
    <t>KA15404</t>
  </si>
  <si>
    <t>PT Citra Ciptaadiguna-Jl Hasanudin Salatiga</t>
  </si>
  <si>
    <t>K1906988</t>
  </si>
  <si>
    <t>K1906933</t>
  </si>
  <si>
    <t>K1906934</t>
  </si>
  <si>
    <t>K1906989</t>
  </si>
  <si>
    <t>K1906935</t>
  </si>
  <si>
    <t>K1906913</t>
  </si>
  <si>
    <t>K1906880</t>
  </si>
  <si>
    <t>OT03009</t>
  </si>
  <si>
    <t>Pem Desa Sumowono-Sumowono</t>
  </si>
  <si>
    <t>K1906881</t>
  </si>
  <si>
    <t>K1906914</t>
  </si>
  <si>
    <t>K1906990</t>
  </si>
  <si>
    <t>OG10900</t>
  </si>
  <si>
    <t>Giono Bp-Lemah Ireng</t>
  </si>
  <si>
    <t>K1906991</t>
  </si>
  <si>
    <t>K1906993</t>
  </si>
  <si>
    <t>K1906994</t>
  </si>
  <si>
    <t>KA15406</t>
  </si>
  <si>
    <t>PT Artadinata Azzahra Sejahtera-Gedung Dinas Lingk Hidup</t>
  </si>
  <si>
    <t>K1906936</t>
  </si>
  <si>
    <t>K1906937</t>
  </si>
  <si>
    <t>K1906915</t>
  </si>
  <si>
    <t>K1906938</t>
  </si>
  <si>
    <t>K1906916</t>
  </si>
  <si>
    <t>K1906917</t>
  </si>
  <si>
    <t>K1906995</t>
  </si>
  <si>
    <t>KA15405</t>
  </si>
  <si>
    <t>PT Artadinata Azzahra Sejahtera-Revitalisasi Lap Pancasila</t>
  </si>
  <si>
    <t>K1906996</t>
  </si>
  <si>
    <t>K1906955</t>
  </si>
  <si>
    <t>K1906997</t>
  </si>
  <si>
    <t>K1906998</t>
  </si>
  <si>
    <t>K1906999</t>
  </si>
  <si>
    <t>KP05621</t>
  </si>
  <si>
    <t>CV Pangudi Mulya-Banyukuning</t>
  </si>
  <si>
    <t>K1907000</t>
  </si>
  <si>
    <t>K1906882</t>
  </si>
  <si>
    <t>K1906883</t>
  </si>
  <si>
    <t>K1907001</t>
  </si>
  <si>
    <t>K1906884</t>
  </si>
  <si>
    <t>K1906939</t>
  </si>
  <si>
    <t>K1906885</t>
  </si>
  <si>
    <t>K1906940</t>
  </si>
  <si>
    <t>K1906918</t>
  </si>
  <si>
    <t>K1906886</t>
  </si>
  <si>
    <t>K1906941</t>
  </si>
  <si>
    <t>K1906919</t>
  </si>
  <si>
    <t>K1907002</t>
  </si>
  <si>
    <t>OJ20200</t>
  </si>
  <si>
    <t>Joko Bp-Leyangan</t>
  </si>
  <si>
    <t>K1907003</t>
  </si>
  <si>
    <t>K1906956</t>
  </si>
  <si>
    <t>OA66000</t>
  </si>
  <si>
    <t>Antonius Bambang Bp-Ngijo, Gunungpati</t>
  </si>
  <si>
    <t>K1906957</t>
  </si>
  <si>
    <t>K1907004</t>
  </si>
  <si>
    <t>K1907005</t>
  </si>
  <si>
    <t>KE01707</t>
  </si>
  <si>
    <t>PT Eraguna-Getasan</t>
  </si>
  <si>
    <t>K1907006</t>
  </si>
  <si>
    <t>OR51600</t>
  </si>
  <si>
    <t>Rofiudin Bp-Candirejo Ungaran</t>
  </si>
  <si>
    <t>K1906954</t>
  </si>
  <si>
    <t>K1906958</t>
  </si>
  <si>
    <t>OB46800</t>
  </si>
  <si>
    <t>Bambang Bp-Jl Cemara Sari I Blok CG 33 Bukit Kencana Jaya</t>
  </si>
  <si>
    <t>K1907007</t>
  </si>
  <si>
    <t>K1906959</t>
  </si>
  <si>
    <t>K1907008</t>
  </si>
  <si>
    <t>OS107400</t>
  </si>
  <si>
    <t>Robani Bp-Bukit Elang Residence H2</t>
  </si>
  <si>
    <t>K1907009</t>
  </si>
  <si>
    <t>K1906960</t>
  </si>
  <si>
    <t>K1907010</t>
  </si>
  <si>
    <t>K1906942</t>
  </si>
  <si>
    <t>OY34700</t>
  </si>
  <si>
    <t>Yusmin Bp-Ds Sumberejo Kec Pabelan</t>
  </si>
  <si>
    <t>H 2562 QI</t>
  </si>
  <si>
    <t>K1906943</t>
  </si>
  <si>
    <t>OG10800</t>
  </si>
  <si>
    <t>Ganjar Bp-Ploso Ngrawan Getasan</t>
  </si>
  <si>
    <t>K1906944</t>
  </si>
  <si>
    <t>K1906945</t>
  </si>
  <si>
    <t>K1906946</t>
  </si>
  <si>
    <t>K1906947</t>
  </si>
  <si>
    <t>K1906877</t>
  </si>
  <si>
    <t>K1907011</t>
  </si>
  <si>
    <t>K1907012</t>
  </si>
  <si>
    <t>K1906948</t>
  </si>
  <si>
    <t>K1907013</t>
  </si>
  <si>
    <t>K1906949</t>
  </si>
  <si>
    <t>K1906950</t>
  </si>
  <si>
    <t>K1906951</t>
  </si>
  <si>
    <t>K1906859</t>
  </si>
  <si>
    <t>OS84501</t>
  </si>
  <si>
    <t>Sunardi Bp-Luwes Ungaran</t>
  </si>
  <si>
    <t>K1906860</t>
  </si>
  <si>
    <t>K1906861</t>
  </si>
  <si>
    <t>K1906862</t>
  </si>
  <si>
    <t>K1907014</t>
  </si>
  <si>
    <t>K1906863</t>
  </si>
  <si>
    <t>K1906878</t>
  </si>
  <si>
    <t>K1907015</t>
  </si>
  <si>
    <t>K1906952</t>
  </si>
  <si>
    <t>K1906953</t>
  </si>
  <si>
    <t>K1907016</t>
  </si>
  <si>
    <t>K1906879</t>
  </si>
  <si>
    <t>OM55400</t>
  </si>
  <si>
    <t>Muhammad Nur Khusyeni Bp-Lab Penelitian UNDIP</t>
  </si>
  <si>
    <t>K1907017</t>
  </si>
  <si>
    <t>K1907018</t>
  </si>
  <si>
    <t>K1907019</t>
  </si>
  <si>
    <t>KA01444</t>
  </si>
  <si>
    <t>CV Arsa Mulia-Gd Labkesda Ungaran</t>
  </si>
  <si>
    <t>K1907020</t>
  </si>
  <si>
    <t>K1907021</t>
  </si>
  <si>
    <t>K1907022</t>
  </si>
  <si>
    <t>K1907023</t>
  </si>
  <si>
    <t>K1907024</t>
  </si>
  <si>
    <t>K1907025</t>
  </si>
  <si>
    <t>K1907026</t>
  </si>
  <si>
    <t>K1906961</t>
  </si>
  <si>
    <t>K1906962</t>
  </si>
  <si>
    <t>K1906963</t>
  </si>
  <si>
    <t>K1907027</t>
  </si>
  <si>
    <t>K1906964</t>
  </si>
  <si>
    <t>K1907028</t>
  </si>
  <si>
    <t>K1906965</t>
  </si>
  <si>
    <t>K1907029</t>
  </si>
  <si>
    <t>K1907030</t>
  </si>
  <si>
    <t>K1907031</t>
  </si>
  <si>
    <t>K1907032</t>
  </si>
  <si>
    <t>K1907033</t>
  </si>
  <si>
    <t>K1907034</t>
  </si>
  <si>
    <t>K1907035</t>
  </si>
  <si>
    <t>K1906966</t>
  </si>
  <si>
    <t>K1906967</t>
  </si>
  <si>
    <t>K1906968</t>
  </si>
  <si>
    <t>K1906969</t>
  </si>
  <si>
    <t>K1906970</t>
  </si>
  <si>
    <t>K1906971</t>
  </si>
  <si>
    <t>K1906972</t>
  </si>
  <si>
    <t>K1906973</t>
  </si>
  <si>
    <t>KB  62</t>
  </si>
  <si>
    <t>K1906974</t>
  </si>
  <si>
    <t>K1906975</t>
  </si>
  <si>
    <t>K1906976</t>
  </si>
  <si>
    <t>K1906977</t>
  </si>
  <si>
    <t>K1906978</t>
  </si>
  <si>
    <t>DESA WISATA PT</t>
  </si>
  <si>
    <t>BETON</t>
  </si>
  <si>
    <t>SURYADI BP</t>
  </si>
  <si>
    <t>TRISWARNA KARYA CV</t>
  </si>
  <si>
    <t>DARYANTO BP</t>
  </si>
  <si>
    <t>KARYA SEJAHTERA CV</t>
  </si>
  <si>
    <t>DUTA MAS INDAH PT</t>
  </si>
  <si>
    <t>WIRAWAN CV</t>
  </si>
  <si>
    <t>SUNARDI BP</t>
  </si>
  <si>
    <t>URIPINDO DIGDAYA AGUNG CV</t>
  </si>
  <si>
    <t>DAYA UTAMA CV</t>
  </si>
  <si>
    <t>K1906805</t>
  </si>
  <si>
    <t>AHMAD FURQONI BP</t>
  </si>
  <si>
    <t>MUH IKHSAN</t>
  </si>
  <si>
    <t>HARTONO BP</t>
  </si>
  <si>
    <t>KSO PT GALATAMA PT SUMBER ALAM SEJAHTERA</t>
  </si>
  <si>
    <t>PEMDES SUMOWONO</t>
  </si>
  <si>
    <t>MUHAMMAD NUR KHUSYENI BP</t>
  </si>
  <si>
    <t>ANUGERAH CV</t>
  </si>
  <si>
    <t>ERLIMPEX PT</t>
  </si>
  <si>
    <t>GATOT BP</t>
  </si>
  <si>
    <t>BUDI DARMAWAN BP</t>
  </si>
  <si>
    <t>AYA SHOPIA PT</t>
  </si>
  <si>
    <t>BUDIYONO BP</t>
  </si>
  <si>
    <t>SAMIUN BP</t>
  </si>
  <si>
    <t>SAHABAT BERKARYA BERSAMA CV</t>
  </si>
  <si>
    <t>ANUR MANDIRI CV</t>
  </si>
  <si>
    <t>ASNAWI BP</t>
  </si>
  <si>
    <t>YUSMIN BP</t>
  </si>
  <si>
    <t>GANJAR BP</t>
  </si>
  <si>
    <t>K1905943</t>
  </si>
  <si>
    <t>YANA PERTIWI PT</t>
  </si>
  <si>
    <t>ANTONIUS BAMBANG BP</t>
  </si>
  <si>
    <t>BAMBANG BP</t>
  </si>
  <si>
    <t>PARJONO BP</t>
  </si>
  <si>
    <t>WURI PUJAYANTI IBU</t>
  </si>
  <si>
    <t>RONI BP</t>
  </si>
  <si>
    <t>CITRA CIPTA ADIGUNA PT</t>
  </si>
  <si>
    <t>RORI BP</t>
  </si>
  <si>
    <t>GIONO BP</t>
  </si>
  <si>
    <t>ARTADINATA AZZAHRA SEJAHTERA PT</t>
  </si>
  <si>
    <t>PANGUDI MULYA CV</t>
  </si>
  <si>
    <t>JOKO BP</t>
  </si>
  <si>
    <t>ERAGUNA PT</t>
  </si>
  <si>
    <t>ROFIUDIN BP</t>
  </si>
  <si>
    <t>ROBANI BP</t>
  </si>
  <si>
    <t>ARSA MULIA CV</t>
  </si>
  <si>
    <t>ADI BRAMANTYO</t>
  </si>
  <si>
    <t>NEHWIN</t>
  </si>
  <si>
    <t>SUKAMTO A</t>
  </si>
  <si>
    <t>JOKO P</t>
  </si>
  <si>
    <t>YULIANTO</t>
  </si>
  <si>
    <t>M CHOLIQ</t>
  </si>
  <si>
    <t>SURYO</t>
  </si>
  <si>
    <t>YONO</t>
  </si>
  <si>
    <t>01 OKT 2019</t>
  </si>
  <si>
    <t>02 OKT 2019</t>
  </si>
  <si>
    <t>03 OKT 2019</t>
  </si>
  <si>
    <t>04 OKT 2019</t>
  </si>
  <si>
    <t>05 OKT 2019</t>
  </si>
  <si>
    <t>K1907036</t>
  </si>
  <si>
    <t>05 Oct 2019</t>
  </si>
  <si>
    <t>06 OKT 2019</t>
  </si>
  <si>
    <t>Selasa, 8 Oktober 2019</t>
  </si>
  <si>
    <t>01-06 Oktober 2019</t>
  </si>
  <si>
    <t>Driver batang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</si>
</sst>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[$-F400]h:mm:ss\ AM/PM"/>
    <numFmt numFmtId="165" formatCode="_(* #,##0_);_(* \(#,##0\);_(* &quot;-&quot;??_);_(@_)"/>
    <numFmt numFmtId="166" formatCode="_-[$Rp-421]* #,##0_-;\-[$Rp-421]* #,##0_-;_-[$Rp-421]* &quot;-&quot;??_-;_-@_-"/>
  </numFmts>
  <fonts count="19">
    <font>
      <sz val="11"/>
      <color theme="1"/>
      <name val="Calibri"/>
      <family val="2"/>
      <charset val="1"/>
      <scheme val="minor"/>
    </font>
    <font>
      <b/>
      <sz val="14"/>
      <color indexed="8"/>
      <name val="Calibri"/>
      <family val="2"/>
    </font>
    <font>
      <b/>
      <u/>
      <sz val="14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Tahoma"/>
      <family val="2"/>
    </font>
    <font>
      <b/>
      <sz val="16"/>
      <color rgb="FF800000"/>
      <name val="Arial"/>
      <family val="2"/>
    </font>
    <font>
      <b/>
      <sz val="8"/>
      <color rgb="FF000080"/>
      <name val="Arial"/>
      <family val="2"/>
    </font>
    <font>
      <b/>
      <sz val="10"/>
      <color rgb="FF000000"/>
      <name val="Tahoma"/>
      <family val="2"/>
    </font>
    <font>
      <sz val="8"/>
      <color rgb="FF000000"/>
      <name val="Arial"/>
      <family val="2"/>
    </font>
    <font>
      <b/>
      <sz val="9"/>
      <color rgb="FF000080"/>
      <name val="Arial"/>
      <family val="2"/>
    </font>
    <font>
      <b/>
      <sz val="8"/>
      <color rgb="FF000000"/>
      <name val="Arial"/>
      <family val="2"/>
    </font>
    <font>
      <sz val="8"/>
      <color rgb="FF000000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charset val="1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1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19">
    <xf numFmtId="0" fontId="0" fillId="0" borderId="0"/>
    <xf numFmtId="43" fontId="3" fillId="0" borderId="0" applyFont="0" applyFill="0" applyBorder="0" applyAlignment="0" applyProtection="0"/>
    <xf numFmtId="0" fontId="4" fillId="0" borderId="0"/>
    <xf numFmtId="4" fontId="5" fillId="0" borderId="0">
      <alignment horizontal="center" vertical="top"/>
    </xf>
    <xf numFmtId="4" fontId="6" fillId="0" borderId="0">
      <alignment horizontal="center" vertical="top"/>
    </xf>
    <xf numFmtId="4" fontId="7" fillId="0" borderId="0">
      <alignment horizontal="right" vertical="top"/>
    </xf>
    <xf numFmtId="4" fontId="8" fillId="0" borderId="0">
      <alignment horizontal="center" vertical="top"/>
    </xf>
    <xf numFmtId="4" fontId="9" fillId="0" borderId="0">
      <alignment horizontal="right" vertical="top"/>
    </xf>
    <xf numFmtId="4" fontId="10" fillId="0" borderId="0">
      <alignment horizontal="center" vertical="top"/>
    </xf>
    <xf numFmtId="4" fontId="11" fillId="0" borderId="0">
      <alignment horizontal="left" vertical="top"/>
    </xf>
    <xf numFmtId="4" fontId="9" fillId="0" borderId="0">
      <alignment horizontal="left" vertical="top"/>
    </xf>
    <xf numFmtId="4" fontId="9" fillId="0" borderId="0">
      <alignment horizontal="left" vertical="top"/>
    </xf>
    <xf numFmtId="4" fontId="12" fillId="0" borderId="0">
      <alignment horizontal="center" vertical="top"/>
    </xf>
    <xf numFmtId="4" fontId="12" fillId="0" borderId="0">
      <alignment horizontal="center" vertical="top"/>
    </xf>
    <xf numFmtId="4" fontId="12" fillId="0" borderId="0">
      <alignment horizontal="left" vertical="top"/>
    </xf>
    <xf numFmtId="4" fontId="12" fillId="0" borderId="0">
      <alignment horizontal="left" vertical="top"/>
    </xf>
    <xf numFmtId="4" fontId="12" fillId="0" borderId="0">
      <alignment horizontal="right" vertical="top"/>
    </xf>
    <xf numFmtId="4" fontId="12" fillId="0" borderId="0">
      <alignment horizontal="right" vertical="top"/>
    </xf>
    <xf numFmtId="4" fontId="18" fillId="0" borderId="0">
      <alignment horizontal="left" vertical="top"/>
    </xf>
  </cellStyleXfs>
  <cellXfs count="108">
    <xf numFmtId="0" fontId="0" fillId="0" borderId="0" xfId="0"/>
    <xf numFmtId="0" fontId="0" fillId="0" borderId="0" xfId="0" applyAlignment="1">
      <alignment wrapText="1"/>
    </xf>
    <xf numFmtId="4" fontId="10" fillId="0" borderId="0" xfId="8" quotePrefix="1" applyAlignment="1">
      <alignment horizontal="center" vertical="top" wrapText="1"/>
    </xf>
    <xf numFmtId="4" fontId="10" fillId="0" borderId="1" xfId="8" applyBorder="1" applyAlignment="1">
      <alignment horizontal="center" vertical="top" wrapText="1"/>
    </xf>
    <xf numFmtId="4" fontId="10" fillId="0" borderId="1" xfId="8" quotePrefix="1" applyBorder="1" applyAlignment="1">
      <alignment horizontal="center" vertical="top" wrapText="1"/>
    </xf>
    <xf numFmtId="0" fontId="4" fillId="0" borderId="0" xfId="0" applyFont="1"/>
    <xf numFmtId="0" fontId="0" fillId="2" borderId="0" xfId="0" applyFill="1"/>
    <xf numFmtId="164" fontId="0" fillId="0" borderId="0" xfId="0" applyNumberFormat="1"/>
    <xf numFmtId="165" fontId="3" fillId="0" borderId="0" xfId="1" applyNumberFormat="1"/>
    <xf numFmtId="4" fontId="0" fillId="0" borderId="0" xfId="0" applyNumberFormat="1"/>
    <xf numFmtId="164" fontId="0" fillId="2" borderId="0" xfId="0" applyNumberFormat="1" applyFill="1"/>
    <xf numFmtId="0" fontId="4" fillId="2" borderId="0" xfId="0" applyFont="1" applyFill="1"/>
    <xf numFmtId="0" fontId="13" fillId="2" borderId="0" xfId="0" applyFont="1" applyFill="1"/>
    <xf numFmtId="4" fontId="10" fillId="0" borderId="0" xfId="8" applyAlignment="1">
      <alignment horizontal="center" vertical="top" wrapText="1"/>
    </xf>
    <xf numFmtId="0" fontId="0" fillId="0" borderId="0" xfId="0" applyAlignment="1">
      <alignment wrapText="1"/>
    </xf>
    <xf numFmtId="0" fontId="0" fillId="0" borderId="0" xfId="0"/>
    <xf numFmtId="14" fontId="0" fillId="0" borderId="0" xfId="0" applyNumberFormat="1"/>
    <xf numFmtId="0" fontId="14" fillId="0" borderId="0" xfId="0" applyFont="1"/>
    <xf numFmtId="164" fontId="0" fillId="0" borderId="0" xfId="0" applyNumberFormat="1" applyAlignment="1">
      <alignment wrapText="1"/>
    </xf>
    <xf numFmtId="0" fontId="15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4" fontId="9" fillId="0" borderId="1" xfId="7" applyBorder="1" applyAlignment="1">
      <alignment horizontal="right" vertical="top" wrapText="1"/>
    </xf>
    <xf numFmtId="0" fontId="16" fillId="0" borderId="5" xfId="0" applyFont="1" applyBorder="1" applyAlignment="1">
      <alignment horizontal="center" vertical="center"/>
    </xf>
    <xf numFmtId="3" fontId="0" fillId="0" borderId="0" xfId="0" applyNumberFormat="1"/>
    <xf numFmtId="4" fontId="6" fillId="0" borderId="0" xfId="4" quotePrefix="1" applyAlignment="1">
      <alignment vertical="top"/>
    </xf>
    <xf numFmtId="4" fontId="5" fillId="0" borderId="0" xfId="3" quotePrefix="1" applyAlignment="1">
      <alignment vertical="top"/>
    </xf>
    <xf numFmtId="3" fontId="0" fillId="2" borderId="0" xfId="0" applyNumberFormat="1" applyFill="1"/>
    <xf numFmtId="165" fontId="3" fillId="0" borderId="0" xfId="1" applyNumberFormat="1"/>
    <xf numFmtId="0" fontId="0" fillId="0" borderId="0" xfId="0"/>
    <xf numFmtId="4" fontId="9" fillId="0" borderId="0" xfId="10" quotePrefix="1" applyAlignment="1">
      <alignment horizontal="left" vertical="top" wrapText="1"/>
    </xf>
    <xf numFmtId="4" fontId="9" fillId="0" borderId="0" xfId="10" applyAlignment="1">
      <alignment horizontal="left" vertical="top" wrapText="1"/>
    </xf>
    <xf numFmtId="4" fontId="0" fillId="0" borderId="0" xfId="0" applyNumberFormat="1"/>
    <xf numFmtId="0" fontId="0" fillId="0" borderId="0" xfId="0"/>
    <xf numFmtId="164" fontId="0" fillId="0" borderId="0" xfId="0" applyNumberFormat="1"/>
    <xf numFmtId="4" fontId="0" fillId="0" borderId="0" xfId="0" applyNumberFormat="1"/>
    <xf numFmtId="0" fontId="0" fillId="0" borderId="6" xfId="0" applyBorder="1"/>
    <xf numFmtId="0" fontId="0" fillId="0" borderId="0" xfId="0"/>
    <xf numFmtId="0" fontId="0" fillId="0" borderId="7" xfId="0" applyBorder="1"/>
    <xf numFmtId="4" fontId="9" fillId="0" borderId="0" xfId="7" applyAlignment="1">
      <alignment horizontal="right" vertical="top" wrapText="1"/>
    </xf>
    <xf numFmtId="3" fontId="0" fillId="0" borderId="7" xfId="0" applyNumberFormat="1" applyBorder="1"/>
    <xf numFmtId="3" fontId="0" fillId="0" borderId="4" xfId="0" applyNumberFormat="1" applyBorder="1"/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3" fontId="0" fillId="0" borderId="6" xfId="0" applyNumberFormat="1" applyBorder="1"/>
    <xf numFmtId="3" fontId="0" fillId="0" borderId="2" xfId="0" applyNumberFormat="1" applyBorder="1"/>
    <xf numFmtId="166" fontId="0" fillId="0" borderId="0" xfId="0" applyNumberFormat="1"/>
    <xf numFmtId="4" fontId="9" fillId="0" borderId="1" xfId="10" quotePrefix="1" applyBorder="1" applyAlignment="1">
      <alignment horizontal="left" vertical="top" wrapText="1"/>
    </xf>
    <xf numFmtId="4" fontId="9" fillId="0" borderId="1" xfId="10" applyBorder="1" applyAlignment="1">
      <alignment horizontal="left" vertical="top" wrapText="1"/>
    </xf>
    <xf numFmtId="0" fontId="0" fillId="0" borderId="4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21" fontId="0" fillId="0" borderId="8" xfId="0" applyNumberFormat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0" xfId="0" applyBorder="1"/>
    <xf numFmtId="4" fontId="0" fillId="0" borderId="0" xfId="0" applyNumberFormat="1" applyBorder="1"/>
    <xf numFmtId="0" fontId="0" fillId="0" borderId="9" xfId="0" applyBorder="1"/>
    <xf numFmtId="0" fontId="0" fillId="0" borderId="9" xfId="0" applyBorder="1" applyAlignment="1">
      <alignment horizontal="center" vertical="center" wrapText="1"/>
    </xf>
    <xf numFmtId="166" fontId="0" fillId="0" borderId="11" xfId="0" applyNumberFormat="1" applyBorder="1"/>
    <xf numFmtId="166" fontId="0" fillId="0" borderId="12" xfId="0" applyNumberFormat="1" applyBorder="1"/>
    <xf numFmtId="166" fontId="0" fillId="0" borderId="0" xfId="0" applyNumberFormat="1" applyBorder="1"/>
    <xf numFmtId="166" fontId="0" fillId="0" borderId="6" xfId="0" applyNumberFormat="1" applyBorder="1"/>
    <xf numFmtId="0" fontId="0" fillId="0" borderId="17" xfId="0" applyBorder="1" applyAlignment="1">
      <alignment horizontal="center" vertical="center" wrapText="1"/>
    </xf>
    <xf numFmtId="166" fontId="0" fillId="0" borderId="21" xfId="0" applyNumberFormat="1" applyBorder="1"/>
    <xf numFmtId="1" fontId="0" fillId="0" borderId="19" xfId="0" applyNumberFormat="1" applyBorder="1"/>
    <xf numFmtId="1" fontId="0" fillId="0" borderId="0" xfId="0" applyNumberFormat="1" applyBorder="1"/>
    <xf numFmtId="0" fontId="0" fillId="0" borderId="23" xfId="0" applyBorder="1"/>
    <xf numFmtId="166" fontId="0" fillId="0" borderId="24" xfId="0" applyNumberFormat="1" applyBorder="1"/>
    <xf numFmtId="166" fontId="0" fillId="0" borderId="25" xfId="0" applyNumberFormat="1" applyBorder="1"/>
    <xf numFmtId="166" fontId="0" fillId="0" borderId="3" xfId="0" applyNumberFormat="1" applyBorder="1"/>
    <xf numFmtId="1" fontId="0" fillId="0" borderId="3" xfId="0" applyNumberFormat="1" applyBorder="1"/>
    <xf numFmtId="1" fontId="0" fillId="0" borderId="26" xfId="0" applyNumberFormat="1" applyBorder="1"/>
    <xf numFmtId="1" fontId="0" fillId="0" borderId="4" xfId="0" applyNumberFormat="1" applyBorder="1"/>
    <xf numFmtId="4" fontId="0" fillId="0" borderId="6" xfId="0" applyNumberFormat="1" applyBorder="1"/>
    <xf numFmtId="0" fontId="17" fillId="3" borderId="11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13" fillId="0" borderId="0" xfId="0" applyFont="1"/>
    <xf numFmtId="166" fontId="13" fillId="0" borderId="28" xfId="0" applyNumberFormat="1" applyFont="1" applyBorder="1"/>
    <xf numFmtId="0" fontId="13" fillId="0" borderId="28" xfId="0" applyNumberFormat="1" applyFont="1" applyBorder="1"/>
    <xf numFmtId="0" fontId="14" fillId="0" borderId="0" xfId="0" applyFont="1" applyAlignment="1">
      <alignment horizontal="center" vertical="center"/>
    </xf>
    <xf numFmtId="0" fontId="0" fillId="0" borderId="0" xfId="0"/>
    <xf numFmtId="4" fontId="9" fillId="0" borderId="0" xfId="7" applyAlignment="1">
      <alignment horizontal="right" vertical="top" wrapText="1"/>
    </xf>
    <xf numFmtId="4" fontId="9" fillId="0" borderId="0" xfId="10" quotePrefix="1" applyAlignment="1">
      <alignment horizontal="left" vertical="top" wrapText="1"/>
    </xf>
    <xf numFmtId="4" fontId="9" fillId="0" borderId="0" xfId="10" applyAlignment="1">
      <alignment horizontal="left" vertical="top" wrapText="1"/>
    </xf>
    <xf numFmtId="4" fontId="9" fillId="0" borderId="0" xfId="7" applyBorder="1" applyAlignment="1">
      <alignment horizontal="right" vertical="top" wrapText="1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4" fontId="13" fillId="0" borderId="27" xfId="0" applyNumberFormat="1" applyFont="1" applyFill="1" applyBorder="1" applyAlignment="1">
      <alignment horizontal="center"/>
    </xf>
    <xf numFmtId="4" fontId="13" fillId="0" borderId="17" xfId="0" applyNumberFormat="1" applyFont="1" applyFill="1" applyBorder="1" applyAlignment="1">
      <alignment horizontal="center"/>
    </xf>
    <xf numFmtId="0" fontId="14" fillId="0" borderId="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center"/>
    </xf>
    <xf numFmtId="0" fontId="16" fillId="0" borderId="5" xfId="0" applyFont="1" applyBorder="1" applyAlignment="1">
      <alignment horizontal="center" vertical="center"/>
    </xf>
    <xf numFmtId="0" fontId="16" fillId="0" borderId="5" xfId="0" applyFont="1" applyBorder="1" applyAlignment="1">
      <alignment horizontal="left" vertical="center"/>
    </xf>
  </cellXfs>
  <cellStyles count="19">
    <cellStyle name="Comma" xfId="1" builtinId="3"/>
    <cellStyle name="Normal" xfId="0" builtinId="0"/>
    <cellStyle name="Normal 2" xfId="2"/>
    <cellStyle name="S0" xfId="3"/>
    <cellStyle name="S1" xfId="4"/>
    <cellStyle name="S10" xfId="5"/>
    <cellStyle name="S2" xfId="6"/>
    <cellStyle name="S3" xfId="7"/>
    <cellStyle name="S4" xfId="8"/>
    <cellStyle name="S5" xfId="9"/>
    <cellStyle name="S5 2" xfId="10"/>
    <cellStyle name="S6" xfId="11"/>
    <cellStyle name="S6 2" xfId="12"/>
    <cellStyle name="S6 3" xfId="18"/>
    <cellStyle name="S7" xfId="13"/>
    <cellStyle name="S7 2" xfId="14"/>
    <cellStyle name="S8" xfId="15"/>
    <cellStyle name="S8 2" xfId="16"/>
    <cellStyle name="S9" xfId="1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63"/>
  <sheetViews>
    <sheetView tabSelected="1" topLeftCell="A13" zoomScaleNormal="100" workbookViewId="0">
      <selection activeCell="C38" sqref="C38"/>
    </sheetView>
  </sheetViews>
  <sheetFormatPr defaultColWidth="8.85546875" defaultRowHeight="15"/>
  <cols>
    <col min="1" max="1" width="13" customWidth="1"/>
    <col min="2" max="2" width="12.85546875" style="38" customWidth="1"/>
    <col min="3" max="3" width="12.85546875" bestFit="1" customWidth="1"/>
    <col min="4" max="4" width="11.140625" style="38" customWidth="1"/>
    <col min="5" max="8" width="13.85546875" style="38" hidden="1" customWidth="1"/>
    <col min="9" max="9" width="8.7109375" style="38" customWidth="1"/>
    <col min="10" max="10" width="9.42578125" style="38" customWidth="1"/>
    <col min="11" max="11" width="2.140625" customWidth="1"/>
    <col min="12" max="13" width="9.140625" customWidth="1"/>
    <col min="14" max="14" width="11.28515625" customWidth="1"/>
    <col min="15" max="15" width="9" customWidth="1"/>
    <col min="16" max="16" width="2.140625" customWidth="1"/>
    <col min="17" max="17" width="9" customWidth="1"/>
    <col min="18" max="18" width="9.140625" customWidth="1"/>
    <col min="19" max="19" width="9.28515625" customWidth="1"/>
    <col min="20" max="20" width="1.85546875" customWidth="1"/>
    <col min="21" max="21" width="11" customWidth="1"/>
    <col min="22" max="22" width="9.7109375" customWidth="1"/>
    <col min="23" max="23" width="11" customWidth="1"/>
    <col min="24" max="24" width="11.140625" customWidth="1"/>
    <col min="25" max="25" width="2" customWidth="1"/>
    <col min="26" max="26" width="8" customWidth="1"/>
    <col min="27" max="27" width="8.42578125" customWidth="1"/>
    <col min="28" max="28" width="11.42578125" bestFit="1" customWidth="1"/>
    <col min="29" max="29" width="9.42578125" bestFit="1" customWidth="1"/>
  </cols>
  <sheetData>
    <row r="1" spans="1:29">
      <c r="A1" s="76" t="s">
        <v>236</v>
      </c>
    </row>
    <row r="2" spans="1:29">
      <c r="A2" s="38" t="s">
        <v>438</v>
      </c>
      <c r="B2" s="80" t="s">
        <v>811</v>
      </c>
    </row>
    <row r="3" spans="1:29" ht="15.75" thickBot="1">
      <c r="C3" s="19"/>
      <c r="D3" s="19"/>
      <c r="E3" s="19"/>
      <c r="F3" s="19"/>
      <c r="G3" s="19"/>
      <c r="H3" s="19"/>
      <c r="I3" s="19"/>
      <c r="J3" s="19"/>
      <c r="K3" s="54"/>
      <c r="Y3" s="54"/>
    </row>
    <row r="4" spans="1:29" ht="33" customHeight="1" thickBot="1">
      <c r="A4" s="85" t="s">
        <v>152</v>
      </c>
      <c r="B4" s="95" t="s">
        <v>402</v>
      </c>
      <c r="C4" s="102" t="s">
        <v>404</v>
      </c>
      <c r="D4" s="97" t="s">
        <v>403</v>
      </c>
      <c r="E4" s="62"/>
      <c r="F4" s="62"/>
      <c r="G4" s="62"/>
      <c r="H4" s="62"/>
      <c r="I4" s="99" t="s">
        <v>405</v>
      </c>
      <c r="J4" s="93" t="s">
        <v>406</v>
      </c>
      <c r="K4" s="54"/>
      <c r="L4" s="91" t="s">
        <v>256</v>
      </c>
      <c r="M4" s="101"/>
      <c r="N4" s="101"/>
      <c r="O4" s="92"/>
      <c r="P4" s="56"/>
      <c r="Q4" s="91" t="s">
        <v>257</v>
      </c>
      <c r="R4" s="101"/>
      <c r="S4" s="92"/>
      <c r="T4" s="56"/>
      <c r="U4" s="91" t="s">
        <v>258</v>
      </c>
      <c r="V4" s="101"/>
      <c r="W4" s="101"/>
      <c r="X4" s="92"/>
      <c r="Y4" s="54"/>
      <c r="Z4" s="91" t="s">
        <v>359</v>
      </c>
      <c r="AA4" s="92"/>
    </row>
    <row r="5" spans="1:29" ht="34.5" customHeight="1" thickBot="1">
      <c r="A5" s="86"/>
      <c r="B5" s="96"/>
      <c r="C5" s="103"/>
      <c r="D5" s="98"/>
      <c r="E5" s="43"/>
      <c r="F5" s="43"/>
      <c r="G5" s="43"/>
      <c r="H5" s="43"/>
      <c r="I5" s="100"/>
      <c r="J5" s="94"/>
      <c r="K5" s="57"/>
      <c r="L5" s="44" t="s">
        <v>184</v>
      </c>
      <c r="M5" s="43" t="s">
        <v>185</v>
      </c>
      <c r="N5" s="43" t="s">
        <v>186</v>
      </c>
      <c r="O5" s="50" t="s">
        <v>187</v>
      </c>
      <c r="P5" s="57"/>
      <c r="Q5" s="44" t="s">
        <v>217</v>
      </c>
      <c r="R5" s="43" t="s">
        <v>218</v>
      </c>
      <c r="S5" s="50" t="s">
        <v>219</v>
      </c>
      <c r="T5" s="57"/>
      <c r="U5" s="44" t="s">
        <v>180</v>
      </c>
      <c r="V5" s="43" t="s">
        <v>181</v>
      </c>
      <c r="W5" s="43" t="s">
        <v>182</v>
      </c>
      <c r="X5" s="50" t="s">
        <v>183</v>
      </c>
      <c r="Y5" s="56"/>
      <c r="Z5" s="44" t="s">
        <v>395</v>
      </c>
      <c r="AA5" s="50" t="s">
        <v>396</v>
      </c>
    </row>
    <row r="6" spans="1:29">
      <c r="A6" s="73" t="s">
        <v>436</v>
      </c>
      <c r="B6" s="74" t="s">
        <v>437</v>
      </c>
      <c r="C6" s="58">
        <f>IF(A6&lt;&gt;"",SUMIF(PERINCIAN!$A:$A,$A6,PERINCIAN!D:D)-D6,"")</f>
        <v>0</v>
      </c>
      <c r="D6" s="63">
        <f>IF(A6&lt;&gt;"",SUM(E6:F6),"")</f>
        <v>0</v>
      </c>
      <c r="E6" s="60">
        <f>IF(A6&lt;&gt;"",SUMIFS(PERINCIAN!D:D,PERINCIAN!$A:$A,$A6,PERINCIAN!$E:$E,"3x D11"),"")</f>
        <v>0</v>
      </c>
      <c r="F6" s="60">
        <f>IF(A6&lt;&gt;"",SUMIFS(PERINCIAN!D:D,PERINCIAN!$A:$A,$A6,PERINCIAN!$E:$E,"2x D11"),"")</f>
        <v>0</v>
      </c>
      <c r="G6" s="65">
        <f>IF(A6&lt;&gt;"",COUNTIFS(PERINCIAN!$A:$A,$A6,PERINCIAN!$E:$E,"3x D11"),"")</f>
        <v>0</v>
      </c>
      <c r="H6" s="65">
        <f>IF(A6&lt;&gt;"",COUNTIFS(PERINCIAN!$A:$A,$A6,PERINCIAN!$E:$E,"2x D11"),"")</f>
        <v>0</v>
      </c>
      <c r="I6" s="64">
        <f>IF(A6&lt;&gt;"",SUM(L6:O6)-J6,"")</f>
        <v>0</v>
      </c>
      <c r="J6" s="39">
        <f>IF(A6&lt;&gt;"",SUM(G6:H6),"")</f>
        <v>0</v>
      </c>
      <c r="K6" s="38"/>
      <c r="L6" s="37">
        <f>IF($C6&lt;&gt;"",SUMIF(PERINCIAN!$A:$A,$A6,PERINCIAN!Q:Q),"")</f>
        <v>0</v>
      </c>
      <c r="M6" s="54">
        <f>IF($C6&lt;&gt;"",SUMIF(PERINCIAN!$A:$A,$A6,PERINCIAN!R:R),"")</f>
        <v>0</v>
      </c>
      <c r="N6" s="54">
        <f>IF($C6&lt;&gt;"",SUMIF(PERINCIAN!$A:$A,$A6,PERINCIAN!S:S),"")</f>
        <v>0</v>
      </c>
      <c r="O6" s="39">
        <f>IF($C6&lt;&gt;"",SUMIF(PERINCIAN!$A:$A,$A6,PERINCIAN!T:T),"")</f>
        <v>0</v>
      </c>
      <c r="P6" s="38"/>
      <c r="Q6" s="37">
        <f>IF($C6&lt;&gt;"",SUMIF(PERINCIAN!$A:$A,$A6,PERINCIAN!U:U),"")</f>
        <v>0</v>
      </c>
      <c r="R6" s="54">
        <f>IF($C6&lt;&gt;"",SUMIF(PERINCIAN!$A:$A,$A6,PERINCIAN!V:V),"")</f>
        <v>0</v>
      </c>
      <c r="S6" s="39">
        <f>IF($C6&lt;&gt;"",SUMIF(PERINCIAN!$A:$A,$A6,PERINCIAN!W:W),"")</f>
        <v>0</v>
      </c>
      <c r="T6" s="38"/>
      <c r="U6" s="37">
        <f>IF($C6&lt;&gt;"",SUMIF(PERINCIAN!$A:$A,$A6,PERINCIAN!X:X),"")</f>
        <v>0</v>
      </c>
      <c r="V6" s="54">
        <f>IF($C6&lt;&gt;"",SUMIF(PERINCIAN!$A:$A,$A6,PERINCIAN!Y:Y),"")</f>
        <v>0</v>
      </c>
      <c r="W6" s="54">
        <f>IF($C6&lt;&gt;"",SUMIF(PERINCIAN!$A:$A,$A6,PERINCIAN!Z:Z),"")</f>
        <v>0</v>
      </c>
      <c r="X6" s="39">
        <f>IF($C6&lt;&gt;"",SUMIF(PERINCIAN!$A:$A,$A6,PERINCIAN!AA:AA),"")</f>
        <v>0</v>
      </c>
      <c r="Y6" s="38"/>
      <c r="Z6" s="45">
        <f>IF($C6&lt;&gt;"",SUMIF(PERINCIAN!$A:$A,$A6,PERINCIAN!AB:AB),"")</f>
        <v>0</v>
      </c>
      <c r="AA6" s="41">
        <f>IF($C6&lt;&gt;"",SUMIF(PERINCIAN!$A:$A,$A6,PERINCIAN!AC:AC),"")</f>
        <v>0</v>
      </c>
      <c r="AB6" s="61"/>
      <c r="AC6" s="60"/>
    </row>
    <row r="7" spans="1:29" s="38" customFormat="1">
      <c r="A7" s="73" t="s">
        <v>407</v>
      </c>
      <c r="B7" s="74" t="s">
        <v>413</v>
      </c>
      <c r="C7" s="58">
        <f>IF(A7&lt;&gt;"",SUMIF(PERINCIAN!$A:$A,$A7,PERINCIAN!D:D)-D7,"")</f>
        <v>118000</v>
      </c>
      <c r="D7" s="63">
        <f>IF(A7&lt;&gt;"",SUM(E7:F7),"")</f>
        <v>0</v>
      </c>
      <c r="E7" s="60">
        <f>IF(A7&lt;&gt;"",SUMIFS(PERINCIAN!D:D,PERINCIAN!$A:$A,$A7,PERINCIAN!$E:$E,"3x D11"),"")</f>
        <v>0</v>
      </c>
      <c r="F7" s="60">
        <f>IF(A7&lt;&gt;"",SUMIFS(PERINCIAN!D:D,PERINCIAN!$A:$A,$A7,PERINCIAN!$E:$E,"2x D11"),"")</f>
        <v>0</v>
      </c>
      <c r="G7" s="65">
        <f>IF(A7&lt;&gt;"",COUNTIFS(PERINCIAN!$A:$A,$A7,PERINCIAN!$E:$E,"3x D11"),"")</f>
        <v>0</v>
      </c>
      <c r="H7" s="65">
        <f>IF(A7&lt;&gt;"",COUNTIFS(PERINCIAN!$A:$A,$A7,PERINCIAN!$E:$E,"2x D11"),"")</f>
        <v>0</v>
      </c>
      <c r="I7" s="64">
        <f>IF(A7&lt;&gt;"",SUM(L7:O7)-J7,"")</f>
        <v>10</v>
      </c>
      <c r="J7" s="39">
        <f>IF(A7&lt;&gt;"",SUM(G7:H7),"")</f>
        <v>0</v>
      </c>
      <c r="L7" s="37">
        <f>IF($C7&lt;&gt;"",SUMIF(PERINCIAN!$A:$A,$A7,PERINCIAN!Q:Q),"")</f>
        <v>0</v>
      </c>
      <c r="M7" s="54">
        <f>IF($C7&lt;&gt;"",SUMIF(PERINCIAN!$A:$A,$A7,PERINCIAN!R:R),"")</f>
        <v>2</v>
      </c>
      <c r="N7" s="54">
        <f>IF($C7&lt;&gt;"",SUMIF(PERINCIAN!$A:$A,$A7,PERINCIAN!S:S),"")</f>
        <v>8</v>
      </c>
      <c r="O7" s="39">
        <f>IF($C7&lt;&gt;"",SUMIF(PERINCIAN!$A:$A,$A7,PERINCIAN!T:T),"")</f>
        <v>0</v>
      </c>
      <c r="Q7" s="37">
        <f>IF($C7&lt;&gt;"",SUMIF(PERINCIAN!$A:$A,$A7,PERINCIAN!U:U),"")</f>
        <v>6</v>
      </c>
      <c r="R7" s="54">
        <f>IF($C7&lt;&gt;"",SUMIF(PERINCIAN!$A:$A,$A7,PERINCIAN!V:V),"")</f>
        <v>4</v>
      </c>
      <c r="S7" s="39">
        <f>IF($C7&lt;&gt;"",SUMIF(PERINCIAN!$A:$A,$A7,PERINCIAN!W:W),"")</f>
        <v>0</v>
      </c>
      <c r="U7" s="37">
        <f>IF($C7&lt;&gt;"",SUMIF(PERINCIAN!$A:$A,$A7,PERINCIAN!X:X),"")</f>
        <v>4</v>
      </c>
      <c r="V7" s="54">
        <f>IF($C7&lt;&gt;"",SUMIF(PERINCIAN!$A:$A,$A7,PERINCIAN!Y:Y),"")</f>
        <v>4</v>
      </c>
      <c r="W7" s="54">
        <f>IF($C7&lt;&gt;"",SUMIF(PERINCIAN!$A:$A,$A7,PERINCIAN!Z:Z),"")</f>
        <v>2</v>
      </c>
      <c r="X7" s="39">
        <f>IF($C7&lt;&gt;"",SUMIF(PERINCIAN!$A:$A,$A7,PERINCIAN!AA:AA),"")</f>
        <v>0</v>
      </c>
      <c r="Z7" s="45">
        <f>IF($C7&lt;&gt;"",SUMIF(PERINCIAN!$A:$A,$A7,PERINCIAN!AB:AB),"")</f>
        <v>0</v>
      </c>
      <c r="AA7" s="41">
        <f>IF($C7&lt;&gt;"",SUMIF(PERINCIAN!$A:$A,$A7,PERINCIAN!AC:AC),"")</f>
        <v>0</v>
      </c>
      <c r="AB7" s="60"/>
      <c r="AC7" s="60"/>
    </row>
    <row r="8" spans="1:29">
      <c r="A8" s="73" t="s">
        <v>411</v>
      </c>
      <c r="B8" s="74" t="s">
        <v>414</v>
      </c>
      <c r="C8" s="58">
        <f>IF(A8&lt;&gt;"",SUMIF(PERINCIAN!$A:$A,$A8,PERINCIAN!D:D)-D8,"")</f>
        <v>0</v>
      </c>
      <c r="D8" s="63">
        <f>IF(A8&lt;&gt;"",SUM(E8:F8),"")</f>
        <v>0</v>
      </c>
      <c r="E8" s="60">
        <f>IF(A8&lt;&gt;"",SUMIFS(PERINCIAN!D:D,PERINCIAN!$A:$A,$A8,PERINCIAN!$E:$E,"3x D11"),"")</f>
        <v>0</v>
      </c>
      <c r="F8" s="60">
        <f>IF(A8&lt;&gt;"",SUMIFS(PERINCIAN!D:D,PERINCIAN!$A:$A,$A8,PERINCIAN!$E:$E,"2x D11"),"")</f>
        <v>0</v>
      </c>
      <c r="G8" s="65">
        <f>IF(A8&lt;&gt;"",COUNTIFS(PERINCIAN!$A:$A,$A8,PERINCIAN!$E:$E,"3x D11"),"")</f>
        <v>0</v>
      </c>
      <c r="H8" s="65">
        <f>IF(A8&lt;&gt;"",COUNTIFS(PERINCIAN!$A:$A,$A8,PERINCIAN!$E:$E,"2x D11"),"")</f>
        <v>0</v>
      </c>
      <c r="I8" s="64">
        <f>IF(A8&lt;&gt;"",SUM(L8:O8)-J8,"")</f>
        <v>0</v>
      </c>
      <c r="J8" s="39">
        <f>IF(A8&lt;&gt;"",SUM(G8:H8),"")</f>
        <v>0</v>
      </c>
      <c r="K8" s="38"/>
      <c r="L8" s="37">
        <f>IF($C8&lt;&gt;"",SUMIF(PERINCIAN!$A:$A,$A8,PERINCIAN!Q:Q),"")</f>
        <v>0</v>
      </c>
      <c r="M8" s="54">
        <f>IF($C8&lt;&gt;"",SUMIF(PERINCIAN!$A:$A,$A8,PERINCIAN!R:R),"")</f>
        <v>0</v>
      </c>
      <c r="N8" s="54">
        <f>IF($C8&lt;&gt;"",SUMIF(PERINCIAN!$A:$A,$A8,PERINCIAN!S:S),"")</f>
        <v>0</v>
      </c>
      <c r="O8" s="39">
        <f>IF($C8&lt;&gt;"",SUMIF(PERINCIAN!$A:$A,$A8,PERINCIAN!T:T),"")</f>
        <v>0</v>
      </c>
      <c r="P8" s="38"/>
      <c r="Q8" s="37">
        <f>IF($C8&lt;&gt;"",SUMIF(PERINCIAN!$A:$A,$A8,PERINCIAN!U:U),"")</f>
        <v>0</v>
      </c>
      <c r="R8" s="54">
        <f>IF($C8&lt;&gt;"",SUMIF(PERINCIAN!$A:$A,$A8,PERINCIAN!V:V),"")</f>
        <v>0</v>
      </c>
      <c r="S8" s="39">
        <f>IF($C8&lt;&gt;"",SUMIF(PERINCIAN!$A:$A,$A8,PERINCIAN!W:W),"")</f>
        <v>0</v>
      </c>
      <c r="T8" s="38"/>
      <c r="U8" s="37">
        <f>IF($C8&lt;&gt;"",SUMIF(PERINCIAN!$A:$A,$A8,PERINCIAN!X:X),"")</f>
        <v>0</v>
      </c>
      <c r="V8" s="54">
        <f>IF($C8&lt;&gt;"",SUMIF(PERINCIAN!$A:$A,$A8,PERINCIAN!Y:Y),"")</f>
        <v>0</v>
      </c>
      <c r="W8" s="54">
        <f>IF($C8&lt;&gt;"",SUMIF(PERINCIAN!$A:$A,$A8,PERINCIAN!Z:Z),"")</f>
        <v>0</v>
      </c>
      <c r="X8" s="39">
        <f>IF($C8&lt;&gt;"",SUMIF(PERINCIAN!$A:$A,$A8,PERINCIAN!AA:AA),"")</f>
        <v>0</v>
      </c>
      <c r="Y8" s="38"/>
      <c r="Z8" s="45">
        <f>IF($C8&lt;&gt;"",SUMIF(PERINCIAN!$A:$A,$A8,PERINCIAN!AB:AB),"")</f>
        <v>0</v>
      </c>
      <c r="AA8" s="41">
        <f>IF($C8&lt;&gt;"",SUMIF(PERINCIAN!$A:$A,$A8,PERINCIAN!AC:AC),"")</f>
        <v>0</v>
      </c>
      <c r="AB8" s="59"/>
      <c r="AC8" s="60"/>
    </row>
    <row r="9" spans="1:29">
      <c r="A9" s="73" t="s">
        <v>144</v>
      </c>
      <c r="B9" s="74" t="s">
        <v>415</v>
      </c>
      <c r="C9" s="58">
        <f>IF(A9&lt;&gt;"",SUMIF(PERINCIAN!$A:$A,$A9,PERINCIAN!D:D)-D9,"")</f>
        <v>112800</v>
      </c>
      <c r="D9" s="63">
        <f t="shared" ref="D9:D33" si="0">IF(A9&lt;&gt;"",SUM(E9:F9),"")</f>
        <v>0</v>
      </c>
      <c r="E9" s="60">
        <f>IF(A9&lt;&gt;"",SUMIFS(PERINCIAN!D:D,PERINCIAN!$A:$A,$A9,PERINCIAN!$E:$E,"3x D11"),"")</f>
        <v>0</v>
      </c>
      <c r="F9" s="60">
        <f>IF(A9&lt;&gt;"",SUMIFS(PERINCIAN!D:D,PERINCIAN!$A:$A,$A9,PERINCIAN!$E:$E,"2x D11"),"")</f>
        <v>0</v>
      </c>
      <c r="G9" s="65">
        <f>IF(A9&lt;&gt;"",COUNTIFS(PERINCIAN!$A:$A,$A9,PERINCIAN!$E:$E,"3x D11"),"")</f>
        <v>0</v>
      </c>
      <c r="H9" s="65">
        <f>IF(A9&lt;&gt;"",COUNTIFS(PERINCIAN!$A:$A,$A9,PERINCIAN!$E:$E,"2x D11"),"")</f>
        <v>0</v>
      </c>
      <c r="I9" s="64">
        <f t="shared" ref="I9:I32" si="1">IF(A9&lt;&gt;"",SUM(L9:O9)-J9,"")</f>
        <v>10</v>
      </c>
      <c r="J9" s="39">
        <f t="shared" ref="J9:J32" si="2">IF(A9&lt;&gt;"",SUM(G9:H9),"")</f>
        <v>0</v>
      </c>
      <c r="K9" s="38"/>
      <c r="L9" s="37">
        <f>IF($C9&lt;&gt;"",SUMIF(PERINCIAN!$A:$A,$A9,PERINCIAN!Q:Q),"")</f>
        <v>1</v>
      </c>
      <c r="M9" s="54">
        <f>IF($C9&lt;&gt;"",SUMIF(PERINCIAN!$A:$A,$A9,PERINCIAN!R:R),"")</f>
        <v>1</v>
      </c>
      <c r="N9" s="54">
        <f>IF($C9&lt;&gt;"",SUMIF(PERINCIAN!$A:$A,$A9,PERINCIAN!S:S),"")</f>
        <v>7</v>
      </c>
      <c r="O9" s="39">
        <f>IF($C9&lt;&gt;"",SUMIF(PERINCIAN!$A:$A,$A9,PERINCIAN!T:T),"")</f>
        <v>1</v>
      </c>
      <c r="P9" s="38"/>
      <c r="Q9" s="37">
        <f>IF($C9&lt;&gt;"",SUMIF(PERINCIAN!$A:$A,$A9,PERINCIAN!U:U),"")</f>
        <v>4</v>
      </c>
      <c r="R9" s="54">
        <f>IF($C9&lt;&gt;"",SUMIF(PERINCIAN!$A:$A,$A9,PERINCIAN!V:V),"")</f>
        <v>6</v>
      </c>
      <c r="S9" s="39">
        <f>IF($C9&lt;&gt;"",SUMIF(PERINCIAN!$A:$A,$A9,PERINCIAN!W:W),"")</f>
        <v>0</v>
      </c>
      <c r="T9" s="38"/>
      <c r="U9" s="37">
        <f>IF($C9&lt;&gt;"",SUMIF(PERINCIAN!$A:$A,$A9,PERINCIAN!X:X),"")</f>
        <v>7</v>
      </c>
      <c r="V9" s="54">
        <f>IF($C9&lt;&gt;"",SUMIF(PERINCIAN!$A:$A,$A9,PERINCIAN!Y:Y),"")</f>
        <v>2</v>
      </c>
      <c r="W9" s="54">
        <f>IF($C9&lt;&gt;"",SUMIF(PERINCIAN!$A:$A,$A9,PERINCIAN!Z:Z),"")</f>
        <v>1</v>
      </c>
      <c r="X9" s="39">
        <f>IF($C9&lt;&gt;"",SUMIF(PERINCIAN!$A:$A,$A9,PERINCIAN!AA:AA),"")</f>
        <v>0</v>
      </c>
      <c r="Y9" s="38"/>
      <c r="Z9" s="45">
        <f>IF($C9&lt;&gt;"",SUMIF(PERINCIAN!$A:$A,$A9,PERINCIAN!AB:AB),"")</f>
        <v>0</v>
      </c>
      <c r="AA9" s="41">
        <f>IF($C9&lt;&gt;"",SUMIF(PERINCIAN!$A:$A,$A9,PERINCIAN!AC:AC),"")</f>
        <v>0</v>
      </c>
      <c r="AB9" s="59"/>
      <c r="AC9" s="60"/>
    </row>
    <row r="10" spans="1:29">
      <c r="A10" s="73" t="s">
        <v>41</v>
      </c>
      <c r="B10" s="74" t="s">
        <v>416</v>
      </c>
      <c r="C10" s="58">
        <f>IF(A10&lt;&gt;"",SUMIF(PERINCIAN!$A:$A,$A10,PERINCIAN!D:D)-D10,"")</f>
        <v>115800</v>
      </c>
      <c r="D10" s="63">
        <f t="shared" si="0"/>
        <v>0</v>
      </c>
      <c r="E10" s="60">
        <f>IF(A10&lt;&gt;"",SUMIFS(PERINCIAN!D:D,PERINCIAN!$A:$A,$A10,PERINCIAN!$E:$E,"3x D11"),"")</f>
        <v>0</v>
      </c>
      <c r="F10" s="60">
        <f>IF(A10&lt;&gt;"",SUMIFS(PERINCIAN!D:D,PERINCIAN!$A:$A,$A10,PERINCIAN!$E:$E,"2x D11"),"")</f>
        <v>0</v>
      </c>
      <c r="G10" s="65">
        <f>IF(A10&lt;&gt;"",COUNTIFS(PERINCIAN!$A:$A,$A10,PERINCIAN!$E:$E,"3x D11"),"")</f>
        <v>0</v>
      </c>
      <c r="H10" s="65">
        <f>IF(A10&lt;&gt;"",COUNTIFS(PERINCIAN!$A:$A,$A10,PERINCIAN!$E:$E,"2x D11"),"")</f>
        <v>0</v>
      </c>
      <c r="I10" s="64">
        <f t="shared" si="1"/>
        <v>10</v>
      </c>
      <c r="J10" s="39">
        <f t="shared" si="2"/>
        <v>0</v>
      </c>
      <c r="K10" s="38"/>
      <c r="L10" s="37">
        <f>IF($C10&lt;&gt;"",SUMIF(PERINCIAN!$A:$A,$A10,PERINCIAN!Q:Q),"")</f>
        <v>0</v>
      </c>
      <c r="M10" s="54">
        <f>IF($C10&lt;&gt;"",SUMIF(PERINCIAN!$A:$A,$A10,PERINCIAN!R:R),"")</f>
        <v>0</v>
      </c>
      <c r="N10" s="54">
        <f>IF($C10&lt;&gt;"",SUMIF(PERINCIAN!$A:$A,$A10,PERINCIAN!S:S),"")</f>
        <v>9</v>
      </c>
      <c r="O10" s="39">
        <f>IF($C10&lt;&gt;"",SUMIF(PERINCIAN!$A:$A,$A10,PERINCIAN!T:T),"")</f>
        <v>1</v>
      </c>
      <c r="P10" s="38"/>
      <c r="Q10" s="37">
        <f>IF($C10&lt;&gt;"",SUMIF(PERINCIAN!$A:$A,$A10,PERINCIAN!U:U),"")</f>
        <v>4</v>
      </c>
      <c r="R10" s="54">
        <f>IF($C10&lt;&gt;"",SUMIF(PERINCIAN!$A:$A,$A10,PERINCIAN!V:V),"")</f>
        <v>6</v>
      </c>
      <c r="S10" s="39">
        <f>IF($C10&lt;&gt;"",SUMIF(PERINCIAN!$A:$A,$A10,PERINCIAN!W:W),"")</f>
        <v>0</v>
      </c>
      <c r="T10" s="38"/>
      <c r="U10" s="37">
        <f>IF($C10&lt;&gt;"",SUMIF(PERINCIAN!$A:$A,$A10,PERINCIAN!X:X),"")</f>
        <v>7</v>
      </c>
      <c r="V10" s="54">
        <f>IF($C10&lt;&gt;"",SUMIF(PERINCIAN!$A:$A,$A10,PERINCIAN!Y:Y),"")</f>
        <v>2</v>
      </c>
      <c r="W10" s="54">
        <f>IF($C10&lt;&gt;"",SUMIF(PERINCIAN!$A:$A,$A10,PERINCIAN!Z:Z),"")</f>
        <v>1</v>
      </c>
      <c r="X10" s="39">
        <f>IF($C10&lt;&gt;"",SUMIF(PERINCIAN!$A:$A,$A10,PERINCIAN!AA:AA),"")</f>
        <v>0</v>
      </c>
      <c r="Y10" s="38"/>
      <c r="Z10" s="45">
        <f>IF($C10&lt;&gt;"",SUMIF(PERINCIAN!$A:$A,$A10,PERINCIAN!AB:AB),"")</f>
        <v>0</v>
      </c>
      <c r="AA10" s="41">
        <f>IF($C10&lt;&gt;"",SUMIF(PERINCIAN!$A:$A,$A10,PERINCIAN!AC:AC),"")</f>
        <v>0</v>
      </c>
      <c r="AB10" s="59"/>
      <c r="AC10" s="60"/>
    </row>
    <row r="11" spans="1:29">
      <c r="A11" s="73" t="s">
        <v>259</v>
      </c>
      <c r="B11" s="74" t="s">
        <v>417</v>
      </c>
      <c r="C11" s="58">
        <f>IF(A11&lt;&gt;"",SUMIF(PERINCIAN!$A:$A,$A11,PERINCIAN!D:D)-D11,"")</f>
        <v>22800</v>
      </c>
      <c r="D11" s="63">
        <f t="shared" si="0"/>
        <v>0</v>
      </c>
      <c r="E11" s="60">
        <f>IF(A11&lt;&gt;"",SUMIFS(PERINCIAN!D:D,PERINCIAN!$A:$A,$A11,PERINCIAN!$E:$E,"3x D11"),"")</f>
        <v>0</v>
      </c>
      <c r="F11" s="60">
        <f>IF(A11&lt;&gt;"",SUMIFS(PERINCIAN!D:D,PERINCIAN!$A:$A,$A11,PERINCIAN!$E:$E,"2x D11"),"")</f>
        <v>0</v>
      </c>
      <c r="G11" s="65">
        <f>IF(A11&lt;&gt;"",COUNTIFS(PERINCIAN!$A:$A,$A11,PERINCIAN!$E:$E,"3x D11"),"")</f>
        <v>0</v>
      </c>
      <c r="H11" s="65">
        <f>IF(A11&lt;&gt;"",COUNTIFS(PERINCIAN!$A:$A,$A11,PERINCIAN!$E:$E,"2x D11"),"")</f>
        <v>0</v>
      </c>
      <c r="I11" s="64">
        <f t="shared" si="1"/>
        <v>3</v>
      </c>
      <c r="J11" s="39">
        <f t="shared" si="2"/>
        <v>0</v>
      </c>
      <c r="K11" s="38"/>
      <c r="L11" s="37">
        <f>IF($C11&lt;&gt;"",SUMIF(PERINCIAN!$A:$A,$A11,PERINCIAN!Q:Q),"")</f>
        <v>2</v>
      </c>
      <c r="M11" s="54">
        <f>IF($C11&lt;&gt;"",SUMIF(PERINCIAN!$A:$A,$A11,PERINCIAN!R:R),"")</f>
        <v>0</v>
      </c>
      <c r="N11" s="54">
        <f>IF($C11&lt;&gt;"",SUMIF(PERINCIAN!$A:$A,$A11,PERINCIAN!S:S),"")</f>
        <v>1</v>
      </c>
      <c r="O11" s="39">
        <f>IF($C11&lt;&gt;"",SUMIF(PERINCIAN!$A:$A,$A11,PERINCIAN!T:T),"")</f>
        <v>0</v>
      </c>
      <c r="P11" s="38"/>
      <c r="Q11" s="37">
        <f>IF($C11&lt;&gt;"",SUMIF(PERINCIAN!$A:$A,$A11,PERINCIAN!U:U),"")</f>
        <v>2</v>
      </c>
      <c r="R11" s="54">
        <f>IF($C11&lt;&gt;"",SUMIF(PERINCIAN!$A:$A,$A11,PERINCIAN!V:V),"")</f>
        <v>1</v>
      </c>
      <c r="S11" s="39">
        <f>IF($C11&lt;&gt;"",SUMIF(PERINCIAN!$A:$A,$A11,PERINCIAN!W:W),"")</f>
        <v>0</v>
      </c>
      <c r="T11" s="38"/>
      <c r="U11" s="37">
        <f>IF($C11&lt;&gt;"",SUMIF(PERINCIAN!$A:$A,$A11,PERINCIAN!X:X),"")</f>
        <v>3</v>
      </c>
      <c r="V11" s="54">
        <f>IF($C11&lt;&gt;"",SUMIF(PERINCIAN!$A:$A,$A11,PERINCIAN!Y:Y),"")</f>
        <v>0</v>
      </c>
      <c r="W11" s="54">
        <f>IF($C11&lt;&gt;"",SUMIF(PERINCIAN!$A:$A,$A11,PERINCIAN!Z:Z),"")</f>
        <v>0</v>
      </c>
      <c r="X11" s="39">
        <f>IF($C11&lt;&gt;"",SUMIF(PERINCIAN!$A:$A,$A11,PERINCIAN!AA:AA),"")</f>
        <v>0</v>
      </c>
      <c r="Y11" s="38"/>
      <c r="Z11" s="45">
        <f>IF($C11&lt;&gt;"",SUMIF(PERINCIAN!$A:$A,$A11,PERINCIAN!AB:AB),"")</f>
        <v>0</v>
      </c>
      <c r="AA11" s="41">
        <f>IF($C11&lt;&gt;"",SUMIF(PERINCIAN!$A:$A,$A11,PERINCIAN!AC:AC),"")</f>
        <v>0</v>
      </c>
      <c r="AB11" s="59"/>
      <c r="AC11" s="60"/>
    </row>
    <row r="12" spans="1:29">
      <c r="A12" s="73" t="s">
        <v>248</v>
      </c>
      <c r="B12" s="74">
        <v>3006890917</v>
      </c>
      <c r="C12" s="58">
        <f>IF(A12&lt;&gt;"",SUMIF(PERINCIAN!$A:$A,$A12,PERINCIAN!D:D)-D12,"")</f>
        <v>44500</v>
      </c>
      <c r="D12" s="63">
        <f t="shared" si="0"/>
        <v>25800</v>
      </c>
      <c r="E12" s="60">
        <f>IF(A12&lt;&gt;"",SUMIFS(PERINCIAN!D:D,PERINCIAN!$A:$A,$A12,PERINCIAN!$E:$E,"3x D11"),"")</f>
        <v>0</v>
      </c>
      <c r="F12" s="60">
        <f>IF(A12&lt;&gt;"",SUMIFS(PERINCIAN!D:D,PERINCIAN!$A:$A,$A12,PERINCIAN!$E:$E,"2x D11"),"")</f>
        <v>25800</v>
      </c>
      <c r="G12" s="65">
        <f>IF(A12&lt;&gt;"",COUNTIFS(PERINCIAN!$A:$A,$A12,PERINCIAN!$E:$E,"3x D11"),"")</f>
        <v>0</v>
      </c>
      <c r="H12" s="65">
        <f>IF(A12&lt;&gt;"",COUNTIFS(PERINCIAN!$A:$A,$A12,PERINCIAN!$E:$E,"2x D11"),"")</f>
        <v>1</v>
      </c>
      <c r="I12" s="64">
        <f t="shared" si="1"/>
        <v>5</v>
      </c>
      <c r="J12" s="39">
        <f t="shared" si="2"/>
        <v>1</v>
      </c>
      <c r="K12" s="38"/>
      <c r="L12" s="37">
        <f>IF($C12&lt;&gt;"",SUMIF(PERINCIAN!$A:$A,$A12,PERINCIAN!Q:Q),"")</f>
        <v>1</v>
      </c>
      <c r="M12" s="54">
        <f>IF($C12&lt;&gt;"",SUMIF(PERINCIAN!$A:$A,$A12,PERINCIAN!R:R),"")</f>
        <v>5</v>
      </c>
      <c r="N12" s="54">
        <f>IF($C12&lt;&gt;"",SUMIF(PERINCIAN!$A:$A,$A12,PERINCIAN!S:S),"")</f>
        <v>0</v>
      </c>
      <c r="O12" s="39">
        <f>IF($C12&lt;&gt;"",SUMIF(PERINCIAN!$A:$A,$A12,PERINCIAN!T:T),"")</f>
        <v>0</v>
      </c>
      <c r="P12" s="38"/>
      <c r="Q12" s="37">
        <f>IF($C12&lt;&gt;"",SUMIF(PERINCIAN!$A:$A,$A12,PERINCIAN!U:U),"")</f>
        <v>0</v>
      </c>
      <c r="R12" s="54">
        <f>IF($C12&lt;&gt;"",SUMIF(PERINCIAN!$A:$A,$A12,PERINCIAN!V:V),"")</f>
        <v>6</v>
      </c>
      <c r="S12" s="39">
        <f>IF($C12&lt;&gt;"",SUMIF(PERINCIAN!$A:$A,$A12,PERINCIAN!W:W),"")</f>
        <v>0</v>
      </c>
      <c r="T12" s="38"/>
      <c r="U12" s="37">
        <f>IF($C12&lt;&gt;"",SUMIF(PERINCIAN!$A:$A,$A12,PERINCIAN!X:X),"")</f>
        <v>5</v>
      </c>
      <c r="V12" s="54">
        <f>IF($C12&lt;&gt;"",SUMIF(PERINCIAN!$A:$A,$A12,PERINCIAN!Y:Y),"")</f>
        <v>1</v>
      </c>
      <c r="W12" s="54">
        <f>IF($C12&lt;&gt;"",SUMIF(PERINCIAN!$A:$A,$A12,PERINCIAN!Z:Z),"")</f>
        <v>0</v>
      </c>
      <c r="X12" s="39">
        <f>IF($C12&lt;&gt;"",SUMIF(PERINCIAN!$A:$A,$A12,PERINCIAN!AA:AA),"")</f>
        <v>0</v>
      </c>
      <c r="Y12" s="38"/>
      <c r="Z12" s="45">
        <f>IF($C12&lt;&gt;"",SUMIF(PERINCIAN!$A:$A,$A12,PERINCIAN!AB:AB),"")</f>
        <v>0</v>
      </c>
      <c r="AA12" s="41">
        <f>IF($C12&lt;&gt;"",SUMIF(PERINCIAN!$A:$A,$A12,PERINCIAN!AC:AC),"")</f>
        <v>2</v>
      </c>
      <c r="AB12" s="59"/>
      <c r="AC12" s="60"/>
    </row>
    <row r="13" spans="1:29">
      <c r="A13" s="73" t="s">
        <v>13</v>
      </c>
      <c r="B13" s="74" t="s">
        <v>418</v>
      </c>
      <c r="C13" s="58">
        <f>IF(A13&lt;&gt;"",SUMIF(PERINCIAN!$A:$A,$A13,PERINCIAN!D:D)-D13,"")</f>
        <v>86400</v>
      </c>
      <c r="D13" s="63">
        <f t="shared" si="0"/>
        <v>55300</v>
      </c>
      <c r="E13" s="60">
        <f>IF(A13&lt;&gt;"",SUMIFS(PERINCIAN!D:D,PERINCIAN!$A:$A,$A13,PERINCIAN!$E:$E,"3x D11"),"")</f>
        <v>29500</v>
      </c>
      <c r="F13" s="60">
        <f>IF(A13&lt;&gt;"",SUMIFS(PERINCIAN!D:D,PERINCIAN!$A:$A,$A13,PERINCIAN!$E:$E,"2x D11"),"")</f>
        <v>25800</v>
      </c>
      <c r="G13" s="65">
        <f>IF(A13&lt;&gt;"",COUNTIFS(PERINCIAN!$A:$A,$A13,PERINCIAN!$E:$E,"3x D11"),"")</f>
        <v>1</v>
      </c>
      <c r="H13" s="65">
        <f>IF(A13&lt;&gt;"",COUNTIFS(PERINCIAN!$A:$A,$A13,PERINCIAN!$E:$E,"2x D11"),"")</f>
        <v>1</v>
      </c>
      <c r="I13" s="64">
        <f t="shared" si="1"/>
        <v>8</v>
      </c>
      <c r="J13" s="39">
        <f t="shared" si="2"/>
        <v>2</v>
      </c>
      <c r="K13" s="38"/>
      <c r="L13" s="37">
        <f>IF($C13&lt;&gt;"",SUMIF(PERINCIAN!$A:$A,$A13,PERINCIAN!Q:Q),"")</f>
        <v>0</v>
      </c>
      <c r="M13" s="54">
        <f>IF($C13&lt;&gt;"",SUMIF(PERINCIAN!$A:$A,$A13,PERINCIAN!R:R),"")</f>
        <v>3</v>
      </c>
      <c r="N13" s="54">
        <f>IF($C13&lt;&gt;"",SUMIF(PERINCIAN!$A:$A,$A13,PERINCIAN!S:S),"")</f>
        <v>7</v>
      </c>
      <c r="O13" s="39">
        <f>IF($C13&lt;&gt;"",SUMIF(PERINCIAN!$A:$A,$A13,PERINCIAN!T:T),"")</f>
        <v>0</v>
      </c>
      <c r="P13" s="38"/>
      <c r="Q13" s="37">
        <f>IF($C13&lt;&gt;"",SUMIF(PERINCIAN!$A:$A,$A13,PERINCIAN!U:U),"")</f>
        <v>2</v>
      </c>
      <c r="R13" s="54">
        <f>IF($C13&lt;&gt;"",SUMIF(PERINCIAN!$A:$A,$A13,PERINCIAN!V:V),"")</f>
        <v>8</v>
      </c>
      <c r="S13" s="39">
        <f>IF($C13&lt;&gt;"",SUMIF(PERINCIAN!$A:$A,$A13,PERINCIAN!W:W),"")</f>
        <v>0</v>
      </c>
      <c r="T13" s="38"/>
      <c r="U13" s="37">
        <f>IF($C13&lt;&gt;"",SUMIF(PERINCIAN!$A:$A,$A13,PERINCIAN!X:X),"")</f>
        <v>7</v>
      </c>
      <c r="V13" s="54">
        <f>IF($C13&lt;&gt;"",SUMIF(PERINCIAN!$A:$A,$A13,PERINCIAN!Y:Y),"")</f>
        <v>3</v>
      </c>
      <c r="W13" s="54">
        <f>IF($C13&lt;&gt;"",SUMIF(PERINCIAN!$A:$A,$A13,PERINCIAN!Z:Z),"")</f>
        <v>0</v>
      </c>
      <c r="X13" s="39">
        <f>IF($C13&lt;&gt;"",SUMIF(PERINCIAN!$A:$A,$A13,PERINCIAN!AA:AA),"")</f>
        <v>0</v>
      </c>
      <c r="Y13" s="38"/>
      <c r="Z13" s="45">
        <f>IF($C13&lt;&gt;"",SUMIF(PERINCIAN!$A:$A,$A13,PERINCIAN!AB:AB),"")</f>
        <v>0</v>
      </c>
      <c r="AA13" s="41">
        <f>IF($C13&lt;&gt;"",SUMIF(PERINCIAN!$A:$A,$A13,PERINCIAN!AC:AC),"")</f>
        <v>5</v>
      </c>
      <c r="AB13" s="59"/>
      <c r="AC13" s="60"/>
    </row>
    <row r="14" spans="1:29">
      <c r="A14" s="73" t="s">
        <v>247</v>
      </c>
      <c r="B14" s="74" t="s">
        <v>419</v>
      </c>
      <c r="C14" s="58">
        <f>IF(A14&lt;&gt;"",SUMIF(PERINCIAN!$A:$A,$A14,PERINCIAN!D:D)-D14,"")</f>
        <v>104800</v>
      </c>
      <c r="D14" s="63">
        <f t="shared" si="0"/>
        <v>25800</v>
      </c>
      <c r="E14" s="60">
        <f>IF(A14&lt;&gt;"",SUMIFS(PERINCIAN!D:D,PERINCIAN!$A:$A,$A14,PERINCIAN!$E:$E,"3x D11"),"")</f>
        <v>0</v>
      </c>
      <c r="F14" s="60">
        <f>IF(A14&lt;&gt;"",SUMIFS(PERINCIAN!D:D,PERINCIAN!$A:$A,$A14,PERINCIAN!$E:$E,"2x D11"),"")</f>
        <v>25800</v>
      </c>
      <c r="G14" s="65">
        <f>IF(A14&lt;&gt;"",COUNTIFS(PERINCIAN!$A:$A,$A14,PERINCIAN!$E:$E,"3x D11"),"")</f>
        <v>0</v>
      </c>
      <c r="H14" s="65">
        <f>IF(A14&lt;&gt;"",COUNTIFS(PERINCIAN!$A:$A,$A14,PERINCIAN!$E:$E,"2x D11"),"")</f>
        <v>1</v>
      </c>
      <c r="I14" s="64">
        <f t="shared" si="1"/>
        <v>12</v>
      </c>
      <c r="J14" s="39">
        <f t="shared" si="2"/>
        <v>1</v>
      </c>
      <c r="K14" s="38"/>
      <c r="L14" s="37">
        <f>IF($C14&lt;&gt;"",SUMIF(PERINCIAN!$A:$A,$A14,PERINCIAN!Q:Q),"")</f>
        <v>6</v>
      </c>
      <c r="M14" s="54">
        <f>IF($C14&lt;&gt;"",SUMIF(PERINCIAN!$A:$A,$A14,PERINCIAN!R:R),"")</f>
        <v>7</v>
      </c>
      <c r="N14" s="54">
        <f>IF($C14&lt;&gt;"",SUMIF(PERINCIAN!$A:$A,$A14,PERINCIAN!S:S),"")</f>
        <v>0</v>
      </c>
      <c r="O14" s="39">
        <f>IF($C14&lt;&gt;"",SUMIF(PERINCIAN!$A:$A,$A14,PERINCIAN!T:T),"")</f>
        <v>0</v>
      </c>
      <c r="P14" s="38"/>
      <c r="Q14" s="37">
        <f>IF($C14&lt;&gt;"",SUMIF(PERINCIAN!$A:$A,$A14,PERINCIAN!U:U),"")</f>
        <v>2</v>
      </c>
      <c r="R14" s="54">
        <f>IF($C14&lt;&gt;"",SUMIF(PERINCIAN!$A:$A,$A14,PERINCIAN!V:V),"")</f>
        <v>11</v>
      </c>
      <c r="S14" s="39">
        <f>IF($C14&lt;&gt;"",SUMIF(PERINCIAN!$A:$A,$A14,PERINCIAN!W:W),"")</f>
        <v>0</v>
      </c>
      <c r="T14" s="38"/>
      <c r="U14" s="37">
        <f>IF($C14&lt;&gt;"",SUMIF(PERINCIAN!$A:$A,$A14,PERINCIAN!X:X),"")</f>
        <v>9</v>
      </c>
      <c r="V14" s="54">
        <f>IF($C14&lt;&gt;"",SUMIF(PERINCIAN!$A:$A,$A14,PERINCIAN!Y:Y),"")</f>
        <v>3</v>
      </c>
      <c r="W14" s="54">
        <f>IF($C14&lt;&gt;"",SUMIF(PERINCIAN!$A:$A,$A14,PERINCIAN!Z:Z),"")</f>
        <v>1</v>
      </c>
      <c r="X14" s="39">
        <f>IF($C14&lt;&gt;"",SUMIF(PERINCIAN!$A:$A,$A14,PERINCIAN!AA:AA),"")</f>
        <v>0</v>
      </c>
      <c r="Y14" s="38"/>
      <c r="Z14" s="45">
        <f>IF($C14&lt;&gt;"",SUMIF(PERINCIAN!$A:$A,$A14,PERINCIAN!AB:AB),"")</f>
        <v>5</v>
      </c>
      <c r="AA14" s="41">
        <f>IF($C14&lt;&gt;"",SUMIF(PERINCIAN!$A:$A,$A14,PERINCIAN!AC:AC),"")</f>
        <v>2</v>
      </c>
      <c r="AB14" s="59"/>
      <c r="AC14" s="60"/>
    </row>
    <row r="15" spans="1:29">
      <c r="A15" s="73" t="s">
        <v>50</v>
      </c>
      <c r="B15" s="74" t="s">
        <v>420</v>
      </c>
      <c r="C15" s="58">
        <f>IF(A15&lt;&gt;"",SUMIF(PERINCIAN!$A:$A,$A15,PERINCIAN!D:D)-D15,"")</f>
        <v>117400</v>
      </c>
      <c r="D15" s="63">
        <f t="shared" si="0"/>
        <v>0</v>
      </c>
      <c r="E15" s="60">
        <f>IF(A15&lt;&gt;"",SUMIFS(PERINCIAN!D:D,PERINCIAN!$A:$A,$A15,PERINCIAN!$E:$E,"3x D11"),"")</f>
        <v>0</v>
      </c>
      <c r="F15" s="60">
        <f>IF(A15&lt;&gt;"",SUMIFS(PERINCIAN!D:D,PERINCIAN!$A:$A,$A15,PERINCIAN!$E:$E,"2x D11"),"")</f>
        <v>0</v>
      </c>
      <c r="G15" s="65">
        <f>IF(A15&lt;&gt;"",COUNTIFS(PERINCIAN!$A:$A,$A15,PERINCIAN!$E:$E,"3x D11"),"")</f>
        <v>0</v>
      </c>
      <c r="H15" s="65">
        <f>IF(A15&lt;&gt;"",COUNTIFS(PERINCIAN!$A:$A,$A15,PERINCIAN!$E:$E,"2x D11"),"")</f>
        <v>0</v>
      </c>
      <c r="I15" s="64">
        <f t="shared" si="1"/>
        <v>9</v>
      </c>
      <c r="J15" s="39">
        <f t="shared" si="2"/>
        <v>0</v>
      </c>
      <c r="K15" s="38"/>
      <c r="L15" s="37">
        <f>IF($C15&lt;&gt;"",SUMIF(PERINCIAN!$A:$A,$A15,PERINCIAN!Q:Q),"")</f>
        <v>0</v>
      </c>
      <c r="M15" s="54">
        <f>IF($C15&lt;&gt;"",SUMIF(PERINCIAN!$A:$A,$A15,PERINCIAN!R:R),"")</f>
        <v>0</v>
      </c>
      <c r="N15" s="54">
        <f>IF($C15&lt;&gt;"",SUMIF(PERINCIAN!$A:$A,$A15,PERINCIAN!S:S),"")</f>
        <v>8</v>
      </c>
      <c r="O15" s="39">
        <f>IF($C15&lt;&gt;"",SUMIF(PERINCIAN!$A:$A,$A15,PERINCIAN!T:T),"")</f>
        <v>1</v>
      </c>
      <c r="P15" s="38"/>
      <c r="Q15" s="37">
        <f>IF($C15&lt;&gt;"",SUMIF(PERINCIAN!$A:$A,$A15,PERINCIAN!U:U),"")</f>
        <v>3</v>
      </c>
      <c r="R15" s="54">
        <f>IF($C15&lt;&gt;"",SUMIF(PERINCIAN!$A:$A,$A15,PERINCIAN!V:V),"")</f>
        <v>6</v>
      </c>
      <c r="S15" s="39">
        <f>IF($C15&lt;&gt;"",SUMIF(PERINCIAN!$A:$A,$A15,PERINCIAN!W:W),"")</f>
        <v>0</v>
      </c>
      <c r="T15" s="38"/>
      <c r="U15" s="37">
        <f>IF($C15&lt;&gt;"",SUMIF(PERINCIAN!$A:$A,$A15,PERINCIAN!X:X),"")</f>
        <v>4</v>
      </c>
      <c r="V15" s="54">
        <f>IF($C15&lt;&gt;"",SUMIF(PERINCIAN!$A:$A,$A15,PERINCIAN!Y:Y),"")</f>
        <v>4</v>
      </c>
      <c r="W15" s="54">
        <f>IF($C15&lt;&gt;"",SUMIF(PERINCIAN!$A:$A,$A15,PERINCIAN!Z:Z),"")</f>
        <v>1</v>
      </c>
      <c r="X15" s="39">
        <f>IF($C15&lt;&gt;"",SUMIF(PERINCIAN!$A:$A,$A15,PERINCIAN!AA:AA),"")</f>
        <v>0</v>
      </c>
      <c r="Y15" s="38"/>
      <c r="Z15" s="45">
        <f>IF($C15&lt;&gt;"",SUMIF(PERINCIAN!$A:$A,$A15,PERINCIAN!AB:AB),"")</f>
        <v>0</v>
      </c>
      <c r="AA15" s="41">
        <f>IF($C15&lt;&gt;"",SUMIF(PERINCIAN!$A:$A,$A15,PERINCIAN!AC:AC),"")</f>
        <v>0</v>
      </c>
      <c r="AB15" s="59"/>
      <c r="AC15" s="60"/>
    </row>
    <row r="16" spans="1:29">
      <c r="A16" s="73" t="s">
        <v>408</v>
      </c>
      <c r="B16" s="74" t="s">
        <v>421</v>
      </c>
      <c r="C16" s="58">
        <f>IF(A16&lt;&gt;"",SUMIF(PERINCIAN!$A:$A,$A16,PERINCIAN!D:D)-D16,"")</f>
        <v>66200</v>
      </c>
      <c r="D16" s="63">
        <f t="shared" si="0"/>
        <v>0</v>
      </c>
      <c r="E16" s="60">
        <f>IF(A16&lt;&gt;"",SUMIFS(PERINCIAN!D:D,PERINCIAN!$A:$A,$A16,PERINCIAN!$E:$E,"3x D11"),"")</f>
        <v>0</v>
      </c>
      <c r="F16" s="60">
        <f>IF(A16&lt;&gt;"",SUMIFS(PERINCIAN!D:D,PERINCIAN!$A:$A,$A16,PERINCIAN!$E:$E,"2x D11"),"")</f>
        <v>0</v>
      </c>
      <c r="G16" s="65">
        <f>IF(A16&lt;&gt;"",COUNTIFS(PERINCIAN!$A:$A,$A16,PERINCIAN!$E:$E,"3x D11"),"")</f>
        <v>0</v>
      </c>
      <c r="H16" s="65">
        <f>IF(A16&lt;&gt;"",COUNTIFS(PERINCIAN!$A:$A,$A16,PERINCIAN!$E:$E,"2x D11"),"")</f>
        <v>0</v>
      </c>
      <c r="I16" s="64">
        <f t="shared" si="1"/>
        <v>6</v>
      </c>
      <c r="J16" s="39">
        <f t="shared" si="2"/>
        <v>0</v>
      </c>
      <c r="K16" s="38"/>
      <c r="L16" s="37">
        <f>IF($C16&lt;&gt;"",SUMIF(PERINCIAN!$A:$A,$A16,PERINCIAN!Q:Q),"")</f>
        <v>0</v>
      </c>
      <c r="M16" s="54">
        <f>IF($C16&lt;&gt;"",SUMIF(PERINCIAN!$A:$A,$A16,PERINCIAN!R:R),"")</f>
        <v>1</v>
      </c>
      <c r="N16" s="54">
        <f>IF($C16&lt;&gt;"",SUMIF(PERINCIAN!$A:$A,$A16,PERINCIAN!S:S),"")</f>
        <v>4</v>
      </c>
      <c r="O16" s="39">
        <f>IF($C16&lt;&gt;"",SUMIF(PERINCIAN!$A:$A,$A16,PERINCIAN!T:T),"")</f>
        <v>1</v>
      </c>
      <c r="P16" s="38"/>
      <c r="Q16" s="37">
        <f>IF($C16&lt;&gt;"",SUMIF(PERINCIAN!$A:$A,$A16,PERINCIAN!U:U),"")</f>
        <v>4</v>
      </c>
      <c r="R16" s="54">
        <f>IF($C16&lt;&gt;"",SUMIF(PERINCIAN!$A:$A,$A16,PERINCIAN!V:V),"")</f>
        <v>2</v>
      </c>
      <c r="S16" s="39">
        <f>IF($C16&lt;&gt;"",SUMIF(PERINCIAN!$A:$A,$A16,PERINCIAN!W:W),"")</f>
        <v>0</v>
      </c>
      <c r="T16" s="38"/>
      <c r="U16" s="37">
        <f>IF($C16&lt;&gt;"",SUMIF(PERINCIAN!$A:$A,$A16,PERINCIAN!X:X),"")</f>
        <v>4</v>
      </c>
      <c r="V16" s="54">
        <f>IF($C16&lt;&gt;"",SUMIF(PERINCIAN!$A:$A,$A16,PERINCIAN!Y:Y),"")</f>
        <v>1</v>
      </c>
      <c r="W16" s="54">
        <f>IF($C16&lt;&gt;"",SUMIF(PERINCIAN!$A:$A,$A16,PERINCIAN!Z:Z),"")</f>
        <v>1</v>
      </c>
      <c r="X16" s="39">
        <f>IF($C16&lt;&gt;"",SUMIF(PERINCIAN!$A:$A,$A16,PERINCIAN!AA:AA),"")</f>
        <v>0</v>
      </c>
      <c r="Y16" s="38"/>
      <c r="Z16" s="45">
        <f>IF($C16&lt;&gt;"",SUMIF(PERINCIAN!$A:$A,$A16,PERINCIAN!AB:AB),"")</f>
        <v>0</v>
      </c>
      <c r="AA16" s="41">
        <f>IF($C16&lt;&gt;"",SUMIF(PERINCIAN!$A:$A,$A16,PERINCIAN!AC:AC),"")</f>
        <v>0</v>
      </c>
      <c r="AB16" s="59"/>
      <c r="AC16" s="60"/>
    </row>
    <row r="17" spans="1:29">
      <c r="A17" s="73" t="s">
        <v>409</v>
      </c>
      <c r="B17" s="74" t="s">
        <v>422</v>
      </c>
      <c r="C17" s="58">
        <f>IF(A17&lt;&gt;"",SUMIF(PERINCIAN!$A:$A,$A17,PERINCIAN!D:D)-D17,"")</f>
        <v>94100</v>
      </c>
      <c r="D17" s="63">
        <f t="shared" si="0"/>
        <v>0</v>
      </c>
      <c r="E17" s="60">
        <f>IF(A17&lt;&gt;"",SUMIFS(PERINCIAN!D:D,PERINCIAN!$A:$A,$A17,PERINCIAN!$E:$E,"3x D11"),"")</f>
        <v>0</v>
      </c>
      <c r="F17" s="60">
        <f>IF(A17&lt;&gt;"",SUMIFS(PERINCIAN!D:D,PERINCIAN!$A:$A,$A17,PERINCIAN!$E:$E,"2x D11"),"")</f>
        <v>0</v>
      </c>
      <c r="G17" s="65">
        <f>IF(A17&lt;&gt;"",COUNTIFS(PERINCIAN!$A:$A,$A17,PERINCIAN!$E:$E,"3x D11"),"")</f>
        <v>0</v>
      </c>
      <c r="H17" s="65">
        <f>IF(A17&lt;&gt;"",COUNTIFS(PERINCIAN!$A:$A,$A17,PERINCIAN!$E:$E,"2x D11"),"")</f>
        <v>0</v>
      </c>
      <c r="I17" s="64">
        <f t="shared" si="1"/>
        <v>10</v>
      </c>
      <c r="J17" s="39">
        <f t="shared" si="2"/>
        <v>0</v>
      </c>
      <c r="K17" s="38"/>
      <c r="L17" s="37">
        <f>IF($C17&lt;&gt;"",SUMIF(PERINCIAN!$A:$A,$A17,PERINCIAN!Q:Q),"")</f>
        <v>0</v>
      </c>
      <c r="M17" s="54">
        <f>IF($C17&lt;&gt;"",SUMIF(PERINCIAN!$A:$A,$A17,PERINCIAN!R:R),"")</f>
        <v>2</v>
      </c>
      <c r="N17" s="54">
        <f>IF($C17&lt;&gt;"",SUMIF(PERINCIAN!$A:$A,$A17,PERINCIAN!S:S),"")</f>
        <v>7</v>
      </c>
      <c r="O17" s="39">
        <f>IF($C17&lt;&gt;"",SUMIF(PERINCIAN!$A:$A,$A17,PERINCIAN!T:T),"")</f>
        <v>1</v>
      </c>
      <c r="P17" s="38"/>
      <c r="Q17" s="37">
        <f>IF($C17&lt;&gt;"",SUMIF(PERINCIAN!$A:$A,$A17,PERINCIAN!U:U),"")</f>
        <v>6</v>
      </c>
      <c r="R17" s="54">
        <f>IF($C17&lt;&gt;"",SUMIF(PERINCIAN!$A:$A,$A17,PERINCIAN!V:V),"")</f>
        <v>4</v>
      </c>
      <c r="S17" s="39">
        <f>IF($C17&lt;&gt;"",SUMIF(PERINCIAN!$A:$A,$A17,PERINCIAN!W:W),"")</f>
        <v>0</v>
      </c>
      <c r="T17" s="38"/>
      <c r="U17" s="37">
        <f>IF($C17&lt;&gt;"",SUMIF(PERINCIAN!$A:$A,$A17,PERINCIAN!X:X),"")</f>
        <v>8</v>
      </c>
      <c r="V17" s="54">
        <f>IF($C17&lt;&gt;"",SUMIF(PERINCIAN!$A:$A,$A17,PERINCIAN!Y:Y),"")</f>
        <v>2</v>
      </c>
      <c r="W17" s="54">
        <f>IF($C17&lt;&gt;"",SUMIF(PERINCIAN!$A:$A,$A17,PERINCIAN!Z:Z),"")</f>
        <v>0</v>
      </c>
      <c r="X17" s="39">
        <f>IF($C17&lt;&gt;"",SUMIF(PERINCIAN!$A:$A,$A17,PERINCIAN!AA:AA),"")</f>
        <v>0</v>
      </c>
      <c r="Y17" s="38"/>
      <c r="Z17" s="45">
        <f>IF($C17&lt;&gt;"",SUMIF(PERINCIAN!$A:$A,$A17,PERINCIAN!AB:AB),"")</f>
        <v>0</v>
      </c>
      <c r="AA17" s="41">
        <f>IF($C17&lt;&gt;"",SUMIF(PERINCIAN!$A:$A,$A17,PERINCIAN!AC:AC),"")</f>
        <v>0</v>
      </c>
      <c r="AB17" s="59"/>
      <c r="AC17" s="60"/>
    </row>
    <row r="18" spans="1:29">
      <c r="A18" s="73" t="s">
        <v>4</v>
      </c>
      <c r="B18" s="74" t="s">
        <v>423</v>
      </c>
      <c r="C18" s="58">
        <f>IF(A18&lt;&gt;"",SUMIF(PERINCIAN!$A:$A,$A18,PERINCIAN!D:D)-D18,"")</f>
        <v>0</v>
      </c>
      <c r="D18" s="63">
        <f t="shared" si="0"/>
        <v>0</v>
      </c>
      <c r="E18" s="60">
        <f>IF(A18&lt;&gt;"",SUMIFS(PERINCIAN!D:D,PERINCIAN!$A:$A,$A18,PERINCIAN!$E:$E,"3x D11"),"")</f>
        <v>0</v>
      </c>
      <c r="F18" s="60">
        <f>IF(A18&lt;&gt;"",SUMIFS(PERINCIAN!D:D,PERINCIAN!$A:$A,$A18,PERINCIAN!$E:$E,"2x D11"),"")</f>
        <v>0</v>
      </c>
      <c r="G18" s="65">
        <f>IF(A18&lt;&gt;"",COUNTIFS(PERINCIAN!$A:$A,$A18,PERINCIAN!$E:$E,"3x D11"),"")</f>
        <v>0</v>
      </c>
      <c r="H18" s="65">
        <f>IF(A18&lt;&gt;"",COUNTIFS(PERINCIAN!$A:$A,$A18,PERINCIAN!$E:$E,"2x D11"),"")</f>
        <v>0</v>
      </c>
      <c r="I18" s="64">
        <f t="shared" si="1"/>
        <v>0</v>
      </c>
      <c r="J18" s="39">
        <f t="shared" si="2"/>
        <v>0</v>
      </c>
      <c r="K18" s="38"/>
      <c r="L18" s="37">
        <f>IF($C18&lt;&gt;"",SUMIF(PERINCIAN!$A:$A,$A18,PERINCIAN!Q:Q),"")</f>
        <v>0</v>
      </c>
      <c r="M18" s="54">
        <f>IF($C18&lt;&gt;"",SUMIF(PERINCIAN!$A:$A,$A18,PERINCIAN!R:R),"")</f>
        <v>0</v>
      </c>
      <c r="N18" s="54">
        <f>IF($C18&lt;&gt;"",SUMIF(PERINCIAN!$A:$A,$A18,PERINCIAN!S:S),"")</f>
        <v>0</v>
      </c>
      <c r="O18" s="39">
        <f>IF($C18&lt;&gt;"",SUMIF(PERINCIAN!$A:$A,$A18,PERINCIAN!T:T),"")</f>
        <v>0</v>
      </c>
      <c r="P18" s="38"/>
      <c r="Q18" s="37">
        <f>IF($C18&lt;&gt;"",SUMIF(PERINCIAN!$A:$A,$A18,PERINCIAN!U:U),"")</f>
        <v>0</v>
      </c>
      <c r="R18" s="54">
        <f>IF($C18&lt;&gt;"",SUMIF(PERINCIAN!$A:$A,$A18,PERINCIAN!V:V),"")</f>
        <v>0</v>
      </c>
      <c r="S18" s="39">
        <f>IF($C18&lt;&gt;"",SUMIF(PERINCIAN!$A:$A,$A18,PERINCIAN!W:W),"")</f>
        <v>0</v>
      </c>
      <c r="T18" s="38"/>
      <c r="U18" s="37">
        <f>IF($C18&lt;&gt;"",SUMIF(PERINCIAN!$A:$A,$A18,PERINCIAN!X:X),"")</f>
        <v>0</v>
      </c>
      <c r="V18" s="54">
        <f>IF($C18&lt;&gt;"",SUMIF(PERINCIAN!$A:$A,$A18,PERINCIAN!Y:Y),"")</f>
        <v>0</v>
      </c>
      <c r="W18" s="54">
        <f>IF($C18&lt;&gt;"",SUMIF(PERINCIAN!$A:$A,$A18,PERINCIAN!Z:Z),"")</f>
        <v>0</v>
      </c>
      <c r="X18" s="39">
        <f>IF($C18&lt;&gt;"",SUMIF(PERINCIAN!$A:$A,$A18,PERINCIAN!AA:AA),"")</f>
        <v>0</v>
      </c>
      <c r="Y18" s="38"/>
      <c r="Z18" s="45">
        <f>IF($C18&lt;&gt;"",SUMIF(PERINCIAN!$A:$A,$A18,PERINCIAN!AB:AB),"")</f>
        <v>0</v>
      </c>
      <c r="AA18" s="41">
        <f>IF($C18&lt;&gt;"",SUMIF(PERINCIAN!$A:$A,$A18,PERINCIAN!AC:AC),"")</f>
        <v>0</v>
      </c>
      <c r="AB18" s="59"/>
      <c r="AC18" s="60"/>
    </row>
    <row r="19" spans="1:29" s="30" customFormat="1">
      <c r="A19" s="73" t="s">
        <v>399</v>
      </c>
      <c r="B19" s="74" t="s">
        <v>424</v>
      </c>
      <c r="C19" s="58">
        <f>IF(A19&lt;&gt;"",SUMIF(PERINCIAN!$A:$A,$A19,PERINCIAN!D:D)-D19,"")</f>
        <v>110700</v>
      </c>
      <c r="D19" s="63">
        <f t="shared" si="0"/>
        <v>0</v>
      </c>
      <c r="E19" s="60">
        <f>IF(A19&lt;&gt;"",SUMIFS(PERINCIAN!D:D,PERINCIAN!$A:$A,$A19,PERINCIAN!$E:$E,"3x D11"),"")</f>
        <v>0</v>
      </c>
      <c r="F19" s="60">
        <f>IF(A19&lt;&gt;"",SUMIFS(PERINCIAN!D:D,PERINCIAN!$A:$A,$A19,PERINCIAN!$E:$E,"2x D11"),"")</f>
        <v>0</v>
      </c>
      <c r="G19" s="65">
        <f>IF(A19&lt;&gt;"",COUNTIFS(PERINCIAN!$A:$A,$A19,PERINCIAN!$E:$E,"3x D11"),"")</f>
        <v>0</v>
      </c>
      <c r="H19" s="65">
        <f>IF(A19&lt;&gt;"",COUNTIFS(PERINCIAN!$A:$A,$A19,PERINCIAN!$E:$E,"2x D11"),"")</f>
        <v>0</v>
      </c>
      <c r="I19" s="64">
        <f t="shared" si="1"/>
        <v>10</v>
      </c>
      <c r="J19" s="39">
        <f t="shared" si="2"/>
        <v>0</v>
      </c>
      <c r="K19" s="38"/>
      <c r="L19" s="37">
        <f>IF($C19&lt;&gt;"",SUMIF(PERINCIAN!$A:$A,$A19,PERINCIAN!Q:Q),"")</f>
        <v>0</v>
      </c>
      <c r="M19" s="54">
        <f>IF($C19&lt;&gt;"",SUMIF(PERINCIAN!$A:$A,$A19,PERINCIAN!R:R),"")</f>
        <v>2</v>
      </c>
      <c r="N19" s="54">
        <f>IF($C19&lt;&gt;"",SUMIF(PERINCIAN!$A:$A,$A19,PERINCIAN!S:S),"")</f>
        <v>6</v>
      </c>
      <c r="O19" s="39">
        <f>IF($C19&lt;&gt;"",SUMIF(PERINCIAN!$A:$A,$A19,PERINCIAN!T:T),"")</f>
        <v>2</v>
      </c>
      <c r="P19" s="38"/>
      <c r="Q19" s="37">
        <f>IF($C19&lt;&gt;"",SUMIF(PERINCIAN!$A:$A,$A19,PERINCIAN!U:U),"")</f>
        <v>5</v>
      </c>
      <c r="R19" s="54">
        <f>IF($C19&lt;&gt;"",SUMIF(PERINCIAN!$A:$A,$A19,PERINCIAN!V:V),"")</f>
        <v>5</v>
      </c>
      <c r="S19" s="39">
        <f>IF($C19&lt;&gt;"",SUMIF(PERINCIAN!$A:$A,$A19,PERINCIAN!W:W),"")</f>
        <v>0</v>
      </c>
      <c r="T19" s="38"/>
      <c r="U19" s="37">
        <f>IF($C19&lt;&gt;"",SUMIF(PERINCIAN!$A:$A,$A19,PERINCIAN!X:X),"")</f>
        <v>6</v>
      </c>
      <c r="V19" s="54">
        <f>IF($C19&lt;&gt;"",SUMIF(PERINCIAN!$A:$A,$A19,PERINCIAN!Y:Y),"")</f>
        <v>3</v>
      </c>
      <c r="W19" s="54">
        <f>IF($C19&lt;&gt;"",SUMIF(PERINCIAN!$A:$A,$A19,PERINCIAN!Z:Z),"")</f>
        <v>1</v>
      </c>
      <c r="X19" s="39">
        <f>IF($C19&lt;&gt;"",SUMIF(PERINCIAN!$A:$A,$A19,PERINCIAN!AA:AA),"")</f>
        <v>0</v>
      </c>
      <c r="Y19" s="38"/>
      <c r="Z19" s="45">
        <f>IF($C19&lt;&gt;"",SUMIF(PERINCIAN!$A:$A,$A19,PERINCIAN!AB:AB),"")</f>
        <v>0</v>
      </c>
      <c r="AA19" s="41">
        <f>IF($C19&lt;&gt;"",SUMIF(PERINCIAN!$A:$A,$A19,PERINCIAN!AC:AC),"")</f>
        <v>0</v>
      </c>
      <c r="AB19" s="59"/>
      <c r="AC19" s="60"/>
    </row>
    <row r="20" spans="1:29" s="30" customFormat="1">
      <c r="A20" s="73" t="s">
        <v>398</v>
      </c>
      <c r="B20" s="75">
        <v>1605810717</v>
      </c>
      <c r="C20" s="58">
        <f>IF(A20&lt;&gt;"",SUMIF(PERINCIAN!$A:$A,$A20,PERINCIAN!D:D)-D20,"")</f>
        <v>86000</v>
      </c>
      <c r="D20" s="63">
        <f t="shared" si="0"/>
        <v>0</v>
      </c>
      <c r="E20" s="60">
        <f>IF(A20&lt;&gt;"",SUMIFS(PERINCIAN!D:D,PERINCIAN!$A:$A,$A20,PERINCIAN!$E:$E,"3x D11"),"")</f>
        <v>0</v>
      </c>
      <c r="F20" s="60">
        <f>IF(A20&lt;&gt;"",SUMIFS(PERINCIAN!D:D,PERINCIAN!$A:$A,$A20,PERINCIAN!$E:$E,"2x D11"),"")</f>
        <v>0</v>
      </c>
      <c r="G20" s="65">
        <f>IF(A20&lt;&gt;"",COUNTIFS(PERINCIAN!$A:$A,$A20,PERINCIAN!$E:$E,"3x D11"),"")</f>
        <v>0</v>
      </c>
      <c r="H20" s="65">
        <f>IF(A20&lt;&gt;"",COUNTIFS(PERINCIAN!$A:$A,$A20,PERINCIAN!$E:$E,"2x D11"),"")</f>
        <v>0</v>
      </c>
      <c r="I20" s="64">
        <f t="shared" si="1"/>
        <v>9</v>
      </c>
      <c r="J20" s="39">
        <f t="shared" si="2"/>
        <v>0</v>
      </c>
      <c r="K20" s="38"/>
      <c r="L20" s="37">
        <f>IF($C20&lt;&gt;"",SUMIF(PERINCIAN!$A:$A,$A20,PERINCIAN!Q:Q),"")</f>
        <v>0</v>
      </c>
      <c r="M20" s="54">
        <f>IF($C20&lt;&gt;"",SUMIF(PERINCIAN!$A:$A,$A20,PERINCIAN!R:R),"")</f>
        <v>2</v>
      </c>
      <c r="N20" s="54">
        <f>IF($C20&lt;&gt;"",SUMIF(PERINCIAN!$A:$A,$A20,PERINCIAN!S:S),"")</f>
        <v>7</v>
      </c>
      <c r="O20" s="39">
        <f>IF($C20&lt;&gt;"",SUMIF(PERINCIAN!$A:$A,$A20,PERINCIAN!T:T),"")</f>
        <v>0</v>
      </c>
      <c r="P20" s="38"/>
      <c r="Q20" s="37">
        <f>IF($C20&lt;&gt;"",SUMIF(PERINCIAN!$A:$A,$A20,PERINCIAN!U:U),"")</f>
        <v>5</v>
      </c>
      <c r="R20" s="54">
        <f>IF($C20&lt;&gt;"",SUMIF(PERINCIAN!$A:$A,$A20,PERINCIAN!V:V),"")</f>
        <v>4</v>
      </c>
      <c r="S20" s="39">
        <f>IF($C20&lt;&gt;"",SUMIF(PERINCIAN!$A:$A,$A20,PERINCIAN!W:W),"")</f>
        <v>0</v>
      </c>
      <c r="T20" s="38"/>
      <c r="U20" s="37">
        <f>IF($C20&lt;&gt;"",SUMIF(PERINCIAN!$A:$A,$A20,PERINCIAN!X:X),"")</f>
        <v>7</v>
      </c>
      <c r="V20" s="54">
        <f>IF($C20&lt;&gt;"",SUMIF(PERINCIAN!$A:$A,$A20,PERINCIAN!Y:Y),"")</f>
        <v>2</v>
      </c>
      <c r="W20" s="54">
        <f>IF($C20&lt;&gt;"",SUMIF(PERINCIAN!$A:$A,$A20,PERINCIAN!Z:Z),"")</f>
        <v>0</v>
      </c>
      <c r="X20" s="39">
        <f>IF($C20&lt;&gt;"",SUMIF(PERINCIAN!$A:$A,$A20,PERINCIAN!AA:AA),"")</f>
        <v>0</v>
      </c>
      <c r="Y20" s="38"/>
      <c r="Z20" s="45">
        <f>IF($C20&lt;&gt;"",SUMIF(PERINCIAN!$A:$A,$A20,PERINCIAN!AB:AB),"")</f>
        <v>0</v>
      </c>
      <c r="AA20" s="41">
        <f>IF($C20&lt;&gt;"",SUMIF(PERINCIAN!$A:$A,$A20,PERINCIAN!AC:AC),"")</f>
        <v>0</v>
      </c>
      <c r="AB20" s="59"/>
      <c r="AC20" s="60"/>
    </row>
    <row r="21" spans="1:29" s="30" customFormat="1">
      <c r="A21" s="73" t="s">
        <v>142</v>
      </c>
      <c r="B21" s="75" t="s">
        <v>425</v>
      </c>
      <c r="C21" s="58">
        <f>IF(A21&lt;&gt;"",SUMIF(PERINCIAN!$A:$A,$A21,PERINCIAN!D:D)-D21,"")</f>
        <v>100500</v>
      </c>
      <c r="D21" s="63">
        <f t="shared" si="0"/>
        <v>26500</v>
      </c>
      <c r="E21" s="60">
        <f>IF(A21&lt;&gt;"",SUMIFS(PERINCIAN!D:D,PERINCIAN!$A:$A,$A21,PERINCIAN!$E:$E,"3x D11"),"")</f>
        <v>26500</v>
      </c>
      <c r="F21" s="60">
        <f>IF(A21&lt;&gt;"",SUMIFS(PERINCIAN!D:D,PERINCIAN!$A:$A,$A21,PERINCIAN!$E:$E,"2x D11"),"")</f>
        <v>0</v>
      </c>
      <c r="G21" s="65">
        <f>IF(A21&lt;&gt;"",COUNTIFS(PERINCIAN!$A:$A,$A21,PERINCIAN!$E:$E,"3x D11"),"")</f>
        <v>1</v>
      </c>
      <c r="H21" s="65">
        <f>IF(A21&lt;&gt;"",COUNTIFS(PERINCIAN!$A:$A,$A21,PERINCIAN!$E:$E,"2x D11"),"")</f>
        <v>0</v>
      </c>
      <c r="I21" s="64">
        <f t="shared" si="1"/>
        <v>10</v>
      </c>
      <c r="J21" s="39">
        <f t="shared" si="2"/>
        <v>1</v>
      </c>
      <c r="K21" s="38"/>
      <c r="L21" s="37">
        <f>IF($C21&lt;&gt;"",SUMIF(PERINCIAN!$A:$A,$A21,PERINCIAN!Q:Q),"")</f>
        <v>4</v>
      </c>
      <c r="M21" s="54">
        <f>IF($C21&lt;&gt;"",SUMIF(PERINCIAN!$A:$A,$A21,PERINCIAN!R:R),"")</f>
        <v>0</v>
      </c>
      <c r="N21" s="54">
        <f>IF($C21&lt;&gt;"",SUMIF(PERINCIAN!$A:$A,$A21,PERINCIAN!S:S),"")</f>
        <v>5</v>
      </c>
      <c r="O21" s="39">
        <f>IF($C21&lt;&gt;"",SUMIF(PERINCIAN!$A:$A,$A21,PERINCIAN!T:T),"")</f>
        <v>2</v>
      </c>
      <c r="P21" s="38"/>
      <c r="Q21" s="37">
        <f>IF($C21&lt;&gt;"",SUMIF(PERINCIAN!$A:$A,$A21,PERINCIAN!U:U),"")</f>
        <v>2</v>
      </c>
      <c r="R21" s="54">
        <f>IF($C21&lt;&gt;"",SUMIF(PERINCIAN!$A:$A,$A21,PERINCIAN!V:V),"")</f>
        <v>9</v>
      </c>
      <c r="S21" s="39">
        <f>IF($C21&lt;&gt;"",SUMIF(PERINCIAN!$A:$A,$A21,PERINCIAN!W:W),"")</f>
        <v>0</v>
      </c>
      <c r="T21" s="38"/>
      <c r="U21" s="37">
        <f>IF($C21&lt;&gt;"",SUMIF(PERINCIAN!$A:$A,$A21,PERINCIAN!X:X),"")</f>
        <v>10</v>
      </c>
      <c r="V21" s="54">
        <f>IF($C21&lt;&gt;"",SUMIF(PERINCIAN!$A:$A,$A21,PERINCIAN!Y:Y),"")</f>
        <v>1</v>
      </c>
      <c r="W21" s="54">
        <f>IF($C21&lt;&gt;"",SUMIF(PERINCIAN!$A:$A,$A21,PERINCIAN!Z:Z),"")</f>
        <v>0</v>
      </c>
      <c r="X21" s="39">
        <f>IF($C21&lt;&gt;"",SUMIF(PERINCIAN!$A:$A,$A21,PERINCIAN!AA:AA),"")</f>
        <v>0</v>
      </c>
      <c r="Y21" s="38"/>
      <c r="Z21" s="45">
        <f>IF($C21&lt;&gt;"",SUMIF(PERINCIAN!$A:$A,$A21,PERINCIAN!AB:AB),"")</f>
        <v>2</v>
      </c>
      <c r="AA21" s="41">
        <f>IF($C21&lt;&gt;"",SUMIF(PERINCIAN!$A:$A,$A21,PERINCIAN!AC:AC),"")</f>
        <v>3</v>
      </c>
      <c r="AB21" s="59"/>
      <c r="AC21" s="60"/>
    </row>
    <row r="22" spans="1:29">
      <c r="A22" s="73" t="s">
        <v>143</v>
      </c>
      <c r="B22" s="74">
        <v>1002700817</v>
      </c>
      <c r="C22" s="58">
        <f>IF(A22&lt;&gt;"",SUMIF(PERINCIAN!$A:$A,$A22,PERINCIAN!D:D)-D22,"")</f>
        <v>63100</v>
      </c>
      <c r="D22" s="63">
        <f t="shared" si="0"/>
        <v>0</v>
      </c>
      <c r="E22" s="60">
        <f>IF(A22&lt;&gt;"",SUMIFS(PERINCIAN!D:D,PERINCIAN!$A:$A,$A22,PERINCIAN!$E:$E,"3x D11"),"")</f>
        <v>0</v>
      </c>
      <c r="F22" s="60">
        <f>IF(A22&lt;&gt;"",SUMIFS(PERINCIAN!D:D,PERINCIAN!$A:$A,$A22,PERINCIAN!$E:$E,"2x D11"),"")</f>
        <v>0</v>
      </c>
      <c r="G22" s="65">
        <f>IF(A22&lt;&gt;"",COUNTIFS(PERINCIAN!$A:$A,$A22,PERINCIAN!$E:$E,"3x D11"),"")</f>
        <v>0</v>
      </c>
      <c r="H22" s="65">
        <f>IF(A22&lt;&gt;"",COUNTIFS(PERINCIAN!$A:$A,$A22,PERINCIAN!$E:$E,"2x D11"),"")</f>
        <v>0</v>
      </c>
      <c r="I22" s="64">
        <f t="shared" si="1"/>
        <v>6</v>
      </c>
      <c r="J22" s="39">
        <f t="shared" si="2"/>
        <v>0</v>
      </c>
      <c r="K22" s="38"/>
      <c r="L22" s="37">
        <f>IF($C22&lt;&gt;"",SUMIF(PERINCIAN!$A:$A,$A22,PERINCIAN!Q:Q),"")</f>
        <v>0</v>
      </c>
      <c r="M22" s="54">
        <f>IF($C22&lt;&gt;"",SUMIF(PERINCIAN!$A:$A,$A22,PERINCIAN!R:R),"")</f>
        <v>1</v>
      </c>
      <c r="N22" s="54">
        <f>IF($C22&lt;&gt;"",SUMIF(PERINCIAN!$A:$A,$A22,PERINCIAN!S:S),"")</f>
        <v>4</v>
      </c>
      <c r="O22" s="39">
        <f>IF($C22&lt;&gt;"",SUMIF(PERINCIAN!$A:$A,$A22,PERINCIAN!T:T),"")</f>
        <v>1</v>
      </c>
      <c r="P22" s="38"/>
      <c r="Q22" s="37">
        <f>IF($C22&lt;&gt;"",SUMIF(PERINCIAN!$A:$A,$A22,PERINCIAN!U:U),"")</f>
        <v>2</v>
      </c>
      <c r="R22" s="54">
        <f>IF($C22&lt;&gt;"",SUMIF(PERINCIAN!$A:$A,$A22,PERINCIAN!V:V),"")</f>
        <v>4</v>
      </c>
      <c r="S22" s="39">
        <f>IF($C22&lt;&gt;"",SUMIF(PERINCIAN!$A:$A,$A22,PERINCIAN!W:W),"")</f>
        <v>0</v>
      </c>
      <c r="T22" s="38"/>
      <c r="U22" s="37">
        <f>IF($C22&lt;&gt;"",SUMIF(PERINCIAN!$A:$A,$A22,PERINCIAN!X:X),"")</f>
        <v>5</v>
      </c>
      <c r="V22" s="54">
        <f>IF($C22&lt;&gt;"",SUMIF(PERINCIAN!$A:$A,$A22,PERINCIAN!Y:Y),"")</f>
        <v>1</v>
      </c>
      <c r="W22" s="54">
        <f>IF($C22&lt;&gt;"",SUMIF(PERINCIAN!$A:$A,$A22,PERINCIAN!Z:Z),"")</f>
        <v>0</v>
      </c>
      <c r="X22" s="39">
        <f>IF($C22&lt;&gt;"",SUMIF(PERINCIAN!$A:$A,$A22,PERINCIAN!AA:AA),"")</f>
        <v>0</v>
      </c>
      <c r="Y22" s="38"/>
      <c r="Z22" s="45">
        <f>IF($C22&lt;&gt;"",SUMIF(PERINCIAN!$A:$A,$A22,PERINCIAN!AB:AB),"")</f>
        <v>0</v>
      </c>
      <c r="AA22" s="41">
        <f>IF($C22&lt;&gt;"",SUMIF(PERINCIAN!$A:$A,$A22,PERINCIAN!AC:AC),"")</f>
        <v>0</v>
      </c>
      <c r="AB22" s="59"/>
      <c r="AC22" s="60"/>
    </row>
    <row r="23" spans="1:29" s="34" customFormat="1">
      <c r="A23" s="73" t="s">
        <v>21</v>
      </c>
      <c r="B23" s="74" t="s">
        <v>426</v>
      </c>
      <c r="C23" s="58">
        <f>IF(A23&lt;&gt;"",SUMIF(PERINCIAN!$A:$A,$A23,PERINCIAN!D:D)-D23,"")</f>
        <v>64600</v>
      </c>
      <c r="D23" s="63">
        <f t="shared" si="0"/>
        <v>0</v>
      </c>
      <c r="E23" s="60">
        <f>IF(A23&lt;&gt;"",SUMIFS(PERINCIAN!D:D,PERINCIAN!$A:$A,$A23,PERINCIAN!$E:$E,"3x D11"),"")</f>
        <v>0</v>
      </c>
      <c r="F23" s="60">
        <f>IF(A23&lt;&gt;"",SUMIFS(PERINCIAN!D:D,PERINCIAN!$A:$A,$A23,PERINCIAN!$E:$E,"2x D11"),"")</f>
        <v>0</v>
      </c>
      <c r="G23" s="65">
        <f>IF(A23&lt;&gt;"",COUNTIFS(PERINCIAN!$A:$A,$A23,PERINCIAN!$E:$E,"3x D11"),"")</f>
        <v>0</v>
      </c>
      <c r="H23" s="65">
        <f>IF(A23&lt;&gt;"",COUNTIFS(PERINCIAN!$A:$A,$A23,PERINCIAN!$E:$E,"2x D11"),"")</f>
        <v>0</v>
      </c>
      <c r="I23" s="64">
        <f t="shared" si="1"/>
        <v>6</v>
      </c>
      <c r="J23" s="39">
        <f t="shared" si="2"/>
        <v>0</v>
      </c>
      <c r="K23" s="38"/>
      <c r="L23" s="37">
        <f>IF($C23&lt;&gt;"",SUMIF(PERINCIAN!$A:$A,$A23,PERINCIAN!Q:Q),"")</f>
        <v>0</v>
      </c>
      <c r="M23" s="54">
        <f>IF($C23&lt;&gt;"",SUMIF(PERINCIAN!$A:$A,$A23,PERINCIAN!R:R),"")</f>
        <v>2</v>
      </c>
      <c r="N23" s="54">
        <f>IF($C23&lt;&gt;"",SUMIF(PERINCIAN!$A:$A,$A23,PERINCIAN!S:S),"")</f>
        <v>3</v>
      </c>
      <c r="O23" s="39">
        <f>IF($C23&lt;&gt;"",SUMIF(PERINCIAN!$A:$A,$A23,PERINCIAN!T:T),"")</f>
        <v>1</v>
      </c>
      <c r="P23" s="38"/>
      <c r="Q23" s="37">
        <f>IF($C23&lt;&gt;"",SUMIF(PERINCIAN!$A:$A,$A23,PERINCIAN!U:U),"")</f>
        <v>1</v>
      </c>
      <c r="R23" s="54">
        <f>IF($C23&lt;&gt;"",SUMIF(PERINCIAN!$A:$A,$A23,PERINCIAN!V:V),"")</f>
        <v>5</v>
      </c>
      <c r="S23" s="39">
        <f>IF($C23&lt;&gt;"",SUMIF(PERINCIAN!$A:$A,$A23,PERINCIAN!W:W),"")</f>
        <v>0</v>
      </c>
      <c r="T23" s="38"/>
      <c r="U23" s="37">
        <f>IF($C23&lt;&gt;"",SUMIF(PERINCIAN!$A:$A,$A23,PERINCIAN!X:X),"")</f>
        <v>5</v>
      </c>
      <c r="V23" s="54">
        <f>IF($C23&lt;&gt;"",SUMIF(PERINCIAN!$A:$A,$A23,PERINCIAN!Y:Y),"")</f>
        <v>1</v>
      </c>
      <c r="W23" s="54">
        <f>IF($C23&lt;&gt;"",SUMIF(PERINCIAN!$A:$A,$A23,PERINCIAN!Z:Z),"")</f>
        <v>0</v>
      </c>
      <c r="X23" s="39">
        <f>IF($C23&lt;&gt;"",SUMIF(PERINCIAN!$A:$A,$A23,PERINCIAN!AA:AA),"")</f>
        <v>0</v>
      </c>
      <c r="Y23" s="38"/>
      <c r="Z23" s="45">
        <f>IF($C23&lt;&gt;"",SUMIF(PERINCIAN!$A:$A,$A23,PERINCIAN!AB:AB),"")</f>
        <v>0</v>
      </c>
      <c r="AA23" s="41">
        <f>IF($C23&lt;&gt;"",SUMIF(PERINCIAN!$A:$A,$A23,PERINCIAN!AC:AC),"")</f>
        <v>0</v>
      </c>
      <c r="AB23" s="59"/>
      <c r="AC23" s="60"/>
    </row>
    <row r="24" spans="1:29" s="34" customFormat="1">
      <c r="A24" s="73" t="s">
        <v>26</v>
      </c>
      <c r="B24" s="74" t="s">
        <v>427</v>
      </c>
      <c r="C24" s="58">
        <f>IF(A24&lt;&gt;"",SUMIF(PERINCIAN!$A:$A,$A24,PERINCIAN!D:D)-D24,"")</f>
        <v>122600</v>
      </c>
      <c r="D24" s="63">
        <f t="shared" si="0"/>
        <v>0</v>
      </c>
      <c r="E24" s="60">
        <f>IF(A24&lt;&gt;"",SUMIFS(PERINCIAN!D:D,PERINCIAN!$A:$A,$A24,PERINCIAN!$E:$E,"3x D11"),"")</f>
        <v>0</v>
      </c>
      <c r="F24" s="60">
        <f>IF(A24&lt;&gt;"",SUMIFS(PERINCIAN!D:D,PERINCIAN!$A:$A,$A24,PERINCIAN!$E:$E,"2x D11"),"")</f>
        <v>0</v>
      </c>
      <c r="G24" s="65">
        <f>IF(A24&lt;&gt;"",COUNTIFS(PERINCIAN!$A:$A,$A24,PERINCIAN!$E:$E,"3x D11"),"")</f>
        <v>0</v>
      </c>
      <c r="H24" s="65">
        <f>IF(A24&lt;&gt;"",COUNTIFS(PERINCIAN!$A:$A,$A24,PERINCIAN!$E:$E,"2x D11"),"")</f>
        <v>0</v>
      </c>
      <c r="I24" s="64">
        <f t="shared" si="1"/>
        <v>10</v>
      </c>
      <c r="J24" s="39">
        <f t="shared" si="2"/>
        <v>0</v>
      </c>
      <c r="K24" s="38"/>
      <c r="L24" s="37">
        <f>IF($C24&lt;&gt;"",SUMIF(PERINCIAN!$A:$A,$A24,PERINCIAN!Q:Q),"")</f>
        <v>0</v>
      </c>
      <c r="M24" s="54">
        <f>IF($C24&lt;&gt;"",SUMIF(PERINCIAN!$A:$A,$A24,PERINCIAN!R:R),"")</f>
        <v>1</v>
      </c>
      <c r="N24" s="54">
        <f>IF($C24&lt;&gt;"",SUMIF(PERINCIAN!$A:$A,$A24,PERINCIAN!S:S),"")</f>
        <v>9</v>
      </c>
      <c r="O24" s="39">
        <f>IF($C24&lt;&gt;"",SUMIF(PERINCIAN!$A:$A,$A24,PERINCIAN!T:T),"")</f>
        <v>0</v>
      </c>
      <c r="P24" s="38"/>
      <c r="Q24" s="37">
        <f>IF($C24&lt;&gt;"",SUMIF(PERINCIAN!$A:$A,$A24,PERINCIAN!U:U),"")</f>
        <v>1</v>
      </c>
      <c r="R24" s="54">
        <f>IF($C24&lt;&gt;"",SUMIF(PERINCIAN!$A:$A,$A24,PERINCIAN!V:V),"")</f>
        <v>9</v>
      </c>
      <c r="S24" s="39">
        <f>IF($C24&lt;&gt;"",SUMIF(PERINCIAN!$A:$A,$A24,PERINCIAN!W:W),"")</f>
        <v>0</v>
      </c>
      <c r="T24" s="38"/>
      <c r="U24" s="37">
        <f>IF($C24&lt;&gt;"",SUMIF(PERINCIAN!$A:$A,$A24,PERINCIAN!X:X),"")</f>
        <v>7</v>
      </c>
      <c r="V24" s="54">
        <f>IF($C24&lt;&gt;"",SUMIF(PERINCIAN!$A:$A,$A24,PERINCIAN!Y:Y),"")</f>
        <v>2</v>
      </c>
      <c r="W24" s="54">
        <f>IF($C24&lt;&gt;"",SUMIF(PERINCIAN!$A:$A,$A24,PERINCIAN!Z:Z),"")</f>
        <v>1</v>
      </c>
      <c r="X24" s="39">
        <f>IF($C24&lt;&gt;"",SUMIF(PERINCIAN!$A:$A,$A24,PERINCIAN!AA:AA),"")</f>
        <v>0</v>
      </c>
      <c r="Y24" s="38"/>
      <c r="Z24" s="45">
        <f>IF($C24&lt;&gt;"",SUMIF(PERINCIAN!$A:$A,$A24,PERINCIAN!AB:AB),"")</f>
        <v>0</v>
      </c>
      <c r="AA24" s="41">
        <f>IF($C24&lt;&gt;"",SUMIF(PERINCIAN!$A:$A,$A24,PERINCIAN!AC:AC),"")</f>
        <v>0</v>
      </c>
      <c r="AB24" s="59"/>
      <c r="AC24" s="60"/>
    </row>
    <row r="25" spans="1:29" s="34" customFormat="1">
      <c r="A25" s="73" t="s">
        <v>410</v>
      </c>
      <c r="B25" s="74" t="s">
        <v>428</v>
      </c>
      <c r="C25" s="58">
        <f>IF(A25&lt;&gt;"",SUMIF(PERINCIAN!$A:$A,$A25,PERINCIAN!D:D)-D25,"")</f>
        <v>91200</v>
      </c>
      <c r="D25" s="63">
        <f t="shared" si="0"/>
        <v>0</v>
      </c>
      <c r="E25" s="60">
        <f>IF(A25&lt;&gt;"",SUMIFS(PERINCIAN!D:D,PERINCIAN!$A:$A,$A25,PERINCIAN!$E:$E,"3x D11"),"")</f>
        <v>0</v>
      </c>
      <c r="F25" s="60">
        <f>IF(A25&lt;&gt;"",SUMIFS(PERINCIAN!D:D,PERINCIAN!$A:$A,$A25,PERINCIAN!$E:$E,"2x D11"),"")</f>
        <v>0</v>
      </c>
      <c r="G25" s="65">
        <f>IF(A25&lt;&gt;"",COUNTIFS(PERINCIAN!$A:$A,$A25,PERINCIAN!$E:$E,"3x D11"),"")</f>
        <v>0</v>
      </c>
      <c r="H25" s="65">
        <f>IF(A25&lt;&gt;"",COUNTIFS(PERINCIAN!$A:$A,$A25,PERINCIAN!$E:$E,"2x D11"),"")</f>
        <v>0</v>
      </c>
      <c r="I25" s="64">
        <f t="shared" si="1"/>
        <v>7</v>
      </c>
      <c r="J25" s="39">
        <f t="shared" si="2"/>
        <v>0</v>
      </c>
      <c r="K25" s="38"/>
      <c r="L25" s="37">
        <f>IF($C25&lt;&gt;"",SUMIF(PERINCIAN!$A:$A,$A25,PERINCIAN!Q:Q),"")</f>
        <v>0</v>
      </c>
      <c r="M25" s="54">
        <f>IF($C25&lt;&gt;"",SUMIF(PERINCIAN!$A:$A,$A25,PERINCIAN!R:R),"")</f>
        <v>1</v>
      </c>
      <c r="N25" s="54">
        <f>IF($C25&lt;&gt;"",SUMIF(PERINCIAN!$A:$A,$A25,PERINCIAN!S:S),"")</f>
        <v>5</v>
      </c>
      <c r="O25" s="39">
        <f>IF($C25&lt;&gt;"",SUMIF(PERINCIAN!$A:$A,$A25,PERINCIAN!T:T),"")</f>
        <v>1</v>
      </c>
      <c r="P25" s="38"/>
      <c r="Q25" s="37">
        <f>IF($C25&lt;&gt;"",SUMIF(PERINCIAN!$A:$A,$A25,PERINCIAN!U:U),"")</f>
        <v>3</v>
      </c>
      <c r="R25" s="54">
        <f>IF($C25&lt;&gt;"",SUMIF(PERINCIAN!$A:$A,$A25,PERINCIAN!V:V),"")</f>
        <v>4</v>
      </c>
      <c r="S25" s="39">
        <f>IF($C25&lt;&gt;"",SUMIF(PERINCIAN!$A:$A,$A25,PERINCIAN!W:W),"")</f>
        <v>0</v>
      </c>
      <c r="T25" s="38"/>
      <c r="U25" s="37">
        <f>IF($C25&lt;&gt;"",SUMIF(PERINCIAN!$A:$A,$A25,PERINCIAN!X:X),"")</f>
        <v>3</v>
      </c>
      <c r="V25" s="54">
        <f>IF($C25&lt;&gt;"",SUMIF(PERINCIAN!$A:$A,$A25,PERINCIAN!Y:Y),"")</f>
        <v>3</v>
      </c>
      <c r="W25" s="54">
        <f>IF($C25&lt;&gt;"",SUMIF(PERINCIAN!$A:$A,$A25,PERINCIAN!Z:Z),"")</f>
        <v>1</v>
      </c>
      <c r="X25" s="39">
        <f>IF($C25&lt;&gt;"",SUMIF(PERINCIAN!$A:$A,$A25,PERINCIAN!AA:AA),"")</f>
        <v>0</v>
      </c>
      <c r="Y25" s="38"/>
      <c r="Z25" s="45">
        <f>IF($C25&lt;&gt;"",SUMIF(PERINCIAN!$A:$A,$A25,PERINCIAN!AB:AB),"")</f>
        <v>0</v>
      </c>
      <c r="AA25" s="41">
        <f>IF($C25&lt;&gt;"",SUMIF(PERINCIAN!$A:$A,$A25,PERINCIAN!AC:AC),"")</f>
        <v>0</v>
      </c>
      <c r="AB25" s="59"/>
      <c r="AC25" s="60"/>
    </row>
    <row r="26" spans="1:29" s="34" customFormat="1">
      <c r="A26" s="73" t="s">
        <v>32</v>
      </c>
      <c r="B26" s="74" t="s">
        <v>429</v>
      </c>
      <c r="C26" s="58">
        <f>IF(A26&lt;&gt;"",SUMIF(PERINCIAN!$A:$A,$A26,PERINCIAN!D:D)-D26,"")</f>
        <v>71700</v>
      </c>
      <c r="D26" s="63">
        <f t="shared" si="0"/>
        <v>0</v>
      </c>
      <c r="E26" s="60">
        <f>IF(A26&lt;&gt;"",SUMIFS(PERINCIAN!D:D,PERINCIAN!$A:$A,$A26,PERINCIAN!$E:$E,"3x D11"),"")</f>
        <v>0</v>
      </c>
      <c r="F26" s="60">
        <f>IF(A26&lt;&gt;"",SUMIFS(PERINCIAN!D:D,PERINCIAN!$A:$A,$A26,PERINCIAN!$E:$E,"2x D11"),"")</f>
        <v>0</v>
      </c>
      <c r="G26" s="65">
        <f>IF(A26&lt;&gt;"",COUNTIFS(PERINCIAN!$A:$A,$A26,PERINCIAN!$E:$E,"3x D11"),"")</f>
        <v>0</v>
      </c>
      <c r="H26" s="65">
        <f>IF(A26&lt;&gt;"",COUNTIFS(PERINCIAN!$A:$A,$A26,PERINCIAN!$E:$E,"2x D11"),"")</f>
        <v>0</v>
      </c>
      <c r="I26" s="64">
        <f t="shared" si="1"/>
        <v>6</v>
      </c>
      <c r="J26" s="39">
        <f t="shared" si="2"/>
        <v>0</v>
      </c>
      <c r="K26" s="38"/>
      <c r="L26" s="37">
        <f>IF($C26&lt;&gt;"",SUMIF(PERINCIAN!$A:$A,$A26,PERINCIAN!Q:Q),"")</f>
        <v>0</v>
      </c>
      <c r="M26" s="54">
        <f>IF($C26&lt;&gt;"",SUMIF(PERINCIAN!$A:$A,$A26,PERINCIAN!R:R),"")</f>
        <v>0</v>
      </c>
      <c r="N26" s="54">
        <f>IF($C26&lt;&gt;"",SUMIF(PERINCIAN!$A:$A,$A26,PERINCIAN!S:S),"")</f>
        <v>4</v>
      </c>
      <c r="O26" s="39">
        <f>IF($C26&lt;&gt;"",SUMIF(PERINCIAN!$A:$A,$A26,PERINCIAN!T:T),"")</f>
        <v>2</v>
      </c>
      <c r="P26" s="38"/>
      <c r="Q26" s="37">
        <f>IF($C26&lt;&gt;"",SUMIF(PERINCIAN!$A:$A,$A26,PERINCIAN!U:U),"")</f>
        <v>3</v>
      </c>
      <c r="R26" s="54">
        <f>IF($C26&lt;&gt;"",SUMIF(PERINCIAN!$A:$A,$A26,PERINCIAN!V:V),"")</f>
        <v>3</v>
      </c>
      <c r="S26" s="39">
        <f>IF($C26&lt;&gt;"",SUMIF(PERINCIAN!$A:$A,$A26,PERINCIAN!W:W),"")</f>
        <v>0</v>
      </c>
      <c r="T26" s="38"/>
      <c r="U26" s="37">
        <f>IF($C26&lt;&gt;"",SUMIF(PERINCIAN!$A:$A,$A26,PERINCIAN!X:X),"")</f>
        <v>3</v>
      </c>
      <c r="V26" s="54">
        <f>IF($C26&lt;&gt;"",SUMIF(PERINCIAN!$A:$A,$A26,PERINCIAN!Y:Y),"")</f>
        <v>3</v>
      </c>
      <c r="W26" s="54">
        <f>IF($C26&lt;&gt;"",SUMIF(PERINCIAN!$A:$A,$A26,PERINCIAN!Z:Z),"")</f>
        <v>0</v>
      </c>
      <c r="X26" s="39">
        <f>IF($C26&lt;&gt;"",SUMIF(PERINCIAN!$A:$A,$A26,PERINCIAN!AA:AA),"")</f>
        <v>0</v>
      </c>
      <c r="Y26" s="38"/>
      <c r="Z26" s="45">
        <f>IF($C26&lt;&gt;"",SUMIF(PERINCIAN!$A:$A,$A26,PERINCIAN!AB:AB),"")</f>
        <v>0</v>
      </c>
      <c r="AA26" s="41">
        <f>IF($C26&lt;&gt;"",SUMIF(PERINCIAN!$A:$A,$A26,PERINCIAN!AC:AC),"")</f>
        <v>0</v>
      </c>
      <c r="AB26" s="59"/>
      <c r="AC26" s="60"/>
    </row>
    <row r="27" spans="1:29" s="34" customFormat="1">
      <c r="A27" s="73" t="s">
        <v>47</v>
      </c>
      <c r="B27" s="74" t="s">
        <v>430</v>
      </c>
      <c r="C27" s="58">
        <f>IF(A27&lt;&gt;"",SUMIF(PERINCIAN!$A:$A,$A27,PERINCIAN!D:D)-D27,"")</f>
        <v>64200</v>
      </c>
      <c r="D27" s="63">
        <f t="shared" si="0"/>
        <v>0</v>
      </c>
      <c r="E27" s="60">
        <f>IF(A27&lt;&gt;"",SUMIFS(PERINCIAN!D:D,PERINCIAN!$A:$A,$A27,PERINCIAN!$E:$E,"3x D11"),"")</f>
        <v>0</v>
      </c>
      <c r="F27" s="60">
        <f>IF(A27&lt;&gt;"",SUMIFS(PERINCIAN!D:D,PERINCIAN!$A:$A,$A27,PERINCIAN!$E:$E,"2x D11"),"")</f>
        <v>0</v>
      </c>
      <c r="G27" s="65">
        <f>IF(A27&lt;&gt;"",COUNTIFS(PERINCIAN!$A:$A,$A27,PERINCIAN!$E:$E,"3x D11"),"")</f>
        <v>0</v>
      </c>
      <c r="H27" s="65">
        <f>IF(A27&lt;&gt;"",COUNTIFS(PERINCIAN!$A:$A,$A27,PERINCIAN!$E:$E,"2x D11"),"")</f>
        <v>0</v>
      </c>
      <c r="I27" s="64">
        <f t="shared" si="1"/>
        <v>7</v>
      </c>
      <c r="J27" s="39">
        <f t="shared" si="2"/>
        <v>0</v>
      </c>
      <c r="K27" s="38"/>
      <c r="L27" s="37">
        <f>IF($C27&lt;&gt;"",SUMIF(PERINCIAN!$A:$A,$A27,PERINCIAN!Q:Q),"")</f>
        <v>0</v>
      </c>
      <c r="M27" s="54">
        <f>IF($C27&lt;&gt;"",SUMIF(PERINCIAN!$A:$A,$A27,PERINCIAN!R:R),"")</f>
        <v>1</v>
      </c>
      <c r="N27" s="54">
        <f>IF($C27&lt;&gt;"",SUMIF(PERINCIAN!$A:$A,$A27,PERINCIAN!S:S),"")</f>
        <v>6</v>
      </c>
      <c r="O27" s="39">
        <f>IF($C27&lt;&gt;"",SUMIF(PERINCIAN!$A:$A,$A27,PERINCIAN!T:T),"")</f>
        <v>0</v>
      </c>
      <c r="P27" s="38"/>
      <c r="Q27" s="37">
        <f>IF($C27&lt;&gt;"",SUMIF(PERINCIAN!$A:$A,$A27,PERINCIAN!U:U),"")</f>
        <v>4</v>
      </c>
      <c r="R27" s="54">
        <f>IF($C27&lt;&gt;"",SUMIF(PERINCIAN!$A:$A,$A27,PERINCIAN!V:V),"")</f>
        <v>3</v>
      </c>
      <c r="S27" s="39">
        <f>IF($C27&lt;&gt;"",SUMIF(PERINCIAN!$A:$A,$A27,PERINCIAN!W:W),"")</f>
        <v>0</v>
      </c>
      <c r="T27" s="38"/>
      <c r="U27" s="37">
        <f>IF($C27&lt;&gt;"",SUMIF(PERINCIAN!$A:$A,$A27,PERINCIAN!X:X),"")</f>
        <v>6</v>
      </c>
      <c r="V27" s="54">
        <f>IF($C27&lt;&gt;"",SUMIF(PERINCIAN!$A:$A,$A27,PERINCIAN!Y:Y),"")</f>
        <v>1</v>
      </c>
      <c r="W27" s="54">
        <f>IF($C27&lt;&gt;"",SUMIF(PERINCIAN!$A:$A,$A27,PERINCIAN!Z:Z),"")</f>
        <v>0</v>
      </c>
      <c r="X27" s="39">
        <f>IF($C27&lt;&gt;"",SUMIF(PERINCIAN!$A:$A,$A27,PERINCIAN!AA:AA),"")</f>
        <v>0</v>
      </c>
      <c r="Y27" s="38"/>
      <c r="Z27" s="45">
        <f>IF($C27&lt;&gt;"",SUMIF(PERINCIAN!$A:$A,$A27,PERINCIAN!AB:AB),"")</f>
        <v>0</v>
      </c>
      <c r="AA27" s="41">
        <f>IF($C27&lt;&gt;"",SUMIF(PERINCIAN!$A:$A,$A27,PERINCIAN!AC:AC),"")</f>
        <v>0</v>
      </c>
      <c r="AB27" s="59"/>
      <c r="AC27" s="60"/>
    </row>
    <row r="28" spans="1:29">
      <c r="A28" s="73" t="s">
        <v>412</v>
      </c>
      <c r="B28" s="75" t="s">
        <v>431</v>
      </c>
      <c r="C28" s="58">
        <f>IF(A28&lt;&gt;"",SUMIF(PERINCIAN!$A:$A,$A28,PERINCIAN!D:D)-D28,"")</f>
        <v>0</v>
      </c>
      <c r="D28" s="63">
        <f t="shared" si="0"/>
        <v>0</v>
      </c>
      <c r="E28" s="60">
        <f>IF(A28&lt;&gt;"",SUMIFS(PERINCIAN!D:D,PERINCIAN!$A:$A,$A28,PERINCIAN!$E:$E,"3x D11"),"")</f>
        <v>0</v>
      </c>
      <c r="F28" s="60">
        <f>IF(A28&lt;&gt;"",SUMIFS(PERINCIAN!D:D,PERINCIAN!$A:$A,$A28,PERINCIAN!$E:$E,"2x D11"),"")</f>
        <v>0</v>
      </c>
      <c r="G28" s="65">
        <f>IF(A28&lt;&gt;"",COUNTIFS(PERINCIAN!$A:$A,$A28,PERINCIAN!$E:$E,"3x D11"),"")</f>
        <v>0</v>
      </c>
      <c r="H28" s="65">
        <f>IF(A28&lt;&gt;"",COUNTIFS(PERINCIAN!$A:$A,$A28,PERINCIAN!$E:$E,"2x D11"),"")</f>
        <v>0</v>
      </c>
      <c r="I28" s="64">
        <f t="shared" si="1"/>
        <v>0</v>
      </c>
      <c r="J28" s="39">
        <f t="shared" si="2"/>
        <v>0</v>
      </c>
      <c r="K28" s="38"/>
      <c r="L28" s="37">
        <f>IF($C28&lt;&gt;"",SUMIF(PERINCIAN!$A:$A,$A28,PERINCIAN!Q:Q),"")</f>
        <v>0</v>
      </c>
      <c r="M28" s="54">
        <f>IF($C28&lt;&gt;"",SUMIF(PERINCIAN!$A:$A,$A28,PERINCIAN!R:R),"")</f>
        <v>0</v>
      </c>
      <c r="N28" s="54">
        <f>IF($C28&lt;&gt;"",SUMIF(PERINCIAN!$A:$A,$A28,PERINCIAN!S:S),"")</f>
        <v>0</v>
      </c>
      <c r="O28" s="39">
        <f>IF($C28&lt;&gt;"",SUMIF(PERINCIAN!$A:$A,$A28,PERINCIAN!T:T),"")</f>
        <v>0</v>
      </c>
      <c r="P28" s="38"/>
      <c r="Q28" s="37">
        <f>IF($C28&lt;&gt;"",SUMIF(PERINCIAN!$A:$A,$A28,PERINCIAN!U:U),"")</f>
        <v>0</v>
      </c>
      <c r="R28" s="54">
        <f>IF($C28&lt;&gt;"",SUMIF(PERINCIAN!$A:$A,$A28,PERINCIAN!V:V),"")</f>
        <v>0</v>
      </c>
      <c r="S28" s="39">
        <f>IF($C28&lt;&gt;"",SUMIF(PERINCIAN!$A:$A,$A28,PERINCIAN!W:W),"")</f>
        <v>0</v>
      </c>
      <c r="T28" s="38"/>
      <c r="U28" s="37">
        <f>IF($C28&lt;&gt;"",SUMIF(PERINCIAN!$A:$A,$A28,PERINCIAN!X:X),"")</f>
        <v>0</v>
      </c>
      <c r="V28" s="54">
        <f>IF($C28&lt;&gt;"",SUMIF(PERINCIAN!$A:$A,$A28,PERINCIAN!Y:Y),"")</f>
        <v>0</v>
      </c>
      <c r="W28" s="54">
        <f>IF($C28&lt;&gt;"",SUMIF(PERINCIAN!$A:$A,$A28,PERINCIAN!Z:Z),"")</f>
        <v>0</v>
      </c>
      <c r="X28" s="39">
        <f>IF($C28&lt;&gt;"",SUMIF(PERINCIAN!$A:$A,$A28,PERINCIAN!AA:AA),"")</f>
        <v>0</v>
      </c>
      <c r="Y28" s="38"/>
      <c r="Z28" s="45">
        <f>IF($C28&lt;&gt;"",SUMIF(PERINCIAN!$A:$A,$A28,PERINCIAN!AB:AB),"")</f>
        <v>0</v>
      </c>
      <c r="AA28" s="41">
        <f>IF($C28&lt;&gt;"",SUMIF(PERINCIAN!$A:$A,$A28,PERINCIAN!AC:AC),"")</f>
        <v>0</v>
      </c>
      <c r="AB28" s="59"/>
      <c r="AC28" s="60"/>
    </row>
    <row r="29" spans="1:29">
      <c r="A29" s="73" t="s">
        <v>7</v>
      </c>
      <c r="B29" s="74" t="s">
        <v>432</v>
      </c>
      <c r="C29" s="58">
        <f>IF(A29&lt;&gt;"",SUMIF(PERINCIAN!$A:$A,$A29,PERINCIAN!D:D)-D29,"")</f>
        <v>98300</v>
      </c>
      <c r="D29" s="63">
        <f t="shared" si="0"/>
        <v>0</v>
      </c>
      <c r="E29" s="60">
        <f>IF(A29&lt;&gt;"",SUMIFS(PERINCIAN!D:D,PERINCIAN!$A:$A,$A29,PERINCIAN!$E:$E,"3x D11"),"")</f>
        <v>0</v>
      </c>
      <c r="F29" s="60">
        <f>IF(A29&lt;&gt;"",SUMIFS(PERINCIAN!D:D,PERINCIAN!$A:$A,$A29,PERINCIAN!$E:$E,"2x D11"),"")</f>
        <v>0</v>
      </c>
      <c r="G29" s="65">
        <f>IF(A29&lt;&gt;"",COUNTIFS(PERINCIAN!$A:$A,$A29,PERINCIAN!$E:$E,"3x D11"),"")</f>
        <v>0</v>
      </c>
      <c r="H29" s="65">
        <f>IF(A29&lt;&gt;"",COUNTIFS(PERINCIAN!$A:$A,$A29,PERINCIAN!$E:$E,"2x D11"),"")</f>
        <v>0</v>
      </c>
      <c r="I29" s="64">
        <f t="shared" si="1"/>
        <v>10</v>
      </c>
      <c r="J29" s="39">
        <f t="shared" si="2"/>
        <v>0</v>
      </c>
      <c r="K29" s="38"/>
      <c r="L29" s="37">
        <f>IF($C29&lt;&gt;"",SUMIF(PERINCIAN!$A:$A,$A29,PERINCIAN!Q:Q),"")</f>
        <v>0</v>
      </c>
      <c r="M29" s="54">
        <f>IF($C29&lt;&gt;"",SUMIF(PERINCIAN!$A:$A,$A29,PERINCIAN!R:R),"")</f>
        <v>0</v>
      </c>
      <c r="N29" s="54">
        <f>IF($C29&lt;&gt;"",SUMIF(PERINCIAN!$A:$A,$A29,PERINCIAN!S:S),"")</f>
        <v>6</v>
      </c>
      <c r="O29" s="39">
        <f>IF($C29&lt;&gt;"",SUMIF(PERINCIAN!$A:$A,$A29,PERINCIAN!T:T),"")</f>
        <v>4</v>
      </c>
      <c r="P29" s="38"/>
      <c r="Q29" s="37">
        <f>IF($C29&lt;&gt;"",SUMIF(PERINCIAN!$A:$A,$A29,PERINCIAN!U:U),"")</f>
        <v>6</v>
      </c>
      <c r="R29" s="54">
        <f>IF($C29&lt;&gt;"",SUMIF(PERINCIAN!$A:$A,$A29,PERINCIAN!V:V),"")</f>
        <v>4</v>
      </c>
      <c r="S29" s="39">
        <f>IF($C29&lt;&gt;"",SUMIF(PERINCIAN!$A:$A,$A29,PERINCIAN!W:W),"")</f>
        <v>0</v>
      </c>
      <c r="T29" s="38"/>
      <c r="U29" s="37">
        <f>IF($C29&lt;&gt;"",SUMIF(PERINCIAN!$A:$A,$A29,PERINCIAN!X:X),"")</f>
        <v>9</v>
      </c>
      <c r="V29" s="54">
        <f>IF($C29&lt;&gt;"",SUMIF(PERINCIAN!$A:$A,$A29,PERINCIAN!Y:Y),"")</f>
        <v>1</v>
      </c>
      <c r="W29" s="54">
        <f>IF($C29&lt;&gt;"",SUMIF(PERINCIAN!$A:$A,$A29,PERINCIAN!Z:Z),"")</f>
        <v>0</v>
      </c>
      <c r="X29" s="39">
        <f>IF($C29&lt;&gt;"",SUMIF(PERINCIAN!$A:$A,$A29,PERINCIAN!AA:AA),"")</f>
        <v>0</v>
      </c>
      <c r="Y29" s="38"/>
      <c r="Z29" s="45">
        <f>IF($C29&lt;&gt;"",SUMIF(PERINCIAN!$A:$A,$A29,PERINCIAN!AB:AB),"")</f>
        <v>0</v>
      </c>
      <c r="AA29" s="41">
        <f>IF($C29&lt;&gt;"",SUMIF(PERINCIAN!$A:$A,$A29,PERINCIAN!AC:AC),"")</f>
        <v>0</v>
      </c>
      <c r="AB29" s="59"/>
      <c r="AC29" s="60"/>
    </row>
    <row r="30" spans="1:29" s="34" customFormat="1">
      <c r="A30" s="73" t="s">
        <v>29</v>
      </c>
      <c r="B30" s="74" t="s">
        <v>433</v>
      </c>
      <c r="C30" s="58">
        <f>IF(A30&lt;&gt;"",SUMIF(PERINCIAN!$A:$A,$A30,PERINCIAN!D:D)-D30,"")</f>
        <v>113300</v>
      </c>
      <c r="D30" s="63">
        <f t="shared" si="0"/>
        <v>0</v>
      </c>
      <c r="E30" s="60">
        <f>IF(A30&lt;&gt;"",SUMIFS(PERINCIAN!D:D,PERINCIAN!$A:$A,$A30,PERINCIAN!$E:$E,"3x D11"),"")</f>
        <v>0</v>
      </c>
      <c r="F30" s="60">
        <f>IF(A30&lt;&gt;"",SUMIFS(PERINCIAN!D:D,PERINCIAN!$A:$A,$A30,PERINCIAN!$E:$E,"2x D11"),"")</f>
        <v>0</v>
      </c>
      <c r="G30" s="65">
        <f>IF(A30&lt;&gt;"",COUNTIFS(PERINCIAN!$A:$A,$A30,PERINCIAN!$E:$E,"3x D11"),"")</f>
        <v>0</v>
      </c>
      <c r="H30" s="65">
        <f>IF(A30&lt;&gt;"",COUNTIFS(PERINCIAN!$A:$A,$A30,PERINCIAN!$E:$E,"2x D11"),"")</f>
        <v>0</v>
      </c>
      <c r="I30" s="64">
        <f t="shared" si="1"/>
        <v>10</v>
      </c>
      <c r="J30" s="39">
        <f t="shared" si="2"/>
        <v>0</v>
      </c>
      <c r="K30" s="38"/>
      <c r="L30" s="37">
        <f>IF($C30&lt;&gt;"",SUMIF(PERINCIAN!$A:$A,$A30,PERINCIAN!Q:Q),"")</f>
        <v>0</v>
      </c>
      <c r="M30" s="54">
        <f>IF($C30&lt;&gt;"",SUMIF(PERINCIAN!$A:$A,$A30,PERINCIAN!R:R),"")</f>
        <v>2</v>
      </c>
      <c r="N30" s="54">
        <f>IF($C30&lt;&gt;"",SUMIF(PERINCIAN!$A:$A,$A30,PERINCIAN!S:S),"")</f>
        <v>8</v>
      </c>
      <c r="O30" s="39">
        <f>IF($C30&lt;&gt;"",SUMIF(PERINCIAN!$A:$A,$A30,PERINCIAN!T:T),"")</f>
        <v>0</v>
      </c>
      <c r="P30" s="38"/>
      <c r="Q30" s="37">
        <f>IF($C30&lt;&gt;"",SUMIF(PERINCIAN!$A:$A,$A30,PERINCIAN!U:U),"")</f>
        <v>3</v>
      </c>
      <c r="R30" s="54">
        <f>IF($C30&lt;&gt;"",SUMIF(PERINCIAN!$A:$A,$A30,PERINCIAN!V:V),"")</f>
        <v>7</v>
      </c>
      <c r="S30" s="39">
        <f>IF($C30&lt;&gt;"",SUMIF(PERINCIAN!$A:$A,$A30,PERINCIAN!W:W),"")</f>
        <v>0</v>
      </c>
      <c r="T30" s="38"/>
      <c r="U30" s="37">
        <f>IF($C30&lt;&gt;"",SUMIF(PERINCIAN!$A:$A,$A30,PERINCIAN!X:X),"")</f>
        <v>7</v>
      </c>
      <c r="V30" s="54">
        <f>IF($C30&lt;&gt;"",SUMIF(PERINCIAN!$A:$A,$A30,PERINCIAN!Y:Y),"")</f>
        <v>2</v>
      </c>
      <c r="W30" s="54">
        <f>IF($C30&lt;&gt;"",SUMIF(PERINCIAN!$A:$A,$A30,PERINCIAN!Z:Z),"")</f>
        <v>1</v>
      </c>
      <c r="X30" s="39">
        <f>IF($C30&lt;&gt;"",SUMIF(PERINCIAN!$A:$A,$A30,PERINCIAN!AA:AA),"")</f>
        <v>0</v>
      </c>
      <c r="Y30" s="38"/>
      <c r="Z30" s="45">
        <f>IF($C30&lt;&gt;"",SUMIF(PERINCIAN!$A:$A,$A30,PERINCIAN!AB:AB),"")</f>
        <v>0</v>
      </c>
      <c r="AA30" s="41">
        <f>IF($C30&lt;&gt;"",SUMIF(PERINCIAN!$A:$A,$A30,PERINCIAN!AC:AC),"")</f>
        <v>0</v>
      </c>
      <c r="AB30" s="59"/>
      <c r="AC30" s="60"/>
    </row>
    <row r="31" spans="1:29">
      <c r="A31" s="73" t="s">
        <v>400</v>
      </c>
      <c r="B31" s="74" t="s">
        <v>434</v>
      </c>
      <c r="C31" s="58">
        <f>IF(A31&lt;&gt;"",SUMIF(PERINCIAN!$A:$A,$A31,PERINCIAN!D:D)-D31,"")</f>
        <v>77600</v>
      </c>
      <c r="D31" s="63">
        <f t="shared" si="0"/>
        <v>0</v>
      </c>
      <c r="E31" s="60">
        <f>IF(A31&lt;&gt;"",SUMIFS(PERINCIAN!D:D,PERINCIAN!$A:$A,$A31,PERINCIAN!$E:$E,"3x D11"),"")</f>
        <v>0</v>
      </c>
      <c r="F31" s="60">
        <f>IF(A31&lt;&gt;"",SUMIFS(PERINCIAN!D:D,PERINCIAN!$A:$A,$A31,PERINCIAN!$E:$E,"2x D11"),"")</f>
        <v>0</v>
      </c>
      <c r="G31" s="65">
        <f>IF(A31&lt;&gt;"",COUNTIFS(PERINCIAN!$A:$A,$A31,PERINCIAN!$E:$E,"3x D11"),"")</f>
        <v>0</v>
      </c>
      <c r="H31" s="65">
        <f>IF(A31&lt;&gt;"",COUNTIFS(PERINCIAN!$A:$A,$A31,PERINCIAN!$E:$E,"2x D11"),"")</f>
        <v>0</v>
      </c>
      <c r="I31" s="64">
        <f t="shared" si="1"/>
        <v>7</v>
      </c>
      <c r="J31" s="39">
        <f t="shared" si="2"/>
        <v>0</v>
      </c>
      <c r="K31" s="38"/>
      <c r="L31" s="37">
        <f>IF($C31&lt;&gt;"",SUMIF(PERINCIAN!$A:$A,$A31,PERINCIAN!Q:Q),"")</f>
        <v>0</v>
      </c>
      <c r="M31" s="54">
        <f>IF($C31&lt;&gt;"",SUMIF(PERINCIAN!$A:$A,$A31,PERINCIAN!R:R),"")</f>
        <v>1</v>
      </c>
      <c r="N31" s="54">
        <f>IF($C31&lt;&gt;"",SUMIF(PERINCIAN!$A:$A,$A31,PERINCIAN!S:S),"")</f>
        <v>5</v>
      </c>
      <c r="O31" s="39">
        <f>IF($C31&lt;&gt;"",SUMIF(PERINCIAN!$A:$A,$A31,PERINCIAN!T:T),"")</f>
        <v>1</v>
      </c>
      <c r="P31" s="38"/>
      <c r="Q31" s="37">
        <f>IF($C31&lt;&gt;"",SUMIF(PERINCIAN!$A:$A,$A31,PERINCIAN!U:U),"")</f>
        <v>2</v>
      </c>
      <c r="R31" s="54">
        <f>IF($C31&lt;&gt;"",SUMIF(PERINCIAN!$A:$A,$A31,PERINCIAN!V:V),"")</f>
        <v>5</v>
      </c>
      <c r="S31" s="39">
        <f>IF($C31&lt;&gt;"",SUMIF(PERINCIAN!$A:$A,$A31,PERINCIAN!W:W),"")</f>
        <v>0</v>
      </c>
      <c r="T31" s="38"/>
      <c r="U31" s="37">
        <f>IF($C31&lt;&gt;"",SUMIF(PERINCIAN!$A:$A,$A31,PERINCIAN!X:X),"")</f>
        <v>5</v>
      </c>
      <c r="V31" s="54">
        <f>IF($C31&lt;&gt;"",SUMIF(PERINCIAN!$A:$A,$A31,PERINCIAN!Y:Y),"")</f>
        <v>2</v>
      </c>
      <c r="W31" s="54">
        <f>IF($C31&lt;&gt;"",SUMIF(PERINCIAN!$A:$A,$A31,PERINCIAN!Z:Z),"")</f>
        <v>0</v>
      </c>
      <c r="X31" s="39">
        <f>IF($C31&lt;&gt;"",SUMIF(PERINCIAN!$A:$A,$A31,PERINCIAN!AA:AA),"")</f>
        <v>0</v>
      </c>
      <c r="Y31" s="38"/>
      <c r="Z31" s="45">
        <f>IF($C31&lt;&gt;"",SUMIF(PERINCIAN!$A:$A,$A31,PERINCIAN!AB:AB),"")</f>
        <v>0</v>
      </c>
      <c r="AA31" s="41">
        <f>IF($C31&lt;&gt;"",SUMIF(PERINCIAN!$A:$A,$A31,PERINCIAN!AC:AC),"")</f>
        <v>0</v>
      </c>
      <c r="AB31" s="59"/>
      <c r="AC31" s="60"/>
    </row>
    <row r="32" spans="1:29">
      <c r="A32" s="73" t="s">
        <v>17</v>
      </c>
      <c r="B32" s="74" t="s">
        <v>435</v>
      </c>
      <c r="C32" s="58">
        <f>IF(A32&lt;&gt;"",SUMIF(PERINCIAN!$A:$A,$A32,PERINCIAN!D:D)-D32,"")</f>
        <v>130300</v>
      </c>
      <c r="D32" s="63">
        <f t="shared" si="0"/>
        <v>0</v>
      </c>
      <c r="E32" s="60">
        <f>IF(A32&lt;&gt;"",SUMIFS(PERINCIAN!D:D,PERINCIAN!$A:$A,$A32,PERINCIAN!$E:$E,"3x D11"),"")</f>
        <v>0</v>
      </c>
      <c r="F32" s="60">
        <f>IF(A32&lt;&gt;"",SUMIFS(PERINCIAN!D:D,PERINCIAN!$A:$A,$A32,PERINCIAN!$E:$E,"2x D11"),"")</f>
        <v>0</v>
      </c>
      <c r="G32" s="65">
        <f>IF(A32&lt;&gt;"",COUNTIFS(PERINCIAN!$A:$A,$A32,PERINCIAN!$E:$E,"3x D11"),"")</f>
        <v>0</v>
      </c>
      <c r="H32" s="65">
        <f>IF(A32&lt;&gt;"",COUNTIFS(PERINCIAN!$A:$A,$A32,PERINCIAN!$E:$E,"2x D11"),"")</f>
        <v>0</v>
      </c>
      <c r="I32" s="64">
        <f t="shared" si="1"/>
        <v>11</v>
      </c>
      <c r="J32" s="39">
        <f t="shared" si="2"/>
        <v>0</v>
      </c>
      <c r="K32" s="38"/>
      <c r="L32" s="37">
        <f>IF($C32&lt;&gt;"",SUMIF(PERINCIAN!$A:$A,$A32,PERINCIAN!Q:Q),"")</f>
        <v>0</v>
      </c>
      <c r="M32" s="54">
        <f>IF($C32&lt;&gt;"",SUMIF(PERINCIAN!$A:$A,$A32,PERINCIAN!R:R),"")</f>
        <v>0</v>
      </c>
      <c r="N32" s="54">
        <f>IF($C32&lt;&gt;"",SUMIF(PERINCIAN!$A:$A,$A32,PERINCIAN!S:S),"")</f>
        <v>9</v>
      </c>
      <c r="O32" s="39">
        <f>IF($C32&lt;&gt;"",SUMIF(PERINCIAN!$A:$A,$A32,PERINCIAN!T:T),"")</f>
        <v>2</v>
      </c>
      <c r="P32" s="38"/>
      <c r="Q32" s="37">
        <f>IF($C32&lt;&gt;"",SUMIF(PERINCIAN!$A:$A,$A32,PERINCIAN!U:U),"")</f>
        <v>5</v>
      </c>
      <c r="R32" s="54">
        <f>IF($C32&lt;&gt;"",SUMIF(PERINCIAN!$A:$A,$A32,PERINCIAN!V:V),"")</f>
        <v>6</v>
      </c>
      <c r="S32" s="39">
        <f>IF($C32&lt;&gt;"",SUMIF(PERINCIAN!$A:$A,$A32,PERINCIAN!W:W),"")</f>
        <v>0</v>
      </c>
      <c r="T32" s="38"/>
      <c r="U32" s="37">
        <f>IF($C32&lt;&gt;"",SUMIF(PERINCIAN!$A:$A,$A32,PERINCIAN!X:X),"")</f>
        <v>8</v>
      </c>
      <c r="V32" s="54">
        <f>IF($C32&lt;&gt;"",SUMIF(PERINCIAN!$A:$A,$A32,PERINCIAN!Y:Y),"")</f>
        <v>1</v>
      </c>
      <c r="W32" s="54">
        <f>IF($C32&lt;&gt;"",SUMIF(PERINCIAN!$A:$A,$A32,PERINCIAN!Z:Z),"")</f>
        <v>0</v>
      </c>
      <c r="X32" s="39">
        <f>IF($C32&lt;&gt;"",SUMIF(PERINCIAN!$A:$A,$A32,PERINCIAN!AA:AA),"")</f>
        <v>2</v>
      </c>
      <c r="Y32" s="38"/>
      <c r="Z32" s="45">
        <f>IF($C32&lt;&gt;"",SUMIF(PERINCIAN!$A:$A,$A32,PERINCIAN!AB:AB),"")</f>
        <v>0</v>
      </c>
      <c r="AA32" s="41">
        <f>IF($C32&lt;&gt;"",SUMIF(PERINCIAN!$A:$A,$A32,PERINCIAN!AC:AC),"")</f>
        <v>0</v>
      </c>
      <c r="AC32" s="47"/>
    </row>
    <row r="33" spans="1:30" s="38" customFormat="1" ht="15.75" thickBot="1">
      <c r="A33" s="66" t="s">
        <v>579</v>
      </c>
      <c r="B33" s="21" t="s">
        <v>812</v>
      </c>
      <c r="C33" s="67">
        <f>IF(A33&lt;&gt;"",SUMIF(PERINCIAN!$A:$A,$A33,PERINCIAN!D:D)-D33,"")</f>
        <v>52900</v>
      </c>
      <c r="D33" s="68">
        <f t="shared" si="0"/>
        <v>0</v>
      </c>
      <c r="E33" s="69">
        <f>IF(A33&lt;&gt;"",SUMIFS(PERINCIAN!D:D,PERINCIAN!$A:$A,$A33,PERINCIAN!$E:$E,"3x D11"),"")</f>
        <v>0</v>
      </c>
      <c r="F33" s="69">
        <f>IF(A33&lt;&gt;"",SUMIFS(PERINCIAN!D:D,PERINCIAN!$A:$A,$A33,PERINCIAN!$E:$E,"2x D11"),"")</f>
        <v>0</v>
      </c>
      <c r="G33" s="70">
        <f>IF(A33&lt;&gt;"",COUNTIFS(PERINCIAN!$A:$A,$A33,PERINCIAN!$E:$E,"3x D11"),"")</f>
        <v>0</v>
      </c>
      <c r="H33" s="70">
        <f>IF(A33&lt;&gt;"",COUNTIFS(PERINCIAN!$A:$A,$A33,PERINCIAN!$E:$E,"2x D11"),"")</f>
        <v>0</v>
      </c>
      <c r="I33" s="71">
        <f>IF(A33&lt;&gt;"",SUM(L33:O33)-J33,"")</f>
        <v>5</v>
      </c>
      <c r="J33" s="72">
        <f>IF(A33&lt;&gt;"",SUM(G33:H33),"")</f>
        <v>0</v>
      </c>
      <c r="K33" s="54"/>
      <c r="L33" s="20">
        <f>IF($C33&lt;&gt;"",SUMIF(PERINCIAN!$A:$A,$A33,PERINCIAN!Q:Q),"")</f>
        <v>4</v>
      </c>
      <c r="M33" s="21">
        <f>IF($C33&lt;&gt;"",SUMIF(PERINCIAN!$A:$A,$A33,PERINCIAN!R:R),"")</f>
        <v>1</v>
      </c>
      <c r="N33" s="21">
        <f>IF($C33&lt;&gt;"",SUMIF(PERINCIAN!$A:$A,$A33,PERINCIAN!S:S),"")</f>
        <v>0</v>
      </c>
      <c r="O33" s="22">
        <f>IF($C33&lt;&gt;"",SUMIF(PERINCIAN!$A:$A,$A33,PERINCIAN!T:T),"")</f>
        <v>0</v>
      </c>
      <c r="P33" s="54"/>
      <c r="Q33" s="20">
        <f>IF($C33&lt;&gt;"",SUMIF(PERINCIAN!$A:$A,$A33,PERINCIAN!U:U),"")</f>
        <v>2</v>
      </c>
      <c r="R33" s="21">
        <f>IF($C33&lt;&gt;"",SUMIF(PERINCIAN!$A:$A,$A33,PERINCIAN!V:V),"")</f>
        <v>3</v>
      </c>
      <c r="S33" s="22">
        <f>IF($C33&lt;&gt;"",SUMIF(PERINCIAN!$A:$A,$A33,PERINCIAN!W:W),"")</f>
        <v>0</v>
      </c>
      <c r="T33" s="54"/>
      <c r="U33" s="20">
        <f>IF($C33&lt;&gt;"",SUMIF(PERINCIAN!$A:$A,$A33,PERINCIAN!X:X),"")</f>
        <v>2</v>
      </c>
      <c r="V33" s="21">
        <f>IF($C33&lt;&gt;"",SUMIF(PERINCIAN!$A:$A,$A33,PERINCIAN!Y:Y),"")</f>
        <v>2</v>
      </c>
      <c r="W33" s="21">
        <f>IF($C33&lt;&gt;"",SUMIF(PERINCIAN!$A:$A,$A33,PERINCIAN!Z:Z),"")</f>
        <v>1</v>
      </c>
      <c r="X33" s="22">
        <f>IF($C33&lt;&gt;"",SUMIF(PERINCIAN!$A:$A,$A33,PERINCIAN!AA:AA),"")</f>
        <v>0</v>
      </c>
      <c r="Y33" s="54"/>
      <c r="Z33" s="46">
        <f>IF($C33&lt;&gt;"",SUMIF(PERINCIAN!$A:$A,$A33,PERINCIAN!AB:AB),"")</f>
        <v>2</v>
      </c>
      <c r="AA33" s="42">
        <f>IF($C33&lt;&gt;"",SUMIF(PERINCIAN!$A:$A,$A33,PERINCIAN!AC:AC),"")</f>
        <v>0</v>
      </c>
      <c r="AC33" s="47"/>
    </row>
    <row r="34" spans="1:30" ht="15.75" thickBot="1">
      <c r="A34" s="87" t="s">
        <v>439</v>
      </c>
      <c r="B34" s="88"/>
      <c r="C34" s="77">
        <f>SUM(C6:C33)</f>
        <v>2129800</v>
      </c>
      <c r="D34" s="77">
        <f t="shared" ref="D34:J34" si="3">SUM(D6:D33)</f>
        <v>133400</v>
      </c>
      <c r="E34" s="77">
        <f t="shared" si="3"/>
        <v>56000</v>
      </c>
      <c r="F34" s="77">
        <f t="shared" si="3"/>
        <v>77400</v>
      </c>
      <c r="G34" s="77">
        <f t="shared" si="3"/>
        <v>2</v>
      </c>
      <c r="H34" s="77">
        <f t="shared" si="3"/>
        <v>3</v>
      </c>
      <c r="I34" s="78">
        <f t="shared" si="3"/>
        <v>197</v>
      </c>
      <c r="J34" s="78">
        <f t="shared" si="3"/>
        <v>5</v>
      </c>
    </row>
    <row r="35" spans="1:30" ht="19.5" thickTop="1">
      <c r="A35" s="5"/>
      <c r="U35" s="89" t="s">
        <v>810</v>
      </c>
      <c r="V35" s="89"/>
      <c r="W35" s="89"/>
      <c r="X35" s="89"/>
      <c r="Y35" s="89"/>
      <c r="Z35" s="89"/>
      <c r="AA35" s="89"/>
      <c r="AB35" s="89"/>
      <c r="AC35" s="89"/>
      <c r="AD35" s="89"/>
    </row>
    <row r="36" spans="1:30" ht="18.75">
      <c r="U36" s="90" t="s">
        <v>440</v>
      </c>
      <c r="V36" s="90"/>
      <c r="W36" s="90"/>
      <c r="X36" s="90"/>
      <c r="Y36" s="90"/>
      <c r="Z36" s="90"/>
      <c r="AA36" s="90"/>
      <c r="AB36" s="90"/>
      <c r="AC36" s="90"/>
      <c r="AD36" s="90"/>
    </row>
    <row r="37" spans="1:30" ht="18.75">
      <c r="C37" s="55"/>
      <c r="D37" s="55"/>
      <c r="E37" s="55"/>
      <c r="F37" s="55"/>
      <c r="G37" s="55"/>
      <c r="H37" s="55"/>
      <c r="I37" s="55"/>
      <c r="U37" s="79"/>
      <c r="V37" s="79"/>
      <c r="W37" s="79"/>
      <c r="X37" s="79"/>
      <c r="Y37" s="79"/>
      <c r="Z37" s="79"/>
      <c r="AA37" s="79"/>
      <c r="AB37" s="79"/>
      <c r="AC37" s="79"/>
      <c r="AD37" s="79"/>
    </row>
    <row r="38" spans="1:30" ht="18.75">
      <c r="C38" s="55"/>
      <c r="D38" s="55"/>
      <c r="E38" s="55"/>
      <c r="F38" s="55"/>
      <c r="G38" s="55"/>
      <c r="H38" s="55"/>
      <c r="I38" s="55"/>
      <c r="U38" s="79"/>
      <c r="V38" s="79"/>
      <c r="W38" s="79"/>
      <c r="X38" s="79"/>
      <c r="Y38" s="79"/>
      <c r="Z38" s="79"/>
      <c r="AA38" s="79"/>
      <c r="AB38" s="79"/>
      <c r="AC38" s="79"/>
      <c r="AD38" s="79"/>
    </row>
    <row r="39" spans="1:30" ht="18.75">
      <c r="C39" s="55"/>
      <c r="D39" s="55"/>
      <c r="E39" s="55"/>
      <c r="F39" s="55"/>
      <c r="G39" s="55"/>
      <c r="H39" s="55"/>
      <c r="I39" s="55"/>
      <c r="U39" s="79"/>
      <c r="V39" s="79"/>
      <c r="W39" s="79"/>
      <c r="X39" s="79"/>
      <c r="Y39" s="79"/>
      <c r="Z39" s="79"/>
      <c r="AA39" s="79"/>
      <c r="AB39" s="79"/>
      <c r="AC39" s="79"/>
      <c r="AD39" s="79"/>
    </row>
    <row r="40" spans="1:30" ht="18.75">
      <c r="C40" s="55"/>
      <c r="D40" s="55"/>
      <c r="E40" s="55"/>
      <c r="F40" s="55"/>
      <c r="G40" s="55"/>
      <c r="H40" s="55"/>
      <c r="I40" s="55"/>
      <c r="U40" s="79"/>
      <c r="V40" s="79"/>
      <c r="W40" s="79"/>
      <c r="X40" s="79"/>
      <c r="Y40" s="79"/>
      <c r="Z40" s="79"/>
      <c r="AA40" s="79"/>
      <c r="AB40" s="79"/>
      <c r="AC40" s="79"/>
      <c r="AD40" s="79"/>
    </row>
    <row r="41" spans="1:30" ht="18.75">
      <c r="C41" s="55"/>
      <c r="D41" s="55"/>
      <c r="E41" s="55"/>
      <c r="F41" s="55"/>
      <c r="G41" s="55"/>
      <c r="H41" s="55"/>
      <c r="I41" s="55"/>
      <c r="U41" s="90" t="s">
        <v>441</v>
      </c>
      <c r="V41" s="90"/>
      <c r="W41" s="90"/>
      <c r="X41" s="90"/>
      <c r="Y41" s="90"/>
      <c r="Z41" s="90"/>
      <c r="AA41" s="90"/>
      <c r="AB41" s="90"/>
      <c r="AC41" s="90"/>
      <c r="AD41" s="90"/>
    </row>
    <row r="42" spans="1:30">
      <c r="A42" s="9"/>
      <c r="B42" s="36"/>
      <c r="C42" s="55"/>
      <c r="D42" s="55"/>
      <c r="E42" s="55"/>
      <c r="F42" s="55"/>
      <c r="G42" s="55"/>
      <c r="H42" s="55"/>
      <c r="I42" s="55"/>
    </row>
    <row r="43" spans="1:30">
      <c r="A43" s="9"/>
      <c r="B43" s="36"/>
      <c r="C43" s="55"/>
      <c r="D43" s="55"/>
      <c r="E43" s="55"/>
      <c r="F43" s="55"/>
      <c r="G43" s="55"/>
      <c r="H43" s="55"/>
      <c r="I43" s="55"/>
    </row>
    <row r="44" spans="1:30">
      <c r="A44" s="9"/>
      <c r="B44" s="36"/>
      <c r="C44" s="55"/>
      <c r="D44" s="55"/>
      <c r="E44" s="55"/>
      <c r="F44" s="55"/>
      <c r="G44" s="55"/>
      <c r="H44" s="55"/>
      <c r="I44" s="55"/>
    </row>
    <row r="45" spans="1:30">
      <c r="C45" s="55"/>
      <c r="D45" s="55"/>
      <c r="E45" s="55"/>
      <c r="F45" s="55"/>
      <c r="G45" s="55"/>
      <c r="H45" s="55"/>
      <c r="I45" s="55"/>
    </row>
    <row r="46" spans="1:30">
      <c r="C46" s="55"/>
      <c r="D46" s="55"/>
      <c r="E46" s="55"/>
      <c r="F46" s="55"/>
      <c r="G46" s="55"/>
      <c r="H46" s="55"/>
      <c r="I46" s="55"/>
    </row>
    <row r="47" spans="1:30">
      <c r="A47" s="9"/>
      <c r="B47" s="36"/>
      <c r="C47" s="55"/>
      <c r="D47" s="55"/>
      <c r="E47" s="55"/>
      <c r="F47" s="55"/>
      <c r="G47" s="55"/>
      <c r="H47" s="55"/>
      <c r="I47" s="55"/>
    </row>
    <row r="48" spans="1:30">
      <c r="A48" s="9"/>
      <c r="B48" s="36"/>
      <c r="C48" s="55"/>
      <c r="D48" s="55"/>
      <c r="E48" s="55"/>
      <c r="F48" s="55"/>
      <c r="G48" s="55"/>
      <c r="H48" s="55"/>
      <c r="I48" s="55"/>
    </row>
    <row r="49" spans="1:9">
      <c r="A49" s="9"/>
      <c r="B49" s="36"/>
      <c r="C49" s="55"/>
      <c r="D49" s="55"/>
      <c r="E49" s="55"/>
      <c r="F49" s="55"/>
      <c r="G49" s="55"/>
      <c r="H49" s="55"/>
      <c r="I49" s="55"/>
    </row>
    <row r="50" spans="1:9">
      <c r="A50" s="9"/>
      <c r="B50" s="36"/>
      <c r="C50" s="55"/>
      <c r="D50" s="55"/>
      <c r="E50" s="55"/>
      <c r="F50" s="55"/>
      <c r="G50" s="55"/>
      <c r="H50" s="55"/>
      <c r="I50" s="55"/>
    </row>
    <row r="51" spans="1:9">
      <c r="A51" s="9"/>
      <c r="B51" s="36"/>
      <c r="C51" s="55"/>
      <c r="D51" s="55"/>
      <c r="E51" s="55"/>
      <c r="F51" s="55"/>
      <c r="G51" s="55"/>
      <c r="H51" s="55"/>
      <c r="I51" s="55"/>
    </row>
    <row r="52" spans="1:9">
      <c r="C52" s="55"/>
      <c r="D52" s="55"/>
      <c r="E52" s="55"/>
      <c r="F52" s="55"/>
      <c r="G52" s="55"/>
      <c r="H52" s="55"/>
      <c r="I52" s="55"/>
    </row>
    <row r="53" spans="1:9">
      <c r="C53" s="55"/>
      <c r="D53" s="55"/>
      <c r="E53" s="55"/>
      <c r="F53" s="55"/>
      <c r="G53" s="55"/>
      <c r="H53" s="55"/>
      <c r="I53" s="55"/>
    </row>
    <row r="54" spans="1:9">
      <c r="C54" s="55"/>
      <c r="D54" s="55"/>
      <c r="E54" s="55"/>
      <c r="F54" s="55"/>
      <c r="G54" s="55"/>
      <c r="H54" s="55"/>
      <c r="I54" s="55"/>
    </row>
    <row r="55" spans="1:9">
      <c r="C55" s="55"/>
      <c r="D55" s="55"/>
      <c r="E55" s="55"/>
      <c r="F55" s="55"/>
      <c r="G55" s="55"/>
      <c r="H55" s="55"/>
      <c r="I55" s="55"/>
    </row>
    <row r="56" spans="1:9">
      <c r="C56" s="55"/>
      <c r="D56" s="55"/>
      <c r="E56" s="55"/>
      <c r="F56" s="55"/>
      <c r="G56" s="55"/>
      <c r="H56" s="55"/>
      <c r="I56" s="55"/>
    </row>
    <row r="57" spans="1:9">
      <c r="C57" s="55"/>
      <c r="D57" s="55"/>
      <c r="E57" s="55"/>
      <c r="F57" s="55"/>
      <c r="G57" s="55"/>
      <c r="H57" s="55"/>
      <c r="I57" s="55"/>
    </row>
    <row r="58" spans="1:9">
      <c r="C58" s="55"/>
      <c r="D58" s="55"/>
      <c r="E58" s="55"/>
      <c r="F58" s="55"/>
      <c r="G58" s="55"/>
      <c r="H58" s="55"/>
      <c r="I58" s="55"/>
    </row>
    <row r="59" spans="1:9">
      <c r="C59" s="55"/>
      <c r="D59" s="55"/>
      <c r="E59" s="55"/>
      <c r="F59" s="55"/>
      <c r="G59" s="55"/>
      <c r="H59" s="55"/>
      <c r="I59" s="55"/>
    </row>
    <row r="60" spans="1:9">
      <c r="C60" s="55"/>
      <c r="D60" s="55"/>
      <c r="E60" s="55"/>
      <c r="F60" s="55"/>
      <c r="G60" s="55"/>
      <c r="H60" s="55"/>
      <c r="I60" s="55"/>
    </row>
    <row r="61" spans="1:9">
      <c r="C61" s="55"/>
      <c r="D61" s="55"/>
      <c r="E61" s="55"/>
      <c r="F61" s="55"/>
      <c r="G61" s="55"/>
      <c r="H61" s="55"/>
      <c r="I61" s="55"/>
    </row>
    <row r="62" spans="1:9">
      <c r="C62" s="55"/>
      <c r="D62" s="55"/>
      <c r="E62" s="55"/>
      <c r="F62" s="55"/>
      <c r="G62" s="55"/>
      <c r="H62" s="55"/>
      <c r="I62" s="55"/>
    </row>
    <row r="63" spans="1:9">
      <c r="C63" s="54"/>
      <c r="D63" s="54"/>
      <c r="E63" s="54"/>
      <c r="F63" s="54"/>
      <c r="G63" s="54"/>
      <c r="H63" s="54"/>
      <c r="I63" s="54"/>
    </row>
  </sheetData>
  <mergeCells count="14">
    <mergeCell ref="A4:A5"/>
    <mergeCell ref="A34:B34"/>
    <mergeCell ref="U35:AD35"/>
    <mergeCell ref="U36:AD36"/>
    <mergeCell ref="U41:AD41"/>
    <mergeCell ref="Z4:AA4"/>
    <mergeCell ref="J4:J5"/>
    <mergeCell ref="B4:B5"/>
    <mergeCell ref="D4:D5"/>
    <mergeCell ref="I4:I5"/>
    <mergeCell ref="L4:O4"/>
    <mergeCell ref="Q4:S4"/>
    <mergeCell ref="U4:X4"/>
    <mergeCell ref="C4:C5"/>
  </mergeCells>
  <pageMargins left="0.15" right="0.39" top="0.75" bottom="0.17" header="0.3" footer="0.3"/>
  <pageSetup paperSize="5" scale="80" orientation="landscape" horizontalDpi="240" verticalDpi="144" r:id="rId1"/>
  <colBreaks count="1" manualBreakCount="1">
    <brk id="2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AT3001"/>
  <sheetViews>
    <sheetView view="pageBreakPreview" zoomScaleNormal="100" zoomScaleSheetLayoutView="100" workbookViewId="0">
      <pane ySplit="1" topLeftCell="A190" activePane="bottomLeft" state="frozen"/>
      <selection pane="bottomLeft" activeCell="A203" sqref="A203"/>
    </sheetView>
  </sheetViews>
  <sheetFormatPr defaultColWidth="8.85546875" defaultRowHeight="15"/>
  <cols>
    <col min="1" max="1" width="12.28515625" bestFit="1" customWidth="1"/>
    <col min="2" max="2" width="12.28515625" customWidth="1"/>
    <col min="3" max="3" width="11.85546875" bestFit="1" customWidth="1"/>
    <col min="4" max="4" width="13" bestFit="1" customWidth="1"/>
    <col min="5" max="5" width="14.7109375" style="30" bestFit="1" customWidth="1"/>
    <col min="6" max="6" width="8.85546875" customWidth="1"/>
    <col min="7" max="7" width="13.85546875" bestFit="1" customWidth="1"/>
    <col min="8" max="8" width="12.42578125" style="16" bestFit="1" customWidth="1"/>
    <col min="9" max="9" width="9.7109375" style="35" bestFit="1" customWidth="1"/>
    <col min="10" max="10" width="8.85546875" customWidth="1"/>
    <col min="11" max="11" width="8.85546875" style="38" customWidth="1"/>
    <col min="12" max="12" width="17" bestFit="1" customWidth="1"/>
    <col min="13" max="13" width="6.85546875" bestFit="1" customWidth="1"/>
    <col min="14" max="14" width="12.28515625" bestFit="1" customWidth="1"/>
    <col min="15" max="15" width="14.140625" style="38" bestFit="1" customWidth="1"/>
    <col min="16" max="16" width="8.85546875" customWidth="1"/>
    <col min="17" max="27" width="8.85546875" hidden="1" customWidth="1"/>
    <col min="28" max="28" width="8.85546875" style="30" hidden="1" customWidth="1"/>
    <col min="29" max="29" width="8.85546875" style="38" hidden="1" customWidth="1"/>
    <col min="30" max="30" width="14.140625" hidden="1" customWidth="1"/>
    <col min="31" max="42" width="8.85546875" customWidth="1"/>
    <col min="43" max="43" width="8.85546875" style="30" customWidth="1"/>
    <col min="44" max="44" width="8.85546875" customWidth="1"/>
  </cols>
  <sheetData>
    <row r="1" spans="1:46">
      <c r="A1" t="s">
        <v>152</v>
      </c>
      <c r="B1" t="s">
        <v>273</v>
      </c>
      <c r="C1" t="s">
        <v>194</v>
      </c>
      <c r="D1" t="s">
        <v>234</v>
      </c>
      <c r="E1" s="30" t="s">
        <v>360</v>
      </c>
      <c r="F1" t="s">
        <v>330</v>
      </c>
      <c r="G1" t="s">
        <v>229</v>
      </c>
      <c r="H1" t="s">
        <v>274</v>
      </c>
      <c r="I1" t="s">
        <v>188</v>
      </c>
      <c r="J1" t="s">
        <v>363</v>
      </c>
      <c r="K1" s="38" t="s">
        <v>359</v>
      </c>
      <c r="L1" t="s">
        <v>230</v>
      </c>
      <c r="M1" t="s">
        <v>190</v>
      </c>
      <c r="N1" t="s">
        <v>228</v>
      </c>
      <c r="O1" s="38" t="s">
        <v>393</v>
      </c>
      <c r="Q1" t="s">
        <v>223</v>
      </c>
      <c r="R1" t="s">
        <v>224</v>
      </c>
      <c r="S1" t="s">
        <v>225</v>
      </c>
      <c r="T1" t="s">
        <v>226</v>
      </c>
      <c r="U1" t="s">
        <v>217</v>
      </c>
      <c r="V1" t="s">
        <v>218</v>
      </c>
      <c r="W1" t="s">
        <v>219</v>
      </c>
      <c r="X1" t="s">
        <v>220</v>
      </c>
      <c r="Y1" t="s">
        <v>231</v>
      </c>
      <c r="Z1" t="s">
        <v>232</v>
      </c>
      <c r="AA1" t="s">
        <v>178</v>
      </c>
      <c r="AB1" s="30" t="s">
        <v>359</v>
      </c>
      <c r="AC1" s="38" t="s">
        <v>394</v>
      </c>
      <c r="AD1" t="s">
        <v>233</v>
      </c>
    </row>
    <row r="2" spans="1:46">
      <c r="A2" s="9" t="str">
        <f>IF('DATA ACCURATE'!A5&lt;&gt;"",'DATA ACCURATE'!A5,"")</f>
        <v>ADIJOKO</v>
      </c>
      <c r="B2" s="9" t="str">
        <f>IF('DATA ACCURATE'!D5&lt;&gt;"",'DATA ACCURATE'!D5,"")</f>
        <v>K1906843</v>
      </c>
      <c r="C2" t="str">
        <f>IF($AD2="000000000000","",INDEX(DATABASE!$W$12:$W$71,MATCH($AD2,DATABASE!$V$12:$V$71,0)))</f>
        <v>B01</v>
      </c>
      <c r="D2">
        <f>IF(C2="","",IF(E2="",INDEX(DATABASE!$AF$13:$AF$62,MATCH($C2,DATABASE!$AC$13:$AC$62,0)),IF(E2="2x D11",INDEX(DATABASE!$AF$13:$AF$62,MATCH($C2,DATABASE!$AC$13:$AC$62,0))+2*DATABASE!$AF$62,IF(E2="3x D11",INDEX(DATABASE!$AF$13:$AF$62,MATCH($C2,DATABASE!$AC$13:$AC$62,0))+3*DATABASE!$AF$62,""))))</f>
        <v>7600</v>
      </c>
      <c r="E2" s="30" t="str">
        <f>IF(AND($K2="Y",$G2&lt;&gt;"UNYIL",$F2&lt;DATABASE!$O$8),"2x D11",IF(AND($K2="Y",$G2&lt;&gt;"UNYIL",$F2&gt;=DATABASE!$O$8),"3x D11",""))</f>
        <v/>
      </c>
      <c r="F2" s="9">
        <f>IF('DATA ACCURATE'!N5&lt;&gt;"",'DATA ACCURATE'!N5,"")</f>
        <v>5.5</v>
      </c>
      <c r="G2" t="str">
        <f>IF($F2="","",IF($F2&lt;=DATABASE!$I$8,"UNYIL",IF($F2&lt;=DATABASE!$J$8,"KECIL",IF($F2&lt;DATABASE!$K$8,"TANGGUNG",IF($F2&gt;=DATABASE!$K$8,"BESAR","")))))</f>
        <v>TANGGUNG</v>
      </c>
      <c r="H2" s="16" t="str">
        <f>IF('DATA ACCURATE'!J5&lt;&gt;"",'DATA ACCURATE'!J5,"")</f>
        <v>01 OKT 2019</v>
      </c>
      <c r="I2" s="35">
        <f>IF(B2&lt;&gt;"",IFERROR(VLOOKUP(B2,'DATA TIMBANGAN'!G:M,7,FALSE),VLOOKUP(B2,'DATA TIMBANGAN'!G:M,7)),"")</f>
        <v>0.38728009259259261</v>
      </c>
      <c r="J2" s="25" t="str">
        <f>IF(H2&lt;&gt;"",IFERROR(INDEX(DATABASE!$Z$19:$Z$38,MATCH(DATEVALUE(H2),DATABASE!$AA$19:$AA$38,0)),INDEX(DATABASE!$Z$12:$Z$18,MATCH(WEEKDAY(H2,2),DATABASE!$AA$12:$AA$18,0))),"")</f>
        <v>SELASA</v>
      </c>
      <c r="K2" s="25" t="str">
        <f>IF('DATA ACCURATE'!V5&lt;&gt;"",'DATA ACCURATE'!V5,"")</f>
        <v>N</v>
      </c>
      <c r="L2" s="38" t="str">
        <f>IF($H2="","",IF(AND(OR($L1="LUAR JAM KERJA 1",$L1="LUAR JAM KERJA 2"),OR($H1=$H2,AND($H2&gt;$H1,$O2=$O1)),$A2=$A1),"LUAR JAM KERJA 2",IF($J2="LIBUR",$J2,IF(AND(OR(WEEKDAY($H2,2)=1,WEEKDAY($H2,2)=2,WEEKDAY($H2,2)=3,WEEKDAY($H2,2)=4,WEEKDAY($H2,2)=5),$I2&lt;=DATABASE!$J$3,$I2&gt;=DATABASE!$I$3),"JAM KERJA",IF(AND(WEEKDAY($H2,2)=6,$I2&lt;=DATABASE!$J$4,$I2&gt;=DATABASE!$I$4),"JAM KERJA","LUAR JAM KERJA 1")))))</f>
        <v>JAM KERJA</v>
      </c>
      <c r="M2" s="9">
        <f>IF('DATA ACCURATE'!T5&lt;&gt;"",IF('DATA ACCURATE'!T5&gt;100,'DATA ACCURATE'!T5/10,'DATA ACCURATE'!T5),"")</f>
        <v>5</v>
      </c>
      <c r="N2" t="str">
        <f>IF($M2="","",IF($M2&lt;=DATABASE!$I$9,"LOKAL",IF($M2&lt;DATABASE!$J$9,"LUAR KOTA 1",IF($M2&gt;=DATABASE!$J$9,"LUAR KOTA 2",""))))</f>
        <v>LOKAL</v>
      </c>
      <c r="O2" s="38" t="str">
        <f>IF('DATA ACCURATE'!L5&lt;&gt;"",'DATA ACCURATE'!L5,"")</f>
        <v>CV.TRISWARNA KARYA-Lemah Abang</v>
      </c>
      <c r="Q2">
        <f>IF($G2=Q$1,1,0)</f>
        <v>0</v>
      </c>
      <c r="R2">
        <f>IF($G2=R$1,1,0)</f>
        <v>0</v>
      </c>
      <c r="S2">
        <f>IF($G2=S$1,1,0)</f>
        <v>1</v>
      </c>
      <c r="T2">
        <f>IF($G2=T$1,1,0)</f>
        <v>0</v>
      </c>
      <c r="U2">
        <f>IF($N2=U$1,1,0)</f>
        <v>1</v>
      </c>
      <c r="V2">
        <f>IF($N2=V$1,1,0)</f>
        <v>0</v>
      </c>
      <c r="W2">
        <f>IF($N2=W$1,1,0)</f>
        <v>0</v>
      </c>
      <c r="X2">
        <f>IF($L2=X$1,1,0)</f>
        <v>1</v>
      </c>
      <c r="Y2">
        <f>IF($L2=Y$1,1,0)</f>
        <v>0</v>
      </c>
      <c r="Z2">
        <f>IF($L2=Z$1,1,0)</f>
        <v>0</v>
      </c>
      <c r="AA2">
        <f>IF($L2=AA$1,1,0)</f>
        <v>0</v>
      </c>
      <c r="AB2" s="30">
        <f>IF(AND($G2="UNYIL",$K2="Y"),1,0)</f>
        <v>0</v>
      </c>
      <c r="AC2" s="38">
        <f>IF($E2="2x D11",2,IF($E2="3x D11",3,0))</f>
        <v>0</v>
      </c>
      <c r="AD2" t="str">
        <f>Q2&amp;R2&amp;S2&amp;T2&amp;U2&amp;V2&amp;W2&amp;X2&amp;Y2&amp;Z2&amp;AA2&amp;AB2</f>
        <v>001010010000</v>
      </c>
      <c r="AF2" s="35"/>
      <c r="AT2" s="30"/>
    </row>
    <row r="3" spans="1:46">
      <c r="A3" s="9" t="str">
        <f>IF('DATA ACCURATE'!A6&lt;&gt;"",'DATA ACCURATE'!A6,"")</f>
        <v>ADIJOKO</v>
      </c>
      <c r="B3" s="9" t="str">
        <f>IF('DATA ACCURATE'!D6&lt;&gt;"",'DATA ACCURATE'!D6,"")</f>
        <v>K1906863</v>
      </c>
      <c r="C3" s="38" t="str">
        <f>IF($AD3="000000000000","",INDEX(DATABASE!$W$12:$W$71,MATCH($AD3,DATABASE!$V$12:$V$71,0)))</f>
        <v>A02</v>
      </c>
      <c r="D3" s="34">
        <f>IF(C3="","",IF(E3="",INDEX(DATABASE!$AF$13:$AF$62,MATCH($C3,DATABASE!$AC$13:$AC$62,0)),IF(E3="2x D11",INDEX(DATABASE!$AF$13:$AF$62,MATCH($C3,DATABASE!$AC$13:$AC$62,0))+2*DATABASE!$AF$62,IF(E3="3x D11",INDEX(DATABASE!$AF$13:$AF$62,MATCH($C3,DATABASE!$AC$13:$AC$62,0))+3*DATABASE!$AF$62,""))))</f>
        <v>9400</v>
      </c>
      <c r="E3" s="38" t="str">
        <f>IF(AND($K3="Y",$G3&lt;&gt;"UNYIL",$F3&lt;DATABASE!$O$8),"2x D11",IF(AND($K3="Y",$G3&lt;&gt;"UNYIL",$F3&gt;=DATABASE!$O$8),"3x D11",""))</f>
        <v/>
      </c>
      <c r="F3" s="9">
        <f>IF('DATA ACCURATE'!N6&lt;&gt;"",'DATA ACCURATE'!N6,"")</f>
        <v>3.5</v>
      </c>
      <c r="G3" t="str">
        <f>IF(F3="","",IF(F3&lt;=DATABASE!$I$8,"UNYIL",IF(F3&lt;=DATABASE!$J$8,"KECIL",IF(F3&lt;DATABASE!$K$8,"TANGGUNG",IF(F3&gt;=DATABASE!$K$8,"BESAR","")))))</f>
        <v>KECIL</v>
      </c>
      <c r="H3" s="16" t="str">
        <f>IF('DATA ACCURATE'!J6&lt;&gt;"",'DATA ACCURATE'!J6,"")</f>
        <v>02 OKT 2019</v>
      </c>
      <c r="I3" s="35">
        <f>IF(B3&lt;&gt;"",IFERROR(VLOOKUP(B3,'DATA TIMBANGAN'!G:M,7,FALSE),VLOOKUP(B3,'DATA TIMBANGAN'!G:M,7)),"")</f>
        <v>9.5462962962962972E-2</v>
      </c>
      <c r="J3" s="25" t="str">
        <f>IF(H3&lt;&gt;"",IFERROR(INDEX(DATABASE!$Z$19:$Z$38,MATCH(DATEVALUE(H3),DATABASE!$AA$19:$AA$38,0)),INDEX(DATABASE!$Z$12:$Z$18,MATCH(WEEKDAY(H3,2),DATABASE!$AA$12:$AA$18,0))),"")</f>
        <v>RABU</v>
      </c>
      <c r="K3" s="25" t="str">
        <f>IF('DATA ACCURATE'!V6&lt;&gt;"",'DATA ACCURATE'!V6,"")</f>
        <v>N</v>
      </c>
      <c r="L3" s="80" t="str">
        <f>IF($H3="","",IF(OR($J3="LIBUR",AND($L2="LIBUR",$O2=$O3)),"LIBUR",IF(AND(OR($L2="LUAR JAM KERJA 1",$L2="LUAR JAM KERJA 2"),OR(OR(AND($H2=$H3,AND(OR($I3&gt;DATABASE!$J$3,$I3&lt;DATABASE!$J$6),((DATEVALUE($H3)+$I3)-(DATEVALUE($H2)+$I2))&lt;DATABASE!$J$6)),AND($H2=$H3,$O2=$O3,OR($I3&gt;DATABASE!$J$6,$I3&lt;DATABASE!$J$3))),AND(($H3-$H2)=1,OR($I3&lt;DATABASE!$I$6,((DATEVALUE($H3)+$I3)-(DATEVALUE($H2)+$I2))&lt;DATABASE!$J$6))),$A3=$A2),"LUAR JAM KERJA 2",IF(AND(OR(WEEKDAY($H3,2)=1,WEEKDAY($H3,2)=2,WEEKDAY($H3,2)=3,WEEKDAY($H3,2)=4,WEEKDAY($H3,2)=5),$I3&lt;=DATABASE!$J$3,$I3&gt;=DATABASE!$I$3),"JAM KERJA",IF(AND(WEEKDAY($H3,2)=6,$I3&lt;=DATABASE!$J$4,$I3&gt;=DATABASE!$I$4),"JAM KERJA","LUAR JAM KERJA 1")))))</f>
        <v>LUAR JAM KERJA 1</v>
      </c>
      <c r="M3" s="33">
        <f>IF('DATA ACCURATE'!T6&lt;&gt;"",IF('DATA ACCURATE'!T6&gt;100,'DATA ACCURATE'!T6/10,'DATA ACCURATE'!T6),"")</f>
        <v>10</v>
      </c>
      <c r="N3" t="str">
        <f>IF(M3="","",IF(M3&lt;=DATABASE!$I$9,"LOKAL",IF(M3&lt;DATABASE!$J$9,"LUAR KOTA 1",IF($M3&gt;=DATABASE!$J$9,"LUAR KOTA 2",""))))</f>
        <v>LOKAL</v>
      </c>
      <c r="O3" s="38" t="str">
        <f>IF('DATA ACCURATE'!L6&lt;&gt;"",'DATA ACCURATE'!L6,"")</f>
        <v>Sunardi Bp-Luwes Ungaran</v>
      </c>
      <c r="Q3" s="38">
        <f t="shared" ref="Q3:T66" si="0">IF($G3=Q$1,1,0)</f>
        <v>0</v>
      </c>
      <c r="R3" s="38">
        <f t="shared" si="0"/>
        <v>1</v>
      </c>
      <c r="S3" s="38">
        <f t="shared" si="0"/>
        <v>0</v>
      </c>
      <c r="T3" s="38">
        <f t="shared" si="0"/>
        <v>0</v>
      </c>
      <c r="U3" s="38">
        <f t="shared" ref="U3:W66" si="1">IF($N3=U$1,1,0)</f>
        <v>1</v>
      </c>
      <c r="V3" s="38">
        <f t="shared" si="1"/>
        <v>0</v>
      </c>
      <c r="W3" s="38">
        <f t="shared" si="1"/>
        <v>0</v>
      </c>
      <c r="X3" s="38">
        <f t="shared" ref="X3:AA66" si="2">IF($L3=X$1,1,0)</f>
        <v>0</v>
      </c>
      <c r="Y3" s="38">
        <f t="shared" si="2"/>
        <v>1</v>
      </c>
      <c r="Z3" s="38">
        <f t="shared" si="2"/>
        <v>0</v>
      </c>
      <c r="AA3" s="38">
        <f t="shared" si="2"/>
        <v>0</v>
      </c>
      <c r="AB3" s="38">
        <f t="shared" ref="AB3:AB66" si="3">IF(AND($G3="UNYIL",$K3="Y"),1,0)</f>
        <v>0</v>
      </c>
      <c r="AC3" s="38">
        <f t="shared" ref="AC3:AC66" si="4">IF($E3="2x D11",2,IF($E3="3x D11",3,0))</f>
        <v>0</v>
      </c>
      <c r="AD3" s="38" t="str">
        <f t="shared" ref="AD3:AD66" si="5">Q3&amp;R3&amp;S3&amp;T3&amp;U3&amp;V3&amp;W3&amp;X3&amp;Y3&amp;Z3&amp;AA3&amp;AB3</f>
        <v>010010001000</v>
      </c>
      <c r="AF3" s="35"/>
      <c r="AT3" s="38"/>
    </row>
    <row r="4" spans="1:46">
      <c r="A4" s="9" t="str">
        <f>IF('DATA ACCURATE'!A7&lt;&gt;"",'DATA ACCURATE'!A7,"")</f>
        <v>ADIJOKO</v>
      </c>
      <c r="B4" s="9" t="str">
        <f>IF('DATA ACCURATE'!D7&lt;&gt;"",'DATA ACCURATE'!D7,"")</f>
        <v>K1906886</v>
      </c>
      <c r="C4" s="38" t="str">
        <f>IF($AD4="000000000000","",INDEX(DATABASE!$W$12:$W$71,MATCH($AD4,DATABASE!$V$12:$V$71,0)))</f>
        <v>A05</v>
      </c>
      <c r="D4" s="34">
        <f>IF(C4="","",IF(E4="",INDEX(DATABASE!$AF$13:$AF$62,MATCH($C4,DATABASE!$AC$13:$AC$62,0)),IF(E4="2x D11",INDEX(DATABASE!$AF$13:$AF$62,MATCH($C4,DATABASE!$AC$13:$AC$62,0))+2*DATABASE!$AF$62,IF(E4="3x D11",INDEX(DATABASE!$AF$13:$AF$62,MATCH($C4,DATABASE!$AC$13:$AC$62,0))+3*DATABASE!$AF$62,""))))</f>
        <v>13200</v>
      </c>
      <c r="E4" s="38" t="str">
        <f>IF(AND($K4="Y",$G4&lt;&gt;"UNYIL",$F4&lt;DATABASE!$O$8),"2x D11",IF(AND($K4="Y",$G4&lt;&gt;"UNYIL",$F4&gt;=DATABASE!$O$8),"3x D11",""))</f>
        <v/>
      </c>
      <c r="F4" s="9">
        <f>IF('DATA ACCURATE'!N7&lt;&gt;"",'DATA ACCURATE'!N7,"")</f>
        <v>5</v>
      </c>
      <c r="G4" t="str">
        <f>IF(F4="","",IF(F4&lt;=DATABASE!$I$8,"UNYIL",IF(F4&lt;=DATABASE!$J$8,"KECIL",IF(F4&lt;DATABASE!$K$8,"TANGGUNG",IF(F4&gt;=DATABASE!$K$8,"BESAR","")))))</f>
        <v>KECIL</v>
      </c>
      <c r="H4" s="16" t="str">
        <f>IF('DATA ACCURATE'!J7&lt;&gt;"",'DATA ACCURATE'!J7,"")</f>
        <v>02 OKT 2019</v>
      </c>
      <c r="I4" s="35">
        <f>IF(B4&lt;&gt;"",IFERROR(VLOOKUP(B4,'DATA TIMBANGAN'!G:M,7,FALSE),VLOOKUP(B4,'DATA TIMBANGAN'!G:M,7)),"")</f>
        <v>0.82644675925925926</v>
      </c>
      <c r="J4" s="25" t="str">
        <f>IF(H4&lt;&gt;"",IFERROR(INDEX(DATABASE!$Z$19:$Z$38,MATCH(DATEVALUE(H4),DATABASE!$AA$19:$AA$38,0)),INDEX(DATABASE!$Z$12:$Z$18,MATCH(WEEKDAY(H4,2),DATABASE!$AA$12:$AA$18,0))),"")</f>
        <v>RABU</v>
      </c>
      <c r="K4" s="25" t="str">
        <f>IF('DATA ACCURATE'!V7&lt;&gt;"",'DATA ACCURATE'!V7,"")</f>
        <v>N</v>
      </c>
      <c r="L4" s="80" t="str">
        <f>IF($H4="","",IF(OR($J4="LIBUR",AND($L3="LIBUR",$O3=$O4)),"LIBUR",IF(AND(OR($L3="LUAR JAM KERJA 1",$L3="LUAR JAM KERJA 2"),OR(OR(AND($H3=$H4,AND(OR($I4&gt;DATABASE!$J$3,$I4&lt;DATABASE!$J$6),((DATEVALUE($H4)+$I4)-(DATEVALUE($H3)+$I3))&lt;DATABASE!$J$6)),AND($H3=$H4,$O3=$O4,OR($I4&gt;DATABASE!$J$6,$I4&lt;DATABASE!$J$3))),AND(($H4-$H3)=1,OR($I4&lt;DATABASE!$I$6,((DATEVALUE($H4)+$I4)-(DATEVALUE($H3)+$I3))&lt;DATABASE!$J$6))),$A4=$A3),"LUAR JAM KERJA 2",IF(AND(OR(WEEKDAY($H4,2)=1,WEEKDAY($H4,2)=2,WEEKDAY($H4,2)=3,WEEKDAY($H4,2)=4,WEEKDAY($H4,2)=5),$I4&lt;=DATABASE!$J$3,$I4&gt;=DATABASE!$I$3),"JAM KERJA",IF(AND(WEEKDAY($H4,2)=6,$I4&lt;=DATABASE!$J$4,$I4&gt;=DATABASE!$I$4),"JAM KERJA","LUAR JAM KERJA 1")))))</f>
        <v>LUAR JAM KERJA 1</v>
      </c>
      <c r="M4" s="33">
        <f>IF('DATA ACCURATE'!T7&lt;&gt;"",IF('DATA ACCURATE'!T7&gt;100,'DATA ACCURATE'!T7/10,'DATA ACCURATE'!T7),"")</f>
        <v>30</v>
      </c>
      <c r="N4" t="str">
        <f>IF(M4="","",IF(M4&lt;=DATABASE!$I$9,"LOKAL",IF(M4&lt;DATABASE!$J$9,"LUAR KOTA 1",IF($M4&gt;=DATABASE!$J$9,"LUAR KOTA 2",""))))</f>
        <v>LUAR KOTA 1</v>
      </c>
      <c r="O4" s="38" t="str">
        <f>IF('DATA ACCURATE'!L7&lt;&gt;"",'DATA ACCURATE'!L7,"")</f>
        <v>Pem Desa Sumowono-Sumowono</v>
      </c>
      <c r="Q4" s="38">
        <f t="shared" si="0"/>
        <v>0</v>
      </c>
      <c r="R4" s="38">
        <f t="shared" si="0"/>
        <v>1</v>
      </c>
      <c r="S4" s="38">
        <f t="shared" si="0"/>
        <v>0</v>
      </c>
      <c r="T4" s="38">
        <f t="shared" si="0"/>
        <v>0</v>
      </c>
      <c r="U4" s="38">
        <f t="shared" si="1"/>
        <v>0</v>
      </c>
      <c r="V4" s="38">
        <f t="shared" si="1"/>
        <v>1</v>
      </c>
      <c r="W4" s="38">
        <f t="shared" si="1"/>
        <v>0</v>
      </c>
      <c r="X4" s="38">
        <f t="shared" si="2"/>
        <v>0</v>
      </c>
      <c r="Y4" s="38">
        <f t="shared" si="2"/>
        <v>1</v>
      </c>
      <c r="Z4" s="38">
        <f t="shared" si="2"/>
        <v>0</v>
      </c>
      <c r="AA4" s="38">
        <f t="shared" si="2"/>
        <v>0</v>
      </c>
      <c r="AB4" s="38">
        <f t="shared" si="3"/>
        <v>0</v>
      </c>
      <c r="AC4" s="38">
        <f t="shared" si="4"/>
        <v>0</v>
      </c>
      <c r="AD4" s="38" t="str">
        <f t="shared" si="5"/>
        <v>010001001000</v>
      </c>
      <c r="AG4" s="38"/>
      <c r="AT4" s="38"/>
    </row>
    <row r="5" spans="1:46">
      <c r="A5" s="9" t="str">
        <f>IF('DATA ACCURATE'!A8&lt;&gt;"",'DATA ACCURATE'!A8,"")</f>
        <v>ADIJOKO</v>
      </c>
      <c r="B5" s="9" t="str">
        <f>IF('DATA ACCURATE'!D8&lt;&gt;"",'DATA ACCURATE'!D8,"")</f>
        <v>K1906904</v>
      </c>
      <c r="C5" s="38" t="str">
        <f>IF($AD5="000000000000","",INDEX(DATABASE!$W$12:$W$71,MATCH($AD5,DATABASE!$V$12:$V$71,0)))</f>
        <v>B01</v>
      </c>
      <c r="D5" s="34">
        <f>IF(C5="","",IF(E5="",INDEX(DATABASE!$AF$13:$AF$62,MATCH($C5,DATABASE!$AC$13:$AC$62,0)),IF(E5="2x D11",INDEX(DATABASE!$AF$13:$AF$62,MATCH($C5,DATABASE!$AC$13:$AC$62,0))+2*DATABASE!$AF$62,IF(E5="3x D11",INDEX(DATABASE!$AF$13:$AF$62,MATCH($C5,DATABASE!$AC$13:$AC$62,0))+3*DATABASE!$AF$62,""))))</f>
        <v>7600</v>
      </c>
      <c r="E5" s="38" t="str">
        <f>IF(AND($K5="Y",$G5&lt;&gt;"UNYIL",$F5&lt;DATABASE!$O$8),"2x D11",IF(AND($K5="Y",$G5&lt;&gt;"UNYIL",$F5&gt;=DATABASE!$O$8),"3x D11",""))</f>
        <v/>
      </c>
      <c r="F5" s="9">
        <f>IF('DATA ACCURATE'!N8&lt;&gt;"",'DATA ACCURATE'!N8,"")</f>
        <v>5.5</v>
      </c>
      <c r="G5" t="str">
        <f>IF(F5="","",IF(F5&lt;=DATABASE!$I$8,"UNYIL",IF(F5&lt;=DATABASE!$J$8,"KECIL",IF(F5&lt;DATABASE!$K$8,"TANGGUNG",IF(F5&gt;=DATABASE!$K$8,"BESAR","")))))</f>
        <v>TANGGUNG</v>
      </c>
      <c r="H5" s="16" t="str">
        <f>IF('DATA ACCURATE'!J8&lt;&gt;"",'DATA ACCURATE'!J8,"")</f>
        <v>03 OKT 2019</v>
      </c>
      <c r="I5" s="35">
        <f>IF(B5&lt;&gt;"",IFERROR(VLOOKUP(B5,'DATA TIMBANGAN'!G:M,7,FALSE),VLOOKUP(B5,'DATA TIMBANGAN'!G:M,7)),"")</f>
        <v>0.56723379629629633</v>
      </c>
      <c r="J5" s="25" t="str">
        <f>IF(H5&lt;&gt;"",IFERROR(INDEX(DATABASE!$Z$19:$Z$38,MATCH(DATEVALUE(H5),DATABASE!$AA$19:$AA$38,0)),INDEX(DATABASE!$Z$12:$Z$18,MATCH(WEEKDAY(H5,2),DATABASE!$AA$12:$AA$18,0))),"")</f>
        <v>KAMIS</v>
      </c>
      <c r="K5" s="25" t="str">
        <f>IF('DATA ACCURATE'!V8&lt;&gt;"",'DATA ACCURATE'!V8,"")</f>
        <v>N</v>
      </c>
      <c r="L5" s="80" t="str">
        <f>IF($H5="","",IF(OR($J5="LIBUR",AND($L4="LIBUR",$O4=$O5)),"LIBUR",IF(AND(OR($L4="LUAR JAM KERJA 1",$L4="LUAR JAM KERJA 2"),OR(OR(AND($H4=$H5,AND(OR($I5&gt;DATABASE!$J$3,$I5&lt;DATABASE!$J$6),((DATEVALUE($H5)+$I5)-(DATEVALUE($H4)+$I4))&lt;DATABASE!$J$6)),AND($H4=$H5,$O4=$O5,OR($I5&gt;DATABASE!$J$6,$I5&lt;DATABASE!$J$3))),AND(($H5-$H4)=1,OR($I5&lt;DATABASE!$I$6,((DATEVALUE($H5)+$I5)-(DATEVALUE($H4)+$I4))&lt;DATABASE!$J$6))),$A5=$A4),"LUAR JAM KERJA 2",IF(AND(OR(WEEKDAY($H5,2)=1,WEEKDAY($H5,2)=2,WEEKDAY($H5,2)=3,WEEKDAY($H5,2)=4,WEEKDAY($H5,2)=5),$I5&lt;=DATABASE!$J$3,$I5&gt;=DATABASE!$I$3),"JAM KERJA",IF(AND(WEEKDAY($H5,2)=6,$I5&lt;=DATABASE!$J$4,$I5&gt;=DATABASE!$I$4),"JAM KERJA","LUAR JAM KERJA 1")))))</f>
        <v>JAM KERJA</v>
      </c>
      <c r="M5" s="33">
        <f>IF('DATA ACCURATE'!T8&lt;&gt;"",IF('DATA ACCURATE'!T8&gt;100,'DATA ACCURATE'!T8/10,'DATA ACCURATE'!T8),"")</f>
        <v>5</v>
      </c>
      <c r="N5" t="str">
        <f>IF(M5="","",IF(M5&lt;=DATABASE!$I$9,"LOKAL",IF(M5&lt;DATABASE!$J$9,"LUAR KOTA 1",IF($M5&gt;=DATABASE!$J$9,"LUAR KOTA 2",""))))</f>
        <v>LOKAL</v>
      </c>
      <c r="O5" s="38" t="str">
        <f>IF('DATA ACCURATE'!L8&lt;&gt;"",'DATA ACCURATE'!L8,"")</f>
        <v>CV.TRISWARNA KARYA-Lemah Abang</v>
      </c>
      <c r="Q5" s="38">
        <f t="shared" si="0"/>
        <v>0</v>
      </c>
      <c r="R5" s="38">
        <f t="shared" si="0"/>
        <v>0</v>
      </c>
      <c r="S5" s="38">
        <f t="shared" si="0"/>
        <v>1</v>
      </c>
      <c r="T5" s="38">
        <f t="shared" si="0"/>
        <v>0</v>
      </c>
      <c r="U5" s="38">
        <f t="shared" si="1"/>
        <v>1</v>
      </c>
      <c r="V5" s="38">
        <f t="shared" si="1"/>
        <v>0</v>
      </c>
      <c r="W5" s="38">
        <f t="shared" si="1"/>
        <v>0</v>
      </c>
      <c r="X5" s="38">
        <f t="shared" si="2"/>
        <v>1</v>
      </c>
      <c r="Y5" s="38">
        <f t="shared" si="2"/>
        <v>0</v>
      </c>
      <c r="Z5" s="38">
        <f t="shared" si="2"/>
        <v>0</v>
      </c>
      <c r="AA5" s="38">
        <f t="shared" si="2"/>
        <v>0</v>
      </c>
      <c r="AB5" s="38">
        <f t="shared" si="3"/>
        <v>0</v>
      </c>
      <c r="AC5" s="38">
        <f t="shared" si="4"/>
        <v>0</v>
      </c>
      <c r="AD5" s="38" t="str">
        <f t="shared" si="5"/>
        <v>001010010000</v>
      </c>
      <c r="AG5" s="38"/>
      <c r="AT5" s="38"/>
    </row>
    <row r="6" spans="1:46">
      <c r="A6" s="9" t="str">
        <f>IF('DATA ACCURATE'!A9&lt;&gt;"",'DATA ACCURATE'!A9,"")</f>
        <v>ADIJOKO</v>
      </c>
      <c r="B6" s="9" t="str">
        <f>IF('DATA ACCURATE'!D9&lt;&gt;"",'DATA ACCURATE'!D9,"")</f>
        <v>K1906925</v>
      </c>
      <c r="C6" s="38" t="str">
        <f>IF($AD6="000000000000","",INDEX(DATABASE!$W$12:$W$71,MATCH($AD6,DATABASE!$V$12:$V$71,0)))</f>
        <v>B04</v>
      </c>
      <c r="D6" s="34">
        <f>IF(C6="","",IF(E6="",INDEX(DATABASE!$AF$13:$AF$62,MATCH($C6,DATABASE!$AC$13:$AC$62,0)),IF(E6="2x D11",INDEX(DATABASE!$AF$13:$AF$62,MATCH($C6,DATABASE!$AC$13:$AC$62,0))+2*DATABASE!$AF$62,IF(E6="3x D11",INDEX(DATABASE!$AF$13:$AF$62,MATCH($C6,DATABASE!$AC$13:$AC$62,0))+3*DATABASE!$AF$62,""))))</f>
        <v>10600</v>
      </c>
      <c r="E6" s="38" t="str">
        <f>IF(AND($K6="Y",$G6&lt;&gt;"UNYIL",$F6&lt;DATABASE!$O$8),"2x D11",IF(AND($K6="Y",$G6&lt;&gt;"UNYIL",$F6&gt;=DATABASE!$O$8),"3x D11",""))</f>
        <v/>
      </c>
      <c r="F6" s="9">
        <f>IF('DATA ACCURATE'!N9&lt;&gt;"",'DATA ACCURATE'!N9,"")</f>
        <v>6</v>
      </c>
      <c r="G6" t="str">
        <f>IF(F6="","",IF(F6&lt;=DATABASE!$I$8,"UNYIL",IF(F6&lt;=DATABASE!$J$8,"KECIL",IF(F6&lt;DATABASE!$K$8,"TANGGUNG",IF(F6&gt;=DATABASE!$K$8,"BESAR","")))))</f>
        <v>TANGGUNG</v>
      </c>
      <c r="H6" s="16" t="str">
        <f>IF('DATA ACCURATE'!J9&lt;&gt;"",'DATA ACCURATE'!J9,"")</f>
        <v>04 OKT 2019</v>
      </c>
      <c r="I6" s="35">
        <f>IF(B6&lt;&gt;"",IFERROR(VLOOKUP(B6,'DATA TIMBANGAN'!G:M,7,FALSE),VLOOKUP(B6,'DATA TIMBANGAN'!G:M,7)),"")</f>
        <v>0.37253472222222223</v>
      </c>
      <c r="J6" s="25" t="str">
        <f>IF(H6&lt;&gt;"",IFERROR(INDEX(DATABASE!$Z$19:$Z$38,MATCH(DATEVALUE(H6),DATABASE!$AA$19:$AA$38,0)),INDEX(DATABASE!$Z$12:$Z$18,MATCH(WEEKDAY(H6,2),DATABASE!$AA$12:$AA$18,0))),"")</f>
        <v>JUMAT</v>
      </c>
      <c r="K6" s="25" t="str">
        <f>IF('DATA ACCURATE'!V9&lt;&gt;"",'DATA ACCURATE'!V9,"")</f>
        <v>N</v>
      </c>
      <c r="L6" s="80" t="str">
        <f>IF($H6="","",IF(OR($J6="LIBUR",AND($L5="LIBUR",$O5=$O6)),"LIBUR",IF(AND(OR($L5="LUAR JAM KERJA 1",$L5="LUAR JAM KERJA 2"),OR(OR(AND($H5=$H6,AND(OR($I6&gt;DATABASE!$J$3,$I6&lt;DATABASE!$J$6),((DATEVALUE($H6)+$I6)-(DATEVALUE($H5)+$I5))&lt;DATABASE!$J$6)),AND($H5=$H6,$O5=$O6,OR($I6&gt;DATABASE!$J$6,$I6&lt;DATABASE!$J$3))),AND(($H6-$H5)=1,OR($I6&lt;DATABASE!$I$6,((DATEVALUE($H6)+$I6)-(DATEVALUE($H5)+$I5))&lt;DATABASE!$J$6))),$A6=$A5),"LUAR JAM KERJA 2",IF(AND(OR(WEEKDAY($H6,2)=1,WEEKDAY($H6,2)=2,WEEKDAY($H6,2)=3,WEEKDAY($H6,2)=4,WEEKDAY($H6,2)=5),$I6&lt;=DATABASE!$J$3,$I6&gt;=DATABASE!$I$3),"JAM KERJA",IF(AND(WEEKDAY($H6,2)=6,$I6&lt;=DATABASE!$J$4,$I6&gt;=DATABASE!$I$4),"JAM KERJA","LUAR JAM KERJA 1")))))</f>
        <v>JAM KERJA</v>
      </c>
      <c r="M6" s="33">
        <f>IF('DATA ACCURATE'!T9&lt;&gt;"",IF('DATA ACCURATE'!T9&gt;100,'DATA ACCURATE'!T9/10,'DATA ACCURATE'!T9),"")</f>
        <v>32</v>
      </c>
      <c r="N6" t="str">
        <f>IF(M6="","",IF(M6&lt;=DATABASE!$I$9,"LOKAL",IF(M6&lt;DATABASE!$J$9,"LUAR KOTA 1",IF($M6&gt;=DATABASE!$J$9,"LUAR KOTA 2",""))))</f>
        <v>LUAR KOTA 1</v>
      </c>
      <c r="O6" s="38" t="str">
        <f>IF('DATA ACCURATE'!L9&lt;&gt;"",'DATA ACCURATE'!L9,"")</f>
        <v>KSO PT. DUTA MAS INDAH - PT. SARI MAS INDAH SEJAHTERA-Sirkuit Mijen</v>
      </c>
      <c r="Q6" s="38">
        <f t="shared" si="0"/>
        <v>0</v>
      </c>
      <c r="R6" s="38">
        <f t="shared" si="0"/>
        <v>0</v>
      </c>
      <c r="S6" s="38">
        <f t="shared" si="0"/>
        <v>1</v>
      </c>
      <c r="T6" s="38">
        <f t="shared" si="0"/>
        <v>0</v>
      </c>
      <c r="U6" s="38">
        <f t="shared" si="1"/>
        <v>0</v>
      </c>
      <c r="V6" s="38">
        <f t="shared" si="1"/>
        <v>1</v>
      </c>
      <c r="W6" s="38">
        <f t="shared" si="1"/>
        <v>0</v>
      </c>
      <c r="X6" s="38">
        <f t="shared" si="2"/>
        <v>1</v>
      </c>
      <c r="Y6" s="38">
        <f t="shared" si="2"/>
        <v>0</v>
      </c>
      <c r="Z6" s="38">
        <f t="shared" si="2"/>
        <v>0</v>
      </c>
      <c r="AA6" s="38">
        <f t="shared" si="2"/>
        <v>0</v>
      </c>
      <c r="AB6" s="38">
        <f t="shared" si="3"/>
        <v>0</v>
      </c>
      <c r="AC6" s="38">
        <f t="shared" si="4"/>
        <v>0</v>
      </c>
      <c r="AD6" s="38" t="str">
        <f t="shared" si="5"/>
        <v>001001010000</v>
      </c>
      <c r="AG6" s="38"/>
      <c r="AT6" s="38"/>
    </row>
    <row r="7" spans="1:46">
      <c r="A7" s="9" t="str">
        <f>IF('DATA ACCURATE'!A10&lt;&gt;"",'DATA ACCURATE'!A10,"")</f>
        <v>ADIJOKO</v>
      </c>
      <c r="B7" s="9" t="str">
        <f>IF('DATA ACCURATE'!D10&lt;&gt;"",'DATA ACCURATE'!D10,"")</f>
        <v>K1906962</v>
      </c>
      <c r="C7" s="38" t="str">
        <f>IF($AD7="000000000000","",INDEX(DATABASE!$W$12:$W$71,MATCH($AD7,DATABASE!$V$12:$V$71,0)))</f>
        <v>B02</v>
      </c>
      <c r="D7" s="34">
        <f>IF(C7="","",IF(E7="",INDEX(DATABASE!$AF$13:$AF$62,MATCH($C7,DATABASE!$AC$13:$AC$62,0)),IF(E7="2x D11",INDEX(DATABASE!$AF$13:$AF$62,MATCH($C7,DATABASE!$AC$13:$AC$62,0))+2*DATABASE!$AF$62,IF(E7="3x D11",INDEX(DATABASE!$AF$13:$AF$62,MATCH($C7,DATABASE!$AC$13:$AC$62,0))+3*DATABASE!$AF$62,""))))</f>
        <v>11300</v>
      </c>
      <c r="E7" s="38" t="str">
        <f>IF(AND($K7="Y",$G7&lt;&gt;"UNYIL",$F7&lt;DATABASE!$O$8),"2x D11",IF(AND($K7="Y",$G7&lt;&gt;"UNYIL",$F7&gt;=DATABASE!$O$8),"3x D11",""))</f>
        <v/>
      </c>
      <c r="F7" s="9">
        <f>IF('DATA ACCURATE'!N10&lt;&gt;"",'DATA ACCURATE'!N10,"")</f>
        <v>6.5</v>
      </c>
      <c r="G7" t="str">
        <f>IF(F7="","",IF(F7&lt;=DATABASE!$I$8,"UNYIL",IF(F7&lt;=DATABASE!$J$8,"KECIL",IF(F7&lt;DATABASE!$K$8,"TANGGUNG",IF(F7&gt;=DATABASE!$K$8,"BESAR","")))))</f>
        <v>TANGGUNG</v>
      </c>
      <c r="H7" s="16" t="str">
        <f>IF('DATA ACCURATE'!J10&lt;&gt;"",'DATA ACCURATE'!J10,"")</f>
        <v>04 OKT 2019</v>
      </c>
      <c r="I7" s="35">
        <f>IF(B7&lt;&gt;"",IFERROR(VLOOKUP(B7,'DATA TIMBANGAN'!G:M,7,FALSE),VLOOKUP(B7,'DATA TIMBANGAN'!G:M,7)),"")</f>
        <v>0.66648148148148145</v>
      </c>
      <c r="J7" s="25" t="str">
        <f>IF(H7&lt;&gt;"",IFERROR(INDEX(DATABASE!$Z$19:$Z$38,MATCH(DATEVALUE(H7),DATABASE!$AA$19:$AA$38,0)),INDEX(DATABASE!$Z$12:$Z$18,MATCH(WEEKDAY(H7,2),DATABASE!$AA$12:$AA$18,0))),"")</f>
        <v>JUMAT</v>
      </c>
      <c r="K7" s="25" t="str">
        <f>IF('DATA ACCURATE'!V10&lt;&gt;"",'DATA ACCURATE'!V10,"")</f>
        <v>N</v>
      </c>
      <c r="L7" s="80" t="str">
        <f>IF($H7="","",IF(OR($J7="LIBUR",AND($L6="LIBUR",$O6=$O7)),"LIBUR",IF(AND(OR($L6="LUAR JAM KERJA 1",$L6="LUAR JAM KERJA 2"),OR(OR(AND($H6=$H7,AND(OR($I7&gt;DATABASE!$J$3,$I7&lt;DATABASE!$J$6),((DATEVALUE($H7)+$I7)-(DATEVALUE($H6)+$I6))&lt;DATABASE!$J$6)),AND($H6=$H7,$O6=$O7,OR($I7&gt;DATABASE!$J$6,$I7&lt;DATABASE!$J$3))),AND(($H7-$H6)=1,OR($I7&lt;DATABASE!$I$6,((DATEVALUE($H7)+$I7)-(DATEVALUE($H6)+$I6))&lt;DATABASE!$J$6))),$A7=$A6),"LUAR JAM KERJA 2",IF(AND(OR(WEEKDAY($H7,2)=1,WEEKDAY($H7,2)=2,WEEKDAY($H7,2)=3,WEEKDAY($H7,2)=4,WEEKDAY($H7,2)=5),$I7&lt;=DATABASE!$J$3,$I7&gt;=DATABASE!$I$3),"JAM KERJA",IF(AND(WEEKDAY($H7,2)=6,$I7&lt;=DATABASE!$J$4,$I7&gt;=DATABASE!$I$4),"JAM KERJA","LUAR JAM KERJA 1")))))</f>
        <v>LUAR JAM KERJA 1</v>
      </c>
      <c r="M7" s="33">
        <f>IF('DATA ACCURATE'!T10&lt;&gt;"",IF('DATA ACCURATE'!T10&gt;100,'DATA ACCURATE'!T10/10,'DATA ACCURATE'!T10),"")</f>
        <v>17</v>
      </c>
      <c r="N7" t="str">
        <f>IF(M7="","",IF(M7&lt;=DATABASE!$I$9,"LOKAL",IF(M7&lt;DATABASE!$J$9,"LUAR KOTA 1",IF($M7&gt;=DATABASE!$J$9,"LUAR KOTA 2",""))))</f>
        <v>LOKAL</v>
      </c>
      <c r="O7" s="38" t="str">
        <f>IF('DATA ACCURATE'!L10&lt;&gt;"",'DATA ACCURATE'!L10,"")</f>
        <v>Antonius Bambang Bp-Ngijo, Gunungpati</v>
      </c>
      <c r="Q7" s="38">
        <f t="shared" si="0"/>
        <v>0</v>
      </c>
      <c r="R7" s="38">
        <f t="shared" si="0"/>
        <v>0</v>
      </c>
      <c r="S7" s="38">
        <f t="shared" si="0"/>
        <v>1</v>
      </c>
      <c r="T7" s="38">
        <f t="shared" si="0"/>
        <v>0</v>
      </c>
      <c r="U7" s="38">
        <f t="shared" si="1"/>
        <v>1</v>
      </c>
      <c r="V7" s="38">
        <f t="shared" si="1"/>
        <v>0</v>
      </c>
      <c r="W7" s="38">
        <f t="shared" si="1"/>
        <v>0</v>
      </c>
      <c r="X7" s="38">
        <f t="shared" si="2"/>
        <v>0</v>
      </c>
      <c r="Y7" s="38">
        <f t="shared" si="2"/>
        <v>1</v>
      </c>
      <c r="Z7" s="38">
        <f t="shared" si="2"/>
        <v>0</v>
      </c>
      <c r="AA7" s="38">
        <f t="shared" si="2"/>
        <v>0</v>
      </c>
      <c r="AB7" s="38">
        <f t="shared" si="3"/>
        <v>0</v>
      </c>
      <c r="AC7" s="38">
        <f t="shared" si="4"/>
        <v>0</v>
      </c>
      <c r="AD7" s="38" t="str">
        <f t="shared" si="5"/>
        <v>001010001000</v>
      </c>
      <c r="AG7" s="38"/>
      <c r="AT7" s="38"/>
    </row>
    <row r="8" spans="1:46">
      <c r="A8" s="9" t="str">
        <f>IF('DATA ACCURATE'!A11&lt;&gt;"",'DATA ACCURATE'!A11,"")</f>
        <v>ADIJOKO</v>
      </c>
      <c r="B8" s="9" t="str">
        <f>IF('DATA ACCURATE'!D11&lt;&gt;"",'DATA ACCURATE'!D11,"")</f>
        <v>K1906979</v>
      </c>
      <c r="C8" s="38" t="str">
        <f>IF($AD8="000000000000","",INDEX(DATABASE!$W$12:$W$71,MATCH($AD8,DATABASE!$V$12:$V$71,0)))</f>
        <v>B04</v>
      </c>
      <c r="D8" s="34">
        <f>IF(C8="","",IF(E8="",INDEX(DATABASE!$AF$13:$AF$62,MATCH($C8,DATABASE!$AC$13:$AC$62,0)),IF(E8="2x D11",INDEX(DATABASE!$AF$13:$AF$62,MATCH($C8,DATABASE!$AC$13:$AC$62,0))+2*DATABASE!$AF$62,IF(E8="3x D11",INDEX(DATABASE!$AF$13:$AF$62,MATCH($C8,DATABASE!$AC$13:$AC$62,0))+3*DATABASE!$AF$62,""))))</f>
        <v>10600</v>
      </c>
      <c r="E8" s="38" t="str">
        <f>IF(AND($K8="Y",$G8&lt;&gt;"UNYIL",$F8&lt;DATABASE!$O$8),"2x D11",IF(AND($K8="Y",$G8&lt;&gt;"UNYIL",$F8&gt;=DATABASE!$O$8),"3x D11",""))</f>
        <v/>
      </c>
      <c r="F8" s="9">
        <f>IF('DATA ACCURATE'!N11&lt;&gt;"",'DATA ACCURATE'!N11,"")</f>
        <v>6.5</v>
      </c>
      <c r="G8" t="str">
        <f>IF(F8="","",IF(F8&lt;=DATABASE!$I$8,"UNYIL",IF(F8&lt;=DATABASE!$J$8,"KECIL",IF(F8&lt;DATABASE!$K$8,"TANGGUNG",IF(F8&gt;=DATABASE!$K$8,"BESAR","")))))</f>
        <v>TANGGUNG</v>
      </c>
      <c r="H8" s="16" t="str">
        <f>IF('DATA ACCURATE'!J11&lt;&gt;"",'DATA ACCURATE'!J11,"")</f>
        <v>05 OKT 2019</v>
      </c>
      <c r="I8" s="35">
        <f>IF(B8&lt;&gt;"",IFERROR(VLOOKUP(B8,'DATA TIMBANGAN'!G:M,7,FALSE),VLOOKUP(B8,'DATA TIMBANGAN'!G:M,7)),"")</f>
        <v>0.27773148148148147</v>
      </c>
      <c r="J8" s="25" t="str">
        <f>IF(H8&lt;&gt;"",IFERROR(INDEX(DATABASE!$Z$19:$Z$38,MATCH(DATEVALUE(H8),DATABASE!$AA$19:$AA$38,0)),INDEX(DATABASE!$Z$12:$Z$18,MATCH(WEEKDAY(H8,2),DATABASE!$AA$12:$AA$18,0))),"")</f>
        <v>SABTU</v>
      </c>
      <c r="K8" s="25" t="str">
        <f>IF('DATA ACCURATE'!V11&lt;&gt;"",'DATA ACCURATE'!V11,"")</f>
        <v>N</v>
      </c>
      <c r="L8" s="80" t="str">
        <f>IF($H8="","",IF(OR($J8="LIBUR",AND($L7="LIBUR",$O7=$O8)),"LIBUR",IF(AND(OR($L7="LUAR JAM KERJA 1",$L7="LUAR JAM KERJA 2"),OR(OR(AND($H7=$H8,AND(OR($I8&gt;DATABASE!$J$3,$I8&lt;DATABASE!$J$6),((DATEVALUE($H8)+$I8)-(DATEVALUE($H7)+$I7))&lt;DATABASE!$J$6)),AND($H7=$H8,$O7=$O8,OR($I8&gt;DATABASE!$J$6,$I8&lt;DATABASE!$J$3))),AND(($H8-$H7)=1,OR($I8&lt;DATABASE!$I$6,((DATEVALUE($H8)+$I8)-(DATEVALUE($H7)+$I7))&lt;DATABASE!$J$6))),$A8=$A7),"LUAR JAM KERJA 2",IF(AND(OR(WEEKDAY($H8,2)=1,WEEKDAY($H8,2)=2,WEEKDAY($H8,2)=3,WEEKDAY($H8,2)=4,WEEKDAY($H8,2)=5),$I8&lt;=DATABASE!$J$3,$I8&gt;=DATABASE!$I$3),"JAM KERJA",IF(AND(WEEKDAY($H8,2)=6,$I8&lt;=DATABASE!$J$4,$I8&gt;=DATABASE!$I$4),"JAM KERJA","LUAR JAM KERJA 1")))))</f>
        <v>JAM KERJA</v>
      </c>
      <c r="M8" s="33">
        <f>IF('DATA ACCURATE'!T11&lt;&gt;"",IF('DATA ACCURATE'!T11&gt;100,'DATA ACCURATE'!T11/10,'DATA ACCURATE'!T11),"")</f>
        <v>35</v>
      </c>
      <c r="N8" t="str">
        <f>IF(M8="","",IF(M8&lt;=DATABASE!$I$9,"LOKAL",IF(M8&lt;DATABASE!$J$9,"LUAR KOTA 1",IF($M8&gt;=DATABASE!$J$9,"LUAR KOTA 2",""))))</f>
        <v>LUAR KOTA 1</v>
      </c>
      <c r="O8" s="38" t="str">
        <f>IF('DATA ACCURATE'!L11&lt;&gt;"",'DATA ACCURATE'!L11,"")</f>
        <v>Parjono Bp-Regunung</v>
      </c>
      <c r="Q8" s="38">
        <f t="shared" si="0"/>
        <v>0</v>
      </c>
      <c r="R8" s="38">
        <f t="shared" si="0"/>
        <v>0</v>
      </c>
      <c r="S8" s="38">
        <f t="shared" si="0"/>
        <v>1</v>
      </c>
      <c r="T8" s="38">
        <f t="shared" si="0"/>
        <v>0</v>
      </c>
      <c r="U8" s="38">
        <f t="shared" si="1"/>
        <v>0</v>
      </c>
      <c r="V8" s="38">
        <f t="shared" si="1"/>
        <v>1</v>
      </c>
      <c r="W8" s="38">
        <f t="shared" si="1"/>
        <v>0</v>
      </c>
      <c r="X8" s="38">
        <f t="shared" si="2"/>
        <v>1</v>
      </c>
      <c r="Y8" s="38">
        <f t="shared" si="2"/>
        <v>0</v>
      </c>
      <c r="Z8" s="38">
        <f t="shared" si="2"/>
        <v>0</v>
      </c>
      <c r="AA8" s="38">
        <f t="shared" si="2"/>
        <v>0</v>
      </c>
      <c r="AB8" s="38">
        <f t="shared" si="3"/>
        <v>0</v>
      </c>
      <c r="AC8" s="38">
        <f t="shared" si="4"/>
        <v>0</v>
      </c>
      <c r="AD8" s="38" t="str">
        <f t="shared" si="5"/>
        <v>001001010000</v>
      </c>
      <c r="AG8" s="38"/>
      <c r="AT8" s="38"/>
    </row>
    <row r="9" spans="1:46">
      <c r="A9" s="9" t="str">
        <f>IF('DATA ACCURATE'!A12&lt;&gt;"",'DATA ACCURATE'!A12,"")</f>
        <v>ADIJOKO</v>
      </c>
      <c r="B9" s="9" t="str">
        <f>IF('DATA ACCURATE'!D12&lt;&gt;"",'DATA ACCURATE'!D12,"")</f>
        <v>K1907007</v>
      </c>
      <c r="C9" s="38" t="str">
        <f>IF($AD9="000000000000","",INDEX(DATABASE!$W$12:$W$71,MATCH($AD9,DATABASE!$V$12:$V$71,0)))</f>
        <v>B02</v>
      </c>
      <c r="D9" s="34">
        <f>IF(C9="","",IF(E9="",INDEX(DATABASE!$AF$13:$AF$62,MATCH($C9,DATABASE!$AC$13:$AC$62,0)),IF(E9="2x D11",INDEX(DATABASE!$AF$13:$AF$62,MATCH($C9,DATABASE!$AC$13:$AC$62,0))+2*DATABASE!$AF$62,IF(E9="3x D11",INDEX(DATABASE!$AF$13:$AF$62,MATCH($C9,DATABASE!$AC$13:$AC$62,0))+3*DATABASE!$AF$62,""))))</f>
        <v>11300</v>
      </c>
      <c r="E9" s="38" t="str">
        <f>IF(AND($K9="Y",$G9&lt;&gt;"UNYIL",$F9&lt;DATABASE!$O$8),"2x D11",IF(AND($K9="Y",$G9&lt;&gt;"UNYIL",$F9&gt;=DATABASE!$O$8),"3x D11",""))</f>
        <v/>
      </c>
      <c r="F9" s="9">
        <f>IF('DATA ACCURATE'!N12&lt;&gt;"",'DATA ACCURATE'!N12,"")</f>
        <v>6.5</v>
      </c>
      <c r="G9" t="str">
        <f>IF(F9="","",IF(F9&lt;=DATABASE!$I$8,"UNYIL",IF(F9&lt;=DATABASE!$J$8,"KECIL",IF(F9&lt;DATABASE!$K$8,"TANGGUNG",IF(F9&gt;=DATABASE!$K$8,"BESAR","")))))</f>
        <v>TANGGUNG</v>
      </c>
      <c r="H9" s="16" t="str">
        <f>IF('DATA ACCURATE'!J12&lt;&gt;"",'DATA ACCURATE'!J12,"")</f>
        <v>05 OKT 2019</v>
      </c>
      <c r="I9" s="35">
        <f>IF(B9&lt;&gt;"",IFERROR(VLOOKUP(B9,'DATA TIMBANGAN'!G:M,7,FALSE),VLOOKUP(B9,'DATA TIMBANGAN'!G:M,7)),"")</f>
        <v>0.58560185185185187</v>
      </c>
      <c r="J9" s="25" t="str">
        <f>IF(H9&lt;&gt;"",IFERROR(INDEX(DATABASE!$Z$19:$Z$38,MATCH(DATEVALUE(H9),DATABASE!$AA$19:$AA$38,0)),INDEX(DATABASE!$Z$12:$Z$18,MATCH(WEEKDAY(H9,2),DATABASE!$AA$12:$AA$18,0))),"")</f>
        <v>SABTU</v>
      </c>
      <c r="K9" s="25" t="str">
        <f>IF('DATA ACCURATE'!V12&lt;&gt;"",'DATA ACCURATE'!V12,"")</f>
        <v>N</v>
      </c>
      <c r="L9" s="80" t="str">
        <f>IF($H9="","",IF(OR($J9="LIBUR",AND($L8="LIBUR",$O8=$O9)),"LIBUR",IF(AND(OR($L8="LUAR JAM KERJA 1",$L8="LUAR JAM KERJA 2"),OR(OR(AND($H8=$H9,AND(OR($I9&gt;DATABASE!$J$3,$I9&lt;DATABASE!$J$6),((DATEVALUE($H9)+$I9)-(DATEVALUE($H8)+$I8))&lt;DATABASE!$J$6)),AND($H8=$H9,$O8=$O9,OR($I9&gt;DATABASE!$J$6,$I9&lt;DATABASE!$J$3))),AND(($H9-$H8)=1,OR($I9&lt;DATABASE!$I$6,((DATEVALUE($H9)+$I9)-(DATEVALUE($H8)+$I8))&lt;DATABASE!$J$6))),$A9=$A8),"LUAR JAM KERJA 2",IF(AND(OR(WEEKDAY($H9,2)=1,WEEKDAY($H9,2)=2,WEEKDAY($H9,2)=3,WEEKDAY($H9,2)=4,WEEKDAY($H9,2)=5),$I9&lt;=DATABASE!$J$3,$I9&gt;=DATABASE!$I$3),"JAM KERJA",IF(AND(WEEKDAY($H9,2)=6,$I9&lt;=DATABASE!$J$4,$I9&gt;=DATABASE!$I$4),"JAM KERJA","LUAR JAM KERJA 1")))))</f>
        <v>LUAR JAM KERJA 1</v>
      </c>
      <c r="M9" s="33">
        <f>IF('DATA ACCURATE'!T12&lt;&gt;"",IF('DATA ACCURATE'!T12&gt;100,'DATA ACCURATE'!T12/10,'DATA ACCURATE'!T12),"")</f>
        <v>8</v>
      </c>
      <c r="N9" t="str">
        <f>IF(M9="","",IF(M9&lt;=DATABASE!$I$9,"LOKAL",IF(M9&lt;DATABASE!$J$9,"LUAR KOTA 1",IF($M9&gt;=DATABASE!$J$9,"LUAR KOTA 2",""))))</f>
        <v>LOKAL</v>
      </c>
      <c r="O9" s="38" t="str">
        <f>IF('DATA ACCURATE'!L12&lt;&gt;"",'DATA ACCURATE'!L12,"")</f>
        <v>Rofiudin Bp-Candirejo Ungaran</v>
      </c>
      <c r="Q9" s="38">
        <f t="shared" si="0"/>
        <v>0</v>
      </c>
      <c r="R9" s="38">
        <f t="shared" si="0"/>
        <v>0</v>
      </c>
      <c r="S9" s="38">
        <f t="shared" si="0"/>
        <v>1</v>
      </c>
      <c r="T9" s="38">
        <f t="shared" si="0"/>
        <v>0</v>
      </c>
      <c r="U9" s="38">
        <f t="shared" si="1"/>
        <v>1</v>
      </c>
      <c r="V9" s="38">
        <f t="shared" si="1"/>
        <v>0</v>
      </c>
      <c r="W9" s="38">
        <f t="shared" si="1"/>
        <v>0</v>
      </c>
      <c r="X9" s="38">
        <f t="shared" si="2"/>
        <v>0</v>
      </c>
      <c r="Y9" s="38">
        <f t="shared" si="2"/>
        <v>1</v>
      </c>
      <c r="Z9" s="38">
        <f t="shared" si="2"/>
        <v>0</v>
      </c>
      <c r="AA9" s="38">
        <f t="shared" si="2"/>
        <v>0</v>
      </c>
      <c r="AB9" s="38">
        <f t="shared" si="3"/>
        <v>0</v>
      </c>
      <c r="AC9" s="38">
        <f t="shared" si="4"/>
        <v>0</v>
      </c>
      <c r="AD9" s="38" t="str">
        <f t="shared" si="5"/>
        <v>001010001000</v>
      </c>
      <c r="AG9" s="38"/>
      <c r="AT9" s="38"/>
    </row>
    <row r="10" spans="1:46">
      <c r="A10" s="9" t="str">
        <f>IF('DATA ACCURATE'!A13&lt;&gt;"",'DATA ACCURATE'!A13,"")</f>
        <v>ADIJOKO</v>
      </c>
      <c r="B10" s="9" t="str">
        <f>IF('DATA ACCURATE'!D13&lt;&gt;"",'DATA ACCURATE'!D13,"")</f>
        <v>K1907019</v>
      </c>
      <c r="C10" s="38" t="str">
        <f>IF($AD10="000000000000","",INDEX(DATABASE!$W$12:$W$71,MATCH($AD10,DATABASE!$V$12:$V$71,0)))</f>
        <v>B03</v>
      </c>
      <c r="D10" s="34">
        <f>IF(C10="","",IF(E10="",INDEX(DATABASE!$AF$13:$AF$62,MATCH($C10,DATABASE!$AC$13:$AC$62,0)),IF(E10="2x D11",INDEX(DATABASE!$AF$13:$AF$62,MATCH($C10,DATABASE!$AC$13:$AC$62,0))+2*DATABASE!$AF$62,IF(E10="3x D11",INDEX(DATABASE!$AF$13:$AF$62,MATCH($C10,DATABASE!$AC$13:$AC$62,0))+3*DATABASE!$AF$62,""))))</f>
        <v>15100</v>
      </c>
      <c r="E10" s="38" t="str">
        <f>IF(AND($K10="Y",$G10&lt;&gt;"UNYIL",$F10&lt;DATABASE!$O$8),"2x D11",IF(AND($K10="Y",$G10&lt;&gt;"UNYIL",$F10&gt;=DATABASE!$O$8),"3x D11",""))</f>
        <v/>
      </c>
      <c r="F10" s="9">
        <f>IF('DATA ACCURATE'!N13&lt;&gt;"",'DATA ACCURATE'!N13,"")</f>
        <v>6.5</v>
      </c>
      <c r="G10" t="str">
        <f>IF(F10="","",IF(F10&lt;=DATABASE!$I$8,"UNYIL",IF(F10&lt;=DATABASE!$J$8,"KECIL",IF(F10&lt;DATABASE!$K$8,"TANGGUNG",IF(F10&gt;=DATABASE!$K$8,"BESAR","")))))</f>
        <v>TANGGUNG</v>
      </c>
      <c r="H10" s="16" t="str">
        <f>IF('DATA ACCURATE'!J13&lt;&gt;"",'DATA ACCURATE'!J13,"")</f>
        <v>05 OKT 2019</v>
      </c>
      <c r="I10" s="35">
        <f>IF(B10&lt;&gt;"",IFERROR(VLOOKUP(B10,'DATA TIMBANGAN'!G:M,7,FALSE),VLOOKUP(B10,'DATA TIMBANGAN'!G:M,7)),"")</f>
        <v>0.69179398148148152</v>
      </c>
      <c r="J10" s="25" t="str">
        <f>IF(H10&lt;&gt;"",IFERROR(INDEX(DATABASE!$Z$19:$Z$38,MATCH(DATEVALUE(H10),DATABASE!$AA$19:$AA$38,0)),INDEX(DATABASE!$Z$12:$Z$18,MATCH(WEEKDAY(H10,2),DATABASE!$AA$12:$AA$18,0))),"")</f>
        <v>SABTU</v>
      </c>
      <c r="K10" s="25" t="str">
        <f>IF('DATA ACCURATE'!V13&lt;&gt;"",'DATA ACCURATE'!V13,"")</f>
        <v>N</v>
      </c>
      <c r="L10" s="80" t="str">
        <f>IF($H10="","",IF(OR($J10="LIBUR",AND($L9="LIBUR",$O9=$O10)),"LIBUR",IF(AND(OR($L9="LUAR JAM KERJA 1",$L9="LUAR JAM KERJA 2"),OR(OR(AND($H9=$H10,AND(OR($I10&gt;DATABASE!$J$3,$I10&lt;DATABASE!$J$6),((DATEVALUE($H10)+$I10)-(DATEVALUE($H9)+$I9))&lt;DATABASE!$J$6)),AND($H9=$H10,$O9=$O10,OR($I10&gt;DATABASE!$J$6,$I10&lt;DATABASE!$J$3))),AND(($H10-$H9)=1,OR($I10&lt;DATABASE!$I$6,((DATEVALUE($H10)+$I10)-(DATEVALUE($H9)+$I9))&lt;DATABASE!$J$6))),$A10=$A9),"LUAR JAM KERJA 2",IF(AND(OR(WEEKDAY($H10,2)=1,WEEKDAY($H10,2)=2,WEEKDAY($H10,2)=3,WEEKDAY($H10,2)=4,WEEKDAY($H10,2)=5),$I10&lt;=DATABASE!$J$3,$I10&gt;=DATABASE!$I$3),"JAM KERJA",IF(AND(WEEKDAY($H10,2)=6,$I10&lt;=DATABASE!$J$4,$I10&gt;=DATABASE!$I$4),"JAM KERJA","LUAR JAM KERJA 1")))))</f>
        <v>LUAR JAM KERJA 2</v>
      </c>
      <c r="M10" s="33">
        <f>IF('DATA ACCURATE'!T13&lt;&gt;"",IF('DATA ACCURATE'!T13&gt;100,'DATA ACCURATE'!T13/10,'DATA ACCURATE'!T13),"")</f>
        <v>10</v>
      </c>
      <c r="N10" t="str">
        <f>IF(M10="","",IF(M10&lt;=DATABASE!$I$9,"LOKAL",IF(M10&lt;DATABASE!$J$9,"LUAR KOTA 1",IF($M10&gt;=DATABASE!$J$9,"LUAR KOTA 2",""))))</f>
        <v>LOKAL</v>
      </c>
      <c r="O10" s="38" t="str">
        <f>IF('DATA ACCURATE'!L13&lt;&gt;"",'DATA ACCURATE'!L13,"")</f>
        <v>CV Arsa Mulia-Gd Labkesda Ungaran</v>
      </c>
      <c r="Q10" s="38">
        <f t="shared" si="0"/>
        <v>0</v>
      </c>
      <c r="R10" s="38">
        <f t="shared" si="0"/>
        <v>0</v>
      </c>
      <c r="S10" s="38">
        <f t="shared" si="0"/>
        <v>1</v>
      </c>
      <c r="T10" s="38">
        <f t="shared" si="0"/>
        <v>0</v>
      </c>
      <c r="U10" s="38">
        <f t="shared" si="1"/>
        <v>1</v>
      </c>
      <c r="V10" s="38">
        <f t="shared" si="1"/>
        <v>0</v>
      </c>
      <c r="W10" s="38">
        <f t="shared" si="1"/>
        <v>0</v>
      </c>
      <c r="X10" s="38">
        <f t="shared" si="2"/>
        <v>0</v>
      </c>
      <c r="Y10" s="38">
        <f t="shared" si="2"/>
        <v>0</v>
      </c>
      <c r="Z10" s="38">
        <f t="shared" si="2"/>
        <v>1</v>
      </c>
      <c r="AA10" s="38">
        <f t="shared" si="2"/>
        <v>0</v>
      </c>
      <c r="AB10" s="38">
        <f t="shared" si="3"/>
        <v>0</v>
      </c>
      <c r="AC10" s="38">
        <f t="shared" si="4"/>
        <v>0</v>
      </c>
      <c r="AD10" s="38" t="str">
        <f t="shared" si="5"/>
        <v>001010000100</v>
      </c>
      <c r="AG10" s="38"/>
      <c r="AT10" s="38"/>
    </row>
    <row r="11" spans="1:46">
      <c r="A11" s="9" t="str">
        <f>IF('DATA ACCURATE'!A14&lt;&gt;"",'DATA ACCURATE'!A14,"")</f>
        <v>ADIJOKO</v>
      </c>
      <c r="B11" s="9" t="str">
        <f>IF('DATA ACCURATE'!D14&lt;&gt;"",'DATA ACCURATE'!D14,"")</f>
        <v>K1907034</v>
      </c>
      <c r="C11" s="38" t="str">
        <f>IF($AD11="000000000000","",INDEX(DATABASE!$W$12:$W$71,MATCH($AD11,DATABASE!$V$12:$V$71,0)))</f>
        <v>B06</v>
      </c>
      <c r="D11" s="34">
        <f>IF(C11="","",IF(E11="",INDEX(DATABASE!$AF$13:$AF$62,MATCH($C11,DATABASE!$AC$13:$AC$62,0)),IF(E11="2x D11",INDEX(DATABASE!$AF$13:$AF$62,MATCH($C11,DATABASE!$AC$13:$AC$62,0))+2*DATABASE!$AF$62,IF(E11="3x D11",INDEX(DATABASE!$AF$13:$AF$62,MATCH($C11,DATABASE!$AC$13:$AC$62,0))+3*DATABASE!$AF$62,""))))</f>
        <v>21300</v>
      </c>
      <c r="E11" s="38" t="str">
        <f>IF(AND($K11="Y",$G11&lt;&gt;"UNYIL",$F11&lt;DATABASE!$O$8),"2x D11",IF(AND($K11="Y",$G11&lt;&gt;"UNYIL",$F11&gt;=DATABASE!$O$8),"3x D11",""))</f>
        <v/>
      </c>
      <c r="F11" s="9">
        <f>IF('DATA ACCURATE'!N14&lt;&gt;"",'DATA ACCURATE'!N14,"")</f>
        <v>6.5</v>
      </c>
      <c r="G11" t="str">
        <f>IF(F11="","",IF(F11&lt;=DATABASE!$I$8,"UNYIL",IF(F11&lt;=DATABASE!$J$8,"KECIL",IF(F11&lt;DATABASE!$K$8,"TANGGUNG",IF(F11&gt;=DATABASE!$K$8,"BESAR","")))))</f>
        <v>TANGGUNG</v>
      </c>
      <c r="H11" s="16" t="str">
        <f>IF('DATA ACCURATE'!J14&lt;&gt;"",'DATA ACCURATE'!J14,"")</f>
        <v>05 OKT 2019</v>
      </c>
      <c r="I11" s="35">
        <f>IF(B11&lt;&gt;"",IFERROR(VLOOKUP(B11,'DATA TIMBANGAN'!G:M,7,FALSE),VLOOKUP(B11,'DATA TIMBANGAN'!G:M,7)),"")</f>
        <v>0.95315972222222223</v>
      </c>
      <c r="J11" s="25" t="str">
        <f>IF(H11&lt;&gt;"",IFERROR(INDEX(DATABASE!$Z$19:$Z$38,MATCH(DATEVALUE(H11),DATABASE!$AA$19:$AA$38,0)),INDEX(DATABASE!$Z$12:$Z$18,MATCH(WEEKDAY(H11,2),DATABASE!$AA$12:$AA$18,0))),"")</f>
        <v>SABTU</v>
      </c>
      <c r="K11" s="25" t="str">
        <f>IF('DATA ACCURATE'!V14&lt;&gt;"",'DATA ACCURATE'!V14,"")</f>
        <v>N</v>
      </c>
      <c r="L11" s="80" t="str">
        <f>IF($H11="","",IF(OR($J11="LIBUR",AND($L10="LIBUR",$O10=$O11)),"LIBUR",IF(AND(OR($L10="LUAR JAM KERJA 1",$L10="LUAR JAM KERJA 2"),OR(OR(AND($H10=$H11,AND(OR($I11&gt;DATABASE!$J$3,$I11&lt;DATABASE!$J$6),((DATEVALUE($H11)+$I11)-(DATEVALUE($H10)+$I10))&lt;DATABASE!$J$6)),AND($H10=$H11,$O10=$O11,OR($I11&gt;DATABASE!$J$6,$I11&lt;DATABASE!$J$3))),AND(($H11-$H10)=1,OR($I11&lt;DATABASE!$I$6,((DATEVALUE($H11)+$I11)-(DATEVALUE($H10)+$I10))&lt;DATABASE!$J$6))),$A11=$A10),"LUAR JAM KERJA 2",IF(AND(OR(WEEKDAY($H11,2)=1,WEEKDAY($H11,2)=2,WEEKDAY($H11,2)=3,WEEKDAY($H11,2)=4,WEEKDAY($H11,2)=5),$I11&lt;=DATABASE!$J$3,$I11&gt;=DATABASE!$I$3),"JAM KERJA",IF(AND(WEEKDAY($H11,2)=6,$I11&lt;=DATABASE!$J$4,$I11&gt;=DATABASE!$I$4),"JAM KERJA","LUAR JAM KERJA 1")))))</f>
        <v>LUAR JAM KERJA 2</v>
      </c>
      <c r="M11" s="33">
        <f>IF('DATA ACCURATE'!T14&lt;&gt;"",IF('DATA ACCURATE'!T14&gt;100,'DATA ACCURATE'!T14/10,'DATA ACCURATE'!T14),"")</f>
        <v>35</v>
      </c>
      <c r="N11" t="str">
        <f>IF(M11="","",IF(M11&lt;=DATABASE!$I$9,"LOKAL",IF(M11&lt;DATABASE!$J$9,"LUAR KOTA 1",IF($M11&gt;=DATABASE!$J$9,"LUAR KOTA 2",""))))</f>
        <v>LUAR KOTA 1</v>
      </c>
      <c r="O11" s="38" t="str">
        <f>IF('DATA ACCURATE'!L14&lt;&gt;"",'DATA ACCURATE'!L14,"")</f>
        <v>Parjono Bp-Regunung</v>
      </c>
      <c r="Q11" s="38">
        <f t="shared" si="0"/>
        <v>0</v>
      </c>
      <c r="R11" s="38">
        <f t="shared" si="0"/>
        <v>0</v>
      </c>
      <c r="S11" s="38">
        <f t="shared" si="0"/>
        <v>1</v>
      </c>
      <c r="T11" s="38">
        <f t="shared" si="0"/>
        <v>0</v>
      </c>
      <c r="U11" s="38">
        <f t="shared" si="1"/>
        <v>0</v>
      </c>
      <c r="V11" s="38">
        <f t="shared" si="1"/>
        <v>1</v>
      </c>
      <c r="W11" s="38">
        <f t="shared" si="1"/>
        <v>0</v>
      </c>
      <c r="X11" s="38">
        <f t="shared" si="2"/>
        <v>0</v>
      </c>
      <c r="Y11" s="38">
        <f t="shared" si="2"/>
        <v>0</v>
      </c>
      <c r="Z11" s="38">
        <f t="shared" si="2"/>
        <v>1</v>
      </c>
      <c r="AA11" s="38">
        <f t="shared" si="2"/>
        <v>0</v>
      </c>
      <c r="AB11" s="38">
        <f t="shared" si="3"/>
        <v>0</v>
      </c>
      <c r="AC11" s="38">
        <f t="shared" si="4"/>
        <v>0</v>
      </c>
      <c r="AD11" s="38" t="str">
        <f t="shared" si="5"/>
        <v>001001000100</v>
      </c>
      <c r="AG11" s="38"/>
      <c r="AT11" s="38"/>
    </row>
    <row r="12" spans="1:46">
      <c r="A12" s="9" t="str">
        <f>IF('DATA ACCURATE'!A15&lt;&gt;"",'DATA ACCURATE'!A15,"")</f>
        <v>BAMBANG</v>
      </c>
      <c r="B12" s="9" t="str">
        <f>IF('DATA ACCURATE'!D15&lt;&gt;"",'DATA ACCURATE'!D15,"")</f>
        <v>K1906911</v>
      </c>
      <c r="C12" s="38" t="str">
        <f>IF($AD12="000000000000","",INDEX(DATABASE!$W$12:$W$71,MATCH($AD12,DATABASE!$V$12:$V$71,0)))</f>
        <v>A04</v>
      </c>
      <c r="D12" s="34">
        <f>IF(C12="","",IF(E12="",INDEX(DATABASE!$AF$13:$AF$62,MATCH($C12,DATABASE!$AC$13:$AC$62,0)),IF(E12="2x D11",INDEX(DATABASE!$AF$13:$AF$62,MATCH($C12,DATABASE!$AC$13:$AC$62,0))+2*DATABASE!$AF$62,IF(E12="3x D11",INDEX(DATABASE!$AF$13:$AF$62,MATCH($C12,DATABASE!$AC$13:$AC$62,0))+3*DATABASE!$AF$62,""))))</f>
        <v>8900</v>
      </c>
      <c r="E12" s="38" t="str">
        <f>IF(AND($K12="Y",$G12&lt;&gt;"UNYIL",$F12&lt;DATABASE!$O$8),"2x D11",IF(AND($K12="Y",$G12&lt;&gt;"UNYIL",$F12&gt;=DATABASE!$O$8),"3x D11",""))</f>
        <v/>
      </c>
      <c r="F12" s="9">
        <f>IF('DATA ACCURATE'!N15&lt;&gt;"",'DATA ACCURATE'!N15,"")</f>
        <v>1.75</v>
      </c>
      <c r="G12" t="str">
        <f>IF(F12="","",IF(F12&lt;=DATABASE!$I$8,"UNYIL",IF(F12&lt;=DATABASE!$J$8,"KECIL",IF(F12&lt;DATABASE!$K$8,"TANGGUNG",IF(F12&gt;=DATABASE!$K$8,"BESAR","")))))</f>
        <v>UNYIL</v>
      </c>
      <c r="H12" s="16" t="str">
        <f>IF('DATA ACCURATE'!J15&lt;&gt;"",'DATA ACCURATE'!J15,"")</f>
        <v>03 OKT 2019</v>
      </c>
      <c r="I12" s="35">
        <f>IF(B12&lt;&gt;"",IFERROR(VLOOKUP(B12,'DATA TIMBANGAN'!G:M,7,FALSE),VLOOKUP(B12,'DATA TIMBANGAN'!G:M,7)),"")</f>
        <v>0.62837962962962968</v>
      </c>
      <c r="J12" s="25" t="str">
        <f>IF(H12&lt;&gt;"",IFERROR(INDEX(DATABASE!$Z$19:$Z$38,MATCH(DATEVALUE(H12),DATABASE!$AA$19:$AA$38,0)),INDEX(DATABASE!$Z$12:$Z$18,MATCH(WEEKDAY(H12,2),DATABASE!$AA$12:$AA$18,0))),"")</f>
        <v>KAMIS</v>
      </c>
      <c r="K12" s="25" t="str">
        <f>IF('DATA ACCURATE'!V15&lt;&gt;"",'DATA ACCURATE'!V15,"")</f>
        <v>N</v>
      </c>
      <c r="L12" s="80" t="str">
        <f>IF($H12="","",IF(OR($J12="LIBUR",AND($L11="LIBUR",$O11=$O12)),"LIBUR",IF(AND(OR($L11="LUAR JAM KERJA 1",$L11="LUAR JAM KERJA 2"),OR(OR(AND($H11=$H12,AND(OR($I12&gt;DATABASE!$J$3,$I12&lt;DATABASE!$J$6),((DATEVALUE($H12)+$I12)-(DATEVALUE($H11)+$I11))&lt;DATABASE!$J$6)),AND($H11=$H12,$O11=$O12,OR($I12&gt;DATABASE!$J$6,$I12&lt;DATABASE!$J$3))),AND(($H12-$H11)=1,OR($I12&lt;DATABASE!$I$6,((DATEVALUE($H12)+$I12)-(DATEVALUE($H11)+$I11))&lt;DATABASE!$J$6))),$A12=$A11),"LUAR JAM KERJA 2",IF(AND(OR(WEEKDAY($H12,2)=1,WEEKDAY($H12,2)=2,WEEKDAY($H12,2)=3,WEEKDAY($H12,2)=4,WEEKDAY($H12,2)=5),$I12&lt;=DATABASE!$J$3,$I12&gt;=DATABASE!$I$3),"JAM KERJA",IF(AND(WEEKDAY($H12,2)=6,$I12&lt;=DATABASE!$J$4,$I12&gt;=DATABASE!$I$4),"JAM KERJA","LUAR JAM KERJA 1")))))</f>
        <v>JAM KERJA</v>
      </c>
      <c r="M12" s="33">
        <f>IF('DATA ACCURATE'!T15&lt;&gt;"",IF('DATA ACCURATE'!T15&gt;100,'DATA ACCURATE'!T15/10,'DATA ACCURATE'!T15),"")</f>
        <v>22</v>
      </c>
      <c r="N12" t="str">
        <f>IF(M12="","",IF(M12&lt;=DATABASE!$I$9,"LOKAL",IF(M12&lt;DATABASE!$J$9,"LUAR KOTA 1",IF($M12&gt;=DATABASE!$J$9,"LUAR KOTA 2",""))))</f>
        <v>LUAR KOTA 1</v>
      </c>
      <c r="O12" s="38" t="str">
        <f>IF('DATA ACCURATE'!L15&lt;&gt;"",'DATA ACCURATE'!L15,"")</f>
        <v>Samiun Bp-Jl Kyai Mojo</v>
      </c>
      <c r="Q12" s="38">
        <f t="shared" si="0"/>
        <v>1</v>
      </c>
      <c r="R12" s="38">
        <f t="shared" si="0"/>
        <v>0</v>
      </c>
      <c r="S12" s="38">
        <f t="shared" si="0"/>
        <v>0</v>
      </c>
      <c r="T12" s="38">
        <f t="shared" si="0"/>
        <v>0</v>
      </c>
      <c r="U12" s="38">
        <f t="shared" si="1"/>
        <v>0</v>
      </c>
      <c r="V12" s="38">
        <f t="shared" si="1"/>
        <v>1</v>
      </c>
      <c r="W12" s="38">
        <f t="shared" si="1"/>
        <v>0</v>
      </c>
      <c r="X12" s="38">
        <f t="shared" si="2"/>
        <v>1</v>
      </c>
      <c r="Y12" s="38">
        <f t="shared" si="2"/>
        <v>0</v>
      </c>
      <c r="Z12" s="38">
        <f t="shared" si="2"/>
        <v>0</v>
      </c>
      <c r="AA12" s="38">
        <f t="shared" si="2"/>
        <v>0</v>
      </c>
      <c r="AB12" s="38">
        <f t="shared" si="3"/>
        <v>0</v>
      </c>
      <c r="AC12" s="38">
        <f t="shared" si="4"/>
        <v>0</v>
      </c>
      <c r="AD12" s="38" t="str">
        <f t="shared" si="5"/>
        <v>100001010000</v>
      </c>
      <c r="AG12" s="38"/>
      <c r="AT12" s="38"/>
    </row>
    <row r="13" spans="1:46">
      <c r="A13" s="9" t="str">
        <f>IF('DATA ACCURATE'!A16&lt;&gt;"",'DATA ACCURATE'!A16,"")</f>
        <v>BAMBANG</v>
      </c>
      <c r="B13" s="9" t="str">
        <f>IF('DATA ACCURATE'!D16&lt;&gt;"",'DATA ACCURATE'!D16,"")</f>
        <v>K1906917</v>
      </c>
      <c r="C13" s="38" t="str">
        <f>IF($AD13="000000000000","",INDEX(DATABASE!$W$12:$W$71,MATCH($AD13,DATABASE!$V$12:$V$71,0)))</f>
        <v>D02</v>
      </c>
      <c r="D13" s="34">
        <f>IF(C13="","",IF(E13="",INDEX(DATABASE!$AF$13:$AF$62,MATCH($C13,DATABASE!$AC$13:$AC$62,0)),IF(E13="2x D11",INDEX(DATABASE!$AF$13:$AF$62,MATCH($C13,DATABASE!$AC$13:$AC$62,0))+2*DATABASE!$AF$62,IF(E13="3x D11",INDEX(DATABASE!$AF$13:$AF$62,MATCH($C13,DATABASE!$AC$13:$AC$62,0))+3*DATABASE!$AF$62,""))))</f>
        <v>9400</v>
      </c>
      <c r="E13" s="38" t="str">
        <f>IF(AND($K13="Y",$G13&lt;&gt;"UNYIL",$F13&lt;DATABASE!$O$8),"2x D11",IF(AND($K13="Y",$G13&lt;&gt;"UNYIL",$F13&gt;=DATABASE!$O$8),"3x D11",""))</f>
        <v/>
      </c>
      <c r="F13" s="9">
        <f>IF('DATA ACCURATE'!N16&lt;&gt;"",'DATA ACCURATE'!N16,"")</f>
        <v>2</v>
      </c>
      <c r="G13" t="str">
        <f>IF(F13="","",IF(F13&lt;=DATABASE!$I$8,"UNYIL",IF(F13&lt;=DATABASE!$J$8,"KECIL",IF(F13&lt;DATABASE!$K$8,"TANGGUNG",IF(F13&gt;=DATABASE!$K$8,"BESAR","")))))</f>
        <v>UNYIL</v>
      </c>
      <c r="H13" s="16" t="str">
        <f>IF('DATA ACCURATE'!J16&lt;&gt;"",'DATA ACCURATE'!J16,"")</f>
        <v>03 OKT 2019</v>
      </c>
      <c r="I13" s="35">
        <f>IF(B13&lt;&gt;"",IFERROR(VLOOKUP(B13,'DATA TIMBANGAN'!G:M,7,FALSE),VLOOKUP(B13,'DATA TIMBANGAN'!G:M,7)),"")</f>
        <v>0.66425925925925922</v>
      </c>
      <c r="J13" s="25" t="str">
        <f>IF(H13&lt;&gt;"",IFERROR(INDEX(DATABASE!$Z$19:$Z$38,MATCH(DATEVALUE(H13),DATABASE!$AA$19:$AA$38,0)),INDEX(DATABASE!$Z$12:$Z$18,MATCH(WEEKDAY(H13,2),DATABASE!$AA$12:$AA$18,0))),"")</f>
        <v>KAMIS</v>
      </c>
      <c r="K13" s="25" t="str">
        <f>IF('DATA ACCURATE'!V16&lt;&gt;"",'DATA ACCURATE'!V16,"")</f>
        <v>Y</v>
      </c>
      <c r="L13" s="80" t="str">
        <f>IF($H13="","",IF(OR($J13="LIBUR",AND($L12="LIBUR",$O12=$O13)),"LIBUR",IF(AND(OR($L12="LUAR JAM KERJA 1",$L12="LUAR JAM KERJA 2"),OR(OR(AND($H12=$H13,AND(OR($I13&gt;DATABASE!$J$3,$I13&lt;DATABASE!$J$6),((DATEVALUE($H13)+$I13)-(DATEVALUE($H12)+$I12))&lt;DATABASE!$J$6)),AND($H12=$H13,$O12=$O13,OR($I13&gt;DATABASE!$J$6,$I13&lt;DATABASE!$J$3))),AND(($H13-$H12)=1,OR($I13&lt;DATABASE!$I$6,((DATEVALUE($H13)+$I13)-(DATEVALUE($H12)+$I12))&lt;DATABASE!$J$6))),$A13=$A12),"LUAR JAM KERJA 2",IF(AND(OR(WEEKDAY($H13,2)=1,WEEKDAY($H13,2)=2,WEEKDAY($H13,2)=3,WEEKDAY($H13,2)=4,WEEKDAY($H13,2)=5),$I13&lt;=DATABASE!$J$3,$I13&gt;=DATABASE!$I$3),"JAM KERJA",IF(AND(WEEKDAY($H13,2)=6,$I13&lt;=DATABASE!$J$4,$I13&gt;=DATABASE!$I$4),"JAM KERJA","LUAR JAM KERJA 1")))))</f>
        <v>LUAR JAM KERJA 1</v>
      </c>
      <c r="M13" s="33">
        <f>IF('DATA ACCURATE'!T16&lt;&gt;"",IF('DATA ACCURATE'!T16&gt;100,'DATA ACCURATE'!T16/10,'DATA ACCURATE'!T16),"")</f>
        <v>1</v>
      </c>
      <c r="N13" t="str">
        <f>IF(M13="","",IF(M13&lt;=DATABASE!$I$9,"LOKAL",IF(M13&lt;DATABASE!$J$9,"LUAR KOTA 1",IF($M13&gt;=DATABASE!$J$9,"LUAR KOTA 2",""))))</f>
        <v>LOKAL</v>
      </c>
      <c r="O13" s="38" t="str">
        <f>IF('DATA ACCURATE'!L16&lt;&gt;"",'DATA ACCURATE'!L16,"")</f>
        <v>Samiun Bp-Jl Kyai Mojo</v>
      </c>
      <c r="Q13" s="38">
        <f t="shared" si="0"/>
        <v>1</v>
      </c>
      <c r="R13" s="38">
        <f t="shared" si="0"/>
        <v>0</v>
      </c>
      <c r="S13" s="38">
        <f t="shared" si="0"/>
        <v>0</v>
      </c>
      <c r="T13" s="38">
        <f t="shared" si="0"/>
        <v>0</v>
      </c>
      <c r="U13" s="38">
        <f t="shared" si="1"/>
        <v>1</v>
      </c>
      <c r="V13" s="38">
        <f t="shared" si="1"/>
        <v>0</v>
      </c>
      <c r="W13" s="38">
        <f t="shared" si="1"/>
        <v>0</v>
      </c>
      <c r="X13" s="38">
        <f t="shared" si="2"/>
        <v>0</v>
      </c>
      <c r="Y13" s="38">
        <f t="shared" si="2"/>
        <v>1</v>
      </c>
      <c r="Z13" s="38">
        <f t="shared" si="2"/>
        <v>0</v>
      </c>
      <c r="AA13" s="38">
        <f t="shared" si="2"/>
        <v>0</v>
      </c>
      <c r="AB13" s="38">
        <f t="shared" si="3"/>
        <v>1</v>
      </c>
      <c r="AC13" s="38">
        <f t="shared" si="4"/>
        <v>0</v>
      </c>
      <c r="AD13" s="38" t="str">
        <f t="shared" si="5"/>
        <v>100010001001</v>
      </c>
      <c r="AG13" s="38"/>
      <c r="AT13" s="38"/>
    </row>
    <row r="14" spans="1:46">
      <c r="A14" s="9" t="str">
        <f>IF('DATA ACCURATE'!A17&lt;&gt;"",'DATA ACCURATE'!A17,"")</f>
        <v>BAMBANG</v>
      </c>
      <c r="B14" s="9" t="str">
        <f>IF('DATA ACCURATE'!D17&lt;&gt;"",'DATA ACCURATE'!D17,"")</f>
        <v>K1906919</v>
      </c>
      <c r="C14" s="38" t="str">
        <f>IF($AD14="000000000000","",INDEX(DATABASE!$W$12:$W$71,MATCH($AD14,DATABASE!$V$12:$V$71,0)))</f>
        <v>D03</v>
      </c>
      <c r="D14" s="34">
        <f>IF(C14="","",IF(E14="",INDEX(DATABASE!$AF$13:$AF$62,MATCH($C14,DATABASE!$AC$13:$AC$62,0)),IF(E14="2x D11",INDEX(DATABASE!$AF$13:$AF$62,MATCH($C14,DATABASE!$AC$13:$AC$62,0))+2*DATABASE!$AF$62,IF(E14="3x D11",INDEX(DATABASE!$AF$13:$AF$62,MATCH($C14,DATABASE!$AC$13:$AC$62,0))+3*DATABASE!$AF$62,""))))</f>
        <v>12500</v>
      </c>
      <c r="E14" s="38" t="str">
        <f>IF(AND($K14="Y",$G14&lt;&gt;"UNYIL",$F14&lt;DATABASE!$O$8),"2x D11",IF(AND($K14="Y",$G14&lt;&gt;"UNYIL",$F14&gt;=DATABASE!$O$8),"3x D11",""))</f>
        <v/>
      </c>
      <c r="F14" s="9">
        <f>IF('DATA ACCURATE'!N17&lt;&gt;"",'DATA ACCURATE'!N17,"")</f>
        <v>1.25</v>
      </c>
      <c r="G14" t="str">
        <f>IF(F14="","",IF(F14&lt;=DATABASE!$I$8,"UNYIL",IF(F14&lt;=DATABASE!$J$8,"KECIL",IF(F14&lt;DATABASE!$K$8,"TANGGUNG",IF(F14&gt;=DATABASE!$K$8,"BESAR","")))))</f>
        <v>UNYIL</v>
      </c>
      <c r="H14" s="16" t="str">
        <f>IF('DATA ACCURATE'!J17&lt;&gt;"",'DATA ACCURATE'!J17,"")</f>
        <v>03 OKT 2019</v>
      </c>
      <c r="I14" s="35">
        <f>IF(B14&lt;&gt;"",IFERROR(VLOOKUP(B14,'DATA TIMBANGAN'!G:M,7,FALSE),VLOOKUP(B14,'DATA TIMBANGAN'!G:M,7)),"")</f>
        <v>0.66425925925925922</v>
      </c>
      <c r="J14" s="25" t="str">
        <f>IF(H14&lt;&gt;"",IFERROR(INDEX(DATABASE!$Z$19:$Z$38,MATCH(DATEVALUE(H14),DATABASE!$AA$19:$AA$38,0)),INDEX(DATABASE!$Z$12:$Z$18,MATCH(WEEKDAY(H14,2),DATABASE!$AA$12:$AA$18,0))),"")</f>
        <v>KAMIS</v>
      </c>
      <c r="K14" s="25" t="str">
        <f>IF('DATA ACCURATE'!V17&lt;&gt;"",'DATA ACCURATE'!V17,"")</f>
        <v>Y</v>
      </c>
      <c r="L14" s="80" t="str">
        <f>IF($H14="","",IF(OR($J14="LIBUR",AND($L13="LIBUR",$O13=$O14)),"LIBUR",IF(AND(OR($L13="LUAR JAM KERJA 1",$L13="LUAR JAM KERJA 2"),OR(OR(AND($H13=$H14,AND(OR($I14&gt;DATABASE!$J$3,$I14&lt;DATABASE!$J$6),((DATEVALUE($H14)+$I14)-(DATEVALUE($H13)+$I13))&lt;DATABASE!$J$6)),AND($H13=$H14,$O13=$O14,OR($I14&gt;DATABASE!$J$6,$I14&lt;DATABASE!$J$3))),AND(($H14-$H13)=1,OR($I14&lt;DATABASE!$I$6,((DATEVALUE($H14)+$I14)-(DATEVALUE($H13)+$I13))&lt;DATABASE!$J$6))),$A14=$A13),"LUAR JAM KERJA 2",IF(AND(OR(WEEKDAY($H14,2)=1,WEEKDAY($H14,2)=2,WEEKDAY($H14,2)=3,WEEKDAY($H14,2)=4,WEEKDAY($H14,2)=5),$I14&lt;=DATABASE!$J$3,$I14&gt;=DATABASE!$I$3),"JAM KERJA",IF(AND(WEEKDAY($H14,2)=6,$I14&lt;=DATABASE!$J$4,$I14&gt;=DATABASE!$I$4),"JAM KERJA","LUAR JAM KERJA 1")))))</f>
        <v>LUAR JAM KERJA 2</v>
      </c>
      <c r="M14" s="33">
        <f>IF('DATA ACCURATE'!T17&lt;&gt;"",IF('DATA ACCURATE'!T17&gt;100,'DATA ACCURATE'!T17/10,'DATA ACCURATE'!T17),"")</f>
        <v>1</v>
      </c>
      <c r="N14" t="str">
        <f>IF(M14="","",IF(M14&lt;=DATABASE!$I$9,"LOKAL",IF(M14&lt;DATABASE!$J$9,"LUAR KOTA 1",IF($M14&gt;=DATABASE!$J$9,"LUAR KOTA 2",""))))</f>
        <v>LOKAL</v>
      </c>
      <c r="O14" s="38" t="str">
        <f>IF('DATA ACCURATE'!L17&lt;&gt;"",'DATA ACCURATE'!L17,"")</f>
        <v>Samiun Bp-Jl Kyai Mojo</v>
      </c>
      <c r="Q14" s="38">
        <f t="shared" si="0"/>
        <v>1</v>
      </c>
      <c r="R14" s="38">
        <f t="shared" si="0"/>
        <v>0</v>
      </c>
      <c r="S14" s="38">
        <f t="shared" si="0"/>
        <v>0</v>
      </c>
      <c r="T14" s="38">
        <f t="shared" si="0"/>
        <v>0</v>
      </c>
      <c r="U14" s="38">
        <f t="shared" si="1"/>
        <v>1</v>
      </c>
      <c r="V14" s="38">
        <f t="shared" si="1"/>
        <v>0</v>
      </c>
      <c r="W14" s="38">
        <f t="shared" si="1"/>
        <v>0</v>
      </c>
      <c r="X14" s="38">
        <f t="shared" si="2"/>
        <v>0</v>
      </c>
      <c r="Y14" s="38">
        <f t="shared" si="2"/>
        <v>0</v>
      </c>
      <c r="Z14" s="38">
        <f t="shared" si="2"/>
        <v>1</v>
      </c>
      <c r="AA14" s="38">
        <f t="shared" si="2"/>
        <v>0</v>
      </c>
      <c r="AB14" s="38">
        <f t="shared" si="3"/>
        <v>1</v>
      </c>
      <c r="AC14" s="38">
        <f t="shared" si="4"/>
        <v>0</v>
      </c>
      <c r="AD14" s="38" t="str">
        <f t="shared" si="5"/>
        <v>100010000101</v>
      </c>
      <c r="AG14" s="38"/>
      <c r="AT14" s="38"/>
    </row>
    <row r="15" spans="1:46">
      <c r="A15" s="9" t="str">
        <f>IF('DATA ACCURATE'!A18&lt;&gt;"",'DATA ACCURATE'!A18,"")</f>
        <v>BAMBANG</v>
      </c>
      <c r="B15" s="9" t="str">
        <f>IF('DATA ACCURATE'!D18&lt;&gt;"",'DATA ACCURATE'!D18,"")</f>
        <v>K1906988</v>
      </c>
      <c r="C15" s="38" t="str">
        <f>IF($AD15="000000000000","",INDEX(DATABASE!$W$12:$W$71,MATCH($AD15,DATABASE!$V$12:$V$71,0)))</f>
        <v>A04</v>
      </c>
      <c r="D15" s="34">
        <f>IF(C15="","",IF(E15="",INDEX(DATABASE!$AF$13:$AF$62,MATCH($C15,DATABASE!$AC$13:$AC$62,0)),IF(E15="2x D11",INDEX(DATABASE!$AF$13:$AF$62,MATCH($C15,DATABASE!$AC$13:$AC$62,0))+2*DATABASE!$AF$62,IF(E15="3x D11",INDEX(DATABASE!$AF$13:$AF$62,MATCH($C15,DATABASE!$AC$13:$AC$62,0))+3*DATABASE!$AF$62,""))))</f>
        <v>8900</v>
      </c>
      <c r="E15" s="38" t="str">
        <f>IF(AND($K15="Y",$G15&lt;&gt;"UNYIL",$F15&lt;DATABASE!$O$8),"2x D11",IF(AND($K15="Y",$G15&lt;&gt;"UNYIL",$F15&gt;=DATABASE!$O$8),"3x D11",""))</f>
        <v/>
      </c>
      <c r="F15" s="9">
        <f>IF('DATA ACCURATE'!N18&lt;&gt;"",'DATA ACCURATE'!N18,"")</f>
        <v>2.25</v>
      </c>
      <c r="G15" t="str">
        <f>IF(F15="","",IF(F15&lt;=DATABASE!$I$8,"UNYIL",IF(F15&lt;=DATABASE!$J$8,"KECIL",IF(F15&lt;DATABASE!$K$8,"TANGGUNG",IF(F15&gt;=DATABASE!$K$8,"BESAR","")))))</f>
        <v>KECIL</v>
      </c>
      <c r="H15" s="16" t="str">
        <f>IF('DATA ACCURATE'!J18&lt;&gt;"",'DATA ACCURATE'!J18,"")</f>
        <v>05 OKT 2019</v>
      </c>
      <c r="I15" s="35">
        <f>IF(B15&lt;&gt;"",IFERROR(VLOOKUP(B15,'DATA TIMBANGAN'!G:M,7,FALSE),VLOOKUP(B15,'DATA TIMBANGAN'!G:M,7)),"")</f>
        <v>0.38212962962962965</v>
      </c>
      <c r="J15" s="25" t="str">
        <f>IF(H15&lt;&gt;"",IFERROR(INDEX(DATABASE!$Z$19:$Z$38,MATCH(DATEVALUE(H15),DATABASE!$AA$19:$AA$38,0)),INDEX(DATABASE!$Z$12:$Z$18,MATCH(WEEKDAY(H15,2),DATABASE!$AA$12:$AA$18,0))),"")</f>
        <v>SABTU</v>
      </c>
      <c r="K15" s="25" t="str">
        <f>IF('DATA ACCURATE'!V18&lt;&gt;"",'DATA ACCURATE'!V18,"")</f>
        <v>N</v>
      </c>
      <c r="L15" s="80" t="str">
        <f>IF($H15="","",IF(OR($J15="LIBUR",AND($L14="LIBUR",$O14=$O15)),"LIBUR",IF(AND(OR($L14="LUAR JAM KERJA 1",$L14="LUAR JAM KERJA 2"),OR(OR(AND($H14=$H15,AND(OR($I15&gt;DATABASE!$J$3,$I15&lt;DATABASE!$J$6),((DATEVALUE($H15)+$I15)-(DATEVALUE($H14)+$I14))&lt;DATABASE!$J$6)),AND($H14=$H15,$O14=$O15,OR($I15&gt;DATABASE!$J$6,$I15&lt;DATABASE!$J$3))),AND(($H15-$H14)=1,OR($I15&lt;DATABASE!$I$6,((DATEVALUE($H15)+$I15)-(DATEVALUE($H14)+$I14))&lt;DATABASE!$J$6))),$A15=$A14),"LUAR JAM KERJA 2",IF(AND(OR(WEEKDAY($H15,2)=1,WEEKDAY($H15,2)=2,WEEKDAY($H15,2)=3,WEEKDAY($H15,2)=4,WEEKDAY($H15,2)=5),$I15&lt;=DATABASE!$J$3,$I15&gt;=DATABASE!$I$3),"JAM KERJA",IF(AND(WEEKDAY($H15,2)=6,$I15&lt;=DATABASE!$J$4,$I15&gt;=DATABASE!$I$4),"JAM KERJA","LUAR JAM KERJA 1")))))</f>
        <v>JAM KERJA</v>
      </c>
      <c r="M15" s="33">
        <f>IF('DATA ACCURATE'!T18&lt;&gt;"",IF('DATA ACCURATE'!T18&gt;100,'DATA ACCURATE'!T18/10,'DATA ACCURATE'!T18),"")</f>
        <v>30</v>
      </c>
      <c r="N15" t="str">
        <f>IF(M15="","",IF(M15&lt;=DATABASE!$I$9,"LOKAL",IF(M15&lt;DATABASE!$J$9,"LUAR KOTA 1",IF($M15&gt;=DATABASE!$J$9,"LUAR KOTA 2",""))))</f>
        <v>LUAR KOTA 1</v>
      </c>
      <c r="O15" s="38" t="str">
        <f>IF('DATA ACCURATE'!L18&lt;&gt;"",'DATA ACCURATE'!L18,"")</f>
        <v>Rori Bp-Dusun Krajan Kidul Desa Sumberejo</v>
      </c>
      <c r="Q15" s="38">
        <f t="shared" si="0"/>
        <v>0</v>
      </c>
      <c r="R15" s="38">
        <f t="shared" si="0"/>
        <v>1</v>
      </c>
      <c r="S15" s="38">
        <f t="shared" si="0"/>
        <v>0</v>
      </c>
      <c r="T15" s="38">
        <f t="shared" si="0"/>
        <v>0</v>
      </c>
      <c r="U15" s="38">
        <f t="shared" si="1"/>
        <v>0</v>
      </c>
      <c r="V15" s="38">
        <f t="shared" si="1"/>
        <v>1</v>
      </c>
      <c r="W15" s="38">
        <f t="shared" si="1"/>
        <v>0</v>
      </c>
      <c r="X15" s="38">
        <f t="shared" si="2"/>
        <v>1</v>
      </c>
      <c r="Y15" s="38">
        <f t="shared" si="2"/>
        <v>0</v>
      </c>
      <c r="Z15" s="38">
        <f t="shared" si="2"/>
        <v>0</v>
      </c>
      <c r="AA15" s="38">
        <f t="shared" si="2"/>
        <v>0</v>
      </c>
      <c r="AB15" s="38">
        <f t="shared" si="3"/>
        <v>0</v>
      </c>
      <c r="AC15" s="38">
        <f t="shared" si="4"/>
        <v>0</v>
      </c>
      <c r="AD15" s="38" t="str">
        <f t="shared" si="5"/>
        <v>010001010000</v>
      </c>
      <c r="AG15" s="38"/>
      <c r="AT15" s="38"/>
    </row>
    <row r="16" spans="1:46">
      <c r="A16" s="9" t="str">
        <f>IF('DATA ACCURATE'!A19&lt;&gt;"",'DATA ACCURATE'!A19,"")</f>
        <v>BAMBANG</v>
      </c>
      <c r="B16" s="9" t="str">
        <f>IF('DATA ACCURATE'!D19&lt;&gt;"",'DATA ACCURATE'!D19,"")</f>
        <v>K1907018</v>
      </c>
      <c r="C16" s="38" t="str">
        <f>IF($AD16="000000000000","",INDEX(DATABASE!$W$12:$W$71,MATCH($AD16,DATABASE!$V$12:$V$71,0)))</f>
        <v>A05</v>
      </c>
      <c r="D16" s="34">
        <f>IF(C16="","",IF(E16="",INDEX(DATABASE!$AF$13:$AF$62,MATCH($C16,DATABASE!$AC$13:$AC$62,0)),IF(E16="2x D11",INDEX(DATABASE!$AF$13:$AF$62,MATCH($C16,DATABASE!$AC$13:$AC$62,0))+2*DATABASE!$AF$62,IF(E16="3x D11",INDEX(DATABASE!$AF$13:$AF$62,MATCH($C16,DATABASE!$AC$13:$AC$62,0))+3*DATABASE!$AF$62,""))))</f>
        <v>13200</v>
      </c>
      <c r="E16" s="38" t="str">
        <f>IF(AND($K16="Y",$G16&lt;&gt;"UNYIL",$F16&lt;DATABASE!$O$8),"2x D11",IF(AND($K16="Y",$G16&lt;&gt;"UNYIL",$F16&gt;=DATABASE!$O$8),"3x D11",""))</f>
        <v/>
      </c>
      <c r="F16" s="9">
        <f>IF('DATA ACCURATE'!N19&lt;&gt;"",'DATA ACCURATE'!N19,"")</f>
        <v>1</v>
      </c>
      <c r="G16" t="str">
        <f>IF(F16="","",IF(F16&lt;=DATABASE!$I$8,"UNYIL",IF(F16&lt;=DATABASE!$J$8,"KECIL",IF(F16&lt;DATABASE!$K$8,"TANGGUNG",IF(F16&gt;=DATABASE!$K$8,"BESAR","")))))</f>
        <v>UNYIL</v>
      </c>
      <c r="H16" s="16" t="str">
        <f>IF('DATA ACCURATE'!J19&lt;&gt;"",'DATA ACCURATE'!J19,"")</f>
        <v>05 OKT 2019</v>
      </c>
      <c r="I16" s="35">
        <f>IF(B16&lt;&gt;"",IFERROR(VLOOKUP(B16,'DATA TIMBANGAN'!G:M,7,FALSE),VLOOKUP(B16,'DATA TIMBANGAN'!G:M,7)),"")</f>
        <v>0.68437500000000007</v>
      </c>
      <c r="J16" s="25" t="str">
        <f>IF(H16&lt;&gt;"",IFERROR(INDEX(DATABASE!$Z$19:$Z$38,MATCH(DATEVALUE(H16),DATABASE!$AA$19:$AA$38,0)),INDEX(DATABASE!$Z$12:$Z$18,MATCH(WEEKDAY(H16,2),DATABASE!$AA$12:$AA$18,0))),"")</f>
        <v>SABTU</v>
      </c>
      <c r="K16" s="25" t="str">
        <f>IF('DATA ACCURATE'!V19&lt;&gt;"",'DATA ACCURATE'!V19,"")</f>
        <v>N</v>
      </c>
      <c r="L16" s="80" t="str">
        <f>IF($H16="","",IF(OR($J16="LIBUR",AND($L15="LIBUR",$O15=$O16)),"LIBUR",IF(AND(OR($L15="LUAR JAM KERJA 1",$L15="LUAR JAM KERJA 2"),OR(OR(AND($H15=$H16,AND(OR($I16&gt;DATABASE!$J$3,$I16&lt;DATABASE!$J$6),((DATEVALUE($H16)+$I16)-(DATEVALUE($H15)+$I15))&lt;DATABASE!$J$6)),AND($H15=$H16,$O15=$O16,OR($I16&gt;DATABASE!$J$6,$I16&lt;DATABASE!$J$3))),AND(($H16-$H15)=1,OR($I16&lt;DATABASE!$I$6,((DATEVALUE($H16)+$I16)-(DATEVALUE($H15)+$I15))&lt;DATABASE!$J$6))),$A16=$A15),"LUAR JAM KERJA 2",IF(AND(OR(WEEKDAY($H16,2)=1,WEEKDAY($H16,2)=2,WEEKDAY($H16,2)=3,WEEKDAY($H16,2)=4,WEEKDAY($H16,2)=5),$I16&lt;=DATABASE!$J$3,$I16&gt;=DATABASE!$I$3),"JAM KERJA",IF(AND(WEEKDAY($H16,2)=6,$I16&lt;=DATABASE!$J$4,$I16&gt;=DATABASE!$I$4),"JAM KERJA","LUAR JAM KERJA 1")))))</f>
        <v>LUAR JAM KERJA 1</v>
      </c>
      <c r="M16" s="33">
        <f>IF('DATA ACCURATE'!T19&lt;&gt;"",IF('DATA ACCURATE'!T19&gt;100,'DATA ACCURATE'!T19/10,'DATA ACCURATE'!T19),"")</f>
        <v>32</v>
      </c>
      <c r="N16" t="str">
        <f>IF(M16="","",IF(M16&lt;=DATABASE!$I$9,"LOKAL",IF(M16&lt;DATABASE!$J$9,"LUAR KOTA 1",IF($M16&gt;=DATABASE!$J$9,"LUAR KOTA 2",""))))</f>
        <v>LUAR KOTA 1</v>
      </c>
      <c r="O16" s="38" t="str">
        <f>IF('DATA ACCURATE'!L19&lt;&gt;"",'DATA ACCURATE'!L19,"")</f>
        <v>Robani Bp-Bukit Elang Residence H2</v>
      </c>
      <c r="Q16" s="38">
        <f t="shared" si="0"/>
        <v>1</v>
      </c>
      <c r="R16" s="38">
        <f t="shared" si="0"/>
        <v>0</v>
      </c>
      <c r="S16" s="38">
        <f t="shared" si="0"/>
        <v>0</v>
      </c>
      <c r="T16" s="38">
        <f t="shared" si="0"/>
        <v>0</v>
      </c>
      <c r="U16" s="38">
        <f t="shared" si="1"/>
        <v>0</v>
      </c>
      <c r="V16" s="38">
        <f t="shared" si="1"/>
        <v>1</v>
      </c>
      <c r="W16" s="38">
        <f t="shared" si="1"/>
        <v>0</v>
      </c>
      <c r="X16" s="38">
        <f t="shared" si="2"/>
        <v>0</v>
      </c>
      <c r="Y16" s="38">
        <f t="shared" si="2"/>
        <v>1</v>
      </c>
      <c r="Z16" s="38">
        <f t="shared" si="2"/>
        <v>0</v>
      </c>
      <c r="AA16" s="38">
        <f t="shared" si="2"/>
        <v>0</v>
      </c>
      <c r="AB16" s="38">
        <f t="shared" si="3"/>
        <v>0</v>
      </c>
      <c r="AC16" s="38">
        <f t="shared" si="4"/>
        <v>0</v>
      </c>
      <c r="AD16" s="38" t="str">
        <f t="shared" si="5"/>
        <v>100001001000</v>
      </c>
      <c r="AG16" s="38"/>
      <c r="AT16" s="38"/>
    </row>
    <row r="17" spans="1:46">
      <c r="A17" s="9" t="str">
        <f>IF('DATA ACCURATE'!A20&lt;&gt;"",'DATA ACCURATE'!A20,"")</f>
        <v>BRAMANTYA</v>
      </c>
      <c r="B17" s="9" t="str">
        <f>IF('DATA ACCURATE'!D20&lt;&gt;"",'DATA ACCURATE'!D20,"")</f>
        <v>K1906835</v>
      </c>
      <c r="C17" s="38" t="str">
        <f>IF($AD17="000000000000","",INDEX(DATABASE!$W$12:$W$71,MATCH($AD17,DATABASE!$V$12:$V$71,0)))</f>
        <v>B01</v>
      </c>
      <c r="D17" s="34">
        <f>IF(C17="","",IF(E17="",INDEX(DATABASE!$AF$13:$AF$62,MATCH($C17,DATABASE!$AC$13:$AC$62,0)),IF(E17="2x D11",INDEX(DATABASE!$AF$13:$AF$62,MATCH($C17,DATABASE!$AC$13:$AC$62,0))+2*DATABASE!$AF$62,IF(E17="3x D11",INDEX(DATABASE!$AF$13:$AF$62,MATCH($C17,DATABASE!$AC$13:$AC$62,0))+3*DATABASE!$AF$62,""))))</f>
        <v>7600</v>
      </c>
      <c r="E17" s="38" t="str">
        <f>IF(AND($K17="Y",$G17&lt;&gt;"UNYIL",$F17&lt;DATABASE!$O$8),"2x D11",IF(AND($K17="Y",$G17&lt;&gt;"UNYIL",$F17&gt;=DATABASE!$O$8),"3x D11",""))</f>
        <v/>
      </c>
      <c r="F17" s="9">
        <f>IF('DATA ACCURATE'!N20&lt;&gt;"",'DATA ACCURATE'!N20,"")</f>
        <v>5.5</v>
      </c>
      <c r="G17" t="str">
        <f>IF(F17="","",IF(F17&lt;=DATABASE!$I$8,"UNYIL",IF(F17&lt;=DATABASE!$J$8,"KECIL",IF(F17&lt;DATABASE!$K$8,"TANGGUNG",IF(F17&gt;=DATABASE!$K$8,"BESAR","")))))</f>
        <v>TANGGUNG</v>
      </c>
      <c r="H17" s="16" t="str">
        <f>IF('DATA ACCURATE'!J20&lt;&gt;"",'DATA ACCURATE'!J20,"")</f>
        <v>01 OKT 2019</v>
      </c>
      <c r="I17" s="35">
        <f>IF(B17&lt;&gt;"",IFERROR(VLOOKUP(B17,'DATA TIMBANGAN'!G:M,7,FALSE),VLOOKUP(B17,'DATA TIMBANGAN'!G:M,7)),"")</f>
        <v>0.3144675925925926</v>
      </c>
      <c r="J17" s="25" t="str">
        <f>IF(H17&lt;&gt;"",IFERROR(INDEX(DATABASE!$Z$19:$Z$38,MATCH(DATEVALUE(H17),DATABASE!$AA$19:$AA$38,0)),INDEX(DATABASE!$Z$12:$Z$18,MATCH(WEEKDAY(H17,2),DATABASE!$AA$12:$AA$18,0))),"")</f>
        <v>SELASA</v>
      </c>
      <c r="K17" s="25" t="str">
        <f>IF('DATA ACCURATE'!V20&lt;&gt;"",'DATA ACCURATE'!V20,"")</f>
        <v>N</v>
      </c>
      <c r="L17" s="80" t="str">
        <f>IF($H17="","",IF(OR($J17="LIBUR",AND($L16="LIBUR",$O16=$O17)),"LIBUR",IF(AND(OR($L16="LUAR JAM KERJA 1",$L16="LUAR JAM KERJA 2"),OR(OR(AND($H16=$H17,AND(OR($I17&gt;DATABASE!$J$3,$I17&lt;DATABASE!$J$6),((DATEVALUE($H17)+$I17)-(DATEVALUE($H16)+$I16))&lt;DATABASE!$J$6)),AND($H16=$H17,$O16=$O17,OR($I17&gt;DATABASE!$J$6,$I17&lt;DATABASE!$J$3))),AND(($H17-$H16)=1,OR($I17&lt;DATABASE!$I$6,((DATEVALUE($H17)+$I17)-(DATEVALUE($H16)+$I16))&lt;DATABASE!$J$6))),$A17=$A16),"LUAR JAM KERJA 2",IF(AND(OR(WEEKDAY($H17,2)=1,WEEKDAY($H17,2)=2,WEEKDAY($H17,2)=3,WEEKDAY($H17,2)=4,WEEKDAY($H17,2)=5),$I17&lt;=DATABASE!$J$3,$I17&gt;=DATABASE!$I$3),"JAM KERJA",IF(AND(WEEKDAY($H17,2)=6,$I17&lt;=DATABASE!$J$4,$I17&gt;=DATABASE!$I$4),"JAM KERJA","LUAR JAM KERJA 1")))))</f>
        <v>JAM KERJA</v>
      </c>
      <c r="M17" s="33">
        <f>IF('DATA ACCURATE'!T20&lt;&gt;"",IF('DATA ACCURATE'!T20&gt;100,'DATA ACCURATE'!T20/10,'DATA ACCURATE'!T20),"")</f>
        <v>8</v>
      </c>
      <c r="N17" t="str">
        <f>IF(M17="","",IF(M17&lt;=DATABASE!$I$9,"LOKAL",IF(M17&lt;DATABASE!$J$9,"LUAR KOTA 1",IF($M17&gt;=DATABASE!$J$9,"LUAR KOTA 2",""))))</f>
        <v>LOKAL</v>
      </c>
      <c r="O17" s="38" t="str">
        <f>IF('DATA ACCURATE'!L20&lt;&gt;"",'DATA ACCURATE'!L20,"")</f>
        <v>PT. DESA WISATA INDONESIA</v>
      </c>
      <c r="Q17" s="38">
        <f t="shared" si="0"/>
        <v>0</v>
      </c>
      <c r="R17" s="38">
        <f t="shared" si="0"/>
        <v>0</v>
      </c>
      <c r="S17" s="38">
        <f t="shared" si="0"/>
        <v>1</v>
      </c>
      <c r="T17" s="38">
        <f t="shared" si="0"/>
        <v>0</v>
      </c>
      <c r="U17" s="38">
        <f t="shared" si="1"/>
        <v>1</v>
      </c>
      <c r="V17" s="38">
        <f t="shared" si="1"/>
        <v>0</v>
      </c>
      <c r="W17" s="38">
        <f t="shared" si="1"/>
        <v>0</v>
      </c>
      <c r="X17" s="38">
        <f t="shared" si="2"/>
        <v>1</v>
      </c>
      <c r="Y17" s="38">
        <f t="shared" si="2"/>
        <v>0</v>
      </c>
      <c r="Z17" s="38">
        <f t="shared" si="2"/>
        <v>0</v>
      </c>
      <c r="AA17" s="38">
        <f t="shared" si="2"/>
        <v>0</v>
      </c>
      <c r="AB17" s="38">
        <f t="shared" si="3"/>
        <v>0</v>
      </c>
      <c r="AC17" s="38">
        <f t="shared" si="4"/>
        <v>0</v>
      </c>
      <c r="AD17" s="38" t="str">
        <f t="shared" si="5"/>
        <v>001010010000</v>
      </c>
      <c r="AG17" s="38"/>
      <c r="AT17" s="38"/>
    </row>
    <row r="18" spans="1:46">
      <c r="A18" s="9" t="str">
        <f>IF('DATA ACCURATE'!A21&lt;&gt;"",'DATA ACCURATE'!A21,"")</f>
        <v>BRAMANTYA</v>
      </c>
      <c r="B18" s="9" t="str">
        <f>IF('DATA ACCURATE'!D21&lt;&gt;"",'DATA ACCURATE'!D21,"")</f>
        <v>K1906851</v>
      </c>
      <c r="C18" s="38" t="str">
        <f>IF($AD18="000000000000","",INDEX(DATABASE!$W$12:$W$71,MATCH($AD18,DATABASE!$V$12:$V$71,0)))</f>
        <v>A01</v>
      </c>
      <c r="D18" s="34">
        <f>IF(C18="","",IF(E18="",INDEX(DATABASE!$AF$13:$AF$62,MATCH($C18,DATABASE!$AC$13:$AC$62,0)),IF(E18="2x D11",INDEX(DATABASE!$AF$13:$AF$62,MATCH($C18,DATABASE!$AC$13:$AC$62,0))+2*DATABASE!$AF$62,IF(E18="3x D11",INDEX(DATABASE!$AF$13:$AF$62,MATCH($C18,DATABASE!$AC$13:$AC$62,0))+3*DATABASE!$AF$62,""))))</f>
        <v>6300</v>
      </c>
      <c r="E18" s="38" t="str">
        <f>IF(AND($K18="Y",$G18&lt;&gt;"UNYIL",$F18&lt;DATABASE!$O$8),"2x D11",IF(AND($K18="Y",$G18&lt;&gt;"UNYIL",$F18&gt;=DATABASE!$O$8),"3x D11",""))</f>
        <v/>
      </c>
      <c r="F18" s="9">
        <f>IF('DATA ACCURATE'!N21&lt;&gt;"",'DATA ACCURATE'!N21,"")</f>
        <v>2</v>
      </c>
      <c r="G18" t="str">
        <f>IF(F18="","",IF(F18&lt;=DATABASE!$I$8,"UNYIL",IF(F18&lt;=DATABASE!$J$8,"KECIL",IF(F18&lt;DATABASE!$K$8,"TANGGUNG",IF(F18&gt;=DATABASE!$K$8,"BESAR","")))))</f>
        <v>UNYIL</v>
      </c>
      <c r="H18" s="16" t="str">
        <f>IF('DATA ACCURATE'!J21&lt;&gt;"",'DATA ACCURATE'!J21,"")</f>
        <v>01 OKT 2019</v>
      </c>
      <c r="I18" s="35">
        <f>IF(B18&lt;&gt;"",IFERROR(VLOOKUP(B18,'DATA TIMBANGAN'!G:M,7,FALSE),VLOOKUP(B18,'DATA TIMBANGAN'!G:M,7)),"")</f>
        <v>0.46003472222222225</v>
      </c>
      <c r="J18" s="25" t="str">
        <f>IF(H18&lt;&gt;"",IFERROR(INDEX(DATABASE!$Z$19:$Z$38,MATCH(DATEVALUE(H18),DATABASE!$AA$19:$AA$38,0)),INDEX(DATABASE!$Z$12:$Z$18,MATCH(WEEKDAY(H18,2),DATABASE!$AA$12:$AA$18,0))),"")</f>
        <v>SELASA</v>
      </c>
      <c r="K18" s="25" t="str">
        <f>IF('DATA ACCURATE'!V21&lt;&gt;"",'DATA ACCURATE'!V21,"")</f>
        <v>N</v>
      </c>
      <c r="L18" s="80" t="str">
        <f>IF($H18="","",IF(OR($J18="LIBUR",AND($L17="LIBUR",$O17=$O18)),"LIBUR",IF(AND(OR($L17="LUAR JAM KERJA 1",$L17="LUAR JAM KERJA 2"),OR(OR(AND($H17=$H18,AND(OR($I18&gt;DATABASE!$J$3,$I18&lt;DATABASE!$J$6),((DATEVALUE($H18)+$I18)-(DATEVALUE($H17)+$I17))&lt;DATABASE!$J$6)),AND($H17=$H18,$O17=$O18,OR($I18&gt;DATABASE!$J$6,$I18&lt;DATABASE!$J$3))),AND(($H18-$H17)=1,OR($I18&lt;DATABASE!$I$6,((DATEVALUE($H18)+$I18)-(DATEVALUE($H17)+$I17))&lt;DATABASE!$J$6))),$A18=$A17),"LUAR JAM KERJA 2",IF(AND(OR(WEEKDAY($H18,2)=1,WEEKDAY($H18,2)=2,WEEKDAY($H18,2)=3,WEEKDAY($H18,2)=4,WEEKDAY($H18,2)=5),$I18&lt;=DATABASE!$J$3,$I18&gt;=DATABASE!$I$3),"JAM KERJA",IF(AND(WEEKDAY($H18,2)=6,$I18&lt;=DATABASE!$J$4,$I18&gt;=DATABASE!$I$4),"JAM KERJA","LUAR JAM KERJA 1")))))</f>
        <v>JAM KERJA</v>
      </c>
      <c r="M18" s="33">
        <f>IF('DATA ACCURATE'!T21&lt;&gt;"",IF('DATA ACCURATE'!T21&gt;100,'DATA ACCURATE'!T21/10,'DATA ACCURATE'!T21),"")</f>
        <v>5</v>
      </c>
      <c r="N18" t="str">
        <f>IF(M18="","",IF(M18&lt;=DATABASE!$I$9,"LOKAL",IF(M18&lt;DATABASE!$J$9,"LUAR KOTA 1",IF($M18&gt;=DATABASE!$J$9,"LUAR KOTA 2",""))))</f>
        <v>LOKAL</v>
      </c>
      <c r="O18" s="38" t="str">
        <f>IF('DATA ACCURATE'!L21&lt;&gt;"",'DATA ACCURATE'!L21,"")</f>
        <v>CV.TRISWARNA KARYA-Lemah Abang</v>
      </c>
      <c r="Q18" s="38">
        <f t="shared" si="0"/>
        <v>1</v>
      </c>
      <c r="R18" s="38">
        <f t="shared" si="0"/>
        <v>0</v>
      </c>
      <c r="S18" s="38">
        <f t="shared" si="0"/>
        <v>0</v>
      </c>
      <c r="T18" s="38">
        <f t="shared" si="0"/>
        <v>0</v>
      </c>
      <c r="U18" s="38">
        <f t="shared" si="1"/>
        <v>1</v>
      </c>
      <c r="V18" s="38">
        <f t="shared" si="1"/>
        <v>0</v>
      </c>
      <c r="W18" s="38">
        <f t="shared" si="1"/>
        <v>0</v>
      </c>
      <c r="X18" s="38">
        <f t="shared" si="2"/>
        <v>1</v>
      </c>
      <c r="Y18" s="38">
        <f t="shared" si="2"/>
        <v>0</v>
      </c>
      <c r="Z18" s="38">
        <f t="shared" si="2"/>
        <v>0</v>
      </c>
      <c r="AA18" s="38">
        <f t="shared" si="2"/>
        <v>0</v>
      </c>
      <c r="AB18" s="38">
        <f t="shared" si="3"/>
        <v>0</v>
      </c>
      <c r="AC18" s="38">
        <f t="shared" si="4"/>
        <v>0</v>
      </c>
      <c r="AD18" s="38" t="str">
        <f t="shared" si="5"/>
        <v>100010010000</v>
      </c>
      <c r="AF18" s="35"/>
      <c r="AG18" s="38"/>
      <c r="AT18" s="38"/>
    </row>
    <row r="19" spans="1:46">
      <c r="A19" s="9" t="str">
        <f>IF('DATA ACCURATE'!A22&lt;&gt;"",'DATA ACCURATE'!A22,"")</f>
        <v>BRAMANTYA</v>
      </c>
      <c r="B19" s="9" t="str">
        <f>IF('DATA ACCURATE'!D22&lt;&gt;"",'DATA ACCURATE'!D22,"")</f>
        <v>K1906870</v>
      </c>
      <c r="C19" s="38" t="str">
        <f>IF($AD19="000000000000","",INDEX(DATABASE!$W$12:$W$71,MATCH($AD19,DATABASE!$V$12:$V$71,0)))</f>
        <v>B01</v>
      </c>
      <c r="D19" s="34">
        <f>IF(C19="","",IF(E19="",INDEX(DATABASE!$AF$13:$AF$62,MATCH($C19,DATABASE!$AC$13:$AC$62,0)),IF(E19="2x D11",INDEX(DATABASE!$AF$13:$AF$62,MATCH($C19,DATABASE!$AC$13:$AC$62,0))+2*DATABASE!$AF$62,IF(E19="3x D11",INDEX(DATABASE!$AF$13:$AF$62,MATCH($C19,DATABASE!$AC$13:$AC$62,0))+3*DATABASE!$AF$62,""))))</f>
        <v>7600</v>
      </c>
      <c r="E19" s="38" t="str">
        <f>IF(AND($K19="Y",$G19&lt;&gt;"UNYIL",$F19&lt;DATABASE!$O$8),"2x D11",IF(AND($K19="Y",$G19&lt;&gt;"UNYIL",$F19&gt;=DATABASE!$O$8),"3x D11",""))</f>
        <v/>
      </c>
      <c r="F19" s="9">
        <f>IF('DATA ACCURATE'!N22&lt;&gt;"",'DATA ACCURATE'!N22,"")</f>
        <v>6</v>
      </c>
      <c r="G19" t="str">
        <f>IF(F19="","",IF(F19&lt;=DATABASE!$I$8,"UNYIL",IF(F19&lt;=DATABASE!$J$8,"KECIL",IF(F19&lt;DATABASE!$K$8,"TANGGUNG",IF(F19&gt;=DATABASE!$K$8,"BESAR","")))))</f>
        <v>TANGGUNG</v>
      </c>
      <c r="H19" s="16" t="str">
        <f>IF('DATA ACCURATE'!J22&lt;&gt;"",'DATA ACCURATE'!J22,"")</f>
        <v>02 OKT 2019</v>
      </c>
      <c r="I19" s="35">
        <f>IF(B19&lt;&gt;"",IFERROR(VLOOKUP(B19,'DATA TIMBANGAN'!G:M,7,FALSE),VLOOKUP(B19,'DATA TIMBANGAN'!G:M,7)),"")</f>
        <v>0.39297453703703705</v>
      </c>
      <c r="J19" s="25" t="str">
        <f>IF(H19&lt;&gt;"",IFERROR(INDEX(DATABASE!$Z$19:$Z$38,MATCH(DATEVALUE(H19),DATABASE!$AA$19:$AA$38,0)),INDEX(DATABASE!$Z$12:$Z$18,MATCH(WEEKDAY(H19,2),DATABASE!$AA$12:$AA$18,0))),"")</f>
        <v>RABU</v>
      </c>
      <c r="K19" s="25" t="str">
        <f>IF('DATA ACCURATE'!V22&lt;&gt;"",'DATA ACCURATE'!V22,"")</f>
        <v>N</v>
      </c>
      <c r="L19" s="80" t="str">
        <f>IF($H19="","",IF(OR($J19="LIBUR",AND($L18="LIBUR",$O18=$O19)),"LIBUR",IF(AND(OR($L18="LUAR JAM KERJA 1",$L18="LUAR JAM KERJA 2"),OR(OR(AND($H18=$H19,AND(OR($I19&gt;DATABASE!$J$3,$I19&lt;DATABASE!$J$6),((DATEVALUE($H19)+$I19)-(DATEVALUE($H18)+$I18))&lt;DATABASE!$J$6)),AND($H18=$H19,$O18=$O19,OR($I19&gt;DATABASE!$J$6,$I19&lt;DATABASE!$J$3))),AND(($H19-$H18)=1,OR($I19&lt;DATABASE!$I$6,((DATEVALUE($H19)+$I19)-(DATEVALUE($H18)+$I18))&lt;DATABASE!$J$6))),$A19=$A18),"LUAR JAM KERJA 2",IF(AND(OR(WEEKDAY($H19,2)=1,WEEKDAY($H19,2)=2,WEEKDAY($H19,2)=3,WEEKDAY($H19,2)=4,WEEKDAY($H19,2)=5),$I19&lt;=DATABASE!$J$3,$I19&gt;=DATABASE!$I$3),"JAM KERJA",IF(AND(WEEKDAY($H19,2)=6,$I19&lt;=DATABASE!$J$4,$I19&gt;=DATABASE!$I$4),"JAM KERJA","LUAR JAM KERJA 1")))))</f>
        <v>JAM KERJA</v>
      </c>
      <c r="M19" s="33">
        <f>IF('DATA ACCURATE'!T22&lt;&gt;"",IF('DATA ACCURATE'!T22&gt;100,'DATA ACCURATE'!T22/10,'DATA ACCURATE'!T22),"")</f>
        <v>15</v>
      </c>
      <c r="N19" t="str">
        <f>IF(M19="","",IF(M19&lt;=DATABASE!$I$9,"LOKAL",IF(M19&lt;DATABASE!$J$9,"LUAR KOTA 1",IF($M19&gt;=DATABASE!$J$9,"LUAR KOTA 2",""))))</f>
        <v>LOKAL</v>
      </c>
      <c r="O19" s="38" t="str">
        <f>IF('DATA ACCURATE'!L22&lt;&gt;"",'DATA ACCURATE'!L22,"")</f>
        <v>CV Uripindo Digdaya Agung-Jl. Pramuka Pudak Payung</v>
      </c>
      <c r="Q19" s="38">
        <f t="shared" si="0"/>
        <v>0</v>
      </c>
      <c r="R19" s="38">
        <f t="shared" si="0"/>
        <v>0</v>
      </c>
      <c r="S19" s="38">
        <f t="shared" si="0"/>
        <v>1</v>
      </c>
      <c r="T19" s="38">
        <f t="shared" si="0"/>
        <v>0</v>
      </c>
      <c r="U19" s="38">
        <f t="shared" si="1"/>
        <v>1</v>
      </c>
      <c r="V19" s="38">
        <f t="shared" si="1"/>
        <v>0</v>
      </c>
      <c r="W19" s="38">
        <f t="shared" si="1"/>
        <v>0</v>
      </c>
      <c r="X19" s="38">
        <f t="shared" si="2"/>
        <v>1</v>
      </c>
      <c r="Y19" s="38">
        <f t="shared" si="2"/>
        <v>0</v>
      </c>
      <c r="Z19" s="38">
        <f t="shared" si="2"/>
        <v>0</v>
      </c>
      <c r="AA19" s="38">
        <f t="shared" si="2"/>
        <v>0</v>
      </c>
      <c r="AB19" s="38">
        <f t="shared" si="3"/>
        <v>0</v>
      </c>
      <c r="AC19" s="38">
        <f t="shared" si="4"/>
        <v>0</v>
      </c>
      <c r="AD19" s="38" t="str">
        <f t="shared" si="5"/>
        <v>001010010000</v>
      </c>
      <c r="AG19" s="38"/>
      <c r="AT19" s="38"/>
    </row>
    <row r="20" spans="1:46">
      <c r="A20" s="9" t="str">
        <f>IF('DATA ACCURATE'!A23&lt;&gt;"",'DATA ACCURATE'!A23,"")</f>
        <v>BRAMANTYA</v>
      </c>
      <c r="B20" s="9" t="str">
        <f>IF('DATA ACCURATE'!D23&lt;&gt;"",'DATA ACCURATE'!D23,"")</f>
        <v>K1906891</v>
      </c>
      <c r="C20" s="38" t="str">
        <f>IF($AD20="000000000000","",INDEX(DATABASE!$W$12:$W$71,MATCH($AD20,DATABASE!$V$12:$V$71,0)))</f>
        <v>A04</v>
      </c>
      <c r="D20" s="34">
        <f>IF(C20="","",IF(E20="",INDEX(DATABASE!$AF$13:$AF$62,MATCH($C20,DATABASE!$AC$13:$AC$62,0)),IF(E20="2x D11",INDEX(DATABASE!$AF$13:$AF$62,MATCH($C20,DATABASE!$AC$13:$AC$62,0))+2*DATABASE!$AF$62,IF(E20="3x D11",INDEX(DATABASE!$AF$13:$AF$62,MATCH($C20,DATABASE!$AC$13:$AC$62,0))+3*DATABASE!$AF$62,""))))</f>
        <v>8900</v>
      </c>
      <c r="E20" s="38" t="str">
        <f>IF(AND($K20="Y",$G20&lt;&gt;"UNYIL",$F20&lt;DATABASE!$O$8),"2x D11",IF(AND($K20="Y",$G20&lt;&gt;"UNYIL",$F20&gt;=DATABASE!$O$8),"3x D11",""))</f>
        <v/>
      </c>
      <c r="F20" s="9">
        <f>IF('DATA ACCURATE'!N23&lt;&gt;"",'DATA ACCURATE'!N23,"")</f>
        <v>5</v>
      </c>
      <c r="G20" t="str">
        <f>IF(F20="","",IF(F20&lt;=DATABASE!$I$8,"UNYIL",IF(F20&lt;=DATABASE!$J$8,"KECIL",IF(F20&lt;DATABASE!$K$8,"TANGGUNG",IF(F20&gt;=DATABASE!$K$8,"BESAR","")))))</f>
        <v>KECIL</v>
      </c>
      <c r="H20" s="16" t="str">
        <f>IF('DATA ACCURATE'!J23&lt;&gt;"",'DATA ACCURATE'!J23,"")</f>
        <v>03 OKT 2019</v>
      </c>
      <c r="I20" s="35">
        <f>IF(B20&lt;&gt;"",IFERROR(VLOOKUP(B20,'DATA TIMBANGAN'!G:M,7,FALSE),VLOOKUP(B20,'DATA TIMBANGAN'!G:M,7)),"")</f>
        <v>0.34371527777777783</v>
      </c>
      <c r="J20" s="25" t="str">
        <f>IF(H20&lt;&gt;"",IFERROR(INDEX(DATABASE!$Z$19:$Z$38,MATCH(DATEVALUE(H20),DATABASE!$AA$19:$AA$38,0)),INDEX(DATABASE!$Z$12:$Z$18,MATCH(WEEKDAY(H20,2),DATABASE!$AA$12:$AA$18,0))),"")</f>
        <v>KAMIS</v>
      </c>
      <c r="K20" s="25" t="str">
        <f>IF('DATA ACCURATE'!V23&lt;&gt;"",'DATA ACCURATE'!V23,"")</f>
        <v>N</v>
      </c>
      <c r="L20" s="80" t="str">
        <f>IF($H20="","",IF(OR($J20="LIBUR",AND($L19="LIBUR",$O19=$O20)),"LIBUR",IF(AND(OR($L19="LUAR JAM KERJA 1",$L19="LUAR JAM KERJA 2"),OR(OR(AND($H19=$H20,AND(OR($I20&gt;DATABASE!$J$3,$I20&lt;DATABASE!$J$6),((DATEVALUE($H20)+$I20)-(DATEVALUE($H19)+$I19))&lt;DATABASE!$J$6)),AND($H19=$H20,$O19=$O20,OR($I20&gt;DATABASE!$J$6,$I20&lt;DATABASE!$J$3))),AND(($H20-$H19)=1,OR($I20&lt;DATABASE!$I$6,((DATEVALUE($H20)+$I20)-(DATEVALUE($H19)+$I19))&lt;DATABASE!$J$6))),$A20=$A19),"LUAR JAM KERJA 2",IF(AND(OR(WEEKDAY($H20,2)=1,WEEKDAY($H20,2)=2,WEEKDAY($H20,2)=3,WEEKDAY($H20,2)=4,WEEKDAY($H20,2)=5),$I20&lt;=DATABASE!$J$3,$I20&gt;=DATABASE!$I$3),"JAM KERJA",IF(AND(WEEKDAY($H20,2)=6,$I20&lt;=DATABASE!$J$4,$I20&gt;=DATABASE!$I$4),"JAM KERJA","LUAR JAM KERJA 1")))))</f>
        <v>JAM KERJA</v>
      </c>
      <c r="M20" s="33">
        <f>IF('DATA ACCURATE'!T23&lt;&gt;"",IF('DATA ACCURATE'!T23&gt;100,'DATA ACCURATE'!T23/10,'DATA ACCURATE'!T23),"")</f>
        <v>21</v>
      </c>
      <c r="N20" t="str">
        <f>IF(M20="","",IF(M20&lt;=DATABASE!$I$9,"LOKAL",IF(M20&lt;DATABASE!$J$9,"LUAR KOTA 1",IF($M20&gt;=DATABASE!$J$9,"LUAR KOTA 2",""))))</f>
        <v>LUAR KOTA 1</v>
      </c>
      <c r="O20" s="38" t="str">
        <f>IF('DATA ACCURATE'!L23&lt;&gt;"",'DATA ACCURATE'!L23,"")</f>
        <v>CV Anugerah-Gembol</v>
      </c>
      <c r="Q20" s="38">
        <f t="shared" si="0"/>
        <v>0</v>
      </c>
      <c r="R20" s="38">
        <f t="shared" si="0"/>
        <v>1</v>
      </c>
      <c r="S20" s="38">
        <f t="shared" si="0"/>
        <v>0</v>
      </c>
      <c r="T20" s="38">
        <f t="shared" si="0"/>
        <v>0</v>
      </c>
      <c r="U20" s="38">
        <f t="shared" si="1"/>
        <v>0</v>
      </c>
      <c r="V20" s="38">
        <f t="shared" si="1"/>
        <v>1</v>
      </c>
      <c r="W20" s="38">
        <f t="shared" si="1"/>
        <v>0</v>
      </c>
      <c r="X20" s="38">
        <f t="shared" si="2"/>
        <v>1</v>
      </c>
      <c r="Y20" s="38">
        <f t="shared" si="2"/>
        <v>0</v>
      </c>
      <c r="Z20" s="38">
        <f t="shared" si="2"/>
        <v>0</v>
      </c>
      <c r="AA20" s="38">
        <f t="shared" si="2"/>
        <v>0</v>
      </c>
      <c r="AB20" s="38">
        <f t="shared" si="3"/>
        <v>0</v>
      </c>
      <c r="AC20" s="38">
        <f t="shared" si="4"/>
        <v>0</v>
      </c>
      <c r="AD20" s="38" t="str">
        <f t="shared" si="5"/>
        <v>010001010000</v>
      </c>
      <c r="AG20" s="38"/>
      <c r="AT20" s="38"/>
    </row>
    <row r="21" spans="1:46">
      <c r="A21" s="9" t="str">
        <f>IF('DATA ACCURATE'!A24&lt;&gt;"",'DATA ACCURATE'!A24,"")</f>
        <v>BRAMANTYA</v>
      </c>
      <c r="B21" s="9" t="str">
        <f>IF('DATA ACCURATE'!D24&lt;&gt;"",'DATA ACCURATE'!D24,"")</f>
        <v>K1906913</v>
      </c>
      <c r="C21" s="38" t="str">
        <f>IF($AD21="000000000000","",INDEX(DATABASE!$W$12:$W$71,MATCH($AD21,DATABASE!$V$12:$V$71,0)))</f>
        <v>C04</v>
      </c>
      <c r="D21" s="34">
        <f>IF(C21="","",IF(E21="",INDEX(DATABASE!$AF$13:$AF$62,MATCH($C21,DATABASE!$AC$13:$AC$62,0)),IF(E21="2x D11",INDEX(DATABASE!$AF$13:$AF$62,MATCH($C21,DATABASE!$AC$13:$AC$62,0))+2*DATABASE!$AF$62,IF(E21="3x D11",INDEX(DATABASE!$AF$13:$AF$62,MATCH($C21,DATABASE!$AC$13:$AC$62,0))+3*DATABASE!$AF$62,""))))</f>
        <v>12700</v>
      </c>
      <c r="E21" s="38" t="str">
        <f>IF(AND($K21="Y",$G21&lt;&gt;"UNYIL",$F21&lt;DATABASE!$O$8),"2x D11",IF(AND($K21="Y",$G21&lt;&gt;"UNYIL",$F21&gt;=DATABASE!$O$8),"3x D11",""))</f>
        <v/>
      </c>
      <c r="F21" s="9">
        <f>IF('DATA ACCURATE'!N24&lt;&gt;"",'DATA ACCURATE'!N24,"")</f>
        <v>7.5</v>
      </c>
      <c r="G21" t="str">
        <f>IF(F21="","",IF(F21&lt;=DATABASE!$I$8,"UNYIL",IF(F21&lt;=DATABASE!$J$8,"KECIL",IF(F21&lt;DATABASE!$K$8,"TANGGUNG",IF(F21&gt;=DATABASE!$K$8,"BESAR","")))))</f>
        <v>BESAR</v>
      </c>
      <c r="H21" s="16" t="str">
        <f>IF('DATA ACCURATE'!J24&lt;&gt;"",'DATA ACCURATE'!J24,"")</f>
        <v>03 OKT 2019</v>
      </c>
      <c r="I21" s="35">
        <f>IF(B21&lt;&gt;"",IFERROR(VLOOKUP(B21,'DATA TIMBANGAN'!G:M,7,FALSE),VLOOKUP(B21,'DATA TIMBANGAN'!G:M,7)),"")</f>
        <v>0.64702546296296293</v>
      </c>
      <c r="J21" s="25" t="str">
        <f>IF(H21&lt;&gt;"",IFERROR(INDEX(DATABASE!$Z$19:$Z$38,MATCH(DATEVALUE(H21),DATABASE!$AA$19:$AA$38,0)),INDEX(DATABASE!$Z$12:$Z$18,MATCH(WEEKDAY(H21,2),DATABASE!$AA$12:$AA$18,0))),"")</f>
        <v>KAMIS</v>
      </c>
      <c r="K21" s="25" t="str">
        <f>IF('DATA ACCURATE'!V24&lt;&gt;"",'DATA ACCURATE'!V24,"")</f>
        <v>N</v>
      </c>
      <c r="L21" s="80" t="str">
        <f>IF($H21="","",IF(OR($J21="LIBUR",AND($L20="LIBUR",$O20=$O21)),"LIBUR",IF(AND(OR($L20="LUAR JAM KERJA 1",$L20="LUAR JAM KERJA 2"),OR(OR(AND($H20=$H21,AND(OR($I21&gt;DATABASE!$J$3,$I21&lt;DATABASE!$J$6),((DATEVALUE($H21)+$I21)-(DATEVALUE($H20)+$I20))&lt;DATABASE!$J$6)),AND($H20=$H21,$O20=$O21,OR($I21&gt;DATABASE!$J$6,$I21&lt;DATABASE!$J$3))),AND(($H21-$H20)=1,OR($I21&lt;DATABASE!$I$6,((DATEVALUE($H21)+$I21)-(DATEVALUE($H20)+$I20))&lt;DATABASE!$J$6))),$A21=$A20),"LUAR JAM KERJA 2",IF(AND(OR(WEEKDAY($H21,2)=1,WEEKDAY($H21,2)=2,WEEKDAY($H21,2)=3,WEEKDAY($H21,2)=4,WEEKDAY($H21,2)=5),$I21&lt;=DATABASE!$J$3,$I21&gt;=DATABASE!$I$3),"JAM KERJA",IF(AND(WEEKDAY($H21,2)=6,$I21&lt;=DATABASE!$J$4,$I21&gt;=DATABASE!$I$4),"JAM KERJA","LUAR JAM KERJA 1")))))</f>
        <v>JAM KERJA</v>
      </c>
      <c r="M21" s="33">
        <f>IF('DATA ACCURATE'!T24&lt;&gt;"",IF('DATA ACCURATE'!T24&gt;100,'DATA ACCURATE'!T24/10,'DATA ACCURATE'!T24),"")</f>
        <v>32</v>
      </c>
      <c r="N21" t="str">
        <f>IF(M21="","",IF(M21&lt;=DATABASE!$I$9,"LOKAL",IF(M21&lt;DATABASE!$J$9,"LUAR KOTA 1",IF($M21&gt;=DATABASE!$J$9,"LUAR KOTA 2",""))))</f>
        <v>LUAR KOTA 1</v>
      </c>
      <c r="O21" s="38" t="str">
        <f>IF('DATA ACCURATE'!L24&lt;&gt;"",'DATA ACCURATE'!L24,"")</f>
        <v>PT Aya Sophia-Rusunawa Sawah Besar</v>
      </c>
      <c r="Q21" s="38">
        <f t="shared" si="0"/>
        <v>0</v>
      </c>
      <c r="R21" s="38">
        <f t="shared" si="0"/>
        <v>0</v>
      </c>
      <c r="S21" s="38">
        <f t="shared" si="0"/>
        <v>0</v>
      </c>
      <c r="T21" s="38">
        <f t="shared" si="0"/>
        <v>1</v>
      </c>
      <c r="U21" s="38">
        <f t="shared" si="1"/>
        <v>0</v>
      </c>
      <c r="V21" s="38">
        <f t="shared" si="1"/>
        <v>1</v>
      </c>
      <c r="W21" s="38">
        <f t="shared" si="1"/>
        <v>0</v>
      </c>
      <c r="X21" s="38">
        <f t="shared" si="2"/>
        <v>1</v>
      </c>
      <c r="Y21" s="38">
        <f t="shared" si="2"/>
        <v>0</v>
      </c>
      <c r="Z21" s="38">
        <f t="shared" si="2"/>
        <v>0</v>
      </c>
      <c r="AA21" s="38">
        <f t="shared" si="2"/>
        <v>0</v>
      </c>
      <c r="AB21" s="38">
        <f t="shared" si="3"/>
        <v>0</v>
      </c>
      <c r="AC21" s="38">
        <f t="shared" si="4"/>
        <v>0</v>
      </c>
      <c r="AD21" s="38" t="str">
        <f t="shared" si="5"/>
        <v>000101010000</v>
      </c>
      <c r="AG21" s="38"/>
      <c r="AT21" s="38"/>
    </row>
    <row r="22" spans="1:46">
      <c r="A22" s="9" t="str">
        <f>IF('DATA ACCURATE'!A25&lt;&gt;"",'DATA ACCURATE'!A25,"")</f>
        <v>BRAMANTYA</v>
      </c>
      <c r="B22" s="9" t="str">
        <f>IF('DATA ACCURATE'!D25&lt;&gt;"",'DATA ACCURATE'!D25,"")</f>
        <v>K1906945</v>
      </c>
      <c r="C22" s="38" t="str">
        <f>IF($AD22="000000000000","",INDEX(DATABASE!$W$12:$W$71,MATCH($AD22,DATABASE!$V$12:$V$71,0)))</f>
        <v>B04</v>
      </c>
      <c r="D22" s="34">
        <f>IF(C22="","",IF(E22="",INDEX(DATABASE!$AF$13:$AF$62,MATCH($C22,DATABASE!$AC$13:$AC$62,0)),IF(E22="2x D11",INDEX(DATABASE!$AF$13:$AF$62,MATCH($C22,DATABASE!$AC$13:$AC$62,0))+2*DATABASE!$AF$62,IF(E22="3x D11",INDEX(DATABASE!$AF$13:$AF$62,MATCH($C22,DATABASE!$AC$13:$AC$62,0))+3*DATABASE!$AF$62,""))))</f>
        <v>10600</v>
      </c>
      <c r="E22" s="38" t="str">
        <f>IF(AND($K22="Y",$G22&lt;&gt;"UNYIL",$F22&lt;DATABASE!$O$8),"2x D11",IF(AND($K22="Y",$G22&lt;&gt;"UNYIL",$F22&gt;=DATABASE!$O$8),"3x D11",""))</f>
        <v/>
      </c>
      <c r="F22" s="9">
        <f>IF('DATA ACCURATE'!N25&lt;&gt;"",'DATA ACCURATE'!N25,"")</f>
        <v>5.5</v>
      </c>
      <c r="G22" t="str">
        <f>IF(F22="","",IF(F22&lt;=DATABASE!$I$8,"UNYIL",IF(F22&lt;=DATABASE!$J$8,"KECIL",IF(F22&lt;DATABASE!$K$8,"TANGGUNG",IF(F22&gt;=DATABASE!$K$8,"BESAR","")))))</f>
        <v>TANGGUNG</v>
      </c>
      <c r="H22" s="16" t="str">
        <f>IF('DATA ACCURATE'!J25&lt;&gt;"",'DATA ACCURATE'!J25,"")</f>
        <v>04 OKT 2019</v>
      </c>
      <c r="I22" s="35">
        <f>IF(B22&lt;&gt;"",IFERROR(VLOOKUP(B22,'DATA TIMBANGAN'!G:M,7,FALSE),VLOOKUP(B22,'DATA TIMBANGAN'!G:M,7)),"")</f>
        <v>0.51342592592592595</v>
      </c>
      <c r="J22" s="25" t="str">
        <f>IF(H22&lt;&gt;"",IFERROR(INDEX(DATABASE!$Z$19:$Z$38,MATCH(DATEVALUE(H22),DATABASE!$AA$19:$AA$38,0)),INDEX(DATABASE!$Z$12:$Z$18,MATCH(WEEKDAY(H22,2),DATABASE!$AA$12:$AA$18,0))),"")</f>
        <v>JUMAT</v>
      </c>
      <c r="K22" s="25" t="str">
        <f>IF('DATA ACCURATE'!V25&lt;&gt;"",'DATA ACCURATE'!V25,"")</f>
        <v>N</v>
      </c>
      <c r="L22" s="80" t="str">
        <f>IF($H22="","",IF(OR($J22="LIBUR",AND($L21="LIBUR",$O21=$O22)),"LIBUR",IF(AND(OR($L21="LUAR JAM KERJA 1",$L21="LUAR JAM KERJA 2"),OR(OR(AND($H21=$H22,AND(OR($I22&gt;DATABASE!$J$3,$I22&lt;DATABASE!$J$6),((DATEVALUE($H22)+$I22)-(DATEVALUE($H21)+$I21))&lt;DATABASE!$J$6)),AND($H21=$H22,$O21=$O22,OR($I22&gt;DATABASE!$J$6,$I22&lt;DATABASE!$J$3))),AND(($H22-$H21)=1,OR($I22&lt;DATABASE!$I$6,((DATEVALUE($H22)+$I22)-(DATEVALUE($H21)+$I21))&lt;DATABASE!$J$6))),$A22=$A21),"LUAR JAM KERJA 2",IF(AND(OR(WEEKDAY($H22,2)=1,WEEKDAY($H22,2)=2,WEEKDAY($H22,2)=3,WEEKDAY($H22,2)=4,WEEKDAY($H22,2)=5),$I22&lt;=DATABASE!$J$3,$I22&gt;=DATABASE!$I$3),"JAM KERJA",IF(AND(WEEKDAY($H22,2)=6,$I22&lt;=DATABASE!$J$4,$I22&gt;=DATABASE!$I$4),"JAM KERJA","LUAR JAM KERJA 1")))))</f>
        <v>JAM KERJA</v>
      </c>
      <c r="M22" s="33">
        <f>IF('DATA ACCURATE'!T25&lt;&gt;"",IF('DATA ACCURATE'!T25&gt;100,'DATA ACCURATE'!T25/10,'DATA ACCURATE'!T25),"")</f>
        <v>32</v>
      </c>
      <c r="N22" t="str">
        <f>IF(M22="","",IF(M22&lt;=DATABASE!$I$9,"LOKAL",IF(M22&lt;DATABASE!$J$9,"LUAR KOTA 1",IF($M22&gt;=DATABASE!$J$9,"LUAR KOTA 2",""))))</f>
        <v>LUAR KOTA 1</v>
      </c>
      <c r="O22" s="38" t="str">
        <f>IF('DATA ACCURATE'!L25&lt;&gt;"",'DATA ACCURATE'!L25,"")</f>
        <v>Yusmin Bp-Ds Sumberejo Kec Pabelan</v>
      </c>
      <c r="Q22" s="38">
        <f t="shared" si="0"/>
        <v>0</v>
      </c>
      <c r="R22" s="38">
        <f t="shared" si="0"/>
        <v>0</v>
      </c>
      <c r="S22" s="38">
        <f t="shared" si="0"/>
        <v>1</v>
      </c>
      <c r="T22" s="38">
        <f t="shared" si="0"/>
        <v>0</v>
      </c>
      <c r="U22" s="38">
        <f t="shared" si="1"/>
        <v>0</v>
      </c>
      <c r="V22" s="38">
        <f t="shared" si="1"/>
        <v>1</v>
      </c>
      <c r="W22" s="38">
        <f t="shared" si="1"/>
        <v>0</v>
      </c>
      <c r="X22" s="38">
        <f t="shared" si="2"/>
        <v>1</v>
      </c>
      <c r="Y22" s="38">
        <f t="shared" si="2"/>
        <v>0</v>
      </c>
      <c r="Z22" s="38">
        <f t="shared" si="2"/>
        <v>0</v>
      </c>
      <c r="AA22" s="38">
        <f t="shared" si="2"/>
        <v>0</v>
      </c>
      <c r="AB22" s="38">
        <f t="shared" si="3"/>
        <v>0</v>
      </c>
      <c r="AC22" s="38">
        <f t="shared" si="4"/>
        <v>0</v>
      </c>
      <c r="AD22" s="38" t="str">
        <f t="shared" si="5"/>
        <v>001001010000</v>
      </c>
      <c r="AG22" s="38"/>
      <c r="AT22" s="38"/>
    </row>
    <row r="23" spans="1:46">
      <c r="A23" s="9" t="str">
        <f>IF('DATA ACCURATE'!A26&lt;&gt;"",'DATA ACCURATE'!A26,"")</f>
        <v>BRAMANTYA</v>
      </c>
      <c r="B23" s="9" t="str">
        <f>IF('DATA ACCURATE'!D26&lt;&gt;"",'DATA ACCURATE'!D26,"")</f>
        <v>K1906967</v>
      </c>
      <c r="C23" s="38" t="str">
        <f>IF($AD23="000000000000","",INDEX(DATABASE!$W$12:$W$71,MATCH($AD23,DATABASE!$V$12:$V$71,0)))</f>
        <v>B02</v>
      </c>
      <c r="D23" s="34">
        <f>IF(C23="","",IF(E23="",INDEX(DATABASE!$AF$13:$AF$62,MATCH($C23,DATABASE!$AC$13:$AC$62,0)),IF(E23="2x D11",INDEX(DATABASE!$AF$13:$AF$62,MATCH($C23,DATABASE!$AC$13:$AC$62,0))+2*DATABASE!$AF$62,IF(E23="3x D11",INDEX(DATABASE!$AF$13:$AF$62,MATCH($C23,DATABASE!$AC$13:$AC$62,0))+3*DATABASE!$AF$62,""))))</f>
        <v>11300</v>
      </c>
      <c r="E23" s="38" t="str">
        <f>IF(AND($K23="Y",$G23&lt;&gt;"UNYIL",$F23&lt;DATABASE!$O$8),"2x D11",IF(AND($K23="Y",$G23&lt;&gt;"UNYIL",$F23&gt;=DATABASE!$O$8),"3x D11",""))</f>
        <v/>
      </c>
      <c r="F23" s="9">
        <f>IF('DATA ACCURATE'!N26&lt;&gt;"",'DATA ACCURATE'!N26,"")</f>
        <v>6.5</v>
      </c>
      <c r="G23" t="str">
        <f>IF(F23="","",IF(F23&lt;=DATABASE!$I$8,"UNYIL",IF(F23&lt;=DATABASE!$J$8,"KECIL",IF(F23&lt;DATABASE!$K$8,"TANGGUNG",IF(F23&gt;=DATABASE!$K$8,"BESAR","")))))</f>
        <v>TANGGUNG</v>
      </c>
      <c r="H23" s="16" t="str">
        <f>IF('DATA ACCURATE'!J26&lt;&gt;"",'DATA ACCURATE'!J26,"")</f>
        <v>04 OKT 2019</v>
      </c>
      <c r="I23" s="35">
        <f>IF(B23&lt;&gt;"",IFERROR(VLOOKUP(B23,'DATA TIMBANGAN'!G:M,7,FALSE),VLOOKUP(B23,'DATA TIMBANGAN'!G:M,7)),"")</f>
        <v>0.69160879629629635</v>
      </c>
      <c r="J23" s="25" t="str">
        <f>IF(H23&lt;&gt;"",IFERROR(INDEX(DATABASE!$Z$19:$Z$38,MATCH(DATEVALUE(H23),DATABASE!$AA$19:$AA$38,0)),INDEX(DATABASE!$Z$12:$Z$18,MATCH(WEEKDAY(H23,2),DATABASE!$AA$12:$AA$18,0))),"")</f>
        <v>JUMAT</v>
      </c>
      <c r="K23" s="25" t="str">
        <f>IF('DATA ACCURATE'!V26&lt;&gt;"",'DATA ACCURATE'!V26,"")</f>
        <v>N</v>
      </c>
      <c r="L23" s="80" t="str">
        <f>IF($H23="","",IF(OR($J23="LIBUR",AND($L22="LIBUR",$O22=$O23)),"LIBUR",IF(AND(OR($L22="LUAR JAM KERJA 1",$L22="LUAR JAM KERJA 2"),OR(OR(AND($H22=$H23,AND(OR($I23&gt;DATABASE!$J$3,$I23&lt;DATABASE!$J$6),((DATEVALUE($H23)+$I23)-(DATEVALUE($H22)+$I22))&lt;DATABASE!$J$6)),AND($H22=$H23,$O22=$O23,OR($I23&gt;DATABASE!$J$6,$I23&lt;DATABASE!$J$3))),AND(($H23-$H22)=1,OR($I23&lt;DATABASE!$I$6,((DATEVALUE($H23)+$I23)-(DATEVALUE($H22)+$I22))&lt;DATABASE!$J$6))),$A23=$A22),"LUAR JAM KERJA 2",IF(AND(OR(WEEKDAY($H23,2)=1,WEEKDAY($H23,2)=2,WEEKDAY($H23,2)=3,WEEKDAY($H23,2)=4,WEEKDAY($H23,2)=5),$I23&lt;=DATABASE!$J$3,$I23&gt;=DATABASE!$I$3),"JAM KERJA",IF(AND(WEEKDAY($H23,2)=6,$I23&lt;=DATABASE!$J$4,$I23&gt;=DATABASE!$I$4),"JAM KERJA","LUAR JAM KERJA 1")))))</f>
        <v>LUAR JAM KERJA 1</v>
      </c>
      <c r="M23" s="33">
        <f>IF('DATA ACCURATE'!T26&lt;&gt;"",IF('DATA ACCURATE'!T26&gt;100,'DATA ACCURATE'!T26/10,'DATA ACCURATE'!T26),"")</f>
        <v>17</v>
      </c>
      <c r="N23" t="str">
        <f>IF(M23="","",IF(M23&lt;=DATABASE!$I$9,"LOKAL",IF(M23&lt;DATABASE!$J$9,"LUAR KOTA 1",IF($M23&gt;=DATABASE!$J$9,"LUAR KOTA 2",""))))</f>
        <v>LOKAL</v>
      </c>
      <c r="O23" s="38" t="str">
        <f>IF('DATA ACCURATE'!L26&lt;&gt;"",'DATA ACCURATE'!L26,"")</f>
        <v>Antonius Bambang Bp-Ngijo, Gunungpati</v>
      </c>
      <c r="Q23" s="38">
        <f t="shared" si="0"/>
        <v>0</v>
      </c>
      <c r="R23" s="38">
        <f t="shared" si="0"/>
        <v>0</v>
      </c>
      <c r="S23" s="38">
        <f t="shared" si="0"/>
        <v>1</v>
      </c>
      <c r="T23" s="38">
        <f t="shared" si="0"/>
        <v>0</v>
      </c>
      <c r="U23" s="38">
        <f t="shared" si="1"/>
        <v>1</v>
      </c>
      <c r="V23" s="38">
        <f t="shared" si="1"/>
        <v>0</v>
      </c>
      <c r="W23" s="38">
        <f t="shared" si="1"/>
        <v>0</v>
      </c>
      <c r="X23" s="38">
        <f t="shared" si="2"/>
        <v>0</v>
      </c>
      <c r="Y23" s="38">
        <f t="shared" si="2"/>
        <v>1</v>
      </c>
      <c r="Z23" s="38">
        <f t="shared" si="2"/>
        <v>0</v>
      </c>
      <c r="AA23" s="38">
        <f t="shared" si="2"/>
        <v>0</v>
      </c>
      <c r="AB23" s="38">
        <f t="shared" si="3"/>
        <v>0</v>
      </c>
      <c r="AC23" s="38">
        <f t="shared" si="4"/>
        <v>0</v>
      </c>
      <c r="AD23" s="38" t="str">
        <f t="shared" si="5"/>
        <v>001010001000</v>
      </c>
      <c r="AG23" s="38"/>
    </row>
    <row r="24" spans="1:46">
      <c r="A24" s="9" t="str">
        <f>IF('DATA ACCURATE'!A27&lt;&gt;"",'DATA ACCURATE'!A27,"")</f>
        <v>BRAMANTYA</v>
      </c>
      <c r="B24" s="9" t="str">
        <f>IF('DATA ACCURATE'!D27&lt;&gt;"",'DATA ACCURATE'!D27,"")</f>
        <v>K1906994</v>
      </c>
      <c r="C24" s="38" t="str">
        <f>IF($AD24="000000000000","",INDEX(DATABASE!$W$12:$W$71,MATCH($AD24,DATABASE!$V$12:$V$71,0)))</f>
        <v>B04</v>
      </c>
      <c r="D24" s="34">
        <f>IF(C24="","",IF(E24="",INDEX(DATABASE!$AF$13:$AF$62,MATCH($C24,DATABASE!$AC$13:$AC$62,0)),IF(E24="2x D11",INDEX(DATABASE!$AF$13:$AF$62,MATCH($C24,DATABASE!$AC$13:$AC$62,0))+2*DATABASE!$AF$62,IF(E24="3x D11",INDEX(DATABASE!$AF$13:$AF$62,MATCH($C24,DATABASE!$AC$13:$AC$62,0))+3*DATABASE!$AF$62,""))))</f>
        <v>10600</v>
      </c>
      <c r="E24" s="38" t="str">
        <f>IF(AND($K24="Y",$G24&lt;&gt;"UNYIL",$F24&lt;DATABASE!$O$8),"2x D11",IF(AND($K24="Y",$G24&lt;&gt;"UNYIL",$F24&gt;=DATABASE!$O$8),"3x D11",""))</f>
        <v/>
      </c>
      <c r="F24" s="9">
        <f>IF('DATA ACCURATE'!N27&lt;&gt;"",'DATA ACCURATE'!N27,"")</f>
        <v>6</v>
      </c>
      <c r="G24" t="str">
        <f>IF(F24="","",IF(F24&lt;=DATABASE!$I$8,"UNYIL",IF(F24&lt;=DATABASE!$J$8,"KECIL",IF(F24&lt;DATABASE!$K$8,"TANGGUNG",IF(F24&gt;=DATABASE!$K$8,"BESAR","")))))</f>
        <v>TANGGUNG</v>
      </c>
      <c r="H24" s="16" t="str">
        <f>IF('DATA ACCURATE'!J27&lt;&gt;"",'DATA ACCURATE'!J27,"")</f>
        <v>05 OKT 2019</v>
      </c>
      <c r="I24" s="35">
        <f>IF(B24&lt;&gt;"",IFERROR(VLOOKUP(B24,'DATA TIMBANGAN'!G:M,7,FALSE),VLOOKUP(B24,'DATA TIMBANGAN'!G:M,7)),"")</f>
        <v>0.42660879629629633</v>
      </c>
      <c r="J24" s="25" t="str">
        <f>IF(H24&lt;&gt;"",IFERROR(INDEX(DATABASE!$Z$19:$Z$38,MATCH(DATEVALUE(H24),DATABASE!$AA$19:$AA$38,0)),INDEX(DATABASE!$Z$12:$Z$18,MATCH(WEEKDAY(H24,2),DATABASE!$AA$12:$AA$18,0))),"")</f>
        <v>SABTU</v>
      </c>
      <c r="K24" s="25" t="str">
        <f>IF('DATA ACCURATE'!V27&lt;&gt;"",'DATA ACCURATE'!V27,"")</f>
        <v>N</v>
      </c>
      <c r="L24" s="80" t="str">
        <f>IF($H24="","",IF(OR($J24="LIBUR",AND($L23="LIBUR",$O23=$O24)),"LIBUR",IF(AND(OR($L23="LUAR JAM KERJA 1",$L23="LUAR JAM KERJA 2"),OR(OR(AND($H23=$H24,AND(OR($I24&gt;DATABASE!$J$3,$I24&lt;DATABASE!$J$6),((DATEVALUE($H24)+$I24)-(DATEVALUE($H23)+$I23))&lt;DATABASE!$J$6)),AND($H23=$H24,$O23=$O24,OR($I24&gt;DATABASE!$J$6,$I24&lt;DATABASE!$J$3))),AND(($H24-$H23)=1,OR($I24&lt;DATABASE!$I$6,((DATEVALUE($H24)+$I24)-(DATEVALUE($H23)+$I23))&lt;DATABASE!$J$6))),$A24=$A23),"LUAR JAM KERJA 2",IF(AND(OR(WEEKDAY($H24,2)=1,WEEKDAY($H24,2)=2,WEEKDAY($H24,2)=3,WEEKDAY($H24,2)=4,WEEKDAY($H24,2)=5),$I24&lt;=DATABASE!$J$3,$I24&gt;=DATABASE!$I$3),"JAM KERJA",IF(AND(WEEKDAY($H24,2)=6,$I24&lt;=DATABASE!$J$4,$I24&gt;=DATABASE!$I$4),"JAM KERJA","LUAR JAM KERJA 1")))))</f>
        <v>JAM KERJA</v>
      </c>
      <c r="M24" s="33">
        <f>IF('DATA ACCURATE'!T27&lt;&gt;"",IF('DATA ACCURATE'!T27&gt;100,'DATA ACCURATE'!T27/10,'DATA ACCURATE'!T27),"")</f>
        <v>26</v>
      </c>
      <c r="N24" t="str">
        <f>IF(M24="","",IF(M24&lt;=DATABASE!$I$9,"LOKAL",IF(M24&lt;DATABASE!$J$9,"LUAR KOTA 1",IF($M24&gt;=DATABASE!$J$9,"LUAR KOTA 2",""))))</f>
        <v>LUAR KOTA 1</v>
      </c>
      <c r="O24" s="38" t="str">
        <f>IF('DATA ACCURATE'!L27&lt;&gt;"",'DATA ACCURATE'!L27,"")</f>
        <v>PT Artadinata Azzahra Sejahtera-Gedung Dinas Lingk Hidup</v>
      </c>
      <c r="Q24" s="38">
        <f t="shared" si="0"/>
        <v>0</v>
      </c>
      <c r="R24" s="38">
        <f t="shared" si="0"/>
        <v>0</v>
      </c>
      <c r="S24" s="38">
        <f t="shared" si="0"/>
        <v>1</v>
      </c>
      <c r="T24" s="38">
        <f t="shared" si="0"/>
        <v>0</v>
      </c>
      <c r="U24" s="38">
        <f t="shared" si="1"/>
        <v>0</v>
      </c>
      <c r="V24" s="38">
        <f t="shared" si="1"/>
        <v>1</v>
      </c>
      <c r="W24" s="38">
        <f t="shared" si="1"/>
        <v>0</v>
      </c>
      <c r="X24" s="38">
        <f t="shared" si="2"/>
        <v>1</v>
      </c>
      <c r="Y24" s="38">
        <f t="shared" si="2"/>
        <v>0</v>
      </c>
      <c r="Z24" s="38">
        <f t="shared" si="2"/>
        <v>0</v>
      </c>
      <c r="AA24" s="38">
        <f t="shared" si="2"/>
        <v>0</v>
      </c>
      <c r="AB24" s="38">
        <f t="shared" si="3"/>
        <v>0</v>
      </c>
      <c r="AC24" s="38">
        <f t="shared" si="4"/>
        <v>0</v>
      </c>
      <c r="AD24" s="38" t="str">
        <f t="shared" si="5"/>
        <v>001001010000</v>
      </c>
      <c r="AG24" s="38"/>
    </row>
    <row r="25" spans="1:46">
      <c r="A25" s="9" t="str">
        <f>IF('DATA ACCURATE'!A28&lt;&gt;"",'DATA ACCURATE'!A28,"")</f>
        <v>BRAMANTYA</v>
      </c>
      <c r="B25" s="9" t="str">
        <f>IF('DATA ACCURATE'!D28&lt;&gt;"",'DATA ACCURATE'!D28,"")</f>
        <v>K1907010</v>
      </c>
      <c r="C25" s="38" t="str">
        <f>IF($AD25="000000000000","",INDEX(DATABASE!$W$12:$W$71,MATCH($AD25,DATABASE!$V$12:$V$71,0)))</f>
        <v>B05</v>
      </c>
      <c r="D25" s="34">
        <f>IF(C25="","",IF(E25="",INDEX(DATABASE!$AF$13:$AF$62,MATCH($C25,DATABASE!$AC$13:$AC$62,0)),IF(E25="2x D11",INDEX(DATABASE!$AF$13:$AF$62,MATCH($C25,DATABASE!$AC$13:$AC$62,0))+2*DATABASE!$AF$62,IF(E25="3x D11",INDEX(DATABASE!$AF$13:$AF$62,MATCH($C25,DATABASE!$AC$13:$AC$62,0))+3*DATABASE!$AF$62,""))))</f>
        <v>15900</v>
      </c>
      <c r="E25" s="38" t="str">
        <f>IF(AND($K25="Y",$G25&lt;&gt;"UNYIL",$F25&lt;DATABASE!$O$8),"2x D11",IF(AND($K25="Y",$G25&lt;&gt;"UNYIL",$F25&gt;=DATABASE!$O$8),"3x D11",""))</f>
        <v/>
      </c>
      <c r="F25" s="9">
        <f>IF('DATA ACCURATE'!N28&lt;&gt;"",'DATA ACCURATE'!N28,"")</f>
        <v>6.5</v>
      </c>
      <c r="G25" t="str">
        <f>IF(F25="","",IF(F25&lt;=DATABASE!$I$8,"UNYIL",IF(F25&lt;=DATABASE!$J$8,"KECIL",IF(F25&lt;DATABASE!$K$8,"TANGGUNG",IF(F25&gt;=DATABASE!$K$8,"BESAR","")))))</f>
        <v>TANGGUNG</v>
      </c>
      <c r="H25" s="16" t="str">
        <f>IF('DATA ACCURATE'!J28&lt;&gt;"",'DATA ACCURATE'!J28,"")</f>
        <v>05 OKT 2019</v>
      </c>
      <c r="I25" s="35">
        <f>IF(B25&lt;&gt;"",IFERROR(VLOOKUP(B25,'DATA TIMBANGAN'!G:M,7,FALSE),VLOOKUP(B25,'DATA TIMBANGAN'!G:M,7)),"")</f>
        <v>0.60776620370370371</v>
      </c>
      <c r="J25" s="25" t="str">
        <f>IF(H25&lt;&gt;"",IFERROR(INDEX(DATABASE!$Z$19:$Z$38,MATCH(DATEVALUE(H25),DATABASE!$AA$19:$AA$38,0)),INDEX(DATABASE!$Z$12:$Z$18,MATCH(WEEKDAY(H25,2),DATABASE!$AA$12:$AA$18,0))),"")</f>
        <v>SABTU</v>
      </c>
      <c r="K25" s="25" t="str">
        <f>IF('DATA ACCURATE'!V28&lt;&gt;"",'DATA ACCURATE'!V28,"")</f>
        <v>N</v>
      </c>
      <c r="L25" s="80" t="str">
        <f>IF($H25="","",IF(OR($J25="LIBUR",AND($L24="LIBUR",$O24=$O25)),"LIBUR",IF(AND(OR($L24="LUAR JAM KERJA 1",$L24="LUAR JAM KERJA 2"),OR(OR(AND($H24=$H25,AND(OR($I25&gt;DATABASE!$J$3,$I25&lt;DATABASE!$J$6),((DATEVALUE($H25)+$I25)-(DATEVALUE($H24)+$I24))&lt;DATABASE!$J$6)),AND($H24=$H25,$O24=$O25,OR($I25&gt;DATABASE!$J$6,$I25&lt;DATABASE!$J$3))),AND(($H25-$H24)=1,OR($I25&lt;DATABASE!$I$6,((DATEVALUE($H25)+$I25)-(DATEVALUE($H24)+$I24))&lt;DATABASE!$J$6))),$A25=$A24),"LUAR JAM KERJA 2",IF(AND(OR(WEEKDAY($H25,2)=1,WEEKDAY($H25,2)=2,WEEKDAY($H25,2)=3,WEEKDAY($H25,2)=4,WEEKDAY($H25,2)=5),$I25&lt;=DATABASE!$J$3,$I25&gt;=DATABASE!$I$3),"JAM KERJA",IF(AND(WEEKDAY($H25,2)=6,$I25&lt;=DATABASE!$J$4,$I25&gt;=DATABASE!$I$4),"JAM KERJA","LUAR JAM KERJA 1")))))</f>
        <v>LUAR JAM KERJA 1</v>
      </c>
      <c r="M25" s="33">
        <f>IF('DATA ACCURATE'!T28&lt;&gt;"",IF('DATA ACCURATE'!T28&gt;100,'DATA ACCURATE'!T28/10,'DATA ACCURATE'!T28),"")</f>
        <v>35</v>
      </c>
      <c r="N25" t="str">
        <f>IF(M25="","",IF(M25&lt;=DATABASE!$I$9,"LOKAL",IF(M25&lt;DATABASE!$J$9,"LUAR KOTA 1",IF($M25&gt;=DATABASE!$J$9,"LUAR KOTA 2",""))))</f>
        <v>LUAR KOTA 1</v>
      </c>
      <c r="O25" s="38" t="str">
        <f>IF('DATA ACCURATE'!L28&lt;&gt;"",'DATA ACCURATE'!L28,"")</f>
        <v>Parjono Bp-Regunung</v>
      </c>
      <c r="Q25" s="38">
        <f t="shared" si="0"/>
        <v>0</v>
      </c>
      <c r="R25" s="38">
        <f t="shared" si="0"/>
        <v>0</v>
      </c>
      <c r="S25" s="38">
        <f t="shared" si="0"/>
        <v>1</v>
      </c>
      <c r="T25" s="38">
        <f t="shared" si="0"/>
        <v>0</v>
      </c>
      <c r="U25" s="38">
        <f t="shared" si="1"/>
        <v>0</v>
      </c>
      <c r="V25" s="38">
        <f t="shared" si="1"/>
        <v>1</v>
      </c>
      <c r="W25" s="38">
        <f t="shared" si="1"/>
        <v>0</v>
      </c>
      <c r="X25" s="38">
        <f t="shared" si="2"/>
        <v>0</v>
      </c>
      <c r="Y25" s="38">
        <f t="shared" si="2"/>
        <v>1</v>
      </c>
      <c r="Z25" s="38">
        <f t="shared" si="2"/>
        <v>0</v>
      </c>
      <c r="AA25" s="38">
        <f t="shared" si="2"/>
        <v>0</v>
      </c>
      <c r="AB25" s="38">
        <f t="shared" si="3"/>
        <v>0</v>
      </c>
      <c r="AC25" s="38">
        <f t="shared" si="4"/>
        <v>0</v>
      </c>
      <c r="AD25" s="38" t="str">
        <f t="shared" si="5"/>
        <v>001001001000</v>
      </c>
      <c r="AG25" s="38"/>
      <c r="AT25" s="33" t="s">
        <v>358</v>
      </c>
    </row>
    <row r="26" spans="1:46">
      <c r="A26" s="9" t="str">
        <f>IF('DATA ACCURATE'!A29&lt;&gt;"",'DATA ACCURATE'!A29,"")</f>
        <v>BRAMANTYA</v>
      </c>
      <c r="B26" s="9" t="str">
        <f>IF('DATA ACCURATE'!D29&lt;&gt;"",'DATA ACCURATE'!D29,"")</f>
        <v>K1907030</v>
      </c>
      <c r="C26" s="38" t="str">
        <f>IF($AD26="000000000000","",INDEX(DATABASE!$W$12:$W$71,MATCH($AD26,DATABASE!$V$12:$V$71,0)))</f>
        <v>B06</v>
      </c>
      <c r="D26" s="34">
        <f>IF(C26="","",IF(E26="",INDEX(DATABASE!$AF$13:$AF$62,MATCH($C26,DATABASE!$AC$13:$AC$62,0)),IF(E26="2x D11",INDEX(DATABASE!$AF$13:$AF$62,MATCH($C26,DATABASE!$AC$13:$AC$62,0))+2*DATABASE!$AF$62,IF(E26="3x D11",INDEX(DATABASE!$AF$13:$AF$62,MATCH($C26,DATABASE!$AC$13:$AC$62,0))+3*DATABASE!$AF$62,""))))</f>
        <v>21300</v>
      </c>
      <c r="E26" s="38" t="str">
        <f>IF(AND($K26="Y",$G26&lt;&gt;"UNYIL",$F26&lt;DATABASE!$O$8),"2x D11",IF(AND($K26="Y",$G26&lt;&gt;"UNYIL",$F26&gt;=DATABASE!$O$8),"3x D11",""))</f>
        <v/>
      </c>
      <c r="F26" s="9">
        <f>IF('DATA ACCURATE'!N29&lt;&gt;"",'DATA ACCURATE'!N29,"")</f>
        <v>6.5</v>
      </c>
      <c r="G26" t="str">
        <f>IF(F26="","",IF(F26&lt;=DATABASE!$I$8,"UNYIL",IF(F26&lt;=DATABASE!$J$8,"KECIL",IF(F26&lt;DATABASE!$K$8,"TANGGUNG",IF(F26&gt;=DATABASE!$K$8,"BESAR","")))))</f>
        <v>TANGGUNG</v>
      </c>
      <c r="H26" s="16" t="str">
        <f>IF('DATA ACCURATE'!J29&lt;&gt;"",'DATA ACCURATE'!J29,"")</f>
        <v>05 OKT 2019</v>
      </c>
      <c r="I26" s="35">
        <f>IF(B26&lt;&gt;"",IFERROR(VLOOKUP(B26,'DATA TIMBANGAN'!G:M,7,FALSE),VLOOKUP(B26,'DATA TIMBANGAN'!G:M,7)),"")</f>
        <v>0.87824074074074077</v>
      </c>
      <c r="J26" s="25" t="str">
        <f>IF(H26&lt;&gt;"",IFERROR(INDEX(DATABASE!$Z$19:$Z$38,MATCH(DATEVALUE(H26),DATABASE!$AA$19:$AA$38,0)),INDEX(DATABASE!$Z$12:$Z$18,MATCH(WEEKDAY(H26,2),DATABASE!$AA$12:$AA$18,0))),"")</f>
        <v>SABTU</v>
      </c>
      <c r="K26" s="25" t="str">
        <f>IF('DATA ACCURATE'!V29&lt;&gt;"",'DATA ACCURATE'!V29,"")</f>
        <v>N</v>
      </c>
      <c r="L26" s="80" t="str">
        <f>IF($H26="","",IF(OR($J26="LIBUR",AND($L25="LIBUR",$O25=$O26)),"LIBUR",IF(AND(OR($L25="LUAR JAM KERJA 1",$L25="LUAR JAM KERJA 2"),OR(OR(AND($H25=$H26,AND(OR($I26&gt;DATABASE!$J$3,$I26&lt;DATABASE!$J$6),((DATEVALUE($H26)+$I26)-(DATEVALUE($H25)+$I25))&lt;DATABASE!$J$6)),AND($H25=$H26,$O25=$O26,OR($I26&gt;DATABASE!$J$6,$I26&lt;DATABASE!$J$3))),AND(($H26-$H25)=1,OR($I26&lt;DATABASE!$I$6,((DATEVALUE($H26)+$I26)-(DATEVALUE($H25)+$I25))&lt;DATABASE!$J$6))),$A26=$A25),"LUAR JAM KERJA 2",IF(AND(OR(WEEKDAY($H26,2)=1,WEEKDAY($H26,2)=2,WEEKDAY($H26,2)=3,WEEKDAY($H26,2)=4,WEEKDAY($H26,2)=5),$I26&lt;=DATABASE!$J$3,$I26&gt;=DATABASE!$I$3),"JAM KERJA",IF(AND(WEEKDAY($H26,2)=6,$I26&lt;=DATABASE!$J$4,$I26&gt;=DATABASE!$I$4),"JAM KERJA","LUAR JAM KERJA 1")))))</f>
        <v>LUAR JAM KERJA 2</v>
      </c>
      <c r="M26" s="33">
        <f>IF('DATA ACCURATE'!T29&lt;&gt;"",IF('DATA ACCURATE'!T29&gt;100,'DATA ACCURATE'!T29/10,'DATA ACCURATE'!T29),"")</f>
        <v>35</v>
      </c>
      <c r="N26" t="str">
        <f>IF(M26="","",IF(M26&lt;=DATABASE!$I$9,"LOKAL",IF(M26&lt;DATABASE!$J$9,"LUAR KOTA 1",IF($M26&gt;=DATABASE!$J$9,"LUAR KOTA 2",""))))</f>
        <v>LUAR KOTA 1</v>
      </c>
      <c r="O26" s="38" t="str">
        <f>IF('DATA ACCURATE'!L29&lt;&gt;"",'DATA ACCURATE'!L29,"")</f>
        <v>Parjono Bp-Regunung</v>
      </c>
      <c r="Q26" s="38">
        <f t="shared" si="0"/>
        <v>0</v>
      </c>
      <c r="R26" s="38">
        <f t="shared" si="0"/>
        <v>0</v>
      </c>
      <c r="S26" s="38">
        <f t="shared" si="0"/>
        <v>1</v>
      </c>
      <c r="T26" s="38">
        <f t="shared" si="0"/>
        <v>0</v>
      </c>
      <c r="U26" s="38">
        <f t="shared" si="1"/>
        <v>0</v>
      </c>
      <c r="V26" s="38">
        <f t="shared" si="1"/>
        <v>1</v>
      </c>
      <c r="W26" s="38">
        <f t="shared" si="1"/>
        <v>0</v>
      </c>
      <c r="X26" s="38">
        <f t="shared" si="2"/>
        <v>0</v>
      </c>
      <c r="Y26" s="38">
        <f t="shared" si="2"/>
        <v>0</v>
      </c>
      <c r="Z26" s="38">
        <f t="shared" si="2"/>
        <v>1</v>
      </c>
      <c r="AA26" s="38">
        <f t="shared" si="2"/>
        <v>0</v>
      </c>
      <c r="AB26" s="38">
        <f t="shared" si="3"/>
        <v>0</v>
      </c>
      <c r="AC26" s="38">
        <f t="shared" si="4"/>
        <v>0</v>
      </c>
      <c r="AD26" s="38" t="str">
        <f t="shared" si="5"/>
        <v>001001000100</v>
      </c>
      <c r="AG26" s="38"/>
    </row>
    <row r="27" spans="1:46">
      <c r="A27" s="9" t="str">
        <f>IF('DATA ACCURATE'!A30&lt;&gt;"",'DATA ACCURATE'!A30,"")</f>
        <v>DIDIK</v>
      </c>
      <c r="B27" s="9" t="str">
        <f>IF('DATA ACCURATE'!D30&lt;&gt;"",'DATA ACCURATE'!D30,"")</f>
        <v>K1906846</v>
      </c>
      <c r="C27" s="38" t="str">
        <f>IF($AD27="000000000000","",INDEX(DATABASE!$W$12:$W$71,MATCH($AD27,DATABASE!$V$12:$V$71,0)))</f>
        <v>B01</v>
      </c>
      <c r="D27" s="34">
        <f>IF(C27="","",IF(E27="",INDEX(DATABASE!$AF$13:$AF$62,MATCH($C27,DATABASE!$AC$13:$AC$62,0)),IF(E27="2x D11",INDEX(DATABASE!$AF$13:$AF$62,MATCH($C27,DATABASE!$AC$13:$AC$62,0))+2*DATABASE!$AF$62,IF(E27="3x D11",INDEX(DATABASE!$AF$13:$AF$62,MATCH($C27,DATABASE!$AC$13:$AC$62,0))+3*DATABASE!$AF$62,""))))</f>
        <v>7600</v>
      </c>
      <c r="E27" s="38" t="str">
        <f>IF(AND($K27="Y",$G27&lt;&gt;"UNYIL",$F27&lt;DATABASE!$O$8),"2x D11",IF(AND($K27="Y",$G27&lt;&gt;"UNYIL",$F27&gt;=DATABASE!$O$8),"3x D11",""))</f>
        <v/>
      </c>
      <c r="F27" s="9">
        <f>IF('DATA ACCURATE'!N30&lt;&gt;"",'DATA ACCURATE'!N30,"")</f>
        <v>5.5</v>
      </c>
      <c r="G27" t="str">
        <f>IF(F27="","",IF(F27&lt;=DATABASE!$I$8,"UNYIL",IF(F27&lt;=DATABASE!$J$8,"KECIL",IF(F27&lt;DATABASE!$K$8,"TANGGUNG",IF(F27&gt;=DATABASE!$K$8,"BESAR","")))))</f>
        <v>TANGGUNG</v>
      </c>
      <c r="H27" s="16" t="str">
        <f>IF('DATA ACCURATE'!J30&lt;&gt;"",'DATA ACCURATE'!J30,"")</f>
        <v>01 OKT 2019</v>
      </c>
      <c r="I27" s="35">
        <f>IF(B27&lt;&gt;"",IFERROR(VLOOKUP(B27,'DATA TIMBANGAN'!G:M,7,FALSE),VLOOKUP(B27,'DATA TIMBANGAN'!G:M,7)),"")</f>
        <v>0.41012731481481479</v>
      </c>
      <c r="J27" s="25" t="str">
        <f>IF(H27&lt;&gt;"",IFERROR(INDEX(DATABASE!$Z$19:$Z$38,MATCH(DATEVALUE(H27),DATABASE!$AA$19:$AA$38,0)),INDEX(DATABASE!$Z$12:$Z$18,MATCH(WEEKDAY(H27,2),DATABASE!$AA$12:$AA$18,0))),"")</f>
        <v>SELASA</v>
      </c>
      <c r="K27" s="25" t="str">
        <f>IF('DATA ACCURATE'!V30&lt;&gt;"",'DATA ACCURATE'!V30,"")</f>
        <v>N</v>
      </c>
      <c r="L27" s="80" t="str">
        <f>IF($H27="","",IF(OR($J27="LIBUR",AND($L26="LIBUR",$O26=$O27)),"LIBUR",IF(AND(OR($L26="LUAR JAM KERJA 1",$L26="LUAR JAM KERJA 2"),OR(OR(AND($H26=$H27,AND(OR($I27&gt;DATABASE!$J$3,$I27&lt;DATABASE!$J$6),((DATEVALUE($H27)+$I27)-(DATEVALUE($H26)+$I26))&lt;DATABASE!$J$6)),AND($H26=$H27,$O26=$O27,OR($I27&gt;DATABASE!$J$6,$I27&lt;DATABASE!$J$3))),AND(($H27-$H26)=1,OR($I27&lt;DATABASE!$I$6,((DATEVALUE($H27)+$I27)-(DATEVALUE($H26)+$I26))&lt;DATABASE!$J$6))),$A27=$A26),"LUAR JAM KERJA 2",IF(AND(OR(WEEKDAY($H27,2)=1,WEEKDAY($H27,2)=2,WEEKDAY($H27,2)=3,WEEKDAY($H27,2)=4,WEEKDAY($H27,2)=5),$I27&lt;=DATABASE!$J$3,$I27&gt;=DATABASE!$I$3),"JAM KERJA",IF(AND(WEEKDAY($H27,2)=6,$I27&lt;=DATABASE!$J$4,$I27&gt;=DATABASE!$I$4),"JAM KERJA","LUAR JAM KERJA 1")))))</f>
        <v>JAM KERJA</v>
      </c>
      <c r="M27" s="33">
        <f>IF('DATA ACCURATE'!T30&lt;&gt;"",IF('DATA ACCURATE'!T30&gt;100,'DATA ACCURATE'!T30/10,'DATA ACCURATE'!T30),"")</f>
        <v>5</v>
      </c>
      <c r="N27" t="str">
        <f>IF(M27="","",IF(M27&lt;=DATABASE!$I$9,"LOKAL",IF(M27&lt;DATABASE!$J$9,"LUAR KOTA 1",IF($M27&gt;=DATABASE!$J$9,"LUAR KOTA 2",""))))</f>
        <v>LOKAL</v>
      </c>
      <c r="O27" s="38" t="str">
        <f>IF('DATA ACCURATE'!L30&lt;&gt;"",'DATA ACCURATE'!L30,"")</f>
        <v>CV.TRISWARNA KARYA-Lemah Abang</v>
      </c>
      <c r="Q27" s="38">
        <f t="shared" si="0"/>
        <v>0</v>
      </c>
      <c r="R27" s="38">
        <f t="shared" si="0"/>
        <v>0</v>
      </c>
      <c r="S27" s="38">
        <f t="shared" si="0"/>
        <v>1</v>
      </c>
      <c r="T27" s="38">
        <f t="shared" si="0"/>
        <v>0</v>
      </c>
      <c r="U27" s="38">
        <f t="shared" si="1"/>
        <v>1</v>
      </c>
      <c r="V27" s="38">
        <f t="shared" si="1"/>
        <v>0</v>
      </c>
      <c r="W27" s="38">
        <f t="shared" si="1"/>
        <v>0</v>
      </c>
      <c r="X27" s="38">
        <f t="shared" si="2"/>
        <v>1</v>
      </c>
      <c r="Y27" s="38">
        <f t="shared" si="2"/>
        <v>0</v>
      </c>
      <c r="Z27" s="38">
        <f t="shared" si="2"/>
        <v>0</v>
      </c>
      <c r="AA27" s="38">
        <f t="shared" si="2"/>
        <v>0</v>
      </c>
      <c r="AB27" s="38">
        <f t="shared" si="3"/>
        <v>0</v>
      </c>
      <c r="AC27" s="38">
        <f t="shared" si="4"/>
        <v>0</v>
      </c>
      <c r="AD27" s="38" t="str">
        <f t="shared" si="5"/>
        <v>001010010000</v>
      </c>
      <c r="AG27" s="35"/>
    </row>
    <row r="28" spans="1:46">
      <c r="A28" s="9" t="str">
        <f>IF('DATA ACCURATE'!A31&lt;&gt;"",'DATA ACCURATE'!A31,"")</f>
        <v>DIDIK</v>
      </c>
      <c r="B28" s="9" t="str">
        <f>IF('DATA ACCURATE'!D31&lt;&gt;"",'DATA ACCURATE'!D31,"")</f>
        <v>K1906864</v>
      </c>
      <c r="C28" s="38" t="str">
        <f>IF($AD28="000000000000","",INDEX(DATABASE!$W$12:$W$71,MATCH($AD28,DATABASE!$V$12:$V$71,0)))</f>
        <v>B01</v>
      </c>
      <c r="D28" s="34">
        <f>IF(C28="","",IF(E28="",INDEX(DATABASE!$AF$13:$AF$62,MATCH($C28,DATABASE!$AC$13:$AC$62,0)),IF(E28="2x D11",INDEX(DATABASE!$AF$13:$AF$62,MATCH($C28,DATABASE!$AC$13:$AC$62,0))+2*DATABASE!$AF$62,IF(E28="3x D11",INDEX(DATABASE!$AF$13:$AF$62,MATCH($C28,DATABASE!$AC$13:$AC$62,0))+3*DATABASE!$AF$62,""))))</f>
        <v>7600</v>
      </c>
      <c r="E28" s="38" t="str">
        <f>IF(AND($K28="Y",$G28&lt;&gt;"UNYIL",$F28&lt;DATABASE!$O$8),"2x D11",IF(AND($K28="Y",$G28&lt;&gt;"UNYIL",$F28&gt;=DATABASE!$O$8),"3x D11",""))</f>
        <v/>
      </c>
      <c r="F28" s="9">
        <f>IF('DATA ACCURATE'!N31&lt;&gt;"",'DATA ACCURATE'!N31,"")</f>
        <v>6</v>
      </c>
      <c r="G28" t="str">
        <f>IF(F28="","",IF(F28&lt;=DATABASE!$I$8,"UNYIL",IF(F28&lt;=DATABASE!$J$8,"KECIL",IF(F28&lt;DATABASE!$K$8,"TANGGUNG",IF(F28&gt;=DATABASE!$K$8,"BESAR","")))))</f>
        <v>TANGGUNG</v>
      </c>
      <c r="H28" s="16" t="str">
        <f>IF('DATA ACCURATE'!J31&lt;&gt;"",'DATA ACCURATE'!J31,"")</f>
        <v>02 OKT 2019</v>
      </c>
      <c r="I28" s="35">
        <f>IF(B28&lt;&gt;"",IFERROR(VLOOKUP(B28,'DATA TIMBANGAN'!G:M,7,FALSE),VLOOKUP(B28,'DATA TIMBANGAN'!G:M,7)),"")</f>
        <v>0.31892361111111112</v>
      </c>
      <c r="J28" s="25" t="str">
        <f>IF(H28&lt;&gt;"",IFERROR(INDEX(DATABASE!$Z$19:$Z$38,MATCH(DATEVALUE(H28),DATABASE!$AA$19:$AA$38,0)),INDEX(DATABASE!$Z$12:$Z$18,MATCH(WEEKDAY(H28,2),DATABASE!$AA$12:$AA$18,0))),"")</f>
        <v>RABU</v>
      </c>
      <c r="K28" s="25" t="str">
        <f>IF('DATA ACCURATE'!V31&lt;&gt;"",'DATA ACCURATE'!V31,"")</f>
        <v>N</v>
      </c>
      <c r="L28" s="80" t="str">
        <f>IF($H28="","",IF(OR($J28="LIBUR",AND($L27="LIBUR",$O27=$O28)),"LIBUR",IF(AND(OR($L27="LUAR JAM KERJA 1",$L27="LUAR JAM KERJA 2"),OR(OR(AND($H27=$H28,AND(OR($I28&gt;DATABASE!$J$3,$I28&lt;DATABASE!$J$6),((DATEVALUE($H28)+$I28)-(DATEVALUE($H27)+$I27))&lt;DATABASE!$J$6)),AND($H27=$H28,$O27=$O28,OR($I28&gt;DATABASE!$J$6,$I28&lt;DATABASE!$J$3))),AND(($H28-$H27)=1,OR($I28&lt;DATABASE!$I$6,((DATEVALUE($H28)+$I28)-(DATEVALUE($H27)+$I27))&lt;DATABASE!$J$6))),$A28=$A27),"LUAR JAM KERJA 2",IF(AND(OR(WEEKDAY($H28,2)=1,WEEKDAY($H28,2)=2,WEEKDAY($H28,2)=3,WEEKDAY($H28,2)=4,WEEKDAY($H28,2)=5),$I28&lt;=DATABASE!$J$3,$I28&gt;=DATABASE!$I$3),"JAM KERJA",IF(AND(WEEKDAY($H28,2)=6,$I28&lt;=DATABASE!$J$4,$I28&gt;=DATABASE!$I$4),"JAM KERJA","LUAR JAM KERJA 1")))))</f>
        <v>JAM KERJA</v>
      </c>
      <c r="M28" s="33">
        <f>IF('DATA ACCURATE'!T31&lt;&gt;"",IF('DATA ACCURATE'!T31&gt;100,'DATA ACCURATE'!T31/10,'DATA ACCURATE'!T31),"")</f>
        <v>15</v>
      </c>
      <c r="N28" t="str">
        <f>IF(M28="","",IF(M28&lt;=DATABASE!$I$9,"LOKAL",IF(M28&lt;DATABASE!$J$9,"LUAR KOTA 1",IF($M28&gt;=DATABASE!$J$9,"LUAR KOTA 2",""))))</f>
        <v>LOKAL</v>
      </c>
      <c r="O28" s="38" t="str">
        <f>IF('DATA ACCURATE'!L31&lt;&gt;"",'DATA ACCURATE'!L31,"")</f>
        <v>CV Uripindo Digdaya Agung-Jl. Pramuka Pudak Payung</v>
      </c>
      <c r="Q28" s="38">
        <f t="shared" si="0"/>
        <v>0</v>
      </c>
      <c r="R28" s="38">
        <f t="shared" si="0"/>
        <v>0</v>
      </c>
      <c r="S28" s="38">
        <f t="shared" si="0"/>
        <v>1</v>
      </c>
      <c r="T28" s="38">
        <f t="shared" si="0"/>
        <v>0</v>
      </c>
      <c r="U28" s="38">
        <f t="shared" si="1"/>
        <v>1</v>
      </c>
      <c r="V28" s="38">
        <f t="shared" si="1"/>
        <v>0</v>
      </c>
      <c r="W28" s="38">
        <f t="shared" si="1"/>
        <v>0</v>
      </c>
      <c r="X28" s="38">
        <f t="shared" si="2"/>
        <v>1</v>
      </c>
      <c r="Y28" s="38">
        <f t="shared" si="2"/>
        <v>0</v>
      </c>
      <c r="Z28" s="38">
        <f t="shared" si="2"/>
        <v>0</v>
      </c>
      <c r="AA28" s="38">
        <f t="shared" si="2"/>
        <v>0</v>
      </c>
      <c r="AB28" s="38">
        <f t="shared" si="3"/>
        <v>0</v>
      </c>
      <c r="AC28" s="38">
        <f t="shared" si="4"/>
        <v>0</v>
      </c>
      <c r="AD28" s="38" t="str">
        <f t="shared" si="5"/>
        <v>001010010000</v>
      </c>
      <c r="AG28" s="35"/>
      <c r="AI28" s="35"/>
    </row>
    <row r="29" spans="1:46">
      <c r="A29" s="9" t="str">
        <f>IF('DATA ACCURATE'!A32&lt;&gt;"",'DATA ACCURATE'!A32,"")</f>
        <v>DIDIK</v>
      </c>
      <c r="B29" s="9" t="str">
        <f>IF('DATA ACCURATE'!D32&lt;&gt;"",'DATA ACCURATE'!D32,"")</f>
        <v>K1906889</v>
      </c>
      <c r="C29" s="38" t="str">
        <f>IF($AD29="000000000000","",INDEX(DATABASE!$W$12:$W$71,MATCH($AD29,DATABASE!$V$12:$V$71,0)))</f>
        <v>B04</v>
      </c>
      <c r="D29" s="34">
        <f>IF(C29="","",IF(E29="",INDEX(DATABASE!$AF$13:$AF$62,MATCH($C29,DATABASE!$AC$13:$AC$62,0)),IF(E29="2x D11",INDEX(DATABASE!$AF$13:$AF$62,MATCH($C29,DATABASE!$AC$13:$AC$62,0))+2*DATABASE!$AF$62,IF(E29="3x D11",INDEX(DATABASE!$AF$13:$AF$62,MATCH($C29,DATABASE!$AC$13:$AC$62,0))+3*DATABASE!$AF$62,""))))</f>
        <v>10600</v>
      </c>
      <c r="E29" s="38" t="str">
        <f>IF(AND($K29="Y",$G29&lt;&gt;"UNYIL",$F29&lt;DATABASE!$O$8),"2x D11",IF(AND($K29="Y",$G29&lt;&gt;"UNYIL",$F29&gt;=DATABASE!$O$8),"3x D11",""))</f>
        <v/>
      </c>
      <c r="F29" s="9">
        <f>IF('DATA ACCURATE'!N32&lt;&gt;"",'DATA ACCURATE'!N32,"")</f>
        <v>6.5</v>
      </c>
      <c r="G29" t="str">
        <f>IF(F29="","",IF(F29&lt;=DATABASE!$I$8,"UNYIL",IF(F29&lt;=DATABASE!$J$8,"KECIL",IF(F29&lt;DATABASE!$K$8,"TANGGUNG",IF(F29&gt;=DATABASE!$K$8,"BESAR","")))))</f>
        <v>TANGGUNG</v>
      </c>
      <c r="H29" s="16" t="str">
        <f>IF('DATA ACCURATE'!J32&lt;&gt;"",'DATA ACCURATE'!J32,"")</f>
        <v>03 OKT 2019</v>
      </c>
      <c r="I29" s="35">
        <f>IF(B29&lt;&gt;"",IFERROR(VLOOKUP(B29,'DATA TIMBANGAN'!G:M,7,FALSE),VLOOKUP(B29,'DATA TIMBANGAN'!G:M,7)),"")</f>
        <v>0.3268287037037037</v>
      </c>
      <c r="J29" s="25" t="str">
        <f>IF(H29&lt;&gt;"",IFERROR(INDEX(DATABASE!$Z$19:$Z$38,MATCH(DATEVALUE(H29),DATABASE!$AA$19:$AA$38,0)),INDEX(DATABASE!$Z$12:$Z$18,MATCH(WEEKDAY(H29,2),DATABASE!$AA$12:$AA$18,0))),"")</f>
        <v>KAMIS</v>
      </c>
      <c r="K29" s="25" t="str">
        <f>IF('DATA ACCURATE'!V32&lt;&gt;"",'DATA ACCURATE'!V32,"")</f>
        <v>N</v>
      </c>
      <c r="L29" s="80" t="str">
        <f>IF($H29="","",IF(OR($J29="LIBUR",AND($L28="LIBUR",$O28=$O29)),"LIBUR",IF(AND(OR($L28="LUAR JAM KERJA 1",$L28="LUAR JAM KERJA 2"),OR(OR(AND($H28=$H29,AND(OR($I29&gt;DATABASE!$J$3,$I29&lt;DATABASE!$J$6),((DATEVALUE($H29)+$I29)-(DATEVALUE($H28)+$I28))&lt;DATABASE!$J$6)),AND($H28=$H29,$O28=$O29,OR($I29&gt;DATABASE!$J$6,$I29&lt;DATABASE!$J$3))),AND(($H29-$H28)=1,OR($I29&lt;DATABASE!$I$6,((DATEVALUE($H29)+$I29)-(DATEVALUE($H28)+$I28))&lt;DATABASE!$J$6))),$A29=$A28),"LUAR JAM KERJA 2",IF(AND(OR(WEEKDAY($H29,2)=1,WEEKDAY($H29,2)=2,WEEKDAY($H29,2)=3,WEEKDAY($H29,2)=4,WEEKDAY($H29,2)=5),$I29&lt;=DATABASE!$J$3,$I29&gt;=DATABASE!$I$3),"JAM KERJA",IF(AND(WEEKDAY($H29,2)=6,$I29&lt;=DATABASE!$J$4,$I29&gt;=DATABASE!$I$4),"JAM KERJA","LUAR JAM KERJA 1")))))</f>
        <v>JAM KERJA</v>
      </c>
      <c r="M29" s="33">
        <f>IF('DATA ACCURATE'!T32&lt;&gt;"",IF('DATA ACCURATE'!T32&gt;100,'DATA ACCURATE'!T32/10,'DATA ACCURATE'!T32),"")</f>
        <v>22</v>
      </c>
      <c r="N29" t="str">
        <f>IF(M29="","",IF(M29&lt;=DATABASE!$I$9,"LOKAL",IF(M29&lt;DATABASE!$J$9,"LUAR KOTA 1",IF($M29&gt;=DATABASE!$J$9,"LUAR KOTA 2",""))))</f>
        <v>LUAR KOTA 1</v>
      </c>
      <c r="O29" s="38" t="str">
        <f>IF('DATA ACCURATE'!L32&lt;&gt;"",'DATA ACCURATE'!L32,"")</f>
        <v>Gatot Bp-Graha Estetika Executive Tahap 2 D41-42</v>
      </c>
      <c r="Q29" s="38">
        <f t="shared" si="0"/>
        <v>0</v>
      </c>
      <c r="R29" s="38">
        <f t="shared" si="0"/>
        <v>0</v>
      </c>
      <c r="S29" s="38">
        <f t="shared" si="0"/>
        <v>1</v>
      </c>
      <c r="T29" s="38">
        <f t="shared" si="0"/>
        <v>0</v>
      </c>
      <c r="U29" s="38">
        <f t="shared" si="1"/>
        <v>0</v>
      </c>
      <c r="V29" s="38">
        <f t="shared" si="1"/>
        <v>1</v>
      </c>
      <c r="W29" s="38">
        <f t="shared" si="1"/>
        <v>0</v>
      </c>
      <c r="X29" s="38">
        <f t="shared" si="2"/>
        <v>1</v>
      </c>
      <c r="Y29" s="38">
        <f t="shared" si="2"/>
        <v>0</v>
      </c>
      <c r="Z29" s="38">
        <f t="shared" si="2"/>
        <v>0</v>
      </c>
      <c r="AA29" s="38">
        <f t="shared" si="2"/>
        <v>0</v>
      </c>
      <c r="AB29" s="38">
        <f t="shared" si="3"/>
        <v>0</v>
      </c>
      <c r="AC29" s="38">
        <f t="shared" si="4"/>
        <v>0</v>
      </c>
      <c r="AD29" s="38" t="str">
        <f t="shared" si="5"/>
        <v>001001010000</v>
      </c>
      <c r="AG29" s="38"/>
    </row>
    <row r="30" spans="1:46">
      <c r="A30" s="9" t="str">
        <f>IF('DATA ACCURATE'!A33&lt;&gt;"",'DATA ACCURATE'!A33,"")</f>
        <v>DIDIK</v>
      </c>
      <c r="B30" s="9" t="str">
        <f>IF('DATA ACCURATE'!D33&lt;&gt;"",'DATA ACCURATE'!D33,"")</f>
        <v>K1906906</v>
      </c>
      <c r="C30" s="38" t="str">
        <f>IF($AD30="000000000000","",INDEX(DATABASE!$W$12:$W$71,MATCH($AD30,DATABASE!$V$12:$V$71,0)))</f>
        <v>C04</v>
      </c>
      <c r="D30" s="34">
        <f>IF(C30="","",IF(E30="",INDEX(DATABASE!$AF$13:$AF$62,MATCH($C30,DATABASE!$AC$13:$AC$62,0)),IF(E30="2x D11",INDEX(DATABASE!$AF$13:$AF$62,MATCH($C30,DATABASE!$AC$13:$AC$62,0))+2*DATABASE!$AF$62,IF(E30="3x D11",INDEX(DATABASE!$AF$13:$AF$62,MATCH($C30,DATABASE!$AC$13:$AC$62,0))+3*DATABASE!$AF$62,""))))</f>
        <v>12700</v>
      </c>
      <c r="E30" s="38" t="str">
        <f>IF(AND($K30="Y",$G30&lt;&gt;"UNYIL",$F30&lt;DATABASE!$O$8),"2x D11",IF(AND($K30="Y",$G30&lt;&gt;"UNYIL",$F30&gt;=DATABASE!$O$8),"3x D11",""))</f>
        <v/>
      </c>
      <c r="F30" s="9">
        <f>IF('DATA ACCURATE'!N33&lt;&gt;"",'DATA ACCURATE'!N33,"")</f>
        <v>7.5</v>
      </c>
      <c r="G30" t="str">
        <f>IF(F30="","",IF(F30&lt;=DATABASE!$I$8,"UNYIL",IF(F30&lt;=DATABASE!$J$8,"KECIL",IF(F30&lt;DATABASE!$K$8,"TANGGUNG",IF(F30&gt;=DATABASE!$K$8,"BESAR","")))))</f>
        <v>BESAR</v>
      </c>
      <c r="H30" s="16" t="str">
        <f>IF('DATA ACCURATE'!J33&lt;&gt;"",'DATA ACCURATE'!J33,"")</f>
        <v>03 OKT 2019</v>
      </c>
      <c r="I30" s="35">
        <f>IF(B30&lt;&gt;"",IFERROR(VLOOKUP(B30,'DATA TIMBANGAN'!G:M,7,FALSE),VLOOKUP(B30,'DATA TIMBANGAN'!G:M,7)),"")</f>
        <v>0.58229166666666665</v>
      </c>
      <c r="J30" s="25" t="str">
        <f>IF(H30&lt;&gt;"",IFERROR(INDEX(DATABASE!$Z$19:$Z$38,MATCH(DATEVALUE(H30),DATABASE!$AA$19:$AA$38,0)),INDEX(DATABASE!$Z$12:$Z$18,MATCH(WEEKDAY(H30,2),DATABASE!$AA$12:$AA$18,0))),"")</f>
        <v>KAMIS</v>
      </c>
      <c r="K30" s="25" t="str">
        <f>IF('DATA ACCURATE'!V33&lt;&gt;"",'DATA ACCURATE'!V33,"")</f>
        <v>N</v>
      </c>
      <c r="L30" s="80" t="str">
        <f>IF($H30="","",IF(OR($J30="LIBUR",AND($L29="LIBUR",$O29=$O30)),"LIBUR",IF(AND(OR($L29="LUAR JAM KERJA 1",$L29="LUAR JAM KERJA 2"),OR(OR(AND($H29=$H30,AND(OR($I30&gt;DATABASE!$J$3,$I30&lt;DATABASE!$J$6),((DATEVALUE($H30)+$I30)-(DATEVALUE($H29)+$I29))&lt;DATABASE!$J$6)),AND($H29=$H30,$O29=$O30,OR($I30&gt;DATABASE!$J$6,$I30&lt;DATABASE!$J$3))),AND(($H30-$H29)=1,OR($I30&lt;DATABASE!$I$6,((DATEVALUE($H30)+$I30)-(DATEVALUE($H29)+$I29))&lt;DATABASE!$J$6))),$A30=$A29),"LUAR JAM KERJA 2",IF(AND(OR(WEEKDAY($H30,2)=1,WEEKDAY($H30,2)=2,WEEKDAY($H30,2)=3,WEEKDAY($H30,2)=4,WEEKDAY($H30,2)=5),$I30&lt;=DATABASE!$J$3,$I30&gt;=DATABASE!$I$3),"JAM KERJA",IF(AND(WEEKDAY($H30,2)=6,$I30&lt;=DATABASE!$J$4,$I30&gt;=DATABASE!$I$4),"JAM KERJA","LUAR JAM KERJA 1")))))</f>
        <v>JAM KERJA</v>
      </c>
      <c r="M30" s="33">
        <f>IF('DATA ACCURATE'!T33&lt;&gt;"",IF('DATA ACCURATE'!T33&gt;100,'DATA ACCURATE'!T33/10,'DATA ACCURATE'!T33),"")</f>
        <v>32</v>
      </c>
      <c r="N30" t="str">
        <f>IF(M30="","",IF(M30&lt;=DATABASE!$I$9,"LOKAL",IF(M30&lt;DATABASE!$J$9,"LUAR KOTA 1",IF($M30&gt;=DATABASE!$J$9,"LUAR KOTA 2",""))))</f>
        <v>LUAR KOTA 1</v>
      </c>
      <c r="O30" s="38" t="str">
        <f>IF('DATA ACCURATE'!L33&lt;&gt;"",'DATA ACCURATE'!L33,"")</f>
        <v>PT Aya Sophia-Rusunawa Sawah Besar</v>
      </c>
      <c r="Q30" s="38">
        <f t="shared" si="0"/>
        <v>0</v>
      </c>
      <c r="R30" s="38">
        <f t="shared" si="0"/>
        <v>0</v>
      </c>
      <c r="S30" s="38">
        <f t="shared" si="0"/>
        <v>0</v>
      </c>
      <c r="T30" s="38">
        <f t="shared" si="0"/>
        <v>1</v>
      </c>
      <c r="U30" s="38">
        <f t="shared" si="1"/>
        <v>0</v>
      </c>
      <c r="V30" s="38">
        <f t="shared" si="1"/>
        <v>1</v>
      </c>
      <c r="W30" s="38">
        <f t="shared" si="1"/>
        <v>0</v>
      </c>
      <c r="X30" s="38">
        <f t="shared" si="2"/>
        <v>1</v>
      </c>
      <c r="Y30" s="38">
        <f t="shared" si="2"/>
        <v>0</v>
      </c>
      <c r="Z30" s="38">
        <f t="shared" si="2"/>
        <v>0</v>
      </c>
      <c r="AA30" s="38">
        <f t="shared" si="2"/>
        <v>0</v>
      </c>
      <c r="AB30" s="38">
        <f t="shared" si="3"/>
        <v>0</v>
      </c>
      <c r="AC30" s="38">
        <f t="shared" si="4"/>
        <v>0</v>
      </c>
      <c r="AD30" s="38" t="str">
        <f t="shared" si="5"/>
        <v>000101010000</v>
      </c>
      <c r="AG30" s="38"/>
    </row>
    <row r="31" spans="1:46">
      <c r="A31" s="9" t="str">
        <f>IF('DATA ACCURATE'!A34&lt;&gt;"",'DATA ACCURATE'!A34,"")</f>
        <v>DIDIK</v>
      </c>
      <c r="B31" s="9" t="str">
        <f>IF('DATA ACCURATE'!D34&lt;&gt;"",'DATA ACCURATE'!D34,"")</f>
        <v>K1906944</v>
      </c>
      <c r="C31" s="38" t="str">
        <f>IF($AD31="000000000000","",INDEX(DATABASE!$W$12:$W$71,MATCH($AD31,DATABASE!$V$12:$V$71,0)))</f>
        <v>B04</v>
      </c>
      <c r="D31" s="34">
        <f>IF(C31="","",IF(E31="",INDEX(DATABASE!$AF$13:$AF$62,MATCH($C31,DATABASE!$AC$13:$AC$62,0)),IF(E31="2x D11",INDEX(DATABASE!$AF$13:$AF$62,MATCH($C31,DATABASE!$AC$13:$AC$62,0))+2*DATABASE!$AF$62,IF(E31="3x D11",INDEX(DATABASE!$AF$13:$AF$62,MATCH($C31,DATABASE!$AC$13:$AC$62,0))+3*DATABASE!$AF$62,""))))</f>
        <v>10600</v>
      </c>
      <c r="E31" s="38" t="str">
        <f>IF(AND($K31="Y",$G31&lt;&gt;"UNYIL",$F31&lt;DATABASE!$O$8),"2x D11",IF(AND($K31="Y",$G31&lt;&gt;"UNYIL",$F31&gt;=DATABASE!$O$8),"3x D11",""))</f>
        <v/>
      </c>
      <c r="F31" s="9">
        <f>IF('DATA ACCURATE'!N34&lt;&gt;"",'DATA ACCURATE'!N34,"")</f>
        <v>5.5</v>
      </c>
      <c r="G31" t="str">
        <f>IF(F31="","",IF(F31&lt;=DATABASE!$I$8,"UNYIL",IF(F31&lt;=DATABASE!$J$8,"KECIL",IF(F31&lt;DATABASE!$K$8,"TANGGUNG",IF(F31&gt;=DATABASE!$K$8,"BESAR","")))))</f>
        <v>TANGGUNG</v>
      </c>
      <c r="H31" s="16" t="str">
        <f>IF('DATA ACCURATE'!J34&lt;&gt;"",'DATA ACCURATE'!J34,"")</f>
        <v>04 OKT 2019</v>
      </c>
      <c r="I31" s="35">
        <f>IF(B31&lt;&gt;"",IFERROR(VLOOKUP(B31,'DATA TIMBANGAN'!G:M,7,FALSE),VLOOKUP(B31,'DATA TIMBANGAN'!G:M,7)),"")</f>
        <v>0.50495370370370374</v>
      </c>
      <c r="J31" s="25" t="str">
        <f>IF(H31&lt;&gt;"",IFERROR(INDEX(DATABASE!$Z$19:$Z$38,MATCH(DATEVALUE(H31),DATABASE!$AA$19:$AA$38,0)),INDEX(DATABASE!$Z$12:$Z$18,MATCH(WEEKDAY(H31,2),DATABASE!$AA$12:$AA$18,0))),"")</f>
        <v>JUMAT</v>
      </c>
      <c r="K31" s="25" t="str">
        <f>IF('DATA ACCURATE'!V34&lt;&gt;"",'DATA ACCURATE'!V34,"")</f>
        <v>N</v>
      </c>
      <c r="L31" s="80" t="str">
        <f>IF($H31="","",IF(OR($J31="LIBUR",AND($L30="LIBUR",$O30=$O31)),"LIBUR",IF(AND(OR($L30="LUAR JAM KERJA 1",$L30="LUAR JAM KERJA 2"),OR(OR(AND($H30=$H31,AND(OR($I31&gt;DATABASE!$J$3,$I31&lt;DATABASE!$J$6),((DATEVALUE($H31)+$I31)-(DATEVALUE($H30)+$I30))&lt;DATABASE!$J$6)),AND($H30=$H31,$O30=$O31,OR($I31&gt;DATABASE!$J$6,$I31&lt;DATABASE!$J$3))),AND(($H31-$H30)=1,OR($I31&lt;DATABASE!$I$6,((DATEVALUE($H31)+$I31)-(DATEVALUE($H30)+$I30))&lt;DATABASE!$J$6))),$A31=$A30),"LUAR JAM KERJA 2",IF(AND(OR(WEEKDAY($H31,2)=1,WEEKDAY($H31,2)=2,WEEKDAY($H31,2)=3,WEEKDAY($H31,2)=4,WEEKDAY($H31,2)=5),$I31&lt;=DATABASE!$J$3,$I31&gt;=DATABASE!$I$3),"JAM KERJA",IF(AND(WEEKDAY($H31,2)=6,$I31&lt;=DATABASE!$J$4,$I31&gt;=DATABASE!$I$4),"JAM KERJA","LUAR JAM KERJA 1")))))</f>
        <v>JAM KERJA</v>
      </c>
      <c r="M31" s="33">
        <f>IF('DATA ACCURATE'!T34&lt;&gt;"",IF('DATA ACCURATE'!T34&gt;100,'DATA ACCURATE'!T34/10,'DATA ACCURATE'!T34),"")</f>
        <v>35</v>
      </c>
      <c r="N31" t="str">
        <f>IF(M31="","",IF(M31&lt;=DATABASE!$I$9,"LOKAL",IF(M31&lt;DATABASE!$J$9,"LUAR KOTA 1",IF($M31&gt;=DATABASE!$J$9,"LUAR KOTA 2",""))))</f>
        <v>LUAR KOTA 1</v>
      </c>
      <c r="O31" s="38" t="str">
        <f>IF('DATA ACCURATE'!L34&lt;&gt;"",'DATA ACCURATE'!L34,"")</f>
        <v>Yana Pertiwi Bp-Tayeman Getasan</v>
      </c>
      <c r="Q31" s="38">
        <f t="shared" si="0"/>
        <v>0</v>
      </c>
      <c r="R31" s="38">
        <f t="shared" si="0"/>
        <v>0</v>
      </c>
      <c r="S31" s="38">
        <f t="shared" si="0"/>
        <v>1</v>
      </c>
      <c r="T31" s="38">
        <f t="shared" si="0"/>
        <v>0</v>
      </c>
      <c r="U31" s="38">
        <f t="shared" si="1"/>
        <v>0</v>
      </c>
      <c r="V31" s="38">
        <f t="shared" si="1"/>
        <v>1</v>
      </c>
      <c r="W31" s="38">
        <f t="shared" si="1"/>
        <v>0</v>
      </c>
      <c r="X31" s="38">
        <f t="shared" si="2"/>
        <v>1</v>
      </c>
      <c r="Y31" s="38">
        <f t="shared" si="2"/>
        <v>0</v>
      </c>
      <c r="Z31" s="38">
        <f t="shared" si="2"/>
        <v>0</v>
      </c>
      <c r="AA31" s="38">
        <f t="shared" si="2"/>
        <v>0</v>
      </c>
      <c r="AB31" s="38">
        <f t="shared" si="3"/>
        <v>0</v>
      </c>
      <c r="AC31" s="38">
        <f t="shared" si="4"/>
        <v>0</v>
      </c>
      <c r="AD31" s="38" t="str">
        <f t="shared" si="5"/>
        <v>001001010000</v>
      </c>
      <c r="AG31" s="38"/>
    </row>
    <row r="32" spans="1:46">
      <c r="A32" s="9" t="str">
        <f>IF('DATA ACCURATE'!A35&lt;&gt;"",'DATA ACCURATE'!A35,"")</f>
        <v>DIDIK</v>
      </c>
      <c r="B32" s="9" t="str">
        <f>IF('DATA ACCURATE'!D35&lt;&gt;"",'DATA ACCURATE'!D35,"")</f>
        <v>K1906969</v>
      </c>
      <c r="C32" s="38" t="str">
        <f>IF($AD32="000000000000","",INDEX(DATABASE!$W$12:$W$71,MATCH($AD32,DATABASE!$V$12:$V$71,0)))</f>
        <v>B02</v>
      </c>
      <c r="D32" s="34">
        <f>IF(C32="","",IF(E32="",INDEX(DATABASE!$AF$13:$AF$62,MATCH($C32,DATABASE!$AC$13:$AC$62,0)),IF(E32="2x D11",INDEX(DATABASE!$AF$13:$AF$62,MATCH($C32,DATABASE!$AC$13:$AC$62,0))+2*DATABASE!$AF$62,IF(E32="3x D11",INDEX(DATABASE!$AF$13:$AF$62,MATCH($C32,DATABASE!$AC$13:$AC$62,0))+3*DATABASE!$AF$62,""))))</f>
        <v>11300</v>
      </c>
      <c r="E32" s="38" t="str">
        <f>IF(AND($K32="Y",$G32&lt;&gt;"UNYIL",$F32&lt;DATABASE!$O$8),"2x D11",IF(AND($K32="Y",$G32&lt;&gt;"UNYIL",$F32&gt;=DATABASE!$O$8),"3x D11",""))</f>
        <v/>
      </c>
      <c r="F32" s="9">
        <f>IF('DATA ACCURATE'!N35&lt;&gt;"",'DATA ACCURATE'!N35,"")</f>
        <v>6.5</v>
      </c>
      <c r="G32" t="str">
        <f>IF(F32="","",IF(F32&lt;=DATABASE!$I$8,"UNYIL",IF(F32&lt;=DATABASE!$J$8,"KECIL",IF(F32&lt;DATABASE!$K$8,"TANGGUNG",IF(F32&gt;=DATABASE!$K$8,"BESAR","")))))</f>
        <v>TANGGUNG</v>
      </c>
      <c r="H32" s="16" t="str">
        <f>IF('DATA ACCURATE'!J35&lt;&gt;"",'DATA ACCURATE'!J35,"")</f>
        <v>04 OKT 2019</v>
      </c>
      <c r="I32" s="35">
        <f>IF(B32&lt;&gt;"",IFERROR(VLOOKUP(B32,'DATA TIMBANGAN'!G:M,7,FALSE),VLOOKUP(B32,'DATA TIMBANGAN'!G:M,7)),"")</f>
        <v>0.7068402777777778</v>
      </c>
      <c r="J32" s="25" t="str">
        <f>IF(H32&lt;&gt;"",IFERROR(INDEX(DATABASE!$Z$19:$Z$38,MATCH(DATEVALUE(H32),DATABASE!$AA$19:$AA$38,0)),INDEX(DATABASE!$Z$12:$Z$18,MATCH(WEEKDAY(H32,2),DATABASE!$AA$12:$AA$18,0))),"")</f>
        <v>JUMAT</v>
      </c>
      <c r="K32" s="25" t="str">
        <f>IF('DATA ACCURATE'!V35&lt;&gt;"",'DATA ACCURATE'!V35,"")</f>
        <v>N</v>
      </c>
      <c r="L32" s="80" t="str">
        <f>IF($H32="","",IF(OR($J32="LIBUR",AND($L31="LIBUR",$O31=$O32)),"LIBUR",IF(AND(OR($L31="LUAR JAM KERJA 1",$L31="LUAR JAM KERJA 2"),OR(OR(AND($H31=$H32,AND(OR($I32&gt;DATABASE!$J$3,$I32&lt;DATABASE!$J$6),((DATEVALUE($H32)+$I32)-(DATEVALUE($H31)+$I31))&lt;DATABASE!$J$6)),AND($H31=$H32,$O31=$O32,OR($I32&gt;DATABASE!$J$6,$I32&lt;DATABASE!$J$3))),AND(($H32-$H31)=1,OR($I32&lt;DATABASE!$I$6,((DATEVALUE($H32)+$I32)-(DATEVALUE($H31)+$I31))&lt;DATABASE!$J$6))),$A32=$A31),"LUAR JAM KERJA 2",IF(AND(OR(WEEKDAY($H32,2)=1,WEEKDAY($H32,2)=2,WEEKDAY($H32,2)=3,WEEKDAY($H32,2)=4,WEEKDAY($H32,2)=5),$I32&lt;=DATABASE!$J$3,$I32&gt;=DATABASE!$I$3),"JAM KERJA",IF(AND(WEEKDAY($H32,2)=6,$I32&lt;=DATABASE!$J$4,$I32&gt;=DATABASE!$I$4),"JAM KERJA","LUAR JAM KERJA 1")))))</f>
        <v>LUAR JAM KERJA 1</v>
      </c>
      <c r="M32" s="33">
        <f>IF('DATA ACCURATE'!T35&lt;&gt;"",IF('DATA ACCURATE'!T35&gt;100,'DATA ACCURATE'!T35/10,'DATA ACCURATE'!T35),"")</f>
        <v>17</v>
      </c>
      <c r="N32" t="str">
        <f>IF(M32="","",IF(M32&lt;=DATABASE!$I$9,"LOKAL",IF(M32&lt;DATABASE!$J$9,"LUAR KOTA 1",IF($M32&gt;=DATABASE!$J$9,"LUAR KOTA 2",""))))</f>
        <v>LOKAL</v>
      </c>
      <c r="O32" s="38" t="str">
        <f>IF('DATA ACCURATE'!L35&lt;&gt;"",'DATA ACCURATE'!L35,"")</f>
        <v>Antonius Bambang Bp-Ngijo, Gunungpati</v>
      </c>
      <c r="Q32" s="38">
        <f t="shared" si="0"/>
        <v>0</v>
      </c>
      <c r="R32" s="38">
        <f t="shared" si="0"/>
        <v>0</v>
      </c>
      <c r="S32" s="38">
        <f t="shared" si="0"/>
        <v>1</v>
      </c>
      <c r="T32" s="38">
        <f t="shared" si="0"/>
        <v>0</v>
      </c>
      <c r="U32" s="38">
        <f t="shared" si="1"/>
        <v>1</v>
      </c>
      <c r="V32" s="38">
        <f t="shared" si="1"/>
        <v>0</v>
      </c>
      <c r="W32" s="38">
        <f t="shared" si="1"/>
        <v>0</v>
      </c>
      <c r="X32" s="38">
        <f t="shared" si="2"/>
        <v>0</v>
      </c>
      <c r="Y32" s="38">
        <f t="shared" si="2"/>
        <v>1</v>
      </c>
      <c r="Z32" s="38">
        <f t="shared" si="2"/>
        <v>0</v>
      </c>
      <c r="AA32" s="38">
        <f t="shared" si="2"/>
        <v>0</v>
      </c>
      <c r="AB32" s="38">
        <f t="shared" si="3"/>
        <v>0</v>
      </c>
      <c r="AC32" s="38">
        <f t="shared" si="4"/>
        <v>0</v>
      </c>
      <c r="AD32" s="38" t="str">
        <f t="shared" si="5"/>
        <v>001010001000</v>
      </c>
      <c r="AG32" s="38"/>
    </row>
    <row r="33" spans="1:37">
      <c r="A33" s="9" t="str">
        <f>IF('DATA ACCURATE'!A36&lt;&gt;"",'DATA ACCURATE'!A36,"")</f>
        <v>DIDIK</v>
      </c>
      <c r="B33" s="9" t="str">
        <f>IF('DATA ACCURATE'!D36&lt;&gt;"",'DATA ACCURATE'!D36,"")</f>
        <v>K1906981</v>
      </c>
      <c r="C33" s="38" t="str">
        <f>IF($AD33="000000000000","",INDEX(DATABASE!$W$12:$W$71,MATCH($AD33,DATABASE!$V$12:$V$71,0)))</f>
        <v>B04</v>
      </c>
      <c r="D33" s="34">
        <f>IF(C33="","",IF(E33="",INDEX(DATABASE!$AF$13:$AF$62,MATCH($C33,DATABASE!$AC$13:$AC$62,0)),IF(E33="2x D11",INDEX(DATABASE!$AF$13:$AF$62,MATCH($C33,DATABASE!$AC$13:$AC$62,0))+2*DATABASE!$AF$62,IF(E33="3x D11",INDEX(DATABASE!$AF$13:$AF$62,MATCH($C33,DATABASE!$AC$13:$AC$62,0))+3*DATABASE!$AF$62,""))))</f>
        <v>10600</v>
      </c>
      <c r="E33" s="38" t="str">
        <f>IF(AND($K33="Y",$G33&lt;&gt;"UNYIL",$F33&lt;DATABASE!$O$8),"2x D11",IF(AND($K33="Y",$G33&lt;&gt;"UNYIL",$F33&gt;=DATABASE!$O$8),"3x D11",""))</f>
        <v/>
      </c>
      <c r="F33" s="9">
        <f>IF('DATA ACCURATE'!N36&lt;&gt;"",'DATA ACCURATE'!N36,"")</f>
        <v>5.5</v>
      </c>
      <c r="G33" t="str">
        <f>IF(F33="","",IF(F33&lt;=DATABASE!$I$8,"UNYIL",IF(F33&lt;=DATABASE!$J$8,"KECIL",IF(F33&lt;DATABASE!$K$8,"TANGGUNG",IF(F33&gt;=DATABASE!$K$8,"BESAR","")))))</f>
        <v>TANGGUNG</v>
      </c>
      <c r="H33" s="16" t="str">
        <f>IF('DATA ACCURATE'!J36&lt;&gt;"",'DATA ACCURATE'!J36,"")</f>
        <v>05 OKT 2019</v>
      </c>
      <c r="I33" s="35">
        <f>IF(B33&lt;&gt;"",IFERROR(VLOOKUP(B33,'DATA TIMBANGAN'!G:M,7,FALSE),VLOOKUP(B33,'DATA TIMBANGAN'!G:M,7)),"")</f>
        <v>0.30971064814814814</v>
      </c>
      <c r="J33" s="25" t="str">
        <f>IF(H33&lt;&gt;"",IFERROR(INDEX(DATABASE!$Z$19:$Z$38,MATCH(DATEVALUE(H33),DATABASE!$AA$19:$AA$38,0)),INDEX(DATABASE!$Z$12:$Z$18,MATCH(WEEKDAY(H33,2),DATABASE!$AA$12:$AA$18,0))),"")</f>
        <v>SABTU</v>
      </c>
      <c r="K33" s="25" t="str">
        <f>IF('DATA ACCURATE'!V36&lt;&gt;"",'DATA ACCURATE'!V36,"")</f>
        <v>N</v>
      </c>
      <c r="L33" s="80" t="str">
        <f>IF($H33="","",IF(OR($J33="LIBUR",AND($L32="LIBUR",$O32=$O33)),"LIBUR",IF(AND(OR($L32="LUAR JAM KERJA 1",$L32="LUAR JAM KERJA 2"),OR(OR(AND($H32=$H33,AND(OR($I33&gt;DATABASE!$J$3,$I33&lt;DATABASE!$J$6),((DATEVALUE($H33)+$I33)-(DATEVALUE($H32)+$I32))&lt;DATABASE!$J$6)),AND($H32=$H33,$O32=$O33,OR($I33&gt;DATABASE!$J$6,$I33&lt;DATABASE!$J$3))),AND(($H33-$H32)=1,OR($I33&lt;DATABASE!$I$6,((DATEVALUE($H33)+$I33)-(DATEVALUE($H32)+$I32))&lt;DATABASE!$J$6))),$A33=$A32),"LUAR JAM KERJA 2",IF(AND(OR(WEEKDAY($H33,2)=1,WEEKDAY($H33,2)=2,WEEKDAY($H33,2)=3,WEEKDAY($H33,2)=4,WEEKDAY($H33,2)=5),$I33&lt;=DATABASE!$J$3,$I33&gt;=DATABASE!$I$3),"JAM KERJA",IF(AND(WEEKDAY($H33,2)=6,$I33&lt;=DATABASE!$J$4,$I33&gt;=DATABASE!$I$4),"JAM KERJA","LUAR JAM KERJA 1")))))</f>
        <v>JAM KERJA</v>
      </c>
      <c r="M33" s="33">
        <f>IF('DATA ACCURATE'!T36&lt;&gt;"",IF('DATA ACCURATE'!T36&gt;100,'DATA ACCURATE'!T36/10,'DATA ACCURATE'!T36),"")</f>
        <v>30</v>
      </c>
      <c r="N33" t="str">
        <f>IF(M33="","",IF(M33&lt;=DATABASE!$I$9,"LOKAL",IF(M33&lt;DATABASE!$J$9,"LUAR KOTA 1",IF($M33&gt;=DATABASE!$J$9,"LUAR KOTA 2",""))))</f>
        <v>LUAR KOTA 1</v>
      </c>
      <c r="O33" s="38" t="str">
        <f>IF('DATA ACCURATE'!L36&lt;&gt;"",'DATA ACCURATE'!L36,"")</f>
        <v>Wuri Pujayanti Ibu-Dsn Sumberejo RT 02 RW 03 Pabelan</v>
      </c>
      <c r="Q33" s="38">
        <f t="shared" si="0"/>
        <v>0</v>
      </c>
      <c r="R33" s="38">
        <f t="shared" si="0"/>
        <v>0</v>
      </c>
      <c r="S33" s="38">
        <f t="shared" si="0"/>
        <v>1</v>
      </c>
      <c r="T33" s="38">
        <f t="shared" si="0"/>
        <v>0</v>
      </c>
      <c r="U33" s="38">
        <f t="shared" si="1"/>
        <v>0</v>
      </c>
      <c r="V33" s="38">
        <f t="shared" si="1"/>
        <v>1</v>
      </c>
      <c r="W33" s="38">
        <f t="shared" si="1"/>
        <v>0</v>
      </c>
      <c r="X33" s="38">
        <f t="shared" si="2"/>
        <v>1</v>
      </c>
      <c r="Y33" s="38">
        <f t="shared" si="2"/>
        <v>0</v>
      </c>
      <c r="Z33" s="38">
        <f t="shared" si="2"/>
        <v>0</v>
      </c>
      <c r="AA33" s="38">
        <f t="shared" si="2"/>
        <v>0</v>
      </c>
      <c r="AB33" s="38">
        <f t="shared" si="3"/>
        <v>0</v>
      </c>
      <c r="AC33" s="38">
        <f t="shared" si="4"/>
        <v>0</v>
      </c>
      <c r="AD33" s="38" t="str">
        <f t="shared" si="5"/>
        <v>001001010000</v>
      </c>
      <c r="AG33" s="38"/>
    </row>
    <row r="34" spans="1:37">
      <c r="A34" s="9" t="str">
        <f>IF('DATA ACCURATE'!A37&lt;&gt;"",'DATA ACCURATE'!A37,"")</f>
        <v>DIDIK</v>
      </c>
      <c r="B34" s="9" t="str">
        <f>IF('DATA ACCURATE'!D37&lt;&gt;"",'DATA ACCURATE'!D37,"")</f>
        <v>K1907002</v>
      </c>
      <c r="C34" s="38" t="str">
        <f>IF($AD34="000000000000","",INDEX(DATABASE!$W$12:$W$71,MATCH($AD34,DATABASE!$V$12:$V$71,0)))</f>
        <v>B01</v>
      </c>
      <c r="D34" s="34">
        <f>IF(C34="","",IF(E34="",INDEX(DATABASE!$AF$13:$AF$62,MATCH($C34,DATABASE!$AC$13:$AC$62,0)),IF(E34="2x D11",INDEX(DATABASE!$AF$13:$AF$62,MATCH($C34,DATABASE!$AC$13:$AC$62,0))+2*DATABASE!$AF$62,IF(E34="3x D11",INDEX(DATABASE!$AF$13:$AF$62,MATCH($C34,DATABASE!$AC$13:$AC$62,0))+3*DATABASE!$AF$62,""))))</f>
        <v>7600</v>
      </c>
      <c r="E34" s="38" t="str">
        <f>IF(AND($K34="Y",$G34&lt;&gt;"UNYIL",$F34&lt;DATABASE!$O$8),"2x D11",IF(AND($K34="Y",$G34&lt;&gt;"UNYIL",$F34&gt;=DATABASE!$O$8),"3x D11",""))</f>
        <v/>
      </c>
      <c r="F34" s="9">
        <f>IF('DATA ACCURATE'!N37&lt;&gt;"",'DATA ACCURATE'!N37,"")</f>
        <v>5.5</v>
      </c>
      <c r="G34" t="str">
        <f>IF(F34="","",IF(F34&lt;=DATABASE!$I$8,"UNYIL",IF(F34&lt;=DATABASE!$J$8,"KECIL",IF(F34&lt;DATABASE!$K$8,"TANGGUNG",IF(F34&gt;=DATABASE!$K$8,"BESAR","")))))</f>
        <v>TANGGUNG</v>
      </c>
      <c r="H34" s="16" t="str">
        <f>IF('DATA ACCURATE'!J37&lt;&gt;"",'DATA ACCURATE'!J37,"")</f>
        <v>05 OKT 2019</v>
      </c>
      <c r="I34" s="35">
        <f>IF(B34&lt;&gt;"",IFERROR(VLOOKUP(B34,'DATA TIMBANGAN'!G:M,7,FALSE),VLOOKUP(B34,'DATA TIMBANGAN'!G:M,7)),"")</f>
        <v>0.5216898148148148</v>
      </c>
      <c r="J34" s="25" t="str">
        <f>IF(H34&lt;&gt;"",IFERROR(INDEX(DATABASE!$Z$19:$Z$38,MATCH(DATEVALUE(H34),DATABASE!$AA$19:$AA$38,0)),INDEX(DATABASE!$Z$12:$Z$18,MATCH(WEEKDAY(H34,2),DATABASE!$AA$12:$AA$18,0))),"")</f>
        <v>SABTU</v>
      </c>
      <c r="K34" s="25" t="str">
        <f>IF('DATA ACCURATE'!V37&lt;&gt;"",'DATA ACCURATE'!V37,"")</f>
        <v>N</v>
      </c>
      <c r="L34" s="80" t="str">
        <f>IF($H34="","",IF(OR($J34="LIBUR",AND($L33="LIBUR",$O33=$O34)),"LIBUR",IF(AND(OR($L33="LUAR JAM KERJA 1",$L33="LUAR JAM KERJA 2"),OR(OR(AND($H33=$H34,AND(OR($I34&gt;DATABASE!$J$3,$I34&lt;DATABASE!$J$6),((DATEVALUE($H34)+$I34)-(DATEVALUE($H33)+$I33))&lt;DATABASE!$J$6)),AND($H33=$H34,$O33=$O34,OR($I34&gt;DATABASE!$J$6,$I34&lt;DATABASE!$J$3))),AND(($H34-$H33)=1,OR($I34&lt;DATABASE!$I$6,((DATEVALUE($H34)+$I34)-(DATEVALUE($H33)+$I33))&lt;DATABASE!$J$6))),$A34=$A33),"LUAR JAM KERJA 2",IF(AND(OR(WEEKDAY($H34,2)=1,WEEKDAY($H34,2)=2,WEEKDAY($H34,2)=3,WEEKDAY($H34,2)=4,WEEKDAY($H34,2)=5),$I34&lt;=DATABASE!$J$3,$I34&gt;=DATABASE!$I$3),"JAM KERJA",IF(AND(WEEKDAY($H34,2)=6,$I34&lt;=DATABASE!$J$4,$I34&gt;=DATABASE!$I$4),"JAM KERJA","LUAR JAM KERJA 1")))))</f>
        <v>JAM KERJA</v>
      </c>
      <c r="M34" s="33">
        <f>IF('DATA ACCURATE'!T37&lt;&gt;"",IF('DATA ACCURATE'!T37&gt;100,'DATA ACCURATE'!T37/10,'DATA ACCURATE'!T37),"")</f>
        <v>12</v>
      </c>
      <c r="N34" t="str">
        <f>IF(M34="","",IF(M34&lt;=DATABASE!$I$9,"LOKAL",IF(M34&lt;DATABASE!$J$9,"LUAR KOTA 1",IF($M34&gt;=DATABASE!$J$9,"LUAR KOTA 2",""))))</f>
        <v>LOKAL</v>
      </c>
      <c r="O34" s="38" t="str">
        <f>IF('DATA ACCURATE'!L37&lt;&gt;"",'DATA ACCURATE'!L37,"")</f>
        <v>Joko Bp-Leyangan</v>
      </c>
      <c r="Q34" s="38">
        <f t="shared" si="0"/>
        <v>0</v>
      </c>
      <c r="R34" s="38">
        <f t="shared" si="0"/>
        <v>0</v>
      </c>
      <c r="S34" s="38">
        <f t="shared" si="0"/>
        <v>1</v>
      </c>
      <c r="T34" s="38">
        <f t="shared" si="0"/>
        <v>0</v>
      </c>
      <c r="U34" s="38">
        <f t="shared" si="1"/>
        <v>1</v>
      </c>
      <c r="V34" s="38">
        <f t="shared" si="1"/>
        <v>0</v>
      </c>
      <c r="W34" s="38">
        <f t="shared" si="1"/>
        <v>0</v>
      </c>
      <c r="X34" s="38">
        <f t="shared" si="2"/>
        <v>1</v>
      </c>
      <c r="Y34" s="38">
        <f t="shared" si="2"/>
        <v>0</v>
      </c>
      <c r="Z34" s="38">
        <f t="shared" si="2"/>
        <v>0</v>
      </c>
      <c r="AA34" s="38">
        <f t="shared" si="2"/>
        <v>0</v>
      </c>
      <c r="AB34" s="38">
        <f t="shared" si="3"/>
        <v>0</v>
      </c>
      <c r="AC34" s="38">
        <f t="shared" si="4"/>
        <v>0</v>
      </c>
      <c r="AD34" s="38" t="str">
        <f t="shared" si="5"/>
        <v>001010010000</v>
      </c>
      <c r="AG34" s="38"/>
    </row>
    <row r="35" spans="1:37">
      <c r="A35" s="9" t="str">
        <f>IF('DATA ACCURATE'!A38&lt;&gt;"",'DATA ACCURATE'!A38,"")</f>
        <v>DIDIK</v>
      </c>
      <c r="B35" s="9" t="str">
        <f>IF('DATA ACCURATE'!D38&lt;&gt;"",'DATA ACCURATE'!D38,"")</f>
        <v>K1907011</v>
      </c>
      <c r="C35" s="38" t="str">
        <f>IF($AD35="000000000000","",INDEX(DATABASE!$W$12:$W$71,MATCH($AD35,DATABASE!$V$12:$V$71,0)))</f>
        <v>B05</v>
      </c>
      <c r="D35" s="34">
        <f>IF(C35="","",IF(E35="",INDEX(DATABASE!$AF$13:$AF$62,MATCH($C35,DATABASE!$AC$13:$AC$62,0)),IF(E35="2x D11",INDEX(DATABASE!$AF$13:$AF$62,MATCH($C35,DATABASE!$AC$13:$AC$62,0))+2*DATABASE!$AF$62,IF(E35="3x D11",INDEX(DATABASE!$AF$13:$AF$62,MATCH($C35,DATABASE!$AC$13:$AC$62,0))+3*DATABASE!$AF$62,""))))</f>
        <v>15900</v>
      </c>
      <c r="E35" s="38" t="str">
        <f>IF(AND($K35="Y",$G35&lt;&gt;"UNYIL",$F35&lt;DATABASE!$O$8),"2x D11",IF(AND($K35="Y",$G35&lt;&gt;"UNYIL",$F35&gt;=DATABASE!$O$8),"3x D11",""))</f>
        <v/>
      </c>
      <c r="F35" s="9">
        <f>IF('DATA ACCURATE'!N38&lt;&gt;"",'DATA ACCURATE'!N38,"")</f>
        <v>6.5</v>
      </c>
      <c r="G35" t="str">
        <f>IF(F35="","",IF(F35&lt;=DATABASE!$I$8,"UNYIL",IF(F35&lt;=DATABASE!$J$8,"KECIL",IF(F35&lt;DATABASE!$K$8,"TANGGUNG",IF(F35&gt;=DATABASE!$K$8,"BESAR","")))))</f>
        <v>TANGGUNG</v>
      </c>
      <c r="H35" s="16" t="str">
        <f>IF('DATA ACCURATE'!J38&lt;&gt;"",'DATA ACCURATE'!J38,"")</f>
        <v>05 OKT 2019</v>
      </c>
      <c r="I35" s="35">
        <f>IF(B35&lt;&gt;"",IFERROR(VLOOKUP(B35,'DATA TIMBANGAN'!G:M,7,FALSE),VLOOKUP(B35,'DATA TIMBANGAN'!G:M,7)),"")</f>
        <v>0.61392361111111116</v>
      </c>
      <c r="J35" s="25" t="str">
        <f>IF(H35&lt;&gt;"",IFERROR(INDEX(DATABASE!$Z$19:$Z$38,MATCH(DATEVALUE(H35),DATABASE!$AA$19:$AA$38,0)),INDEX(DATABASE!$Z$12:$Z$18,MATCH(WEEKDAY(H35,2),DATABASE!$AA$12:$AA$18,0))),"")</f>
        <v>SABTU</v>
      </c>
      <c r="K35" s="25" t="str">
        <f>IF('DATA ACCURATE'!V38&lt;&gt;"",'DATA ACCURATE'!V38,"")</f>
        <v>N</v>
      </c>
      <c r="L35" s="80" t="str">
        <f>IF($H35="","",IF(OR($J35="LIBUR",AND($L34="LIBUR",$O34=$O35)),"LIBUR",IF(AND(OR($L34="LUAR JAM KERJA 1",$L34="LUAR JAM KERJA 2"),OR(OR(AND($H34=$H35,AND(OR($I35&gt;DATABASE!$J$3,$I35&lt;DATABASE!$J$6),((DATEVALUE($H35)+$I35)-(DATEVALUE($H34)+$I34))&lt;DATABASE!$J$6)),AND($H34=$H35,$O34=$O35,OR($I35&gt;DATABASE!$J$6,$I35&lt;DATABASE!$J$3))),AND(($H35-$H34)=1,OR($I35&lt;DATABASE!$I$6,((DATEVALUE($H35)+$I35)-(DATEVALUE($H34)+$I34))&lt;DATABASE!$J$6))),$A35=$A34),"LUAR JAM KERJA 2",IF(AND(OR(WEEKDAY($H35,2)=1,WEEKDAY($H35,2)=2,WEEKDAY($H35,2)=3,WEEKDAY($H35,2)=4,WEEKDAY($H35,2)=5),$I35&lt;=DATABASE!$J$3,$I35&gt;=DATABASE!$I$3),"JAM KERJA",IF(AND(WEEKDAY($H35,2)=6,$I35&lt;=DATABASE!$J$4,$I35&gt;=DATABASE!$I$4),"JAM KERJA","LUAR JAM KERJA 1")))))</f>
        <v>LUAR JAM KERJA 1</v>
      </c>
      <c r="M35" s="33">
        <f>IF('DATA ACCURATE'!T38&lt;&gt;"",IF('DATA ACCURATE'!T38&gt;100,'DATA ACCURATE'!T38/10,'DATA ACCURATE'!T38),"")</f>
        <v>35</v>
      </c>
      <c r="N35" t="str">
        <f>IF(M35="","",IF(M35&lt;=DATABASE!$I$9,"LOKAL",IF(M35&lt;DATABASE!$J$9,"LUAR KOTA 1",IF($M35&gt;=DATABASE!$J$9,"LUAR KOTA 2",""))))</f>
        <v>LUAR KOTA 1</v>
      </c>
      <c r="O35" s="38" t="str">
        <f>IF('DATA ACCURATE'!L38&lt;&gt;"",'DATA ACCURATE'!L38,"")</f>
        <v>Parjono Bp-Regunung</v>
      </c>
      <c r="Q35" s="38">
        <f t="shared" si="0"/>
        <v>0</v>
      </c>
      <c r="R35" s="38">
        <f t="shared" si="0"/>
        <v>0</v>
      </c>
      <c r="S35" s="38">
        <f t="shared" si="0"/>
        <v>1</v>
      </c>
      <c r="T35" s="38">
        <f t="shared" si="0"/>
        <v>0</v>
      </c>
      <c r="U35" s="38">
        <f t="shared" si="1"/>
        <v>0</v>
      </c>
      <c r="V35" s="38">
        <f t="shared" si="1"/>
        <v>1</v>
      </c>
      <c r="W35" s="38">
        <f t="shared" si="1"/>
        <v>0</v>
      </c>
      <c r="X35" s="38">
        <f t="shared" si="2"/>
        <v>0</v>
      </c>
      <c r="Y35" s="38">
        <f t="shared" si="2"/>
        <v>1</v>
      </c>
      <c r="Z35" s="38">
        <f t="shared" si="2"/>
        <v>0</v>
      </c>
      <c r="AA35" s="38">
        <f t="shared" si="2"/>
        <v>0</v>
      </c>
      <c r="AB35" s="38">
        <f t="shared" si="3"/>
        <v>0</v>
      </c>
      <c r="AC35" s="38">
        <f t="shared" si="4"/>
        <v>0</v>
      </c>
      <c r="AD35" s="38" t="str">
        <f t="shared" si="5"/>
        <v>001001001000</v>
      </c>
      <c r="AG35" s="38"/>
    </row>
    <row r="36" spans="1:37">
      <c r="A36" s="9" t="str">
        <f>IF('DATA ACCURATE'!A39&lt;&gt;"",'DATA ACCURATE'!A39,"")</f>
        <v>DIDIK</v>
      </c>
      <c r="B36" s="9" t="str">
        <f>IF('DATA ACCURATE'!D39&lt;&gt;"",'DATA ACCURATE'!D39,"")</f>
        <v>K1907033</v>
      </c>
      <c r="C36" s="38" t="str">
        <f>IF($AD36="000000000000","",INDEX(DATABASE!$W$12:$W$71,MATCH($AD36,DATABASE!$V$12:$V$71,0)))</f>
        <v>B06</v>
      </c>
      <c r="D36" s="34">
        <f>IF(C36="","",IF(E36="",INDEX(DATABASE!$AF$13:$AF$62,MATCH($C36,DATABASE!$AC$13:$AC$62,0)),IF(E36="2x D11",INDEX(DATABASE!$AF$13:$AF$62,MATCH($C36,DATABASE!$AC$13:$AC$62,0))+2*DATABASE!$AF$62,IF(E36="3x D11",INDEX(DATABASE!$AF$13:$AF$62,MATCH($C36,DATABASE!$AC$13:$AC$62,0))+3*DATABASE!$AF$62,""))))</f>
        <v>21300</v>
      </c>
      <c r="E36" s="38" t="str">
        <f>IF(AND($K36="Y",$G36&lt;&gt;"UNYIL",$F36&lt;DATABASE!$O$8),"2x D11",IF(AND($K36="Y",$G36&lt;&gt;"UNYIL",$F36&gt;=DATABASE!$O$8),"3x D11",""))</f>
        <v/>
      </c>
      <c r="F36" s="9">
        <f>IF('DATA ACCURATE'!N39&lt;&gt;"",'DATA ACCURATE'!N39,"")</f>
        <v>6.5</v>
      </c>
      <c r="G36" t="str">
        <f>IF(F36="","",IF(F36&lt;=DATABASE!$I$8,"UNYIL",IF(F36&lt;=DATABASE!$J$8,"KECIL",IF(F36&lt;DATABASE!$K$8,"TANGGUNG",IF(F36&gt;=DATABASE!$K$8,"BESAR","")))))</f>
        <v>TANGGUNG</v>
      </c>
      <c r="H36" s="16" t="str">
        <f>IF('DATA ACCURATE'!J39&lt;&gt;"",'DATA ACCURATE'!J39,"")</f>
        <v>05 OKT 2019</v>
      </c>
      <c r="I36" s="35">
        <f>IF(B36&lt;&gt;"",IFERROR(VLOOKUP(B36,'DATA TIMBANGAN'!G:M,7,FALSE),VLOOKUP(B36,'DATA TIMBANGAN'!G:M,7)),"")</f>
        <v>0.94460648148148152</v>
      </c>
      <c r="J36" s="25" t="str">
        <f>IF(H36&lt;&gt;"",IFERROR(INDEX(DATABASE!$Z$19:$Z$38,MATCH(DATEVALUE(H36),DATABASE!$AA$19:$AA$38,0)),INDEX(DATABASE!$Z$12:$Z$18,MATCH(WEEKDAY(H36,2),DATABASE!$AA$12:$AA$18,0))),"")</f>
        <v>SABTU</v>
      </c>
      <c r="K36" s="25" t="str">
        <f>IF('DATA ACCURATE'!V39&lt;&gt;"",'DATA ACCURATE'!V39,"")</f>
        <v>N</v>
      </c>
      <c r="L36" s="80" t="str">
        <f>IF($H36="","",IF(OR($J36="LIBUR",AND($L35="LIBUR",$O35=$O36)),"LIBUR",IF(AND(OR($L35="LUAR JAM KERJA 1",$L35="LUAR JAM KERJA 2"),OR(OR(AND($H35=$H36,AND(OR($I36&gt;DATABASE!$J$3,$I36&lt;DATABASE!$J$6),((DATEVALUE($H36)+$I36)-(DATEVALUE($H35)+$I35))&lt;DATABASE!$J$6)),AND($H35=$H36,$O35=$O36,OR($I36&gt;DATABASE!$J$6,$I36&lt;DATABASE!$J$3))),AND(($H36-$H35)=1,OR($I36&lt;DATABASE!$I$6,((DATEVALUE($H36)+$I36)-(DATEVALUE($H35)+$I35))&lt;DATABASE!$J$6))),$A36=$A35),"LUAR JAM KERJA 2",IF(AND(OR(WEEKDAY($H36,2)=1,WEEKDAY($H36,2)=2,WEEKDAY($H36,2)=3,WEEKDAY($H36,2)=4,WEEKDAY($H36,2)=5),$I36&lt;=DATABASE!$J$3,$I36&gt;=DATABASE!$I$3),"JAM KERJA",IF(AND(WEEKDAY($H36,2)=6,$I36&lt;=DATABASE!$J$4,$I36&gt;=DATABASE!$I$4),"JAM KERJA","LUAR JAM KERJA 1")))))</f>
        <v>LUAR JAM KERJA 2</v>
      </c>
      <c r="M36" s="33">
        <f>IF('DATA ACCURATE'!T39&lt;&gt;"",IF('DATA ACCURATE'!T39&gt;100,'DATA ACCURATE'!T39/10,'DATA ACCURATE'!T39),"")</f>
        <v>35</v>
      </c>
      <c r="N36" t="str">
        <f>IF(M36="","",IF(M36&lt;=DATABASE!$I$9,"LOKAL",IF(M36&lt;DATABASE!$J$9,"LUAR KOTA 1",IF($M36&gt;=DATABASE!$J$9,"LUAR KOTA 2",""))))</f>
        <v>LUAR KOTA 1</v>
      </c>
      <c r="O36" s="38" t="str">
        <f>IF('DATA ACCURATE'!L39&lt;&gt;"",'DATA ACCURATE'!L39,"")</f>
        <v>Parjono Bp-Regunung</v>
      </c>
      <c r="Q36" s="38">
        <f t="shared" si="0"/>
        <v>0</v>
      </c>
      <c r="R36" s="38">
        <f t="shared" si="0"/>
        <v>0</v>
      </c>
      <c r="S36" s="38">
        <f t="shared" si="0"/>
        <v>1</v>
      </c>
      <c r="T36" s="38">
        <f t="shared" si="0"/>
        <v>0</v>
      </c>
      <c r="U36" s="38">
        <f t="shared" si="1"/>
        <v>0</v>
      </c>
      <c r="V36" s="38">
        <f t="shared" si="1"/>
        <v>1</v>
      </c>
      <c r="W36" s="38">
        <f t="shared" si="1"/>
        <v>0</v>
      </c>
      <c r="X36" s="38">
        <f t="shared" si="2"/>
        <v>0</v>
      </c>
      <c r="Y36" s="38">
        <f t="shared" si="2"/>
        <v>0</v>
      </c>
      <c r="Z36" s="38">
        <f t="shared" si="2"/>
        <v>1</v>
      </c>
      <c r="AA36" s="38">
        <f t="shared" si="2"/>
        <v>0</v>
      </c>
      <c r="AB36" s="38">
        <f t="shared" si="3"/>
        <v>0</v>
      </c>
      <c r="AC36" s="38">
        <f t="shared" si="4"/>
        <v>0</v>
      </c>
      <c r="AD36" s="38" t="str">
        <f t="shared" si="5"/>
        <v>001001000100</v>
      </c>
      <c r="AG36" s="38"/>
    </row>
    <row r="37" spans="1:37">
      <c r="A37" s="9" t="str">
        <f>IF('DATA ACCURATE'!A40&lt;&gt;"",'DATA ACCURATE'!A40,"")</f>
        <v>GATOS</v>
      </c>
      <c r="B37" s="9" t="str">
        <f>IF('DATA ACCURATE'!D40&lt;&gt;"",'DATA ACCURATE'!D40,"")</f>
        <v>K1906896</v>
      </c>
      <c r="C37" s="38" t="str">
        <f>IF($AD37="000000000000","",INDEX(DATABASE!$W$12:$W$71,MATCH($AD37,DATABASE!$V$12:$V$71,0)))</f>
        <v>B01</v>
      </c>
      <c r="D37" s="34">
        <f>IF(C37="","",IF(E37="",INDEX(DATABASE!$AF$13:$AF$62,MATCH($C37,DATABASE!$AC$13:$AC$62,0)),IF(E37="2x D11",INDEX(DATABASE!$AF$13:$AF$62,MATCH($C37,DATABASE!$AC$13:$AC$62,0))+2*DATABASE!$AF$62,IF(E37="3x D11",INDEX(DATABASE!$AF$13:$AF$62,MATCH($C37,DATABASE!$AC$13:$AC$62,0))+3*DATABASE!$AF$62,""))))</f>
        <v>7600</v>
      </c>
      <c r="E37" s="38" t="str">
        <f>IF(AND($K37="Y",$G37&lt;&gt;"UNYIL",$F37&lt;DATABASE!$O$8),"2x D11",IF(AND($K37="Y",$G37&lt;&gt;"UNYIL",$F37&gt;=DATABASE!$O$8),"3x D11",""))</f>
        <v/>
      </c>
      <c r="F37" s="9">
        <f>IF('DATA ACCURATE'!N40&lt;&gt;"",'DATA ACCURATE'!N40,"")</f>
        <v>6</v>
      </c>
      <c r="G37" t="str">
        <f>IF(F37="","",IF(F37&lt;=DATABASE!$I$8,"UNYIL",IF(F37&lt;=DATABASE!$J$8,"KECIL",IF(F37&lt;DATABASE!$K$8,"TANGGUNG",IF(F37&gt;=DATABASE!$K$8,"BESAR","")))))</f>
        <v>TANGGUNG</v>
      </c>
      <c r="H37" s="16" t="str">
        <f>IF('DATA ACCURATE'!J40&lt;&gt;"",'DATA ACCURATE'!J40,"")</f>
        <v>03 OKT 2019</v>
      </c>
      <c r="I37" s="35">
        <f>IF(B37&lt;&gt;"",IFERROR(VLOOKUP(B37,'DATA TIMBANGAN'!G:M,7,FALSE),VLOOKUP(B37,'DATA TIMBANGAN'!G:M,7)),"")</f>
        <v>0.41299768518518515</v>
      </c>
      <c r="J37" s="25" t="str">
        <f>IF(H37&lt;&gt;"",IFERROR(INDEX(DATABASE!$Z$19:$Z$38,MATCH(DATEVALUE(H37),DATABASE!$AA$19:$AA$38,0)),INDEX(DATABASE!$Z$12:$Z$18,MATCH(WEEKDAY(H37,2),DATABASE!$AA$12:$AA$18,0))),"")</f>
        <v>KAMIS</v>
      </c>
      <c r="K37" s="25" t="str">
        <f>IF('DATA ACCURATE'!V40&lt;&gt;"",'DATA ACCURATE'!V40,"")</f>
        <v>N</v>
      </c>
      <c r="L37" s="80" t="str">
        <f>IF($H37="","",IF(OR($J37="LIBUR",AND($L36="LIBUR",$O36=$O37)),"LIBUR",IF(AND(OR($L36="LUAR JAM KERJA 1",$L36="LUAR JAM KERJA 2"),OR(OR(AND($H36=$H37,AND(OR($I37&gt;DATABASE!$J$3,$I37&lt;DATABASE!$J$6),((DATEVALUE($H37)+$I37)-(DATEVALUE($H36)+$I36))&lt;DATABASE!$J$6)),AND($H36=$H37,$O36=$O37,OR($I37&gt;DATABASE!$J$6,$I37&lt;DATABASE!$J$3))),AND(($H37-$H36)=1,OR($I37&lt;DATABASE!$I$6,((DATEVALUE($H37)+$I37)-(DATEVALUE($H36)+$I36))&lt;DATABASE!$J$6))),$A37=$A36),"LUAR JAM KERJA 2",IF(AND(OR(WEEKDAY($H37,2)=1,WEEKDAY($H37,2)=2,WEEKDAY($H37,2)=3,WEEKDAY($H37,2)=4,WEEKDAY($H37,2)=5),$I37&lt;=DATABASE!$J$3,$I37&gt;=DATABASE!$I$3),"JAM KERJA",IF(AND(WEEKDAY($H37,2)=6,$I37&lt;=DATABASE!$J$4,$I37&gt;=DATABASE!$I$4),"JAM KERJA","LUAR JAM KERJA 1")))))</f>
        <v>JAM KERJA</v>
      </c>
      <c r="M37" s="33">
        <f>IF('DATA ACCURATE'!T40&lt;&gt;"",IF('DATA ACCURATE'!T40&gt;100,'DATA ACCURATE'!T40/10,'DATA ACCURATE'!T40),"")</f>
        <v>8</v>
      </c>
      <c r="N37" t="str">
        <f>IF(M37="","",IF(M37&lt;=DATABASE!$I$9,"LOKAL",IF(M37&lt;DATABASE!$J$9,"LUAR KOTA 1",IF($M37&gt;=DATABASE!$J$9,"LUAR KOTA 2",""))))</f>
        <v>LOKAL</v>
      </c>
      <c r="O37" s="38" t="str">
        <f>IF('DATA ACCURATE'!L40&lt;&gt;"",'DATA ACCURATE'!L40,"")</f>
        <v>CV. ANUGERAH - Gembol</v>
      </c>
      <c r="Q37" s="38">
        <f t="shared" si="0"/>
        <v>0</v>
      </c>
      <c r="R37" s="38">
        <f t="shared" si="0"/>
        <v>0</v>
      </c>
      <c r="S37" s="38">
        <f t="shared" si="0"/>
        <v>1</v>
      </c>
      <c r="T37" s="38">
        <f t="shared" si="0"/>
        <v>0</v>
      </c>
      <c r="U37" s="38">
        <f t="shared" si="1"/>
        <v>1</v>
      </c>
      <c r="V37" s="38">
        <f t="shared" si="1"/>
        <v>0</v>
      </c>
      <c r="W37" s="38">
        <f t="shared" si="1"/>
        <v>0</v>
      </c>
      <c r="X37" s="38">
        <f t="shared" si="2"/>
        <v>1</v>
      </c>
      <c r="Y37" s="38">
        <f t="shared" si="2"/>
        <v>0</v>
      </c>
      <c r="Z37" s="38">
        <f t="shared" si="2"/>
        <v>0</v>
      </c>
      <c r="AA37" s="38">
        <f t="shared" si="2"/>
        <v>0</v>
      </c>
      <c r="AB37" s="38">
        <f t="shared" si="3"/>
        <v>0</v>
      </c>
      <c r="AC37" s="38">
        <f t="shared" si="4"/>
        <v>0</v>
      </c>
      <c r="AD37" s="38" t="str">
        <f t="shared" si="5"/>
        <v>001010010000</v>
      </c>
      <c r="AG37" s="38"/>
    </row>
    <row r="38" spans="1:37">
      <c r="A38" s="9" t="str">
        <f>IF('DATA ACCURATE'!A41&lt;&gt;"",'DATA ACCURATE'!A41,"")</f>
        <v>GATOS</v>
      </c>
      <c r="B38" s="9" t="str">
        <f>IF('DATA ACCURATE'!D41&lt;&gt;"",'DATA ACCURATE'!D41,"")</f>
        <v>K1906983</v>
      </c>
      <c r="C38" s="38" t="str">
        <f>IF($AD38="000000000000","",INDEX(DATABASE!$W$12:$W$71,MATCH($AD38,DATABASE!$V$12:$V$71,0)))</f>
        <v>A04</v>
      </c>
      <c r="D38" s="34">
        <f>IF(C38="","",IF(E38="",INDEX(DATABASE!$AF$13:$AF$62,MATCH($C38,DATABASE!$AC$13:$AC$62,0)),IF(E38="2x D11",INDEX(DATABASE!$AF$13:$AF$62,MATCH($C38,DATABASE!$AC$13:$AC$62,0))+2*DATABASE!$AF$62,IF(E38="3x D11",INDEX(DATABASE!$AF$13:$AF$62,MATCH($C38,DATABASE!$AC$13:$AC$62,0))+3*DATABASE!$AF$62,""))))</f>
        <v>8900</v>
      </c>
      <c r="E38" s="38" t="str">
        <f>IF(AND($K38="Y",$G38&lt;&gt;"UNYIL",$F38&lt;DATABASE!$O$8),"2x D11",IF(AND($K38="Y",$G38&lt;&gt;"UNYIL",$F38&gt;=DATABASE!$O$8),"3x D11",""))</f>
        <v/>
      </c>
      <c r="F38" s="9">
        <f>IF('DATA ACCURATE'!N41&lt;&gt;"",'DATA ACCURATE'!N41,"")</f>
        <v>1.5</v>
      </c>
      <c r="G38" t="str">
        <f>IF(F38="","",IF(F38&lt;=DATABASE!$I$8,"UNYIL",IF(F38&lt;=DATABASE!$J$8,"KECIL",IF(F38&lt;DATABASE!$K$8,"TANGGUNG",IF(F38&gt;=DATABASE!$K$8,"BESAR","")))))</f>
        <v>UNYIL</v>
      </c>
      <c r="H38" s="16" t="str">
        <f>IF('DATA ACCURATE'!J41&lt;&gt;"",'DATA ACCURATE'!J41,"")</f>
        <v>05 OKT 2019</v>
      </c>
      <c r="I38" s="35">
        <f>IF(B38&lt;&gt;"",IFERROR(VLOOKUP(B38,'DATA TIMBANGAN'!G:M,7,FALSE),VLOOKUP(B38,'DATA TIMBANGAN'!G:M,7)),"")</f>
        <v>0.31601851851851853</v>
      </c>
      <c r="J38" s="25" t="str">
        <f>IF(H38&lt;&gt;"",IFERROR(INDEX(DATABASE!$Z$19:$Z$38,MATCH(DATEVALUE(H38),DATABASE!$AA$19:$AA$38,0)),INDEX(DATABASE!$Z$12:$Z$18,MATCH(WEEKDAY(H38,2),DATABASE!$AA$12:$AA$18,0))),"")</f>
        <v>SABTU</v>
      </c>
      <c r="K38" s="25" t="str">
        <f>IF('DATA ACCURATE'!V41&lt;&gt;"",'DATA ACCURATE'!V41,"")</f>
        <v>N</v>
      </c>
      <c r="L38" s="80" t="str">
        <f>IF($H38="","",IF(OR($J38="LIBUR",AND($L37="LIBUR",$O37=$O38)),"LIBUR",IF(AND(OR($L37="LUAR JAM KERJA 1",$L37="LUAR JAM KERJA 2"),OR(OR(AND($H37=$H38,AND(OR($I38&gt;DATABASE!$J$3,$I38&lt;DATABASE!$J$6),((DATEVALUE($H38)+$I38)-(DATEVALUE($H37)+$I37))&lt;DATABASE!$J$6)),AND($H37=$H38,$O37=$O38,OR($I38&gt;DATABASE!$J$6,$I38&lt;DATABASE!$J$3))),AND(($H38-$H37)=1,OR($I38&lt;DATABASE!$I$6,((DATEVALUE($H38)+$I38)-(DATEVALUE($H37)+$I37))&lt;DATABASE!$J$6))),$A38=$A37),"LUAR JAM KERJA 2",IF(AND(OR(WEEKDAY($H38,2)=1,WEEKDAY($H38,2)=2,WEEKDAY($H38,2)=3,WEEKDAY($H38,2)=4,WEEKDAY($H38,2)=5),$I38&lt;=DATABASE!$J$3,$I38&gt;=DATABASE!$I$3),"JAM KERJA",IF(AND(WEEKDAY($H38,2)=6,$I38&lt;=DATABASE!$J$4,$I38&gt;=DATABASE!$I$4),"JAM KERJA","LUAR JAM KERJA 1")))))</f>
        <v>JAM KERJA</v>
      </c>
      <c r="M38" s="33">
        <f>IF('DATA ACCURATE'!T41&lt;&gt;"",IF('DATA ACCURATE'!T41&gt;100,'DATA ACCURATE'!T41/10,'DATA ACCURATE'!T41),"")</f>
        <v>30</v>
      </c>
      <c r="N38" t="str">
        <f>IF(M38="","",IF(M38&lt;=DATABASE!$I$9,"LOKAL",IF(M38&lt;DATABASE!$J$9,"LUAR KOTA 1",IF($M38&gt;=DATABASE!$J$9,"LUAR KOTA 2",""))))</f>
        <v>LUAR KOTA 1</v>
      </c>
      <c r="O38" s="38" t="str">
        <f>IF('DATA ACCURATE'!L41&lt;&gt;"",'DATA ACCURATE'!L41,"")</f>
        <v>Rori Bp-Dusun Krajan Kidul Desa Sumberejo</v>
      </c>
      <c r="Q38" s="38">
        <f t="shared" si="0"/>
        <v>1</v>
      </c>
      <c r="R38" s="38">
        <f t="shared" si="0"/>
        <v>0</v>
      </c>
      <c r="S38" s="38">
        <f t="shared" si="0"/>
        <v>0</v>
      </c>
      <c r="T38" s="38">
        <f t="shared" si="0"/>
        <v>0</v>
      </c>
      <c r="U38" s="38">
        <f t="shared" si="1"/>
        <v>0</v>
      </c>
      <c r="V38" s="38">
        <f t="shared" si="1"/>
        <v>1</v>
      </c>
      <c r="W38" s="38">
        <f t="shared" si="1"/>
        <v>0</v>
      </c>
      <c r="X38" s="38">
        <f t="shared" si="2"/>
        <v>1</v>
      </c>
      <c r="Y38" s="38">
        <f t="shared" si="2"/>
        <v>0</v>
      </c>
      <c r="Z38" s="38">
        <f t="shared" si="2"/>
        <v>0</v>
      </c>
      <c r="AA38" s="38">
        <f t="shared" si="2"/>
        <v>0</v>
      </c>
      <c r="AB38" s="38">
        <f t="shared" si="3"/>
        <v>0</v>
      </c>
      <c r="AC38" s="38">
        <f t="shared" si="4"/>
        <v>0</v>
      </c>
      <c r="AD38" s="38" t="str">
        <f t="shared" si="5"/>
        <v>100001010000</v>
      </c>
      <c r="AG38" s="38"/>
    </row>
    <row r="39" spans="1:37">
      <c r="A39" s="9" t="str">
        <f>IF('DATA ACCURATE'!A42&lt;&gt;"",'DATA ACCURATE'!A42,"")</f>
        <v>GATOS</v>
      </c>
      <c r="B39" s="9" t="str">
        <f>IF('DATA ACCURATE'!D42&lt;&gt;"",'DATA ACCURATE'!D42,"")</f>
        <v>K1906997</v>
      </c>
      <c r="C39" s="38" t="str">
        <f>IF($AD39="000000000000","",INDEX(DATABASE!$W$12:$W$71,MATCH($AD39,DATABASE!$V$12:$V$71,0)))</f>
        <v>A01</v>
      </c>
      <c r="D39" s="34">
        <f>IF(C39="","",IF(E39="",INDEX(DATABASE!$AF$13:$AF$62,MATCH($C39,DATABASE!$AC$13:$AC$62,0)),IF(E39="2x D11",INDEX(DATABASE!$AF$13:$AF$62,MATCH($C39,DATABASE!$AC$13:$AC$62,0))+2*DATABASE!$AF$62,IF(E39="3x D11",INDEX(DATABASE!$AF$13:$AF$62,MATCH($C39,DATABASE!$AC$13:$AC$62,0))+3*DATABASE!$AF$62,""))))</f>
        <v>6300</v>
      </c>
      <c r="E39" s="38" t="str">
        <f>IF(AND($K39="Y",$G39&lt;&gt;"UNYIL",$F39&lt;DATABASE!$O$8),"2x D11",IF(AND($K39="Y",$G39&lt;&gt;"UNYIL",$F39&gt;=DATABASE!$O$8),"3x D11",""))</f>
        <v/>
      </c>
      <c r="F39" s="9">
        <f>IF('DATA ACCURATE'!N42&lt;&gt;"",'DATA ACCURATE'!N42,"")</f>
        <v>1</v>
      </c>
      <c r="G39" t="str">
        <f>IF(F39="","",IF(F39&lt;=DATABASE!$I$8,"UNYIL",IF(F39&lt;=DATABASE!$J$8,"KECIL",IF(F39&lt;DATABASE!$K$8,"TANGGUNG",IF(F39&gt;=DATABASE!$K$8,"BESAR","")))))</f>
        <v>UNYIL</v>
      </c>
      <c r="H39" s="16" t="str">
        <f>IF('DATA ACCURATE'!J42&lt;&gt;"",'DATA ACCURATE'!J42,"")</f>
        <v>05 OKT 2019</v>
      </c>
      <c r="I39" s="35">
        <f>IF(B39&lt;&gt;"",IFERROR(VLOOKUP(B39,'DATA TIMBANGAN'!G:M,7,FALSE),VLOOKUP(B39,'DATA TIMBANGAN'!G:M,7)),"")</f>
        <v>0.46186342592592594</v>
      </c>
      <c r="J39" s="25" t="str">
        <f>IF(H39&lt;&gt;"",IFERROR(INDEX(DATABASE!$Z$19:$Z$38,MATCH(DATEVALUE(H39),DATABASE!$AA$19:$AA$38,0)),INDEX(DATABASE!$Z$12:$Z$18,MATCH(WEEKDAY(H39,2),DATABASE!$AA$12:$AA$18,0))),"")</f>
        <v>SABTU</v>
      </c>
      <c r="K39" s="25" t="str">
        <f>IF('DATA ACCURATE'!V42&lt;&gt;"",'DATA ACCURATE'!V42,"")</f>
        <v>N</v>
      </c>
      <c r="L39" s="80" t="str">
        <f>IF($H39="","",IF(OR($J39="LIBUR",AND($L38="LIBUR",$O38=$O39)),"LIBUR",IF(AND(OR($L38="LUAR JAM KERJA 1",$L38="LUAR JAM KERJA 2"),OR(OR(AND($H38=$H39,AND(OR($I39&gt;DATABASE!$J$3,$I39&lt;DATABASE!$J$6),((DATEVALUE($H39)+$I39)-(DATEVALUE($H38)+$I38))&lt;DATABASE!$J$6)),AND($H38=$H39,$O38=$O39,OR($I39&gt;DATABASE!$J$6,$I39&lt;DATABASE!$J$3))),AND(($H39-$H38)=1,OR($I39&lt;DATABASE!$I$6,((DATEVALUE($H39)+$I39)-(DATEVALUE($H38)+$I38))&lt;DATABASE!$J$6))),$A39=$A38),"LUAR JAM KERJA 2",IF(AND(OR(WEEKDAY($H39,2)=1,WEEKDAY($H39,2)=2,WEEKDAY($H39,2)=3,WEEKDAY($H39,2)=4,WEEKDAY($H39,2)=5),$I39&lt;=DATABASE!$J$3,$I39&gt;=DATABASE!$I$3),"JAM KERJA",IF(AND(WEEKDAY($H39,2)=6,$I39&lt;=DATABASE!$J$4,$I39&gt;=DATABASE!$I$4),"JAM KERJA","LUAR JAM KERJA 1")))))</f>
        <v>JAM KERJA</v>
      </c>
      <c r="M39" s="33">
        <f>IF('DATA ACCURATE'!T42&lt;&gt;"",IF('DATA ACCURATE'!T42&gt;100,'DATA ACCURATE'!T42/10,'DATA ACCURATE'!T42),"")</f>
        <v>1</v>
      </c>
      <c r="N39" t="str">
        <f>IF(M39="","",IF(M39&lt;=DATABASE!$I$9,"LOKAL",IF(M39&lt;DATABASE!$J$9,"LUAR KOTA 1",IF($M39&gt;=DATABASE!$J$9,"LUAR KOTA 2",""))))</f>
        <v>LOKAL</v>
      </c>
      <c r="O39" s="38" t="str">
        <f>IF('DATA ACCURATE'!L42&lt;&gt;"",'DATA ACCURATE'!L42,"")</f>
        <v>Jati Kencana CV-Akses Depo Gembongan</v>
      </c>
      <c r="Q39" s="38">
        <f t="shared" si="0"/>
        <v>1</v>
      </c>
      <c r="R39" s="38">
        <f t="shared" si="0"/>
        <v>0</v>
      </c>
      <c r="S39" s="38">
        <f t="shared" si="0"/>
        <v>0</v>
      </c>
      <c r="T39" s="38">
        <f t="shared" si="0"/>
        <v>0</v>
      </c>
      <c r="U39" s="38">
        <f t="shared" si="1"/>
        <v>1</v>
      </c>
      <c r="V39" s="38">
        <f t="shared" si="1"/>
        <v>0</v>
      </c>
      <c r="W39" s="38">
        <f t="shared" si="1"/>
        <v>0</v>
      </c>
      <c r="X39" s="38">
        <f t="shared" si="2"/>
        <v>1</v>
      </c>
      <c r="Y39" s="38">
        <f t="shared" si="2"/>
        <v>0</v>
      </c>
      <c r="Z39" s="38">
        <f t="shared" si="2"/>
        <v>0</v>
      </c>
      <c r="AA39" s="38">
        <f t="shared" si="2"/>
        <v>0</v>
      </c>
      <c r="AB39" s="38">
        <f t="shared" si="3"/>
        <v>0</v>
      </c>
      <c r="AC39" s="38">
        <f t="shared" si="4"/>
        <v>0</v>
      </c>
      <c r="AD39" s="38" t="str">
        <f t="shared" si="5"/>
        <v>100010010000</v>
      </c>
      <c r="AG39" s="38"/>
    </row>
    <row r="40" spans="1:37">
      <c r="A40" s="9" t="str">
        <f>IF('DATA ACCURATE'!A43&lt;&gt;"",'DATA ACCURATE'!A43,"")</f>
        <v>HABIB</v>
      </c>
      <c r="B40" s="9" t="str">
        <f>IF('DATA ACCURATE'!D43&lt;&gt;"",'DATA ACCURATE'!D43,"")</f>
        <v>K1906865</v>
      </c>
      <c r="C40" s="38" t="str">
        <f>IF($AD40="000000000000","",INDEX(DATABASE!$W$12:$W$71,MATCH($AD40,DATABASE!$V$12:$V$71,0)))</f>
        <v>A04</v>
      </c>
      <c r="D40" s="34">
        <f>IF(C40="","",IF(E40="",INDEX(DATABASE!$AF$13:$AF$62,MATCH($C40,DATABASE!$AC$13:$AC$62,0)),IF(E40="2x D11",INDEX(DATABASE!$AF$13:$AF$62,MATCH($C40,DATABASE!$AC$13:$AC$62,0))+2*DATABASE!$AF$62,IF(E40="3x D11",INDEX(DATABASE!$AF$13:$AF$62,MATCH($C40,DATABASE!$AC$13:$AC$62,0))+3*DATABASE!$AF$62,""))))</f>
        <v>8900</v>
      </c>
      <c r="E40" s="38" t="str">
        <f>IF(AND($K40="Y",$G40&lt;&gt;"UNYIL",$F40&lt;DATABASE!$O$8),"2x D11",IF(AND($K40="Y",$G40&lt;&gt;"UNYIL",$F40&gt;=DATABASE!$O$8),"3x D11",""))</f>
        <v/>
      </c>
      <c r="F40" s="9">
        <f>IF('DATA ACCURATE'!N43&lt;&gt;"",'DATA ACCURATE'!N43,"")</f>
        <v>3</v>
      </c>
      <c r="G40" t="str">
        <f>IF(F40="","",IF(F40&lt;=DATABASE!$I$8,"UNYIL",IF(F40&lt;=DATABASE!$J$8,"KECIL",IF(F40&lt;DATABASE!$K$8,"TANGGUNG",IF(F40&gt;=DATABASE!$K$8,"BESAR","")))))</f>
        <v>KECIL</v>
      </c>
      <c r="H40" s="16" t="str">
        <f>IF('DATA ACCURATE'!J43&lt;&gt;"",'DATA ACCURATE'!J43,"")</f>
        <v>02 OKT 2019</v>
      </c>
      <c r="I40" s="35">
        <f>IF(B40&lt;&gt;"",IFERROR(VLOOKUP(B40,'DATA TIMBANGAN'!G:M,7,FALSE),VLOOKUP(B40,'DATA TIMBANGAN'!G:M,7)),"")</f>
        <v>0.32572916666666668</v>
      </c>
      <c r="J40" s="25" t="str">
        <f>IF(H40&lt;&gt;"",IFERROR(INDEX(DATABASE!$Z$19:$Z$38,MATCH(DATEVALUE(H40),DATABASE!$AA$19:$AA$38,0)),INDEX(DATABASE!$Z$12:$Z$18,MATCH(WEEKDAY(H40,2),DATABASE!$AA$12:$AA$18,0))),"")</f>
        <v>RABU</v>
      </c>
      <c r="K40" s="25" t="str">
        <f>IF('DATA ACCURATE'!V43&lt;&gt;"",'DATA ACCURATE'!V43,"")</f>
        <v>N</v>
      </c>
      <c r="L40" s="80" t="str">
        <f>IF($H40="","",IF(OR($J40="LIBUR",AND($L39="LIBUR",$O39=$O40)),"LIBUR",IF(AND(OR($L39="LUAR JAM KERJA 1",$L39="LUAR JAM KERJA 2"),OR(OR(AND($H39=$H40,AND(OR($I40&gt;DATABASE!$J$3,$I40&lt;DATABASE!$J$6),((DATEVALUE($H40)+$I40)-(DATEVALUE($H39)+$I39))&lt;DATABASE!$J$6)),AND($H39=$H40,$O39=$O40,OR($I40&gt;DATABASE!$J$6,$I40&lt;DATABASE!$J$3))),AND(($H40-$H39)=1,OR($I40&lt;DATABASE!$I$6,((DATEVALUE($H40)+$I40)-(DATEVALUE($H39)+$I39))&lt;DATABASE!$J$6))),$A40=$A39),"LUAR JAM KERJA 2",IF(AND(OR(WEEKDAY($H40,2)=1,WEEKDAY($H40,2)=2,WEEKDAY($H40,2)=3,WEEKDAY($H40,2)=4,WEEKDAY($H40,2)=5),$I40&lt;=DATABASE!$J$3,$I40&gt;=DATABASE!$I$3),"JAM KERJA",IF(AND(WEEKDAY($H40,2)=6,$I40&lt;=DATABASE!$J$4,$I40&gt;=DATABASE!$I$4),"JAM KERJA","LUAR JAM KERJA 1")))))</f>
        <v>JAM KERJA</v>
      </c>
      <c r="M40" s="33">
        <f>IF('DATA ACCURATE'!T43&lt;&gt;"",IF('DATA ACCURATE'!T43&gt;100,'DATA ACCURATE'!T43/10,'DATA ACCURATE'!T43),"")</f>
        <v>25</v>
      </c>
      <c r="N40" t="str">
        <f>IF(M40="","",IF(M40&lt;=DATABASE!$I$9,"LOKAL",IF(M40&lt;DATABASE!$J$9,"LUAR KOTA 1",IF($M40&gt;=DATABASE!$J$9,"LUAR KOTA 2",""))))</f>
        <v>LUAR KOTA 1</v>
      </c>
      <c r="O40" s="38" t="str">
        <f>IF('DATA ACCURATE'!L43&lt;&gt;"",'DATA ACCURATE'!L43,"")</f>
        <v>CV Daya Utama-Kantor Kejaksaan Negeri Salatiga</v>
      </c>
      <c r="Q40" s="38">
        <f t="shared" si="0"/>
        <v>0</v>
      </c>
      <c r="R40" s="38">
        <f t="shared" si="0"/>
        <v>1</v>
      </c>
      <c r="S40" s="38">
        <f t="shared" si="0"/>
        <v>0</v>
      </c>
      <c r="T40" s="38">
        <f t="shared" si="0"/>
        <v>0</v>
      </c>
      <c r="U40" s="38">
        <f t="shared" si="1"/>
        <v>0</v>
      </c>
      <c r="V40" s="38">
        <f t="shared" si="1"/>
        <v>1</v>
      </c>
      <c r="W40" s="38">
        <f t="shared" si="1"/>
        <v>0</v>
      </c>
      <c r="X40" s="38">
        <f t="shared" si="2"/>
        <v>1</v>
      </c>
      <c r="Y40" s="38">
        <f t="shared" si="2"/>
        <v>0</v>
      </c>
      <c r="Z40" s="38">
        <f t="shared" si="2"/>
        <v>0</v>
      </c>
      <c r="AA40" s="38">
        <f t="shared" si="2"/>
        <v>0</v>
      </c>
      <c r="AB40" s="38">
        <f t="shared" si="3"/>
        <v>0</v>
      </c>
      <c r="AC40" s="38">
        <f t="shared" si="4"/>
        <v>0</v>
      </c>
      <c r="AD40" s="38" t="str">
        <f t="shared" si="5"/>
        <v>010001010000</v>
      </c>
      <c r="AG40" s="38"/>
    </row>
    <row r="41" spans="1:37">
      <c r="A41" s="9" t="str">
        <f>IF('DATA ACCURATE'!A44&lt;&gt;"",'DATA ACCURATE'!A44,"")</f>
        <v>HABIB</v>
      </c>
      <c r="B41" s="9" t="str">
        <f>IF('DATA ACCURATE'!D44&lt;&gt;"",'DATA ACCURATE'!D44,"")</f>
        <v>K1906879</v>
      </c>
      <c r="C41" s="38" t="str">
        <f>IF($AD41="000000000000","",INDEX(DATABASE!$W$12:$W$71,MATCH($AD41,DATABASE!$V$12:$V$71,0)))</f>
        <v>A04</v>
      </c>
      <c r="D41" s="34">
        <f>IF(C41="","",IF(E41="",INDEX(DATABASE!$AF$13:$AF$62,MATCH($C41,DATABASE!$AC$13:$AC$62,0)),IF(E41="2x D11",INDEX(DATABASE!$AF$13:$AF$62,MATCH($C41,DATABASE!$AC$13:$AC$62,0))+2*DATABASE!$AF$62,IF(E41="3x D11",INDEX(DATABASE!$AF$13:$AF$62,MATCH($C41,DATABASE!$AC$13:$AC$62,0))+3*DATABASE!$AF$62,""))))</f>
        <v>8900</v>
      </c>
      <c r="E41" s="38" t="str">
        <f>IF(AND($K41="Y",$G41&lt;&gt;"UNYIL",$F41&lt;DATABASE!$O$8),"2x D11",IF(AND($K41="Y",$G41&lt;&gt;"UNYIL",$F41&gt;=DATABASE!$O$8),"3x D11",""))</f>
        <v/>
      </c>
      <c r="F41" s="9">
        <f>IF('DATA ACCURATE'!N44&lt;&gt;"",'DATA ACCURATE'!N44,"")</f>
        <v>1.5</v>
      </c>
      <c r="G41" t="str">
        <f>IF(F41="","",IF(F41&lt;=DATABASE!$I$8,"UNYIL",IF(F41&lt;=DATABASE!$J$8,"KECIL",IF(F41&lt;DATABASE!$K$8,"TANGGUNG",IF(F41&gt;=DATABASE!$K$8,"BESAR","")))))</f>
        <v>UNYIL</v>
      </c>
      <c r="H41" s="16" t="str">
        <f>IF('DATA ACCURATE'!J44&lt;&gt;"",'DATA ACCURATE'!J44,"")</f>
        <v>02 OKT 2019</v>
      </c>
      <c r="I41" s="35">
        <f>IF(B41&lt;&gt;"",IFERROR(VLOOKUP(B41,'DATA TIMBANGAN'!G:M,7,FALSE),VLOOKUP(B41,'DATA TIMBANGAN'!G:M,7)),"")</f>
        <v>0.62997685185185182</v>
      </c>
      <c r="J41" s="25" t="str">
        <f>IF(H41&lt;&gt;"",IFERROR(INDEX(DATABASE!$Z$19:$Z$38,MATCH(DATEVALUE(H41),DATABASE!$AA$19:$AA$38,0)),INDEX(DATABASE!$Z$12:$Z$18,MATCH(WEEKDAY(H41,2),DATABASE!$AA$12:$AA$18,0))),"")</f>
        <v>RABU</v>
      </c>
      <c r="K41" s="25" t="str">
        <f>IF('DATA ACCURATE'!V44&lt;&gt;"",'DATA ACCURATE'!V44,"")</f>
        <v>N</v>
      </c>
      <c r="L41" s="80" t="str">
        <f>IF($H41="","",IF(OR($J41="LIBUR",AND($L40="LIBUR",$O40=$O41)),"LIBUR",IF(AND(OR($L40="LUAR JAM KERJA 1",$L40="LUAR JAM KERJA 2"),OR(OR(AND($H40=$H41,AND(OR($I41&gt;DATABASE!$J$3,$I41&lt;DATABASE!$J$6),((DATEVALUE($H41)+$I41)-(DATEVALUE($H40)+$I40))&lt;DATABASE!$J$6)),AND($H40=$H41,$O40=$O41,OR($I41&gt;DATABASE!$J$6,$I41&lt;DATABASE!$J$3))),AND(($H41-$H40)=1,OR($I41&lt;DATABASE!$I$6,((DATEVALUE($H41)+$I41)-(DATEVALUE($H40)+$I40))&lt;DATABASE!$J$6))),$A41=$A40),"LUAR JAM KERJA 2",IF(AND(OR(WEEKDAY($H41,2)=1,WEEKDAY($H41,2)=2,WEEKDAY($H41,2)=3,WEEKDAY($H41,2)=4,WEEKDAY($H41,2)=5),$I41&lt;=DATABASE!$J$3,$I41&gt;=DATABASE!$I$3),"JAM KERJA",IF(AND(WEEKDAY($H41,2)=6,$I41&lt;=DATABASE!$J$4,$I41&gt;=DATABASE!$I$4),"JAM KERJA","LUAR JAM KERJA 1")))))</f>
        <v>JAM KERJA</v>
      </c>
      <c r="M41" s="33">
        <f>IF('DATA ACCURATE'!T44&lt;&gt;"",IF('DATA ACCURATE'!T44&gt;100,'DATA ACCURATE'!T44/10,'DATA ACCURATE'!T44),"")</f>
        <v>22</v>
      </c>
      <c r="N41" t="str">
        <f>IF(M41="","",IF(M41&lt;=DATABASE!$I$9,"LOKAL",IF(M41&lt;DATABASE!$J$9,"LUAR KOTA 1",IF($M41&gt;=DATABASE!$J$9,"LUAR KOTA 2",""))))</f>
        <v>LUAR KOTA 1</v>
      </c>
      <c r="O41" s="38" t="str">
        <f>IF('DATA ACCURATE'!L44&lt;&gt;"",'DATA ACCURATE'!L44,"")</f>
        <v>Muhammad Nur Khusyeni Bp-Lab Penelitian UNDIP</v>
      </c>
      <c r="Q41" s="38">
        <f t="shared" si="0"/>
        <v>1</v>
      </c>
      <c r="R41" s="38">
        <f t="shared" si="0"/>
        <v>0</v>
      </c>
      <c r="S41" s="38">
        <f t="shared" si="0"/>
        <v>0</v>
      </c>
      <c r="T41" s="38">
        <f t="shared" si="0"/>
        <v>0</v>
      </c>
      <c r="U41" s="38">
        <f t="shared" si="1"/>
        <v>0</v>
      </c>
      <c r="V41" s="38">
        <f t="shared" si="1"/>
        <v>1</v>
      </c>
      <c r="W41" s="38">
        <f t="shared" si="1"/>
        <v>0</v>
      </c>
      <c r="X41" s="38">
        <f t="shared" si="2"/>
        <v>1</v>
      </c>
      <c r="Y41" s="38">
        <f t="shared" si="2"/>
        <v>0</v>
      </c>
      <c r="Z41" s="38">
        <f t="shared" si="2"/>
        <v>0</v>
      </c>
      <c r="AA41" s="38">
        <f t="shared" si="2"/>
        <v>0</v>
      </c>
      <c r="AB41" s="38">
        <f t="shared" si="3"/>
        <v>0</v>
      </c>
      <c r="AC41" s="38">
        <f t="shared" si="4"/>
        <v>0</v>
      </c>
      <c r="AD41" s="38" t="str">
        <f t="shared" si="5"/>
        <v>100001010000</v>
      </c>
      <c r="AG41" s="38"/>
      <c r="AH41" s="35"/>
      <c r="AI41" s="35"/>
      <c r="AK41" s="38"/>
    </row>
    <row r="42" spans="1:37">
      <c r="A42" s="9" t="str">
        <f>IF('DATA ACCURATE'!A45&lt;&gt;"",'DATA ACCURATE'!A45,"")</f>
        <v>HABIB</v>
      </c>
      <c r="B42" s="9" t="str">
        <f>IF('DATA ACCURATE'!D45&lt;&gt;"",'DATA ACCURATE'!D45,"")</f>
        <v>K1906912</v>
      </c>
      <c r="C42" s="38" t="str">
        <f>IF($AD42="000000000000","",INDEX(DATABASE!$W$12:$W$71,MATCH($AD42,DATABASE!$V$12:$V$71,0)))</f>
        <v>A04</v>
      </c>
      <c r="D42" s="34">
        <f>IF(C42="","",IF(E42="",INDEX(DATABASE!$AF$13:$AF$62,MATCH($C42,DATABASE!$AC$13:$AC$62,0)),IF(E42="2x D11",INDEX(DATABASE!$AF$13:$AF$62,MATCH($C42,DATABASE!$AC$13:$AC$62,0))+2*DATABASE!$AF$62,IF(E42="3x D11",INDEX(DATABASE!$AF$13:$AF$62,MATCH($C42,DATABASE!$AC$13:$AC$62,0))+3*DATABASE!$AF$62,""))))</f>
        <v>8900</v>
      </c>
      <c r="E42" s="38" t="str">
        <f>IF(AND($K42="Y",$G42&lt;&gt;"UNYIL",$F42&lt;DATABASE!$O$8),"2x D11",IF(AND($K42="Y",$G42&lt;&gt;"UNYIL",$F42&gt;=DATABASE!$O$8),"3x D11",""))</f>
        <v/>
      </c>
      <c r="F42" s="9">
        <f>IF('DATA ACCURATE'!N45&lt;&gt;"",'DATA ACCURATE'!N45,"")</f>
        <v>2.75</v>
      </c>
      <c r="G42" t="str">
        <f>IF(F42="","",IF(F42&lt;=DATABASE!$I$8,"UNYIL",IF(F42&lt;=DATABASE!$J$8,"KECIL",IF(F42&lt;DATABASE!$K$8,"TANGGUNG",IF(F42&gt;=DATABASE!$K$8,"BESAR","")))))</f>
        <v>KECIL</v>
      </c>
      <c r="H42" s="16" t="str">
        <f>IF('DATA ACCURATE'!J45&lt;&gt;"",'DATA ACCURATE'!J45,"")</f>
        <v>03 OKT 2019</v>
      </c>
      <c r="I42" s="35">
        <f>IF(B42&lt;&gt;"",IFERROR(VLOOKUP(B42,'DATA TIMBANGAN'!G:M,7,FALSE),VLOOKUP(B42,'DATA TIMBANGAN'!G:M,7)),"")</f>
        <v>0.6321296296296296</v>
      </c>
      <c r="J42" s="25" t="str">
        <f>IF(H42&lt;&gt;"",IFERROR(INDEX(DATABASE!$Z$19:$Z$38,MATCH(DATEVALUE(H42),DATABASE!$AA$19:$AA$38,0)),INDEX(DATABASE!$Z$12:$Z$18,MATCH(WEEKDAY(H42,2),DATABASE!$AA$12:$AA$18,0))),"")</f>
        <v>KAMIS</v>
      </c>
      <c r="K42" s="25" t="str">
        <f>IF('DATA ACCURATE'!V45&lt;&gt;"",'DATA ACCURATE'!V45,"")</f>
        <v>N</v>
      </c>
      <c r="L42" s="80" t="str">
        <f>IF($H42="","",IF(OR($J42="LIBUR",AND($L41="LIBUR",$O41=$O42)),"LIBUR",IF(AND(OR($L41="LUAR JAM KERJA 1",$L41="LUAR JAM KERJA 2"),OR(OR(AND($H41=$H42,AND(OR($I42&gt;DATABASE!$J$3,$I42&lt;DATABASE!$J$6),((DATEVALUE($H42)+$I42)-(DATEVALUE($H41)+$I41))&lt;DATABASE!$J$6)),AND($H41=$H42,$O41=$O42,OR($I42&gt;DATABASE!$J$6,$I42&lt;DATABASE!$J$3))),AND(($H42-$H41)=1,OR($I42&lt;DATABASE!$I$6,((DATEVALUE($H42)+$I42)-(DATEVALUE($H41)+$I41))&lt;DATABASE!$J$6))),$A42=$A41),"LUAR JAM KERJA 2",IF(AND(OR(WEEKDAY($H42,2)=1,WEEKDAY($H42,2)=2,WEEKDAY($H42,2)=3,WEEKDAY($H42,2)=4,WEEKDAY($H42,2)=5),$I42&lt;=DATABASE!$J$3,$I42&gt;=DATABASE!$I$3),"JAM KERJA",IF(AND(WEEKDAY($H42,2)=6,$I42&lt;=DATABASE!$J$4,$I42&gt;=DATABASE!$I$4),"JAM KERJA","LUAR JAM KERJA 1")))))</f>
        <v>JAM KERJA</v>
      </c>
      <c r="M42" s="33">
        <f>IF('DATA ACCURATE'!T45&lt;&gt;"",IF('DATA ACCURATE'!T45&gt;100,'DATA ACCURATE'!T45/10,'DATA ACCURATE'!T45),"")</f>
        <v>22</v>
      </c>
      <c r="N42" t="str">
        <f>IF(M42="","",IF(M42&lt;=DATABASE!$I$9,"LOKAL",IF(M42&lt;DATABASE!$J$9,"LUAR KOTA 1",IF($M42&gt;=DATABASE!$J$9,"LUAR KOTA 2",""))))</f>
        <v>LUAR KOTA 1</v>
      </c>
      <c r="O42" s="38" t="str">
        <f>IF('DATA ACCURATE'!L45&lt;&gt;"",'DATA ACCURATE'!L45,"")</f>
        <v>Samiun Bp-Jl Kyai Mojo</v>
      </c>
      <c r="Q42" s="38">
        <f t="shared" si="0"/>
        <v>0</v>
      </c>
      <c r="R42" s="38">
        <f t="shared" si="0"/>
        <v>1</v>
      </c>
      <c r="S42" s="38">
        <f t="shared" si="0"/>
        <v>0</v>
      </c>
      <c r="T42" s="38">
        <f t="shared" si="0"/>
        <v>0</v>
      </c>
      <c r="U42" s="38">
        <f t="shared" si="1"/>
        <v>0</v>
      </c>
      <c r="V42" s="38">
        <f t="shared" si="1"/>
        <v>1</v>
      </c>
      <c r="W42" s="38">
        <f t="shared" si="1"/>
        <v>0</v>
      </c>
      <c r="X42" s="38">
        <f t="shared" si="2"/>
        <v>1</v>
      </c>
      <c r="Y42" s="38">
        <f t="shared" si="2"/>
        <v>0</v>
      </c>
      <c r="Z42" s="38">
        <f t="shared" si="2"/>
        <v>0</v>
      </c>
      <c r="AA42" s="38">
        <f t="shared" si="2"/>
        <v>0</v>
      </c>
      <c r="AB42" s="38">
        <f t="shared" si="3"/>
        <v>0</v>
      </c>
      <c r="AC42" s="38">
        <f t="shared" si="4"/>
        <v>0</v>
      </c>
      <c r="AD42" s="38" t="str">
        <f t="shared" si="5"/>
        <v>010001010000</v>
      </c>
      <c r="AG42" s="35"/>
    </row>
    <row r="43" spans="1:37">
      <c r="A43" s="9" t="str">
        <f>IF('DATA ACCURATE'!A46&lt;&gt;"",'DATA ACCURATE'!A46,"")</f>
        <v>HABIB</v>
      </c>
      <c r="B43" s="9" t="str">
        <f>IF('DATA ACCURATE'!D46&lt;&gt;"",'DATA ACCURATE'!D46,"")</f>
        <v>K1906928</v>
      </c>
      <c r="C43" s="38" t="str">
        <f>IF($AD43="000000000000","",INDEX(DATABASE!$W$12:$W$71,MATCH($AD43,DATABASE!$V$12:$V$71,0)))</f>
        <v>A04</v>
      </c>
      <c r="D43" s="34">
        <f>IF(C43="","",IF(E43="",INDEX(DATABASE!$AF$13:$AF$62,MATCH($C43,DATABASE!$AC$13:$AC$62,0)),IF(E43="2x D11",INDEX(DATABASE!$AF$13:$AF$62,MATCH($C43,DATABASE!$AC$13:$AC$62,0))+2*DATABASE!$AF$62,IF(E43="3x D11",INDEX(DATABASE!$AF$13:$AF$62,MATCH($C43,DATABASE!$AC$13:$AC$62,0))+3*DATABASE!$AF$62,""))))</f>
        <v>8900</v>
      </c>
      <c r="E43" s="38" t="str">
        <f>IF(AND($K43="Y",$G43&lt;&gt;"UNYIL",$F43&lt;DATABASE!$O$8),"2x D11",IF(AND($K43="Y",$G43&lt;&gt;"UNYIL",$F43&gt;=DATABASE!$O$8),"3x D11",""))</f>
        <v/>
      </c>
      <c r="F43" s="9">
        <f>IF('DATA ACCURATE'!N46&lt;&gt;"",'DATA ACCURATE'!N46,"")</f>
        <v>2.75</v>
      </c>
      <c r="G43" t="str">
        <f>IF(F43="","",IF(F43&lt;=DATABASE!$I$8,"UNYIL",IF(F43&lt;=DATABASE!$J$8,"KECIL",IF(F43&lt;DATABASE!$K$8,"TANGGUNG",IF(F43&gt;=DATABASE!$K$8,"BESAR","")))))</f>
        <v>KECIL</v>
      </c>
      <c r="H43" s="16" t="str">
        <f>IF('DATA ACCURATE'!J46&lt;&gt;"",'DATA ACCURATE'!J46,"")</f>
        <v>04 OKT 2019</v>
      </c>
      <c r="I43" s="35">
        <f>IF(B43&lt;&gt;"",IFERROR(VLOOKUP(B43,'DATA TIMBANGAN'!G:M,7,FALSE),VLOOKUP(B43,'DATA TIMBANGAN'!G:M,7)),"")</f>
        <v>0.38793981481481482</v>
      </c>
      <c r="J43" s="25" t="str">
        <f>IF(H43&lt;&gt;"",IFERROR(INDEX(DATABASE!$Z$19:$Z$38,MATCH(DATEVALUE(H43),DATABASE!$AA$19:$AA$38,0)),INDEX(DATABASE!$Z$12:$Z$18,MATCH(WEEKDAY(H43,2),DATABASE!$AA$12:$AA$18,0))),"")</f>
        <v>JUMAT</v>
      </c>
      <c r="K43" s="25" t="str">
        <f>IF('DATA ACCURATE'!V46&lt;&gt;"",'DATA ACCURATE'!V46,"")</f>
        <v>N</v>
      </c>
      <c r="L43" s="80" t="str">
        <f>IF($H43="","",IF(OR($J43="LIBUR",AND($L42="LIBUR",$O42=$O43)),"LIBUR",IF(AND(OR($L42="LUAR JAM KERJA 1",$L42="LUAR JAM KERJA 2"),OR(OR(AND($H42=$H43,AND(OR($I43&gt;DATABASE!$J$3,$I43&lt;DATABASE!$J$6),((DATEVALUE($H43)+$I43)-(DATEVALUE($H42)+$I42))&lt;DATABASE!$J$6)),AND($H42=$H43,$O42=$O43,OR($I43&gt;DATABASE!$J$6,$I43&lt;DATABASE!$J$3))),AND(($H43-$H42)=1,OR($I43&lt;DATABASE!$I$6,((DATEVALUE($H43)+$I43)-(DATEVALUE($H42)+$I42))&lt;DATABASE!$J$6))),$A43=$A42),"LUAR JAM KERJA 2",IF(AND(OR(WEEKDAY($H43,2)=1,WEEKDAY($H43,2)=2,WEEKDAY($H43,2)=3,WEEKDAY($H43,2)=4,WEEKDAY($H43,2)=5),$I43&lt;=DATABASE!$J$3,$I43&gt;=DATABASE!$I$3),"JAM KERJA",IF(AND(WEEKDAY($H43,2)=6,$I43&lt;=DATABASE!$J$4,$I43&gt;=DATABASE!$I$4),"JAM KERJA","LUAR JAM KERJA 1")))))</f>
        <v>JAM KERJA</v>
      </c>
      <c r="M43" s="33">
        <f>IF('DATA ACCURATE'!T46&lt;&gt;"",IF('DATA ACCURATE'!T46&gt;100,'DATA ACCURATE'!T46/10,'DATA ACCURATE'!T46),"")</f>
        <v>21</v>
      </c>
      <c r="N43" t="str">
        <f>IF(M43="","",IF(M43&lt;=DATABASE!$I$9,"LOKAL",IF(M43&lt;DATABASE!$J$9,"LUAR KOTA 1",IF($M43&gt;=DATABASE!$J$9,"LUAR KOTA 2",""))))</f>
        <v>LUAR KOTA 1</v>
      </c>
      <c r="O43" s="38" t="str">
        <f>IF('DATA ACCURATE'!L46&lt;&gt;"",'DATA ACCURATE'!L46,"")</f>
        <v>Asnawi Bp-Sendang Elo Banyumanik</v>
      </c>
      <c r="Q43" s="38">
        <f t="shared" si="0"/>
        <v>0</v>
      </c>
      <c r="R43" s="38">
        <f t="shared" si="0"/>
        <v>1</v>
      </c>
      <c r="S43" s="38">
        <f t="shared" si="0"/>
        <v>0</v>
      </c>
      <c r="T43" s="38">
        <f t="shared" si="0"/>
        <v>0</v>
      </c>
      <c r="U43" s="38">
        <f t="shared" si="1"/>
        <v>0</v>
      </c>
      <c r="V43" s="38">
        <f t="shared" si="1"/>
        <v>1</v>
      </c>
      <c r="W43" s="38">
        <f t="shared" si="1"/>
        <v>0</v>
      </c>
      <c r="X43" s="38">
        <f t="shared" si="2"/>
        <v>1</v>
      </c>
      <c r="Y43" s="38">
        <f t="shared" si="2"/>
        <v>0</v>
      </c>
      <c r="Z43" s="38">
        <f t="shared" si="2"/>
        <v>0</v>
      </c>
      <c r="AA43" s="38">
        <f t="shared" si="2"/>
        <v>0</v>
      </c>
      <c r="AB43" s="38">
        <f t="shared" si="3"/>
        <v>0</v>
      </c>
      <c r="AC43" s="38">
        <f t="shared" si="4"/>
        <v>0</v>
      </c>
      <c r="AD43" s="38" t="str">
        <f t="shared" si="5"/>
        <v>010001010000</v>
      </c>
      <c r="AG43" s="38"/>
    </row>
    <row r="44" spans="1:37">
      <c r="A44" s="9" t="str">
        <f>IF('DATA ACCURATE'!A47&lt;&gt;"",'DATA ACCURATE'!A47,"")</f>
        <v>HABIB</v>
      </c>
      <c r="B44" s="9" t="str">
        <f>IF('DATA ACCURATE'!D47&lt;&gt;"",'DATA ACCURATE'!D47,"")</f>
        <v>K1906959</v>
      </c>
      <c r="C44" s="38" t="str">
        <f>IF($AD44="000000000000","",INDEX(DATABASE!$W$12:$W$71,MATCH($AD44,DATABASE!$V$12:$V$71,0)))</f>
        <v>A04</v>
      </c>
      <c r="D44" s="34">
        <f>IF(C44="","",IF(E44="",INDEX(DATABASE!$AF$13:$AF$62,MATCH($C44,DATABASE!$AC$13:$AC$62,0)),IF(E44="2x D11",INDEX(DATABASE!$AF$13:$AF$62,MATCH($C44,DATABASE!$AC$13:$AC$62,0))+2*DATABASE!$AF$62,IF(E44="3x D11",INDEX(DATABASE!$AF$13:$AF$62,MATCH($C44,DATABASE!$AC$13:$AC$62,0))+3*DATABASE!$AF$62,""))))</f>
        <v>8900</v>
      </c>
      <c r="E44" s="38" t="str">
        <f>IF(AND($K44="Y",$G44&lt;&gt;"UNYIL",$F44&lt;DATABASE!$O$8),"2x D11",IF(AND($K44="Y",$G44&lt;&gt;"UNYIL",$F44&gt;=DATABASE!$O$8),"3x D11",""))</f>
        <v/>
      </c>
      <c r="F44" s="9">
        <f>IF('DATA ACCURATE'!N47&lt;&gt;"",'DATA ACCURATE'!N47,"")</f>
        <v>2.75</v>
      </c>
      <c r="G44" t="str">
        <f>IF(F44="","",IF(F44&lt;=DATABASE!$I$8,"UNYIL",IF(F44&lt;=DATABASE!$J$8,"KECIL",IF(F44&lt;DATABASE!$K$8,"TANGGUNG",IF(F44&gt;=DATABASE!$K$8,"BESAR","")))))</f>
        <v>KECIL</v>
      </c>
      <c r="H44" s="16" t="str">
        <f>IF('DATA ACCURATE'!J47&lt;&gt;"",'DATA ACCURATE'!J47,"")</f>
        <v>04 OKT 2019</v>
      </c>
      <c r="I44" s="35">
        <f>IF(B44&lt;&gt;"",IFERROR(VLOOKUP(B44,'DATA TIMBANGAN'!G:M,7,FALSE),VLOOKUP(B44,'DATA TIMBANGAN'!G:M,7)),"")</f>
        <v>0.63587962962962963</v>
      </c>
      <c r="J44" s="25" t="str">
        <f>IF(H44&lt;&gt;"",IFERROR(INDEX(DATABASE!$Z$19:$Z$38,MATCH(DATEVALUE(H44),DATABASE!$AA$19:$AA$38,0)),INDEX(DATABASE!$Z$12:$Z$18,MATCH(WEEKDAY(H44,2),DATABASE!$AA$12:$AA$18,0))),"")</f>
        <v>JUMAT</v>
      </c>
      <c r="K44" s="25" t="str">
        <f>IF('DATA ACCURATE'!V47&lt;&gt;"",'DATA ACCURATE'!V47,"")</f>
        <v>N</v>
      </c>
      <c r="L44" s="80" t="str">
        <f>IF($H44="","",IF(OR($J44="LIBUR",AND($L43="LIBUR",$O43=$O44)),"LIBUR",IF(AND(OR($L43="LUAR JAM KERJA 1",$L43="LUAR JAM KERJA 2"),OR(OR(AND($H43=$H44,AND(OR($I44&gt;DATABASE!$J$3,$I44&lt;DATABASE!$J$6),((DATEVALUE($H44)+$I44)-(DATEVALUE($H43)+$I43))&lt;DATABASE!$J$6)),AND($H43=$H44,$O43=$O44,OR($I44&gt;DATABASE!$J$6,$I44&lt;DATABASE!$J$3))),AND(($H44-$H43)=1,OR($I44&lt;DATABASE!$I$6,((DATEVALUE($H44)+$I44)-(DATEVALUE($H43)+$I43))&lt;DATABASE!$J$6))),$A44=$A43),"LUAR JAM KERJA 2",IF(AND(OR(WEEKDAY($H44,2)=1,WEEKDAY($H44,2)=2,WEEKDAY($H44,2)=3,WEEKDAY($H44,2)=4,WEEKDAY($H44,2)=5),$I44&lt;=DATABASE!$J$3,$I44&gt;=DATABASE!$I$3),"JAM KERJA",IF(AND(WEEKDAY($H44,2)=6,$I44&lt;=DATABASE!$J$4,$I44&gt;=DATABASE!$I$4),"JAM KERJA","LUAR JAM KERJA 1")))))</f>
        <v>JAM KERJA</v>
      </c>
      <c r="M44" s="33">
        <f>IF('DATA ACCURATE'!T47&lt;&gt;"",IF('DATA ACCURATE'!T47&gt;100,'DATA ACCURATE'!T47/10,'DATA ACCURATE'!T47),"")</f>
        <v>25</v>
      </c>
      <c r="N44" t="str">
        <f>IF(M44="","",IF(M44&lt;=DATABASE!$I$9,"LOKAL",IF(M44&lt;DATABASE!$J$9,"LUAR KOTA 1",IF($M44&gt;=DATABASE!$J$9,"LUAR KOTA 2",""))))</f>
        <v>LUAR KOTA 1</v>
      </c>
      <c r="O44" s="38" t="str">
        <f>IF('DATA ACCURATE'!L47&lt;&gt;"",'DATA ACCURATE'!L47,"")</f>
        <v>Bambang Bp-Jl Cemara Sari I Blok CG 33 Bukit Kencana Jaya</v>
      </c>
      <c r="Q44" s="38">
        <f t="shared" si="0"/>
        <v>0</v>
      </c>
      <c r="R44" s="38">
        <f t="shared" si="0"/>
        <v>1</v>
      </c>
      <c r="S44" s="38">
        <f t="shared" si="0"/>
        <v>0</v>
      </c>
      <c r="T44" s="38">
        <f t="shared" si="0"/>
        <v>0</v>
      </c>
      <c r="U44" s="38">
        <f t="shared" si="1"/>
        <v>0</v>
      </c>
      <c r="V44" s="38">
        <f t="shared" si="1"/>
        <v>1</v>
      </c>
      <c r="W44" s="38">
        <f t="shared" si="1"/>
        <v>0</v>
      </c>
      <c r="X44" s="38">
        <f t="shared" si="2"/>
        <v>1</v>
      </c>
      <c r="Y44" s="38">
        <f t="shared" si="2"/>
        <v>0</v>
      </c>
      <c r="Z44" s="38">
        <f t="shared" si="2"/>
        <v>0</v>
      </c>
      <c r="AA44" s="38">
        <f t="shared" si="2"/>
        <v>0</v>
      </c>
      <c r="AB44" s="38">
        <f t="shared" si="3"/>
        <v>0</v>
      </c>
      <c r="AC44" s="38">
        <f t="shared" si="4"/>
        <v>0</v>
      </c>
      <c r="AD44" s="38" t="str">
        <f t="shared" si="5"/>
        <v>010001010000</v>
      </c>
    </row>
    <row r="45" spans="1:37">
      <c r="A45" s="9" t="str">
        <f>IF('DATA ACCURATE'!A48&lt;&gt;"",'DATA ACCURATE'!A48,"")</f>
        <v>HABIB</v>
      </c>
      <c r="B45" s="9" t="str">
        <f>IF('DATA ACCURATE'!D48&lt;&gt;"",'DATA ACCURATE'!D48,"")</f>
        <v>K1906965</v>
      </c>
      <c r="C45" s="38" t="str">
        <f>IF($AD45="000000000000","",INDEX(DATABASE!$W$12:$W$71,MATCH($AD45,DATABASE!$V$12:$V$71,0)))</f>
        <v>A05</v>
      </c>
      <c r="D45" s="34">
        <f>IF(C45="","",IF(E45="",INDEX(DATABASE!$AF$13:$AF$62,MATCH($C45,DATABASE!$AC$13:$AC$62,0)),IF(E45="2x D11",INDEX(DATABASE!$AF$13:$AF$62,MATCH($C45,DATABASE!$AC$13:$AC$62,0))+2*DATABASE!$AF$62,IF(E45="3x D11",INDEX(DATABASE!$AF$13:$AF$62,MATCH($C45,DATABASE!$AC$13:$AC$62,0))+3*DATABASE!$AF$62,""))))</f>
        <v>25800</v>
      </c>
      <c r="E45" s="38" t="str">
        <f>IF(AND($K45="Y",$G45&lt;&gt;"UNYIL",$F45&lt;DATABASE!$O$8),"2x D11",IF(AND($K45="Y",$G45&lt;&gt;"UNYIL",$F45&gt;=DATABASE!$O$8),"3x D11",""))</f>
        <v>2x D11</v>
      </c>
      <c r="F45" s="9">
        <f>IF('DATA ACCURATE'!N48&lt;&gt;"",'DATA ACCURATE'!N48,"")</f>
        <v>2.25</v>
      </c>
      <c r="G45" t="str">
        <f>IF(F45="","",IF(F45&lt;=DATABASE!$I$8,"UNYIL",IF(F45&lt;=DATABASE!$J$8,"KECIL",IF(F45&lt;DATABASE!$K$8,"TANGGUNG",IF(F45&gt;=DATABASE!$K$8,"BESAR","")))))</f>
        <v>KECIL</v>
      </c>
      <c r="H45" s="16" t="str">
        <f>IF('DATA ACCURATE'!J48&lt;&gt;"",'DATA ACCURATE'!J48,"")</f>
        <v>04 OKT 2019</v>
      </c>
      <c r="I45" s="35">
        <f>IF(B45&lt;&gt;"",IFERROR(VLOOKUP(B45,'DATA TIMBANGAN'!G:M,7,FALSE),VLOOKUP(B45,'DATA TIMBANGAN'!G:M,7)),"")</f>
        <v>0.67634259259259266</v>
      </c>
      <c r="J45" s="25" t="str">
        <f>IF(H45&lt;&gt;"",IFERROR(INDEX(DATABASE!$Z$19:$Z$38,MATCH(DATEVALUE(H45),DATABASE!$AA$19:$AA$38,0)),INDEX(DATABASE!$Z$12:$Z$18,MATCH(WEEKDAY(H45,2),DATABASE!$AA$12:$AA$18,0))),"")</f>
        <v>JUMAT</v>
      </c>
      <c r="K45" s="25" t="str">
        <f>IF('DATA ACCURATE'!V48&lt;&gt;"",'DATA ACCURATE'!V48,"")</f>
        <v>Y</v>
      </c>
      <c r="L45" s="80" t="str">
        <f>IF($H45="","",IF(OR($J45="LIBUR",AND($L44="LIBUR",$O44=$O45)),"LIBUR",IF(AND(OR($L44="LUAR JAM KERJA 1",$L44="LUAR JAM KERJA 2"),OR(OR(AND($H44=$H45,AND(OR($I45&gt;DATABASE!$J$3,$I45&lt;DATABASE!$J$6),((DATEVALUE($H45)+$I45)-(DATEVALUE($H44)+$I44))&lt;DATABASE!$J$6)),AND($H44=$H45,$O44=$O45,OR($I45&gt;DATABASE!$J$6,$I45&lt;DATABASE!$J$3))),AND(($H45-$H44)=1,OR($I45&lt;DATABASE!$I$6,((DATEVALUE($H45)+$I45)-(DATEVALUE($H44)+$I44))&lt;DATABASE!$J$6))),$A45=$A44),"LUAR JAM KERJA 2",IF(AND(OR(WEEKDAY($H45,2)=1,WEEKDAY($H45,2)=2,WEEKDAY($H45,2)=3,WEEKDAY($H45,2)=4,WEEKDAY($H45,2)=5),$I45&lt;=DATABASE!$J$3,$I45&gt;=DATABASE!$I$3),"JAM KERJA",IF(AND(WEEKDAY($H45,2)=6,$I45&lt;=DATABASE!$J$4,$I45&gt;=DATABASE!$I$4),"JAM KERJA","LUAR JAM KERJA 1")))))</f>
        <v>LUAR JAM KERJA 1</v>
      </c>
      <c r="M45" s="33">
        <f>IF('DATA ACCURATE'!T48&lt;&gt;"",IF('DATA ACCURATE'!T48&gt;100,'DATA ACCURATE'!T48/10,'DATA ACCURATE'!T48),"")</f>
        <v>25</v>
      </c>
      <c r="N45" t="str">
        <f>IF(M45="","",IF(M45&lt;=DATABASE!$I$9,"LOKAL",IF(M45&lt;DATABASE!$J$9,"LUAR KOTA 1",IF($M45&gt;=DATABASE!$J$9,"LUAR KOTA 2",""))))</f>
        <v>LUAR KOTA 1</v>
      </c>
      <c r="O45" s="38" t="str">
        <f>IF('DATA ACCURATE'!L48&lt;&gt;"",'DATA ACCURATE'!L48,"")</f>
        <v>Bambang Bp-Jl Cemara Sari I Blok CG 33 Bukit Kencana Jaya</v>
      </c>
      <c r="Q45" s="38">
        <f t="shared" si="0"/>
        <v>0</v>
      </c>
      <c r="R45" s="38">
        <f t="shared" si="0"/>
        <v>1</v>
      </c>
      <c r="S45" s="38">
        <f t="shared" si="0"/>
        <v>0</v>
      </c>
      <c r="T45" s="38">
        <f t="shared" si="0"/>
        <v>0</v>
      </c>
      <c r="U45" s="38">
        <f t="shared" si="1"/>
        <v>0</v>
      </c>
      <c r="V45" s="38">
        <f t="shared" si="1"/>
        <v>1</v>
      </c>
      <c r="W45" s="38">
        <f t="shared" si="1"/>
        <v>0</v>
      </c>
      <c r="X45" s="38">
        <f t="shared" si="2"/>
        <v>0</v>
      </c>
      <c r="Y45" s="38">
        <f t="shared" si="2"/>
        <v>1</v>
      </c>
      <c r="Z45" s="38">
        <f t="shared" si="2"/>
        <v>0</v>
      </c>
      <c r="AA45" s="38">
        <f t="shared" si="2"/>
        <v>0</v>
      </c>
      <c r="AB45" s="38">
        <f t="shared" si="3"/>
        <v>0</v>
      </c>
      <c r="AC45" s="38">
        <f t="shared" si="4"/>
        <v>2</v>
      </c>
      <c r="AD45" s="38" t="str">
        <f t="shared" si="5"/>
        <v>010001001000</v>
      </c>
    </row>
    <row r="46" spans="1:37">
      <c r="A46" s="9" t="str">
        <f>IF('DATA ACCURATE'!A49&lt;&gt;"",'DATA ACCURATE'!A49,"")</f>
        <v>HANDOYO</v>
      </c>
      <c r="B46" s="9" t="str">
        <f>IF('DATA ACCURATE'!D49&lt;&gt;"",'DATA ACCURATE'!D49,"")</f>
        <v>K1906854</v>
      </c>
      <c r="C46" s="38" t="str">
        <f>IF($AD46="000000000000","",INDEX(DATABASE!$W$12:$W$71,MATCH($AD46,DATABASE!$V$12:$V$71,0)))</f>
        <v>B01</v>
      </c>
      <c r="D46" s="34">
        <f>IF(C46="","",IF(E46="",INDEX(DATABASE!$AF$13:$AF$62,MATCH($C46,DATABASE!$AC$13:$AC$62,0)),IF(E46="2x D11",INDEX(DATABASE!$AF$13:$AF$62,MATCH($C46,DATABASE!$AC$13:$AC$62,0))+2*DATABASE!$AF$62,IF(E46="3x D11",INDEX(DATABASE!$AF$13:$AF$62,MATCH($C46,DATABASE!$AC$13:$AC$62,0))+3*DATABASE!$AF$62,""))))</f>
        <v>7600</v>
      </c>
      <c r="E46" s="38" t="str">
        <f>IF(AND($K46="Y",$G46&lt;&gt;"UNYIL",$F46&lt;DATABASE!$O$8),"2x D11",IF(AND($K46="Y",$G46&lt;&gt;"UNYIL",$F46&gt;=DATABASE!$O$8),"3x D11",""))</f>
        <v/>
      </c>
      <c r="F46" s="9">
        <f>IF('DATA ACCURATE'!N49&lt;&gt;"",'DATA ACCURATE'!N49,"")</f>
        <v>5.5</v>
      </c>
      <c r="G46" t="str">
        <f>IF(F46="","",IF(F46&lt;=DATABASE!$I$8,"UNYIL",IF(F46&lt;=DATABASE!$J$8,"KECIL",IF(F46&lt;DATABASE!$K$8,"TANGGUNG",IF(F46&gt;=DATABASE!$K$8,"BESAR","")))))</f>
        <v>TANGGUNG</v>
      </c>
      <c r="H46" s="16" t="str">
        <f>IF('DATA ACCURATE'!J49&lt;&gt;"",'DATA ACCURATE'!J49,"")</f>
        <v>01 OKT 2019</v>
      </c>
      <c r="I46" s="35">
        <f>IF(B46&lt;&gt;"",IFERROR(VLOOKUP(B46,'DATA TIMBANGAN'!G:M,7,FALSE),VLOOKUP(B46,'DATA TIMBANGAN'!G:M,7)),"")</f>
        <v>0.5157870370370371</v>
      </c>
      <c r="J46" s="25" t="str">
        <f>IF(H46&lt;&gt;"",IFERROR(INDEX(DATABASE!$Z$19:$Z$38,MATCH(DATEVALUE(H46),DATABASE!$AA$19:$AA$38,0)),INDEX(DATABASE!$Z$12:$Z$18,MATCH(WEEKDAY(H46,2),DATABASE!$AA$12:$AA$18,0))),"")</f>
        <v>SELASA</v>
      </c>
      <c r="K46" s="25" t="str">
        <f>IF('DATA ACCURATE'!V49&lt;&gt;"",'DATA ACCURATE'!V49,"")</f>
        <v>N</v>
      </c>
      <c r="L46" s="80" t="str">
        <f>IF($H46="","",IF(OR($J46="LIBUR",AND($L45="LIBUR",$O45=$O46)),"LIBUR",IF(AND(OR($L45="LUAR JAM KERJA 1",$L45="LUAR JAM KERJA 2"),OR(OR(AND($H45=$H46,AND(OR($I46&gt;DATABASE!$J$3,$I46&lt;DATABASE!$J$6),((DATEVALUE($H46)+$I46)-(DATEVALUE($H45)+$I45))&lt;DATABASE!$J$6)),AND($H45=$H46,$O45=$O46,OR($I46&gt;DATABASE!$J$6,$I46&lt;DATABASE!$J$3))),AND(($H46-$H45)=1,OR($I46&lt;DATABASE!$I$6,((DATEVALUE($H46)+$I46)-(DATEVALUE($H45)+$I45))&lt;DATABASE!$J$6))),$A46=$A45),"LUAR JAM KERJA 2",IF(AND(OR(WEEKDAY($H46,2)=1,WEEKDAY($H46,2)=2,WEEKDAY($H46,2)=3,WEEKDAY($H46,2)=4,WEEKDAY($H46,2)=5),$I46&lt;=DATABASE!$J$3,$I46&gt;=DATABASE!$I$3),"JAM KERJA",IF(AND(WEEKDAY($H46,2)=6,$I46&lt;=DATABASE!$J$4,$I46&gt;=DATABASE!$I$4),"JAM KERJA","LUAR JAM KERJA 1")))))</f>
        <v>JAM KERJA</v>
      </c>
      <c r="M46" s="33">
        <f>IF('DATA ACCURATE'!T49&lt;&gt;"",IF('DATA ACCURATE'!T49&gt;100,'DATA ACCURATE'!T49/10,'DATA ACCURATE'!T49),"")</f>
        <v>8</v>
      </c>
      <c r="N46" t="str">
        <f>IF(M46="","",IF(M46&lt;=DATABASE!$I$9,"LOKAL",IF(M46&lt;DATABASE!$J$9,"LUAR KOTA 1",IF($M46&gt;=DATABASE!$J$9,"LUAR KOTA 2",""))))</f>
        <v>LOKAL</v>
      </c>
      <c r="O46" s="38" t="str">
        <f>IF('DATA ACCURATE'!L49&lt;&gt;"",'DATA ACCURATE'!L49,"")</f>
        <v>CV Karya Sejahtera-Gembol</v>
      </c>
      <c r="Q46" s="38">
        <f t="shared" si="0"/>
        <v>0</v>
      </c>
      <c r="R46" s="38">
        <f t="shared" si="0"/>
        <v>0</v>
      </c>
      <c r="S46" s="38">
        <f t="shared" si="0"/>
        <v>1</v>
      </c>
      <c r="T46" s="38">
        <f t="shared" si="0"/>
        <v>0</v>
      </c>
      <c r="U46" s="38">
        <f t="shared" si="1"/>
        <v>1</v>
      </c>
      <c r="V46" s="38">
        <f t="shared" si="1"/>
        <v>0</v>
      </c>
      <c r="W46" s="38">
        <f t="shared" si="1"/>
        <v>0</v>
      </c>
      <c r="X46" s="38">
        <f t="shared" si="2"/>
        <v>1</v>
      </c>
      <c r="Y46" s="38">
        <f t="shared" si="2"/>
        <v>0</v>
      </c>
      <c r="Z46" s="38">
        <f t="shared" si="2"/>
        <v>0</v>
      </c>
      <c r="AA46" s="38">
        <f t="shared" si="2"/>
        <v>0</v>
      </c>
      <c r="AB46" s="38">
        <f t="shared" si="3"/>
        <v>0</v>
      </c>
      <c r="AC46" s="38">
        <f t="shared" si="4"/>
        <v>0</v>
      </c>
      <c r="AD46" s="38" t="str">
        <f t="shared" si="5"/>
        <v>001010010000</v>
      </c>
    </row>
    <row r="47" spans="1:37">
      <c r="A47" s="9" t="str">
        <f>IF('DATA ACCURATE'!A50&lt;&gt;"",'DATA ACCURATE'!A50,"")</f>
        <v>HANDOYO</v>
      </c>
      <c r="B47" s="9" t="str">
        <f>IF('DATA ACCURATE'!D50&lt;&gt;"",'DATA ACCURATE'!D50,"")</f>
        <v>K1906872</v>
      </c>
      <c r="C47" s="38" t="str">
        <f>IF($AD47="000000000000","",INDEX(DATABASE!$W$12:$W$71,MATCH($AD47,DATABASE!$V$12:$V$71,0)))</f>
        <v>B04</v>
      </c>
      <c r="D47" s="34">
        <f>IF(C47="","",IF(E47="",INDEX(DATABASE!$AF$13:$AF$62,MATCH($C47,DATABASE!$AC$13:$AC$62,0)),IF(E47="2x D11",INDEX(DATABASE!$AF$13:$AF$62,MATCH($C47,DATABASE!$AC$13:$AC$62,0))+2*DATABASE!$AF$62,IF(E47="3x D11",INDEX(DATABASE!$AF$13:$AF$62,MATCH($C47,DATABASE!$AC$13:$AC$62,0))+3*DATABASE!$AF$62,""))))</f>
        <v>29500</v>
      </c>
      <c r="E47" s="38" t="str">
        <f>IF(AND($K47="Y",$G47&lt;&gt;"UNYIL",$F47&lt;DATABASE!$O$8),"2x D11",IF(AND($K47="Y",$G47&lt;&gt;"UNYIL",$F47&gt;=DATABASE!$O$8),"3x D11",""))</f>
        <v>3x D11</v>
      </c>
      <c r="F47" s="9">
        <f>IF('DATA ACCURATE'!N50&lt;&gt;"",'DATA ACCURATE'!N50,"")</f>
        <v>6</v>
      </c>
      <c r="G47" t="str">
        <f>IF(F47="","",IF(F47&lt;=DATABASE!$I$8,"UNYIL",IF(F47&lt;=DATABASE!$J$8,"KECIL",IF(F47&lt;DATABASE!$K$8,"TANGGUNG",IF(F47&gt;=DATABASE!$K$8,"BESAR","")))))</f>
        <v>TANGGUNG</v>
      </c>
      <c r="H47" s="16" t="str">
        <f>IF('DATA ACCURATE'!J50&lt;&gt;"",'DATA ACCURATE'!J50,"")</f>
        <v>02 OKT 2019</v>
      </c>
      <c r="I47" s="35">
        <f>IF(B47&lt;&gt;"",IFERROR(VLOOKUP(B47,'DATA TIMBANGAN'!G:M,7,FALSE),VLOOKUP(B47,'DATA TIMBANGAN'!G:M,7)),"")</f>
        <v>0.48674768518518513</v>
      </c>
      <c r="J47" s="25" t="str">
        <f>IF(H47&lt;&gt;"",IFERROR(INDEX(DATABASE!$Z$19:$Z$38,MATCH(DATEVALUE(H47),DATABASE!$AA$19:$AA$38,0)),INDEX(DATABASE!$Z$12:$Z$18,MATCH(WEEKDAY(H47,2),DATABASE!$AA$12:$AA$18,0))),"")</f>
        <v>RABU</v>
      </c>
      <c r="K47" s="25" t="str">
        <f>IF('DATA ACCURATE'!V50&lt;&gt;"",'DATA ACCURATE'!V50,"")</f>
        <v>Y</v>
      </c>
      <c r="L47" s="80" t="str">
        <f>IF($H47="","",IF(OR($J47="LIBUR",AND($L46="LIBUR",$O46=$O47)),"LIBUR",IF(AND(OR($L46="LUAR JAM KERJA 1",$L46="LUAR JAM KERJA 2"),OR(OR(AND($H46=$H47,AND(OR($I47&gt;DATABASE!$J$3,$I47&lt;DATABASE!$J$6),((DATEVALUE($H47)+$I47)-(DATEVALUE($H46)+$I46))&lt;DATABASE!$J$6)),AND($H46=$H47,$O46=$O47,OR($I47&gt;DATABASE!$J$6,$I47&lt;DATABASE!$J$3))),AND(($H47-$H46)=1,OR($I47&lt;DATABASE!$I$6,((DATEVALUE($H47)+$I47)-(DATEVALUE($H46)+$I46))&lt;DATABASE!$J$6))),$A47=$A46),"LUAR JAM KERJA 2",IF(AND(OR(WEEKDAY($H47,2)=1,WEEKDAY($H47,2)=2,WEEKDAY($H47,2)=3,WEEKDAY($H47,2)=4,WEEKDAY($H47,2)=5),$I47&lt;=DATABASE!$J$3,$I47&gt;=DATABASE!$I$3),"JAM KERJA",IF(AND(WEEKDAY($H47,2)=6,$I47&lt;=DATABASE!$J$4,$I47&gt;=DATABASE!$I$4),"JAM KERJA","LUAR JAM KERJA 1")))))</f>
        <v>JAM KERJA</v>
      </c>
      <c r="M47" s="33">
        <f>IF('DATA ACCURATE'!T50&lt;&gt;"",IF('DATA ACCURATE'!T50&gt;100,'DATA ACCURATE'!T50/10,'DATA ACCURATE'!T50),"")</f>
        <v>30</v>
      </c>
      <c r="N47" t="str">
        <f>IF(M47="","",IF(M47&lt;=DATABASE!$I$9,"LOKAL",IF(M47&lt;DATABASE!$J$9,"LUAR KOTA 1",IF($M47&gt;=DATABASE!$J$9,"LUAR KOTA 2",""))))</f>
        <v>LUAR KOTA 1</v>
      </c>
      <c r="O47" s="38" t="str">
        <f>IF('DATA ACCURATE'!L50&lt;&gt;"",'DATA ACCURATE'!L50,"")</f>
        <v>Hartono Bp-Trangkil Sekaran</v>
      </c>
      <c r="Q47" s="38">
        <f t="shared" si="0"/>
        <v>0</v>
      </c>
      <c r="R47" s="38">
        <f t="shared" si="0"/>
        <v>0</v>
      </c>
      <c r="S47" s="38">
        <f t="shared" si="0"/>
        <v>1</v>
      </c>
      <c r="T47" s="38">
        <f t="shared" si="0"/>
        <v>0</v>
      </c>
      <c r="U47" s="38">
        <f t="shared" si="1"/>
        <v>0</v>
      </c>
      <c r="V47" s="38">
        <f t="shared" si="1"/>
        <v>1</v>
      </c>
      <c r="W47" s="38">
        <f t="shared" si="1"/>
        <v>0</v>
      </c>
      <c r="X47" s="38">
        <f t="shared" si="2"/>
        <v>1</v>
      </c>
      <c r="Y47" s="38">
        <f t="shared" si="2"/>
        <v>0</v>
      </c>
      <c r="Z47" s="38">
        <f t="shared" si="2"/>
        <v>0</v>
      </c>
      <c r="AA47" s="38">
        <f t="shared" si="2"/>
        <v>0</v>
      </c>
      <c r="AB47" s="38">
        <f t="shared" si="3"/>
        <v>0</v>
      </c>
      <c r="AC47" s="38">
        <f t="shared" si="4"/>
        <v>3</v>
      </c>
      <c r="AD47" s="38" t="str">
        <f t="shared" si="5"/>
        <v>001001010000</v>
      </c>
    </row>
    <row r="48" spans="1:37">
      <c r="A48" s="9" t="str">
        <f>IF('DATA ACCURATE'!A51&lt;&gt;"",'DATA ACCURATE'!A51,"")</f>
        <v>HANDOYO</v>
      </c>
      <c r="B48" s="9" t="str">
        <f>IF('DATA ACCURATE'!D51&lt;&gt;"",'DATA ACCURATE'!D51,"")</f>
        <v>K1906897</v>
      </c>
      <c r="C48" s="38" t="str">
        <f>IF($AD48="000000000000","",INDEX(DATABASE!$W$12:$W$71,MATCH($AD48,DATABASE!$V$12:$V$71,0)))</f>
        <v>A04</v>
      </c>
      <c r="D48" s="34">
        <f>IF(C48="","",IF(E48="",INDEX(DATABASE!$AF$13:$AF$62,MATCH($C48,DATABASE!$AC$13:$AC$62,0)),IF(E48="2x D11",INDEX(DATABASE!$AF$13:$AF$62,MATCH($C48,DATABASE!$AC$13:$AC$62,0))+2*DATABASE!$AF$62,IF(E48="3x D11",INDEX(DATABASE!$AF$13:$AF$62,MATCH($C48,DATABASE!$AC$13:$AC$62,0))+3*DATABASE!$AF$62,""))))</f>
        <v>8900</v>
      </c>
      <c r="E48" s="38" t="str">
        <f>IF(AND($K48="Y",$G48&lt;&gt;"UNYIL",$F48&lt;DATABASE!$O$8),"2x D11",IF(AND($K48="Y",$G48&lt;&gt;"UNYIL",$F48&gt;=DATABASE!$O$8),"3x D11",""))</f>
        <v/>
      </c>
      <c r="F48" s="9">
        <f>IF('DATA ACCURATE'!N51&lt;&gt;"",'DATA ACCURATE'!N51,"")</f>
        <v>2.5</v>
      </c>
      <c r="G48" t="str">
        <f>IF(F48="","",IF(F48&lt;=DATABASE!$I$8,"UNYIL",IF(F48&lt;=DATABASE!$J$8,"KECIL",IF(F48&lt;DATABASE!$K$8,"TANGGUNG",IF(F48&gt;=DATABASE!$K$8,"BESAR","")))))</f>
        <v>KECIL</v>
      </c>
      <c r="H48" s="16" t="str">
        <f>IF('DATA ACCURATE'!J51&lt;&gt;"",'DATA ACCURATE'!J51,"")</f>
        <v>03 OKT 2019</v>
      </c>
      <c r="I48" s="35">
        <f>IF(B48&lt;&gt;"",IFERROR(VLOOKUP(B48,'DATA TIMBANGAN'!G:M,7,FALSE),VLOOKUP(B48,'DATA TIMBANGAN'!G:M,7)),"")</f>
        <v>0.4617708333333333</v>
      </c>
      <c r="J48" s="25" t="str">
        <f>IF(H48&lt;&gt;"",IFERROR(INDEX(DATABASE!$Z$19:$Z$38,MATCH(DATEVALUE(H48),DATABASE!$AA$19:$AA$38,0)),INDEX(DATABASE!$Z$12:$Z$18,MATCH(WEEKDAY(H48,2),DATABASE!$AA$12:$AA$18,0))),"")</f>
        <v>KAMIS</v>
      </c>
      <c r="K48" s="25" t="str">
        <f>IF('DATA ACCURATE'!V51&lt;&gt;"",'DATA ACCURATE'!V51,"")</f>
        <v>N</v>
      </c>
      <c r="L48" s="80" t="str">
        <f>IF($H48="","",IF(OR($J48="LIBUR",AND($L47="LIBUR",$O47=$O48)),"LIBUR",IF(AND(OR($L47="LUAR JAM KERJA 1",$L47="LUAR JAM KERJA 2"),OR(OR(AND($H47=$H48,AND(OR($I48&gt;DATABASE!$J$3,$I48&lt;DATABASE!$J$6),((DATEVALUE($H48)+$I48)-(DATEVALUE($H47)+$I47))&lt;DATABASE!$J$6)),AND($H47=$H48,$O47=$O48,OR($I48&gt;DATABASE!$J$6,$I48&lt;DATABASE!$J$3))),AND(($H48-$H47)=1,OR($I48&lt;DATABASE!$I$6,((DATEVALUE($H48)+$I48)-(DATEVALUE($H47)+$I47))&lt;DATABASE!$J$6))),$A48=$A47),"LUAR JAM KERJA 2",IF(AND(OR(WEEKDAY($H48,2)=1,WEEKDAY($H48,2)=2,WEEKDAY($H48,2)=3,WEEKDAY($H48,2)=4,WEEKDAY($H48,2)=5),$I48&lt;=DATABASE!$J$3,$I48&gt;=DATABASE!$I$3),"JAM KERJA",IF(AND(WEEKDAY($H48,2)=6,$I48&lt;=DATABASE!$J$4,$I48&gt;=DATABASE!$I$4),"JAM KERJA","LUAR JAM KERJA 1")))))</f>
        <v>JAM KERJA</v>
      </c>
      <c r="M48" s="33">
        <f>IF('DATA ACCURATE'!T51&lt;&gt;"",IF('DATA ACCURATE'!T51&gt;100,'DATA ACCURATE'!T51/10,'DATA ACCURATE'!T51),"")</f>
        <v>22</v>
      </c>
      <c r="N48" t="str">
        <f>IF(M48="","",IF(M48&lt;=DATABASE!$I$9,"LOKAL",IF(M48&lt;DATABASE!$J$9,"LUAR KOTA 1",IF($M48&gt;=DATABASE!$J$9,"LUAR KOTA 2",""))))</f>
        <v>LUAR KOTA 1</v>
      </c>
      <c r="O48" s="38" t="str">
        <f>IF('DATA ACCURATE'!L51&lt;&gt;"",'DATA ACCURATE'!L51,"")</f>
        <v>Gatot Bp-Graha Estetika Executive Tahap 2 D41-42</v>
      </c>
      <c r="Q48" s="38">
        <f t="shared" si="0"/>
        <v>0</v>
      </c>
      <c r="R48" s="38">
        <f t="shared" si="0"/>
        <v>1</v>
      </c>
      <c r="S48" s="38">
        <f t="shared" si="0"/>
        <v>0</v>
      </c>
      <c r="T48" s="38">
        <f t="shared" si="0"/>
        <v>0</v>
      </c>
      <c r="U48" s="38">
        <f t="shared" si="1"/>
        <v>0</v>
      </c>
      <c r="V48" s="38">
        <f t="shared" si="1"/>
        <v>1</v>
      </c>
      <c r="W48" s="38">
        <f t="shared" si="1"/>
        <v>0</v>
      </c>
      <c r="X48" s="38">
        <f t="shared" si="2"/>
        <v>1</v>
      </c>
      <c r="Y48" s="38">
        <f t="shared" si="2"/>
        <v>0</v>
      </c>
      <c r="Z48" s="38">
        <f t="shared" si="2"/>
        <v>0</v>
      </c>
      <c r="AA48" s="38">
        <f t="shared" si="2"/>
        <v>0</v>
      </c>
      <c r="AB48" s="38">
        <f t="shared" si="3"/>
        <v>0</v>
      </c>
      <c r="AC48" s="38">
        <f t="shared" si="4"/>
        <v>0</v>
      </c>
      <c r="AD48" s="38" t="str">
        <f t="shared" si="5"/>
        <v>010001010000</v>
      </c>
    </row>
    <row r="49" spans="1:30">
      <c r="A49" s="9" t="str">
        <f>IF('DATA ACCURATE'!A52&lt;&gt;"",'DATA ACCURATE'!A52,"")</f>
        <v>HANDOYO</v>
      </c>
      <c r="B49" s="9" t="str">
        <f>IF('DATA ACCURATE'!D52&lt;&gt;"",'DATA ACCURATE'!D52,"")</f>
        <v>K1906915</v>
      </c>
      <c r="C49" s="38" t="str">
        <f>IF($AD49="000000000000","",INDEX(DATABASE!$W$12:$W$71,MATCH($AD49,DATABASE!$V$12:$V$71,0)))</f>
        <v>B05</v>
      </c>
      <c r="D49" s="34">
        <f>IF(C49="","",IF(E49="",INDEX(DATABASE!$AF$13:$AF$62,MATCH($C49,DATABASE!$AC$13:$AC$62,0)),IF(E49="2x D11",INDEX(DATABASE!$AF$13:$AF$62,MATCH($C49,DATABASE!$AC$13:$AC$62,0))+2*DATABASE!$AF$62,IF(E49="3x D11",INDEX(DATABASE!$AF$13:$AF$62,MATCH($C49,DATABASE!$AC$13:$AC$62,0))+3*DATABASE!$AF$62,""))))</f>
        <v>15900</v>
      </c>
      <c r="E49" s="38" t="str">
        <f>IF(AND($K49="Y",$G49&lt;&gt;"UNYIL",$F49&lt;DATABASE!$O$8),"2x D11",IF(AND($K49="Y",$G49&lt;&gt;"UNYIL",$F49&gt;=DATABASE!$O$8),"3x D11",""))</f>
        <v/>
      </c>
      <c r="F49" s="9">
        <f>IF('DATA ACCURATE'!N52&lt;&gt;"",'DATA ACCURATE'!N52,"")</f>
        <v>7.25</v>
      </c>
      <c r="G49" t="str">
        <f>IF(F49="","",IF(F49&lt;=DATABASE!$I$8,"UNYIL",IF(F49&lt;=DATABASE!$J$8,"KECIL",IF(F49&lt;DATABASE!$K$8,"TANGGUNG",IF(F49&gt;=DATABASE!$K$8,"BESAR","")))))</f>
        <v>TANGGUNG</v>
      </c>
      <c r="H49" s="16" t="str">
        <f>IF('DATA ACCURATE'!J52&lt;&gt;"",'DATA ACCURATE'!J52,"")</f>
        <v>03 OKT 2019</v>
      </c>
      <c r="I49" s="35">
        <f>IF(B49&lt;&gt;"",IFERROR(VLOOKUP(B49,'DATA TIMBANGAN'!G:M,7,FALSE),VLOOKUP(B49,'DATA TIMBANGAN'!G:M,7)),"")</f>
        <v>0.66425925925925922</v>
      </c>
      <c r="J49" s="25" t="str">
        <f>IF(H49&lt;&gt;"",IFERROR(INDEX(DATABASE!$Z$19:$Z$38,MATCH(DATEVALUE(H49),DATABASE!$AA$19:$AA$38,0)),INDEX(DATABASE!$Z$12:$Z$18,MATCH(WEEKDAY(H49,2),DATABASE!$AA$12:$AA$18,0))),"")</f>
        <v>KAMIS</v>
      </c>
      <c r="K49" s="25" t="str">
        <f>IF('DATA ACCURATE'!V52&lt;&gt;"",'DATA ACCURATE'!V52,"")</f>
        <v>N</v>
      </c>
      <c r="L49" s="80" t="str">
        <f>IF($H49="","",IF(OR($J49="LIBUR",AND($L48="LIBUR",$O48=$O49)),"LIBUR",IF(AND(OR($L48="LUAR JAM KERJA 1",$L48="LUAR JAM KERJA 2"),OR(OR(AND($H48=$H49,AND(OR($I49&gt;DATABASE!$J$3,$I49&lt;DATABASE!$J$6),((DATEVALUE($H49)+$I49)-(DATEVALUE($H48)+$I48))&lt;DATABASE!$J$6)),AND($H48=$H49,$O48=$O49,OR($I49&gt;DATABASE!$J$6,$I49&lt;DATABASE!$J$3))),AND(($H49-$H48)=1,OR($I49&lt;DATABASE!$I$6,((DATEVALUE($H49)+$I49)-(DATEVALUE($H48)+$I48))&lt;DATABASE!$J$6))),$A49=$A48),"LUAR JAM KERJA 2",IF(AND(OR(WEEKDAY($H49,2)=1,WEEKDAY($H49,2)=2,WEEKDAY($H49,2)=3,WEEKDAY($H49,2)=4,WEEKDAY($H49,2)=5),$I49&lt;=DATABASE!$J$3,$I49&gt;=DATABASE!$I$3),"JAM KERJA",IF(AND(WEEKDAY($H49,2)=6,$I49&lt;=DATABASE!$J$4,$I49&gt;=DATABASE!$I$4),"JAM KERJA","LUAR JAM KERJA 1")))))</f>
        <v>LUAR JAM KERJA 1</v>
      </c>
      <c r="M49" s="33">
        <f>IF('DATA ACCURATE'!T52&lt;&gt;"",IF('DATA ACCURATE'!T52&gt;100,'DATA ACCURATE'!T52/10,'DATA ACCURATE'!T52),"")</f>
        <v>22</v>
      </c>
      <c r="N49" t="str">
        <f>IF(M49="","",IF(M49&lt;=DATABASE!$I$9,"LOKAL",IF(M49&lt;DATABASE!$J$9,"LUAR KOTA 1",IF($M49&gt;=DATABASE!$J$9,"LUAR KOTA 2",""))))</f>
        <v>LUAR KOTA 1</v>
      </c>
      <c r="O49" s="38" t="str">
        <f>IF('DATA ACCURATE'!L52&lt;&gt;"",'DATA ACCURATE'!L52,"")</f>
        <v>Samiun Bp-Jl Kyai Mojo</v>
      </c>
      <c r="Q49" s="38">
        <f t="shared" si="0"/>
        <v>0</v>
      </c>
      <c r="R49" s="38">
        <f t="shared" si="0"/>
        <v>0</v>
      </c>
      <c r="S49" s="38">
        <f t="shared" si="0"/>
        <v>1</v>
      </c>
      <c r="T49" s="38">
        <f t="shared" si="0"/>
        <v>0</v>
      </c>
      <c r="U49" s="38">
        <f t="shared" si="1"/>
        <v>0</v>
      </c>
      <c r="V49" s="38">
        <f t="shared" si="1"/>
        <v>1</v>
      </c>
      <c r="W49" s="38">
        <f t="shared" si="1"/>
        <v>0</v>
      </c>
      <c r="X49" s="38">
        <f t="shared" si="2"/>
        <v>0</v>
      </c>
      <c r="Y49" s="38">
        <f t="shared" si="2"/>
        <v>1</v>
      </c>
      <c r="Z49" s="38">
        <f t="shared" si="2"/>
        <v>0</v>
      </c>
      <c r="AA49" s="38">
        <f t="shared" si="2"/>
        <v>0</v>
      </c>
      <c r="AB49" s="38">
        <f t="shared" si="3"/>
        <v>0</v>
      </c>
      <c r="AC49" s="38">
        <f t="shared" si="4"/>
        <v>0</v>
      </c>
      <c r="AD49" s="38" t="str">
        <f t="shared" si="5"/>
        <v>001001001000</v>
      </c>
    </row>
    <row r="50" spans="1:30">
      <c r="A50" s="9" t="str">
        <f>IF('DATA ACCURATE'!A53&lt;&gt;"",'DATA ACCURATE'!A53,"")</f>
        <v>HANDOYO</v>
      </c>
      <c r="B50" s="9" t="str">
        <f>IF('DATA ACCURATE'!D53&lt;&gt;"",'DATA ACCURATE'!D53,"")</f>
        <v>K1906935</v>
      </c>
      <c r="C50" s="38" t="str">
        <f>IF($AD50="000000000000","",INDEX(DATABASE!$W$12:$W$71,MATCH($AD50,DATABASE!$V$12:$V$71,0)))</f>
        <v>A01</v>
      </c>
      <c r="D50" s="34">
        <f>IF(C50="","",IF(E50="",INDEX(DATABASE!$AF$13:$AF$62,MATCH($C50,DATABASE!$AC$13:$AC$62,0)),IF(E50="2x D11",INDEX(DATABASE!$AF$13:$AF$62,MATCH($C50,DATABASE!$AC$13:$AC$62,0))+2*DATABASE!$AF$62,IF(E50="3x D11",INDEX(DATABASE!$AF$13:$AF$62,MATCH($C50,DATABASE!$AC$13:$AC$62,0))+3*DATABASE!$AF$62,""))))</f>
        <v>6300</v>
      </c>
      <c r="E50" s="38" t="str">
        <f>IF(AND($K50="Y",$G50&lt;&gt;"UNYIL",$F50&lt;DATABASE!$O$8),"2x D11",IF(AND($K50="Y",$G50&lt;&gt;"UNYIL",$F50&gt;=DATABASE!$O$8),"3x D11",""))</f>
        <v/>
      </c>
      <c r="F50" s="9">
        <f>IF('DATA ACCURATE'!N53&lt;&gt;"",'DATA ACCURATE'!N53,"")</f>
        <v>4</v>
      </c>
      <c r="G50" t="str">
        <f>IF(F50="","",IF(F50&lt;=DATABASE!$I$8,"UNYIL",IF(F50&lt;=DATABASE!$J$8,"KECIL",IF(F50&lt;DATABASE!$K$8,"TANGGUNG",IF(F50&gt;=DATABASE!$K$8,"BESAR","")))))</f>
        <v>KECIL</v>
      </c>
      <c r="H50" s="16" t="str">
        <f>IF('DATA ACCURATE'!J53&lt;&gt;"",'DATA ACCURATE'!J53,"")</f>
        <v>04 OKT 2019</v>
      </c>
      <c r="I50" s="35">
        <f>IF(B50&lt;&gt;"",IFERROR(VLOOKUP(B50,'DATA TIMBANGAN'!G:M,7,FALSE),VLOOKUP(B50,'DATA TIMBANGAN'!G:M,7)),"")</f>
        <v>0.434537037037037</v>
      </c>
      <c r="J50" s="25" t="str">
        <f>IF(H50&lt;&gt;"",IFERROR(INDEX(DATABASE!$Z$19:$Z$38,MATCH(DATEVALUE(H50),DATABASE!$AA$19:$AA$38,0)),INDEX(DATABASE!$Z$12:$Z$18,MATCH(WEEKDAY(H50,2),DATABASE!$AA$12:$AA$18,0))),"")</f>
        <v>JUMAT</v>
      </c>
      <c r="K50" s="25" t="str">
        <f>IF('DATA ACCURATE'!V53&lt;&gt;"",'DATA ACCURATE'!V53,"")</f>
        <v>N</v>
      </c>
      <c r="L50" s="80" t="str">
        <f>IF($H50="","",IF(OR($J50="LIBUR",AND($L49="LIBUR",$O49=$O50)),"LIBUR",IF(AND(OR($L49="LUAR JAM KERJA 1",$L49="LUAR JAM KERJA 2"),OR(OR(AND($H49=$H50,AND(OR($I50&gt;DATABASE!$J$3,$I50&lt;DATABASE!$J$6),((DATEVALUE($H50)+$I50)-(DATEVALUE($H49)+$I49))&lt;DATABASE!$J$6)),AND($H49=$H50,$O49=$O50,OR($I50&gt;DATABASE!$J$6,$I50&lt;DATABASE!$J$3))),AND(($H50-$H49)=1,OR($I50&lt;DATABASE!$I$6,((DATEVALUE($H50)+$I50)-(DATEVALUE($H49)+$I49))&lt;DATABASE!$J$6))),$A50=$A49),"LUAR JAM KERJA 2",IF(AND(OR(WEEKDAY($H50,2)=1,WEEKDAY($H50,2)=2,WEEKDAY($H50,2)=3,WEEKDAY($H50,2)=4,WEEKDAY($H50,2)=5),$I50&lt;=DATABASE!$J$3,$I50&gt;=DATABASE!$I$3),"JAM KERJA",IF(AND(WEEKDAY($H50,2)=6,$I50&lt;=DATABASE!$J$4,$I50&gt;=DATABASE!$I$4),"JAM KERJA","LUAR JAM KERJA 1")))))</f>
        <v>JAM KERJA</v>
      </c>
      <c r="M50" s="33">
        <f>IF('DATA ACCURATE'!T53&lt;&gt;"",IF('DATA ACCURATE'!T53&gt;100,'DATA ACCURATE'!T53/10,'DATA ACCURATE'!T53),"")</f>
        <v>1</v>
      </c>
      <c r="N50" t="str">
        <f>IF(M50="","",IF(M50&lt;=DATABASE!$I$9,"LOKAL",IF(M50&lt;DATABASE!$J$9,"LUAR KOTA 1",IF($M50&gt;=DATABASE!$J$9,"LUAR KOTA 2",""))))</f>
        <v>LOKAL</v>
      </c>
      <c r="O50" s="38" t="str">
        <f>IF('DATA ACCURATE'!L53&lt;&gt;"",'DATA ACCURATE'!L53,"")</f>
        <v>Jati Kencana CV-Akses Depo Gembongan</v>
      </c>
      <c r="Q50" s="38">
        <f t="shared" si="0"/>
        <v>0</v>
      </c>
      <c r="R50" s="38">
        <f t="shared" si="0"/>
        <v>1</v>
      </c>
      <c r="S50" s="38">
        <f t="shared" si="0"/>
        <v>0</v>
      </c>
      <c r="T50" s="38">
        <f t="shared" si="0"/>
        <v>0</v>
      </c>
      <c r="U50" s="38">
        <f t="shared" si="1"/>
        <v>1</v>
      </c>
      <c r="V50" s="38">
        <f t="shared" si="1"/>
        <v>0</v>
      </c>
      <c r="W50" s="38">
        <f t="shared" si="1"/>
        <v>0</v>
      </c>
      <c r="X50" s="38">
        <f t="shared" si="2"/>
        <v>1</v>
      </c>
      <c r="Y50" s="38">
        <f t="shared" si="2"/>
        <v>0</v>
      </c>
      <c r="Z50" s="38">
        <f t="shared" si="2"/>
        <v>0</v>
      </c>
      <c r="AA50" s="38">
        <f t="shared" si="2"/>
        <v>0</v>
      </c>
      <c r="AB50" s="38">
        <f t="shared" si="3"/>
        <v>0</v>
      </c>
      <c r="AC50" s="38">
        <f t="shared" si="4"/>
        <v>0</v>
      </c>
      <c r="AD50" s="38" t="str">
        <f t="shared" si="5"/>
        <v>010010010000</v>
      </c>
    </row>
    <row r="51" spans="1:30">
      <c r="A51" s="9" t="str">
        <f>IF('DATA ACCURATE'!A54&lt;&gt;"",'DATA ACCURATE'!A54,"")</f>
        <v>HANDOYO</v>
      </c>
      <c r="B51" s="9" t="str">
        <f>IF('DATA ACCURATE'!D54&lt;&gt;"",'DATA ACCURATE'!D54,"")</f>
        <v>K1906942</v>
      </c>
      <c r="C51" s="38" t="str">
        <f>IF($AD51="000000000000","",INDEX(DATABASE!$W$12:$W$71,MATCH($AD51,DATABASE!$V$12:$V$71,0)))</f>
        <v>B04</v>
      </c>
      <c r="D51" s="34">
        <f>IF(C51="","",IF(E51="",INDEX(DATABASE!$AF$13:$AF$62,MATCH($C51,DATABASE!$AC$13:$AC$62,0)),IF(E51="2x D11",INDEX(DATABASE!$AF$13:$AF$62,MATCH($C51,DATABASE!$AC$13:$AC$62,0))+2*DATABASE!$AF$62,IF(E51="3x D11",INDEX(DATABASE!$AF$13:$AF$62,MATCH($C51,DATABASE!$AC$13:$AC$62,0))+3*DATABASE!$AF$62,""))))</f>
        <v>10600</v>
      </c>
      <c r="E51" s="38" t="str">
        <f>IF(AND($K51="Y",$G51&lt;&gt;"UNYIL",$F51&lt;DATABASE!$O$8),"2x D11",IF(AND($K51="Y",$G51&lt;&gt;"UNYIL",$F51&gt;=DATABASE!$O$8),"3x D11",""))</f>
        <v/>
      </c>
      <c r="F51" s="9">
        <f>IF('DATA ACCURATE'!N54&lt;&gt;"",'DATA ACCURATE'!N54,"")</f>
        <v>5.5</v>
      </c>
      <c r="G51" t="str">
        <f>IF(F51="","",IF(F51&lt;=DATABASE!$I$8,"UNYIL",IF(F51&lt;=DATABASE!$J$8,"KECIL",IF(F51&lt;DATABASE!$K$8,"TANGGUNG",IF(F51&gt;=DATABASE!$K$8,"BESAR","")))))</f>
        <v>TANGGUNG</v>
      </c>
      <c r="H51" s="16" t="str">
        <f>IF('DATA ACCURATE'!J54&lt;&gt;"",'DATA ACCURATE'!J54,"")</f>
        <v>04 OKT 2019</v>
      </c>
      <c r="I51" s="35">
        <f>IF(B51&lt;&gt;"",IFERROR(VLOOKUP(B51,'DATA TIMBANGAN'!G:M,7,FALSE),VLOOKUP(B51,'DATA TIMBANGAN'!G:M,7)),"")</f>
        <v>0.4902199074074074</v>
      </c>
      <c r="J51" s="25" t="str">
        <f>IF(H51&lt;&gt;"",IFERROR(INDEX(DATABASE!$Z$19:$Z$38,MATCH(DATEVALUE(H51),DATABASE!$AA$19:$AA$38,0)),INDEX(DATABASE!$Z$12:$Z$18,MATCH(WEEKDAY(H51,2),DATABASE!$AA$12:$AA$18,0))),"")</f>
        <v>JUMAT</v>
      </c>
      <c r="K51" s="25" t="str">
        <f>IF('DATA ACCURATE'!V54&lt;&gt;"",'DATA ACCURATE'!V54,"")</f>
        <v>N</v>
      </c>
      <c r="L51" s="80" t="str">
        <f>IF($H51="","",IF(OR($J51="LIBUR",AND($L50="LIBUR",$O50=$O51)),"LIBUR",IF(AND(OR($L50="LUAR JAM KERJA 1",$L50="LUAR JAM KERJA 2"),OR(OR(AND($H50=$H51,AND(OR($I51&gt;DATABASE!$J$3,$I51&lt;DATABASE!$J$6),((DATEVALUE($H51)+$I51)-(DATEVALUE($H50)+$I50))&lt;DATABASE!$J$6)),AND($H50=$H51,$O50=$O51,OR($I51&gt;DATABASE!$J$6,$I51&lt;DATABASE!$J$3))),AND(($H51-$H50)=1,OR($I51&lt;DATABASE!$I$6,((DATEVALUE($H51)+$I51)-(DATEVALUE($H50)+$I50))&lt;DATABASE!$J$6))),$A51=$A50),"LUAR JAM KERJA 2",IF(AND(OR(WEEKDAY($H51,2)=1,WEEKDAY($H51,2)=2,WEEKDAY($H51,2)=3,WEEKDAY($H51,2)=4,WEEKDAY($H51,2)=5),$I51&lt;=DATABASE!$J$3,$I51&gt;=DATABASE!$I$3),"JAM KERJA",IF(AND(WEEKDAY($H51,2)=6,$I51&lt;=DATABASE!$J$4,$I51&gt;=DATABASE!$I$4),"JAM KERJA","LUAR JAM KERJA 1")))))</f>
        <v>JAM KERJA</v>
      </c>
      <c r="M51" s="33">
        <f>IF('DATA ACCURATE'!T54&lt;&gt;"",IF('DATA ACCURATE'!T54&gt;100,'DATA ACCURATE'!T54/10,'DATA ACCURATE'!T54),"")</f>
        <v>32</v>
      </c>
      <c r="N51" t="str">
        <f>IF(M51="","",IF(M51&lt;=DATABASE!$I$9,"LOKAL",IF(M51&lt;DATABASE!$J$9,"LUAR KOTA 1",IF($M51&gt;=DATABASE!$J$9,"LUAR KOTA 2",""))))</f>
        <v>LUAR KOTA 1</v>
      </c>
      <c r="O51" s="38" t="str">
        <f>IF('DATA ACCURATE'!L54&lt;&gt;"",'DATA ACCURATE'!L54,"")</f>
        <v>Yusmin Bp-Ds Sumberejo Kec Pabelan</v>
      </c>
      <c r="Q51" s="38">
        <f t="shared" si="0"/>
        <v>0</v>
      </c>
      <c r="R51" s="38">
        <f t="shared" si="0"/>
        <v>0</v>
      </c>
      <c r="S51" s="38">
        <f t="shared" si="0"/>
        <v>1</v>
      </c>
      <c r="T51" s="38">
        <f t="shared" si="0"/>
        <v>0</v>
      </c>
      <c r="U51" s="38">
        <f t="shared" si="1"/>
        <v>0</v>
      </c>
      <c r="V51" s="38">
        <f t="shared" si="1"/>
        <v>1</v>
      </c>
      <c r="W51" s="38">
        <f t="shared" si="1"/>
        <v>0</v>
      </c>
      <c r="X51" s="38">
        <f t="shared" si="2"/>
        <v>1</v>
      </c>
      <c r="Y51" s="38">
        <f t="shared" si="2"/>
        <v>0</v>
      </c>
      <c r="Z51" s="38">
        <f t="shared" si="2"/>
        <v>0</v>
      </c>
      <c r="AA51" s="38">
        <f t="shared" si="2"/>
        <v>0</v>
      </c>
      <c r="AB51" s="38">
        <f t="shared" si="3"/>
        <v>0</v>
      </c>
      <c r="AC51" s="38">
        <f t="shared" si="4"/>
        <v>0</v>
      </c>
      <c r="AD51" s="38" t="str">
        <f t="shared" si="5"/>
        <v>001001010000</v>
      </c>
    </row>
    <row r="52" spans="1:30">
      <c r="A52" s="9" t="str">
        <f>IF('DATA ACCURATE'!A55&lt;&gt;"",'DATA ACCURATE'!A55,"")</f>
        <v>HANDOYO</v>
      </c>
      <c r="B52" s="9" t="str">
        <f>IF('DATA ACCURATE'!D55&lt;&gt;"",'DATA ACCURATE'!D55,"")</f>
        <v>K1906963</v>
      </c>
      <c r="C52" s="38" t="str">
        <f>IF($AD52="000000000000","",INDEX(DATABASE!$W$12:$W$71,MATCH($AD52,DATABASE!$V$12:$V$71,0)))</f>
        <v>A05</v>
      </c>
      <c r="D52" s="34">
        <f>IF(C52="","",IF(E52="",INDEX(DATABASE!$AF$13:$AF$62,MATCH($C52,DATABASE!$AC$13:$AC$62,0)),IF(E52="2x D11",INDEX(DATABASE!$AF$13:$AF$62,MATCH($C52,DATABASE!$AC$13:$AC$62,0))+2*DATABASE!$AF$62,IF(E52="3x D11",INDEX(DATABASE!$AF$13:$AF$62,MATCH($C52,DATABASE!$AC$13:$AC$62,0))+3*DATABASE!$AF$62,""))))</f>
        <v>25800</v>
      </c>
      <c r="E52" s="38" t="str">
        <f>IF(AND($K52="Y",$G52&lt;&gt;"UNYIL",$F52&lt;DATABASE!$O$8),"2x D11",IF(AND($K52="Y",$G52&lt;&gt;"UNYIL",$F52&gt;=DATABASE!$O$8),"3x D11",""))</f>
        <v>2x D11</v>
      </c>
      <c r="F52" s="9">
        <f>IF('DATA ACCURATE'!N55&lt;&gt;"",'DATA ACCURATE'!N55,"")</f>
        <v>4.5</v>
      </c>
      <c r="G52" t="str">
        <f>IF(F52="","",IF(F52&lt;=DATABASE!$I$8,"UNYIL",IF(F52&lt;=DATABASE!$J$8,"KECIL",IF(F52&lt;DATABASE!$K$8,"TANGGUNG",IF(F52&gt;=DATABASE!$K$8,"BESAR","")))))</f>
        <v>KECIL</v>
      </c>
      <c r="H52" s="16" t="str">
        <f>IF('DATA ACCURATE'!J55&lt;&gt;"",'DATA ACCURATE'!J55,"")</f>
        <v>04 OKT 2019</v>
      </c>
      <c r="I52" s="35">
        <f>IF(B52&lt;&gt;"",IFERROR(VLOOKUP(B52,'DATA TIMBANGAN'!G:M,7,FALSE),VLOOKUP(B52,'DATA TIMBANGAN'!G:M,7)),"")</f>
        <v>0.67634259259259266</v>
      </c>
      <c r="J52" s="25" t="str">
        <f>IF(H52&lt;&gt;"",IFERROR(INDEX(DATABASE!$Z$19:$Z$38,MATCH(DATEVALUE(H52),DATABASE!$AA$19:$AA$38,0)),INDEX(DATABASE!$Z$12:$Z$18,MATCH(WEEKDAY(H52,2),DATABASE!$AA$12:$AA$18,0))),"")</f>
        <v>JUMAT</v>
      </c>
      <c r="K52" s="25" t="str">
        <f>IF('DATA ACCURATE'!V55&lt;&gt;"",'DATA ACCURATE'!V55,"")</f>
        <v>Y</v>
      </c>
      <c r="L52" s="80" t="str">
        <f>IF($H52="","",IF(OR($J52="LIBUR",AND($L51="LIBUR",$O51=$O52)),"LIBUR",IF(AND(OR($L51="LUAR JAM KERJA 1",$L51="LUAR JAM KERJA 2"),OR(OR(AND($H51=$H52,AND(OR($I52&gt;DATABASE!$J$3,$I52&lt;DATABASE!$J$6),((DATEVALUE($H52)+$I52)-(DATEVALUE($H51)+$I51))&lt;DATABASE!$J$6)),AND($H51=$H52,$O51=$O52,OR($I52&gt;DATABASE!$J$6,$I52&lt;DATABASE!$J$3))),AND(($H52-$H51)=1,OR($I52&lt;DATABASE!$I$6,((DATEVALUE($H52)+$I52)-(DATEVALUE($H51)+$I51))&lt;DATABASE!$J$6))),$A52=$A51),"LUAR JAM KERJA 2",IF(AND(OR(WEEKDAY($H52,2)=1,WEEKDAY($H52,2)=2,WEEKDAY($H52,2)=3,WEEKDAY($H52,2)=4,WEEKDAY($H52,2)=5),$I52&lt;=DATABASE!$J$3,$I52&gt;=DATABASE!$I$3),"JAM KERJA",IF(AND(WEEKDAY($H52,2)=6,$I52&lt;=DATABASE!$J$4,$I52&gt;=DATABASE!$I$4),"JAM KERJA","LUAR JAM KERJA 1")))))</f>
        <v>LUAR JAM KERJA 1</v>
      </c>
      <c r="M52" s="33">
        <f>IF('DATA ACCURATE'!T55&lt;&gt;"",IF('DATA ACCURATE'!T55&gt;100,'DATA ACCURATE'!T55/10,'DATA ACCURATE'!T55),"")</f>
        <v>25</v>
      </c>
      <c r="N52" t="str">
        <f>IF(M52="","",IF(M52&lt;=DATABASE!$I$9,"LOKAL",IF(M52&lt;DATABASE!$J$9,"LUAR KOTA 1",IF($M52&gt;=DATABASE!$J$9,"LUAR KOTA 2",""))))</f>
        <v>LUAR KOTA 1</v>
      </c>
      <c r="O52" s="38" t="str">
        <f>IF('DATA ACCURATE'!L55&lt;&gt;"",'DATA ACCURATE'!L55,"")</f>
        <v>Bambang Bp-Jl Cemara Sari I Blok CG 33 Bukit Kencana Jaya</v>
      </c>
      <c r="Q52" s="38">
        <f t="shared" si="0"/>
        <v>0</v>
      </c>
      <c r="R52" s="38">
        <f t="shared" si="0"/>
        <v>1</v>
      </c>
      <c r="S52" s="38">
        <f t="shared" si="0"/>
        <v>0</v>
      </c>
      <c r="T52" s="38">
        <f t="shared" si="0"/>
        <v>0</v>
      </c>
      <c r="U52" s="38">
        <f t="shared" si="1"/>
        <v>0</v>
      </c>
      <c r="V52" s="38">
        <f t="shared" si="1"/>
        <v>1</v>
      </c>
      <c r="W52" s="38">
        <f t="shared" si="1"/>
        <v>0</v>
      </c>
      <c r="X52" s="38">
        <f t="shared" si="2"/>
        <v>0</v>
      </c>
      <c r="Y52" s="38">
        <f t="shared" si="2"/>
        <v>1</v>
      </c>
      <c r="Z52" s="38">
        <f t="shared" si="2"/>
        <v>0</v>
      </c>
      <c r="AA52" s="38">
        <f t="shared" si="2"/>
        <v>0</v>
      </c>
      <c r="AB52" s="38">
        <f t="shared" si="3"/>
        <v>0</v>
      </c>
      <c r="AC52" s="38">
        <f t="shared" si="4"/>
        <v>2</v>
      </c>
      <c r="AD52" s="38" t="str">
        <f t="shared" si="5"/>
        <v>010001001000</v>
      </c>
    </row>
    <row r="53" spans="1:30">
      <c r="A53" s="9" t="str">
        <f>IF('DATA ACCURATE'!A56&lt;&gt;"",'DATA ACCURATE'!A56,"")</f>
        <v>HANDOYO</v>
      </c>
      <c r="B53" s="9" t="str">
        <f>IF('DATA ACCURATE'!D56&lt;&gt;"",'DATA ACCURATE'!D56,"")</f>
        <v>K1906982</v>
      </c>
      <c r="C53" s="38" t="str">
        <f>IF($AD53="000000000000","",INDEX(DATABASE!$W$12:$W$71,MATCH($AD53,DATABASE!$V$12:$V$71,0)))</f>
        <v>B04</v>
      </c>
      <c r="D53" s="34">
        <f>IF(C53="","",IF(E53="",INDEX(DATABASE!$AF$13:$AF$62,MATCH($C53,DATABASE!$AC$13:$AC$62,0)),IF(E53="2x D11",INDEX(DATABASE!$AF$13:$AF$62,MATCH($C53,DATABASE!$AC$13:$AC$62,0))+2*DATABASE!$AF$62,IF(E53="3x D11",INDEX(DATABASE!$AF$13:$AF$62,MATCH($C53,DATABASE!$AC$13:$AC$62,0))+3*DATABASE!$AF$62,""))))</f>
        <v>10600</v>
      </c>
      <c r="E53" s="38" t="str">
        <f>IF(AND($K53="Y",$G53&lt;&gt;"UNYIL",$F53&lt;DATABASE!$O$8),"2x D11",IF(AND($K53="Y",$G53&lt;&gt;"UNYIL",$F53&gt;=DATABASE!$O$8),"3x D11",""))</f>
        <v/>
      </c>
      <c r="F53" s="9">
        <f>IF('DATA ACCURATE'!N56&lt;&gt;"",'DATA ACCURATE'!N56,"")</f>
        <v>6</v>
      </c>
      <c r="G53" t="str">
        <f>IF(F53="","",IF(F53&lt;=DATABASE!$I$8,"UNYIL",IF(F53&lt;=DATABASE!$J$8,"KECIL",IF(F53&lt;DATABASE!$K$8,"TANGGUNG",IF(F53&gt;=DATABASE!$K$8,"BESAR","")))))</f>
        <v>TANGGUNG</v>
      </c>
      <c r="H53" s="16" t="str">
        <f>IF('DATA ACCURATE'!J56&lt;&gt;"",'DATA ACCURATE'!J56,"")</f>
        <v>05 OKT 2019</v>
      </c>
      <c r="I53" s="35">
        <f>IF(B53&lt;&gt;"",IFERROR(VLOOKUP(B53,'DATA TIMBANGAN'!G:M,7,FALSE),VLOOKUP(B53,'DATA TIMBANGAN'!G:M,7)),"")</f>
        <v>0.32269675925925928</v>
      </c>
      <c r="J53" s="25" t="str">
        <f>IF(H53&lt;&gt;"",IFERROR(INDEX(DATABASE!$Z$19:$Z$38,MATCH(DATEVALUE(H53),DATABASE!$AA$19:$AA$38,0)),INDEX(DATABASE!$Z$12:$Z$18,MATCH(WEEKDAY(H53,2),DATABASE!$AA$12:$AA$18,0))),"")</f>
        <v>SABTU</v>
      </c>
      <c r="K53" s="25" t="str">
        <f>IF('DATA ACCURATE'!V56&lt;&gt;"",'DATA ACCURATE'!V56,"")</f>
        <v>N</v>
      </c>
      <c r="L53" s="80" t="str">
        <f>IF($H53="","",IF(OR($J53="LIBUR",AND($L52="LIBUR",$O52=$O53)),"LIBUR",IF(AND(OR($L52="LUAR JAM KERJA 1",$L52="LUAR JAM KERJA 2"),OR(OR(AND($H52=$H53,AND(OR($I53&gt;DATABASE!$J$3,$I53&lt;DATABASE!$J$6),((DATEVALUE($H53)+$I53)-(DATEVALUE($H52)+$I52))&lt;DATABASE!$J$6)),AND($H52=$H53,$O52=$O53,OR($I53&gt;DATABASE!$J$6,$I53&lt;DATABASE!$J$3))),AND(($H53-$H52)=1,OR($I53&lt;DATABASE!$I$6,((DATEVALUE($H53)+$I53)-(DATEVALUE($H52)+$I52))&lt;DATABASE!$J$6))),$A53=$A52),"LUAR JAM KERJA 2",IF(AND(OR(WEEKDAY($H53,2)=1,WEEKDAY($H53,2)=2,WEEKDAY($H53,2)=3,WEEKDAY($H53,2)=4,WEEKDAY($H53,2)=5),$I53&lt;=DATABASE!$J$3,$I53&gt;=DATABASE!$I$3),"JAM KERJA",IF(AND(WEEKDAY($H53,2)=6,$I53&lt;=DATABASE!$J$4,$I53&gt;=DATABASE!$I$4),"JAM KERJA","LUAR JAM KERJA 1")))))</f>
        <v>JAM KERJA</v>
      </c>
      <c r="M53" s="33">
        <f>IF('DATA ACCURATE'!T56&lt;&gt;"",IF('DATA ACCURATE'!T56&gt;100,'DATA ACCURATE'!T56/10,'DATA ACCURATE'!T56),"")</f>
        <v>30</v>
      </c>
      <c r="N53" t="str">
        <f>IF(M53="","",IF(M53&lt;=DATABASE!$I$9,"LOKAL",IF(M53&lt;DATABASE!$J$9,"LUAR KOTA 1",IF($M53&gt;=DATABASE!$J$9,"LUAR KOTA 2",""))))</f>
        <v>LUAR KOTA 1</v>
      </c>
      <c r="O53" s="38" t="str">
        <f>IF('DATA ACCURATE'!L56&lt;&gt;"",'DATA ACCURATE'!L56,"")</f>
        <v>Wuri Pujayanti Ibu-Dsn Sumberejo RT 02 RW 03 Pabelan</v>
      </c>
      <c r="Q53" s="38">
        <f t="shared" si="0"/>
        <v>0</v>
      </c>
      <c r="R53" s="38">
        <f t="shared" si="0"/>
        <v>0</v>
      </c>
      <c r="S53" s="38">
        <f t="shared" si="0"/>
        <v>1</v>
      </c>
      <c r="T53" s="38">
        <f t="shared" si="0"/>
        <v>0</v>
      </c>
      <c r="U53" s="38">
        <f t="shared" si="1"/>
        <v>0</v>
      </c>
      <c r="V53" s="38">
        <f t="shared" si="1"/>
        <v>1</v>
      </c>
      <c r="W53" s="38">
        <f t="shared" si="1"/>
        <v>0</v>
      </c>
      <c r="X53" s="38">
        <f t="shared" si="2"/>
        <v>1</v>
      </c>
      <c r="Y53" s="38">
        <f t="shared" si="2"/>
        <v>0</v>
      </c>
      <c r="Z53" s="38">
        <f t="shared" si="2"/>
        <v>0</v>
      </c>
      <c r="AA53" s="38">
        <f t="shared" si="2"/>
        <v>0</v>
      </c>
      <c r="AB53" s="38">
        <f t="shared" si="3"/>
        <v>0</v>
      </c>
      <c r="AC53" s="38">
        <f t="shared" si="4"/>
        <v>0</v>
      </c>
      <c r="AD53" s="38" t="str">
        <f t="shared" si="5"/>
        <v>001001010000</v>
      </c>
    </row>
    <row r="54" spans="1:30">
      <c r="A54" s="9" t="str">
        <f>IF('DATA ACCURATE'!A57&lt;&gt;"",'DATA ACCURATE'!A57,"")</f>
        <v>HANDOYO</v>
      </c>
      <c r="B54" s="9" t="str">
        <f>IF('DATA ACCURATE'!D57&lt;&gt;"",'DATA ACCURATE'!D57,"")</f>
        <v>K1907004</v>
      </c>
      <c r="C54" s="38" t="str">
        <f>IF($AD54="000000000000","",INDEX(DATABASE!$W$12:$W$71,MATCH($AD54,DATABASE!$V$12:$V$71,0)))</f>
        <v>B04</v>
      </c>
      <c r="D54" s="34">
        <f>IF(C54="","",IF(E54="",INDEX(DATABASE!$AF$13:$AF$62,MATCH($C54,DATABASE!$AC$13:$AC$62,0)),IF(E54="2x D11",INDEX(DATABASE!$AF$13:$AF$62,MATCH($C54,DATABASE!$AC$13:$AC$62,0))+2*DATABASE!$AF$62,IF(E54="3x D11",INDEX(DATABASE!$AF$13:$AF$62,MATCH($C54,DATABASE!$AC$13:$AC$62,0))+3*DATABASE!$AF$62,""))))</f>
        <v>10600</v>
      </c>
      <c r="E54" s="38" t="str">
        <f>IF(AND($K54="Y",$G54&lt;&gt;"UNYIL",$F54&lt;DATABASE!$O$8),"2x D11",IF(AND($K54="Y",$G54&lt;&gt;"UNYIL",$F54&gt;=DATABASE!$O$8),"3x D11",""))</f>
        <v/>
      </c>
      <c r="F54" s="9">
        <f>IF('DATA ACCURATE'!N57&lt;&gt;"",'DATA ACCURATE'!N57,"")</f>
        <v>6</v>
      </c>
      <c r="G54" t="str">
        <f>IF(F54="","",IF(F54&lt;=DATABASE!$I$8,"UNYIL",IF(F54&lt;=DATABASE!$J$8,"KECIL",IF(F54&lt;DATABASE!$K$8,"TANGGUNG",IF(F54&gt;=DATABASE!$K$8,"BESAR","")))))</f>
        <v>TANGGUNG</v>
      </c>
      <c r="H54" s="16" t="str">
        <f>IF('DATA ACCURATE'!J57&lt;&gt;"",'DATA ACCURATE'!J57,"")</f>
        <v>05 OKT 2019</v>
      </c>
      <c r="I54" s="35">
        <f>IF(B54&lt;&gt;"",IFERROR(VLOOKUP(B54,'DATA TIMBANGAN'!G:M,7,FALSE),VLOOKUP(B54,'DATA TIMBANGAN'!G:M,7)),"")</f>
        <v>0.53726851851851853</v>
      </c>
      <c r="J54" s="25" t="str">
        <f>IF(H54&lt;&gt;"",IFERROR(INDEX(DATABASE!$Z$19:$Z$38,MATCH(DATEVALUE(H54),DATABASE!$AA$19:$AA$38,0)),INDEX(DATABASE!$Z$12:$Z$18,MATCH(WEEKDAY(H54,2),DATABASE!$AA$12:$AA$18,0))),"")</f>
        <v>SABTU</v>
      </c>
      <c r="K54" s="25" t="str">
        <f>IF('DATA ACCURATE'!V57&lt;&gt;"",'DATA ACCURATE'!V57,"")</f>
        <v>N</v>
      </c>
      <c r="L54" s="80" t="str">
        <f>IF($H54="","",IF(OR($J54="LIBUR",AND($L53="LIBUR",$O53=$O54)),"LIBUR",IF(AND(OR($L53="LUAR JAM KERJA 1",$L53="LUAR JAM KERJA 2"),OR(OR(AND($H53=$H54,AND(OR($I54&gt;DATABASE!$J$3,$I54&lt;DATABASE!$J$6),((DATEVALUE($H54)+$I54)-(DATEVALUE($H53)+$I53))&lt;DATABASE!$J$6)),AND($H53=$H54,$O53=$O54,OR($I54&gt;DATABASE!$J$6,$I54&lt;DATABASE!$J$3))),AND(($H54-$H53)=1,OR($I54&lt;DATABASE!$I$6,((DATEVALUE($H54)+$I54)-(DATEVALUE($H53)+$I53))&lt;DATABASE!$J$6))),$A54=$A53),"LUAR JAM KERJA 2",IF(AND(OR(WEEKDAY($H54,2)=1,WEEKDAY($H54,2)=2,WEEKDAY($H54,2)=3,WEEKDAY($H54,2)=4,WEEKDAY($H54,2)=5),$I54&lt;=DATABASE!$J$3,$I54&gt;=DATABASE!$I$3),"JAM KERJA",IF(AND(WEEKDAY($H54,2)=6,$I54&lt;=DATABASE!$J$4,$I54&gt;=DATABASE!$I$4),"JAM KERJA","LUAR JAM KERJA 1")))))</f>
        <v>JAM KERJA</v>
      </c>
      <c r="M54" s="33">
        <f>IF('DATA ACCURATE'!T57&lt;&gt;"",IF('DATA ACCURATE'!T57&gt;100,'DATA ACCURATE'!T57/10,'DATA ACCURATE'!T57),"")</f>
        <v>26</v>
      </c>
      <c r="N54" t="str">
        <f>IF(M54="","",IF(M54&lt;=DATABASE!$I$9,"LOKAL",IF(M54&lt;DATABASE!$J$9,"LUAR KOTA 1",IF($M54&gt;=DATABASE!$J$9,"LUAR KOTA 2",""))))</f>
        <v>LUAR KOTA 1</v>
      </c>
      <c r="O54" s="38" t="str">
        <f>IF('DATA ACCURATE'!L57&lt;&gt;"",'DATA ACCURATE'!L57,"")</f>
        <v>PT Artadinata Azzahra Sejahtera-Gedung Dinas Lingk Hidup</v>
      </c>
      <c r="Q54" s="38">
        <f t="shared" si="0"/>
        <v>0</v>
      </c>
      <c r="R54" s="38">
        <f t="shared" si="0"/>
        <v>0</v>
      </c>
      <c r="S54" s="38">
        <f t="shared" si="0"/>
        <v>1</v>
      </c>
      <c r="T54" s="38">
        <f t="shared" si="0"/>
        <v>0</v>
      </c>
      <c r="U54" s="38">
        <f t="shared" si="1"/>
        <v>0</v>
      </c>
      <c r="V54" s="38">
        <f t="shared" si="1"/>
        <v>1</v>
      </c>
      <c r="W54" s="38">
        <f t="shared" si="1"/>
        <v>0</v>
      </c>
      <c r="X54" s="38">
        <f t="shared" si="2"/>
        <v>1</v>
      </c>
      <c r="Y54" s="38">
        <f t="shared" si="2"/>
        <v>0</v>
      </c>
      <c r="Z54" s="38">
        <f t="shared" si="2"/>
        <v>0</v>
      </c>
      <c r="AA54" s="38">
        <f t="shared" si="2"/>
        <v>0</v>
      </c>
      <c r="AB54" s="38">
        <f t="shared" si="3"/>
        <v>0</v>
      </c>
      <c r="AC54" s="38">
        <f t="shared" si="4"/>
        <v>0</v>
      </c>
      <c r="AD54" s="38" t="str">
        <f t="shared" si="5"/>
        <v>001001010000</v>
      </c>
    </row>
    <row r="55" spans="1:30">
      <c r="A55" s="9" t="str">
        <f>IF('DATA ACCURATE'!A58&lt;&gt;"",'DATA ACCURATE'!A58,"")</f>
        <v>HANDOYO</v>
      </c>
      <c r="B55" s="9" t="str">
        <f>IF('DATA ACCURATE'!D58&lt;&gt;"",'DATA ACCURATE'!D58,"")</f>
        <v>K1907028</v>
      </c>
      <c r="C55" s="38" t="str">
        <f>IF($AD55="000000000000","",INDEX(DATABASE!$W$12:$W$71,MATCH($AD55,DATABASE!$V$12:$V$71,0)))</f>
        <v>B05</v>
      </c>
      <c r="D55" s="34">
        <f>IF(C55="","",IF(E55="",INDEX(DATABASE!$AF$13:$AF$62,MATCH($C55,DATABASE!$AC$13:$AC$62,0)),IF(E55="2x D11",INDEX(DATABASE!$AF$13:$AF$62,MATCH($C55,DATABASE!$AC$13:$AC$62,0))+2*DATABASE!$AF$62,IF(E55="3x D11",INDEX(DATABASE!$AF$13:$AF$62,MATCH($C55,DATABASE!$AC$13:$AC$62,0))+3*DATABASE!$AF$62,""))))</f>
        <v>15900</v>
      </c>
      <c r="E55" s="38" t="str">
        <f>IF(AND($K55="Y",$G55&lt;&gt;"UNYIL",$F55&lt;DATABASE!$O$8),"2x D11",IF(AND($K55="Y",$G55&lt;&gt;"UNYIL",$F55&gt;=DATABASE!$O$8),"3x D11",""))</f>
        <v/>
      </c>
      <c r="F55" s="9">
        <f>IF('DATA ACCURATE'!N58&lt;&gt;"",'DATA ACCURATE'!N58,"")</f>
        <v>6.5</v>
      </c>
      <c r="G55" t="str">
        <f>IF(F55="","",IF(F55&lt;=DATABASE!$I$8,"UNYIL",IF(F55&lt;=DATABASE!$J$8,"KECIL",IF(F55&lt;DATABASE!$K$8,"TANGGUNG",IF(F55&gt;=DATABASE!$K$8,"BESAR","")))))</f>
        <v>TANGGUNG</v>
      </c>
      <c r="H55" s="16" t="str">
        <f>IF('DATA ACCURATE'!J58&lt;&gt;"",'DATA ACCURATE'!J58,"")</f>
        <v>05 OKT 2019</v>
      </c>
      <c r="I55" s="35">
        <f>IF(B55&lt;&gt;"",IFERROR(VLOOKUP(B55,'DATA TIMBANGAN'!G:M,7,FALSE),VLOOKUP(B55,'DATA TIMBANGAN'!G:M,7)),"")</f>
        <v>0.83898148148148144</v>
      </c>
      <c r="J55" s="25" t="str">
        <f>IF(H55&lt;&gt;"",IFERROR(INDEX(DATABASE!$Z$19:$Z$38,MATCH(DATEVALUE(H55),DATABASE!$AA$19:$AA$38,0)),INDEX(DATABASE!$Z$12:$Z$18,MATCH(WEEKDAY(H55,2),DATABASE!$AA$12:$AA$18,0))),"")</f>
        <v>SABTU</v>
      </c>
      <c r="K55" s="25" t="str">
        <f>IF('DATA ACCURATE'!V58&lt;&gt;"",'DATA ACCURATE'!V58,"")</f>
        <v>N</v>
      </c>
      <c r="L55" s="80" t="str">
        <f>IF($H55="","",IF(OR($J55="LIBUR",AND($L54="LIBUR",$O54=$O55)),"LIBUR",IF(AND(OR($L54="LUAR JAM KERJA 1",$L54="LUAR JAM KERJA 2"),OR(OR(AND($H54=$H55,AND(OR($I55&gt;DATABASE!$J$3,$I55&lt;DATABASE!$J$6),((DATEVALUE($H55)+$I55)-(DATEVALUE($H54)+$I54))&lt;DATABASE!$J$6)),AND($H54=$H55,$O54=$O55,OR($I55&gt;DATABASE!$J$6,$I55&lt;DATABASE!$J$3))),AND(($H55-$H54)=1,OR($I55&lt;DATABASE!$I$6,((DATEVALUE($H55)+$I55)-(DATEVALUE($H54)+$I54))&lt;DATABASE!$J$6))),$A55=$A54),"LUAR JAM KERJA 2",IF(AND(OR(WEEKDAY($H55,2)=1,WEEKDAY($H55,2)=2,WEEKDAY($H55,2)=3,WEEKDAY($H55,2)=4,WEEKDAY($H55,2)=5),$I55&lt;=DATABASE!$J$3,$I55&gt;=DATABASE!$I$3),"JAM KERJA",IF(AND(WEEKDAY($H55,2)=6,$I55&lt;=DATABASE!$J$4,$I55&gt;=DATABASE!$I$4),"JAM KERJA","LUAR JAM KERJA 1")))))</f>
        <v>LUAR JAM KERJA 1</v>
      </c>
      <c r="M55" s="33">
        <f>IF('DATA ACCURATE'!T58&lt;&gt;"",IF('DATA ACCURATE'!T58&gt;100,'DATA ACCURATE'!T58/10,'DATA ACCURATE'!T58),"")</f>
        <v>35</v>
      </c>
      <c r="N55" t="str">
        <f>IF(M55="","",IF(M55&lt;=DATABASE!$I$9,"LOKAL",IF(M55&lt;DATABASE!$J$9,"LUAR KOTA 1",IF($M55&gt;=DATABASE!$J$9,"LUAR KOTA 2",""))))</f>
        <v>LUAR KOTA 1</v>
      </c>
      <c r="O55" s="38" t="str">
        <f>IF('DATA ACCURATE'!L58&lt;&gt;"",'DATA ACCURATE'!L58,"")</f>
        <v>Parjono Bp-Regunung</v>
      </c>
      <c r="Q55" s="38">
        <f t="shared" si="0"/>
        <v>0</v>
      </c>
      <c r="R55" s="38">
        <f t="shared" si="0"/>
        <v>0</v>
      </c>
      <c r="S55" s="38">
        <f t="shared" si="0"/>
        <v>1</v>
      </c>
      <c r="T55" s="38">
        <f t="shared" si="0"/>
        <v>0</v>
      </c>
      <c r="U55" s="38">
        <f t="shared" si="1"/>
        <v>0</v>
      </c>
      <c r="V55" s="38">
        <f t="shared" si="1"/>
        <v>1</v>
      </c>
      <c r="W55" s="38">
        <f t="shared" si="1"/>
        <v>0</v>
      </c>
      <c r="X55" s="38">
        <f t="shared" si="2"/>
        <v>0</v>
      </c>
      <c r="Y55" s="38">
        <f t="shared" si="2"/>
        <v>1</v>
      </c>
      <c r="Z55" s="38">
        <f t="shared" si="2"/>
        <v>0</v>
      </c>
      <c r="AA55" s="38">
        <f t="shared" si="2"/>
        <v>0</v>
      </c>
      <c r="AB55" s="38">
        <f t="shared" si="3"/>
        <v>0</v>
      </c>
      <c r="AC55" s="38">
        <f t="shared" si="4"/>
        <v>0</v>
      </c>
      <c r="AD55" s="38" t="str">
        <f t="shared" si="5"/>
        <v>001001001000</v>
      </c>
    </row>
    <row r="56" spans="1:30">
      <c r="A56" s="9" t="str">
        <f>IF('DATA ACCURATE'!A59&lt;&gt;"",'DATA ACCURATE'!A59,"")</f>
        <v>IMAM</v>
      </c>
      <c r="B56" s="9" t="str">
        <f>IF('DATA ACCURATE'!D59&lt;&gt;"",'DATA ACCURATE'!D59,"")</f>
        <v>K1906840</v>
      </c>
      <c r="C56" s="38" t="str">
        <f>IF($AD56="000000000000","",INDEX(DATABASE!$W$12:$W$71,MATCH($AD56,DATABASE!$V$12:$V$71,0)))</f>
        <v>A01</v>
      </c>
      <c r="D56" s="34">
        <f>IF(C56="","",IF(E56="",INDEX(DATABASE!$AF$13:$AF$62,MATCH($C56,DATABASE!$AC$13:$AC$62,0)),IF(E56="2x D11",INDEX(DATABASE!$AF$13:$AF$62,MATCH($C56,DATABASE!$AC$13:$AC$62,0))+2*DATABASE!$AF$62,IF(E56="3x D11",INDEX(DATABASE!$AF$13:$AF$62,MATCH($C56,DATABASE!$AC$13:$AC$62,0))+3*DATABASE!$AF$62,""))))</f>
        <v>6300</v>
      </c>
      <c r="E56" s="38" t="str">
        <f>IF(AND($K56="Y",$G56&lt;&gt;"UNYIL",$F56&lt;DATABASE!$O$8),"2x D11",IF(AND($K56="Y",$G56&lt;&gt;"UNYIL",$F56&gt;=DATABASE!$O$8),"3x D11",""))</f>
        <v/>
      </c>
      <c r="F56" s="9">
        <f>IF('DATA ACCURATE'!N59&lt;&gt;"",'DATA ACCURATE'!N59,"")</f>
        <v>2</v>
      </c>
      <c r="G56" t="str">
        <f>IF(F56="","",IF(F56&lt;=DATABASE!$I$8,"UNYIL",IF(F56&lt;=DATABASE!$J$8,"KECIL",IF(F56&lt;DATABASE!$K$8,"TANGGUNG",IF(F56&gt;=DATABASE!$K$8,"BESAR","")))))</f>
        <v>UNYIL</v>
      </c>
      <c r="H56" s="16" t="str">
        <f>IF('DATA ACCURATE'!J59&lt;&gt;"",'DATA ACCURATE'!J59,"")</f>
        <v>01 OKT 2019</v>
      </c>
      <c r="I56" s="35">
        <f>IF(B56&lt;&gt;"",IFERROR(VLOOKUP(B56,'DATA TIMBANGAN'!G:M,7,FALSE),VLOOKUP(B56,'DATA TIMBANGAN'!G:M,7)),"")</f>
        <v>0.36416666666666669</v>
      </c>
      <c r="J56" s="25" t="str">
        <f>IF(H56&lt;&gt;"",IFERROR(INDEX(DATABASE!$Z$19:$Z$38,MATCH(DATEVALUE(H56),DATABASE!$AA$19:$AA$38,0)),INDEX(DATABASE!$Z$12:$Z$18,MATCH(WEEKDAY(H56,2),DATABASE!$AA$12:$AA$18,0))),"")</f>
        <v>SELASA</v>
      </c>
      <c r="K56" s="25" t="str">
        <f>IF('DATA ACCURATE'!V59&lt;&gt;"",'DATA ACCURATE'!V59,"")</f>
        <v>N</v>
      </c>
      <c r="L56" s="80" t="str">
        <f>IF($H56="","",IF(OR($J56="LIBUR",AND($L55="LIBUR",$O55=$O56)),"LIBUR",IF(AND(OR($L55="LUAR JAM KERJA 1",$L55="LUAR JAM KERJA 2"),OR(OR(AND($H55=$H56,AND(OR($I56&gt;DATABASE!$J$3,$I56&lt;DATABASE!$J$6),((DATEVALUE($H56)+$I56)-(DATEVALUE($H55)+$I55))&lt;DATABASE!$J$6)),AND($H55=$H56,$O55=$O56,OR($I56&gt;DATABASE!$J$6,$I56&lt;DATABASE!$J$3))),AND(($H56-$H55)=1,OR($I56&lt;DATABASE!$I$6,((DATEVALUE($H56)+$I56)-(DATEVALUE($H55)+$I55))&lt;DATABASE!$J$6))),$A56=$A55),"LUAR JAM KERJA 2",IF(AND(OR(WEEKDAY($H56,2)=1,WEEKDAY($H56,2)=2,WEEKDAY($H56,2)=3,WEEKDAY($H56,2)=4,WEEKDAY($H56,2)=5),$I56&lt;=DATABASE!$J$3,$I56&gt;=DATABASE!$I$3),"JAM KERJA",IF(AND(WEEKDAY($H56,2)=6,$I56&lt;=DATABASE!$J$4,$I56&gt;=DATABASE!$I$4),"JAM KERJA","LUAR JAM KERJA 1")))))</f>
        <v>JAM KERJA</v>
      </c>
      <c r="M56" s="33">
        <f>IF('DATA ACCURATE'!T59&lt;&gt;"",IF('DATA ACCURATE'!T59&gt;100,'DATA ACCURATE'!T59/10,'DATA ACCURATE'!T59),"")</f>
        <v>1</v>
      </c>
      <c r="N56" t="str">
        <f>IF(M56="","",IF(M56&lt;=DATABASE!$I$9,"LOKAL",IF(M56&lt;DATABASE!$J$9,"LUAR KOTA 1",IF($M56&gt;=DATABASE!$J$9,"LUAR KOTA 2",""))))</f>
        <v>LOKAL</v>
      </c>
      <c r="O56" s="38" t="str">
        <f>IF('DATA ACCURATE'!L59&lt;&gt;"",'DATA ACCURATE'!L59,"")</f>
        <v>Jati Kencana CV-Akses Depo Gembongan</v>
      </c>
      <c r="Q56" s="38">
        <f t="shared" si="0"/>
        <v>1</v>
      </c>
      <c r="R56" s="38">
        <f t="shared" si="0"/>
        <v>0</v>
      </c>
      <c r="S56" s="38">
        <f t="shared" si="0"/>
        <v>0</v>
      </c>
      <c r="T56" s="38">
        <f t="shared" si="0"/>
        <v>0</v>
      </c>
      <c r="U56" s="38">
        <f t="shared" si="1"/>
        <v>1</v>
      </c>
      <c r="V56" s="38">
        <f t="shared" si="1"/>
        <v>0</v>
      </c>
      <c r="W56" s="38">
        <f t="shared" si="1"/>
        <v>0</v>
      </c>
      <c r="X56" s="38">
        <f t="shared" si="2"/>
        <v>1</v>
      </c>
      <c r="Y56" s="38">
        <f t="shared" si="2"/>
        <v>0</v>
      </c>
      <c r="Z56" s="38">
        <f t="shared" si="2"/>
        <v>0</v>
      </c>
      <c r="AA56" s="38">
        <f t="shared" si="2"/>
        <v>0</v>
      </c>
      <c r="AB56" s="38">
        <f t="shared" si="3"/>
        <v>0</v>
      </c>
      <c r="AC56" s="38">
        <f t="shared" si="4"/>
        <v>0</v>
      </c>
      <c r="AD56" s="38" t="str">
        <f t="shared" si="5"/>
        <v>100010010000</v>
      </c>
    </row>
    <row r="57" spans="1:30">
      <c r="A57" s="9" t="str">
        <f>IF('DATA ACCURATE'!A60&lt;&gt;"",'DATA ACCURATE'!A60,"")</f>
        <v>IMAM</v>
      </c>
      <c r="B57" s="9" t="str">
        <f>IF('DATA ACCURATE'!D60&lt;&gt;"",'DATA ACCURATE'!D60,"")</f>
        <v>K1906856</v>
      </c>
      <c r="C57" s="38" t="str">
        <f>IF($AD57="000000000000","",INDEX(DATABASE!$W$12:$W$71,MATCH($AD57,DATABASE!$V$12:$V$71,0)))</f>
        <v>A04</v>
      </c>
      <c r="D57" s="34">
        <f>IF(C57="","",IF(E57="",INDEX(DATABASE!$AF$13:$AF$62,MATCH($C57,DATABASE!$AC$13:$AC$62,0)),IF(E57="2x D11",INDEX(DATABASE!$AF$13:$AF$62,MATCH($C57,DATABASE!$AC$13:$AC$62,0))+2*DATABASE!$AF$62,IF(E57="3x D11",INDEX(DATABASE!$AF$13:$AF$62,MATCH($C57,DATABASE!$AC$13:$AC$62,0))+3*DATABASE!$AF$62,""))))</f>
        <v>8900</v>
      </c>
      <c r="E57" s="38" t="str">
        <f>IF(AND($K57="Y",$G57&lt;&gt;"UNYIL",$F57&lt;DATABASE!$O$8),"2x D11",IF(AND($K57="Y",$G57&lt;&gt;"UNYIL",$F57&gt;=DATABASE!$O$8),"3x D11",""))</f>
        <v/>
      </c>
      <c r="F57" s="9">
        <f>IF('DATA ACCURATE'!N60&lt;&gt;"",'DATA ACCURATE'!N60,"")</f>
        <v>3</v>
      </c>
      <c r="G57" t="str">
        <f>IF(F57="","",IF(F57&lt;=DATABASE!$I$8,"UNYIL",IF(F57&lt;=DATABASE!$J$8,"KECIL",IF(F57&lt;DATABASE!$K$8,"TANGGUNG",IF(F57&gt;=DATABASE!$K$8,"BESAR","")))))</f>
        <v>KECIL</v>
      </c>
      <c r="H57" s="16" t="str">
        <f>IF('DATA ACCURATE'!J60&lt;&gt;"",'DATA ACCURATE'!J60,"")</f>
        <v>01 OKT 2019</v>
      </c>
      <c r="I57" s="35">
        <f>IF(B57&lt;&gt;"",IFERROR(VLOOKUP(B57,'DATA TIMBANGAN'!G:M,7,FALSE),VLOOKUP(B57,'DATA TIMBANGAN'!G:M,7)),"")</f>
        <v>0.56015046296296289</v>
      </c>
      <c r="J57" s="25" t="str">
        <f>IF(H57&lt;&gt;"",IFERROR(INDEX(DATABASE!$Z$19:$Z$38,MATCH(DATEVALUE(H57),DATABASE!$AA$19:$AA$38,0)),INDEX(DATABASE!$Z$12:$Z$18,MATCH(WEEKDAY(H57,2),DATABASE!$AA$12:$AA$18,0))),"")</f>
        <v>SELASA</v>
      </c>
      <c r="K57" s="25" t="str">
        <f>IF('DATA ACCURATE'!V60&lt;&gt;"",'DATA ACCURATE'!V60,"")</f>
        <v>N</v>
      </c>
      <c r="L57" s="80" t="str">
        <f>IF($H57="","",IF(OR($J57="LIBUR",AND($L56="LIBUR",$O56=$O57)),"LIBUR",IF(AND(OR($L56="LUAR JAM KERJA 1",$L56="LUAR JAM KERJA 2"),OR(OR(AND($H56=$H57,AND(OR($I57&gt;DATABASE!$J$3,$I57&lt;DATABASE!$J$6),((DATEVALUE($H57)+$I57)-(DATEVALUE($H56)+$I56))&lt;DATABASE!$J$6)),AND($H56=$H57,$O56=$O57,OR($I57&gt;DATABASE!$J$6,$I57&lt;DATABASE!$J$3))),AND(($H57-$H56)=1,OR($I57&lt;DATABASE!$I$6,((DATEVALUE($H57)+$I57)-(DATEVALUE($H56)+$I56))&lt;DATABASE!$J$6))),$A57=$A56),"LUAR JAM KERJA 2",IF(AND(OR(WEEKDAY($H57,2)=1,WEEKDAY($H57,2)=2,WEEKDAY($H57,2)=3,WEEKDAY($H57,2)=4,WEEKDAY($H57,2)=5),$I57&lt;=DATABASE!$J$3,$I57&gt;=DATABASE!$I$3),"JAM KERJA",IF(AND(WEEKDAY($H57,2)=6,$I57&lt;=DATABASE!$J$4,$I57&gt;=DATABASE!$I$4),"JAM KERJA","LUAR JAM KERJA 1")))))</f>
        <v>JAM KERJA</v>
      </c>
      <c r="M57" s="33">
        <f>IF('DATA ACCURATE'!T60&lt;&gt;"",IF('DATA ACCURATE'!T60&gt;100,'DATA ACCURATE'!T60/10,'DATA ACCURATE'!T60),"")</f>
        <v>32</v>
      </c>
      <c r="N57" t="str">
        <f>IF(M57="","",IF(M57&lt;=DATABASE!$I$9,"LOKAL",IF(M57&lt;DATABASE!$J$9,"LUAR KOTA 1",IF($M57&gt;=DATABASE!$J$9,"LUAR KOTA 2",""))))</f>
        <v>LUAR KOTA 1</v>
      </c>
      <c r="O57" s="38" t="str">
        <f>IF('DATA ACCURATE'!L60&lt;&gt;"",'DATA ACCURATE'!L60,"")</f>
        <v>CV Wirawan-Jl Pemuda No 46 Semarang</v>
      </c>
      <c r="Q57" s="38">
        <f t="shared" si="0"/>
        <v>0</v>
      </c>
      <c r="R57" s="38">
        <f t="shared" si="0"/>
        <v>1</v>
      </c>
      <c r="S57" s="38">
        <f t="shared" si="0"/>
        <v>0</v>
      </c>
      <c r="T57" s="38">
        <f t="shared" si="0"/>
        <v>0</v>
      </c>
      <c r="U57" s="38">
        <f t="shared" si="1"/>
        <v>0</v>
      </c>
      <c r="V57" s="38">
        <f t="shared" si="1"/>
        <v>1</v>
      </c>
      <c r="W57" s="38">
        <f t="shared" si="1"/>
        <v>0</v>
      </c>
      <c r="X57" s="38">
        <f t="shared" si="2"/>
        <v>1</v>
      </c>
      <c r="Y57" s="38">
        <f t="shared" si="2"/>
        <v>0</v>
      </c>
      <c r="Z57" s="38">
        <f t="shared" si="2"/>
        <v>0</v>
      </c>
      <c r="AA57" s="38">
        <f t="shared" si="2"/>
        <v>0</v>
      </c>
      <c r="AB57" s="38">
        <f t="shared" si="3"/>
        <v>0</v>
      </c>
      <c r="AC57" s="38">
        <f t="shared" si="4"/>
        <v>0</v>
      </c>
      <c r="AD57" s="38" t="str">
        <f t="shared" si="5"/>
        <v>010001010000</v>
      </c>
    </row>
    <row r="58" spans="1:30">
      <c r="A58" s="9" t="str">
        <f>IF('DATA ACCURATE'!A61&lt;&gt;"",'DATA ACCURATE'!A61,"")</f>
        <v>IMAM</v>
      </c>
      <c r="B58" s="9" t="str">
        <f>IF('DATA ACCURATE'!D61&lt;&gt;"",'DATA ACCURATE'!D61,"")</f>
        <v>K1906894</v>
      </c>
      <c r="C58" s="38" t="str">
        <f>IF($AD58="000000000000","",INDEX(DATABASE!$W$12:$W$71,MATCH($AD58,DATABASE!$V$12:$V$71,0)))</f>
        <v>A04</v>
      </c>
      <c r="D58" s="34">
        <f>IF(C58="","",IF(E58="",INDEX(DATABASE!$AF$13:$AF$62,MATCH($C58,DATABASE!$AC$13:$AC$62,0)),IF(E58="2x D11",INDEX(DATABASE!$AF$13:$AF$62,MATCH($C58,DATABASE!$AC$13:$AC$62,0))+2*DATABASE!$AF$62,IF(E58="3x D11",INDEX(DATABASE!$AF$13:$AF$62,MATCH($C58,DATABASE!$AC$13:$AC$62,0))+3*DATABASE!$AF$62,""))))</f>
        <v>8900</v>
      </c>
      <c r="E58" s="38" t="str">
        <f>IF(AND($K58="Y",$G58&lt;&gt;"UNYIL",$F58&lt;DATABASE!$O$8),"2x D11",IF(AND($K58="Y",$G58&lt;&gt;"UNYIL",$F58&gt;=DATABASE!$O$8),"3x D11",""))</f>
        <v/>
      </c>
      <c r="F58" s="9">
        <f>IF('DATA ACCURATE'!N61&lt;&gt;"",'DATA ACCURATE'!N61,"")</f>
        <v>3</v>
      </c>
      <c r="G58" t="str">
        <f>IF(F58="","",IF(F58&lt;=DATABASE!$I$8,"UNYIL",IF(F58&lt;=DATABASE!$J$8,"KECIL",IF(F58&lt;DATABASE!$K$8,"TANGGUNG",IF(F58&gt;=DATABASE!$K$8,"BESAR","")))))</f>
        <v>KECIL</v>
      </c>
      <c r="H58" s="16" t="str">
        <f>IF('DATA ACCURATE'!J61&lt;&gt;"",'DATA ACCURATE'!J61,"")</f>
        <v>03 OKT 2019</v>
      </c>
      <c r="I58" s="35">
        <f>IF(B58&lt;&gt;"",IFERROR(VLOOKUP(B58,'DATA TIMBANGAN'!G:M,7,FALSE),VLOOKUP(B58,'DATA TIMBANGAN'!G:M,7)),"")</f>
        <v>0.39700231481481479</v>
      </c>
      <c r="J58" s="25" t="str">
        <f>IF(H58&lt;&gt;"",IFERROR(INDEX(DATABASE!$Z$19:$Z$38,MATCH(DATEVALUE(H58),DATABASE!$AA$19:$AA$38,0)),INDEX(DATABASE!$Z$12:$Z$18,MATCH(WEEKDAY(H58,2),DATABASE!$AA$12:$AA$18,0))),"")</f>
        <v>KAMIS</v>
      </c>
      <c r="K58" s="25" t="str">
        <f>IF('DATA ACCURATE'!V61&lt;&gt;"",'DATA ACCURATE'!V61,"")</f>
        <v>N</v>
      </c>
      <c r="L58" s="80" t="str">
        <f>IF($H58="","",IF(OR($J58="LIBUR",AND($L57="LIBUR",$O57=$O58)),"LIBUR",IF(AND(OR($L57="LUAR JAM KERJA 1",$L57="LUAR JAM KERJA 2"),OR(OR(AND($H57=$H58,AND(OR($I58&gt;DATABASE!$J$3,$I58&lt;DATABASE!$J$6),((DATEVALUE($H58)+$I58)-(DATEVALUE($H57)+$I57))&lt;DATABASE!$J$6)),AND($H57=$H58,$O57=$O58,OR($I58&gt;DATABASE!$J$6,$I58&lt;DATABASE!$J$3))),AND(($H58-$H57)=1,OR($I58&lt;DATABASE!$I$6,((DATEVALUE($H58)+$I58)-(DATEVALUE($H57)+$I57))&lt;DATABASE!$J$6))),$A58=$A57),"LUAR JAM KERJA 2",IF(AND(OR(WEEKDAY($H58,2)=1,WEEKDAY($H58,2)=2,WEEKDAY($H58,2)=3,WEEKDAY($H58,2)=4,WEEKDAY($H58,2)=5),$I58&lt;=DATABASE!$J$3,$I58&gt;=DATABASE!$I$3),"JAM KERJA",IF(AND(WEEKDAY($H58,2)=6,$I58&lt;=DATABASE!$J$4,$I58&gt;=DATABASE!$I$4),"JAM KERJA","LUAR JAM KERJA 1")))))</f>
        <v>JAM KERJA</v>
      </c>
      <c r="M58" s="33">
        <f>IF('DATA ACCURATE'!T61&lt;&gt;"",IF('DATA ACCURATE'!T61&gt;100,'DATA ACCURATE'!T61/10,'DATA ACCURATE'!T61),"")</f>
        <v>32</v>
      </c>
      <c r="N58" t="str">
        <f>IF(M58="","",IF(M58&lt;=DATABASE!$I$9,"LOKAL",IF(M58&lt;DATABASE!$J$9,"LUAR KOTA 1",IF($M58&gt;=DATABASE!$J$9,"LUAR KOTA 2",""))))</f>
        <v>LUAR KOTA 1</v>
      </c>
      <c r="O58" s="38" t="str">
        <f>IF('DATA ACCURATE'!L61&lt;&gt;"",'DATA ACCURATE'!L61,"")</f>
        <v>CV Wirawan-Jl Pemuda No 46 Semarang</v>
      </c>
      <c r="Q58" s="38">
        <f t="shared" si="0"/>
        <v>0</v>
      </c>
      <c r="R58" s="38">
        <f t="shared" si="0"/>
        <v>1</v>
      </c>
      <c r="S58" s="38">
        <f t="shared" si="0"/>
        <v>0</v>
      </c>
      <c r="T58" s="38">
        <f t="shared" si="0"/>
        <v>0</v>
      </c>
      <c r="U58" s="38">
        <f t="shared" si="1"/>
        <v>0</v>
      </c>
      <c r="V58" s="38">
        <f t="shared" si="1"/>
        <v>1</v>
      </c>
      <c r="W58" s="38">
        <f t="shared" si="1"/>
        <v>0</v>
      </c>
      <c r="X58" s="38">
        <f t="shared" si="2"/>
        <v>1</v>
      </c>
      <c r="Y58" s="38">
        <f t="shared" si="2"/>
        <v>0</v>
      </c>
      <c r="Z58" s="38">
        <f t="shared" si="2"/>
        <v>0</v>
      </c>
      <c r="AA58" s="38">
        <f t="shared" si="2"/>
        <v>0</v>
      </c>
      <c r="AB58" s="38">
        <f t="shared" si="3"/>
        <v>0</v>
      </c>
      <c r="AC58" s="38">
        <f t="shared" si="4"/>
        <v>0</v>
      </c>
      <c r="AD58" s="38" t="str">
        <f t="shared" si="5"/>
        <v>010001010000</v>
      </c>
    </row>
    <row r="59" spans="1:30">
      <c r="A59" s="9" t="str">
        <f>IF('DATA ACCURATE'!A62&lt;&gt;"",'DATA ACCURATE'!A62,"")</f>
        <v>IMAM</v>
      </c>
      <c r="B59" s="9" t="str">
        <f>IF('DATA ACCURATE'!D62&lt;&gt;"",'DATA ACCURATE'!D62,"")</f>
        <v>K1906916</v>
      </c>
      <c r="C59" s="38" t="str">
        <f>IF($AD59="000000000000","",INDEX(DATABASE!$W$12:$W$71,MATCH($AD59,DATABASE!$V$12:$V$71,0)))</f>
        <v>D02</v>
      </c>
      <c r="D59" s="34">
        <f>IF(C59="","",IF(E59="",INDEX(DATABASE!$AF$13:$AF$62,MATCH($C59,DATABASE!$AC$13:$AC$62,0)),IF(E59="2x D11",INDEX(DATABASE!$AF$13:$AF$62,MATCH($C59,DATABASE!$AC$13:$AC$62,0))+2*DATABASE!$AF$62,IF(E59="3x D11",INDEX(DATABASE!$AF$13:$AF$62,MATCH($C59,DATABASE!$AC$13:$AC$62,0))+3*DATABASE!$AF$62,""))))</f>
        <v>9400</v>
      </c>
      <c r="E59" s="38" t="str">
        <f>IF(AND($K59="Y",$G59&lt;&gt;"UNYIL",$F59&lt;DATABASE!$O$8),"2x D11",IF(AND($K59="Y",$G59&lt;&gt;"UNYIL",$F59&gt;=DATABASE!$O$8),"3x D11",""))</f>
        <v/>
      </c>
      <c r="F59" s="9">
        <f>IF('DATA ACCURATE'!N62&lt;&gt;"",'DATA ACCURATE'!N62,"")</f>
        <v>2</v>
      </c>
      <c r="G59" t="str">
        <f>IF(F59="","",IF(F59&lt;=DATABASE!$I$8,"UNYIL",IF(F59&lt;=DATABASE!$J$8,"KECIL",IF(F59&lt;DATABASE!$K$8,"TANGGUNG",IF(F59&gt;=DATABASE!$K$8,"BESAR","")))))</f>
        <v>UNYIL</v>
      </c>
      <c r="H59" s="16" t="str">
        <f>IF('DATA ACCURATE'!J62&lt;&gt;"",'DATA ACCURATE'!J62,"")</f>
        <v>03 OKT 2019</v>
      </c>
      <c r="I59" s="35">
        <f>IF(B59&lt;&gt;"",IFERROR(VLOOKUP(B59,'DATA TIMBANGAN'!G:M,7,FALSE),VLOOKUP(B59,'DATA TIMBANGAN'!G:M,7)),"")</f>
        <v>0.66425925925925922</v>
      </c>
      <c r="J59" s="25" t="str">
        <f>IF(H59&lt;&gt;"",IFERROR(INDEX(DATABASE!$Z$19:$Z$38,MATCH(DATEVALUE(H59),DATABASE!$AA$19:$AA$38,0)),INDEX(DATABASE!$Z$12:$Z$18,MATCH(WEEKDAY(H59,2),DATABASE!$AA$12:$AA$18,0))),"")</f>
        <v>KAMIS</v>
      </c>
      <c r="K59" s="25" t="str">
        <f>IF('DATA ACCURATE'!V62&lt;&gt;"",'DATA ACCURATE'!V62,"")</f>
        <v>Y</v>
      </c>
      <c r="L59" s="80" t="str">
        <f>IF($H59="","",IF(OR($J59="LIBUR",AND($L58="LIBUR",$O58=$O59)),"LIBUR",IF(AND(OR($L58="LUAR JAM KERJA 1",$L58="LUAR JAM KERJA 2"),OR(OR(AND($H58=$H59,AND(OR($I59&gt;DATABASE!$J$3,$I59&lt;DATABASE!$J$6),((DATEVALUE($H59)+$I59)-(DATEVALUE($H58)+$I58))&lt;DATABASE!$J$6)),AND($H58=$H59,$O58=$O59,OR($I59&gt;DATABASE!$J$6,$I59&lt;DATABASE!$J$3))),AND(($H59-$H58)=1,OR($I59&lt;DATABASE!$I$6,((DATEVALUE($H59)+$I59)-(DATEVALUE($H58)+$I58))&lt;DATABASE!$J$6))),$A59=$A58),"LUAR JAM KERJA 2",IF(AND(OR(WEEKDAY($H59,2)=1,WEEKDAY($H59,2)=2,WEEKDAY($H59,2)=3,WEEKDAY($H59,2)=4,WEEKDAY($H59,2)=5),$I59&lt;=DATABASE!$J$3,$I59&gt;=DATABASE!$I$3),"JAM KERJA",IF(AND(WEEKDAY($H59,2)=6,$I59&lt;=DATABASE!$J$4,$I59&gt;=DATABASE!$I$4),"JAM KERJA","LUAR JAM KERJA 1")))))</f>
        <v>LUAR JAM KERJA 1</v>
      </c>
      <c r="M59" s="33">
        <f>IF('DATA ACCURATE'!T62&lt;&gt;"",IF('DATA ACCURATE'!T62&gt;100,'DATA ACCURATE'!T62/10,'DATA ACCURATE'!T62),"")</f>
        <v>1</v>
      </c>
      <c r="N59" t="str">
        <f>IF(M59="","",IF(M59&lt;=DATABASE!$I$9,"LOKAL",IF(M59&lt;DATABASE!$J$9,"LUAR KOTA 1",IF($M59&gt;=DATABASE!$J$9,"LUAR KOTA 2",""))))</f>
        <v>LOKAL</v>
      </c>
      <c r="O59" s="38" t="str">
        <f>IF('DATA ACCURATE'!L62&lt;&gt;"",'DATA ACCURATE'!L62,"")</f>
        <v>Samiun Bp-Jl Kyai Mojo</v>
      </c>
      <c r="Q59" s="38">
        <f t="shared" si="0"/>
        <v>1</v>
      </c>
      <c r="R59" s="38">
        <f t="shared" si="0"/>
        <v>0</v>
      </c>
      <c r="S59" s="38">
        <f t="shared" si="0"/>
        <v>0</v>
      </c>
      <c r="T59" s="38">
        <f t="shared" si="0"/>
        <v>0</v>
      </c>
      <c r="U59" s="38">
        <f t="shared" si="1"/>
        <v>1</v>
      </c>
      <c r="V59" s="38">
        <f t="shared" si="1"/>
        <v>0</v>
      </c>
      <c r="W59" s="38">
        <f t="shared" si="1"/>
        <v>0</v>
      </c>
      <c r="X59" s="38">
        <f t="shared" si="2"/>
        <v>0</v>
      </c>
      <c r="Y59" s="38">
        <f t="shared" si="2"/>
        <v>1</v>
      </c>
      <c r="Z59" s="38">
        <f t="shared" si="2"/>
        <v>0</v>
      </c>
      <c r="AA59" s="38">
        <f t="shared" si="2"/>
        <v>0</v>
      </c>
      <c r="AB59" s="38">
        <f t="shared" si="3"/>
        <v>1</v>
      </c>
      <c r="AC59" s="38">
        <f t="shared" si="4"/>
        <v>0</v>
      </c>
      <c r="AD59" s="38" t="str">
        <f t="shared" si="5"/>
        <v>100010001001</v>
      </c>
    </row>
    <row r="60" spans="1:30">
      <c r="A60" s="9" t="str">
        <f>IF('DATA ACCURATE'!A63&lt;&gt;"",'DATA ACCURATE'!A63,"")</f>
        <v>IMAM</v>
      </c>
      <c r="B60" s="9" t="str">
        <f>IF('DATA ACCURATE'!D63&lt;&gt;"",'DATA ACCURATE'!D63,"")</f>
        <v>K1906918</v>
      </c>
      <c r="C60" s="38" t="str">
        <f>IF($AD60="000000000000","",INDEX(DATABASE!$W$12:$W$71,MATCH($AD60,DATABASE!$V$12:$V$71,0)))</f>
        <v>D03</v>
      </c>
      <c r="D60" s="34">
        <f>IF(C60="","",IF(E60="",INDEX(DATABASE!$AF$13:$AF$62,MATCH($C60,DATABASE!$AC$13:$AC$62,0)),IF(E60="2x D11",INDEX(DATABASE!$AF$13:$AF$62,MATCH($C60,DATABASE!$AC$13:$AC$62,0))+2*DATABASE!$AF$62,IF(E60="3x D11",INDEX(DATABASE!$AF$13:$AF$62,MATCH($C60,DATABASE!$AC$13:$AC$62,0))+3*DATABASE!$AF$62,""))))</f>
        <v>12500</v>
      </c>
      <c r="E60" s="38" t="str">
        <f>IF(AND($K60="Y",$G60&lt;&gt;"UNYIL",$F60&lt;DATABASE!$O$8),"2x D11",IF(AND($K60="Y",$G60&lt;&gt;"UNYIL",$F60&gt;=DATABASE!$O$8),"3x D11",""))</f>
        <v/>
      </c>
      <c r="F60" s="9">
        <f>IF('DATA ACCURATE'!N63&lt;&gt;"",'DATA ACCURATE'!N63,"")</f>
        <v>2</v>
      </c>
      <c r="G60" t="str">
        <f>IF(F60="","",IF(F60&lt;=DATABASE!$I$8,"UNYIL",IF(F60&lt;=DATABASE!$J$8,"KECIL",IF(F60&lt;DATABASE!$K$8,"TANGGUNG",IF(F60&gt;=DATABASE!$K$8,"BESAR","")))))</f>
        <v>UNYIL</v>
      </c>
      <c r="H60" s="16" t="str">
        <f>IF('DATA ACCURATE'!J63&lt;&gt;"",'DATA ACCURATE'!J63,"")</f>
        <v>03 OKT 2019</v>
      </c>
      <c r="I60" s="35">
        <f>IF(B60&lt;&gt;"",IFERROR(VLOOKUP(B60,'DATA TIMBANGAN'!G:M,7,FALSE),VLOOKUP(B60,'DATA TIMBANGAN'!G:M,7)),"")</f>
        <v>0.66425925925925922</v>
      </c>
      <c r="J60" s="25" t="str">
        <f>IF(H60&lt;&gt;"",IFERROR(INDEX(DATABASE!$Z$19:$Z$38,MATCH(DATEVALUE(H60),DATABASE!$AA$19:$AA$38,0)),INDEX(DATABASE!$Z$12:$Z$18,MATCH(WEEKDAY(H60,2),DATABASE!$AA$12:$AA$18,0))),"")</f>
        <v>KAMIS</v>
      </c>
      <c r="K60" s="25" t="str">
        <f>IF('DATA ACCURATE'!V63&lt;&gt;"",'DATA ACCURATE'!V63,"")</f>
        <v>Y</v>
      </c>
      <c r="L60" s="80" t="str">
        <f>IF($H60="","",IF(OR($J60="LIBUR",AND($L59="LIBUR",$O59=$O60)),"LIBUR",IF(AND(OR($L59="LUAR JAM KERJA 1",$L59="LUAR JAM KERJA 2"),OR(OR(AND($H59=$H60,AND(OR($I60&gt;DATABASE!$J$3,$I60&lt;DATABASE!$J$6),((DATEVALUE($H60)+$I60)-(DATEVALUE($H59)+$I59))&lt;DATABASE!$J$6)),AND($H59=$H60,$O59=$O60,OR($I60&gt;DATABASE!$J$6,$I60&lt;DATABASE!$J$3))),AND(($H60-$H59)=1,OR($I60&lt;DATABASE!$I$6,((DATEVALUE($H60)+$I60)-(DATEVALUE($H59)+$I59))&lt;DATABASE!$J$6))),$A60=$A59),"LUAR JAM KERJA 2",IF(AND(OR(WEEKDAY($H60,2)=1,WEEKDAY($H60,2)=2,WEEKDAY($H60,2)=3,WEEKDAY($H60,2)=4,WEEKDAY($H60,2)=5),$I60&lt;=DATABASE!$J$3,$I60&gt;=DATABASE!$I$3),"JAM KERJA",IF(AND(WEEKDAY($H60,2)=6,$I60&lt;=DATABASE!$J$4,$I60&gt;=DATABASE!$I$4),"JAM KERJA","LUAR JAM KERJA 1")))))</f>
        <v>LUAR JAM KERJA 2</v>
      </c>
      <c r="M60" s="33">
        <f>IF('DATA ACCURATE'!T63&lt;&gt;"",IF('DATA ACCURATE'!T63&gt;100,'DATA ACCURATE'!T63/10,'DATA ACCURATE'!T63),"")</f>
        <v>22</v>
      </c>
      <c r="N60" t="str">
        <f>IF(M60="","",IF(M60&lt;=DATABASE!$I$9,"LOKAL",IF(M60&lt;DATABASE!$J$9,"LUAR KOTA 1",IF($M60&gt;=DATABASE!$J$9,"LUAR KOTA 2",""))))</f>
        <v>LUAR KOTA 1</v>
      </c>
      <c r="O60" s="38" t="str">
        <f>IF('DATA ACCURATE'!L63&lt;&gt;"",'DATA ACCURATE'!L63,"")</f>
        <v>Samiun Bp-Jl Kyai Mojo</v>
      </c>
      <c r="Q60" s="38">
        <f t="shared" si="0"/>
        <v>1</v>
      </c>
      <c r="R60" s="38">
        <f t="shared" si="0"/>
        <v>0</v>
      </c>
      <c r="S60" s="38">
        <f t="shared" si="0"/>
        <v>0</v>
      </c>
      <c r="T60" s="38">
        <f t="shared" si="0"/>
        <v>0</v>
      </c>
      <c r="U60" s="38">
        <f t="shared" si="1"/>
        <v>0</v>
      </c>
      <c r="V60" s="38">
        <f t="shared" si="1"/>
        <v>1</v>
      </c>
      <c r="W60" s="38">
        <f t="shared" si="1"/>
        <v>0</v>
      </c>
      <c r="X60" s="38">
        <f t="shared" si="2"/>
        <v>0</v>
      </c>
      <c r="Y60" s="38">
        <f t="shared" si="2"/>
        <v>0</v>
      </c>
      <c r="Z60" s="38">
        <f t="shared" si="2"/>
        <v>1</v>
      </c>
      <c r="AA60" s="38">
        <f t="shared" si="2"/>
        <v>0</v>
      </c>
      <c r="AB60" s="38">
        <f t="shared" si="3"/>
        <v>1</v>
      </c>
      <c r="AC60" s="38">
        <f t="shared" si="4"/>
        <v>0</v>
      </c>
      <c r="AD60" s="38" t="str">
        <f t="shared" si="5"/>
        <v>100001000101</v>
      </c>
    </row>
    <row r="61" spans="1:30">
      <c r="A61" s="9" t="str">
        <f>IF('DATA ACCURATE'!A64&lt;&gt;"",'DATA ACCURATE'!A64,"")</f>
        <v>IMAM</v>
      </c>
      <c r="B61" s="9" t="str">
        <f>IF('DATA ACCURATE'!D64&lt;&gt;"",'DATA ACCURATE'!D64,"")</f>
        <v>K1906927</v>
      </c>
      <c r="C61" s="38" t="str">
        <f>IF($AD61="000000000000","",INDEX(DATABASE!$W$12:$W$71,MATCH($AD61,DATABASE!$V$12:$V$71,0)))</f>
        <v>D01</v>
      </c>
      <c r="D61" s="34">
        <f>IF(C61="","",IF(E61="",INDEX(DATABASE!$AF$13:$AF$62,MATCH($C61,DATABASE!$AC$13:$AC$62,0)),IF(E61="2x D11",INDEX(DATABASE!$AF$13:$AF$62,MATCH($C61,DATABASE!$AC$13:$AC$62,0))+2*DATABASE!$AF$62,IF(E61="3x D11",INDEX(DATABASE!$AF$13:$AF$62,MATCH($C61,DATABASE!$AC$13:$AC$62,0))+3*DATABASE!$AF$62,""))))</f>
        <v>6300</v>
      </c>
      <c r="E61" s="38" t="str">
        <f>IF(AND($K61="Y",$G61&lt;&gt;"UNYIL",$F61&lt;DATABASE!$O$8),"2x D11",IF(AND($K61="Y",$G61&lt;&gt;"UNYIL",$F61&gt;=DATABASE!$O$8),"3x D11",""))</f>
        <v/>
      </c>
      <c r="F61" s="9">
        <f>IF('DATA ACCURATE'!N64&lt;&gt;"",'DATA ACCURATE'!N64,"")</f>
        <v>2</v>
      </c>
      <c r="G61" t="str">
        <f>IF(F61="","",IF(F61&lt;=DATABASE!$I$8,"UNYIL",IF(F61&lt;=DATABASE!$J$8,"KECIL",IF(F61&lt;DATABASE!$K$8,"TANGGUNG",IF(F61&gt;=DATABASE!$K$8,"BESAR","")))))</f>
        <v>UNYIL</v>
      </c>
      <c r="H61" s="16" t="str">
        <f>IF('DATA ACCURATE'!J64&lt;&gt;"",'DATA ACCURATE'!J64,"")</f>
        <v>04 OKT 2019</v>
      </c>
      <c r="I61" s="35">
        <f>IF(B61&lt;&gt;"",IFERROR(VLOOKUP(B61,'DATA TIMBANGAN'!G:M,7,FALSE),VLOOKUP(B61,'DATA TIMBANGAN'!G:M,7)),"")</f>
        <v>0.38335648148148144</v>
      </c>
      <c r="J61" s="25" t="str">
        <f>IF(H61&lt;&gt;"",IFERROR(INDEX(DATABASE!$Z$19:$Z$38,MATCH(DATEVALUE(H61),DATABASE!$AA$19:$AA$38,0)),INDEX(DATABASE!$Z$12:$Z$18,MATCH(WEEKDAY(H61,2),DATABASE!$AA$12:$AA$18,0))),"")</f>
        <v>JUMAT</v>
      </c>
      <c r="K61" s="25" t="str">
        <f>IF('DATA ACCURATE'!V64&lt;&gt;"",'DATA ACCURATE'!V64,"")</f>
        <v>Y</v>
      </c>
      <c r="L61" s="80" t="str">
        <f>IF($H61="","",IF(OR($J61="LIBUR",AND($L60="LIBUR",$O60=$O61)),"LIBUR",IF(AND(OR($L60="LUAR JAM KERJA 1",$L60="LUAR JAM KERJA 2"),OR(OR(AND($H60=$H61,AND(OR($I61&gt;DATABASE!$J$3,$I61&lt;DATABASE!$J$6),((DATEVALUE($H61)+$I61)-(DATEVALUE($H60)+$I60))&lt;DATABASE!$J$6)),AND($H60=$H61,$O60=$O61,OR($I61&gt;DATABASE!$J$6,$I61&lt;DATABASE!$J$3))),AND(($H61-$H60)=1,OR($I61&lt;DATABASE!$I$6,((DATEVALUE($H61)+$I61)-(DATEVALUE($H60)+$I60))&lt;DATABASE!$J$6))),$A61=$A60),"LUAR JAM KERJA 2",IF(AND(OR(WEEKDAY($H61,2)=1,WEEKDAY($H61,2)=2,WEEKDAY($H61,2)=3,WEEKDAY($H61,2)=4,WEEKDAY($H61,2)=5),$I61&lt;=DATABASE!$J$3,$I61&gt;=DATABASE!$I$3),"JAM KERJA",IF(AND(WEEKDAY($H61,2)=6,$I61&lt;=DATABASE!$J$4,$I61&gt;=DATABASE!$I$4),"JAM KERJA","LUAR JAM KERJA 1")))))</f>
        <v>JAM KERJA</v>
      </c>
      <c r="M61" s="33">
        <f>IF('DATA ACCURATE'!T64&lt;&gt;"",IF('DATA ACCURATE'!T64&gt;100,'DATA ACCURATE'!T64/10,'DATA ACCURATE'!T64),"")</f>
        <v>21</v>
      </c>
      <c r="N61" t="str">
        <f>IF(M61="","",IF(M61&lt;=DATABASE!$I$9,"LOKAL",IF(M61&lt;DATABASE!$J$9,"LUAR KOTA 1",IF($M61&gt;=DATABASE!$J$9,"LUAR KOTA 2",""))))</f>
        <v>LUAR KOTA 1</v>
      </c>
      <c r="O61" s="38" t="str">
        <f>IF('DATA ACCURATE'!L64&lt;&gt;"",'DATA ACCURATE'!L64,"")</f>
        <v>Asnawi Bp-Sendang Elo Banyumanik</v>
      </c>
      <c r="Q61" s="38">
        <f t="shared" si="0"/>
        <v>1</v>
      </c>
      <c r="R61" s="38">
        <f t="shared" si="0"/>
        <v>0</v>
      </c>
      <c r="S61" s="38">
        <f t="shared" si="0"/>
        <v>0</v>
      </c>
      <c r="T61" s="38">
        <f t="shared" si="0"/>
        <v>0</v>
      </c>
      <c r="U61" s="38">
        <f t="shared" si="1"/>
        <v>0</v>
      </c>
      <c r="V61" s="38">
        <f t="shared" si="1"/>
        <v>1</v>
      </c>
      <c r="W61" s="38">
        <f t="shared" si="1"/>
        <v>0</v>
      </c>
      <c r="X61" s="38">
        <f t="shared" si="2"/>
        <v>1</v>
      </c>
      <c r="Y61" s="38">
        <f t="shared" si="2"/>
        <v>0</v>
      </c>
      <c r="Z61" s="38">
        <f t="shared" si="2"/>
        <v>0</v>
      </c>
      <c r="AA61" s="38">
        <f t="shared" si="2"/>
        <v>0</v>
      </c>
      <c r="AB61" s="38">
        <f t="shared" si="3"/>
        <v>1</v>
      </c>
      <c r="AC61" s="38">
        <f t="shared" si="4"/>
        <v>0</v>
      </c>
      <c r="AD61" s="38" t="str">
        <f t="shared" si="5"/>
        <v>100001010001</v>
      </c>
    </row>
    <row r="62" spans="1:30">
      <c r="A62" s="9" t="str">
        <f>IF('DATA ACCURATE'!A65&lt;&gt;"",'DATA ACCURATE'!A65,"")</f>
        <v>IMAM</v>
      </c>
      <c r="B62" s="9" t="str">
        <f>IF('DATA ACCURATE'!D65&lt;&gt;"",'DATA ACCURATE'!D65,"")</f>
        <v>K1906929</v>
      </c>
      <c r="C62" s="38" t="str">
        <f>IF($AD62="000000000000","",INDEX(DATABASE!$W$12:$W$71,MATCH($AD62,DATABASE!$V$12:$V$71,0)))</f>
        <v>A04</v>
      </c>
      <c r="D62" s="34">
        <f>IF(C62="","",IF(E62="",INDEX(DATABASE!$AF$13:$AF$62,MATCH($C62,DATABASE!$AC$13:$AC$62,0)),IF(E62="2x D11",INDEX(DATABASE!$AF$13:$AF$62,MATCH($C62,DATABASE!$AC$13:$AC$62,0))+2*DATABASE!$AF$62,IF(E62="3x D11",INDEX(DATABASE!$AF$13:$AF$62,MATCH($C62,DATABASE!$AC$13:$AC$62,0))+3*DATABASE!$AF$62,""))))</f>
        <v>8900</v>
      </c>
      <c r="E62" s="38" t="str">
        <f>IF(AND($K62="Y",$G62&lt;&gt;"UNYIL",$F62&lt;DATABASE!$O$8),"2x D11",IF(AND($K62="Y",$G62&lt;&gt;"UNYIL",$F62&gt;=DATABASE!$O$8),"3x D11",""))</f>
        <v/>
      </c>
      <c r="F62" s="9">
        <f>IF('DATA ACCURATE'!N65&lt;&gt;"",'DATA ACCURATE'!N65,"")</f>
        <v>2.75</v>
      </c>
      <c r="G62" t="str">
        <f>IF(F62="","",IF(F62&lt;=DATABASE!$I$8,"UNYIL",IF(F62&lt;=DATABASE!$J$8,"KECIL",IF(F62&lt;DATABASE!$K$8,"TANGGUNG",IF(F62&gt;=DATABASE!$K$8,"BESAR","")))))</f>
        <v>KECIL</v>
      </c>
      <c r="H62" s="16" t="str">
        <f>IF('DATA ACCURATE'!J65&lt;&gt;"",'DATA ACCURATE'!J65,"")</f>
        <v>04 OKT 2019</v>
      </c>
      <c r="I62" s="35">
        <f>IF(B62&lt;&gt;"",IFERROR(VLOOKUP(B62,'DATA TIMBANGAN'!G:M,7,FALSE),VLOOKUP(B62,'DATA TIMBANGAN'!G:M,7)),"")</f>
        <v>0.38968749999999996</v>
      </c>
      <c r="J62" s="25" t="str">
        <f>IF(H62&lt;&gt;"",IFERROR(INDEX(DATABASE!$Z$19:$Z$38,MATCH(DATEVALUE(H62),DATABASE!$AA$19:$AA$38,0)),INDEX(DATABASE!$Z$12:$Z$18,MATCH(WEEKDAY(H62,2),DATABASE!$AA$12:$AA$18,0))),"")</f>
        <v>JUMAT</v>
      </c>
      <c r="K62" s="25" t="str">
        <f>IF('DATA ACCURATE'!V65&lt;&gt;"",'DATA ACCURATE'!V65,"")</f>
        <v>N</v>
      </c>
      <c r="L62" s="80" t="str">
        <f>IF($H62="","",IF(OR($J62="LIBUR",AND($L61="LIBUR",$O61=$O62)),"LIBUR",IF(AND(OR($L61="LUAR JAM KERJA 1",$L61="LUAR JAM KERJA 2"),OR(OR(AND($H61=$H62,AND(OR($I62&gt;DATABASE!$J$3,$I62&lt;DATABASE!$J$6),((DATEVALUE($H62)+$I62)-(DATEVALUE($H61)+$I61))&lt;DATABASE!$J$6)),AND($H61=$H62,$O61=$O62,OR($I62&gt;DATABASE!$J$6,$I62&lt;DATABASE!$J$3))),AND(($H62-$H61)=1,OR($I62&lt;DATABASE!$I$6,((DATEVALUE($H62)+$I62)-(DATEVALUE($H61)+$I61))&lt;DATABASE!$J$6))),$A62=$A61),"LUAR JAM KERJA 2",IF(AND(OR(WEEKDAY($H62,2)=1,WEEKDAY($H62,2)=2,WEEKDAY($H62,2)=3,WEEKDAY($H62,2)=4,WEEKDAY($H62,2)=5),$I62&lt;=DATABASE!$J$3,$I62&gt;=DATABASE!$I$3),"JAM KERJA",IF(AND(WEEKDAY($H62,2)=6,$I62&lt;=DATABASE!$J$4,$I62&gt;=DATABASE!$I$4),"JAM KERJA","LUAR JAM KERJA 1")))))</f>
        <v>JAM KERJA</v>
      </c>
      <c r="M62" s="33">
        <f>IF('DATA ACCURATE'!T65&lt;&gt;"",IF('DATA ACCURATE'!T65&gt;100,'DATA ACCURATE'!T65/10,'DATA ACCURATE'!T65),"")</f>
        <v>21</v>
      </c>
      <c r="N62" t="str">
        <f>IF(M62="","",IF(M62&lt;=DATABASE!$I$9,"LOKAL",IF(M62&lt;DATABASE!$J$9,"LUAR KOTA 1",IF($M62&gt;=DATABASE!$J$9,"LUAR KOTA 2",""))))</f>
        <v>LUAR KOTA 1</v>
      </c>
      <c r="O62" s="38" t="str">
        <f>IF('DATA ACCURATE'!L65&lt;&gt;"",'DATA ACCURATE'!L65,"")</f>
        <v>Asnawi Bp-Sendang Elo Banyumanik</v>
      </c>
      <c r="Q62" s="38">
        <f t="shared" si="0"/>
        <v>0</v>
      </c>
      <c r="R62" s="38">
        <f t="shared" si="0"/>
        <v>1</v>
      </c>
      <c r="S62" s="38">
        <f t="shared" si="0"/>
        <v>0</v>
      </c>
      <c r="T62" s="38">
        <f t="shared" si="0"/>
        <v>0</v>
      </c>
      <c r="U62" s="38">
        <f t="shared" si="1"/>
        <v>0</v>
      </c>
      <c r="V62" s="38">
        <f t="shared" si="1"/>
        <v>1</v>
      </c>
      <c r="W62" s="38">
        <f t="shared" si="1"/>
        <v>0</v>
      </c>
      <c r="X62" s="38">
        <f t="shared" si="2"/>
        <v>1</v>
      </c>
      <c r="Y62" s="38">
        <f t="shared" si="2"/>
        <v>0</v>
      </c>
      <c r="Z62" s="38">
        <f t="shared" si="2"/>
        <v>0</v>
      </c>
      <c r="AA62" s="38">
        <f t="shared" si="2"/>
        <v>0</v>
      </c>
      <c r="AB62" s="38">
        <f t="shared" si="3"/>
        <v>0</v>
      </c>
      <c r="AC62" s="38">
        <f t="shared" si="4"/>
        <v>0</v>
      </c>
      <c r="AD62" s="38" t="str">
        <f t="shared" si="5"/>
        <v>010001010000</v>
      </c>
    </row>
    <row r="63" spans="1:30">
      <c r="A63" s="9" t="str">
        <f>IF('DATA ACCURATE'!A66&lt;&gt;"",'DATA ACCURATE'!A66,"")</f>
        <v>IMAM</v>
      </c>
      <c r="B63" s="9" t="str">
        <f>IF('DATA ACCURATE'!D66&lt;&gt;"",'DATA ACCURATE'!D66,"")</f>
        <v>K1906940</v>
      </c>
      <c r="C63" s="38" t="str">
        <f>IF($AD63="000000000000","",INDEX(DATABASE!$W$12:$W$71,MATCH($AD63,DATABASE!$V$12:$V$71,0)))</f>
        <v>D01</v>
      </c>
      <c r="D63" s="34">
        <f>IF(C63="","",IF(E63="",INDEX(DATABASE!$AF$13:$AF$62,MATCH($C63,DATABASE!$AC$13:$AC$62,0)),IF(E63="2x D11",INDEX(DATABASE!$AF$13:$AF$62,MATCH($C63,DATABASE!$AC$13:$AC$62,0))+2*DATABASE!$AF$62,IF(E63="3x D11",INDEX(DATABASE!$AF$13:$AF$62,MATCH($C63,DATABASE!$AC$13:$AC$62,0))+3*DATABASE!$AF$62,""))))</f>
        <v>6300</v>
      </c>
      <c r="E63" s="38" t="str">
        <f>IF(AND($K63="Y",$G63&lt;&gt;"UNYIL",$F63&lt;DATABASE!$O$8),"2x D11",IF(AND($K63="Y",$G63&lt;&gt;"UNYIL",$F63&gt;=DATABASE!$O$8),"3x D11",""))</f>
        <v/>
      </c>
      <c r="F63" s="9">
        <f>IF('DATA ACCURATE'!N66&lt;&gt;"",'DATA ACCURATE'!N66,"")</f>
        <v>2</v>
      </c>
      <c r="G63" t="str">
        <f>IF(F63="","",IF(F63&lt;=DATABASE!$I$8,"UNYIL",IF(F63&lt;=DATABASE!$J$8,"KECIL",IF(F63&lt;DATABASE!$K$8,"TANGGUNG",IF(F63&gt;=DATABASE!$K$8,"BESAR","")))))</f>
        <v>UNYIL</v>
      </c>
      <c r="H63" s="16" t="str">
        <f>IF('DATA ACCURATE'!J66&lt;&gt;"",'DATA ACCURATE'!J66,"")</f>
        <v>04 OKT 2019</v>
      </c>
      <c r="I63" s="35">
        <f>IF(B63&lt;&gt;"",IFERROR(VLOOKUP(B63,'DATA TIMBANGAN'!G:M,7,FALSE),VLOOKUP(B63,'DATA TIMBANGAN'!G:M,7)),"")</f>
        <v>0.45887731481481481</v>
      </c>
      <c r="J63" s="25" t="str">
        <f>IF(H63&lt;&gt;"",IFERROR(INDEX(DATABASE!$Z$19:$Z$38,MATCH(DATEVALUE(H63),DATABASE!$AA$19:$AA$38,0)),INDEX(DATABASE!$Z$12:$Z$18,MATCH(WEEKDAY(H63,2),DATABASE!$AA$12:$AA$18,0))),"")</f>
        <v>JUMAT</v>
      </c>
      <c r="K63" s="25" t="str">
        <f>IF('DATA ACCURATE'!V66&lt;&gt;"",'DATA ACCURATE'!V66,"")</f>
        <v>Y</v>
      </c>
      <c r="L63" s="80" t="str">
        <f>IF($H63="","",IF(OR($J63="LIBUR",AND($L62="LIBUR",$O62=$O63)),"LIBUR",IF(AND(OR($L62="LUAR JAM KERJA 1",$L62="LUAR JAM KERJA 2"),OR(OR(AND($H62=$H63,AND(OR($I63&gt;DATABASE!$J$3,$I63&lt;DATABASE!$J$6),((DATEVALUE($H63)+$I63)-(DATEVALUE($H62)+$I62))&lt;DATABASE!$J$6)),AND($H62=$H63,$O62=$O63,OR($I63&gt;DATABASE!$J$6,$I63&lt;DATABASE!$J$3))),AND(($H63-$H62)=1,OR($I63&lt;DATABASE!$I$6,((DATEVALUE($H63)+$I63)-(DATEVALUE($H62)+$I62))&lt;DATABASE!$J$6))),$A63=$A62),"LUAR JAM KERJA 2",IF(AND(OR(WEEKDAY($H63,2)=1,WEEKDAY($H63,2)=2,WEEKDAY($H63,2)=3,WEEKDAY($H63,2)=4,WEEKDAY($H63,2)=5),$I63&lt;=DATABASE!$J$3,$I63&gt;=DATABASE!$I$3),"JAM KERJA",IF(AND(WEEKDAY($H63,2)=6,$I63&lt;=DATABASE!$J$4,$I63&gt;=DATABASE!$I$4),"JAM KERJA","LUAR JAM KERJA 1")))))</f>
        <v>JAM KERJA</v>
      </c>
      <c r="M63" s="33">
        <f>IF('DATA ACCURATE'!T66&lt;&gt;"",IF('DATA ACCURATE'!T66&gt;100,'DATA ACCURATE'!T66/10,'DATA ACCURATE'!T66),"")</f>
        <v>21</v>
      </c>
      <c r="N63" t="str">
        <f>IF(M63="","",IF(M63&lt;=DATABASE!$I$9,"LOKAL",IF(M63&lt;DATABASE!$J$9,"LUAR KOTA 1",IF($M63&gt;=DATABASE!$J$9,"LUAR KOTA 2",""))))</f>
        <v>LUAR KOTA 1</v>
      </c>
      <c r="O63" s="38" t="str">
        <f>IF('DATA ACCURATE'!L66&lt;&gt;"",'DATA ACCURATE'!L66,"")</f>
        <v>Asnawi Bp-Sendang Elo Banyumanik</v>
      </c>
      <c r="Q63" s="38">
        <f t="shared" si="0"/>
        <v>1</v>
      </c>
      <c r="R63" s="38">
        <f t="shared" si="0"/>
        <v>0</v>
      </c>
      <c r="S63" s="38">
        <f t="shared" si="0"/>
        <v>0</v>
      </c>
      <c r="T63" s="38">
        <f t="shared" si="0"/>
        <v>0</v>
      </c>
      <c r="U63" s="38">
        <f t="shared" si="1"/>
        <v>0</v>
      </c>
      <c r="V63" s="38">
        <f t="shared" si="1"/>
        <v>1</v>
      </c>
      <c r="W63" s="38">
        <f t="shared" si="1"/>
        <v>0</v>
      </c>
      <c r="X63" s="38">
        <f t="shared" si="2"/>
        <v>1</v>
      </c>
      <c r="Y63" s="38">
        <f t="shared" si="2"/>
        <v>0</v>
      </c>
      <c r="Z63" s="38">
        <f t="shared" si="2"/>
        <v>0</v>
      </c>
      <c r="AA63" s="38">
        <f t="shared" si="2"/>
        <v>0</v>
      </c>
      <c r="AB63" s="38">
        <f t="shared" si="3"/>
        <v>1</v>
      </c>
      <c r="AC63" s="38">
        <f t="shared" si="4"/>
        <v>0</v>
      </c>
      <c r="AD63" s="38" t="str">
        <f t="shared" si="5"/>
        <v>100001010001</v>
      </c>
    </row>
    <row r="64" spans="1:30">
      <c r="A64" s="9" t="str">
        <f>IF('DATA ACCURATE'!A67&lt;&gt;"",'DATA ACCURATE'!A67,"")</f>
        <v>IMAM</v>
      </c>
      <c r="B64" s="9" t="str">
        <f>IF('DATA ACCURATE'!D67&lt;&gt;"",'DATA ACCURATE'!D67,"")</f>
        <v>K1906941</v>
      </c>
      <c r="C64" s="38" t="str">
        <f>IF($AD64="000000000000","",INDEX(DATABASE!$W$12:$W$71,MATCH($AD64,DATABASE!$V$12:$V$71,0)))</f>
        <v>D01</v>
      </c>
      <c r="D64" s="34">
        <f>IF(C64="","",IF(E64="",INDEX(DATABASE!$AF$13:$AF$62,MATCH($C64,DATABASE!$AC$13:$AC$62,0)),IF(E64="2x D11",INDEX(DATABASE!$AF$13:$AF$62,MATCH($C64,DATABASE!$AC$13:$AC$62,0))+2*DATABASE!$AF$62,IF(E64="3x D11",INDEX(DATABASE!$AF$13:$AF$62,MATCH($C64,DATABASE!$AC$13:$AC$62,0))+3*DATABASE!$AF$62,""))))</f>
        <v>6300</v>
      </c>
      <c r="E64" s="38" t="str">
        <f>IF(AND($K64="Y",$G64&lt;&gt;"UNYIL",$F64&lt;DATABASE!$O$8),"2x D11",IF(AND($K64="Y",$G64&lt;&gt;"UNYIL",$F64&gt;=DATABASE!$O$8),"3x D11",""))</f>
        <v/>
      </c>
      <c r="F64" s="9">
        <f>IF('DATA ACCURATE'!N67&lt;&gt;"",'DATA ACCURATE'!N67,"")</f>
        <v>2</v>
      </c>
      <c r="G64" t="str">
        <f>IF(F64="","",IF(F64&lt;=DATABASE!$I$8,"UNYIL",IF(F64&lt;=DATABASE!$J$8,"KECIL",IF(F64&lt;DATABASE!$K$8,"TANGGUNG",IF(F64&gt;=DATABASE!$K$8,"BESAR","")))))</f>
        <v>UNYIL</v>
      </c>
      <c r="H64" s="16" t="str">
        <f>IF('DATA ACCURATE'!J67&lt;&gt;"",'DATA ACCURATE'!J67,"")</f>
        <v>04 OKT 2019</v>
      </c>
      <c r="I64" s="35">
        <f>IF(B64&lt;&gt;"",IFERROR(VLOOKUP(B64,'DATA TIMBANGAN'!G:M,7,FALSE),VLOOKUP(B64,'DATA TIMBANGAN'!G:M,7)),"")</f>
        <v>0.45887731481481481</v>
      </c>
      <c r="J64" s="25" t="str">
        <f>IF(H64&lt;&gt;"",IFERROR(INDEX(DATABASE!$Z$19:$Z$38,MATCH(DATEVALUE(H64),DATABASE!$AA$19:$AA$38,0)),INDEX(DATABASE!$Z$12:$Z$18,MATCH(WEEKDAY(H64,2),DATABASE!$AA$12:$AA$18,0))),"")</f>
        <v>JUMAT</v>
      </c>
      <c r="K64" s="25" t="str">
        <f>IF('DATA ACCURATE'!V67&lt;&gt;"",'DATA ACCURATE'!V67,"")</f>
        <v>Y</v>
      </c>
      <c r="L64" s="80" t="str">
        <f>IF($H64="","",IF(OR($J64="LIBUR",AND($L63="LIBUR",$O63=$O64)),"LIBUR",IF(AND(OR($L63="LUAR JAM KERJA 1",$L63="LUAR JAM KERJA 2"),OR(OR(AND($H63=$H64,AND(OR($I64&gt;DATABASE!$J$3,$I64&lt;DATABASE!$J$6),((DATEVALUE($H64)+$I64)-(DATEVALUE($H63)+$I63))&lt;DATABASE!$J$6)),AND($H63=$H64,$O63=$O64,OR($I64&gt;DATABASE!$J$6,$I64&lt;DATABASE!$J$3))),AND(($H64-$H63)=1,OR($I64&lt;DATABASE!$I$6,((DATEVALUE($H64)+$I64)-(DATEVALUE($H63)+$I63))&lt;DATABASE!$J$6))),$A64=$A63),"LUAR JAM KERJA 2",IF(AND(OR(WEEKDAY($H64,2)=1,WEEKDAY($H64,2)=2,WEEKDAY($H64,2)=3,WEEKDAY($H64,2)=4,WEEKDAY($H64,2)=5),$I64&lt;=DATABASE!$J$3,$I64&gt;=DATABASE!$I$3),"JAM KERJA",IF(AND(WEEKDAY($H64,2)=6,$I64&lt;=DATABASE!$J$4,$I64&gt;=DATABASE!$I$4),"JAM KERJA","LUAR JAM KERJA 1")))))</f>
        <v>JAM KERJA</v>
      </c>
      <c r="M64" s="33">
        <f>IF('DATA ACCURATE'!T67&lt;&gt;"",IF('DATA ACCURATE'!T67&gt;100,'DATA ACCURATE'!T67/10,'DATA ACCURATE'!T67),"")</f>
        <v>21</v>
      </c>
      <c r="N64" t="str">
        <f>IF(M64="","",IF(M64&lt;=DATABASE!$I$9,"LOKAL",IF(M64&lt;DATABASE!$J$9,"LUAR KOTA 1",IF($M64&gt;=DATABASE!$J$9,"LUAR KOTA 2",""))))</f>
        <v>LUAR KOTA 1</v>
      </c>
      <c r="O64" s="38" t="str">
        <f>IF('DATA ACCURATE'!L67&lt;&gt;"",'DATA ACCURATE'!L67,"")</f>
        <v>Asnawi Bp-Sendang Elo Banyumanik</v>
      </c>
      <c r="Q64" s="38">
        <f t="shared" si="0"/>
        <v>1</v>
      </c>
      <c r="R64" s="38">
        <f t="shared" si="0"/>
        <v>0</v>
      </c>
      <c r="S64" s="38">
        <f t="shared" si="0"/>
        <v>0</v>
      </c>
      <c r="T64" s="38">
        <f t="shared" si="0"/>
        <v>0</v>
      </c>
      <c r="U64" s="38">
        <f t="shared" si="1"/>
        <v>0</v>
      </c>
      <c r="V64" s="38">
        <f t="shared" si="1"/>
        <v>1</v>
      </c>
      <c r="W64" s="38">
        <f t="shared" si="1"/>
        <v>0</v>
      </c>
      <c r="X64" s="38">
        <f t="shared" si="2"/>
        <v>1</v>
      </c>
      <c r="Y64" s="38">
        <f t="shared" si="2"/>
        <v>0</v>
      </c>
      <c r="Z64" s="38">
        <f t="shared" si="2"/>
        <v>0</v>
      </c>
      <c r="AA64" s="38">
        <f t="shared" si="2"/>
        <v>0</v>
      </c>
      <c r="AB64" s="38">
        <f t="shared" si="3"/>
        <v>1</v>
      </c>
      <c r="AC64" s="38">
        <f t="shared" si="4"/>
        <v>0</v>
      </c>
      <c r="AD64" s="38" t="str">
        <f t="shared" si="5"/>
        <v>100001010001</v>
      </c>
    </row>
    <row r="65" spans="1:30">
      <c r="A65" s="9" t="str">
        <f>IF('DATA ACCURATE'!A68&lt;&gt;"",'DATA ACCURATE'!A68,"")</f>
        <v>IMAM</v>
      </c>
      <c r="B65" s="9" t="str">
        <f>IF('DATA ACCURATE'!D68&lt;&gt;"",'DATA ACCURATE'!D68,"")</f>
        <v>K1906958</v>
      </c>
      <c r="C65" s="38" t="str">
        <f>IF($AD65="000000000000","",INDEX(DATABASE!$W$12:$W$71,MATCH($AD65,DATABASE!$V$12:$V$71,0)))</f>
        <v>A04</v>
      </c>
      <c r="D65" s="34">
        <f>IF(C65="","",IF(E65="",INDEX(DATABASE!$AF$13:$AF$62,MATCH($C65,DATABASE!$AC$13:$AC$62,0)),IF(E65="2x D11",INDEX(DATABASE!$AF$13:$AF$62,MATCH($C65,DATABASE!$AC$13:$AC$62,0))+2*DATABASE!$AF$62,IF(E65="3x D11",INDEX(DATABASE!$AF$13:$AF$62,MATCH($C65,DATABASE!$AC$13:$AC$62,0))+3*DATABASE!$AF$62,""))))</f>
        <v>8900</v>
      </c>
      <c r="E65" s="38" t="str">
        <f>IF(AND($K65="Y",$G65&lt;&gt;"UNYIL",$F65&lt;DATABASE!$O$8),"2x D11",IF(AND($K65="Y",$G65&lt;&gt;"UNYIL",$F65&gt;=DATABASE!$O$8),"3x D11",""))</f>
        <v/>
      </c>
      <c r="F65" s="9">
        <f>IF('DATA ACCURATE'!N68&lt;&gt;"",'DATA ACCURATE'!N68,"")</f>
        <v>2.75</v>
      </c>
      <c r="G65" t="str">
        <f>IF(F65="","",IF(F65&lt;=DATABASE!$I$8,"UNYIL",IF(F65&lt;=DATABASE!$J$8,"KECIL",IF(F65&lt;DATABASE!$K$8,"TANGGUNG",IF(F65&gt;=DATABASE!$K$8,"BESAR","")))))</f>
        <v>KECIL</v>
      </c>
      <c r="H65" s="16" t="str">
        <f>IF('DATA ACCURATE'!J68&lt;&gt;"",'DATA ACCURATE'!J68,"")</f>
        <v>04 OKT 2019</v>
      </c>
      <c r="I65" s="35">
        <f>IF(B65&lt;&gt;"",IFERROR(VLOOKUP(B65,'DATA TIMBANGAN'!G:M,7,FALSE),VLOOKUP(B65,'DATA TIMBANGAN'!G:M,7)),"")</f>
        <v>0.6335763888888889</v>
      </c>
      <c r="J65" s="25" t="str">
        <f>IF(H65&lt;&gt;"",IFERROR(INDEX(DATABASE!$Z$19:$Z$38,MATCH(DATEVALUE(H65),DATABASE!$AA$19:$AA$38,0)),INDEX(DATABASE!$Z$12:$Z$18,MATCH(WEEKDAY(H65,2),DATABASE!$AA$12:$AA$18,0))),"")</f>
        <v>JUMAT</v>
      </c>
      <c r="K65" s="25" t="str">
        <f>IF('DATA ACCURATE'!V68&lt;&gt;"",'DATA ACCURATE'!V68,"")</f>
        <v>N</v>
      </c>
      <c r="L65" s="80" t="str">
        <f>IF($H65="","",IF(OR($J65="LIBUR",AND($L64="LIBUR",$O64=$O65)),"LIBUR",IF(AND(OR($L64="LUAR JAM KERJA 1",$L64="LUAR JAM KERJA 2"),OR(OR(AND($H64=$H65,AND(OR($I65&gt;DATABASE!$J$3,$I65&lt;DATABASE!$J$6),((DATEVALUE($H65)+$I65)-(DATEVALUE($H64)+$I64))&lt;DATABASE!$J$6)),AND($H64=$H65,$O64=$O65,OR($I65&gt;DATABASE!$J$6,$I65&lt;DATABASE!$J$3))),AND(($H65-$H64)=1,OR($I65&lt;DATABASE!$I$6,((DATEVALUE($H65)+$I65)-(DATEVALUE($H64)+$I64))&lt;DATABASE!$J$6))),$A65=$A64),"LUAR JAM KERJA 2",IF(AND(OR(WEEKDAY($H65,2)=1,WEEKDAY($H65,2)=2,WEEKDAY($H65,2)=3,WEEKDAY($H65,2)=4,WEEKDAY($H65,2)=5),$I65&lt;=DATABASE!$J$3,$I65&gt;=DATABASE!$I$3),"JAM KERJA",IF(AND(WEEKDAY($H65,2)=6,$I65&lt;=DATABASE!$J$4,$I65&gt;=DATABASE!$I$4),"JAM KERJA","LUAR JAM KERJA 1")))))</f>
        <v>JAM KERJA</v>
      </c>
      <c r="M65" s="33">
        <f>IF('DATA ACCURATE'!T68&lt;&gt;"",IF('DATA ACCURATE'!T68&gt;100,'DATA ACCURATE'!T68/10,'DATA ACCURATE'!T68),"")</f>
        <v>25</v>
      </c>
      <c r="N65" t="str">
        <f>IF(M65="","",IF(M65&lt;=DATABASE!$I$9,"LOKAL",IF(M65&lt;DATABASE!$J$9,"LUAR KOTA 1",IF($M65&gt;=DATABASE!$J$9,"LUAR KOTA 2",""))))</f>
        <v>LUAR KOTA 1</v>
      </c>
      <c r="O65" s="38" t="str">
        <f>IF('DATA ACCURATE'!L68&lt;&gt;"",'DATA ACCURATE'!L68,"")</f>
        <v>Bambang Bp-Jl Cemara Sari I Blok CG 33 Bukit Kencana Jaya</v>
      </c>
      <c r="Q65" s="38">
        <f t="shared" si="0"/>
        <v>0</v>
      </c>
      <c r="R65" s="38">
        <f t="shared" si="0"/>
        <v>1</v>
      </c>
      <c r="S65" s="38">
        <f t="shared" si="0"/>
        <v>0</v>
      </c>
      <c r="T65" s="38">
        <f t="shared" si="0"/>
        <v>0</v>
      </c>
      <c r="U65" s="38">
        <f t="shared" si="1"/>
        <v>0</v>
      </c>
      <c r="V65" s="38">
        <f t="shared" si="1"/>
        <v>1</v>
      </c>
      <c r="W65" s="38">
        <f t="shared" si="1"/>
        <v>0</v>
      </c>
      <c r="X65" s="38">
        <f t="shared" si="2"/>
        <v>1</v>
      </c>
      <c r="Y65" s="38">
        <f t="shared" si="2"/>
        <v>0</v>
      </c>
      <c r="Z65" s="38">
        <f t="shared" si="2"/>
        <v>0</v>
      </c>
      <c r="AA65" s="38">
        <f t="shared" si="2"/>
        <v>0</v>
      </c>
      <c r="AB65" s="38">
        <f t="shared" si="3"/>
        <v>0</v>
      </c>
      <c r="AC65" s="38">
        <f t="shared" si="4"/>
        <v>0</v>
      </c>
      <c r="AD65" s="38" t="str">
        <f t="shared" si="5"/>
        <v>010001010000</v>
      </c>
    </row>
    <row r="66" spans="1:30">
      <c r="A66" s="9" t="str">
        <f>IF('DATA ACCURATE'!A69&lt;&gt;"",'DATA ACCURATE'!A69,"")</f>
        <v>IMAM</v>
      </c>
      <c r="B66" s="9" t="str">
        <f>IF('DATA ACCURATE'!D69&lt;&gt;"",'DATA ACCURATE'!D69,"")</f>
        <v>K1906964</v>
      </c>
      <c r="C66" s="38" t="str">
        <f>IF($AD66="000000000000","",INDEX(DATABASE!$W$12:$W$71,MATCH($AD66,DATABASE!$V$12:$V$71,0)))</f>
        <v>A05</v>
      </c>
      <c r="D66" s="34">
        <f>IF(C66="","",IF(E66="",INDEX(DATABASE!$AF$13:$AF$62,MATCH($C66,DATABASE!$AC$13:$AC$62,0)),IF(E66="2x D11",INDEX(DATABASE!$AF$13:$AF$62,MATCH($C66,DATABASE!$AC$13:$AC$62,0))+2*DATABASE!$AF$62,IF(E66="3x D11",INDEX(DATABASE!$AF$13:$AF$62,MATCH($C66,DATABASE!$AC$13:$AC$62,0))+3*DATABASE!$AF$62,""))))</f>
        <v>25800</v>
      </c>
      <c r="E66" s="38" t="str">
        <f>IF(AND($K66="Y",$G66&lt;&gt;"UNYIL",$F66&lt;DATABASE!$O$8),"2x D11",IF(AND($K66="Y",$G66&lt;&gt;"UNYIL",$F66&gt;=DATABASE!$O$8),"3x D11",""))</f>
        <v>2x D11</v>
      </c>
      <c r="F66" s="9">
        <f>IF('DATA ACCURATE'!N69&lt;&gt;"",'DATA ACCURATE'!N69,"")</f>
        <v>2.25</v>
      </c>
      <c r="G66" t="str">
        <f>IF(F66="","",IF(F66&lt;=DATABASE!$I$8,"UNYIL",IF(F66&lt;=DATABASE!$J$8,"KECIL",IF(F66&lt;DATABASE!$K$8,"TANGGUNG",IF(F66&gt;=DATABASE!$K$8,"BESAR","")))))</f>
        <v>KECIL</v>
      </c>
      <c r="H66" s="16" t="str">
        <f>IF('DATA ACCURATE'!J69&lt;&gt;"",'DATA ACCURATE'!J69,"")</f>
        <v>04 OKT 2019</v>
      </c>
      <c r="I66" s="35">
        <f>IF(B66&lt;&gt;"",IFERROR(VLOOKUP(B66,'DATA TIMBANGAN'!G:M,7,FALSE),VLOOKUP(B66,'DATA TIMBANGAN'!G:M,7)),"")</f>
        <v>0.67634259259259266</v>
      </c>
      <c r="J66" s="25" t="str">
        <f>IF(H66&lt;&gt;"",IFERROR(INDEX(DATABASE!$Z$19:$Z$38,MATCH(DATEVALUE(H66),DATABASE!$AA$19:$AA$38,0)),INDEX(DATABASE!$Z$12:$Z$18,MATCH(WEEKDAY(H66,2),DATABASE!$AA$12:$AA$18,0))),"")</f>
        <v>JUMAT</v>
      </c>
      <c r="K66" s="25" t="str">
        <f>IF('DATA ACCURATE'!V69&lt;&gt;"",'DATA ACCURATE'!V69,"")</f>
        <v>Y</v>
      </c>
      <c r="L66" s="80" t="str">
        <f>IF($H66="","",IF(OR($J66="LIBUR",AND($L65="LIBUR",$O65=$O66)),"LIBUR",IF(AND(OR($L65="LUAR JAM KERJA 1",$L65="LUAR JAM KERJA 2"),OR(OR(AND($H65=$H66,AND(OR($I66&gt;DATABASE!$J$3,$I66&lt;DATABASE!$J$6),((DATEVALUE($H66)+$I66)-(DATEVALUE($H65)+$I65))&lt;DATABASE!$J$6)),AND($H65=$H66,$O65=$O66,OR($I66&gt;DATABASE!$J$6,$I66&lt;DATABASE!$J$3))),AND(($H66-$H65)=1,OR($I66&lt;DATABASE!$I$6,((DATEVALUE($H66)+$I66)-(DATEVALUE($H65)+$I65))&lt;DATABASE!$J$6))),$A66=$A65),"LUAR JAM KERJA 2",IF(AND(OR(WEEKDAY($H66,2)=1,WEEKDAY($H66,2)=2,WEEKDAY($H66,2)=3,WEEKDAY($H66,2)=4,WEEKDAY($H66,2)=5),$I66&lt;=DATABASE!$J$3,$I66&gt;=DATABASE!$I$3),"JAM KERJA",IF(AND(WEEKDAY($H66,2)=6,$I66&lt;=DATABASE!$J$4,$I66&gt;=DATABASE!$I$4),"JAM KERJA","LUAR JAM KERJA 1")))))</f>
        <v>LUAR JAM KERJA 1</v>
      </c>
      <c r="M66" s="33">
        <f>IF('DATA ACCURATE'!T69&lt;&gt;"",IF('DATA ACCURATE'!T69&gt;100,'DATA ACCURATE'!T69/10,'DATA ACCURATE'!T69),"")</f>
        <v>25</v>
      </c>
      <c r="N66" t="str">
        <f>IF(M66="","",IF(M66&lt;=DATABASE!$I$9,"LOKAL",IF(M66&lt;DATABASE!$J$9,"LUAR KOTA 1",IF($M66&gt;=DATABASE!$J$9,"LUAR KOTA 2",""))))</f>
        <v>LUAR KOTA 1</v>
      </c>
      <c r="O66" s="38" t="str">
        <f>IF('DATA ACCURATE'!L69&lt;&gt;"",'DATA ACCURATE'!L69,"")</f>
        <v>Bambang Bp-Jl Cemara Sari I Blok CG 33 Bukit Kencana Jaya</v>
      </c>
      <c r="Q66" s="38">
        <f t="shared" si="0"/>
        <v>0</v>
      </c>
      <c r="R66" s="38">
        <f t="shared" si="0"/>
        <v>1</v>
      </c>
      <c r="S66" s="38">
        <f t="shared" si="0"/>
        <v>0</v>
      </c>
      <c r="T66" s="38">
        <f t="shared" ref="T66:T129" si="6">IF($G66=T$1,1,0)</f>
        <v>0</v>
      </c>
      <c r="U66" s="38">
        <f t="shared" si="1"/>
        <v>0</v>
      </c>
      <c r="V66" s="38">
        <f t="shared" si="1"/>
        <v>1</v>
      </c>
      <c r="W66" s="38">
        <f t="shared" si="1"/>
        <v>0</v>
      </c>
      <c r="X66" s="38">
        <f t="shared" si="2"/>
        <v>0</v>
      </c>
      <c r="Y66" s="38">
        <f t="shared" si="2"/>
        <v>1</v>
      </c>
      <c r="Z66" s="38">
        <f t="shared" si="2"/>
        <v>0</v>
      </c>
      <c r="AA66" s="38">
        <f t="shared" ref="AA66:AA129" si="7">IF($L66=AA$1,1,0)</f>
        <v>0</v>
      </c>
      <c r="AB66" s="38">
        <f t="shared" si="3"/>
        <v>0</v>
      </c>
      <c r="AC66" s="38">
        <f t="shared" si="4"/>
        <v>2</v>
      </c>
      <c r="AD66" s="38" t="str">
        <f t="shared" si="5"/>
        <v>010001001000</v>
      </c>
    </row>
    <row r="67" spans="1:30">
      <c r="A67" s="9" t="str">
        <f>IF('DATA ACCURATE'!A70&lt;&gt;"",'DATA ACCURATE'!A70,"")</f>
        <v>IMAM</v>
      </c>
      <c r="B67" s="9" t="str">
        <f>IF('DATA ACCURATE'!D70&lt;&gt;"",'DATA ACCURATE'!D70,"")</f>
        <v>K1906993</v>
      </c>
      <c r="C67" s="38" t="str">
        <f>IF($AD67="000000000000","",INDEX(DATABASE!$W$12:$W$71,MATCH($AD67,DATABASE!$V$12:$V$71,0)))</f>
        <v>A04</v>
      </c>
      <c r="D67" s="34">
        <f>IF(C67="","",IF(E67="",INDEX(DATABASE!$AF$13:$AF$62,MATCH($C67,DATABASE!$AC$13:$AC$62,0)),IF(E67="2x D11",INDEX(DATABASE!$AF$13:$AF$62,MATCH($C67,DATABASE!$AC$13:$AC$62,0))+2*DATABASE!$AF$62,IF(E67="3x D11",INDEX(DATABASE!$AF$13:$AF$62,MATCH($C67,DATABASE!$AC$13:$AC$62,0))+3*DATABASE!$AF$62,""))))</f>
        <v>8900</v>
      </c>
      <c r="E67" s="38" t="str">
        <f>IF(AND($K67="Y",$G67&lt;&gt;"UNYIL",$F67&lt;DATABASE!$O$8),"2x D11",IF(AND($K67="Y",$G67&lt;&gt;"UNYIL",$F67&gt;=DATABASE!$O$8),"3x D11",""))</f>
        <v/>
      </c>
      <c r="F67" s="9">
        <f>IF('DATA ACCURATE'!N70&lt;&gt;"",'DATA ACCURATE'!N70,"")</f>
        <v>2.25</v>
      </c>
      <c r="G67" t="str">
        <f>IF(F67="","",IF(F67&lt;=DATABASE!$I$8,"UNYIL",IF(F67&lt;=DATABASE!$J$8,"KECIL",IF(F67&lt;DATABASE!$K$8,"TANGGUNG",IF(F67&gt;=DATABASE!$K$8,"BESAR","")))))</f>
        <v>KECIL</v>
      </c>
      <c r="H67" s="16" t="str">
        <f>IF('DATA ACCURATE'!J70&lt;&gt;"",'DATA ACCURATE'!J70,"")</f>
        <v>05 OKT 2019</v>
      </c>
      <c r="I67" s="35">
        <f>IF(B67&lt;&gt;"",IFERROR(VLOOKUP(B67,'DATA TIMBANGAN'!G:M,7,FALSE),VLOOKUP(B67,'DATA TIMBANGAN'!G:M,7)),"")</f>
        <v>0.41844907407407406</v>
      </c>
      <c r="J67" s="25" t="str">
        <f>IF(H67&lt;&gt;"",IFERROR(INDEX(DATABASE!$Z$19:$Z$38,MATCH(DATEVALUE(H67),DATABASE!$AA$19:$AA$38,0)),INDEX(DATABASE!$Z$12:$Z$18,MATCH(WEEKDAY(H67,2),DATABASE!$AA$12:$AA$18,0))),"")</f>
        <v>SABTU</v>
      </c>
      <c r="K67" s="25" t="str">
        <f>IF('DATA ACCURATE'!V70&lt;&gt;"",'DATA ACCURATE'!V70,"")</f>
        <v>N</v>
      </c>
      <c r="L67" s="80" t="str">
        <f>IF($H67="","",IF(OR($J67="LIBUR",AND($L66="LIBUR",$O66=$O67)),"LIBUR",IF(AND(OR($L66="LUAR JAM KERJA 1",$L66="LUAR JAM KERJA 2"),OR(OR(AND($H66=$H67,AND(OR($I67&gt;DATABASE!$J$3,$I67&lt;DATABASE!$J$6),((DATEVALUE($H67)+$I67)-(DATEVALUE($H66)+$I66))&lt;DATABASE!$J$6)),AND($H66=$H67,$O66=$O67,OR($I67&gt;DATABASE!$J$6,$I67&lt;DATABASE!$J$3))),AND(($H67-$H66)=1,OR($I67&lt;DATABASE!$I$6,((DATEVALUE($H67)+$I67)-(DATEVALUE($H66)+$I66))&lt;DATABASE!$J$6))),$A67=$A66),"LUAR JAM KERJA 2",IF(AND(OR(WEEKDAY($H67,2)=1,WEEKDAY($H67,2)=2,WEEKDAY($H67,2)=3,WEEKDAY($H67,2)=4,WEEKDAY($H67,2)=5),$I67&lt;=DATABASE!$J$3,$I67&gt;=DATABASE!$I$3),"JAM KERJA",IF(AND(WEEKDAY($H67,2)=6,$I67&lt;=DATABASE!$J$4,$I67&gt;=DATABASE!$I$4),"JAM KERJA","LUAR JAM KERJA 1")))))</f>
        <v>JAM KERJA</v>
      </c>
      <c r="M67" s="33">
        <f>IF('DATA ACCURATE'!T70&lt;&gt;"",IF('DATA ACCURATE'!T70&gt;100,'DATA ACCURATE'!T70/10,'DATA ACCURATE'!T70),"")</f>
        <v>30</v>
      </c>
      <c r="N67" t="str">
        <f>IF(M67="","",IF(M67&lt;=DATABASE!$I$9,"LOKAL",IF(M67&lt;DATABASE!$J$9,"LUAR KOTA 1",IF($M67&gt;=DATABASE!$J$9,"LUAR KOTA 2",""))))</f>
        <v>LUAR KOTA 1</v>
      </c>
      <c r="O67" s="38" t="str">
        <f>IF('DATA ACCURATE'!L70&lt;&gt;"",'DATA ACCURATE'!L70,"")</f>
        <v>Rori Bp-Dusun Krajan Kidul Desa Sumberejo</v>
      </c>
      <c r="Q67" s="38">
        <f t="shared" ref="Q67:T130" si="8">IF($G67=Q$1,1,0)</f>
        <v>0</v>
      </c>
      <c r="R67" s="38">
        <f t="shared" si="8"/>
        <v>1</v>
      </c>
      <c r="S67" s="38">
        <f t="shared" si="8"/>
        <v>0</v>
      </c>
      <c r="T67" s="38">
        <f t="shared" si="6"/>
        <v>0</v>
      </c>
      <c r="U67" s="38">
        <f t="shared" ref="U67:W130" si="9">IF($N67=U$1,1,0)</f>
        <v>0</v>
      </c>
      <c r="V67" s="38">
        <f t="shared" si="9"/>
        <v>1</v>
      </c>
      <c r="W67" s="38">
        <f t="shared" si="9"/>
        <v>0</v>
      </c>
      <c r="X67" s="38">
        <f t="shared" ref="X67:AA130" si="10">IF($L67=X$1,1,0)</f>
        <v>1</v>
      </c>
      <c r="Y67" s="38">
        <f t="shared" si="10"/>
        <v>0</v>
      </c>
      <c r="Z67" s="38">
        <f t="shared" si="10"/>
        <v>0</v>
      </c>
      <c r="AA67" s="38">
        <f t="shared" si="7"/>
        <v>0</v>
      </c>
      <c r="AB67" s="38">
        <f t="shared" ref="AB67:AB130" si="11">IF(AND($G67="UNYIL",$K67="Y"),1,0)</f>
        <v>0</v>
      </c>
      <c r="AC67" s="38">
        <f t="shared" ref="AC67:AC130" si="12">IF($E67="2x D11",2,IF($E67="3x D11",3,0))</f>
        <v>0</v>
      </c>
      <c r="AD67" s="38" t="str">
        <f t="shared" ref="AD67:AD130" si="13">Q67&amp;R67&amp;S67&amp;T67&amp;U67&amp;V67&amp;W67&amp;X67&amp;Y67&amp;Z67&amp;AA67&amp;AB67</f>
        <v>010001010000</v>
      </c>
    </row>
    <row r="68" spans="1:30">
      <c r="A68" s="9" t="str">
        <f>IF('DATA ACCURATE'!A71&lt;&gt;"",'DATA ACCURATE'!A71,"")</f>
        <v>IMAM</v>
      </c>
      <c r="B68" s="9" t="str">
        <f>IF('DATA ACCURATE'!D71&lt;&gt;"",'DATA ACCURATE'!D71,"")</f>
        <v>K1907008</v>
      </c>
      <c r="C68" s="38" t="str">
        <f>IF($AD68="000000000000","",INDEX(DATABASE!$W$12:$W$71,MATCH($AD68,DATABASE!$V$12:$V$71,0)))</f>
        <v>A05</v>
      </c>
      <c r="D68" s="34">
        <f>IF(C68="","",IF(E68="",INDEX(DATABASE!$AF$13:$AF$62,MATCH($C68,DATABASE!$AC$13:$AC$62,0)),IF(E68="2x D11",INDEX(DATABASE!$AF$13:$AF$62,MATCH($C68,DATABASE!$AC$13:$AC$62,0))+2*DATABASE!$AF$62,IF(E68="3x D11",INDEX(DATABASE!$AF$13:$AF$62,MATCH($C68,DATABASE!$AC$13:$AC$62,0))+3*DATABASE!$AF$62,""))))</f>
        <v>13200</v>
      </c>
      <c r="E68" s="38" t="str">
        <f>IF(AND($K68="Y",$G68&lt;&gt;"UNYIL",$F68&lt;DATABASE!$O$8),"2x D11",IF(AND($K68="Y",$G68&lt;&gt;"UNYIL",$F68&gt;=DATABASE!$O$8),"3x D11",""))</f>
        <v/>
      </c>
      <c r="F68" s="9">
        <f>IF('DATA ACCURATE'!N71&lt;&gt;"",'DATA ACCURATE'!N71,"")</f>
        <v>2.5</v>
      </c>
      <c r="G68" t="str">
        <f>IF(F68="","",IF(F68&lt;=DATABASE!$I$8,"UNYIL",IF(F68&lt;=DATABASE!$J$8,"KECIL",IF(F68&lt;DATABASE!$K$8,"TANGGUNG",IF(F68&gt;=DATABASE!$K$8,"BESAR","")))))</f>
        <v>KECIL</v>
      </c>
      <c r="H68" s="16" t="str">
        <f>IF('DATA ACCURATE'!J71&lt;&gt;"",'DATA ACCURATE'!J71,"")</f>
        <v>05 OKT 2019</v>
      </c>
      <c r="I68" s="35">
        <f>IF(B68&lt;&gt;"",IFERROR(VLOOKUP(B68,'DATA TIMBANGAN'!G:M,7,FALSE),VLOOKUP(B68,'DATA TIMBANGAN'!G:M,7)),"")</f>
        <v>0.59542824074074074</v>
      </c>
      <c r="J68" s="25" t="str">
        <f>IF(H68&lt;&gt;"",IFERROR(INDEX(DATABASE!$Z$19:$Z$38,MATCH(DATEVALUE(H68),DATABASE!$AA$19:$AA$38,0)),INDEX(DATABASE!$Z$12:$Z$18,MATCH(WEEKDAY(H68,2),DATABASE!$AA$12:$AA$18,0))),"")</f>
        <v>SABTU</v>
      </c>
      <c r="K68" s="25" t="str">
        <f>IF('DATA ACCURATE'!V71&lt;&gt;"",'DATA ACCURATE'!V71,"")</f>
        <v>N</v>
      </c>
      <c r="L68" s="80" t="str">
        <f>IF($H68="","",IF(OR($J68="LIBUR",AND($L67="LIBUR",$O67=$O68)),"LIBUR",IF(AND(OR($L67="LUAR JAM KERJA 1",$L67="LUAR JAM KERJA 2"),OR(OR(AND($H67=$H68,AND(OR($I68&gt;DATABASE!$J$3,$I68&lt;DATABASE!$J$6),((DATEVALUE($H68)+$I68)-(DATEVALUE($H67)+$I67))&lt;DATABASE!$J$6)),AND($H67=$H68,$O67=$O68,OR($I68&gt;DATABASE!$J$6,$I68&lt;DATABASE!$J$3))),AND(($H68-$H67)=1,OR($I68&lt;DATABASE!$I$6,((DATEVALUE($H68)+$I68)-(DATEVALUE($H67)+$I67))&lt;DATABASE!$J$6))),$A68=$A67),"LUAR JAM KERJA 2",IF(AND(OR(WEEKDAY($H68,2)=1,WEEKDAY($H68,2)=2,WEEKDAY($H68,2)=3,WEEKDAY($H68,2)=4,WEEKDAY($H68,2)=5),$I68&lt;=DATABASE!$J$3,$I68&gt;=DATABASE!$I$3),"JAM KERJA",IF(AND(WEEKDAY($H68,2)=6,$I68&lt;=DATABASE!$J$4,$I68&gt;=DATABASE!$I$4),"JAM KERJA","LUAR JAM KERJA 1")))))</f>
        <v>LUAR JAM KERJA 1</v>
      </c>
      <c r="M68" s="33">
        <f>IF('DATA ACCURATE'!T71&lt;&gt;"",IF('DATA ACCURATE'!T71&gt;100,'DATA ACCURATE'!T71/10,'DATA ACCURATE'!T71),"")</f>
        <v>32</v>
      </c>
      <c r="N68" t="str">
        <f>IF(M68="","",IF(M68&lt;=DATABASE!$I$9,"LOKAL",IF(M68&lt;DATABASE!$J$9,"LUAR KOTA 1",IF($M68&gt;=DATABASE!$J$9,"LUAR KOTA 2",""))))</f>
        <v>LUAR KOTA 1</v>
      </c>
      <c r="O68" s="38" t="str">
        <f>IF('DATA ACCURATE'!L71&lt;&gt;"",'DATA ACCURATE'!L71,"")</f>
        <v>Robani Bp-Bukit Elang Residence H2</v>
      </c>
      <c r="Q68" s="38">
        <f t="shared" si="8"/>
        <v>0</v>
      </c>
      <c r="R68" s="38">
        <f t="shared" si="8"/>
        <v>1</v>
      </c>
      <c r="S68" s="38">
        <f t="shared" si="8"/>
        <v>0</v>
      </c>
      <c r="T68" s="38">
        <f t="shared" si="6"/>
        <v>0</v>
      </c>
      <c r="U68" s="38">
        <f t="shared" si="9"/>
        <v>0</v>
      </c>
      <c r="V68" s="38">
        <f t="shared" si="9"/>
        <v>1</v>
      </c>
      <c r="W68" s="38">
        <f t="shared" si="9"/>
        <v>0</v>
      </c>
      <c r="X68" s="38">
        <f t="shared" si="10"/>
        <v>0</v>
      </c>
      <c r="Y68" s="38">
        <f t="shared" si="10"/>
        <v>1</v>
      </c>
      <c r="Z68" s="38">
        <f t="shared" si="10"/>
        <v>0</v>
      </c>
      <c r="AA68" s="38">
        <f t="shared" si="7"/>
        <v>0</v>
      </c>
      <c r="AB68" s="38">
        <f t="shared" si="11"/>
        <v>0</v>
      </c>
      <c r="AC68" s="38">
        <f t="shared" si="12"/>
        <v>0</v>
      </c>
      <c r="AD68" s="38" t="str">
        <f t="shared" si="13"/>
        <v>010001001000</v>
      </c>
    </row>
    <row r="69" spans="1:30">
      <c r="A69" s="9" t="str">
        <f>IF('DATA ACCURATE'!A72&lt;&gt;"",'DATA ACCURATE'!A72,"")</f>
        <v>JURYANTO</v>
      </c>
      <c r="B69" s="9" t="str">
        <f>IF('DATA ACCURATE'!D72&lt;&gt;"",'DATA ACCURATE'!D72,"")</f>
        <v>K1906844</v>
      </c>
      <c r="C69" s="38" t="str">
        <f>IF($AD69="000000000000","",INDEX(DATABASE!$W$12:$W$71,MATCH($AD69,DATABASE!$V$12:$V$71,0)))</f>
        <v>B01</v>
      </c>
      <c r="D69" s="34">
        <f>IF(C69="","",IF(E69="",INDEX(DATABASE!$AF$13:$AF$62,MATCH($C69,DATABASE!$AC$13:$AC$62,0)),IF(E69="2x D11",INDEX(DATABASE!$AF$13:$AF$62,MATCH($C69,DATABASE!$AC$13:$AC$62,0))+2*DATABASE!$AF$62,IF(E69="3x D11",INDEX(DATABASE!$AF$13:$AF$62,MATCH($C69,DATABASE!$AC$13:$AC$62,0))+3*DATABASE!$AF$62,""))))</f>
        <v>7600</v>
      </c>
      <c r="E69" s="38" t="str">
        <f>IF(AND($K69="Y",$G69&lt;&gt;"UNYIL",$F69&lt;DATABASE!$O$8),"2x D11",IF(AND($K69="Y",$G69&lt;&gt;"UNYIL",$F69&gt;=DATABASE!$O$8),"3x D11",""))</f>
        <v/>
      </c>
      <c r="F69" s="9">
        <f>IF('DATA ACCURATE'!N72&lt;&gt;"",'DATA ACCURATE'!N72,"")</f>
        <v>5.5</v>
      </c>
      <c r="G69" t="str">
        <f>IF(F69="","",IF(F69&lt;=DATABASE!$I$8,"UNYIL",IF(F69&lt;=DATABASE!$J$8,"KECIL",IF(F69&lt;DATABASE!$K$8,"TANGGUNG",IF(F69&gt;=DATABASE!$K$8,"BESAR","")))))</f>
        <v>TANGGUNG</v>
      </c>
      <c r="H69" s="16" t="str">
        <f>IF('DATA ACCURATE'!J72&lt;&gt;"",'DATA ACCURATE'!J72,"")</f>
        <v>01 OKT 2019</v>
      </c>
      <c r="I69" s="35">
        <f>IF(B69&lt;&gt;"",IFERROR(VLOOKUP(B69,'DATA TIMBANGAN'!G:M,7,FALSE),VLOOKUP(B69,'DATA TIMBANGAN'!G:M,7)),"")</f>
        <v>0.3925925925925926</v>
      </c>
      <c r="J69" s="25" t="str">
        <f>IF(H69&lt;&gt;"",IFERROR(INDEX(DATABASE!$Z$19:$Z$38,MATCH(DATEVALUE(H69),DATABASE!$AA$19:$AA$38,0)),INDEX(DATABASE!$Z$12:$Z$18,MATCH(WEEKDAY(H69,2),DATABASE!$AA$12:$AA$18,0))),"")</f>
        <v>SELASA</v>
      </c>
      <c r="K69" s="25" t="str">
        <f>IF('DATA ACCURATE'!V72&lt;&gt;"",'DATA ACCURATE'!V72,"")</f>
        <v>N</v>
      </c>
      <c r="L69" s="80" t="str">
        <f>IF($H69="","",IF(OR($J69="LIBUR",AND($L68="LIBUR",$O68=$O69)),"LIBUR",IF(AND(OR($L68="LUAR JAM KERJA 1",$L68="LUAR JAM KERJA 2"),OR(OR(AND($H68=$H69,AND(OR($I69&gt;DATABASE!$J$3,$I69&lt;DATABASE!$J$6),((DATEVALUE($H69)+$I69)-(DATEVALUE($H68)+$I68))&lt;DATABASE!$J$6)),AND($H68=$H69,$O68=$O69,OR($I69&gt;DATABASE!$J$6,$I69&lt;DATABASE!$J$3))),AND(($H69-$H68)=1,OR($I69&lt;DATABASE!$I$6,((DATEVALUE($H69)+$I69)-(DATEVALUE($H68)+$I68))&lt;DATABASE!$J$6))),$A69=$A68),"LUAR JAM KERJA 2",IF(AND(OR(WEEKDAY($H69,2)=1,WEEKDAY($H69,2)=2,WEEKDAY($H69,2)=3,WEEKDAY($H69,2)=4,WEEKDAY($H69,2)=5),$I69&lt;=DATABASE!$J$3,$I69&gt;=DATABASE!$I$3),"JAM KERJA",IF(AND(WEEKDAY($H69,2)=6,$I69&lt;=DATABASE!$J$4,$I69&gt;=DATABASE!$I$4),"JAM KERJA","LUAR JAM KERJA 1")))))</f>
        <v>JAM KERJA</v>
      </c>
      <c r="M69" s="33">
        <f>IF('DATA ACCURATE'!T72&lt;&gt;"",IF('DATA ACCURATE'!T72&gt;100,'DATA ACCURATE'!T72/10,'DATA ACCURATE'!T72),"")</f>
        <v>8</v>
      </c>
      <c r="N69" t="str">
        <f>IF(M69="","",IF(M69&lt;=DATABASE!$I$9,"LOKAL",IF(M69&lt;DATABASE!$J$9,"LUAR KOTA 1",IF($M69&gt;=DATABASE!$J$9,"LUAR KOTA 2",""))))</f>
        <v>LOKAL</v>
      </c>
      <c r="O69" s="38" t="str">
        <f>IF('DATA ACCURATE'!L72&lt;&gt;"",'DATA ACCURATE'!L72,"")</f>
        <v>PT. DESA WISATA INDONESIA</v>
      </c>
      <c r="Q69" s="38">
        <f t="shared" si="8"/>
        <v>0</v>
      </c>
      <c r="R69" s="38">
        <f t="shared" si="8"/>
        <v>0</v>
      </c>
      <c r="S69" s="38">
        <f t="shared" si="8"/>
        <v>1</v>
      </c>
      <c r="T69" s="38">
        <f t="shared" si="6"/>
        <v>0</v>
      </c>
      <c r="U69" s="38">
        <f t="shared" si="9"/>
        <v>1</v>
      </c>
      <c r="V69" s="38">
        <f t="shared" si="9"/>
        <v>0</v>
      </c>
      <c r="W69" s="38">
        <f t="shared" si="9"/>
        <v>0</v>
      </c>
      <c r="X69" s="38">
        <f t="shared" si="10"/>
        <v>1</v>
      </c>
      <c r="Y69" s="38">
        <f t="shared" si="10"/>
        <v>0</v>
      </c>
      <c r="Z69" s="38">
        <f t="shared" si="10"/>
        <v>0</v>
      </c>
      <c r="AA69" s="38">
        <f t="shared" si="7"/>
        <v>0</v>
      </c>
      <c r="AB69" s="38">
        <f t="shared" si="11"/>
        <v>0</v>
      </c>
      <c r="AC69" s="38">
        <f t="shared" si="12"/>
        <v>0</v>
      </c>
      <c r="AD69" s="38" t="str">
        <f t="shared" si="13"/>
        <v>001010010000</v>
      </c>
    </row>
    <row r="70" spans="1:30">
      <c r="A70" s="9" t="str">
        <f>IF('DATA ACCURATE'!A73&lt;&gt;"",'DATA ACCURATE'!A73,"")</f>
        <v>JURYANTO</v>
      </c>
      <c r="B70" s="9" t="str">
        <f>IF('DATA ACCURATE'!D73&lt;&gt;"",'DATA ACCURATE'!D73,"")</f>
        <v>K1906862</v>
      </c>
      <c r="C70" s="38" t="str">
        <f>IF($AD70="000000000000","",INDEX(DATABASE!$W$12:$W$71,MATCH($AD70,DATABASE!$V$12:$V$71,0)))</f>
        <v>C02</v>
      </c>
      <c r="D70" s="34">
        <f>IF(C70="","",IF(E70="",INDEX(DATABASE!$AF$13:$AF$62,MATCH($C70,DATABASE!$AC$13:$AC$62,0)),IF(E70="2x D11",INDEX(DATABASE!$AF$13:$AF$62,MATCH($C70,DATABASE!$AC$13:$AC$62,0))+2*DATABASE!$AF$62,IF(E70="3x D11",INDEX(DATABASE!$AF$13:$AF$62,MATCH($C70,DATABASE!$AC$13:$AC$62,0))+3*DATABASE!$AF$62,""))))</f>
        <v>13600</v>
      </c>
      <c r="E70" s="38" t="str">
        <f>IF(AND($K70="Y",$G70&lt;&gt;"UNYIL",$F70&lt;DATABASE!$O$8),"2x D11",IF(AND($K70="Y",$G70&lt;&gt;"UNYIL",$F70&gt;=DATABASE!$O$8),"3x D11",""))</f>
        <v/>
      </c>
      <c r="F70" s="9">
        <f>IF('DATA ACCURATE'!N73&lt;&gt;"",'DATA ACCURATE'!N73,"")</f>
        <v>7.5</v>
      </c>
      <c r="G70" t="str">
        <f>IF(F70="","",IF(F70&lt;=DATABASE!$I$8,"UNYIL",IF(F70&lt;=DATABASE!$J$8,"KECIL",IF(F70&lt;DATABASE!$K$8,"TANGGUNG",IF(F70&gt;=DATABASE!$K$8,"BESAR","")))))</f>
        <v>BESAR</v>
      </c>
      <c r="H70" s="16" t="str">
        <f>IF('DATA ACCURATE'!J73&lt;&gt;"",'DATA ACCURATE'!J73,"")</f>
        <v>02 OKT 2019</v>
      </c>
      <c r="I70" s="35">
        <f>IF(B70&lt;&gt;"",IFERROR(VLOOKUP(B70,'DATA TIMBANGAN'!G:M,7,FALSE),VLOOKUP(B70,'DATA TIMBANGAN'!G:M,7)),"")</f>
        <v>3.1053240740740742E-2</v>
      </c>
      <c r="J70" s="25" t="str">
        <f>IF(H70&lt;&gt;"",IFERROR(INDEX(DATABASE!$Z$19:$Z$38,MATCH(DATEVALUE(H70),DATABASE!$AA$19:$AA$38,0)),INDEX(DATABASE!$Z$12:$Z$18,MATCH(WEEKDAY(H70,2),DATABASE!$AA$12:$AA$18,0))),"")</f>
        <v>RABU</v>
      </c>
      <c r="K70" s="25" t="str">
        <f>IF('DATA ACCURATE'!V73&lt;&gt;"",'DATA ACCURATE'!V73,"")</f>
        <v>N</v>
      </c>
      <c r="L70" s="80" t="str">
        <f>IF($H70="","",IF(OR($J70="LIBUR",AND($L69="LIBUR",$O69=$O70)),"LIBUR",IF(AND(OR($L69="LUAR JAM KERJA 1",$L69="LUAR JAM KERJA 2"),OR(OR(AND($H69=$H70,AND(OR($I70&gt;DATABASE!$J$3,$I70&lt;DATABASE!$J$6),((DATEVALUE($H70)+$I70)-(DATEVALUE($H69)+$I69))&lt;DATABASE!$J$6)),AND($H69=$H70,$O69=$O70,OR($I70&gt;DATABASE!$J$6,$I70&lt;DATABASE!$J$3))),AND(($H70-$H69)=1,OR($I70&lt;DATABASE!$I$6,((DATEVALUE($H70)+$I70)-(DATEVALUE($H69)+$I69))&lt;DATABASE!$J$6))),$A70=$A69),"LUAR JAM KERJA 2",IF(AND(OR(WEEKDAY($H70,2)=1,WEEKDAY($H70,2)=2,WEEKDAY($H70,2)=3,WEEKDAY($H70,2)=4,WEEKDAY($H70,2)=5),$I70&lt;=DATABASE!$J$3,$I70&gt;=DATABASE!$I$3),"JAM KERJA",IF(AND(WEEKDAY($H70,2)=6,$I70&lt;=DATABASE!$J$4,$I70&gt;=DATABASE!$I$4),"JAM KERJA","LUAR JAM KERJA 1")))))</f>
        <v>LUAR JAM KERJA 1</v>
      </c>
      <c r="M70" s="33">
        <f>IF('DATA ACCURATE'!T73&lt;&gt;"",IF('DATA ACCURATE'!T73&gt;100,'DATA ACCURATE'!T73/10,'DATA ACCURATE'!T73),"")</f>
        <v>10</v>
      </c>
      <c r="N70" t="str">
        <f>IF(M70="","",IF(M70&lt;=DATABASE!$I$9,"LOKAL",IF(M70&lt;DATABASE!$J$9,"LUAR KOTA 1",IF($M70&gt;=DATABASE!$J$9,"LUAR KOTA 2",""))))</f>
        <v>LOKAL</v>
      </c>
      <c r="O70" s="38" t="str">
        <f>IF('DATA ACCURATE'!L73&lt;&gt;"",'DATA ACCURATE'!L73,"")</f>
        <v>Sunardi Bp-Luwes Ungaran</v>
      </c>
      <c r="Q70" s="38">
        <f t="shared" si="8"/>
        <v>0</v>
      </c>
      <c r="R70" s="38">
        <f t="shared" si="8"/>
        <v>0</v>
      </c>
      <c r="S70" s="38">
        <f t="shared" si="8"/>
        <v>0</v>
      </c>
      <c r="T70" s="38">
        <f t="shared" si="6"/>
        <v>1</v>
      </c>
      <c r="U70" s="38">
        <f t="shared" si="9"/>
        <v>1</v>
      </c>
      <c r="V70" s="38">
        <f t="shared" si="9"/>
        <v>0</v>
      </c>
      <c r="W70" s="38">
        <f t="shared" si="9"/>
        <v>0</v>
      </c>
      <c r="X70" s="38">
        <f t="shared" si="10"/>
        <v>0</v>
      </c>
      <c r="Y70" s="38">
        <f t="shared" si="10"/>
        <v>1</v>
      </c>
      <c r="Z70" s="38">
        <f t="shared" si="10"/>
        <v>0</v>
      </c>
      <c r="AA70" s="38">
        <f t="shared" si="7"/>
        <v>0</v>
      </c>
      <c r="AB70" s="38">
        <f t="shared" si="11"/>
        <v>0</v>
      </c>
      <c r="AC70" s="38">
        <f t="shared" si="12"/>
        <v>0</v>
      </c>
      <c r="AD70" s="38" t="str">
        <f t="shared" si="13"/>
        <v>000110001000</v>
      </c>
    </row>
    <row r="71" spans="1:30">
      <c r="A71" s="9" t="str">
        <f>IF('DATA ACCURATE'!A74&lt;&gt;"",'DATA ACCURATE'!A74,"")</f>
        <v>JURYANTO</v>
      </c>
      <c r="B71" s="9" t="str">
        <f>IF('DATA ACCURATE'!D74&lt;&gt;"",'DATA ACCURATE'!D74,"")</f>
        <v>K1906885</v>
      </c>
      <c r="C71" s="38" t="str">
        <f>IF($AD71="000000000000","",INDEX(DATABASE!$W$12:$W$71,MATCH($AD71,DATABASE!$V$12:$V$71,0)))</f>
        <v>B05</v>
      </c>
      <c r="D71" s="34">
        <f>IF(C71="","",IF(E71="",INDEX(DATABASE!$AF$13:$AF$62,MATCH($C71,DATABASE!$AC$13:$AC$62,0)),IF(E71="2x D11",INDEX(DATABASE!$AF$13:$AF$62,MATCH($C71,DATABASE!$AC$13:$AC$62,0))+2*DATABASE!$AF$62,IF(E71="3x D11",INDEX(DATABASE!$AF$13:$AF$62,MATCH($C71,DATABASE!$AC$13:$AC$62,0))+3*DATABASE!$AF$62,""))))</f>
        <v>15900</v>
      </c>
      <c r="E71" s="38" t="str">
        <f>IF(AND($K71="Y",$G71&lt;&gt;"UNYIL",$F71&lt;DATABASE!$O$8),"2x D11",IF(AND($K71="Y",$G71&lt;&gt;"UNYIL",$F71&gt;=DATABASE!$O$8),"3x D11",""))</f>
        <v/>
      </c>
      <c r="F71" s="9">
        <f>IF('DATA ACCURATE'!N74&lt;&gt;"",'DATA ACCURATE'!N74,"")</f>
        <v>6</v>
      </c>
      <c r="G71" t="str">
        <f>IF(F71="","",IF(F71&lt;=DATABASE!$I$8,"UNYIL",IF(F71&lt;=DATABASE!$J$8,"KECIL",IF(F71&lt;DATABASE!$K$8,"TANGGUNG",IF(F71&gt;=DATABASE!$K$8,"BESAR","")))))</f>
        <v>TANGGUNG</v>
      </c>
      <c r="H71" s="16" t="str">
        <f>IF('DATA ACCURATE'!J74&lt;&gt;"",'DATA ACCURATE'!J74,"")</f>
        <v>02 OKT 2019</v>
      </c>
      <c r="I71" s="35">
        <f>IF(B71&lt;&gt;"",IFERROR(VLOOKUP(B71,'DATA TIMBANGAN'!G:M,7,FALSE),VLOOKUP(B71,'DATA TIMBANGAN'!G:M,7)),"")</f>
        <v>0.77927083333333336</v>
      </c>
      <c r="J71" s="25" t="str">
        <f>IF(H71&lt;&gt;"",IFERROR(INDEX(DATABASE!$Z$19:$Z$38,MATCH(DATEVALUE(H71),DATABASE!$AA$19:$AA$38,0)),INDEX(DATABASE!$Z$12:$Z$18,MATCH(WEEKDAY(H71,2),DATABASE!$AA$12:$AA$18,0))),"")</f>
        <v>RABU</v>
      </c>
      <c r="K71" s="25" t="str">
        <f>IF('DATA ACCURATE'!V74&lt;&gt;"",'DATA ACCURATE'!V74,"")</f>
        <v>N</v>
      </c>
      <c r="L71" s="80" t="str">
        <f>IF($H71="","",IF(OR($J71="LIBUR",AND($L70="LIBUR",$O70=$O71)),"LIBUR",IF(AND(OR($L70="LUAR JAM KERJA 1",$L70="LUAR JAM KERJA 2"),OR(OR(AND($H70=$H71,AND(OR($I71&gt;DATABASE!$J$3,$I71&lt;DATABASE!$J$6),((DATEVALUE($H71)+$I71)-(DATEVALUE($H70)+$I70))&lt;DATABASE!$J$6)),AND($H70=$H71,$O70=$O71,OR($I71&gt;DATABASE!$J$6,$I71&lt;DATABASE!$J$3))),AND(($H71-$H70)=1,OR($I71&lt;DATABASE!$I$6,((DATEVALUE($H71)+$I71)-(DATEVALUE($H70)+$I70))&lt;DATABASE!$J$6))),$A71=$A70),"LUAR JAM KERJA 2",IF(AND(OR(WEEKDAY($H71,2)=1,WEEKDAY($H71,2)=2,WEEKDAY($H71,2)=3,WEEKDAY($H71,2)=4,WEEKDAY($H71,2)=5),$I71&lt;=DATABASE!$J$3,$I71&gt;=DATABASE!$I$3),"JAM KERJA",IF(AND(WEEKDAY($H71,2)=6,$I71&lt;=DATABASE!$J$4,$I71&gt;=DATABASE!$I$4),"JAM KERJA","LUAR JAM KERJA 1")))))</f>
        <v>LUAR JAM KERJA 1</v>
      </c>
      <c r="M71" s="33">
        <f>IF('DATA ACCURATE'!T74&lt;&gt;"",IF('DATA ACCURATE'!T74&gt;100,'DATA ACCURATE'!T74/10,'DATA ACCURATE'!T74),"")</f>
        <v>30</v>
      </c>
      <c r="N71" t="str">
        <f>IF(M71="","",IF(M71&lt;=DATABASE!$I$9,"LOKAL",IF(M71&lt;DATABASE!$J$9,"LUAR KOTA 1",IF($M71&gt;=DATABASE!$J$9,"LUAR KOTA 2",""))))</f>
        <v>LUAR KOTA 1</v>
      </c>
      <c r="O71" s="38" t="str">
        <f>IF('DATA ACCURATE'!L74&lt;&gt;"",'DATA ACCURATE'!L74,"")</f>
        <v>Pem Desa Sumowono-Sumowono</v>
      </c>
      <c r="Q71" s="38">
        <f t="shared" si="8"/>
        <v>0</v>
      </c>
      <c r="R71" s="38">
        <f t="shared" si="8"/>
        <v>0</v>
      </c>
      <c r="S71" s="38">
        <f t="shared" si="8"/>
        <v>1</v>
      </c>
      <c r="T71" s="38">
        <f t="shared" si="6"/>
        <v>0</v>
      </c>
      <c r="U71" s="38">
        <f t="shared" si="9"/>
        <v>0</v>
      </c>
      <c r="V71" s="38">
        <f t="shared" si="9"/>
        <v>1</v>
      </c>
      <c r="W71" s="38">
        <f t="shared" si="9"/>
        <v>0</v>
      </c>
      <c r="X71" s="38">
        <f t="shared" si="10"/>
        <v>0</v>
      </c>
      <c r="Y71" s="38">
        <f t="shared" si="10"/>
        <v>1</v>
      </c>
      <c r="Z71" s="38">
        <f t="shared" si="10"/>
        <v>0</v>
      </c>
      <c r="AA71" s="38">
        <f t="shared" si="7"/>
        <v>0</v>
      </c>
      <c r="AB71" s="38">
        <f t="shared" si="11"/>
        <v>0</v>
      </c>
      <c r="AC71" s="38">
        <f t="shared" si="12"/>
        <v>0</v>
      </c>
      <c r="AD71" s="38" t="str">
        <f t="shared" si="13"/>
        <v>001001001000</v>
      </c>
    </row>
    <row r="72" spans="1:30">
      <c r="A72" s="9" t="str">
        <f>IF('DATA ACCURATE'!A75&lt;&gt;"",'DATA ACCURATE'!A75,"")</f>
        <v>JURYANTO</v>
      </c>
      <c r="B72" s="9" t="str">
        <f>IF('DATA ACCURATE'!D75&lt;&gt;"",'DATA ACCURATE'!D75,"")</f>
        <v>K1906922</v>
      </c>
      <c r="C72" s="38" t="str">
        <f>IF($AD72="000000000000","",INDEX(DATABASE!$W$12:$W$71,MATCH($AD72,DATABASE!$V$12:$V$71,0)))</f>
        <v>B04</v>
      </c>
      <c r="D72" s="34">
        <f>IF(C72="","",IF(E72="",INDEX(DATABASE!$AF$13:$AF$62,MATCH($C72,DATABASE!$AC$13:$AC$62,0)),IF(E72="2x D11",INDEX(DATABASE!$AF$13:$AF$62,MATCH($C72,DATABASE!$AC$13:$AC$62,0))+2*DATABASE!$AF$62,IF(E72="3x D11",INDEX(DATABASE!$AF$13:$AF$62,MATCH($C72,DATABASE!$AC$13:$AC$62,0))+3*DATABASE!$AF$62,""))))</f>
        <v>10600</v>
      </c>
      <c r="E72" s="38" t="str">
        <f>IF(AND($K72="Y",$G72&lt;&gt;"UNYIL",$F72&lt;DATABASE!$O$8),"2x D11",IF(AND($K72="Y",$G72&lt;&gt;"UNYIL",$F72&gt;=DATABASE!$O$8),"3x D11",""))</f>
        <v/>
      </c>
      <c r="F72" s="9">
        <f>IF('DATA ACCURATE'!N75&lt;&gt;"",'DATA ACCURATE'!N75,"")</f>
        <v>6.5</v>
      </c>
      <c r="G72" t="str">
        <f>IF(F72="","",IF(F72&lt;=DATABASE!$I$8,"UNYIL",IF(F72&lt;=DATABASE!$J$8,"KECIL",IF(F72&lt;DATABASE!$K$8,"TANGGUNG",IF(F72&gt;=DATABASE!$K$8,"BESAR","")))))</f>
        <v>TANGGUNG</v>
      </c>
      <c r="H72" s="16" t="str">
        <f>IF('DATA ACCURATE'!J75&lt;&gt;"",'DATA ACCURATE'!J75,"")</f>
        <v>04 OKT 2019</v>
      </c>
      <c r="I72" s="35">
        <f>IF(B72&lt;&gt;"",IFERROR(VLOOKUP(B72,'DATA TIMBANGAN'!G:M,7,FALSE),VLOOKUP(B72,'DATA TIMBANGAN'!G:M,7)),"")</f>
        <v>0.3508101851851852</v>
      </c>
      <c r="J72" s="25" t="str">
        <f>IF(H72&lt;&gt;"",IFERROR(INDEX(DATABASE!$Z$19:$Z$38,MATCH(DATEVALUE(H72),DATABASE!$AA$19:$AA$38,0)),INDEX(DATABASE!$Z$12:$Z$18,MATCH(WEEKDAY(H72,2),DATABASE!$AA$12:$AA$18,0))),"")</f>
        <v>JUMAT</v>
      </c>
      <c r="K72" s="25" t="str">
        <f>IF('DATA ACCURATE'!V75&lt;&gt;"",'DATA ACCURATE'!V75,"")</f>
        <v>N</v>
      </c>
      <c r="L72" s="80" t="str">
        <f>IF($H72="","",IF(OR($J72="LIBUR",AND($L71="LIBUR",$O71=$O72)),"LIBUR",IF(AND(OR($L71="LUAR JAM KERJA 1",$L71="LUAR JAM KERJA 2"),OR(OR(AND($H71=$H72,AND(OR($I72&gt;DATABASE!$J$3,$I72&lt;DATABASE!$J$6),((DATEVALUE($H72)+$I72)-(DATEVALUE($H71)+$I71))&lt;DATABASE!$J$6)),AND($H71=$H72,$O71=$O72,OR($I72&gt;DATABASE!$J$6,$I72&lt;DATABASE!$J$3))),AND(($H72-$H71)=1,OR($I72&lt;DATABASE!$I$6,((DATEVALUE($H72)+$I72)-(DATEVALUE($H71)+$I71))&lt;DATABASE!$J$6))),$A72=$A71),"LUAR JAM KERJA 2",IF(AND(OR(WEEKDAY($H72,2)=1,WEEKDAY($H72,2)=2,WEEKDAY($H72,2)=3,WEEKDAY($H72,2)=4,WEEKDAY($H72,2)=5),$I72&lt;=DATABASE!$J$3,$I72&gt;=DATABASE!$I$3),"JAM KERJA",IF(AND(WEEKDAY($H72,2)=6,$I72&lt;=DATABASE!$J$4,$I72&gt;=DATABASE!$I$4),"JAM KERJA","LUAR JAM KERJA 1")))))</f>
        <v>JAM KERJA</v>
      </c>
      <c r="M72" s="33">
        <f>IF('DATA ACCURATE'!T75&lt;&gt;"",IF('DATA ACCURATE'!T75&gt;100,'DATA ACCURATE'!T75/10,'DATA ACCURATE'!T75),"")</f>
        <v>30</v>
      </c>
      <c r="N72" t="str">
        <f>IF(M72="","",IF(M72&lt;=DATABASE!$I$9,"LOKAL",IF(M72&lt;DATABASE!$J$9,"LUAR KOTA 1",IF($M72&gt;=DATABASE!$J$9,"LUAR KOTA 2",""))))</f>
        <v>LUAR KOTA 1</v>
      </c>
      <c r="O72" s="38" t="str">
        <f>IF('DATA ACCURATE'!L75&lt;&gt;"",'DATA ACCURATE'!L75,"")</f>
        <v>CV Anur Mandiri-Sungai Gobag Bancak</v>
      </c>
      <c r="Q72" s="38">
        <f t="shared" si="8"/>
        <v>0</v>
      </c>
      <c r="R72" s="38">
        <f t="shared" si="8"/>
        <v>0</v>
      </c>
      <c r="S72" s="38">
        <f t="shared" si="8"/>
        <v>1</v>
      </c>
      <c r="T72" s="38">
        <f t="shared" si="6"/>
        <v>0</v>
      </c>
      <c r="U72" s="38">
        <f t="shared" si="9"/>
        <v>0</v>
      </c>
      <c r="V72" s="38">
        <f t="shared" si="9"/>
        <v>1</v>
      </c>
      <c r="W72" s="38">
        <f t="shared" si="9"/>
        <v>0</v>
      </c>
      <c r="X72" s="38">
        <f t="shared" si="10"/>
        <v>1</v>
      </c>
      <c r="Y72" s="38">
        <f t="shared" si="10"/>
        <v>0</v>
      </c>
      <c r="Z72" s="38">
        <f t="shared" si="10"/>
        <v>0</v>
      </c>
      <c r="AA72" s="38">
        <f t="shared" si="7"/>
        <v>0</v>
      </c>
      <c r="AB72" s="38">
        <f t="shared" si="11"/>
        <v>0</v>
      </c>
      <c r="AC72" s="38">
        <f t="shared" si="12"/>
        <v>0</v>
      </c>
      <c r="AD72" s="38" t="str">
        <f t="shared" si="13"/>
        <v>001001010000</v>
      </c>
    </row>
    <row r="73" spans="1:30">
      <c r="A73" s="9" t="str">
        <f>IF('DATA ACCURATE'!A76&lt;&gt;"",'DATA ACCURATE'!A76,"")</f>
        <v>JURYANTO</v>
      </c>
      <c r="B73" s="9" t="str">
        <f>IF('DATA ACCURATE'!D76&lt;&gt;"",'DATA ACCURATE'!D76,"")</f>
        <v>K1906949</v>
      </c>
      <c r="C73" s="38" t="str">
        <f>IF($AD73="000000000000","",INDEX(DATABASE!$W$12:$W$71,MATCH($AD73,DATABASE!$V$12:$V$71,0)))</f>
        <v>B04</v>
      </c>
      <c r="D73" s="34">
        <f>IF(C73="","",IF(E73="",INDEX(DATABASE!$AF$13:$AF$62,MATCH($C73,DATABASE!$AC$13:$AC$62,0)),IF(E73="2x D11",INDEX(DATABASE!$AF$13:$AF$62,MATCH($C73,DATABASE!$AC$13:$AC$62,0))+2*DATABASE!$AF$62,IF(E73="3x D11",INDEX(DATABASE!$AF$13:$AF$62,MATCH($C73,DATABASE!$AC$13:$AC$62,0))+3*DATABASE!$AF$62,""))))</f>
        <v>10600</v>
      </c>
      <c r="E73" s="38" t="str">
        <f>IF(AND($K73="Y",$G73&lt;&gt;"UNYIL",$F73&lt;DATABASE!$O$8),"2x D11",IF(AND($K73="Y",$G73&lt;&gt;"UNYIL",$F73&gt;=DATABASE!$O$8),"3x D11",""))</f>
        <v/>
      </c>
      <c r="F73" s="9">
        <f>IF('DATA ACCURATE'!N76&lt;&gt;"",'DATA ACCURATE'!N76,"")</f>
        <v>5.5</v>
      </c>
      <c r="G73" t="str">
        <f>IF(F73="","",IF(F73&lt;=DATABASE!$I$8,"UNYIL",IF(F73&lt;=DATABASE!$J$8,"KECIL",IF(F73&lt;DATABASE!$K$8,"TANGGUNG",IF(F73&gt;=DATABASE!$K$8,"BESAR","")))))</f>
        <v>TANGGUNG</v>
      </c>
      <c r="H73" s="16" t="str">
        <f>IF('DATA ACCURATE'!J76&lt;&gt;"",'DATA ACCURATE'!J76,"")</f>
        <v>04 OKT 2019</v>
      </c>
      <c r="I73" s="35">
        <f>IF(B73&lt;&gt;"",IFERROR(VLOOKUP(B73,'DATA TIMBANGAN'!G:M,7,FALSE),VLOOKUP(B73,'DATA TIMBANGAN'!G:M,7)),"")</f>
        <v>0.54706018518518518</v>
      </c>
      <c r="J73" s="25" t="str">
        <f>IF(H73&lt;&gt;"",IFERROR(INDEX(DATABASE!$Z$19:$Z$38,MATCH(DATEVALUE(H73),DATABASE!$AA$19:$AA$38,0)),INDEX(DATABASE!$Z$12:$Z$18,MATCH(WEEKDAY(H73,2),DATABASE!$AA$12:$AA$18,0))),"")</f>
        <v>JUMAT</v>
      </c>
      <c r="K73" s="25" t="str">
        <f>IF('DATA ACCURATE'!V76&lt;&gt;"",'DATA ACCURATE'!V76,"")</f>
        <v>N</v>
      </c>
      <c r="L73" s="80" t="str">
        <f>IF($H73="","",IF(OR($J73="LIBUR",AND($L72="LIBUR",$O72=$O73)),"LIBUR",IF(AND(OR($L72="LUAR JAM KERJA 1",$L72="LUAR JAM KERJA 2"),OR(OR(AND($H72=$H73,AND(OR($I73&gt;DATABASE!$J$3,$I73&lt;DATABASE!$J$6),((DATEVALUE($H73)+$I73)-(DATEVALUE($H72)+$I72))&lt;DATABASE!$J$6)),AND($H72=$H73,$O72=$O73,OR($I73&gt;DATABASE!$J$6,$I73&lt;DATABASE!$J$3))),AND(($H73-$H72)=1,OR($I73&lt;DATABASE!$I$6,((DATEVALUE($H73)+$I73)-(DATEVALUE($H72)+$I72))&lt;DATABASE!$J$6))),$A73=$A72),"LUAR JAM KERJA 2",IF(AND(OR(WEEKDAY($H73,2)=1,WEEKDAY($H73,2)=2,WEEKDAY($H73,2)=3,WEEKDAY($H73,2)=4,WEEKDAY($H73,2)=5),$I73&lt;=DATABASE!$J$3,$I73&gt;=DATABASE!$I$3),"JAM KERJA",IF(AND(WEEKDAY($H73,2)=6,$I73&lt;=DATABASE!$J$4,$I73&gt;=DATABASE!$I$4),"JAM KERJA","LUAR JAM KERJA 1")))))</f>
        <v>JAM KERJA</v>
      </c>
      <c r="M73" s="33">
        <f>IF('DATA ACCURATE'!T76&lt;&gt;"",IF('DATA ACCURATE'!T76&gt;100,'DATA ACCURATE'!T76/10,'DATA ACCURATE'!T76),"")</f>
        <v>30</v>
      </c>
      <c r="N73" t="str">
        <f>IF(M73="","",IF(M73&lt;=DATABASE!$I$9,"LOKAL",IF(M73&lt;DATABASE!$J$9,"LUAR KOTA 1",IF($M73&gt;=DATABASE!$J$9,"LUAR KOTA 2",""))))</f>
        <v>LUAR KOTA 1</v>
      </c>
      <c r="O73" s="38" t="str">
        <f>IF('DATA ACCURATE'!L76&lt;&gt;"",'DATA ACCURATE'!L76,"")</f>
        <v>Ganjar Bp-Ploso Ngrawan Getasan</v>
      </c>
      <c r="Q73" s="38">
        <f t="shared" si="8"/>
        <v>0</v>
      </c>
      <c r="R73" s="38">
        <f t="shared" si="8"/>
        <v>0</v>
      </c>
      <c r="S73" s="38">
        <f t="shared" si="8"/>
        <v>1</v>
      </c>
      <c r="T73" s="38">
        <f t="shared" si="6"/>
        <v>0</v>
      </c>
      <c r="U73" s="38">
        <f t="shared" si="9"/>
        <v>0</v>
      </c>
      <c r="V73" s="38">
        <f t="shared" si="9"/>
        <v>1</v>
      </c>
      <c r="W73" s="38">
        <f t="shared" si="9"/>
        <v>0</v>
      </c>
      <c r="X73" s="38">
        <f t="shared" si="10"/>
        <v>1</v>
      </c>
      <c r="Y73" s="38">
        <f t="shared" si="10"/>
        <v>0</v>
      </c>
      <c r="Z73" s="38">
        <f t="shared" si="10"/>
        <v>0</v>
      </c>
      <c r="AA73" s="38">
        <f t="shared" si="7"/>
        <v>0</v>
      </c>
      <c r="AB73" s="38">
        <f t="shared" si="11"/>
        <v>0</v>
      </c>
      <c r="AC73" s="38">
        <f t="shared" si="12"/>
        <v>0</v>
      </c>
      <c r="AD73" s="38" t="str">
        <f t="shared" si="13"/>
        <v>001001010000</v>
      </c>
    </row>
    <row r="74" spans="1:30">
      <c r="A74" s="9" t="str">
        <f>IF('DATA ACCURATE'!A77&lt;&gt;"",'DATA ACCURATE'!A77,"")</f>
        <v>JURYANTO</v>
      </c>
      <c r="B74" s="9" t="str">
        <f>IF('DATA ACCURATE'!D77&lt;&gt;"",'DATA ACCURATE'!D77,"")</f>
        <v>K1906975</v>
      </c>
      <c r="C74" s="38" t="str">
        <f>IF($AD74="000000000000","",INDEX(DATABASE!$W$12:$W$71,MATCH($AD74,DATABASE!$V$12:$V$71,0)))</f>
        <v>B02</v>
      </c>
      <c r="D74" s="34">
        <f>IF(C74="","",IF(E74="",INDEX(DATABASE!$AF$13:$AF$62,MATCH($C74,DATABASE!$AC$13:$AC$62,0)),IF(E74="2x D11",INDEX(DATABASE!$AF$13:$AF$62,MATCH($C74,DATABASE!$AC$13:$AC$62,0))+2*DATABASE!$AF$62,IF(E74="3x D11",INDEX(DATABASE!$AF$13:$AF$62,MATCH($C74,DATABASE!$AC$13:$AC$62,0))+3*DATABASE!$AF$62,""))))</f>
        <v>11300</v>
      </c>
      <c r="E74" s="38" t="str">
        <f>IF(AND($K74="Y",$G74&lt;&gt;"UNYIL",$F74&lt;DATABASE!$O$8),"2x D11",IF(AND($K74="Y",$G74&lt;&gt;"UNYIL",$F74&gt;=DATABASE!$O$8),"3x D11",""))</f>
        <v/>
      </c>
      <c r="F74" s="9">
        <f>IF('DATA ACCURATE'!N77&lt;&gt;"",'DATA ACCURATE'!N77,"")</f>
        <v>6.5</v>
      </c>
      <c r="G74" t="str">
        <f>IF(F74="","",IF(F74&lt;=DATABASE!$I$8,"UNYIL",IF(F74&lt;=DATABASE!$J$8,"KECIL",IF(F74&lt;DATABASE!$K$8,"TANGGUNG",IF(F74&gt;=DATABASE!$K$8,"BESAR","")))))</f>
        <v>TANGGUNG</v>
      </c>
      <c r="H74" s="16" t="str">
        <f>IF('DATA ACCURATE'!J77&lt;&gt;"",'DATA ACCURATE'!J77,"")</f>
        <v>04 OKT 2019</v>
      </c>
      <c r="I74" s="35">
        <f>IF(B74&lt;&gt;"",IFERROR(VLOOKUP(B74,'DATA TIMBANGAN'!G:M,7,FALSE),VLOOKUP(B74,'DATA TIMBANGAN'!G:M,7)),"")</f>
        <v>0.80069444444444438</v>
      </c>
      <c r="J74" s="25" t="str">
        <f>IF(H74&lt;&gt;"",IFERROR(INDEX(DATABASE!$Z$19:$Z$38,MATCH(DATEVALUE(H74),DATABASE!$AA$19:$AA$38,0)),INDEX(DATABASE!$Z$12:$Z$18,MATCH(WEEKDAY(H74,2),DATABASE!$AA$12:$AA$18,0))),"")</f>
        <v>JUMAT</v>
      </c>
      <c r="K74" s="25" t="str">
        <f>IF('DATA ACCURATE'!V77&lt;&gt;"",'DATA ACCURATE'!V77,"")</f>
        <v>N</v>
      </c>
      <c r="L74" s="80" t="str">
        <f>IF($H74="","",IF(OR($J74="LIBUR",AND($L73="LIBUR",$O73=$O74)),"LIBUR",IF(AND(OR($L73="LUAR JAM KERJA 1",$L73="LUAR JAM KERJA 2"),OR(OR(AND($H73=$H74,AND(OR($I74&gt;DATABASE!$J$3,$I74&lt;DATABASE!$J$6),((DATEVALUE($H74)+$I74)-(DATEVALUE($H73)+$I73))&lt;DATABASE!$J$6)),AND($H73=$H74,$O73=$O74,OR($I74&gt;DATABASE!$J$6,$I74&lt;DATABASE!$J$3))),AND(($H74-$H73)=1,OR($I74&lt;DATABASE!$I$6,((DATEVALUE($H74)+$I74)-(DATEVALUE($H73)+$I73))&lt;DATABASE!$J$6))),$A74=$A73),"LUAR JAM KERJA 2",IF(AND(OR(WEEKDAY($H74,2)=1,WEEKDAY($H74,2)=2,WEEKDAY($H74,2)=3,WEEKDAY($H74,2)=4,WEEKDAY($H74,2)=5),$I74&lt;=DATABASE!$J$3,$I74&gt;=DATABASE!$I$3),"JAM KERJA",IF(AND(WEEKDAY($H74,2)=6,$I74&lt;=DATABASE!$J$4,$I74&gt;=DATABASE!$I$4),"JAM KERJA","LUAR JAM KERJA 1")))))</f>
        <v>LUAR JAM KERJA 1</v>
      </c>
      <c r="M74" s="33">
        <f>IF('DATA ACCURATE'!T77&lt;&gt;"",IF('DATA ACCURATE'!T77&gt;100,'DATA ACCURATE'!T77/10,'DATA ACCURATE'!T77),"")</f>
        <v>17</v>
      </c>
      <c r="N74" t="str">
        <f>IF(M74="","",IF(M74&lt;=DATABASE!$I$9,"LOKAL",IF(M74&lt;DATABASE!$J$9,"LUAR KOTA 1",IF($M74&gt;=DATABASE!$J$9,"LUAR KOTA 2",""))))</f>
        <v>LOKAL</v>
      </c>
      <c r="O74" s="38" t="str">
        <f>IF('DATA ACCURATE'!L77&lt;&gt;"",'DATA ACCURATE'!L77,"")</f>
        <v>Antonius Bambang Bp-Ngijo, Gunungpati</v>
      </c>
      <c r="Q74" s="38">
        <f t="shared" si="8"/>
        <v>0</v>
      </c>
      <c r="R74" s="38">
        <f t="shared" si="8"/>
        <v>0</v>
      </c>
      <c r="S74" s="38">
        <f t="shared" si="8"/>
        <v>1</v>
      </c>
      <c r="T74" s="38">
        <f t="shared" si="6"/>
        <v>0</v>
      </c>
      <c r="U74" s="38">
        <f t="shared" si="9"/>
        <v>1</v>
      </c>
      <c r="V74" s="38">
        <f t="shared" si="9"/>
        <v>0</v>
      </c>
      <c r="W74" s="38">
        <f t="shared" si="9"/>
        <v>0</v>
      </c>
      <c r="X74" s="38">
        <f t="shared" si="10"/>
        <v>0</v>
      </c>
      <c r="Y74" s="38">
        <f t="shared" si="10"/>
        <v>1</v>
      </c>
      <c r="Z74" s="38">
        <f t="shared" si="10"/>
        <v>0</v>
      </c>
      <c r="AA74" s="38">
        <f t="shared" si="7"/>
        <v>0</v>
      </c>
      <c r="AB74" s="38">
        <f t="shared" si="11"/>
        <v>0</v>
      </c>
      <c r="AC74" s="38">
        <f t="shared" si="12"/>
        <v>0</v>
      </c>
      <c r="AD74" s="38" t="str">
        <f t="shared" si="13"/>
        <v>001010001000</v>
      </c>
    </row>
    <row r="75" spans="1:30">
      <c r="A75" s="9" t="str">
        <f>IF('DATA ACCURATE'!A78&lt;&gt;"",'DATA ACCURATE'!A78,"")</f>
        <v>JURYANTO</v>
      </c>
      <c r="B75" s="9" t="str">
        <f>IF('DATA ACCURATE'!D78&lt;&gt;"",'DATA ACCURATE'!D78,"")</f>
        <v>K1906998</v>
      </c>
      <c r="C75" s="38" t="str">
        <f>IF($AD75="000000000000","",INDEX(DATABASE!$W$12:$W$71,MATCH($AD75,DATABASE!$V$12:$V$71,0)))</f>
        <v>B04</v>
      </c>
      <c r="D75" s="34">
        <f>IF(C75="","",IF(E75="",INDEX(DATABASE!$AF$13:$AF$62,MATCH($C75,DATABASE!$AC$13:$AC$62,0)),IF(E75="2x D11",INDEX(DATABASE!$AF$13:$AF$62,MATCH($C75,DATABASE!$AC$13:$AC$62,0))+2*DATABASE!$AF$62,IF(E75="3x D11",INDEX(DATABASE!$AF$13:$AF$62,MATCH($C75,DATABASE!$AC$13:$AC$62,0))+3*DATABASE!$AF$62,""))))</f>
        <v>10600</v>
      </c>
      <c r="E75" s="38" t="str">
        <f>IF(AND($K75="Y",$G75&lt;&gt;"UNYIL",$F75&lt;DATABASE!$O$8),"2x D11",IF(AND($K75="Y",$G75&lt;&gt;"UNYIL",$F75&gt;=DATABASE!$O$8),"3x D11",""))</f>
        <v/>
      </c>
      <c r="F75" s="9">
        <f>IF('DATA ACCURATE'!N78&lt;&gt;"",'DATA ACCURATE'!N78,"")</f>
        <v>5.5</v>
      </c>
      <c r="G75" t="str">
        <f>IF(F75="","",IF(F75&lt;=DATABASE!$I$8,"UNYIL",IF(F75&lt;=DATABASE!$J$8,"KECIL",IF(F75&lt;DATABASE!$K$8,"TANGGUNG",IF(F75&gt;=DATABASE!$K$8,"BESAR","")))))</f>
        <v>TANGGUNG</v>
      </c>
      <c r="H75" s="16" t="str">
        <f>IF('DATA ACCURATE'!J78&lt;&gt;"",'DATA ACCURATE'!J78,"")</f>
        <v>05 OKT 2019</v>
      </c>
      <c r="I75" s="35">
        <f>IF(B75&lt;&gt;"",IFERROR(VLOOKUP(B75,'DATA TIMBANGAN'!G:M,7,FALSE),VLOOKUP(B75,'DATA TIMBANGAN'!G:M,7)),"")</f>
        <v>0.4694444444444445</v>
      </c>
      <c r="J75" s="25" t="str">
        <f>IF(H75&lt;&gt;"",IFERROR(INDEX(DATABASE!$Z$19:$Z$38,MATCH(DATEVALUE(H75),DATABASE!$AA$19:$AA$38,0)),INDEX(DATABASE!$Z$12:$Z$18,MATCH(WEEKDAY(H75,2),DATABASE!$AA$12:$AA$18,0))),"")</f>
        <v>SABTU</v>
      </c>
      <c r="K75" s="25" t="str">
        <f>IF('DATA ACCURATE'!V78&lt;&gt;"",'DATA ACCURATE'!V78,"")</f>
        <v>N</v>
      </c>
      <c r="L75" s="80" t="str">
        <f>IF($H75="","",IF(OR($J75="LIBUR",AND($L74="LIBUR",$O74=$O75)),"LIBUR",IF(AND(OR($L74="LUAR JAM KERJA 1",$L74="LUAR JAM KERJA 2"),OR(OR(AND($H74=$H75,AND(OR($I75&gt;DATABASE!$J$3,$I75&lt;DATABASE!$J$6),((DATEVALUE($H75)+$I75)-(DATEVALUE($H74)+$I74))&lt;DATABASE!$J$6)),AND($H74=$H75,$O74=$O75,OR($I75&gt;DATABASE!$J$6,$I75&lt;DATABASE!$J$3))),AND(($H75-$H74)=1,OR($I75&lt;DATABASE!$I$6,((DATEVALUE($H75)+$I75)-(DATEVALUE($H74)+$I74))&lt;DATABASE!$J$6))),$A75=$A74),"LUAR JAM KERJA 2",IF(AND(OR(WEEKDAY($H75,2)=1,WEEKDAY($H75,2)=2,WEEKDAY($H75,2)=3,WEEKDAY($H75,2)=4,WEEKDAY($H75,2)=5),$I75&lt;=DATABASE!$J$3,$I75&gt;=DATABASE!$I$3),"JAM KERJA",IF(AND(WEEKDAY($H75,2)=6,$I75&lt;=DATABASE!$J$4,$I75&gt;=DATABASE!$I$4),"JAM KERJA","LUAR JAM KERJA 1")))))</f>
        <v>JAM KERJA</v>
      </c>
      <c r="M75" s="33">
        <f>IF('DATA ACCURATE'!T78&lt;&gt;"",IF('DATA ACCURATE'!T78&gt;100,'DATA ACCURATE'!T78/10,'DATA ACCURATE'!T78),"")</f>
        <v>35</v>
      </c>
      <c r="N75" t="str">
        <f>IF(M75="","",IF(M75&lt;=DATABASE!$I$9,"LOKAL",IF(M75&lt;DATABASE!$J$9,"LUAR KOTA 1",IF($M75&gt;=DATABASE!$J$9,"LUAR KOTA 2",""))))</f>
        <v>LUAR KOTA 1</v>
      </c>
      <c r="O75" s="38" t="str">
        <f>IF('DATA ACCURATE'!L78&lt;&gt;"",'DATA ACCURATE'!L78,"")</f>
        <v>Yana Pertiwi Bp-Tayeman Getasan</v>
      </c>
      <c r="Q75" s="38">
        <f t="shared" si="8"/>
        <v>0</v>
      </c>
      <c r="R75" s="38">
        <f t="shared" si="8"/>
        <v>0</v>
      </c>
      <c r="S75" s="38">
        <f t="shared" si="8"/>
        <v>1</v>
      </c>
      <c r="T75" s="38">
        <f t="shared" si="6"/>
        <v>0</v>
      </c>
      <c r="U75" s="38">
        <f t="shared" si="9"/>
        <v>0</v>
      </c>
      <c r="V75" s="38">
        <f t="shared" si="9"/>
        <v>1</v>
      </c>
      <c r="W75" s="38">
        <f t="shared" si="9"/>
        <v>0</v>
      </c>
      <c r="X75" s="38">
        <f t="shared" si="10"/>
        <v>1</v>
      </c>
      <c r="Y75" s="38">
        <f t="shared" si="10"/>
        <v>0</v>
      </c>
      <c r="Z75" s="38">
        <f t="shared" si="10"/>
        <v>0</v>
      </c>
      <c r="AA75" s="38">
        <f t="shared" si="7"/>
        <v>0</v>
      </c>
      <c r="AB75" s="38">
        <f t="shared" si="11"/>
        <v>0</v>
      </c>
      <c r="AC75" s="38">
        <f t="shared" si="12"/>
        <v>0</v>
      </c>
      <c r="AD75" s="38" t="str">
        <f t="shared" si="13"/>
        <v>001001010000</v>
      </c>
    </row>
    <row r="76" spans="1:30">
      <c r="A76" s="9" t="str">
        <f>IF('DATA ACCURATE'!A79&lt;&gt;"",'DATA ACCURATE'!A79,"")</f>
        <v>JURYANTO</v>
      </c>
      <c r="B76" s="9" t="str">
        <f>IF('DATA ACCURATE'!D79&lt;&gt;"",'DATA ACCURATE'!D79,"")</f>
        <v>K1907016</v>
      </c>
      <c r="C76" s="38" t="str">
        <f>IF($AD76="000000000000","",INDEX(DATABASE!$W$12:$W$71,MATCH($AD76,DATABASE!$V$12:$V$71,0)))</f>
        <v>B05</v>
      </c>
      <c r="D76" s="34">
        <f>IF(C76="","",IF(E76="",INDEX(DATABASE!$AF$13:$AF$62,MATCH($C76,DATABASE!$AC$13:$AC$62,0)),IF(E76="2x D11",INDEX(DATABASE!$AF$13:$AF$62,MATCH($C76,DATABASE!$AC$13:$AC$62,0))+2*DATABASE!$AF$62,IF(E76="3x D11",INDEX(DATABASE!$AF$13:$AF$62,MATCH($C76,DATABASE!$AC$13:$AC$62,0))+3*DATABASE!$AF$62,""))))</f>
        <v>15900</v>
      </c>
      <c r="E76" s="38" t="str">
        <f>IF(AND($K76="Y",$G76&lt;&gt;"UNYIL",$F76&lt;DATABASE!$O$8),"2x D11",IF(AND($K76="Y",$G76&lt;&gt;"UNYIL",$F76&gt;=DATABASE!$O$8),"3x D11",""))</f>
        <v/>
      </c>
      <c r="F76" s="9">
        <f>IF('DATA ACCURATE'!N79&lt;&gt;"",'DATA ACCURATE'!N79,"")</f>
        <v>6.5</v>
      </c>
      <c r="G76" t="str">
        <f>IF(F76="","",IF(F76&lt;=DATABASE!$I$8,"UNYIL",IF(F76&lt;=DATABASE!$J$8,"KECIL",IF(F76&lt;DATABASE!$K$8,"TANGGUNG",IF(F76&gt;=DATABASE!$K$8,"BESAR","")))))</f>
        <v>TANGGUNG</v>
      </c>
      <c r="H76" s="16" t="str">
        <f>IF('DATA ACCURATE'!J79&lt;&gt;"",'DATA ACCURATE'!J79,"")</f>
        <v>05 OKT 2019</v>
      </c>
      <c r="I76" s="35">
        <f>IF(B76&lt;&gt;"",IFERROR(VLOOKUP(B76,'DATA TIMBANGAN'!G:M,7,FALSE),VLOOKUP(B76,'DATA TIMBANGAN'!G:M,7)),"")</f>
        <v>0.66039351851851846</v>
      </c>
      <c r="J76" s="25" t="str">
        <f>IF(H76&lt;&gt;"",IFERROR(INDEX(DATABASE!$Z$19:$Z$38,MATCH(DATEVALUE(H76),DATABASE!$AA$19:$AA$38,0)),INDEX(DATABASE!$Z$12:$Z$18,MATCH(WEEKDAY(H76,2),DATABASE!$AA$12:$AA$18,0))),"")</f>
        <v>SABTU</v>
      </c>
      <c r="K76" s="25" t="str">
        <f>IF('DATA ACCURATE'!V79&lt;&gt;"",'DATA ACCURATE'!V79,"")</f>
        <v>N</v>
      </c>
      <c r="L76" s="80" t="str">
        <f>IF($H76="","",IF(OR($J76="LIBUR",AND($L75="LIBUR",$O75=$O76)),"LIBUR",IF(AND(OR($L75="LUAR JAM KERJA 1",$L75="LUAR JAM KERJA 2"),OR(OR(AND($H75=$H76,AND(OR($I76&gt;DATABASE!$J$3,$I76&lt;DATABASE!$J$6),((DATEVALUE($H76)+$I76)-(DATEVALUE($H75)+$I75))&lt;DATABASE!$J$6)),AND($H75=$H76,$O75=$O76,OR($I76&gt;DATABASE!$J$6,$I76&lt;DATABASE!$J$3))),AND(($H76-$H75)=1,OR($I76&lt;DATABASE!$I$6,((DATEVALUE($H76)+$I76)-(DATEVALUE($H75)+$I75))&lt;DATABASE!$J$6))),$A76=$A75),"LUAR JAM KERJA 2",IF(AND(OR(WEEKDAY($H76,2)=1,WEEKDAY($H76,2)=2,WEEKDAY($H76,2)=3,WEEKDAY($H76,2)=4,WEEKDAY($H76,2)=5),$I76&lt;=DATABASE!$J$3,$I76&gt;=DATABASE!$I$3),"JAM KERJA",IF(AND(WEEKDAY($H76,2)=6,$I76&lt;=DATABASE!$J$4,$I76&gt;=DATABASE!$I$4),"JAM KERJA","LUAR JAM KERJA 1")))))</f>
        <v>LUAR JAM KERJA 1</v>
      </c>
      <c r="M76" s="33">
        <f>IF('DATA ACCURATE'!T79&lt;&gt;"",IF('DATA ACCURATE'!T79&gt;100,'DATA ACCURATE'!T79/10,'DATA ACCURATE'!T79),"")</f>
        <v>35</v>
      </c>
      <c r="N76" t="str">
        <f>IF(M76="","",IF(M76&lt;=DATABASE!$I$9,"LOKAL",IF(M76&lt;DATABASE!$J$9,"LUAR KOTA 1",IF($M76&gt;=DATABASE!$J$9,"LUAR KOTA 2",""))))</f>
        <v>LUAR KOTA 1</v>
      </c>
      <c r="O76" s="38" t="str">
        <f>IF('DATA ACCURATE'!L79&lt;&gt;"",'DATA ACCURATE'!L79,"")</f>
        <v>Parjono Bp-Regunung</v>
      </c>
      <c r="Q76" s="38">
        <f t="shared" si="8"/>
        <v>0</v>
      </c>
      <c r="R76" s="38">
        <f t="shared" si="8"/>
        <v>0</v>
      </c>
      <c r="S76" s="38">
        <f t="shared" si="8"/>
        <v>1</v>
      </c>
      <c r="T76" s="38">
        <f t="shared" si="6"/>
        <v>0</v>
      </c>
      <c r="U76" s="38">
        <f t="shared" si="9"/>
        <v>0</v>
      </c>
      <c r="V76" s="38">
        <f t="shared" si="9"/>
        <v>1</v>
      </c>
      <c r="W76" s="38">
        <f t="shared" si="9"/>
        <v>0</v>
      </c>
      <c r="X76" s="38">
        <f t="shared" si="10"/>
        <v>0</v>
      </c>
      <c r="Y76" s="38">
        <f t="shared" si="10"/>
        <v>1</v>
      </c>
      <c r="Z76" s="38">
        <f t="shared" si="10"/>
        <v>0</v>
      </c>
      <c r="AA76" s="38">
        <f t="shared" si="7"/>
        <v>0</v>
      </c>
      <c r="AB76" s="38">
        <f t="shared" si="11"/>
        <v>0</v>
      </c>
      <c r="AC76" s="38">
        <f t="shared" si="12"/>
        <v>0</v>
      </c>
      <c r="AD76" s="38" t="str">
        <f t="shared" si="13"/>
        <v>001001001000</v>
      </c>
    </row>
    <row r="77" spans="1:30">
      <c r="A77" s="9" t="str">
        <f>IF('DATA ACCURATE'!A80&lt;&gt;"",'DATA ACCURATE'!A80,"")</f>
        <v>JURYANTO</v>
      </c>
      <c r="B77" s="9" t="str">
        <f>IF('DATA ACCURATE'!D80&lt;&gt;"",'DATA ACCURATE'!D80,"")</f>
        <v>K1907035</v>
      </c>
      <c r="C77" s="38" t="str">
        <f>IF($AD77="000000000000","",INDEX(DATABASE!$W$12:$W$71,MATCH($AD77,DATABASE!$V$12:$V$71,0)))</f>
        <v>B06</v>
      </c>
      <c r="D77" s="34">
        <f>IF(C77="","",IF(E77="",INDEX(DATABASE!$AF$13:$AF$62,MATCH($C77,DATABASE!$AC$13:$AC$62,0)),IF(E77="2x D11",INDEX(DATABASE!$AF$13:$AF$62,MATCH($C77,DATABASE!$AC$13:$AC$62,0))+2*DATABASE!$AF$62,IF(E77="3x D11",INDEX(DATABASE!$AF$13:$AF$62,MATCH($C77,DATABASE!$AC$13:$AC$62,0))+3*DATABASE!$AF$62,""))))</f>
        <v>21300</v>
      </c>
      <c r="E77" s="38" t="str">
        <f>IF(AND($K77="Y",$G77&lt;&gt;"UNYIL",$F77&lt;DATABASE!$O$8),"2x D11",IF(AND($K77="Y",$G77&lt;&gt;"UNYIL",$F77&gt;=DATABASE!$O$8),"3x D11",""))</f>
        <v/>
      </c>
      <c r="F77" s="9">
        <f>IF('DATA ACCURATE'!N80&lt;&gt;"",'DATA ACCURATE'!N80,"")</f>
        <v>6.5</v>
      </c>
      <c r="G77" t="str">
        <f>IF(F77="","",IF(F77&lt;=DATABASE!$I$8,"UNYIL",IF(F77&lt;=DATABASE!$J$8,"KECIL",IF(F77&lt;DATABASE!$K$8,"TANGGUNG",IF(F77&gt;=DATABASE!$K$8,"BESAR","")))))</f>
        <v>TANGGUNG</v>
      </c>
      <c r="H77" s="16" t="str">
        <f>IF('DATA ACCURATE'!J80&lt;&gt;"",'DATA ACCURATE'!J80,"")</f>
        <v>05 OKT 2019</v>
      </c>
      <c r="I77" s="35">
        <f>IF(B77&lt;&gt;"",IFERROR(VLOOKUP(B77,'DATA TIMBANGAN'!G:M,7,FALSE),VLOOKUP(B77,'DATA TIMBANGAN'!G:M,7)),"")</f>
        <v>1.9444444444444442E-3</v>
      </c>
      <c r="J77" s="25" t="str">
        <f>IF(H77&lt;&gt;"",IFERROR(INDEX(DATABASE!$Z$19:$Z$38,MATCH(DATEVALUE(H77),DATABASE!$AA$19:$AA$38,0)),INDEX(DATABASE!$Z$12:$Z$18,MATCH(WEEKDAY(H77,2),DATABASE!$AA$12:$AA$18,0))),"")</f>
        <v>SABTU</v>
      </c>
      <c r="K77" s="25" t="str">
        <f>IF('DATA ACCURATE'!V80&lt;&gt;"",'DATA ACCURATE'!V80,"")</f>
        <v>N</v>
      </c>
      <c r="L77" s="80" t="str">
        <f>IF($H77="","",IF(OR($J77="LIBUR",AND($L76="LIBUR",$O76=$O77)),"LIBUR",IF(AND(OR($L76="LUAR JAM KERJA 1",$L76="LUAR JAM KERJA 2"),OR(OR(AND($H76=$H77,AND(OR($I77&gt;DATABASE!$J$3,$I77&lt;DATABASE!$J$6),((DATEVALUE($H77)+$I77)-(DATEVALUE($H76)+$I76))&lt;DATABASE!$J$6)),AND($H76=$H77,$O76=$O77,OR($I77&gt;DATABASE!$J$6,$I77&lt;DATABASE!$J$3))),AND(($H77-$H76)=1,OR($I77&lt;DATABASE!$I$6,((DATEVALUE($H77)+$I77)-(DATEVALUE($H76)+$I76))&lt;DATABASE!$J$6))),$A77=$A76),"LUAR JAM KERJA 2",IF(AND(OR(WEEKDAY($H77,2)=1,WEEKDAY($H77,2)=2,WEEKDAY($H77,2)=3,WEEKDAY($H77,2)=4,WEEKDAY($H77,2)=5),$I77&lt;=DATABASE!$J$3,$I77&gt;=DATABASE!$I$3),"JAM KERJA",IF(AND(WEEKDAY($H77,2)=6,$I77&lt;=DATABASE!$J$4,$I77&gt;=DATABASE!$I$4),"JAM KERJA","LUAR JAM KERJA 1")))))</f>
        <v>LUAR JAM KERJA 2</v>
      </c>
      <c r="M77" s="33">
        <f>IF('DATA ACCURATE'!T80&lt;&gt;"",IF('DATA ACCURATE'!T80&gt;100,'DATA ACCURATE'!T80/10,'DATA ACCURATE'!T80),"")</f>
        <v>35</v>
      </c>
      <c r="N77" t="str">
        <f>IF(M77="","",IF(M77&lt;=DATABASE!$I$9,"LOKAL",IF(M77&lt;DATABASE!$J$9,"LUAR KOTA 1",IF($M77&gt;=DATABASE!$J$9,"LUAR KOTA 2",""))))</f>
        <v>LUAR KOTA 1</v>
      </c>
      <c r="O77" s="38" t="str">
        <f>IF('DATA ACCURATE'!L80&lt;&gt;"",'DATA ACCURATE'!L80,"")</f>
        <v>Parjono Bp-Regunung</v>
      </c>
      <c r="Q77" s="38">
        <f t="shared" si="8"/>
        <v>0</v>
      </c>
      <c r="R77" s="38">
        <f t="shared" si="8"/>
        <v>0</v>
      </c>
      <c r="S77" s="38">
        <f t="shared" si="8"/>
        <v>1</v>
      </c>
      <c r="T77" s="38">
        <f t="shared" si="6"/>
        <v>0</v>
      </c>
      <c r="U77" s="38">
        <f t="shared" si="9"/>
        <v>0</v>
      </c>
      <c r="V77" s="38">
        <f t="shared" si="9"/>
        <v>1</v>
      </c>
      <c r="W77" s="38">
        <f t="shared" si="9"/>
        <v>0</v>
      </c>
      <c r="X77" s="38">
        <f t="shared" si="10"/>
        <v>0</v>
      </c>
      <c r="Y77" s="38">
        <f t="shared" si="10"/>
        <v>0</v>
      </c>
      <c r="Z77" s="38">
        <f t="shared" si="10"/>
        <v>1</v>
      </c>
      <c r="AA77" s="38">
        <f t="shared" si="7"/>
        <v>0</v>
      </c>
      <c r="AB77" s="38">
        <f t="shared" si="11"/>
        <v>0</v>
      </c>
      <c r="AC77" s="38">
        <f t="shared" si="12"/>
        <v>0</v>
      </c>
      <c r="AD77" s="38" t="str">
        <f t="shared" si="13"/>
        <v>001001000100</v>
      </c>
    </row>
    <row r="78" spans="1:30">
      <c r="A78" s="9" t="str">
        <f>IF('DATA ACCURATE'!A81&lt;&gt;"",'DATA ACCURATE'!A81,"")</f>
        <v>KHAMDUN</v>
      </c>
      <c r="B78" s="9" t="str">
        <f>IF('DATA ACCURATE'!D81&lt;&gt;"",'DATA ACCURATE'!D81,"")</f>
        <v>K1906848</v>
      </c>
      <c r="C78" s="38" t="str">
        <f>IF($AD78="000000000000","",INDEX(DATABASE!$W$12:$W$71,MATCH($AD78,DATABASE!$V$12:$V$71,0)))</f>
        <v>C01</v>
      </c>
      <c r="D78" s="34">
        <f>IF(C78="","",IF(E78="",INDEX(DATABASE!$AF$13:$AF$62,MATCH($C78,DATABASE!$AC$13:$AC$62,0)),IF(E78="2x D11",INDEX(DATABASE!$AF$13:$AF$62,MATCH($C78,DATABASE!$AC$13:$AC$62,0))+2*DATABASE!$AF$62,IF(E78="3x D11",INDEX(DATABASE!$AF$13:$AF$62,MATCH($C78,DATABASE!$AC$13:$AC$62,0))+3*DATABASE!$AF$62,""))))</f>
        <v>9100</v>
      </c>
      <c r="E78" s="38" t="str">
        <f>IF(AND($K78="Y",$G78&lt;&gt;"UNYIL",$F78&lt;DATABASE!$O$8),"2x D11",IF(AND($K78="Y",$G78&lt;&gt;"UNYIL",$F78&gt;=DATABASE!$O$8),"3x D11",""))</f>
        <v/>
      </c>
      <c r="F78" s="9">
        <f>IF('DATA ACCURATE'!N81&lt;&gt;"",'DATA ACCURATE'!N81,"")</f>
        <v>7.5</v>
      </c>
      <c r="G78" t="str">
        <f>IF(F78="","",IF(F78&lt;=DATABASE!$I$8,"UNYIL",IF(F78&lt;=DATABASE!$J$8,"KECIL",IF(F78&lt;DATABASE!$K$8,"TANGGUNG",IF(F78&gt;=DATABASE!$K$8,"BESAR","")))))</f>
        <v>BESAR</v>
      </c>
      <c r="H78" s="16" t="str">
        <f>IF('DATA ACCURATE'!J81&lt;&gt;"",'DATA ACCURATE'!J81,"")</f>
        <v>01 OKT 2019</v>
      </c>
      <c r="I78" s="35">
        <f>IF(B78&lt;&gt;"",IFERROR(VLOOKUP(B78,'DATA TIMBANGAN'!G:M,7,FALSE),VLOOKUP(B78,'DATA TIMBANGAN'!G:M,7)),"")</f>
        <v>0.42341435185185183</v>
      </c>
      <c r="J78" s="25" t="str">
        <f>IF(H78&lt;&gt;"",IFERROR(INDEX(DATABASE!$Z$19:$Z$38,MATCH(DATEVALUE(H78),DATABASE!$AA$19:$AA$38,0)),INDEX(DATABASE!$Z$12:$Z$18,MATCH(WEEKDAY(H78,2),DATABASE!$AA$12:$AA$18,0))),"")</f>
        <v>SELASA</v>
      </c>
      <c r="K78" s="25" t="str">
        <f>IF('DATA ACCURATE'!V81&lt;&gt;"",'DATA ACCURATE'!V81,"")</f>
        <v>N</v>
      </c>
      <c r="L78" s="80" t="str">
        <f>IF($H78="","",IF(OR($J78="LIBUR",AND($L77="LIBUR",$O77=$O78)),"LIBUR",IF(AND(OR($L77="LUAR JAM KERJA 1",$L77="LUAR JAM KERJA 2"),OR(OR(AND($H77=$H78,AND(OR($I78&gt;DATABASE!$J$3,$I78&lt;DATABASE!$J$6),((DATEVALUE($H78)+$I78)-(DATEVALUE($H77)+$I77))&lt;DATABASE!$J$6)),AND($H77=$H78,$O77=$O78,OR($I78&gt;DATABASE!$J$6,$I78&lt;DATABASE!$J$3))),AND(($H78-$H77)=1,OR($I78&lt;DATABASE!$I$6,((DATEVALUE($H78)+$I78)-(DATEVALUE($H77)+$I77))&lt;DATABASE!$J$6))),$A78=$A77),"LUAR JAM KERJA 2",IF(AND(OR(WEEKDAY($H78,2)=1,WEEKDAY($H78,2)=2,WEEKDAY($H78,2)=3,WEEKDAY($H78,2)=4,WEEKDAY($H78,2)=5),$I78&lt;=DATABASE!$J$3,$I78&gt;=DATABASE!$I$3),"JAM KERJA",IF(AND(WEEKDAY($H78,2)=6,$I78&lt;=DATABASE!$J$4,$I78&gt;=DATABASE!$I$4),"JAM KERJA","LUAR JAM KERJA 1")))))</f>
        <v>JAM KERJA</v>
      </c>
      <c r="M78" s="33">
        <f>IF('DATA ACCURATE'!T81&lt;&gt;"",IF('DATA ACCURATE'!T81&gt;100,'DATA ACCURATE'!T81/10,'DATA ACCURATE'!T81),"")</f>
        <v>8</v>
      </c>
      <c r="N78" t="str">
        <f>IF(M78="","",IF(M78&lt;=DATABASE!$I$9,"LOKAL",IF(M78&lt;DATABASE!$J$9,"LUAR KOTA 1",IF($M78&gt;=DATABASE!$J$9,"LUAR KOTA 2",""))))</f>
        <v>LOKAL</v>
      </c>
      <c r="O78" s="38" t="str">
        <f>IF('DATA ACCURATE'!L81&lt;&gt;"",'DATA ACCURATE'!L81,"")</f>
        <v>CV Karya Sejahtera-Gembol</v>
      </c>
      <c r="Q78" s="38">
        <f t="shared" si="8"/>
        <v>0</v>
      </c>
      <c r="R78" s="38">
        <f t="shared" si="8"/>
        <v>0</v>
      </c>
      <c r="S78" s="38">
        <f t="shared" si="8"/>
        <v>0</v>
      </c>
      <c r="T78" s="38">
        <f t="shared" si="6"/>
        <v>1</v>
      </c>
      <c r="U78" s="38">
        <f t="shared" si="9"/>
        <v>1</v>
      </c>
      <c r="V78" s="38">
        <f t="shared" si="9"/>
        <v>0</v>
      </c>
      <c r="W78" s="38">
        <f t="shared" si="9"/>
        <v>0</v>
      </c>
      <c r="X78" s="38">
        <f t="shared" si="10"/>
        <v>1</v>
      </c>
      <c r="Y78" s="38">
        <f t="shared" si="10"/>
        <v>0</v>
      </c>
      <c r="Z78" s="38">
        <f t="shared" si="10"/>
        <v>0</v>
      </c>
      <c r="AA78" s="38">
        <f t="shared" si="7"/>
        <v>0</v>
      </c>
      <c r="AB78" s="38">
        <f t="shared" si="11"/>
        <v>0</v>
      </c>
      <c r="AC78" s="38">
        <f t="shared" si="12"/>
        <v>0</v>
      </c>
      <c r="AD78" s="38" t="str">
        <f t="shared" si="13"/>
        <v>000110010000</v>
      </c>
    </row>
    <row r="79" spans="1:30">
      <c r="A79" s="9" t="str">
        <f>IF('DATA ACCURATE'!A82&lt;&gt;"",'DATA ACCURATE'!A82,"")</f>
        <v>KHAMDUN</v>
      </c>
      <c r="B79" s="9" t="str">
        <f>IF('DATA ACCURATE'!D82&lt;&gt;"",'DATA ACCURATE'!D82,"")</f>
        <v>K1906871</v>
      </c>
      <c r="C79" s="38" t="str">
        <f>IF($AD79="000000000000","",INDEX(DATABASE!$W$12:$W$71,MATCH($AD79,DATABASE!$V$12:$V$71,0)))</f>
        <v>B04</v>
      </c>
      <c r="D79" s="34">
        <f>IF(C79="","",IF(E79="",INDEX(DATABASE!$AF$13:$AF$62,MATCH($C79,DATABASE!$AC$13:$AC$62,0)),IF(E79="2x D11",INDEX(DATABASE!$AF$13:$AF$62,MATCH($C79,DATABASE!$AC$13:$AC$62,0))+2*DATABASE!$AF$62,IF(E79="3x D11",INDEX(DATABASE!$AF$13:$AF$62,MATCH($C79,DATABASE!$AC$13:$AC$62,0))+3*DATABASE!$AF$62,""))))</f>
        <v>10600</v>
      </c>
      <c r="E79" s="38" t="str">
        <f>IF(AND($K79="Y",$G79&lt;&gt;"UNYIL",$F79&lt;DATABASE!$O$8),"2x D11",IF(AND($K79="Y",$G79&lt;&gt;"UNYIL",$F79&gt;=DATABASE!$O$8),"3x D11",""))</f>
        <v/>
      </c>
      <c r="F79" s="9">
        <f>IF('DATA ACCURATE'!N82&lt;&gt;"",'DATA ACCURATE'!N82,"")</f>
        <v>6</v>
      </c>
      <c r="G79" t="str">
        <f>IF(F79="","",IF(F79&lt;=DATABASE!$I$8,"UNYIL",IF(F79&lt;=DATABASE!$J$8,"KECIL",IF(F79&lt;DATABASE!$K$8,"TANGGUNG",IF(F79&gt;=DATABASE!$K$8,"BESAR","")))))</f>
        <v>TANGGUNG</v>
      </c>
      <c r="H79" s="16" t="str">
        <f>IF('DATA ACCURATE'!J82&lt;&gt;"",'DATA ACCURATE'!J82,"")</f>
        <v>02 OKT 2019</v>
      </c>
      <c r="I79" s="35">
        <f>IF(B79&lt;&gt;"",IFERROR(VLOOKUP(B79,'DATA TIMBANGAN'!G:M,7,FALSE),VLOOKUP(B79,'DATA TIMBANGAN'!G:M,7)),"")</f>
        <v>0.47447916666666662</v>
      </c>
      <c r="J79" s="25" t="str">
        <f>IF(H79&lt;&gt;"",IFERROR(INDEX(DATABASE!$Z$19:$Z$38,MATCH(DATEVALUE(H79),DATABASE!$AA$19:$AA$38,0)),INDEX(DATABASE!$Z$12:$Z$18,MATCH(WEEKDAY(H79,2),DATABASE!$AA$12:$AA$18,0))),"")</f>
        <v>RABU</v>
      </c>
      <c r="K79" s="25" t="str">
        <f>IF('DATA ACCURATE'!V82&lt;&gt;"",'DATA ACCURATE'!V82,"")</f>
        <v>N</v>
      </c>
      <c r="L79" s="80" t="str">
        <f>IF($H79="","",IF(OR($J79="LIBUR",AND($L78="LIBUR",$O78=$O79)),"LIBUR",IF(AND(OR($L78="LUAR JAM KERJA 1",$L78="LUAR JAM KERJA 2"),OR(OR(AND($H78=$H79,AND(OR($I79&gt;DATABASE!$J$3,$I79&lt;DATABASE!$J$6),((DATEVALUE($H79)+$I79)-(DATEVALUE($H78)+$I78))&lt;DATABASE!$J$6)),AND($H78=$H79,$O78=$O79,OR($I79&gt;DATABASE!$J$6,$I79&lt;DATABASE!$J$3))),AND(($H79-$H78)=1,OR($I79&lt;DATABASE!$I$6,((DATEVALUE($H79)+$I79)-(DATEVALUE($H78)+$I78))&lt;DATABASE!$J$6))),$A79=$A78),"LUAR JAM KERJA 2",IF(AND(OR(WEEKDAY($H79,2)=1,WEEKDAY($H79,2)=2,WEEKDAY($H79,2)=3,WEEKDAY($H79,2)=4,WEEKDAY($H79,2)=5),$I79&lt;=DATABASE!$J$3,$I79&gt;=DATABASE!$I$3),"JAM KERJA",IF(AND(WEEKDAY($H79,2)=6,$I79&lt;=DATABASE!$J$4,$I79&gt;=DATABASE!$I$4),"JAM KERJA","LUAR JAM KERJA 1")))))</f>
        <v>JAM KERJA</v>
      </c>
      <c r="M79" s="33">
        <f>IF('DATA ACCURATE'!T82&lt;&gt;"",IF('DATA ACCURATE'!T82&gt;100,'DATA ACCURATE'!T82/10,'DATA ACCURATE'!T82),"")</f>
        <v>32</v>
      </c>
      <c r="N79" t="str">
        <f>IF(M79="","",IF(M79&lt;=DATABASE!$I$9,"LOKAL",IF(M79&lt;DATABASE!$J$9,"LUAR KOTA 1",IF($M79&gt;=DATABASE!$J$9,"LUAR KOTA 2",""))))</f>
        <v>LUAR KOTA 1</v>
      </c>
      <c r="O79" s="38" t="str">
        <f>IF('DATA ACCURATE'!L82&lt;&gt;"",'DATA ACCURATE'!L82,"")</f>
        <v>KSO PT. DUTA MAS INDAH - PT. SARI MAS INDAH SEJAHTERA-Sirkuit Mijen</v>
      </c>
      <c r="Q79" s="38">
        <f t="shared" si="8"/>
        <v>0</v>
      </c>
      <c r="R79" s="38">
        <f t="shared" si="8"/>
        <v>0</v>
      </c>
      <c r="S79" s="38">
        <f t="shared" si="8"/>
        <v>1</v>
      </c>
      <c r="T79" s="38">
        <f t="shared" si="6"/>
        <v>0</v>
      </c>
      <c r="U79" s="38">
        <f t="shared" si="9"/>
        <v>0</v>
      </c>
      <c r="V79" s="38">
        <f t="shared" si="9"/>
        <v>1</v>
      </c>
      <c r="W79" s="38">
        <f t="shared" si="9"/>
        <v>0</v>
      </c>
      <c r="X79" s="38">
        <f t="shared" si="10"/>
        <v>1</v>
      </c>
      <c r="Y79" s="38">
        <f t="shared" si="10"/>
        <v>0</v>
      </c>
      <c r="Z79" s="38">
        <f t="shared" si="10"/>
        <v>0</v>
      </c>
      <c r="AA79" s="38">
        <f t="shared" si="7"/>
        <v>0</v>
      </c>
      <c r="AB79" s="38">
        <f t="shared" si="11"/>
        <v>0</v>
      </c>
      <c r="AC79" s="38">
        <f t="shared" si="12"/>
        <v>0</v>
      </c>
      <c r="AD79" s="38" t="str">
        <f t="shared" si="13"/>
        <v>001001010000</v>
      </c>
    </row>
    <row r="80" spans="1:30">
      <c r="A80" s="9" t="str">
        <f>IF('DATA ACCURATE'!A83&lt;&gt;"",'DATA ACCURATE'!A83,"")</f>
        <v>KHAMDUN</v>
      </c>
      <c r="B80" s="9" t="str">
        <f>IF('DATA ACCURATE'!D83&lt;&gt;"",'DATA ACCURATE'!D83,"")</f>
        <v>K1906991</v>
      </c>
      <c r="C80" s="38" t="str">
        <f>IF($AD80="000000000000","",INDEX(DATABASE!$W$12:$W$71,MATCH($AD80,DATABASE!$V$12:$V$71,0)))</f>
        <v>B01</v>
      </c>
      <c r="D80" s="34">
        <f>IF(C80="","",IF(E80="",INDEX(DATABASE!$AF$13:$AF$62,MATCH($C80,DATABASE!$AC$13:$AC$62,0)),IF(E80="2x D11",INDEX(DATABASE!$AF$13:$AF$62,MATCH($C80,DATABASE!$AC$13:$AC$62,0))+2*DATABASE!$AF$62,IF(E80="3x D11",INDEX(DATABASE!$AF$13:$AF$62,MATCH($C80,DATABASE!$AC$13:$AC$62,0))+3*DATABASE!$AF$62,""))))</f>
        <v>7600</v>
      </c>
      <c r="E80" s="38" t="str">
        <f>IF(AND($K80="Y",$G80&lt;&gt;"UNYIL",$F80&lt;DATABASE!$O$8),"2x D11",IF(AND($K80="Y",$G80&lt;&gt;"UNYIL",$F80&gt;=DATABASE!$O$8),"3x D11",""))</f>
        <v/>
      </c>
      <c r="F80" s="9">
        <f>IF('DATA ACCURATE'!N83&lt;&gt;"",'DATA ACCURATE'!N83,"")</f>
        <v>7</v>
      </c>
      <c r="G80" t="str">
        <f>IF(F80="","",IF(F80&lt;=DATABASE!$I$8,"UNYIL",IF(F80&lt;=DATABASE!$J$8,"KECIL",IF(F80&lt;DATABASE!$K$8,"TANGGUNG",IF(F80&gt;=DATABASE!$K$8,"BESAR","")))))</f>
        <v>TANGGUNG</v>
      </c>
      <c r="H80" s="16" t="str">
        <f>IF('DATA ACCURATE'!J83&lt;&gt;"",'DATA ACCURATE'!J83,"")</f>
        <v>05 OKT 2019</v>
      </c>
      <c r="I80" s="35">
        <f>IF(B80&lt;&gt;"",IFERROR(VLOOKUP(B80,'DATA TIMBANGAN'!G:M,7,FALSE),VLOOKUP(B80,'DATA TIMBANGAN'!G:M,7)),"")</f>
        <v>0.40649305555555554</v>
      </c>
      <c r="J80" s="25" t="str">
        <f>IF(H80&lt;&gt;"",IFERROR(INDEX(DATABASE!$Z$19:$Z$38,MATCH(DATEVALUE(H80),DATABASE!$AA$19:$AA$38,0)),INDEX(DATABASE!$Z$12:$Z$18,MATCH(WEEKDAY(H80,2),DATABASE!$AA$12:$AA$18,0))),"")</f>
        <v>SABTU</v>
      </c>
      <c r="K80" s="25" t="str">
        <f>IF('DATA ACCURATE'!V83&lt;&gt;"",'DATA ACCURATE'!V83,"")</f>
        <v>N</v>
      </c>
      <c r="L80" s="80" t="str">
        <f>IF($H80="","",IF(OR($J80="LIBUR",AND($L79="LIBUR",$O79=$O80)),"LIBUR",IF(AND(OR($L79="LUAR JAM KERJA 1",$L79="LUAR JAM KERJA 2"),OR(OR(AND($H79=$H80,AND(OR($I80&gt;DATABASE!$J$3,$I80&lt;DATABASE!$J$6),((DATEVALUE($H80)+$I80)-(DATEVALUE($H79)+$I79))&lt;DATABASE!$J$6)),AND($H79=$H80,$O79=$O80,OR($I80&gt;DATABASE!$J$6,$I80&lt;DATABASE!$J$3))),AND(($H80-$H79)=1,OR($I80&lt;DATABASE!$I$6,((DATEVALUE($H80)+$I80)-(DATEVALUE($H79)+$I79))&lt;DATABASE!$J$6))),$A80=$A79),"LUAR JAM KERJA 2",IF(AND(OR(WEEKDAY($H80,2)=1,WEEKDAY($H80,2)=2,WEEKDAY($H80,2)=3,WEEKDAY($H80,2)=4,WEEKDAY($H80,2)=5),$I80&lt;=DATABASE!$J$3,$I80&gt;=DATABASE!$I$3),"JAM KERJA",IF(AND(WEEKDAY($H80,2)=6,$I80&lt;=DATABASE!$J$4,$I80&gt;=DATABASE!$I$4),"JAM KERJA","LUAR JAM KERJA 1")))))</f>
        <v>JAM KERJA</v>
      </c>
      <c r="M80" s="33">
        <f>IF('DATA ACCURATE'!T83&lt;&gt;"",IF('DATA ACCURATE'!T83&gt;100,'DATA ACCURATE'!T83/10,'DATA ACCURATE'!T83),"")</f>
        <v>5</v>
      </c>
      <c r="N80" t="str">
        <f>IF(M80="","",IF(M80&lt;=DATABASE!$I$9,"LOKAL",IF(M80&lt;DATABASE!$J$9,"LUAR KOTA 1",IF($M80&gt;=DATABASE!$J$9,"LUAR KOTA 2",""))))</f>
        <v>LOKAL</v>
      </c>
      <c r="O80" s="38" t="str">
        <f>IF('DATA ACCURATE'!L83&lt;&gt;"",'DATA ACCURATE'!L83,"")</f>
        <v>Giono Bp-Lemah Ireng</v>
      </c>
      <c r="Q80" s="38">
        <f t="shared" si="8"/>
        <v>0</v>
      </c>
      <c r="R80" s="38">
        <f t="shared" si="8"/>
        <v>0</v>
      </c>
      <c r="S80" s="38">
        <f t="shared" si="8"/>
        <v>1</v>
      </c>
      <c r="T80" s="38">
        <f t="shared" si="6"/>
        <v>0</v>
      </c>
      <c r="U80" s="38">
        <f t="shared" si="9"/>
        <v>1</v>
      </c>
      <c r="V80" s="38">
        <f t="shared" si="9"/>
        <v>0</v>
      </c>
      <c r="W80" s="38">
        <f t="shared" si="9"/>
        <v>0</v>
      </c>
      <c r="X80" s="38">
        <f t="shared" si="10"/>
        <v>1</v>
      </c>
      <c r="Y80" s="38">
        <f t="shared" si="10"/>
        <v>0</v>
      </c>
      <c r="Z80" s="38">
        <f t="shared" si="10"/>
        <v>0</v>
      </c>
      <c r="AA80" s="38">
        <f t="shared" si="7"/>
        <v>0</v>
      </c>
      <c r="AB80" s="38">
        <f t="shared" si="11"/>
        <v>0</v>
      </c>
      <c r="AC80" s="38">
        <f t="shared" si="12"/>
        <v>0</v>
      </c>
      <c r="AD80" s="38" t="str">
        <f t="shared" si="13"/>
        <v>001010010000</v>
      </c>
    </row>
    <row r="81" spans="1:30">
      <c r="A81" s="9" t="str">
        <f>IF('DATA ACCURATE'!A84&lt;&gt;"",'DATA ACCURATE'!A84,"")</f>
        <v>KHAMDUN</v>
      </c>
      <c r="B81" s="9" t="str">
        <f>IF('DATA ACCURATE'!D84&lt;&gt;"",'DATA ACCURATE'!D84,"")</f>
        <v>K1907003</v>
      </c>
      <c r="C81" s="38" t="str">
        <f>IF($AD81="000000000000","",INDEX(DATABASE!$W$12:$W$71,MATCH($AD81,DATABASE!$V$12:$V$71,0)))</f>
        <v>A01</v>
      </c>
      <c r="D81" s="34">
        <f>IF(C81="","",IF(E81="",INDEX(DATABASE!$AF$13:$AF$62,MATCH($C81,DATABASE!$AC$13:$AC$62,0)),IF(E81="2x D11",INDEX(DATABASE!$AF$13:$AF$62,MATCH($C81,DATABASE!$AC$13:$AC$62,0))+2*DATABASE!$AF$62,IF(E81="3x D11",INDEX(DATABASE!$AF$13:$AF$62,MATCH($C81,DATABASE!$AC$13:$AC$62,0))+3*DATABASE!$AF$62,""))))</f>
        <v>6300</v>
      </c>
      <c r="E81" s="38" t="str">
        <f>IF(AND($K81="Y",$G81&lt;&gt;"UNYIL",$F81&lt;DATABASE!$O$8),"2x D11",IF(AND($K81="Y",$G81&lt;&gt;"UNYIL",$F81&gt;=DATABASE!$O$8),"3x D11",""))</f>
        <v/>
      </c>
      <c r="F81" s="9">
        <f>IF('DATA ACCURATE'!N84&lt;&gt;"",'DATA ACCURATE'!N84,"")</f>
        <v>4.5</v>
      </c>
      <c r="G81" t="str">
        <f>IF(F81="","",IF(F81&lt;=DATABASE!$I$8,"UNYIL",IF(F81&lt;=DATABASE!$J$8,"KECIL",IF(F81&lt;DATABASE!$K$8,"TANGGUNG",IF(F81&gt;=DATABASE!$K$8,"BESAR","")))))</f>
        <v>KECIL</v>
      </c>
      <c r="H81" s="16" t="str">
        <f>IF('DATA ACCURATE'!J84&lt;&gt;"",'DATA ACCURATE'!J84,"")</f>
        <v>05 OKT 2019</v>
      </c>
      <c r="I81" s="35">
        <f>IF(B81&lt;&gt;"",IFERROR(VLOOKUP(B81,'DATA TIMBANGAN'!G:M,7,FALSE),VLOOKUP(B81,'DATA TIMBANGAN'!G:M,7)),"")</f>
        <v>0.53003472222222225</v>
      </c>
      <c r="J81" s="25" t="str">
        <f>IF(H81&lt;&gt;"",IFERROR(INDEX(DATABASE!$Z$19:$Z$38,MATCH(DATEVALUE(H81),DATABASE!$AA$19:$AA$38,0)),INDEX(DATABASE!$Z$12:$Z$18,MATCH(WEEKDAY(H81,2),DATABASE!$AA$12:$AA$18,0))),"")</f>
        <v>SABTU</v>
      </c>
      <c r="K81" s="25" t="str">
        <f>IF('DATA ACCURATE'!V84&lt;&gt;"",'DATA ACCURATE'!V84,"")</f>
        <v>N</v>
      </c>
      <c r="L81" s="80" t="str">
        <f>IF($H81="","",IF(OR($J81="LIBUR",AND($L80="LIBUR",$O80=$O81)),"LIBUR",IF(AND(OR($L80="LUAR JAM KERJA 1",$L80="LUAR JAM KERJA 2"),OR(OR(AND($H80=$H81,AND(OR($I81&gt;DATABASE!$J$3,$I81&lt;DATABASE!$J$6),((DATEVALUE($H81)+$I81)-(DATEVALUE($H80)+$I80))&lt;DATABASE!$J$6)),AND($H80=$H81,$O80=$O81,OR($I81&gt;DATABASE!$J$6,$I81&lt;DATABASE!$J$3))),AND(($H81-$H80)=1,OR($I81&lt;DATABASE!$I$6,((DATEVALUE($H81)+$I81)-(DATEVALUE($H80)+$I80))&lt;DATABASE!$J$6))),$A81=$A80),"LUAR JAM KERJA 2",IF(AND(OR(WEEKDAY($H81,2)=1,WEEKDAY($H81,2)=2,WEEKDAY($H81,2)=3,WEEKDAY($H81,2)=4,WEEKDAY($H81,2)=5),$I81&lt;=DATABASE!$J$3,$I81&gt;=DATABASE!$I$3),"JAM KERJA",IF(AND(WEEKDAY($H81,2)=6,$I81&lt;=DATABASE!$J$4,$I81&gt;=DATABASE!$I$4),"JAM KERJA","LUAR JAM KERJA 1")))))</f>
        <v>JAM KERJA</v>
      </c>
      <c r="M81" s="33">
        <f>IF('DATA ACCURATE'!T84&lt;&gt;"",IF('DATA ACCURATE'!T84&gt;100,'DATA ACCURATE'!T84/10,'DATA ACCURATE'!T84),"")</f>
        <v>12</v>
      </c>
      <c r="N81" t="str">
        <f>IF(M81="","",IF(M81&lt;=DATABASE!$I$9,"LOKAL",IF(M81&lt;DATABASE!$J$9,"LUAR KOTA 1",IF($M81&gt;=DATABASE!$J$9,"LUAR KOTA 2",""))))</f>
        <v>LOKAL</v>
      </c>
      <c r="O81" s="38" t="str">
        <f>IF('DATA ACCURATE'!L84&lt;&gt;"",'DATA ACCURATE'!L84,"")</f>
        <v>Joko Bp-Leyangan</v>
      </c>
      <c r="Q81" s="38">
        <f t="shared" si="8"/>
        <v>0</v>
      </c>
      <c r="R81" s="38">
        <f t="shared" si="8"/>
        <v>1</v>
      </c>
      <c r="S81" s="38">
        <f t="shared" si="8"/>
        <v>0</v>
      </c>
      <c r="T81" s="38">
        <f t="shared" si="6"/>
        <v>0</v>
      </c>
      <c r="U81" s="38">
        <f t="shared" si="9"/>
        <v>1</v>
      </c>
      <c r="V81" s="38">
        <f t="shared" si="9"/>
        <v>0</v>
      </c>
      <c r="W81" s="38">
        <f t="shared" si="9"/>
        <v>0</v>
      </c>
      <c r="X81" s="38">
        <f t="shared" si="10"/>
        <v>1</v>
      </c>
      <c r="Y81" s="38">
        <f t="shared" si="10"/>
        <v>0</v>
      </c>
      <c r="Z81" s="38">
        <f t="shared" si="10"/>
        <v>0</v>
      </c>
      <c r="AA81" s="38">
        <f t="shared" si="7"/>
        <v>0</v>
      </c>
      <c r="AB81" s="38">
        <f t="shared" si="11"/>
        <v>0</v>
      </c>
      <c r="AC81" s="38">
        <f t="shared" si="12"/>
        <v>0</v>
      </c>
      <c r="AD81" s="38" t="str">
        <f t="shared" si="13"/>
        <v>010010010000</v>
      </c>
    </row>
    <row r="82" spans="1:30">
      <c r="A82" s="9" t="str">
        <f>IF('DATA ACCURATE'!A85&lt;&gt;"",'DATA ACCURATE'!A85,"")</f>
        <v>KHAMDUN</v>
      </c>
      <c r="B82" s="9" t="str">
        <f>IF('DATA ACCURATE'!D85&lt;&gt;"",'DATA ACCURATE'!D85,"")</f>
        <v>K1907013</v>
      </c>
      <c r="C82" s="38" t="str">
        <f>IF($AD82="000000000000","",INDEX(DATABASE!$W$12:$W$71,MATCH($AD82,DATABASE!$V$12:$V$71,0)))</f>
        <v>B02</v>
      </c>
      <c r="D82" s="34">
        <f>IF(C82="","",IF(E82="",INDEX(DATABASE!$AF$13:$AF$62,MATCH($C82,DATABASE!$AC$13:$AC$62,0)),IF(E82="2x D11",INDEX(DATABASE!$AF$13:$AF$62,MATCH($C82,DATABASE!$AC$13:$AC$62,0))+2*DATABASE!$AF$62,IF(E82="3x D11",INDEX(DATABASE!$AF$13:$AF$62,MATCH($C82,DATABASE!$AC$13:$AC$62,0))+3*DATABASE!$AF$62,""))))</f>
        <v>11300</v>
      </c>
      <c r="E82" s="38" t="str">
        <f>IF(AND($K82="Y",$G82&lt;&gt;"UNYIL",$F82&lt;DATABASE!$O$8),"2x D11",IF(AND($K82="Y",$G82&lt;&gt;"UNYIL",$F82&gt;=DATABASE!$O$8),"3x D11",""))</f>
        <v/>
      </c>
      <c r="F82" s="9">
        <f>IF('DATA ACCURATE'!N85&lt;&gt;"",'DATA ACCURATE'!N85,"")</f>
        <v>7</v>
      </c>
      <c r="G82" t="str">
        <f>IF(F82="","",IF(F82&lt;=DATABASE!$I$8,"UNYIL",IF(F82&lt;=DATABASE!$J$8,"KECIL",IF(F82&lt;DATABASE!$K$8,"TANGGUNG",IF(F82&gt;=DATABASE!$K$8,"BESAR","")))))</f>
        <v>TANGGUNG</v>
      </c>
      <c r="H82" s="16" t="str">
        <f>IF('DATA ACCURATE'!J85&lt;&gt;"",'DATA ACCURATE'!J85,"")</f>
        <v>05 OKT 2019</v>
      </c>
      <c r="I82" s="35">
        <f>IF(B82&lt;&gt;"",IFERROR(VLOOKUP(B82,'DATA TIMBANGAN'!G:M,7,FALSE),VLOOKUP(B82,'DATA TIMBANGAN'!G:M,7)),"")</f>
        <v>0.63795138888888892</v>
      </c>
      <c r="J82" s="25" t="str">
        <f>IF(H82&lt;&gt;"",IFERROR(INDEX(DATABASE!$Z$19:$Z$38,MATCH(DATEVALUE(H82),DATABASE!$AA$19:$AA$38,0)),INDEX(DATABASE!$Z$12:$Z$18,MATCH(WEEKDAY(H82,2),DATABASE!$AA$12:$AA$18,0))),"")</f>
        <v>SABTU</v>
      </c>
      <c r="K82" s="25" t="str">
        <f>IF('DATA ACCURATE'!V85&lt;&gt;"",'DATA ACCURATE'!V85,"")</f>
        <v>N</v>
      </c>
      <c r="L82" s="80" t="str">
        <f>IF($H82="","",IF(OR($J82="LIBUR",AND($L81="LIBUR",$O81=$O82)),"LIBUR",IF(AND(OR($L81="LUAR JAM KERJA 1",$L81="LUAR JAM KERJA 2"),OR(OR(AND($H81=$H82,AND(OR($I82&gt;DATABASE!$J$3,$I82&lt;DATABASE!$J$6),((DATEVALUE($H82)+$I82)-(DATEVALUE($H81)+$I81))&lt;DATABASE!$J$6)),AND($H81=$H82,$O81=$O82,OR($I82&gt;DATABASE!$J$6,$I82&lt;DATABASE!$J$3))),AND(($H82-$H81)=1,OR($I82&lt;DATABASE!$I$6,((DATEVALUE($H82)+$I82)-(DATEVALUE($H81)+$I81))&lt;DATABASE!$J$6))),$A82=$A81),"LUAR JAM KERJA 2",IF(AND(OR(WEEKDAY($H82,2)=1,WEEKDAY($H82,2)=2,WEEKDAY($H82,2)=3,WEEKDAY($H82,2)=4,WEEKDAY($H82,2)=5),$I82&lt;=DATABASE!$J$3,$I82&gt;=DATABASE!$I$3),"JAM KERJA",IF(AND(WEEKDAY($H82,2)=6,$I82&lt;=DATABASE!$J$4,$I82&gt;=DATABASE!$I$4),"JAM KERJA","LUAR JAM KERJA 1")))))</f>
        <v>LUAR JAM KERJA 1</v>
      </c>
      <c r="M82" s="33">
        <f>IF('DATA ACCURATE'!T85&lt;&gt;"",IF('DATA ACCURATE'!T85&gt;100,'DATA ACCURATE'!T85/10,'DATA ACCURATE'!T85),"")</f>
        <v>8</v>
      </c>
      <c r="N82" t="str">
        <f>IF(M82="","",IF(M82&lt;=DATABASE!$I$9,"LOKAL",IF(M82&lt;DATABASE!$J$9,"LUAR KOTA 1",IF($M82&gt;=DATABASE!$J$9,"LUAR KOTA 2",""))))</f>
        <v>LOKAL</v>
      </c>
      <c r="O82" s="38" t="str">
        <f>IF('DATA ACCURATE'!L85&lt;&gt;"",'DATA ACCURATE'!L85,"")</f>
        <v>Rofiudin Bp-Candirejo Ungaran</v>
      </c>
      <c r="Q82" s="38">
        <f t="shared" si="8"/>
        <v>0</v>
      </c>
      <c r="R82" s="38">
        <f t="shared" si="8"/>
        <v>0</v>
      </c>
      <c r="S82" s="38">
        <f t="shared" si="8"/>
        <v>1</v>
      </c>
      <c r="T82" s="38">
        <f t="shared" si="6"/>
        <v>0</v>
      </c>
      <c r="U82" s="38">
        <f t="shared" si="9"/>
        <v>1</v>
      </c>
      <c r="V82" s="38">
        <f t="shared" si="9"/>
        <v>0</v>
      </c>
      <c r="W82" s="38">
        <f t="shared" si="9"/>
        <v>0</v>
      </c>
      <c r="X82" s="38">
        <f t="shared" si="10"/>
        <v>0</v>
      </c>
      <c r="Y82" s="38">
        <f t="shared" si="10"/>
        <v>1</v>
      </c>
      <c r="Z82" s="38">
        <f t="shared" si="10"/>
        <v>0</v>
      </c>
      <c r="AA82" s="38">
        <f t="shared" si="7"/>
        <v>0</v>
      </c>
      <c r="AB82" s="38">
        <f t="shared" si="11"/>
        <v>0</v>
      </c>
      <c r="AC82" s="38">
        <f t="shared" si="12"/>
        <v>0</v>
      </c>
      <c r="AD82" s="38" t="str">
        <f t="shared" si="13"/>
        <v>001010001000</v>
      </c>
    </row>
    <row r="83" spans="1:30">
      <c r="A83" s="9" t="str">
        <f>IF('DATA ACCURATE'!A86&lt;&gt;"",'DATA ACCURATE'!A86,"")</f>
        <v>KHAMDUN</v>
      </c>
      <c r="B83" s="9" t="str">
        <f>IF('DATA ACCURATE'!D86&lt;&gt;"",'DATA ACCURATE'!D86,"")</f>
        <v>K1907025</v>
      </c>
      <c r="C83" s="38" t="str">
        <f>IF($AD83="000000000000","",INDEX(DATABASE!$W$12:$W$71,MATCH($AD83,DATABASE!$V$12:$V$71,0)))</f>
        <v>B06</v>
      </c>
      <c r="D83" s="34">
        <f>IF(C83="","",IF(E83="",INDEX(DATABASE!$AF$13:$AF$62,MATCH($C83,DATABASE!$AC$13:$AC$62,0)),IF(E83="2x D11",INDEX(DATABASE!$AF$13:$AF$62,MATCH($C83,DATABASE!$AC$13:$AC$62,0))+2*DATABASE!$AF$62,IF(E83="3x D11",INDEX(DATABASE!$AF$13:$AF$62,MATCH($C83,DATABASE!$AC$13:$AC$62,0))+3*DATABASE!$AF$62,""))))</f>
        <v>21300</v>
      </c>
      <c r="E83" s="38" t="str">
        <f>IF(AND($K83="Y",$G83&lt;&gt;"UNYIL",$F83&lt;DATABASE!$O$8),"2x D11",IF(AND($K83="Y",$G83&lt;&gt;"UNYIL",$F83&gt;=DATABASE!$O$8),"3x D11",""))</f>
        <v/>
      </c>
      <c r="F83" s="9">
        <f>IF('DATA ACCURATE'!N86&lt;&gt;"",'DATA ACCURATE'!N86,"")</f>
        <v>6.5</v>
      </c>
      <c r="G83" t="str">
        <f>IF(F83="","",IF(F83&lt;=DATABASE!$I$8,"UNYIL",IF(F83&lt;=DATABASE!$J$8,"KECIL",IF(F83&lt;DATABASE!$K$8,"TANGGUNG",IF(F83&gt;=DATABASE!$K$8,"BESAR","")))))</f>
        <v>TANGGUNG</v>
      </c>
      <c r="H83" s="16" t="str">
        <f>IF('DATA ACCURATE'!J86&lt;&gt;"",'DATA ACCURATE'!J86,"")</f>
        <v>05 OKT 2019</v>
      </c>
      <c r="I83" s="35">
        <f>IF(B83&lt;&gt;"",IFERROR(VLOOKUP(B83,'DATA TIMBANGAN'!G:M,7,FALSE),VLOOKUP(B83,'DATA TIMBANGAN'!G:M,7)),"")</f>
        <v>0.81393518518518526</v>
      </c>
      <c r="J83" s="25" t="str">
        <f>IF(H83&lt;&gt;"",IFERROR(INDEX(DATABASE!$Z$19:$Z$38,MATCH(DATEVALUE(H83),DATABASE!$AA$19:$AA$38,0)),INDEX(DATABASE!$Z$12:$Z$18,MATCH(WEEKDAY(H83,2),DATABASE!$AA$12:$AA$18,0))),"")</f>
        <v>SABTU</v>
      </c>
      <c r="K83" s="25" t="str">
        <f>IF('DATA ACCURATE'!V86&lt;&gt;"",'DATA ACCURATE'!V86,"")</f>
        <v>N</v>
      </c>
      <c r="L83" s="80" t="str">
        <f>IF($H83="","",IF(OR($J83="LIBUR",AND($L82="LIBUR",$O82=$O83)),"LIBUR",IF(AND(OR($L82="LUAR JAM KERJA 1",$L82="LUAR JAM KERJA 2"),OR(OR(AND($H82=$H83,AND(OR($I83&gt;DATABASE!$J$3,$I83&lt;DATABASE!$J$6),((DATEVALUE($H83)+$I83)-(DATEVALUE($H82)+$I82))&lt;DATABASE!$J$6)),AND($H82=$H83,$O82=$O83,OR($I83&gt;DATABASE!$J$6,$I83&lt;DATABASE!$J$3))),AND(($H83-$H82)=1,OR($I83&lt;DATABASE!$I$6,((DATEVALUE($H83)+$I83)-(DATEVALUE($H82)+$I82))&lt;DATABASE!$J$6))),$A83=$A82),"LUAR JAM KERJA 2",IF(AND(OR(WEEKDAY($H83,2)=1,WEEKDAY($H83,2)=2,WEEKDAY($H83,2)=3,WEEKDAY($H83,2)=4,WEEKDAY($H83,2)=5),$I83&lt;=DATABASE!$J$3,$I83&gt;=DATABASE!$I$3),"JAM KERJA",IF(AND(WEEKDAY($H83,2)=6,$I83&lt;=DATABASE!$J$4,$I83&gt;=DATABASE!$I$4),"JAM KERJA","LUAR JAM KERJA 1")))))</f>
        <v>LUAR JAM KERJA 2</v>
      </c>
      <c r="M83" s="33">
        <f>IF('DATA ACCURATE'!T86&lt;&gt;"",IF('DATA ACCURATE'!T86&gt;100,'DATA ACCURATE'!T86/10,'DATA ACCURATE'!T86),"")</f>
        <v>35</v>
      </c>
      <c r="N83" t="str">
        <f>IF(M83="","",IF(M83&lt;=DATABASE!$I$9,"LOKAL",IF(M83&lt;DATABASE!$J$9,"LUAR KOTA 1",IF($M83&gt;=DATABASE!$J$9,"LUAR KOTA 2",""))))</f>
        <v>LUAR KOTA 1</v>
      </c>
      <c r="O83" s="38" t="str">
        <f>IF('DATA ACCURATE'!L86&lt;&gt;"",'DATA ACCURATE'!L86,"")</f>
        <v>Parjono Bp-Regunung</v>
      </c>
      <c r="Q83" s="38">
        <f t="shared" si="8"/>
        <v>0</v>
      </c>
      <c r="R83" s="38">
        <f t="shared" si="8"/>
        <v>0</v>
      </c>
      <c r="S83" s="38">
        <f t="shared" si="8"/>
        <v>1</v>
      </c>
      <c r="T83" s="38">
        <f t="shared" si="6"/>
        <v>0</v>
      </c>
      <c r="U83" s="38">
        <f t="shared" si="9"/>
        <v>0</v>
      </c>
      <c r="V83" s="38">
        <f t="shared" si="9"/>
        <v>1</v>
      </c>
      <c r="W83" s="38">
        <f t="shared" si="9"/>
        <v>0</v>
      </c>
      <c r="X83" s="38">
        <f t="shared" si="10"/>
        <v>0</v>
      </c>
      <c r="Y83" s="38">
        <f t="shared" si="10"/>
        <v>0</v>
      </c>
      <c r="Z83" s="38">
        <f t="shared" si="10"/>
        <v>1</v>
      </c>
      <c r="AA83" s="38">
        <f t="shared" si="7"/>
        <v>0</v>
      </c>
      <c r="AB83" s="38">
        <f t="shared" si="11"/>
        <v>0</v>
      </c>
      <c r="AC83" s="38">
        <f t="shared" si="12"/>
        <v>0</v>
      </c>
      <c r="AD83" s="38" t="str">
        <f t="shared" si="13"/>
        <v>001001000100</v>
      </c>
    </row>
    <row r="84" spans="1:30">
      <c r="A84" s="9" t="str">
        <f>IF('DATA ACCURATE'!A87&lt;&gt;"",'DATA ACCURATE'!A87,"")</f>
        <v>KHOLIQ</v>
      </c>
      <c r="B84" s="9" t="str">
        <f>IF('DATA ACCURATE'!D87&lt;&gt;"",'DATA ACCURATE'!D87,"")</f>
        <v>K1906847</v>
      </c>
      <c r="C84" s="38" t="str">
        <f>IF($AD84="000000000000","",INDEX(DATABASE!$W$12:$W$71,MATCH($AD84,DATABASE!$V$12:$V$71,0)))</f>
        <v>B01</v>
      </c>
      <c r="D84" s="34">
        <f>IF(C84="","",IF(E84="",INDEX(DATABASE!$AF$13:$AF$62,MATCH($C84,DATABASE!$AC$13:$AC$62,0)),IF(E84="2x D11",INDEX(DATABASE!$AF$13:$AF$62,MATCH($C84,DATABASE!$AC$13:$AC$62,0))+2*DATABASE!$AF$62,IF(E84="3x D11",INDEX(DATABASE!$AF$13:$AF$62,MATCH($C84,DATABASE!$AC$13:$AC$62,0))+3*DATABASE!$AF$62,""))))</f>
        <v>7600</v>
      </c>
      <c r="E84" s="38" t="str">
        <f>IF(AND($K84="Y",$G84&lt;&gt;"UNYIL",$F84&lt;DATABASE!$O$8),"2x D11",IF(AND($K84="Y",$G84&lt;&gt;"UNYIL",$F84&gt;=DATABASE!$O$8),"3x D11",""))</f>
        <v/>
      </c>
      <c r="F84" s="9">
        <f>IF('DATA ACCURATE'!N87&lt;&gt;"",'DATA ACCURATE'!N87,"")</f>
        <v>5.5</v>
      </c>
      <c r="G84" t="str">
        <f>IF(F84="","",IF(F84&lt;=DATABASE!$I$8,"UNYIL",IF(F84&lt;=DATABASE!$J$8,"KECIL",IF(F84&lt;DATABASE!$K$8,"TANGGUNG",IF(F84&gt;=DATABASE!$K$8,"BESAR","")))))</f>
        <v>TANGGUNG</v>
      </c>
      <c r="H84" s="16" t="str">
        <f>IF('DATA ACCURATE'!J87&lt;&gt;"",'DATA ACCURATE'!J87,"")</f>
        <v>01 OKT 2019</v>
      </c>
      <c r="I84" s="35">
        <f>IF(B84&lt;&gt;"",IFERROR(VLOOKUP(B84,'DATA TIMBANGAN'!G:M,7,FALSE),VLOOKUP(B84,'DATA TIMBANGAN'!G:M,7)),"")</f>
        <v>0.41846064814814815</v>
      </c>
      <c r="J84" s="25" t="str">
        <f>IF(H84&lt;&gt;"",IFERROR(INDEX(DATABASE!$Z$19:$Z$38,MATCH(DATEVALUE(H84),DATABASE!$AA$19:$AA$38,0)),INDEX(DATABASE!$Z$12:$Z$18,MATCH(WEEKDAY(H84,2),DATABASE!$AA$12:$AA$18,0))),"")</f>
        <v>SELASA</v>
      </c>
      <c r="K84" s="25" t="str">
        <f>IF('DATA ACCURATE'!V87&lt;&gt;"",'DATA ACCURATE'!V87,"")</f>
        <v>N</v>
      </c>
      <c r="L84" s="80" t="str">
        <f>IF($H84="","",IF(OR($J84="LIBUR",AND($L83="LIBUR",$O83=$O84)),"LIBUR",IF(AND(OR($L83="LUAR JAM KERJA 1",$L83="LUAR JAM KERJA 2"),OR(OR(AND($H83=$H84,AND(OR($I84&gt;DATABASE!$J$3,$I84&lt;DATABASE!$J$6),((DATEVALUE($H84)+$I84)-(DATEVALUE($H83)+$I83))&lt;DATABASE!$J$6)),AND($H83=$H84,$O83=$O84,OR($I84&gt;DATABASE!$J$6,$I84&lt;DATABASE!$J$3))),AND(($H84-$H83)=1,OR($I84&lt;DATABASE!$I$6,((DATEVALUE($H84)+$I84)-(DATEVALUE($H83)+$I83))&lt;DATABASE!$J$6))),$A84=$A83),"LUAR JAM KERJA 2",IF(AND(OR(WEEKDAY($H84,2)=1,WEEKDAY($H84,2)=2,WEEKDAY($H84,2)=3,WEEKDAY($H84,2)=4,WEEKDAY($H84,2)=5),$I84&lt;=DATABASE!$J$3,$I84&gt;=DATABASE!$I$3),"JAM KERJA",IF(AND(WEEKDAY($H84,2)=6,$I84&lt;=DATABASE!$J$4,$I84&gt;=DATABASE!$I$4),"JAM KERJA","LUAR JAM KERJA 1")))))</f>
        <v>JAM KERJA</v>
      </c>
      <c r="M84" s="33">
        <f>IF('DATA ACCURATE'!T87&lt;&gt;"",IF('DATA ACCURATE'!T87&gt;100,'DATA ACCURATE'!T87/10,'DATA ACCURATE'!T87),"")</f>
        <v>8</v>
      </c>
      <c r="N84" t="str">
        <f>IF(M84="","",IF(M84&lt;=DATABASE!$I$9,"LOKAL",IF(M84&lt;DATABASE!$J$9,"LUAR KOTA 1",IF($M84&gt;=DATABASE!$J$9,"LUAR KOTA 2",""))))</f>
        <v>LOKAL</v>
      </c>
      <c r="O84" s="38" t="str">
        <f>IF('DATA ACCURATE'!L87&lt;&gt;"",'DATA ACCURATE'!L87,"")</f>
        <v>PT. DESA WISATA INDONESIA</v>
      </c>
      <c r="Q84" s="38">
        <f t="shared" si="8"/>
        <v>0</v>
      </c>
      <c r="R84" s="38">
        <f t="shared" si="8"/>
        <v>0</v>
      </c>
      <c r="S84" s="38">
        <f t="shared" si="8"/>
        <v>1</v>
      </c>
      <c r="T84" s="38">
        <f t="shared" si="6"/>
        <v>0</v>
      </c>
      <c r="U84" s="38">
        <f t="shared" si="9"/>
        <v>1</v>
      </c>
      <c r="V84" s="38">
        <f t="shared" si="9"/>
        <v>0</v>
      </c>
      <c r="W84" s="38">
        <f t="shared" si="9"/>
        <v>0</v>
      </c>
      <c r="X84" s="38">
        <f t="shared" si="10"/>
        <v>1</v>
      </c>
      <c r="Y84" s="38">
        <f t="shared" si="10"/>
        <v>0</v>
      </c>
      <c r="Z84" s="38">
        <f t="shared" si="10"/>
        <v>0</v>
      </c>
      <c r="AA84" s="38">
        <f t="shared" si="7"/>
        <v>0</v>
      </c>
      <c r="AB84" s="38">
        <f t="shared" si="11"/>
        <v>0</v>
      </c>
      <c r="AC84" s="38">
        <f t="shared" si="12"/>
        <v>0</v>
      </c>
      <c r="AD84" s="38" t="str">
        <f t="shared" si="13"/>
        <v>001010010000</v>
      </c>
    </row>
    <row r="85" spans="1:30">
      <c r="A85" s="9" t="str">
        <f>IF('DATA ACCURATE'!A88&lt;&gt;"",'DATA ACCURATE'!A88,"")</f>
        <v>KHOLIQ</v>
      </c>
      <c r="B85" s="9" t="str">
        <f>IF('DATA ACCURATE'!D88&lt;&gt;"",'DATA ACCURATE'!D88,"")</f>
        <v>K1906868</v>
      </c>
      <c r="C85" s="38" t="str">
        <f>IF($AD85="000000000000","",INDEX(DATABASE!$W$12:$W$71,MATCH($AD85,DATABASE!$V$12:$V$71,0)))</f>
        <v>B01</v>
      </c>
      <c r="D85" s="34">
        <f>IF(C85="","",IF(E85="",INDEX(DATABASE!$AF$13:$AF$62,MATCH($C85,DATABASE!$AC$13:$AC$62,0)),IF(E85="2x D11",INDEX(DATABASE!$AF$13:$AF$62,MATCH($C85,DATABASE!$AC$13:$AC$62,0))+2*DATABASE!$AF$62,IF(E85="3x D11",INDEX(DATABASE!$AF$13:$AF$62,MATCH($C85,DATABASE!$AC$13:$AC$62,0))+3*DATABASE!$AF$62,""))))</f>
        <v>7600</v>
      </c>
      <c r="E85" s="38" t="str">
        <f>IF(AND($K85="Y",$G85&lt;&gt;"UNYIL",$F85&lt;DATABASE!$O$8),"2x D11",IF(AND($K85="Y",$G85&lt;&gt;"UNYIL",$F85&gt;=DATABASE!$O$8),"3x D11",""))</f>
        <v/>
      </c>
      <c r="F85" s="9">
        <f>IF('DATA ACCURATE'!N88&lt;&gt;"",'DATA ACCURATE'!N88,"")</f>
        <v>7</v>
      </c>
      <c r="G85" t="str">
        <f>IF(F85="","",IF(F85&lt;=DATABASE!$I$8,"UNYIL",IF(F85&lt;=DATABASE!$J$8,"KECIL",IF(F85&lt;DATABASE!$K$8,"TANGGUNG",IF(F85&gt;=DATABASE!$K$8,"BESAR","")))))</f>
        <v>TANGGUNG</v>
      </c>
      <c r="H85" s="16" t="str">
        <f>IF('DATA ACCURATE'!J88&lt;&gt;"",'DATA ACCURATE'!J88,"")</f>
        <v>02 OKT 2019</v>
      </c>
      <c r="I85" s="35">
        <f>IF(B85&lt;&gt;"",IFERROR(VLOOKUP(B85,'DATA TIMBANGAN'!G:M,7,FALSE),VLOOKUP(B85,'DATA TIMBANGAN'!G:M,7)),"")</f>
        <v>0.36328703703703707</v>
      </c>
      <c r="J85" s="25" t="str">
        <f>IF(H85&lt;&gt;"",IFERROR(INDEX(DATABASE!$Z$19:$Z$38,MATCH(DATEVALUE(H85),DATABASE!$AA$19:$AA$38,0)),INDEX(DATABASE!$Z$12:$Z$18,MATCH(WEEKDAY(H85,2),DATABASE!$AA$12:$AA$18,0))),"")</f>
        <v>RABU</v>
      </c>
      <c r="K85" s="25" t="str">
        <f>IF('DATA ACCURATE'!V88&lt;&gt;"",'DATA ACCURATE'!V88,"")</f>
        <v>N</v>
      </c>
      <c r="L85" s="80" t="str">
        <f>IF($H85="","",IF(OR($J85="LIBUR",AND($L84="LIBUR",$O84=$O85)),"LIBUR",IF(AND(OR($L84="LUAR JAM KERJA 1",$L84="LUAR JAM KERJA 2"),OR(OR(AND($H84=$H85,AND(OR($I85&gt;DATABASE!$J$3,$I85&lt;DATABASE!$J$6),((DATEVALUE($H85)+$I85)-(DATEVALUE($H84)+$I84))&lt;DATABASE!$J$6)),AND($H84=$H85,$O84=$O85,OR($I85&gt;DATABASE!$J$6,$I85&lt;DATABASE!$J$3))),AND(($H85-$H84)=1,OR($I85&lt;DATABASE!$I$6,((DATEVALUE($H85)+$I85)-(DATEVALUE($H84)+$I84))&lt;DATABASE!$J$6))),$A85=$A84),"LUAR JAM KERJA 2",IF(AND(OR(WEEKDAY($H85,2)=1,WEEKDAY($H85,2)=2,WEEKDAY($H85,2)=3,WEEKDAY($H85,2)=4,WEEKDAY($H85,2)=5),$I85&lt;=DATABASE!$J$3,$I85&gt;=DATABASE!$I$3),"JAM KERJA",IF(AND(WEEKDAY($H85,2)=6,$I85&lt;=DATABASE!$J$4,$I85&gt;=DATABASE!$I$4),"JAM KERJA","LUAR JAM KERJA 1")))))</f>
        <v>JAM KERJA</v>
      </c>
      <c r="M85" s="33">
        <f>IF('DATA ACCURATE'!T88&lt;&gt;"",IF('DATA ACCURATE'!T88&gt;100,'DATA ACCURATE'!T88/10,'DATA ACCURATE'!T88),"")</f>
        <v>12</v>
      </c>
      <c r="N85" t="str">
        <f>IF(M85="","",IF(M85&lt;=DATABASE!$I$9,"LOKAL",IF(M85&lt;DATABASE!$J$9,"LUAR KOTA 1",IF($M85&gt;=DATABASE!$J$9,"LUAR KOTA 2",""))))</f>
        <v>LOKAL</v>
      </c>
      <c r="O85" s="38" t="str">
        <f>IF('DATA ACCURATE'!L88&lt;&gt;"",'DATA ACCURATE'!L88,"")</f>
        <v>Muh. Iksan Bp-Manggihan</v>
      </c>
      <c r="Q85" s="38">
        <f t="shared" si="8"/>
        <v>0</v>
      </c>
      <c r="R85" s="38">
        <f t="shared" si="8"/>
        <v>0</v>
      </c>
      <c r="S85" s="38">
        <f t="shared" si="8"/>
        <v>1</v>
      </c>
      <c r="T85" s="38">
        <f t="shared" si="6"/>
        <v>0</v>
      </c>
      <c r="U85" s="38">
        <f t="shared" si="9"/>
        <v>1</v>
      </c>
      <c r="V85" s="38">
        <f t="shared" si="9"/>
        <v>0</v>
      </c>
      <c r="W85" s="38">
        <f t="shared" si="9"/>
        <v>0</v>
      </c>
      <c r="X85" s="38">
        <f t="shared" si="10"/>
        <v>1</v>
      </c>
      <c r="Y85" s="38">
        <f t="shared" si="10"/>
        <v>0</v>
      </c>
      <c r="Z85" s="38">
        <f t="shared" si="10"/>
        <v>0</v>
      </c>
      <c r="AA85" s="38">
        <f t="shared" si="7"/>
        <v>0</v>
      </c>
      <c r="AB85" s="38">
        <f t="shared" si="11"/>
        <v>0</v>
      </c>
      <c r="AC85" s="38">
        <f t="shared" si="12"/>
        <v>0</v>
      </c>
      <c r="AD85" s="38" t="str">
        <f t="shared" si="13"/>
        <v>001010010000</v>
      </c>
    </row>
    <row r="86" spans="1:30">
      <c r="A86" s="9" t="str">
        <f>IF('DATA ACCURATE'!A89&lt;&gt;"",'DATA ACCURATE'!A89,"")</f>
        <v>KHOLIQ</v>
      </c>
      <c r="B86" s="9" t="str">
        <f>IF('DATA ACCURATE'!D89&lt;&gt;"",'DATA ACCURATE'!D89,"")</f>
        <v>K1906888</v>
      </c>
      <c r="C86" s="38" t="str">
        <f>IF($AD86="000000000000","",INDEX(DATABASE!$W$12:$W$71,MATCH($AD86,DATABASE!$V$12:$V$71,0)))</f>
        <v>A04</v>
      </c>
      <c r="D86" s="34">
        <f>IF(C86="","",IF(E86="",INDEX(DATABASE!$AF$13:$AF$62,MATCH($C86,DATABASE!$AC$13:$AC$62,0)),IF(E86="2x D11",INDEX(DATABASE!$AF$13:$AF$62,MATCH($C86,DATABASE!$AC$13:$AC$62,0))+2*DATABASE!$AF$62,IF(E86="3x D11",INDEX(DATABASE!$AF$13:$AF$62,MATCH($C86,DATABASE!$AC$13:$AC$62,0))+3*DATABASE!$AF$62,""))))</f>
        <v>8900</v>
      </c>
      <c r="E86" s="38" t="str">
        <f>IF(AND($K86="Y",$G86&lt;&gt;"UNYIL",$F86&lt;DATABASE!$O$8),"2x D11",IF(AND($K86="Y",$G86&lt;&gt;"UNYIL",$F86&gt;=DATABASE!$O$8),"3x D11",""))</f>
        <v/>
      </c>
      <c r="F86" s="9">
        <f>IF('DATA ACCURATE'!N89&lt;&gt;"",'DATA ACCURATE'!N89,"")</f>
        <v>4</v>
      </c>
      <c r="G86" t="str">
        <f>IF(F86="","",IF(F86&lt;=DATABASE!$I$8,"UNYIL",IF(F86&lt;=DATABASE!$J$8,"KECIL",IF(F86&lt;DATABASE!$K$8,"TANGGUNG",IF(F86&gt;=DATABASE!$K$8,"BESAR","")))))</f>
        <v>KECIL</v>
      </c>
      <c r="H86" s="16" t="str">
        <f>IF('DATA ACCURATE'!J89&lt;&gt;"",'DATA ACCURATE'!J89,"")</f>
        <v>03 OKT 2019</v>
      </c>
      <c r="I86" s="35">
        <f>IF(B86&lt;&gt;"",IFERROR(VLOOKUP(B86,'DATA TIMBANGAN'!G:M,7,FALSE),VLOOKUP(B86,'DATA TIMBANGAN'!G:M,7)),"")</f>
        <v>0.31953703703703701</v>
      </c>
      <c r="J86" s="25" t="str">
        <f>IF(H86&lt;&gt;"",IFERROR(INDEX(DATABASE!$Z$19:$Z$38,MATCH(DATEVALUE(H86),DATABASE!$AA$19:$AA$38,0)),INDEX(DATABASE!$Z$12:$Z$18,MATCH(WEEKDAY(H86,2),DATABASE!$AA$12:$AA$18,0))),"")</f>
        <v>KAMIS</v>
      </c>
      <c r="K86" s="25" t="str">
        <f>IF('DATA ACCURATE'!V89&lt;&gt;"",'DATA ACCURATE'!V89,"")</f>
        <v>N</v>
      </c>
      <c r="L86" s="80" t="str">
        <f>IF($H86="","",IF(OR($J86="LIBUR",AND($L85="LIBUR",$O85=$O86)),"LIBUR",IF(AND(OR($L85="LUAR JAM KERJA 1",$L85="LUAR JAM KERJA 2"),OR(OR(AND($H85=$H86,AND(OR($I86&gt;DATABASE!$J$3,$I86&lt;DATABASE!$J$6),((DATEVALUE($H86)+$I86)-(DATEVALUE($H85)+$I85))&lt;DATABASE!$J$6)),AND($H85=$H86,$O85=$O86,OR($I86&gt;DATABASE!$J$6,$I86&lt;DATABASE!$J$3))),AND(($H86-$H85)=1,OR($I86&lt;DATABASE!$I$6,((DATEVALUE($H86)+$I86)-(DATEVALUE($H85)+$I85))&lt;DATABASE!$J$6))),$A86=$A85),"LUAR JAM KERJA 2",IF(AND(OR(WEEKDAY($H86,2)=1,WEEKDAY($H86,2)=2,WEEKDAY($H86,2)=3,WEEKDAY($H86,2)=4,WEEKDAY($H86,2)=5),$I86&lt;=DATABASE!$J$3,$I86&gt;=DATABASE!$I$3),"JAM KERJA",IF(AND(WEEKDAY($H86,2)=6,$I86&lt;=DATABASE!$J$4,$I86&gt;=DATABASE!$I$4),"JAM KERJA","LUAR JAM KERJA 1")))))</f>
        <v>JAM KERJA</v>
      </c>
      <c r="M86" s="33">
        <f>IF('DATA ACCURATE'!T89&lt;&gt;"",IF('DATA ACCURATE'!T89&gt;100,'DATA ACCURATE'!T89/10,'DATA ACCURATE'!T89),"")</f>
        <v>35</v>
      </c>
      <c r="N86" t="str">
        <f>IF(M86="","",IF(M86&lt;=DATABASE!$I$9,"LOKAL",IF(M86&lt;DATABASE!$J$9,"LUAR KOTA 1",IF($M86&gt;=DATABASE!$J$9,"LUAR KOTA 2",""))))</f>
        <v>LUAR KOTA 1</v>
      </c>
      <c r="O86" s="38" t="str">
        <f>IF('DATA ACCURATE'!L89&lt;&gt;"",'DATA ACCURATE'!L89,"")</f>
        <v>PT. ERLIMPEX -Kawasan BSB Industri</v>
      </c>
      <c r="Q86" s="38">
        <f t="shared" si="8"/>
        <v>0</v>
      </c>
      <c r="R86" s="38">
        <f t="shared" si="8"/>
        <v>1</v>
      </c>
      <c r="S86" s="38">
        <f t="shared" si="8"/>
        <v>0</v>
      </c>
      <c r="T86" s="38">
        <f t="shared" si="6"/>
        <v>0</v>
      </c>
      <c r="U86" s="38">
        <f t="shared" si="9"/>
        <v>0</v>
      </c>
      <c r="V86" s="38">
        <f t="shared" si="9"/>
        <v>1</v>
      </c>
      <c r="W86" s="38">
        <f t="shared" si="9"/>
        <v>0</v>
      </c>
      <c r="X86" s="38">
        <f t="shared" si="10"/>
        <v>1</v>
      </c>
      <c r="Y86" s="38">
        <f t="shared" si="10"/>
        <v>0</v>
      </c>
      <c r="Z86" s="38">
        <f t="shared" si="10"/>
        <v>0</v>
      </c>
      <c r="AA86" s="38">
        <f t="shared" si="7"/>
        <v>0</v>
      </c>
      <c r="AB86" s="38">
        <f t="shared" si="11"/>
        <v>0</v>
      </c>
      <c r="AC86" s="38">
        <f t="shared" si="12"/>
        <v>0</v>
      </c>
      <c r="AD86" s="38" t="str">
        <f t="shared" si="13"/>
        <v>010001010000</v>
      </c>
    </row>
    <row r="87" spans="1:30">
      <c r="A87" s="9" t="str">
        <f>IF('DATA ACCURATE'!A90&lt;&gt;"",'DATA ACCURATE'!A90,"")</f>
        <v>KHOLIQ</v>
      </c>
      <c r="B87" s="9" t="str">
        <f>IF('DATA ACCURATE'!D90&lt;&gt;"",'DATA ACCURATE'!D90,"")</f>
        <v>K1906905</v>
      </c>
      <c r="C87" s="38" t="str">
        <f>IF($AD87="000000000000","",INDEX(DATABASE!$W$12:$W$71,MATCH($AD87,DATABASE!$V$12:$V$71,0)))</f>
        <v>B01</v>
      </c>
      <c r="D87" s="34">
        <f>IF(C87="","",IF(E87="",INDEX(DATABASE!$AF$13:$AF$62,MATCH($C87,DATABASE!$AC$13:$AC$62,0)),IF(E87="2x D11",INDEX(DATABASE!$AF$13:$AF$62,MATCH($C87,DATABASE!$AC$13:$AC$62,0))+2*DATABASE!$AF$62,IF(E87="3x D11",INDEX(DATABASE!$AF$13:$AF$62,MATCH($C87,DATABASE!$AC$13:$AC$62,0))+3*DATABASE!$AF$62,""))))</f>
        <v>7600</v>
      </c>
      <c r="E87" s="38" t="str">
        <f>IF(AND($K87="Y",$G87&lt;&gt;"UNYIL",$F87&lt;DATABASE!$O$8),"2x D11",IF(AND($K87="Y",$G87&lt;&gt;"UNYIL",$F87&gt;=DATABASE!$O$8),"3x D11",""))</f>
        <v/>
      </c>
      <c r="F87" s="9">
        <f>IF('DATA ACCURATE'!N90&lt;&gt;"",'DATA ACCURATE'!N90,"")</f>
        <v>5.5</v>
      </c>
      <c r="G87" t="str">
        <f>IF(F87="","",IF(F87&lt;=DATABASE!$I$8,"UNYIL",IF(F87&lt;=DATABASE!$J$8,"KECIL",IF(F87&lt;DATABASE!$K$8,"TANGGUNG",IF(F87&gt;=DATABASE!$K$8,"BESAR","")))))</f>
        <v>TANGGUNG</v>
      </c>
      <c r="H87" s="16" t="str">
        <f>IF('DATA ACCURATE'!J90&lt;&gt;"",'DATA ACCURATE'!J90,"")</f>
        <v>03 OKT 2019</v>
      </c>
      <c r="I87" s="35">
        <f>IF(B87&lt;&gt;"",IFERROR(VLOOKUP(B87,'DATA TIMBANGAN'!G:M,7,FALSE),VLOOKUP(B87,'DATA TIMBANGAN'!G:M,7)),"")</f>
        <v>0.57325231481481487</v>
      </c>
      <c r="J87" s="25" t="str">
        <f>IF(H87&lt;&gt;"",IFERROR(INDEX(DATABASE!$Z$19:$Z$38,MATCH(DATEVALUE(H87),DATABASE!$AA$19:$AA$38,0)),INDEX(DATABASE!$Z$12:$Z$18,MATCH(WEEKDAY(H87,2),DATABASE!$AA$12:$AA$18,0))),"")</f>
        <v>KAMIS</v>
      </c>
      <c r="K87" s="25" t="str">
        <f>IF('DATA ACCURATE'!V90&lt;&gt;"",'DATA ACCURATE'!V90,"")</f>
        <v>N</v>
      </c>
      <c r="L87" s="80" t="str">
        <f>IF($H87="","",IF(OR($J87="LIBUR",AND($L86="LIBUR",$O86=$O87)),"LIBUR",IF(AND(OR($L86="LUAR JAM KERJA 1",$L86="LUAR JAM KERJA 2"),OR(OR(AND($H86=$H87,AND(OR($I87&gt;DATABASE!$J$3,$I87&lt;DATABASE!$J$6),((DATEVALUE($H87)+$I87)-(DATEVALUE($H86)+$I86))&lt;DATABASE!$J$6)),AND($H86=$H87,$O86=$O87,OR($I87&gt;DATABASE!$J$6,$I87&lt;DATABASE!$J$3))),AND(($H87-$H86)=1,OR($I87&lt;DATABASE!$I$6,((DATEVALUE($H87)+$I87)-(DATEVALUE($H86)+$I86))&lt;DATABASE!$J$6))),$A87=$A86),"LUAR JAM KERJA 2",IF(AND(OR(WEEKDAY($H87,2)=1,WEEKDAY($H87,2)=2,WEEKDAY($H87,2)=3,WEEKDAY($H87,2)=4,WEEKDAY($H87,2)=5),$I87&lt;=DATABASE!$J$3,$I87&gt;=DATABASE!$I$3),"JAM KERJA",IF(AND(WEEKDAY($H87,2)=6,$I87&lt;=DATABASE!$J$4,$I87&gt;=DATABASE!$I$4),"JAM KERJA","LUAR JAM KERJA 1")))))</f>
        <v>JAM KERJA</v>
      </c>
      <c r="M87" s="33">
        <f>IF('DATA ACCURATE'!T90&lt;&gt;"",IF('DATA ACCURATE'!T90&gt;100,'DATA ACCURATE'!T90/10,'DATA ACCURATE'!T90),"")</f>
        <v>5</v>
      </c>
      <c r="N87" t="str">
        <f>IF(M87="","",IF(M87&lt;=DATABASE!$I$9,"LOKAL",IF(M87&lt;DATABASE!$J$9,"LUAR KOTA 1",IF($M87&gt;=DATABASE!$J$9,"LUAR KOTA 2",""))))</f>
        <v>LOKAL</v>
      </c>
      <c r="O87" s="38" t="str">
        <f>IF('DATA ACCURATE'!L90&lt;&gt;"",'DATA ACCURATE'!L90,"")</f>
        <v>CV.TRISWARNA KARYA-Lemah Abang</v>
      </c>
      <c r="Q87" s="38">
        <f t="shared" si="8"/>
        <v>0</v>
      </c>
      <c r="R87" s="38">
        <f t="shared" si="8"/>
        <v>0</v>
      </c>
      <c r="S87" s="38">
        <f t="shared" si="8"/>
        <v>1</v>
      </c>
      <c r="T87" s="38">
        <f t="shared" si="6"/>
        <v>0</v>
      </c>
      <c r="U87" s="38">
        <f t="shared" si="9"/>
        <v>1</v>
      </c>
      <c r="V87" s="38">
        <f t="shared" si="9"/>
        <v>0</v>
      </c>
      <c r="W87" s="38">
        <f t="shared" si="9"/>
        <v>0</v>
      </c>
      <c r="X87" s="38">
        <f t="shared" si="10"/>
        <v>1</v>
      </c>
      <c r="Y87" s="38">
        <f t="shared" si="10"/>
        <v>0</v>
      </c>
      <c r="Z87" s="38">
        <f t="shared" si="10"/>
        <v>0</v>
      </c>
      <c r="AA87" s="38">
        <f t="shared" si="7"/>
        <v>0</v>
      </c>
      <c r="AB87" s="38">
        <f t="shared" si="11"/>
        <v>0</v>
      </c>
      <c r="AC87" s="38">
        <f t="shared" si="12"/>
        <v>0</v>
      </c>
      <c r="AD87" s="38" t="str">
        <f t="shared" si="13"/>
        <v>001010010000</v>
      </c>
    </row>
    <row r="88" spans="1:30">
      <c r="A88" s="9" t="str">
        <f>IF('DATA ACCURATE'!A91&lt;&gt;"",'DATA ACCURATE'!A91,"")</f>
        <v>KHOLIQ</v>
      </c>
      <c r="B88" s="9" t="str">
        <f>IF('DATA ACCURATE'!D91&lt;&gt;"",'DATA ACCURATE'!D91,"")</f>
        <v>K1906938</v>
      </c>
      <c r="C88" s="38" t="str">
        <f>IF($AD88="000000000000","",INDEX(DATABASE!$W$12:$W$71,MATCH($AD88,DATABASE!$V$12:$V$71,0)))</f>
        <v>B01</v>
      </c>
      <c r="D88" s="34">
        <f>IF(C88="","",IF(E88="",INDEX(DATABASE!$AF$13:$AF$62,MATCH($C88,DATABASE!$AC$13:$AC$62,0)),IF(E88="2x D11",INDEX(DATABASE!$AF$13:$AF$62,MATCH($C88,DATABASE!$AC$13:$AC$62,0))+2*DATABASE!$AF$62,IF(E88="3x D11",INDEX(DATABASE!$AF$13:$AF$62,MATCH($C88,DATABASE!$AC$13:$AC$62,0))+3*DATABASE!$AF$62,""))))</f>
        <v>7600</v>
      </c>
      <c r="E88" s="38" t="str">
        <f>IF(AND($K88="Y",$G88&lt;&gt;"UNYIL",$F88&lt;DATABASE!$O$8),"2x D11",IF(AND($K88="Y",$G88&lt;&gt;"UNYIL",$F88&gt;=DATABASE!$O$8),"3x D11",""))</f>
        <v/>
      </c>
      <c r="F88" s="9">
        <f>IF('DATA ACCURATE'!N91&lt;&gt;"",'DATA ACCURATE'!N91,"")</f>
        <v>5.5</v>
      </c>
      <c r="G88" t="str">
        <f>IF(F88="","",IF(F88&lt;=DATABASE!$I$8,"UNYIL",IF(F88&lt;=DATABASE!$J$8,"KECIL",IF(F88&lt;DATABASE!$K$8,"TANGGUNG",IF(F88&gt;=DATABASE!$K$8,"BESAR","")))))</f>
        <v>TANGGUNG</v>
      </c>
      <c r="H88" s="16" t="str">
        <f>IF('DATA ACCURATE'!J91&lt;&gt;"",'DATA ACCURATE'!J91,"")</f>
        <v>04 OKT 2019</v>
      </c>
      <c r="I88" s="35">
        <f>IF(B88&lt;&gt;"",IFERROR(VLOOKUP(B88,'DATA TIMBANGAN'!G:M,7,FALSE),VLOOKUP(B88,'DATA TIMBANGAN'!G:M,7)),"")</f>
        <v>0.45887731481481481</v>
      </c>
      <c r="J88" s="25" t="str">
        <f>IF(H88&lt;&gt;"",IFERROR(INDEX(DATABASE!$Z$19:$Z$38,MATCH(DATEVALUE(H88),DATABASE!$AA$19:$AA$38,0)),INDEX(DATABASE!$Z$12:$Z$18,MATCH(WEEKDAY(H88,2),DATABASE!$AA$12:$AA$18,0))),"")</f>
        <v>JUMAT</v>
      </c>
      <c r="K88" s="25" t="str">
        <f>IF('DATA ACCURATE'!V91&lt;&gt;"",'DATA ACCURATE'!V91,"")</f>
        <v>N</v>
      </c>
      <c r="L88" s="80" t="str">
        <f>IF($H88="","",IF(OR($J88="LIBUR",AND($L87="LIBUR",$O87=$O88)),"LIBUR",IF(AND(OR($L87="LUAR JAM KERJA 1",$L87="LUAR JAM KERJA 2"),OR(OR(AND($H87=$H88,AND(OR($I88&gt;DATABASE!$J$3,$I88&lt;DATABASE!$J$6),((DATEVALUE($H88)+$I88)-(DATEVALUE($H87)+$I87))&lt;DATABASE!$J$6)),AND($H87=$H88,$O87=$O88,OR($I88&gt;DATABASE!$J$6,$I88&lt;DATABASE!$J$3))),AND(($H88-$H87)=1,OR($I88&lt;DATABASE!$I$6,((DATEVALUE($H88)+$I88)-(DATEVALUE($H87)+$I87))&lt;DATABASE!$J$6))),$A88=$A87),"LUAR JAM KERJA 2",IF(AND(OR(WEEKDAY($H88,2)=1,WEEKDAY($H88,2)=2,WEEKDAY($H88,2)=3,WEEKDAY($H88,2)=4,WEEKDAY($H88,2)=5),$I88&lt;=DATABASE!$J$3,$I88&gt;=DATABASE!$I$3),"JAM KERJA",IF(AND(WEEKDAY($H88,2)=6,$I88&lt;=DATABASE!$J$4,$I88&gt;=DATABASE!$I$4),"JAM KERJA","LUAR JAM KERJA 1")))))</f>
        <v>JAM KERJA</v>
      </c>
      <c r="M88" s="33">
        <f>IF('DATA ACCURATE'!T91&lt;&gt;"",IF('DATA ACCURATE'!T91&gt;100,'DATA ACCURATE'!T91/10,'DATA ACCURATE'!T91),"")</f>
        <v>8</v>
      </c>
      <c r="N88" t="str">
        <f>IF(M88="","",IF(M88&lt;=DATABASE!$I$9,"LOKAL",IF(M88&lt;DATABASE!$J$9,"LUAR KOTA 1",IF($M88&gt;=DATABASE!$J$9,"LUAR KOTA 2",""))))</f>
        <v>LOKAL</v>
      </c>
      <c r="O88" s="38" t="str">
        <f>IF('DATA ACCURATE'!L91&lt;&gt;"",'DATA ACCURATE'!L91,"")</f>
        <v>PT. DESA WISATA INDONESIA</v>
      </c>
      <c r="Q88" s="38">
        <f t="shared" si="8"/>
        <v>0</v>
      </c>
      <c r="R88" s="38">
        <f t="shared" si="8"/>
        <v>0</v>
      </c>
      <c r="S88" s="38">
        <f t="shared" si="8"/>
        <v>1</v>
      </c>
      <c r="T88" s="38">
        <f t="shared" si="6"/>
        <v>0</v>
      </c>
      <c r="U88" s="38">
        <f t="shared" si="9"/>
        <v>1</v>
      </c>
      <c r="V88" s="38">
        <f t="shared" si="9"/>
        <v>0</v>
      </c>
      <c r="W88" s="38">
        <f t="shared" si="9"/>
        <v>0</v>
      </c>
      <c r="X88" s="38">
        <f t="shared" si="10"/>
        <v>1</v>
      </c>
      <c r="Y88" s="38">
        <f t="shared" si="10"/>
        <v>0</v>
      </c>
      <c r="Z88" s="38">
        <f t="shared" si="10"/>
        <v>0</v>
      </c>
      <c r="AA88" s="38">
        <f t="shared" si="7"/>
        <v>0</v>
      </c>
      <c r="AB88" s="38">
        <f t="shared" si="11"/>
        <v>0</v>
      </c>
      <c r="AC88" s="38">
        <f t="shared" si="12"/>
        <v>0</v>
      </c>
      <c r="AD88" s="38" t="str">
        <f t="shared" si="13"/>
        <v>001010010000</v>
      </c>
    </row>
    <row r="89" spans="1:30">
      <c r="A89" s="9" t="str">
        <f>IF('DATA ACCURATE'!A92&lt;&gt;"",'DATA ACCURATE'!A92,"")</f>
        <v>KHOLIQ</v>
      </c>
      <c r="B89" s="9" t="str">
        <f>IF('DATA ACCURATE'!D92&lt;&gt;"",'DATA ACCURATE'!D92,"")</f>
        <v>K1906950</v>
      </c>
      <c r="C89" s="38" t="str">
        <f>IF($AD89="000000000000","",INDEX(DATABASE!$W$12:$W$71,MATCH($AD89,DATABASE!$V$12:$V$71,0)))</f>
        <v>B04</v>
      </c>
      <c r="D89" s="34">
        <f>IF(C89="","",IF(E89="",INDEX(DATABASE!$AF$13:$AF$62,MATCH($C89,DATABASE!$AC$13:$AC$62,0)),IF(E89="2x D11",INDEX(DATABASE!$AF$13:$AF$62,MATCH($C89,DATABASE!$AC$13:$AC$62,0))+2*DATABASE!$AF$62,IF(E89="3x D11",INDEX(DATABASE!$AF$13:$AF$62,MATCH($C89,DATABASE!$AC$13:$AC$62,0))+3*DATABASE!$AF$62,""))))</f>
        <v>10600</v>
      </c>
      <c r="E89" s="38" t="str">
        <f>IF(AND($K89="Y",$G89&lt;&gt;"UNYIL",$F89&lt;DATABASE!$O$8),"2x D11",IF(AND($K89="Y",$G89&lt;&gt;"UNYIL",$F89&gt;=DATABASE!$O$8),"3x D11",""))</f>
        <v/>
      </c>
      <c r="F89" s="9">
        <f>IF('DATA ACCURATE'!N92&lt;&gt;"",'DATA ACCURATE'!N92,"")</f>
        <v>6.5</v>
      </c>
      <c r="G89" t="str">
        <f>IF(F89="","",IF(F89&lt;=DATABASE!$I$8,"UNYIL",IF(F89&lt;=DATABASE!$J$8,"KECIL",IF(F89&lt;DATABASE!$K$8,"TANGGUNG",IF(F89&gt;=DATABASE!$K$8,"BESAR","")))))</f>
        <v>TANGGUNG</v>
      </c>
      <c r="H89" s="16" t="str">
        <f>IF('DATA ACCURATE'!J92&lt;&gt;"",'DATA ACCURATE'!J92,"")</f>
        <v>04 OKT 2019</v>
      </c>
      <c r="I89" s="35">
        <f>IF(B89&lt;&gt;"",IFERROR(VLOOKUP(B89,'DATA TIMBANGAN'!G:M,7,FALSE),VLOOKUP(B89,'DATA TIMBANGAN'!G:M,7)),"")</f>
        <v>0.55354166666666671</v>
      </c>
      <c r="J89" s="25" t="str">
        <f>IF(H89&lt;&gt;"",IFERROR(INDEX(DATABASE!$Z$19:$Z$38,MATCH(DATEVALUE(H89),DATABASE!$AA$19:$AA$38,0)),INDEX(DATABASE!$Z$12:$Z$18,MATCH(WEEKDAY(H89,2),DATABASE!$AA$12:$AA$18,0))),"")</f>
        <v>JUMAT</v>
      </c>
      <c r="K89" s="25" t="str">
        <f>IF('DATA ACCURATE'!V92&lt;&gt;"",'DATA ACCURATE'!V92,"")</f>
        <v>N</v>
      </c>
      <c r="L89" s="80" t="str">
        <f>IF($H89="","",IF(OR($J89="LIBUR",AND($L88="LIBUR",$O88=$O89)),"LIBUR",IF(AND(OR($L88="LUAR JAM KERJA 1",$L88="LUAR JAM KERJA 2"),OR(OR(AND($H88=$H89,AND(OR($I89&gt;DATABASE!$J$3,$I89&lt;DATABASE!$J$6),((DATEVALUE($H89)+$I89)-(DATEVALUE($H88)+$I88))&lt;DATABASE!$J$6)),AND($H88=$H89,$O88=$O89,OR($I89&gt;DATABASE!$J$6,$I89&lt;DATABASE!$J$3))),AND(($H89-$H88)=1,OR($I89&lt;DATABASE!$I$6,((DATEVALUE($H89)+$I89)-(DATEVALUE($H88)+$I88))&lt;DATABASE!$J$6))),$A89=$A88),"LUAR JAM KERJA 2",IF(AND(OR(WEEKDAY($H89,2)=1,WEEKDAY($H89,2)=2,WEEKDAY($H89,2)=3,WEEKDAY($H89,2)=4,WEEKDAY($H89,2)=5),$I89&lt;=DATABASE!$J$3,$I89&gt;=DATABASE!$I$3),"JAM KERJA",IF(AND(WEEKDAY($H89,2)=6,$I89&lt;=DATABASE!$J$4,$I89&gt;=DATABASE!$I$4),"JAM KERJA","LUAR JAM KERJA 1")))))</f>
        <v>JAM KERJA</v>
      </c>
      <c r="M89" s="33">
        <f>IF('DATA ACCURATE'!T92&lt;&gt;"",IF('DATA ACCURATE'!T92&gt;100,'DATA ACCURATE'!T92/10,'DATA ACCURATE'!T92),"")</f>
        <v>30</v>
      </c>
      <c r="N89" t="str">
        <f>IF(M89="","",IF(M89&lt;=DATABASE!$I$9,"LOKAL",IF(M89&lt;DATABASE!$J$9,"LUAR KOTA 1",IF($M89&gt;=DATABASE!$J$9,"LUAR KOTA 2",""))))</f>
        <v>LUAR KOTA 1</v>
      </c>
      <c r="O89" s="38" t="str">
        <f>IF('DATA ACCURATE'!L92&lt;&gt;"",'DATA ACCURATE'!L92,"")</f>
        <v>CV Anur Mandiri-Sungai Gobag Bancak</v>
      </c>
      <c r="Q89" s="38">
        <f t="shared" si="8"/>
        <v>0</v>
      </c>
      <c r="R89" s="38">
        <f t="shared" si="8"/>
        <v>0</v>
      </c>
      <c r="S89" s="38">
        <f t="shared" si="8"/>
        <v>1</v>
      </c>
      <c r="T89" s="38">
        <f t="shared" si="6"/>
        <v>0</v>
      </c>
      <c r="U89" s="38">
        <f t="shared" si="9"/>
        <v>0</v>
      </c>
      <c r="V89" s="38">
        <f t="shared" si="9"/>
        <v>1</v>
      </c>
      <c r="W89" s="38">
        <f t="shared" si="9"/>
        <v>0</v>
      </c>
      <c r="X89" s="38">
        <f t="shared" si="10"/>
        <v>1</v>
      </c>
      <c r="Y89" s="38">
        <f t="shared" si="10"/>
        <v>0</v>
      </c>
      <c r="Z89" s="38">
        <f t="shared" si="10"/>
        <v>0</v>
      </c>
      <c r="AA89" s="38">
        <f t="shared" si="7"/>
        <v>0</v>
      </c>
      <c r="AB89" s="38">
        <f t="shared" si="11"/>
        <v>0</v>
      </c>
      <c r="AC89" s="38">
        <f t="shared" si="12"/>
        <v>0</v>
      </c>
      <c r="AD89" s="38" t="str">
        <f t="shared" si="13"/>
        <v>001001010000</v>
      </c>
    </row>
    <row r="90" spans="1:30">
      <c r="A90" s="9" t="str">
        <f>IF('DATA ACCURATE'!A93&lt;&gt;"",'DATA ACCURATE'!A93,"")</f>
        <v>KHOLIQ</v>
      </c>
      <c r="B90" s="9" t="str">
        <f>IF('DATA ACCURATE'!D93&lt;&gt;"",'DATA ACCURATE'!D93,"")</f>
        <v>K1906973</v>
      </c>
      <c r="C90" s="38" t="str">
        <f>IF($AD90="000000000000","",INDEX(DATABASE!$W$12:$W$71,MATCH($AD90,DATABASE!$V$12:$V$71,0)))</f>
        <v>B02</v>
      </c>
      <c r="D90" s="34">
        <f>IF(C90="","",IF(E90="",INDEX(DATABASE!$AF$13:$AF$62,MATCH($C90,DATABASE!$AC$13:$AC$62,0)),IF(E90="2x D11",INDEX(DATABASE!$AF$13:$AF$62,MATCH($C90,DATABASE!$AC$13:$AC$62,0))+2*DATABASE!$AF$62,IF(E90="3x D11",INDEX(DATABASE!$AF$13:$AF$62,MATCH($C90,DATABASE!$AC$13:$AC$62,0))+3*DATABASE!$AF$62,""))))</f>
        <v>11300</v>
      </c>
      <c r="E90" s="38" t="str">
        <f>IF(AND($K90="Y",$G90&lt;&gt;"UNYIL",$F90&lt;DATABASE!$O$8),"2x D11",IF(AND($K90="Y",$G90&lt;&gt;"UNYIL",$F90&gt;=DATABASE!$O$8),"3x D11",""))</f>
        <v/>
      </c>
      <c r="F90" s="9">
        <f>IF('DATA ACCURATE'!N93&lt;&gt;"",'DATA ACCURATE'!N93,"")</f>
        <v>6.5</v>
      </c>
      <c r="G90" t="str">
        <f>IF(F90="","",IF(F90&lt;=DATABASE!$I$8,"UNYIL",IF(F90&lt;=DATABASE!$J$8,"KECIL",IF(F90&lt;DATABASE!$K$8,"TANGGUNG",IF(F90&gt;=DATABASE!$K$8,"BESAR","")))))</f>
        <v>TANGGUNG</v>
      </c>
      <c r="H90" s="16" t="str">
        <f>IF('DATA ACCURATE'!J93&lt;&gt;"",'DATA ACCURATE'!J93,"")</f>
        <v>04 OKT 2019</v>
      </c>
      <c r="I90" s="35">
        <f>IF(B90&lt;&gt;"",IFERROR(VLOOKUP(B90,'DATA TIMBANGAN'!G:M,7,FALSE),VLOOKUP(B90,'DATA TIMBANGAN'!G:M,7)),"")</f>
        <v>0.78402777777777777</v>
      </c>
      <c r="J90" s="25" t="str">
        <f>IF(H90&lt;&gt;"",IFERROR(INDEX(DATABASE!$Z$19:$Z$38,MATCH(DATEVALUE(H90),DATABASE!$AA$19:$AA$38,0)),INDEX(DATABASE!$Z$12:$Z$18,MATCH(WEEKDAY(H90,2),DATABASE!$AA$12:$AA$18,0))),"")</f>
        <v>JUMAT</v>
      </c>
      <c r="K90" s="25" t="str">
        <f>IF('DATA ACCURATE'!V93&lt;&gt;"",'DATA ACCURATE'!V93,"")</f>
        <v>N</v>
      </c>
      <c r="L90" s="80" t="str">
        <f>IF($H90="","",IF(OR($J90="LIBUR",AND($L89="LIBUR",$O89=$O90)),"LIBUR",IF(AND(OR($L89="LUAR JAM KERJA 1",$L89="LUAR JAM KERJA 2"),OR(OR(AND($H89=$H90,AND(OR($I90&gt;DATABASE!$J$3,$I90&lt;DATABASE!$J$6),((DATEVALUE($H90)+$I90)-(DATEVALUE($H89)+$I89))&lt;DATABASE!$J$6)),AND($H89=$H90,$O89=$O90,OR($I90&gt;DATABASE!$J$6,$I90&lt;DATABASE!$J$3))),AND(($H90-$H89)=1,OR($I90&lt;DATABASE!$I$6,((DATEVALUE($H90)+$I90)-(DATEVALUE($H89)+$I89))&lt;DATABASE!$J$6))),$A90=$A89),"LUAR JAM KERJA 2",IF(AND(OR(WEEKDAY($H90,2)=1,WEEKDAY($H90,2)=2,WEEKDAY($H90,2)=3,WEEKDAY($H90,2)=4,WEEKDAY($H90,2)=5),$I90&lt;=DATABASE!$J$3,$I90&gt;=DATABASE!$I$3),"JAM KERJA",IF(AND(WEEKDAY($H90,2)=6,$I90&lt;=DATABASE!$J$4,$I90&gt;=DATABASE!$I$4),"JAM KERJA","LUAR JAM KERJA 1")))))</f>
        <v>LUAR JAM KERJA 1</v>
      </c>
      <c r="M90" s="33">
        <f>IF('DATA ACCURATE'!T93&lt;&gt;"",IF('DATA ACCURATE'!T93&gt;100,'DATA ACCURATE'!T93/10,'DATA ACCURATE'!T93),"")</f>
        <v>17</v>
      </c>
      <c r="N90" t="str">
        <f>IF(M90="","",IF(M90&lt;=DATABASE!$I$9,"LOKAL",IF(M90&lt;DATABASE!$J$9,"LUAR KOTA 1",IF($M90&gt;=DATABASE!$J$9,"LUAR KOTA 2",""))))</f>
        <v>LOKAL</v>
      </c>
      <c r="O90" s="38" t="str">
        <f>IF('DATA ACCURATE'!L93&lt;&gt;"",'DATA ACCURATE'!L93,"")</f>
        <v>Antonius Bambang Bp-Ngijo, Gunungpati</v>
      </c>
      <c r="Q90" s="38">
        <f t="shared" si="8"/>
        <v>0</v>
      </c>
      <c r="R90" s="38">
        <f t="shared" si="8"/>
        <v>0</v>
      </c>
      <c r="S90" s="38">
        <f t="shared" si="8"/>
        <v>1</v>
      </c>
      <c r="T90" s="38">
        <f t="shared" si="6"/>
        <v>0</v>
      </c>
      <c r="U90" s="38">
        <f t="shared" si="9"/>
        <v>1</v>
      </c>
      <c r="V90" s="38">
        <f t="shared" si="9"/>
        <v>0</v>
      </c>
      <c r="W90" s="38">
        <f t="shared" si="9"/>
        <v>0</v>
      </c>
      <c r="X90" s="38">
        <f t="shared" si="10"/>
        <v>0</v>
      </c>
      <c r="Y90" s="38">
        <f t="shared" si="10"/>
        <v>1</v>
      </c>
      <c r="Z90" s="38">
        <f t="shared" si="10"/>
        <v>0</v>
      </c>
      <c r="AA90" s="38">
        <f t="shared" si="7"/>
        <v>0</v>
      </c>
      <c r="AB90" s="38">
        <f t="shared" si="11"/>
        <v>0</v>
      </c>
      <c r="AC90" s="38">
        <f t="shared" si="12"/>
        <v>0</v>
      </c>
      <c r="AD90" s="38" t="str">
        <f t="shared" si="13"/>
        <v>001010001000</v>
      </c>
    </row>
    <row r="91" spans="1:30">
      <c r="A91" s="9" t="str">
        <f>IF('DATA ACCURATE'!A94&lt;&gt;"",'DATA ACCURATE'!A94,"")</f>
        <v>KHOLIQ</v>
      </c>
      <c r="B91" s="9" t="str">
        <f>IF('DATA ACCURATE'!D94&lt;&gt;"",'DATA ACCURATE'!D94,"")</f>
        <v>K1906987</v>
      </c>
      <c r="C91" s="38" t="str">
        <f>IF($AD91="000000000000","",INDEX(DATABASE!$W$12:$W$71,MATCH($AD91,DATABASE!$V$12:$V$71,0)))</f>
        <v>C04</v>
      </c>
      <c r="D91" s="34">
        <f>IF(C91="","",IF(E91="",INDEX(DATABASE!$AF$13:$AF$62,MATCH($C91,DATABASE!$AC$13:$AC$62,0)),IF(E91="2x D11",INDEX(DATABASE!$AF$13:$AF$62,MATCH($C91,DATABASE!$AC$13:$AC$62,0))+2*DATABASE!$AF$62,IF(E91="3x D11",INDEX(DATABASE!$AF$13:$AF$62,MATCH($C91,DATABASE!$AC$13:$AC$62,0))+3*DATABASE!$AF$62,""))))</f>
        <v>12700</v>
      </c>
      <c r="E91" s="38" t="str">
        <f>IF(AND($K91="Y",$G91&lt;&gt;"UNYIL",$F91&lt;DATABASE!$O$8),"2x D11",IF(AND($K91="Y",$G91&lt;&gt;"UNYIL",$F91&gt;=DATABASE!$O$8),"3x D11",""))</f>
        <v/>
      </c>
      <c r="F91" s="9">
        <f>IF('DATA ACCURATE'!N94&lt;&gt;"",'DATA ACCURATE'!N94,"")</f>
        <v>7.5</v>
      </c>
      <c r="G91" t="str">
        <f>IF(F91="","",IF(F91&lt;=DATABASE!$I$8,"UNYIL",IF(F91&lt;=DATABASE!$J$8,"KECIL",IF(F91&lt;DATABASE!$K$8,"TANGGUNG",IF(F91&gt;=DATABASE!$K$8,"BESAR","")))))</f>
        <v>BESAR</v>
      </c>
      <c r="H91" s="16" t="str">
        <f>IF('DATA ACCURATE'!J94&lt;&gt;"",'DATA ACCURATE'!J94,"")</f>
        <v>05 OKT 2019</v>
      </c>
      <c r="I91" s="35">
        <f>IF(B91&lt;&gt;"",IFERROR(VLOOKUP(B91,'DATA TIMBANGAN'!G:M,7,FALSE),VLOOKUP(B91,'DATA TIMBANGAN'!G:M,7)),"")</f>
        <v>0.36855324074074075</v>
      </c>
      <c r="J91" s="25" t="str">
        <f>IF(H91&lt;&gt;"",IFERROR(INDEX(DATABASE!$Z$19:$Z$38,MATCH(DATEVALUE(H91),DATABASE!$AA$19:$AA$38,0)),INDEX(DATABASE!$Z$12:$Z$18,MATCH(WEEKDAY(H91,2),DATABASE!$AA$12:$AA$18,0))),"")</f>
        <v>SABTU</v>
      </c>
      <c r="K91" s="25" t="str">
        <f>IF('DATA ACCURATE'!V94&lt;&gt;"",'DATA ACCURATE'!V94,"")</f>
        <v>N</v>
      </c>
      <c r="L91" s="80" t="str">
        <f>IF($H91="","",IF(OR($J91="LIBUR",AND($L90="LIBUR",$O90=$O91)),"LIBUR",IF(AND(OR($L90="LUAR JAM KERJA 1",$L90="LUAR JAM KERJA 2"),OR(OR(AND($H90=$H91,AND(OR($I91&gt;DATABASE!$J$3,$I91&lt;DATABASE!$J$6),((DATEVALUE($H91)+$I91)-(DATEVALUE($H90)+$I90))&lt;DATABASE!$J$6)),AND($H90=$H91,$O90=$O91,OR($I91&gt;DATABASE!$J$6,$I91&lt;DATABASE!$J$3))),AND(($H91-$H90)=1,OR($I91&lt;DATABASE!$I$6,((DATEVALUE($H91)+$I91)-(DATEVALUE($H90)+$I90))&lt;DATABASE!$J$6))),$A91=$A90),"LUAR JAM KERJA 2",IF(AND(OR(WEEKDAY($H91,2)=1,WEEKDAY($H91,2)=2,WEEKDAY($H91,2)=3,WEEKDAY($H91,2)=4,WEEKDAY($H91,2)=5),$I91&lt;=DATABASE!$J$3,$I91&gt;=DATABASE!$I$3),"JAM KERJA",IF(AND(WEEKDAY($H91,2)=6,$I91&lt;=DATABASE!$J$4,$I91&gt;=DATABASE!$I$4),"JAM KERJA","LUAR JAM KERJA 1")))))</f>
        <v>JAM KERJA</v>
      </c>
      <c r="M91" s="33">
        <f>IF('DATA ACCURATE'!T94&lt;&gt;"",IF('DATA ACCURATE'!T94&gt;100,'DATA ACCURATE'!T94/10,'DATA ACCURATE'!T94),"")</f>
        <v>26</v>
      </c>
      <c r="N91" t="str">
        <f>IF(M91="","",IF(M91&lt;=DATABASE!$I$9,"LOKAL",IF(M91&lt;DATABASE!$J$9,"LUAR KOTA 1",IF($M91&gt;=DATABASE!$J$9,"LUAR KOTA 2",""))))</f>
        <v>LUAR KOTA 1</v>
      </c>
      <c r="O91" s="38" t="str">
        <f>IF('DATA ACCURATE'!L94&lt;&gt;"",'DATA ACCURATE'!L94,"")</f>
        <v>PT Citra Ciptaadiguna-Jl Hasanudin Salatiga</v>
      </c>
      <c r="Q91" s="38">
        <f t="shared" si="8"/>
        <v>0</v>
      </c>
      <c r="R91" s="38">
        <f t="shared" si="8"/>
        <v>0</v>
      </c>
      <c r="S91" s="38">
        <f t="shared" si="8"/>
        <v>0</v>
      </c>
      <c r="T91" s="38">
        <f t="shared" si="6"/>
        <v>1</v>
      </c>
      <c r="U91" s="38">
        <f t="shared" si="9"/>
        <v>0</v>
      </c>
      <c r="V91" s="38">
        <f t="shared" si="9"/>
        <v>1</v>
      </c>
      <c r="W91" s="38">
        <f t="shared" si="9"/>
        <v>0</v>
      </c>
      <c r="X91" s="38">
        <f t="shared" si="10"/>
        <v>1</v>
      </c>
      <c r="Y91" s="38">
        <f t="shared" si="10"/>
        <v>0</v>
      </c>
      <c r="Z91" s="38">
        <f t="shared" si="10"/>
        <v>0</v>
      </c>
      <c r="AA91" s="38">
        <f t="shared" si="7"/>
        <v>0</v>
      </c>
      <c r="AB91" s="38">
        <f t="shared" si="11"/>
        <v>0</v>
      </c>
      <c r="AC91" s="38">
        <f t="shared" si="12"/>
        <v>0</v>
      </c>
      <c r="AD91" s="38" t="str">
        <f t="shared" si="13"/>
        <v>000101010000</v>
      </c>
    </row>
    <row r="92" spans="1:30">
      <c r="A92" s="9" t="str">
        <f>IF('DATA ACCURATE'!A95&lt;&gt;"",'DATA ACCURATE'!A95,"")</f>
        <v>KHOLIQ</v>
      </c>
      <c r="B92" s="9" t="str">
        <f>IF('DATA ACCURATE'!D95&lt;&gt;"",'DATA ACCURATE'!D95,"")</f>
        <v>K1907005</v>
      </c>
      <c r="C92" s="38" t="str">
        <f>IF($AD92="000000000000","",INDEX(DATABASE!$W$12:$W$71,MATCH($AD92,DATABASE!$V$12:$V$71,0)))</f>
        <v>A04</v>
      </c>
      <c r="D92" s="34">
        <f>IF(C92="","",IF(E92="",INDEX(DATABASE!$AF$13:$AF$62,MATCH($C92,DATABASE!$AC$13:$AC$62,0)),IF(E92="2x D11",INDEX(DATABASE!$AF$13:$AF$62,MATCH($C92,DATABASE!$AC$13:$AC$62,0))+2*DATABASE!$AF$62,IF(E92="3x D11",INDEX(DATABASE!$AF$13:$AF$62,MATCH($C92,DATABASE!$AC$13:$AC$62,0))+3*DATABASE!$AF$62,""))))</f>
        <v>8900</v>
      </c>
      <c r="E92" s="38" t="str">
        <f>IF(AND($K92="Y",$G92&lt;&gt;"UNYIL",$F92&lt;DATABASE!$O$8),"2x D11",IF(AND($K92="Y",$G92&lt;&gt;"UNYIL",$F92&gt;=DATABASE!$O$8),"3x D11",""))</f>
        <v/>
      </c>
      <c r="F92" s="9">
        <f>IF('DATA ACCURATE'!N95&lt;&gt;"",'DATA ACCURATE'!N95,"")</f>
        <v>4</v>
      </c>
      <c r="G92" t="str">
        <f>IF(F92="","",IF(F92&lt;=DATABASE!$I$8,"UNYIL",IF(F92&lt;=DATABASE!$J$8,"KECIL",IF(F92&lt;DATABASE!$K$8,"TANGGUNG",IF(F92&gt;=DATABASE!$K$8,"BESAR","")))))</f>
        <v>KECIL</v>
      </c>
      <c r="H92" s="16" t="str">
        <f>IF('DATA ACCURATE'!J95&lt;&gt;"",'DATA ACCURATE'!J95,"")</f>
        <v>05 OKT 2019</v>
      </c>
      <c r="I92" s="35">
        <f>IF(B92&lt;&gt;"",IFERROR(VLOOKUP(B92,'DATA TIMBANGAN'!G:M,7,FALSE),VLOOKUP(B92,'DATA TIMBANGAN'!G:M,7)),"")</f>
        <v>0.56696759259259266</v>
      </c>
      <c r="J92" s="25" t="str">
        <f>IF(H92&lt;&gt;"",IFERROR(INDEX(DATABASE!$Z$19:$Z$38,MATCH(DATEVALUE(H92),DATABASE!$AA$19:$AA$38,0)),INDEX(DATABASE!$Z$12:$Z$18,MATCH(WEEKDAY(H92,2),DATABASE!$AA$12:$AA$18,0))),"")</f>
        <v>SABTU</v>
      </c>
      <c r="K92" s="25" t="str">
        <f>IF('DATA ACCURATE'!V95&lt;&gt;"",'DATA ACCURATE'!V95,"")</f>
        <v>N</v>
      </c>
      <c r="L92" s="80" t="str">
        <f>IF($H92="","",IF(OR($J92="LIBUR",AND($L91="LIBUR",$O91=$O92)),"LIBUR",IF(AND(OR($L91="LUAR JAM KERJA 1",$L91="LUAR JAM KERJA 2"),OR(OR(AND($H91=$H92,AND(OR($I92&gt;DATABASE!$J$3,$I92&lt;DATABASE!$J$6),((DATEVALUE($H92)+$I92)-(DATEVALUE($H91)+$I91))&lt;DATABASE!$J$6)),AND($H91=$H92,$O91=$O92,OR($I92&gt;DATABASE!$J$6,$I92&lt;DATABASE!$J$3))),AND(($H92-$H91)=1,OR($I92&lt;DATABASE!$I$6,((DATEVALUE($H92)+$I92)-(DATEVALUE($H91)+$I91))&lt;DATABASE!$J$6))),$A92=$A91),"LUAR JAM KERJA 2",IF(AND(OR(WEEKDAY($H92,2)=1,WEEKDAY($H92,2)=2,WEEKDAY($H92,2)=3,WEEKDAY($H92,2)=4,WEEKDAY($H92,2)=5),$I92&lt;=DATABASE!$J$3,$I92&gt;=DATABASE!$I$3),"JAM KERJA",IF(AND(WEEKDAY($H92,2)=6,$I92&lt;=DATABASE!$J$4,$I92&gt;=DATABASE!$I$4),"JAM KERJA","LUAR JAM KERJA 1")))))</f>
        <v>JAM KERJA</v>
      </c>
      <c r="M92" s="33">
        <f>IF('DATA ACCURATE'!T95&lt;&gt;"",IF('DATA ACCURATE'!T95&gt;100,'DATA ACCURATE'!T95/10,'DATA ACCURATE'!T95),"")</f>
        <v>32</v>
      </c>
      <c r="N92" t="str">
        <f>IF(M92="","",IF(M92&lt;=DATABASE!$I$9,"LOKAL",IF(M92&lt;DATABASE!$J$9,"LUAR KOTA 1",IF($M92&gt;=DATABASE!$J$9,"LUAR KOTA 2",""))))</f>
        <v>LUAR KOTA 1</v>
      </c>
      <c r="O92" s="38" t="str">
        <f>IF('DATA ACCURATE'!L95&lt;&gt;"",'DATA ACCURATE'!L95,"")</f>
        <v>PT Eraguna-Getasan</v>
      </c>
      <c r="Q92" s="38">
        <f t="shared" si="8"/>
        <v>0</v>
      </c>
      <c r="R92" s="38">
        <f t="shared" si="8"/>
        <v>1</v>
      </c>
      <c r="S92" s="38">
        <f t="shared" si="8"/>
        <v>0</v>
      </c>
      <c r="T92" s="38">
        <f t="shared" si="6"/>
        <v>0</v>
      </c>
      <c r="U92" s="38">
        <f t="shared" si="9"/>
        <v>0</v>
      </c>
      <c r="V92" s="38">
        <f t="shared" si="9"/>
        <v>1</v>
      </c>
      <c r="W92" s="38">
        <f t="shared" si="9"/>
        <v>0</v>
      </c>
      <c r="X92" s="38">
        <f t="shared" si="10"/>
        <v>1</v>
      </c>
      <c r="Y92" s="38">
        <f t="shared" si="10"/>
        <v>0</v>
      </c>
      <c r="Z92" s="38">
        <f t="shared" si="10"/>
        <v>0</v>
      </c>
      <c r="AA92" s="38">
        <f t="shared" si="7"/>
        <v>0</v>
      </c>
      <c r="AB92" s="38">
        <f t="shared" si="11"/>
        <v>0</v>
      </c>
      <c r="AC92" s="38">
        <f t="shared" si="12"/>
        <v>0</v>
      </c>
      <c r="AD92" s="38" t="str">
        <f t="shared" si="13"/>
        <v>010001010000</v>
      </c>
    </row>
    <row r="93" spans="1:30">
      <c r="A93" s="9" t="str">
        <f>IF('DATA ACCURATE'!A96&lt;&gt;"",'DATA ACCURATE'!A96,"")</f>
        <v>KHOLIQ</v>
      </c>
      <c r="B93" s="9" t="str">
        <f>IF('DATA ACCURATE'!D96&lt;&gt;"",'DATA ACCURATE'!D96,"")</f>
        <v>K1907023</v>
      </c>
      <c r="C93" s="38" t="str">
        <f>IF($AD93="000000000000","",INDEX(DATABASE!$W$12:$W$71,MATCH($AD93,DATABASE!$V$12:$V$71,0)))</f>
        <v>B02</v>
      </c>
      <c r="D93" s="34">
        <f>IF(C93="","",IF(E93="",INDEX(DATABASE!$AF$13:$AF$62,MATCH($C93,DATABASE!$AC$13:$AC$62,0)),IF(E93="2x D11",INDEX(DATABASE!$AF$13:$AF$62,MATCH($C93,DATABASE!$AC$13:$AC$62,0))+2*DATABASE!$AF$62,IF(E93="3x D11",INDEX(DATABASE!$AF$13:$AF$62,MATCH($C93,DATABASE!$AC$13:$AC$62,0))+3*DATABASE!$AF$62,""))))</f>
        <v>11300</v>
      </c>
      <c r="E93" s="38" t="str">
        <f>IF(AND($K93="Y",$G93&lt;&gt;"UNYIL",$F93&lt;DATABASE!$O$8),"2x D11",IF(AND($K93="Y",$G93&lt;&gt;"UNYIL",$F93&gt;=DATABASE!$O$8),"3x D11",""))</f>
        <v/>
      </c>
      <c r="F93" s="9">
        <f>IF('DATA ACCURATE'!N96&lt;&gt;"",'DATA ACCURATE'!N96,"")</f>
        <v>6.5</v>
      </c>
      <c r="G93" t="str">
        <f>IF(F93="","",IF(F93&lt;=DATABASE!$I$8,"UNYIL",IF(F93&lt;=DATABASE!$J$8,"KECIL",IF(F93&lt;DATABASE!$K$8,"TANGGUNG",IF(F93&gt;=DATABASE!$K$8,"BESAR","")))))</f>
        <v>TANGGUNG</v>
      </c>
      <c r="H93" s="16" t="str">
        <f>IF('DATA ACCURATE'!J96&lt;&gt;"",'DATA ACCURATE'!J96,"")</f>
        <v>05 OKT 2019</v>
      </c>
      <c r="I93" s="35">
        <f>IF(B93&lt;&gt;"",IFERROR(VLOOKUP(B93,'DATA TIMBANGAN'!G:M,7,FALSE),VLOOKUP(B93,'DATA TIMBANGAN'!G:M,7)),"")</f>
        <v>0.78327546296296291</v>
      </c>
      <c r="J93" s="25" t="str">
        <f>IF(H93&lt;&gt;"",IFERROR(INDEX(DATABASE!$Z$19:$Z$38,MATCH(DATEVALUE(H93),DATABASE!$AA$19:$AA$38,0)),INDEX(DATABASE!$Z$12:$Z$18,MATCH(WEEKDAY(H93,2),DATABASE!$AA$12:$AA$18,0))),"")</f>
        <v>SABTU</v>
      </c>
      <c r="K93" s="25" t="str">
        <f>IF('DATA ACCURATE'!V96&lt;&gt;"",'DATA ACCURATE'!V96,"")</f>
        <v>N</v>
      </c>
      <c r="L93" s="80" t="str">
        <f>IF($H93="","",IF(OR($J93="LIBUR",AND($L92="LIBUR",$O92=$O93)),"LIBUR",IF(AND(OR($L92="LUAR JAM KERJA 1",$L92="LUAR JAM KERJA 2"),OR(OR(AND($H92=$H93,AND(OR($I93&gt;DATABASE!$J$3,$I93&lt;DATABASE!$J$6),((DATEVALUE($H93)+$I93)-(DATEVALUE($H92)+$I92))&lt;DATABASE!$J$6)),AND($H92=$H93,$O92=$O93,OR($I93&gt;DATABASE!$J$6,$I93&lt;DATABASE!$J$3))),AND(($H93-$H92)=1,OR($I93&lt;DATABASE!$I$6,((DATEVALUE($H93)+$I93)-(DATEVALUE($H92)+$I92))&lt;DATABASE!$J$6))),$A93=$A92),"LUAR JAM KERJA 2",IF(AND(OR(WEEKDAY($H93,2)=1,WEEKDAY($H93,2)=2,WEEKDAY($H93,2)=3,WEEKDAY($H93,2)=4,WEEKDAY($H93,2)=5),$I93&lt;=DATABASE!$J$3,$I93&gt;=DATABASE!$I$3),"JAM KERJA",IF(AND(WEEKDAY($H93,2)=6,$I93&lt;=DATABASE!$J$4,$I93&gt;=DATABASE!$I$4),"JAM KERJA","LUAR JAM KERJA 1")))))</f>
        <v>LUAR JAM KERJA 1</v>
      </c>
      <c r="M93" s="33">
        <f>IF('DATA ACCURATE'!T96&lt;&gt;"",IF('DATA ACCURATE'!T96&gt;100,'DATA ACCURATE'!T96/10,'DATA ACCURATE'!T96),"")</f>
        <v>10</v>
      </c>
      <c r="N93" t="str">
        <f>IF(M93="","",IF(M93&lt;=DATABASE!$I$9,"LOKAL",IF(M93&lt;DATABASE!$J$9,"LUAR KOTA 1",IF($M93&gt;=DATABASE!$J$9,"LUAR KOTA 2",""))))</f>
        <v>LOKAL</v>
      </c>
      <c r="O93" s="38" t="str">
        <f>IF('DATA ACCURATE'!L96&lt;&gt;"",'DATA ACCURATE'!L96,"")</f>
        <v>CV Arsa Mulia-Gd Labkesda Ungaran</v>
      </c>
      <c r="Q93" s="38">
        <f t="shared" si="8"/>
        <v>0</v>
      </c>
      <c r="R93" s="38">
        <f t="shared" si="8"/>
        <v>0</v>
      </c>
      <c r="S93" s="38">
        <f t="shared" si="8"/>
        <v>1</v>
      </c>
      <c r="T93" s="38">
        <f t="shared" si="6"/>
        <v>0</v>
      </c>
      <c r="U93" s="38">
        <f t="shared" si="9"/>
        <v>1</v>
      </c>
      <c r="V93" s="38">
        <f t="shared" si="9"/>
        <v>0</v>
      </c>
      <c r="W93" s="38">
        <f t="shared" si="9"/>
        <v>0</v>
      </c>
      <c r="X93" s="38">
        <f t="shared" si="10"/>
        <v>0</v>
      </c>
      <c r="Y93" s="38">
        <f t="shared" si="10"/>
        <v>1</v>
      </c>
      <c r="Z93" s="38">
        <f t="shared" si="10"/>
        <v>0</v>
      </c>
      <c r="AA93" s="38">
        <f t="shared" si="7"/>
        <v>0</v>
      </c>
      <c r="AB93" s="38">
        <f t="shared" si="11"/>
        <v>0</v>
      </c>
      <c r="AC93" s="38">
        <f t="shared" si="12"/>
        <v>0</v>
      </c>
      <c r="AD93" s="38" t="str">
        <f t="shared" si="13"/>
        <v>001010001000</v>
      </c>
    </row>
    <row r="94" spans="1:30">
      <c r="A94" s="9" t="str">
        <f>IF('DATA ACCURATE'!A97&lt;&gt;"",'DATA ACCURATE'!A97,"")</f>
        <v>NEWIN</v>
      </c>
      <c r="B94" s="9" t="str">
        <f>IF('DATA ACCURATE'!D97&lt;&gt;"",'DATA ACCURATE'!D97,"")</f>
        <v>K1906836</v>
      </c>
      <c r="C94" s="38" t="str">
        <f>IF($AD94="000000000000","",INDEX(DATABASE!$W$12:$W$71,MATCH($AD94,DATABASE!$V$12:$V$71,0)))</f>
        <v>C01</v>
      </c>
      <c r="D94" s="34">
        <f>IF(C94="","",IF(E94="",INDEX(DATABASE!$AF$13:$AF$62,MATCH($C94,DATABASE!$AC$13:$AC$62,0)),IF(E94="2x D11",INDEX(DATABASE!$AF$13:$AF$62,MATCH($C94,DATABASE!$AC$13:$AC$62,0))+2*DATABASE!$AF$62,IF(E94="3x D11",INDEX(DATABASE!$AF$13:$AF$62,MATCH($C94,DATABASE!$AC$13:$AC$62,0))+3*DATABASE!$AF$62,""))))</f>
        <v>9100</v>
      </c>
      <c r="E94" s="38" t="str">
        <f>IF(AND($K94="Y",$G94&lt;&gt;"UNYIL",$F94&lt;DATABASE!$O$8),"2x D11",IF(AND($K94="Y",$G94&lt;&gt;"UNYIL",$F94&gt;=DATABASE!$O$8),"3x D11",""))</f>
        <v/>
      </c>
      <c r="F94" s="9">
        <f>IF('DATA ACCURATE'!N97&lt;&gt;"",'DATA ACCURATE'!N97,"")</f>
        <v>7.5</v>
      </c>
      <c r="G94" t="str">
        <f>IF(F94="","",IF(F94&lt;=DATABASE!$I$8,"UNYIL",IF(F94&lt;=DATABASE!$J$8,"KECIL",IF(F94&lt;DATABASE!$K$8,"TANGGUNG",IF(F94&gt;=DATABASE!$K$8,"BESAR","")))))</f>
        <v>BESAR</v>
      </c>
      <c r="H94" s="16" t="str">
        <f>IF('DATA ACCURATE'!J97&lt;&gt;"",'DATA ACCURATE'!J97,"")</f>
        <v>01 OKT 2019</v>
      </c>
      <c r="I94" s="35">
        <f>IF(B94&lt;&gt;"",IFERROR(VLOOKUP(B94,'DATA TIMBANGAN'!G:M,7,FALSE),VLOOKUP(B94,'DATA TIMBANGAN'!G:M,7)),"")</f>
        <v>0.32193287037037038</v>
      </c>
      <c r="J94" s="25" t="str">
        <f>IF(H94&lt;&gt;"",IFERROR(INDEX(DATABASE!$Z$19:$Z$38,MATCH(DATEVALUE(H94),DATABASE!$AA$19:$AA$38,0)),INDEX(DATABASE!$Z$12:$Z$18,MATCH(WEEKDAY(H94,2),DATABASE!$AA$12:$AA$18,0))),"")</f>
        <v>SELASA</v>
      </c>
      <c r="K94" s="25" t="str">
        <f>IF('DATA ACCURATE'!V97&lt;&gt;"",'DATA ACCURATE'!V97,"")</f>
        <v>N</v>
      </c>
      <c r="L94" s="80" t="str">
        <f>IF($H94="","",IF(OR($J94="LIBUR",AND($L93="LIBUR",$O93=$O94)),"LIBUR",IF(AND(OR($L93="LUAR JAM KERJA 1",$L93="LUAR JAM KERJA 2"),OR(OR(AND($H93=$H94,AND(OR($I94&gt;DATABASE!$J$3,$I94&lt;DATABASE!$J$6),((DATEVALUE($H94)+$I94)-(DATEVALUE($H93)+$I93))&lt;DATABASE!$J$6)),AND($H93=$H94,$O93=$O94,OR($I94&gt;DATABASE!$J$6,$I94&lt;DATABASE!$J$3))),AND(($H94-$H93)=1,OR($I94&lt;DATABASE!$I$6,((DATEVALUE($H94)+$I94)-(DATEVALUE($H93)+$I93))&lt;DATABASE!$J$6))),$A94=$A93),"LUAR JAM KERJA 2",IF(AND(OR(WEEKDAY($H94,2)=1,WEEKDAY($H94,2)=2,WEEKDAY($H94,2)=3,WEEKDAY($H94,2)=4,WEEKDAY($H94,2)=5),$I94&lt;=DATABASE!$J$3,$I94&gt;=DATABASE!$I$3),"JAM KERJA",IF(AND(WEEKDAY($H94,2)=6,$I94&lt;=DATABASE!$J$4,$I94&gt;=DATABASE!$I$4),"JAM KERJA","LUAR JAM KERJA 1")))))</f>
        <v>JAM KERJA</v>
      </c>
      <c r="M94" s="33">
        <f>IF('DATA ACCURATE'!T97&lt;&gt;"",IF('DATA ACCURATE'!T97&gt;100,'DATA ACCURATE'!T97/10,'DATA ACCURATE'!T97),"")</f>
        <v>6</v>
      </c>
      <c r="N94" t="str">
        <f>IF(M94="","",IF(M94&lt;=DATABASE!$I$9,"LOKAL",IF(M94&lt;DATABASE!$J$9,"LUAR KOTA 1",IF($M94&gt;=DATABASE!$J$9,"LUAR KOTA 2",""))))</f>
        <v>LOKAL</v>
      </c>
      <c r="O94" s="38" t="str">
        <f>IF('DATA ACCURATE'!L97&lt;&gt;"",'DATA ACCURATE'!L97,"")</f>
        <v>Suryadi Bp-Kurios Tegalpanas</v>
      </c>
      <c r="Q94" s="38">
        <f t="shared" si="8"/>
        <v>0</v>
      </c>
      <c r="R94" s="38">
        <f t="shared" si="8"/>
        <v>0</v>
      </c>
      <c r="S94" s="38">
        <f t="shared" si="8"/>
        <v>0</v>
      </c>
      <c r="T94" s="38">
        <f t="shared" si="6"/>
        <v>1</v>
      </c>
      <c r="U94" s="38">
        <f t="shared" si="9"/>
        <v>1</v>
      </c>
      <c r="V94" s="38">
        <f t="shared" si="9"/>
        <v>0</v>
      </c>
      <c r="W94" s="38">
        <f t="shared" si="9"/>
        <v>0</v>
      </c>
      <c r="X94" s="38">
        <f t="shared" si="10"/>
        <v>1</v>
      </c>
      <c r="Y94" s="38">
        <f t="shared" si="10"/>
        <v>0</v>
      </c>
      <c r="Z94" s="38">
        <f t="shared" si="10"/>
        <v>0</v>
      </c>
      <c r="AA94" s="38">
        <f t="shared" si="7"/>
        <v>0</v>
      </c>
      <c r="AB94" s="38">
        <f t="shared" si="11"/>
        <v>0</v>
      </c>
      <c r="AC94" s="38">
        <f t="shared" si="12"/>
        <v>0</v>
      </c>
      <c r="AD94" s="38" t="str">
        <f t="shared" si="13"/>
        <v>000110010000</v>
      </c>
    </row>
    <row r="95" spans="1:30">
      <c r="A95" s="9" t="str">
        <f>IF('DATA ACCURATE'!A98&lt;&gt;"",'DATA ACCURATE'!A98,"")</f>
        <v>NEWIN</v>
      </c>
      <c r="B95" s="9" t="str">
        <f>IF('DATA ACCURATE'!D98&lt;&gt;"",'DATA ACCURATE'!D98,"")</f>
        <v>K1906859</v>
      </c>
      <c r="C95" s="38" t="str">
        <f>IF($AD95="000000000000","",INDEX(DATABASE!$W$12:$W$71,MATCH($AD95,DATABASE!$V$12:$V$71,0)))</f>
        <v>C02</v>
      </c>
      <c r="D95" s="34">
        <f>IF(C95="","",IF(E95="",INDEX(DATABASE!$AF$13:$AF$62,MATCH($C95,DATABASE!$AC$13:$AC$62,0)),IF(E95="2x D11",INDEX(DATABASE!$AF$13:$AF$62,MATCH($C95,DATABASE!$AC$13:$AC$62,0))+2*DATABASE!$AF$62,IF(E95="3x D11",INDEX(DATABASE!$AF$13:$AF$62,MATCH($C95,DATABASE!$AC$13:$AC$62,0))+3*DATABASE!$AF$62,""))))</f>
        <v>13600</v>
      </c>
      <c r="E95" s="38" t="str">
        <f>IF(AND($K95="Y",$G95&lt;&gt;"UNYIL",$F95&lt;DATABASE!$O$8),"2x D11",IF(AND($K95="Y",$G95&lt;&gt;"UNYIL",$F95&gt;=DATABASE!$O$8),"3x D11",""))</f>
        <v/>
      </c>
      <c r="F95" s="9">
        <f>IF('DATA ACCURATE'!N98&lt;&gt;"",'DATA ACCURATE'!N98,"")</f>
        <v>7.5</v>
      </c>
      <c r="G95" t="str">
        <f>IF(F95="","",IF(F95&lt;=DATABASE!$I$8,"UNYIL",IF(F95&lt;=DATABASE!$J$8,"KECIL",IF(F95&lt;DATABASE!$K$8,"TANGGUNG",IF(F95&gt;=DATABASE!$K$8,"BESAR","")))))</f>
        <v>BESAR</v>
      </c>
      <c r="H95" s="16" t="str">
        <f>IF('DATA ACCURATE'!J98&lt;&gt;"",'DATA ACCURATE'!J98,"")</f>
        <v>01 OKT 2019</v>
      </c>
      <c r="I95" s="35">
        <f>IF(B95&lt;&gt;"",IFERROR(VLOOKUP(B95,'DATA TIMBANGAN'!G:M,7,FALSE),VLOOKUP(B95,'DATA TIMBANGAN'!G:M,7)),"")</f>
        <v>0.95597222222222233</v>
      </c>
      <c r="J95" s="25" t="str">
        <f>IF(H95&lt;&gt;"",IFERROR(INDEX(DATABASE!$Z$19:$Z$38,MATCH(DATEVALUE(H95),DATABASE!$AA$19:$AA$38,0)),INDEX(DATABASE!$Z$12:$Z$18,MATCH(WEEKDAY(H95,2),DATABASE!$AA$12:$AA$18,0))),"")</f>
        <v>SELASA</v>
      </c>
      <c r="K95" s="25" t="str">
        <f>IF('DATA ACCURATE'!V98&lt;&gt;"",'DATA ACCURATE'!V98,"")</f>
        <v>N</v>
      </c>
      <c r="L95" s="80" t="str">
        <f>IF($H95="","",IF(OR($J95="LIBUR",AND($L94="LIBUR",$O94=$O95)),"LIBUR",IF(AND(OR($L94="LUAR JAM KERJA 1",$L94="LUAR JAM KERJA 2"),OR(OR(AND($H94=$H95,AND(OR($I95&gt;DATABASE!$J$3,$I95&lt;DATABASE!$J$6),((DATEVALUE($H95)+$I95)-(DATEVALUE($H94)+$I94))&lt;DATABASE!$J$6)),AND($H94=$H95,$O94=$O95,OR($I95&gt;DATABASE!$J$6,$I95&lt;DATABASE!$J$3))),AND(($H95-$H94)=1,OR($I95&lt;DATABASE!$I$6,((DATEVALUE($H95)+$I95)-(DATEVALUE($H94)+$I94))&lt;DATABASE!$J$6))),$A95=$A94),"LUAR JAM KERJA 2",IF(AND(OR(WEEKDAY($H95,2)=1,WEEKDAY($H95,2)=2,WEEKDAY($H95,2)=3,WEEKDAY($H95,2)=4,WEEKDAY($H95,2)=5),$I95&lt;=DATABASE!$J$3,$I95&gt;=DATABASE!$I$3),"JAM KERJA",IF(AND(WEEKDAY($H95,2)=6,$I95&lt;=DATABASE!$J$4,$I95&gt;=DATABASE!$I$4),"JAM KERJA","LUAR JAM KERJA 1")))))</f>
        <v>LUAR JAM KERJA 1</v>
      </c>
      <c r="M95" s="33">
        <f>IF('DATA ACCURATE'!T98&lt;&gt;"",IF('DATA ACCURATE'!T98&gt;100,'DATA ACCURATE'!T98/10,'DATA ACCURATE'!T98),"")</f>
        <v>10</v>
      </c>
      <c r="N95" t="str">
        <f>IF(M95="","",IF(M95&lt;=DATABASE!$I$9,"LOKAL",IF(M95&lt;DATABASE!$J$9,"LUAR KOTA 1",IF($M95&gt;=DATABASE!$J$9,"LUAR KOTA 2",""))))</f>
        <v>LOKAL</v>
      </c>
      <c r="O95" s="38" t="str">
        <f>IF('DATA ACCURATE'!L98&lt;&gt;"",'DATA ACCURATE'!L98,"")</f>
        <v>Sunardi Bp-Luwes Ungaran</v>
      </c>
      <c r="Q95" s="38">
        <f t="shared" si="8"/>
        <v>0</v>
      </c>
      <c r="R95" s="38">
        <f t="shared" si="8"/>
        <v>0</v>
      </c>
      <c r="S95" s="38">
        <f t="shared" si="8"/>
        <v>0</v>
      </c>
      <c r="T95" s="38">
        <f t="shared" si="6"/>
        <v>1</v>
      </c>
      <c r="U95" s="38">
        <f t="shared" si="9"/>
        <v>1</v>
      </c>
      <c r="V95" s="38">
        <f t="shared" si="9"/>
        <v>0</v>
      </c>
      <c r="W95" s="38">
        <f t="shared" si="9"/>
        <v>0</v>
      </c>
      <c r="X95" s="38">
        <f t="shared" si="10"/>
        <v>0</v>
      </c>
      <c r="Y95" s="38">
        <f t="shared" si="10"/>
        <v>1</v>
      </c>
      <c r="Z95" s="38">
        <f t="shared" si="10"/>
        <v>0</v>
      </c>
      <c r="AA95" s="38">
        <f t="shared" si="7"/>
        <v>0</v>
      </c>
      <c r="AB95" s="38">
        <f t="shared" si="11"/>
        <v>0</v>
      </c>
      <c r="AC95" s="38">
        <f t="shared" si="12"/>
        <v>0</v>
      </c>
      <c r="AD95" s="38" t="str">
        <f t="shared" si="13"/>
        <v>000110001000</v>
      </c>
    </row>
    <row r="96" spans="1:30">
      <c r="A96" s="9" t="str">
        <f>IF('DATA ACCURATE'!A99&lt;&gt;"",'DATA ACCURATE'!A99,"")</f>
        <v>NEWIN</v>
      </c>
      <c r="B96" s="9" t="str">
        <f>IF('DATA ACCURATE'!D99&lt;&gt;"",'DATA ACCURATE'!D99,"")</f>
        <v>K1906882</v>
      </c>
      <c r="C96" s="38" t="str">
        <f>IF($AD96="000000000000","",INDEX(DATABASE!$W$12:$W$71,MATCH($AD96,DATABASE!$V$12:$V$71,0)))</f>
        <v>B04</v>
      </c>
      <c r="D96" s="34">
        <f>IF(C96="","",IF(E96="",INDEX(DATABASE!$AF$13:$AF$62,MATCH($C96,DATABASE!$AC$13:$AC$62,0)),IF(E96="2x D11",INDEX(DATABASE!$AF$13:$AF$62,MATCH($C96,DATABASE!$AC$13:$AC$62,0))+2*DATABASE!$AF$62,IF(E96="3x D11",INDEX(DATABASE!$AF$13:$AF$62,MATCH($C96,DATABASE!$AC$13:$AC$62,0))+3*DATABASE!$AF$62,""))))</f>
        <v>10600</v>
      </c>
      <c r="E96" s="38" t="str">
        <f>IF(AND($K96="Y",$G96&lt;&gt;"UNYIL",$F96&lt;DATABASE!$O$8),"2x D11",IF(AND($K96="Y",$G96&lt;&gt;"UNYIL",$F96&gt;=DATABASE!$O$8),"3x D11",""))</f>
        <v/>
      </c>
      <c r="F96" s="9">
        <f>IF('DATA ACCURATE'!N99&lt;&gt;"",'DATA ACCURATE'!N99,"")</f>
        <v>6</v>
      </c>
      <c r="G96" t="str">
        <f>IF(F96="","",IF(F96&lt;=DATABASE!$I$8,"UNYIL",IF(F96&lt;=DATABASE!$J$8,"KECIL",IF(F96&lt;DATABASE!$K$8,"TANGGUNG",IF(F96&gt;=DATABASE!$K$8,"BESAR","")))))</f>
        <v>TANGGUNG</v>
      </c>
      <c r="H96" s="16" t="str">
        <f>IF('DATA ACCURATE'!J99&lt;&gt;"",'DATA ACCURATE'!J99,"")</f>
        <v>02 OKT 2019</v>
      </c>
      <c r="I96" s="35">
        <f>IF(B96&lt;&gt;"",IFERROR(VLOOKUP(B96,'DATA TIMBANGAN'!G:M,7,FALSE),VLOOKUP(B96,'DATA TIMBANGAN'!G:M,7)),"")</f>
        <v>0.65782407407407406</v>
      </c>
      <c r="J96" s="25" t="str">
        <f>IF(H96&lt;&gt;"",IFERROR(INDEX(DATABASE!$Z$19:$Z$38,MATCH(DATEVALUE(H96),DATABASE!$AA$19:$AA$38,0)),INDEX(DATABASE!$Z$12:$Z$18,MATCH(WEEKDAY(H96,2),DATABASE!$AA$12:$AA$18,0))),"")</f>
        <v>RABU</v>
      </c>
      <c r="K96" s="25" t="str">
        <f>IF('DATA ACCURATE'!V99&lt;&gt;"",'DATA ACCURATE'!V99,"")</f>
        <v>N</v>
      </c>
      <c r="L96" s="80" t="str">
        <f>IF($H96="","",IF(OR($J96="LIBUR",AND($L95="LIBUR",$O95=$O96)),"LIBUR",IF(AND(OR($L95="LUAR JAM KERJA 1",$L95="LUAR JAM KERJA 2"),OR(OR(AND($H95=$H96,AND(OR($I96&gt;DATABASE!$J$3,$I96&lt;DATABASE!$J$6),((DATEVALUE($H96)+$I96)-(DATEVALUE($H95)+$I95))&lt;DATABASE!$J$6)),AND($H95=$H96,$O95=$O96,OR($I96&gt;DATABASE!$J$6,$I96&lt;DATABASE!$J$3))),AND(($H96-$H95)=1,OR($I96&lt;DATABASE!$I$6,((DATEVALUE($H96)+$I96)-(DATEVALUE($H95)+$I95))&lt;DATABASE!$J$6))),$A96=$A95),"LUAR JAM KERJA 2",IF(AND(OR(WEEKDAY($H96,2)=1,WEEKDAY($H96,2)=2,WEEKDAY($H96,2)=3,WEEKDAY($H96,2)=4,WEEKDAY($H96,2)=5),$I96&lt;=DATABASE!$J$3,$I96&gt;=DATABASE!$I$3),"JAM KERJA",IF(AND(WEEKDAY($H96,2)=6,$I96&lt;=DATABASE!$J$4,$I96&gt;=DATABASE!$I$4),"JAM KERJA","LUAR JAM KERJA 1")))))</f>
        <v>JAM KERJA</v>
      </c>
      <c r="M96" s="33">
        <f>IF('DATA ACCURATE'!T99&lt;&gt;"",IF('DATA ACCURATE'!T99&gt;100,'DATA ACCURATE'!T99/10,'DATA ACCURATE'!T99),"")</f>
        <v>30</v>
      </c>
      <c r="N96" t="str">
        <f>IF(M96="","",IF(M96&lt;=DATABASE!$I$9,"LOKAL",IF(M96&lt;DATABASE!$J$9,"LUAR KOTA 1",IF($M96&gt;=DATABASE!$J$9,"LUAR KOTA 2",""))))</f>
        <v>LUAR KOTA 1</v>
      </c>
      <c r="O96" s="38" t="str">
        <f>IF('DATA ACCURATE'!L99&lt;&gt;"",'DATA ACCURATE'!L99,"")</f>
        <v>Pem Desa Sumowono-Sumowono</v>
      </c>
      <c r="Q96" s="38">
        <f t="shared" si="8"/>
        <v>0</v>
      </c>
      <c r="R96" s="38">
        <f t="shared" si="8"/>
        <v>0</v>
      </c>
      <c r="S96" s="38">
        <f t="shared" si="8"/>
        <v>1</v>
      </c>
      <c r="T96" s="38">
        <f t="shared" si="6"/>
        <v>0</v>
      </c>
      <c r="U96" s="38">
        <f t="shared" si="9"/>
        <v>0</v>
      </c>
      <c r="V96" s="38">
        <f t="shared" si="9"/>
        <v>1</v>
      </c>
      <c r="W96" s="38">
        <f t="shared" si="9"/>
        <v>0</v>
      </c>
      <c r="X96" s="38">
        <f t="shared" si="10"/>
        <v>1</v>
      </c>
      <c r="Y96" s="38">
        <f t="shared" si="10"/>
        <v>0</v>
      </c>
      <c r="Z96" s="38">
        <f t="shared" si="10"/>
        <v>0</v>
      </c>
      <c r="AA96" s="38">
        <f t="shared" si="7"/>
        <v>0</v>
      </c>
      <c r="AB96" s="38">
        <f t="shared" si="11"/>
        <v>0</v>
      </c>
      <c r="AC96" s="38">
        <f t="shared" si="12"/>
        <v>0</v>
      </c>
      <c r="AD96" s="38" t="str">
        <f t="shared" si="13"/>
        <v>001001010000</v>
      </c>
    </row>
    <row r="97" spans="1:38">
      <c r="A97" s="9" t="str">
        <f>IF('DATA ACCURATE'!A100&lt;&gt;"",'DATA ACCURATE'!A100,"")</f>
        <v>NEWIN</v>
      </c>
      <c r="B97" s="9" t="str">
        <f>IF('DATA ACCURATE'!D100&lt;&gt;"",'DATA ACCURATE'!D100,"")</f>
        <v>K1906899</v>
      </c>
      <c r="C97" s="38" t="str">
        <f>IF($AD97="000000000000","",INDEX(DATABASE!$W$12:$W$71,MATCH($AD97,DATABASE!$V$12:$V$71,0)))</f>
        <v>A04</v>
      </c>
      <c r="D97" s="34">
        <f>IF(C97="","",IF(E97="",INDEX(DATABASE!$AF$13:$AF$62,MATCH($C97,DATABASE!$AC$13:$AC$62,0)),IF(E97="2x D11",INDEX(DATABASE!$AF$13:$AF$62,MATCH($C97,DATABASE!$AC$13:$AC$62,0))+2*DATABASE!$AF$62,IF(E97="3x D11",INDEX(DATABASE!$AF$13:$AF$62,MATCH($C97,DATABASE!$AC$13:$AC$62,0))+3*DATABASE!$AF$62,""))))</f>
        <v>8900</v>
      </c>
      <c r="E97" s="38" t="str">
        <f>IF(AND($K97="Y",$G97&lt;&gt;"UNYIL",$F97&lt;DATABASE!$O$8),"2x D11",IF(AND($K97="Y",$G97&lt;&gt;"UNYIL",$F97&gt;=DATABASE!$O$8),"3x D11",""))</f>
        <v/>
      </c>
      <c r="F97" s="9">
        <f>IF('DATA ACCURATE'!N100&lt;&gt;"",'DATA ACCURATE'!N100,"")</f>
        <v>3</v>
      </c>
      <c r="G97" t="str">
        <f>IF(F97="","",IF(F97&lt;=DATABASE!$I$8,"UNYIL",IF(F97&lt;=DATABASE!$J$8,"KECIL",IF(F97&lt;DATABASE!$K$8,"TANGGUNG",IF(F97&gt;=DATABASE!$K$8,"BESAR","")))))</f>
        <v>KECIL</v>
      </c>
      <c r="H97" s="16" t="str">
        <f>IF('DATA ACCURATE'!J100&lt;&gt;"",'DATA ACCURATE'!J100,"")</f>
        <v>03 OKT 2019</v>
      </c>
      <c r="I97" s="35">
        <f>IF(B97&lt;&gt;"",IFERROR(VLOOKUP(B97,'DATA TIMBANGAN'!G:M,7,FALSE),VLOOKUP(B97,'DATA TIMBANGAN'!G:M,7)),"")</f>
        <v>0.50663194444444448</v>
      </c>
      <c r="J97" s="25" t="str">
        <f>IF(H97&lt;&gt;"",IFERROR(INDEX(DATABASE!$Z$19:$Z$38,MATCH(DATEVALUE(H97),DATABASE!$AA$19:$AA$38,0)),INDEX(DATABASE!$Z$12:$Z$18,MATCH(WEEKDAY(H97,2),DATABASE!$AA$12:$AA$18,0))),"")</f>
        <v>KAMIS</v>
      </c>
      <c r="K97" s="25" t="str">
        <f>IF('DATA ACCURATE'!V100&lt;&gt;"",'DATA ACCURATE'!V100,"")</f>
        <v>N</v>
      </c>
      <c r="L97" s="80" t="str">
        <f>IF($H97="","",IF(OR($J97="LIBUR",AND($L96="LIBUR",$O96=$O97)),"LIBUR",IF(AND(OR($L96="LUAR JAM KERJA 1",$L96="LUAR JAM KERJA 2"),OR(OR(AND($H96=$H97,AND(OR($I97&gt;DATABASE!$J$3,$I97&lt;DATABASE!$J$6),((DATEVALUE($H97)+$I97)-(DATEVALUE($H96)+$I96))&lt;DATABASE!$J$6)),AND($H96=$H97,$O96=$O97,OR($I97&gt;DATABASE!$J$6,$I97&lt;DATABASE!$J$3))),AND(($H97-$H96)=1,OR($I97&lt;DATABASE!$I$6,((DATEVALUE($H97)+$I97)-(DATEVALUE($H96)+$I96))&lt;DATABASE!$J$6))),$A97=$A96),"LUAR JAM KERJA 2",IF(AND(OR(WEEKDAY($H97,2)=1,WEEKDAY($H97,2)=2,WEEKDAY($H97,2)=3,WEEKDAY($H97,2)=4,WEEKDAY($H97,2)=5),$I97&lt;=DATABASE!$J$3,$I97&gt;=DATABASE!$I$3),"JAM KERJA",IF(AND(WEEKDAY($H97,2)=6,$I97&lt;=DATABASE!$J$4,$I97&gt;=DATABASE!$I$4),"JAM KERJA","LUAR JAM KERJA 1")))))</f>
        <v>JAM KERJA</v>
      </c>
      <c r="M97" s="33">
        <f>IF('DATA ACCURATE'!T100&lt;&gt;"",IF('DATA ACCURATE'!T100&gt;100,'DATA ACCURATE'!T100/10,'DATA ACCURATE'!T100),"")</f>
        <v>21</v>
      </c>
      <c r="N97" t="str">
        <f>IF(M97="","",IF(M97&lt;=DATABASE!$I$9,"LOKAL",IF(M97&lt;DATABASE!$J$9,"LUAR KOTA 1",IF($M97&gt;=DATABASE!$J$9,"LUAR KOTA 2",""))))</f>
        <v>LUAR KOTA 1</v>
      </c>
      <c r="O97" s="38" t="str">
        <f>IF('DATA ACCURATE'!L100&lt;&gt;"",'DATA ACCURATE'!L100,"")</f>
        <v>CV Anugerah-Gembol</v>
      </c>
      <c r="Q97" s="38">
        <f t="shared" si="8"/>
        <v>0</v>
      </c>
      <c r="R97" s="38">
        <f t="shared" si="8"/>
        <v>1</v>
      </c>
      <c r="S97" s="38">
        <f t="shared" si="8"/>
        <v>0</v>
      </c>
      <c r="T97" s="38">
        <f t="shared" si="6"/>
        <v>0</v>
      </c>
      <c r="U97" s="38">
        <f t="shared" si="9"/>
        <v>0</v>
      </c>
      <c r="V97" s="38">
        <f t="shared" si="9"/>
        <v>1</v>
      </c>
      <c r="W97" s="38">
        <f t="shared" si="9"/>
        <v>0</v>
      </c>
      <c r="X97" s="38">
        <f t="shared" si="10"/>
        <v>1</v>
      </c>
      <c r="Y97" s="38">
        <f t="shared" si="10"/>
        <v>0</v>
      </c>
      <c r="Z97" s="38">
        <f t="shared" si="10"/>
        <v>0</v>
      </c>
      <c r="AA97" s="38">
        <f t="shared" si="7"/>
        <v>0</v>
      </c>
      <c r="AB97" s="38">
        <f t="shared" si="11"/>
        <v>0</v>
      </c>
      <c r="AC97" s="38">
        <f t="shared" si="12"/>
        <v>0</v>
      </c>
      <c r="AD97" s="38" t="str">
        <f t="shared" si="13"/>
        <v>010001010000</v>
      </c>
    </row>
    <row r="98" spans="1:38">
      <c r="A98" s="9" t="str">
        <f>IF('DATA ACCURATE'!A101&lt;&gt;"",'DATA ACCURATE'!A101,"")</f>
        <v>NEWIN</v>
      </c>
      <c r="B98" s="9" t="str">
        <f>IF('DATA ACCURATE'!D101&lt;&gt;"",'DATA ACCURATE'!D101,"")</f>
        <v>K1906933</v>
      </c>
      <c r="C98" s="38" t="str">
        <f>IF($AD98="000000000000","",INDEX(DATABASE!$W$12:$W$71,MATCH($AD98,DATABASE!$V$12:$V$71,0)))</f>
        <v>B04</v>
      </c>
      <c r="D98" s="34">
        <f>IF(C98="","",IF(E98="",INDEX(DATABASE!$AF$13:$AF$62,MATCH($C98,DATABASE!$AC$13:$AC$62,0)),IF(E98="2x D11",INDEX(DATABASE!$AF$13:$AF$62,MATCH($C98,DATABASE!$AC$13:$AC$62,0))+2*DATABASE!$AF$62,IF(E98="3x D11",INDEX(DATABASE!$AF$13:$AF$62,MATCH($C98,DATABASE!$AC$13:$AC$62,0))+3*DATABASE!$AF$62,""))))</f>
        <v>10600</v>
      </c>
      <c r="E98" s="38" t="str">
        <f>IF(AND($K98="Y",$G98&lt;&gt;"UNYIL",$F98&lt;DATABASE!$O$8),"2x D11",IF(AND($K98="Y",$G98&lt;&gt;"UNYIL",$F98&gt;=DATABASE!$O$8),"3x D11",""))</f>
        <v/>
      </c>
      <c r="F98" s="9">
        <f>IF('DATA ACCURATE'!N101&lt;&gt;"",'DATA ACCURATE'!N101,"")</f>
        <v>6.5</v>
      </c>
      <c r="G98" t="str">
        <f>IF(F98="","",IF(F98&lt;=DATABASE!$I$8,"UNYIL",IF(F98&lt;=DATABASE!$J$8,"KECIL",IF(F98&lt;DATABASE!$K$8,"TANGGUNG",IF(F98&gt;=DATABASE!$K$8,"BESAR","")))))</f>
        <v>TANGGUNG</v>
      </c>
      <c r="H98" s="16" t="str">
        <f>IF('DATA ACCURATE'!J101&lt;&gt;"",'DATA ACCURATE'!J101,"")</f>
        <v>04 OKT 2019</v>
      </c>
      <c r="I98" s="35">
        <f>IF(B98&lt;&gt;"",IFERROR(VLOOKUP(B98,'DATA TIMBANGAN'!G:M,7,FALSE),VLOOKUP(B98,'DATA TIMBANGAN'!G:M,7)),"")</f>
        <v>0.42144675925925923</v>
      </c>
      <c r="J98" s="25" t="str">
        <f>IF(H98&lt;&gt;"",IFERROR(INDEX(DATABASE!$Z$19:$Z$38,MATCH(DATEVALUE(H98),DATABASE!$AA$19:$AA$38,0)),INDEX(DATABASE!$Z$12:$Z$18,MATCH(WEEKDAY(H98,2),DATABASE!$AA$12:$AA$18,0))),"")</f>
        <v>JUMAT</v>
      </c>
      <c r="K98" s="25" t="str">
        <f>IF('DATA ACCURATE'!V101&lt;&gt;"",'DATA ACCURATE'!V101,"")</f>
        <v>N</v>
      </c>
      <c r="L98" s="80" t="str">
        <f>IF($H98="","",IF(OR($J98="LIBUR",AND($L97="LIBUR",$O97=$O98)),"LIBUR",IF(AND(OR($L97="LUAR JAM KERJA 1",$L97="LUAR JAM KERJA 2"),OR(OR(AND($H97=$H98,AND(OR($I98&gt;DATABASE!$J$3,$I98&lt;DATABASE!$J$6),((DATEVALUE($H98)+$I98)-(DATEVALUE($H97)+$I97))&lt;DATABASE!$J$6)),AND($H97=$H98,$O97=$O98,OR($I98&gt;DATABASE!$J$6,$I98&lt;DATABASE!$J$3))),AND(($H98-$H97)=1,OR($I98&lt;DATABASE!$I$6,((DATEVALUE($H98)+$I98)-(DATEVALUE($H97)+$I97))&lt;DATABASE!$J$6))),$A98=$A97),"LUAR JAM KERJA 2",IF(AND(OR(WEEKDAY($H98,2)=1,WEEKDAY($H98,2)=2,WEEKDAY($H98,2)=3,WEEKDAY($H98,2)=4,WEEKDAY($H98,2)=5),$I98&lt;=DATABASE!$J$3,$I98&gt;=DATABASE!$I$3),"JAM KERJA",IF(AND(WEEKDAY($H98,2)=6,$I98&lt;=DATABASE!$J$4,$I98&gt;=DATABASE!$I$4),"JAM KERJA","LUAR JAM KERJA 1")))))</f>
        <v>JAM KERJA</v>
      </c>
      <c r="M98" s="33">
        <f>IF('DATA ACCURATE'!T101&lt;&gt;"",IF('DATA ACCURATE'!T101&gt;100,'DATA ACCURATE'!T101/10,'DATA ACCURATE'!T101),"")</f>
        <v>30</v>
      </c>
      <c r="N98" t="str">
        <f>IF(M98="","",IF(M98&lt;=DATABASE!$I$9,"LOKAL",IF(M98&lt;DATABASE!$J$9,"LUAR KOTA 1",IF($M98&gt;=DATABASE!$J$9,"LUAR KOTA 2",""))))</f>
        <v>LUAR KOTA 1</v>
      </c>
      <c r="O98" s="38" t="str">
        <f>IF('DATA ACCURATE'!L101&lt;&gt;"",'DATA ACCURATE'!L101,"")</f>
        <v>CV Anur Mandiri-Sungai Gobag Bancak</v>
      </c>
      <c r="Q98" s="38">
        <f t="shared" si="8"/>
        <v>0</v>
      </c>
      <c r="R98" s="38">
        <f t="shared" si="8"/>
        <v>0</v>
      </c>
      <c r="S98" s="38">
        <f t="shared" si="8"/>
        <v>1</v>
      </c>
      <c r="T98" s="38">
        <f t="shared" si="6"/>
        <v>0</v>
      </c>
      <c r="U98" s="38">
        <f t="shared" si="9"/>
        <v>0</v>
      </c>
      <c r="V98" s="38">
        <f t="shared" si="9"/>
        <v>1</v>
      </c>
      <c r="W98" s="38">
        <f t="shared" si="9"/>
        <v>0</v>
      </c>
      <c r="X98" s="38">
        <f t="shared" si="10"/>
        <v>1</v>
      </c>
      <c r="Y98" s="38">
        <f t="shared" si="10"/>
        <v>0</v>
      </c>
      <c r="Z98" s="38">
        <f t="shared" si="10"/>
        <v>0</v>
      </c>
      <c r="AA98" s="38">
        <f t="shared" si="7"/>
        <v>0</v>
      </c>
      <c r="AB98" s="38">
        <f t="shared" si="11"/>
        <v>0</v>
      </c>
      <c r="AC98" s="38">
        <f t="shared" si="12"/>
        <v>0</v>
      </c>
      <c r="AD98" s="38" t="str">
        <f t="shared" si="13"/>
        <v>001001010000</v>
      </c>
    </row>
    <row r="99" spans="1:38">
      <c r="A99" s="9" t="str">
        <f>IF('DATA ACCURATE'!A102&lt;&gt;"",'DATA ACCURATE'!A102,"")</f>
        <v>NEWIN</v>
      </c>
      <c r="B99" s="9" t="str">
        <f>IF('DATA ACCURATE'!D102&lt;&gt;"",'DATA ACCURATE'!D102,"")</f>
        <v>K1906954</v>
      </c>
      <c r="C99" s="38" t="str">
        <f>IF($AD99="000000000000","",INDEX(DATABASE!$W$12:$W$71,MATCH($AD99,DATABASE!$V$12:$V$71,0)))</f>
        <v>B01</v>
      </c>
      <c r="D99" s="34">
        <f>IF(C99="","",IF(E99="",INDEX(DATABASE!$AF$13:$AF$62,MATCH($C99,DATABASE!$AC$13:$AC$62,0)),IF(E99="2x D11",INDEX(DATABASE!$AF$13:$AF$62,MATCH($C99,DATABASE!$AC$13:$AC$62,0))+2*DATABASE!$AF$62,IF(E99="3x D11",INDEX(DATABASE!$AF$13:$AF$62,MATCH($C99,DATABASE!$AC$13:$AC$62,0))+3*DATABASE!$AF$62,""))))</f>
        <v>7600</v>
      </c>
      <c r="E99" s="38" t="str">
        <f>IF(AND($K99="Y",$G99&lt;&gt;"UNYIL",$F99&lt;DATABASE!$O$8),"2x D11",IF(AND($K99="Y",$G99&lt;&gt;"UNYIL",$F99&gt;=DATABASE!$O$8),"3x D11",""))</f>
        <v/>
      </c>
      <c r="F99" s="9">
        <f>IF('DATA ACCURATE'!N102&lt;&gt;"",'DATA ACCURATE'!N102,"")</f>
        <v>6.5</v>
      </c>
      <c r="G99" t="str">
        <f>IF(F99="","",IF(F99&lt;=DATABASE!$I$8,"UNYIL",IF(F99&lt;=DATABASE!$J$8,"KECIL",IF(F99&lt;DATABASE!$K$8,"TANGGUNG",IF(F99&gt;=DATABASE!$K$8,"BESAR","")))))</f>
        <v>TANGGUNG</v>
      </c>
      <c r="H99" s="16" t="str">
        <f>IF('DATA ACCURATE'!J102&lt;&gt;"",'DATA ACCURATE'!J102,"")</f>
        <v>04 OKT 2019</v>
      </c>
      <c r="I99" s="35">
        <f>IF(B99&lt;&gt;"",IFERROR(VLOOKUP(B99,'DATA TIMBANGAN'!G:M,7,FALSE),VLOOKUP(B99,'DATA TIMBANGAN'!G:M,7)),"")</f>
        <v>0.58355324074074078</v>
      </c>
      <c r="J99" s="25" t="str">
        <f>IF(H99&lt;&gt;"",IFERROR(INDEX(DATABASE!$Z$19:$Z$38,MATCH(DATEVALUE(H99),DATABASE!$AA$19:$AA$38,0)),INDEX(DATABASE!$Z$12:$Z$18,MATCH(WEEKDAY(H99,2),DATABASE!$AA$12:$AA$18,0))),"")</f>
        <v>JUMAT</v>
      </c>
      <c r="K99" s="25" t="str">
        <f>IF('DATA ACCURATE'!V102&lt;&gt;"",'DATA ACCURATE'!V102,"")</f>
        <v>N</v>
      </c>
      <c r="L99" s="80" t="str">
        <f>IF($H99="","",IF(OR($J99="LIBUR",AND($L98="LIBUR",$O98=$O99)),"LIBUR",IF(AND(OR($L98="LUAR JAM KERJA 1",$L98="LUAR JAM KERJA 2"),OR(OR(AND($H98=$H99,AND(OR($I99&gt;DATABASE!$J$3,$I99&lt;DATABASE!$J$6),((DATEVALUE($H99)+$I99)-(DATEVALUE($H98)+$I98))&lt;DATABASE!$J$6)),AND($H98=$H99,$O98=$O99,OR($I99&gt;DATABASE!$J$6,$I99&lt;DATABASE!$J$3))),AND(($H99-$H98)=1,OR($I99&lt;DATABASE!$I$6,((DATEVALUE($H99)+$I99)-(DATEVALUE($H98)+$I98))&lt;DATABASE!$J$6))),$A99=$A98),"LUAR JAM KERJA 2",IF(AND(OR(WEEKDAY($H99,2)=1,WEEKDAY($H99,2)=2,WEEKDAY($H99,2)=3,WEEKDAY($H99,2)=4,WEEKDAY($H99,2)=5),$I99&lt;=DATABASE!$J$3,$I99&gt;=DATABASE!$I$3),"JAM KERJA",IF(AND(WEEKDAY($H99,2)=6,$I99&lt;=DATABASE!$J$4,$I99&gt;=DATABASE!$I$4),"JAM KERJA","LUAR JAM KERJA 1")))))</f>
        <v>JAM KERJA</v>
      </c>
      <c r="M99" s="33">
        <f>IF('DATA ACCURATE'!T102&lt;&gt;"",IF('DATA ACCURATE'!T102&gt;100,'DATA ACCURATE'!T102/10,'DATA ACCURATE'!T102),"")</f>
        <v>17</v>
      </c>
      <c r="N99" t="str">
        <f>IF(M99="","",IF(M99&lt;=DATABASE!$I$9,"LOKAL",IF(M99&lt;DATABASE!$J$9,"LUAR KOTA 1",IF($M99&gt;=DATABASE!$J$9,"LUAR KOTA 2",""))))</f>
        <v>LOKAL</v>
      </c>
      <c r="O99" s="38" t="str">
        <f>IF('DATA ACCURATE'!L102&lt;&gt;"",'DATA ACCURATE'!L102,"")</f>
        <v>Antonius Bambang Bp-Ngijo, Gunungpati</v>
      </c>
      <c r="Q99" s="38">
        <f t="shared" si="8"/>
        <v>0</v>
      </c>
      <c r="R99" s="38">
        <f t="shared" si="8"/>
        <v>0</v>
      </c>
      <c r="S99" s="38">
        <f t="shared" si="8"/>
        <v>1</v>
      </c>
      <c r="T99" s="38">
        <f t="shared" si="6"/>
        <v>0</v>
      </c>
      <c r="U99" s="38">
        <f t="shared" si="9"/>
        <v>1</v>
      </c>
      <c r="V99" s="38">
        <f t="shared" si="9"/>
        <v>0</v>
      </c>
      <c r="W99" s="38">
        <f t="shared" si="9"/>
        <v>0</v>
      </c>
      <c r="X99" s="38">
        <f t="shared" si="10"/>
        <v>1</v>
      </c>
      <c r="Y99" s="38">
        <f t="shared" si="10"/>
        <v>0</v>
      </c>
      <c r="Z99" s="38">
        <f t="shared" si="10"/>
        <v>0</v>
      </c>
      <c r="AA99" s="38">
        <f t="shared" si="7"/>
        <v>0</v>
      </c>
      <c r="AB99" s="38">
        <f t="shared" si="11"/>
        <v>0</v>
      </c>
      <c r="AC99" s="38">
        <f t="shared" si="12"/>
        <v>0</v>
      </c>
      <c r="AD99" s="38" t="str">
        <f t="shared" si="13"/>
        <v>001010010000</v>
      </c>
    </row>
    <row r="100" spans="1:38">
      <c r="A100" s="9" t="str">
        <f>IF('DATA ACCURATE'!A103&lt;&gt;"",'DATA ACCURATE'!A103,"")</f>
        <v>NEWIN</v>
      </c>
      <c r="B100" s="9" t="str">
        <f>IF('DATA ACCURATE'!D103&lt;&gt;"",'DATA ACCURATE'!D103,"")</f>
        <v>K1906970</v>
      </c>
      <c r="C100" s="38" t="str">
        <f>IF($AD100="000000000000","",INDEX(DATABASE!$W$12:$W$71,MATCH($AD100,DATABASE!$V$12:$V$71,0)))</f>
        <v>B02</v>
      </c>
      <c r="D100" s="34">
        <f>IF(C100="","",IF(E100="",INDEX(DATABASE!$AF$13:$AF$62,MATCH($C100,DATABASE!$AC$13:$AC$62,0)),IF(E100="2x D11",INDEX(DATABASE!$AF$13:$AF$62,MATCH($C100,DATABASE!$AC$13:$AC$62,0))+2*DATABASE!$AF$62,IF(E100="3x D11",INDEX(DATABASE!$AF$13:$AF$62,MATCH($C100,DATABASE!$AC$13:$AC$62,0))+3*DATABASE!$AF$62,""))))</f>
        <v>11300</v>
      </c>
      <c r="E100" s="38" t="str">
        <f>IF(AND($K100="Y",$G100&lt;&gt;"UNYIL",$F100&lt;DATABASE!$O$8),"2x D11",IF(AND($K100="Y",$G100&lt;&gt;"UNYIL",$F100&gt;=DATABASE!$O$8),"3x D11",""))</f>
        <v/>
      </c>
      <c r="F100" s="9">
        <f>IF('DATA ACCURATE'!N103&lt;&gt;"",'DATA ACCURATE'!N103,"")</f>
        <v>6.5</v>
      </c>
      <c r="G100" t="str">
        <f>IF(F100="","",IF(F100&lt;=DATABASE!$I$8,"UNYIL",IF(F100&lt;=DATABASE!$J$8,"KECIL",IF(F100&lt;DATABASE!$K$8,"TANGGUNG",IF(F100&gt;=DATABASE!$K$8,"BESAR","")))))</f>
        <v>TANGGUNG</v>
      </c>
      <c r="H100" s="16" t="str">
        <f>IF('DATA ACCURATE'!J103&lt;&gt;"",'DATA ACCURATE'!J103,"")</f>
        <v>04 OKT 2019</v>
      </c>
      <c r="I100" s="35">
        <f>IF(B100&lt;&gt;"",IFERROR(VLOOKUP(B100,'DATA TIMBANGAN'!G:M,7,FALSE),VLOOKUP(B100,'DATA TIMBANGAN'!G:M,7)),"")</f>
        <v>0.71559027777777784</v>
      </c>
      <c r="J100" s="25" t="str">
        <f>IF(H100&lt;&gt;"",IFERROR(INDEX(DATABASE!$Z$19:$Z$38,MATCH(DATEVALUE(H100),DATABASE!$AA$19:$AA$38,0)),INDEX(DATABASE!$Z$12:$Z$18,MATCH(WEEKDAY(H100,2),DATABASE!$AA$12:$AA$18,0))),"")</f>
        <v>JUMAT</v>
      </c>
      <c r="K100" s="25" t="str">
        <f>IF('DATA ACCURATE'!V103&lt;&gt;"",'DATA ACCURATE'!V103,"")</f>
        <v>N</v>
      </c>
      <c r="L100" s="80" t="str">
        <f>IF($H100="","",IF(OR($J100="LIBUR",AND($L99="LIBUR",$O99=$O100)),"LIBUR",IF(AND(OR($L99="LUAR JAM KERJA 1",$L99="LUAR JAM KERJA 2"),OR(OR(AND($H99=$H100,AND(OR($I100&gt;DATABASE!$J$3,$I100&lt;DATABASE!$J$6),((DATEVALUE($H100)+$I100)-(DATEVALUE($H99)+$I99))&lt;DATABASE!$J$6)),AND($H99=$H100,$O99=$O100,OR($I100&gt;DATABASE!$J$6,$I100&lt;DATABASE!$J$3))),AND(($H100-$H99)=1,OR($I100&lt;DATABASE!$I$6,((DATEVALUE($H100)+$I100)-(DATEVALUE($H99)+$I99))&lt;DATABASE!$J$6))),$A100=$A99),"LUAR JAM KERJA 2",IF(AND(OR(WEEKDAY($H100,2)=1,WEEKDAY($H100,2)=2,WEEKDAY($H100,2)=3,WEEKDAY($H100,2)=4,WEEKDAY($H100,2)=5),$I100&lt;=DATABASE!$J$3,$I100&gt;=DATABASE!$I$3),"JAM KERJA",IF(AND(WEEKDAY($H100,2)=6,$I100&lt;=DATABASE!$J$4,$I100&gt;=DATABASE!$I$4),"JAM KERJA","LUAR JAM KERJA 1")))))</f>
        <v>LUAR JAM KERJA 1</v>
      </c>
      <c r="M100" s="33">
        <f>IF('DATA ACCURATE'!T103&lt;&gt;"",IF('DATA ACCURATE'!T103&gt;100,'DATA ACCURATE'!T103/10,'DATA ACCURATE'!T103),"")</f>
        <v>17</v>
      </c>
      <c r="N100" t="str">
        <f>IF(M100="","",IF(M100&lt;=DATABASE!$I$9,"LOKAL",IF(M100&lt;DATABASE!$J$9,"LUAR KOTA 1",IF($M100&gt;=DATABASE!$J$9,"LUAR KOTA 2",""))))</f>
        <v>LOKAL</v>
      </c>
      <c r="O100" s="38" t="str">
        <f>IF('DATA ACCURATE'!L103&lt;&gt;"",'DATA ACCURATE'!L103,"")</f>
        <v>Antonius Bambang Bp-Ngijo, Gunungpati</v>
      </c>
      <c r="Q100" s="38">
        <f t="shared" si="8"/>
        <v>0</v>
      </c>
      <c r="R100" s="38">
        <f t="shared" si="8"/>
        <v>0</v>
      </c>
      <c r="S100" s="38">
        <f t="shared" si="8"/>
        <v>1</v>
      </c>
      <c r="T100" s="38">
        <f t="shared" si="6"/>
        <v>0</v>
      </c>
      <c r="U100" s="38">
        <f t="shared" si="9"/>
        <v>1</v>
      </c>
      <c r="V100" s="38">
        <f t="shared" si="9"/>
        <v>0</v>
      </c>
      <c r="W100" s="38">
        <f t="shared" si="9"/>
        <v>0</v>
      </c>
      <c r="X100" s="38">
        <f t="shared" si="10"/>
        <v>0</v>
      </c>
      <c r="Y100" s="38">
        <f t="shared" si="10"/>
        <v>1</v>
      </c>
      <c r="Z100" s="38">
        <f t="shared" si="10"/>
        <v>0</v>
      </c>
      <c r="AA100" s="38">
        <f t="shared" si="7"/>
        <v>0</v>
      </c>
      <c r="AB100" s="38">
        <f t="shared" si="11"/>
        <v>0</v>
      </c>
      <c r="AC100" s="38">
        <f t="shared" si="12"/>
        <v>0</v>
      </c>
      <c r="AD100" s="38" t="str">
        <f t="shared" si="13"/>
        <v>001010001000</v>
      </c>
    </row>
    <row r="101" spans="1:38">
      <c r="A101" s="9" t="str">
        <f>IF('DATA ACCURATE'!A104&lt;&gt;"",'DATA ACCURATE'!A104,"")</f>
        <v>NEWIN</v>
      </c>
      <c r="B101" s="9" t="str">
        <f>IF('DATA ACCURATE'!D104&lt;&gt;"",'DATA ACCURATE'!D104,"")</f>
        <v>K1906996</v>
      </c>
      <c r="C101" s="38" t="str">
        <f>IF($AD101="000000000000","",INDEX(DATABASE!$W$12:$W$71,MATCH($AD101,DATABASE!$V$12:$V$71,0)))</f>
        <v>B04</v>
      </c>
      <c r="D101" s="34">
        <f>IF(C101="","",IF(E101="",INDEX(DATABASE!$AF$13:$AF$62,MATCH($C101,DATABASE!$AC$13:$AC$62,0)),IF(E101="2x D11",INDEX(DATABASE!$AF$13:$AF$62,MATCH($C101,DATABASE!$AC$13:$AC$62,0))+2*DATABASE!$AF$62,IF(E101="3x D11",INDEX(DATABASE!$AF$13:$AF$62,MATCH($C101,DATABASE!$AC$13:$AC$62,0))+3*DATABASE!$AF$62,""))))</f>
        <v>10600</v>
      </c>
      <c r="E101" s="38" t="str">
        <f>IF(AND($K101="Y",$G101&lt;&gt;"UNYIL",$F101&lt;DATABASE!$O$8),"2x D11",IF(AND($K101="Y",$G101&lt;&gt;"UNYIL",$F101&gt;=DATABASE!$O$8),"3x D11",""))</f>
        <v/>
      </c>
      <c r="F101" s="9">
        <f>IF('DATA ACCURATE'!N104&lt;&gt;"",'DATA ACCURATE'!N104,"")</f>
        <v>5.5</v>
      </c>
      <c r="G101" t="str">
        <f>IF(F101="","",IF(F101&lt;=DATABASE!$I$8,"UNYIL",IF(F101&lt;=DATABASE!$J$8,"KECIL",IF(F101&lt;DATABASE!$K$8,"TANGGUNG",IF(F101&gt;=DATABASE!$K$8,"BESAR","")))))</f>
        <v>TANGGUNG</v>
      </c>
      <c r="H101" s="16" t="str">
        <f>IF('DATA ACCURATE'!J104&lt;&gt;"",'DATA ACCURATE'!J104,"")</f>
        <v>05 OKT 2019</v>
      </c>
      <c r="I101" s="35">
        <f>IF(B101&lt;&gt;"",IFERROR(VLOOKUP(B101,'DATA TIMBANGAN'!G:M,7,FALSE),VLOOKUP(B101,'DATA TIMBANGAN'!G:M,7)),"")</f>
        <v>0.4583564814814815</v>
      </c>
      <c r="J101" s="25" t="str">
        <f>IF(H101&lt;&gt;"",IFERROR(INDEX(DATABASE!$Z$19:$Z$38,MATCH(DATEVALUE(H101),DATABASE!$AA$19:$AA$38,0)),INDEX(DATABASE!$Z$12:$Z$18,MATCH(WEEKDAY(H101,2),DATABASE!$AA$12:$AA$18,0))),"")</f>
        <v>SABTU</v>
      </c>
      <c r="K101" s="25" t="str">
        <f>IF('DATA ACCURATE'!V104&lt;&gt;"",'DATA ACCURATE'!V104,"")</f>
        <v>N</v>
      </c>
      <c r="L101" s="80" t="str">
        <f>IF($H101="","",IF(OR($J101="LIBUR",AND($L100="LIBUR",$O100=$O101)),"LIBUR",IF(AND(OR($L100="LUAR JAM KERJA 1",$L100="LUAR JAM KERJA 2"),OR(OR(AND($H100=$H101,AND(OR($I101&gt;DATABASE!$J$3,$I101&lt;DATABASE!$J$6),((DATEVALUE($H101)+$I101)-(DATEVALUE($H100)+$I100))&lt;DATABASE!$J$6)),AND($H100=$H101,$O100=$O101,OR($I101&gt;DATABASE!$J$6,$I101&lt;DATABASE!$J$3))),AND(($H101-$H100)=1,OR($I101&lt;DATABASE!$I$6,((DATEVALUE($H101)+$I101)-(DATEVALUE($H100)+$I100))&lt;DATABASE!$J$6))),$A101=$A100),"LUAR JAM KERJA 2",IF(AND(OR(WEEKDAY($H101,2)=1,WEEKDAY($H101,2)=2,WEEKDAY($H101,2)=3,WEEKDAY($H101,2)=4,WEEKDAY($H101,2)=5),$I101&lt;=DATABASE!$J$3,$I101&gt;=DATABASE!$I$3),"JAM KERJA",IF(AND(WEEKDAY($H101,2)=6,$I101&lt;=DATABASE!$J$4,$I101&gt;=DATABASE!$I$4),"JAM KERJA","LUAR JAM KERJA 1")))))</f>
        <v>JAM KERJA</v>
      </c>
      <c r="M101" s="33">
        <f>IF('DATA ACCURATE'!T104&lt;&gt;"",IF('DATA ACCURATE'!T104&gt;100,'DATA ACCURATE'!T104/10,'DATA ACCURATE'!T104),"")</f>
        <v>35</v>
      </c>
      <c r="N101" t="str">
        <f>IF(M101="","",IF(M101&lt;=DATABASE!$I$9,"LOKAL",IF(M101&lt;DATABASE!$J$9,"LUAR KOTA 1",IF($M101&gt;=DATABASE!$J$9,"LUAR KOTA 2",""))))</f>
        <v>LUAR KOTA 1</v>
      </c>
      <c r="O101" s="38" t="str">
        <f>IF('DATA ACCURATE'!L104&lt;&gt;"",'DATA ACCURATE'!L104,"")</f>
        <v>Yana Pertiwi Bp-Tayeman Getasan</v>
      </c>
      <c r="Q101" s="38">
        <f t="shared" si="8"/>
        <v>0</v>
      </c>
      <c r="R101" s="38">
        <f t="shared" si="8"/>
        <v>0</v>
      </c>
      <c r="S101" s="38">
        <f t="shared" si="8"/>
        <v>1</v>
      </c>
      <c r="T101" s="38">
        <f t="shared" si="6"/>
        <v>0</v>
      </c>
      <c r="U101" s="38">
        <f t="shared" si="9"/>
        <v>0</v>
      </c>
      <c r="V101" s="38">
        <f t="shared" si="9"/>
        <v>1</v>
      </c>
      <c r="W101" s="38">
        <f t="shared" si="9"/>
        <v>0</v>
      </c>
      <c r="X101" s="38">
        <f t="shared" si="10"/>
        <v>1</v>
      </c>
      <c r="Y101" s="38">
        <f t="shared" si="10"/>
        <v>0</v>
      </c>
      <c r="Z101" s="38">
        <f t="shared" si="10"/>
        <v>0</v>
      </c>
      <c r="AA101" s="38">
        <f t="shared" si="7"/>
        <v>0</v>
      </c>
      <c r="AB101" s="38">
        <f t="shared" si="11"/>
        <v>0</v>
      </c>
      <c r="AC101" s="38">
        <f t="shared" si="12"/>
        <v>0</v>
      </c>
      <c r="AD101" s="38" t="str">
        <f t="shared" si="13"/>
        <v>001001010000</v>
      </c>
    </row>
    <row r="102" spans="1:38">
      <c r="A102" s="9" t="str">
        <f>IF('DATA ACCURATE'!A105&lt;&gt;"",'DATA ACCURATE'!A105,"")</f>
        <v>NEWIN</v>
      </c>
      <c r="B102" s="9" t="str">
        <f>IF('DATA ACCURATE'!D105&lt;&gt;"",'DATA ACCURATE'!D105,"")</f>
        <v>K1907014</v>
      </c>
      <c r="C102" s="38" t="str">
        <f>IF($AD102="000000000000","",INDEX(DATABASE!$W$12:$W$71,MATCH($AD102,DATABASE!$V$12:$V$71,0)))</f>
        <v>B05</v>
      </c>
      <c r="D102" s="34">
        <f>IF(C102="","",IF(E102="",INDEX(DATABASE!$AF$13:$AF$62,MATCH($C102,DATABASE!$AC$13:$AC$62,0)),IF(E102="2x D11",INDEX(DATABASE!$AF$13:$AF$62,MATCH($C102,DATABASE!$AC$13:$AC$62,0))+2*DATABASE!$AF$62,IF(E102="3x D11",INDEX(DATABASE!$AF$13:$AF$62,MATCH($C102,DATABASE!$AC$13:$AC$62,0))+3*DATABASE!$AF$62,""))))</f>
        <v>15900</v>
      </c>
      <c r="E102" s="38" t="str">
        <f>IF(AND($K102="Y",$G102&lt;&gt;"UNYIL",$F102&lt;DATABASE!$O$8),"2x D11",IF(AND($K102="Y",$G102&lt;&gt;"UNYIL",$F102&gt;=DATABASE!$O$8),"3x D11",""))</f>
        <v/>
      </c>
      <c r="F102" s="9">
        <f>IF('DATA ACCURATE'!N105&lt;&gt;"",'DATA ACCURATE'!N105,"")</f>
        <v>6.5</v>
      </c>
      <c r="G102" t="str">
        <f>IF(F102="","",IF(F102&lt;=DATABASE!$I$8,"UNYIL",IF(F102&lt;=DATABASE!$J$8,"KECIL",IF(F102&lt;DATABASE!$K$8,"TANGGUNG",IF(F102&gt;=DATABASE!$K$8,"BESAR","")))))</f>
        <v>TANGGUNG</v>
      </c>
      <c r="H102" s="16" t="str">
        <f>IF('DATA ACCURATE'!J105&lt;&gt;"",'DATA ACCURATE'!J105,"")</f>
        <v>05 OKT 2019</v>
      </c>
      <c r="I102" s="35">
        <f>IF(B102&lt;&gt;"",IFERROR(VLOOKUP(B102,'DATA TIMBANGAN'!G:M,7,FALSE),VLOOKUP(B102,'DATA TIMBANGAN'!G:M,7)),"")</f>
        <v>0.64619212962962969</v>
      </c>
      <c r="J102" s="25" t="str">
        <f>IF(H102&lt;&gt;"",IFERROR(INDEX(DATABASE!$Z$19:$Z$38,MATCH(DATEVALUE(H102),DATABASE!$AA$19:$AA$38,0)),INDEX(DATABASE!$Z$12:$Z$18,MATCH(WEEKDAY(H102,2),DATABASE!$AA$12:$AA$18,0))),"")</f>
        <v>SABTU</v>
      </c>
      <c r="K102" s="25" t="str">
        <f>IF('DATA ACCURATE'!V105&lt;&gt;"",'DATA ACCURATE'!V105,"")</f>
        <v>N</v>
      </c>
      <c r="L102" s="80" t="str">
        <f>IF($H102="","",IF(OR($J102="LIBUR",AND($L101="LIBUR",$O101=$O102)),"LIBUR",IF(AND(OR($L101="LUAR JAM KERJA 1",$L101="LUAR JAM KERJA 2"),OR(OR(AND($H101=$H102,AND(OR($I102&gt;DATABASE!$J$3,$I102&lt;DATABASE!$J$6),((DATEVALUE($H102)+$I102)-(DATEVALUE($H101)+$I101))&lt;DATABASE!$J$6)),AND($H101=$H102,$O101=$O102,OR($I102&gt;DATABASE!$J$6,$I102&lt;DATABASE!$J$3))),AND(($H102-$H101)=1,OR($I102&lt;DATABASE!$I$6,((DATEVALUE($H102)+$I102)-(DATEVALUE($H101)+$I101))&lt;DATABASE!$J$6))),$A102=$A101),"LUAR JAM KERJA 2",IF(AND(OR(WEEKDAY($H102,2)=1,WEEKDAY($H102,2)=2,WEEKDAY($H102,2)=3,WEEKDAY($H102,2)=4,WEEKDAY($H102,2)=5),$I102&lt;=DATABASE!$J$3,$I102&gt;=DATABASE!$I$3),"JAM KERJA",IF(AND(WEEKDAY($H102,2)=6,$I102&lt;=DATABASE!$J$4,$I102&gt;=DATABASE!$I$4),"JAM KERJA","LUAR JAM KERJA 1")))))</f>
        <v>LUAR JAM KERJA 1</v>
      </c>
      <c r="M102" s="33">
        <f>IF('DATA ACCURATE'!T105&lt;&gt;"",IF('DATA ACCURATE'!T105&gt;100,'DATA ACCURATE'!T105/10,'DATA ACCURATE'!T105),"")</f>
        <v>35</v>
      </c>
      <c r="N102" t="str">
        <f>IF(M102="","",IF(M102&lt;=DATABASE!$I$9,"LOKAL",IF(M102&lt;DATABASE!$J$9,"LUAR KOTA 1",IF($M102&gt;=DATABASE!$J$9,"LUAR KOTA 2",""))))</f>
        <v>LUAR KOTA 1</v>
      </c>
      <c r="O102" s="38" t="str">
        <f>IF('DATA ACCURATE'!L105&lt;&gt;"",'DATA ACCURATE'!L105,"")</f>
        <v>Parjono Bp-Regunung</v>
      </c>
      <c r="Q102" s="38">
        <f t="shared" si="8"/>
        <v>0</v>
      </c>
      <c r="R102" s="38">
        <f t="shared" si="8"/>
        <v>0</v>
      </c>
      <c r="S102" s="38">
        <f t="shared" si="8"/>
        <v>1</v>
      </c>
      <c r="T102" s="38">
        <f t="shared" si="6"/>
        <v>0</v>
      </c>
      <c r="U102" s="38">
        <f t="shared" si="9"/>
        <v>0</v>
      </c>
      <c r="V102" s="38">
        <f t="shared" si="9"/>
        <v>1</v>
      </c>
      <c r="W102" s="38">
        <f t="shared" si="9"/>
        <v>0</v>
      </c>
      <c r="X102" s="38">
        <f t="shared" si="10"/>
        <v>0</v>
      </c>
      <c r="Y102" s="38">
        <f t="shared" si="10"/>
        <v>1</v>
      </c>
      <c r="Z102" s="38">
        <f t="shared" si="10"/>
        <v>0</v>
      </c>
      <c r="AA102" s="38">
        <f t="shared" si="7"/>
        <v>0</v>
      </c>
      <c r="AB102" s="38">
        <f t="shared" si="11"/>
        <v>0</v>
      </c>
      <c r="AC102" s="38">
        <f t="shared" si="12"/>
        <v>0</v>
      </c>
      <c r="AD102" s="38" t="str">
        <f t="shared" si="13"/>
        <v>001001001000</v>
      </c>
    </row>
    <row r="103" spans="1:38">
      <c r="A103" s="9" t="str">
        <f>IF('DATA ACCURATE'!A106&lt;&gt;"",'DATA ACCURATE'!A106,"")</f>
        <v>NEWIN</v>
      </c>
      <c r="B103" s="9" t="str">
        <f>IF('DATA ACCURATE'!D106&lt;&gt;"",'DATA ACCURATE'!D106,"")</f>
        <v>K1907032</v>
      </c>
      <c r="C103" s="38" t="str">
        <f>IF($AD103="000000000000","",INDEX(DATABASE!$W$12:$W$71,MATCH($AD103,DATABASE!$V$12:$V$71,0)))</f>
        <v>A03</v>
      </c>
      <c r="D103" s="34">
        <f>IF(C103="","",IF(E103="",INDEX(DATABASE!$AF$13:$AF$62,MATCH($C103,DATABASE!$AC$13:$AC$62,0)),IF(E103="2x D11",INDEX(DATABASE!$AF$13:$AF$62,MATCH($C103,DATABASE!$AC$13:$AC$62,0))+2*DATABASE!$AF$62,IF(E103="3x D11",INDEX(DATABASE!$AF$13:$AF$62,MATCH($C103,DATABASE!$AC$13:$AC$62,0))+3*DATABASE!$AF$62,""))))</f>
        <v>12500</v>
      </c>
      <c r="E103" s="38" t="str">
        <f>IF(AND($K103="Y",$G103&lt;&gt;"UNYIL",$F103&lt;DATABASE!$O$8),"2x D11",IF(AND($K103="Y",$G103&lt;&gt;"UNYIL",$F103&gt;=DATABASE!$O$8),"3x D11",""))</f>
        <v/>
      </c>
      <c r="F103" s="9">
        <f>IF('DATA ACCURATE'!N106&lt;&gt;"",'DATA ACCURATE'!N106,"")</f>
        <v>5</v>
      </c>
      <c r="G103" t="str">
        <f>IF(F103="","",IF(F103&lt;=DATABASE!$I$8,"UNYIL",IF(F103&lt;=DATABASE!$J$8,"KECIL",IF(F103&lt;DATABASE!$K$8,"TANGGUNG",IF(F103&gt;=DATABASE!$K$8,"BESAR","")))))</f>
        <v>KECIL</v>
      </c>
      <c r="H103" s="16" t="str">
        <f>IF('DATA ACCURATE'!J106&lt;&gt;"",'DATA ACCURATE'!J106,"")</f>
        <v>05 OKT 2019</v>
      </c>
      <c r="I103" s="35">
        <f>IF(B103&lt;&gt;"",IFERROR(VLOOKUP(B103,'DATA TIMBANGAN'!G:M,7,FALSE),VLOOKUP(B103,'DATA TIMBANGAN'!G:M,7)),"")</f>
        <v>0.89121527777777787</v>
      </c>
      <c r="J103" s="25" t="str">
        <f>IF(H103&lt;&gt;"",IFERROR(INDEX(DATABASE!$Z$19:$Z$38,MATCH(DATEVALUE(H103),DATABASE!$AA$19:$AA$38,0)),INDEX(DATABASE!$Z$12:$Z$18,MATCH(WEEKDAY(H103,2),DATABASE!$AA$12:$AA$18,0))),"")</f>
        <v>SABTU</v>
      </c>
      <c r="K103" s="25" t="str">
        <f>IF('DATA ACCURATE'!V106&lt;&gt;"",'DATA ACCURATE'!V106,"")</f>
        <v>N</v>
      </c>
      <c r="L103" s="80" t="str">
        <f>IF($H103="","",IF(OR($J103="LIBUR",AND($L102="LIBUR",$O102=$O103)),"LIBUR",IF(AND(OR($L102="LUAR JAM KERJA 1",$L102="LUAR JAM KERJA 2"),OR(OR(AND($H102=$H103,AND(OR($I103&gt;DATABASE!$J$3,$I103&lt;DATABASE!$J$6),((DATEVALUE($H103)+$I103)-(DATEVALUE($H102)+$I102))&lt;DATABASE!$J$6)),AND($H102=$H103,$O102=$O103,OR($I103&gt;DATABASE!$J$6,$I103&lt;DATABASE!$J$3))),AND(($H103-$H102)=1,OR($I103&lt;DATABASE!$I$6,((DATEVALUE($H103)+$I103)-(DATEVALUE($H102)+$I102))&lt;DATABASE!$J$6))),$A103=$A102),"LUAR JAM KERJA 2",IF(AND(OR(WEEKDAY($H103,2)=1,WEEKDAY($H103,2)=2,WEEKDAY($H103,2)=3,WEEKDAY($H103,2)=4,WEEKDAY($H103,2)=5),$I103&lt;=DATABASE!$J$3,$I103&gt;=DATABASE!$I$3),"JAM KERJA",IF(AND(WEEKDAY($H103,2)=6,$I103&lt;=DATABASE!$J$4,$I103&gt;=DATABASE!$I$4),"JAM KERJA","LUAR JAM KERJA 1")))))</f>
        <v>LUAR JAM KERJA 2</v>
      </c>
      <c r="M103" s="33">
        <f>IF('DATA ACCURATE'!T106&lt;&gt;"",IF('DATA ACCURATE'!T106&gt;100,'DATA ACCURATE'!T106/10,'DATA ACCURATE'!T106),"")</f>
        <v>10</v>
      </c>
      <c r="N103" t="str">
        <f>IF(M103="","",IF(M103&lt;=DATABASE!$I$9,"LOKAL",IF(M103&lt;DATABASE!$J$9,"LUAR KOTA 1",IF($M103&gt;=DATABASE!$J$9,"LUAR KOTA 2",""))))</f>
        <v>LOKAL</v>
      </c>
      <c r="O103" s="38" t="str">
        <f>IF('DATA ACCURATE'!L106&lt;&gt;"",'DATA ACCURATE'!L106,"")</f>
        <v>CV Arsa Mulia-Gd Labkesda Ungaran</v>
      </c>
      <c r="Q103" s="38">
        <f t="shared" si="8"/>
        <v>0</v>
      </c>
      <c r="R103" s="38">
        <f t="shared" si="8"/>
        <v>1</v>
      </c>
      <c r="S103" s="38">
        <f t="shared" si="8"/>
        <v>0</v>
      </c>
      <c r="T103" s="38">
        <f t="shared" si="6"/>
        <v>0</v>
      </c>
      <c r="U103" s="38">
        <f t="shared" si="9"/>
        <v>1</v>
      </c>
      <c r="V103" s="38">
        <f t="shared" si="9"/>
        <v>0</v>
      </c>
      <c r="W103" s="38">
        <f t="shared" si="9"/>
        <v>0</v>
      </c>
      <c r="X103" s="38">
        <f t="shared" si="10"/>
        <v>0</v>
      </c>
      <c r="Y103" s="38">
        <f t="shared" si="10"/>
        <v>0</v>
      </c>
      <c r="Z103" s="38">
        <f t="shared" si="10"/>
        <v>1</v>
      </c>
      <c r="AA103" s="38">
        <f t="shared" si="7"/>
        <v>0</v>
      </c>
      <c r="AB103" s="38">
        <f t="shared" si="11"/>
        <v>0</v>
      </c>
      <c r="AC103" s="38">
        <f t="shared" si="12"/>
        <v>0</v>
      </c>
      <c r="AD103" s="38" t="str">
        <f t="shared" si="13"/>
        <v>010010000100</v>
      </c>
    </row>
    <row r="104" spans="1:38">
      <c r="A104" s="9" t="str">
        <f>IF('DATA ACCURATE'!A107&lt;&gt;"",'DATA ACCURATE'!A107,"")</f>
        <v>PUJI</v>
      </c>
      <c r="B104" s="9" t="str">
        <f>IF('DATA ACCURATE'!D107&lt;&gt;"",'DATA ACCURATE'!D107,"")</f>
        <v>K1906842</v>
      </c>
      <c r="C104" s="38" t="str">
        <f>IF($AD104="000000000000","",INDEX(DATABASE!$W$12:$W$71,MATCH($AD104,DATABASE!$V$12:$V$71,0)))</f>
        <v>B01</v>
      </c>
      <c r="D104" s="34">
        <f>IF(C104="","",IF(E104="",INDEX(DATABASE!$AF$13:$AF$62,MATCH($C104,DATABASE!$AC$13:$AC$62,0)),IF(E104="2x D11",INDEX(DATABASE!$AF$13:$AF$62,MATCH($C104,DATABASE!$AC$13:$AC$62,0))+2*DATABASE!$AF$62,IF(E104="3x D11",INDEX(DATABASE!$AF$13:$AF$62,MATCH($C104,DATABASE!$AC$13:$AC$62,0))+3*DATABASE!$AF$62,""))))</f>
        <v>7600</v>
      </c>
      <c r="E104" s="38" t="str">
        <f>IF(AND($K104="Y",$G104&lt;&gt;"UNYIL",$F104&lt;DATABASE!$O$8),"2x D11",IF(AND($K104="Y",$G104&lt;&gt;"UNYIL",$F104&gt;=DATABASE!$O$8),"3x D11",""))</f>
        <v/>
      </c>
      <c r="F104" s="9">
        <f>IF('DATA ACCURATE'!N107&lt;&gt;"",'DATA ACCURATE'!N107,"")</f>
        <v>6.5</v>
      </c>
      <c r="G104" t="str">
        <f>IF(F104="","",IF(F104&lt;=DATABASE!$I$8,"UNYIL",IF(F104&lt;=DATABASE!$J$8,"KECIL",IF(F104&lt;DATABASE!$K$8,"TANGGUNG",IF(F104&gt;=DATABASE!$K$8,"BESAR","")))))</f>
        <v>TANGGUNG</v>
      </c>
      <c r="H104" s="16" t="str">
        <f>IF('DATA ACCURATE'!J107&lt;&gt;"",'DATA ACCURATE'!J107,"")</f>
        <v>01 OKT 2019</v>
      </c>
      <c r="I104" s="35">
        <f>IF(B104&lt;&gt;"",IFERROR(VLOOKUP(B104,'DATA TIMBANGAN'!G:M,7,FALSE),VLOOKUP(B104,'DATA TIMBANGAN'!G:M,7)),"")</f>
        <v>0.38170138888888888</v>
      </c>
      <c r="J104" s="25" t="str">
        <f>IF(H104&lt;&gt;"",IFERROR(INDEX(DATABASE!$Z$19:$Z$38,MATCH(DATEVALUE(H104),DATABASE!$AA$19:$AA$38,0)),INDEX(DATABASE!$Z$12:$Z$18,MATCH(WEEKDAY(H104,2),DATABASE!$AA$12:$AA$18,0))),"")</f>
        <v>SELASA</v>
      </c>
      <c r="K104" s="25" t="str">
        <f>IF('DATA ACCURATE'!V107&lt;&gt;"",'DATA ACCURATE'!V107,"")</f>
        <v>N</v>
      </c>
      <c r="L104" s="80" t="str">
        <f>IF($H104="","",IF(OR($J104="LIBUR",AND($L103="LIBUR",$O103=$O104)),"LIBUR",IF(AND(OR($L103="LUAR JAM KERJA 1",$L103="LUAR JAM KERJA 2"),OR(OR(AND($H103=$H104,AND(OR($I104&gt;DATABASE!$J$3,$I104&lt;DATABASE!$J$6),((DATEVALUE($H104)+$I104)-(DATEVALUE($H103)+$I103))&lt;DATABASE!$J$6)),AND($H103=$H104,$O103=$O104,OR($I104&gt;DATABASE!$J$6,$I104&lt;DATABASE!$J$3))),AND(($H104-$H103)=1,OR($I104&lt;DATABASE!$I$6,((DATEVALUE($H104)+$I104)-(DATEVALUE($H103)+$I103))&lt;DATABASE!$J$6))),$A104=$A103),"LUAR JAM KERJA 2",IF(AND(OR(WEEKDAY($H104,2)=1,WEEKDAY($H104,2)=2,WEEKDAY($H104,2)=3,WEEKDAY($H104,2)=4,WEEKDAY($H104,2)=5),$I104&lt;=DATABASE!$J$3,$I104&gt;=DATABASE!$I$3),"JAM KERJA",IF(AND(WEEKDAY($H104,2)=6,$I104&lt;=DATABASE!$J$4,$I104&gt;=DATABASE!$I$4),"JAM KERJA","LUAR JAM KERJA 1")))))</f>
        <v>JAM KERJA</v>
      </c>
      <c r="M104" s="33">
        <f>IF('DATA ACCURATE'!T107&lt;&gt;"",IF('DATA ACCURATE'!T107&gt;100,'DATA ACCURATE'!T107/10,'DATA ACCURATE'!T107),"")</f>
        <v>8</v>
      </c>
      <c r="N104" t="str">
        <f>IF(M104="","",IF(M104&lt;=DATABASE!$I$9,"LOKAL",IF(M104&lt;DATABASE!$J$9,"LUAR KOTA 1",IF($M104&gt;=DATABASE!$J$9,"LUAR KOTA 2",""))))</f>
        <v>LOKAL</v>
      </c>
      <c r="O104" s="38" t="str">
        <f>IF('DATA ACCURATE'!L107&lt;&gt;"",'DATA ACCURATE'!L107,"")</f>
        <v>CV Karya Sejahtera-Gembol</v>
      </c>
      <c r="Q104" s="38">
        <f t="shared" si="8"/>
        <v>0</v>
      </c>
      <c r="R104" s="38">
        <f t="shared" si="8"/>
        <v>0</v>
      </c>
      <c r="S104" s="38">
        <f t="shared" si="8"/>
        <v>1</v>
      </c>
      <c r="T104" s="38">
        <f t="shared" si="6"/>
        <v>0</v>
      </c>
      <c r="U104" s="38">
        <f t="shared" si="9"/>
        <v>1</v>
      </c>
      <c r="V104" s="38">
        <f t="shared" si="9"/>
        <v>0</v>
      </c>
      <c r="W104" s="38">
        <f t="shared" si="9"/>
        <v>0</v>
      </c>
      <c r="X104" s="38">
        <f t="shared" si="10"/>
        <v>1</v>
      </c>
      <c r="Y104" s="38">
        <f t="shared" si="10"/>
        <v>0</v>
      </c>
      <c r="Z104" s="38">
        <f t="shared" si="10"/>
        <v>0</v>
      </c>
      <c r="AA104" s="38">
        <f t="shared" si="7"/>
        <v>0</v>
      </c>
      <c r="AB104" s="38">
        <f t="shared" si="11"/>
        <v>0</v>
      </c>
      <c r="AC104" s="38">
        <f t="shared" si="12"/>
        <v>0</v>
      </c>
      <c r="AD104" s="38" t="str">
        <f t="shared" si="13"/>
        <v>001010010000</v>
      </c>
    </row>
    <row r="105" spans="1:38">
      <c r="A105" s="9" t="str">
        <f>IF('DATA ACCURATE'!A108&lt;&gt;"",'DATA ACCURATE'!A108,"")</f>
        <v>PUJI</v>
      </c>
      <c r="B105" s="9" t="str">
        <f>IF('DATA ACCURATE'!D108&lt;&gt;"",'DATA ACCURATE'!D108,"")</f>
        <v>K1906867</v>
      </c>
      <c r="C105" s="38" t="str">
        <f>IF($AD105="000000000000","",INDEX(DATABASE!$W$12:$W$71,MATCH($AD105,DATABASE!$V$12:$V$71,0)))</f>
        <v>B01</v>
      </c>
      <c r="D105" s="34">
        <f>IF(C105="","",IF(E105="",INDEX(DATABASE!$AF$13:$AF$62,MATCH($C105,DATABASE!$AC$13:$AC$62,0)),IF(E105="2x D11",INDEX(DATABASE!$AF$13:$AF$62,MATCH($C105,DATABASE!$AC$13:$AC$62,0))+2*DATABASE!$AF$62,IF(E105="3x D11",INDEX(DATABASE!$AF$13:$AF$62,MATCH($C105,DATABASE!$AC$13:$AC$62,0))+3*DATABASE!$AF$62,""))))</f>
        <v>7600</v>
      </c>
      <c r="E105" s="38" t="str">
        <f>IF(AND($K105="Y",$G105&lt;&gt;"UNYIL",$F105&lt;DATABASE!$O$8),"2x D11",IF(AND($K105="Y",$G105&lt;&gt;"UNYIL",$F105&gt;=DATABASE!$O$8),"3x D11",""))</f>
        <v/>
      </c>
      <c r="F105" s="9">
        <f>IF('DATA ACCURATE'!N108&lt;&gt;"",'DATA ACCURATE'!N108,"")</f>
        <v>5.5</v>
      </c>
      <c r="G105" t="str">
        <f>IF(F105="","",IF(F105&lt;=DATABASE!$I$8,"UNYIL",IF(F105&lt;=DATABASE!$J$8,"KECIL",IF(F105&lt;DATABASE!$K$8,"TANGGUNG",IF(F105&gt;=DATABASE!$K$8,"BESAR","")))))</f>
        <v>TANGGUNG</v>
      </c>
      <c r="H105" s="16" t="str">
        <f>IF('DATA ACCURATE'!J108&lt;&gt;"",'DATA ACCURATE'!J108,"")</f>
        <v>02 OKT 2019</v>
      </c>
      <c r="I105" s="35">
        <f>IF(B105&lt;&gt;"",IFERROR(VLOOKUP(B105,'DATA TIMBANGAN'!G:M,7,FALSE),VLOOKUP(B105,'DATA TIMBANGAN'!G:M,7)),"")</f>
        <v>0.3567939814814815</v>
      </c>
      <c r="J105" s="25" t="str">
        <f>IF(H105&lt;&gt;"",IFERROR(INDEX(DATABASE!$Z$19:$Z$38,MATCH(DATEVALUE(H105),DATABASE!$AA$19:$AA$38,0)),INDEX(DATABASE!$Z$12:$Z$18,MATCH(WEEKDAY(H105,2),DATABASE!$AA$12:$AA$18,0))),"")</f>
        <v>RABU</v>
      </c>
      <c r="K105" s="25" t="str">
        <f>IF('DATA ACCURATE'!V108&lt;&gt;"",'DATA ACCURATE'!V108,"")</f>
        <v>N</v>
      </c>
      <c r="L105" s="80" t="str">
        <f>IF($H105="","",IF(OR($J105="LIBUR",AND($L104="LIBUR",$O104=$O105)),"LIBUR",IF(AND(OR($L104="LUAR JAM KERJA 1",$L104="LUAR JAM KERJA 2"),OR(OR(AND($H104=$H105,AND(OR($I105&gt;DATABASE!$J$3,$I105&lt;DATABASE!$J$6),((DATEVALUE($H105)+$I105)-(DATEVALUE($H104)+$I104))&lt;DATABASE!$J$6)),AND($H104=$H105,$O104=$O105,OR($I105&gt;DATABASE!$J$6,$I105&lt;DATABASE!$J$3))),AND(($H105-$H104)=1,OR($I105&lt;DATABASE!$I$6,((DATEVALUE($H105)+$I105)-(DATEVALUE($H104)+$I104))&lt;DATABASE!$J$6))),$A105=$A104),"LUAR JAM KERJA 2",IF(AND(OR(WEEKDAY($H105,2)=1,WEEKDAY($H105,2)=2,WEEKDAY($H105,2)=3,WEEKDAY($H105,2)=4,WEEKDAY($H105,2)=5),$I105&lt;=DATABASE!$J$3,$I105&gt;=DATABASE!$I$3),"JAM KERJA",IF(AND(WEEKDAY($H105,2)=6,$I105&lt;=DATABASE!$J$4,$I105&gt;=DATABASE!$I$4),"JAM KERJA","LUAR JAM KERJA 1")))))</f>
        <v>JAM KERJA</v>
      </c>
      <c r="M105" s="33">
        <f>IF('DATA ACCURATE'!T108&lt;&gt;"",IF('DATA ACCURATE'!T108&gt;100,'DATA ACCURATE'!T108/10,'DATA ACCURATE'!T108),"")</f>
        <v>5</v>
      </c>
      <c r="N105" t="str">
        <f>IF(M105="","",IF(M105&lt;=DATABASE!$I$9,"LOKAL",IF(M105&lt;DATABASE!$J$9,"LUAR KOTA 1",IF($M105&gt;=DATABASE!$J$9,"LUAR KOTA 2",""))))</f>
        <v>LOKAL</v>
      </c>
      <c r="O105" s="38" t="str">
        <f>IF('DATA ACCURATE'!L108&lt;&gt;"",'DATA ACCURATE'!L108,"")</f>
        <v>Ahmad Furqoni Bp-Mushola Al Islam Perum Klepu</v>
      </c>
      <c r="Q105" s="38">
        <f t="shared" si="8"/>
        <v>0</v>
      </c>
      <c r="R105" s="38">
        <f t="shared" si="8"/>
        <v>0</v>
      </c>
      <c r="S105" s="38">
        <f t="shared" si="8"/>
        <v>1</v>
      </c>
      <c r="T105" s="38">
        <f t="shared" si="6"/>
        <v>0</v>
      </c>
      <c r="U105" s="38">
        <f t="shared" si="9"/>
        <v>1</v>
      </c>
      <c r="V105" s="38">
        <f t="shared" si="9"/>
        <v>0</v>
      </c>
      <c r="W105" s="38">
        <f t="shared" si="9"/>
        <v>0</v>
      </c>
      <c r="X105" s="38">
        <f t="shared" si="10"/>
        <v>1</v>
      </c>
      <c r="Y105" s="38">
        <f t="shared" si="10"/>
        <v>0</v>
      </c>
      <c r="Z105" s="38">
        <f t="shared" si="10"/>
        <v>0</v>
      </c>
      <c r="AA105" s="38">
        <f t="shared" si="7"/>
        <v>0</v>
      </c>
      <c r="AB105" s="38">
        <f t="shared" si="11"/>
        <v>0</v>
      </c>
      <c r="AC105" s="38">
        <f t="shared" si="12"/>
        <v>0</v>
      </c>
      <c r="AD105" s="38" t="str">
        <f t="shared" si="13"/>
        <v>001010010000</v>
      </c>
    </row>
    <row r="106" spans="1:38">
      <c r="A106" s="9" t="str">
        <f>IF('DATA ACCURATE'!A109&lt;&gt;"",'DATA ACCURATE'!A109,"")</f>
        <v>PUJI</v>
      </c>
      <c r="B106" s="9" t="str">
        <f>IF('DATA ACCURATE'!D109&lt;&gt;"",'DATA ACCURATE'!D109,"")</f>
        <v>K1906890</v>
      </c>
      <c r="C106" s="38" t="str">
        <f>IF($AD106="000000000000","",INDEX(DATABASE!$W$12:$W$71,MATCH($AD106,DATABASE!$V$12:$V$71,0)))</f>
        <v>B01</v>
      </c>
      <c r="D106" s="34">
        <f>IF(C106="","",IF(E106="",INDEX(DATABASE!$AF$13:$AF$62,MATCH($C106,DATABASE!$AC$13:$AC$62,0)),IF(E106="2x D11",INDEX(DATABASE!$AF$13:$AF$62,MATCH($C106,DATABASE!$AC$13:$AC$62,0))+2*DATABASE!$AF$62,IF(E106="3x D11",INDEX(DATABASE!$AF$13:$AF$62,MATCH($C106,DATABASE!$AC$13:$AC$62,0))+3*DATABASE!$AF$62,""))))</f>
        <v>7600</v>
      </c>
      <c r="E106" s="38" t="str">
        <f>IF(AND($K106="Y",$G106&lt;&gt;"UNYIL",$F106&lt;DATABASE!$O$8),"2x D11",IF(AND($K106="Y",$G106&lt;&gt;"UNYIL",$F106&gt;=DATABASE!$O$8),"3x D11",""))</f>
        <v/>
      </c>
      <c r="F106" s="9">
        <f>IF('DATA ACCURATE'!N109&lt;&gt;"",'DATA ACCURATE'!N109,"")</f>
        <v>6</v>
      </c>
      <c r="G106" t="str">
        <f>IF(F106="","",IF(F106&lt;=DATABASE!$I$8,"UNYIL",IF(F106&lt;=DATABASE!$J$8,"KECIL",IF(F106&lt;DATABASE!$K$8,"TANGGUNG",IF(F106&gt;=DATABASE!$K$8,"BESAR","")))))</f>
        <v>TANGGUNG</v>
      </c>
      <c r="H106" s="16" t="str">
        <f>IF('DATA ACCURATE'!J109&lt;&gt;"",'DATA ACCURATE'!J109,"")</f>
        <v>03 OKT 2019</v>
      </c>
      <c r="I106" s="35">
        <f>IF(B106&lt;&gt;"",IFERROR(VLOOKUP(B106,'DATA TIMBANGAN'!G:M,7,FALSE),VLOOKUP(B106,'DATA TIMBANGAN'!G:M,7)),"")</f>
        <v>0.33292824074074073</v>
      </c>
      <c r="J106" s="25" t="str">
        <f>IF(H106&lt;&gt;"",IFERROR(INDEX(DATABASE!$Z$19:$Z$38,MATCH(DATEVALUE(H106),DATABASE!$AA$19:$AA$38,0)),INDEX(DATABASE!$Z$12:$Z$18,MATCH(WEEKDAY(H106,2),DATABASE!$AA$12:$AA$18,0))),"")</f>
        <v>KAMIS</v>
      </c>
      <c r="K106" s="25" t="str">
        <f>IF('DATA ACCURATE'!V109&lt;&gt;"",'DATA ACCURATE'!V109,"")</f>
        <v>N</v>
      </c>
      <c r="L106" s="80" t="str">
        <f>IF($H106="","",IF(OR($J106="LIBUR",AND($L105="LIBUR",$O105=$O106)),"LIBUR",IF(AND(OR($L105="LUAR JAM KERJA 1",$L105="LUAR JAM KERJA 2"),OR(OR(AND($H105=$H106,AND(OR($I106&gt;DATABASE!$J$3,$I106&lt;DATABASE!$J$6),((DATEVALUE($H106)+$I106)-(DATEVALUE($H105)+$I105))&lt;DATABASE!$J$6)),AND($H105=$H106,$O105=$O106,OR($I106&gt;DATABASE!$J$6,$I106&lt;DATABASE!$J$3))),AND(($H106-$H105)=1,OR($I106&lt;DATABASE!$I$6,((DATEVALUE($H106)+$I106)-(DATEVALUE($H105)+$I105))&lt;DATABASE!$J$6))),$A106=$A105),"LUAR JAM KERJA 2",IF(AND(OR(WEEKDAY($H106,2)=1,WEEKDAY($H106,2)=2,WEEKDAY($H106,2)=3,WEEKDAY($H106,2)=4,WEEKDAY($H106,2)=5),$I106&lt;=DATABASE!$J$3,$I106&gt;=DATABASE!$I$3),"JAM KERJA",IF(AND(WEEKDAY($H106,2)=6,$I106&lt;=DATABASE!$J$4,$I106&gt;=DATABASE!$I$4),"JAM KERJA","LUAR JAM KERJA 1")))))</f>
        <v>JAM KERJA</v>
      </c>
      <c r="M106" s="33">
        <f>IF('DATA ACCURATE'!T109&lt;&gt;"",IF('DATA ACCURATE'!T109&gt;100,'DATA ACCURATE'!T109/10,'DATA ACCURATE'!T109),"")</f>
        <v>10</v>
      </c>
      <c r="N106" t="str">
        <f>IF(M106="","",IF(M106&lt;=DATABASE!$I$9,"LOKAL",IF(M106&lt;DATABASE!$J$9,"LUAR KOTA 1",IF($M106&gt;=DATABASE!$J$9,"LUAR KOTA 2",""))))</f>
        <v>LOKAL</v>
      </c>
      <c r="O106" s="38" t="str">
        <f>IF('DATA ACCURATE'!L109&lt;&gt;"",'DATA ACCURATE'!L109,"")</f>
        <v>Budi Darmawan Bp</v>
      </c>
      <c r="Q106" s="38">
        <f t="shared" si="8"/>
        <v>0</v>
      </c>
      <c r="R106" s="38">
        <f t="shared" si="8"/>
        <v>0</v>
      </c>
      <c r="S106" s="38">
        <f t="shared" si="8"/>
        <v>1</v>
      </c>
      <c r="T106" s="38">
        <f t="shared" si="6"/>
        <v>0</v>
      </c>
      <c r="U106" s="38">
        <f t="shared" si="9"/>
        <v>1</v>
      </c>
      <c r="V106" s="38">
        <f t="shared" si="9"/>
        <v>0</v>
      </c>
      <c r="W106" s="38">
        <f t="shared" si="9"/>
        <v>0</v>
      </c>
      <c r="X106" s="38">
        <f t="shared" si="10"/>
        <v>1</v>
      </c>
      <c r="Y106" s="38">
        <f t="shared" si="10"/>
        <v>0</v>
      </c>
      <c r="Z106" s="38">
        <f t="shared" si="10"/>
        <v>0</v>
      </c>
      <c r="AA106" s="38">
        <f t="shared" si="7"/>
        <v>0</v>
      </c>
      <c r="AB106" s="38">
        <f t="shared" si="11"/>
        <v>0</v>
      </c>
      <c r="AC106" s="38">
        <f t="shared" si="12"/>
        <v>0</v>
      </c>
      <c r="AD106" s="38" t="str">
        <f t="shared" si="13"/>
        <v>001010010000</v>
      </c>
    </row>
    <row r="107" spans="1:38">
      <c r="A107" s="9" t="str">
        <f>IF('DATA ACCURATE'!A110&lt;&gt;"",'DATA ACCURATE'!A110,"")</f>
        <v>PUJI</v>
      </c>
      <c r="B107" s="9" t="str">
        <f>IF('DATA ACCURATE'!D110&lt;&gt;"",'DATA ACCURATE'!D110,"")</f>
        <v>K1906909</v>
      </c>
      <c r="C107" s="38" t="str">
        <f>IF($AD107="000000000000","",INDEX(DATABASE!$W$12:$W$71,MATCH($AD107,DATABASE!$V$12:$V$71,0)))</f>
        <v>A04</v>
      </c>
      <c r="D107" s="34">
        <f>IF(C107="","",IF(E107="",INDEX(DATABASE!$AF$13:$AF$62,MATCH($C107,DATABASE!$AC$13:$AC$62,0)),IF(E107="2x D11",INDEX(DATABASE!$AF$13:$AF$62,MATCH($C107,DATABASE!$AC$13:$AC$62,0))+2*DATABASE!$AF$62,IF(E107="3x D11",INDEX(DATABASE!$AF$13:$AF$62,MATCH($C107,DATABASE!$AC$13:$AC$62,0))+3*DATABASE!$AF$62,""))))</f>
        <v>8900</v>
      </c>
      <c r="E107" s="38" t="str">
        <f>IF(AND($K107="Y",$G107&lt;&gt;"UNYIL",$F107&lt;DATABASE!$O$8),"2x D11",IF(AND($K107="Y",$G107&lt;&gt;"UNYIL",$F107&gt;=DATABASE!$O$8),"3x D11",""))</f>
        <v/>
      </c>
      <c r="F107" s="9">
        <f>IF('DATA ACCURATE'!N110&lt;&gt;"",'DATA ACCURATE'!N110,"")</f>
        <v>3</v>
      </c>
      <c r="G107" t="str">
        <f>IF(F107="","",IF(F107&lt;=DATABASE!$I$8,"UNYIL",IF(F107&lt;=DATABASE!$J$8,"KECIL",IF(F107&lt;DATABASE!$K$8,"TANGGUNG",IF(F107&gt;=DATABASE!$K$8,"BESAR","")))))</f>
        <v>KECIL</v>
      </c>
      <c r="H107" s="16" t="str">
        <f>IF('DATA ACCURATE'!J110&lt;&gt;"",'DATA ACCURATE'!J110,"")</f>
        <v>03 OKT 2019</v>
      </c>
      <c r="I107" s="35">
        <f>IF(B107&lt;&gt;"",IFERROR(VLOOKUP(B107,'DATA TIMBANGAN'!G:M,7,FALSE),VLOOKUP(B107,'DATA TIMBANGAN'!G:M,7)),"")</f>
        <v>0.60862268518518514</v>
      </c>
      <c r="J107" s="25" t="str">
        <f>IF(H107&lt;&gt;"",IFERROR(INDEX(DATABASE!$Z$19:$Z$38,MATCH(DATEVALUE(H107),DATABASE!$AA$19:$AA$38,0)),INDEX(DATABASE!$Z$12:$Z$18,MATCH(WEEKDAY(H107,2),DATABASE!$AA$12:$AA$18,0))),"")</f>
        <v>KAMIS</v>
      </c>
      <c r="K107" s="25" t="str">
        <f>IF('DATA ACCURATE'!V110&lt;&gt;"",'DATA ACCURATE'!V110,"")</f>
        <v>N</v>
      </c>
      <c r="L107" s="80" t="str">
        <f>IF($H107="","",IF(OR($J107="LIBUR",AND($L106="LIBUR",$O106=$O107)),"LIBUR",IF(AND(OR($L106="LUAR JAM KERJA 1",$L106="LUAR JAM KERJA 2"),OR(OR(AND($H106=$H107,AND(OR($I107&gt;DATABASE!$J$3,$I107&lt;DATABASE!$J$6),((DATEVALUE($H107)+$I107)-(DATEVALUE($H106)+$I106))&lt;DATABASE!$J$6)),AND($H106=$H107,$O106=$O107,OR($I107&gt;DATABASE!$J$6,$I107&lt;DATABASE!$J$3))),AND(($H107-$H106)=1,OR($I107&lt;DATABASE!$I$6,((DATEVALUE($H107)+$I107)-(DATEVALUE($H106)+$I106))&lt;DATABASE!$J$6))),$A107=$A106),"LUAR JAM KERJA 2",IF(AND(OR(WEEKDAY($H107,2)=1,WEEKDAY($H107,2)=2,WEEKDAY($H107,2)=3,WEEKDAY($H107,2)=4,WEEKDAY($H107,2)=5),$I107&lt;=DATABASE!$J$3,$I107&gt;=DATABASE!$I$3),"JAM KERJA",IF(AND(WEEKDAY($H107,2)=6,$I107&lt;=DATABASE!$J$4,$I107&gt;=DATABASE!$I$4),"JAM KERJA","LUAR JAM KERJA 1")))))</f>
        <v>JAM KERJA</v>
      </c>
      <c r="M107" s="33">
        <f>IF('DATA ACCURATE'!T110&lt;&gt;"",IF('DATA ACCURATE'!T110&gt;100,'DATA ACCURATE'!T110/10,'DATA ACCURATE'!T110),"")</f>
        <v>30</v>
      </c>
      <c r="N107" t="str">
        <f>IF(M107="","",IF(M107&lt;=DATABASE!$I$9,"LOKAL",IF(M107&lt;DATABASE!$J$9,"LUAR KOTA 1",IF($M107&gt;=DATABASE!$J$9,"LUAR KOTA 2",""))))</f>
        <v>LUAR KOTA 1</v>
      </c>
      <c r="O107" s="38" t="str">
        <f>IF('DATA ACCURATE'!L110&lt;&gt;"",'DATA ACCURATE'!L110,"")</f>
        <v>Budiyono Bp-Sumowono</v>
      </c>
      <c r="Q107" s="38">
        <f t="shared" si="8"/>
        <v>0</v>
      </c>
      <c r="R107" s="38">
        <f t="shared" si="8"/>
        <v>1</v>
      </c>
      <c r="S107" s="38">
        <f t="shared" si="8"/>
        <v>0</v>
      </c>
      <c r="T107" s="38">
        <f t="shared" si="6"/>
        <v>0</v>
      </c>
      <c r="U107" s="38">
        <f t="shared" si="9"/>
        <v>0</v>
      </c>
      <c r="V107" s="38">
        <f t="shared" si="9"/>
        <v>1</v>
      </c>
      <c r="W107" s="38">
        <f t="shared" si="9"/>
        <v>0</v>
      </c>
      <c r="X107" s="38">
        <f t="shared" si="10"/>
        <v>1</v>
      </c>
      <c r="Y107" s="38">
        <f t="shared" si="10"/>
        <v>0</v>
      </c>
      <c r="Z107" s="38">
        <f t="shared" si="10"/>
        <v>0</v>
      </c>
      <c r="AA107" s="38">
        <f t="shared" si="7"/>
        <v>0</v>
      </c>
      <c r="AB107" s="38">
        <f t="shared" si="11"/>
        <v>0</v>
      </c>
      <c r="AC107" s="38">
        <f t="shared" si="12"/>
        <v>0</v>
      </c>
      <c r="AD107" s="38" t="str">
        <f t="shared" si="13"/>
        <v>010001010000</v>
      </c>
    </row>
    <row r="108" spans="1:38">
      <c r="A108" s="9" t="str">
        <f>IF('DATA ACCURATE'!A111&lt;&gt;"",'DATA ACCURATE'!A111,"")</f>
        <v>PUJI</v>
      </c>
      <c r="B108" s="9" t="str">
        <f>IF('DATA ACCURATE'!D111&lt;&gt;"",'DATA ACCURATE'!D111,"")</f>
        <v>K1906932</v>
      </c>
      <c r="C108" s="38" t="str">
        <f>IF($AD108="000000000000","",INDEX(DATABASE!$W$12:$W$71,MATCH($AD108,DATABASE!$V$12:$V$71,0)))</f>
        <v>B01</v>
      </c>
      <c r="D108" s="34">
        <f>IF(C108="","",IF(E108="",INDEX(DATABASE!$AF$13:$AF$62,MATCH($C108,DATABASE!$AC$13:$AC$62,0)),IF(E108="2x D11",INDEX(DATABASE!$AF$13:$AF$62,MATCH($C108,DATABASE!$AC$13:$AC$62,0))+2*DATABASE!$AF$62,IF(E108="3x D11",INDEX(DATABASE!$AF$13:$AF$62,MATCH($C108,DATABASE!$AC$13:$AC$62,0))+3*DATABASE!$AF$62,""))))</f>
        <v>7600</v>
      </c>
      <c r="E108" s="38" t="str">
        <f>IF(AND($K108="Y",$G108&lt;&gt;"UNYIL",$F108&lt;DATABASE!$O$8),"2x D11",IF(AND($K108="Y",$G108&lt;&gt;"UNYIL",$F108&gt;=DATABASE!$O$8),"3x D11",""))</f>
        <v/>
      </c>
      <c r="F108" s="9">
        <f>IF('DATA ACCURATE'!N111&lt;&gt;"",'DATA ACCURATE'!N111,"")</f>
        <v>5.5</v>
      </c>
      <c r="G108" t="str">
        <f>IF(F108="","",IF(F108&lt;=DATABASE!$I$8,"UNYIL",IF(F108&lt;=DATABASE!$J$8,"KECIL",IF(F108&lt;DATABASE!$K$8,"TANGGUNG",IF(F108&gt;=DATABASE!$K$8,"BESAR","")))))</f>
        <v>TANGGUNG</v>
      </c>
      <c r="H108" s="16" t="str">
        <f>IF('DATA ACCURATE'!J111&lt;&gt;"",'DATA ACCURATE'!J111,"")</f>
        <v>04 OKT 2019</v>
      </c>
      <c r="I108" s="35">
        <f>IF(B108&lt;&gt;"",IFERROR(VLOOKUP(B108,'DATA TIMBANGAN'!G:M,7,FALSE),VLOOKUP(B108,'DATA TIMBANGAN'!G:M,7)),"")</f>
        <v>0.4136111111111111</v>
      </c>
      <c r="J108" s="25" t="str">
        <f>IF(H108&lt;&gt;"",IFERROR(INDEX(DATABASE!$Z$19:$Z$38,MATCH(DATEVALUE(H108),DATABASE!$AA$19:$AA$38,0)),INDEX(DATABASE!$Z$12:$Z$18,MATCH(WEEKDAY(H108,2),DATABASE!$AA$12:$AA$18,0))),"")</f>
        <v>JUMAT</v>
      </c>
      <c r="K108" s="25" t="str">
        <f>IF('DATA ACCURATE'!V111&lt;&gt;"",'DATA ACCURATE'!V111,"")</f>
        <v>N</v>
      </c>
      <c r="L108" s="80" t="str">
        <f>IF($H108="","",IF(OR($J108="LIBUR",AND($L107="LIBUR",$O107=$O108)),"LIBUR",IF(AND(OR($L107="LUAR JAM KERJA 1",$L107="LUAR JAM KERJA 2"),OR(OR(AND($H107=$H108,AND(OR($I108&gt;DATABASE!$J$3,$I108&lt;DATABASE!$J$6),((DATEVALUE($H108)+$I108)-(DATEVALUE($H107)+$I107))&lt;DATABASE!$J$6)),AND($H107=$H108,$O107=$O108,OR($I108&gt;DATABASE!$J$6,$I108&lt;DATABASE!$J$3))),AND(($H108-$H107)=1,OR($I108&lt;DATABASE!$I$6,((DATEVALUE($H108)+$I108)-(DATEVALUE($H107)+$I107))&lt;DATABASE!$J$6))),$A108=$A107),"LUAR JAM KERJA 2",IF(AND(OR(WEEKDAY($H108,2)=1,WEEKDAY($H108,2)=2,WEEKDAY($H108,2)=3,WEEKDAY($H108,2)=4,WEEKDAY($H108,2)=5),$I108&lt;=DATABASE!$J$3,$I108&gt;=DATABASE!$I$3),"JAM KERJA",IF(AND(WEEKDAY($H108,2)=6,$I108&lt;=DATABASE!$J$4,$I108&gt;=DATABASE!$I$4),"JAM KERJA","LUAR JAM KERJA 1")))))</f>
        <v>JAM KERJA</v>
      </c>
      <c r="M108" s="33">
        <f>IF('DATA ACCURATE'!T111&lt;&gt;"",IF('DATA ACCURATE'!T111&gt;100,'DATA ACCURATE'!T111/10,'DATA ACCURATE'!T111),"")</f>
        <v>8</v>
      </c>
      <c r="N108" t="str">
        <f>IF(M108="","",IF(M108&lt;=DATABASE!$I$9,"LOKAL",IF(M108&lt;DATABASE!$J$9,"LUAR KOTA 1",IF($M108&gt;=DATABASE!$J$9,"LUAR KOTA 2",""))))</f>
        <v>LOKAL</v>
      </c>
      <c r="O108" s="38" t="str">
        <f>IF('DATA ACCURATE'!L111&lt;&gt;"",'DATA ACCURATE'!L111,"")</f>
        <v>PT. DESA WISATA INDONESIA</v>
      </c>
      <c r="Q108" s="38">
        <f t="shared" si="8"/>
        <v>0</v>
      </c>
      <c r="R108" s="38">
        <f t="shared" si="8"/>
        <v>0</v>
      </c>
      <c r="S108" s="38">
        <f t="shared" si="8"/>
        <v>1</v>
      </c>
      <c r="T108" s="38">
        <f t="shared" si="6"/>
        <v>0</v>
      </c>
      <c r="U108" s="38">
        <f t="shared" si="9"/>
        <v>1</v>
      </c>
      <c r="V108" s="38">
        <f t="shared" si="9"/>
        <v>0</v>
      </c>
      <c r="W108" s="38">
        <f t="shared" si="9"/>
        <v>0</v>
      </c>
      <c r="X108" s="38">
        <f t="shared" si="10"/>
        <v>1</v>
      </c>
      <c r="Y108" s="38">
        <f t="shared" si="10"/>
        <v>0</v>
      </c>
      <c r="Z108" s="38">
        <f t="shared" si="10"/>
        <v>0</v>
      </c>
      <c r="AA108" s="38">
        <f t="shared" si="7"/>
        <v>0</v>
      </c>
      <c r="AB108" s="38">
        <f t="shared" si="11"/>
        <v>0</v>
      </c>
      <c r="AC108" s="38">
        <f t="shared" si="12"/>
        <v>0</v>
      </c>
      <c r="AD108" s="38" t="str">
        <f t="shared" si="13"/>
        <v>001010010000</v>
      </c>
      <c r="AG108" s="38"/>
    </row>
    <row r="109" spans="1:38">
      <c r="A109" s="9" t="str">
        <f>IF('DATA ACCURATE'!A112&lt;&gt;"",'DATA ACCURATE'!A112,"")</f>
        <v>PUJI</v>
      </c>
      <c r="B109" s="9" t="str">
        <f>IF('DATA ACCURATE'!D112&lt;&gt;"",'DATA ACCURATE'!D112,"")</f>
        <v>K1906948</v>
      </c>
      <c r="C109" s="38" t="str">
        <f>IF($AD109="000000000000","",INDEX(DATABASE!$W$12:$W$71,MATCH($AD109,DATABASE!$V$12:$V$71,0)))</f>
        <v>A04</v>
      </c>
      <c r="D109" s="34">
        <f>IF(C109="","",IF(E109="",INDEX(DATABASE!$AF$13:$AF$62,MATCH($C109,DATABASE!$AC$13:$AC$62,0)),IF(E109="2x D11",INDEX(DATABASE!$AF$13:$AF$62,MATCH($C109,DATABASE!$AC$13:$AC$62,0))+2*DATABASE!$AF$62,IF(E109="3x D11",INDEX(DATABASE!$AF$13:$AF$62,MATCH($C109,DATABASE!$AC$13:$AC$62,0))+3*DATABASE!$AF$62,""))))</f>
        <v>8900</v>
      </c>
      <c r="E109" s="38" t="str">
        <f>IF(AND($K109="Y",$G109&lt;&gt;"UNYIL",$F109&lt;DATABASE!$O$8),"2x D11",IF(AND($K109="Y",$G109&lt;&gt;"UNYIL",$F109&gt;=DATABASE!$O$8),"3x D11",""))</f>
        <v/>
      </c>
      <c r="F109" s="9">
        <f>IF('DATA ACCURATE'!N112&lt;&gt;"",'DATA ACCURATE'!N112,"")</f>
        <v>4</v>
      </c>
      <c r="G109" t="str">
        <f>IF(F109="","",IF(F109&lt;=DATABASE!$I$8,"UNYIL",IF(F109&lt;=DATABASE!$J$8,"KECIL",IF(F109&lt;DATABASE!$K$8,"TANGGUNG",IF(F109&gt;=DATABASE!$K$8,"BESAR","")))))</f>
        <v>KECIL</v>
      </c>
      <c r="H109" s="16" t="str">
        <f>IF('DATA ACCURATE'!J112&lt;&gt;"",'DATA ACCURATE'!J112,"")</f>
        <v>04 OKT 2019</v>
      </c>
      <c r="I109" s="35">
        <f>IF(B109&lt;&gt;"",IFERROR(VLOOKUP(B109,'DATA TIMBANGAN'!G:M,7,FALSE),VLOOKUP(B109,'DATA TIMBANGAN'!G:M,7)),"")</f>
        <v>0.53695601851851849</v>
      </c>
      <c r="J109" s="25" t="str">
        <f>IF(H109&lt;&gt;"",IFERROR(INDEX(DATABASE!$Z$19:$Z$38,MATCH(DATEVALUE(H109),DATABASE!$AA$19:$AA$38,0)),INDEX(DATABASE!$Z$12:$Z$18,MATCH(WEEKDAY(H109,2),DATABASE!$AA$12:$AA$18,0))),"")</f>
        <v>JUMAT</v>
      </c>
      <c r="K109" s="25" t="str">
        <f>IF('DATA ACCURATE'!V112&lt;&gt;"",'DATA ACCURATE'!V112,"")</f>
        <v>N</v>
      </c>
      <c r="L109" s="80" t="str">
        <f>IF($H109="","",IF(OR($J109="LIBUR",AND($L108="LIBUR",$O108=$O109)),"LIBUR",IF(AND(OR($L108="LUAR JAM KERJA 1",$L108="LUAR JAM KERJA 2"),OR(OR(AND($H108=$H109,AND(OR($I109&gt;DATABASE!$J$3,$I109&lt;DATABASE!$J$6),((DATEVALUE($H109)+$I109)-(DATEVALUE($H108)+$I108))&lt;DATABASE!$J$6)),AND($H108=$H109,$O108=$O109,OR($I109&gt;DATABASE!$J$6,$I109&lt;DATABASE!$J$3))),AND(($H109-$H108)=1,OR($I109&lt;DATABASE!$I$6,((DATEVALUE($H109)+$I109)-(DATEVALUE($H108)+$I108))&lt;DATABASE!$J$6))),$A109=$A108),"LUAR JAM KERJA 2",IF(AND(OR(WEEKDAY($H109,2)=1,WEEKDAY($H109,2)=2,WEEKDAY($H109,2)=3,WEEKDAY($H109,2)=4,WEEKDAY($H109,2)=5),$I109&lt;=DATABASE!$J$3,$I109&gt;=DATABASE!$I$3),"JAM KERJA",IF(AND(WEEKDAY($H109,2)=6,$I109&lt;=DATABASE!$J$4,$I109&gt;=DATABASE!$I$4),"JAM KERJA","LUAR JAM KERJA 1")))))</f>
        <v>JAM KERJA</v>
      </c>
      <c r="M109" s="33">
        <f>IF('DATA ACCURATE'!T112&lt;&gt;"",IF('DATA ACCURATE'!T112&gt;100,'DATA ACCURATE'!T112/10,'DATA ACCURATE'!T112),"")</f>
        <v>32</v>
      </c>
      <c r="N109" t="str">
        <f>IF(M109="","",IF(M109&lt;=DATABASE!$I$9,"LOKAL",IF(M109&lt;DATABASE!$J$9,"LUAR KOTA 1",IF($M109&gt;=DATABASE!$J$9,"LUAR KOTA 2",""))))</f>
        <v>LUAR KOTA 1</v>
      </c>
      <c r="O109" s="38" t="str">
        <f>IF('DATA ACCURATE'!L112&lt;&gt;"",'DATA ACCURATE'!L112,"")</f>
        <v>Yusmin Bp-Ds Sumberejo Kec Pabelan</v>
      </c>
      <c r="Q109" s="38">
        <f t="shared" si="8"/>
        <v>0</v>
      </c>
      <c r="R109" s="38">
        <f t="shared" si="8"/>
        <v>1</v>
      </c>
      <c r="S109" s="38">
        <f t="shared" si="8"/>
        <v>0</v>
      </c>
      <c r="T109" s="38">
        <f t="shared" si="6"/>
        <v>0</v>
      </c>
      <c r="U109" s="38">
        <f t="shared" si="9"/>
        <v>0</v>
      </c>
      <c r="V109" s="38">
        <f t="shared" si="9"/>
        <v>1</v>
      </c>
      <c r="W109" s="38">
        <f t="shared" si="9"/>
        <v>0</v>
      </c>
      <c r="X109" s="38">
        <f t="shared" si="10"/>
        <v>1</v>
      </c>
      <c r="Y109" s="38">
        <f t="shared" si="10"/>
        <v>0</v>
      </c>
      <c r="Z109" s="38">
        <f t="shared" si="10"/>
        <v>0</v>
      </c>
      <c r="AA109" s="38">
        <f t="shared" si="7"/>
        <v>0</v>
      </c>
      <c r="AB109" s="38">
        <f t="shared" si="11"/>
        <v>0</v>
      </c>
      <c r="AC109" s="38">
        <f t="shared" si="12"/>
        <v>0</v>
      </c>
      <c r="AD109" s="38" t="str">
        <f t="shared" si="13"/>
        <v>010001010000</v>
      </c>
      <c r="AG109" s="38"/>
    </row>
    <row r="110" spans="1:38">
      <c r="A110" s="9" t="str">
        <f>IF('DATA ACCURATE'!A113&lt;&gt;"",'DATA ACCURATE'!A113,"")</f>
        <v>PUJI</v>
      </c>
      <c r="B110" s="9" t="str">
        <f>IF('DATA ACCURATE'!D113&lt;&gt;"",'DATA ACCURATE'!D113,"")</f>
        <v>K1906971</v>
      </c>
      <c r="C110" s="38" t="str">
        <f>IF($AD110="000000000000","",INDEX(DATABASE!$W$12:$W$71,MATCH($AD110,DATABASE!$V$12:$V$71,0)))</f>
        <v>B02</v>
      </c>
      <c r="D110" s="34">
        <f>IF(C110="","",IF(E110="",INDEX(DATABASE!$AF$13:$AF$62,MATCH($C110,DATABASE!$AC$13:$AC$62,0)),IF(E110="2x D11",INDEX(DATABASE!$AF$13:$AF$62,MATCH($C110,DATABASE!$AC$13:$AC$62,0))+2*DATABASE!$AF$62,IF(E110="3x D11",INDEX(DATABASE!$AF$13:$AF$62,MATCH($C110,DATABASE!$AC$13:$AC$62,0))+3*DATABASE!$AF$62,""))))</f>
        <v>11300</v>
      </c>
      <c r="E110" s="38" t="str">
        <f>IF(AND($K110="Y",$G110&lt;&gt;"UNYIL",$F110&lt;DATABASE!$O$8),"2x D11",IF(AND($K110="Y",$G110&lt;&gt;"UNYIL",$F110&gt;=DATABASE!$O$8),"3x D11",""))</f>
        <v/>
      </c>
      <c r="F110" s="9">
        <f>IF('DATA ACCURATE'!N113&lt;&gt;"",'DATA ACCURATE'!N113,"")</f>
        <v>6.5</v>
      </c>
      <c r="G110" t="str">
        <f>IF(F110="","",IF(F110&lt;=DATABASE!$I$8,"UNYIL",IF(F110&lt;=DATABASE!$J$8,"KECIL",IF(F110&lt;DATABASE!$K$8,"TANGGUNG",IF(F110&gt;=DATABASE!$K$8,"BESAR","")))))</f>
        <v>TANGGUNG</v>
      </c>
      <c r="H110" s="16" t="str">
        <f>IF('DATA ACCURATE'!J113&lt;&gt;"",'DATA ACCURATE'!J113,"")</f>
        <v>04 OKT 2019</v>
      </c>
      <c r="I110" s="35">
        <f>IF(B110&lt;&gt;"",IFERROR(VLOOKUP(B110,'DATA TIMBANGAN'!G:M,7,FALSE),VLOOKUP(B110,'DATA TIMBANGAN'!G:M,7)),"")</f>
        <v>0.72303240740740737</v>
      </c>
      <c r="J110" s="25" t="str">
        <f>IF(H110&lt;&gt;"",IFERROR(INDEX(DATABASE!$Z$19:$Z$38,MATCH(DATEVALUE(H110),DATABASE!$AA$19:$AA$38,0)),INDEX(DATABASE!$Z$12:$Z$18,MATCH(WEEKDAY(H110,2),DATABASE!$AA$12:$AA$18,0))),"")</f>
        <v>JUMAT</v>
      </c>
      <c r="K110" s="25" t="str">
        <f>IF('DATA ACCURATE'!V113&lt;&gt;"",'DATA ACCURATE'!V113,"")</f>
        <v>N</v>
      </c>
      <c r="L110" s="80" t="str">
        <f>IF($H110="","",IF(OR($J110="LIBUR",AND($L109="LIBUR",$O109=$O110)),"LIBUR",IF(AND(OR($L109="LUAR JAM KERJA 1",$L109="LUAR JAM KERJA 2"),OR(OR(AND($H109=$H110,AND(OR($I110&gt;DATABASE!$J$3,$I110&lt;DATABASE!$J$6),((DATEVALUE($H110)+$I110)-(DATEVALUE($H109)+$I109))&lt;DATABASE!$J$6)),AND($H109=$H110,$O109=$O110,OR($I110&gt;DATABASE!$J$6,$I110&lt;DATABASE!$J$3))),AND(($H110-$H109)=1,OR($I110&lt;DATABASE!$I$6,((DATEVALUE($H110)+$I110)-(DATEVALUE($H109)+$I109))&lt;DATABASE!$J$6))),$A110=$A109),"LUAR JAM KERJA 2",IF(AND(OR(WEEKDAY($H110,2)=1,WEEKDAY($H110,2)=2,WEEKDAY($H110,2)=3,WEEKDAY($H110,2)=4,WEEKDAY($H110,2)=5),$I110&lt;=DATABASE!$J$3,$I110&gt;=DATABASE!$I$3),"JAM KERJA",IF(AND(WEEKDAY($H110,2)=6,$I110&lt;=DATABASE!$J$4,$I110&gt;=DATABASE!$I$4),"JAM KERJA","LUAR JAM KERJA 1")))))</f>
        <v>LUAR JAM KERJA 1</v>
      </c>
      <c r="M110" s="33">
        <f>IF('DATA ACCURATE'!T113&lt;&gt;"",IF('DATA ACCURATE'!T113&gt;100,'DATA ACCURATE'!T113/10,'DATA ACCURATE'!T113),"")</f>
        <v>17</v>
      </c>
      <c r="N110" t="str">
        <f>IF(M110="","",IF(M110&lt;=DATABASE!$I$9,"LOKAL",IF(M110&lt;DATABASE!$J$9,"LUAR KOTA 1",IF($M110&gt;=DATABASE!$J$9,"LUAR KOTA 2",""))))</f>
        <v>LOKAL</v>
      </c>
      <c r="O110" s="38" t="str">
        <f>IF('DATA ACCURATE'!L113&lt;&gt;"",'DATA ACCURATE'!L113,"")</f>
        <v>Antonius Bambang Bp-Ngijo, Gunungpati</v>
      </c>
      <c r="Q110" s="38">
        <f t="shared" si="8"/>
        <v>0</v>
      </c>
      <c r="R110" s="38">
        <f t="shared" si="8"/>
        <v>0</v>
      </c>
      <c r="S110" s="38">
        <f t="shared" si="8"/>
        <v>1</v>
      </c>
      <c r="T110" s="38">
        <f t="shared" si="6"/>
        <v>0</v>
      </c>
      <c r="U110" s="38">
        <f t="shared" si="9"/>
        <v>1</v>
      </c>
      <c r="V110" s="38">
        <f t="shared" si="9"/>
        <v>0</v>
      </c>
      <c r="W110" s="38">
        <f t="shared" si="9"/>
        <v>0</v>
      </c>
      <c r="X110" s="38">
        <f t="shared" si="10"/>
        <v>0</v>
      </c>
      <c r="Y110" s="38">
        <f t="shared" si="10"/>
        <v>1</v>
      </c>
      <c r="Z110" s="38">
        <f t="shared" si="10"/>
        <v>0</v>
      </c>
      <c r="AA110" s="38">
        <f t="shared" si="7"/>
        <v>0</v>
      </c>
      <c r="AB110" s="38">
        <f t="shared" si="11"/>
        <v>0</v>
      </c>
      <c r="AC110" s="38">
        <f t="shared" si="12"/>
        <v>0</v>
      </c>
      <c r="AD110" s="38" t="str">
        <f t="shared" si="13"/>
        <v>001010001000</v>
      </c>
      <c r="AG110" s="38"/>
    </row>
    <row r="111" spans="1:38">
      <c r="A111" s="9" t="str">
        <f>IF('DATA ACCURATE'!A114&lt;&gt;"",'DATA ACCURATE'!A114,"")</f>
        <v>PUJI</v>
      </c>
      <c r="B111" s="9" t="str">
        <f>IF('DATA ACCURATE'!D114&lt;&gt;"",'DATA ACCURATE'!D114,"")</f>
        <v>K1906984</v>
      </c>
      <c r="C111" s="38" t="str">
        <f>IF($AD111="000000000000","",INDEX(DATABASE!$W$12:$W$71,MATCH($AD111,DATABASE!$V$12:$V$71,0)))</f>
        <v>B04</v>
      </c>
      <c r="D111" s="34">
        <f>IF(C111="","",IF(E111="",INDEX(DATABASE!$AF$13:$AF$62,MATCH($C111,DATABASE!$AC$13:$AC$62,0)),IF(E111="2x D11",INDEX(DATABASE!$AF$13:$AF$62,MATCH($C111,DATABASE!$AC$13:$AC$62,0))+2*DATABASE!$AF$62,IF(E111="3x D11",INDEX(DATABASE!$AF$13:$AF$62,MATCH($C111,DATABASE!$AC$13:$AC$62,0))+3*DATABASE!$AF$62,""))))</f>
        <v>10600</v>
      </c>
      <c r="E111" s="38" t="str">
        <f>IF(AND($K111="Y",$G111&lt;&gt;"UNYIL",$F111&lt;DATABASE!$O$8),"2x D11",IF(AND($K111="Y",$G111&lt;&gt;"UNYIL",$F111&gt;=DATABASE!$O$8),"3x D11",""))</f>
        <v/>
      </c>
      <c r="F111" s="9">
        <f>IF('DATA ACCURATE'!N114&lt;&gt;"",'DATA ACCURATE'!N114,"")</f>
        <v>6.5</v>
      </c>
      <c r="G111" t="str">
        <f>IF(F111="","",IF(F111&lt;=DATABASE!$I$8,"UNYIL",IF(F111&lt;=DATABASE!$J$8,"KECIL",IF(F111&lt;DATABASE!$K$8,"TANGGUNG",IF(F111&gt;=DATABASE!$K$8,"BESAR","")))))</f>
        <v>TANGGUNG</v>
      </c>
      <c r="H111" s="16" t="str">
        <f>IF('DATA ACCURATE'!J114&lt;&gt;"",'DATA ACCURATE'!J114,"")</f>
        <v>05 OKT 2019</v>
      </c>
      <c r="I111" s="35">
        <f>IF(B111&lt;&gt;"",IFERROR(VLOOKUP(B111,'DATA TIMBANGAN'!G:M,7,FALSE),VLOOKUP(B111,'DATA TIMBANGAN'!G:M,7)),"")</f>
        <v>0.33304398148148145</v>
      </c>
      <c r="J111" s="25" t="str">
        <f>IF(H111&lt;&gt;"",IFERROR(INDEX(DATABASE!$Z$19:$Z$38,MATCH(DATEVALUE(H111),DATABASE!$AA$19:$AA$38,0)),INDEX(DATABASE!$Z$12:$Z$18,MATCH(WEEKDAY(H111,2),DATABASE!$AA$12:$AA$18,0))),"")</f>
        <v>SABTU</v>
      </c>
      <c r="K111" s="25" t="str">
        <f>IF('DATA ACCURATE'!V114&lt;&gt;"",'DATA ACCURATE'!V114,"")</f>
        <v>N</v>
      </c>
      <c r="L111" s="80" t="str">
        <f>IF($H111="","",IF(OR($J111="LIBUR",AND($L110="LIBUR",$O110=$O111)),"LIBUR",IF(AND(OR($L110="LUAR JAM KERJA 1",$L110="LUAR JAM KERJA 2"),OR(OR(AND($H110=$H111,AND(OR($I111&gt;DATABASE!$J$3,$I111&lt;DATABASE!$J$6),((DATEVALUE($H111)+$I111)-(DATEVALUE($H110)+$I110))&lt;DATABASE!$J$6)),AND($H110=$H111,$O110=$O111,OR($I111&gt;DATABASE!$J$6,$I111&lt;DATABASE!$J$3))),AND(($H111-$H110)=1,OR($I111&lt;DATABASE!$I$6,((DATEVALUE($H111)+$I111)-(DATEVALUE($H110)+$I110))&lt;DATABASE!$J$6))),$A111=$A110),"LUAR JAM KERJA 2",IF(AND(OR(WEEKDAY($H111,2)=1,WEEKDAY($H111,2)=2,WEEKDAY($H111,2)=3,WEEKDAY($H111,2)=4,WEEKDAY($H111,2)=5),$I111&lt;=DATABASE!$J$3,$I111&gt;=DATABASE!$I$3),"JAM KERJA",IF(AND(WEEKDAY($H111,2)=6,$I111&lt;=DATABASE!$J$4,$I111&gt;=DATABASE!$I$4),"JAM KERJA","LUAR JAM KERJA 1")))))</f>
        <v>JAM KERJA</v>
      </c>
      <c r="M111" s="33">
        <f>IF('DATA ACCURATE'!T114&lt;&gt;"",IF('DATA ACCURATE'!T114&gt;100,'DATA ACCURATE'!T114/10,'DATA ACCURATE'!T114),"")</f>
        <v>35</v>
      </c>
      <c r="N111" t="str">
        <f>IF(M111="","",IF(M111&lt;=DATABASE!$I$9,"LOKAL",IF(M111&lt;DATABASE!$J$9,"LUAR KOTA 1",IF($M111&gt;=DATABASE!$J$9,"LUAR KOTA 2",""))))</f>
        <v>LUAR KOTA 1</v>
      </c>
      <c r="O111" s="38" t="str">
        <f>IF('DATA ACCURATE'!L114&lt;&gt;"",'DATA ACCURATE'!L114,"")</f>
        <v>Parjono Bp-Regunung</v>
      </c>
      <c r="Q111" s="38">
        <f t="shared" si="8"/>
        <v>0</v>
      </c>
      <c r="R111" s="38">
        <f t="shared" si="8"/>
        <v>0</v>
      </c>
      <c r="S111" s="38">
        <f t="shared" si="8"/>
        <v>1</v>
      </c>
      <c r="T111" s="38">
        <f t="shared" si="6"/>
        <v>0</v>
      </c>
      <c r="U111" s="38">
        <f t="shared" si="9"/>
        <v>0</v>
      </c>
      <c r="V111" s="38">
        <f t="shared" si="9"/>
        <v>1</v>
      </c>
      <c r="W111" s="38">
        <f t="shared" si="9"/>
        <v>0</v>
      </c>
      <c r="X111" s="38">
        <f t="shared" si="10"/>
        <v>1</v>
      </c>
      <c r="Y111" s="38">
        <f t="shared" si="10"/>
        <v>0</v>
      </c>
      <c r="Z111" s="38">
        <f t="shared" si="10"/>
        <v>0</v>
      </c>
      <c r="AA111" s="38">
        <f t="shared" si="7"/>
        <v>0</v>
      </c>
      <c r="AB111" s="38">
        <f t="shared" si="11"/>
        <v>0</v>
      </c>
      <c r="AC111" s="38">
        <f t="shared" si="12"/>
        <v>0</v>
      </c>
      <c r="AD111" s="38" t="str">
        <f t="shared" si="13"/>
        <v>001001010000</v>
      </c>
      <c r="AG111" s="38"/>
      <c r="AH111" s="35"/>
      <c r="AI111" s="35"/>
      <c r="AJ111" s="38"/>
      <c r="AK111" s="38"/>
      <c r="AL111" s="38"/>
    </row>
    <row r="112" spans="1:38">
      <c r="A112" s="9" t="str">
        <f>IF('DATA ACCURATE'!A115&lt;&gt;"",'DATA ACCURATE'!A115,"")</f>
        <v>PUJI</v>
      </c>
      <c r="B112" s="9" t="str">
        <f>IF('DATA ACCURATE'!D115&lt;&gt;"",'DATA ACCURATE'!D115,"")</f>
        <v>K1907026</v>
      </c>
      <c r="C112" s="38" t="str">
        <f>IF($AD112="000000000000","",INDEX(DATABASE!$W$12:$W$71,MATCH($AD112,DATABASE!$V$12:$V$71,0)))</f>
        <v>B05</v>
      </c>
      <c r="D112" s="34">
        <f>IF(C112="","",IF(E112="",INDEX(DATABASE!$AF$13:$AF$62,MATCH($C112,DATABASE!$AC$13:$AC$62,0)),IF(E112="2x D11",INDEX(DATABASE!$AF$13:$AF$62,MATCH($C112,DATABASE!$AC$13:$AC$62,0))+2*DATABASE!$AF$62,IF(E112="3x D11",INDEX(DATABASE!$AF$13:$AF$62,MATCH($C112,DATABASE!$AC$13:$AC$62,0))+3*DATABASE!$AF$62,""))))</f>
        <v>15900</v>
      </c>
      <c r="E112" s="38" t="str">
        <f>IF(AND($K112="Y",$G112&lt;&gt;"UNYIL",$F112&lt;DATABASE!$O$8),"2x D11",IF(AND($K112="Y",$G112&lt;&gt;"UNYIL",$F112&gt;=DATABASE!$O$8),"3x D11",""))</f>
        <v/>
      </c>
      <c r="F112" s="9">
        <f>IF('DATA ACCURATE'!N115&lt;&gt;"",'DATA ACCURATE'!N115,"")</f>
        <v>6.5</v>
      </c>
      <c r="G112" t="str">
        <f>IF(F112="","",IF(F112&lt;=DATABASE!$I$8,"UNYIL",IF(F112&lt;=DATABASE!$J$8,"KECIL",IF(F112&lt;DATABASE!$K$8,"TANGGUNG",IF(F112&gt;=DATABASE!$K$8,"BESAR","")))))</f>
        <v>TANGGUNG</v>
      </c>
      <c r="H112" s="16" t="str">
        <f>IF('DATA ACCURATE'!J115&lt;&gt;"",'DATA ACCURATE'!J115,"")</f>
        <v>05 OKT 2019</v>
      </c>
      <c r="I112" s="35">
        <f>IF(B112&lt;&gt;"",IFERROR(VLOOKUP(B112,'DATA TIMBANGAN'!G:M,7,FALSE),VLOOKUP(B112,'DATA TIMBANGAN'!G:M,7)),"")</f>
        <v>0.82377314814814817</v>
      </c>
      <c r="J112" s="25" t="str">
        <f>IF(H112&lt;&gt;"",IFERROR(INDEX(DATABASE!$Z$19:$Z$38,MATCH(DATEVALUE(H112),DATABASE!$AA$19:$AA$38,0)),INDEX(DATABASE!$Z$12:$Z$18,MATCH(WEEKDAY(H112,2),DATABASE!$AA$12:$AA$18,0))),"")</f>
        <v>SABTU</v>
      </c>
      <c r="K112" s="25" t="str">
        <f>IF('DATA ACCURATE'!V115&lt;&gt;"",'DATA ACCURATE'!V115,"")</f>
        <v>N</v>
      </c>
      <c r="L112" s="80" t="str">
        <f>IF($H112="","",IF(OR($J112="LIBUR",AND($L111="LIBUR",$O111=$O112)),"LIBUR",IF(AND(OR($L111="LUAR JAM KERJA 1",$L111="LUAR JAM KERJA 2"),OR(OR(AND($H111=$H112,AND(OR($I112&gt;DATABASE!$J$3,$I112&lt;DATABASE!$J$6),((DATEVALUE($H112)+$I112)-(DATEVALUE($H111)+$I111))&lt;DATABASE!$J$6)),AND($H111=$H112,$O111=$O112,OR($I112&gt;DATABASE!$J$6,$I112&lt;DATABASE!$J$3))),AND(($H112-$H111)=1,OR($I112&lt;DATABASE!$I$6,((DATEVALUE($H112)+$I112)-(DATEVALUE($H111)+$I111))&lt;DATABASE!$J$6))),$A112=$A111),"LUAR JAM KERJA 2",IF(AND(OR(WEEKDAY($H112,2)=1,WEEKDAY($H112,2)=2,WEEKDAY($H112,2)=3,WEEKDAY($H112,2)=4,WEEKDAY($H112,2)=5),$I112&lt;=DATABASE!$J$3,$I112&gt;=DATABASE!$I$3),"JAM KERJA",IF(AND(WEEKDAY($H112,2)=6,$I112&lt;=DATABASE!$J$4,$I112&gt;=DATABASE!$I$4),"JAM KERJA","LUAR JAM KERJA 1")))))</f>
        <v>LUAR JAM KERJA 1</v>
      </c>
      <c r="M112" s="33">
        <f>IF('DATA ACCURATE'!T115&lt;&gt;"",IF('DATA ACCURATE'!T115&gt;100,'DATA ACCURATE'!T115/10,'DATA ACCURATE'!T115),"")</f>
        <v>35</v>
      </c>
      <c r="N112" t="str">
        <f>IF(M112="","",IF(M112&lt;=DATABASE!$I$9,"LOKAL",IF(M112&lt;DATABASE!$J$9,"LUAR KOTA 1",IF($M112&gt;=DATABASE!$J$9,"LUAR KOTA 2",""))))</f>
        <v>LUAR KOTA 1</v>
      </c>
      <c r="O112" s="38" t="str">
        <f>IF('DATA ACCURATE'!L115&lt;&gt;"",'DATA ACCURATE'!L115,"")</f>
        <v>Parjono Bp-Regunung</v>
      </c>
      <c r="Q112" s="38">
        <f t="shared" si="8"/>
        <v>0</v>
      </c>
      <c r="R112" s="38">
        <f t="shared" si="8"/>
        <v>0</v>
      </c>
      <c r="S112" s="38">
        <f t="shared" si="8"/>
        <v>1</v>
      </c>
      <c r="T112" s="38">
        <f t="shared" si="6"/>
        <v>0</v>
      </c>
      <c r="U112" s="38">
        <f t="shared" si="9"/>
        <v>0</v>
      </c>
      <c r="V112" s="38">
        <f t="shared" si="9"/>
        <v>1</v>
      </c>
      <c r="W112" s="38">
        <f t="shared" si="9"/>
        <v>0</v>
      </c>
      <c r="X112" s="38">
        <f t="shared" si="10"/>
        <v>0</v>
      </c>
      <c r="Y112" s="38">
        <f t="shared" si="10"/>
        <v>1</v>
      </c>
      <c r="Z112" s="38">
        <f t="shared" si="10"/>
        <v>0</v>
      </c>
      <c r="AA112" s="38">
        <f t="shared" si="7"/>
        <v>0</v>
      </c>
      <c r="AB112" s="38">
        <f t="shared" si="11"/>
        <v>0</v>
      </c>
      <c r="AC112" s="38">
        <f t="shared" si="12"/>
        <v>0</v>
      </c>
      <c r="AD112" s="38" t="str">
        <f t="shared" si="13"/>
        <v>001001001000</v>
      </c>
      <c r="AG112" s="38"/>
      <c r="AH112" s="35"/>
      <c r="AI112" s="35"/>
      <c r="AJ112" s="38"/>
      <c r="AK112" s="38"/>
      <c r="AL112" s="38"/>
    </row>
    <row r="113" spans="1:38">
      <c r="A113" s="9" t="str">
        <f>IF('DATA ACCURATE'!A116&lt;&gt;"",'DATA ACCURATE'!A116,"")</f>
        <v>SODIK</v>
      </c>
      <c r="B113" s="9" t="str">
        <f>IF('DATA ACCURATE'!D116&lt;&gt;"",'DATA ACCURATE'!D116,"")</f>
        <v>K1906850</v>
      </c>
      <c r="C113" s="38" t="str">
        <f>IF($AD113="000000000000","",INDEX(DATABASE!$W$12:$W$71,MATCH($AD113,DATABASE!$V$12:$V$71,0)))</f>
        <v>B01</v>
      </c>
      <c r="D113" s="34">
        <f>IF(C113="","",IF(E113="",INDEX(DATABASE!$AF$13:$AF$62,MATCH($C113,DATABASE!$AC$13:$AC$62,0)),IF(E113="2x D11",INDEX(DATABASE!$AF$13:$AF$62,MATCH($C113,DATABASE!$AC$13:$AC$62,0))+2*DATABASE!$AF$62,IF(E113="3x D11",INDEX(DATABASE!$AF$13:$AF$62,MATCH($C113,DATABASE!$AC$13:$AC$62,0))+3*DATABASE!$AF$62,""))))</f>
        <v>7600</v>
      </c>
      <c r="E113" s="38" t="str">
        <f>IF(AND($K113="Y",$G113&lt;&gt;"UNYIL",$F113&lt;DATABASE!$O$8),"2x D11",IF(AND($K113="Y",$G113&lt;&gt;"UNYIL",$F113&gt;=DATABASE!$O$8),"3x D11",""))</f>
        <v/>
      </c>
      <c r="F113" s="9">
        <f>IF('DATA ACCURATE'!N116&lt;&gt;"",'DATA ACCURATE'!N116,"")</f>
        <v>5.5</v>
      </c>
      <c r="G113" t="str">
        <f>IF(F113="","",IF(F113&lt;=DATABASE!$I$8,"UNYIL",IF(F113&lt;=DATABASE!$J$8,"KECIL",IF(F113&lt;DATABASE!$K$8,"TANGGUNG",IF(F113&gt;=DATABASE!$K$8,"BESAR","")))))</f>
        <v>TANGGUNG</v>
      </c>
      <c r="H113" s="16" t="str">
        <f>IF('DATA ACCURATE'!J116&lt;&gt;"",'DATA ACCURATE'!J116,"")</f>
        <v>01 OKT 2019</v>
      </c>
      <c r="I113" s="35">
        <f>IF(B113&lt;&gt;"",IFERROR(VLOOKUP(B113,'DATA TIMBANGAN'!G:M,7,FALSE),VLOOKUP(B113,'DATA TIMBANGAN'!G:M,7)),"")</f>
        <v>0.45146990740740739</v>
      </c>
      <c r="J113" s="25" t="str">
        <f>IF(H113&lt;&gt;"",IFERROR(INDEX(DATABASE!$Z$19:$Z$38,MATCH(DATEVALUE(H113),DATABASE!$AA$19:$AA$38,0)),INDEX(DATABASE!$Z$12:$Z$18,MATCH(WEEKDAY(H113,2),DATABASE!$AA$12:$AA$18,0))),"")</f>
        <v>SELASA</v>
      </c>
      <c r="K113" s="25" t="str">
        <f>IF('DATA ACCURATE'!V116&lt;&gt;"",'DATA ACCURATE'!V116,"")</f>
        <v>N</v>
      </c>
      <c r="L113" s="80" t="str">
        <f>IF($H113="","",IF(OR($J113="LIBUR",AND($L112="LIBUR",$O112=$O113)),"LIBUR",IF(AND(OR($L112="LUAR JAM KERJA 1",$L112="LUAR JAM KERJA 2"),OR(OR(AND($H112=$H113,AND(OR($I113&gt;DATABASE!$J$3,$I113&lt;DATABASE!$J$6),((DATEVALUE($H113)+$I113)-(DATEVALUE($H112)+$I112))&lt;DATABASE!$J$6)),AND($H112=$H113,$O112=$O113,OR($I113&gt;DATABASE!$J$6,$I113&lt;DATABASE!$J$3))),AND(($H113-$H112)=1,OR($I113&lt;DATABASE!$I$6,((DATEVALUE($H113)+$I113)-(DATEVALUE($H112)+$I112))&lt;DATABASE!$J$6))),$A113=$A112),"LUAR JAM KERJA 2",IF(AND(OR(WEEKDAY($H113,2)=1,WEEKDAY($H113,2)=2,WEEKDAY($H113,2)=3,WEEKDAY($H113,2)=4,WEEKDAY($H113,2)=5),$I113&lt;=DATABASE!$J$3,$I113&gt;=DATABASE!$I$3),"JAM KERJA",IF(AND(WEEKDAY($H113,2)=6,$I113&lt;=DATABASE!$J$4,$I113&gt;=DATABASE!$I$4),"JAM KERJA","LUAR JAM KERJA 1")))))</f>
        <v>JAM KERJA</v>
      </c>
      <c r="M113" s="33">
        <f>IF('DATA ACCURATE'!T116&lt;&gt;"",IF('DATA ACCURATE'!T116&gt;100,'DATA ACCURATE'!T116/10,'DATA ACCURATE'!T116),"")</f>
        <v>8</v>
      </c>
      <c r="N113" t="str">
        <f>IF(M113="","",IF(M113&lt;=DATABASE!$I$9,"LOKAL",IF(M113&lt;DATABASE!$J$9,"LUAR KOTA 1",IF($M113&gt;=DATABASE!$J$9,"LUAR KOTA 2",""))))</f>
        <v>LOKAL</v>
      </c>
      <c r="O113" s="38" t="str">
        <f>IF('DATA ACCURATE'!L116&lt;&gt;"",'DATA ACCURATE'!L116,"")</f>
        <v>PT. DESA WISATA INDONESIA</v>
      </c>
      <c r="Q113" s="38">
        <f t="shared" si="8"/>
        <v>0</v>
      </c>
      <c r="R113" s="38">
        <f t="shared" si="8"/>
        <v>0</v>
      </c>
      <c r="S113" s="38">
        <f t="shared" si="8"/>
        <v>1</v>
      </c>
      <c r="T113" s="38">
        <f t="shared" si="6"/>
        <v>0</v>
      </c>
      <c r="U113" s="38">
        <f t="shared" si="9"/>
        <v>1</v>
      </c>
      <c r="V113" s="38">
        <f t="shared" si="9"/>
        <v>0</v>
      </c>
      <c r="W113" s="38">
        <f t="shared" si="9"/>
        <v>0</v>
      </c>
      <c r="X113" s="38">
        <f t="shared" si="10"/>
        <v>1</v>
      </c>
      <c r="Y113" s="38">
        <f t="shared" si="10"/>
        <v>0</v>
      </c>
      <c r="Z113" s="38">
        <f t="shared" si="10"/>
        <v>0</v>
      </c>
      <c r="AA113" s="38">
        <f t="shared" si="7"/>
        <v>0</v>
      </c>
      <c r="AB113" s="38">
        <f t="shared" si="11"/>
        <v>0</v>
      </c>
      <c r="AC113" s="38">
        <f t="shared" si="12"/>
        <v>0</v>
      </c>
      <c r="AD113" s="38" t="str">
        <f t="shared" si="13"/>
        <v>001010010000</v>
      </c>
      <c r="AG113" s="38"/>
      <c r="AH113" s="35"/>
      <c r="AI113" s="35"/>
      <c r="AJ113" s="38"/>
      <c r="AK113" s="38"/>
      <c r="AL113" s="38"/>
    </row>
    <row r="114" spans="1:38">
      <c r="A114" s="9" t="str">
        <f>IF('DATA ACCURATE'!A117&lt;&gt;"",'DATA ACCURATE'!A117,"")</f>
        <v>SODIK</v>
      </c>
      <c r="B114" s="9" t="str">
        <f>IF('DATA ACCURATE'!D117&lt;&gt;"",'DATA ACCURATE'!D117,"")</f>
        <v>K1906869</v>
      </c>
      <c r="C114" s="38" t="str">
        <f>IF($AD114="000000000000","",INDEX(DATABASE!$W$12:$W$71,MATCH($AD114,DATABASE!$V$12:$V$71,0)))</f>
        <v>A04</v>
      </c>
      <c r="D114" s="34">
        <f>IF(C114="","",IF(E114="",INDEX(DATABASE!$AF$13:$AF$62,MATCH($C114,DATABASE!$AC$13:$AC$62,0)),IF(E114="2x D11",INDEX(DATABASE!$AF$13:$AF$62,MATCH($C114,DATABASE!$AC$13:$AC$62,0))+2*DATABASE!$AF$62,IF(E114="3x D11",INDEX(DATABASE!$AF$13:$AF$62,MATCH($C114,DATABASE!$AC$13:$AC$62,0))+3*DATABASE!$AF$62,""))))</f>
        <v>8900</v>
      </c>
      <c r="E114" s="38" t="str">
        <f>IF(AND($K114="Y",$G114&lt;&gt;"UNYIL",$F114&lt;DATABASE!$O$8),"2x D11",IF(AND($K114="Y",$G114&lt;&gt;"UNYIL",$F114&gt;=DATABASE!$O$8),"3x D11",""))</f>
        <v/>
      </c>
      <c r="F114" s="9">
        <f>IF('DATA ACCURATE'!N117&lt;&gt;"",'DATA ACCURATE'!N117,"")</f>
        <v>2</v>
      </c>
      <c r="G114" t="str">
        <f>IF(F114="","",IF(F114&lt;=DATABASE!$I$8,"UNYIL",IF(F114&lt;=DATABASE!$J$8,"KECIL",IF(F114&lt;DATABASE!$K$8,"TANGGUNG",IF(F114&gt;=DATABASE!$K$8,"BESAR","")))))</f>
        <v>UNYIL</v>
      </c>
      <c r="H114" s="16" t="str">
        <f>IF('DATA ACCURATE'!J117&lt;&gt;"",'DATA ACCURATE'!J117,"")</f>
        <v>02 OKT 2019</v>
      </c>
      <c r="I114" s="35">
        <f>IF(B114&lt;&gt;"",IFERROR(VLOOKUP(B114,'DATA TIMBANGAN'!G:M,7,FALSE),VLOOKUP(B114,'DATA TIMBANGAN'!G:M,7)),"")</f>
        <v>0.38414351851851852</v>
      </c>
      <c r="J114" s="25" t="str">
        <f>IF(H114&lt;&gt;"",IFERROR(INDEX(DATABASE!$Z$19:$Z$38,MATCH(DATEVALUE(H114),DATABASE!$AA$19:$AA$38,0)),INDEX(DATABASE!$Z$12:$Z$18,MATCH(WEEKDAY(H114,2),DATABASE!$AA$12:$AA$18,0))),"")</f>
        <v>RABU</v>
      </c>
      <c r="K114" s="25" t="str">
        <f>IF('DATA ACCURATE'!V117&lt;&gt;"",'DATA ACCURATE'!V117,"")</f>
        <v>N</v>
      </c>
      <c r="L114" s="80" t="str">
        <f>IF($H114="","",IF(OR($J114="LIBUR",AND($L113="LIBUR",$O113=$O114)),"LIBUR",IF(AND(OR($L113="LUAR JAM KERJA 1",$L113="LUAR JAM KERJA 2"),OR(OR(AND($H113=$H114,AND(OR($I114&gt;DATABASE!$J$3,$I114&lt;DATABASE!$J$6),((DATEVALUE($H114)+$I114)-(DATEVALUE($H113)+$I113))&lt;DATABASE!$J$6)),AND($H113=$H114,$O113=$O114,OR($I114&gt;DATABASE!$J$6,$I114&lt;DATABASE!$J$3))),AND(($H114-$H113)=1,OR($I114&lt;DATABASE!$I$6,((DATEVALUE($H114)+$I114)-(DATEVALUE($H113)+$I113))&lt;DATABASE!$J$6))),$A114=$A113),"LUAR JAM KERJA 2",IF(AND(OR(WEEKDAY($H114,2)=1,WEEKDAY($H114,2)=2,WEEKDAY($H114,2)=3,WEEKDAY($H114,2)=4,WEEKDAY($H114,2)=5),$I114&lt;=DATABASE!$J$3,$I114&gt;=DATABASE!$I$3),"JAM KERJA",IF(AND(WEEKDAY($H114,2)=6,$I114&lt;=DATABASE!$J$4,$I114&gt;=DATABASE!$I$4),"JAM KERJA","LUAR JAM KERJA 1")))))</f>
        <v>JAM KERJA</v>
      </c>
      <c r="M114" s="33">
        <f>IF('DATA ACCURATE'!T117&lt;&gt;"",IF('DATA ACCURATE'!T117&gt;100,'DATA ACCURATE'!T117/10,'DATA ACCURATE'!T117),"")</f>
        <v>30</v>
      </c>
      <c r="N114" t="str">
        <f>IF(M114="","",IF(M114&lt;=DATABASE!$I$9,"LOKAL",IF(M114&lt;DATABASE!$J$9,"LUAR KOTA 1",IF($M114&gt;=DATABASE!$J$9,"LUAR KOTA 2",""))))</f>
        <v>LUAR KOTA 1</v>
      </c>
      <c r="O114" s="38" t="str">
        <f>IF('DATA ACCURATE'!L117&lt;&gt;"",'DATA ACCURATE'!L117,"")</f>
        <v>Hartono Bp-Trangkil Sekaran</v>
      </c>
      <c r="Q114" s="38">
        <f t="shared" si="8"/>
        <v>1</v>
      </c>
      <c r="R114" s="38">
        <f t="shared" si="8"/>
        <v>0</v>
      </c>
      <c r="S114" s="38">
        <f t="shared" si="8"/>
        <v>0</v>
      </c>
      <c r="T114" s="38">
        <f t="shared" si="6"/>
        <v>0</v>
      </c>
      <c r="U114" s="38">
        <f t="shared" si="9"/>
        <v>0</v>
      </c>
      <c r="V114" s="38">
        <f t="shared" si="9"/>
        <v>1</v>
      </c>
      <c r="W114" s="38">
        <f t="shared" si="9"/>
        <v>0</v>
      </c>
      <c r="X114" s="38">
        <f t="shared" si="10"/>
        <v>1</v>
      </c>
      <c r="Y114" s="38">
        <f t="shared" si="10"/>
        <v>0</v>
      </c>
      <c r="Z114" s="38">
        <f t="shared" si="10"/>
        <v>0</v>
      </c>
      <c r="AA114" s="38">
        <f t="shared" si="7"/>
        <v>0</v>
      </c>
      <c r="AB114" s="38">
        <f t="shared" si="11"/>
        <v>0</v>
      </c>
      <c r="AC114" s="38">
        <f t="shared" si="12"/>
        <v>0</v>
      </c>
      <c r="AD114" s="38" t="str">
        <f t="shared" si="13"/>
        <v>100001010000</v>
      </c>
      <c r="AG114" s="38"/>
    </row>
    <row r="115" spans="1:38">
      <c r="A115" s="9" t="str">
        <f>IF('DATA ACCURATE'!A118&lt;&gt;"",'DATA ACCURATE'!A118,"")</f>
        <v>SODIK</v>
      </c>
      <c r="B115" s="9" t="str">
        <f>IF('DATA ACCURATE'!D118&lt;&gt;"",'DATA ACCURATE'!D118,"")</f>
        <v>K1906873</v>
      </c>
      <c r="C115" s="38" t="str">
        <f>IF($AD115="000000000000","",INDEX(DATABASE!$W$12:$W$71,MATCH($AD115,DATABASE!$V$12:$V$71,0)))</f>
        <v>A04</v>
      </c>
      <c r="D115" s="34">
        <f>IF(C115="","",IF(E115="",INDEX(DATABASE!$AF$13:$AF$62,MATCH($C115,DATABASE!$AC$13:$AC$62,0)),IF(E115="2x D11",INDEX(DATABASE!$AF$13:$AF$62,MATCH($C115,DATABASE!$AC$13:$AC$62,0))+2*DATABASE!$AF$62,IF(E115="3x D11",INDEX(DATABASE!$AF$13:$AF$62,MATCH($C115,DATABASE!$AC$13:$AC$62,0))+3*DATABASE!$AF$62,""))))</f>
        <v>8900</v>
      </c>
      <c r="E115" s="38" t="str">
        <f>IF(AND($K115="Y",$G115&lt;&gt;"UNYIL",$F115&lt;DATABASE!$O$8),"2x D11",IF(AND($K115="Y",$G115&lt;&gt;"UNYIL",$F115&gt;=DATABASE!$O$8),"3x D11",""))</f>
        <v/>
      </c>
      <c r="F115" s="9">
        <f>IF('DATA ACCURATE'!N118&lt;&gt;"",'DATA ACCURATE'!N118,"")</f>
        <v>2</v>
      </c>
      <c r="G115" t="str">
        <f>IF(F115="","",IF(F115&lt;=DATABASE!$I$8,"UNYIL",IF(F115&lt;=DATABASE!$J$8,"KECIL",IF(F115&lt;DATABASE!$K$8,"TANGGUNG",IF(F115&gt;=DATABASE!$K$8,"BESAR","")))))</f>
        <v>UNYIL</v>
      </c>
      <c r="H115" s="16" t="str">
        <f>IF('DATA ACCURATE'!J118&lt;&gt;"",'DATA ACCURATE'!J118,"")</f>
        <v>02 OKT 2019</v>
      </c>
      <c r="I115" s="35">
        <f>IF(B115&lt;&gt;"",IFERROR(VLOOKUP(B115,'DATA TIMBANGAN'!G:M,7,FALSE),VLOOKUP(B115,'DATA TIMBANGAN'!G:M,7)),"")</f>
        <v>0.48674768518518513</v>
      </c>
      <c r="J115" s="25" t="str">
        <f>IF(H115&lt;&gt;"",IFERROR(INDEX(DATABASE!$Z$19:$Z$38,MATCH(DATEVALUE(H115),DATABASE!$AA$19:$AA$38,0)),INDEX(DATABASE!$Z$12:$Z$18,MATCH(WEEKDAY(H115,2),DATABASE!$AA$12:$AA$18,0))),"")</f>
        <v>RABU</v>
      </c>
      <c r="K115" s="25" t="str">
        <f>IF('DATA ACCURATE'!V118&lt;&gt;"",'DATA ACCURATE'!V118,"")</f>
        <v>N</v>
      </c>
      <c r="L115" s="80" t="str">
        <f>IF($H115="","",IF(OR($J115="LIBUR",AND($L114="LIBUR",$O114=$O115)),"LIBUR",IF(AND(OR($L114="LUAR JAM KERJA 1",$L114="LUAR JAM KERJA 2"),OR(OR(AND($H114=$H115,AND(OR($I115&gt;DATABASE!$J$3,$I115&lt;DATABASE!$J$6),((DATEVALUE($H115)+$I115)-(DATEVALUE($H114)+$I114))&lt;DATABASE!$J$6)),AND($H114=$H115,$O114=$O115,OR($I115&gt;DATABASE!$J$6,$I115&lt;DATABASE!$J$3))),AND(($H115-$H114)=1,OR($I115&lt;DATABASE!$I$6,((DATEVALUE($H115)+$I115)-(DATEVALUE($H114)+$I114))&lt;DATABASE!$J$6))),$A115=$A114),"LUAR JAM KERJA 2",IF(AND(OR(WEEKDAY($H115,2)=1,WEEKDAY($H115,2)=2,WEEKDAY($H115,2)=3,WEEKDAY($H115,2)=4,WEEKDAY($H115,2)=5),$I115&lt;=DATABASE!$J$3,$I115&gt;=DATABASE!$I$3),"JAM KERJA",IF(AND(WEEKDAY($H115,2)=6,$I115&lt;=DATABASE!$J$4,$I115&gt;=DATABASE!$I$4),"JAM KERJA","LUAR JAM KERJA 1")))))</f>
        <v>JAM KERJA</v>
      </c>
      <c r="M115" s="33">
        <f>IF('DATA ACCURATE'!T118&lt;&gt;"",IF('DATA ACCURATE'!T118&gt;100,'DATA ACCURATE'!T118/10,'DATA ACCURATE'!T118),"")</f>
        <v>30</v>
      </c>
      <c r="N115" t="str">
        <f>IF(M115="","",IF(M115&lt;=DATABASE!$I$9,"LOKAL",IF(M115&lt;DATABASE!$J$9,"LUAR KOTA 1",IF($M115&gt;=DATABASE!$J$9,"LUAR KOTA 2",""))))</f>
        <v>LUAR KOTA 1</v>
      </c>
      <c r="O115" s="38" t="str">
        <f>IF('DATA ACCURATE'!L118&lt;&gt;"",'DATA ACCURATE'!L118,"")</f>
        <v>Hartono Bp-Trangkil Sekaran</v>
      </c>
      <c r="Q115" s="38">
        <f t="shared" si="8"/>
        <v>1</v>
      </c>
      <c r="R115" s="38">
        <f t="shared" si="8"/>
        <v>0</v>
      </c>
      <c r="S115" s="38">
        <f t="shared" si="8"/>
        <v>0</v>
      </c>
      <c r="T115" s="38">
        <f t="shared" si="6"/>
        <v>0</v>
      </c>
      <c r="U115" s="38">
        <f t="shared" si="9"/>
        <v>0</v>
      </c>
      <c r="V115" s="38">
        <f t="shared" si="9"/>
        <v>1</v>
      </c>
      <c r="W115" s="38">
        <f t="shared" si="9"/>
        <v>0</v>
      </c>
      <c r="X115" s="38">
        <f t="shared" si="10"/>
        <v>1</v>
      </c>
      <c r="Y115" s="38">
        <f t="shared" si="10"/>
        <v>0</v>
      </c>
      <c r="Z115" s="38">
        <f t="shared" si="10"/>
        <v>0</v>
      </c>
      <c r="AA115" s="38">
        <f t="shared" si="7"/>
        <v>0</v>
      </c>
      <c r="AB115" s="38">
        <f t="shared" si="11"/>
        <v>0</v>
      </c>
      <c r="AC115" s="38">
        <f t="shared" si="12"/>
        <v>0</v>
      </c>
      <c r="AD115" s="38" t="str">
        <f t="shared" si="13"/>
        <v>100001010000</v>
      </c>
      <c r="AG115" s="38"/>
    </row>
    <row r="116" spans="1:38">
      <c r="A116" s="9" t="str">
        <f>IF('DATA ACCURATE'!A119&lt;&gt;"",'DATA ACCURATE'!A119,"")</f>
        <v>SODIK</v>
      </c>
      <c r="B116" s="9" t="str">
        <f>IF('DATA ACCURATE'!D119&lt;&gt;"",'DATA ACCURATE'!D119,"")</f>
        <v>K1906874</v>
      </c>
      <c r="C116" s="38" t="str">
        <f>IF($AD116="000000000000","",INDEX(DATABASE!$W$12:$W$71,MATCH($AD116,DATABASE!$V$12:$V$71,0)))</f>
        <v>D01</v>
      </c>
      <c r="D116" s="34">
        <f>IF(C116="","",IF(E116="",INDEX(DATABASE!$AF$13:$AF$62,MATCH($C116,DATABASE!$AC$13:$AC$62,0)),IF(E116="2x D11",INDEX(DATABASE!$AF$13:$AF$62,MATCH($C116,DATABASE!$AC$13:$AC$62,0))+2*DATABASE!$AF$62,IF(E116="3x D11",INDEX(DATABASE!$AF$13:$AF$62,MATCH($C116,DATABASE!$AC$13:$AC$62,0))+3*DATABASE!$AF$62,""))))</f>
        <v>6300</v>
      </c>
      <c r="E116" s="38" t="str">
        <f>IF(AND($K116="Y",$G116&lt;&gt;"UNYIL",$F116&lt;DATABASE!$O$8),"2x D11",IF(AND($K116="Y",$G116&lt;&gt;"UNYIL",$F116&gt;=DATABASE!$O$8),"3x D11",""))</f>
        <v/>
      </c>
      <c r="F116" s="9">
        <f>IF('DATA ACCURATE'!N119&lt;&gt;"",'DATA ACCURATE'!N119,"")</f>
        <v>2</v>
      </c>
      <c r="G116" t="str">
        <f>IF(F116="","",IF(F116&lt;=DATABASE!$I$8,"UNYIL",IF(F116&lt;=DATABASE!$J$8,"KECIL",IF(F116&lt;DATABASE!$K$8,"TANGGUNG",IF(F116&gt;=DATABASE!$K$8,"BESAR","")))))</f>
        <v>UNYIL</v>
      </c>
      <c r="H116" s="16" t="str">
        <f>IF('DATA ACCURATE'!J119&lt;&gt;"",'DATA ACCURATE'!J119,"")</f>
        <v>02 OKT 2019</v>
      </c>
      <c r="I116" s="35">
        <f>IF(B116&lt;&gt;"",IFERROR(VLOOKUP(B116,'DATA TIMBANGAN'!G:M,7,FALSE),VLOOKUP(B116,'DATA TIMBANGAN'!G:M,7)),"")</f>
        <v>0.48674768518518513</v>
      </c>
      <c r="J116" s="25" t="str">
        <f>IF(H116&lt;&gt;"",IFERROR(INDEX(DATABASE!$Z$19:$Z$38,MATCH(DATEVALUE(H116),DATABASE!$AA$19:$AA$38,0)),INDEX(DATABASE!$Z$12:$Z$18,MATCH(WEEKDAY(H116,2),DATABASE!$AA$12:$AA$18,0))),"")</f>
        <v>RABU</v>
      </c>
      <c r="K116" s="25" t="str">
        <f>IF('DATA ACCURATE'!V119&lt;&gt;"",'DATA ACCURATE'!V119,"")</f>
        <v>Y</v>
      </c>
      <c r="L116" s="80" t="str">
        <f>IF($H116="","",IF(OR($J116="LIBUR",AND($L115="LIBUR",$O115=$O116)),"LIBUR",IF(AND(OR($L115="LUAR JAM KERJA 1",$L115="LUAR JAM KERJA 2"),OR(OR(AND($H115=$H116,AND(OR($I116&gt;DATABASE!$J$3,$I116&lt;DATABASE!$J$6),((DATEVALUE($H116)+$I116)-(DATEVALUE($H115)+$I115))&lt;DATABASE!$J$6)),AND($H115=$H116,$O115=$O116,OR($I116&gt;DATABASE!$J$6,$I116&lt;DATABASE!$J$3))),AND(($H116-$H115)=1,OR($I116&lt;DATABASE!$I$6,((DATEVALUE($H116)+$I116)-(DATEVALUE($H115)+$I115))&lt;DATABASE!$J$6))),$A116=$A115),"LUAR JAM KERJA 2",IF(AND(OR(WEEKDAY($H116,2)=1,WEEKDAY($H116,2)=2,WEEKDAY($H116,2)=3,WEEKDAY($H116,2)=4,WEEKDAY($H116,2)=5),$I116&lt;=DATABASE!$J$3,$I116&gt;=DATABASE!$I$3),"JAM KERJA",IF(AND(WEEKDAY($H116,2)=6,$I116&lt;=DATABASE!$J$4,$I116&gt;=DATABASE!$I$4),"JAM KERJA","LUAR JAM KERJA 1")))))</f>
        <v>JAM KERJA</v>
      </c>
      <c r="M116" s="33">
        <f>IF('DATA ACCURATE'!T119&lt;&gt;"",IF('DATA ACCURATE'!T119&gt;100,'DATA ACCURATE'!T119/10,'DATA ACCURATE'!T119),"")</f>
        <v>30</v>
      </c>
      <c r="N116" t="str">
        <f>IF(M116="","",IF(M116&lt;=DATABASE!$I$9,"LOKAL",IF(M116&lt;DATABASE!$J$9,"LUAR KOTA 1",IF($M116&gt;=DATABASE!$J$9,"LUAR KOTA 2",""))))</f>
        <v>LUAR KOTA 1</v>
      </c>
      <c r="O116" s="38" t="str">
        <f>IF('DATA ACCURATE'!L119&lt;&gt;"",'DATA ACCURATE'!L119,"")</f>
        <v>Hartono Bp-Trangkil Sekaran</v>
      </c>
      <c r="Q116" s="38">
        <f t="shared" si="8"/>
        <v>1</v>
      </c>
      <c r="R116" s="38">
        <f t="shared" si="8"/>
        <v>0</v>
      </c>
      <c r="S116" s="38">
        <f t="shared" si="8"/>
        <v>0</v>
      </c>
      <c r="T116" s="38">
        <f t="shared" si="6"/>
        <v>0</v>
      </c>
      <c r="U116" s="38">
        <f t="shared" si="9"/>
        <v>0</v>
      </c>
      <c r="V116" s="38">
        <f t="shared" si="9"/>
        <v>1</v>
      </c>
      <c r="W116" s="38">
        <f t="shared" si="9"/>
        <v>0</v>
      </c>
      <c r="X116" s="38">
        <f t="shared" si="10"/>
        <v>1</v>
      </c>
      <c r="Y116" s="38">
        <f t="shared" si="10"/>
        <v>0</v>
      </c>
      <c r="Z116" s="38">
        <f t="shared" si="10"/>
        <v>0</v>
      </c>
      <c r="AA116" s="38">
        <f t="shared" si="7"/>
        <v>0</v>
      </c>
      <c r="AB116" s="38">
        <f t="shared" si="11"/>
        <v>1</v>
      </c>
      <c r="AC116" s="38">
        <f t="shared" si="12"/>
        <v>0</v>
      </c>
      <c r="AD116" s="38" t="str">
        <f t="shared" si="13"/>
        <v>100001010001</v>
      </c>
      <c r="AG116" s="38"/>
    </row>
    <row r="117" spans="1:38">
      <c r="A117" s="9" t="str">
        <f>IF('DATA ACCURATE'!A120&lt;&gt;"",'DATA ACCURATE'!A120,"")</f>
        <v>SODIK</v>
      </c>
      <c r="B117" s="9" t="str">
        <f>IF('DATA ACCURATE'!D120&lt;&gt;"",'DATA ACCURATE'!D120,"")</f>
        <v>K1906875</v>
      </c>
      <c r="C117" s="38" t="str">
        <f>IF($AD117="000000000000","",INDEX(DATABASE!$W$12:$W$71,MATCH($AD117,DATABASE!$V$12:$V$71,0)))</f>
        <v>D01</v>
      </c>
      <c r="D117" s="34">
        <f>IF(C117="","",IF(E117="",INDEX(DATABASE!$AF$13:$AF$62,MATCH($C117,DATABASE!$AC$13:$AC$62,0)),IF(E117="2x D11",INDEX(DATABASE!$AF$13:$AF$62,MATCH($C117,DATABASE!$AC$13:$AC$62,0))+2*DATABASE!$AF$62,IF(E117="3x D11",INDEX(DATABASE!$AF$13:$AF$62,MATCH($C117,DATABASE!$AC$13:$AC$62,0))+3*DATABASE!$AF$62,""))))</f>
        <v>6300</v>
      </c>
      <c r="E117" s="38" t="str">
        <f>IF(AND($K117="Y",$G117&lt;&gt;"UNYIL",$F117&lt;DATABASE!$O$8),"2x D11",IF(AND($K117="Y",$G117&lt;&gt;"UNYIL",$F117&gt;=DATABASE!$O$8),"3x D11",""))</f>
        <v/>
      </c>
      <c r="F117" s="9">
        <f>IF('DATA ACCURATE'!N120&lt;&gt;"",'DATA ACCURATE'!N120,"")</f>
        <v>2</v>
      </c>
      <c r="G117" t="str">
        <f>IF(F117="","",IF(F117&lt;=DATABASE!$I$8,"UNYIL",IF(F117&lt;=DATABASE!$J$8,"KECIL",IF(F117&lt;DATABASE!$K$8,"TANGGUNG",IF(F117&gt;=DATABASE!$K$8,"BESAR","")))))</f>
        <v>UNYIL</v>
      </c>
      <c r="H117" s="16" t="str">
        <f>IF('DATA ACCURATE'!J120&lt;&gt;"",'DATA ACCURATE'!J120,"")</f>
        <v>02 OKT 2019</v>
      </c>
      <c r="I117" s="35">
        <f>IF(B117&lt;&gt;"",IFERROR(VLOOKUP(B117,'DATA TIMBANGAN'!G:M,7,FALSE),VLOOKUP(B117,'DATA TIMBANGAN'!G:M,7)),"")</f>
        <v>0.48674768518518513</v>
      </c>
      <c r="J117" s="25" t="str">
        <f>IF(H117&lt;&gt;"",IFERROR(INDEX(DATABASE!$Z$19:$Z$38,MATCH(DATEVALUE(H117),DATABASE!$AA$19:$AA$38,0)),INDEX(DATABASE!$Z$12:$Z$18,MATCH(WEEKDAY(H117,2),DATABASE!$AA$12:$AA$18,0))),"")</f>
        <v>RABU</v>
      </c>
      <c r="K117" s="25" t="str">
        <f>IF('DATA ACCURATE'!V120&lt;&gt;"",'DATA ACCURATE'!V120,"")</f>
        <v>Y</v>
      </c>
      <c r="L117" s="80" t="str">
        <f>IF($H117="","",IF(OR($J117="LIBUR",AND($L116="LIBUR",$O116=$O117)),"LIBUR",IF(AND(OR($L116="LUAR JAM KERJA 1",$L116="LUAR JAM KERJA 2"),OR(OR(AND($H116=$H117,AND(OR($I117&gt;DATABASE!$J$3,$I117&lt;DATABASE!$J$6),((DATEVALUE($H117)+$I117)-(DATEVALUE($H116)+$I116))&lt;DATABASE!$J$6)),AND($H116=$H117,$O116=$O117,OR($I117&gt;DATABASE!$J$6,$I117&lt;DATABASE!$J$3))),AND(($H117-$H116)=1,OR($I117&lt;DATABASE!$I$6,((DATEVALUE($H117)+$I117)-(DATEVALUE($H116)+$I116))&lt;DATABASE!$J$6))),$A117=$A116),"LUAR JAM KERJA 2",IF(AND(OR(WEEKDAY($H117,2)=1,WEEKDAY($H117,2)=2,WEEKDAY($H117,2)=3,WEEKDAY($H117,2)=4,WEEKDAY($H117,2)=5),$I117&lt;=DATABASE!$J$3,$I117&gt;=DATABASE!$I$3),"JAM KERJA",IF(AND(WEEKDAY($H117,2)=6,$I117&lt;=DATABASE!$J$4,$I117&gt;=DATABASE!$I$4),"JAM KERJA","LUAR JAM KERJA 1")))))</f>
        <v>JAM KERJA</v>
      </c>
      <c r="M117" s="33">
        <f>IF('DATA ACCURATE'!T120&lt;&gt;"",IF('DATA ACCURATE'!T120&gt;100,'DATA ACCURATE'!T120/10,'DATA ACCURATE'!T120),"")</f>
        <v>30</v>
      </c>
      <c r="N117" t="str">
        <f>IF(M117="","",IF(M117&lt;=DATABASE!$I$9,"LOKAL",IF(M117&lt;DATABASE!$J$9,"LUAR KOTA 1",IF($M117&gt;=DATABASE!$J$9,"LUAR KOTA 2",""))))</f>
        <v>LUAR KOTA 1</v>
      </c>
      <c r="O117" s="38" t="str">
        <f>IF('DATA ACCURATE'!L120&lt;&gt;"",'DATA ACCURATE'!L120,"")</f>
        <v>Hartono Bp-Trangkil Sekaran</v>
      </c>
      <c r="Q117" s="38">
        <f t="shared" si="8"/>
        <v>1</v>
      </c>
      <c r="R117" s="38">
        <f t="shared" si="8"/>
        <v>0</v>
      </c>
      <c r="S117" s="38">
        <f t="shared" si="8"/>
        <v>0</v>
      </c>
      <c r="T117" s="38">
        <f t="shared" si="6"/>
        <v>0</v>
      </c>
      <c r="U117" s="38">
        <f t="shared" si="9"/>
        <v>0</v>
      </c>
      <c r="V117" s="38">
        <f t="shared" si="9"/>
        <v>1</v>
      </c>
      <c r="W117" s="38">
        <f t="shared" si="9"/>
        <v>0</v>
      </c>
      <c r="X117" s="38">
        <f t="shared" si="10"/>
        <v>1</v>
      </c>
      <c r="Y117" s="38">
        <f t="shared" si="10"/>
        <v>0</v>
      </c>
      <c r="Z117" s="38">
        <f t="shared" si="10"/>
        <v>0</v>
      </c>
      <c r="AA117" s="38">
        <f t="shared" si="7"/>
        <v>0</v>
      </c>
      <c r="AB117" s="38">
        <f t="shared" si="11"/>
        <v>1</v>
      </c>
      <c r="AC117" s="38">
        <f t="shared" si="12"/>
        <v>0</v>
      </c>
      <c r="AD117" s="38" t="str">
        <f t="shared" si="13"/>
        <v>100001010001</v>
      </c>
      <c r="AG117" s="38"/>
    </row>
    <row r="118" spans="1:38">
      <c r="A118" s="9" t="str">
        <f>IF('DATA ACCURATE'!A121&lt;&gt;"",'DATA ACCURATE'!A121,"")</f>
        <v>SODIK</v>
      </c>
      <c r="B118" s="9" t="str">
        <f>IF('DATA ACCURATE'!D121&lt;&gt;"",'DATA ACCURATE'!D121,"")</f>
        <v>K1906895</v>
      </c>
      <c r="C118" s="38" t="str">
        <f>IF($AD118="000000000000","",INDEX(DATABASE!$W$12:$W$71,MATCH($AD118,DATABASE!$V$12:$V$71,0)))</f>
        <v>C04</v>
      </c>
      <c r="D118" s="34">
        <f>IF(C118="","",IF(E118="",INDEX(DATABASE!$AF$13:$AF$62,MATCH($C118,DATABASE!$AC$13:$AC$62,0)),IF(E118="2x D11",INDEX(DATABASE!$AF$13:$AF$62,MATCH($C118,DATABASE!$AC$13:$AC$62,0))+2*DATABASE!$AF$62,IF(E118="3x D11",INDEX(DATABASE!$AF$13:$AF$62,MATCH($C118,DATABASE!$AC$13:$AC$62,0))+3*DATABASE!$AF$62,""))))</f>
        <v>12700</v>
      </c>
      <c r="E118" s="38" t="str">
        <f>IF(AND($K118="Y",$G118&lt;&gt;"UNYIL",$F118&lt;DATABASE!$O$8),"2x D11",IF(AND($K118="Y",$G118&lt;&gt;"UNYIL",$F118&gt;=DATABASE!$O$8),"3x D11",""))</f>
        <v/>
      </c>
      <c r="F118" s="9">
        <f>IF('DATA ACCURATE'!N121&lt;&gt;"",'DATA ACCURATE'!N121,"")</f>
        <v>7.5</v>
      </c>
      <c r="G118" t="str">
        <f>IF(F118="","",IF(F118&lt;=DATABASE!$I$8,"UNYIL",IF(F118&lt;=DATABASE!$J$8,"KECIL",IF(F118&lt;DATABASE!$K$8,"TANGGUNG",IF(F118&gt;=DATABASE!$K$8,"BESAR","")))))</f>
        <v>BESAR</v>
      </c>
      <c r="H118" s="16" t="str">
        <f>IF('DATA ACCURATE'!J121&lt;&gt;"",'DATA ACCURATE'!J121,"")</f>
        <v>03 OKT 2019</v>
      </c>
      <c r="I118" s="35">
        <f>IF(B118&lt;&gt;"",IFERROR(VLOOKUP(B118,'DATA TIMBANGAN'!G:M,7,FALSE),VLOOKUP(B118,'DATA TIMBANGAN'!G:M,7)),"")</f>
        <v>0.40435185185185185</v>
      </c>
      <c r="J118" s="25" t="str">
        <f>IF(H118&lt;&gt;"",IFERROR(INDEX(DATABASE!$Z$19:$Z$38,MATCH(DATEVALUE(H118),DATABASE!$AA$19:$AA$38,0)),INDEX(DATABASE!$Z$12:$Z$18,MATCH(WEEKDAY(H118,2),DATABASE!$AA$12:$AA$18,0))),"")</f>
        <v>KAMIS</v>
      </c>
      <c r="K118" s="25" t="str">
        <f>IF('DATA ACCURATE'!V121&lt;&gt;"",'DATA ACCURATE'!V121,"")</f>
        <v>N</v>
      </c>
      <c r="L118" s="80" t="str">
        <f>IF($H118="","",IF(OR($J118="LIBUR",AND($L117="LIBUR",$O117=$O118)),"LIBUR",IF(AND(OR($L117="LUAR JAM KERJA 1",$L117="LUAR JAM KERJA 2"),OR(OR(AND($H117=$H118,AND(OR($I118&gt;DATABASE!$J$3,$I118&lt;DATABASE!$J$6),((DATEVALUE($H118)+$I118)-(DATEVALUE($H117)+$I117))&lt;DATABASE!$J$6)),AND($H117=$H118,$O117=$O118,OR($I118&gt;DATABASE!$J$6,$I118&lt;DATABASE!$J$3))),AND(($H118-$H117)=1,OR($I118&lt;DATABASE!$I$6,((DATEVALUE($H118)+$I118)-(DATEVALUE($H117)+$I117))&lt;DATABASE!$J$6))),$A118=$A117),"LUAR JAM KERJA 2",IF(AND(OR(WEEKDAY($H118,2)=1,WEEKDAY($H118,2)=2,WEEKDAY($H118,2)=3,WEEKDAY($H118,2)=4,WEEKDAY($H118,2)=5),$I118&lt;=DATABASE!$J$3,$I118&gt;=DATABASE!$I$3),"JAM KERJA",IF(AND(WEEKDAY($H118,2)=6,$I118&lt;=DATABASE!$J$4,$I118&gt;=DATABASE!$I$4),"JAM KERJA","LUAR JAM KERJA 1")))))</f>
        <v>JAM KERJA</v>
      </c>
      <c r="M118" s="33">
        <f>IF('DATA ACCURATE'!T121&lt;&gt;"",IF('DATA ACCURATE'!T121&gt;100,'DATA ACCURATE'!T121/10,'DATA ACCURATE'!T121),"")</f>
        <v>22</v>
      </c>
      <c r="N118" t="str">
        <f>IF(M118="","",IF(M118&lt;=DATABASE!$I$9,"LOKAL",IF(M118&lt;DATABASE!$J$9,"LUAR KOTA 1",IF($M118&gt;=DATABASE!$J$9,"LUAR KOTA 2",""))))</f>
        <v>LUAR KOTA 1</v>
      </c>
      <c r="O118" s="38" t="str">
        <f>IF('DATA ACCURATE'!L121&lt;&gt;"",'DATA ACCURATE'!L121,"")</f>
        <v>Gatot Bp-Graha Estetika Executive Tahap 2 D41-42</v>
      </c>
      <c r="Q118" s="38">
        <f t="shared" si="8"/>
        <v>0</v>
      </c>
      <c r="R118" s="38">
        <f t="shared" si="8"/>
        <v>0</v>
      </c>
      <c r="S118" s="38">
        <f t="shared" si="8"/>
        <v>0</v>
      </c>
      <c r="T118" s="38">
        <f t="shared" si="6"/>
        <v>1</v>
      </c>
      <c r="U118" s="38">
        <f t="shared" si="9"/>
        <v>0</v>
      </c>
      <c r="V118" s="38">
        <f t="shared" si="9"/>
        <v>1</v>
      </c>
      <c r="W118" s="38">
        <f t="shared" si="9"/>
        <v>0</v>
      </c>
      <c r="X118" s="38">
        <f t="shared" si="10"/>
        <v>1</v>
      </c>
      <c r="Y118" s="38">
        <f t="shared" si="10"/>
        <v>0</v>
      </c>
      <c r="Z118" s="38">
        <f t="shared" si="10"/>
        <v>0</v>
      </c>
      <c r="AA118" s="38">
        <f t="shared" si="7"/>
        <v>0</v>
      </c>
      <c r="AB118" s="38">
        <f t="shared" si="11"/>
        <v>0</v>
      </c>
      <c r="AC118" s="38">
        <f t="shared" si="12"/>
        <v>0</v>
      </c>
      <c r="AD118" s="38" t="str">
        <f t="shared" si="13"/>
        <v>000101010000</v>
      </c>
    </row>
    <row r="119" spans="1:38">
      <c r="A119" s="9" t="str">
        <f>IF('DATA ACCURATE'!A122&lt;&gt;"",'DATA ACCURATE'!A122,"")</f>
        <v>SODIK</v>
      </c>
      <c r="B119" s="9" t="str">
        <f>IF('DATA ACCURATE'!D122&lt;&gt;"",'DATA ACCURATE'!D122,"")</f>
        <v>K1906914</v>
      </c>
      <c r="C119" s="38" t="str">
        <f>IF($AD119="000000000000","",INDEX(DATABASE!$W$12:$W$71,MATCH($AD119,DATABASE!$V$12:$V$71,0)))</f>
        <v>C04</v>
      </c>
      <c r="D119" s="34">
        <f>IF(C119="","",IF(E119="",INDEX(DATABASE!$AF$13:$AF$62,MATCH($C119,DATABASE!$AC$13:$AC$62,0)),IF(E119="2x D11",INDEX(DATABASE!$AF$13:$AF$62,MATCH($C119,DATABASE!$AC$13:$AC$62,0))+2*DATABASE!$AF$62,IF(E119="3x D11",INDEX(DATABASE!$AF$13:$AF$62,MATCH($C119,DATABASE!$AC$13:$AC$62,0))+3*DATABASE!$AF$62,""))))</f>
        <v>12700</v>
      </c>
      <c r="E119" s="38" t="str">
        <f>IF(AND($K119="Y",$G119&lt;&gt;"UNYIL",$F119&lt;DATABASE!$O$8),"2x D11",IF(AND($K119="Y",$G119&lt;&gt;"UNYIL",$F119&gt;=DATABASE!$O$8),"3x D11",""))</f>
        <v/>
      </c>
      <c r="F119" s="9">
        <f>IF('DATA ACCURATE'!N122&lt;&gt;"",'DATA ACCURATE'!N122,"")</f>
        <v>7.5</v>
      </c>
      <c r="G119" t="str">
        <f>IF(F119="","",IF(F119&lt;=DATABASE!$I$8,"UNYIL",IF(F119&lt;=DATABASE!$J$8,"KECIL",IF(F119&lt;DATABASE!$K$8,"TANGGUNG",IF(F119&gt;=DATABASE!$K$8,"BESAR","")))))</f>
        <v>BESAR</v>
      </c>
      <c r="H119" s="16" t="str">
        <f>IF('DATA ACCURATE'!J122&lt;&gt;"",'DATA ACCURATE'!J122,"")</f>
        <v>03 OKT 2019</v>
      </c>
      <c r="I119" s="35">
        <f>IF(B119&lt;&gt;"",IFERROR(VLOOKUP(B119,'DATA TIMBANGAN'!G:M,7,FALSE),VLOOKUP(B119,'DATA TIMBANGAN'!G:M,7)),"")</f>
        <v>0.65319444444444441</v>
      </c>
      <c r="J119" s="25" t="str">
        <f>IF(H119&lt;&gt;"",IFERROR(INDEX(DATABASE!$Z$19:$Z$38,MATCH(DATEVALUE(H119),DATABASE!$AA$19:$AA$38,0)),INDEX(DATABASE!$Z$12:$Z$18,MATCH(WEEKDAY(H119,2),DATABASE!$AA$12:$AA$18,0))),"")</f>
        <v>KAMIS</v>
      </c>
      <c r="K119" s="25" t="str">
        <f>IF('DATA ACCURATE'!V122&lt;&gt;"",'DATA ACCURATE'!V122,"")</f>
        <v>N</v>
      </c>
      <c r="L119" s="80" t="str">
        <f>IF($H119="","",IF(OR($J119="LIBUR",AND($L118="LIBUR",$O118=$O119)),"LIBUR",IF(AND(OR($L118="LUAR JAM KERJA 1",$L118="LUAR JAM KERJA 2"),OR(OR(AND($H118=$H119,AND(OR($I119&gt;DATABASE!$J$3,$I119&lt;DATABASE!$J$6),((DATEVALUE($H119)+$I119)-(DATEVALUE($H118)+$I118))&lt;DATABASE!$J$6)),AND($H118=$H119,$O118=$O119,OR($I119&gt;DATABASE!$J$6,$I119&lt;DATABASE!$J$3))),AND(($H119-$H118)=1,OR($I119&lt;DATABASE!$I$6,((DATEVALUE($H119)+$I119)-(DATEVALUE($H118)+$I118))&lt;DATABASE!$J$6))),$A119=$A118),"LUAR JAM KERJA 2",IF(AND(OR(WEEKDAY($H119,2)=1,WEEKDAY($H119,2)=2,WEEKDAY($H119,2)=3,WEEKDAY($H119,2)=4,WEEKDAY($H119,2)=5),$I119&lt;=DATABASE!$J$3,$I119&gt;=DATABASE!$I$3),"JAM KERJA",IF(AND(WEEKDAY($H119,2)=6,$I119&lt;=DATABASE!$J$4,$I119&gt;=DATABASE!$I$4),"JAM KERJA","LUAR JAM KERJA 1")))))</f>
        <v>JAM KERJA</v>
      </c>
      <c r="M119" s="33">
        <f>IF('DATA ACCURATE'!T122&lt;&gt;"",IF('DATA ACCURATE'!T122&gt;100,'DATA ACCURATE'!T122/10,'DATA ACCURATE'!T122),"")</f>
        <v>32</v>
      </c>
      <c r="N119" t="str">
        <f>IF(M119="","",IF(M119&lt;=DATABASE!$I$9,"LOKAL",IF(M119&lt;DATABASE!$J$9,"LUAR KOTA 1",IF($M119&gt;=DATABASE!$J$9,"LUAR KOTA 2",""))))</f>
        <v>LUAR KOTA 1</v>
      </c>
      <c r="O119" s="38" t="str">
        <f>IF('DATA ACCURATE'!L122&lt;&gt;"",'DATA ACCURATE'!L122,"")</f>
        <v>PT Aya Sophia-Rusunawa Sawah Besar</v>
      </c>
      <c r="Q119" s="38">
        <f t="shared" si="8"/>
        <v>0</v>
      </c>
      <c r="R119" s="38">
        <f t="shared" si="8"/>
        <v>0</v>
      </c>
      <c r="S119" s="38">
        <f t="shared" si="8"/>
        <v>0</v>
      </c>
      <c r="T119" s="38">
        <f t="shared" si="6"/>
        <v>1</v>
      </c>
      <c r="U119" s="38">
        <f t="shared" si="9"/>
        <v>0</v>
      </c>
      <c r="V119" s="38">
        <f t="shared" si="9"/>
        <v>1</v>
      </c>
      <c r="W119" s="38">
        <f t="shared" si="9"/>
        <v>0</v>
      </c>
      <c r="X119" s="38">
        <f t="shared" si="10"/>
        <v>1</v>
      </c>
      <c r="Y119" s="38">
        <f t="shared" si="10"/>
        <v>0</v>
      </c>
      <c r="Z119" s="38">
        <f t="shared" si="10"/>
        <v>0</v>
      </c>
      <c r="AA119" s="38">
        <f t="shared" si="7"/>
        <v>0</v>
      </c>
      <c r="AB119" s="38">
        <f t="shared" si="11"/>
        <v>0</v>
      </c>
      <c r="AC119" s="38">
        <f t="shared" si="12"/>
        <v>0</v>
      </c>
      <c r="AD119" s="38" t="str">
        <f t="shared" si="13"/>
        <v>000101010000</v>
      </c>
    </row>
    <row r="120" spans="1:38">
      <c r="A120" s="9" t="str">
        <f>IF('DATA ACCURATE'!A123&lt;&gt;"",'DATA ACCURATE'!A123,"")</f>
        <v>SODIK</v>
      </c>
      <c r="B120" s="9" t="str">
        <f>IF('DATA ACCURATE'!D123&lt;&gt;"",'DATA ACCURATE'!D123,"")</f>
        <v>K1906939</v>
      </c>
      <c r="C120" s="38" t="str">
        <f>IF($AD120="000000000000","",INDEX(DATABASE!$W$12:$W$71,MATCH($AD120,DATABASE!$V$12:$V$71,0)))</f>
        <v>B01</v>
      </c>
      <c r="D120" s="34">
        <f>IF(C120="","",IF(E120="",INDEX(DATABASE!$AF$13:$AF$62,MATCH($C120,DATABASE!$AC$13:$AC$62,0)),IF(E120="2x D11",INDEX(DATABASE!$AF$13:$AF$62,MATCH($C120,DATABASE!$AC$13:$AC$62,0))+2*DATABASE!$AF$62,IF(E120="3x D11",INDEX(DATABASE!$AF$13:$AF$62,MATCH($C120,DATABASE!$AC$13:$AC$62,0))+3*DATABASE!$AF$62,""))))</f>
        <v>26500</v>
      </c>
      <c r="E120" s="38" t="str">
        <f>IF(AND($K120="Y",$G120&lt;&gt;"UNYIL",$F120&lt;DATABASE!$O$8),"2x D11",IF(AND($K120="Y",$G120&lt;&gt;"UNYIL",$F120&gt;=DATABASE!$O$8),"3x D11",""))</f>
        <v>3x D11</v>
      </c>
      <c r="F120" s="9">
        <f>IF('DATA ACCURATE'!N123&lt;&gt;"",'DATA ACCURATE'!N123,"")</f>
        <v>6</v>
      </c>
      <c r="G120" t="str">
        <f>IF(F120="","",IF(F120&lt;=DATABASE!$I$8,"UNYIL",IF(F120&lt;=DATABASE!$J$8,"KECIL",IF(F120&lt;DATABASE!$K$8,"TANGGUNG",IF(F120&gt;=DATABASE!$K$8,"BESAR","")))))</f>
        <v>TANGGUNG</v>
      </c>
      <c r="H120" s="16" t="str">
        <f>IF('DATA ACCURATE'!J123&lt;&gt;"",'DATA ACCURATE'!J123,"")</f>
        <v>04 OKT 2019</v>
      </c>
      <c r="I120" s="35">
        <f>IF(B120&lt;&gt;"",IFERROR(VLOOKUP(B120,'DATA TIMBANGAN'!G:M,7,FALSE),VLOOKUP(B120,'DATA TIMBANGAN'!G:M,7)),"")</f>
        <v>0.53270833333333334</v>
      </c>
      <c r="J120" s="25" t="str">
        <f>IF(H120&lt;&gt;"",IFERROR(INDEX(DATABASE!$Z$19:$Z$38,MATCH(DATEVALUE(H120),DATABASE!$AA$19:$AA$38,0)),INDEX(DATABASE!$Z$12:$Z$18,MATCH(WEEKDAY(H120,2),DATABASE!$AA$12:$AA$18,0))),"")</f>
        <v>JUMAT</v>
      </c>
      <c r="K120" s="25" t="str">
        <f>IF('DATA ACCURATE'!V123&lt;&gt;"",'DATA ACCURATE'!V123,"")</f>
        <v>Y</v>
      </c>
      <c r="L120" s="80" t="str">
        <f>IF($H120="","",IF(OR($J120="LIBUR",AND($L119="LIBUR",$O119=$O120)),"LIBUR",IF(AND(OR($L119="LUAR JAM KERJA 1",$L119="LUAR JAM KERJA 2"),OR(OR(AND($H119=$H120,AND(OR($I120&gt;DATABASE!$J$3,$I120&lt;DATABASE!$J$6),((DATEVALUE($H120)+$I120)-(DATEVALUE($H119)+$I119))&lt;DATABASE!$J$6)),AND($H119=$H120,$O119=$O120,OR($I120&gt;DATABASE!$J$6,$I120&lt;DATABASE!$J$3))),AND(($H120-$H119)=1,OR($I120&lt;DATABASE!$I$6,((DATEVALUE($H120)+$I120)-(DATEVALUE($H119)+$I119))&lt;DATABASE!$J$6))),$A120=$A119),"LUAR JAM KERJA 2",IF(AND(OR(WEEKDAY($H120,2)=1,WEEKDAY($H120,2)=2,WEEKDAY($H120,2)=3,WEEKDAY($H120,2)=4,WEEKDAY($H120,2)=5),$I120&lt;=DATABASE!$J$3,$I120&gt;=DATABASE!$I$3),"JAM KERJA",IF(AND(WEEKDAY($H120,2)=6,$I120&lt;=DATABASE!$J$4,$I120&gt;=DATABASE!$I$4),"JAM KERJA","LUAR JAM KERJA 1")))))</f>
        <v>JAM KERJA</v>
      </c>
      <c r="M120" s="33">
        <f>IF('DATA ACCURATE'!T123&lt;&gt;"",IF('DATA ACCURATE'!T123&gt;100,'DATA ACCURATE'!T123/10,'DATA ACCURATE'!T123),"")</f>
        <v>1</v>
      </c>
      <c r="N120" t="str">
        <f>IF(M120="","",IF(M120&lt;=DATABASE!$I$9,"LOKAL",IF(M120&lt;DATABASE!$J$9,"LUAR KOTA 1",IF($M120&gt;=DATABASE!$J$9,"LUAR KOTA 2",""))))</f>
        <v>LOKAL</v>
      </c>
      <c r="O120" s="38" t="str">
        <f>IF('DATA ACCURATE'!L123&lt;&gt;"",'DATA ACCURATE'!L123,"")</f>
        <v>Asnawi Bp-Sendang Elo Banyumanik</v>
      </c>
      <c r="Q120" s="38">
        <f t="shared" si="8"/>
        <v>0</v>
      </c>
      <c r="R120" s="38">
        <f t="shared" si="8"/>
        <v>0</v>
      </c>
      <c r="S120" s="38">
        <f t="shared" si="8"/>
        <v>1</v>
      </c>
      <c r="T120" s="38">
        <f t="shared" si="6"/>
        <v>0</v>
      </c>
      <c r="U120" s="38">
        <f t="shared" si="9"/>
        <v>1</v>
      </c>
      <c r="V120" s="38">
        <f t="shared" si="9"/>
        <v>0</v>
      </c>
      <c r="W120" s="38">
        <f t="shared" si="9"/>
        <v>0</v>
      </c>
      <c r="X120" s="38">
        <f t="shared" si="10"/>
        <v>1</v>
      </c>
      <c r="Y120" s="38">
        <f t="shared" si="10"/>
        <v>0</v>
      </c>
      <c r="Z120" s="38">
        <f t="shared" si="10"/>
        <v>0</v>
      </c>
      <c r="AA120" s="38">
        <f t="shared" si="7"/>
        <v>0</v>
      </c>
      <c r="AB120" s="38">
        <f t="shared" si="11"/>
        <v>0</v>
      </c>
      <c r="AC120" s="38">
        <f t="shared" si="12"/>
        <v>3</v>
      </c>
      <c r="AD120" s="38" t="str">
        <f t="shared" si="13"/>
        <v>001010010000</v>
      </c>
    </row>
    <row r="121" spans="1:38">
      <c r="A121" s="9" t="str">
        <f>IF('DATA ACCURATE'!A124&lt;&gt;"",'DATA ACCURATE'!A124,"")</f>
        <v>SODIK</v>
      </c>
      <c r="B121" s="9" t="str">
        <f>IF('DATA ACCURATE'!D124&lt;&gt;"",'DATA ACCURATE'!D124,"")</f>
        <v>K1906957</v>
      </c>
      <c r="C121" s="38" t="str">
        <f>IF($AD121="000000000000","",INDEX(DATABASE!$W$12:$W$71,MATCH($AD121,DATABASE!$V$12:$V$71,0)))</f>
        <v>B04</v>
      </c>
      <c r="D121" s="34">
        <f>IF(C121="","",IF(E121="",INDEX(DATABASE!$AF$13:$AF$62,MATCH($C121,DATABASE!$AC$13:$AC$62,0)),IF(E121="2x D11",INDEX(DATABASE!$AF$13:$AF$62,MATCH($C121,DATABASE!$AC$13:$AC$62,0))+2*DATABASE!$AF$62,IF(E121="3x D11",INDEX(DATABASE!$AF$13:$AF$62,MATCH($C121,DATABASE!$AC$13:$AC$62,0))+3*DATABASE!$AF$62,""))))</f>
        <v>10600</v>
      </c>
      <c r="E121" s="38" t="str">
        <f>IF(AND($K121="Y",$G121&lt;&gt;"UNYIL",$F121&lt;DATABASE!$O$8),"2x D11",IF(AND($K121="Y",$G121&lt;&gt;"UNYIL",$F121&gt;=DATABASE!$O$8),"3x D11",""))</f>
        <v/>
      </c>
      <c r="F121" s="9">
        <f>IF('DATA ACCURATE'!N124&lt;&gt;"",'DATA ACCURATE'!N124,"")</f>
        <v>6</v>
      </c>
      <c r="G121" t="str">
        <f>IF(F121="","",IF(F121&lt;=DATABASE!$I$8,"UNYIL",IF(F121&lt;=DATABASE!$J$8,"KECIL",IF(F121&lt;DATABASE!$K$8,"TANGGUNG",IF(F121&gt;=DATABASE!$K$8,"BESAR","")))))</f>
        <v>TANGGUNG</v>
      </c>
      <c r="H121" s="16" t="str">
        <f>IF('DATA ACCURATE'!J124&lt;&gt;"",'DATA ACCURATE'!J124,"")</f>
        <v>04 OKT 2019</v>
      </c>
      <c r="I121" s="35">
        <f>IF(B121&lt;&gt;"",IFERROR(VLOOKUP(B121,'DATA TIMBANGAN'!G:M,7,FALSE),VLOOKUP(B121,'DATA TIMBANGAN'!G:M,7)),"")</f>
        <v>0.62105324074074075</v>
      </c>
      <c r="J121" s="25" t="str">
        <f>IF(H121&lt;&gt;"",IFERROR(INDEX(DATABASE!$Z$19:$Z$38,MATCH(DATEVALUE(H121),DATABASE!$AA$19:$AA$38,0)),INDEX(DATABASE!$Z$12:$Z$18,MATCH(WEEKDAY(H121,2),DATABASE!$AA$12:$AA$18,0))),"")</f>
        <v>JUMAT</v>
      </c>
      <c r="K121" s="25" t="str">
        <f>IF('DATA ACCURATE'!V124&lt;&gt;"",'DATA ACCURATE'!V124,"")</f>
        <v>N</v>
      </c>
      <c r="L121" s="80" t="str">
        <f>IF($H121="","",IF(OR($J121="LIBUR",AND($L120="LIBUR",$O120=$O121)),"LIBUR",IF(AND(OR($L120="LUAR JAM KERJA 1",$L120="LUAR JAM KERJA 2"),OR(OR(AND($H120=$H121,AND(OR($I121&gt;DATABASE!$J$3,$I121&lt;DATABASE!$J$6),((DATEVALUE($H121)+$I121)-(DATEVALUE($H120)+$I120))&lt;DATABASE!$J$6)),AND($H120=$H121,$O120=$O121,OR($I121&gt;DATABASE!$J$6,$I121&lt;DATABASE!$J$3))),AND(($H121-$H120)=1,OR($I121&lt;DATABASE!$I$6,((DATEVALUE($H121)+$I121)-(DATEVALUE($H120)+$I120))&lt;DATABASE!$J$6))),$A121=$A120),"LUAR JAM KERJA 2",IF(AND(OR(WEEKDAY($H121,2)=1,WEEKDAY($H121,2)=2,WEEKDAY($H121,2)=3,WEEKDAY($H121,2)=4,WEEKDAY($H121,2)=5),$I121&lt;=DATABASE!$J$3,$I121&gt;=DATABASE!$I$3),"JAM KERJA",IF(AND(WEEKDAY($H121,2)=6,$I121&lt;=DATABASE!$J$4,$I121&gt;=DATABASE!$I$4),"JAM KERJA","LUAR JAM KERJA 1")))))</f>
        <v>JAM KERJA</v>
      </c>
      <c r="M121" s="33">
        <f>IF('DATA ACCURATE'!T124&lt;&gt;"",IF('DATA ACCURATE'!T124&gt;100,'DATA ACCURATE'!T124/10,'DATA ACCURATE'!T124),"")</f>
        <v>32</v>
      </c>
      <c r="N121" t="str">
        <f>IF(M121="","",IF(M121&lt;=DATABASE!$I$9,"LOKAL",IF(M121&lt;DATABASE!$J$9,"LUAR KOTA 1",IF($M121&gt;=DATABASE!$J$9,"LUAR KOTA 2",""))))</f>
        <v>LUAR KOTA 1</v>
      </c>
      <c r="O121" s="38" t="str">
        <f>IF('DATA ACCURATE'!L124&lt;&gt;"",'DATA ACCURATE'!L124,"")</f>
        <v>KSO PT. DUTA MAS INDAH - PT. SARI MAS INDAH SEJAHTERA-Sirkuit Mijen</v>
      </c>
      <c r="Q121" s="38">
        <f t="shared" si="8"/>
        <v>0</v>
      </c>
      <c r="R121" s="38">
        <f t="shared" si="8"/>
        <v>0</v>
      </c>
      <c r="S121" s="38">
        <f t="shared" si="8"/>
        <v>1</v>
      </c>
      <c r="T121" s="38">
        <f t="shared" si="6"/>
        <v>0</v>
      </c>
      <c r="U121" s="38">
        <f t="shared" si="9"/>
        <v>0</v>
      </c>
      <c r="V121" s="38">
        <f t="shared" si="9"/>
        <v>1</v>
      </c>
      <c r="W121" s="38">
        <f t="shared" si="9"/>
        <v>0</v>
      </c>
      <c r="X121" s="38">
        <f t="shared" si="10"/>
        <v>1</v>
      </c>
      <c r="Y121" s="38">
        <f t="shared" si="10"/>
        <v>0</v>
      </c>
      <c r="Z121" s="38">
        <f t="shared" si="10"/>
        <v>0</v>
      </c>
      <c r="AA121" s="38">
        <f t="shared" si="7"/>
        <v>0</v>
      </c>
      <c r="AB121" s="38">
        <f t="shared" si="11"/>
        <v>0</v>
      </c>
      <c r="AC121" s="38">
        <f t="shared" si="12"/>
        <v>0</v>
      </c>
      <c r="AD121" s="38" t="str">
        <f t="shared" si="13"/>
        <v>001001010000</v>
      </c>
    </row>
    <row r="122" spans="1:38">
      <c r="A122" s="9" t="str">
        <f>IF('DATA ACCURATE'!A125&lt;&gt;"",'DATA ACCURATE'!A125,"")</f>
        <v>SODIK</v>
      </c>
      <c r="B122" s="9" t="str">
        <f>IF('DATA ACCURATE'!D125&lt;&gt;"",'DATA ACCURATE'!D125,"")</f>
        <v>K1906995</v>
      </c>
      <c r="C122" s="38" t="str">
        <f>IF($AD122="000000000000","",INDEX(DATABASE!$W$12:$W$71,MATCH($AD122,DATABASE!$V$12:$V$71,0)))</f>
        <v>B04</v>
      </c>
      <c r="D122" s="34">
        <f>IF(C122="","",IF(E122="",INDEX(DATABASE!$AF$13:$AF$62,MATCH($C122,DATABASE!$AC$13:$AC$62,0)),IF(E122="2x D11",INDEX(DATABASE!$AF$13:$AF$62,MATCH($C122,DATABASE!$AC$13:$AC$62,0))+2*DATABASE!$AF$62,IF(E122="3x D11",INDEX(DATABASE!$AF$13:$AF$62,MATCH($C122,DATABASE!$AC$13:$AC$62,0))+3*DATABASE!$AF$62,""))))</f>
        <v>10600</v>
      </c>
      <c r="E122" s="38" t="str">
        <f>IF(AND($K122="Y",$G122&lt;&gt;"UNYIL",$F122&lt;DATABASE!$O$8),"2x D11",IF(AND($K122="Y",$G122&lt;&gt;"UNYIL",$F122&gt;=DATABASE!$O$8),"3x D11",""))</f>
        <v/>
      </c>
      <c r="F122" s="9">
        <f>IF('DATA ACCURATE'!N125&lt;&gt;"",'DATA ACCURATE'!N125,"")</f>
        <v>6.5</v>
      </c>
      <c r="G122" t="str">
        <f>IF(F122="","",IF(F122&lt;=DATABASE!$I$8,"UNYIL",IF(F122&lt;=DATABASE!$J$8,"KECIL",IF(F122&lt;DATABASE!$K$8,"TANGGUNG",IF(F122&gt;=DATABASE!$K$8,"BESAR","")))))</f>
        <v>TANGGUNG</v>
      </c>
      <c r="H122" s="16" t="str">
        <f>IF('DATA ACCURATE'!J125&lt;&gt;"",'DATA ACCURATE'!J125,"")</f>
        <v>05 OKT 2019</v>
      </c>
      <c r="I122" s="35">
        <f>IF(B122&lt;&gt;"",IFERROR(VLOOKUP(B122,'DATA TIMBANGAN'!G:M,7,FALSE),VLOOKUP(B122,'DATA TIMBANGAN'!G:M,7)),"")</f>
        <v>0.45284722222222223</v>
      </c>
      <c r="J122" s="25" t="str">
        <f>IF(H122&lt;&gt;"",IFERROR(INDEX(DATABASE!$Z$19:$Z$38,MATCH(DATEVALUE(H122),DATABASE!$AA$19:$AA$38,0)),INDEX(DATABASE!$Z$12:$Z$18,MATCH(WEEKDAY(H122,2),DATABASE!$AA$12:$AA$18,0))),"")</f>
        <v>SABTU</v>
      </c>
      <c r="K122" s="25" t="str">
        <f>IF('DATA ACCURATE'!V125&lt;&gt;"",'DATA ACCURATE'!V125,"")</f>
        <v>N</v>
      </c>
      <c r="L122" s="80" t="str">
        <f>IF($H122="","",IF(OR($J122="LIBUR",AND($L121="LIBUR",$O121=$O122)),"LIBUR",IF(AND(OR($L121="LUAR JAM KERJA 1",$L121="LUAR JAM KERJA 2"),OR(OR(AND($H121=$H122,AND(OR($I122&gt;DATABASE!$J$3,$I122&lt;DATABASE!$J$6),((DATEVALUE($H122)+$I122)-(DATEVALUE($H121)+$I121))&lt;DATABASE!$J$6)),AND($H121=$H122,$O121=$O122,OR($I122&gt;DATABASE!$J$6,$I122&lt;DATABASE!$J$3))),AND(($H122-$H121)=1,OR($I122&lt;DATABASE!$I$6,((DATEVALUE($H122)+$I122)-(DATEVALUE($H121)+$I121))&lt;DATABASE!$J$6))),$A122=$A121),"LUAR JAM KERJA 2",IF(AND(OR(WEEKDAY($H122,2)=1,WEEKDAY($H122,2)=2,WEEKDAY($H122,2)=3,WEEKDAY($H122,2)=4,WEEKDAY($H122,2)=5),$I122&lt;=DATABASE!$J$3,$I122&gt;=DATABASE!$I$3),"JAM KERJA",IF(AND(WEEKDAY($H122,2)=6,$I122&lt;=DATABASE!$J$4,$I122&gt;=DATABASE!$I$4),"JAM KERJA","LUAR JAM KERJA 1")))))</f>
        <v>JAM KERJA</v>
      </c>
      <c r="M122" s="33">
        <f>IF('DATA ACCURATE'!T125&lt;&gt;"",IF('DATA ACCURATE'!T125&gt;100,'DATA ACCURATE'!T125/10,'DATA ACCURATE'!T125),"")</f>
        <v>21</v>
      </c>
      <c r="N122" t="str">
        <f>IF(M122="","",IF(M122&lt;=DATABASE!$I$9,"LOKAL",IF(M122&lt;DATABASE!$J$9,"LUAR KOTA 1",IF($M122&gt;=DATABASE!$J$9,"LUAR KOTA 2",""))))</f>
        <v>LUAR KOTA 1</v>
      </c>
      <c r="O122" s="38" t="str">
        <f>IF('DATA ACCURATE'!L125&lt;&gt;"",'DATA ACCURATE'!L125,"")</f>
        <v>PT Artadinata Azzahra Sejahtera-Revitalisasi Lap Pancasila</v>
      </c>
      <c r="Q122" s="38">
        <f t="shared" si="8"/>
        <v>0</v>
      </c>
      <c r="R122" s="38">
        <f t="shared" si="8"/>
        <v>0</v>
      </c>
      <c r="S122" s="38">
        <f t="shared" si="8"/>
        <v>1</v>
      </c>
      <c r="T122" s="38">
        <f t="shared" si="6"/>
        <v>0</v>
      </c>
      <c r="U122" s="38">
        <f t="shared" si="9"/>
        <v>0</v>
      </c>
      <c r="V122" s="38">
        <f t="shared" si="9"/>
        <v>1</v>
      </c>
      <c r="W122" s="38">
        <f t="shared" si="9"/>
        <v>0</v>
      </c>
      <c r="X122" s="38">
        <f t="shared" si="10"/>
        <v>1</v>
      </c>
      <c r="Y122" s="38">
        <f t="shared" si="10"/>
        <v>0</v>
      </c>
      <c r="Z122" s="38">
        <f t="shared" si="10"/>
        <v>0</v>
      </c>
      <c r="AA122" s="38">
        <f t="shared" si="7"/>
        <v>0</v>
      </c>
      <c r="AB122" s="38">
        <f t="shared" si="11"/>
        <v>0</v>
      </c>
      <c r="AC122" s="38">
        <f t="shared" si="12"/>
        <v>0</v>
      </c>
      <c r="AD122" s="38" t="str">
        <f t="shared" si="13"/>
        <v>001001010000</v>
      </c>
    </row>
    <row r="123" spans="1:38">
      <c r="A123" s="9" t="str">
        <f>IF('DATA ACCURATE'!A126&lt;&gt;"",'DATA ACCURATE'!A126,"")</f>
        <v>SODIK</v>
      </c>
      <c r="B123" s="9" t="str">
        <f>IF('DATA ACCURATE'!D126&lt;&gt;"",'DATA ACCURATE'!D126,"")</f>
        <v>K1907022</v>
      </c>
      <c r="C123" s="38" t="str">
        <f>IF($AD123="000000000000","",INDEX(DATABASE!$W$12:$W$71,MATCH($AD123,DATABASE!$V$12:$V$71,0)))</f>
        <v>B05</v>
      </c>
      <c r="D123" s="34">
        <f>IF(C123="","",IF(E123="",INDEX(DATABASE!$AF$13:$AF$62,MATCH($C123,DATABASE!$AC$13:$AC$62,0)),IF(E123="2x D11",INDEX(DATABASE!$AF$13:$AF$62,MATCH($C123,DATABASE!$AC$13:$AC$62,0))+2*DATABASE!$AF$62,IF(E123="3x D11",INDEX(DATABASE!$AF$13:$AF$62,MATCH($C123,DATABASE!$AC$13:$AC$62,0))+3*DATABASE!$AF$62,""))))</f>
        <v>15900</v>
      </c>
      <c r="E123" s="38" t="str">
        <f>IF(AND($K123="Y",$G123&lt;&gt;"UNYIL",$F123&lt;DATABASE!$O$8),"2x D11",IF(AND($K123="Y",$G123&lt;&gt;"UNYIL",$F123&gt;=DATABASE!$O$8),"3x D11",""))</f>
        <v/>
      </c>
      <c r="F123" s="9">
        <f>IF('DATA ACCURATE'!N126&lt;&gt;"",'DATA ACCURATE'!N126,"")</f>
        <v>6.5</v>
      </c>
      <c r="G123" t="str">
        <f>IF(F123="","",IF(F123&lt;=DATABASE!$I$8,"UNYIL",IF(F123&lt;=DATABASE!$J$8,"KECIL",IF(F123&lt;DATABASE!$K$8,"TANGGUNG",IF(F123&gt;=DATABASE!$K$8,"BESAR","")))))</f>
        <v>TANGGUNG</v>
      </c>
      <c r="H123" s="16" t="str">
        <f>IF('DATA ACCURATE'!J126&lt;&gt;"",'DATA ACCURATE'!J126,"")</f>
        <v>05 OKT 2019</v>
      </c>
      <c r="I123" s="35">
        <f>IF(B123&lt;&gt;"",IFERROR(VLOOKUP(B123,'DATA TIMBANGAN'!G:M,7,FALSE),VLOOKUP(B123,'DATA TIMBANGAN'!G:M,7)),"")</f>
        <v>0.77478009259259262</v>
      </c>
      <c r="J123" s="25" t="str">
        <f>IF(H123&lt;&gt;"",IFERROR(INDEX(DATABASE!$Z$19:$Z$38,MATCH(DATEVALUE(H123),DATABASE!$AA$19:$AA$38,0)),INDEX(DATABASE!$Z$12:$Z$18,MATCH(WEEKDAY(H123,2),DATABASE!$AA$12:$AA$18,0))),"")</f>
        <v>SABTU</v>
      </c>
      <c r="K123" s="25" t="str">
        <f>IF('DATA ACCURATE'!V126&lt;&gt;"",'DATA ACCURATE'!V126,"")</f>
        <v>N</v>
      </c>
      <c r="L123" s="80" t="str">
        <f>IF($H123="","",IF(OR($J123="LIBUR",AND($L122="LIBUR",$O122=$O123)),"LIBUR",IF(AND(OR($L122="LUAR JAM KERJA 1",$L122="LUAR JAM KERJA 2"),OR(OR(AND($H122=$H123,AND(OR($I123&gt;DATABASE!$J$3,$I123&lt;DATABASE!$J$6),((DATEVALUE($H123)+$I123)-(DATEVALUE($H122)+$I122))&lt;DATABASE!$J$6)),AND($H122=$H123,$O122=$O123,OR($I123&gt;DATABASE!$J$6,$I123&lt;DATABASE!$J$3))),AND(($H123-$H122)=1,OR($I123&lt;DATABASE!$I$6,((DATEVALUE($H123)+$I123)-(DATEVALUE($H122)+$I122))&lt;DATABASE!$J$6))),$A123=$A122),"LUAR JAM KERJA 2",IF(AND(OR(WEEKDAY($H123,2)=1,WEEKDAY($H123,2)=2,WEEKDAY($H123,2)=3,WEEKDAY($H123,2)=4,WEEKDAY($H123,2)=5),$I123&lt;=DATABASE!$J$3,$I123&gt;=DATABASE!$I$3),"JAM KERJA",IF(AND(WEEKDAY($H123,2)=6,$I123&lt;=DATABASE!$J$4,$I123&gt;=DATABASE!$I$4),"JAM KERJA","LUAR JAM KERJA 1")))))</f>
        <v>LUAR JAM KERJA 1</v>
      </c>
      <c r="M123" s="33">
        <f>IF('DATA ACCURATE'!T126&lt;&gt;"",IF('DATA ACCURATE'!T126&gt;100,'DATA ACCURATE'!T126/10,'DATA ACCURATE'!T126),"")</f>
        <v>35</v>
      </c>
      <c r="N123" t="str">
        <f>IF(M123="","",IF(M123&lt;=DATABASE!$I$9,"LOKAL",IF(M123&lt;DATABASE!$J$9,"LUAR KOTA 1",IF($M123&gt;=DATABASE!$J$9,"LUAR KOTA 2",""))))</f>
        <v>LUAR KOTA 1</v>
      </c>
      <c r="O123" s="38" t="str">
        <f>IF('DATA ACCURATE'!L126&lt;&gt;"",'DATA ACCURATE'!L126,"")</f>
        <v>Parjono Bp-Regunung</v>
      </c>
      <c r="Q123" s="38">
        <f t="shared" si="8"/>
        <v>0</v>
      </c>
      <c r="R123" s="38">
        <f t="shared" si="8"/>
        <v>0</v>
      </c>
      <c r="S123" s="38">
        <f t="shared" si="8"/>
        <v>1</v>
      </c>
      <c r="T123" s="38">
        <f t="shared" si="6"/>
        <v>0</v>
      </c>
      <c r="U123" s="38">
        <f t="shared" si="9"/>
        <v>0</v>
      </c>
      <c r="V123" s="38">
        <f t="shared" si="9"/>
        <v>1</v>
      </c>
      <c r="W123" s="38">
        <f t="shared" si="9"/>
        <v>0</v>
      </c>
      <c r="X123" s="38">
        <f t="shared" si="10"/>
        <v>0</v>
      </c>
      <c r="Y123" s="38">
        <f t="shared" si="10"/>
        <v>1</v>
      </c>
      <c r="Z123" s="38">
        <f t="shared" si="10"/>
        <v>0</v>
      </c>
      <c r="AA123" s="38">
        <f t="shared" si="7"/>
        <v>0</v>
      </c>
      <c r="AB123" s="38">
        <f t="shared" si="11"/>
        <v>0</v>
      </c>
      <c r="AC123" s="38">
        <f t="shared" si="12"/>
        <v>0</v>
      </c>
      <c r="AD123" s="38" t="str">
        <f t="shared" si="13"/>
        <v>001001001000</v>
      </c>
    </row>
    <row r="124" spans="1:38">
      <c r="A124" s="9" t="str">
        <f>IF('DATA ACCURATE'!A127&lt;&gt;"",'DATA ACCURATE'!A127,"")</f>
        <v>SOLIKIN</v>
      </c>
      <c r="B124" s="9" t="str">
        <f>IF('DATA ACCURATE'!D127&lt;&gt;"",'DATA ACCURATE'!D127,"")</f>
        <v>K1906908</v>
      </c>
      <c r="C124" s="38" t="str">
        <f>IF($AD124="000000000000","",INDEX(DATABASE!$W$12:$W$71,MATCH($AD124,DATABASE!$V$12:$V$71,0)))</f>
        <v>A01</v>
      </c>
      <c r="D124" s="34">
        <f>IF(C124="","",IF(E124="",INDEX(DATABASE!$AF$13:$AF$62,MATCH($C124,DATABASE!$AC$13:$AC$62,0)),IF(E124="2x D11",INDEX(DATABASE!$AF$13:$AF$62,MATCH($C124,DATABASE!$AC$13:$AC$62,0))+2*DATABASE!$AF$62,IF(E124="3x D11",INDEX(DATABASE!$AF$13:$AF$62,MATCH($C124,DATABASE!$AC$13:$AC$62,0))+3*DATABASE!$AF$62,""))))</f>
        <v>6300</v>
      </c>
      <c r="E124" s="38" t="str">
        <f>IF(AND($K124="Y",$G124&lt;&gt;"UNYIL",$F124&lt;DATABASE!$O$8),"2x D11",IF(AND($K124="Y",$G124&lt;&gt;"UNYIL",$F124&gt;=DATABASE!$O$8),"3x D11",""))</f>
        <v/>
      </c>
      <c r="F124" s="9">
        <f>IF('DATA ACCURATE'!N127&lt;&gt;"",'DATA ACCURATE'!N127,"")</f>
        <v>2.5</v>
      </c>
      <c r="G124" t="str">
        <f>IF(F124="","",IF(F124&lt;=DATABASE!$I$8,"UNYIL",IF(F124&lt;=DATABASE!$J$8,"KECIL",IF(F124&lt;DATABASE!$K$8,"TANGGUNG",IF(F124&gt;=DATABASE!$K$8,"BESAR","")))))</f>
        <v>KECIL</v>
      </c>
      <c r="H124" s="16" t="str">
        <f>IF('DATA ACCURATE'!J127&lt;&gt;"",'DATA ACCURATE'!J127,"")</f>
        <v>03 OKT 2019</v>
      </c>
      <c r="I124" s="35">
        <f>IF(B124&lt;&gt;"",IFERROR(VLOOKUP(B124,'DATA TIMBANGAN'!G:M,7,FALSE),VLOOKUP(B124,'DATA TIMBANGAN'!G:M,7)),"")</f>
        <v>0.60278935185185178</v>
      </c>
      <c r="J124" s="25" t="str">
        <f>IF(H124&lt;&gt;"",IFERROR(INDEX(DATABASE!$Z$19:$Z$38,MATCH(DATEVALUE(H124),DATABASE!$AA$19:$AA$38,0)),INDEX(DATABASE!$Z$12:$Z$18,MATCH(WEEKDAY(H124,2),DATABASE!$AA$12:$AA$18,0))),"")</f>
        <v>KAMIS</v>
      </c>
      <c r="K124" s="25" t="str">
        <f>IF('DATA ACCURATE'!V127&lt;&gt;"",'DATA ACCURATE'!V127,"")</f>
        <v>N</v>
      </c>
      <c r="L124" s="80" t="str">
        <f>IF($H124="","",IF(OR($J124="LIBUR",AND($L123="LIBUR",$O123=$O124)),"LIBUR",IF(AND(OR($L123="LUAR JAM KERJA 1",$L123="LUAR JAM KERJA 2"),OR(OR(AND($H123=$H124,AND(OR($I124&gt;DATABASE!$J$3,$I124&lt;DATABASE!$J$6),((DATEVALUE($H124)+$I124)-(DATEVALUE($H123)+$I123))&lt;DATABASE!$J$6)),AND($H123=$H124,$O123=$O124,OR($I124&gt;DATABASE!$J$6,$I124&lt;DATABASE!$J$3))),AND(($H124-$H123)=1,OR($I124&lt;DATABASE!$I$6,((DATEVALUE($H124)+$I124)-(DATEVALUE($H123)+$I123))&lt;DATABASE!$J$6))),$A124=$A123),"LUAR JAM KERJA 2",IF(AND(OR(WEEKDAY($H124,2)=1,WEEKDAY($H124,2)=2,WEEKDAY($H124,2)=3,WEEKDAY($H124,2)=4,WEEKDAY($H124,2)=5),$I124&lt;=DATABASE!$J$3,$I124&gt;=DATABASE!$I$3),"JAM KERJA",IF(AND(WEEKDAY($H124,2)=6,$I124&lt;=DATABASE!$J$4,$I124&gt;=DATABASE!$I$4),"JAM KERJA","LUAR JAM KERJA 1")))))</f>
        <v>JAM KERJA</v>
      </c>
      <c r="M124" s="33">
        <f>IF('DATA ACCURATE'!T127&lt;&gt;"",IF('DATA ACCURATE'!T127&gt;100,'DATA ACCURATE'!T127/10,'DATA ACCURATE'!T127),"")</f>
        <v>5</v>
      </c>
      <c r="N124" t="str">
        <f>IF(M124="","",IF(M124&lt;=DATABASE!$I$9,"LOKAL",IF(M124&lt;DATABASE!$J$9,"LUAR KOTA 1",IF($M124&gt;=DATABASE!$J$9,"LUAR KOTA 2",""))))</f>
        <v>LOKAL</v>
      </c>
      <c r="O124" s="38" t="str">
        <f>IF('DATA ACCURATE'!L127&lt;&gt;"",'DATA ACCURATE'!L127,"")</f>
        <v>CV.TRISWARNA KARYA-Lemah Abang</v>
      </c>
      <c r="Q124" s="38">
        <f t="shared" si="8"/>
        <v>0</v>
      </c>
      <c r="R124" s="38">
        <f t="shared" si="8"/>
        <v>1</v>
      </c>
      <c r="S124" s="38">
        <f t="shared" si="8"/>
        <v>0</v>
      </c>
      <c r="T124" s="38">
        <f t="shared" si="6"/>
        <v>0</v>
      </c>
      <c r="U124" s="38">
        <f t="shared" si="9"/>
        <v>1</v>
      </c>
      <c r="V124" s="38">
        <f t="shared" si="9"/>
        <v>0</v>
      </c>
      <c r="W124" s="38">
        <f t="shared" si="9"/>
        <v>0</v>
      </c>
      <c r="X124" s="38">
        <f t="shared" si="10"/>
        <v>1</v>
      </c>
      <c r="Y124" s="38">
        <f t="shared" si="10"/>
        <v>0</v>
      </c>
      <c r="Z124" s="38">
        <f t="shared" si="10"/>
        <v>0</v>
      </c>
      <c r="AA124" s="38">
        <f t="shared" si="7"/>
        <v>0</v>
      </c>
      <c r="AB124" s="38">
        <f t="shared" si="11"/>
        <v>0</v>
      </c>
      <c r="AC124" s="38">
        <f t="shared" si="12"/>
        <v>0</v>
      </c>
      <c r="AD124" s="38" t="str">
        <f t="shared" si="13"/>
        <v>010010010000</v>
      </c>
    </row>
    <row r="125" spans="1:38">
      <c r="A125" s="9" t="str">
        <f>IF('DATA ACCURATE'!A128&lt;&gt;"",'DATA ACCURATE'!A128,"")</f>
        <v>SOLIKIN</v>
      </c>
      <c r="B125" s="9" t="str">
        <f>IF('DATA ACCURATE'!D128&lt;&gt;"",'DATA ACCURATE'!D128,"")</f>
        <v>K1906926</v>
      </c>
      <c r="C125" s="38" t="str">
        <f>IF($AD125="000000000000","",INDEX(DATABASE!$W$12:$W$71,MATCH($AD125,DATABASE!$V$12:$V$71,0)))</f>
        <v>C01</v>
      </c>
      <c r="D125" s="34">
        <f>IF(C125="","",IF(E125="",INDEX(DATABASE!$AF$13:$AF$62,MATCH($C125,DATABASE!$AC$13:$AC$62,0)),IF(E125="2x D11",INDEX(DATABASE!$AF$13:$AF$62,MATCH($C125,DATABASE!$AC$13:$AC$62,0))+2*DATABASE!$AF$62,IF(E125="3x D11",INDEX(DATABASE!$AF$13:$AF$62,MATCH($C125,DATABASE!$AC$13:$AC$62,0))+3*DATABASE!$AF$62,""))))</f>
        <v>9100</v>
      </c>
      <c r="E125" s="38" t="str">
        <f>IF(AND($K125="Y",$G125&lt;&gt;"UNYIL",$F125&lt;DATABASE!$O$8),"2x D11",IF(AND($K125="Y",$G125&lt;&gt;"UNYIL",$F125&gt;=DATABASE!$O$8),"3x D11",""))</f>
        <v/>
      </c>
      <c r="F125" s="9">
        <f>IF('DATA ACCURATE'!N128&lt;&gt;"",'DATA ACCURATE'!N128,"")</f>
        <v>7.5</v>
      </c>
      <c r="G125" t="str">
        <f>IF(F125="","",IF(F125&lt;=DATABASE!$I$8,"UNYIL",IF(F125&lt;=DATABASE!$J$8,"KECIL",IF(F125&lt;DATABASE!$K$8,"TANGGUNG",IF(F125&gt;=DATABASE!$K$8,"BESAR","")))))</f>
        <v>BESAR</v>
      </c>
      <c r="H125" s="16" t="str">
        <f>IF('DATA ACCURATE'!J128&lt;&gt;"",'DATA ACCURATE'!J128,"")</f>
        <v>04 OKT 2019</v>
      </c>
      <c r="I125" s="35">
        <f>IF(B125&lt;&gt;"",IFERROR(VLOOKUP(B125,'DATA TIMBANGAN'!G:M,7,FALSE),VLOOKUP(B125,'DATA TIMBANGAN'!G:M,7)),"")</f>
        <v>0.37853009259259257</v>
      </c>
      <c r="J125" s="25" t="str">
        <f>IF(H125&lt;&gt;"",IFERROR(INDEX(DATABASE!$Z$19:$Z$38,MATCH(DATEVALUE(H125),DATABASE!$AA$19:$AA$38,0)),INDEX(DATABASE!$Z$12:$Z$18,MATCH(WEEKDAY(H125,2),DATABASE!$AA$12:$AA$18,0))),"")</f>
        <v>JUMAT</v>
      </c>
      <c r="K125" s="25" t="str">
        <f>IF('DATA ACCURATE'!V128&lt;&gt;"",'DATA ACCURATE'!V128,"")</f>
        <v>N</v>
      </c>
      <c r="L125" s="80" t="str">
        <f>IF($H125="","",IF(OR($J125="LIBUR",AND($L124="LIBUR",$O124=$O125)),"LIBUR",IF(AND(OR($L124="LUAR JAM KERJA 1",$L124="LUAR JAM KERJA 2"),OR(OR(AND($H124=$H125,AND(OR($I125&gt;DATABASE!$J$3,$I125&lt;DATABASE!$J$6),((DATEVALUE($H125)+$I125)-(DATEVALUE($H124)+$I124))&lt;DATABASE!$J$6)),AND($H124=$H125,$O124=$O125,OR($I125&gt;DATABASE!$J$6,$I125&lt;DATABASE!$J$3))),AND(($H125-$H124)=1,OR($I125&lt;DATABASE!$I$6,((DATEVALUE($H125)+$I125)-(DATEVALUE($H124)+$I124))&lt;DATABASE!$J$6))),$A125=$A124),"LUAR JAM KERJA 2",IF(AND(OR(WEEKDAY($H125,2)=1,WEEKDAY($H125,2)=2,WEEKDAY($H125,2)=3,WEEKDAY($H125,2)=4,WEEKDAY($H125,2)=5),$I125&lt;=DATABASE!$J$3,$I125&gt;=DATABASE!$I$3),"JAM KERJA",IF(AND(WEEKDAY($H125,2)=6,$I125&lt;=DATABASE!$J$4,$I125&gt;=DATABASE!$I$4),"JAM KERJA","LUAR JAM KERJA 1")))))</f>
        <v>JAM KERJA</v>
      </c>
      <c r="M125" s="33">
        <f>IF('DATA ACCURATE'!T128&lt;&gt;"",IF('DATA ACCURATE'!T128&gt;100,'DATA ACCURATE'!T128/10,'DATA ACCURATE'!T128),"")</f>
        <v>1</v>
      </c>
      <c r="N125" t="str">
        <f>IF(M125="","",IF(M125&lt;=DATABASE!$I$9,"LOKAL",IF(M125&lt;DATABASE!$J$9,"LUAR KOTA 1",IF($M125&gt;=DATABASE!$J$9,"LUAR KOTA 2",""))))</f>
        <v>LOKAL</v>
      </c>
      <c r="O125" s="38" t="str">
        <f>IF('DATA ACCURATE'!L128&lt;&gt;"",'DATA ACCURATE'!L128,"")</f>
        <v>Jati Kencana CV-Akses Depo Gembongan</v>
      </c>
      <c r="Q125" s="38">
        <f t="shared" si="8"/>
        <v>0</v>
      </c>
      <c r="R125" s="38">
        <f t="shared" si="8"/>
        <v>0</v>
      </c>
      <c r="S125" s="38">
        <f t="shared" si="8"/>
        <v>0</v>
      </c>
      <c r="T125" s="38">
        <f t="shared" si="6"/>
        <v>1</v>
      </c>
      <c r="U125" s="38">
        <f t="shared" si="9"/>
        <v>1</v>
      </c>
      <c r="V125" s="38">
        <f t="shared" si="9"/>
        <v>0</v>
      </c>
      <c r="W125" s="38">
        <f t="shared" si="9"/>
        <v>0</v>
      </c>
      <c r="X125" s="38">
        <f t="shared" si="10"/>
        <v>1</v>
      </c>
      <c r="Y125" s="38">
        <f t="shared" si="10"/>
        <v>0</v>
      </c>
      <c r="Z125" s="38">
        <f t="shared" si="10"/>
        <v>0</v>
      </c>
      <c r="AA125" s="38">
        <f t="shared" si="7"/>
        <v>0</v>
      </c>
      <c r="AB125" s="38">
        <f t="shared" si="11"/>
        <v>0</v>
      </c>
      <c r="AC125" s="38">
        <f t="shared" si="12"/>
        <v>0</v>
      </c>
      <c r="AD125" s="38" t="str">
        <f t="shared" si="13"/>
        <v>000110010000</v>
      </c>
    </row>
    <row r="126" spans="1:38">
      <c r="A126" s="9" t="str">
        <f>IF('DATA ACCURATE'!A129&lt;&gt;"",'DATA ACCURATE'!A129,"")</f>
        <v>SOLIKIN</v>
      </c>
      <c r="B126" s="9" t="str">
        <f>IF('DATA ACCURATE'!D129&lt;&gt;"",'DATA ACCURATE'!D129,"")</f>
        <v>K1906934</v>
      </c>
      <c r="C126" s="38" t="str">
        <f>IF($AD126="000000000000","",INDEX(DATABASE!$W$12:$W$71,MATCH($AD126,DATABASE!$V$12:$V$71,0)))</f>
        <v>B04</v>
      </c>
      <c r="D126" s="34">
        <f>IF(C126="","",IF(E126="",INDEX(DATABASE!$AF$13:$AF$62,MATCH($C126,DATABASE!$AC$13:$AC$62,0)),IF(E126="2x D11",INDEX(DATABASE!$AF$13:$AF$62,MATCH($C126,DATABASE!$AC$13:$AC$62,0))+2*DATABASE!$AF$62,IF(E126="3x D11",INDEX(DATABASE!$AF$13:$AF$62,MATCH($C126,DATABASE!$AC$13:$AC$62,0))+3*DATABASE!$AF$62,""))))</f>
        <v>10600</v>
      </c>
      <c r="E126" s="38" t="str">
        <f>IF(AND($K126="Y",$G126&lt;&gt;"UNYIL",$F126&lt;DATABASE!$O$8),"2x D11",IF(AND($K126="Y",$G126&lt;&gt;"UNYIL",$F126&gt;=DATABASE!$O$8),"3x D11",""))</f>
        <v/>
      </c>
      <c r="F126" s="9">
        <f>IF('DATA ACCURATE'!N129&lt;&gt;"",'DATA ACCURATE'!N129,"")</f>
        <v>6</v>
      </c>
      <c r="G126" t="str">
        <f>IF(F126="","",IF(F126&lt;=DATABASE!$I$8,"UNYIL",IF(F126&lt;=DATABASE!$J$8,"KECIL",IF(F126&lt;DATABASE!$K$8,"TANGGUNG",IF(F126&gt;=DATABASE!$K$8,"BESAR","")))))</f>
        <v>TANGGUNG</v>
      </c>
      <c r="H126" s="16" t="str">
        <f>IF('DATA ACCURATE'!J129&lt;&gt;"",'DATA ACCURATE'!J129,"")</f>
        <v>04 OKT 2019</v>
      </c>
      <c r="I126" s="35">
        <f>IF(B126&lt;&gt;"",IFERROR(VLOOKUP(B126,'DATA TIMBANGAN'!G:M,7,FALSE),VLOOKUP(B126,'DATA TIMBANGAN'!G:M,7)),"")</f>
        <v>0.42657407407407405</v>
      </c>
      <c r="J126" s="25" t="str">
        <f>IF(H126&lt;&gt;"",IFERROR(INDEX(DATABASE!$Z$19:$Z$38,MATCH(DATEVALUE(H126),DATABASE!$AA$19:$AA$38,0)),INDEX(DATABASE!$Z$12:$Z$18,MATCH(WEEKDAY(H126,2),DATABASE!$AA$12:$AA$18,0))),"")</f>
        <v>JUMAT</v>
      </c>
      <c r="K126" s="25" t="str">
        <f>IF('DATA ACCURATE'!V129&lt;&gt;"",'DATA ACCURATE'!V129,"")</f>
        <v>N</v>
      </c>
      <c r="L126" s="38" t="str">
        <f>IF($H126="","",IF(OR($J126="LIBUR",AND($L125="LIBUR",$O125=$O126)),"LIBUR",IF(AND(OR($L125="LUAR JAM KERJA 1",$L125="LUAR JAM KERJA 2"),OR(OR(AND($H125=$H126,AND(OR($I126&gt;DATABASE!$J$3,$I126&lt;DATABASE!$J$6),((DATEVALUE($H126)+$I126)-(DATEVALUE($H125)+$I125))&lt;DATABASE!$J$6)),AND($H125=$H126,$O125=$O126,OR($I126&gt;DATABASE!$J$6,$I126&lt;DATABASE!$J$3))),AND(($H126-$H125)=1,OR($I126&lt;DATABASE!$I$6,((DATEVALUE($H126)+$I126)-(DATEVALUE($H125)+$I125))&lt;DATABASE!$J$6))),$A126=$A125),"LUAR JAM KERJA 2",IF(AND(OR(WEEKDAY($H126,2)=1,WEEKDAY($H126,2)=2,WEEKDAY($H126,2)=3,WEEKDAY($H126,2)=4,WEEKDAY($H126,2)=5),$I126&lt;=DATABASE!$J$3,$I126&gt;=DATABASE!$I$3),"JAM KERJA",IF(AND(WEEKDAY($H126,2)=6,$I126&lt;=DATABASE!$J$4,$I126&gt;=DATABASE!$I$4),"JAM KERJA","LUAR JAM KERJA 1")))))</f>
        <v>JAM KERJA</v>
      </c>
      <c r="M126" s="33">
        <f>IF('DATA ACCURATE'!T129&lt;&gt;"",IF('DATA ACCURATE'!T129&gt;100,'DATA ACCURATE'!T129/10,'DATA ACCURATE'!T129),"")</f>
        <v>26</v>
      </c>
      <c r="N126" t="str">
        <f>IF(M126="","",IF(M126&lt;=DATABASE!$I$9,"LOKAL",IF(M126&lt;DATABASE!$J$9,"LUAR KOTA 1",IF($M126&gt;=DATABASE!$J$9,"LUAR KOTA 2",""))))</f>
        <v>LUAR KOTA 1</v>
      </c>
      <c r="O126" s="38" t="str">
        <f>IF('DATA ACCURATE'!L129&lt;&gt;"",'DATA ACCURATE'!L129,"")</f>
        <v>CV Sahabat Berkarya Bersama-Peningkatan Jalan Lanjan-Bendono</v>
      </c>
      <c r="Q126" s="38">
        <f t="shared" si="8"/>
        <v>0</v>
      </c>
      <c r="R126" s="38">
        <f t="shared" si="8"/>
        <v>0</v>
      </c>
      <c r="S126" s="38">
        <f t="shared" si="8"/>
        <v>1</v>
      </c>
      <c r="T126" s="38">
        <f t="shared" si="6"/>
        <v>0</v>
      </c>
      <c r="U126" s="38">
        <f t="shared" si="9"/>
        <v>0</v>
      </c>
      <c r="V126" s="38">
        <f t="shared" si="9"/>
        <v>1</v>
      </c>
      <c r="W126" s="38">
        <f t="shared" si="9"/>
        <v>0</v>
      </c>
      <c r="X126" s="38">
        <f t="shared" si="10"/>
        <v>1</v>
      </c>
      <c r="Y126" s="38">
        <f t="shared" si="10"/>
        <v>0</v>
      </c>
      <c r="Z126" s="38">
        <f t="shared" si="10"/>
        <v>0</v>
      </c>
      <c r="AA126" s="38">
        <f t="shared" si="7"/>
        <v>0</v>
      </c>
      <c r="AB126" s="38">
        <f t="shared" si="11"/>
        <v>0</v>
      </c>
      <c r="AC126" s="38">
        <f t="shared" si="12"/>
        <v>0</v>
      </c>
      <c r="AD126" s="38" t="str">
        <f t="shared" si="13"/>
        <v>001001010000</v>
      </c>
      <c r="AG126" s="35"/>
    </row>
    <row r="127" spans="1:38">
      <c r="A127" s="9" t="str">
        <f>IF('DATA ACCURATE'!A130&lt;&gt;"",'DATA ACCURATE'!A130,"")</f>
        <v>SOLIKIN</v>
      </c>
      <c r="B127" s="9" t="str">
        <f>IF('DATA ACCURATE'!D130&lt;&gt;"",'DATA ACCURATE'!D130,"")</f>
        <v>K1906952</v>
      </c>
      <c r="C127" s="38" t="str">
        <f>IF($AD127="000000000000","",INDEX(DATABASE!$W$12:$W$71,MATCH($AD127,DATABASE!$V$12:$V$71,0)))</f>
        <v>B04</v>
      </c>
      <c r="D127" s="34">
        <f>IF(C127="","",IF(E127="",INDEX(DATABASE!$AF$13:$AF$62,MATCH($C127,DATABASE!$AC$13:$AC$62,0)),IF(E127="2x D11",INDEX(DATABASE!$AF$13:$AF$62,MATCH($C127,DATABASE!$AC$13:$AC$62,0))+2*DATABASE!$AF$62,IF(E127="3x D11",INDEX(DATABASE!$AF$13:$AF$62,MATCH($C127,DATABASE!$AC$13:$AC$62,0))+3*DATABASE!$AF$62,""))))</f>
        <v>10600</v>
      </c>
      <c r="E127" s="38" t="str">
        <f>IF(AND($K127="Y",$G127&lt;&gt;"UNYIL",$F127&lt;DATABASE!$O$8),"2x D11",IF(AND($K127="Y",$G127&lt;&gt;"UNYIL",$F127&gt;=DATABASE!$O$8),"3x D11",""))</f>
        <v/>
      </c>
      <c r="F127" s="9">
        <f>IF('DATA ACCURATE'!N130&lt;&gt;"",'DATA ACCURATE'!N130,"")</f>
        <v>6.5</v>
      </c>
      <c r="G127" t="str">
        <f>IF(F127="","",IF(F127&lt;=DATABASE!$I$8,"UNYIL",IF(F127&lt;=DATABASE!$J$8,"KECIL",IF(F127&lt;DATABASE!$K$8,"TANGGUNG",IF(F127&gt;=DATABASE!$K$8,"BESAR","")))))</f>
        <v>TANGGUNG</v>
      </c>
      <c r="H127" s="16" t="str">
        <f>IF('DATA ACCURATE'!J130&lt;&gt;"",'DATA ACCURATE'!J130,"")</f>
        <v>04 OKT 2019</v>
      </c>
      <c r="I127" s="35">
        <f>IF(B127&lt;&gt;"",IFERROR(VLOOKUP(B127,'DATA TIMBANGAN'!G:M,7,FALSE),VLOOKUP(B127,'DATA TIMBANGAN'!G:M,7)),"")</f>
        <v>0.57158564814814816</v>
      </c>
      <c r="J127" s="25" t="str">
        <f>IF(H127&lt;&gt;"",IFERROR(INDEX(DATABASE!$Z$19:$Z$38,MATCH(DATEVALUE(H127),DATABASE!$AA$19:$AA$38,0)),INDEX(DATABASE!$Z$12:$Z$18,MATCH(WEEKDAY(H127,2),DATABASE!$AA$12:$AA$18,0))),"")</f>
        <v>JUMAT</v>
      </c>
      <c r="K127" s="25" t="str">
        <f>IF('DATA ACCURATE'!V130&lt;&gt;"",'DATA ACCURATE'!V130,"")</f>
        <v>N</v>
      </c>
      <c r="L127" s="80" t="str">
        <f>IF($H127="","",IF(OR($J127="LIBUR",AND($L126="LIBUR",$O126=$O127)),"LIBUR",IF(AND(OR($L126="LUAR JAM KERJA 1",$L126="LUAR JAM KERJA 2"),OR(OR(AND($H126=$H127,AND(OR($I127&gt;DATABASE!$J$3,$I127&lt;DATABASE!$J$6),((DATEVALUE($H127)+$I127)-(DATEVALUE($H126)+$I126))&lt;DATABASE!$J$6)),AND($H126=$H127,$O126=$O127,OR($I127&gt;DATABASE!$J$6,$I127&lt;DATABASE!$J$3))),AND(($H127-$H126)=1,OR($I127&lt;DATABASE!$I$6,((DATEVALUE($H127)+$I127)-(DATEVALUE($H126)+$I126))&lt;DATABASE!$J$6))),$A127=$A126),"LUAR JAM KERJA 2",IF(AND(OR(WEEKDAY($H127,2)=1,WEEKDAY($H127,2)=2,WEEKDAY($H127,2)=3,WEEKDAY($H127,2)=4,WEEKDAY($H127,2)=5),$I127&lt;=DATABASE!$J$3,$I127&gt;=DATABASE!$I$3),"JAM KERJA",IF(AND(WEEKDAY($H127,2)=6,$I127&lt;=DATABASE!$J$4,$I127&gt;=DATABASE!$I$4),"JAM KERJA","LUAR JAM KERJA 1")))))</f>
        <v>JAM KERJA</v>
      </c>
      <c r="M127" s="33">
        <f>IF('DATA ACCURATE'!T130&lt;&gt;"",IF('DATA ACCURATE'!T130&gt;100,'DATA ACCURATE'!T130/10,'DATA ACCURATE'!T130),"")</f>
        <v>30</v>
      </c>
      <c r="N127" t="str">
        <f>IF(M127="","",IF(M127&lt;=DATABASE!$I$9,"LOKAL",IF(M127&lt;DATABASE!$J$9,"LUAR KOTA 1",IF($M127&gt;=DATABASE!$J$9,"LUAR KOTA 2",""))))</f>
        <v>LUAR KOTA 1</v>
      </c>
      <c r="O127" s="38" t="str">
        <f>IF('DATA ACCURATE'!L130&lt;&gt;"",'DATA ACCURATE'!L130,"")</f>
        <v>CV Anur Mandiri-Sungai Gobag Bancak</v>
      </c>
      <c r="Q127" s="38">
        <f t="shared" si="8"/>
        <v>0</v>
      </c>
      <c r="R127" s="38">
        <f t="shared" si="8"/>
        <v>0</v>
      </c>
      <c r="S127" s="38">
        <f t="shared" si="8"/>
        <v>1</v>
      </c>
      <c r="T127" s="38">
        <f t="shared" si="6"/>
        <v>0</v>
      </c>
      <c r="U127" s="38">
        <f t="shared" si="9"/>
        <v>0</v>
      </c>
      <c r="V127" s="38">
        <f t="shared" si="9"/>
        <v>1</v>
      </c>
      <c r="W127" s="38">
        <f t="shared" si="9"/>
        <v>0</v>
      </c>
      <c r="X127" s="38">
        <f t="shared" si="10"/>
        <v>1</v>
      </c>
      <c r="Y127" s="38">
        <f t="shared" si="10"/>
        <v>0</v>
      </c>
      <c r="Z127" s="38">
        <f t="shared" si="10"/>
        <v>0</v>
      </c>
      <c r="AA127" s="38">
        <f t="shared" si="7"/>
        <v>0</v>
      </c>
      <c r="AB127" s="38">
        <f t="shared" si="11"/>
        <v>0</v>
      </c>
      <c r="AC127" s="38">
        <f t="shared" si="12"/>
        <v>0</v>
      </c>
      <c r="AD127" s="38" t="str">
        <f t="shared" si="13"/>
        <v>001001010000</v>
      </c>
    </row>
    <row r="128" spans="1:38">
      <c r="A128" s="9" t="str">
        <f>IF('DATA ACCURATE'!A131&lt;&gt;"",'DATA ACCURATE'!A131,"")</f>
        <v>SOLIKIN</v>
      </c>
      <c r="B128" s="9" t="str">
        <f>IF('DATA ACCURATE'!D131&lt;&gt;"",'DATA ACCURATE'!D131,"")</f>
        <v>K1906980</v>
      </c>
      <c r="C128" s="38" t="str">
        <f>IF($AD128="000000000000","",INDEX(DATABASE!$W$12:$W$71,MATCH($AD128,DATABASE!$V$12:$V$71,0)))</f>
        <v>B04</v>
      </c>
      <c r="D128" s="34">
        <f>IF(C128="","",IF(E128="",INDEX(DATABASE!$AF$13:$AF$62,MATCH($C128,DATABASE!$AC$13:$AC$62,0)),IF(E128="2x D11",INDEX(DATABASE!$AF$13:$AF$62,MATCH($C128,DATABASE!$AC$13:$AC$62,0))+2*DATABASE!$AF$62,IF(E128="3x D11",INDEX(DATABASE!$AF$13:$AF$62,MATCH($C128,DATABASE!$AC$13:$AC$62,0))+3*DATABASE!$AF$62,""))))</f>
        <v>10600</v>
      </c>
      <c r="E128" s="38" t="str">
        <f>IF(AND($K128="Y",$G128&lt;&gt;"UNYIL",$F128&lt;DATABASE!$O$8),"2x D11",IF(AND($K128="Y",$G128&lt;&gt;"UNYIL",$F128&gt;=DATABASE!$O$8),"3x D11",""))</f>
        <v/>
      </c>
      <c r="F128" s="9">
        <f>IF('DATA ACCURATE'!N131&lt;&gt;"",'DATA ACCURATE'!N131,"")</f>
        <v>6.5</v>
      </c>
      <c r="G128" t="str">
        <f>IF(F128="","",IF(F128&lt;=DATABASE!$I$8,"UNYIL",IF(F128&lt;=DATABASE!$J$8,"KECIL",IF(F128&lt;DATABASE!$K$8,"TANGGUNG",IF(F128&gt;=DATABASE!$K$8,"BESAR","")))))</f>
        <v>TANGGUNG</v>
      </c>
      <c r="H128" s="16" t="str">
        <f>IF('DATA ACCURATE'!J131&lt;&gt;"",'DATA ACCURATE'!J131,"")</f>
        <v>05 OKT 2019</v>
      </c>
      <c r="I128" s="35">
        <f>IF(B128&lt;&gt;"",IFERROR(VLOOKUP(B128,'DATA TIMBANGAN'!G:M,7,FALSE),VLOOKUP(B128,'DATA TIMBANGAN'!G:M,7)),"")</f>
        <v>0.28445601851851854</v>
      </c>
      <c r="J128" s="25" t="str">
        <f>IF(H128&lt;&gt;"",IFERROR(INDEX(DATABASE!$Z$19:$Z$38,MATCH(DATEVALUE(H128),DATABASE!$AA$19:$AA$38,0)),INDEX(DATABASE!$Z$12:$Z$18,MATCH(WEEKDAY(H128,2),DATABASE!$AA$12:$AA$18,0))),"")</f>
        <v>SABTU</v>
      </c>
      <c r="K128" s="25" t="str">
        <f>IF('DATA ACCURATE'!V131&lt;&gt;"",'DATA ACCURATE'!V131,"")</f>
        <v>N</v>
      </c>
      <c r="L128" s="80" t="str">
        <f>IF($H128="","",IF(OR($J128="LIBUR",AND($L127="LIBUR",$O127=$O128)),"LIBUR",IF(AND(OR($L127="LUAR JAM KERJA 1",$L127="LUAR JAM KERJA 2"),OR(OR(AND($H127=$H128,AND(OR($I128&gt;DATABASE!$J$3,$I128&lt;DATABASE!$J$6),((DATEVALUE($H128)+$I128)-(DATEVALUE($H127)+$I127))&lt;DATABASE!$J$6)),AND($H127=$H128,$O127=$O128,OR($I128&gt;DATABASE!$J$6,$I128&lt;DATABASE!$J$3))),AND(($H128-$H127)=1,OR($I128&lt;DATABASE!$I$6,((DATEVALUE($H128)+$I128)-(DATEVALUE($H127)+$I127))&lt;DATABASE!$J$6))),$A128=$A127),"LUAR JAM KERJA 2",IF(AND(OR(WEEKDAY($H128,2)=1,WEEKDAY($H128,2)=2,WEEKDAY($H128,2)=3,WEEKDAY($H128,2)=4,WEEKDAY($H128,2)=5),$I128&lt;=DATABASE!$J$3,$I128&gt;=DATABASE!$I$3),"JAM KERJA",IF(AND(WEEKDAY($H128,2)=6,$I128&lt;=DATABASE!$J$4,$I128&gt;=DATABASE!$I$4),"JAM KERJA","LUAR JAM KERJA 1")))))</f>
        <v>JAM KERJA</v>
      </c>
      <c r="M128" s="33">
        <f>IF('DATA ACCURATE'!T131&lt;&gt;"",IF('DATA ACCURATE'!T131&gt;100,'DATA ACCURATE'!T131/10,'DATA ACCURATE'!T131),"")</f>
        <v>35</v>
      </c>
      <c r="N128" t="str">
        <f>IF(M128="","",IF(M128&lt;=DATABASE!$I$9,"LOKAL",IF(M128&lt;DATABASE!$J$9,"LUAR KOTA 1",IF($M128&gt;=DATABASE!$J$9,"LUAR KOTA 2",""))))</f>
        <v>LUAR KOTA 1</v>
      </c>
      <c r="O128" s="38" t="str">
        <f>IF('DATA ACCURATE'!L131&lt;&gt;"",'DATA ACCURATE'!L131,"")</f>
        <v>Parjono Bp-Regunung</v>
      </c>
      <c r="Q128" s="38">
        <f t="shared" si="8"/>
        <v>0</v>
      </c>
      <c r="R128" s="38">
        <f t="shared" si="8"/>
        <v>0</v>
      </c>
      <c r="S128" s="38">
        <f t="shared" si="8"/>
        <v>1</v>
      </c>
      <c r="T128" s="38">
        <f t="shared" si="6"/>
        <v>0</v>
      </c>
      <c r="U128" s="38">
        <f t="shared" si="9"/>
        <v>0</v>
      </c>
      <c r="V128" s="38">
        <f t="shared" si="9"/>
        <v>1</v>
      </c>
      <c r="W128" s="38">
        <f t="shared" si="9"/>
        <v>0</v>
      </c>
      <c r="X128" s="38">
        <f t="shared" si="10"/>
        <v>1</v>
      </c>
      <c r="Y128" s="38">
        <f t="shared" si="10"/>
        <v>0</v>
      </c>
      <c r="Z128" s="38">
        <f t="shared" si="10"/>
        <v>0</v>
      </c>
      <c r="AA128" s="38">
        <f t="shared" si="7"/>
        <v>0</v>
      </c>
      <c r="AB128" s="38">
        <f t="shared" si="11"/>
        <v>0</v>
      </c>
      <c r="AC128" s="38">
        <f t="shared" si="12"/>
        <v>0</v>
      </c>
      <c r="AD128" s="38" t="str">
        <f t="shared" si="13"/>
        <v>001001010000</v>
      </c>
    </row>
    <row r="129" spans="1:34">
      <c r="A129" s="9" t="str">
        <f>IF('DATA ACCURATE'!A132&lt;&gt;"",'DATA ACCURATE'!A132,"")</f>
        <v>SOLIKIN</v>
      </c>
      <c r="B129" s="9" t="str">
        <f>IF('DATA ACCURATE'!D132&lt;&gt;"",'DATA ACCURATE'!D132,"")</f>
        <v>K1907021</v>
      </c>
      <c r="C129" s="38" t="str">
        <f>IF($AD129="000000000000","",INDEX(DATABASE!$W$12:$W$71,MATCH($AD129,DATABASE!$V$12:$V$71,0)))</f>
        <v>B05</v>
      </c>
      <c r="D129" s="34">
        <f>IF(C129="","",IF(E129="",INDEX(DATABASE!$AF$13:$AF$62,MATCH($C129,DATABASE!$AC$13:$AC$62,0)),IF(E129="2x D11",INDEX(DATABASE!$AF$13:$AF$62,MATCH($C129,DATABASE!$AC$13:$AC$62,0))+2*DATABASE!$AF$62,IF(E129="3x D11",INDEX(DATABASE!$AF$13:$AF$62,MATCH($C129,DATABASE!$AC$13:$AC$62,0))+3*DATABASE!$AF$62,""))))</f>
        <v>15900</v>
      </c>
      <c r="E129" s="38" t="str">
        <f>IF(AND($K129="Y",$G129&lt;&gt;"UNYIL",$F129&lt;DATABASE!$O$8),"2x D11",IF(AND($K129="Y",$G129&lt;&gt;"UNYIL",$F129&gt;=DATABASE!$O$8),"3x D11",""))</f>
        <v/>
      </c>
      <c r="F129" s="9">
        <f>IF('DATA ACCURATE'!N132&lt;&gt;"",'DATA ACCURATE'!N132,"")</f>
        <v>6.5</v>
      </c>
      <c r="G129" t="str">
        <f>IF(F129="","",IF(F129&lt;=DATABASE!$I$8,"UNYIL",IF(F129&lt;=DATABASE!$J$8,"KECIL",IF(F129&lt;DATABASE!$K$8,"TANGGUNG",IF(F129&gt;=DATABASE!$K$8,"BESAR","")))))</f>
        <v>TANGGUNG</v>
      </c>
      <c r="H129" s="16" t="str">
        <f>IF('DATA ACCURATE'!J132&lt;&gt;"",'DATA ACCURATE'!J132,"")</f>
        <v>05 OKT 2019</v>
      </c>
      <c r="I129" s="35">
        <f>IF(B129&lt;&gt;"",IFERROR(VLOOKUP(B129,'DATA TIMBANGAN'!G:M,7,FALSE),VLOOKUP(B129,'DATA TIMBANGAN'!G:M,7)),"")</f>
        <v>0.70655092592592583</v>
      </c>
      <c r="J129" s="25" t="str">
        <f>IF(H129&lt;&gt;"",IFERROR(INDEX(DATABASE!$Z$19:$Z$38,MATCH(DATEVALUE(H129),DATABASE!$AA$19:$AA$38,0)),INDEX(DATABASE!$Z$12:$Z$18,MATCH(WEEKDAY(H129,2),DATABASE!$AA$12:$AA$18,0))),"")</f>
        <v>SABTU</v>
      </c>
      <c r="K129" s="25" t="str">
        <f>IF('DATA ACCURATE'!V132&lt;&gt;"",'DATA ACCURATE'!V132,"")</f>
        <v>N</v>
      </c>
      <c r="L129" s="80" t="str">
        <f>IF($H129="","",IF(OR($J129="LIBUR",AND($L128="LIBUR",$O128=$O129)),"LIBUR",IF(AND(OR($L128="LUAR JAM KERJA 1",$L128="LUAR JAM KERJA 2"),OR(OR(AND($H128=$H129,AND(OR($I129&gt;DATABASE!$J$3,$I129&lt;DATABASE!$J$6),((DATEVALUE($H129)+$I129)-(DATEVALUE($H128)+$I128))&lt;DATABASE!$J$6)),AND($H128=$H129,$O128=$O129,OR($I129&gt;DATABASE!$J$6,$I129&lt;DATABASE!$J$3))),AND(($H129-$H128)=1,OR($I129&lt;DATABASE!$I$6,((DATEVALUE($H129)+$I129)-(DATEVALUE($H128)+$I128))&lt;DATABASE!$J$6))),$A129=$A128),"LUAR JAM KERJA 2",IF(AND(OR(WEEKDAY($H129,2)=1,WEEKDAY($H129,2)=2,WEEKDAY($H129,2)=3,WEEKDAY($H129,2)=4,WEEKDAY($H129,2)=5),$I129&lt;=DATABASE!$J$3,$I129&gt;=DATABASE!$I$3),"JAM KERJA",IF(AND(WEEKDAY($H129,2)=6,$I129&lt;=DATABASE!$J$4,$I129&gt;=DATABASE!$I$4),"JAM KERJA","LUAR JAM KERJA 1")))))</f>
        <v>LUAR JAM KERJA 1</v>
      </c>
      <c r="M129" s="33">
        <f>IF('DATA ACCURATE'!T132&lt;&gt;"",IF('DATA ACCURATE'!T132&gt;100,'DATA ACCURATE'!T132/10,'DATA ACCURATE'!T132),"")</f>
        <v>35</v>
      </c>
      <c r="N129" t="str">
        <f>IF(M129="","",IF(M129&lt;=DATABASE!$I$9,"LOKAL",IF(M129&lt;DATABASE!$J$9,"LUAR KOTA 1",IF($M129&gt;=DATABASE!$J$9,"LUAR KOTA 2",""))))</f>
        <v>LUAR KOTA 1</v>
      </c>
      <c r="O129" s="38" t="str">
        <f>IF('DATA ACCURATE'!L132&lt;&gt;"",'DATA ACCURATE'!L132,"")</f>
        <v>Parjono Bp-Regunung</v>
      </c>
      <c r="Q129" s="38">
        <f t="shared" si="8"/>
        <v>0</v>
      </c>
      <c r="R129" s="38">
        <f t="shared" si="8"/>
        <v>0</v>
      </c>
      <c r="S129" s="38">
        <f t="shared" si="8"/>
        <v>1</v>
      </c>
      <c r="T129" s="38">
        <f t="shared" si="6"/>
        <v>0</v>
      </c>
      <c r="U129" s="38">
        <f t="shared" si="9"/>
        <v>0</v>
      </c>
      <c r="V129" s="38">
        <f t="shared" si="9"/>
        <v>1</v>
      </c>
      <c r="W129" s="38">
        <f t="shared" si="9"/>
        <v>0</v>
      </c>
      <c r="X129" s="38">
        <f t="shared" si="10"/>
        <v>0</v>
      </c>
      <c r="Y129" s="38">
        <f t="shared" si="10"/>
        <v>1</v>
      </c>
      <c r="Z129" s="38">
        <f t="shared" si="10"/>
        <v>0</v>
      </c>
      <c r="AA129" s="38">
        <f t="shared" si="7"/>
        <v>0</v>
      </c>
      <c r="AB129" s="38">
        <f t="shared" si="11"/>
        <v>0</v>
      </c>
      <c r="AC129" s="38">
        <f t="shared" si="12"/>
        <v>0</v>
      </c>
      <c r="AD129" s="38" t="str">
        <f t="shared" si="13"/>
        <v>001001001000</v>
      </c>
    </row>
    <row r="130" spans="1:34">
      <c r="A130" s="9" t="str">
        <f>IF('DATA ACCURATE'!A133&lt;&gt;"",'DATA ACCURATE'!A133,"")</f>
        <v>SRIDIYONO</v>
      </c>
      <c r="B130" s="9" t="str">
        <f>IF('DATA ACCURATE'!D133&lt;&gt;"",'DATA ACCURATE'!D133,"")</f>
        <v>K1906887</v>
      </c>
      <c r="C130" s="38" t="str">
        <f>IF($AD130="000000000000","",INDEX(DATABASE!$W$12:$W$71,MATCH($AD130,DATABASE!$V$12:$V$71,0)))</f>
        <v>A04</v>
      </c>
      <c r="D130" s="34">
        <f>IF(C130="","",IF(E130="",INDEX(DATABASE!$AF$13:$AF$62,MATCH($C130,DATABASE!$AC$13:$AC$62,0)),IF(E130="2x D11",INDEX(DATABASE!$AF$13:$AF$62,MATCH($C130,DATABASE!$AC$13:$AC$62,0))+2*DATABASE!$AF$62,IF(E130="3x D11",INDEX(DATABASE!$AF$13:$AF$62,MATCH($C130,DATABASE!$AC$13:$AC$62,0))+3*DATABASE!$AF$62,""))))</f>
        <v>8900</v>
      </c>
      <c r="E130" s="38" t="str">
        <f>IF(AND($K130="Y",$G130&lt;&gt;"UNYIL",$F130&lt;DATABASE!$O$8),"2x D11",IF(AND($K130="Y",$G130&lt;&gt;"UNYIL",$F130&gt;=DATABASE!$O$8),"3x D11",""))</f>
        <v/>
      </c>
      <c r="F130" s="9">
        <f>IF('DATA ACCURATE'!N133&lt;&gt;"",'DATA ACCURATE'!N133,"")</f>
        <v>5</v>
      </c>
      <c r="G130" t="str">
        <f>IF(F130="","",IF(F130&lt;=DATABASE!$I$8,"UNYIL",IF(F130&lt;=DATABASE!$J$8,"KECIL",IF(F130&lt;DATABASE!$K$8,"TANGGUNG",IF(F130&gt;=DATABASE!$K$8,"BESAR","")))))</f>
        <v>KECIL</v>
      </c>
      <c r="H130" s="16" t="str">
        <f>IF('DATA ACCURATE'!J133&lt;&gt;"",'DATA ACCURATE'!J133,"")</f>
        <v>03 OKT 2019</v>
      </c>
      <c r="I130" s="35">
        <f>IF(B130&lt;&gt;"",IFERROR(VLOOKUP(B130,'DATA TIMBANGAN'!G:M,7,FALSE),VLOOKUP(B130,'DATA TIMBANGAN'!G:M,7)),"")</f>
        <v>0.31258101851851855</v>
      </c>
      <c r="J130" s="25" t="str">
        <f>IF(H130&lt;&gt;"",IFERROR(INDEX(DATABASE!$Z$19:$Z$38,MATCH(DATEVALUE(H130),DATABASE!$AA$19:$AA$38,0)),INDEX(DATABASE!$Z$12:$Z$18,MATCH(WEEKDAY(H130,2),DATABASE!$AA$12:$AA$18,0))),"")</f>
        <v>KAMIS</v>
      </c>
      <c r="K130" s="25" t="str">
        <f>IF('DATA ACCURATE'!V133&lt;&gt;"",'DATA ACCURATE'!V133,"")</f>
        <v>N</v>
      </c>
      <c r="L130" s="80" t="str">
        <f>IF($H130="","",IF(OR($J130="LIBUR",AND($L129="LIBUR",$O129=$O130)),"LIBUR",IF(AND(OR($L129="LUAR JAM KERJA 1",$L129="LUAR JAM KERJA 2"),OR(OR(AND($H129=$H130,AND(OR($I130&gt;DATABASE!$J$3,$I130&lt;DATABASE!$J$6),((DATEVALUE($H130)+$I130)-(DATEVALUE($H129)+$I129))&lt;DATABASE!$J$6)),AND($H129=$H130,$O129=$O130,OR($I130&gt;DATABASE!$J$6,$I130&lt;DATABASE!$J$3))),AND(($H130-$H129)=1,OR($I130&lt;DATABASE!$I$6,((DATEVALUE($H130)+$I130)-(DATEVALUE($H129)+$I129))&lt;DATABASE!$J$6))),$A130=$A129),"LUAR JAM KERJA 2",IF(AND(OR(WEEKDAY($H130,2)=1,WEEKDAY($H130,2)=2,WEEKDAY($H130,2)=3,WEEKDAY($H130,2)=4,WEEKDAY($H130,2)=5),$I130&lt;=DATABASE!$J$3,$I130&gt;=DATABASE!$I$3),"JAM KERJA",IF(AND(WEEKDAY($H130,2)=6,$I130&lt;=DATABASE!$J$4,$I130&gt;=DATABASE!$I$4),"JAM KERJA","LUAR JAM KERJA 1")))))</f>
        <v>JAM KERJA</v>
      </c>
      <c r="M130" s="33">
        <f>IF('DATA ACCURATE'!T133&lt;&gt;"",IF('DATA ACCURATE'!T133&gt;100,'DATA ACCURATE'!T133/10,'DATA ACCURATE'!T133),"")</f>
        <v>21</v>
      </c>
      <c r="N130" t="str">
        <f>IF(M130="","",IF(M130&lt;=DATABASE!$I$9,"LOKAL",IF(M130&lt;DATABASE!$J$9,"LUAR KOTA 1",IF($M130&gt;=DATABASE!$J$9,"LUAR KOTA 2",""))))</f>
        <v>LUAR KOTA 1</v>
      </c>
      <c r="O130" s="38" t="str">
        <f>IF('DATA ACCURATE'!L133&lt;&gt;"",'DATA ACCURATE'!L133,"")</f>
        <v>CV Anugerah-Gembol</v>
      </c>
      <c r="Q130" s="38">
        <f t="shared" si="8"/>
        <v>0</v>
      </c>
      <c r="R130" s="38">
        <f t="shared" si="8"/>
        <v>1</v>
      </c>
      <c r="S130" s="38">
        <f t="shared" si="8"/>
        <v>0</v>
      </c>
      <c r="T130" s="38">
        <f t="shared" si="8"/>
        <v>0</v>
      </c>
      <c r="U130" s="38">
        <f t="shared" si="9"/>
        <v>0</v>
      </c>
      <c r="V130" s="38">
        <f t="shared" si="9"/>
        <v>1</v>
      </c>
      <c r="W130" s="38">
        <f t="shared" si="9"/>
        <v>0</v>
      </c>
      <c r="X130" s="38">
        <f t="shared" si="10"/>
        <v>1</v>
      </c>
      <c r="Y130" s="38">
        <f t="shared" si="10"/>
        <v>0</v>
      </c>
      <c r="Z130" s="38">
        <f t="shared" si="10"/>
        <v>0</v>
      </c>
      <c r="AA130" s="38">
        <f t="shared" si="10"/>
        <v>0</v>
      </c>
      <c r="AB130" s="38">
        <f t="shared" si="11"/>
        <v>0</v>
      </c>
      <c r="AC130" s="38">
        <f t="shared" si="12"/>
        <v>0</v>
      </c>
      <c r="AD130" s="38" t="str">
        <f t="shared" si="13"/>
        <v>010001010000</v>
      </c>
    </row>
    <row r="131" spans="1:34">
      <c r="A131" s="9" t="str">
        <f>IF('DATA ACCURATE'!A134&lt;&gt;"",'DATA ACCURATE'!A134,"")</f>
        <v>SRIDIYONO</v>
      </c>
      <c r="B131" s="9" t="str">
        <f>IF('DATA ACCURATE'!D134&lt;&gt;"",'DATA ACCURATE'!D134,"")</f>
        <v>K1906907</v>
      </c>
      <c r="C131" s="38" t="str">
        <f>IF($AD131="000000000000","",INDEX(DATABASE!$W$12:$W$71,MATCH($AD131,DATABASE!$V$12:$V$71,0)))</f>
        <v>C04</v>
      </c>
      <c r="D131" s="34">
        <f>IF(C131="","",IF(E131="",INDEX(DATABASE!$AF$13:$AF$62,MATCH($C131,DATABASE!$AC$13:$AC$62,0)),IF(E131="2x D11",INDEX(DATABASE!$AF$13:$AF$62,MATCH($C131,DATABASE!$AC$13:$AC$62,0))+2*DATABASE!$AF$62,IF(E131="3x D11",INDEX(DATABASE!$AF$13:$AF$62,MATCH($C131,DATABASE!$AC$13:$AC$62,0))+3*DATABASE!$AF$62,""))))</f>
        <v>12700</v>
      </c>
      <c r="E131" s="38" t="str">
        <f>IF(AND($K131="Y",$G131&lt;&gt;"UNYIL",$F131&lt;DATABASE!$O$8),"2x D11",IF(AND($K131="Y",$G131&lt;&gt;"UNYIL",$F131&gt;=DATABASE!$O$8),"3x D11",""))</f>
        <v/>
      </c>
      <c r="F131" s="9">
        <f>IF('DATA ACCURATE'!N134&lt;&gt;"",'DATA ACCURATE'!N134,"")</f>
        <v>7.5</v>
      </c>
      <c r="G131" t="str">
        <f>IF(F131="","",IF(F131&lt;=DATABASE!$I$8,"UNYIL",IF(F131&lt;=DATABASE!$J$8,"KECIL",IF(F131&lt;DATABASE!$K$8,"TANGGUNG",IF(F131&gt;=DATABASE!$K$8,"BESAR","")))))</f>
        <v>BESAR</v>
      </c>
      <c r="H131" s="16" t="str">
        <f>IF('DATA ACCURATE'!J134&lt;&gt;"",'DATA ACCURATE'!J134,"")</f>
        <v>03 OKT 2019</v>
      </c>
      <c r="I131" s="35">
        <f>IF(B131&lt;&gt;"",IFERROR(VLOOKUP(B131,'DATA TIMBANGAN'!G:M,7,FALSE),VLOOKUP(B131,'DATA TIMBANGAN'!G:M,7)),"")</f>
        <v>0.58903935185185186</v>
      </c>
      <c r="J131" s="25" t="str">
        <f>IF(H131&lt;&gt;"",IFERROR(INDEX(DATABASE!$Z$19:$Z$38,MATCH(DATEVALUE(H131),DATABASE!$AA$19:$AA$38,0)),INDEX(DATABASE!$Z$12:$Z$18,MATCH(WEEKDAY(H131,2),DATABASE!$AA$12:$AA$18,0))),"")</f>
        <v>KAMIS</v>
      </c>
      <c r="K131" s="25" t="str">
        <f>IF('DATA ACCURATE'!V134&lt;&gt;"",'DATA ACCURATE'!V134,"")</f>
        <v>N</v>
      </c>
      <c r="L131" s="80" t="str">
        <f>IF($H131="","",IF(OR($J131="LIBUR",AND($L130="LIBUR",$O130=$O131)),"LIBUR",IF(AND(OR($L130="LUAR JAM KERJA 1",$L130="LUAR JAM KERJA 2"),OR(OR(AND($H130=$H131,AND(OR($I131&gt;DATABASE!$J$3,$I131&lt;DATABASE!$J$6),((DATEVALUE($H131)+$I131)-(DATEVALUE($H130)+$I130))&lt;DATABASE!$J$6)),AND($H130=$H131,$O130=$O131,OR($I131&gt;DATABASE!$J$6,$I131&lt;DATABASE!$J$3))),AND(($H131-$H130)=1,OR($I131&lt;DATABASE!$I$6,((DATEVALUE($H131)+$I131)-(DATEVALUE($H130)+$I130))&lt;DATABASE!$J$6))),$A131=$A130),"LUAR JAM KERJA 2",IF(AND(OR(WEEKDAY($H131,2)=1,WEEKDAY($H131,2)=2,WEEKDAY($H131,2)=3,WEEKDAY($H131,2)=4,WEEKDAY($H131,2)=5),$I131&lt;=DATABASE!$J$3,$I131&gt;=DATABASE!$I$3),"JAM KERJA",IF(AND(WEEKDAY($H131,2)=6,$I131&lt;=DATABASE!$J$4,$I131&gt;=DATABASE!$I$4),"JAM KERJA","LUAR JAM KERJA 1")))))</f>
        <v>JAM KERJA</v>
      </c>
      <c r="M131" s="33">
        <f>IF('DATA ACCURATE'!T134&lt;&gt;"",IF('DATA ACCURATE'!T134&gt;100,'DATA ACCURATE'!T134/10,'DATA ACCURATE'!T134),"")</f>
        <v>32</v>
      </c>
      <c r="N131" t="str">
        <f>IF(M131="","",IF(M131&lt;=DATABASE!$I$9,"LOKAL",IF(M131&lt;DATABASE!$J$9,"LUAR KOTA 1",IF($M131&gt;=DATABASE!$J$9,"LUAR KOTA 2",""))))</f>
        <v>LUAR KOTA 1</v>
      </c>
      <c r="O131" s="38" t="str">
        <f>IF('DATA ACCURATE'!L134&lt;&gt;"",'DATA ACCURATE'!L134,"")</f>
        <v>PT Aya Sophia-Rusunawa Sawah Besar</v>
      </c>
      <c r="Q131" s="38">
        <f t="shared" ref="Q131:T194" si="14">IF($G131=Q$1,1,0)</f>
        <v>0</v>
      </c>
      <c r="R131" s="38">
        <f t="shared" si="14"/>
        <v>0</v>
      </c>
      <c r="S131" s="38">
        <f t="shared" si="14"/>
        <v>0</v>
      </c>
      <c r="T131" s="38">
        <f t="shared" si="14"/>
        <v>1</v>
      </c>
      <c r="U131" s="38">
        <f t="shared" ref="U131:W194" si="15">IF($N131=U$1,1,0)</f>
        <v>0</v>
      </c>
      <c r="V131" s="38">
        <f t="shared" si="15"/>
        <v>1</v>
      </c>
      <c r="W131" s="38">
        <f t="shared" si="15"/>
        <v>0</v>
      </c>
      <c r="X131" s="38">
        <f t="shared" ref="X131:AA194" si="16">IF($L131=X$1,1,0)</f>
        <v>1</v>
      </c>
      <c r="Y131" s="38">
        <f t="shared" si="16"/>
        <v>0</v>
      </c>
      <c r="Z131" s="38">
        <f t="shared" si="16"/>
        <v>0</v>
      </c>
      <c r="AA131" s="38">
        <f t="shared" si="16"/>
        <v>0</v>
      </c>
      <c r="AB131" s="38">
        <f t="shared" ref="AB131:AB194" si="17">IF(AND($G131="UNYIL",$K131="Y"),1,0)</f>
        <v>0</v>
      </c>
      <c r="AC131" s="38">
        <f t="shared" ref="AC131:AC194" si="18">IF($E131="2x D11",2,IF($E131="3x D11",3,0))</f>
        <v>0</v>
      </c>
      <c r="AD131" s="38" t="str">
        <f t="shared" ref="AD131:AD194" si="19">Q131&amp;R131&amp;S131&amp;T131&amp;U131&amp;V131&amp;W131&amp;X131&amp;Y131&amp;Z131&amp;AA131&amp;AB131</f>
        <v>000101010000</v>
      </c>
    </row>
    <row r="132" spans="1:34">
      <c r="A132" s="9" t="str">
        <f>IF('DATA ACCURATE'!A135&lt;&gt;"",'DATA ACCURATE'!A135,"")</f>
        <v>SRIDIYONO</v>
      </c>
      <c r="B132" s="9" t="str">
        <f>IF('DATA ACCURATE'!D135&lt;&gt;"",'DATA ACCURATE'!D135,"")</f>
        <v>K1906955</v>
      </c>
      <c r="C132" s="38" t="str">
        <f>IF($AD132="000000000000","",INDEX(DATABASE!$W$12:$W$71,MATCH($AD132,DATABASE!$V$12:$V$71,0)))</f>
        <v>B01</v>
      </c>
      <c r="D132" s="34">
        <f>IF(C132="","",IF(E132="",INDEX(DATABASE!$AF$13:$AF$62,MATCH($C132,DATABASE!$AC$13:$AC$62,0)),IF(E132="2x D11",INDEX(DATABASE!$AF$13:$AF$62,MATCH($C132,DATABASE!$AC$13:$AC$62,0))+2*DATABASE!$AF$62,IF(E132="3x D11",INDEX(DATABASE!$AF$13:$AF$62,MATCH($C132,DATABASE!$AC$13:$AC$62,0))+3*DATABASE!$AF$62,""))))</f>
        <v>7600</v>
      </c>
      <c r="E132" s="38" t="str">
        <f>IF(AND($K132="Y",$G132&lt;&gt;"UNYIL",$F132&lt;DATABASE!$O$8),"2x D11",IF(AND($K132="Y",$G132&lt;&gt;"UNYIL",$F132&gt;=DATABASE!$O$8),"3x D11",""))</f>
        <v/>
      </c>
      <c r="F132" s="9">
        <f>IF('DATA ACCURATE'!N135&lt;&gt;"",'DATA ACCURATE'!N135,"")</f>
        <v>5.5</v>
      </c>
      <c r="G132" t="str">
        <f>IF(F132="","",IF(F132&lt;=DATABASE!$I$8,"UNYIL",IF(F132&lt;=DATABASE!$J$8,"KECIL",IF(F132&lt;DATABASE!$K$8,"TANGGUNG",IF(F132&gt;=DATABASE!$K$8,"BESAR","")))))</f>
        <v>TANGGUNG</v>
      </c>
      <c r="H132" s="16" t="str">
        <f>IF('DATA ACCURATE'!J135&lt;&gt;"",'DATA ACCURATE'!J135,"")</f>
        <v>04 OKT 2019</v>
      </c>
      <c r="I132" s="35">
        <f>IF(B132&lt;&gt;"",IFERROR(VLOOKUP(B132,'DATA TIMBANGAN'!G:M,7,FALSE),VLOOKUP(B132,'DATA TIMBANGAN'!G:M,7)),"")</f>
        <v>0.59060185185185188</v>
      </c>
      <c r="J132" s="25" t="str">
        <f>IF(H132&lt;&gt;"",IFERROR(INDEX(DATABASE!$Z$19:$Z$38,MATCH(DATEVALUE(H132),DATABASE!$AA$19:$AA$38,0)),INDEX(DATABASE!$Z$12:$Z$18,MATCH(WEEKDAY(H132,2),DATABASE!$AA$12:$AA$18,0))),"")</f>
        <v>JUMAT</v>
      </c>
      <c r="K132" s="25" t="str">
        <f>IF('DATA ACCURATE'!V135&lt;&gt;"",'DATA ACCURATE'!V135,"")</f>
        <v>N</v>
      </c>
      <c r="L132" s="80" t="str">
        <f>IF($H132="","",IF(OR($J132="LIBUR",AND($L131="LIBUR",$O131=$O132)),"LIBUR",IF(AND(OR($L131="LUAR JAM KERJA 1",$L131="LUAR JAM KERJA 2"),OR(OR(AND($H131=$H132,AND(OR($I132&gt;DATABASE!$J$3,$I132&lt;DATABASE!$J$6),((DATEVALUE($H132)+$I132)-(DATEVALUE($H131)+$I131))&lt;DATABASE!$J$6)),AND($H131=$H132,$O131=$O132,OR($I132&gt;DATABASE!$J$6,$I132&lt;DATABASE!$J$3))),AND(($H132-$H131)=1,OR($I132&lt;DATABASE!$I$6,((DATEVALUE($H132)+$I132)-(DATEVALUE($H131)+$I131))&lt;DATABASE!$J$6))),$A132=$A131),"LUAR JAM KERJA 2",IF(AND(OR(WEEKDAY($H132,2)=1,WEEKDAY($H132,2)=2,WEEKDAY($H132,2)=3,WEEKDAY($H132,2)=4,WEEKDAY($H132,2)=5),$I132&lt;=DATABASE!$J$3,$I132&gt;=DATABASE!$I$3),"JAM KERJA",IF(AND(WEEKDAY($H132,2)=6,$I132&lt;=DATABASE!$J$4,$I132&gt;=DATABASE!$I$4),"JAM KERJA","LUAR JAM KERJA 1")))))</f>
        <v>JAM KERJA</v>
      </c>
      <c r="M132" s="33">
        <f>IF('DATA ACCURATE'!T135&lt;&gt;"",IF('DATA ACCURATE'!T135&gt;100,'DATA ACCURATE'!T135/10,'DATA ACCURATE'!T135),"")</f>
        <v>8</v>
      </c>
      <c r="N132" t="str">
        <f>IF(M132="","",IF(M132&lt;=DATABASE!$I$9,"LOKAL",IF(M132&lt;DATABASE!$J$9,"LUAR KOTA 1",IF($M132&gt;=DATABASE!$J$9,"LUAR KOTA 2",""))))</f>
        <v>LOKAL</v>
      </c>
      <c r="O132" s="38" t="str">
        <f>IF('DATA ACCURATE'!L135&lt;&gt;"",'DATA ACCURATE'!L135,"")</f>
        <v>PT. DESA WISATA INDONESIA</v>
      </c>
      <c r="Q132" s="38">
        <f t="shared" si="14"/>
        <v>0</v>
      </c>
      <c r="R132" s="38">
        <f t="shared" si="14"/>
        <v>0</v>
      </c>
      <c r="S132" s="38">
        <f t="shared" si="14"/>
        <v>1</v>
      </c>
      <c r="T132" s="38">
        <f t="shared" si="14"/>
        <v>0</v>
      </c>
      <c r="U132" s="38">
        <f t="shared" si="15"/>
        <v>1</v>
      </c>
      <c r="V132" s="38">
        <f t="shared" si="15"/>
        <v>0</v>
      </c>
      <c r="W132" s="38">
        <f t="shared" si="15"/>
        <v>0</v>
      </c>
      <c r="X132" s="38">
        <f t="shared" si="16"/>
        <v>1</v>
      </c>
      <c r="Y132" s="38">
        <f t="shared" si="16"/>
        <v>0</v>
      </c>
      <c r="Z132" s="38">
        <f t="shared" si="16"/>
        <v>0</v>
      </c>
      <c r="AA132" s="38">
        <f t="shared" si="16"/>
        <v>0</v>
      </c>
      <c r="AB132" s="38">
        <f t="shared" si="17"/>
        <v>0</v>
      </c>
      <c r="AC132" s="38">
        <f t="shared" si="18"/>
        <v>0</v>
      </c>
      <c r="AD132" s="38" t="str">
        <f t="shared" si="19"/>
        <v>001010010000</v>
      </c>
    </row>
    <row r="133" spans="1:34">
      <c r="A133" s="9" t="str">
        <f>IF('DATA ACCURATE'!A136&lt;&gt;"",'DATA ACCURATE'!A136,"")</f>
        <v>SRIDIYONO</v>
      </c>
      <c r="B133" s="9" t="str">
        <f>IF('DATA ACCURATE'!D136&lt;&gt;"",'DATA ACCURATE'!D136,"")</f>
        <v>K1906961</v>
      </c>
      <c r="C133" s="38" t="str">
        <f>IF($AD133="000000000000","",INDEX(DATABASE!$W$12:$W$71,MATCH($AD133,DATABASE!$V$12:$V$71,0)))</f>
        <v>A04</v>
      </c>
      <c r="D133" s="34">
        <f>IF(C133="","",IF(E133="",INDEX(DATABASE!$AF$13:$AF$62,MATCH($C133,DATABASE!$AC$13:$AC$62,0)),IF(E133="2x D11",INDEX(DATABASE!$AF$13:$AF$62,MATCH($C133,DATABASE!$AC$13:$AC$62,0))+2*DATABASE!$AF$62,IF(E133="3x D11",INDEX(DATABASE!$AF$13:$AF$62,MATCH($C133,DATABASE!$AC$13:$AC$62,0))+3*DATABASE!$AF$62,""))))</f>
        <v>8900</v>
      </c>
      <c r="E133" s="38" t="str">
        <f>IF(AND($K133="Y",$G133&lt;&gt;"UNYIL",$F133&lt;DATABASE!$O$8),"2x D11",IF(AND($K133="Y",$G133&lt;&gt;"UNYIL",$F133&gt;=DATABASE!$O$8),"3x D11",""))</f>
        <v/>
      </c>
      <c r="F133" s="9">
        <f>IF('DATA ACCURATE'!N136&lt;&gt;"",'DATA ACCURATE'!N136,"")</f>
        <v>4</v>
      </c>
      <c r="G133" t="str">
        <f>IF(F133="","",IF(F133&lt;=DATABASE!$I$8,"UNYIL",IF(F133&lt;=DATABASE!$J$8,"KECIL",IF(F133&lt;DATABASE!$K$8,"TANGGUNG",IF(F133&gt;=DATABASE!$K$8,"BESAR","")))))</f>
        <v>KECIL</v>
      </c>
      <c r="H133" s="16" t="str">
        <f>IF('DATA ACCURATE'!J136&lt;&gt;"",'DATA ACCURATE'!J136,"")</f>
        <v>04 OKT 2019</v>
      </c>
      <c r="I133" s="35">
        <f>IF(B133&lt;&gt;"",IFERROR(VLOOKUP(B133,'DATA TIMBANGAN'!G:M,7,FALSE),VLOOKUP(B133,'DATA TIMBANGAN'!G:M,7)),"")</f>
        <v>0.65965277777777775</v>
      </c>
      <c r="J133" s="25" t="str">
        <f>IF(H133&lt;&gt;"",IFERROR(INDEX(DATABASE!$Z$19:$Z$38,MATCH(DATEVALUE(H133),DATABASE!$AA$19:$AA$38,0)),INDEX(DATABASE!$Z$12:$Z$18,MATCH(WEEKDAY(H133,2),DATABASE!$AA$12:$AA$18,0))),"")</f>
        <v>JUMAT</v>
      </c>
      <c r="K133" s="25" t="str">
        <f>IF('DATA ACCURATE'!V136&lt;&gt;"",'DATA ACCURATE'!V136,"")</f>
        <v>N</v>
      </c>
      <c r="L133" s="80" t="str">
        <f>IF($H133="","",IF(OR($J133="LIBUR",AND($L132="LIBUR",$O132=$O133)),"LIBUR",IF(AND(OR($L132="LUAR JAM KERJA 1",$L132="LUAR JAM KERJA 2"),OR(OR(AND($H132=$H133,AND(OR($I133&gt;DATABASE!$J$3,$I133&lt;DATABASE!$J$6),((DATEVALUE($H133)+$I133)-(DATEVALUE($H132)+$I132))&lt;DATABASE!$J$6)),AND($H132=$H133,$O132=$O133,OR($I133&gt;DATABASE!$J$6,$I133&lt;DATABASE!$J$3))),AND(($H133-$H132)=1,OR($I133&lt;DATABASE!$I$6,((DATEVALUE($H133)+$I133)-(DATEVALUE($H132)+$I132))&lt;DATABASE!$J$6))),$A133=$A132),"LUAR JAM KERJA 2",IF(AND(OR(WEEKDAY($H133,2)=1,WEEKDAY($H133,2)=2,WEEKDAY($H133,2)=3,WEEKDAY($H133,2)=4,WEEKDAY($H133,2)=5),$I133&lt;=DATABASE!$J$3,$I133&gt;=DATABASE!$I$3),"JAM KERJA",IF(AND(WEEKDAY($H133,2)=6,$I133&lt;=DATABASE!$J$4,$I133&gt;=DATABASE!$I$4),"JAM KERJA","LUAR JAM KERJA 1")))))</f>
        <v>JAM KERJA</v>
      </c>
      <c r="M133" s="33">
        <f>IF('DATA ACCURATE'!T136&lt;&gt;"",IF('DATA ACCURATE'!T136&gt;100,'DATA ACCURATE'!T136/10,'DATA ACCURATE'!T136),"")</f>
        <v>32</v>
      </c>
      <c r="N133" t="str">
        <f>IF(M133="","",IF(M133&lt;=DATABASE!$I$9,"LOKAL",IF(M133&lt;DATABASE!$J$9,"LUAR KOTA 1",IF($M133&gt;=DATABASE!$J$9,"LUAR KOTA 2",""))))</f>
        <v>LUAR KOTA 1</v>
      </c>
      <c r="O133" s="38" t="str">
        <f>IF('DATA ACCURATE'!L136&lt;&gt;"",'DATA ACCURATE'!L136,"")</f>
        <v>KSO PT. DUTA MAS INDAH - PT. SARI MAS INDAH SEJAHTERA-Sirkuit Mijen</v>
      </c>
      <c r="Q133" s="38">
        <f t="shared" si="14"/>
        <v>0</v>
      </c>
      <c r="R133" s="38">
        <f t="shared" si="14"/>
        <v>1</v>
      </c>
      <c r="S133" s="38">
        <f t="shared" si="14"/>
        <v>0</v>
      </c>
      <c r="T133" s="38">
        <f t="shared" si="14"/>
        <v>0</v>
      </c>
      <c r="U133" s="38">
        <f t="shared" si="15"/>
        <v>0</v>
      </c>
      <c r="V133" s="38">
        <f t="shared" si="15"/>
        <v>1</v>
      </c>
      <c r="W133" s="38">
        <f t="shared" si="15"/>
        <v>0</v>
      </c>
      <c r="X133" s="38">
        <f t="shared" si="16"/>
        <v>1</v>
      </c>
      <c r="Y133" s="38">
        <f t="shared" si="16"/>
        <v>0</v>
      </c>
      <c r="Z133" s="38">
        <f t="shared" si="16"/>
        <v>0</v>
      </c>
      <c r="AA133" s="38">
        <f t="shared" si="16"/>
        <v>0</v>
      </c>
      <c r="AB133" s="38">
        <f t="shared" si="17"/>
        <v>0</v>
      </c>
      <c r="AC133" s="38">
        <f t="shared" si="18"/>
        <v>0</v>
      </c>
      <c r="AD133" s="38" t="str">
        <f t="shared" si="19"/>
        <v>010001010000</v>
      </c>
      <c r="AH133" s="35"/>
    </row>
    <row r="134" spans="1:34">
      <c r="A134" s="9" t="str">
        <f>IF('DATA ACCURATE'!A137&lt;&gt;"",'DATA ACCURATE'!A137,"")</f>
        <v>SRIDIYONO</v>
      </c>
      <c r="B134" s="9" t="str">
        <f>IF('DATA ACCURATE'!D137&lt;&gt;"",'DATA ACCURATE'!D137,"")</f>
        <v>K1906986</v>
      </c>
      <c r="C134" s="38" t="str">
        <f>IF($AD134="000000000000","",INDEX(DATABASE!$W$12:$W$71,MATCH($AD134,DATABASE!$V$12:$V$71,0)))</f>
        <v>B04</v>
      </c>
      <c r="D134" s="34">
        <f>IF(C134="","",IF(E134="",INDEX(DATABASE!$AF$13:$AF$62,MATCH($C134,DATABASE!$AC$13:$AC$62,0)),IF(E134="2x D11",INDEX(DATABASE!$AF$13:$AF$62,MATCH($C134,DATABASE!$AC$13:$AC$62,0))+2*DATABASE!$AF$62,IF(E134="3x D11",INDEX(DATABASE!$AF$13:$AF$62,MATCH($C134,DATABASE!$AC$13:$AC$62,0))+3*DATABASE!$AF$62,""))))</f>
        <v>10600</v>
      </c>
      <c r="E134" s="38" t="str">
        <f>IF(AND($K134="Y",$G134&lt;&gt;"UNYIL",$F134&lt;DATABASE!$O$8),"2x D11",IF(AND($K134="Y",$G134&lt;&gt;"UNYIL",$F134&gt;=DATABASE!$O$8),"3x D11",""))</f>
        <v/>
      </c>
      <c r="F134" s="9">
        <f>IF('DATA ACCURATE'!N137&lt;&gt;"",'DATA ACCURATE'!N137,"")</f>
        <v>6.5</v>
      </c>
      <c r="G134" t="str">
        <f>IF(F134="","",IF(F134&lt;=DATABASE!$I$8,"UNYIL",IF(F134&lt;=DATABASE!$J$8,"KECIL",IF(F134&lt;DATABASE!$K$8,"TANGGUNG",IF(F134&gt;=DATABASE!$K$8,"BESAR","")))))</f>
        <v>TANGGUNG</v>
      </c>
      <c r="H134" s="16" t="str">
        <f>IF('DATA ACCURATE'!J137&lt;&gt;"",'DATA ACCURATE'!J137,"")</f>
        <v>05 OKT 2019</v>
      </c>
      <c r="I134" s="35">
        <f>IF(B134&lt;&gt;"",IFERROR(VLOOKUP(B134,'DATA TIMBANGAN'!G:M,7,FALSE),VLOOKUP(B134,'DATA TIMBANGAN'!G:M,7)),"")</f>
        <v>0.36240740740740746</v>
      </c>
      <c r="J134" s="25" t="str">
        <f>IF(H134&lt;&gt;"",IFERROR(INDEX(DATABASE!$Z$19:$Z$38,MATCH(DATEVALUE(H134),DATABASE!$AA$19:$AA$38,0)),INDEX(DATABASE!$Z$12:$Z$18,MATCH(WEEKDAY(H134,2),DATABASE!$AA$12:$AA$18,0))),"")</f>
        <v>SABTU</v>
      </c>
      <c r="K134" s="25" t="str">
        <f>IF('DATA ACCURATE'!V137&lt;&gt;"",'DATA ACCURATE'!V137,"")</f>
        <v>N</v>
      </c>
      <c r="L134" s="80" t="str">
        <f>IF($H134="","",IF(OR($J134="LIBUR",AND($L133="LIBUR",$O133=$O134)),"LIBUR",IF(AND(OR($L133="LUAR JAM KERJA 1",$L133="LUAR JAM KERJA 2"),OR(OR(AND($H133=$H134,AND(OR($I134&gt;DATABASE!$J$3,$I134&lt;DATABASE!$J$6),((DATEVALUE($H134)+$I134)-(DATEVALUE($H133)+$I133))&lt;DATABASE!$J$6)),AND($H133=$H134,$O133=$O134,OR($I134&gt;DATABASE!$J$6,$I134&lt;DATABASE!$J$3))),AND(($H134-$H133)=1,OR($I134&lt;DATABASE!$I$6,((DATEVALUE($H134)+$I134)-(DATEVALUE($H133)+$I133))&lt;DATABASE!$J$6))),$A134=$A133),"LUAR JAM KERJA 2",IF(AND(OR(WEEKDAY($H134,2)=1,WEEKDAY($H134,2)=2,WEEKDAY($H134,2)=3,WEEKDAY($H134,2)=4,WEEKDAY($H134,2)=5),$I134&lt;=DATABASE!$J$3,$I134&gt;=DATABASE!$I$3),"JAM KERJA",IF(AND(WEEKDAY($H134,2)=6,$I134&lt;=DATABASE!$J$4,$I134&gt;=DATABASE!$I$4),"JAM KERJA","LUAR JAM KERJA 1")))))</f>
        <v>JAM KERJA</v>
      </c>
      <c r="M134" s="33">
        <f>IF('DATA ACCURATE'!T137&lt;&gt;"",IF('DATA ACCURATE'!T137&gt;100,'DATA ACCURATE'!T137/10,'DATA ACCURATE'!T137),"")</f>
        <v>35</v>
      </c>
      <c r="N134" t="str">
        <f>IF(M134="","",IF(M134&lt;=DATABASE!$I$9,"LOKAL",IF(M134&lt;DATABASE!$J$9,"LUAR KOTA 1",IF($M134&gt;=DATABASE!$J$9,"LUAR KOTA 2",""))))</f>
        <v>LUAR KOTA 1</v>
      </c>
      <c r="O134" s="38" t="str">
        <f>IF('DATA ACCURATE'!L137&lt;&gt;"",'DATA ACCURATE'!L137,"")</f>
        <v>Parjono Bp-Regunung</v>
      </c>
      <c r="Q134" s="38">
        <f t="shared" si="14"/>
        <v>0</v>
      </c>
      <c r="R134" s="38">
        <f t="shared" si="14"/>
        <v>0</v>
      </c>
      <c r="S134" s="38">
        <f t="shared" si="14"/>
        <v>1</v>
      </c>
      <c r="T134" s="38">
        <f t="shared" si="14"/>
        <v>0</v>
      </c>
      <c r="U134" s="38">
        <f t="shared" si="15"/>
        <v>0</v>
      </c>
      <c r="V134" s="38">
        <f t="shared" si="15"/>
        <v>1</v>
      </c>
      <c r="W134" s="38">
        <f t="shared" si="15"/>
        <v>0</v>
      </c>
      <c r="X134" s="38">
        <f t="shared" si="16"/>
        <v>1</v>
      </c>
      <c r="Y134" s="38">
        <f t="shared" si="16"/>
        <v>0</v>
      </c>
      <c r="Z134" s="38">
        <f t="shared" si="16"/>
        <v>0</v>
      </c>
      <c r="AA134" s="38">
        <f t="shared" si="16"/>
        <v>0</v>
      </c>
      <c r="AB134" s="38">
        <f t="shared" si="17"/>
        <v>0</v>
      </c>
      <c r="AC134" s="38">
        <f t="shared" si="18"/>
        <v>0</v>
      </c>
      <c r="AD134" s="38" t="str">
        <f t="shared" si="19"/>
        <v>001001010000</v>
      </c>
      <c r="AH134" s="35"/>
    </row>
    <row r="135" spans="1:34">
      <c r="A135" s="9" t="str">
        <f>IF('DATA ACCURATE'!A138&lt;&gt;"",'DATA ACCURATE'!A138,"")</f>
        <v>SRIDIYONO</v>
      </c>
      <c r="B135" s="9" t="str">
        <f>IF('DATA ACCURATE'!D138&lt;&gt;"",'DATA ACCURATE'!D138,"")</f>
        <v>K1907027</v>
      </c>
      <c r="C135" s="38" t="str">
        <f>IF($AD135="000000000000","",INDEX(DATABASE!$W$12:$W$71,MATCH($AD135,DATABASE!$V$12:$V$71,0)))</f>
        <v>B05</v>
      </c>
      <c r="D135" s="34">
        <f>IF(C135="","",IF(E135="",INDEX(DATABASE!$AF$13:$AF$62,MATCH($C135,DATABASE!$AC$13:$AC$62,0)),IF(E135="2x D11",INDEX(DATABASE!$AF$13:$AF$62,MATCH($C135,DATABASE!$AC$13:$AC$62,0))+2*DATABASE!$AF$62,IF(E135="3x D11",INDEX(DATABASE!$AF$13:$AF$62,MATCH($C135,DATABASE!$AC$13:$AC$62,0))+3*DATABASE!$AF$62,""))))</f>
        <v>15900</v>
      </c>
      <c r="E135" s="38" t="str">
        <f>IF(AND($K135="Y",$G135&lt;&gt;"UNYIL",$F135&lt;DATABASE!$O$8),"2x D11",IF(AND($K135="Y",$G135&lt;&gt;"UNYIL",$F135&gt;=DATABASE!$O$8),"3x D11",""))</f>
        <v/>
      </c>
      <c r="F135" s="9">
        <f>IF('DATA ACCURATE'!N138&lt;&gt;"",'DATA ACCURATE'!N138,"")</f>
        <v>6.5</v>
      </c>
      <c r="G135" t="str">
        <f>IF(F135="","",IF(F135&lt;=DATABASE!$I$8,"UNYIL",IF(F135&lt;=DATABASE!$J$8,"KECIL",IF(F135&lt;DATABASE!$K$8,"TANGGUNG",IF(F135&gt;=DATABASE!$K$8,"BESAR","")))))</f>
        <v>TANGGUNG</v>
      </c>
      <c r="H135" s="16" t="str">
        <f>IF('DATA ACCURATE'!J138&lt;&gt;"",'DATA ACCURATE'!J138,"")</f>
        <v>05 OKT 2019</v>
      </c>
      <c r="I135" s="35">
        <f>IF(B135&lt;&gt;"",IFERROR(VLOOKUP(B135,'DATA TIMBANGAN'!G:M,7,FALSE),VLOOKUP(B135,'DATA TIMBANGAN'!G:M,7)),"")</f>
        <v>0.8294097222222222</v>
      </c>
      <c r="J135" s="25" t="str">
        <f>IF(H135&lt;&gt;"",IFERROR(INDEX(DATABASE!$Z$19:$Z$38,MATCH(DATEVALUE(H135),DATABASE!$AA$19:$AA$38,0)),INDEX(DATABASE!$Z$12:$Z$18,MATCH(WEEKDAY(H135,2),DATABASE!$AA$12:$AA$18,0))),"")</f>
        <v>SABTU</v>
      </c>
      <c r="K135" s="25" t="str">
        <f>IF('DATA ACCURATE'!V138&lt;&gt;"",'DATA ACCURATE'!V138,"")</f>
        <v>N</v>
      </c>
      <c r="L135" s="80" t="str">
        <f>IF($H135="","",IF(OR($J135="LIBUR",AND($L134="LIBUR",$O134=$O135)),"LIBUR",IF(AND(OR($L134="LUAR JAM KERJA 1",$L134="LUAR JAM KERJA 2"),OR(OR(AND($H134=$H135,AND(OR($I135&gt;DATABASE!$J$3,$I135&lt;DATABASE!$J$6),((DATEVALUE($H135)+$I135)-(DATEVALUE($H134)+$I134))&lt;DATABASE!$J$6)),AND($H134=$H135,$O134=$O135,OR($I135&gt;DATABASE!$J$6,$I135&lt;DATABASE!$J$3))),AND(($H135-$H134)=1,OR($I135&lt;DATABASE!$I$6,((DATEVALUE($H135)+$I135)-(DATEVALUE($H134)+$I134))&lt;DATABASE!$J$6))),$A135=$A134),"LUAR JAM KERJA 2",IF(AND(OR(WEEKDAY($H135,2)=1,WEEKDAY($H135,2)=2,WEEKDAY($H135,2)=3,WEEKDAY($H135,2)=4,WEEKDAY($H135,2)=5),$I135&lt;=DATABASE!$J$3,$I135&gt;=DATABASE!$I$3),"JAM KERJA",IF(AND(WEEKDAY($H135,2)=6,$I135&lt;=DATABASE!$J$4,$I135&gt;=DATABASE!$I$4),"JAM KERJA","LUAR JAM KERJA 1")))))</f>
        <v>LUAR JAM KERJA 1</v>
      </c>
      <c r="M135" s="33">
        <f>IF('DATA ACCURATE'!T138&lt;&gt;"",IF('DATA ACCURATE'!T138&gt;100,'DATA ACCURATE'!T138/10,'DATA ACCURATE'!T138),"")</f>
        <v>35</v>
      </c>
      <c r="N135" t="str">
        <f>IF(M135="","",IF(M135&lt;=DATABASE!$I$9,"LOKAL",IF(M135&lt;DATABASE!$J$9,"LUAR KOTA 1",IF($M135&gt;=DATABASE!$J$9,"LUAR KOTA 2",""))))</f>
        <v>LUAR KOTA 1</v>
      </c>
      <c r="O135" s="38" t="str">
        <f>IF('DATA ACCURATE'!L138&lt;&gt;"",'DATA ACCURATE'!L138,"")</f>
        <v>Parjono Bp-Regunung</v>
      </c>
      <c r="Q135" s="38">
        <f t="shared" si="14"/>
        <v>0</v>
      </c>
      <c r="R135" s="38">
        <f t="shared" si="14"/>
        <v>0</v>
      </c>
      <c r="S135" s="38">
        <f t="shared" si="14"/>
        <v>1</v>
      </c>
      <c r="T135" s="38">
        <f t="shared" si="14"/>
        <v>0</v>
      </c>
      <c r="U135" s="38">
        <f t="shared" si="15"/>
        <v>0</v>
      </c>
      <c r="V135" s="38">
        <f t="shared" si="15"/>
        <v>1</v>
      </c>
      <c r="W135" s="38">
        <f t="shared" si="15"/>
        <v>0</v>
      </c>
      <c r="X135" s="38">
        <f t="shared" si="16"/>
        <v>0</v>
      </c>
      <c r="Y135" s="38">
        <f t="shared" si="16"/>
        <v>1</v>
      </c>
      <c r="Z135" s="38">
        <f t="shared" si="16"/>
        <v>0</v>
      </c>
      <c r="AA135" s="38">
        <f t="shared" si="16"/>
        <v>0</v>
      </c>
      <c r="AB135" s="38">
        <f t="shared" si="17"/>
        <v>0</v>
      </c>
      <c r="AC135" s="38">
        <f t="shared" si="18"/>
        <v>0</v>
      </c>
      <c r="AD135" s="38" t="str">
        <f t="shared" si="19"/>
        <v>001001001000</v>
      </c>
    </row>
    <row r="136" spans="1:34">
      <c r="A136" s="9" t="str">
        <f>IF('DATA ACCURATE'!A139&lt;&gt;"",'DATA ACCURATE'!A139,"")</f>
        <v>SUHARYANTO</v>
      </c>
      <c r="B136" s="9" t="str">
        <f>IF('DATA ACCURATE'!D139&lt;&gt;"",'DATA ACCURATE'!D139,"")</f>
        <v>K1906838</v>
      </c>
      <c r="C136" s="38" t="str">
        <f>IF($AD136="000000000000","",INDEX(DATABASE!$W$12:$W$71,MATCH($AD136,DATABASE!$V$12:$V$71,0)))</f>
        <v>B01</v>
      </c>
      <c r="D136" s="34">
        <f>IF(C136="","",IF(E136="",INDEX(DATABASE!$AF$13:$AF$62,MATCH($C136,DATABASE!$AC$13:$AC$62,0)),IF(E136="2x D11",INDEX(DATABASE!$AF$13:$AF$62,MATCH($C136,DATABASE!$AC$13:$AC$62,0))+2*DATABASE!$AF$62,IF(E136="3x D11",INDEX(DATABASE!$AF$13:$AF$62,MATCH($C136,DATABASE!$AC$13:$AC$62,0))+3*DATABASE!$AF$62,""))))</f>
        <v>7600</v>
      </c>
      <c r="E136" s="38" t="str">
        <f>IF(AND($K136="Y",$G136&lt;&gt;"UNYIL",$F136&lt;DATABASE!$O$8),"2x D11",IF(AND($K136="Y",$G136&lt;&gt;"UNYIL",$F136&gt;=DATABASE!$O$8),"3x D11",""))</f>
        <v/>
      </c>
      <c r="F136" s="9">
        <f>IF('DATA ACCURATE'!N139&lt;&gt;"",'DATA ACCURATE'!N139,"")</f>
        <v>5.5</v>
      </c>
      <c r="G136" t="str">
        <f>IF(F136="","",IF(F136&lt;=DATABASE!$I$8,"UNYIL",IF(F136&lt;=DATABASE!$J$8,"KECIL",IF(F136&lt;DATABASE!$K$8,"TANGGUNG",IF(F136&gt;=DATABASE!$K$8,"BESAR","")))))</f>
        <v>TANGGUNG</v>
      </c>
      <c r="H136" s="16" t="str">
        <f>IF('DATA ACCURATE'!J139&lt;&gt;"",'DATA ACCURATE'!J139,"")</f>
        <v>01 OKT 2019</v>
      </c>
      <c r="I136" s="35">
        <f>IF(B136&lt;&gt;"",IFERROR(VLOOKUP(B136,'DATA TIMBANGAN'!G:M,7,FALSE),VLOOKUP(B136,'DATA TIMBANGAN'!G:M,7)),"")</f>
        <v>0.34914351851851855</v>
      </c>
      <c r="J136" s="25" t="str">
        <f>IF(H136&lt;&gt;"",IFERROR(INDEX(DATABASE!$Z$19:$Z$38,MATCH(DATEVALUE(H136),DATABASE!$AA$19:$AA$38,0)),INDEX(DATABASE!$Z$12:$Z$18,MATCH(WEEKDAY(H136,2),DATABASE!$AA$12:$AA$18,0))),"")</f>
        <v>SELASA</v>
      </c>
      <c r="K136" s="25" t="str">
        <f>IF('DATA ACCURATE'!V139&lt;&gt;"",'DATA ACCURATE'!V139,"")</f>
        <v>N</v>
      </c>
      <c r="L136" s="80" t="str">
        <f>IF($H136="","",IF(OR($J136="LIBUR",AND($L135="LIBUR",$O135=$O136)),"LIBUR",IF(AND(OR($L135="LUAR JAM KERJA 1",$L135="LUAR JAM KERJA 2"),OR(OR(AND($H135=$H136,AND(OR($I136&gt;DATABASE!$J$3,$I136&lt;DATABASE!$J$6),((DATEVALUE($H136)+$I136)-(DATEVALUE($H135)+$I135))&lt;DATABASE!$J$6)),AND($H135=$H136,$O135=$O136,OR($I136&gt;DATABASE!$J$6,$I136&lt;DATABASE!$J$3))),AND(($H136-$H135)=1,OR($I136&lt;DATABASE!$I$6,((DATEVALUE($H136)+$I136)-(DATEVALUE($H135)+$I135))&lt;DATABASE!$J$6))),$A136=$A135),"LUAR JAM KERJA 2",IF(AND(OR(WEEKDAY($H136,2)=1,WEEKDAY($H136,2)=2,WEEKDAY($H136,2)=3,WEEKDAY($H136,2)=4,WEEKDAY($H136,2)=5),$I136&lt;=DATABASE!$J$3,$I136&gt;=DATABASE!$I$3),"JAM KERJA",IF(AND(WEEKDAY($H136,2)=6,$I136&lt;=DATABASE!$J$4,$I136&gt;=DATABASE!$I$4),"JAM KERJA","LUAR JAM KERJA 1")))))</f>
        <v>JAM KERJA</v>
      </c>
      <c r="M136" s="33">
        <f>IF('DATA ACCURATE'!T139&lt;&gt;"",IF('DATA ACCURATE'!T139&gt;100,'DATA ACCURATE'!T139/10,'DATA ACCURATE'!T139),"")</f>
        <v>5</v>
      </c>
      <c r="N136" t="str">
        <f>IF(M136="","",IF(M136&lt;=DATABASE!$I$9,"LOKAL",IF(M136&lt;DATABASE!$J$9,"LUAR KOTA 1",IF($M136&gt;=DATABASE!$J$9,"LUAR KOTA 2",""))))</f>
        <v>LOKAL</v>
      </c>
      <c r="O136" s="38" t="str">
        <f>IF('DATA ACCURATE'!L139&lt;&gt;"",'DATA ACCURATE'!L139,"")</f>
        <v>CV.TRISWARNA KARYA-Lemah Abang</v>
      </c>
      <c r="Q136" s="38">
        <f t="shared" si="14"/>
        <v>0</v>
      </c>
      <c r="R136" s="38">
        <f t="shared" si="14"/>
        <v>0</v>
      </c>
      <c r="S136" s="38">
        <f t="shared" si="14"/>
        <v>1</v>
      </c>
      <c r="T136" s="38">
        <f t="shared" si="14"/>
        <v>0</v>
      </c>
      <c r="U136" s="38">
        <f t="shared" si="15"/>
        <v>1</v>
      </c>
      <c r="V136" s="38">
        <f t="shared" si="15"/>
        <v>0</v>
      </c>
      <c r="W136" s="38">
        <f t="shared" si="15"/>
        <v>0</v>
      </c>
      <c r="X136" s="38">
        <f t="shared" si="16"/>
        <v>1</v>
      </c>
      <c r="Y136" s="38">
        <f t="shared" si="16"/>
        <v>0</v>
      </c>
      <c r="Z136" s="38">
        <f t="shared" si="16"/>
        <v>0</v>
      </c>
      <c r="AA136" s="38">
        <f t="shared" si="16"/>
        <v>0</v>
      </c>
      <c r="AB136" s="38">
        <f t="shared" si="17"/>
        <v>0</v>
      </c>
      <c r="AC136" s="38">
        <f t="shared" si="18"/>
        <v>0</v>
      </c>
      <c r="AD136" s="38" t="str">
        <f t="shared" si="19"/>
        <v>001010010000</v>
      </c>
    </row>
    <row r="137" spans="1:34">
      <c r="A137" s="9" t="str">
        <f>IF('DATA ACCURATE'!A140&lt;&gt;"",'DATA ACCURATE'!A140,"")</f>
        <v>SUHARYANTO</v>
      </c>
      <c r="B137" s="9" t="str">
        <f>IF('DATA ACCURATE'!D140&lt;&gt;"",'DATA ACCURATE'!D140,"")</f>
        <v>K1906852</v>
      </c>
      <c r="C137" s="38" t="str">
        <f>IF($AD137="000000000000","",INDEX(DATABASE!$W$12:$W$71,MATCH($AD137,DATABASE!$V$12:$V$71,0)))</f>
        <v>B04</v>
      </c>
      <c r="D137" s="34">
        <f>IF(C137="","",IF(E137="",INDEX(DATABASE!$AF$13:$AF$62,MATCH($C137,DATABASE!$AC$13:$AC$62,0)),IF(E137="2x D11",INDEX(DATABASE!$AF$13:$AF$62,MATCH($C137,DATABASE!$AC$13:$AC$62,0))+2*DATABASE!$AF$62,IF(E137="3x D11",INDEX(DATABASE!$AF$13:$AF$62,MATCH($C137,DATABASE!$AC$13:$AC$62,0))+3*DATABASE!$AF$62,""))))</f>
        <v>10600</v>
      </c>
      <c r="E137" s="38" t="str">
        <f>IF(AND($K137="Y",$G137&lt;&gt;"UNYIL",$F137&lt;DATABASE!$O$8),"2x D11",IF(AND($K137="Y",$G137&lt;&gt;"UNYIL",$F137&gt;=DATABASE!$O$8),"3x D11",""))</f>
        <v/>
      </c>
      <c r="F137" s="9">
        <f>IF('DATA ACCURATE'!N140&lt;&gt;"",'DATA ACCURATE'!N140,"")</f>
        <v>6</v>
      </c>
      <c r="G137" t="str">
        <f>IF(F137="","",IF(F137&lt;=DATABASE!$I$8,"UNYIL",IF(F137&lt;=DATABASE!$J$8,"KECIL",IF(F137&lt;DATABASE!$K$8,"TANGGUNG",IF(F137&gt;=DATABASE!$K$8,"BESAR","")))))</f>
        <v>TANGGUNG</v>
      </c>
      <c r="H137" s="16" t="str">
        <f>IF('DATA ACCURATE'!J140&lt;&gt;"",'DATA ACCURATE'!J140,"")</f>
        <v>01 OKT 2019</v>
      </c>
      <c r="I137" s="35">
        <f>IF(B137&lt;&gt;"",IFERROR(VLOOKUP(B137,'DATA TIMBANGAN'!G:M,7,FALSE),VLOOKUP(B137,'DATA TIMBANGAN'!G:M,7)),"")</f>
        <v>0.46673611111111107</v>
      </c>
      <c r="J137" s="25" t="str">
        <f>IF(H137&lt;&gt;"",IFERROR(INDEX(DATABASE!$Z$19:$Z$38,MATCH(DATEVALUE(H137),DATABASE!$AA$19:$AA$38,0)),INDEX(DATABASE!$Z$12:$Z$18,MATCH(WEEKDAY(H137,2),DATABASE!$AA$12:$AA$18,0))),"")</f>
        <v>SELASA</v>
      </c>
      <c r="K137" s="25" t="str">
        <f>IF('DATA ACCURATE'!V140&lt;&gt;"",'DATA ACCURATE'!V140,"")</f>
        <v>N</v>
      </c>
      <c r="L137" s="80" t="str">
        <f>IF($H137="","",IF(OR($J137="LIBUR",AND($L136="LIBUR",$O136=$O137)),"LIBUR",IF(AND(OR($L136="LUAR JAM KERJA 1",$L136="LUAR JAM KERJA 2"),OR(OR(AND($H136=$H137,AND(OR($I137&gt;DATABASE!$J$3,$I137&lt;DATABASE!$J$6),((DATEVALUE($H137)+$I137)-(DATEVALUE($H136)+$I136))&lt;DATABASE!$J$6)),AND($H136=$H137,$O136=$O137,OR($I137&gt;DATABASE!$J$6,$I137&lt;DATABASE!$J$3))),AND(($H137-$H136)=1,OR($I137&lt;DATABASE!$I$6,((DATEVALUE($H137)+$I137)-(DATEVALUE($H136)+$I136))&lt;DATABASE!$J$6))),$A137=$A136),"LUAR JAM KERJA 2",IF(AND(OR(WEEKDAY($H137,2)=1,WEEKDAY($H137,2)=2,WEEKDAY($H137,2)=3,WEEKDAY($H137,2)=4,WEEKDAY($H137,2)=5),$I137&lt;=DATABASE!$J$3,$I137&gt;=DATABASE!$I$3),"JAM KERJA",IF(AND(WEEKDAY($H137,2)=6,$I137&lt;=DATABASE!$J$4,$I137&gt;=DATABASE!$I$4),"JAM KERJA","LUAR JAM KERJA 1")))))</f>
        <v>JAM KERJA</v>
      </c>
      <c r="M137" s="33">
        <f>IF('DATA ACCURATE'!T140&lt;&gt;"",IF('DATA ACCURATE'!T140&gt;100,'DATA ACCURATE'!T140/10,'DATA ACCURATE'!T140),"")</f>
        <v>32</v>
      </c>
      <c r="N137" t="str">
        <f>IF(M137="","",IF(M137&lt;=DATABASE!$I$9,"LOKAL",IF(M137&lt;DATABASE!$J$9,"LUAR KOTA 1",IF($M137&gt;=DATABASE!$J$9,"LUAR KOTA 2",""))))</f>
        <v>LUAR KOTA 1</v>
      </c>
      <c r="O137" s="38" t="str">
        <f>IF('DATA ACCURATE'!L140&lt;&gt;"",'DATA ACCURATE'!L140,"")</f>
        <v>KSO PT. DUTA MAS INDAH - PT. SARI MAS INDAH SEJAHTERA-Sirkuit Mijen</v>
      </c>
      <c r="Q137" s="38">
        <f t="shared" si="14"/>
        <v>0</v>
      </c>
      <c r="R137" s="38">
        <f t="shared" si="14"/>
        <v>0</v>
      </c>
      <c r="S137" s="38">
        <f t="shared" si="14"/>
        <v>1</v>
      </c>
      <c r="T137" s="38">
        <f t="shared" si="14"/>
        <v>0</v>
      </c>
      <c r="U137" s="38">
        <f t="shared" si="15"/>
        <v>0</v>
      </c>
      <c r="V137" s="38">
        <f t="shared" si="15"/>
        <v>1</v>
      </c>
      <c r="W137" s="38">
        <f t="shared" si="15"/>
        <v>0</v>
      </c>
      <c r="X137" s="38">
        <f t="shared" si="16"/>
        <v>1</v>
      </c>
      <c r="Y137" s="38">
        <f t="shared" si="16"/>
        <v>0</v>
      </c>
      <c r="Z137" s="38">
        <f t="shared" si="16"/>
        <v>0</v>
      </c>
      <c r="AA137" s="38">
        <f t="shared" si="16"/>
        <v>0</v>
      </c>
      <c r="AB137" s="38">
        <f t="shared" si="17"/>
        <v>0</v>
      </c>
      <c r="AC137" s="38">
        <f t="shared" si="18"/>
        <v>0</v>
      </c>
      <c r="AD137" s="38" t="str">
        <f t="shared" si="19"/>
        <v>001001010000</v>
      </c>
    </row>
    <row r="138" spans="1:34">
      <c r="A138" s="9" t="str">
        <f>IF('DATA ACCURATE'!A141&lt;&gt;"",'DATA ACCURATE'!A141,"")</f>
        <v>SUHARYANTO</v>
      </c>
      <c r="B138" s="9" t="str">
        <f>IF('DATA ACCURATE'!D141&lt;&gt;"",'DATA ACCURATE'!D141,"")</f>
        <v>K1906878</v>
      </c>
      <c r="C138" s="38" t="str">
        <f>IF($AD138="000000000000","",INDEX(DATABASE!$W$12:$W$71,MATCH($AD138,DATABASE!$V$12:$V$71,0)))</f>
        <v>B04</v>
      </c>
      <c r="D138" s="34">
        <f>IF(C138="","",IF(E138="",INDEX(DATABASE!$AF$13:$AF$62,MATCH($C138,DATABASE!$AC$13:$AC$62,0)),IF(E138="2x D11",INDEX(DATABASE!$AF$13:$AF$62,MATCH($C138,DATABASE!$AC$13:$AC$62,0))+2*DATABASE!$AF$62,IF(E138="3x D11",INDEX(DATABASE!$AF$13:$AF$62,MATCH($C138,DATABASE!$AC$13:$AC$62,0))+3*DATABASE!$AF$62,""))))</f>
        <v>10600</v>
      </c>
      <c r="E138" s="38" t="str">
        <f>IF(AND($K138="Y",$G138&lt;&gt;"UNYIL",$F138&lt;DATABASE!$O$8),"2x D11",IF(AND($K138="Y",$G138&lt;&gt;"UNYIL",$F138&gt;=DATABASE!$O$8),"3x D11",""))</f>
        <v/>
      </c>
      <c r="F138" s="9">
        <f>IF('DATA ACCURATE'!N141&lt;&gt;"",'DATA ACCURATE'!N141,"")</f>
        <v>6</v>
      </c>
      <c r="G138" t="str">
        <f>IF(F138="","",IF(F138&lt;=DATABASE!$I$8,"UNYIL",IF(F138&lt;=DATABASE!$J$8,"KECIL",IF(F138&lt;DATABASE!$K$8,"TANGGUNG",IF(F138&gt;=DATABASE!$K$8,"BESAR","")))))</f>
        <v>TANGGUNG</v>
      </c>
      <c r="H138" s="16" t="str">
        <f>IF('DATA ACCURATE'!J141&lt;&gt;"",'DATA ACCURATE'!J141,"")</f>
        <v>02 OKT 2019</v>
      </c>
      <c r="I138" s="35">
        <f>IF(B138&lt;&gt;"",IFERROR(VLOOKUP(B138,'DATA TIMBANGAN'!G:M,7,FALSE),VLOOKUP(B138,'DATA TIMBANGAN'!G:M,7)),"")</f>
        <v>0.60833333333333328</v>
      </c>
      <c r="J138" s="25" t="str">
        <f>IF(H138&lt;&gt;"",IFERROR(INDEX(DATABASE!$Z$19:$Z$38,MATCH(DATEVALUE(H138),DATABASE!$AA$19:$AA$38,0)),INDEX(DATABASE!$Z$12:$Z$18,MATCH(WEEKDAY(H138,2),DATABASE!$AA$12:$AA$18,0))),"")</f>
        <v>RABU</v>
      </c>
      <c r="K138" s="25" t="str">
        <f>IF('DATA ACCURATE'!V141&lt;&gt;"",'DATA ACCURATE'!V141,"")</f>
        <v>N</v>
      </c>
      <c r="L138" s="80" t="str">
        <f>IF($H138="","",IF(OR($J138="LIBUR",AND($L137="LIBUR",$O137=$O138)),"LIBUR",IF(AND(OR($L137="LUAR JAM KERJA 1",$L137="LUAR JAM KERJA 2"),OR(OR(AND($H137=$H138,AND(OR($I138&gt;DATABASE!$J$3,$I138&lt;DATABASE!$J$6),((DATEVALUE($H138)+$I138)-(DATEVALUE($H137)+$I137))&lt;DATABASE!$J$6)),AND($H137=$H138,$O137=$O138,OR($I138&gt;DATABASE!$J$6,$I138&lt;DATABASE!$J$3))),AND(($H138-$H137)=1,OR($I138&lt;DATABASE!$I$6,((DATEVALUE($H138)+$I138)-(DATEVALUE($H137)+$I137))&lt;DATABASE!$J$6))),$A138=$A137),"LUAR JAM KERJA 2",IF(AND(OR(WEEKDAY($H138,2)=1,WEEKDAY($H138,2)=2,WEEKDAY($H138,2)=3,WEEKDAY($H138,2)=4,WEEKDAY($H138,2)=5),$I138&lt;=DATABASE!$J$3,$I138&gt;=DATABASE!$I$3),"JAM KERJA",IF(AND(WEEKDAY($H138,2)=6,$I138&lt;=DATABASE!$J$4,$I138&gt;=DATABASE!$I$4),"JAM KERJA","LUAR JAM KERJA 1")))))</f>
        <v>JAM KERJA</v>
      </c>
      <c r="M138" s="33">
        <f>IF('DATA ACCURATE'!T141&lt;&gt;"",IF('DATA ACCURATE'!T141&gt;100,'DATA ACCURATE'!T141/10,'DATA ACCURATE'!T141),"")</f>
        <v>30</v>
      </c>
      <c r="N138" t="str">
        <f>IF(M138="","",IF(M138&lt;=DATABASE!$I$9,"LOKAL",IF(M138&lt;DATABASE!$J$9,"LUAR KOTA 1",IF($M138&gt;=DATABASE!$J$9,"LUAR KOTA 2",""))))</f>
        <v>LUAR KOTA 1</v>
      </c>
      <c r="O138" s="38" t="str">
        <f>IF('DATA ACCURATE'!L141&lt;&gt;"",'DATA ACCURATE'!L141,"")</f>
        <v>Pem Desa Sumowono-Sumowono</v>
      </c>
      <c r="Q138" s="38">
        <f t="shared" si="14"/>
        <v>0</v>
      </c>
      <c r="R138" s="38">
        <f t="shared" si="14"/>
        <v>0</v>
      </c>
      <c r="S138" s="38">
        <f t="shared" si="14"/>
        <v>1</v>
      </c>
      <c r="T138" s="38">
        <f t="shared" si="14"/>
        <v>0</v>
      </c>
      <c r="U138" s="38">
        <f t="shared" si="15"/>
        <v>0</v>
      </c>
      <c r="V138" s="38">
        <f t="shared" si="15"/>
        <v>1</v>
      </c>
      <c r="W138" s="38">
        <f t="shared" si="15"/>
        <v>0</v>
      </c>
      <c r="X138" s="38">
        <f t="shared" si="16"/>
        <v>1</v>
      </c>
      <c r="Y138" s="38">
        <f t="shared" si="16"/>
        <v>0</v>
      </c>
      <c r="Z138" s="38">
        <f t="shared" si="16"/>
        <v>0</v>
      </c>
      <c r="AA138" s="38">
        <f t="shared" si="16"/>
        <v>0</v>
      </c>
      <c r="AB138" s="38">
        <f t="shared" si="17"/>
        <v>0</v>
      </c>
      <c r="AC138" s="38">
        <f t="shared" si="18"/>
        <v>0</v>
      </c>
      <c r="AD138" s="38" t="str">
        <f t="shared" si="19"/>
        <v>001001010000</v>
      </c>
    </row>
    <row r="139" spans="1:34">
      <c r="A139" s="9" t="str">
        <f>IF('DATA ACCURATE'!A142&lt;&gt;"",'DATA ACCURATE'!A142,"")</f>
        <v>SUHARYANTO</v>
      </c>
      <c r="B139" s="9" t="str">
        <f>IF('DATA ACCURATE'!D142&lt;&gt;"",'DATA ACCURATE'!D142,"")</f>
        <v>K1906898</v>
      </c>
      <c r="C139" s="38" t="str">
        <f>IF($AD139="000000000000","",INDEX(DATABASE!$W$12:$W$71,MATCH($AD139,DATABASE!$V$12:$V$71,0)))</f>
        <v>A04</v>
      </c>
      <c r="D139" s="34">
        <f>IF(C139="","",IF(E139="",INDEX(DATABASE!$AF$13:$AF$62,MATCH($C139,DATABASE!$AC$13:$AC$62,0)),IF(E139="2x D11",INDEX(DATABASE!$AF$13:$AF$62,MATCH($C139,DATABASE!$AC$13:$AC$62,0))+2*DATABASE!$AF$62,IF(E139="3x D11",INDEX(DATABASE!$AF$13:$AF$62,MATCH($C139,DATABASE!$AC$13:$AC$62,0))+3*DATABASE!$AF$62,""))))</f>
        <v>8900</v>
      </c>
      <c r="E139" s="38" t="str">
        <f>IF(AND($K139="Y",$G139&lt;&gt;"UNYIL",$F139&lt;DATABASE!$O$8),"2x D11",IF(AND($K139="Y",$G139&lt;&gt;"UNYIL",$F139&gt;=DATABASE!$O$8),"3x D11",""))</f>
        <v/>
      </c>
      <c r="F139" s="9">
        <f>IF('DATA ACCURATE'!N142&lt;&gt;"",'DATA ACCURATE'!N142,"")</f>
        <v>5</v>
      </c>
      <c r="G139" t="str">
        <f>IF(F139="","",IF(F139&lt;=DATABASE!$I$8,"UNYIL",IF(F139&lt;=DATABASE!$J$8,"KECIL",IF(F139&lt;DATABASE!$K$8,"TANGGUNG",IF(F139&gt;=DATABASE!$K$8,"BESAR","")))))</f>
        <v>KECIL</v>
      </c>
      <c r="H139" s="16" t="str">
        <f>IF('DATA ACCURATE'!J142&lt;&gt;"",'DATA ACCURATE'!J142,"")</f>
        <v>03 OKT 2019</v>
      </c>
      <c r="I139" s="35">
        <f>IF(B139&lt;&gt;"",IFERROR(VLOOKUP(B139,'DATA TIMBANGAN'!G:M,7,FALSE),VLOOKUP(B139,'DATA TIMBANGAN'!G:M,7)),"")</f>
        <v>0.46876157407407404</v>
      </c>
      <c r="J139" s="25" t="str">
        <f>IF(H139&lt;&gt;"",IFERROR(INDEX(DATABASE!$Z$19:$Z$38,MATCH(DATEVALUE(H139),DATABASE!$AA$19:$AA$38,0)),INDEX(DATABASE!$Z$12:$Z$18,MATCH(WEEKDAY(H139,2),DATABASE!$AA$12:$AA$18,0))),"")</f>
        <v>KAMIS</v>
      </c>
      <c r="K139" s="25" t="str">
        <f>IF('DATA ACCURATE'!V142&lt;&gt;"",'DATA ACCURATE'!V142,"")</f>
        <v>N</v>
      </c>
      <c r="L139" s="80" t="str">
        <f>IF($H139="","",IF(OR($J139="LIBUR",AND($L138="LIBUR",$O138=$O139)),"LIBUR",IF(AND(OR($L138="LUAR JAM KERJA 1",$L138="LUAR JAM KERJA 2"),OR(OR(AND($H138=$H139,AND(OR($I139&gt;DATABASE!$J$3,$I139&lt;DATABASE!$J$6),((DATEVALUE($H139)+$I139)-(DATEVALUE($H138)+$I138))&lt;DATABASE!$J$6)),AND($H138=$H139,$O138=$O139,OR($I139&gt;DATABASE!$J$6,$I139&lt;DATABASE!$J$3))),AND(($H139-$H138)=1,OR($I139&lt;DATABASE!$I$6,((DATEVALUE($H139)+$I139)-(DATEVALUE($H138)+$I138))&lt;DATABASE!$J$6))),$A139=$A138),"LUAR JAM KERJA 2",IF(AND(OR(WEEKDAY($H139,2)=1,WEEKDAY($H139,2)=2,WEEKDAY($H139,2)=3,WEEKDAY($H139,2)=4,WEEKDAY($H139,2)=5),$I139&lt;=DATABASE!$J$3,$I139&gt;=DATABASE!$I$3),"JAM KERJA",IF(AND(WEEKDAY($H139,2)=6,$I139&lt;=DATABASE!$J$4,$I139&gt;=DATABASE!$I$4),"JAM KERJA","LUAR JAM KERJA 1")))))</f>
        <v>JAM KERJA</v>
      </c>
      <c r="M139" s="33">
        <f>IF('DATA ACCURATE'!T142&lt;&gt;"",IF('DATA ACCURATE'!T142&gt;100,'DATA ACCURATE'!T142/10,'DATA ACCURATE'!T142),"")</f>
        <v>21</v>
      </c>
      <c r="N139" t="str">
        <f>IF(M139="","",IF(M139&lt;=DATABASE!$I$9,"LOKAL",IF(M139&lt;DATABASE!$J$9,"LUAR KOTA 1",IF($M139&gt;=DATABASE!$J$9,"LUAR KOTA 2",""))))</f>
        <v>LUAR KOTA 1</v>
      </c>
      <c r="O139" s="38" t="str">
        <f>IF('DATA ACCURATE'!L142&lt;&gt;"",'DATA ACCURATE'!L142,"")</f>
        <v>CV Anugerah-Gembol</v>
      </c>
      <c r="Q139" s="38">
        <f t="shared" si="14"/>
        <v>0</v>
      </c>
      <c r="R139" s="38">
        <f t="shared" si="14"/>
        <v>1</v>
      </c>
      <c r="S139" s="38">
        <f t="shared" si="14"/>
        <v>0</v>
      </c>
      <c r="T139" s="38">
        <f t="shared" si="14"/>
        <v>0</v>
      </c>
      <c r="U139" s="38">
        <f t="shared" si="15"/>
        <v>0</v>
      </c>
      <c r="V139" s="38">
        <f t="shared" si="15"/>
        <v>1</v>
      </c>
      <c r="W139" s="38">
        <f t="shared" si="15"/>
        <v>0</v>
      </c>
      <c r="X139" s="38">
        <f t="shared" si="16"/>
        <v>1</v>
      </c>
      <c r="Y139" s="38">
        <f t="shared" si="16"/>
        <v>0</v>
      </c>
      <c r="Z139" s="38">
        <f t="shared" si="16"/>
        <v>0</v>
      </c>
      <c r="AA139" s="38">
        <f t="shared" si="16"/>
        <v>0</v>
      </c>
      <c r="AB139" s="38">
        <f t="shared" si="17"/>
        <v>0</v>
      </c>
      <c r="AC139" s="38">
        <f t="shared" si="18"/>
        <v>0</v>
      </c>
      <c r="AD139" s="38" t="str">
        <f t="shared" si="19"/>
        <v>010001010000</v>
      </c>
    </row>
    <row r="140" spans="1:34">
      <c r="A140" s="9" t="str">
        <f>IF('DATA ACCURATE'!A143&lt;&gt;"",'DATA ACCURATE'!A143,"")</f>
        <v>SUHARYANTO</v>
      </c>
      <c r="B140" s="9" t="str">
        <f>IF('DATA ACCURATE'!D143&lt;&gt;"",'DATA ACCURATE'!D143,"")</f>
        <v>K1906921</v>
      </c>
      <c r="C140" s="38" t="str">
        <f>IF($AD140="000000000000","",INDEX(DATABASE!$W$12:$W$71,MATCH($AD140,DATABASE!$V$12:$V$71,0)))</f>
        <v>B04</v>
      </c>
      <c r="D140" s="34">
        <f>IF(C140="","",IF(E140="",INDEX(DATABASE!$AF$13:$AF$62,MATCH($C140,DATABASE!$AC$13:$AC$62,0)),IF(E140="2x D11",INDEX(DATABASE!$AF$13:$AF$62,MATCH($C140,DATABASE!$AC$13:$AC$62,0))+2*DATABASE!$AF$62,IF(E140="3x D11",INDEX(DATABASE!$AF$13:$AF$62,MATCH($C140,DATABASE!$AC$13:$AC$62,0))+3*DATABASE!$AF$62,""))))</f>
        <v>10600</v>
      </c>
      <c r="E140" s="38" t="str">
        <f>IF(AND($K140="Y",$G140&lt;&gt;"UNYIL",$F140&lt;DATABASE!$O$8),"2x D11",IF(AND($K140="Y",$G140&lt;&gt;"UNYIL",$F140&gt;=DATABASE!$O$8),"3x D11",""))</f>
        <v/>
      </c>
      <c r="F140" s="9">
        <f>IF('DATA ACCURATE'!N143&lt;&gt;"",'DATA ACCURATE'!N143,"")</f>
        <v>6</v>
      </c>
      <c r="G140" t="str">
        <f>IF(F140="","",IF(F140&lt;=DATABASE!$I$8,"UNYIL",IF(F140&lt;=DATABASE!$J$8,"KECIL",IF(F140&lt;DATABASE!$K$8,"TANGGUNG",IF(F140&gt;=DATABASE!$K$8,"BESAR","")))))</f>
        <v>TANGGUNG</v>
      </c>
      <c r="H140" s="16" t="str">
        <f>IF('DATA ACCURATE'!J143&lt;&gt;"",'DATA ACCURATE'!J143,"")</f>
        <v>04 OKT 2019</v>
      </c>
      <c r="I140" s="35">
        <f>IF(B140&lt;&gt;"",IFERROR(VLOOKUP(B140,'DATA TIMBANGAN'!G:M,7,FALSE),VLOOKUP(B140,'DATA TIMBANGAN'!G:M,7)),"")</f>
        <v>0.3225925925925926</v>
      </c>
      <c r="J140" s="25" t="str">
        <f>IF(H140&lt;&gt;"",IFERROR(INDEX(DATABASE!$Z$19:$Z$38,MATCH(DATEVALUE(H140),DATABASE!$AA$19:$AA$38,0)),INDEX(DATABASE!$Z$12:$Z$18,MATCH(WEEKDAY(H140,2),DATABASE!$AA$12:$AA$18,0))),"")</f>
        <v>JUMAT</v>
      </c>
      <c r="K140" s="25" t="str">
        <f>IF('DATA ACCURATE'!V143&lt;&gt;"",'DATA ACCURATE'!V143,"")</f>
        <v>N</v>
      </c>
      <c r="L140" s="80" t="str">
        <f>IF($H140="","",IF(OR($J140="LIBUR",AND($L139="LIBUR",$O139=$O140)),"LIBUR",IF(AND(OR($L139="LUAR JAM KERJA 1",$L139="LUAR JAM KERJA 2"),OR(OR(AND($H139=$H140,AND(OR($I140&gt;DATABASE!$J$3,$I140&lt;DATABASE!$J$6),((DATEVALUE($H140)+$I140)-(DATEVALUE($H139)+$I139))&lt;DATABASE!$J$6)),AND($H139=$H140,$O139=$O140,OR($I140&gt;DATABASE!$J$6,$I140&lt;DATABASE!$J$3))),AND(($H140-$H139)=1,OR($I140&lt;DATABASE!$I$6,((DATEVALUE($H140)+$I140)-(DATEVALUE($H139)+$I139))&lt;DATABASE!$J$6))),$A140=$A139),"LUAR JAM KERJA 2",IF(AND(OR(WEEKDAY($H140,2)=1,WEEKDAY($H140,2)=2,WEEKDAY($H140,2)=3,WEEKDAY($H140,2)=4,WEEKDAY($H140,2)=5),$I140&lt;=DATABASE!$J$3,$I140&gt;=DATABASE!$I$3),"JAM KERJA",IF(AND(WEEKDAY($H140,2)=6,$I140&lt;=DATABASE!$J$4,$I140&gt;=DATABASE!$I$4),"JAM KERJA","LUAR JAM KERJA 1")))))</f>
        <v>JAM KERJA</v>
      </c>
      <c r="M140" s="33">
        <f>IF('DATA ACCURATE'!T143&lt;&gt;"",IF('DATA ACCURATE'!T143&gt;100,'DATA ACCURATE'!T143/10,'DATA ACCURATE'!T143),"")</f>
        <v>26</v>
      </c>
      <c r="N140" t="str">
        <f>IF(M140="","",IF(M140&lt;=DATABASE!$I$9,"LOKAL",IF(M140&lt;DATABASE!$J$9,"LUAR KOTA 1",IF($M140&gt;=DATABASE!$J$9,"LUAR KOTA 2",""))))</f>
        <v>LUAR KOTA 1</v>
      </c>
      <c r="O140" s="38" t="str">
        <f>IF('DATA ACCURATE'!L143&lt;&gt;"",'DATA ACCURATE'!L143,"")</f>
        <v>CV Sahabat Berkarya Bersama-Peningkatan Jalan Lanjan-Bendono</v>
      </c>
      <c r="Q140" s="38">
        <f t="shared" si="14"/>
        <v>0</v>
      </c>
      <c r="R140" s="38">
        <f t="shared" si="14"/>
        <v>0</v>
      </c>
      <c r="S140" s="38">
        <f t="shared" si="14"/>
        <v>1</v>
      </c>
      <c r="T140" s="38">
        <f t="shared" si="14"/>
        <v>0</v>
      </c>
      <c r="U140" s="38">
        <f t="shared" si="15"/>
        <v>0</v>
      </c>
      <c r="V140" s="38">
        <f t="shared" si="15"/>
        <v>1</v>
      </c>
      <c r="W140" s="38">
        <f t="shared" si="15"/>
        <v>0</v>
      </c>
      <c r="X140" s="38">
        <f t="shared" si="16"/>
        <v>1</v>
      </c>
      <c r="Y140" s="38">
        <f t="shared" si="16"/>
        <v>0</v>
      </c>
      <c r="Z140" s="38">
        <f t="shared" si="16"/>
        <v>0</v>
      </c>
      <c r="AA140" s="38">
        <f t="shared" si="16"/>
        <v>0</v>
      </c>
      <c r="AB140" s="38">
        <f t="shared" si="17"/>
        <v>0</v>
      </c>
      <c r="AC140" s="38">
        <f t="shared" si="18"/>
        <v>0</v>
      </c>
      <c r="AD140" s="38" t="str">
        <f t="shared" si="19"/>
        <v>001001010000</v>
      </c>
    </row>
    <row r="141" spans="1:34">
      <c r="A141" s="9" t="str">
        <f>IF('DATA ACCURATE'!A144&lt;&gt;"",'DATA ACCURATE'!A144,"")</f>
        <v>SUHARYANTO</v>
      </c>
      <c r="B141" s="9" t="str">
        <f>IF('DATA ACCURATE'!D144&lt;&gt;"",'DATA ACCURATE'!D144,"")</f>
        <v>K1906947</v>
      </c>
      <c r="C141" s="38" t="str">
        <f>IF($AD141="000000000000","",INDEX(DATABASE!$W$12:$W$71,MATCH($AD141,DATABASE!$V$12:$V$71,0)))</f>
        <v>B04</v>
      </c>
      <c r="D141" s="34">
        <f>IF(C141="","",IF(E141="",INDEX(DATABASE!$AF$13:$AF$62,MATCH($C141,DATABASE!$AC$13:$AC$62,0)),IF(E141="2x D11",INDEX(DATABASE!$AF$13:$AF$62,MATCH($C141,DATABASE!$AC$13:$AC$62,0))+2*DATABASE!$AF$62,IF(E141="3x D11",INDEX(DATABASE!$AF$13:$AF$62,MATCH($C141,DATABASE!$AC$13:$AC$62,0))+3*DATABASE!$AF$62,""))))</f>
        <v>10600</v>
      </c>
      <c r="E141" s="38" t="str">
        <f>IF(AND($K141="Y",$G141&lt;&gt;"UNYIL",$F141&lt;DATABASE!$O$8),"2x D11",IF(AND($K141="Y",$G141&lt;&gt;"UNYIL",$F141&gt;=DATABASE!$O$8),"3x D11",""))</f>
        <v/>
      </c>
      <c r="F141" s="9">
        <f>IF('DATA ACCURATE'!N144&lt;&gt;"",'DATA ACCURATE'!N144,"")</f>
        <v>5.5</v>
      </c>
      <c r="G141" t="str">
        <f>IF(F141="","",IF(F141&lt;=DATABASE!$I$8,"UNYIL",IF(F141&lt;=DATABASE!$J$8,"KECIL",IF(F141&lt;DATABASE!$K$8,"TANGGUNG",IF(F141&gt;=DATABASE!$K$8,"BESAR","")))))</f>
        <v>TANGGUNG</v>
      </c>
      <c r="H141" s="16" t="str">
        <f>IF('DATA ACCURATE'!J144&lt;&gt;"",'DATA ACCURATE'!J144,"")</f>
        <v>04 OKT 2019</v>
      </c>
      <c r="I141" s="35">
        <f>IF(B141&lt;&gt;"",IFERROR(VLOOKUP(B141,'DATA TIMBANGAN'!G:M,7,FALSE),VLOOKUP(B141,'DATA TIMBANGAN'!G:M,7)),"")</f>
        <v>0.522974537037037</v>
      </c>
      <c r="J141" s="25" t="str">
        <f>IF(H141&lt;&gt;"",IFERROR(INDEX(DATABASE!$Z$19:$Z$38,MATCH(DATEVALUE(H141),DATABASE!$AA$19:$AA$38,0)),INDEX(DATABASE!$Z$12:$Z$18,MATCH(WEEKDAY(H141,2),DATABASE!$AA$12:$AA$18,0))),"")</f>
        <v>JUMAT</v>
      </c>
      <c r="K141" s="25" t="str">
        <f>IF('DATA ACCURATE'!V144&lt;&gt;"",'DATA ACCURATE'!V144,"")</f>
        <v>N</v>
      </c>
      <c r="L141" s="80" t="str">
        <f>IF($H141="","",IF(OR($J141="LIBUR",AND($L140="LIBUR",$O140=$O141)),"LIBUR",IF(AND(OR($L140="LUAR JAM KERJA 1",$L140="LUAR JAM KERJA 2"),OR(OR(AND($H140=$H141,AND(OR($I141&gt;DATABASE!$J$3,$I141&lt;DATABASE!$J$6),((DATEVALUE($H141)+$I141)-(DATEVALUE($H140)+$I140))&lt;DATABASE!$J$6)),AND($H140=$H141,$O140=$O141,OR($I141&gt;DATABASE!$J$6,$I141&lt;DATABASE!$J$3))),AND(($H141-$H140)=1,OR($I141&lt;DATABASE!$I$6,((DATEVALUE($H141)+$I141)-(DATEVALUE($H140)+$I140))&lt;DATABASE!$J$6))),$A141=$A140),"LUAR JAM KERJA 2",IF(AND(OR(WEEKDAY($H141,2)=1,WEEKDAY($H141,2)=2,WEEKDAY($H141,2)=3,WEEKDAY($H141,2)=4,WEEKDAY($H141,2)=5),$I141&lt;=DATABASE!$J$3,$I141&gt;=DATABASE!$I$3),"JAM KERJA",IF(AND(WEEKDAY($H141,2)=6,$I141&lt;=DATABASE!$J$4,$I141&gt;=DATABASE!$I$4),"JAM KERJA","LUAR JAM KERJA 1")))))</f>
        <v>JAM KERJA</v>
      </c>
      <c r="M141" s="33">
        <f>IF('DATA ACCURATE'!T144&lt;&gt;"",IF('DATA ACCURATE'!T144&gt;100,'DATA ACCURATE'!T144/10,'DATA ACCURATE'!T144),"")</f>
        <v>30</v>
      </c>
      <c r="N141" t="str">
        <f>IF(M141="","",IF(M141&lt;=DATABASE!$I$9,"LOKAL",IF(M141&lt;DATABASE!$J$9,"LUAR KOTA 1",IF($M141&gt;=DATABASE!$J$9,"LUAR KOTA 2",""))))</f>
        <v>LUAR KOTA 1</v>
      </c>
      <c r="O141" s="38" t="str">
        <f>IF('DATA ACCURATE'!L144&lt;&gt;"",'DATA ACCURATE'!L144,"")</f>
        <v>Ganjar Bp-Ploso Ngrawan Getasan</v>
      </c>
      <c r="Q141" s="38">
        <f t="shared" si="14"/>
        <v>0</v>
      </c>
      <c r="R141" s="38">
        <f t="shared" si="14"/>
        <v>0</v>
      </c>
      <c r="S141" s="38">
        <f t="shared" si="14"/>
        <v>1</v>
      </c>
      <c r="T141" s="38">
        <f t="shared" si="14"/>
        <v>0</v>
      </c>
      <c r="U141" s="38">
        <f t="shared" si="15"/>
        <v>0</v>
      </c>
      <c r="V141" s="38">
        <f t="shared" si="15"/>
        <v>1</v>
      </c>
      <c r="W141" s="38">
        <f t="shared" si="15"/>
        <v>0</v>
      </c>
      <c r="X141" s="38">
        <f t="shared" si="16"/>
        <v>1</v>
      </c>
      <c r="Y141" s="38">
        <f t="shared" si="16"/>
        <v>0</v>
      </c>
      <c r="Z141" s="38">
        <f t="shared" si="16"/>
        <v>0</v>
      </c>
      <c r="AA141" s="38">
        <f t="shared" si="16"/>
        <v>0</v>
      </c>
      <c r="AB141" s="38">
        <f t="shared" si="17"/>
        <v>0</v>
      </c>
      <c r="AC141" s="38">
        <f t="shared" si="18"/>
        <v>0</v>
      </c>
      <c r="AD141" s="38" t="str">
        <f t="shared" si="19"/>
        <v>001001010000</v>
      </c>
    </row>
    <row r="142" spans="1:34">
      <c r="A142" s="9" t="str">
        <f>IF('DATA ACCURATE'!A145&lt;&gt;"",'DATA ACCURATE'!A145,"")</f>
        <v>SUHARYANTO</v>
      </c>
      <c r="B142" s="9" t="str">
        <f>IF('DATA ACCURATE'!D145&lt;&gt;"",'DATA ACCURATE'!D145,"")</f>
        <v>K1906968</v>
      </c>
      <c r="C142" s="38" t="str">
        <f>IF($AD142="000000000000","",INDEX(DATABASE!$W$12:$W$71,MATCH($AD142,DATABASE!$V$12:$V$71,0)))</f>
        <v>B05</v>
      </c>
      <c r="D142" s="34">
        <f>IF(C142="","",IF(E142="",INDEX(DATABASE!$AF$13:$AF$62,MATCH($C142,DATABASE!$AC$13:$AC$62,0)),IF(E142="2x D11",INDEX(DATABASE!$AF$13:$AF$62,MATCH($C142,DATABASE!$AC$13:$AC$62,0))+2*DATABASE!$AF$62,IF(E142="3x D11",INDEX(DATABASE!$AF$13:$AF$62,MATCH($C142,DATABASE!$AC$13:$AC$62,0))+3*DATABASE!$AF$62,""))))</f>
        <v>15900</v>
      </c>
      <c r="E142" s="38" t="str">
        <f>IF(AND($K142="Y",$G142&lt;&gt;"UNYIL",$F142&lt;DATABASE!$O$8),"2x D11",IF(AND($K142="Y",$G142&lt;&gt;"UNYIL",$F142&gt;=DATABASE!$O$8),"3x D11",""))</f>
        <v/>
      </c>
      <c r="F142" s="9">
        <f>IF('DATA ACCURATE'!N145&lt;&gt;"",'DATA ACCURATE'!N145,"")</f>
        <v>7</v>
      </c>
      <c r="G142" t="str">
        <f>IF(F142="","",IF(F142&lt;=DATABASE!$I$8,"UNYIL",IF(F142&lt;=DATABASE!$J$8,"KECIL",IF(F142&lt;DATABASE!$K$8,"TANGGUNG",IF(F142&gt;=DATABASE!$K$8,"BESAR","")))))</f>
        <v>TANGGUNG</v>
      </c>
      <c r="H142" s="16" t="str">
        <f>IF('DATA ACCURATE'!J145&lt;&gt;"",'DATA ACCURATE'!J145,"")</f>
        <v>04 OKT 2019</v>
      </c>
      <c r="I142" s="35">
        <f>IF(B142&lt;&gt;"",IFERROR(VLOOKUP(B142,'DATA TIMBANGAN'!G:M,7,FALSE),VLOOKUP(B142,'DATA TIMBANGAN'!G:M,7)),"")</f>
        <v>0.69908564814814811</v>
      </c>
      <c r="J142" s="25" t="str">
        <f>IF(H142&lt;&gt;"",IFERROR(INDEX(DATABASE!$Z$19:$Z$38,MATCH(DATEVALUE(H142),DATABASE!$AA$19:$AA$38,0)),INDEX(DATABASE!$Z$12:$Z$18,MATCH(WEEKDAY(H142,2),DATABASE!$AA$12:$AA$18,0))),"")</f>
        <v>JUMAT</v>
      </c>
      <c r="K142" s="25" t="str">
        <f>IF('DATA ACCURATE'!V145&lt;&gt;"",'DATA ACCURATE'!V145,"")</f>
        <v>N</v>
      </c>
      <c r="L142" s="80" t="str">
        <f>IF($H142="","",IF(OR($J142="LIBUR",AND($L141="LIBUR",$O141=$O142)),"LIBUR",IF(AND(OR($L141="LUAR JAM KERJA 1",$L141="LUAR JAM KERJA 2"),OR(OR(AND($H141=$H142,AND(OR($I142&gt;DATABASE!$J$3,$I142&lt;DATABASE!$J$6),((DATEVALUE($H142)+$I142)-(DATEVALUE($H141)+$I141))&lt;DATABASE!$J$6)),AND($H141=$H142,$O141=$O142,OR($I142&gt;DATABASE!$J$6,$I142&lt;DATABASE!$J$3))),AND(($H142-$H141)=1,OR($I142&lt;DATABASE!$I$6,((DATEVALUE($H142)+$I142)-(DATEVALUE($H141)+$I141))&lt;DATABASE!$J$6))),$A142=$A141),"LUAR JAM KERJA 2",IF(AND(OR(WEEKDAY($H142,2)=1,WEEKDAY($H142,2)=2,WEEKDAY($H142,2)=3,WEEKDAY($H142,2)=4,WEEKDAY($H142,2)=5),$I142&lt;=DATABASE!$J$3,$I142&gt;=DATABASE!$I$3),"JAM KERJA",IF(AND(WEEKDAY($H142,2)=6,$I142&lt;=DATABASE!$J$4,$I142&gt;=DATABASE!$I$4),"JAM KERJA","LUAR JAM KERJA 1")))))</f>
        <v>LUAR JAM KERJA 1</v>
      </c>
      <c r="M142" s="33">
        <f>IF('DATA ACCURATE'!T145&lt;&gt;"",IF('DATA ACCURATE'!T145&gt;100,'DATA ACCURATE'!T145/10,'DATA ACCURATE'!T145),"")</f>
        <v>21</v>
      </c>
      <c r="N142" t="str">
        <f>IF(M142="","",IF(M142&lt;=DATABASE!$I$9,"LOKAL",IF(M142&lt;DATABASE!$J$9,"LUAR KOTA 1",IF($M142&gt;=DATABASE!$J$9,"LUAR KOTA 2",""))))</f>
        <v>LUAR KOTA 1</v>
      </c>
      <c r="O142" s="38" t="str">
        <f>IF('DATA ACCURATE'!L145&lt;&gt;"",'DATA ACCURATE'!L145,"")</f>
        <v>KSO PT Galatama PT Sumber Alam Sejahtera-IAIN Salatiga</v>
      </c>
      <c r="Q142" s="38">
        <f t="shared" si="14"/>
        <v>0</v>
      </c>
      <c r="R142" s="38">
        <f t="shared" si="14"/>
        <v>0</v>
      </c>
      <c r="S142" s="38">
        <f t="shared" si="14"/>
        <v>1</v>
      </c>
      <c r="T142" s="38">
        <f t="shared" si="14"/>
        <v>0</v>
      </c>
      <c r="U142" s="38">
        <f t="shared" si="15"/>
        <v>0</v>
      </c>
      <c r="V142" s="38">
        <f t="shared" si="15"/>
        <v>1</v>
      </c>
      <c r="W142" s="38">
        <f t="shared" si="15"/>
        <v>0</v>
      </c>
      <c r="X142" s="38">
        <f t="shared" si="16"/>
        <v>0</v>
      </c>
      <c r="Y142" s="38">
        <f t="shared" si="16"/>
        <v>1</v>
      </c>
      <c r="Z142" s="38">
        <f t="shared" si="16"/>
        <v>0</v>
      </c>
      <c r="AA142" s="38">
        <f t="shared" si="16"/>
        <v>0</v>
      </c>
      <c r="AB142" s="38">
        <f t="shared" si="17"/>
        <v>0</v>
      </c>
      <c r="AC142" s="38">
        <f t="shared" si="18"/>
        <v>0</v>
      </c>
      <c r="AD142" s="38" t="str">
        <f t="shared" si="19"/>
        <v>001001001000</v>
      </c>
    </row>
    <row r="143" spans="1:34">
      <c r="A143" s="9" t="str">
        <f>IF('DATA ACCURATE'!A146&lt;&gt;"",'DATA ACCURATE'!A146,"")</f>
        <v>SUHARYANTO</v>
      </c>
      <c r="B143" s="9" t="str">
        <f>IF('DATA ACCURATE'!D146&lt;&gt;"",'DATA ACCURATE'!D146,"")</f>
        <v>K1906992</v>
      </c>
      <c r="C143" s="38" t="str">
        <f>IF($AD143="000000000000","",INDEX(DATABASE!$W$12:$W$71,MATCH($AD143,DATABASE!$V$12:$V$71,0)))</f>
        <v>B04</v>
      </c>
      <c r="D143" s="34">
        <f>IF(C143="","",IF(E143="",INDEX(DATABASE!$AF$13:$AF$62,MATCH($C143,DATABASE!$AC$13:$AC$62,0)),IF(E143="2x D11",INDEX(DATABASE!$AF$13:$AF$62,MATCH($C143,DATABASE!$AC$13:$AC$62,0))+2*DATABASE!$AF$62,IF(E143="3x D11",INDEX(DATABASE!$AF$13:$AF$62,MATCH($C143,DATABASE!$AC$13:$AC$62,0))+3*DATABASE!$AF$62,""))))</f>
        <v>10600</v>
      </c>
      <c r="E143" s="38" t="str">
        <f>IF(AND($K143="Y",$G143&lt;&gt;"UNYIL",$F143&lt;DATABASE!$O$8),"2x D11",IF(AND($K143="Y",$G143&lt;&gt;"UNYIL",$F143&gt;=DATABASE!$O$8),"3x D11",""))</f>
        <v/>
      </c>
      <c r="F143" s="9">
        <f>IF('DATA ACCURATE'!N146&lt;&gt;"",'DATA ACCURATE'!N146,"")</f>
        <v>5.5</v>
      </c>
      <c r="G143" t="str">
        <f>IF(F143="","",IF(F143&lt;=DATABASE!$I$8,"UNYIL",IF(F143&lt;=DATABASE!$J$8,"KECIL",IF(F143&lt;DATABASE!$K$8,"TANGGUNG",IF(F143&gt;=DATABASE!$K$8,"BESAR","")))))</f>
        <v>TANGGUNG</v>
      </c>
      <c r="H143" s="16" t="str">
        <f>IF('DATA ACCURATE'!J146&lt;&gt;"",'DATA ACCURATE'!J146,"")</f>
        <v>05 OKT 2019</v>
      </c>
      <c r="I143" s="35">
        <f>IF(B143&lt;&gt;"",IFERROR(VLOOKUP(B143,'DATA TIMBANGAN'!G:M,7,FALSE),VLOOKUP(B143,'DATA TIMBANGAN'!G:M,7)),"")</f>
        <v>0.41568287037037038</v>
      </c>
      <c r="J143" s="25" t="str">
        <f>IF(H143&lt;&gt;"",IFERROR(INDEX(DATABASE!$Z$19:$Z$38,MATCH(DATEVALUE(H143),DATABASE!$AA$19:$AA$38,0)),INDEX(DATABASE!$Z$12:$Z$18,MATCH(WEEKDAY(H143,2),DATABASE!$AA$12:$AA$18,0))),"")</f>
        <v>SABTU</v>
      </c>
      <c r="K143" s="25" t="str">
        <f>IF('DATA ACCURATE'!V146&lt;&gt;"",'DATA ACCURATE'!V146,"")</f>
        <v>N</v>
      </c>
      <c r="L143" s="80" t="str">
        <f>IF($H143="","",IF(OR($J143="LIBUR",AND($L142="LIBUR",$O142=$O143)),"LIBUR",IF(AND(OR($L142="LUAR JAM KERJA 1",$L142="LUAR JAM KERJA 2"),OR(OR(AND($H142=$H143,AND(OR($I143&gt;DATABASE!$J$3,$I143&lt;DATABASE!$J$6),((DATEVALUE($H143)+$I143)-(DATEVALUE($H142)+$I142))&lt;DATABASE!$J$6)),AND($H142=$H143,$O142=$O143,OR($I143&gt;DATABASE!$J$6,$I143&lt;DATABASE!$J$3))),AND(($H143-$H142)=1,OR($I143&lt;DATABASE!$I$6,((DATEVALUE($H143)+$I143)-(DATEVALUE($H142)+$I142))&lt;DATABASE!$J$6))),$A143=$A142),"LUAR JAM KERJA 2",IF(AND(OR(WEEKDAY($H143,2)=1,WEEKDAY($H143,2)=2,WEEKDAY($H143,2)=3,WEEKDAY($H143,2)=4,WEEKDAY($H143,2)=5),$I143&lt;=DATABASE!$J$3,$I143&gt;=DATABASE!$I$3),"JAM KERJA",IF(AND(WEEKDAY($H143,2)=6,$I143&lt;=DATABASE!$J$4,$I143&gt;=DATABASE!$I$4),"JAM KERJA","LUAR JAM KERJA 1")))))</f>
        <v>JAM KERJA</v>
      </c>
      <c r="M143" s="33">
        <f>IF('DATA ACCURATE'!T146&lt;&gt;"",IF('DATA ACCURATE'!T146&gt;100,'DATA ACCURATE'!T146/10,'DATA ACCURATE'!T146),"")</f>
        <v>35</v>
      </c>
      <c r="N143" t="str">
        <f>IF(M143="","",IF(M143&lt;=DATABASE!$I$9,"LOKAL",IF(M143&lt;DATABASE!$J$9,"LUAR KOTA 1",IF($M143&gt;=DATABASE!$J$9,"LUAR KOTA 2",""))))</f>
        <v>LUAR KOTA 1</v>
      </c>
      <c r="O143" s="38" t="str">
        <f>IF('DATA ACCURATE'!L146&lt;&gt;"",'DATA ACCURATE'!L146,"")</f>
        <v>Yana Pertiwi Bp-Tayeman Getasan</v>
      </c>
      <c r="Q143" s="38">
        <f t="shared" si="14"/>
        <v>0</v>
      </c>
      <c r="R143" s="38">
        <f t="shared" si="14"/>
        <v>0</v>
      </c>
      <c r="S143" s="38">
        <f t="shared" si="14"/>
        <v>1</v>
      </c>
      <c r="T143" s="38">
        <f t="shared" si="14"/>
        <v>0</v>
      </c>
      <c r="U143" s="38">
        <f t="shared" si="15"/>
        <v>0</v>
      </c>
      <c r="V143" s="38">
        <f t="shared" si="15"/>
        <v>1</v>
      </c>
      <c r="W143" s="38">
        <f t="shared" si="15"/>
        <v>0</v>
      </c>
      <c r="X143" s="38">
        <f t="shared" si="16"/>
        <v>1</v>
      </c>
      <c r="Y143" s="38">
        <f t="shared" si="16"/>
        <v>0</v>
      </c>
      <c r="Z143" s="38">
        <f t="shared" si="16"/>
        <v>0</v>
      </c>
      <c r="AA143" s="38">
        <f t="shared" si="16"/>
        <v>0</v>
      </c>
      <c r="AB143" s="38">
        <f t="shared" si="17"/>
        <v>0</v>
      </c>
      <c r="AC143" s="38">
        <f t="shared" si="18"/>
        <v>0</v>
      </c>
      <c r="AD143" s="38" t="str">
        <f t="shared" si="19"/>
        <v>001001010000</v>
      </c>
    </row>
    <row r="144" spans="1:34">
      <c r="A144" s="9" t="str">
        <f>IF('DATA ACCURATE'!A147&lt;&gt;"",'DATA ACCURATE'!A147,"")</f>
        <v>SUHARYANTO</v>
      </c>
      <c r="B144" s="9" t="str">
        <f>IF('DATA ACCURATE'!D147&lt;&gt;"",'DATA ACCURATE'!D147,"")</f>
        <v>K1907012</v>
      </c>
      <c r="C144" s="38" t="str">
        <f>IF($AD144="000000000000","",INDEX(DATABASE!$W$12:$W$71,MATCH($AD144,DATABASE!$V$12:$V$71,0)))</f>
        <v>B05</v>
      </c>
      <c r="D144" s="34">
        <f>IF(C144="","",IF(E144="",INDEX(DATABASE!$AF$13:$AF$62,MATCH($C144,DATABASE!$AC$13:$AC$62,0)),IF(E144="2x D11",INDEX(DATABASE!$AF$13:$AF$62,MATCH($C144,DATABASE!$AC$13:$AC$62,0))+2*DATABASE!$AF$62,IF(E144="3x D11",INDEX(DATABASE!$AF$13:$AF$62,MATCH($C144,DATABASE!$AC$13:$AC$62,0))+3*DATABASE!$AF$62,""))))</f>
        <v>15900</v>
      </c>
      <c r="E144" s="38" t="str">
        <f>IF(AND($K144="Y",$G144&lt;&gt;"UNYIL",$F144&lt;DATABASE!$O$8),"2x D11",IF(AND($K144="Y",$G144&lt;&gt;"UNYIL",$F144&gt;=DATABASE!$O$8),"3x D11",""))</f>
        <v/>
      </c>
      <c r="F144" s="9">
        <f>IF('DATA ACCURATE'!N147&lt;&gt;"",'DATA ACCURATE'!N147,"")</f>
        <v>6.5</v>
      </c>
      <c r="G144" t="str">
        <f>IF(F144="","",IF(F144&lt;=DATABASE!$I$8,"UNYIL",IF(F144&lt;=DATABASE!$J$8,"KECIL",IF(F144&lt;DATABASE!$K$8,"TANGGUNG",IF(F144&gt;=DATABASE!$K$8,"BESAR","")))))</f>
        <v>TANGGUNG</v>
      </c>
      <c r="H144" s="16" t="str">
        <f>IF('DATA ACCURATE'!J147&lt;&gt;"",'DATA ACCURATE'!J147,"")</f>
        <v>05 OKT 2019</v>
      </c>
      <c r="I144" s="35">
        <f>IF(B144&lt;&gt;"",IFERROR(VLOOKUP(B144,'DATA TIMBANGAN'!G:M,7,FALSE),VLOOKUP(B144,'DATA TIMBANGAN'!G:M,7)),"")</f>
        <v>0.62280092592592595</v>
      </c>
      <c r="J144" s="25" t="str">
        <f>IF(H144&lt;&gt;"",IFERROR(INDEX(DATABASE!$Z$19:$Z$38,MATCH(DATEVALUE(H144),DATABASE!$AA$19:$AA$38,0)),INDEX(DATABASE!$Z$12:$Z$18,MATCH(WEEKDAY(H144,2),DATABASE!$AA$12:$AA$18,0))),"")</f>
        <v>SABTU</v>
      </c>
      <c r="K144" s="25" t="str">
        <f>IF('DATA ACCURATE'!V147&lt;&gt;"",'DATA ACCURATE'!V147,"")</f>
        <v>N</v>
      </c>
      <c r="L144" s="80" t="str">
        <f>IF($H144="","",IF(OR($J144="LIBUR",AND($L143="LIBUR",$O143=$O144)),"LIBUR",IF(AND(OR($L143="LUAR JAM KERJA 1",$L143="LUAR JAM KERJA 2"),OR(OR(AND($H143=$H144,AND(OR($I144&gt;DATABASE!$J$3,$I144&lt;DATABASE!$J$6),((DATEVALUE($H144)+$I144)-(DATEVALUE($H143)+$I143))&lt;DATABASE!$J$6)),AND($H143=$H144,$O143=$O144,OR($I144&gt;DATABASE!$J$6,$I144&lt;DATABASE!$J$3))),AND(($H144-$H143)=1,OR($I144&lt;DATABASE!$I$6,((DATEVALUE($H144)+$I144)-(DATEVALUE($H143)+$I143))&lt;DATABASE!$J$6))),$A144=$A143),"LUAR JAM KERJA 2",IF(AND(OR(WEEKDAY($H144,2)=1,WEEKDAY($H144,2)=2,WEEKDAY($H144,2)=3,WEEKDAY($H144,2)=4,WEEKDAY($H144,2)=5),$I144&lt;=DATABASE!$J$3,$I144&gt;=DATABASE!$I$3),"JAM KERJA",IF(AND(WEEKDAY($H144,2)=6,$I144&lt;=DATABASE!$J$4,$I144&gt;=DATABASE!$I$4),"JAM KERJA","LUAR JAM KERJA 1")))))</f>
        <v>LUAR JAM KERJA 1</v>
      </c>
      <c r="M144" s="33">
        <f>IF('DATA ACCURATE'!T147&lt;&gt;"",IF('DATA ACCURATE'!T147&gt;100,'DATA ACCURATE'!T147/10,'DATA ACCURATE'!T147),"")</f>
        <v>29</v>
      </c>
      <c r="N144" t="str">
        <f>IF(M144="","",IF(M144&lt;=DATABASE!$I$9,"LOKAL",IF(M144&lt;DATABASE!$J$9,"LUAR KOTA 1",IF($M144&gt;=DATABASE!$J$9,"LUAR KOTA 2",""))))</f>
        <v>LUAR KOTA 1</v>
      </c>
      <c r="O144" s="38" t="str">
        <f>IF('DATA ACCURATE'!L147&lt;&gt;"",'DATA ACCURATE'!L147,"")</f>
        <v>CV Pangudi Mulya-Banyukuning</v>
      </c>
      <c r="Q144" s="38">
        <f t="shared" si="14"/>
        <v>0</v>
      </c>
      <c r="R144" s="38">
        <f t="shared" si="14"/>
        <v>0</v>
      </c>
      <c r="S144" s="38">
        <f t="shared" si="14"/>
        <v>1</v>
      </c>
      <c r="T144" s="38">
        <f t="shared" si="14"/>
        <v>0</v>
      </c>
      <c r="U144" s="38">
        <f t="shared" si="15"/>
        <v>0</v>
      </c>
      <c r="V144" s="38">
        <f t="shared" si="15"/>
        <v>1</v>
      </c>
      <c r="W144" s="38">
        <f t="shared" si="15"/>
        <v>0</v>
      </c>
      <c r="X144" s="38">
        <f t="shared" si="16"/>
        <v>0</v>
      </c>
      <c r="Y144" s="38">
        <f t="shared" si="16"/>
        <v>1</v>
      </c>
      <c r="Z144" s="38">
        <f t="shared" si="16"/>
        <v>0</v>
      </c>
      <c r="AA144" s="38">
        <f t="shared" si="16"/>
        <v>0</v>
      </c>
      <c r="AB144" s="38">
        <f t="shared" si="17"/>
        <v>0</v>
      </c>
      <c r="AC144" s="38">
        <f t="shared" si="18"/>
        <v>0</v>
      </c>
      <c r="AD144" s="38" t="str">
        <f t="shared" si="19"/>
        <v>001001001000</v>
      </c>
    </row>
    <row r="145" spans="1:30">
      <c r="A145" s="9" t="str">
        <f>IF('DATA ACCURATE'!A148&lt;&gt;"",'DATA ACCURATE'!A148,"")</f>
        <v>SUHARYANTO</v>
      </c>
      <c r="B145" s="9" t="str">
        <f>IF('DATA ACCURATE'!D148&lt;&gt;"",'DATA ACCURATE'!D148,"")</f>
        <v>K1907029</v>
      </c>
      <c r="C145" s="38" t="str">
        <f>IF($AD145="000000000000","",INDEX(DATABASE!$W$12:$W$71,MATCH($AD145,DATABASE!$V$12:$V$71,0)))</f>
        <v>B06</v>
      </c>
      <c r="D145" s="34">
        <f>IF(C145="","",IF(E145="",INDEX(DATABASE!$AF$13:$AF$62,MATCH($C145,DATABASE!$AC$13:$AC$62,0)),IF(E145="2x D11",INDEX(DATABASE!$AF$13:$AF$62,MATCH($C145,DATABASE!$AC$13:$AC$62,0))+2*DATABASE!$AF$62,IF(E145="3x D11",INDEX(DATABASE!$AF$13:$AF$62,MATCH($C145,DATABASE!$AC$13:$AC$62,0))+3*DATABASE!$AF$62,""))))</f>
        <v>21300</v>
      </c>
      <c r="E145" s="38" t="str">
        <f>IF(AND($K145="Y",$G145&lt;&gt;"UNYIL",$F145&lt;DATABASE!$O$8),"2x D11",IF(AND($K145="Y",$G145&lt;&gt;"UNYIL",$F145&gt;=DATABASE!$O$8),"3x D11",""))</f>
        <v/>
      </c>
      <c r="F145" s="9">
        <f>IF('DATA ACCURATE'!N148&lt;&gt;"",'DATA ACCURATE'!N148,"")</f>
        <v>6.5</v>
      </c>
      <c r="G145" t="str">
        <f>IF(F145="","",IF(F145&lt;=DATABASE!$I$8,"UNYIL",IF(F145&lt;=DATABASE!$J$8,"KECIL",IF(F145&lt;DATABASE!$K$8,"TANGGUNG",IF(F145&gt;=DATABASE!$K$8,"BESAR","")))))</f>
        <v>TANGGUNG</v>
      </c>
      <c r="H145" s="16" t="str">
        <f>IF('DATA ACCURATE'!J148&lt;&gt;"",'DATA ACCURATE'!J148,"")</f>
        <v>05 OKT 2019</v>
      </c>
      <c r="I145" s="35">
        <f>IF(B145&lt;&gt;"",IFERROR(VLOOKUP(B145,'DATA TIMBANGAN'!G:M,7,FALSE),VLOOKUP(B145,'DATA TIMBANGAN'!G:M,7)),"")</f>
        <v>0.84907407407407398</v>
      </c>
      <c r="J145" s="25" t="str">
        <f>IF(H145&lt;&gt;"",IFERROR(INDEX(DATABASE!$Z$19:$Z$38,MATCH(DATEVALUE(H145),DATABASE!$AA$19:$AA$38,0)),INDEX(DATABASE!$Z$12:$Z$18,MATCH(WEEKDAY(H145,2),DATABASE!$AA$12:$AA$18,0))),"")</f>
        <v>SABTU</v>
      </c>
      <c r="K145" s="25" t="str">
        <f>IF('DATA ACCURATE'!V148&lt;&gt;"",'DATA ACCURATE'!V148,"")</f>
        <v>N</v>
      </c>
      <c r="L145" s="80" t="str">
        <f>IF($H145="","",IF(OR($J145="LIBUR",AND($L144="LIBUR",$O144=$O145)),"LIBUR",IF(AND(OR($L144="LUAR JAM KERJA 1",$L144="LUAR JAM KERJA 2"),OR(OR(AND($H144=$H145,AND(OR($I145&gt;DATABASE!$J$3,$I145&lt;DATABASE!$J$6),((DATEVALUE($H145)+$I145)-(DATEVALUE($H144)+$I144))&lt;DATABASE!$J$6)),AND($H144=$H145,$O144=$O145,OR($I145&gt;DATABASE!$J$6,$I145&lt;DATABASE!$J$3))),AND(($H145-$H144)=1,OR($I145&lt;DATABASE!$I$6,((DATEVALUE($H145)+$I145)-(DATEVALUE($H144)+$I144))&lt;DATABASE!$J$6))),$A145=$A144),"LUAR JAM KERJA 2",IF(AND(OR(WEEKDAY($H145,2)=1,WEEKDAY($H145,2)=2,WEEKDAY($H145,2)=3,WEEKDAY($H145,2)=4,WEEKDAY($H145,2)=5),$I145&lt;=DATABASE!$J$3,$I145&gt;=DATABASE!$I$3),"JAM KERJA",IF(AND(WEEKDAY($H145,2)=6,$I145&lt;=DATABASE!$J$4,$I145&gt;=DATABASE!$I$4),"JAM KERJA","LUAR JAM KERJA 1")))))</f>
        <v>LUAR JAM KERJA 2</v>
      </c>
      <c r="M145" s="33">
        <f>IF('DATA ACCURATE'!T148&lt;&gt;"",IF('DATA ACCURATE'!T148&gt;100,'DATA ACCURATE'!T148/10,'DATA ACCURATE'!T148),"")</f>
        <v>35</v>
      </c>
      <c r="N145" t="str">
        <f>IF(M145="","",IF(M145&lt;=DATABASE!$I$9,"LOKAL",IF(M145&lt;DATABASE!$J$9,"LUAR KOTA 1",IF($M145&gt;=DATABASE!$J$9,"LUAR KOTA 2",""))))</f>
        <v>LUAR KOTA 1</v>
      </c>
      <c r="O145" s="38" t="str">
        <f>IF('DATA ACCURATE'!L148&lt;&gt;"",'DATA ACCURATE'!L148,"")</f>
        <v>Parjono Bp-Regunung</v>
      </c>
      <c r="Q145" s="38">
        <f t="shared" si="14"/>
        <v>0</v>
      </c>
      <c r="R145" s="38">
        <f t="shared" si="14"/>
        <v>0</v>
      </c>
      <c r="S145" s="38">
        <f t="shared" si="14"/>
        <v>1</v>
      </c>
      <c r="T145" s="38">
        <f t="shared" si="14"/>
        <v>0</v>
      </c>
      <c r="U145" s="38">
        <f t="shared" si="15"/>
        <v>0</v>
      </c>
      <c r="V145" s="38">
        <f t="shared" si="15"/>
        <v>1</v>
      </c>
      <c r="W145" s="38">
        <f t="shared" si="15"/>
        <v>0</v>
      </c>
      <c r="X145" s="38">
        <f t="shared" si="16"/>
        <v>0</v>
      </c>
      <c r="Y145" s="38">
        <f t="shared" si="16"/>
        <v>0</v>
      </c>
      <c r="Z145" s="38">
        <f t="shared" si="16"/>
        <v>1</v>
      </c>
      <c r="AA145" s="38">
        <f t="shared" si="16"/>
        <v>0</v>
      </c>
      <c r="AB145" s="38">
        <f t="shared" si="17"/>
        <v>0</v>
      </c>
      <c r="AC145" s="38">
        <f t="shared" si="18"/>
        <v>0</v>
      </c>
      <c r="AD145" s="38" t="str">
        <f t="shared" si="19"/>
        <v>001001000100</v>
      </c>
    </row>
    <row r="146" spans="1:30">
      <c r="A146" s="9" t="str">
        <f>IF('DATA ACCURATE'!A149&lt;&gt;"",'DATA ACCURATE'!A149,"")</f>
        <v>SUKAMTO</v>
      </c>
      <c r="B146" s="9" t="str">
        <f>IF('DATA ACCURATE'!D149&lt;&gt;"",'DATA ACCURATE'!D149,"")</f>
        <v>K1906841</v>
      </c>
      <c r="C146" s="38" t="str">
        <f>IF($AD146="000000000000","",INDEX(DATABASE!$W$12:$W$71,MATCH($AD146,DATABASE!$V$12:$V$71,0)))</f>
        <v>B01</v>
      </c>
      <c r="D146" s="34">
        <f>IF(C146="","",IF(E146="",INDEX(DATABASE!$AF$13:$AF$62,MATCH($C146,DATABASE!$AC$13:$AC$62,0)),IF(E146="2x D11",INDEX(DATABASE!$AF$13:$AF$62,MATCH($C146,DATABASE!$AC$13:$AC$62,0))+2*DATABASE!$AF$62,IF(E146="3x D11",INDEX(DATABASE!$AF$13:$AF$62,MATCH($C146,DATABASE!$AC$13:$AC$62,0))+3*DATABASE!$AF$62,""))))</f>
        <v>7600</v>
      </c>
      <c r="E146" s="38" t="str">
        <f>IF(AND($K146="Y",$G146&lt;&gt;"UNYIL",$F146&lt;DATABASE!$O$8),"2x D11",IF(AND($K146="Y",$G146&lt;&gt;"UNYIL",$F146&gt;=DATABASE!$O$8),"3x D11",""))</f>
        <v/>
      </c>
      <c r="F146" s="9">
        <f>IF('DATA ACCURATE'!N149&lt;&gt;"",'DATA ACCURATE'!N149,"")</f>
        <v>5.5</v>
      </c>
      <c r="G146" t="str">
        <f>IF(F146="","",IF(F146&lt;=DATABASE!$I$8,"UNYIL",IF(F146&lt;=DATABASE!$J$8,"KECIL",IF(F146&lt;DATABASE!$K$8,"TANGGUNG",IF(F146&gt;=DATABASE!$K$8,"BESAR","")))))</f>
        <v>TANGGUNG</v>
      </c>
      <c r="H146" s="16" t="str">
        <f>IF('DATA ACCURATE'!J149&lt;&gt;"",'DATA ACCURATE'!J149,"")</f>
        <v>01 OKT 2019</v>
      </c>
      <c r="I146" s="35">
        <f>IF(B146&lt;&gt;"",IFERROR(VLOOKUP(B146,'DATA TIMBANGAN'!G:M,7,FALSE),VLOOKUP(B146,'DATA TIMBANGAN'!G:M,7)),"")</f>
        <v>0.37334490740740739</v>
      </c>
      <c r="J146" s="25" t="str">
        <f>IF(H146&lt;&gt;"",IFERROR(INDEX(DATABASE!$Z$19:$Z$38,MATCH(DATEVALUE(H146),DATABASE!$AA$19:$AA$38,0)),INDEX(DATABASE!$Z$12:$Z$18,MATCH(WEEKDAY(H146,2),DATABASE!$AA$12:$AA$18,0))),"")</f>
        <v>SELASA</v>
      </c>
      <c r="K146" s="25" t="str">
        <f>IF('DATA ACCURATE'!V149&lt;&gt;"",'DATA ACCURATE'!V149,"")</f>
        <v>N</v>
      </c>
      <c r="L146" s="80" t="str">
        <f>IF($H146="","",IF(OR($J146="LIBUR",AND($L145="LIBUR",$O145=$O146)),"LIBUR",IF(AND(OR($L145="LUAR JAM KERJA 1",$L145="LUAR JAM KERJA 2"),OR(OR(AND($H145=$H146,AND(OR($I146&gt;DATABASE!$J$3,$I146&lt;DATABASE!$J$6),((DATEVALUE($H146)+$I146)-(DATEVALUE($H145)+$I145))&lt;DATABASE!$J$6)),AND($H145=$H146,$O145=$O146,OR($I146&gt;DATABASE!$J$6,$I146&lt;DATABASE!$J$3))),AND(($H146-$H145)=1,OR($I146&lt;DATABASE!$I$6,((DATEVALUE($H146)+$I146)-(DATEVALUE($H145)+$I145))&lt;DATABASE!$J$6))),$A146=$A145),"LUAR JAM KERJA 2",IF(AND(OR(WEEKDAY($H146,2)=1,WEEKDAY($H146,2)=2,WEEKDAY($H146,2)=3,WEEKDAY($H146,2)=4,WEEKDAY($H146,2)=5),$I146&lt;=DATABASE!$J$3,$I146&gt;=DATABASE!$I$3),"JAM KERJA",IF(AND(WEEKDAY($H146,2)=6,$I146&lt;=DATABASE!$J$4,$I146&gt;=DATABASE!$I$4),"JAM KERJA","LUAR JAM KERJA 1")))))</f>
        <v>JAM KERJA</v>
      </c>
      <c r="M146" s="33">
        <f>IF('DATA ACCURATE'!T149&lt;&gt;"",IF('DATA ACCURATE'!T149&gt;100,'DATA ACCURATE'!T149/10,'DATA ACCURATE'!T149),"")</f>
        <v>8</v>
      </c>
      <c r="N146" t="str">
        <f>IF(M146="","",IF(M146&lt;=DATABASE!$I$9,"LOKAL",IF(M146&lt;DATABASE!$J$9,"LUAR KOTA 1",IF($M146&gt;=DATABASE!$J$9,"LUAR KOTA 2",""))))</f>
        <v>LOKAL</v>
      </c>
      <c r="O146" s="38" t="str">
        <f>IF('DATA ACCURATE'!L149&lt;&gt;"",'DATA ACCURATE'!L149,"")</f>
        <v>PT. DESA WISATA INDONESIA</v>
      </c>
      <c r="Q146" s="38">
        <f t="shared" si="14"/>
        <v>0</v>
      </c>
      <c r="R146" s="38">
        <f t="shared" si="14"/>
        <v>0</v>
      </c>
      <c r="S146" s="38">
        <f t="shared" si="14"/>
        <v>1</v>
      </c>
      <c r="T146" s="38">
        <f t="shared" si="14"/>
        <v>0</v>
      </c>
      <c r="U146" s="38">
        <f t="shared" si="15"/>
        <v>1</v>
      </c>
      <c r="V146" s="38">
        <f t="shared" si="15"/>
        <v>0</v>
      </c>
      <c r="W146" s="38">
        <f t="shared" si="15"/>
        <v>0</v>
      </c>
      <c r="X146" s="38">
        <f t="shared" si="16"/>
        <v>1</v>
      </c>
      <c r="Y146" s="38">
        <f t="shared" si="16"/>
        <v>0</v>
      </c>
      <c r="Z146" s="38">
        <f t="shared" si="16"/>
        <v>0</v>
      </c>
      <c r="AA146" s="38">
        <f t="shared" si="16"/>
        <v>0</v>
      </c>
      <c r="AB146" s="38">
        <f t="shared" si="17"/>
        <v>0</v>
      </c>
      <c r="AC146" s="38">
        <f t="shared" si="18"/>
        <v>0</v>
      </c>
      <c r="AD146" s="38" t="str">
        <f t="shared" si="19"/>
        <v>001010010000</v>
      </c>
    </row>
    <row r="147" spans="1:30">
      <c r="A147" s="9" t="str">
        <f>IF('DATA ACCURATE'!A150&lt;&gt;"",'DATA ACCURATE'!A150,"")</f>
        <v>SUKAMTO</v>
      </c>
      <c r="B147" s="9" t="str">
        <f>IF('DATA ACCURATE'!D150&lt;&gt;"",'DATA ACCURATE'!D150,"")</f>
        <v>K1906861</v>
      </c>
      <c r="C147" s="38" t="str">
        <f>IF($AD147="000000000000","",INDEX(DATABASE!$W$12:$W$71,MATCH($AD147,DATABASE!$V$12:$V$71,0)))</f>
        <v>C02</v>
      </c>
      <c r="D147" s="34">
        <f>IF(C147="","",IF(E147="",INDEX(DATABASE!$AF$13:$AF$62,MATCH($C147,DATABASE!$AC$13:$AC$62,0)),IF(E147="2x D11",INDEX(DATABASE!$AF$13:$AF$62,MATCH($C147,DATABASE!$AC$13:$AC$62,0))+2*DATABASE!$AF$62,IF(E147="3x D11",INDEX(DATABASE!$AF$13:$AF$62,MATCH($C147,DATABASE!$AC$13:$AC$62,0))+3*DATABASE!$AF$62,""))))</f>
        <v>13600</v>
      </c>
      <c r="E147" s="38" t="str">
        <f>IF(AND($K147="Y",$G147&lt;&gt;"UNYIL",$F147&lt;DATABASE!$O$8),"2x D11",IF(AND($K147="Y",$G147&lt;&gt;"UNYIL",$F147&gt;=DATABASE!$O$8),"3x D11",""))</f>
        <v/>
      </c>
      <c r="F147" s="9">
        <f>IF('DATA ACCURATE'!N150&lt;&gt;"",'DATA ACCURATE'!N150,"")</f>
        <v>7.5</v>
      </c>
      <c r="G147" t="str">
        <f>IF(F147="","",IF(F147&lt;=DATABASE!$I$8,"UNYIL",IF(F147&lt;=DATABASE!$J$8,"KECIL",IF(F147&lt;DATABASE!$K$8,"TANGGUNG",IF(F147&gt;=DATABASE!$K$8,"BESAR","")))))</f>
        <v>BESAR</v>
      </c>
      <c r="H147" s="16" t="str">
        <f>IF('DATA ACCURATE'!J150&lt;&gt;"",'DATA ACCURATE'!J150,"")</f>
        <v>01 OKT 2019</v>
      </c>
      <c r="I147" s="35">
        <f>IF(B147&lt;&gt;"",IFERROR(VLOOKUP(B147,'DATA TIMBANGAN'!G:M,7,FALSE),VLOOKUP(B147,'DATA TIMBANGAN'!G:M,7)),"")</f>
        <v>0.99826388888888884</v>
      </c>
      <c r="J147" s="25" t="str">
        <f>IF(H147&lt;&gt;"",IFERROR(INDEX(DATABASE!$Z$19:$Z$38,MATCH(DATEVALUE(H147),DATABASE!$AA$19:$AA$38,0)),INDEX(DATABASE!$Z$12:$Z$18,MATCH(WEEKDAY(H147,2),DATABASE!$AA$12:$AA$18,0))),"")</f>
        <v>SELASA</v>
      </c>
      <c r="K147" s="25" t="str">
        <f>IF('DATA ACCURATE'!V150&lt;&gt;"",'DATA ACCURATE'!V150,"")</f>
        <v>N</v>
      </c>
      <c r="L147" s="80" t="str">
        <f>IF($H147="","",IF(OR($J147="LIBUR",AND($L146="LIBUR",$O146=$O147)),"LIBUR",IF(AND(OR($L146="LUAR JAM KERJA 1",$L146="LUAR JAM KERJA 2"),OR(OR(AND($H146=$H147,AND(OR($I147&gt;DATABASE!$J$3,$I147&lt;DATABASE!$J$6),((DATEVALUE($H147)+$I147)-(DATEVALUE($H146)+$I146))&lt;DATABASE!$J$6)),AND($H146=$H147,$O146=$O147,OR($I147&gt;DATABASE!$J$6,$I147&lt;DATABASE!$J$3))),AND(($H147-$H146)=1,OR($I147&lt;DATABASE!$I$6,((DATEVALUE($H147)+$I147)-(DATEVALUE($H146)+$I146))&lt;DATABASE!$J$6))),$A147=$A146),"LUAR JAM KERJA 2",IF(AND(OR(WEEKDAY($H147,2)=1,WEEKDAY($H147,2)=2,WEEKDAY($H147,2)=3,WEEKDAY($H147,2)=4,WEEKDAY($H147,2)=5),$I147&lt;=DATABASE!$J$3,$I147&gt;=DATABASE!$I$3),"JAM KERJA",IF(AND(WEEKDAY($H147,2)=6,$I147&lt;=DATABASE!$J$4,$I147&gt;=DATABASE!$I$4),"JAM KERJA","LUAR JAM KERJA 1")))))</f>
        <v>LUAR JAM KERJA 1</v>
      </c>
      <c r="M147" s="33">
        <f>IF('DATA ACCURATE'!T150&lt;&gt;"",IF('DATA ACCURATE'!T150&gt;100,'DATA ACCURATE'!T150/10,'DATA ACCURATE'!T150),"")</f>
        <v>10</v>
      </c>
      <c r="N147" t="str">
        <f>IF(M147="","",IF(M147&lt;=DATABASE!$I$9,"LOKAL",IF(M147&lt;DATABASE!$J$9,"LUAR KOTA 1",IF($M147&gt;=DATABASE!$J$9,"LUAR KOTA 2",""))))</f>
        <v>LOKAL</v>
      </c>
      <c r="O147" s="38" t="str">
        <f>IF('DATA ACCURATE'!L150&lt;&gt;"",'DATA ACCURATE'!L150,"")</f>
        <v>Sunardi Bp-Luwes Ungaran</v>
      </c>
      <c r="Q147" s="38">
        <f t="shared" si="14"/>
        <v>0</v>
      </c>
      <c r="R147" s="38">
        <f t="shared" si="14"/>
        <v>0</v>
      </c>
      <c r="S147" s="38">
        <f t="shared" si="14"/>
        <v>0</v>
      </c>
      <c r="T147" s="38">
        <f t="shared" si="14"/>
        <v>1</v>
      </c>
      <c r="U147" s="38">
        <f t="shared" si="15"/>
        <v>1</v>
      </c>
      <c r="V147" s="38">
        <f t="shared" si="15"/>
        <v>0</v>
      </c>
      <c r="W147" s="38">
        <f t="shared" si="15"/>
        <v>0</v>
      </c>
      <c r="X147" s="38">
        <f t="shared" si="16"/>
        <v>0</v>
      </c>
      <c r="Y147" s="38">
        <f t="shared" si="16"/>
        <v>1</v>
      </c>
      <c r="Z147" s="38">
        <f t="shared" si="16"/>
        <v>0</v>
      </c>
      <c r="AA147" s="38">
        <f t="shared" si="16"/>
        <v>0</v>
      </c>
      <c r="AB147" s="38">
        <f t="shared" si="17"/>
        <v>0</v>
      </c>
      <c r="AC147" s="38">
        <f t="shared" si="18"/>
        <v>0</v>
      </c>
      <c r="AD147" s="38" t="str">
        <f t="shared" si="19"/>
        <v>000110001000</v>
      </c>
    </row>
    <row r="148" spans="1:30">
      <c r="A148" s="9" t="str">
        <f>IF('DATA ACCURATE'!A151&lt;&gt;"",'DATA ACCURATE'!A151,"")</f>
        <v>SUKAMTO</v>
      </c>
      <c r="B148" s="9" t="str">
        <f>IF('DATA ACCURATE'!D151&lt;&gt;"",'DATA ACCURATE'!D151,"")</f>
        <v>K1906884</v>
      </c>
      <c r="C148" s="38" t="str">
        <f>IF($AD148="000000000000","",INDEX(DATABASE!$W$12:$W$71,MATCH($AD148,DATABASE!$V$12:$V$71,0)))</f>
        <v>B05</v>
      </c>
      <c r="D148" s="34">
        <f>IF(C148="","",IF(E148="",INDEX(DATABASE!$AF$13:$AF$62,MATCH($C148,DATABASE!$AC$13:$AC$62,0)),IF(E148="2x D11",INDEX(DATABASE!$AF$13:$AF$62,MATCH($C148,DATABASE!$AC$13:$AC$62,0))+2*DATABASE!$AF$62,IF(E148="3x D11",INDEX(DATABASE!$AF$13:$AF$62,MATCH($C148,DATABASE!$AC$13:$AC$62,0))+3*DATABASE!$AF$62,""))))</f>
        <v>15900</v>
      </c>
      <c r="E148" s="38" t="str">
        <f>IF(AND($K148="Y",$G148&lt;&gt;"UNYIL",$F148&lt;DATABASE!$O$8),"2x D11",IF(AND($K148="Y",$G148&lt;&gt;"UNYIL",$F148&gt;=DATABASE!$O$8),"3x D11",""))</f>
        <v/>
      </c>
      <c r="F148" s="9">
        <f>IF('DATA ACCURATE'!N151&lt;&gt;"",'DATA ACCURATE'!N151,"")</f>
        <v>6</v>
      </c>
      <c r="G148" t="str">
        <f>IF(F148="","",IF(F148&lt;=DATABASE!$I$8,"UNYIL",IF(F148&lt;=DATABASE!$J$8,"KECIL",IF(F148&lt;DATABASE!$K$8,"TANGGUNG",IF(F148&gt;=DATABASE!$K$8,"BESAR","")))))</f>
        <v>TANGGUNG</v>
      </c>
      <c r="H148" s="16" t="str">
        <f>IF('DATA ACCURATE'!J151&lt;&gt;"",'DATA ACCURATE'!J151,"")</f>
        <v>02 OKT 2019</v>
      </c>
      <c r="I148" s="35">
        <f>IF(B148&lt;&gt;"",IFERROR(VLOOKUP(B148,'DATA TIMBANGAN'!G:M,7,FALSE),VLOOKUP(B148,'DATA TIMBANGAN'!G:M,7)),"")</f>
        <v>0.77105324074074078</v>
      </c>
      <c r="J148" s="25" t="str">
        <f>IF(H148&lt;&gt;"",IFERROR(INDEX(DATABASE!$Z$19:$Z$38,MATCH(DATEVALUE(H148),DATABASE!$AA$19:$AA$38,0)),INDEX(DATABASE!$Z$12:$Z$18,MATCH(WEEKDAY(H148,2),DATABASE!$AA$12:$AA$18,0))),"")</f>
        <v>RABU</v>
      </c>
      <c r="K148" s="25" t="str">
        <f>IF('DATA ACCURATE'!V151&lt;&gt;"",'DATA ACCURATE'!V151,"")</f>
        <v>N</v>
      </c>
      <c r="L148" s="80" t="str">
        <f>IF($H148="","",IF(OR($J148="LIBUR",AND($L147="LIBUR",$O147=$O148)),"LIBUR",IF(AND(OR($L147="LUAR JAM KERJA 1",$L147="LUAR JAM KERJA 2"),OR(OR(AND($H147=$H148,AND(OR($I148&gt;DATABASE!$J$3,$I148&lt;DATABASE!$J$6),((DATEVALUE($H148)+$I148)-(DATEVALUE($H147)+$I147))&lt;DATABASE!$J$6)),AND($H147=$H148,$O147=$O148,OR($I148&gt;DATABASE!$J$6,$I148&lt;DATABASE!$J$3))),AND(($H148-$H147)=1,OR($I148&lt;DATABASE!$I$6,((DATEVALUE($H148)+$I148)-(DATEVALUE($H147)+$I147))&lt;DATABASE!$J$6))),$A148=$A147),"LUAR JAM KERJA 2",IF(AND(OR(WEEKDAY($H148,2)=1,WEEKDAY($H148,2)=2,WEEKDAY($H148,2)=3,WEEKDAY($H148,2)=4,WEEKDAY($H148,2)=5),$I148&lt;=DATABASE!$J$3,$I148&gt;=DATABASE!$I$3),"JAM KERJA",IF(AND(WEEKDAY($H148,2)=6,$I148&lt;=DATABASE!$J$4,$I148&gt;=DATABASE!$I$4),"JAM KERJA","LUAR JAM KERJA 1")))))</f>
        <v>LUAR JAM KERJA 1</v>
      </c>
      <c r="M148" s="33">
        <f>IF('DATA ACCURATE'!T151&lt;&gt;"",IF('DATA ACCURATE'!T151&gt;100,'DATA ACCURATE'!T151/10,'DATA ACCURATE'!T151),"")</f>
        <v>30</v>
      </c>
      <c r="N148" t="str">
        <f>IF(M148="","",IF(M148&lt;=DATABASE!$I$9,"LOKAL",IF(M148&lt;DATABASE!$J$9,"LUAR KOTA 1",IF($M148&gt;=DATABASE!$J$9,"LUAR KOTA 2",""))))</f>
        <v>LUAR KOTA 1</v>
      </c>
      <c r="O148" s="38" t="str">
        <f>IF('DATA ACCURATE'!L151&lt;&gt;"",'DATA ACCURATE'!L151,"")</f>
        <v>Pem Desa Sumowono-Sumowono</v>
      </c>
      <c r="Q148" s="38">
        <f t="shared" si="14"/>
        <v>0</v>
      </c>
      <c r="R148" s="38">
        <f t="shared" si="14"/>
        <v>0</v>
      </c>
      <c r="S148" s="38">
        <f t="shared" si="14"/>
        <v>1</v>
      </c>
      <c r="T148" s="38">
        <f t="shared" si="14"/>
        <v>0</v>
      </c>
      <c r="U148" s="38">
        <f t="shared" si="15"/>
        <v>0</v>
      </c>
      <c r="V148" s="38">
        <f t="shared" si="15"/>
        <v>1</v>
      </c>
      <c r="W148" s="38">
        <f t="shared" si="15"/>
        <v>0</v>
      </c>
      <c r="X148" s="38">
        <f t="shared" si="16"/>
        <v>0</v>
      </c>
      <c r="Y148" s="38">
        <f t="shared" si="16"/>
        <v>1</v>
      </c>
      <c r="Z148" s="38">
        <f t="shared" si="16"/>
        <v>0</v>
      </c>
      <c r="AA148" s="38">
        <f t="shared" si="16"/>
        <v>0</v>
      </c>
      <c r="AB148" s="38">
        <f t="shared" si="17"/>
        <v>0</v>
      </c>
      <c r="AC148" s="38">
        <f t="shared" si="18"/>
        <v>0</v>
      </c>
      <c r="AD148" s="38" t="str">
        <f t="shared" si="19"/>
        <v>001001001000</v>
      </c>
    </row>
    <row r="149" spans="1:30">
      <c r="A149" s="9" t="str">
        <f>IF('DATA ACCURATE'!A152&lt;&gt;"",'DATA ACCURATE'!A152,"")</f>
        <v>SUKAMTO</v>
      </c>
      <c r="B149" s="9" t="str">
        <f>IF('DATA ACCURATE'!D152&lt;&gt;"",'DATA ACCURATE'!D152,"")</f>
        <v>K1906903</v>
      </c>
      <c r="C149" s="38" t="str">
        <f>IF($AD149="000000000000","",INDEX(DATABASE!$W$12:$W$71,MATCH($AD149,DATABASE!$V$12:$V$71,0)))</f>
        <v>A01</v>
      </c>
      <c r="D149" s="34">
        <f>IF(C149="","",IF(E149="",INDEX(DATABASE!$AF$13:$AF$62,MATCH($C149,DATABASE!$AC$13:$AC$62,0)),IF(E149="2x D11",INDEX(DATABASE!$AF$13:$AF$62,MATCH($C149,DATABASE!$AC$13:$AC$62,0))+2*DATABASE!$AF$62,IF(E149="3x D11",INDEX(DATABASE!$AF$13:$AF$62,MATCH($C149,DATABASE!$AC$13:$AC$62,0))+3*DATABASE!$AF$62,""))))</f>
        <v>6300</v>
      </c>
      <c r="E149" s="38" t="str">
        <f>IF(AND($K149="Y",$G149&lt;&gt;"UNYIL",$F149&lt;DATABASE!$O$8),"2x D11",IF(AND($K149="Y",$G149&lt;&gt;"UNYIL",$F149&gt;=DATABASE!$O$8),"3x D11",""))</f>
        <v/>
      </c>
      <c r="F149" s="9">
        <f>IF('DATA ACCURATE'!N152&lt;&gt;"",'DATA ACCURATE'!N152,"")</f>
        <v>5</v>
      </c>
      <c r="G149" t="str">
        <f>IF(F149="","",IF(F149&lt;=DATABASE!$I$8,"UNYIL",IF(F149&lt;=DATABASE!$J$8,"KECIL",IF(F149&lt;DATABASE!$K$8,"TANGGUNG",IF(F149&gt;=DATABASE!$K$8,"BESAR","")))))</f>
        <v>KECIL</v>
      </c>
      <c r="H149" s="16" t="str">
        <f>IF('DATA ACCURATE'!J152&lt;&gt;"",'DATA ACCURATE'!J152,"")</f>
        <v>03 OKT 2019</v>
      </c>
      <c r="I149" s="35">
        <f>IF(B149&lt;&gt;"",IFERROR(VLOOKUP(B149,'DATA TIMBANGAN'!G:M,7,FALSE),VLOOKUP(B149,'DATA TIMBANGAN'!G:M,7)),"")</f>
        <v>0.56150462962962966</v>
      </c>
      <c r="J149" s="25" t="str">
        <f>IF(H149&lt;&gt;"",IFERROR(INDEX(DATABASE!$Z$19:$Z$38,MATCH(DATEVALUE(H149),DATABASE!$AA$19:$AA$38,0)),INDEX(DATABASE!$Z$12:$Z$18,MATCH(WEEKDAY(H149,2),DATABASE!$AA$12:$AA$18,0))),"")</f>
        <v>KAMIS</v>
      </c>
      <c r="K149" s="25" t="str">
        <f>IF('DATA ACCURATE'!V152&lt;&gt;"",'DATA ACCURATE'!V152,"")</f>
        <v>N</v>
      </c>
      <c r="L149" s="80" t="str">
        <f>IF($H149="","",IF(OR($J149="LIBUR",AND($L148="LIBUR",$O148=$O149)),"LIBUR",IF(AND(OR($L148="LUAR JAM KERJA 1",$L148="LUAR JAM KERJA 2"),OR(OR(AND($H148=$H149,AND(OR($I149&gt;DATABASE!$J$3,$I149&lt;DATABASE!$J$6),((DATEVALUE($H149)+$I149)-(DATEVALUE($H148)+$I148))&lt;DATABASE!$J$6)),AND($H148=$H149,$O148=$O149,OR($I149&gt;DATABASE!$J$6,$I149&lt;DATABASE!$J$3))),AND(($H149-$H148)=1,OR($I149&lt;DATABASE!$I$6,((DATEVALUE($H149)+$I149)-(DATEVALUE($H148)+$I148))&lt;DATABASE!$J$6))),$A149=$A148),"LUAR JAM KERJA 2",IF(AND(OR(WEEKDAY($H149,2)=1,WEEKDAY($H149,2)=2,WEEKDAY($H149,2)=3,WEEKDAY($H149,2)=4,WEEKDAY($H149,2)=5),$I149&lt;=DATABASE!$J$3,$I149&gt;=DATABASE!$I$3),"JAM KERJA",IF(AND(WEEKDAY($H149,2)=6,$I149&lt;=DATABASE!$J$4,$I149&gt;=DATABASE!$I$4),"JAM KERJA","LUAR JAM KERJA 1")))))</f>
        <v>JAM KERJA</v>
      </c>
      <c r="M149" s="33">
        <f>IF('DATA ACCURATE'!T152&lt;&gt;"",IF('DATA ACCURATE'!T152&gt;100,'DATA ACCURATE'!T152/10,'DATA ACCURATE'!T152),"")</f>
        <v>8</v>
      </c>
      <c r="N149" t="str">
        <f>IF(M149="","",IF(M149&lt;=DATABASE!$I$9,"LOKAL",IF(M149&lt;DATABASE!$J$9,"LUAR KOTA 1",IF($M149&gt;=DATABASE!$J$9,"LUAR KOTA 2",""))))</f>
        <v>LOKAL</v>
      </c>
      <c r="O149" s="38" t="str">
        <f>IF('DATA ACCURATE'!L152&lt;&gt;"",'DATA ACCURATE'!L152,"")</f>
        <v>CV. ANUGERAH - Gembol</v>
      </c>
      <c r="Q149" s="38">
        <f t="shared" si="14"/>
        <v>0</v>
      </c>
      <c r="R149" s="38">
        <f t="shared" si="14"/>
        <v>1</v>
      </c>
      <c r="S149" s="38">
        <f t="shared" si="14"/>
        <v>0</v>
      </c>
      <c r="T149" s="38">
        <f t="shared" si="14"/>
        <v>0</v>
      </c>
      <c r="U149" s="38">
        <f t="shared" si="15"/>
        <v>1</v>
      </c>
      <c r="V149" s="38">
        <f t="shared" si="15"/>
        <v>0</v>
      </c>
      <c r="W149" s="38">
        <f t="shared" si="15"/>
        <v>0</v>
      </c>
      <c r="X149" s="38">
        <f t="shared" si="16"/>
        <v>1</v>
      </c>
      <c r="Y149" s="38">
        <f t="shared" si="16"/>
        <v>0</v>
      </c>
      <c r="Z149" s="38">
        <f t="shared" si="16"/>
        <v>0</v>
      </c>
      <c r="AA149" s="38">
        <f t="shared" si="16"/>
        <v>0</v>
      </c>
      <c r="AB149" s="38">
        <f t="shared" si="17"/>
        <v>0</v>
      </c>
      <c r="AC149" s="38">
        <f t="shared" si="18"/>
        <v>0</v>
      </c>
      <c r="AD149" s="38" t="str">
        <f t="shared" si="19"/>
        <v>010010010000</v>
      </c>
    </row>
    <row r="150" spans="1:30">
      <c r="A150" s="9" t="str">
        <f>IF('DATA ACCURATE'!A153&lt;&gt;"",'DATA ACCURATE'!A153,"")</f>
        <v>SUKAMTO</v>
      </c>
      <c r="B150" s="9" t="str">
        <f>IF('DATA ACCURATE'!D153&lt;&gt;"",'DATA ACCURATE'!D153,"")</f>
        <v>K1906989</v>
      </c>
      <c r="C150" s="38" t="str">
        <f>IF($AD150="000000000000","",INDEX(DATABASE!$W$12:$W$71,MATCH($AD150,DATABASE!$V$12:$V$71,0)))</f>
        <v>B04</v>
      </c>
      <c r="D150" s="34">
        <f>IF(C150="","",IF(E150="",INDEX(DATABASE!$AF$13:$AF$62,MATCH($C150,DATABASE!$AC$13:$AC$62,0)),IF(E150="2x D11",INDEX(DATABASE!$AF$13:$AF$62,MATCH($C150,DATABASE!$AC$13:$AC$62,0))+2*DATABASE!$AF$62,IF(E150="3x D11",INDEX(DATABASE!$AF$13:$AF$62,MATCH($C150,DATABASE!$AC$13:$AC$62,0))+3*DATABASE!$AF$62,""))))</f>
        <v>10600</v>
      </c>
      <c r="E150" s="38" t="str">
        <f>IF(AND($K150="Y",$G150&lt;&gt;"UNYIL",$F150&lt;DATABASE!$O$8),"2x D11",IF(AND($K150="Y",$G150&lt;&gt;"UNYIL",$F150&gt;=DATABASE!$O$8),"3x D11",""))</f>
        <v/>
      </c>
      <c r="F150" s="9">
        <f>IF('DATA ACCURATE'!N153&lt;&gt;"",'DATA ACCURATE'!N153,"")</f>
        <v>5.5</v>
      </c>
      <c r="G150" t="str">
        <f>IF(F150="","",IF(F150&lt;=DATABASE!$I$8,"UNYIL",IF(F150&lt;=DATABASE!$J$8,"KECIL",IF(F150&lt;DATABASE!$K$8,"TANGGUNG",IF(F150&gt;=DATABASE!$K$8,"BESAR","")))))</f>
        <v>TANGGUNG</v>
      </c>
      <c r="H150" s="16" t="str">
        <f>IF('DATA ACCURATE'!J153&lt;&gt;"",'DATA ACCURATE'!J153,"")</f>
        <v>05 OKT 2019</v>
      </c>
      <c r="I150" s="35">
        <f>IF(B150&lt;&gt;"",IFERROR(VLOOKUP(B150,'DATA TIMBANGAN'!G:M,7,FALSE),VLOOKUP(B150,'DATA TIMBANGAN'!G:M,7)),"")</f>
        <v>0.39155092592592594</v>
      </c>
      <c r="J150" s="25" t="str">
        <f>IF(H150&lt;&gt;"",IFERROR(INDEX(DATABASE!$Z$19:$Z$38,MATCH(DATEVALUE(H150),DATABASE!$AA$19:$AA$38,0)),INDEX(DATABASE!$Z$12:$Z$18,MATCH(WEEKDAY(H150,2),DATABASE!$AA$12:$AA$18,0))),"")</f>
        <v>SABTU</v>
      </c>
      <c r="K150" s="25" t="str">
        <f>IF('DATA ACCURATE'!V153&lt;&gt;"",'DATA ACCURATE'!V153,"")</f>
        <v>N</v>
      </c>
      <c r="L150" s="80" t="str">
        <f>IF($H150="","",IF(OR($J150="LIBUR",AND($L149="LIBUR",$O149=$O150)),"LIBUR",IF(AND(OR($L149="LUAR JAM KERJA 1",$L149="LUAR JAM KERJA 2"),OR(OR(AND($H149=$H150,AND(OR($I150&gt;DATABASE!$J$3,$I150&lt;DATABASE!$J$6),((DATEVALUE($H150)+$I150)-(DATEVALUE($H149)+$I149))&lt;DATABASE!$J$6)),AND($H149=$H150,$O149=$O150,OR($I150&gt;DATABASE!$J$6,$I150&lt;DATABASE!$J$3))),AND(($H150-$H149)=1,OR($I150&lt;DATABASE!$I$6,((DATEVALUE($H150)+$I150)-(DATEVALUE($H149)+$I149))&lt;DATABASE!$J$6))),$A150=$A149),"LUAR JAM KERJA 2",IF(AND(OR(WEEKDAY($H150,2)=1,WEEKDAY($H150,2)=2,WEEKDAY($H150,2)=3,WEEKDAY($H150,2)=4,WEEKDAY($H150,2)=5),$I150&lt;=DATABASE!$J$3,$I150&gt;=DATABASE!$I$3),"JAM KERJA",IF(AND(WEEKDAY($H150,2)=6,$I150&lt;=DATABASE!$J$4,$I150&gt;=DATABASE!$I$4),"JAM KERJA","LUAR JAM KERJA 1")))))</f>
        <v>JAM KERJA</v>
      </c>
      <c r="M150" s="33">
        <f>IF('DATA ACCURATE'!T153&lt;&gt;"",IF('DATA ACCURATE'!T153&gt;100,'DATA ACCURATE'!T153/10,'DATA ACCURATE'!T153),"")</f>
        <v>35</v>
      </c>
      <c r="N150" t="str">
        <f>IF(M150="","",IF(M150&lt;=DATABASE!$I$9,"LOKAL",IF(M150&lt;DATABASE!$J$9,"LUAR KOTA 1",IF($M150&gt;=DATABASE!$J$9,"LUAR KOTA 2",""))))</f>
        <v>LUAR KOTA 1</v>
      </c>
      <c r="O150" s="38" t="str">
        <f>IF('DATA ACCURATE'!L153&lt;&gt;"",'DATA ACCURATE'!L153,"")</f>
        <v>Yana Pertiwi Bp-Tayeman Getasan</v>
      </c>
      <c r="Q150" s="38">
        <f t="shared" si="14"/>
        <v>0</v>
      </c>
      <c r="R150" s="38">
        <f t="shared" si="14"/>
        <v>0</v>
      </c>
      <c r="S150" s="38">
        <f t="shared" si="14"/>
        <v>1</v>
      </c>
      <c r="T150" s="38">
        <f t="shared" si="14"/>
        <v>0</v>
      </c>
      <c r="U150" s="38">
        <f t="shared" si="15"/>
        <v>0</v>
      </c>
      <c r="V150" s="38">
        <f t="shared" si="15"/>
        <v>1</v>
      </c>
      <c r="W150" s="38">
        <f t="shared" si="15"/>
        <v>0</v>
      </c>
      <c r="X150" s="38">
        <f t="shared" si="16"/>
        <v>1</v>
      </c>
      <c r="Y150" s="38">
        <f t="shared" si="16"/>
        <v>0</v>
      </c>
      <c r="Z150" s="38">
        <f t="shared" si="16"/>
        <v>0</v>
      </c>
      <c r="AA150" s="38">
        <f t="shared" si="16"/>
        <v>0</v>
      </c>
      <c r="AB150" s="38">
        <f t="shared" si="17"/>
        <v>0</v>
      </c>
      <c r="AC150" s="38">
        <f t="shared" si="18"/>
        <v>0</v>
      </c>
      <c r="AD150" s="38" t="str">
        <f t="shared" si="19"/>
        <v>001001010000</v>
      </c>
    </row>
    <row r="151" spans="1:30">
      <c r="A151" s="9" t="str">
        <f>IF('DATA ACCURATE'!A154&lt;&gt;"",'DATA ACCURATE'!A154,"")</f>
        <v>SUKAMTO</v>
      </c>
      <c r="B151" s="9" t="str">
        <f>IF('DATA ACCURATE'!D154&lt;&gt;"",'DATA ACCURATE'!D154,"")</f>
        <v>K1907009</v>
      </c>
      <c r="C151" s="38" t="str">
        <f>IF($AD151="000000000000","",INDEX(DATABASE!$W$12:$W$71,MATCH($AD151,DATABASE!$V$12:$V$71,0)))</f>
        <v>B05</v>
      </c>
      <c r="D151" s="34">
        <f>IF(C151="","",IF(E151="",INDEX(DATABASE!$AF$13:$AF$62,MATCH($C151,DATABASE!$AC$13:$AC$62,0)),IF(E151="2x D11",INDEX(DATABASE!$AF$13:$AF$62,MATCH($C151,DATABASE!$AC$13:$AC$62,0))+2*DATABASE!$AF$62,IF(E151="3x D11",INDEX(DATABASE!$AF$13:$AF$62,MATCH($C151,DATABASE!$AC$13:$AC$62,0))+3*DATABASE!$AF$62,""))))</f>
        <v>15900</v>
      </c>
      <c r="E151" s="38" t="str">
        <f>IF(AND($K151="Y",$G151&lt;&gt;"UNYIL",$F151&lt;DATABASE!$O$8),"2x D11",IF(AND($K151="Y",$G151&lt;&gt;"UNYIL",$F151&gt;=DATABASE!$O$8),"3x D11",""))</f>
        <v/>
      </c>
      <c r="F151" s="9">
        <f>IF('DATA ACCURATE'!N154&lt;&gt;"",'DATA ACCURATE'!N154,"")</f>
        <v>6.5</v>
      </c>
      <c r="G151" t="str">
        <f>IF(F151="","",IF(F151&lt;=DATABASE!$I$8,"UNYIL",IF(F151&lt;=DATABASE!$J$8,"KECIL",IF(F151&lt;DATABASE!$K$8,"TANGGUNG",IF(F151&gt;=DATABASE!$K$8,"BESAR","")))))</f>
        <v>TANGGUNG</v>
      </c>
      <c r="H151" s="16" t="str">
        <f>IF('DATA ACCURATE'!J154&lt;&gt;"",'DATA ACCURATE'!J154,"")</f>
        <v>05 OKT 2019</v>
      </c>
      <c r="I151" s="35">
        <f>IF(B151&lt;&gt;"",IFERROR(VLOOKUP(B151,'DATA TIMBANGAN'!G:M,7,FALSE),VLOOKUP(B151,'DATA TIMBANGAN'!G:M,7)),"")</f>
        <v>0.60042824074074075</v>
      </c>
      <c r="J151" s="25" t="str">
        <f>IF(H151&lt;&gt;"",IFERROR(INDEX(DATABASE!$Z$19:$Z$38,MATCH(DATEVALUE(H151),DATABASE!$AA$19:$AA$38,0)),INDEX(DATABASE!$Z$12:$Z$18,MATCH(WEEKDAY(H151,2),DATABASE!$AA$12:$AA$18,0))),"")</f>
        <v>SABTU</v>
      </c>
      <c r="K151" s="25" t="str">
        <f>IF('DATA ACCURATE'!V154&lt;&gt;"",'DATA ACCURATE'!V154,"")</f>
        <v>N</v>
      </c>
      <c r="L151" s="80" t="str">
        <f>IF($H151="","",IF(OR($J151="LIBUR",AND($L150="LIBUR",$O150=$O151)),"LIBUR",IF(AND(OR($L150="LUAR JAM KERJA 1",$L150="LUAR JAM KERJA 2"),OR(OR(AND($H150=$H151,AND(OR($I151&gt;DATABASE!$J$3,$I151&lt;DATABASE!$J$6),((DATEVALUE($H151)+$I151)-(DATEVALUE($H150)+$I150))&lt;DATABASE!$J$6)),AND($H150=$H151,$O150=$O151,OR($I151&gt;DATABASE!$J$6,$I151&lt;DATABASE!$J$3))),AND(($H151-$H150)=1,OR($I151&lt;DATABASE!$I$6,((DATEVALUE($H151)+$I151)-(DATEVALUE($H150)+$I150))&lt;DATABASE!$J$6))),$A151=$A150),"LUAR JAM KERJA 2",IF(AND(OR(WEEKDAY($H151,2)=1,WEEKDAY($H151,2)=2,WEEKDAY($H151,2)=3,WEEKDAY($H151,2)=4,WEEKDAY($H151,2)=5),$I151&lt;=DATABASE!$J$3,$I151&gt;=DATABASE!$I$3),"JAM KERJA",IF(AND(WEEKDAY($H151,2)=6,$I151&lt;=DATABASE!$J$4,$I151&gt;=DATABASE!$I$4),"JAM KERJA","LUAR JAM KERJA 1")))))</f>
        <v>LUAR JAM KERJA 1</v>
      </c>
      <c r="M151" s="33">
        <f>IF('DATA ACCURATE'!T154&lt;&gt;"",IF('DATA ACCURATE'!T154&gt;100,'DATA ACCURATE'!T154/10,'DATA ACCURATE'!T154),"")</f>
        <v>29</v>
      </c>
      <c r="N151" t="str">
        <f>IF(M151="","",IF(M151&lt;=DATABASE!$I$9,"LOKAL",IF(M151&lt;DATABASE!$J$9,"LUAR KOTA 1",IF($M151&gt;=DATABASE!$J$9,"LUAR KOTA 2",""))))</f>
        <v>LUAR KOTA 1</v>
      </c>
      <c r="O151" s="38" t="str">
        <f>IF('DATA ACCURATE'!L154&lt;&gt;"",'DATA ACCURATE'!L154,"")</f>
        <v>CV Pangudi Mulya-Banyukuning</v>
      </c>
      <c r="Q151" s="38">
        <f t="shared" si="14"/>
        <v>0</v>
      </c>
      <c r="R151" s="38">
        <f t="shared" si="14"/>
        <v>0</v>
      </c>
      <c r="S151" s="38">
        <f t="shared" si="14"/>
        <v>1</v>
      </c>
      <c r="T151" s="38">
        <f t="shared" si="14"/>
        <v>0</v>
      </c>
      <c r="U151" s="38">
        <f t="shared" si="15"/>
        <v>0</v>
      </c>
      <c r="V151" s="38">
        <f t="shared" si="15"/>
        <v>1</v>
      </c>
      <c r="W151" s="38">
        <f t="shared" si="15"/>
        <v>0</v>
      </c>
      <c r="X151" s="38">
        <f t="shared" si="16"/>
        <v>0</v>
      </c>
      <c r="Y151" s="38">
        <f t="shared" si="16"/>
        <v>1</v>
      </c>
      <c r="Z151" s="38">
        <f t="shared" si="16"/>
        <v>0</v>
      </c>
      <c r="AA151" s="38">
        <f t="shared" si="16"/>
        <v>0</v>
      </c>
      <c r="AB151" s="38">
        <f t="shared" si="17"/>
        <v>0</v>
      </c>
      <c r="AC151" s="38">
        <f t="shared" si="18"/>
        <v>0</v>
      </c>
      <c r="AD151" s="38" t="str">
        <f t="shared" si="19"/>
        <v>001001001000</v>
      </c>
    </row>
    <row r="152" spans="1:30">
      <c r="A152" s="9" t="str">
        <f>IF('DATA ACCURATE'!A155&lt;&gt;"",'DATA ACCURATE'!A155,"")</f>
        <v>SUKAMTO</v>
      </c>
      <c r="B152" s="9" t="str">
        <f>IF('DATA ACCURATE'!D155&lt;&gt;"",'DATA ACCURATE'!D155,"")</f>
        <v>K1907024</v>
      </c>
      <c r="C152" s="38" t="str">
        <f>IF($AD152="000000000000","",INDEX(DATABASE!$W$12:$W$71,MATCH($AD152,DATABASE!$V$12:$V$71,0)))</f>
        <v>B06</v>
      </c>
      <c r="D152" s="34">
        <f>IF(C152="","",IF(E152="",INDEX(DATABASE!$AF$13:$AF$62,MATCH($C152,DATABASE!$AC$13:$AC$62,0)),IF(E152="2x D11",INDEX(DATABASE!$AF$13:$AF$62,MATCH($C152,DATABASE!$AC$13:$AC$62,0))+2*DATABASE!$AF$62,IF(E152="3x D11",INDEX(DATABASE!$AF$13:$AF$62,MATCH($C152,DATABASE!$AC$13:$AC$62,0))+3*DATABASE!$AF$62,""))))</f>
        <v>21300</v>
      </c>
      <c r="E152" s="38" t="str">
        <f>IF(AND($K152="Y",$G152&lt;&gt;"UNYIL",$F152&lt;DATABASE!$O$8),"2x D11",IF(AND($K152="Y",$G152&lt;&gt;"UNYIL",$F152&gt;=DATABASE!$O$8),"3x D11",""))</f>
        <v/>
      </c>
      <c r="F152" s="9">
        <f>IF('DATA ACCURATE'!N155&lt;&gt;"",'DATA ACCURATE'!N155,"")</f>
        <v>6.5</v>
      </c>
      <c r="G152" t="str">
        <f>IF(F152="","",IF(F152&lt;=DATABASE!$I$8,"UNYIL",IF(F152&lt;=DATABASE!$J$8,"KECIL",IF(F152&lt;DATABASE!$K$8,"TANGGUNG",IF(F152&gt;=DATABASE!$K$8,"BESAR","")))))</f>
        <v>TANGGUNG</v>
      </c>
      <c r="H152" s="16" t="str">
        <f>IF('DATA ACCURATE'!J155&lt;&gt;"",'DATA ACCURATE'!J155,"")</f>
        <v>05 OKT 2019</v>
      </c>
      <c r="I152" s="35">
        <f>IF(B152&lt;&gt;"",IFERROR(VLOOKUP(B152,'DATA TIMBANGAN'!G:M,7,FALSE),VLOOKUP(B152,'DATA TIMBANGAN'!G:M,7)),"")</f>
        <v>0.78716435185185185</v>
      </c>
      <c r="J152" s="25" t="str">
        <f>IF(H152&lt;&gt;"",IFERROR(INDEX(DATABASE!$Z$19:$Z$38,MATCH(DATEVALUE(H152),DATABASE!$AA$19:$AA$38,0)),INDEX(DATABASE!$Z$12:$Z$18,MATCH(WEEKDAY(H152,2),DATABASE!$AA$12:$AA$18,0))),"")</f>
        <v>SABTU</v>
      </c>
      <c r="K152" s="25" t="str">
        <f>IF('DATA ACCURATE'!V155&lt;&gt;"",'DATA ACCURATE'!V155,"")</f>
        <v>N</v>
      </c>
      <c r="L152" s="80" t="str">
        <f>IF($H152="","",IF(OR($J152="LIBUR",AND($L151="LIBUR",$O151=$O152)),"LIBUR",IF(AND(OR($L151="LUAR JAM KERJA 1",$L151="LUAR JAM KERJA 2"),OR(OR(AND($H151=$H152,AND(OR($I152&gt;DATABASE!$J$3,$I152&lt;DATABASE!$J$6),((DATEVALUE($H152)+$I152)-(DATEVALUE($H151)+$I151))&lt;DATABASE!$J$6)),AND($H151=$H152,$O151=$O152,OR($I152&gt;DATABASE!$J$6,$I152&lt;DATABASE!$J$3))),AND(($H152-$H151)=1,OR($I152&lt;DATABASE!$I$6,((DATEVALUE($H152)+$I152)-(DATEVALUE($H151)+$I151))&lt;DATABASE!$J$6))),$A152=$A151),"LUAR JAM KERJA 2",IF(AND(OR(WEEKDAY($H152,2)=1,WEEKDAY($H152,2)=2,WEEKDAY($H152,2)=3,WEEKDAY($H152,2)=4,WEEKDAY($H152,2)=5),$I152&lt;=DATABASE!$J$3,$I152&gt;=DATABASE!$I$3),"JAM KERJA",IF(AND(WEEKDAY($H152,2)=6,$I152&lt;=DATABASE!$J$4,$I152&gt;=DATABASE!$I$4),"JAM KERJA","LUAR JAM KERJA 1")))))</f>
        <v>LUAR JAM KERJA 2</v>
      </c>
      <c r="M152" s="33">
        <f>IF('DATA ACCURATE'!T155&lt;&gt;"",IF('DATA ACCURATE'!T155&gt;100,'DATA ACCURATE'!T155/10,'DATA ACCURATE'!T155),"")</f>
        <v>35</v>
      </c>
      <c r="N152" t="str">
        <f>IF(M152="","",IF(M152&lt;=DATABASE!$I$9,"LOKAL",IF(M152&lt;DATABASE!$J$9,"LUAR KOTA 1",IF($M152&gt;=DATABASE!$J$9,"LUAR KOTA 2",""))))</f>
        <v>LUAR KOTA 1</v>
      </c>
      <c r="O152" s="38" t="str">
        <f>IF('DATA ACCURATE'!L155&lt;&gt;"",'DATA ACCURATE'!L155,"")</f>
        <v>Parjono Bp-Regunung</v>
      </c>
      <c r="Q152" s="38">
        <f t="shared" si="14"/>
        <v>0</v>
      </c>
      <c r="R152" s="38">
        <f t="shared" si="14"/>
        <v>0</v>
      </c>
      <c r="S152" s="38">
        <f t="shared" si="14"/>
        <v>1</v>
      </c>
      <c r="T152" s="38">
        <f t="shared" si="14"/>
        <v>0</v>
      </c>
      <c r="U152" s="38">
        <f t="shared" si="15"/>
        <v>0</v>
      </c>
      <c r="V152" s="38">
        <f t="shared" si="15"/>
        <v>1</v>
      </c>
      <c r="W152" s="38">
        <f t="shared" si="15"/>
        <v>0</v>
      </c>
      <c r="X152" s="38">
        <f t="shared" si="16"/>
        <v>0</v>
      </c>
      <c r="Y152" s="38">
        <f t="shared" si="16"/>
        <v>0</v>
      </c>
      <c r="Z152" s="38">
        <f t="shared" si="16"/>
        <v>1</v>
      </c>
      <c r="AA152" s="38">
        <f t="shared" si="16"/>
        <v>0</v>
      </c>
      <c r="AB152" s="38">
        <f t="shared" si="17"/>
        <v>0</v>
      </c>
      <c r="AC152" s="38">
        <f t="shared" si="18"/>
        <v>0</v>
      </c>
      <c r="AD152" s="38" t="str">
        <f t="shared" si="19"/>
        <v>001001000100</v>
      </c>
    </row>
    <row r="153" spans="1:30">
      <c r="A153" s="9" t="str">
        <f>IF('DATA ACCURATE'!A156&lt;&gt;"",'DATA ACCURATE'!A156,"")</f>
        <v>SUKIAT</v>
      </c>
      <c r="B153" s="9" t="str">
        <f>IF('DATA ACCURATE'!D156&lt;&gt;"",'DATA ACCURATE'!D156,"")</f>
        <v>K1906839</v>
      </c>
      <c r="C153" s="38" t="str">
        <f>IF($AD153="000000000000","",INDEX(DATABASE!$W$12:$W$71,MATCH($AD153,DATABASE!$V$12:$V$71,0)))</f>
        <v>B01</v>
      </c>
      <c r="D153" s="34">
        <f>IF(C153="","",IF(E153="",INDEX(DATABASE!$AF$13:$AF$62,MATCH($C153,DATABASE!$AC$13:$AC$62,0)),IF(E153="2x D11",INDEX(DATABASE!$AF$13:$AF$62,MATCH($C153,DATABASE!$AC$13:$AC$62,0))+2*DATABASE!$AF$62,IF(E153="3x D11",INDEX(DATABASE!$AF$13:$AF$62,MATCH($C153,DATABASE!$AC$13:$AC$62,0))+3*DATABASE!$AF$62,""))))</f>
        <v>7600</v>
      </c>
      <c r="E153" s="38" t="str">
        <f>IF(AND($K153="Y",$G153&lt;&gt;"UNYIL",$F153&lt;DATABASE!$O$8),"2x D11",IF(AND($K153="Y",$G153&lt;&gt;"UNYIL",$F153&gt;=DATABASE!$O$8),"3x D11",""))</f>
        <v/>
      </c>
      <c r="F153" s="9">
        <f>IF('DATA ACCURATE'!N156&lt;&gt;"",'DATA ACCURATE'!N156,"")</f>
        <v>5.5</v>
      </c>
      <c r="G153" t="str">
        <f>IF(F153="","",IF(F153&lt;=DATABASE!$I$8,"UNYIL",IF(F153&lt;=DATABASE!$J$8,"KECIL",IF(F153&lt;DATABASE!$K$8,"TANGGUNG",IF(F153&gt;=DATABASE!$K$8,"BESAR","")))))</f>
        <v>TANGGUNG</v>
      </c>
      <c r="H153" s="16" t="str">
        <f>IF('DATA ACCURATE'!J156&lt;&gt;"",'DATA ACCURATE'!J156,"")</f>
        <v>01 OKT 2019</v>
      </c>
      <c r="I153" s="35">
        <f>IF(B153&lt;&gt;"",IFERROR(VLOOKUP(B153,'DATA TIMBANGAN'!G:M,7,FALSE),VLOOKUP(B153,'DATA TIMBANGAN'!G:M,7)),"")</f>
        <v>0.35556712962962966</v>
      </c>
      <c r="J153" s="25" t="str">
        <f>IF(H153&lt;&gt;"",IFERROR(INDEX(DATABASE!$Z$19:$Z$38,MATCH(DATEVALUE(H153),DATABASE!$AA$19:$AA$38,0)),INDEX(DATABASE!$Z$12:$Z$18,MATCH(WEEKDAY(H153,2),DATABASE!$AA$12:$AA$18,0))),"")</f>
        <v>SELASA</v>
      </c>
      <c r="K153" s="25" t="str">
        <f>IF('DATA ACCURATE'!V156&lt;&gt;"",'DATA ACCURATE'!V156,"")</f>
        <v>N</v>
      </c>
      <c r="L153" s="80" t="str">
        <f>IF($H153="","",IF(OR($J153="LIBUR",AND($L152="LIBUR",$O152=$O153)),"LIBUR",IF(AND(OR($L152="LUAR JAM KERJA 1",$L152="LUAR JAM KERJA 2"),OR(OR(AND($H152=$H153,AND(OR($I153&gt;DATABASE!$J$3,$I153&lt;DATABASE!$J$6),((DATEVALUE($H153)+$I153)-(DATEVALUE($H152)+$I152))&lt;DATABASE!$J$6)),AND($H152=$H153,$O152=$O153,OR($I153&gt;DATABASE!$J$6,$I153&lt;DATABASE!$J$3))),AND(($H153-$H152)=1,OR($I153&lt;DATABASE!$I$6,((DATEVALUE($H153)+$I153)-(DATEVALUE($H152)+$I152))&lt;DATABASE!$J$6))),$A153=$A152),"LUAR JAM KERJA 2",IF(AND(OR(WEEKDAY($H153,2)=1,WEEKDAY($H153,2)=2,WEEKDAY($H153,2)=3,WEEKDAY($H153,2)=4,WEEKDAY($H153,2)=5),$I153&lt;=DATABASE!$J$3,$I153&gt;=DATABASE!$I$3),"JAM KERJA",IF(AND(WEEKDAY($H153,2)=6,$I153&lt;=DATABASE!$J$4,$I153&gt;=DATABASE!$I$4),"JAM KERJA","LUAR JAM KERJA 1")))))</f>
        <v>JAM KERJA</v>
      </c>
      <c r="M153" s="33">
        <f>IF('DATA ACCURATE'!T156&lt;&gt;"",IF('DATA ACCURATE'!T156&gt;100,'DATA ACCURATE'!T156/10,'DATA ACCURATE'!T156),"")</f>
        <v>8</v>
      </c>
      <c r="N153" t="str">
        <f>IF(M153="","",IF(M153&lt;=DATABASE!$I$9,"LOKAL",IF(M153&lt;DATABASE!$J$9,"LUAR KOTA 1",IF($M153&gt;=DATABASE!$J$9,"LUAR KOTA 2",""))))</f>
        <v>LOKAL</v>
      </c>
      <c r="O153" s="38" t="str">
        <f>IF('DATA ACCURATE'!L156&lt;&gt;"",'DATA ACCURATE'!L156,"")</f>
        <v>PT. DESA WISATA INDONESIA</v>
      </c>
      <c r="Q153" s="38">
        <f t="shared" si="14"/>
        <v>0</v>
      </c>
      <c r="R153" s="38">
        <f t="shared" si="14"/>
        <v>0</v>
      </c>
      <c r="S153" s="38">
        <f t="shared" si="14"/>
        <v>1</v>
      </c>
      <c r="T153" s="38">
        <f t="shared" si="14"/>
        <v>0</v>
      </c>
      <c r="U153" s="38">
        <f t="shared" si="15"/>
        <v>1</v>
      </c>
      <c r="V153" s="38">
        <f t="shared" si="15"/>
        <v>0</v>
      </c>
      <c r="W153" s="38">
        <f t="shared" si="15"/>
        <v>0</v>
      </c>
      <c r="X153" s="38">
        <f t="shared" si="16"/>
        <v>1</v>
      </c>
      <c r="Y153" s="38">
        <f t="shared" si="16"/>
        <v>0</v>
      </c>
      <c r="Z153" s="38">
        <f t="shared" si="16"/>
        <v>0</v>
      </c>
      <c r="AA153" s="38">
        <f t="shared" si="16"/>
        <v>0</v>
      </c>
      <c r="AB153" s="38">
        <f t="shared" si="17"/>
        <v>0</v>
      </c>
      <c r="AC153" s="38">
        <f t="shared" si="18"/>
        <v>0</v>
      </c>
      <c r="AD153" s="38" t="str">
        <f t="shared" si="19"/>
        <v>001010010000</v>
      </c>
    </row>
    <row r="154" spans="1:30">
      <c r="A154" s="9" t="str">
        <f>IF('DATA ACCURATE'!A157&lt;&gt;"",'DATA ACCURATE'!A157,"")</f>
        <v>SUKIAT</v>
      </c>
      <c r="B154" s="9" t="str">
        <f>IF('DATA ACCURATE'!D157&lt;&gt;"",'DATA ACCURATE'!D157,"")</f>
        <v>K1906860</v>
      </c>
      <c r="C154" s="38" t="str">
        <f>IF($AD154="000000000000","",INDEX(DATABASE!$W$12:$W$71,MATCH($AD154,DATABASE!$V$12:$V$71,0)))</f>
        <v>C02</v>
      </c>
      <c r="D154" s="34">
        <f>IF(C154="","",IF(E154="",INDEX(DATABASE!$AF$13:$AF$62,MATCH($C154,DATABASE!$AC$13:$AC$62,0)),IF(E154="2x D11",INDEX(DATABASE!$AF$13:$AF$62,MATCH($C154,DATABASE!$AC$13:$AC$62,0))+2*DATABASE!$AF$62,IF(E154="3x D11",INDEX(DATABASE!$AF$13:$AF$62,MATCH($C154,DATABASE!$AC$13:$AC$62,0))+3*DATABASE!$AF$62,""))))</f>
        <v>13600</v>
      </c>
      <c r="E154" s="38" t="str">
        <f>IF(AND($K154="Y",$G154&lt;&gt;"UNYIL",$F154&lt;DATABASE!$O$8),"2x D11",IF(AND($K154="Y",$G154&lt;&gt;"UNYIL",$F154&gt;=DATABASE!$O$8),"3x D11",""))</f>
        <v/>
      </c>
      <c r="F154" s="9">
        <f>IF('DATA ACCURATE'!N157&lt;&gt;"",'DATA ACCURATE'!N157,"")</f>
        <v>7.5</v>
      </c>
      <c r="G154" t="str">
        <f>IF(F154="","",IF(F154&lt;=DATABASE!$I$8,"UNYIL",IF(F154&lt;=DATABASE!$J$8,"KECIL",IF(F154&lt;DATABASE!$K$8,"TANGGUNG",IF(F154&gt;=DATABASE!$K$8,"BESAR","")))))</f>
        <v>BESAR</v>
      </c>
      <c r="H154" s="16" t="str">
        <f>IF('DATA ACCURATE'!J157&lt;&gt;"",'DATA ACCURATE'!J157,"")</f>
        <v>01 OKT 2019</v>
      </c>
      <c r="I154" s="35">
        <f>IF(B154&lt;&gt;"",IFERROR(VLOOKUP(B154,'DATA TIMBANGAN'!G:M,7,FALSE),VLOOKUP(B154,'DATA TIMBANGAN'!G:M,7)),"")</f>
        <v>0.96266203703703701</v>
      </c>
      <c r="J154" s="25" t="str">
        <f>IF(H154&lt;&gt;"",IFERROR(INDEX(DATABASE!$Z$19:$Z$38,MATCH(DATEVALUE(H154),DATABASE!$AA$19:$AA$38,0)),INDEX(DATABASE!$Z$12:$Z$18,MATCH(WEEKDAY(H154,2),DATABASE!$AA$12:$AA$18,0))),"")</f>
        <v>SELASA</v>
      </c>
      <c r="K154" s="25" t="str">
        <f>IF('DATA ACCURATE'!V157&lt;&gt;"",'DATA ACCURATE'!V157,"")</f>
        <v>N</v>
      </c>
      <c r="L154" s="80" t="str">
        <f>IF($H154="","",IF(OR($J154="LIBUR",AND($L153="LIBUR",$O153=$O154)),"LIBUR",IF(AND(OR($L153="LUAR JAM KERJA 1",$L153="LUAR JAM KERJA 2"),OR(OR(AND($H153=$H154,AND(OR($I154&gt;DATABASE!$J$3,$I154&lt;DATABASE!$J$6),((DATEVALUE($H154)+$I154)-(DATEVALUE($H153)+$I153))&lt;DATABASE!$J$6)),AND($H153=$H154,$O153=$O154,OR($I154&gt;DATABASE!$J$6,$I154&lt;DATABASE!$J$3))),AND(($H154-$H153)=1,OR($I154&lt;DATABASE!$I$6,((DATEVALUE($H154)+$I154)-(DATEVALUE($H153)+$I153))&lt;DATABASE!$J$6))),$A154=$A153),"LUAR JAM KERJA 2",IF(AND(OR(WEEKDAY($H154,2)=1,WEEKDAY($H154,2)=2,WEEKDAY($H154,2)=3,WEEKDAY($H154,2)=4,WEEKDAY($H154,2)=5),$I154&lt;=DATABASE!$J$3,$I154&gt;=DATABASE!$I$3),"JAM KERJA",IF(AND(WEEKDAY($H154,2)=6,$I154&lt;=DATABASE!$J$4,$I154&gt;=DATABASE!$I$4),"JAM KERJA","LUAR JAM KERJA 1")))))</f>
        <v>LUAR JAM KERJA 1</v>
      </c>
      <c r="M154" s="33">
        <f>IF('DATA ACCURATE'!T157&lt;&gt;"",IF('DATA ACCURATE'!T157&gt;100,'DATA ACCURATE'!T157/10,'DATA ACCURATE'!T157),"")</f>
        <v>10</v>
      </c>
      <c r="N154" t="str">
        <f>IF(M154="","",IF(M154&lt;=DATABASE!$I$9,"LOKAL",IF(M154&lt;DATABASE!$J$9,"LUAR KOTA 1",IF($M154&gt;=DATABASE!$J$9,"LUAR KOTA 2",""))))</f>
        <v>LOKAL</v>
      </c>
      <c r="O154" s="38" t="str">
        <f>IF('DATA ACCURATE'!L157&lt;&gt;"",'DATA ACCURATE'!L157,"")</f>
        <v>Sunardi Bp-Luwes Ungaran</v>
      </c>
      <c r="Q154" s="38">
        <f t="shared" si="14"/>
        <v>0</v>
      </c>
      <c r="R154" s="38">
        <f t="shared" si="14"/>
        <v>0</v>
      </c>
      <c r="S154" s="38">
        <f t="shared" si="14"/>
        <v>0</v>
      </c>
      <c r="T154" s="38">
        <f t="shared" si="14"/>
        <v>1</v>
      </c>
      <c r="U154" s="38">
        <f t="shared" si="15"/>
        <v>1</v>
      </c>
      <c r="V154" s="38">
        <f t="shared" si="15"/>
        <v>0</v>
      </c>
      <c r="W154" s="38">
        <f t="shared" si="15"/>
        <v>0</v>
      </c>
      <c r="X154" s="38">
        <f t="shared" si="16"/>
        <v>0</v>
      </c>
      <c r="Y154" s="38">
        <f t="shared" si="16"/>
        <v>1</v>
      </c>
      <c r="Z154" s="38">
        <f t="shared" si="16"/>
        <v>0</v>
      </c>
      <c r="AA154" s="38">
        <f t="shared" si="16"/>
        <v>0</v>
      </c>
      <c r="AB154" s="38">
        <f t="shared" si="17"/>
        <v>0</v>
      </c>
      <c r="AC154" s="38">
        <f t="shared" si="18"/>
        <v>0</v>
      </c>
      <c r="AD154" s="38" t="str">
        <f t="shared" si="19"/>
        <v>000110001000</v>
      </c>
    </row>
    <row r="155" spans="1:30">
      <c r="A155" s="9" t="str">
        <f>IF('DATA ACCURATE'!A158&lt;&gt;"",'DATA ACCURATE'!A158,"")</f>
        <v>SUKIAT</v>
      </c>
      <c r="B155" s="9" t="str">
        <f>IF('DATA ACCURATE'!D158&lt;&gt;"",'DATA ACCURATE'!D158,"")</f>
        <v>K1906883</v>
      </c>
      <c r="C155" s="38" t="str">
        <f>IF($AD155="000000000000","",INDEX(DATABASE!$W$12:$W$71,MATCH($AD155,DATABASE!$V$12:$V$71,0)))</f>
        <v>B05</v>
      </c>
      <c r="D155" s="34">
        <f>IF(C155="","",IF(E155="",INDEX(DATABASE!$AF$13:$AF$62,MATCH($C155,DATABASE!$AC$13:$AC$62,0)),IF(E155="2x D11",INDEX(DATABASE!$AF$13:$AF$62,MATCH($C155,DATABASE!$AC$13:$AC$62,0))+2*DATABASE!$AF$62,IF(E155="3x D11",INDEX(DATABASE!$AF$13:$AF$62,MATCH($C155,DATABASE!$AC$13:$AC$62,0))+3*DATABASE!$AF$62,""))))</f>
        <v>15900</v>
      </c>
      <c r="E155" s="38" t="str">
        <f>IF(AND($K155="Y",$G155&lt;&gt;"UNYIL",$F155&lt;DATABASE!$O$8),"2x D11",IF(AND($K155="Y",$G155&lt;&gt;"UNYIL",$F155&gt;=DATABASE!$O$8),"3x D11",""))</f>
        <v/>
      </c>
      <c r="F155" s="9">
        <f>IF('DATA ACCURATE'!N158&lt;&gt;"",'DATA ACCURATE'!N158,"")</f>
        <v>6</v>
      </c>
      <c r="G155" t="str">
        <f>IF(F155="","",IF(F155&lt;=DATABASE!$I$8,"UNYIL",IF(F155&lt;=DATABASE!$J$8,"KECIL",IF(F155&lt;DATABASE!$K$8,"TANGGUNG",IF(F155&gt;=DATABASE!$K$8,"BESAR","")))))</f>
        <v>TANGGUNG</v>
      </c>
      <c r="H155" s="16" t="str">
        <f>IF('DATA ACCURATE'!J158&lt;&gt;"",'DATA ACCURATE'!J158,"")</f>
        <v>02 OKT 2019</v>
      </c>
      <c r="I155" s="35">
        <f>IF(B155&lt;&gt;"",IFERROR(VLOOKUP(B155,'DATA TIMBANGAN'!G:M,7,FALSE),VLOOKUP(B155,'DATA TIMBANGAN'!G:M,7)),"")</f>
        <v>0.69821759259259253</v>
      </c>
      <c r="J155" s="25" t="str">
        <f>IF(H155&lt;&gt;"",IFERROR(INDEX(DATABASE!$Z$19:$Z$38,MATCH(DATEVALUE(H155),DATABASE!$AA$19:$AA$38,0)),INDEX(DATABASE!$Z$12:$Z$18,MATCH(WEEKDAY(H155,2),DATABASE!$AA$12:$AA$18,0))),"")</f>
        <v>RABU</v>
      </c>
      <c r="K155" s="25" t="str">
        <f>IF('DATA ACCURATE'!V158&lt;&gt;"",'DATA ACCURATE'!V158,"")</f>
        <v>N</v>
      </c>
      <c r="L155" s="80" t="str">
        <f>IF($H155="","",IF(OR($J155="LIBUR",AND($L154="LIBUR",$O154=$O155)),"LIBUR",IF(AND(OR($L154="LUAR JAM KERJA 1",$L154="LUAR JAM KERJA 2"),OR(OR(AND($H154=$H155,AND(OR($I155&gt;DATABASE!$J$3,$I155&lt;DATABASE!$J$6),((DATEVALUE($H155)+$I155)-(DATEVALUE($H154)+$I154))&lt;DATABASE!$J$6)),AND($H154=$H155,$O154=$O155,OR($I155&gt;DATABASE!$J$6,$I155&lt;DATABASE!$J$3))),AND(($H155-$H154)=1,OR($I155&lt;DATABASE!$I$6,((DATEVALUE($H155)+$I155)-(DATEVALUE($H154)+$I154))&lt;DATABASE!$J$6))),$A155=$A154),"LUAR JAM KERJA 2",IF(AND(OR(WEEKDAY($H155,2)=1,WEEKDAY($H155,2)=2,WEEKDAY($H155,2)=3,WEEKDAY($H155,2)=4,WEEKDAY($H155,2)=5),$I155&lt;=DATABASE!$J$3,$I155&gt;=DATABASE!$I$3),"JAM KERJA",IF(AND(WEEKDAY($H155,2)=6,$I155&lt;=DATABASE!$J$4,$I155&gt;=DATABASE!$I$4),"JAM KERJA","LUAR JAM KERJA 1")))))</f>
        <v>LUAR JAM KERJA 1</v>
      </c>
      <c r="M155" s="33">
        <f>IF('DATA ACCURATE'!T158&lt;&gt;"",IF('DATA ACCURATE'!T158&gt;100,'DATA ACCURATE'!T158/10,'DATA ACCURATE'!T158),"")</f>
        <v>30</v>
      </c>
      <c r="N155" t="str">
        <f>IF(M155="","",IF(M155&lt;=DATABASE!$I$9,"LOKAL",IF(M155&lt;DATABASE!$J$9,"LUAR KOTA 1",IF($M155&gt;=DATABASE!$J$9,"LUAR KOTA 2",""))))</f>
        <v>LUAR KOTA 1</v>
      </c>
      <c r="O155" s="38" t="str">
        <f>IF('DATA ACCURATE'!L158&lt;&gt;"",'DATA ACCURATE'!L158,"")</f>
        <v>Pem Desa Sumowono-Sumowono</v>
      </c>
      <c r="Q155" s="38">
        <f t="shared" si="14"/>
        <v>0</v>
      </c>
      <c r="R155" s="38">
        <f t="shared" si="14"/>
        <v>0</v>
      </c>
      <c r="S155" s="38">
        <f t="shared" si="14"/>
        <v>1</v>
      </c>
      <c r="T155" s="38">
        <f t="shared" si="14"/>
        <v>0</v>
      </c>
      <c r="U155" s="38">
        <f t="shared" si="15"/>
        <v>0</v>
      </c>
      <c r="V155" s="38">
        <f t="shared" si="15"/>
        <v>1</v>
      </c>
      <c r="W155" s="38">
        <f t="shared" si="15"/>
        <v>0</v>
      </c>
      <c r="X155" s="38">
        <f t="shared" si="16"/>
        <v>0</v>
      </c>
      <c r="Y155" s="38">
        <f t="shared" si="16"/>
        <v>1</v>
      </c>
      <c r="Z155" s="38">
        <f t="shared" si="16"/>
        <v>0</v>
      </c>
      <c r="AA155" s="38">
        <f t="shared" si="16"/>
        <v>0</v>
      </c>
      <c r="AB155" s="38">
        <f t="shared" si="17"/>
        <v>0</v>
      </c>
      <c r="AC155" s="38">
        <f t="shared" si="18"/>
        <v>0</v>
      </c>
      <c r="AD155" s="38" t="str">
        <f t="shared" si="19"/>
        <v>001001001000</v>
      </c>
    </row>
    <row r="156" spans="1:30">
      <c r="A156" s="9" t="str">
        <f>IF('DATA ACCURATE'!A159&lt;&gt;"",'DATA ACCURATE'!A159,"")</f>
        <v>SUKIAT</v>
      </c>
      <c r="B156" s="9" t="str">
        <f>IF('DATA ACCURATE'!D159&lt;&gt;"",'DATA ACCURATE'!D159,"")</f>
        <v>K1906902</v>
      </c>
      <c r="C156" s="38" t="str">
        <f>IF($AD156="000000000000","",INDEX(DATABASE!$W$12:$W$71,MATCH($AD156,DATABASE!$V$12:$V$71,0)))</f>
        <v>C04</v>
      </c>
      <c r="D156" s="34">
        <f>IF(C156="","",IF(E156="",INDEX(DATABASE!$AF$13:$AF$62,MATCH($C156,DATABASE!$AC$13:$AC$62,0)),IF(E156="2x D11",INDEX(DATABASE!$AF$13:$AF$62,MATCH($C156,DATABASE!$AC$13:$AC$62,0))+2*DATABASE!$AF$62,IF(E156="3x D11",INDEX(DATABASE!$AF$13:$AF$62,MATCH($C156,DATABASE!$AC$13:$AC$62,0))+3*DATABASE!$AF$62,""))))</f>
        <v>12700</v>
      </c>
      <c r="E156" s="38" t="str">
        <f>IF(AND($K156="Y",$G156&lt;&gt;"UNYIL",$F156&lt;DATABASE!$O$8),"2x D11",IF(AND($K156="Y",$G156&lt;&gt;"UNYIL",$F156&gt;=DATABASE!$O$8),"3x D11",""))</f>
        <v/>
      </c>
      <c r="F156" s="9">
        <f>IF('DATA ACCURATE'!N159&lt;&gt;"",'DATA ACCURATE'!N159,"")</f>
        <v>7.5</v>
      </c>
      <c r="G156" t="str">
        <f>IF(F156="","",IF(F156&lt;=DATABASE!$I$8,"UNYIL",IF(F156&lt;=DATABASE!$J$8,"KECIL",IF(F156&lt;DATABASE!$K$8,"TANGGUNG",IF(F156&gt;=DATABASE!$K$8,"BESAR","")))))</f>
        <v>BESAR</v>
      </c>
      <c r="H156" s="16" t="str">
        <f>IF('DATA ACCURATE'!J159&lt;&gt;"",'DATA ACCURATE'!J159,"")</f>
        <v>03 OKT 2019</v>
      </c>
      <c r="I156" s="35">
        <f>IF(B156&lt;&gt;"",IFERROR(VLOOKUP(B156,'DATA TIMBANGAN'!G:M,7,FALSE),VLOOKUP(B156,'DATA TIMBANGAN'!G:M,7)),"")</f>
        <v>0.54385416666666664</v>
      </c>
      <c r="J156" s="25" t="str">
        <f>IF(H156&lt;&gt;"",IFERROR(INDEX(DATABASE!$Z$19:$Z$38,MATCH(DATEVALUE(H156),DATABASE!$AA$19:$AA$38,0)),INDEX(DATABASE!$Z$12:$Z$18,MATCH(WEEKDAY(H156,2),DATABASE!$AA$12:$AA$18,0))),"")</f>
        <v>KAMIS</v>
      </c>
      <c r="K156" s="25" t="str">
        <f>IF('DATA ACCURATE'!V159&lt;&gt;"",'DATA ACCURATE'!V159,"")</f>
        <v>N</v>
      </c>
      <c r="L156" s="80" t="str">
        <f>IF($H156="","",IF(OR($J156="LIBUR",AND($L155="LIBUR",$O155=$O156)),"LIBUR",IF(AND(OR($L155="LUAR JAM KERJA 1",$L155="LUAR JAM KERJA 2"),OR(OR(AND($H155=$H156,AND(OR($I156&gt;DATABASE!$J$3,$I156&lt;DATABASE!$J$6),((DATEVALUE($H156)+$I156)-(DATEVALUE($H155)+$I155))&lt;DATABASE!$J$6)),AND($H155=$H156,$O155=$O156,OR($I156&gt;DATABASE!$J$6,$I156&lt;DATABASE!$J$3))),AND(($H156-$H155)=1,OR($I156&lt;DATABASE!$I$6,((DATEVALUE($H156)+$I156)-(DATEVALUE($H155)+$I155))&lt;DATABASE!$J$6))),$A156=$A155),"LUAR JAM KERJA 2",IF(AND(OR(WEEKDAY($H156,2)=1,WEEKDAY($H156,2)=2,WEEKDAY($H156,2)=3,WEEKDAY($H156,2)=4,WEEKDAY($H156,2)=5),$I156&lt;=DATABASE!$J$3,$I156&gt;=DATABASE!$I$3),"JAM KERJA",IF(AND(WEEKDAY($H156,2)=6,$I156&lt;=DATABASE!$J$4,$I156&gt;=DATABASE!$I$4),"JAM KERJA","LUAR JAM KERJA 1")))))</f>
        <v>JAM KERJA</v>
      </c>
      <c r="M156" s="33">
        <f>IF('DATA ACCURATE'!T159&lt;&gt;"",IF('DATA ACCURATE'!T159&gt;100,'DATA ACCURATE'!T159/10,'DATA ACCURATE'!T159),"")</f>
        <v>32</v>
      </c>
      <c r="N156" t="str">
        <f>IF(M156="","",IF(M156&lt;=DATABASE!$I$9,"LOKAL",IF(M156&lt;DATABASE!$J$9,"LUAR KOTA 1",IF($M156&gt;=DATABASE!$J$9,"LUAR KOTA 2",""))))</f>
        <v>LUAR KOTA 1</v>
      </c>
      <c r="O156" s="38" t="str">
        <f>IF('DATA ACCURATE'!L159&lt;&gt;"",'DATA ACCURATE'!L159,"")</f>
        <v>PT Aya Sophia-Rusunawa Sawah Besar</v>
      </c>
      <c r="Q156" s="38">
        <f t="shared" si="14"/>
        <v>0</v>
      </c>
      <c r="R156" s="38">
        <f t="shared" si="14"/>
        <v>0</v>
      </c>
      <c r="S156" s="38">
        <f t="shared" si="14"/>
        <v>0</v>
      </c>
      <c r="T156" s="38">
        <f t="shared" si="14"/>
        <v>1</v>
      </c>
      <c r="U156" s="38">
        <f t="shared" si="15"/>
        <v>0</v>
      </c>
      <c r="V156" s="38">
        <f t="shared" si="15"/>
        <v>1</v>
      </c>
      <c r="W156" s="38">
        <f t="shared" si="15"/>
        <v>0</v>
      </c>
      <c r="X156" s="38">
        <f t="shared" si="16"/>
        <v>1</v>
      </c>
      <c r="Y156" s="38">
        <f t="shared" si="16"/>
        <v>0</v>
      </c>
      <c r="Z156" s="38">
        <f t="shared" si="16"/>
        <v>0</v>
      </c>
      <c r="AA156" s="38">
        <f t="shared" si="16"/>
        <v>0</v>
      </c>
      <c r="AB156" s="38">
        <f t="shared" si="17"/>
        <v>0</v>
      </c>
      <c r="AC156" s="38">
        <f t="shared" si="18"/>
        <v>0</v>
      </c>
      <c r="AD156" s="38" t="str">
        <f t="shared" si="19"/>
        <v>000101010000</v>
      </c>
    </row>
    <row r="157" spans="1:30">
      <c r="A157" s="9" t="str">
        <f>IF('DATA ACCURATE'!A160&lt;&gt;"",'DATA ACCURATE'!A160,"")</f>
        <v>SUKIAT</v>
      </c>
      <c r="B157" s="9" t="str">
        <f>IF('DATA ACCURATE'!D160&lt;&gt;"",'DATA ACCURATE'!D160,"")</f>
        <v>K1906943</v>
      </c>
      <c r="C157" s="38" t="str">
        <f>IF($AD157="000000000000","",INDEX(DATABASE!$W$12:$W$71,MATCH($AD157,DATABASE!$V$12:$V$71,0)))</f>
        <v>B04</v>
      </c>
      <c r="D157" s="34">
        <f>IF(C157="","",IF(E157="",INDEX(DATABASE!$AF$13:$AF$62,MATCH($C157,DATABASE!$AC$13:$AC$62,0)),IF(E157="2x D11",INDEX(DATABASE!$AF$13:$AF$62,MATCH($C157,DATABASE!$AC$13:$AC$62,0))+2*DATABASE!$AF$62,IF(E157="3x D11",INDEX(DATABASE!$AF$13:$AF$62,MATCH($C157,DATABASE!$AC$13:$AC$62,0))+3*DATABASE!$AF$62,""))))</f>
        <v>10600</v>
      </c>
      <c r="E157" s="38" t="str">
        <f>IF(AND($K157="Y",$G157&lt;&gt;"UNYIL",$F157&lt;DATABASE!$O$8),"2x D11",IF(AND($K157="Y",$G157&lt;&gt;"UNYIL",$F157&gt;=DATABASE!$O$8),"3x D11",""))</f>
        <v/>
      </c>
      <c r="F157" s="9">
        <f>IF('DATA ACCURATE'!N160&lt;&gt;"",'DATA ACCURATE'!N160,"")</f>
        <v>5.5</v>
      </c>
      <c r="G157" t="str">
        <f>IF(F157="","",IF(F157&lt;=DATABASE!$I$8,"UNYIL",IF(F157&lt;=DATABASE!$J$8,"KECIL",IF(F157&lt;DATABASE!$K$8,"TANGGUNG",IF(F157&gt;=DATABASE!$K$8,"BESAR","")))))</f>
        <v>TANGGUNG</v>
      </c>
      <c r="H157" s="16" t="str">
        <f>IF('DATA ACCURATE'!J160&lt;&gt;"",'DATA ACCURATE'!J160,"")</f>
        <v>04 OKT 2019</v>
      </c>
      <c r="I157" s="35">
        <f>IF(B157&lt;&gt;"",IFERROR(VLOOKUP(B157,'DATA TIMBANGAN'!G:M,7,FALSE),VLOOKUP(B157,'DATA TIMBANGAN'!G:M,7)),"")</f>
        <v>0.49696759259259254</v>
      </c>
      <c r="J157" s="25" t="str">
        <f>IF(H157&lt;&gt;"",IFERROR(INDEX(DATABASE!$Z$19:$Z$38,MATCH(DATEVALUE(H157),DATABASE!$AA$19:$AA$38,0)),INDEX(DATABASE!$Z$12:$Z$18,MATCH(WEEKDAY(H157,2),DATABASE!$AA$12:$AA$18,0))),"")</f>
        <v>JUMAT</v>
      </c>
      <c r="K157" s="25" t="str">
        <f>IF('DATA ACCURATE'!V160&lt;&gt;"",'DATA ACCURATE'!V160,"")</f>
        <v>N</v>
      </c>
      <c r="L157" s="80" t="str">
        <f>IF($H157="","",IF(OR($J157="LIBUR",AND($L156="LIBUR",$O156=$O157)),"LIBUR",IF(AND(OR($L156="LUAR JAM KERJA 1",$L156="LUAR JAM KERJA 2"),OR(OR(AND($H156=$H157,AND(OR($I157&gt;DATABASE!$J$3,$I157&lt;DATABASE!$J$6),((DATEVALUE($H157)+$I157)-(DATEVALUE($H156)+$I156))&lt;DATABASE!$J$6)),AND($H156=$H157,$O156=$O157,OR($I157&gt;DATABASE!$J$6,$I157&lt;DATABASE!$J$3))),AND(($H157-$H156)=1,OR($I157&lt;DATABASE!$I$6,((DATEVALUE($H157)+$I157)-(DATEVALUE($H156)+$I156))&lt;DATABASE!$J$6))),$A157=$A156),"LUAR JAM KERJA 2",IF(AND(OR(WEEKDAY($H157,2)=1,WEEKDAY($H157,2)=2,WEEKDAY($H157,2)=3,WEEKDAY($H157,2)=4,WEEKDAY($H157,2)=5),$I157&lt;=DATABASE!$J$3,$I157&gt;=DATABASE!$I$3),"JAM KERJA",IF(AND(WEEKDAY($H157,2)=6,$I157&lt;=DATABASE!$J$4,$I157&gt;=DATABASE!$I$4),"JAM KERJA","LUAR JAM KERJA 1")))))</f>
        <v>JAM KERJA</v>
      </c>
      <c r="M157" s="33">
        <f>IF('DATA ACCURATE'!T160&lt;&gt;"",IF('DATA ACCURATE'!T160&gt;100,'DATA ACCURATE'!T160/10,'DATA ACCURATE'!T160),"")</f>
        <v>30</v>
      </c>
      <c r="N157" t="str">
        <f>IF(M157="","",IF(M157&lt;=DATABASE!$I$9,"LOKAL",IF(M157&lt;DATABASE!$J$9,"LUAR KOTA 1",IF($M157&gt;=DATABASE!$J$9,"LUAR KOTA 2",""))))</f>
        <v>LUAR KOTA 1</v>
      </c>
      <c r="O157" s="38" t="str">
        <f>IF('DATA ACCURATE'!L160&lt;&gt;"",'DATA ACCURATE'!L160,"")</f>
        <v>Ganjar Bp-Ploso Ngrawan Getasan</v>
      </c>
      <c r="Q157" s="38">
        <f t="shared" si="14"/>
        <v>0</v>
      </c>
      <c r="R157" s="38">
        <f t="shared" si="14"/>
        <v>0</v>
      </c>
      <c r="S157" s="38">
        <f t="shared" si="14"/>
        <v>1</v>
      </c>
      <c r="T157" s="38">
        <f t="shared" si="14"/>
        <v>0</v>
      </c>
      <c r="U157" s="38">
        <f t="shared" si="15"/>
        <v>0</v>
      </c>
      <c r="V157" s="38">
        <f t="shared" si="15"/>
        <v>1</v>
      </c>
      <c r="W157" s="38">
        <f t="shared" si="15"/>
        <v>0</v>
      </c>
      <c r="X157" s="38">
        <f t="shared" si="16"/>
        <v>1</v>
      </c>
      <c r="Y157" s="38">
        <f t="shared" si="16"/>
        <v>0</v>
      </c>
      <c r="Z157" s="38">
        <f t="shared" si="16"/>
        <v>0</v>
      </c>
      <c r="AA157" s="38">
        <f t="shared" si="16"/>
        <v>0</v>
      </c>
      <c r="AB157" s="38">
        <f t="shared" si="17"/>
        <v>0</v>
      </c>
      <c r="AC157" s="38">
        <f t="shared" si="18"/>
        <v>0</v>
      </c>
      <c r="AD157" s="38" t="str">
        <f t="shared" si="19"/>
        <v>001001010000</v>
      </c>
    </row>
    <row r="158" spans="1:30">
      <c r="A158" s="9" t="str">
        <f>IF('DATA ACCURATE'!A161&lt;&gt;"",'DATA ACCURATE'!A161,"")</f>
        <v>SUKIAT</v>
      </c>
      <c r="B158" s="9" t="str">
        <f>IF('DATA ACCURATE'!D161&lt;&gt;"",'DATA ACCURATE'!D161,"")</f>
        <v>K1906966</v>
      </c>
      <c r="C158" s="38" t="str">
        <f>IF($AD158="000000000000","",INDEX(DATABASE!$W$12:$W$71,MATCH($AD158,DATABASE!$V$12:$V$71,0)))</f>
        <v>B02</v>
      </c>
      <c r="D158" s="34">
        <f>IF(C158="","",IF(E158="",INDEX(DATABASE!$AF$13:$AF$62,MATCH($C158,DATABASE!$AC$13:$AC$62,0)),IF(E158="2x D11",INDEX(DATABASE!$AF$13:$AF$62,MATCH($C158,DATABASE!$AC$13:$AC$62,0))+2*DATABASE!$AF$62,IF(E158="3x D11",INDEX(DATABASE!$AF$13:$AF$62,MATCH($C158,DATABASE!$AC$13:$AC$62,0))+3*DATABASE!$AF$62,""))))</f>
        <v>11300</v>
      </c>
      <c r="E158" s="38" t="str">
        <f>IF(AND($K158="Y",$G158&lt;&gt;"UNYIL",$F158&lt;DATABASE!$O$8),"2x D11",IF(AND($K158="Y",$G158&lt;&gt;"UNYIL",$F158&gt;=DATABASE!$O$8),"3x D11",""))</f>
        <v/>
      </c>
      <c r="F158" s="9">
        <f>IF('DATA ACCURATE'!N161&lt;&gt;"",'DATA ACCURATE'!N161,"")</f>
        <v>6.5</v>
      </c>
      <c r="G158" t="str">
        <f>IF(F158="","",IF(F158&lt;=DATABASE!$I$8,"UNYIL",IF(F158&lt;=DATABASE!$J$8,"KECIL",IF(F158&lt;DATABASE!$K$8,"TANGGUNG",IF(F158&gt;=DATABASE!$K$8,"BESAR","")))))</f>
        <v>TANGGUNG</v>
      </c>
      <c r="H158" s="16" t="str">
        <f>IF('DATA ACCURATE'!J161&lt;&gt;"",'DATA ACCURATE'!J161,"")</f>
        <v>04 OKT 2019</v>
      </c>
      <c r="I158" s="35">
        <f>IF(B158&lt;&gt;"",IFERROR(VLOOKUP(B158,'DATA TIMBANGAN'!G:M,7,FALSE),VLOOKUP(B158,'DATA TIMBANGAN'!G:M,7)),"")</f>
        <v>0.68365740740740744</v>
      </c>
      <c r="J158" s="25" t="str">
        <f>IF(H158&lt;&gt;"",IFERROR(INDEX(DATABASE!$Z$19:$Z$38,MATCH(DATEVALUE(H158),DATABASE!$AA$19:$AA$38,0)),INDEX(DATABASE!$Z$12:$Z$18,MATCH(WEEKDAY(H158,2),DATABASE!$AA$12:$AA$18,0))),"")</f>
        <v>JUMAT</v>
      </c>
      <c r="K158" s="25" t="str">
        <f>IF('DATA ACCURATE'!V161&lt;&gt;"",'DATA ACCURATE'!V161,"")</f>
        <v>N</v>
      </c>
      <c r="L158" s="80" t="str">
        <f>IF($H158="","",IF(OR($J158="LIBUR",AND($L157="LIBUR",$O157=$O158)),"LIBUR",IF(AND(OR($L157="LUAR JAM KERJA 1",$L157="LUAR JAM KERJA 2"),OR(OR(AND($H157=$H158,AND(OR($I158&gt;DATABASE!$J$3,$I158&lt;DATABASE!$J$6),((DATEVALUE($H158)+$I158)-(DATEVALUE($H157)+$I157))&lt;DATABASE!$J$6)),AND($H157=$H158,$O157=$O158,OR($I158&gt;DATABASE!$J$6,$I158&lt;DATABASE!$J$3))),AND(($H158-$H157)=1,OR($I158&lt;DATABASE!$I$6,((DATEVALUE($H158)+$I158)-(DATEVALUE($H157)+$I157))&lt;DATABASE!$J$6))),$A158=$A157),"LUAR JAM KERJA 2",IF(AND(OR(WEEKDAY($H158,2)=1,WEEKDAY($H158,2)=2,WEEKDAY($H158,2)=3,WEEKDAY($H158,2)=4,WEEKDAY($H158,2)=5),$I158&lt;=DATABASE!$J$3,$I158&gt;=DATABASE!$I$3),"JAM KERJA",IF(AND(WEEKDAY($H158,2)=6,$I158&lt;=DATABASE!$J$4,$I158&gt;=DATABASE!$I$4),"JAM KERJA","LUAR JAM KERJA 1")))))</f>
        <v>LUAR JAM KERJA 1</v>
      </c>
      <c r="M158" s="33">
        <f>IF('DATA ACCURATE'!T161&lt;&gt;"",IF('DATA ACCURATE'!T161&gt;100,'DATA ACCURATE'!T161/10,'DATA ACCURATE'!T161),"")</f>
        <v>17</v>
      </c>
      <c r="N158" t="str">
        <f>IF(M158="","",IF(M158&lt;=DATABASE!$I$9,"LOKAL",IF(M158&lt;DATABASE!$J$9,"LUAR KOTA 1",IF($M158&gt;=DATABASE!$J$9,"LUAR KOTA 2",""))))</f>
        <v>LOKAL</v>
      </c>
      <c r="O158" s="38" t="str">
        <f>IF('DATA ACCURATE'!L161&lt;&gt;"",'DATA ACCURATE'!L161,"")</f>
        <v>Antonius Bambang Bp-Ngijo, Gunungpati</v>
      </c>
      <c r="Q158" s="38">
        <f t="shared" si="14"/>
        <v>0</v>
      </c>
      <c r="R158" s="38">
        <f t="shared" si="14"/>
        <v>0</v>
      </c>
      <c r="S158" s="38">
        <f t="shared" si="14"/>
        <v>1</v>
      </c>
      <c r="T158" s="38">
        <f t="shared" si="14"/>
        <v>0</v>
      </c>
      <c r="U158" s="38">
        <f t="shared" si="15"/>
        <v>1</v>
      </c>
      <c r="V158" s="38">
        <f t="shared" si="15"/>
        <v>0</v>
      </c>
      <c r="W158" s="38">
        <f t="shared" si="15"/>
        <v>0</v>
      </c>
      <c r="X158" s="38">
        <f t="shared" si="16"/>
        <v>0</v>
      </c>
      <c r="Y158" s="38">
        <f t="shared" si="16"/>
        <v>1</v>
      </c>
      <c r="Z158" s="38">
        <f t="shared" si="16"/>
        <v>0</v>
      </c>
      <c r="AA158" s="38">
        <f t="shared" si="16"/>
        <v>0</v>
      </c>
      <c r="AB158" s="38">
        <f t="shared" si="17"/>
        <v>0</v>
      </c>
      <c r="AC158" s="38">
        <f t="shared" si="18"/>
        <v>0</v>
      </c>
      <c r="AD158" s="38" t="str">
        <f t="shared" si="19"/>
        <v>001010001000</v>
      </c>
    </row>
    <row r="159" spans="1:30">
      <c r="A159" s="9" t="str">
        <f>IF('DATA ACCURATE'!A162&lt;&gt;"",'DATA ACCURATE'!A162,"")</f>
        <v>SUNARKO</v>
      </c>
      <c r="B159" s="9" t="str">
        <f>IF('DATA ACCURATE'!D162&lt;&gt;"",'DATA ACCURATE'!D162,"")</f>
        <v>K1906855</v>
      </c>
      <c r="C159" s="38" t="str">
        <f>IF($AD159="000000000000","",INDEX(DATABASE!$W$12:$W$71,MATCH($AD159,DATABASE!$V$12:$V$71,0)))</f>
        <v>B01</v>
      </c>
      <c r="D159" s="34">
        <f>IF(C159="","",IF(E159="",INDEX(DATABASE!$AF$13:$AF$62,MATCH($C159,DATABASE!$AC$13:$AC$62,0)),IF(E159="2x D11",INDEX(DATABASE!$AF$13:$AF$62,MATCH($C159,DATABASE!$AC$13:$AC$62,0))+2*DATABASE!$AF$62,IF(E159="3x D11",INDEX(DATABASE!$AF$13:$AF$62,MATCH($C159,DATABASE!$AC$13:$AC$62,0))+3*DATABASE!$AF$62,""))))</f>
        <v>7600</v>
      </c>
      <c r="E159" s="38" t="str">
        <f>IF(AND($K159="Y",$G159&lt;&gt;"UNYIL",$F159&lt;DATABASE!$O$8),"2x D11",IF(AND($K159="Y",$G159&lt;&gt;"UNYIL",$F159&gt;=DATABASE!$O$8),"3x D11",""))</f>
        <v/>
      </c>
      <c r="F159" s="9">
        <f>IF('DATA ACCURATE'!N162&lt;&gt;"",'DATA ACCURATE'!N162,"")</f>
        <v>6.5</v>
      </c>
      <c r="G159" t="str">
        <f>IF(F159="","",IF(F159&lt;=DATABASE!$I$8,"UNYIL",IF(F159&lt;=DATABASE!$J$8,"KECIL",IF(F159&lt;DATABASE!$K$8,"TANGGUNG",IF(F159&gt;=DATABASE!$K$8,"BESAR","")))))</f>
        <v>TANGGUNG</v>
      </c>
      <c r="H159" s="16" t="str">
        <f>IF('DATA ACCURATE'!J162&lt;&gt;"",'DATA ACCURATE'!J162,"")</f>
        <v>01 OKT 2019</v>
      </c>
      <c r="I159" s="35">
        <f>IF(B159&lt;&gt;"",IFERROR(VLOOKUP(B159,'DATA TIMBANGAN'!G:M,7,FALSE),VLOOKUP(B159,'DATA TIMBANGAN'!G:M,7)),"")</f>
        <v>0.55284722222222216</v>
      </c>
      <c r="J159" s="25" t="str">
        <f>IF(H159&lt;&gt;"",IFERROR(INDEX(DATABASE!$Z$19:$Z$38,MATCH(DATEVALUE(H159),DATABASE!$AA$19:$AA$38,0)),INDEX(DATABASE!$Z$12:$Z$18,MATCH(WEEKDAY(H159,2),DATABASE!$AA$12:$AA$18,0))),"")</f>
        <v>SELASA</v>
      </c>
      <c r="K159" s="25" t="str">
        <f>IF('DATA ACCURATE'!V162&lt;&gt;"",'DATA ACCURATE'!V162,"")</f>
        <v>N</v>
      </c>
      <c r="L159" s="80" t="str">
        <f>IF($H159="","",IF(OR($J159="LIBUR",AND($L158="LIBUR",$O158=$O159)),"LIBUR",IF(AND(OR($L158="LUAR JAM KERJA 1",$L158="LUAR JAM KERJA 2"),OR(OR(AND($H158=$H159,AND(OR($I159&gt;DATABASE!$J$3,$I159&lt;DATABASE!$J$6),((DATEVALUE($H159)+$I159)-(DATEVALUE($H158)+$I158))&lt;DATABASE!$J$6)),AND($H158=$H159,$O158=$O159,OR($I159&gt;DATABASE!$J$6,$I159&lt;DATABASE!$J$3))),AND(($H159-$H158)=1,OR($I159&lt;DATABASE!$I$6,((DATEVALUE($H159)+$I159)-(DATEVALUE($H158)+$I158))&lt;DATABASE!$J$6))),$A159=$A158),"LUAR JAM KERJA 2",IF(AND(OR(WEEKDAY($H159,2)=1,WEEKDAY($H159,2)=2,WEEKDAY($H159,2)=3,WEEKDAY($H159,2)=4,WEEKDAY($H159,2)=5),$I159&lt;=DATABASE!$J$3,$I159&gt;=DATABASE!$I$3),"JAM KERJA",IF(AND(WEEKDAY($H159,2)=6,$I159&lt;=DATABASE!$J$4,$I159&gt;=DATABASE!$I$4),"JAM KERJA","LUAR JAM KERJA 1")))))</f>
        <v>JAM KERJA</v>
      </c>
      <c r="M159" s="33">
        <f>IF('DATA ACCURATE'!T162&lt;&gt;"",IF('DATA ACCURATE'!T162&gt;100,'DATA ACCURATE'!T162/10,'DATA ACCURATE'!T162),"")</f>
        <v>6</v>
      </c>
      <c r="N159" t="str">
        <f>IF(M159="","",IF(M159&lt;=DATABASE!$I$9,"LOKAL",IF(M159&lt;DATABASE!$J$9,"LUAR KOTA 1",IF($M159&gt;=DATABASE!$J$9,"LUAR KOTA 2",""))))</f>
        <v>LOKAL</v>
      </c>
      <c r="O159" s="38" t="str">
        <f>IF('DATA ACCURATE'!L162&lt;&gt;"",'DATA ACCURATE'!L162,"")</f>
        <v>Suryadi Bp-Kurios Tegalpanas</v>
      </c>
      <c r="Q159" s="38">
        <f t="shared" si="14"/>
        <v>0</v>
      </c>
      <c r="R159" s="38">
        <f t="shared" si="14"/>
        <v>0</v>
      </c>
      <c r="S159" s="38">
        <f t="shared" si="14"/>
        <v>1</v>
      </c>
      <c r="T159" s="38">
        <f t="shared" si="14"/>
        <v>0</v>
      </c>
      <c r="U159" s="38">
        <f t="shared" si="15"/>
        <v>1</v>
      </c>
      <c r="V159" s="38">
        <f t="shared" si="15"/>
        <v>0</v>
      </c>
      <c r="W159" s="38">
        <f t="shared" si="15"/>
        <v>0</v>
      </c>
      <c r="X159" s="38">
        <f t="shared" si="16"/>
        <v>1</v>
      </c>
      <c r="Y159" s="38">
        <f t="shared" si="16"/>
        <v>0</v>
      </c>
      <c r="Z159" s="38">
        <f t="shared" si="16"/>
        <v>0</v>
      </c>
      <c r="AA159" s="38">
        <f t="shared" si="16"/>
        <v>0</v>
      </c>
      <c r="AB159" s="38">
        <f t="shared" si="17"/>
        <v>0</v>
      </c>
      <c r="AC159" s="38">
        <f t="shared" si="18"/>
        <v>0</v>
      </c>
      <c r="AD159" s="38" t="str">
        <f t="shared" si="19"/>
        <v>001010010000</v>
      </c>
    </row>
    <row r="160" spans="1:30">
      <c r="A160" s="9" t="str">
        <f>IF('DATA ACCURATE'!A163&lt;&gt;"",'DATA ACCURATE'!A163,"")</f>
        <v>SUNARKO</v>
      </c>
      <c r="B160" s="9" t="str">
        <f>IF('DATA ACCURATE'!D163&lt;&gt;"",'DATA ACCURATE'!D163,"")</f>
        <v>K1906877</v>
      </c>
      <c r="C160" s="38" t="str">
        <f>IF($AD160="000000000000","",INDEX(DATABASE!$W$12:$W$71,MATCH($AD160,DATABASE!$V$12:$V$71,0)))</f>
        <v>B04</v>
      </c>
      <c r="D160" s="34">
        <f>IF(C160="","",IF(E160="",INDEX(DATABASE!$AF$13:$AF$62,MATCH($C160,DATABASE!$AC$13:$AC$62,0)),IF(E160="2x D11",INDEX(DATABASE!$AF$13:$AF$62,MATCH($C160,DATABASE!$AC$13:$AC$62,0))+2*DATABASE!$AF$62,IF(E160="3x D11",INDEX(DATABASE!$AF$13:$AF$62,MATCH($C160,DATABASE!$AC$13:$AC$62,0))+3*DATABASE!$AF$62,""))))</f>
        <v>10600</v>
      </c>
      <c r="E160" s="38" t="str">
        <f>IF(AND($K160="Y",$G160&lt;&gt;"UNYIL",$F160&lt;DATABASE!$O$8),"2x D11",IF(AND($K160="Y",$G160&lt;&gt;"UNYIL",$F160&gt;=DATABASE!$O$8),"3x D11",""))</f>
        <v/>
      </c>
      <c r="F160" s="9">
        <f>IF('DATA ACCURATE'!N163&lt;&gt;"",'DATA ACCURATE'!N163,"")</f>
        <v>5.5</v>
      </c>
      <c r="G160" t="str">
        <f>IF(F160="","",IF(F160&lt;=DATABASE!$I$8,"UNYIL",IF(F160&lt;=DATABASE!$J$8,"KECIL",IF(F160&lt;DATABASE!$K$8,"TANGGUNG",IF(F160&gt;=DATABASE!$K$8,"BESAR","")))))</f>
        <v>TANGGUNG</v>
      </c>
      <c r="H160" s="16" t="str">
        <f>IF('DATA ACCURATE'!J163&lt;&gt;"",'DATA ACCURATE'!J163,"")</f>
        <v>02 OKT 2019</v>
      </c>
      <c r="I160" s="35">
        <f>IF(B160&lt;&gt;"",IFERROR(VLOOKUP(B160,'DATA TIMBANGAN'!G:M,7,FALSE),VLOOKUP(B160,'DATA TIMBANGAN'!G:M,7)),"")</f>
        <v>0.59837962962962965</v>
      </c>
      <c r="J160" s="25" t="str">
        <f>IF(H160&lt;&gt;"",IFERROR(INDEX(DATABASE!$Z$19:$Z$38,MATCH(DATEVALUE(H160),DATABASE!$AA$19:$AA$38,0)),INDEX(DATABASE!$Z$12:$Z$18,MATCH(WEEKDAY(H160,2),DATABASE!$AA$12:$AA$18,0))),"")</f>
        <v>RABU</v>
      </c>
      <c r="K160" s="25" t="str">
        <f>IF('DATA ACCURATE'!V163&lt;&gt;"",'DATA ACCURATE'!V163,"")</f>
        <v>N</v>
      </c>
      <c r="L160" s="80" t="str">
        <f>IF($H160="","",IF(OR($J160="LIBUR",AND($L159="LIBUR",$O159=$O160)),"LIBUR",IF(AND(OR($L159="LUAR JAM KERJA 1",$L159="LUAR JAM KERJA 2"),OR(OR(AND($H159=$H160,AND(OR($I160&gt;DATABASE!$J$3,$I160&lt;DATABASE!$J$6),((DATEVALUE($H160)+$I160)-(DATEVALUE($H159)+$I159))&lt;DATABASE!$J$6)),AND($H159=$H160,$O159=$O160,OR($I160&gt;DATABASE!$J$6,$I160&lt;DATABASE!$J$3))),AND(($H160-$H159)=1,OR($I160&lt;DATABASE!$I$6,((DATEVALUE($H160)+$I160)-(DATEVALUE($H159)+$I159))&lt;DATABASE!$J$6))),$A160=$A159),"LUAR JAM KERJA 2",IF(AND(OR(WEEKDAY($H160,2)=1,WEEKDAY($H160,2)=2,WEEKDAY($H160,2)=3,WEEKDAY($H160,2)=4,WEEKDAY($H160,2)=5),$I160&lt;=DATABASE!$J$3,$I160&gt;=DATABASE!$I$3),"JAM KERJA",IF(AND(WEEKDAY($H160,2)=6,$I160&lt;=DATABASE!$J$4,$I160&gt;=DATABASE!$I$4),"JAM KERJA","LUAR JAM KERJA 1")))))</f>
        <v>JAM KERJA</v>
      </c>
      <c r="M160" s="33">
        <f>IF('DATA ACCURATE'!T163&lt;&gt;"",IF('DATA ACCURATE'!T163&gt;100,'DATA ACCURATE'!T163/10,'DATA ACCURATE'!T163),"")</f>
        <v>21</v>
      </c>
      <c r="N160" t="str">
        <f>IF(M160="","",IF(M160&lt;=DATABASE!$I$9,"LOKAL",IF(M160&lt;DATABASE!$J$9,"LUAR KOTA 1",IF($M160&gt;=DATABASE!$J$9,"LUAR KOTA 2",""))))</f>
        <v>LUAR KOTA 1</v>
      </c>
      <c r="O160" s="38" t="str">
        <f>IF('DATA ACCURATE'!L163&lt;&gt;"",'DATA ACCURATE'!L163,"")</f>
        <v>KSO PT Galatama PT Sumber Alam Sejahtera-IAIN Salatiga</v>
      </c>
      <c r="Q160" s="38">
        <f t="shared" si="14"/>
        <v>0</v>
      </c>
      <c r="R160" s="38">
        <f t="shared" si="14"/>
        <v>0</v>
      </c>
      <c r="S160" s="38">
        <f t="shared" si="14"/>
        <v>1</v>
      </c>
      <c r="T160" s="38">
        <f t="shared" si="14"/>
        <v>0</v>
      </c>
      <c r="U160" s="38">
        <f t="shared" si="15"/>
        <v>0</v>
      </c>
      <c r="V160" s="38">
        <f t="shared" si="15"/>
        <v>1</v>
      </c>
      <c r="W160" s="38">
        <f t="shared" si="15"/>
        <v>0</v>
      </c>
      <c r="X160" s="38">
        <f t="shared" si="16"/>
        <v>1</v>
      </c>
      <c r="Y160" s="38">
        <f t="shared" si="16"/>
        <v>0</v>
      </c>
      <c r="Z160" s="38">
        <f t="shared" si="16"/>
        <v>0</v>
      </c>
      <c r="AA160" s="38">
        <f t="shared" si="16"/>
        <v>0</v>
      </c>
      <c r="AB160" s="38">
        <f t="shared" si="17"/>
        <v>0</v>
      </c>
      <c r="AC160" s="38">
        <f t="shared" si="18"/>
        <v>0</v>
      </c>
      <c r="AD160" s="38" t="str">
        <f t="shared" si="19"/>
        <v>001001010000</v>
      </c>
    </row>
    <row r="161" spans="1:30">
      <c r="A161" s="9" t="str">
        <f>IF('DATA ACCURATE'!A164&lt;&gt;"",'DATA ACCURATE'!A164,"")</f>
        <v>SUNARKO</v>
      </c>
      <c r="B161" s="9" t="str">
        <f>IF('DATA ACCURATE'!D164&lt;&gt;"",'DATA ACCURATE'!D164,"")</f>
        <v>K1906900</v>
      </c>
      <c r="C161" s="38" t="str">
        <f>IF($AD161="000000000000","",INDEX(DATABASE!$W$12:$W$71,MATCH($AD161,DATABASE!$V$12:$V$71,0)))</f>
        <v>B01</v>
      </c>
      <c r="D161" s="34">
        <f>IF(C161="","",IF(E161="",INDEX(DATABASE!$AF$13:$AF$62,MATCH($C161,DATABASE!$AC$13:$AC$62,0)),IF(E161="2x D11",INDEX(DATABASE!$AF$13:$AF$62,MATCH($C161,DATABASE!$AC$13:$AC$62,0))+2*DATABASE!$AF$62,IF(E161="3x D11",INDEX(DATABASE!$AF$13:$AF$62,MATCH($C161,DATABASE!$AC$13:$AC$62,0))+3*DATABASE!$AF$62,""))))</f>
        <v>7600</v>
      </c>
      <c r="E161" s="38" t="str">
        <f>IF(AND($K161="Y",$G161&lt;&gt;"UNYIL",$F161&lt;DATABASE!$O$8),"2x D11",IF(AND($K161="Y",$G161&lt;&gt;"UNYIL",$F161&gt;=DATABASE!$O$8),"3x D11",""))</f>
        <v/>
      </c>
      <c r="F161" s="9">
        <f>IF('DATA ACCURATE'!N164&lt;&gt;"",'DATA ACCURATE'!N164,"")</f>
        <v>5.5</v>
      </c>
      <c r="G161" t="str">
        <f>IF(F161="","",IF(F161&lt;=DATABASE!$I$8,"UNYIL",IF(F161&lt;=DATABASE!$J$8,"KECIL",IF(F161&lt;DATABASE!$K$8,"TANGGUNG",IF(F161&gt;=DATABASE!$K$8,"BESAR","")))))</f>
        <v>TANGGUNG</v>
      </c>
      <c r="H161" s="16" t="str">
        <f>IF('DATA ACCURATE'!J164&lt;&gt;"",'DATA ACCURATE'!J164,"")</f>
        <v>03 OKT 2019</v>
      </c>
      <c r="I161" s="35">
        <f>IF(B161&lt;&gt;"",IFERROR(VLOOKUP(B161,'DATA TIMBANGAN'!G:M,7,FALSE),VLOOKUP(B161,'DATA TIMBANGAN'!G:M,7)),"")</f>
        <v>0.51622685185185191</v>
      </c>
      <c r="J161" s="25" t="str">
        <f>IF(H161&lt;&gt;"",IFERROR(INDEX(DATABASE!$Z$19:$Z$38,MATCH(DATEVALUE(H161),DATABASE!$AA$19:$AA$38,0)),INDEX(DATABASE!$Z$12:$Z$18,MATCH(WEEKDAY(H161,2),DATABASE!$AA$12:$AA$18,0))),"")</f>
        <v>KAMIS</v>
      </c>
      <c r="K161" s="25" t="str">
        <f>IF('DATA ACCURATE'!V164&lt;&gt;"",'DATA ACCURATE'!V164,"")</f>
        <v>N</v>
      </c>
      <c r="L161" s="80" t="str">
        <f>IF($H161="","",IF(OR($J161="LIBUR",AND($L160="LIBUR",$O160=$O161)),"LIBUR",IF(AND(OR($L160="LUAR JAM KERJA 1",$L160="LUAR JAM KERJA 2"),OR(OR(AND($H160=$H161,AND(OR($I161&gt;DATABASE!$J$3,$I161&lt;DATABASE!$J$6),((DATEVALUE($H161)+$I161)-(DATEVALUE($H160)+$I160))&lt;DATABASE!$J$6)),AND($H160=$H161,$O160=$O161,OR($I161&gt;DATABASE!$J$6,$I161&lt;DATABASE!$J$3))),AND(($H161-$H160)=1,OR($I161&lt;DATABASE!$I$6,((DATEVALUE($H161)+$I161)-(DATEVALUE($H160)+$I160))&lt;DATABASE!$J$6))),$A161=$A160),"LUAR JAM KERJA 2",IF(AND(OR(WEEKDAY($H161,2)=1,WEEKDAY($H161,2)=2,WEEKDAY($H161,2)=3,WEEKDAY($H161,2)=4,WEEKDAY($H161,2)=5),$I161&lt;=DATABASE!$J$3,$I161&gt;=DATABASE!$I$3),"JAM KERJA",IF(AND(WEEKDAY($H161,2)=6,$I161&lt;=DATABASE!$J$4,$I161&gt;=DATABASE!$I$4),"JAM KERJA","LUAR JAM KERJA 1")))))</f>
        <v>JAM KERJA</v>
      </c>
      <c r="M161" s="33">
        <f>IF('DATA ACCURATE'!T164&lt;&gt;"",IF('DATA ACCURATE'!T164&gt;100,'DATA ACCURATE'!T164/10,'DATA ACCURATE'!T164),"")</f>
        <v>5</v>
      </c>
      <c r="N161" t="str">
        <f>IF(M161="","",IF(M161&lt;=DATABASE!$I$9,"LOKAL",IF(M161&lt;DATABASE!$J$9,"LUAR KOTA 1",IF($M161&gt;=DATABASE!$J$9,"LUAR KOTA 2",""))))</f>
        <v>LOKAL</v>
      </c>
      <c r="O161" s="38" t="str">
        <f>IF('DATA ACCURATE'!L164&lt;&gt;"",'DATA ACCURATE'!L164,"")</f>
        <v>CV.TRISWARNA KARYA-Lemah Abang</v>
      </c>
      <c r="Q161" s="38">
        <f t="shared" si="14"/>
        <v>0</v>
      </c>
      <c r="R161" s="38">
        <f t="shared" si="14"/>
        <v>0</v>
      </c>
      <c r="S161" s="38">
        <f t="shared" si="14"/>
        <v>1</v>
      </c>
      <c r="T161" s="38">
        <f t="shared" si="14"/>
        <v>0</v>
      </c>
      <c r="U161" s="38">
        <f t="shared" si="15"/>
        <v>1</v>
      </c>
      <c r="V161" s="38">
        <f t="shared" si="15"/>
        <v>0</v>
      </c>
      <c r="W161" s="38">
        <f t="shared" si="15"/>
        <v>0</v>
      </c>
      <c r="X161" s="38">
        <f t="shared" si="16"/>
        <v>1</v>
      </c>
      <c r="Y161" s="38">
        <f t="shared" si="16"/>
        <v>0</v>
      </c>
      <c r="Z161" s="38">
        <f t="shared" si="16"/>
        <v>0</v>
      </c>
      <c r="AA161" s="38">
        <f t="shared" si="16"/>
        <v>0</v>
      </c>
      <c r="AB161" s="38">
        <f t="shared" si="17"/>
        <v>0</v>
      </c>
      <c r="AC161" s="38">
        <f t="shared" si="18"/>
        <v>0</v>
      </c>
      <c r="AD161" s="38" t="str">
        <f t="shared" si="19"/>
        <v>001010010000</v>
      </c>
    </row>
    <row r="162" spans="1:30">
      <c r="A162" s="9" t="str">
        <f>IF('DATA ACCURATE'!A165&lt;&gt;"",'DATA ACCURATE'!A165,"")</f>
        <v>SUNARKO</v>
      </c>
      <c r="B162" s="9" t="str">
        <f>IF('DATA ACCURATE'!D165&lt;&gt;"",'DATA ACCURATE'!D165,"")</f>
        <v>K1906924</v>
      </c>
      <c r="C162" s="38" t="str">
        <f>IF($AD162="000000000000","",INDEX(DATABASE!$W$12:$W$71,MATCH($AD162,DATABASE!$V$12:$V$71,0)))</f>
        <v>B01</v>
      </c>
      <c r="D162" s="34">
        <f>IF(C162="","",IF(E162="",INDEX(DATABASE!$AF$13:$AF$62,MATCH($C162,DATABASE!$AC$13:$AC$62,0)),IF(E162="2x D11",INDEX(DATABASE!$AF$13:$AF$62,MATCH($C162,DATABASE!$AC$13:$AC$62,0))+2*DATABASE!$AF$62,IF(E162="3x D11",INDEX(DATABASE!$AF$13:$AF$62,MATCH($C162,DATABASE!$AC$13:$AC$62,0))+3*DATABASE!$AF$62,""))))</f>
        <v>7600</v>
      </c>
      <c r="E162" s="38" t="str">
        <f>IF(AND($K162="Y",$G162&lt;&gt;"UNYIL",$F162&lt;DATABASE!$O$8),"2x D11",IF(AND($K162="Y",$G162&lt;&gt;"UNYIL",$F162&gt;=DATABASE!$O$8),"3x D11",""))</f>
        <v/>
      </c>
      <c r="F162" s="9">
        <f>IF('DATA ACCURATE'!N165&lt;&gt;"",'DATA ACCURATE'!N165,"")</f>
        <v>6.5</v>
      </c>
      <c r="G162" t="str">
        <f>IF(F162="","",IF(F162&lt;=DATABASE!$I$8,"UNYIL",IF(F162&lt;=DATABASE!$J$8,"KECIL",IF(F162&lt;DATABASE!$K$8,"TANGGUNG",IF(F162&gt;=DATABASE!$K$8,"BESAR","")))))</f>
        <v>TANGGUNG</v>
      </c>
      <c r="H162" s="16" t="str">
        <f>IF('DATA ACCURATE'!J165&lt;&gt;"",'DATA ACCURATE'!J165,"")</f>
        <v>04 OKT 2019</v>
      </c>
      <c r="I162" s="35">
        <f>IF(B162&lt;&gt;"",IFERROR(VLOOKUP(B162,'DATA TIMBANGAN'!G:M,7,FALSE),VLOOKUP(B162,'DATA TIMBANGAN'!G:M,7)),"")</f>
        <v>0.36457175925925928</v>
      </c>
      <c r="J162" s="25" t="str">
        <f>IF(H162&lt;&gt;"",IFERROR(INDEX(DATABASE!$Z$19:$Z$38,MATCH(DATEVALUE(H162),DATABASE!$AA$19:$AA$38,0)),INDEX(DATABASE!$Z$12:$Z$18,MATCH(WEEKDAY(H162,2),DATABASE!$AA$12:$AA$18,0))),"")</f>
        <v>JUMAT</v>
      </c>
      <c r="K162" s="25" t="str">
        <f>IF('DATA ACCURATE'!V165&lt;&gt;"",'DATA ACCURATE'!V165,"")</f>
        <v>N</v>
      </c>
      <c r="L162" s="80" t="str">
        <f>IF($H162="","",IF(OR($J162="LIBUR",AND($L161="LIBUR",$O161=$O162)),"LIBUR",IF(AND(OR($L161="LUAR JAM KERJA 1",$L161="LUAR JAM KERJA 2"),OR(OR(AND($H161=$H162,AND(OR($I162&gt;DATABASE!$J$3,$I162&lt;DATABASE!$J$6),((DATEVALUE($H162)+$I162)-(DATEVALUE($H161)+$I161))&lt;DATABASE!$J$6)),AND($H161=$H162,$O161=$O162,OR($I162&gt;DATABASE!$J$6,$I162&lt;DATABASE!$J$3))),AND(($H162-$H161)=1,OR($I162&lt;DATABASE!$I$6,((DATEVALUE($H162)+$I162)-(DATEVALUE($H161)+$I161))&lt;DATABASE!$J$6))),$A162=$A161),"LUAR JAM KERJA 2",IF(AND(OR(WEEKDAY($H162,2)=1,WEEKDAY($H162,2)=2,WEEKDAY($H162,2)=3,WEEKDAY($H162,2)=4,WEEKDAY($H162,2)=5),$I162&lt;=DATABASE!$J$3,$I162&gt;=DATABASE!$I$3),"JAM KERJA",IF(AND(WEEKDAY($H162,2)=6,$I162&lt;=DATABASE!$J$4,$I162&gt;=DATABASE!$I$4),"JAM KERJA","LUAR JAM KERJA 1")))))</f>
        <v>JAM KERJA</v>
      </c>
      <c r="M162" s="33">
        <f>IF('DATA ACCURATE'!T165&lt;&gt;"",IF('DATA ACCURATE'!T165&gt;100,'DATA ACCURATE'!T165/10,'DATA ACCURATE'!T165),"")</f>
        <v>1</v>
      </c>
      <c r="N162" t="str">
        <f>IF(M162="","",IF(M162&lt;=DATABASE!$I$9,"LOKAL",IF(M162&lt;DATABASE!$J$9,"LUAR KOTA 1",IF($M162&gt;=DATABASE!$J$9,"LUAR KOTA 2",""))))</f>
        <v>LOKAL</v>
      </c>
      <c r="O162" s="38" t="str">
        <f>IF('DATA ACCURATE'!L165&lt;&gt;"",'DATA ACCURATE'!L165,"")</f>
        <v>Jati Kencana CV-Akses Depo Gembongan</v>
      </c>
      <c r="Q162" s="38">
        <f t="shared" si="14"/>
        <v>0</v>
      </c>
      <c r="R162" s="38">
        <f t="shared" si="14"/>
        <v>0</v>
      </c>
      <c r="S162" s="38">
        <f t="shared" si="14"/>
        <v>1</v>
      </c>
      <c r="T162" s="38">
        <f t="shared" si="14"/>
        <v>0</v>
      </c>
      <c r="U162" s="38">
        <f t="shared" si="15"/>
        <v>1</v>
      </c>
      <c r="V162" s="38">
        <f t="shared" si="15"/>
        <v>0</v>
      </c>
      <c r="W162" s="38">
        <f t="shared" si="15"/>
        <v>0</v>
      </c>
      <c r="X162" s="38">
        <f t="shared" si="16"/>
        <v>1</v>
      </c>
      <c r="Y162" s="38">
        <f t="shared" si="16"/>
        <v>0</v>
      </c>
      <c r="Z162" s="38">
        <f t="shared" si="16"/>
        <v>0</v>
      </c>
      <c r="AA162" s="38">
        <f t="shared" si="16"/>
        <v>0</v>
      </c>
      <c r="AB162" s="38">
        <f t="shared" si="17"/>
        <v>0</v>
      </c>
      <c r="AC162" s="38">
        <f t="shared" si="18"/>
        <v>0</v>
      </c>
      <c r="AD162" s="38" t="str">
        <f t="shared" si="19"/>
        <v>001010010000</v>
      </c>
    </row>
    <row r="163" spans="1:30">
      <c r="A163" s="9" t="str">
        <f>IF('DATA ACCURATE'!A166&lt;&gt;"",'DATA ACCURATE'!A166,"")</f>
        <v>SUNARKO</v>
      </c>
      <c r="B163" s="9" t="str">
        <f>IF('DATA ACCURATE'!D166&lt;&gt;"",'DATA ACCURATE'!D166,"")</f>
        <v>K1906930</v>
      </c>
      <c r="C163" s="38" t="str">
        <f>IF($AD163="000000000000","",INDEX(DATABASE!$W$12:$W$71,MATCH($AD163,DATABASE!$V$12:$V$71,0)))</f>
        <v>B04</v>
      </c>
      <c r="D163" s="34">
        <f>IF(C163="","",IF(E163="",INDEX(DATABASE!$AF$13:$AF$62,MATCH($C163,DATABASE!$AC$13:$AC$62,0)),IF(E163="2x D11",INDEX(DATABASE!$AF$13:$AF$62,MATCH($C163,DATABASE!$AC$13:$AC$62,0))+2*DATABASE!$AF$62,IF(E163="3x D11",INDEX(DATABASE!$AF$13:$AF$62,MATCH($C163,DATABASE!$AC$13:$AC$62,0))+3*DATABASE!$AF$62,""))))</f>
        <v>10600</v>
      </c>
      <c r="E163" s="38" t="str">
        <f>IF(AND($K163="Y",$G163&lt;&gt;"UNYIL",$F163&lt;DATABASE!$O$8),"2x D11",IF(AND($K163="Y",$G163&lt;&gt;"UNYIL",$F163&gt;=DATABASE!$O$8),"3x D11",""))</f>
        <v/>
      </c>
      <c r="F163" s="9">
        <f>IF('DATA ACCURATE'!N166&lt;&gt;"",'DATA ACCURATE'!N166,"")</f>
        <v>6.5</v>
      </c>
      <c r="G163" t="str">
        <f>IF(F163="","",IF(F163&lt;=DATABASE!$I$8,"UNYIL",IF(F163&lt;=DATABASE!$J$8,"KECIL",IF(F163&lt;DATABASE!$K$8,"TANGGUNG",IF(F163&gt;=DATABASE!$K$8,"BESAR","")))))</f>
        <v>TANGGUNG</v>
      </c>
      <c r="H163" s="16" t="str">
        <f>IF('DATA ACCURATE'!J166&lt;&gt;"",'DATA ACCURATE'!J166,"")</f>
        <v>04 OKT 2019</v>
      </c>
      <c r="I163" s="35">
        <f>IF(B163&lt;&gt;"",IFERROR(VLOOKUP(B163,'DATA TIMBANGAN'!G:M,7,FALSE),VLOOKUP(B163,'DATA TIMBANGAN'!G:M,7)),"")</f>
        <v>0.39788194444444441</v>
      </c>
      <c r="J163" s="25" t="str">
        <f>IF(H163&lt;&gt;"",IFERROR(INDEX(DATABASE!$Z$19:$Z$38,MATCH(DATEVALUE(H163),DATABASE!$AA$19:$AA$38,0)),INDEX(DATABASE!$Z$12:$Z$18,MATCH(WEEKDAY(H163,2),DATABASE!$AA$12:$AA$18,0))),"")</f>
        <v>JUMAT</v>
      </c>
      <c r="K163" s="25" t="str">
        <f>IF('DATA ACCURATE'!V166&lt;&gt;"",'DATA ACCURATE'!V166,"")</f>
        <v>N</v>
      </c>
      <c r="L163" s="80" t="str">
        <f>IF($H163="","",IF(OR($J163="LIBUR",AND($L162="LIBUR",$O162=$O163)),"LIBUR",IF(AND(OR($L162="LUAR JAM KERJA 1",$L162="LUAR JAM KERJA 2"),OR(OR(AND($H162=$H163,AND(OR($I163&gt;DATABASE!$J$3,$I163&lt;DATABASE!$J$6),((DATEVALUE($H163)+$I163)-(DATEVALUE($H162)+$I162))&lt;DATABASE!$J$6)),AND($H162=$H163,$O162=$O163,OR($I163&gt;DATABASE!$J$6,$I163&lt;DATABASE!$J$3))),AND(($H163-$H162)=1,OR($I163&lt;DATABASE!$I$6,((DATEVALUE($H163)+$I163)-(DATEVALUE($H162)+$I162))&lt;DATABASE!$J$6))),$A163=$A162),"LUAR JAM KERJA 2",IF(AND(OR(WEEKDAY($H163,2)=1,WEEKDAY($H163,2)=2,WEEKDAY($H163,2)=3,WEEKDAY($H163,2)=4,WEEKDAY($H163,2)=5),$I163&lt;=DATABASE!$J$3,$I163&gt;=DATABASE!$I$3),"JAM KERJA",IF(AND(WEEKDAY($H163,2)=6,$I163&lt;=DATABASE!$J$4,$I163&gt;=DATABASE!$I$4),"JAM KERJA","LUAR JAM KERJA 1")))))</f>
        <v>JAM KERJA</v>
      </c>
      <c r="M163" s="33">
        <f>IF('DATA ACCURATE'!T166&lt;&gt;"",IF('DATA ACCURATE'!T166&gt;100,'DATA ACCURATE'!T166/10,'DATA ACCURATE'!T166),"")</f>
        <v>30</v>
      </c>
      <c r="N163" t="str">
        <f>IF(M163="","",IF(M163&lt;=DATABASE!$I$9,"LOKAL",IF(M163&lt;DATABASE!$J$9,"LUAR KOTA 1",IF($M163&gt;=DATABASE!$J$9,"LUAR KOTA 2",""))))</f>
        <v>LUAR KOTA 1</v>
      </c>
      <c r="O163" s="38" t="str">
        <f>IF('DATA ACCURATE'!L166&lt;&gt;"",'DATA ACCURATE'!L166,"")</f>
        <v>CV Anur Mandiri-Sungai Gobag Bancak</v>
      </c>
      <c r="Q163" s="38">
        <f t="shared" si="14"/>
        <v>0</v>
      </c>
      <c r="R163" s="38">
        <f t="shared" si="14"/>
        <v>0</v>
      </c>
      <c r="S163" s="38">
        <f t="shared" si="14"/>
        <v>1</v>
      </c>
      <c r="T163" s="38">
        <f t="shared" si="14"/>
        <v>0</v>
      </c>
      <c r="U163" s="38">
        <f t="shared" si="15"/>
        <v>0</v>
      </c>
      <c r="V163" s="38">
        <f t="shared" si="15"/>
        <v>1</v>
      </c>
      <c r="W163" s="38">
        <f t="shared" si="15"/>
        <v>0</v>
      </c>
      <c r="X163" s="38">
        <f t="shared" si="16"/>
        <v>1</v>
      </c>
      <c r="Y163" s="38">
        <f t="shared" si="16"/>
        <v>0</v>
      </c>
      <c r="Z163" s="38">
        <f t="shared" si="16"/>
        <v>0</v>
      </c>
      <c r="AA163" s="38">
        <f t="shared" si="16"/>
        <v>0</v>
      </c>
      <c r="AB163" s="38">
        <f t="shared" si="17"/>
        <v>0</v>
      </c>
      <c r="AC163" s="38">
        <f t="shared" si="18"/>
        <v>0</v>
      </c>
      <c r="AD163" s="38" t="str">
        <f t="shared" si="19"/>
        <v>001001010000</v>
      </c>
    </row>
    <row r="164" spans="1:30">
      <c r="A164" s="9" t="str">
        <f>IF('DATA ACCURATE'!A167&lt;&gt;"",'DATA ACCURATE'!A167,"")</f>
        <v>SUNARKO</v>
      </c>
      <c r="B164" s="9" t="str">
        <f>IF('DATA ACCURATE'!D167&lt;&gt;"",'DATA ACCURATE'!D167,"")</f>
        <v>K1906953</v>
      </c>
      <c r="C164" s="38" t="str">
        <f>IF($AD164="000000000000","",INDEX(DATABASE!$W$12:$W$71,MATCH($AD164,DATABASE!$V$12:$V$71,0)))</f>
        <v>A04</v>
      </c>
      <c r="D164" s="34">
        <f>IF(C164="","",IF(E164="",INDEX(DATABASE!$AF$13:$AF$62,MATCH($C164,DATABASE!$AC$13:$AC$62,0)),IF(E164="2x D11",INDEX(DATABASE!$AF$13:$AF$62,MATCH($C164,DATABASE!$AC$13:$AC$62,0))+2*DATABASE!$AF$62,IF(E164="3x D11",INDEX(DATABASE!$AF$13:$AF$62,MATCH($C164,DATABASE!$AC$13:$AC$62,0))+3*DATABASE!$AF$62,""))))</f>
        <v>8900</v>
      </c>
      <c r="E164" s="38" t="str">
        <f>IF(AND($K164="Y",$G164&lt;&gt;"UNYIL",$F164&lt;DATABASE!$O$8),"2x D11",IF(AND($K164="Y",$G164&lt;&gt;"UNYIL",$F164&gt;=DATABASE!$O$8),"3x D11",""))</f>
        <v/>
      </c>
      <c r="F164" s="9">
        <f>IF('DATA ACCURATE'!N167&lt;&gt;"",'DATA ACCURATE'!N167,"")</f>
        <v>3.5</v>
      </c>
      <c r="G164" t="str">
        <f>IF(F164="","",IF(F164&lt;=DATABASE!$I$8,"UNYIL",IF(F164&lt;=DATABASE!$J$8,"KECIL",IF(F164&lt;DATABASE!$K$8,"TANGGUNG",IF(F164&gt;=DATABASE!$K$8,"BESAR","")))))</f>
        <v>KECIL</v>
      </c>
      <c r="H164" s="16" t="str">
        <f>IF('DATA ACCURATE'!J167&lt;&gt;"",'DATA ACCURATE'!J167,"")</f>
        <v>04 OKT 2019</v>
      </c>
      <c r="I164" s="35">
        <f>IF(B164&lt;&gt;"",IFERROR(VLOOKUP(B164,'DATA TIMBANGAN'!G:M,7,FALSE),VLOOKUP(B164,'DATA TIMBANGAN'!G:M,7)),"")</f>
        <v>0.57730324074074069</v>
      </c>
      <c r="J164" s="25" t="str">
        <f>IF(H164&lt;&gt;"",IFERROR(INDEX(DATABASE!$Z$19:$Z$38,MATCH(DATEVALUE(H164),DATABASE!$AA$19:$AA$38,0)),INDEX(DATABASE!$Z$12:$Z$18,MATCH(WEEKDAY(H164,2),DATABASE!$AA$12:$AA$18,0))),"")</f>
        <v>JUMAT</v>
      </c>
      <c r="K164" s="25" t="str">
        <f>IF('DATA ACCURATE'!V167&lt;&gt;"",'DATA ACCURATE'!V167,"")</f>
        <v>N</v>
      </c>
      <c r="L164" s="80" t="str">
        <f>IF($H164="","",IF(OR($J164="LIBUR",AND($L163="LIBUR",$O163=$O164)),"LIBUR",IF(AND(OR($L163="LUAR JAM KERJA 1",$L163="LUAR JAM KERJA 2"),OR(OR(AND($H163=$H164,AND(OR($I164&gt;DATABASE!$J$3,$I164&lt;DATABASE!$J$6),((DATEVALUE($H164)+$I164)-(DATEVALUE($H163)+$I163))&lt;DATABASE!$J$6)),AND($H163=$H164,$O163=$O164,OR($I164&gt;DATABASE!$J$6,$I164&lt;DATABASE!$J$3))),AND(($H164-$H163)=1,OR($I164&lt;DATABASE!$I$6,((DATEVALUE($H164)+$I164)-(DATEVALUE($H163)+$I163))&lt;DATABASE!$J$6))),$A164=$A163),"LUAR JAM KERJA 2",IF(AND(OR(WEEKDAY($H164,2)=1,WEEKDAY($H164,2)=2,WEEKDAY($H164,2)=3,WEEKDAY($H164,2)=4,WEEKDAY($H164,2)=5),$I164&lt;=DATABASE!$J$3,$I164&gt;=DATABASE!$I$3),"JAM KERJA",IF(AND(WEEKDAY($H164,2)=6,$I164&lt;=DATABASE!$J$4,$I164&gt;=DATABASE!$I$4),"JAM KERJA","LUAR JAM KERJA 1")))))</f>
        <v>JAM KERJA</v>
      </c>
      <c r="M164" s="33">
        <f>IF('DATA ACCURATE'!T167&lt;&gt;"",IF('DATA ACCURATE'!T167&gt;100,'DATA ACCURATE'!T167/10,'DATA ACCURATE'!T167),"")</f>
        <v>30</v>
      </c>
      <c r="N164" t="str">
        <f>IF(M164="","",IF(M164&lt;=DATABASE!$I$9,"LOKAL",IF(M164&lt;DATABASE!$J$9,"LUAR KOTA 1",IF($M164&gt;=DATABASE!$J$9,"LUAR KOTA 2",""))))</f>
        <v>LUAR KOTA 1</v>
      </c>
      <c r="O164" s="38" t="str">
        <f>IF('DATA ACCURATE'!L167&lt;&gt;"",'DATA ACCURATE'!L167,"")</f>
        <v>Ganjar Bp-Ploso Ngrawan Getasan</v>
      </c>
      <c r="Q164" s="38">
        <f t="shared" si="14"/>
        <v>0</v>
      </c>
      <c r="R164" s="38">
        <f t="shared" si="14"/>
        <v>1</v>
      </c>
      <c r="S164" s="38">
        <f t="shared" si="14"/>
        <v>0</v>
      </c>
      <c r="T164" s="38">
        <f t="shared" si="14"/>
        <v>0</v>
      </c>
      <c r="U164" s="38">
        <f t="shared" si="15"/>
        <v>0</v>
      </c>
      <c r="V164" s="38">
        <f t="shared" si="15"/>
        <v>1</v>
      </c>
      <c r="W164" s="38">
        <f t="shared" si="15"/>
        <v>0</v>
      </c>
      <c r="X164" s="38">
        <f t="shared" si="16"/>
        <v>1</v>
      </c>
      <c r="Y164" s="38">
        <f t="shared" si="16"/>
        <v>0</v>
      </c>
      <c r="Z164" s="38">
        <f t="shared" si="16"/>
        <v>0</v>
      </c>
      <c r="AA164" s="38">
        <f t="shared" si="16"/>
        <v>0</v>
      </c>
      <c r="AB164" s="38">
        <f t="shared" si="17"/>
        <v>0</v>
      </c>
      <c r="AC164" s="38">
        <f t="shared" si="18"/>
        <v>0</v>
      </c>
      <c r="AD164" s="38" t="str">
        <f t="shared" si="19"/>
        <v>010001010000</v>
      </c>
    </row>
    <row r="165" spans="1:30">
      <c r="A165" s="9" t="str">
        <f>IF('DATA ACCURATE'!A168&lt;&gt;"",'DATA ACCURATE'!A168,"")</f>
        <v>SUNARKO</v>
      </c>
      <c r="B165" s="9" t="str">
        <f>IF('DATA ACCURATE'!D168&lt;&gt;"",'DATA ACCURATE'!D168,"")</f>
        <v>K1906976</v>
      </c>
      <c r="C165" s="38" t="str">
        <f>IF($AD165="000000000000","",INDEX(DATABASE!$W$12:$W$71,MATCH($AD165,DATABASE!$V$12:$V$71,0)))</f>
        <v>B02</v>
      </c>
      <c r="D165" s="34">
        <f>IF(C165="","",IF(E165="",INDEX(DATABASE!$AF$13:$AF$62,MATCH($C165,DATABASE!$AC$13:$AC$62,0)),IF(E165="2x D11",INDEX(DATABASE!$AF$13:$AF$62,MATCH($C165,DATABASE!$AC$13:$AC$62,0))+2*DATABASE!$AF$62,IF(E165="3x D11",INDEX(DATABASE!$AF$13:$AF$62,MATCH($C165,DATABASE!$AC$13:$AC$62,0))+3*DATABASE!$AF$62,""))))</f>
        <v>11300</v>
      </c>
      <c r="E165" s="38" t="str">
        <f>IF(AND($K165="Y",$G165&lt;&gt;"UNYIL",$F165&lt;DATABASE!$O$8),"2x D11",IF(AND($K165="Y",$G165&lt;&gt;"UNYIL",$F165&gt;=DATABASE!$O$8),"3x D11",""))</f>
        <v/>
      </c>
      <c r="F165" s="9">
        <f>IF('DATA ACCURATE'!N168&lt;&gt;"",'DATA ACCURATE'!N168,"")</f>
        <v>6.5</v>
      </c>
      <c r="G165" t="str">
        <f>IF(F165="","",IF(F165&lt;=DATABASE!$I$8,"UNYIL",IF(F165&lt;=DATABASE!$J$8,"KECIL",IF(F165&lt;DATABASE!$K$8,"TANGGUNG",IF(F165&gt;=DATABASE!$K$8,"BESAR","")))))</f>
        <v>TANGGUNG</v>
      </c>
      <c r="H165" s="16" t="str">
        <f>IF('DATA ACCURATE'!J168&lt;&gt;"",'DATA ACCURATE'!J168,"")</f>
        <v>04 OKT 2019</v>
      </c>
      <c r="I165" s="35">
        <f>IF(B165&lt;&gt;"",IFERROR(VLOOKUP(B165,'DATA TIMBANGAN'!G:M,7,FALSE),VLOOKUP(B165,'DATA TIMBANGAN'!G:M,7)),"")</f>
        <v>0.80957175925925917</v>
      </c>
      <c r="J165" s="25" t="str">
        <f>IF(H165&lt;&gt;"",IFERROR(INDEX(DATABASE!$Z$19:$Z$38,MATCH(DATEVALUE(H165),DATABASE!$AA$19:$AA$38,0)),INDEX(DATABASE!$Z$12:$Z$18,MATCH(WEEKDAY(H165,2),DATABASE!$AA$12:$AA$18,0))),"")</f>
        <v>JUMAT</v>
      </c>
      <c r="K165" s="25" t="str">
        <f>IF('DATA ACCURATE'!V168&lt;&gt;"",'DATA ACCURATE'!V168,"")</f>
        <v>N</v>
      </c>
      <c r="L165" s="80" t="str">
        <f>IF($H165="","",IF(OR($J165="LIBUR",AND($L164="LIBUR",$O164=$O165)),"LIBUR",IF(AND(OR($L164="LUAR JAM KERJA 1",$L164="LUAR JAM KERJA 2"),OR(OR(AND($H164=$H165,AND(OR($I165&gt;DATABASE!$J$3,$I165&lt;DATABASE!$J$6),((DATEVALUE($H165)+$I165)-(DATEVALUE($H164)+$I164))&lt;DATABASE!$J$6)),AND($H164=$H165,$O164=$O165,OR($I165&gt;DATABASE!$J$6,$I165&lt;DATABASE!$J$3))),AND(($H165-$H164)=1,OR($I165&lt;DATABASE!$I$6,((DATEVALUE($H165)+$I165)-(DATEVALUE($H164)+$I164))&lt;DATABASE!$J$6))),$A165=$A164),"LUAR JAM KERJA 2",IF(AND(OR(WEEKDAY($H165,2)=1,WEEKDAY($H165,2)=2,WEEKDAY($H165,2)=3,WEEKDAY($H165,2)=4,WEEKDAY($H165,2)=5),$I165&lt;=DATABASE!$J$3,$I165&gt;=DATABASE!$I$3),"JAM KERJA",IF(AND(WEEKDAY($H165,2)=6,$I165&lt;=DATABASE!$J$4,$I165&gt;=DATABASE!$I$4),"JAM KERJA","LUAR JAM KERJA 1")))))</f>
        <v>LUAR JAM KERJA 1</v>
      </c>
      <c r="M165" s="33">
        <f>IF('DATA ACCURATE'!T168&lt;&gt;"",IF('DATA ACCURATE'!T168&gt;100,'DATA ACCURATE'!T168/10,'DATA ACCURATE'!T168),"")</f>
        <v>17</v>
      </c>
      <c r="N165" t="str">
        <f>IF(M165="","",IF(M165&lt;=DATABASE!$I$9,"LOKAL",IF(M165&lt;DATABASE!$J$9,"LUAR KOTA 1",IF($M165&gt;=DATABASE!$J$9,"LUAR KOTA 2",""))))</f>
        <v>LOKAL</v>
      </c>
      <c r="O165" s="38" t="str">
        <f>IF('DATA ACCURATE'!L168&lt;&gt;"",'DATA ACCURATE'!L168,"")</f>
        <v>Antonius Bambang Bp-Ngijo, Gunungpati</v>
      </c>
      <c r="Q165" s="38">
        <f t="shared" si="14"/>
        <v>0</v>
      </c>
      <c r="R165" s="38">
        <f t="shared" si="14"/>
        <v>0</v>
      </c>
      <c r="S165" s="38">
        <f t="shared" si="14"/>
        <v>1</v>
      </c>
      <c r="T165" s="38">
        <f t="shared" si="14"/>
        <v>0</v>
      </c>
      <c r="U165" s="38">
        <f t="shared" si="15"/>
        <v>1</v>
      </c>
      <c r="V165" s="38">
        <f t="shared" si="15"/>
        <v>0</v>
      </c>
      <c r="W165" s="38">
        <f t="shared" si="15"/>
        <v>0</v>
      </c>
      <c r="X165" s="38">
        <f t="shared" si="16"/>
        <v>0</v>
      </c>
      <c r="Y165" s="38">
        <f t="shared" si="16"/>
        <v>1</v>
      </c>
      <c r="Z165" s="38">
        <f t="shared" si="16"/>
        <v>0</v>
      </c>
      <c r="AA165" s="38">
        <f t="shared" si="16"/>
        <v>0</v>
      </c>
      <c r="AB165" s="38">
        <f t="shared" si="17"/>
        <v>0</v>
      </c>
      <c r="AC165" s="38">
        <f t="shared" si="18"/>
        <v>0</v>
      </c>
      <c r="AD165" s="38" t="str">
        <f t="shared" si="19"/>
        <v>001010001000</v>
      </c>
    </row>
    <row r="166" spans="1:30">
      <c r="A166" s="9" t="str">
        <f>IF('DATA ACCURATE'!A169&lt;&gt;"",'DATA ACCURATE'!A169,"")</f>
        <v>SURYANTO</v>
      </c>
      <c r="B166" s="9" t="str">
        <f>IF('DATA ACCURATE'!D169&lt;&gt;"",'DATA ACCURATE'!D169,"")</f>
        <v>K1906849</v>
      </c>
      <c r="C166" s="38" t="str">
        <f>IF($AD166="000000000000","",INDEX(DATABASE!$W$12:$W$71,MATCH($AD166,DATABASE!$V$12:$V$71,0)))</f>
        <v>B01</v>
      </c>
      <c r="D166" s="34">
        <f>IF(C166="","",IF(E166="",INDEX(DATABASE!$AF$13:$AF$62,MATCH($C166,DATABASE!$AC$13:$AC$62,0)),IF(E166="2x D11",INDEX(DATABASE!$AF$13:$AF$62,MATCH($C166,DATABASE!$AC$13:$AC$62,0))+2*DATABASE!$AF$62,IF(E166="3x D11",INDEX(DATABASE!$AF$13:$AF$62,MATCH($C166,DATABASE!$AC$13:$AC$62,0))+3*DATABASE!$AF$62,""))))</f>
        <v>7600</v>
      </c>
      <c r="E166" s="38" t="str">
        <f>IF(AND($K166="Y",$G166&lt;&gt;"UNYIL",$F166&lt;DATABASE!$O$8),"2x D11",IF(AND($K166="Y",$G166&lt;&gt;"UNYIL",$F166&gt;=DATABASE!$O$8),"3x D11",""))</f>
        <v/>
      </c>
      <c r="F166" s="9">
        <f>IF('DATA ACCURATE'!N169&lt;&gt;"",'DATA ACCURATE'!N169,"")</f>
        <v>5.5</v>
      </c>
      <c r="G166" t="str">
        <f>IF(F166="","",IF(F166&lt;=DATABASE!$I$8,"UNYIL",IF(F166&lt;=DATABASE!$J$8,"KECIL",IF(F166&lt;DATABASE!$K$8,"TANGGUNG",IF(F166&gt;=DATABASE!$K$8,"BESAR","")))))</f>
        <v>TANGGUNG</v>
      </c>
      <c r="H166" s="16" t="str">
        <f>IF('DATA ACCURATE'!J169&lt;&gt;"",'DATA ACCURATE'!J169,"")</f>
        <v>01 OKT 2019</v>
      </c>
      <c r="I166" s="35">
        <f>IF(B166&lt;&gt;"",IFERROR(VLOOKUP(B166,'DATA TIMBANGAN'!G:M,7,FALSE),VLOOKUP(B166,'DATA TIMBANGAN'!G:M,7)),"")</f>
        <v>0.43134259259259261</v>
      </c>
      <c r="J166" s="25" t="str">
        <f>IF(H166&lt;&gt;"",IFERROR(INDEX(DATABASE!$Z$19:$Z$38,MATCH(DATEVALUE(H166),DATABASE!$AA$19:$AA$38,0)),INDEX(DATABASE!$Z$12:$Z$18,MATCH(WEEKDAY(H166,2),DATABASE!$AA$12:$AA$18,0))),"")</f>
        <v>SELASA</v>
      </c>
      <c r="K166" s="25" t="str">
        <f>IF('DATA ACCURATE'!V169&lt;&gt;"",'DATA ACCURATE'!V169,"")</f>
        <v>N</v>
      </c>
      <c r="L166" s="80" t="str">
        <f>IF($H166="","",IF(OR($J166="LIBUR",AND($L165="LIBUR",$O165=$O166)),"LIBUR",IF(AND(OR($L165="LUAR JAM KERJA 1",$L165="LUAR JAM KERJA 2"),OR(OR(AND($H165=$H166,AND(OR($I166&gt;DATABASE!$J$3,$I166&lt;DATABASE!$J$6),((DATEVALUE($H166)+$I166)-(DATEVALUE($H165)+$I165))&lt;DATABASE!$J$6)),AND($H165=$H166,$O165=$O166,OR($I166&gt;DATABASE!$J$6,$I166&lt;DATABASE!$J$3))),AND(($H166-$H165)=1,OR($I166&lt;DATABASE!$I$6,((DATEVALUE($H166)+$I166)-(DATEVALUE($H165)+$I165))&lt;DATABASE!$J$6))),$A166=$A165),"LUAR JAM KERJA 2",IF(AND(OR(WEEKDAY($H166,2)=1,WEEKDAY($H166,2)=2,WEEKDAY($H166,2)=3,WEEKDAY($H166,2)=4,WEEKDAY($H166,2)=5),$I166&lt;=DATABASE!$J$3,$I166&gt;=DATABASE!$I$3),"JAM KERJA",IF(AND(WEEKDAY($H166,2)=6,$I166&lt;=DATABASE!$J$4,$I166&gt;=DATABASE!$I$4),"JAM KERJA","LUAR JAM KERJA 1")))))</f>
        <v>JAM KERJA</v>
      </c>
      <c r="M166" s="33">
        <f>IF('DATA ACCURATE'!T169&lt;&gt;"",IF('DATA ACCURATE'!T169&gt;100,'DATA ACCURATE'!T169/10,'DATA ACCURATE'!T169),"")</f>
        <v>8</v>
      </c>
      <c r="N166" t="str">
        <f>IF(M166="","",IF(M166&lt;=DATABASE!$I$9,"LOKAL",IF(M166&lt;DATABASE!$J$9,"LUAR KOTA 1",IF($M166&gt;=DATABASE!$J$9,"LUAR KOTA 2",""))))</f>
        <v>LOKAL</v>
      </c>
      <c r="O166" s="38" t="str">
        <f>IF('DATA ACCURATE'!L169&lt;&gt;"",'DATA ACCURATE'!L169,"")</f>
        <v>PT. DESA WISATA INDONESIA</v>
      </c>
      <c r="Q166" s="38">
        <f t="shared" si="14"/>
        <v>0</v>
      </c>
      <c r="R166" s="38">
        <f t="shared" si="14"/>
        <v>0</v>
      </c>
      <c r="S166" s="38">
        <f t="shared" si="14"/>
        <v>1</v>
      </c>
      <c r="T166" s="38">
        <f t="shared" si="14"/>
        <v>0</v>
      </c>
      <c r="U166" s="38">
        <f t="shared" si="15"/>
        <v>1</v>
      </c>
      <c r="V166" s="38">
        <f t="shared" si="15"/>
        <v>0</v>
      </c>
      <c r="W166" s="38">
        <f t="shared" si="15"/>
        <v>0</v>
      </c>
      <c r="X166" s="38">
        <f t="shared" si="16"/>
        <v>1</v>
      </c>
      <c r="Y166" s="38">
        <f t="shared" si="16"/>
        <v>0</v>
      </c>
      <c r="Z166" s="38">
        <f t="shared" si="16"/>
        <v>0</v>
      </c>
      <c r="AA166" s="38">
        <f t="shared" si="16"/>
        <v>0</v>
      </c>
      <c r="AB166" s="38">
        <f t="shared" si="17"/>
        <v>0</v>
      </c>
      <c r="AC166" s="38">
        <f t="shared" si="18"/>
        <v>0</v>
      </c>
      <c r="AD166" s="38" t="str">
        <f t="shared" si="19"/>
        <v>001010010000</v>
      </c>
    </row>
    <row r="167" spans="1:30">
      <c r="A167" s="9" t="str">
        <f>IF('DATA ACCURATE'!A170&lt;&gt;"",'DATA ACCURATE'!A170,"")</f>
        <v>SURYANTO</v>
      </c>
      <c r="B167" s="9" t="str">
        <f>IF('DATA ACCURATE'!D170&lt;&gt;"",'DATA ACCURATE'!D170,"")</f>
        <v>K1906858</v>
      </c>
      <c r="C167" s="38" t="str">
        <f>IF($AD167="000000000000","",INDEX(DATABASE!$W$12:$W$71,MATCH($AD167,DATABASE!$V$12:$V$71,0)))</f>
        <v>C01</v>
      </c>
      <c r="D167" s="34">
        <f>IF(C167="","",IF(E167="",INDEX(DATABASE!$AF$13:$AF$62,MATCH($C167,DATABASE!$AC$13:$AC$62,0)),IF(E167="2x D11",INDEX(DATABASE!$AF$13:$AF$62,MATCH($C167,DATABASE!$AC$13:$AC$62,0))+2*DATABASE!$AF$62,IF(E167="3x D11",INDEX(DATABASE!$AF$13:$AF$62,MATCH($C167,DATABASE!$AC$13:$AC$62,0))+3*DATABASE!$AF$62,""))))</f>
        <v>9100</v>
      </c>
      <c r="E167" s="38" t="str">
        <f>IF(AND($K167="Y",$G167&lt;&gt;"UNYIL",$F167&lt;DATABASE!$O$8),"2x D11",IF(AND($K167="Y",$G167&lt;&gt;"UNYIL",$F167&gt;=DATABASE!$O$8),"3x D11",""))</f>
        <v/>
      </c>
      <c r="F167" s="9">
        <f>IF('DATA ACCURATE'!N170&lt;&gt;"",'DATA ACCURATE'!N170,"")</f>
        <v>8</v>
      </c>
      <c r="G167" t="str">
        <f>IF(F167="","",IF(F167&lt;=DATABASE!$I$8,"UNYIL",IF(F167&lt;=DATABASE!$J$8,"KECIL",IF(F167&lt;DATABASE!$K$8,"TANGGUNG",IF(F167&gt;=DATABASE!$K$8,"BESAR","")))))</f>
        <v>BESAR</v>
      </c>
      <c r="H167" s="16" t="str">
        <f>IF('DATA ACCURATE'!J170&lt;&gt;"",'DATA ACCURATE'!J170,"")</f>
        <v>01 OKT 2019</v>
      </c>
      <c r="I167" s="35">
        <f>IF(B167&lt;&gt;"",IFERROR(VLOOKUP(B167,'DATA TIMBANGAN'!G:M,7,FALSE),VLOOKUP(B167,'DATA TIMBANGAN'!G:M,7)),"")</f>
        <v>0.64089120370370367</v>
      </c>
      <c r="J167" s="25" t="str">
        <f>IF(H167&lt;&gt;"",IFERROR(INDEX(DATABASE!$Z$19:$Z$38,MATCH(DATEVALUE(H167),DATABASE!$AA$19:$AA$38,0)),INDEX(DATABASE!$Z$12:$Z$18,MATCH(WEEKDAY(H167,2),DATABASE!$AA$12:$AA$18,0))),"")</f>
        <v>SELASA</v>
      </c>
      <c r="K167" s="25" t="str">
        <f>IF('DATA ACCURATE'!V170&lt;&gt;"",'DATA ACCURATE'!V170,"")</f>
        <v>N</v>
      </c>
      <c r="L167" s="80" t="str">
        <f>IF($H167="","",IF(OR($J167="LIBUR",AND($L166="LIBUR",$O166=$O167)),"LIBUR",IF(AND(OR($L166="LUAR JAM KERJA 1",$L166="LUAR JAM KERJA 2"),OR(OR(AND($H166=$H167,AND(OR($I167&gt;DATABASE!$J$3,$I167&lt;DATABASE!$J$6),((DATEVALUE($H167)+$I167)-(DATEVALUE($H166)+$I166))&lt;DATABASE!$J$6)),AND($H166=$H167,$O166=$O167,OR($I167&gt;DATABASE!$J$6,$I167&lt;DATABASE!$J$3))),AND(($H167-$H166)=1,OR($I167&lt;DATABASE!$I$6,((DATEVALUE($H167)+$I167)-(DATEVALUE($H166)+$I166))&lt;DATABASE!$J$6))),$A167=$A166),"LUAR JAM KERJA 2",IF(AND(OR(WEEKDAY($H167,2)=1,WEEKDAY($H167,2)=2,WEEKDAY($H167,2)=3,WEEKDAY($H167,2)=4,WEEKDAY($H167,2)=5),$I167&lt;=DATABASE!$J$3,$I167&gt;=DATABASE!$I$3),"JAM KERJA",IF(AND(WEEKDAY($H167,2)=6,$I167&lt;=DATABASE!$J$4,$I167&gt;=DATABASE!$I$4),"JAM KERJA","LUAR JAM KERJA 1")))))</f>
        <v>JAM KERJA</v>
      </c>
      <c r="M167" s="33">
        <f>IF('DATA ACCURATE'!T170&lt;&gt;"",IF('DATA ACCURATE'!T170&gt;100,'DATA ACCURATE'!T170/10,'DATA ACCURATE'!T170),"")</f>
        <v>6</v>
      </c>
      <c r="N167" t="str">
        <f>IF(M167="","",IF(M167&lt;=DATABASE!$I$9,"LOKAL",IF(M167&lt;DATABASE!$J$9,"LUAR KOTA 1",IF($M167&gt;=DATABASE!$J$9,"LUAR KOTA 2",""))))</f>
        <v>LOKAL</v>
      </c>
      <c r="O167" s="38" t="str">
        <f>IF('DATA ACCURATE'!L170&lt;&gt;"",'DATA ACCURATE'!L170,"")</f>
        <v>Suryadi Bp-Kurios Tegalpanas</v>
      </c>
      <c r="Q167" s="38">
        <f t="shared" si="14"/>
        <v>0</v>
      </c>
      <c r="R167" s="38">
        <f t="shared" si="14"/>
        <v>0</v>
      </c>
      <c r="S167" s="38">
        <f t="shared" si="14"/>
        <v>0</v>
      </c>
      <c r="T167" s="38">
        <f t="shared" si="14"/>
        <v>1</v>
      </c>
      <c r="U167" s="38">
        <f t="shared" si="15"/>
        <v>1</v>
      </c>
      <c r="V167" s="38">
        <f t="shared" si="15"/>
        <v>0</v>
      </c>
      <c r="W167" s="38">
        <f t="shared" si="15"/>
        <v>0</v>
      </c>
      <c r="X167" s="38">
        <f t="shared" si="16"/>
        <v>1</v>
      </c>
      <c r="Y167" s="38">
        <f t="shared" si="16"/>
        <v>0</v>
      </c>
      <c r="Z167" s="38">
        <f t="shared" si="16"/>
        <v>0</v>
      </c>
      <c r="AA167" s="38">
        <f t="shared" si="16"/>
        <v>0</v>
      </c>
      <c r="AB167" s="38">
        <f t="shared" si="17"/>
        <v>0</v>
      </c>
      <c r="AC167" s="38">
        <f t="shared" si="18"/>
        <v>0</v>
      </c>
      <c r="AD167" s="38" t="str">
        <f t="shared" si="19"/>
        <v>000110010000</v>
      </c>
    </row>
    <row r="168" spans="1:30">
      <c r="A168" s="9" t="str">
        <f>IF('DATA ACCURATE'!A171&lt;&gt;"",'DATA ACCURATE'!A171,"")</f>
        <v>SURYANTO</v>
      </c>
      <c r="B168" s="9" t="str">
        <f>IF('DATA ACCURATE'!D171&lt;&gt;"",'DATA ACCURATE'!D171,"")</f>
        <v>K1906880</v>
      </c>
      <c r="C168" s="38" t="str">
        <f>IF($AD168="000000000000","",INDEX(DATABASE!$W$12:$W$71,MATCH($AD168,DATABASE!$V$12:$V$71,0)))</f>
        <v>B04</v>
      </c>
      <c r="D168" s="34">
        <f>IF(C168="","",IF(E168="",INDEX(DATABASE!$AF$13:$AF$62,MATCH($C168,DATABASE!$AC$13:$AC$62,0)),IF(E168="2x D11",INDEX(DATABASE!$AF$13:$AF$62,MATCH($C168,DATABASE!$AC$13:$AC$62,0))+2*DATABASE!$AF$62,IF(E168="3x D11",INDEX(DATABASE!$AF$13:$AF$62,MATCH($C168,DATABASE!$AC$13:$AC$62,0))+3*DATABASE!$AF$62,""))))</f>
        <v>10600</v>
      </c>
      <c r="E168" s="38" t="str">
        <f>IF(AND($K168="Y",$G168&lt;&gt;"UNYIL",$F168&lt;DATABASE!$O$8),"2x D11",IF(AND($K168="Y",$G168&lt;&gt;"UNYIL",$F168&gt;=DATABASE!$O$8),"3x D11",""))</f>
        <v/>
      </c>
      <c r="F168" s="9">
        <f>IF('DATA ACCURATE'!N171&lt;&gt;"",'DATA ACCURATE'!N171,"")</f>
        <v>6</v>
      </c>
      <c r="G168" t="str">
        <f>IF(F168="","",IF(F168&lt;=DATABASE!$I$8,"UNYIL",IF(F168&lt;=DATABASE!$J$8,"KECIL",IF(F168&lt;DATABASE!$K$8,"TANGGUNG",IF(F168&gt;=DATABASE!$K$8,"BESAR","")))))</f>
        <v>TANGGUNG</v>
      </c>
      <c r="H168" s="16" t="str">
        <f>IF('DATA ACCURATE'!J171&lt;&gt;"",'DATA ACCURATE'!J171,"")</f>
        <v>02 OKT 2019</v>
      </c>
      <c r="I168" s="35">
        <f>IF(B168&lt;&gt;"",IFERROR(VLOOKUP(B168,'DATA TIMBANGAN'!G:M,7,FALSE),VLOOKUP(B168,'DATA TIMBANGAN'!G:M,7)),"")</f>
        <v>0.63412037037037039</v>
      </c>
      <c r="J168" s="25" t="str">
        <f>IF(H168&lt;&gt;"",IFERROR(INDEX(DATABASE!$Z$19:$Z$38,MATCH(DATEVALUE(H168),DATABASE!$AA$19:$AA$38,0)),INDEX(DATABASE!$Z$12:$Z$18,MATCH(WEEKDAY(H168,2),DATABASE!$AA$12:$AA$18,0))),"")</f>
        <v>RABU</v>
      </c>
      <c r="K168" s="25" t="str">
        <f>IF('DATA ACCURATE'!V171&lt;&gt;"",'DATA ACCURATE'!V171,"")</f>
        <v>N</v>
      </c>
      <c r="L168" s="80" t="str">
        <f>IF($H168="","",IF(OR($J168="LIBUR",AND($L167="LIBUR",$O167=$O168)),"LIBUR",IF(AND(OR($L167="LUAR JAM KERJA 1",$L167="LUAR JAM KERJA 2"),OR(OR(AND($H167=$H168,AND(OR($I168&gt;DATABASE!$J$3,$I168&lt;DATABASE!$J$6),((DATEVALUE($H168)+$I168)-(DATEVALUE($H167)+$I167))&lt;DATABASE!$J$6)),AND($H167=$H168,$O167=$O168,OR($I168&gt;DATABASE!$J$6,$I168&lt;DATABASE!$J$3))),AND(($H168-$H167)=1,OR($I168&lt;DATABASE!$I$6,((DATEVALUE($H168)+$I168)-(DATEVALUE($H167)+$I167))&lt;DATABASE!$J$6))),$A168=$A167),"LUAR JAM KERJA 2",IF(AND(OR(WEEKDAY($H168,2)=1,WEEKDAY($H168,2)=2,WEEKDAY($H168,2)=3,WEEKDAY($H168,2)=4,WEEKDAY($H168,2)=5),$I168&lt;=DATABASE!$J$3,$I168&gt;=DATABASE!$I$3),"JAM KERJA",IF(AND(WEEKDAY($H168,2)=6,$I168&lt;=DATABASE!$J$4,$I168&gt;=DATABASE!$I$4),"JAM KERJA","LUAR JAM KERJA 1")))))</f>
        <v>JAM KERJA</v>
      </c>
      <c r="M168" s="33">
        <f>IF('DATA ACCURATE'!T171&lt;&gt;"",IF('DATA ACCURATE'!T171&gt;100,'DATA ACCURATE'!T171/10,'DATA ACCURATE'!T171),"")</f>
        <v>30</v>
      </c>
      <c r="N168" t="str">
        <f>IF(M168="","",IF(M168&lt;=DATABASE!$I$9,"LOKAL",IF(M168&lt;DATABASE!$J$9,"LUAR KOTA 1",IF($M168&gt;=DATABASE!$J$9,"LUAR KOTA 2",""))))</f>
        <v>LUAR KOTA 1</v>
      </c>
      <c r="O168" s="38" t="str">
        <f>IF('DATA ACCURATE'!L171&lt;&gt;"",'DATA ACCURATE'!L171,"")</f>
        <v>Pem Desa Sumowono-Sumowono</v>
      </c>
      <c r="Q168" s="38">
        <f t="shared" si="14"/>
        <v>0</v>
      </c>
      <c r="R168" s="38">
        <f t="shared" si="14"/>
        <v>0</v>
      </c>
      <c r="S168" s="38">
        <f t="shared" si="14"/>
        <v>1</v>
      </c>
      <c r="T168" s="38">
        <f t="shared" si="14"/>
        <v>0</v>
      </c>
      <c r="U168" s="38">
        <f t="shared" si="15"/>
        <v>0</v>
      </c>
      <c r="V168" s="38">
        <f t="shared" si="15"/>
        <v>1</v>
      </c>
      <c r="W168" s="38">
        <f t="shared" si="15"/>
        <v>0</v>
      </c>
      <c r="X168" s="38">
        <f t="shared" si="16"/>
        <v>1</v>
      </c>
      <c r="Y168" s="38">
        <f t="shared" si="16"/>
        <v>0</v>
      </c>
      <c r="Z168" s="38">
        <f t="shared" si="16"/>
        <v>0</v>
      </c>
      <c r="AA168" s="38">
        <f t="shared" si="16"/>
        <v>0</v>
      </c>
      <c r="AB168" s="38">
        <f t="shared" si="17"/>
        <v>0</v>
      </c>
      <c r="AC168" s="38">
        <f t="shared" si="18"/>
        <v>0</v>
      </c>
      <c r="AD168" s="38" t="str">
        <f t="shared" si="19"/>
        <v>001001010000</v>
      </c>
    </row>
    <row r="169" spans="1:30">
      <c r="A169" s="9" t="str">
        <f>IF('DATA ACCURATE'!A172&lt;&gt;"",'DATA ACCURATE'!A172,"")</f>
        <v>SURYANTO</v>
      </c>
      <c r="B169" s="9" t="str">
        <f>IF('DATA ACCURATE'!D172&lt;&gt;"",'DATA ACCURATE'!D172,"")</f>
        <v>K1906901</v>
      </c>
      <c r="C169" s="38" t="str">
        <f>IF($AD169="000000000000","",INDEX(DATABASE!$W$12:$W$71,MATCH($AD169,DATABASE!$V$12:$V$71,0)))</f>
        <v>C04</v>
      </c>
      <c r="D169" s="34">
        <f>IF(C169="","",IF(E169="",INDEX(DATABASE!$AF$13:$AF$62,MATCH($C169,DATABASE!$AC$13:$AC$62,0)),IF(E169="2x D11",INDEX(DATABASE!$AF$13:$AF$62,MATCH($C169,DATABASE!$AC$13:$AC$62,0))+2*DATABASE!$AF$62,IF(E169="3x D11",INDEX(DATABASE!$AF$13:$AF$62,MATCH($C169,DATABASE!$AC$13:$AC$62,0))+3*DATABASE!$AF$62,""))))</f>
        <v>12700</v>
      </c>
      <c r="E169" s="38" t="str">
        <f>IF(AND($K169="Y",$G169&lt;&gt;"UNYIL",$F169&lt;DATABASE!$O$8),"2x D11",IF(AND($K169="Y",$G169&lt;&gt;"UNYIL",$F169&gt;=DATABASE!$O$8),"3x D11",""))</f>
        <v/>
      </c>
      <c r="F169" s="9">
        <f>IF('DATA ACCURATE'!N172&lt;&gt;"",'DATA ACCURATE'!N172,"")</f>
        <v>7.5</v>
      </c>
      <c r="G169" t="str">
        <f>IF(F169="","",IF(F169&lt;=DATABASE!$I$8,"UNYIL",IF(F169&lt;=DATABASE!$J$8,"KECIL",IF(F169&lt;DATABASE!$K$8,"TANGGUNG",IF(F169&gt;=DATABASE!$K$8,"BESAR","")))))</f>
        <v>BESAR</v>
      </c>
      <c r="H169" s="16" t="str">
        <f>IF('DATA ACCURATE'!J172&lt;&gt;"",'DATA ACCURATE'!J172,"")</f>
        <v>03 OKT 2019</v>
      </c>
      <c r="I169" s="35">
        <f>IF(B169&lt;&gt;"",IFERROR(VLOOKUP(B169,'DATA TIMBANGAN'!G:M,7,FALSE),VLOOKUP(B169,'DATA TIMBANGAN'!G:M,7)),"")</f>
        <v>0.53790509259259256</v>
      </c>
      <c r="J169" s="25" t="str">
        <f>IF(H169&lt;&gt;"",IFERROR(INDEX(DATABASE!$Z$19:$Z$38,MATCH(DATEVALUE(H169),DATABASE!$AA$19:$AA$38,0)),INDEX(DATABASE!$Z$12:$Z$18,MATCH(WEEKDAY(H169,2),DATABASE!$AA$12:$AA$18,0))),"")</f>
        <v>KAMIS</v>
      </c>
      <c r="K169" s="25" t="str">
        <f>IF('DATA ACCURATE'!V172&lt;&gt;"",'DATA ACCURATE'!V172,"")</f>
        <v>N</v>
      </c>
      <c r="L169" s="80" t="str">
        <f>IF($H169="","",IF(OR($J169="LIBUR",AND($L168="LIBUR",$O168=$O169)),"LIBUR",IF(AND(OR($L168="LUAR JAM KERJA 1",$L168="LUAR JAM KERJA 2"),OR(OR(AND($H168=$H169,AND(OR($I169&gt;DATABASE!$J$3,$I169&lt;DATABASE!$J$6),((DATEVALUE($H169)+$I169)-(DATEVALUE($H168)+$I168))&lt;DATABASE!$J$6)),AND($H168=$H169,$O168=$O169,OR($I169&gt;DATABASE!$J$6,$I169&lt;DATABASE!$J$3))),AND(($H169-$H168)=1,OR($I169&lt;DATABASE!$I$6,((DATEVALUE($H169)+$I169)-(DATEVALUE($H168)+$I168))&lt;DATABASE!$J$6))),$A169=$A168),"LUAR JAM KERJA 2",IF(AND(OR(WEEKDAY($H169,2)=1,WEEKDAY($H169,2)=2,WEEKDAY($H169,2)=3,WEEKDAY($H169,2)=4,WEEKDAY($H169,2)=5),$I169&lt;=DATABASE!$J$3,$I169&gt;=DATABASE!$I$3),"JAM KERJA",IF(AND(WEEKDAY($H169,2)=6,$I169&lt;=DATABASE!$J$4,$I169&gt;=DATABASE!$I$4),"JAM KERJA","LUAR JAM KERJA 1")))))</f>
        <v>JAM KERJA</v>
      </c>
      <c r="M169" s="33">
        <f>IF('DATA ACCURATE'!T172&lt;&gt;"",IF('DATA ACCURATE'!T172&gt;100,'DATA ACCURATE'!T172/10,'DATA ACCURATE'!T172),"")</f>
        <v>32</v>
      </c>
      <c r="N169" t="str">
        <f>IF(M169="","",IF(M169&lt;=DATABASE!$I$9,"LOKAL",IF(M169&lt;DATABASE!$J$9,"LUAR KOTA 1",IF($M169&gt;=DATABASE!$J$9,"LUAR KOTA 2",""))))</f>
        <v>LUAR KOTA 1</v>
      </c>
      <c r="O169" s="38" t="str">
        <f>IF('DATA ACCURATE'!L172&lt;&gt;"",'DATA ACCURATE'!L172,"")</f>
        <v>PT Aya Sophia-Rusunawa Sawah Besar</v>
      </c>
      <c r="Q169" s="38">
        <f t="shared" si="14"/>
        <v>0</v>
      </c>
      <c r="R169" s="38">
        <f t="shared" si="14"/>
        <v>0</v>
      </c>
      <c r="S169" s="38">
        <f t="shared" si="14"/>
        <v>0</v>
      </c>
      <c r="T169" s="38">
        <f t="shared" si="14"/>
        <v>1</v>
      </c>
      <c r="U169" s="38">
        <f t="shared" si="15"/>
        <v>0</v>
      </c>
      <c r="V169" s="38">
        <f t="shared" si="15"/>
        <v>1</v>
      </c>
      <c r="W169" s="38">
        <f t="shared" si="15"/>
        <v>0</v>
      </c>
      <c r="X169" s="38">
        <f t="shared" si="16"/>
        <v>1</v>
      </c>
      <c r="Y169" s="38">
        <f t="shared" si="16"/>
        <v>0</v>
      </c>
      <c r="Z169" s="38">
        <f t="shared" si="16"/>
        <v>0</v>
      </c>
      <c r="AA169" s="38">
        <f t="shared" si="16"/>
        <v>0</v>
      </c>
      <c r="AB169" s="38">
        <f t="shared" si="17"/>
        <v>0</v>
      </c>
      <c r="AC169" s="38">
        <f t="shared" si="18"/>
        <v>0</v>
      </c>
      <c r="AD169" s="38" t="str">
        <f t="shared" si="19"/>
        <v>000101010000</v>
      </c>
    </row>
    <row r="170" spans="1:30">
      <c r="A170" s="9" t="str">
        <f>IF('DATA ACCURATE'!A173&lt;&gt;"",'DATA ACCURATE'!A173,"")</f>
        <v>SURYANTO</v>
      </c>
      <c r="B170" s="9" t="str">
        <f>IF('DATA ACCURATE'!D173&lt;&gt;"",'DATA ACCURATE'!D173,"")</f>
        <v>K1906931</v>
      </c>
      <c r="C170" s="38" t="str">
        <f>IF($AD170="000000000000","",INDEX(DATABASE!$W$12:$W$71,MATCH($AD170,DATABASE!$V$12:$V$71,0)))</f>
        <v>C01</v>
      </c>
      <c r="D170" s="34">
        <f>IF(C170="","",IF(E170="",INDEX(DATABASE!$AF$13:$AF$62,MATCH($C170,DATABASE!$AC$13:$AC$62,0)),IF(E170="2x D11",INDEX(DATABASE!$AF$13:$AF$62,MATCH($C170,DATABASE!$AC$13:$AC$62,0))+2*DATABASE!$AF$62,IF(E170="3x D11",INDEX(DATABASE!$AF$13:$AF$62,MATCH($C170,DATABASE!$AC$13:$AC$62,0))+3*DATABASE!$AF$62,""))))</f>
        <v>9100</v>
      </c>
      <c r="E170" s="38" t="str">
        <f>IF(AND($K170="Y",$G170&lt;&gt;"UNYIL",$F170&lt;DATABASE!$O$8),"2x D11",IF(AND($K170="Y",$G170&lt;&gt;"UNYIL",$F170&gt;=DATABASE!$O$8),"3x D11",""))</f>
        <v/>
      </c>
      <c r="F170" s="9">
        <f>IF('DATA ACCURATE'!N173&lt;&gt;"",'DATA ACCURATE'!N173,"")</f>
        <v>7.5</v>
      </c>
      <c r="G170" t="str">
        <f>IF(F170="","",IF(F170&lt;=DATABASE!$I$8,"UNYIL",IF(F170&lt;=DATABASE!$J$8,"KECIL",IF(F170&lt;DATABASE!$K$8,"TANGGUNG",IF(F170&gt;=DATABASE!$K$8,"BESAR","")))))</f>
        <v>BESAR</v>
      </c>
      <c r="H170" s="16" t="str">
        <f>IF('DATA ACCURATE'!J173&lt;&gt;"",'DATA ACCURATE'!J173,"")</f>
        <v>04 OKT 2019</v>
      </c>
      <c r="I170" s="35">
        <f>IF(B170&lt;&gt;"",IFERROR(VLOOKUP(B170,'DATA TIMBANGAN'!G:M,7,FALSE),VLOOKUP(B170,'DATA TIMBANGAN'!G:M,7)),"")</f>
        <v>0.40447916666666667</v>
      </c>
      <c r="J170" s="25" t="str">
        <f>IF(H170&lt;&gt;"",IFERROR(INDEX(DATABASE!$Z$19:$Z$38,MATCH(DATEVALUE(H170),DATABASE!$AA$19:$AA$38,0)),INDEX(DATABASE!$Z$12:$Z$18,MATCH(WEEKDAY(H170,2),DATABASE!$AA$12:$AA$18,0))),"")</f>
        <v>JUMAT</v>
      </c>
      <c r="K170" s="25" t="str">
        <f>IF('DATA ACCURATE'!V173&lt;&gt;"",'DATA ACCURATE'!V173,"")</f>
        <v>N</v>
      </c>
      <c r="L170" s="80" t="str">
        <f>IF($H170="","",IF(OR($J170="LIBUR",AND($L169="LIBUR",$O169=$O170)),"LIBUR",IF(AND(OR($L169="LUAR JAM KERJA 1",$L169="LUAR JAM KERJA 2"),OR(OR(AND($H169=$H170,AND(OR($I170&gt;DATABASE!$J$3,$I170&lt;DATABASE!$J$6),((DATEVALUE($H170)+$I170)-(DATEVALUE($H169)+$I169))&lt;DATABASE!$J$6)),AND($H169=$H170,$O169=$O170,OR($I170&gt;DATABASE!$J$6,$I170&lt;DATABASE!$J$3))),AND(($H170-$H169)=1,OR($I170&lt;DATABASE!$I$6,((DATEVALUE($H170)+$I170)-(DATEVALUE($H169)+$I169))&lt;DATABASE!$J$6))),$A170=$A169),"LUAR JAM KERJA 2",IF(AND(OR(WEEKDAY($H170,2)=1,WEEKDAY($H170,2)=2,WEEKDAY($H170,2)=3,WEEKDAY($H170,2)=4,WEEKDAY($H170,2)=5),$I170&lt;=DATABASE!$J$3,$I170&gt;=DATABASE!$I$3),"JAM KERJA",IF(AND(WEEKDAY($H170,2)=6,$I170&lt;=DATABASE!$J$4,$I170&gt;=DATABASE!$I$4),"JAM KERJA","LUAR JAM KERJA 1")))))</f>
        <v>JAM KERJA</v>
      </c>
      <c r="M170" s="33">
        <f>IF('DATA ACCURATE'!T173&lt;&gt;"",IF('DATA ACCURATE'!T173&gt;100,'DATA ACCURATE'!T173/10,'DATA ACCURATE'!T173),"")</f>
        <v>1</v>
      </c>
      <c r="N170" t="str">
        <f>IF(M170="","",IF(M170&lt;=DATABASE!$I$9,"LOKAL",IF(M170&lt;DATABASE!$J$9,"LUAR KOTA 1",IF($M170&gt;=DATABASE!$J$9,"LUAR KOTA 2",""))))</f>
        <v>LOKAL</v>
      </c>
      <c r="O170" s="38" t="str">
        <f>IF('DATA ACCURATE'!L173&lt;&gt;"",'DATA ACCURATE'!L173,"")</f>
        <v>Jati Kencana CV-Akses Depo Gembongan</v>
      </c>
      <c r="Q170" s="38">
        <f t="shared" si="14"/>
        <v>0</v>
      </c>
      <c r="R170" s="38">
        <f t="shared" si="14"/>
        <v>0</v>
      </c>
      <c r="S170" s="38">
        <f t="shared" si="14"/>
        <v>0</v>
      </c>
      <c r="T170" s="38">
        <f t="shared" si="14"/>
        <v>1</v>
      </c>
      <c r="U170" s="38">
        <f t="shared" si="15"/>
        <v>1</v>
      </c>
      <c r="V170" s="38">
        <f t="shared" si="15"/>
        <v>0</v>
      </c>
      <c r="W170" s="38">
        <f t="shared" si="15"/>
        <v>0</v>
      </c>
      <c r="X170" s="38">
        <f t="shared" si="16"/>
        <v>1</v>
      </c>
      <c r="Y170" s="38">
        <f t="shared" si="16"/>
        <v>0</v>
      </c>
      <c r="Z170" s="38">
        <f t="shared" si="16"/>
        <v>0</v>
      </c>
      <c r="AA170" s="38">
        <f t="shared" si="16"/>
        <v>0</v>
      </c>
      <c r="AB170" s="38">
        <f t="shared" si="17"/>
        <v>0</v>
      </c>
      <c r="AC170" s="38">
        <f t="shared" si="18"/>
        <v>0</v>
      </c>
      <c r="AD170" s="38" t="str">
        <f t="shared" si="19"/>
        <v>000110010000</v>
      </c>
    </row>
    <row r="171" spans="1:30">
      <c r="A171" s="9" t="str">
        <f>IF('DATA ACCURATE'!A174&lt;&gt;"",'DATA ACCURATE'!A174,"")</f>
        <v>SURYANTO</v>
      </c>
      <c r="B171" s="9" t="str">
        <f>IF('DATA ACCURATE'!D174&lt;&gt;"",'DATA ACCURATE'!D174,"")</f>
        <v>K1906936</v>
      </c>
      <c r="C171" s="38" t="str">
        <f>IF($AD171="000000000000","",INDEX(DATABASE!$W$12:$W$71,MATCH($AD171,DATABASE!$V$12:$V$71,0)))</f>
        <v>B04</v>
      </c>
      <c r="D171" s="34">
        <f>IF(C171="","",IF(E171="",INDEX(DATABASE!$AF$13:$AF$62,MATCH($C171,DATABASE!$AC$13:$AC$62,0)),IF(E171="2x D11",INDEX(DATABASE!$AF$13:$AF$62,MATCH($C171,DATABASE!$AC$13:$AC$62,0))+2*DATABASE!$AF$62,IF(E171="3x D11",INDEX(DATABASE!$AF$13:$AF$62,MATCH($C171,DATABASE!$AC$13:$AC$62,0))+3*DATABASE!$AF$62,""))))</f>
        <v>10600</v>
      </c>
      <c r="E171" s="38" t="str">
        <f>IF(AND($K171="Y",$G171&lt;&gt;"UNYIL",$F171&lt;DATABASE!$O$8),"2x D11",IF(AND($K171="Y",$G171&lt;&gt;"UNYIL",$F171&gt;=DATABASE!$O$8),"3x D11",""))</f>
        <v/>
      </c>
      <c r="F171" s="9">
        <f>IF('DATA ACCURATE'!N174&lt;&gt;"",'DATA ACCURATE'!N174,"")</f>
        <v>6.5</v>
      </c>
      <c r="G171" t="str">
        <f>IF(F171="","",IF(F171&lt;=DATABASE!$I$8,"UNYIL",IF(F171&lt;=DATABASE!$J$8,"KECIL",IF(F171&lt;DATABASE!$K$8,"TANGGUNG",IF(F171&gt;=DATABASE!$K$8,"BESAR","")))))</f>
        <v>TANGGUNG</v>
      </c>
      <c r="H171" s="16" t="str">
        <f>IF('DATA ACCURATE'!J174&lt;&gt;"",'DATA ACCURATE'!J174,"")</f>
        <v>04 OKT 2019</v>
      </c>
      <c r="I171" s="35">
        <f>IF(B171&lt;&gt;"",IFERROR(VLOOKUP(B171,'DATA TIMBANGAN'!G:M,7,FALSE),VLOOKUP(B171,'DATA TIMBANGAN'!G:M,7)),"")</f>
        <v>0.4443171296296296</v>
      </c>
      <c r="J171" s="25" t="str">
        <f>IF(H171&lt;&gt;"",IFERROR(INDEX(DATABASE!$Z$19:$Z$38,MATCH(DATEVALUE(H171),DATABASE!$AA$19:$AA$38,0)),INDEX(DATABASE!$Z$12:$Z$18,MATCH(WEEKDAY(H171,2),DATABASE!$AA$12:$AA$18,0))),"")</f>
        <v>JUMAT</v>
      </c>
      <c r="K171" s="25" t="str">
        <f>IF('DATA ACCURATE'!V174&lt;&gt;"",'DATA ACCURATE'!V174,"")</f>
        <v>N</v>
      </c>
      <c r="L171" s="80" t="str">
        <f>IF($H171="","",IF(OR($J171="LIBUR",AND($L170="LIBUR",$O170=$O171)),"LIBUR",IF(AND(OR($L170="LUAR JAM KERJA 1",$L170="LUAR JAM KERJA 2"),OR(OR(AND($H170=$H171,AND(OR($I171&gt;DATABASE!$J$3,$I171&lt;DATABASE!$J$6),((DATEVALUE($H171)+$I171)-(DATEVALUE($H170)+$I170))&lt;DATABASE!$J$6)),AND($H170=$H171,$O170=$O171,OR($I171&gt;DATABASE!$J$6,$I171&lt;DATABASE!$J$3))),AND(($H171-$H170)=1,OR($I171&lt;DATABASE!$I$6,((DATEVALUE($H171)+$I171)-(DATEVALUE($H170)+$I170))&lt;DATABASE!$J$6))),$A171=$A170),"LUAR JAM KERJA 2",IF(AND(OR(WEEKDAY($H171,2)=1,WEEKDAY($H171,2)=2,WEEKDAY($H171,2)=3,WEEKDAY($H171,2)=4,WEEKDAY($H171,2)=5),$I171&lt;=DATABASE!$J$3,$I171&gt;=DATABASE!$I$3),"JAM KERJA",IF(AND(WEEKDAY($H171,2)=6,$I171&lt;=DATABASE!$J$4,$I171&gt;=DATABASE!$I$4),"JAM KERJA","LUAR JAM KERJA 1")))))</f>
        <v>JAM KERJA</v>
      </c>
      <c r="M171" s="33">
        <f>IF('DATA ACCURATE'!T174&lt;&gt;"",IF('DATA ACCURATE'!T174&gt;100,'DATA ACCURATE'!T174/10,'DATA ACCURATE'!T174),"")</f>
        <v>30</v>
      </c>
      <c r="N171" t="str">
        <f>IF(M171="","",IF(M171&lt;=DATABASE!$I$9,"LOKAL",IF(M171&lt;DATABASE!$J$9,"LUAR KOTA 1",IF($M171&gt;=DATABASE!$J$9,"LUAR KOTA 2",""))))</f>
        <v>LUAR KOTA 1</v>
      </c>
      <c r="O171" s="38" t="str">
        <f>IF('DATA ACCURATE'!L174&lt;&gt;"",'DATA ACCURATE'!L174,"")</f>
        <v>CV Anur Mandiri-Sungai Gobag Bancak</v>
      </c>
      <c r="Q171" s="38">
        <f t="shared" si="14"/>
        <v>0</v>
      </c>
      <c r="R171" s="38">
        <f t="shared" si="14"/>
        <v>0</v>
      </c>
      <c r="S171" s="38">
        <f t="shared" si="14"/>
        <v>1</v>
      </c>
      <c r="T171" s="38">
        <f t="shared" si="14"/>
        <v>0</v>
      </c>
      <c r="U171" s="38">
        <f t="shared" si="15"/>
        <v>0</v>
      </c>
      <c r="V171" s="38">
        <f t="shared" si="15"/>
        <v>1</v>
      </c>
      <c r="W171" s="38">
        <f t="shared" si="15"/>
        <v>0</v>
      </c>
      <c r="X171" s="38">
        <f t="shared" si="16"/>
        <v>1</v>
      </c>
      <c r="Y171" s="38">
        <f t="shared" si="16"/>
        <v>0</v>
      </c>
      <c r="Z171" s="38">
        <f t="shared" si="16"/>
        <v>0</v>
      </c>
      <c r="AA171" s="38">
        <f t="shared" si="16"/>
        <v>0</v>
      </c>
      <c r="AB171" s="38">
        <f t="shared" si="17"/>
        <v>0</v>
      </c>
      <c r="AC171" s="38">
        <f t="shared" si="18"/>
        <v>0</v>
      </c>
      <c r="AD171" s="38" t="str">
        <f t="shared" si="19"/>
        <v>001001010000</v>
      </c>
    </row>
    <row r="172" spans="1:30">
      <c r="A172" s="9" t="str">
        <f>IF('DATA ACCURATE'!A175&lt;&gt;"",'DATA ACCURATE'!A175,"")</f>
        <v>SURYANTO</v>
      </c>
      <c r="B172" s="9" t="str">
        <f>IF('DATA ACCURATE'!D175&lt;&gt;"",'DATA ACCURATE'!D175,"")</f>
        <v>K1906956</v>
      </c>
      <c r="C172" s="38" t="str">
        <f>IF($AD172="000000000000","",INDEX(DATABASE!$W$12:$W$71,MATCH($AD172,DATABASE!$V$12:$V$71,0)))</f>
        <v>B01</v>
      </c>
      <c r="D172" s="34">
        <f>IF(C172="","",IF(E172="",INDEX(DATABASE!$AF$13:$AF$62,MATCH($C172,DATABASE!$AC$13:$AC$62,0)),IF(E172="2x D11",INDEX(DATABASE!$AF$13:$AF$62,MATCH($C172,DATABASE!$AC$13:$AC$62,0))+2*DATABASE!$AF$62,IF(E172="3x D11",INDEX(DATABASE!$AF$13:$AF$62,MATCH($C172,DATABASE!$AC$13:$AC$62,0))+3*DATABASE!$AF$62,""))))</f>
        <v>7600</v>
      </c>
      <c r="E172" s="38" t="str">
        <f>IF(AND($K172="Y",$G172&lt;&gt;"UNYIL",$F172&lt;DATABASE!$O$8),"2x D11",IF(AND($K172="Y",$G172&lt;&gt;"UNYIL",$F172&gt;=DATABASE!$O$8),"3x D11",""))</f>
        <v/>
      </c>
      <c r="F172" s="9">
        <f>IF('DATA ACCURATE'!N175&lt;&gt;"",'DATA ACCURATE'!N175,"")</f>
        <v>6.5</v>
      </c>
      <c r="G172" t="str">
        <f>IF(F172="","",IF(F172&lt;=DATABASE!$I$8,"UNYIL",IF(F172&lt;=DATABASE!$J$8,"KECIL",IF(F172&lt;DATABASE!$K$8,"TANGGUNG",IF(F172&gt;=DATABASE!$K$8,"BESAR","")))))</f>
        <v>TANGGUNG</v>
      </c>
      <c r="H172" s="16" t="str">
        <f>IF('DATA ACCURATE'!J175&lt;&gt;"",'DATA ACCURATE'!J175,"")</f>
        <v>04 OKT 2019</v>
      </c>
      <c r="I172" s="35">
        <f>IF(B172&lt;&gt;"",IFERROR(VLOOKUP(B172,'DATA TIMBANGAN'!G:M,7,FALSE),VLOOKUP(B172,'DATA TIMBANGAN'!G:M,7)),"")</f>
        <v>0.60243055555555558</v>
      </c>
      <c r="J172" s="25" t="str">
        <f>IF(H172&lt;&gt;"",IFERROR(INDEX(DATABASE!$Z$19:$Z$38,MATCH(DATEVALUE(H172),DATABASE!$AA$19:$AA$38,0)),INDEX(DATABASE!$Z$12:$Z$18,MATCH(WEEKDAY(H172,2),DATABASE!$AA$12:$AA$18,0))),"")</f>
        <v>JUMAT</v>
      </c>
      <c r="K172" s="25" t="str">
        <f>IF('DATA ACCURATE'!V175&lt;&gt;"",'DATA ACCURATE'!V175,"")</f>
        <v>N</v>
      </c>
      <c r="L172" s="80" t="str">
        <f>IF($H172="","",IF(OR($J172="LIBUR",AND($L171="LIBUR",$O171=$O172)),"LIBUR",IF(AND(OR($L171="LUAR JAM KERJA 1",$L171="LUAR JAM KERJA 2"),OR(OR(AND($H171=$H172,AND(OR($I172&gt;DATABASE!$J$3,$I172&lt;DATABASE!$J$6),((DATEVALUE($H172)+$I172)-(DATEVALUE($H171)+$I171))&lt;DATABASE!$J$6)),AND($H171=$H172,$O171=$O172,OR($I172&gt;DATABASE!$J$6,$I172&lt;DATABASE!$J$3))),AND(($H172-$H171)=1,OR($I172&lt;DATABASE!$I$6,((DATEVALUE($H172)+$I172)-(DATEVALUE($H171)+$I171))&lt;DATABASE!$J$6))),$A172=$A171),"LUAR JAM KERJA 2",IF(AND(OR(WEEKDAY($H172,2)=1,WEEKDAY($H172,2)=2,WEEKDAY($H172,2)=3,WEEKDAY($H172,2)=4,WEEKDAY($H172,2)=5),$I172&lt;=DATABASE!$J$3,$I172&gt;=DATABASE!$I$3),"JAM KERJA",IF(AND(WEEKDAY($H172,2)=6,$I172&lt;=DATABASE!$J$4,$I172&gt;=DATABASE!$I$4),"JAM KERJA","LUAR JAM KERJA 1")))))</f>
        <v>JAM KERJA</v>
      </c>
      <c r="M172" s="33">
        <f>IF('DATA ACCURATE'!T175&lt;&gt;"",IF('DATA ACCURATE'!T175&gt;100,'DATA ACCURATE'!T175/10,'DATA ACCURATE'!T175),"")</f>
        <v>17</v>
      </c>
      <c r="N172" t="str">
        <f>IF(M172="","",IF(M172&lt;=DATABASE!$I$9,"LOKAL",IF(M172&lt;DATABASE!$J$9,"LUAR KOTA 1",IF($M172&gt;=DATABASE!$J$9,"LUAR KOTA 2",""))))</f>
        <v>LOKAL</v>
      </c>
      <c r="O172" s="38" t="str">
        <f>IF('DATA ACCURATE'!L175&lt;&gt;"",'DATA ACCURATE'!L175,"")</f>
        <v>Antonius Bambang Bp-Ngijo, Gunungpati</v>
      </c>
      <c r="Q172" s="38">
        <f t="shared" si="14"/>
        <v>0</v>
      </c>
      <c r="R172" s="38">
        <f t="shared" si="14"/>
        <v>0</v>
      </c>
      <c r="S172" s="38">
        <f t="shared" si="14"/>
        <v>1</v>
      </c>
      <c r="T172" s="38">
        <f t="shared" si="14"/>
        <v>0</v>
      </c>
      <c r="U172" s="38">
        <f t="shared" si="15"/>
        <v>1</v>
      </c>
      <c r="V172" s="38">
        <f t="shared" si="15"/>
        <v>0</v>
      </c>
      <c r="W172" s="38">
        <f t="shared" si="15"/>
        <v>0</v>
      </c>
      <c r="X172" s="38">
        <f t="shared" si="16"/>
        <v>1</v>
      </c>
      <c r="Y172" s="38">
        <f t="shared" si="16"/>
        <v>0</v>
      </c>
      <c r="Z172" s="38">
        <f t="shared" si="16"/>
        <v>0</v>
      </c>
      <c r="AA172" s="38">
        <f t="shared" si="16"/>
        <v>0</v>
      </c>
      <c r="AB172" s="38">
        <f t="shared" si="17"/>
        <v>0</v>
      </c>
      <c r="AC172" s="38">
        <f t="shared" si="18"/>
        <v>0</v>
      </c>
      <c r="AD172" s="38" t="str">
        <f t="shared" si="19"/>
        <v>001010010000</v>
      </c>
    </row>
    <row r="173" spans="1:30">
      <c r="A173" s="9" t="str">
        <f>IF('DATA ACCURATE'!A176&lt;&gt;"",'DATA ACCURATE'!A176,"")</f>
        <v>SURYANTO</v>
      </c>
      <c r="B173" s="9" t="str">
        <f>IF('DATA ACCURATE'!D176&lt;&gt;"",'DATA ACCURATE'!D176,"")</f>
        <v>K1906974</v>
      </c>
      <c r="C173" s="38" t="str">
        <f>IF($AD173="000000000000","",INDEX(DATABASE!$W$12:$W$71,MATCH($AD173,DATABASE!$V$12:$V$71,0)))</f>
        <v>B02</v>
      </c>
      <c r="D173" s="34">
        <f>IF(C173="","",IF(E173="",INDEX(DATABASE!$AF$13:$AF$62,MATCH($C173,DATABASE!$AC$13:$AC$62,0)),IF(E173="2x D11",INDEX(DATABASE!$AF$13:$AF$62,MATCH($C173,DATABASE!$AC$13:$AC$62,0))+2*DATABASE!$AF$62,IF(E173="3x D11",INDEX(DATABASE!$AF$13:$AF$62,MATCH($C173,DATABASE!$AC$13:$AC$62,0))+3*DATABASE!$AF$62,""))))</f>
        <v>11300</v>
      </c>
      <c r="E173" s="38" t="str">
        <f>IF(AND($K173="Y",$G173&lt;&gt;"UNYIL",$F173&lt;DATABASE!$O$8),"2x D11",IF(AND($K173="Y",$G173&lt;&gt;"UNYIL",$F173&gt;=DATABASE!$O$8),"3x D11",""))</f>
        <v/>
      </c>
      <c r="F173" s="9">
        <f>IF('DATA ACCURATE'!N176&lt;&gt;"",'DATA ACCURATE'!N176,"")</f>
        <v>6.5</v>
      </c>
      <c r="G173" t="str">
        <f>IF(F173="","",IF(F173&lt;=DATABASE!$I$8,"UNYIL",IF(F173&lt;=DATABASE!$J$8,"KECIL",IF(F173&lt;DATABASE!$K$8,"TANGGUNG",IF(F173&gt;=DATABASE!$K$8,"BESAR","")))))</f>
        <v>TANGGUNG</v>
      </c>
      <c r="H173" s="16" t="str">
        <f>IF('DATA ACCURATE'!J176&lt;&gt;"",'DATA ACCURATE'!J176,"")</f>
        <v>04 OKT 2019</v>
      </c>
      <c r="I173" s="35">
        <f>IF(B173&lt;&gt;"",IFERROR(VLOOKUP(B173,'DATA TIMBANGAN'!G:M,7,FALSE),VLOOKUP(B173,'DATA TIMBANGAN'!G:M,7)),"")</f>
        <v>0.81451388888888887</v>
      </c>
      <c r="J173" s="25" t="str">
        <f>IF(H173&lt;&gt;"",IFERROR(INDEX(DATABASE!$Z$19:$Z$38,MATCH(DATEVALUE(H173),DATABASE!$AA$19:$AA$38,0)),INDEX(DATABASE!$Z$12:$Z$18,MATCH(WEEKDAY(H173,2),DATABASE!$AA$12:$AA$18,0))),"")</f>
        <v>JUMAT</v>
      </c>
      <c r="K173" s="25" t="str">
        <f>IF('DATA ACCURATE'!V176&lt;&gt;"",'DATA ACCURATE'!V176,"")</f>
        <v>N</v>
      </c>
      <c r="L173" s="80" t="str">
        <f>IF($H173="","",IF(OR($J173="LIBUR",AND($L172="LIBUR",$O172=$O173)),"LIBUR",IF(AND(OR($L172="LUAR JAM KERJA 1",$L172="LUAR JAM KERJA 2"),OR(OR(AND($H172=$H173,AND(OR($I173&gt;DATABASE!$J$3,$I173&lt;DATABASE!$J$6),((DATEVALUE($H173)+$I173)-(DATEVALUE($H172)+$I172))&lt;DATABASE!$J$6)),AND($H172=$H173,$O172=$O173,OR($I173&gt;DATABASE!$J$6,$I173&lt;DATABASE!$J$3))),AND(($H173-$H172)=1,OR($I173&lt;DATABASE!$I$6,((DATEVALUE($H173)+$I173)-(DATEVALUE($H172)+$I172))&lt;DATABASE!$J$6))),$A173=$A172),"LUAR JAM KERJA 2",IF(AND(OR(WEEKDAY($H173,2)=1,WEEKDAY($H173,2)=2,WEEKDAY($H173,2)=3,WEEKDAY($H173,2)=4,WEEKDAY($H173,2)=5),$I173&lt;=DATABASE!$J$3,$I173&gt;=DATABASE!$I$3),"JAM KERJA",IF(AND(WEEKDAY($H173,2)=6,$I173&lt;=DATABASE!$J$4,$I173&gt;=DATABASE!$I$4),"JAM KERJA","LUAR JAM KERJA 1")))))</f>
        <v>LUAR JAM KERJA 1</v>
      </c>
      <c r="M173" s="33">
        <f>IF('DATA ACCURATE'!T176&lt;&gt;"",IF('DATA ACCURATE'!T176&gt;100,'DATA ACCURATE'!T176/10,'DATA ACCURATE'!T176),"")</f>
        <v>17</v>
      </c>
      <c r="N173" t="str">
        <f>IF(M173="","",IF(M173&lt;=DATABASE!$I$9,"LOKAL",IF(M173&lt;DATABASE!$J$9,"LUAR KOTA 1",IF($M173&gt;=DATABASE!$J$9,"LUAR KOTA 2",""))))</f>
        <v>LOKAL</v>
      </c>
      <c r="O173" s="38" t="str">
        <f>IF('DATA ACCURATE'!L176&lt;&gt;"",'DATA ACCURATE'!L176,"")</f>
        <v>Antonius Bambang Bp-Ngijo, Gunungpati</v>
      </c>
      <c r="Q173" s="38">
        <f t="shared" si="14"/>
        <v>0</v>
      </c>
      <c r="R173" s="38">
        <f t="shared" si="14"/>
        <v>0</v>
      </c>
      <c r="S173" s="38">
        <f t="shared" si="14"/>
        <v>1</v>
      </c>
      <c r="T173" s="38">
        <f t="shared" si="14"/>
        <v>0</v>
      </c>
      <c r="U173" s="38">
        <f t="shared" si="15"/>
        <v>1</v>
      </c>
      <c r="V173" s="38">
        <f t="shared" si="15"/>
        <v>0</v>
      </c>
      <c r="W173" s="38">
        <f t="shared" si="15"/>
        <v>0</v>
      </c>
      <c r="X173" s="38">
        <f t="shared" si="16"/>
        <v>0</v>
      </c>
      <c r="Y173" s="38">
        <f t="shared" si="16"/>
        <v>1</v>
      </c>
      <c r="Z173" s="38">
        <f t="shared" si="16"/>
        <v>0</v>
      </c>
      <c r="AA173" s="38">
        <f t="shared" si="16"/>
        <v>0</v>
      </c>
      <c r="AB173" s="38">
        <f t="shared" si="17"/>
        <v>0</v>
      </c>
      <c r="AC173" s="38">
        <f t="shared" si="18"/>
        <v>0</v>
      </c>
      <c r="AD173" s="38" t="str">
        <f t="shared" si="19"/>
        <v>001010001000</v>
      </c>
    </row>
    <row r="174" spans="1:30">
      <c r="A174" s="9" t="str">
        <f>IF('DATA ACCURATE'!A177&lt;&gt;"",'DATA ACCURATE'!A177,"")</f>
        <v>SURYANTO</v>
      </c>
      <c r="B174" s="9" t="str">
        <f>IF('DATA ACCURATE'!D177&lt;&gt;"",'DATA ACCURATE'!D177,"")</f>
        <v>K1906990</v>
      </c>
      <c r="C174" s="38" t="str">
        <f>IF($AD174="000000000000","",INDEX(DATABASE!$W$12:$W$71,MATCH($AD174,DATABASE!$V$12:$V$71,0)))</f>
        <v>C01</v>
      </c>
      <c r="D174" s="34">
        <f>IF(C174="","",IF(E174="",INDEX(DATABASE!$AF$13:$AF$62,MATCH($C174,DATABASE!$AC$13:$AC$62,0)),IF(E174="2x D11",INDEX(DATABASE!$AF$13:$AF$62,MATCH($C174,DATABASE!$AC$13:$AC$62,0))+2*DATABASE!$AF$62,IF(E174="3x D11",INDEX(DATABASE!$AF$13:$AF$62,MATCH($C174,DATABASE!$AC$13:$AC$62,0))+3*DATABASE!$AF$62,""))))</f>
        <v>9100</v>
      </c>
      <c r="E174" s="38" t="str">
        <f>IF(AND($K174="Y",$G174&lt;&gt;"UNYIL",$F174&lt;DATABASE!$O$8),"2x D11",IF(AND($K174="Y",$G174&lt;&gt;"UNYIL",$F174&gt;=DATABASE!$O$8),"3x D11",""))</f>
        <v/>
      </c>
      <c r="F174" s="9">
        <f>IF('DATA ACCURATE'!N177&lt;&gt;"",'DATA ACCURATE'!N177,"")</f>
        <v>7.5</v>
      </c>
      <c r="G174" t="str">
        <f>IF(F174="","",IF(F174&lt;=DATABASE!$I$8,"UNYIL",IF(F174&lt;=DATABASE!$J$8,"KECIL",IF(F174&lt;DATABASE!$K$8,"TANGGUNG",IF(F174&gt;=DATABASE!$K$8,"BESAR","")))))</f>
        <v>BESAR</v>
      </c>
      <c r="H174" s="16" t="str">
        <f>IF('DATA ACCURATE'!J177&lt;&gt;"",'DATA ACCURATE'!J177,"")</f>
        <v>05 OKT 2019</v>
      </c>
      <c r="I174" s="35">
        <f>IF(B174&lt;&gt;"",IFERROR(VLOOKUP(B174,'DATA TIMBANGAN'!G:M,7,FALSE),VLOOKUP(B174,'DATA TIMBANGAN'!G:M,7)),"")</f>
        <v>0.40050925925925923</v>
      </c>
      <c r="J174" s="25" t="str">
        <f>IF(H174&lt;&gt;"",IFERROR(INDEX(DATABASE!$Z$19:$Z$38,MATCH(DATEVALUE(H174),DATABASE!$AA$19:$AA$38,0)),INDEX(DATABASE!$Z$12:$Z$18,MATCH(WEEKDAY(H174,2),DATABASE!$AA$12:$AA$18,0))),"")</f>
        <v>SABTU</v>
      </c>
      <c r="K174" s="25" t="str">
        <f>IF('DATA ACCURATE'!V177&lt;&gt;"",'DATA ACCURATE'!V177,"")</f>
        <v>N</v>
      </c>
      <c r="L174" s="80" t="str">
        <f>IF($H174="","",IF(OR($J174="LIBUR",AND($L173="LIBUR",$O173=$O174)),"LIBUR",IF(AND(OR($L173="LUAR JAM KERJA 1",$L173="LUAR JAM KERJA 2"),OR(OR(AND($H173=$H174,AND(OR($I174&gt;DATABASE!$J$3,$I174&lt;DATABASE!$J$6),((DATEVALUE($H174)+$I174)-(DATEVALUE($H173)+$I173))&lt;DATABASE!$J$6)),AND($H173=$H174,$O173=$O174,OR($I174&gt;DATABASE!$J$6,$I174&lt;DATABASE!$J$3))),AND(($H174-$H173)=1,OR($I174&lt;DATABASE!$I$6,((DATEVALUE($H174)+$I174)-(DATEVALUE($H173)+$I173))&lt;DATABASE!$J$6))),$A174=$A173),"LUAR JAM KERJA 2",IF(AND(OR(WEEKDAY($H174,2)=1,WEEKDAY($H174,2)=2,WEEKDAY($H174,2)=3,WEEKDAY($H174,2)=4,WEEKDAY($H174,2)=5),$I174&lt;=DATABASE!$J$3,$I174&gt;=DATABASE!$I$3),"JAM KERJA",IF(AND(WEEKDAY($H174,2)=6,$I174&lt;=DATABASE!$J$4,$I174&gt;=DATABASE!$I$4),"JAM KERJA","LUAR JAM KERJA 1")))))</f>
        <v>JAM KERJA</v>
      </c>
      <c r="M174" s="33">
        <f>IF('DATA ACCURATE'!T177&lt;&gt;"",IF('DATA ACCURATE'!T177&gt;100,'DATA ACCURATE'!T177/10,'DATA ACCURATE'!T177),"")</f>
        <v>5</v>
      </c>
      <c r="N174" t="str">
        <f>IF(M174="","",IF(M174&lt;=DATABASE!$I$9,"LOKAL",IF(M174&lt;DATABASE!$J$9,"LUAR KOTA 1",IF($M174&gt;=DATABASE!$J$9,"LUAR KOTA 2",""))))</f>
        <v>LOKAL</v>
      </c>
      <c r="O174" s="38" t="str">
        <f>IF('DATA ACCURATE'!L177&lt;&gt;"",'DATA ACCURATE'!L177,"")</f>
        <v>Giono Bp-Lemah Ireng</v>
      </c>
      <c r="Q174" s="38">
        <f t="shared" si="14"/>
        <v>0</v>
      </c>
      <c r="R174" s="38">
        <f t="shared" si="14"/>
        <v>0</v>
      </c>
      <c r="S174" s="38">
        <f t="shared" si="14"/>
        <v>0</v>
      </c>
      <c r="T174" s="38">
        <f t="shared" si="14"/>
        <v>1</v>
      </c>
      <c r="U174" s="38">
        <f t="shared" si="15"/>
        <v>1</v>
      </c>
      <c r="V174" s="38">
        <f t="shared" si="15"/>
        <v>0</v>
      </c>
      <c r="W174" s="38">
        <f t="shared" si="15"/>
        <v>0</v>
      </c>
      <c r="X174" s="38">
        <f t="shared" si="16"/>
        <v>1</v>
      </c>
      <c r="Y174" s="38">
        <f t="shared" si="16"/>
        <v>0</v>
      </c>
      <c r="Z174" s="38">
        <f t="shared" si="16"/>
        <v>0</v>
      </c>
      <c r="AA174" s="38">
        <f t="shared" si="16"/>
        <v>0</v>
      </c>
      <c r="AB174" s="38">
        <f t="shared" si="17"/>
        <v>0</v>
      </c>
      <c r="AC174" s="38">
        <f t="shared" si="18"/>
        <v>0</v>
      </c>
      <c r="AD174" s="38" t="str">
        <f t="shared" si="19"/>
        <v>000110010000</v>
      </c>
    </row>
    <row r="175" spans="1:30">
      <c r="A175" s="9" t="str">
        <f>IF('DATA ACCURATE'!A178&lt;&gt;"",'DATA ACCURATE'!A178,"")</f>
        <v>SURYANTO</v>
      </c>
      <c r="B175" s="9" t="str">
        <f>IF('DATA ACCURATE'!D178&lt;&gt;"",'DATA ACCURATE'!D178,"")</f>
        <v>K1907001</v>
      </c>
      <c r="C175" s="38" t="str">
        <f>IF($AD175="000000000000","",INDEX(DATABASE!$W$12:$W$71,MATCH($AD175,DATABASE!$V$12:$V$71,0)))</f>
        <v>B04</v>
      </c>
      <c r="D175" s="34">
        <f>IF(C175="","",IF(E175="",INDEX(DATABASE!$AF$13:$AF$62,MATCH($C175,DATABASE!$AC$13:$AC$62,0)),IF(E175="2x D11",INDEX(DATABASE!$AF$13:$AF$62,MATCH($C175,DATABASE!$AC$13:$AC$62,0))+2*DATABASE!$AF$62,IF(E175="3x D11",INDEX(DATABASE!$AF$13:$AF$62,MATCH($C175,DATABASE!$AC$13:$AC$62,0))+3*DATABASE!$AF$62,""))))</f>
        <v>10600</v>
      </c>
      <c r="E175" s="38" t="str">
        <f>IF(AND($K175="Y",$G175&lt;&gt;"UNYIL",$F175&lt;DATABASE!$O$8),"2x D11",IF(AND($K175="Y",$G175&lt;&gt;"UNYIL",$F175&gt;=DATABASE!$O$8),"3x D11",""))</f>
        <v/>
      </c>
      <c r="F175" s="9">
        <f>IF('DATA ACCURATE'!N178&lt;&gt;"",'DATA ACCURATE'!N178,"")</f>
        <v>6.5</v>
      </c>
      <c r="G175" t="str">
        <f>IF(F175="","",IF(F175&lt;=DATABASE!$I$8,"UNYIL",IF(F175&lt;=DATABASE!$J$8,"KECIL",IF(F175&lt;DATABASE!$K$8,"TANGGUNG",IF(F175&gt;=DATABASE!$K$8,"BESAR","")))))</f>
        <v>TANGGUNG</v>
      </c>
      <c r="H175" s="16" t="str">
        <f>IF('DATA ACCURATE'!J178&lt;&gt;"",'DATA ACCURATE'!J178,"")</f>
        <v>05 OKT 2019</v>
      </c>
      <c r="I175" s="35">
        <f>IF(B175&lt;&gt;"",IFERROR(VLOOKUP(B175,'DATA TIMBANGAN'!G:M,7,FALSE),VLOOKUP(B175,'DATA TIMBANGAN'!G:M,7)),"")</f>
        <v>0.50836805555555553</v>
      </c>
      <c r="J175" s="25" t="str">
        <f>IF(H175&lt;&gt;"",IFERROR(INDEX(DATABASE!$Z$19:$Z$38,MATCH(DATEVALUE(H175),DATABASE!$AA$19:$AA$38,0)),INDEX(DATABASE!$Z$12:$Z$18,MATCH(WEEKDAY(H175,2),DATABASE!$AA$12:$AA$18,0))),"")</f>
        <v>SABTU</v>
      </c>
      <c r="K175" s="25" t="str">
        <f>IF('DATA ACCURATE'!V178&lt;&gt;"",'DATA ACCURATE'!V178,"")</f>
        <v>N</v>
      </c>
      <c r="L175" s="80" t="str">
        <f>IF($H175="","",IF(OR($J175="LIBUR",AND($L174="LIBUR",$O174=$O175)),"LIBUR",IF(AND(OR($L174="LUAR JAM KERJA 1",$L174="LUAR JAM KERJA 2"),OR(OR(AND($H174=$H175,AND(OR($I175&gt;DATABASE!$J$3,$I175&lt;DATABASE!$J$6),((DATEVALUE($H175)+$I175)-(DATEVALUE($H174)+$I174))&lt;DATABASE!$J$6)),AND($H174=$H175,$O174=$O175,OR($I175&gt;DATABASE!$J$6,$I175&lt;DATABASE!$J$3))),AND(($H175-$H174)=1,OR($I175&lt;DATABASE!$I$6,((DATEVALUE($H175)+$I175)-(DATEVALUE($H174)+$I174))&lt;DATABASE!$J$6))),$A175=$A174),"LUAR JAM KERJA 2",IF(AND(OR(WEEKDAY($H175,2)=1,WEEKDAY($H175,2)=2,WEEKDAY($H175,2)=3,WEEKDAY($H175,2)=4,WEEKDAY($H175,2)=5),$I175&lt;=DATABASE!$J$3,$I175&gt;=DATABASE!$I$3),"JAM KERJA",IF(AND(WEEKDAY($H175,2)=6,$I175&lt;=DATABASE!$J$4,$I175&gt;=DATABASE!$I$4),"JAM KERJA","LUAR JAM KERJA 1")))))</f>
        <v>JAM KERJA</v>
      </c>
      <c r="M175" s="33">
        <f>IF('DATA ACCURATE'!T178&lt;&gt;"",IF('DATA ACCURATE'!T178&gt;100,'DATA ACCURATE'!T178/10,'DATA ACCURATE'!T178),"")</f>
        <v>29</v>
      </c>
      <c r="N175" t="str">
        <f>IF(M175="","",IF(M175&lt;=DATABASE!$I$9,"LOKAL",IF(M175&lt;DATABASE!$J$9,"LUAR KOTA 1",IF($M175&gt;=DATABASE!$J$9,"LUAR KOTA 2",""))))</f>
        <v>LUAR KOTA 1</v>
      </c>
      <c r="O175" s="38" t="str">
        <f>IF('DATA ACCURATE'!L178&lt;&gt;"",'DATA ACCURATE'!L178,"")</f>
        <v>CV Pangudi Mulya-Banyukuning</v>
      </c>
      <c r="Q175" s="38">
        <f t="shared" si="14"/>
        <v>0</v>
      </c>
      <c r="R175" s="38">
        <f t="shared" si="14"/>
        <v>0</v>
      </c>
      <c r="S175" s="38">
        <f t="shared" si="14"/>
        <v>1</v>
      </c>
      <c r="T175" s="38">
        <f t="shared" si="14"/>
        <v>0</v>
      </c>
      <c r="U175" s="38">
        <f t="shared" si="15"/>
        <v>0</v>
      </c>
      <c r="V175" s="38">
        <f t="shared" si="15"/>
        <v>1</v>
      </c>
      <c r="W175" s="38">
        <f t="shared" si="15"/>
        <v>0</v>
      </c>
      <c r="X175" s="38">
        <f t="shared" si="16"/>
        <v>1</v>
      </c>
      <c r="Y175" s="38">
        <f t="shared" si="16"/>
        <v>0</v>
      </c>
      <c r="Z175" s="38">
        <f t="shared" si="16"/>
        <v>0</v>
      </c>
      <c r="AA175" s="38">
        <f t="shared" si="16"/>
        <v>0</v>
      </c>
      <c r="AB175" s="38">
        <f t="shared" si="17"/>
        <v>0</v>
      </c>
      <c r="AC175" s="38">
        <f t="shared" si="18"/>
        <v>0</v>
      </c>
      <c r="AD175" s="38" t="str">
        <f t="shared" si="19"/>
        <v>001001010000</v>
      </c>
    </row>
    <row r="176" spans="1:30">
      <c r="A176" s="9" t="str">
        <f>IF('DATA ACCURATE'!A179&lt;&gt;"",'DATA ACCURATE'!A179,"")</f>
        <v>SUYANTO</v>
      </c>
      <c r="B176" s="9" t="str">
        <f>IF('DATA ACCURATE'!D179&lt;&gt;"",'DATA ACCURATE'!D179,"")</f>
        <v>K1906857</v>
      </c>
      <c r="C176" s="38" t="str">
        <f>IF($AD176="000000000000","",INDEX(DATABASE!$W$12:$W$71,MATCH($AD176,DATABASE!$V$12:$V$71,0)))</f>
        <v>A04</v>
      </c>
      <c r="D176" s="34">
        <f>IF(C176="","",IF(E176="",INDEX(DATABASE!$AF$13:$AF$62,MATCH($C176,DATABASE!$AC$13:$AC$62,0)),IF(E176="2x D11",INDEX(DATABASE!$AF$13:$AF$62,MATCH($C176,DATABASE!$AC$13:$AC$62,0))+2*DATABASE!$AF$62,IF(E176="3x D11",INDEX(DATABASE!$AF$13:$AF$62,MATCH($C176,DATABASE!$AC$13:$AC$62,0))+3*DATABASE!$AF$62,""))))</f>
        <v>8900</v>
      </c>
      <c r="E176" s="38" t="str">
        <f>IF(AND($K176="Y",$G176&lt;&gt;"UNYIL",$F176&lt;DATABASE!$O$8),"2x D11",IF(AND($K176="Y",$G176&lt;&gt;"UNYIL",$F176&gt;=DATABASE!$O$8),"3x D11",""))</f>
        <v/>
      </c>
      <c r="F176" s="9">
        <f>IF('DATA ACCURATE'!N179&lt;&gt;"",'DATA ACCURATE'!N179,"")</f>
        <v>5</v>
      </c>
      <c r="G176" t="str">
        <f>IF(F176="","",IF(F176&lt;=DATABASE!$I$8,"UNYIL",IF(F176&lt;=DATABASE!$J$8,"KECIL",IF(F176&lt;DATABASE!$K$8,"TANGGUNG",IF(F176&gt;=DATABASE!$K$8,"BESAR","")))))</f>
        <v>KECIL</v>
      </c>
      <c r="H176" s="16" t="str">
        <f>IF('DATA ACCURATE'!J179&lt;&gt;"",'DATA ACCURATE'!J179,"")</f>
        <v>01 OKT 2019</v>
      </c>
      <c r="I176" s="35">
        <f>IF(B176&lt;&gt;"",IFERROR(VLOOKUP(B176,'DATA TIMBANGAN'!G:M,7,FALSE),VLOOKUP(B176,'DATA TIMBANGAN'!G:M,7)),"")</f>
        <v>0.62054398148148149</v>
      </c>
      <c r="J176" s="25" t="str">
        <f>IF(H176&lt;&gt;"",IFERROR(INDEX(DATABASE!$Z$19:$Z$38,MATCH(DATEVALUE(H176),DATABASE!$AA$19:$AA$38,0)),INDEX(DATABASE!$Z$12:$Z$18,MATCH(WEEKDAY(H176,2),DATABASE!$AA$12:$AA$18,0))),"")</f>
        <v>SELASA</v>
      </c>
      <c r="K176" s="25" t="str">
        <f>IF('DATA ACCURATE'!V179&lt;&gt;"",'DATA ACCURATE'!V179,"")</f>
        <v>N</v>
      </c>
      <c r="L176" s="80" t="str">
        <f>IF($H176="","",IF(OR($J176="LIBUR",AND($L175="LIBUR",$O175=$O176)),"LIBUR",IF(AND(OR($L175="LUAR JAM KERJA 1",$L175="LUAR JAM KERJA 2"),OR(OR(AND($H175=$H176,AND(OR($I176&gt;DATABASE!$J$3,$I176&lt;DATABASE!$J$6),((DATEVALUE($H176)+$I176)-(DATEVALUE($H175)+$I175))&lt;DATABASE!$J$6)),AND($H175=$H176,$O175=$O176,OR($I176&gt;DATABASE!$J$6,$I176&lt;DATABASE!$J$3))),AND(($H176-$H175)=1,OR($I176&lt;DATABASE!$I$6,((DATEVALUE($H176)+$I176)-(DATEVALUE($H175)+$I175))&lt;DATABASE!$J$6))),$A176=$A175),"LUAR JAM KERJA 2",IF(AND(OR(WEEKDAY($H176,2)=1,WEEKDAY($H176,2)=2,WEEKDAY($H176,2)=3,WEEKDAY($H176,2)=4,WEEKDAY($H176,2)=5),$I176&lt;=DATABASE!$J$3,$I176&gt;=DATABASE!$I$3),"JAM KERJA",IF(AND(WEEKDAY($H176,2)=6,$I176&lt;=DATABASE!$J$4,$I176&gt;=DATABASE!$I$4),"JAM KERJA","LUAR JAM KERJA 1")))))</f>
        <v>JAM KERJA</v>
      </c>
      <c r="M176" s="33">
        <f>IF('DATA ACCURATE'!T179&lt;&gt;"",IF('DATA ACCURATE'!T179&gt;100,'DATA ACCURATE'!T179/10,'DATA ACCURATE'!T179),"")</f>
        <v>32</v>
      </c>
      <c r="N176" t="str">
        <f>IF(M176="","",IF(M176&lt;=DATABASE!$I$9,"LOKAL",IF(M176&lt;DATABASE!$J$9,"LUAR KOTA 1",IF($M176&gt;=DATABASE!$J$9,"LUAR KOTA 2",""))))</f>
        <v>LUAR KOTA 1</v>
      </c>
      <c r="O176" s="38" t="str">
        <f>IF('DATA ACCURATE'!L179&lt;&gt;"",'DATA ACCURATE'!L179,"")</f>
        <v>KSO PT. DUTA MAS INDAH - PT. SARI MAS INDAH SEJAHTERA-Sirkuit Mijen</v>
      </c>
      <c r="Q176" s="38">
        <f t="shared" si="14"/>
        <v>0</v>
      </c>
      <c r="R176" s="38">
        <f t="shared" si="14"/>
        <v>1</v>
      </c>
      <c r="S176" s="38">
        <f t="shared" si="14"/>
        <v>0</v>
      </c>
      <c r="T176" s="38">
        <f t="shared" si="14"/>
        <v>0</v>
      </c>
      <c r="U176" s="38">
        <f t="shared" si="15"/>
        <v>0</v>
      </c>
      <c r="V176" s="38">
        <f t="shared" si="15"/>
        <v>1</v>
      </c>
      <c r="W176" s="38">
        <f t="shared" si="15"/>
        <v>0</v>
      </c>
      <c r="X176" s="38">
        <f t="shared" si="16"/>
        <v>1</v>
      </c>
      <c r="Y176" s="38">
        <f t="shared" si="16"/>
        <v>0</v>
      </c>
      <c r="Z176" s="38">
        <f t="shared" si="16"/>
        <v>0</v>
      </c>
      <c r="AA176" s="38">
        <f t="shared" si="16"/>
        <v>0</v>
      </c>
      <c r="AB176" s="38">
        <f t="shared" si="17"/>
        <v>0</v>
      </c>
      <c r="AC176" s="38">
        <f t="shared" si="18"/>
        <v>0</v>
      </c>
      <c r="AD176" s="38" t="str">
        <f t="shared" si="19"/>
        <v>010001010000</v>
      </c>
    </row>
    <row r="177" spans="1:30">
      <c r="A177" s="9" t="str">
        <f>IF('DATA ACCURATE'!A180&lt;&gt;"",'DATA ACCURATE'!A180,"")</f>
        <v>SUYANTO</v>
      </c>
      <c r="B177" s="9" t="str">
        <f>IF('DATA ACCURATE'!D180&lt;&gt;"",'DATA ACCURATE'!D180,"")</f>
        <v>K1906881</v>
      </c>
      <c r="C177" s="38" t="str">
        <f>IF($AD177="000000000000","",INDEX(DATABASE!$W$12:$W$71,MATCH($AD177,DATABASE!$V$12:$V$71,0)))</f>
        <v>B01</v>
      </c>
      <c r="D177" s="34">
        <f>IF(C177="","",IF(E177="",INDEX(DATABASE!$AF$13:$AF$62,MATCH($C177,DATABASE!$AC$13:$AC$62,0)),IF(E177="2x D11",INDEX(DATABASE!$AF$13:$AF$62,MATCH($C177,DATABASE!$AC$13:$AC$62,0))+2*DATABASE!$AF$62,IF(E177="3x D11",INDEX(DATABASE!$AF$13:$AF$62,MATCH($C177,DATABASE!$AC$13:$AC$62,0))+3*DATABASE!$AF$62,""))))</f>
        <v>7600</v>
      </c>
      <c r="E177" s="38" t="str">
        <f>IF(AND($K177="Y",$G177&lt;&gt;"UNYIL",$F177&lt;DATABASE!$O$8),"2x D11",IF(AND($K177="Y",$G177&lt;&gt;"UNYIL",$F177&gt;=DATABASE!$O$8),"3x D11",""))</f>
        <v/>
      </c>
      <c r="F177" s="9">
        <f>IF('DATA ACCURATE'!N180&lt;&gt;"",'DATA ACCURATE'!N180,"")</f>
        <v>5.5</v>
      </c>
      <c r="G177" t="str">
        <f>IF(F177="","",IF(F177&lt;=DATABASE!$I$8,"UNYIL",IF(F177&lt;=DATABASE!$J$8,"KECIL",IF(F177&lt;DATABASE!$K$8,"TANGGUNG",IF(F177&gt;=DATABASE!$K$8,"BESAR","")))))</f>
        <v>TANGGUNG</v>
      </c>
      <c r="H177" s="16" t="str">
        <f>IF('DATA ACCURATE'!J180&lt;&gt;"",'DATA ACCURATE'!J180,"")</f>
        <v>02 OKT 2019</v>
      </c>
      <c r="I177" s="35">
        <f>IF(B177&lt;&gt;"",IFERROR(VLOOKUP(B177,'DATA TIMBANGAN'!G:M,7,FALSE),VLOOKUP(B177,'DATA TIMBANGAN'!G:M,7)),"")</f>
        <v>0.63947916666666671</v>
      </c>
      <c r="J177" s="25" t="str">
        <f>IF(H177&lt;&gt;"",IFERROR(INDEX(DATABASE!$Z$19:$Z$38,MATCH(DATEVALUE(H177),DATABASE!$AA$19:$AA$38,0)),INDEX(DATABASE!$Z$12:$Z$18,MATCH(WEEKDAY(H177,2),DATABASE!$AA$12:$AA$18,0))),"")</f>
        <v>RABU</v>
      </c>
      <c r="K177" s="25" t="str">
        <f>IF('DATA ACCURATE'!V180&lt;&gt;"",'DATA ACCURATE'!V180,"")</f>
        <v>N</v>
      </c>
      <c r="L177" s="80" t="str">
        <f>IF($H177="","",IF(OR($J177="LIBUR",AND($L176="LIBUR",$O176=$O177)),"LIBUR",IF(AND(OR($L176="LUAR JAM KERJA 1",$L176="LUAR JAM KERJA 2"),OR(OR(AND($H176=$H177,AND(OR($I177&gt;DATABASE!$J$3,$I177&lt;DATABASE!$J$6),((DATEVALUE($H177)+$I177)-(DATEVALUE($H176)+$I176))&lt;DATABASE!$J$6)),AND($H176=$H177,$O176=$O177,OR($I177&gt;DATABASE!$J$6,$I177&lt;DATABASE!$J$3))),AND(($H177-$H176)=1,OR($I177&lt;DATABASE!$I$6,((DATEVALUE($H177)+$I177)-(DATEVALUE($H176)+$I176))&lt;DATABASE!$J$6))),$A177=$A176),"LUAR JAM KERJA 2",IF(AND(OR(WEEKDAY($H177,2)=1,WEEKDAY($H177,2)=2,WEEKDAY($H177,2)=3,WEEKDAY($H177,2)=4,WEEKDAY($H177,2)=5),$I177&lt;=DATABASE!$J$3,$I177&gt;=DATABASE!$I$3),"JAM KERJA",IF(AND(WEEKDAY($H177,2)=6,$I177&lt;=DATABASE!$J$4,$I177&gt;=DATABASE!$I$4),"JAM KERJA","LUAR JAM KERJA 1")))))</f>
        <v>JAM KERJA</v>
      </c>
      <c r="M177" s="33">
        <f>IF('DATA ACCURATE'!T180&lt;&gt;"",IF('DATA ACCURATE'!T180&gt;100,'DATA ACCURATE'!T180/10,'DATA ACCURATE'!T180),"")</f>
        <v>15</v>
      </c>
      <c r="N177" t="str">
        <f>IF(M177="","",IF(M177&lt;=DATABASE!$I$9,"LOKAL",IF(M177&lt;DATABASE!$J$9,"LUAR KOTA 1",IF($M177&gt;=DATABASE!$J$9,"LUAR KOTA 2",""))))</f>
        <v>LOKAL</v>
      </c>
      <c r="O177" s="38" t="str">
        <f>IF('DATA ACCURATE'!L180&lt;&gt;"",'DATA ACCURATE'!L180,"")</f>
        <v>CV Uripindo Digdaya Agung-Jl. Pramuka Pudak Payung</v>
      </c>
      <c r="Q177" s="38">
        <f t="shared" si="14"/>
        <v>0</v>
      </c>
      <c r="R177" s="38">
        <f t="shared" si="14"/>
        <v>0</v>
      </c>
      <c r="S177" s="38">
        <f t="shared" si="14"/>
        <v>1</v>
      </c>
      <c r="T177" s="38">
        <f t="shared" si="14"/>
        <v>0</v>
      </c>
      <c r="U177" s="38">
        <f t="shared" si="15"/>
        <v>1</v>
      </c>
      <c r="V177" s="38">
        <f t="shared" si="15"/>
        <v>0</v>
      </c>
      <c r="W177" s="38">
        <f t="shared" si="15"/>
        <v>0</v>
      </c>
      <c r="X177" s="38">
        <f t="shared" si="16"/>
        <v>1</v>
      </c>
      <c r="Y177" s="38">
        <f t="shared" si="16"/>
        <v>0</v>
      </c>
      <c r="Z177" s="38">
        <f t="shared" si="16"/>
        <v>0</v>
      </c>
      <c r="AA177" s="38">
        <f t="shared" si="16"/>
        <v>0</v>
      </c>
      <c r="AB177" s="38">
        <f t="shared" si="17"/>
        <v>0</v>
      </c>
      <c r="AC177" s="38">
        <f t="shared" si="18"/>
        <v>0</v>
      </c>
      <c r="AD177" s="38" t="str">
        <f t="shared" si="19"/>
        <v>001010010000</v>
      </c>
    </row>
    <row r="178" spans="1:30">
      <c r="A178" s="9" t="str">
        <f>IF('DATA ACCURATE'!A181&lt;&gt;"",'DATA ACCURATE'!A181,"")</f>
        <v>SUYANTO</v>
      </c>
      <c r="B178" s="9" t="str">
        <f>IF('DATA ACCURATE'!D181&lt;&gt;"",'DATA ACCURATE'!D181,"")</f>
        <v>K1906893</v>
      </c>
      <c r="C178" s="38" t="str">
        <f>IF($AD178="000000000000","",INDEX(DATABASE!$W$12:$W$71,MATCH($AD178,DATABASE!$V$12:$V$71,0)))</f>
        <v>A04</v>
      </c>
      <c r="D178" s="34">
        <f>IF(C178="","",IF(E178="",INDEX(DATABASE!$AF$13:$AF$62,MATCH($C178,DATABASE!$AC$13:$AC$62,0)),IF(E178="2x D11",INDEX(DATABASE!$AF$13:$AF$62,MATCH($C178,DATABASE!$AC$13:$AC$62,0))+2*DATABASE!$AF$62,IF(E178="3x D11",INDEX(DATABASE!$AF$13:$AF$62,MATCH($C178,DATABASE!$AC$13:$AC$62,0))+3*DATABASE!$AF$62,""))))</f>
        <v>8900</v>
      </c>
      <c r="E178" s="38" t="str">
        <f>IF(AND($K178="Y",$G178&lt;&gt;"UNYIL",$F178&lt;DATABASE!$O$8),"2x D11",IF(AND($K178="Y",$G178&lt;&gt;"UNYIL",$F178&gt;=DATABASE!$O$8),"3x D11",""))</f>
        <v/>
      </c>
      <c r="F178" s="9">
        <f>IF('DATA ACCURATE'!N181&lt;&gt;"",'DATA ACCURATE'!N181,"")</f>
        <v>5</v>
      </c>
      <c r="G178" t="str">
        <f>IF(F178="","",IF(F178&lt;=DATABASE!$I$8,"UNYIL",IF(F178&lt;=DATABASE!$J$8,"KECIL",IF(F178&lt;DATABASE!$K$8,"TANGGUNG",IF(F178&gt;=DATABASE!$K$8,"BESAR","")))))</f>
        <v>KECIL</v>
      </c>
      <c r="H178" s="16" t="str">
        <f>IF('DATA ACCURATE'!J181&lt;&gt;"",'DATA ACCURATE'!J181,"")</f>
        <v>03 OKT 2019</v>
      </c>
      <c r="I178" s="35">
        <f>IF(B178&lt;&gt;"",IFERROR(VLOOKUP(B178,'DATA TIMBANGAN'!G:M,7,FALSE),VLOOKUP(B178,'DATA TIMBANGAN'!G:M,7)),"")</f>
        <v>0.3747800925925926</v>
      </c>
      <c r="J178" s="25" t="str">
        <f>IF(H178&lt;&gt;"",IFERROR(INDEX(DATABASE!$Z$19:$Z$38,MATCH(DATEVALUE(H178),DATABASE!$AA$19:$AA$38,0)),INDEX(DATABASE!$Z$12:$Z$18,MATCH(WEEKDAY(H178,2),DATABASE!$AA$12:$AA$18,0))),"")</f>
        <v>KAMIS</v>
      </c>
      <c r="K178" s="25" t="str">
        <f>IF('DATA ACCURATE'!V181&lt;&gt;"",'DATA ACCURATE'!V181,"")</f>
        <v>N</v>
      </c>
      <c r="L178" s="80" t="str">
        <f>IF($H178="","",IF(OR($J178="LIBUR",AND($L177="LIBUR",$O177=$O178)),"LIBUR",IF(AND(OR($L177="LUAR JAM KERJA 1",$L177="LUAR JAM KERJA 2"),OR(OR(AND($H177=$H178,AND(OR($I178&gt;DATABASE!$J$3,$I178&lt;DATABASE!$J$6),((DATEVALUE($H178)+$I178)-(DATEVALUE($H177)+$I177))&lt;DATABASE!$J$6)),AND($H177=$H178,$O177=$O178,OR($I178&gt;DATABASE!$J$6,$I178&lt;DATABASE!$J$3))),AND(($H178-$H177)=1,OR($I178&lt;DATABASE!$I$6,((DATEVALUE($H178)+$I178)-(DATEVALUE($H177)+$I177))&lt;DATABASE!$J$6))),$A178=$A177),"LUAR JAM KERJA 2",IF(AND(OR(WEEKDAY($H178,2)=1,WEEKDAY($H178,2)=2,WEEKDAY($H178,2)=3,WEEKDAY($H178,2)=4,WEEKDAY($H178,2)=5),$I178&lt;=DATABASE!$J$3,$I178&gt;=DATABASE!$I$3),"JAM KERJA",IF(AND(WEEKDAY($H178,2)=6,$I178&lt;=DATABASE!$J$4,$I178&gt;=DATABASE!$I$4),"JAM KERJA","LUAR JAM KERJA 1")))))</f>
        <v>JAM KERJA</v>
      </c>
      <c r="M178" s="33">
        <f>IF('DATA ACCURATE'!T181&lt;&gt;"",IF('DATA ACCURATE'!T181&gt;100,'DATA ACCURATE'!T181/10,'DATA ACCURATE'!T181),"")</f>
        <v>21</v>
      </c>
      <c r="N178" t="str">
        <f>IF(M178="","",IF(M178&lt;=DATABASE!$I$9,"LOKAL",IF(M178&lt;DATABASE!$J$9,"LUAR KOTA 1",IF($M178&gt;=DATABASE!$J$9,"LUAR KOTA 2",""))))</f>
        <v>LUAR KOTA 1</v>
      </c>
      <c r="O178" s="38" t="str">
        <f>IF('DATA ACCURATE'!L181&lt;&gt;"",'DATA ACCURATE'!L181,"")</f>
        <v>CV Anugerah-Gembol</v>
      </c>
      <c r="Q178" s="38">
        <f t="shared" si="14"/>
        <v>0</v>
      </c>
      <c r="R178" s="38">
        <f t="shared" si="14"/>
        <v>1</v>
      </c>
      <c r="S178" s="38">
        <f t="shared" si="14"/>
        <v>0</v>
      </c>
      <c r="T178" s="38">
        <f t="shared" si="14"/>
        <v>0</v>
      </c>
      <c r="U178" s="38">
        <f t="shared" si="15"/>
        <v>0</v>
      </c>
      <c r="V178" s="38">
        <f t="shared" si="15"/>
        <v>1</v>
      </c>
      <c r="W178" s="38">
        <f t="shared" si="15"/>
        <v>0</v>
      </c>
      <c r="X178" s="38">
        <f t="shared" si="16"/>
        <v>1</v>
      </c>
      <c r="Y178" s="38">
        <f t="shared" si="16"/>
        <v>0</v>
      </c>
      <c r="Z178" s="38">
        <f t="shared" si="16"/>
        <v>0</v>
      </c>
      <c r="AA178" s="38">
        <f t="shared" si="16"/>
        <v>0</v>
      </c>
      <c r="AB178" s="38">
        <f t="shared" si="17"/>
        <v>0</v>
      </c>
      <c r="AC178" s="38">
        <f t="shared" si="18"/>
        <v>0</v>
      </c>
      <c r="AD178" s="38" t="str">
        <f t="shared" si="19"/>
        <v>010001010000</v>
      </c>
    </row>
    <row r="179" spans="1:30">
      <c r="A179" s="9" t="str">
        <f>IF('DATA ACCURATE'!A182&lt;&gt;"",'DATA ACCURATE'!A182,"")</f>
        <v>SUYANTO</v>
      </c>
      <c r="B179" s="9" t="str">
        <f>IF('DATA ACCURATE'!D182&lt;&gt;"",'DATA ACCURATE'!D182,"")</f>
        <v>K1906920</v>
      </c>
      <c r="C179" s="38" t="str">
        <f>IF($AD179="000000000000","",INDEX(DATABASE!$W$12:$W$71,MATCH($AD179,DATABASE!$V$12:$V$71,0)))</f>
        <v>B04</v>
      </c>
      <c r="D179" s="34">
        <f>IF(C179="","",IF(E179="",INDEX(DATABASE!$AF$13:$AF$62,MATCH($C179,DATABASE!$AC$13:$AC$62,0)),IF(E179="2x D11",INDEX(DATABASE!$AF$13:$AF$62,MATCH($C179,DATABASE!$AC$13:$AC$62,0))+2*DATABASE!$AF$62,IF(E179="3x D11",INDEX(DATABASE!$AF$13:$AF$62,MATCH($C179,DATABASE!$AC$13:$AC$62,0))+3*DATABASE!$AF$62,""))))</f>
        <v>10600</v>
      </c>
      <c r="E179" s="38" t="str">
        <f>IF(AND($K179="Y",$G179&lt;&gt;"UNYIL",$F179&lt;DATABASE!$O$8),"2x D11",IF(AND($K179="Y",$G179&lt;&gt;"UNYIL",$F179&gt;=DATABASE!$O$8),"3x D11",""))</f>
        <v/>
      </c>
      <c r="F179" s="9">
        <f>IF('DATA ACCURATE'!N182&lt;&gt;"",'DATA ACCURATE'!N182,"")</f>
        <v>6</v>
      </c>
      <c r="G179" t="str">
        <f>IF(F179="","",IF(F179&lt;=DATABASE!$I$8,"UNYIL",IF(F179&lt;=DATABASE!$J$8,"KECIL",IF(F179&lt;DATABASE!$K$8,"TANGGUNG",IF(F179&gt;=DATABASE!$K$8,"BESAR","")))))</f>
        <v>TANGGUNG</v>
      </c>
      <c r="H179" s="16" t="str">
        <f>IF('DATA ACCURATE'!J182&lt;&gt;"",'DATA ACCURATE'!J182,"")</f>
        <v>04 OKT 2019</v>
      </c>
      <c r="I179" s="35">
        <f>IF(B179&lt;&gt;"",IFERROR(VLOOKUP(B179,'DATA TIMBANGAN'!G:M,7,FALSE),VLOOKUP(B179,'DATA TIMBANGAN'!G:M,7)),"")</f>
        <v>0.31516203703703705</v>
      </c>
      <c r="J179" s="25" t="str">
        <f>IF(H179&lt;&gt;"",IFERROR(INDEX(DATABASE!$Z$19:$Z$38,MATCH(DATEVALUE(H179),DATABASE!$AA$19:$AA$38,0)),INDEX(DATABASE!$Z$12:$Z$18,MATCH(WEEKDAY(H179,2),DATABASE!$AA$12:$AA$18,0))),"")</f>
        <v>JUMAT</v>
      </c>
      <c r="K179" s="25" t="str">
        <f>IF('DATA ACCURATE'!V182&lt;&gt;"",'DATA ACCURATE'!V182,"")</f>
        <v>N</v>
      </c>
      <c r="L179" s="80" t="str">
        <f>IF($H179="","",IF(OR($J179="LIBUR",AND($L178="LIBUR",$O178=$O179)),"LIBUR",IF(AND(OR($L178="LUAR JAM KERJA 1",$L178="LUAR JAM KERJA 2"),OR(OR(AND($H178=$H179,AND(OR($I179&gt;DATABASE!$J$3,$I179&lt;DATABASE!$J$6),((DATEVALUE($H179)+$I179)-(DATEVALUE($H178)+$I178))&lt;DATABASE!$J$6)),AND($H178=$H179,$O178=$O179,OR($I179&gt;DATABASE!$J$6,$I179&lt;DATABASE!$J$3))),AND(($H179-$H178)=1,OR($I179&lt;DATABASE!$I$6,((DATEVALUE($H179)+$I179)-(DATEVALUE($H178)+$I178))&lt;DATABASE!$J$6))),$A179=$A178),"LUAR JAM KERJA 2",IF(AND(OR(WEEKDAY($H179,2)=1,WEEKDAY($H179,2)=2,WEEKDAY($H179,2)=3,WEEKDAY($H179,2)=4,WEEKDAY($H179,2)=5),$I179&lt;=DATABASE!$J$3,$I179&gt;=DATABASE!$I$3),"JAM KERJA",IF(AND(WEEKDAY($H179,2)=6,$I179&lt;=DATABASE!$J$4,$I179&gt;=DATABASE!$I$4),"JAM KERJA","LUAR JAM KERJA 1")))))</f>
        <v>JAM KERJA</v>
      </c>
      <c r="M179" s="33">
        <f>IF('DATA ACCURATE'!T182&lt;&gt;"",IF('DATA ACCURATE'!T182&gt;100,'DATA ACCURATE'!T182/10,'DATA ACCURATE'!T182),"")</f>
        <v>26</v>
      </c>
      <c r="N179" t="str">
        <f>IF(M179="","",IF(M179&lt;=DATABASE!$I$9,"LOKAL",IF(M179&lt;DATABASE!$J$9,"LUAR KOTA 1",IF($M179&gt;=DATABASE!$J$9,"LUAR KOTA 2",""))))</f>
        <v>LUAR KOTA 1</v>
      </c>
      <c r="O179" s="38" t="str">
        <f>IF('DATA ACCURATE'!L182&lt;&gt;"",'DATA ACCURATE'!L182,"")</f>
        <v>CV Sahabat Berkarya Bersama-Peningkatan Jalan Lanjan-Bendono</v>
      </c>
      <c r="Q179" s="38">
        <f t="shared" si="14"/>
        <v>0</v>
      </c>
      <c r="R179" s="38">
        <f t="shared" si="14"/>
        <v>0</v>
      </c>
      <c r="S179" s="38">
        <f t="shared" si="14"/>
        <v>1</v>
      </c>
      <c r="T179" s="38">
        <f t="shared" si="14"/>
        <v>0</v>
      </c>
      <c r="U179" s="38">
        <f t="shared" si="15"/>
        <v>0</v>
      </c>
      <c r="V179" s="38">
        <f t="shared" si="15"/>
        <v>1</v>
      </c>
      <c r="W179" s="38">
        <f t="shared" si="15"/>
        <v>0</v>
      </c>
      <c r="X179" s="38">
        <f t="shared" si="16"/>
        <v>1</v>
      </c>
      <c r="Y179" s="38">
        <f t="shared" si="16"/>
        <v>0</v>
      </c>
      <c r="Z179" s="38">
        <f t="shared" si="16"/>
        <v>0</v>
      </c>
      <c r="AA179" s="38">
        <f t="shared" si="16"/>
        <v>0</v>
      </c>
      <c r="AB179" s="38">
        <f t="shared" si="17"/>
        <v>0</v>
      </c>
      <c r="AC179" s="38">
        <f t="shared" si="18"/>
        <v>0</v>
      </c>
      <c r="AD179" s="38" t="str">
        <f t="shared" si="19"/>
        <v>001001010000</v>
      </c>
    </row>
    <row r="180" spans="1:30">
      <c r="A180" s="9" t="str">
        <f>IF('DATA ACCURATE'!A183&lt;&gt;"",'DATA ACCURATE'!A183,"")</f>
        <v>SUYANTO</v>
      </c>
      <c r="B180" s="9" t="str">
        <f>IF('DATA ACCURATE'!D183&lt;&gt;"",'DATA ACCURATE'!D183,"")</f>
        <v>K1906946</v>
      </c>
      <c r="C180" s="38" t="str">
        <f>IF($AD180="000000000000","",INDEX(DATABASE!$W$12:$W$71,MATCH($AD180,DATABASE!$V$12:$V$71,0)))</f>
        <v>B04</v>
      </c>
      <c r="D180" s="34">
        <f>IF(C180="","",IF(E180="",INDEX(DATABASE!$AF$13:$AF$62,MATCH($C180,DATABASE!$AC$13:$AC$62,0)),IF(E180="2x D11",INDEX(DATABASE!$AF$13:$AF$62,MATCH($C180,DATABASE!$AC$13:$AC$62,0))+2*DATABASE!$AF$62,IF(E180="3x D11",INDEX(DATABASE!$AF$13:$AF$62,MATCH($C180,DATABASE!$AC$13:$AC$62,0))+3*DATABASE!$AF$62,""))))</f>
        <v>10600</v>
      </c>
      <c r="E180" s="38" t="str">
        <f>IF(AND($K180="Y",$G180&lt;&gt;"UNYIL",$F180&lt;DATABASE!$O$8),"2x D11",IF(AND($K180="Y",$G180&lt;&gt;"UNYIL",$F180&gt;=DATABASE!$O$8),"3x D11",""))</f>
        <v/>
      </c>
      <c r="F180" s="9">
        <f>IF('DATA ACCURATE'!N183&lt;&gt;"",'DATA ACCURATE'!N183,"")</f>
        <v>6.5</v>
      </c>
      <c r="G180" t="str">
        <f>IF(F180="","",IF(F180&lt;=DATABASE!$I$8,"UNYIL",IF(F180&lt;=DATABASE!$J$8,"KECIL",IF(F180&lt;DATABASE!$K$8,"TANGGUNG",IF(F180&gt;=DATABASE!$K$8,"BESAR","")))))</f>
        <v>TANGGUNG</v>
      </c>
      <c r="H180" s="16" t="str">
        <f>IF('DATA ACCURATE'!J183&lt;&gt;"",'DATA ACCURATE'!J183,"")</f>
        <v>04 OKT 2019</v>
      </c>
      <c r="I180" s="35">
        <f>IF(B180&lt;&gt;"",IFERROR(VLOOKUP(B180,'DATA TIMBANGAN'!G:M,7,FALSE),VLOOKUP(B180,'DATA TIMBANGAN'!G:M,7)),"")</f>
        <v>0.53287037037037044</v>
      </c>
      <c r="J180" s="25" t="str">
        <f>IF(H180&lt;&gt;"",IFERROR(INDEX(DATABASE!$Z$19:$Z$38,MATCH(DATEVALUE(H180),DATABASE!$AA$19:$AA$38,0)),INDEX(DATABASE!$Z$12:$Z$18,MATCH(WEEKDAY(H180,2),DATABASE!$AA$12:$AA$18,0))),"")</f>
        <v>JUMAT</v>
      </c>
      <c r="K180" s="25" t="str">
        <f>IF('DATA ACCURATE'!V183&lt;&gt;"",'DATA ACCURATE'!V183,"")</f>
        <v>N</v>
      </c>
      <c r="L180" s="80" t="str">
        <f>IF($H180="","",IF(OR($J180="LIBUR",AND($L179="LIBUR",$O179=$O180)),"LIBUR",IF(AND(OR($L179="LUAR JAM KERJA 1",$L179="LUAR JAM KERJA 2"),OR(OR(AND($H179=$H180,AND(OR($I180&gt;DATABASE!$J$3,$I180&lt;DATABASE!$J$6),((DATEVALUE($H180)+$I180)-(DATEVALUE($H179)+$I179))&lt;DATABASE!$J$6)),AND($H179=$H180,$O179=$O180,OR($I180&gt;DATABASE!$J$6,$I180&lt;DATABASE!$J$3))),AND(($H180-$H179)=1,OR($I180&lt;DATABASE!$I$6,((DATEVALUE($H180)+$I180)-(DATEVALUE($H179)+$I179))&lt;DATABASE!$J$6))),$A180=$A179),"LUAR JAM KERJA 2",IF(AND(OR(WEEKDAY($H180,2)=1,WEEKDAY($H180,2)=2,WEEKDAY($H180,2)=3,WEEKDAY($H180,2)=4,WEEKDAY($H180,2)=5),$I180&lt;=DATABASE!$J$3,$I180&gt;=DATABASE!$I$3),"JAM KERJA",IF(AND(WEEKDAY($H180,2)=6,$I180&lt;=DATABASE!$J$4,$I180&gt;=DATABASE!$I$4),"JAM KERJA","LUAR JAM KERJA 1")))))</f>
        <v>JAM KERJA</v>
      </c>
      <c r="M180" s="33">
        <f>IF('DATA ACCURATE'!T183&lt;&gt;"",IF('DATA ACCURATE'!T183&gt;100,'DATA ACCURATE'!T183/10,'DATA ACCURATE'!T183),"")</f>
        <v>30</v>
      </c>
      <c r="N180" t="str">
        <f>IF(M180="","",IF(M180&lt;=DATABASE!$I$9,"LOKAL",IF(M180&lt;DATABASE!$J$9,"LUAR KOTA 1",IF($M180&gt;=DATABASE!$J$9,"LUAR KOTA 2",""))))</f>
        <v>LUAR KOTA 1</v>
      </c>
      <c r="O180" s="38" t="str">
        <f>IF('DATA ACCURATE'!L183&lt;&gt;"",'DATA ACCURATE'!L183,"")</f>
        <v>CV Anur Mandiri-Sungai Gobag Bancak</v>
      </c>
      <c r="Q180" s="38">
        <f t="shared" si="14"/>
        <v>0</v>
      </c>
      <c r="R180" s="38">
        <f t="shared" si="14"/>
        <v>0</v>
      </c>
      <c r="S180" s="38">
        <f t="shared" si="14"/>
        <v>1</v>
      </c>
      <c r="T180" s="38">
        <f t="shared" si="14"/>
        <v>0</v>
      </c>
      <c r="U180" s="38">
        <f t="shared" si="15"/>
        <v>0</v>
      </c>
      <c r="V180" s="38">
        <f t="shared" si="15"/>
        <v>1</v>
      </c>
      <c r="W180" s="38">
        <f t="shared" si="15"/>
        <v>0</v>
      </c>
      <c r="X180" s="38">
        <f t="shared" si="16"/>
        <v>1</v>
      </c>
      <c r="Y180" s="38">
        <f t="shared" si="16"/>
        <v>0</v>
      </c>
      <c r="Z180" s="38">
        <f t="shared" si="16"/>
        <v>0</v>
      </c>
      <c r="AA180" s="38">
        <f t="shared" si="16"/>
        <v>0</v>
      </c>
      <c r="AB180" s="38">
        <f t="shared" si="17"/>
        <v>0</v>
      </c>
      <c r="AC180" s="38">
        <f t="shared" si="18"/>
        <v>0</v>
      </c>
      <c r="AD180" s="38" t="str">
        <f t="shared" si="19"/>
        <v>001001010000</v>
      </c>
    </row>
    <row r="181" spans="1:30">
      <c r="A181" s="9" t="str">
        <f>IF('DATA ACCURATE'!A184&lt;&gt;"",'DATA ACCURATE'!A184,"")</f>
        <v>SUYANTO</v>
      </c>
      <c r="B181" s="9" t="str">
        <f>IF('DATA ACCURATE'!D184&lt;&gt;"",'DATA ACCURATE'!D184,"")</f>
        <v>K1906972</v>
      </c>
      <c r="C181" s="38" t="str">
        <f>IF($AD181="000000000000","",INDEX(DATABASE!$W$12:$W$71,MATCH($AD181,DATABASE!$V$12:$V$71,0)))</f>
        <v>B02</v>
      </c>
      <c r="D181" s="34">
        <f>IF(C181="","",IF(E181="",INDEX(DATABASE!$AF$13:$AF$62,MATCH($C181,DATABASE!$AC$13:$AC$62,0)),IF(E181="2x D11",INDEX(DATABASE!$AF$13:$AF$62,MATCH($C181,DATABASE!$AC$13:$AC$62,0))+2*DATABASE!$AF$62,IF(E181="3x D11",INDEX(DATABASE!$AF$13:$AF$62,MATCH($C181,DATABASE!$AC$13:$AC$62,0))+3*DATABASE!$AF$62,""))))</f>
        <v>11300</v>
      </c>
      <c r="E181" s="38" t="str">
        <f>IF(AND($K181="Y",$G181&lt;&gt;"UNYIL",$F181&lt;DATABASE!$O$8),"2x D11",IF(AND($K181="Y",$G181&lt;&gt;"UNYIL",$F181&gt;=DATABASE!$O$8),"3x D11",""))</f>
        <v/>
      </c>
      <c r="F181" s="9">
        <f>IF('DATA ACCURATE'!N184&lt;&gt;"",'DATA ACCURATE'!N184,"")</f>
        <v>6.5</v>
      </c>
      <c r="G181" t="str">
        <f>IF(F181="","",IF(F181&lt;=DATABASE!$I$8,"UNYIL",IF(F181&lt;=DATABASE!$J$8,"KECIL",IF(F181&lt;DATABASE!$K$8,"TANGGUNG",IF(F181&gt;=DATABASE!$K$8,"BESAR","")))))</f>
        <v>TANGGUNG</v>
      </c>
      <c r="H181" s="16" t="str">
        <f>IF('DATA ACCURATE'!J184&lt;&gt;"",'DATA ACCURATE'!J184,"")</f>
        <v>04 OKT 2019</v>
      </c>
      <c r="I181" s="35">
        <f>IF(B181&lt;&gt;"",IFERROR(VLOOKUP(B181,'DATA TIMBANGAN'!G:M,7,FALSE),VLOOKUP(B181,'DATA TIMBANGAN'!G:M,7)),"")</f>
        <v>0.72988425925925926</v>
      </c>
      <c r="J181" s="25" t="str">
        <f>IF(H181&lt;&gt;"",IFERROR(INDEX(DATABASE!$Z$19:$Z$38,MATCH(DATEVALUE(H181),DATABASE!$AA$19:$AA$38,0)),INDEX(DATABASE!$Z$12:$Z$18,MATCH(WEEKDAY(H181,2),DATABASE!$AA$12:$AA$18,0))),"")</f>
        <v>JUMAT</v>
      </c>
      <c r="K181" s="25" t="str">
        <f>IF('DATA ACCURATE'!V184&lt;&gt;"",'DATA ACCURATE'!V184,"")</f>
        <v>N</v>
      </c>
      <c r="L181" s="80" t="str">
        <f>IF($H181="","",IF(OR($J181="LIBUR",AND($L180="LIBUR",$O180=$O181)),"LIBUR",IF(AND(OR($L180="LUAR JAM KERJA 1",$L180="LUAR JAM KERJA 2"),OR(OR(AND($H180=$H181,AND(OR($I181&gt;DATABASE!$J$3,$I181&lt;DATABASE!$J$6),((DATEVALUE($H181)+$I181)-(DATEVALUE($H180)+$I180))&lt;DATABASE!$J$6)),AND($H180=$H181,$O180=$O181,OR($I181&gt;DATABASE!$J$6,$I181&lt;DATABASE!$J$3))),AND(($H181-$H180)=1,OR($I181&lt;DATABASE!$I$6,((DATEVALUE($H181)+$I181)-(DATEVALUE($H180)+$I180))&lt;DATABASE!$J$6))),$A181=$A180),"LUAR JAM KERJA 2",IF(AND(OR(WEEKDAY($H181,2)=1,WEEKDAY($H181,2)=2,WEEKDAY($H181,2)=3,WEEKDAY($H181,2)=4,WEEKDAY($H181,2)=5),$I181&lt;=DATABASE!$J$3,$I181&gt;=DATABASE!$I$3),"JAM KERJA",IF(AND(WEEKDAY($H181,2)=6,$I181&lt;=DATABASE!$J$4,$I181&gt;=DATABASE!$I$4),"JAM KERJA","LUAR JAM KERJA 1")))))</f>
        <v>LUAR JAM KERJA 1</v>
      </c>
      <c r="M181" s="33">
        <f>IF('DATA ACCURATE'!T184&lt;&gt;"",IF('DATA ACCURATE'!T184&gt;100,'DATA ACCURATE'!T184/10,'DATA ACCURATE'!T184),"")</f>
        <v>17</v>
      </c>
      <c r="N181" t="str">
        <f>IF(M181="","",IF(M181&lt;=DATABASE!$I$9,"LOKAL",IF(M181&lt;DATABASE!$J$9,"LUAR KOTA 1",IF($M181&gt;=DATABASE!$J$9,"LUAR KOTA 2",""))))</f>
        <v>LOKAL</v>
      </c>
      <c r="O181" s="38" t="str">
        <f>IF('DATA ACCURATE'!L184&lt;&gt;"",'DATA ACCURATE'!L184,"")</f>
        <v>Antonius Bambang Bp-Ngijo, Gunungpati</v>
      </c>
      <c r="Q181" s="38">
        <f t="shared" si="14"/>
        <v>0</v>
      </c>
      <c r="R181" s="38">
        <f t="shared" si="14"/>
        <v>0</v>
      </c>
      <c r="S181" s="38">
        <f t="shared" si="14"/>
        <v>1</v>
      </c>
      <c r="T181" s="38">
        <f t="shared" si="14"/>
        <v>0</v>
      </c>
      <c r="U181" s="38">
        <f t="shared" si="15"/>
        <v>1</v>
      </c>
      <c r="V181" s="38">
        <f t="shared" si="15"/>
        <v>0</v>
      </c>
      <c r="W181" s="38">
        <f t="shared" si="15"/>
        <v>0</v>
      </c>
      <c r="X181" s="38">
        <f t="shared" si="16"/>
        <v>0</v>
      </c>
      <c r="Y181" s="38">
        <f t="shared" si="16"/>
        <v>1</v>
      </c>
      <c r="Z181" s="38">
        <f t="shared" si="16"/>
        <v>0</v>
      </c>
      <c r="AA181" s="38">
        <f t="shared" si="16"/>
        <v>0</v>
      </c>
      <c r="AB181" s="38">
        <f t="shared" si="17"/>
        <v>0</v>
      </c>
      <c r="AC181" s="38">
        <f t="shared" si="18"/>
        <v>0</v>
      </c>
      <c r="AD181" s="38" t="str">
        <f t="shared" si="19"/>
        <v>001010001000</v>
      </c>
    </row>
    <row r="182" spans="1:30">
      <c r="A182" s="9" t="str">
        <f>IF('DATA ACCURATE'!A185&lt;&gt;"",'DATA ACCURATE'!A185,"")</f>
        <v>SUYANTO</v>
      </c>
      <c r="B182" s="9" t="str">
        <f>IF('DATA ACCURATE'!D185&lt;&gt;"",'DATA ACCURATE'!D185,"")</f>
        <v>K1906985</v>
      </c>
      <c r="C182" s="38" t="str">
        <f>IF($AD182="000000000000","",INDEX(DATABASE!$W$12:$W$71,MATCH($AD182,DATABASE!$V$12:$V$71,0)))</f>
        <v>B04</v>
      </c>
      <c r="D182" s="34">
        <f>IF(C182="","",IF(E182="",INDEX(DATABASE!$AF$13:$AF$62,MATCH($C182,DATABASE!$AC$13:$AC$62,0)),IF(E182="2x D11",INDEX(DATABASE!$AF$13:$AF$62,MATCH($C182,DATABASE!$AC$13:$AC$62,0))+2*DATABASE!$AF$62,IF(E182="3x D11",INDEX(DATABASE!$AF$13:$AF$62,MATCH($C182,DATABASE!$AC$13:$AC$62,0))+3*DATABASE!$AF$62,""))))</f>
        <v>10600</v>
      </c>
      <c r="E182" s="38" t="str">
        <f>IF(AND($K182="Y",$G182&lt;&gt;"UNYIL",$F182&lt;DATABASE!$O$8),"2x D11",IF(AND($K182="Y",$G182&lt;&gt;"UNYIL",$F182&gt;=DATABASE!$O$8),"3x D11",""))</f>
        <v/>
      </c>
      <c r="F182" s="9">
        <f>IF('DATA ACCURATE'!N185&lt;&gt;"",'DATA ACCURATE'!N185,"")</f>
        <v>5.5</v>
      </c>
      <c r="G182" t="str">
        <f>IF(F182="","",IF(F182&lt;=DATABASE!$I$8,"UNYIL",IF(F182&lt;=DATABASE!$J$8,"KECIL",IF(F182&lt;DATABASE!$K$8,"TANGGUNG",IF(F182&gt;=DATABASE!$K$8,"BESAR","")))))</f>
        <v>TANGGUNG</v>
      </c>
      <c r="H182" s="16" t="str">
        <f>IF('DATA ACCURATE'!J185&lt;&gt;"",'DATA ACCURATE'!J185,"")</f>
        <v>05 OKT 2019</v>
      </c>
      <c r="I182" s="35">
        <f>IF(B182&lt;&gt;"",IFERROR(VLOOKUP(B182,'DATA TIMBANGAN'!G:M,7,FALSE),VLOOKUP(B182,'DATA TIMBANGAN'!G:M,7)),"")</f>
        <v>0.35938657407407404</v>
      </c>
      <c r="J182" s="25" t="str">
        <f>IF(H182&lt;&gt;"",IFERROR(INDEX(DATABASE!$Z$19:$Z$38,MATCH(DATEVALUE(H182),DATABASE!$AA$19:$AA$38,0)),INDEX(DATABASE!$Z$12:$Z$18,MATCH(WEEKDAY(H182,2),DATABASE!$AA$12:$AA$18,0))),"")</f>
        <v>SABTU</v>
      </c>
      <c r="K182" s="25" t="str">
        <f>IF('DATA ACCURATE'!V185&lt;&gt;"",'DATA ACCURATE'!V185,"")</f>
        <v>N</v>
      </c>
      <c r="L182" s="80" t="str">
        <f>IF($H182="","",IF(OR($J182="LIBUR",AND($L181="LIBUR",$O181=$O182)),"LIBUR",IF(AND(OR($L181="LUAR JAM KERJA 1",$L181="LUAR JAM KERJA 2"),OR(OR(AND($H181=$H182,AND(OR($I182&gt;DATABASE!$J$3,$I182&lt;DATABASE!$J$6),((DATEVALUE($H182)+$I182)-(DATEVALUE($H181)+$I181))&lt;DATABASE!$J$6)),AND($H181=$H182,$O181=$O182,OR($I182&gt;DATABASE!$J$6,$I182&lt;DATABASE!$J$3))),AND(($H182-$H181)=1,OR($I182&lt;DATABASE!$I$6,((DATEVALUE($H182)+$I182)-(DATEVALUE($H181)+$I181))&lt;DATABASE!$J$6))),$A182=$A181),"LUAR JAM KERJA 2",IF(AND(OR(WEEKDAY($H182,2)=1,WEEKDAY($H182,2)=2,WEEKDAY($H182,2)=3,WEEKDAY($H182,2)=4,WEEKDAY($H182,2)=5),$I182&lt;=DATABASE!$J$3,$I182&gt;=DATABASE!$I$3),"JAM KERJA",IF(AND(WEEKDAY($H182,2)=6,$I182&lt;=DATABASE!$J$4,$I182&gt;=DATABASE!$I$4),"JAM KERJA","LUAR JAM KERJA 1")))))</f>
        <v>JAM KERJA</v>
      </c>
      <c r="M182" s="33">
        <f>IF('DATA ACCURATE'!T185&lt;&gt;"",IF('DATA ACCURATE'!T185&gt;100,'DATA ACCURATE'!T185/10,'DATA ACCURATE'!T185),"")</f>
        <v>35</v>
      </c>
      <c r="N182" t="str">
        <f>IF(M182="","",IF(M182&lt;=DATABASE!$I$9,"LOKAL",IF(M182&lt;DATABASE!$J$9,"LUAR KOTA 1",IF($M182&gt;=DATABASE!$J$9,"LUAR KOTA 2",""))))</f>
        <v>LUAR KOTA 1</v>
      </c>
      <c r="O182" s="38" t="str">
        <f>IF('DATA ACCURATE'!L185&lt;&gt;"",'DATA ACCURATE'!L185,"")</f>
        <v>Yana Pertiwi Bp-Tayeman Getasan</v>
      </c>
      <c r="Q182" s="38">
        <f t="shared" si="14"/>
        <v>0</v>
      </c>
      <c r="R182" s="38">
        <f t="shared" si="14"/>
        <v>0</v>
      </c>
      <c r="S182" s="38">
        <f t="shared" si="14"/>
        <v>1</v>
      </c>
      <c r="T182" s="38">
        <f t="shared" si="14"/>
        <v>0</v>
      </c>
      <c r="U182" s="38">
        <f t="shared" si="15"/>
        <v>0</v>
      </c>
      <c r="V182" s="38">
        <f t="shared" si="15"/>
        <v>1</v>
      </c>
      <c r="W182" s="38">
        <f t="shared" si="15"/>
        <v>0</v>
      </c>
      <c r="X182" s="38">
        <f t="shared" si="16"/>
        <v>1</v>
      </c>
      <c r="Y182" s="38">
        <f t="shared" si="16"/>
        <v>0</v>
      </c>
      <c r="Z182" s="38">
        <f t="shared" si="16"/>
        <v>0</v>
      </c>
      <c r="AA182" s="38">
        <f t="shared" si="16"/>
        <v>0</v>
      </c>
      <c r="AB182" s="38">
        <f t="shared" si="17"/>
        <v>0</v>
      </c>
      <c r="AC182" s="38">
        <f t="shared" si="18"/>
        <v>0</v>
      </c>
      <c r="AD182" s="38" t="str">
        <f t="shared" si="19"/>
        <v>001001010000</v>
      </c>
    </row>
    <row r="183" spans="1:30">
      <c r="A183" s="9" t="str">
        <f>IF('DATA ACCURATE'!A186&lt;&gt;"",'DATA ACCURATE'!A186,"")</f>
        <v>SUYANTO</v>
      </c>
      <c r="B183" s="9" t="str">
        <f>IF('DATA ACCURATE'!D186&lt;&gt;"",'DATA ACCURATE'!D186,"")</f>
        <v>K1907006</v>
      </c>
      <c r="C183" s="38" t="str">
        <f>IF($AD183="000000000000","",INDEX(DATABASE!$W$12:$W$71,MATCH($AD183,DATABASE!$V$12:$V$71,0)))</f>
        <v>B01</v>
      </c>
      <c r="D183" s="34">
        <f>IF(C183="","",IF(E183="",INDEX(DATABASE!$AF$13:$AF$62,MATCH($C183,DATABASE!$AC$13:$AC$62,0)),IF(E183="2x D11",INDEX(DATABASE!$AF$13:$AF$62,MATCH($C183,DATABASE!$AC$13:$AC$62,0))+2*DATABASE!$AF$62,IF(E183="3x D11",INDEX(DATABASE!$AF$13:$AF$62,MATCH($C183,DATABASE!$AC$13:$AC$62,0))+3*DATABASE!$AF$62,""))))</f>
        <v>7600</v>
      </c>
      <c r="E183" s="38" t="str">
        <f>IF(AND($K183="Y",$G183&lt;&gt;"UNYIL",$F183&lt;DATABASE!$O$8),"2x D11",IF(AND($K183="Y",$G183&lt;&gt;"UNYIL",$F183&gt;=DATABASE!$O$8),"3x D11",""))</f>
        <v/>
      </c>
      <c r="F183" s="9">
        <f>IF('DATA ACCURATE'!N186&lt;&gt;"",'DATA ACCURATE'!N186,"")</f>
        <v>6.5</v>
      </c>
      <c r="G183" t="str">
        <f>IF(F183="","",IF(F183&lt;=DATABASE!$I$8,"UNYIL",IF(F183&lt;=DATABASE!$J$8,"KECIL",IF(F183&lt;DATABASE!$K$8,"TANGGUNG",IF(F183&gt;=DATABASE!$K$8,"BESAR","")))))</f>
        <v>TANGGUNG</v>
      </c>
      <c r="H183" s="16" t="str">
        <f>IF('DATA ACCURATE'!J186&lt;&gt;"",'DATA ACCURATE'!J186,"")</f>
        <v>05 OKT 2019</v>
      </c>
      <c r="I183" s="35">
        <f>IF(B183&lt;&gt;"",IFERROR(VLOOKUP(B183,'DATA TIMBANGAN'!G:M,7,FALSE),VLOOKUP(B183,'DATA TIMBANGAN'!G:M,7)),"")</f>
        <v>0.57668981481481485</v>
      </c>
      <c r="J183" s="25" t="str">
        <f>IF(H183&lt;&gt;"",IFERROR(INDEX(DATABASE!$Z$19:$Z$38,MATCH(DATEVALUE(H183),DATABASE!$AA$19:$AA$38,0)),INDEX(DATABASE!$Z$12:$Z$18,MATCH(WEEKDAY(H183,2),DATABASE!$AA$12:$AA$18,0))),"")</f>
        <v>SABTU</v>
      </c>
      <c r="K183" s="25" t="str">
        <f>IF('DATA ACCURATE'!V186&lt;&gt;"",'DATA ACCURATE'!V186,"")</f>
        <v>N</v>
      </c>
      <c r="L183" s="80" t="str">
        <f>IF($H183="","",IF(OR($J183="LIBUR",AND($L182="LIBUR",$O182=$O183)),"LIBUR",IF(AND(OR($L182="LUAR JAM KERJA 1",$L182="LUAR JAM KERJA 2"),OR(OR(AND($H182=$H183,AND(OR($I183&gt;DATABASE!$J$3,$I183&lt;DATABASE!$J$6),((DATEVALUE($H183)+$I183)-(DATEVALUE($H182)+$I182))&lt;DATABASE!$J$6)),AND($H182=$H183,$O182=$O183,OR($I183&gt;DATABASE!$J$6,$I183&lt;DATABASE!$J$3))),AND(($H183-$H182)=1,OR($I183&lt;DATABASE!$I$6,((DATEVALUE($H183)+$I183)-(DATEVALUE($H182)+$I182))&lt;DATABASE!$J$6))),$A183=$A182),"LUAR JAM KERJA 2",IF(AND(OR(WEEKDAY($H183,2)=1,WEEKDAY($H183,2)=2,WEEKDAY($H183,2)=3,WEEKDAY($H183,2)=4,WEEKDAY($H183,2)=5),$I183&lt;=DATABASE!$J$3,$I183&gt;=DATABASE!$I$3),"JAM KERJA",IF(AND(WEEKDAY($H183,2)=6,$I183&lt;=DATABASE!$J$4,$I183&gt;=DATABASE!$I$4),"JAM KERJA","LUAR JAM KERJA 1")))))</f>
        <v>JAM KERJA</v>
      </c>
      <c r="M183" s="33">
        <f>IF('DATA ACCURATE'!T186&lt;&gt;"",IF('DATA ACCURATE'!T186&gt;100,'DATA ACCURATE'!T186/10,'DATA ACCURATE'!T186),"")</f>
        <v>8</v>
      </c>
      <c r="N183" t="str">
        <f>IF(M183="","",IF(M183&lt;=DATABASE!$I$9,"LOKAL",IF(M183&lt;DATABASE!$J$9,"LUAR KOTA 1",IF($M183&gt;=DATABASE!$J$9,"LUAR KOTA 2",""))))</f>
        <v>LOKAL</v>
      </c>
      <c r="O183" s="38" t="str">
        <f>IF('DATA ACCURATE'!L186&lt;&gt;"",'DATA ACCURATE'!L186,"")</f>
        <v>Rofiudin Bp-Candirejo Ungaran</v>
      </c>
      <c r="Q183" s="38">
        <f t="shared" si="14"/>
        <v>0</v>
      </c>
      <c r="R183" s="38">
        <f t="shared" si="14"/>
        <v>0</v>
      </c>
      <c r="S183" s="38">
        <f t="shared" si="14"/>
        <v>1</v>
      </c>
      <c r="T183" s="38">
        <f t="shared" si="14"/>
        <v>0</v>
      </c>
      <c r="U183" s="38">
        <f t="shared" si="15"/>
        <v>1</v>
      </c>
      <c r="V183" s="38">
        <f t="shared" si="15"/>
        <v>0</v>
      </c>
      <c r="W183" s="38">
        <f t="shared" si="15"/>
        <v>0</v>
      </c>
      <c r="X183" s="38">
        <f t="shared" si="16"/>
        <v>1</v>
      </c>
      <c r="Y183" s="38">
        <f t="shared" si="16"/>
        <v>0</v>
      </c>
      <c r="Z183" s="38">
        <f t="shared" si="16"/>
        <v>0</v>
      </c>
      <c r="AA183" s="38">
        <f t="shared" si="16"/>
        <v>0</v>
      </c>
      <c r="AB183" s="38">
        <f t="shared" si="17"/>
        <v>0</v>
      </c>
      <c r="AC183" s="38">
        <f t="shared" si="18"/>
        <v>0</v>
      </c>
      <c r="AD183" s="38" t="str">
        <f t="shared" si="19"/>
        <v>001010010000</v>
      </c>
    </row>
    <row r="184" spans="1:30">
      <c r="A184" s="9" t="str">
        <f>IF('DATA ACCURATE'!A187&lt;&gt;"",'DATA ACCURATE'!A187,"")</f>
        <v>SUYANTO</v>
      </c>
      <c r="B184" s="9" t="str">
        <f>IF('DATA ACCURATE'!D187&lt;&gt;"",'DATA ACCURATE'!D187,"")</f>
        <v>K1907015</v>
      </c>
      <c r="C184" s="38" t="str">
        <f>IF($AD184="000000000000","",INDEX(DATABASE!$W$12:$W$71,MATCH($AD184,DATABASE!$V$12:$V$71,0)))</f>
        <v>B05</v>
      </c>
      <c r="D184" s="34">
        <f>IF(C184="","",IF(E184="",INDEX(DATABASE!$AF$13:$AF$62,MATCH($C184,DATABASE!$AC$13:$AC$62,0)),IF(E184="2x D11",INDEX(DATABASE!$AF$13:$AF$62,MATCH($C184,DATABASE!$AC$13:$AC$62,0))+2*DATABASE!$AF$62,IF(E184="3x D11",INDEX(DATABASE!$AF$13:$AF$62,MATCH($C184,DATABASE!$AC$13:$AC$62,0))+3*DATABASE!$AF$62,""))))</f>
        <v>15900</v>
      </c>
      <c r="E184" s="38" t="str">
        <f>IF(AND($K184="Y",$G184&lt;&gt;"UNYIL",$F184&lt;DATABASE!$O$8),"2x D11",IF(AND($K184="Y",$G184&lt;&gt;"UNYIL",$F184&gt;=DATABASE!$O$8),"3x D11",""))</f>
        <v/>
      </c>
      <c r="F184" s="9">
        <f>IF('DATA ACCURATE'!N187&lt;&gt;"",'DATA ACCURATE'!N187,"")</f>
        <v>6.5</v>
      </c>
      <c r="G184" t="str">
        <f>IF(F184="","",IF(F184&lt;=DATABASE!$I$8,"UNYIL",IF(F184&lt;=DATABASE!$J$8,"KECIL",IF(F184&lt;DATABASE!$K$8,"TANGGUNG",IF(F184&gt;=DATABASE!$K$8,"BESAR","")))))</f>
        <v>TANGGUNG</v>
      </c>
      <c r="H184" s="16" t="str">
        <f>IF('DATA ACCURATE'!J187&lt;&gt;"",'DATA ACCURATE'!J187,"")</f>
        <v>05 OKT 2019</v>
      </c>
      <c r="I184" s="35">
        <f>IF(B184&lt;&gt;"",IFERROR(VLOOKUP(B184,'DATA TIMBANGAN'!G:M,7,FALSE),VLOOKUP(B184,'DATA TIMBANGAN'!G:M,7)),"")</f>
        <v>0.65133101851851849</v>
      </c>
      <c r="J184" s="25" t="str">
        <f>IF(H184&lt;&gt;"",IFERROR(INDEX(DATABASE!$Z$19:$Z$38,MATCH(DATEVALUE(H184),DATABASE!$AA$19:$AA$38,0)),INDEX(DATABASE!$Z$12:$Z$18,MATCH(WEEKDAY(H184,2),DATABASE!$AA$12:$AA$18,0))),"")</f>
        <v>SABTU</v>
      </c>
      <c r="K184" s="25" t="str">
        <f>IF('DATA ACCURATE'!V187&lt;&gt;"",'DATA ACCURATE'!V187,"")</f>
        <v>N</v>
      </c>
      <c r="L184" s="80" t="str">
        <f>IF($H184="","",IF(OR($J184="LIBUR",AND($L183="LIBUR",$O183=$O184)),"LIBUR",IF(AND(OR($L183="LUAR JAM KERJA 1",$L183="LUAR JAM KERJA 2"),OR(OR(AND($H183=$H184,AND(OR($I184&gt;DATABASE!$J$3,$I184&lt;DATABASE!$J$6),((DATEVALUE($H184)+$I184)-(DATEVALUE($H183)+$I183))&lt;DATABASE!$J$6)),AND($H183=$H184,$O183=$O184,OR($I184&gt;DATABASE!$J$6,$I184&lt;DATABASE!$J$3))),AND(($H184-$H183)=1,OR($I184&lt;DATABASE!$I$6,((DATEVALUE($H184)+$I184)-(DATEVALUE($H183)+$I183))&lt;DATABASE!$J$6))),$A184=$A183),"LUAR JAM KERJA 2",IF(AND(OR(WEEKDAY($H184,2)=1,WEEKDAY($H184,2)=2,WEEKDAY($H184,2)=3,WEEKDAY($H184,2)=4,WEEKDAY($H184,2)=5),$I184&lt;=DATABASE!$J$3,$I184&gt;=DATABASE!$I$3),"JAM KERJA",IF(AND(WEEKDAY($H184,2)=6,$I184&lt;=DATABASE!$J$4,$I184&gt;=DATABASE!$I$4),"JAM KERJA","LUAR JAM KERJA 1")))))</f>
        <v>LUAR JAM KERJA 1</v>
      </c>
      <c r="M184" s="33">
        <f>IF('DATA ACCURATE'!T187&lt;&gt;"",IF('DATA ACCURATE'!T187&gt;100,'DATA ACCURATE'!T187/10,'DATA ACCURATE'!T187),"")</f>
        <v>29</v>
      </c>
      <c r="N184" t="str">
        <f>IF(M184="","",IF(M184&lt;=DATABASE!$I$9,"LOKAL",IF(M184&lt;DATABASE!$J$9,"LUAR KOTA 1",IF($M184&gt;=DATABASE!$J$9,"LUAR KOTA 2",""))))</f>
        <v>LUAR KOTA 1</v>
      </c>
      <c r="O184" s="38" t="str">
        <f>IF('DATA ACCURATE'!L187&lt;&gt;"",'DATA ACCURATE'!L187,"")</f>
        <v>CV Pangudi Mulya-Banyukuning</v>
      </c>
      <c r="Q184" s="38">
        <f t="shared" si="14"/>
        <v>0</v>
      </c>
      <c r="R184" s="38">
        <f t="shared" si="14"/>
        <v>0</v>
      </c>
      <c r="S184" s="38">
        <f t="shared" si="14"/>
        <v>1</v>
      </c>
      <c r="T184" s="38">
        <f t="shared" si="14"/>
        <v>0</v>
      </c>
      <c r="U184" s="38">
        <f t="shared" si="15"/>
        <v>0</v>
      </c>
      <c r="V184" s="38">
        <f t="shared" si="15"/>
        <v>1</v>
      </c>
      <c r="W184" s="38">
        <f t="shared" si="15"/>
        <v>0</v>
      </c>
      <c r="X184" s="38">
        <f t="shared" si="16"/>
        <v>0</v>
      </c>
      <c r="Y184" s="38">
        <f t="shared" si="16"/>
        <v>1</v>
      </c>
      <c r="Z184" s="38">
        <f t="shared" si="16"/>
        <v>0</v>
      </c>
      <c r="AA184" s="38">
        <f t="shared" si="16"/>
        <v>0</v>
      </c>
      <c r="AB184" s="38">
        <f t="shared" si="17"/>
        <v>0</v>
      </c>
      <c r="AC184" s="38">
        <f t="shared" si="18"/>
        <v>0</v>
      </c>
      <c r="AD184" s="38" t="str">
        <f t="shared" si="19"/>
        <v>001001001000</v>
      </c>
    </row>
    <row r="185" spans="1:30">
      <c r="A185" s="9" t="str">
        <f>IF('DATA ACCURATE'!A188&lt;&gt;"",'DATA ACCURATE'!A188,"")</f>
        <v>SUYANTO</v>
      </c>
      <c r="B185" s="9" t="str">
        <f>IF('DATA ACCURATE'!D188&lt;&gt;"",'DATA ACCURATE'!D188,"")</f>
        <v>K1907031</v>
      </c>
      <c r="C185" s="38" t="str">
        <f>IF($AD185="000000000000","",INDEX(DATABASE!$W$12:$W$71,MATCH($AD185,DATABASE!$V$12:$V$71,0)))</f>
        <v>B06</v>
      </c>
      <c r="D185" s="34">
        <f>IF(C185="","",IF(E185="",INDEX(DATABASE!$AF$13:$AF$62,MATCH($C185,DATABASE!$AC$13:$AC$62,0)),IF(E185="2x D11",INDEX(DATABASE!$AF$13:$AF$62,MATCH($C185,DATABASE!$AC$13:$AC$62,0))+2*DATABASE!$AF$62,IF(E185="3x D11",INDEX(DATABASE!$AF$13:$AF$62,MATCH($C185,DATABASE!$AC$13:$AC$62,0))+3*DATABASE!$AF$62,""))))</f>
        <v>21300</v>
      </c>
      <c r="E185" s="38" t="str">
        <f>IF(AND($K185="Y",$G185&lt;&gt;"UNYIL",$F185&lt;DATABASE!$O$8),"2x D11",IF(AND($K185="Y",$G185&lt;&gt;"UNYIL",$F185&gt;=DATABASE!$O$8),"3x D11",""))</f>
        <v/>
      </c>
      <c r="F185" s="9">
        <f>IF('DATA ACCURATE'!N188&lt;&gt;"",'DATA ACCURATE'!N188,"")</f>
        <v>6.5</v>
      </c>
      <c r="G185" t="str">
        <f>IF(F185="","",IF(F185&lt;=DATABASE!$I$8,"UNYIL",IF(F185&lt;=DATABASE!$J$8,"KECIL",IF(F185&lt;DATABASE!$K$8,"TANGGUNG",IF(F185&gt;=DATABASE!$K$8,"BESAR","")))))</f>
        <v>TANGGUNG</v>
      </c>
      <c r="H185" s="16" t="str">
        <f>IF('DATA ACCURATE'!J188&lt;&gt;"",'DATA ACCURATE'!J188,"")</f>
        <v>05 OKT 2019</v>
      </c>
      <c r="I185" s="35">
        <f>IF(B185&lt;&gt;"",IFERROR(VLOOKUP(B185,'DATA TIMBANGAN'!G:M,7,FALSE),VLOOKUP(B185,'DATA TIMBANGAN'!G:M,7)),"")</f>
        <v>0.88621527777777775</v>
      </c>
      <c r="J185" s="25" t="str">
        <f>IF(H185&lt;&gt;"",IFERROR(INDEX(DATABASE!$Z$19:$Z$38,MATCH(DATEVALUE(H185),DATABASE!$AA$19:$AA$38,0)),INDEX(DATABASE!$Z$12:$Z$18,MATCH(WEEKDAY(H185,2),DATABASE!$AA$12:$AA$18,0))),"")</f>
        <v>SABTU</v>
      </c>
      <c r="K185" s="25" t="str">
        <f>IF('DATA ACCURATE'!V188&lt;&gt;"",'DATA ACCURATE'!V188,"")</f>
        <v>N</v>
      </c>
      <c r="L185" s="80" t="str">
        <f>IF($H185="","",IF(OR($J185="LIBUR",AND($L184="LIBUR",$O184=$O185)),"LIBUR",IF(AND(OR($L184="LUAR JAM KERJA 1",$L184="LUAR JAM KERJA 2"),OR(OR(AND($H184=$H185,AND(OR($I185&gt;DATABASE!$J$3,$I185&lt;DATABASE!$J$6),((DATEVALUE($H185)+$I185)-(DATEVALUE($H184)+$I184))&lt;DATABASE!$J$6)),AND($H184=$H185,$O184=$O185,OR($I185&gt;DATABASE!$J$6,$I185&lt;DATABASE!$J$3))),AND(($H185-$H184)=1,OR($I185&lt;DATABASE!$I$6,((DATEVALUE($H185)+$I185)-(DATEVALUE($H184)+$I184))&lt;DATABASE!$J$6))),$A185=$A184),"LUAR JAM KERJA 2",IF(AND(OR(WEEKDAY($H185,2)=1,WEEKDAY($H185,2)=2,WEEKDAY($H185,2)=3,WEEKDAY($H185,2)=4,WEEKDAY($H185,2)=5),$I185&lt;=DATABASE!$J$3,$I185&gt;=DATABASE!$I$3),"JAM KERJA",IF(AND(WEEKDAY($H185,2)=6,$I185&lt;=DATABASE!$J$4,$I185&gt;=DATABASE!$I$4),"JAM KERJA","LUAR JAM KERJA 1")))))</f>
        <v>LUAR JAM KERJA 2</v>
      </c>
      <c r="M185" s="33">
        <f>IF('DATA ACCURATE'!T188&lt;&gt;"",IF('DATA ACCURATE'!T188&gt;100,'DATA ACCURATE'!T188/10,'DATA ACCURATE'!T188),"")</f>
        <v>35</v>
      </c>
      <c r="N185" t="str">
        <f>IF(M185="","",IF(M185&lt;=DATABASE!$I$9,"LOKAL",IF(M185&lt;DATABASE!$J$9,"LUAR KOTA 1",IF($M185&gt;=DATABASE!$J$9,"LUAR KOTA 2",""))))</f>
        <v>LUAR KOTA 1</v>
      </c>
      <c r="O185" s="38" t="str">
        <f>IF('DATA ACCURATE'!L188&lt;&gt;"",'DATA ACCURATE'!L188,"")</f>
        <v>Parjono Bp-Regunung</v>
      </c>
      <c r="Q185" s="38">
        <f t="shared" si="14"/>
        <v>0</v>
      </c>
      <c r="R185" s="38">
        <f t="shared" si="14"/>
        <v>0</v>
      </c>
      <c r="S185" s="38">
        <f t="shared" si="14"/>
        <v>1</v>
      </c>
      <c r="T185" s="38">
        <f t="shared" si="14"/>
        <v>0</v>
      </c>
      <c r="U185" s="38">
        <f t="shared" si="15"/>
        <v>0</v>
      </c>
      <c r="V185" s="38">
        <f t="shared" si="15"/>
        <v>1</v>
      </c>
      <c r="W185" s="38">
        <f t="shared" si="15"/>
        <v>0</v>
      </c>
      <c r="X185" s="38">
        <f t="shared" si="16"/>
        <v>0</v>
      </c>
      <c r="Y185" s="38">
        <f t="shared" si="16"/>
        <v>0</v>
      </c>
      <c r="Z185" s="38">
        <f t="shared" si="16"/>
        <v>1</v>
      </c>
      <c r="AA185" s="38">
        <f t="shared" si="16"/>
        <v>0</v>
      </c>
      <c r="AB185" s="38">
        <f t="shared" si="17"/>
        <v>0</v>
      </c>
      <c r="AC185" s="38">
        <f t="shared" si="18"/>
        <v>0</v>
      </c>
      <c r="AD185" s="38" t="str">
        <f t="shared" si="19"/>
        <v>001001000100</v>
      </c>
    </row>
    <row r="186" spans="1:30">
      <c r="A186" s="9" t="str">
        <f>IF('DATA ACCURATE'!A189&lt;&gt;"",'DATA ACCURATE'!A189,"")</f>
        <v>WISNU</v>
      </c>
      <c r="B186" s="9" t="str">
        <f>IF('DATA ACCURATE'!D189&lt;&gt;"",'DATA ACCURATE'!D189,"")</f>
        <v>K1906845</v>
      </c>
      <c r="C186" s="38" t="str">
        <f>IF($AD186="000000000000","",INDEX(DATABASE!$W$12:$W$71,MATCH($AD186,DATABASE!$V$12:$V$71,0)))</f>
        <v>C01</v>
      </c>
      <c r="D186" s="34">
        <f>IF(C186="","",IF(E186="",INDEX(DATABASE!$AF$13:$AF$62,MATCH($C186,DATABASE!$AC$13:$AC$62,0)),IF(E186="2x D11",INDEX(DATABASE!$AF$13:$AF$62,MATCH($C186,DATABASE!$AC$13:$AC$62,0))+2*DATABASE!$AF$62,IF(E186="3x D11",INDEX(DATABASE!$AF$13:$AF$62,MATCH($C186,DATABASE!$AC$13:$AC$62,0))+3*DATABASE!$AF$62,""))))</f>
        <v>9100</v>
      </c>
      <c r="E186" s="38" t="str">
        <f>IF(AND($K186="Y",$G186&lt;&gt;"UNYIL",$F186&lt;DATABASE!$O$8),"2x D11",IF(AND($K186="Y",$G186&lt;&gt;"UNYIL",$F186&gt;=DATABASE!$O$8),"3x D11",""))</f>
        <v/>
      </c>
      <c r="F186" s="9">
        <f>IF('DATA ACCURATE'!N189&lt;&gt;"",'DATA ACCURATE'!N189,"")</f>
        <v>7.5</v>
      </c>
      <c r="G186" t="str">
        <f>IF(F186="","",IF(F186&lt;=DATABASE!$I$8,"UNYIL",IF(F186&lt;=DATABASE!$J$8,"KECIL",IF(F186&lt;DATABASE!$K$8,"TANGGUNG",IF(F186&gt;=DATABASE!$K$8,"BESAR","")))))</f>
        <v>BESAR</v>
      </c>
      <c r="H186" s="16" t="str">
        <f>IF('DATA ACCURATE'!J189&lt;&gt;"",'DATA ACCURATE'!J189,"")</f>
        <v>01 OKT 2019</v>
      </c>
      <c r="I186" s="35">
        <f>IF(B186&lt;&gt;"",IFERROR(VLOOKUP(B186,'DATA TIMBANGAN'!G:M,7,FALSE),VLOOKUP(B186,'DATA TIMBANGAN'!G:M,7)),"")</f>
        <v>0.40034722222222219</v>
      </c>
      <c r="J186" s="25" t="str">
        <f>IF(H186&lt;&gt;"",IFERROR(INDEX(DATABASE!$Z$19:$Z$38,MATCH(DATEVALUE(H186),DATABASE!$AA$19:$AA$38,0)),INDEX(DATABASE!$Z$12:$Z$18,MATCH(WEEKDAY(H186,2),DATABASE!$AA$12:$AA$18,0))),"")</f>
        <v>SELASA</v>
      </c>
      <c r="K186" s="25" t="str">
        <f>IF('DATA ACCURATE'!V189&lt;&gt;"",'DATA ACCURATE'!V189,"")</f>
        <v>N</v>
      </c>
      <c r="L186" s="80" t="str">
        <f>IF($H186="","",IF(OR($J186="LIBUR",AND($L185="LIBUR",$O185=$O186)),"LIBUR",IF(AND(OR($L185="LUAR JAM KERJA 1",$L185="LUAR JAM KERJA 2"),OR(OR(AND($H185=$H186,AND(OR($I186&gt;DATABASE!$J$3,$I186&lt;DATABASE!$J$6),((DATEVALUE($H186)+$I186)-(DATEVALUE($H185)+$I185))&lt;DATABASE!$J$6)),AND($H185=$H186,$O185=$O186,OR($I186&gt;DATABASE!$J$6,$I186&lt;DATABASE!$J$3))),AND(($H186-$H185)=1,OR($I186&lt;DATABASE!$I$6,((DATEVALUE($H186)+$I186)-(DATEVALUE($H185)+$I185))&lt;DATABASE!$J$6))),$A186=$A185),"LUAR JAM KERJA 2",IF(AND(OR(WEEKDAY($H186,2)=1,WEEKDAY($H186,2)=2,WEEKDAY($H186,2)=3,WEEKDAY($H186,2)=4,WEEKDAY($H186,2)=5),$I186&lt;=DATABASE!$J$3,$I186&gt;=DATABASE!$I$3),"JAM KERJA",IF(AND(WEEKDAY($H186,2)=6,$I186&lt;=DATABASE!$J$4,$I186&gt;=DATABASE!$I$4),"JAM KERJA","LUAR JAM KERJA 1")))))</f>
        <v>JAM KERJA</v>
      </c>
      <c r="M186" s="33">
        <f>IF('DATA ACCURATE'!T189&lt;&gt;"",IF('DATA ACCURATE'!T189&gt;100,'DATA ACCURATE'!T189/10,'DATA ACCURATE'!T189),"")</f>
        <v>6</v>
      </c>
      <c r="N186" t="str">
        <f>IF(M186="","",IF(M186&lt;=DATABASE!$I$9,"LOKAL",IF(M186&lt;DATABASE!$J$9,"LUAR KOTA 1",IF($M186&gt;=DATABASE!$J$9,"LUAR KOTA 2",""))))</f>
        <v>LOKAL</v>
      </c>
      <c r="O186" s="38" t="str">
        <f>IF('DATA ACCURATE'!L189&lt;&gt;"",'DATA ACCURATE'!L189,"")</f>
        <v>Suryadi Bp-Kurios Tegalpanas</v>
      </c>
      <c r="Q186" s="38">
        <f t="shared" si="14"/>
        <v>0</v>
      </c>
      <c r="R186" s="38">
        <f t="shared" si="14"/>
        <v>0</v>
      </c>
      <c r="S186" s="38">
        <f t="shared" si="14"/>
        <v>0</v>
      </c>
      <c r="T186" s="38">
        <f t="shared" si="14"/>
        <v>1</v>
      </c>
      <c r="U186" s="38">
        <f t="shared" si="15"/>
        <v>1</v>
      </c>
      <c r="V186" s="38">
        <f t="shared" si="15"/>
        <v>0</v>
      </c>
      <c r="W186" s="38">
        <f t="shared" si="15"/>
        <v>0</v>
      </c>
      <c r="X186" s="38">
        <f t="shared" si="16"/>
        <v>1</v>
      </c>
      <c r="Y186" s="38">
        <f t="shared" si="16"/>
        <v>0</v>
      </c>
      <c r="Z186" s="38">
        <f t="shared" si="16"/>
        <v>0</v>
      </c>
      <c r="AA186" s="38">
        <f t="shared" si="16"/>
        <v>0</v>
      </c>
      <c r="AB186" s="38">
        <f t="shared" si="17"/>
        <v>0</v>
      </c>
      <c r="AC186" s="38">
        <f t="shared" si="18"/>
        <v>0</v>
      </c>
      <c r="AD186" s="38" t="str">
        <f t="shared" si="19"/>
        <v>000110010000</v>
      </c>
    </row>
    <row r="187" spans="1:30">
      <c r="A187" s="9" t="str">
        <f>IF('DATA ACCURATE'!A190&lt;&gt;"",'DATA ACCURATE'!A190,"")</f>
        <v>WISNU</v>
      </c>
      <c r="B187" s="9" t="str">
        <f>IF('DATA ACCURATE'!D190&lt;&gt;"",'DATA ACCURATE'!D190,"")</f>
        <v>K1906866</v>
      </c>
      <c r="C187" s="38" t="str">
        <f>IF($AD187="000000000000","",INDEX(DATABASE!$W$12:$W$71,MATCH($AD187,DATABASE!$V$12:$V$71,0)))</f>
        <v>B01</v>
      </c>
      <c r="D187" s="34">
        <f>IF(C187="","",IF(E187="",INDEX(DATABASE!$AF$13:$AF$62,MATCH($C187,DATABASE!$AC$13:$AC$62,0)),IF(E187="2x D11",INDEX(DATABASE!$AF$13:$AF$62,MATCH($C187,DATABASE!$AC$13:$AC$62,0))+2*DATABASE!$AF$62,IF(E187="3x D11",INDEX(DATABASE!$AF$13:$AF$62,MATCH($C187,DATABASE!$AC$13:$AC$62,0))+3*DATABASE!$AF$62,""))))</f>
        <v>7600</v>
      </c>
      <c r="E187" s="38" t="str">
        <f>IF(AND($K187="Y",$G187&lt;&gt;"UNYIL",$F187&lt;DATABASE!$O$8),"2x D11",IF(AND($K187="Y",$G187&lt;&gt;"UNYIL",$F187&gt;=DATABASE!$O$8),"3x D11",""))</f>
        <v/>
      </c>
      <c r="F187" s="9">
        <f>IF('DATA ACCURATE'!N190&lt;&gt;"",'DATA ACCURATE'!N190,"")</f>
        <v>6</v>
      </c>
      <c r="G187" t="str">
        <f>IF(F187="","",IF(F187&lt;=DATABASE!$I$8,"UNYIL",IF(F187&lt;=DATABASE!$J$8,"KECIL",IF(F187&lt;DATABASE!$K$8,"TANGGUNG",IF(F187&gt;=DATABASE!$K$8,"BESAR","")))))</f>
        <v>TANGGUNG</v>
      </c>
      <c r="H187" s="16" t="str">
        <f>IF('DATA ACCURATE'!J190&lt;&gt;"",'DATA ACCURATE'!J190,"")</f>
        <v>02 OKT 2019</v>
      </c>
      <c r="I187" s="35">
        <f>IF(B187&lt;&gt;"",IFERROR(VLOOKUP(B187,'DATA TIMBANGAN'!G:M,7,FALSE),VLOOKUP(B187,'DATA TIMBANGAN'!G:M,7)),"")</f>
        <v>0.33458333333333329</v>
      </c>
      <c r="J187" s="25" t="str">
        <f>IF(H187&lt;&gt;"",IFERROR(INDEX(DATABASE!$Z$19:$Z$38,MATCH(DATEVALUE(H187),DATABASE!$AA$19:$AA$38,0)),INDEX(DATABASE!$Z$12:$Z$18,MATCH(WEEKDAY(H187,2),DATABASE!$AA$12:$AA$18,0))),"")</f>
        <v>RABU</v>
      </c>
      <c r="K187" s="25" t="str">
        <f>IF('DATA ACCURATE'!V190&lt;&gt;"",'DATA ACCURATE'!V190,"")</f>
        <v>N</v>
      </c>
      <c r="L187" s="80" t="str">
        <f>IF($H187="","",IF(OR($J187="LIBUR",AND($L186="LIBUR",$O186=$O187)),"LIBUR",IF(AND(OR($L186="LUAR JAM KERJA 1",$L186="LUAR JAM KERJA 2"),OR(OR(AND($H186=$H187,AND(OR($I187&gt;DATABASE!$J$3,$I187&lt;DATABASE!$J$6),((DATEVALUE($H187)+$I187)-(DATEVALUE($H186)+$I186))&lt;DATABASE!$J$6)),AND($H186=$H187,$O186=$O187,OR($I187&gt;DATABASE!$J$6,$I187&lt;DATABASE!$J$3))),AND(($H187-$H186)=1,OR($I187&lt;DATABASE!$I$6,((DATEVALUE($H187)+$I187)-(DATEVALUE($H186)+$I186))&lt;DATABASE!$J$6))),$A187=$A186),"LUAR JAM KERJA 2",IF(AND(OR(WEEKDAY($H187,2)=1,WEEKDAY($H187,2)=2,WEEKDAY($H187,2)=3,WEEKDAY($H187,2)=4,WEEKDAY($H187,2)=5),$I187&lt;=DATABASE!$J$3,$I187&gt;=DATABASE!$I$3),"JAM KERJA",IF(AND(WEEKDAY($H187,2)=6,$I187&lt;=DATABASE!$J$4,$I187&gt;=DATABASE!$I$4),"JAM KERJA","LUAR JAM KERJA 1")))))</f>
        <v>JAM KERJA</v>
      </c>
      <c r="M187" s="33">
        <f>IF('DATA ACCURATE'!T190&lt;&gt;"",IF('DATA ACCURATE'!T190&gt;100,'DATA ACCURATE'!T190/10,'DATA ACCURATE'!T190),"")</f>
        <v>15</v>
      </c>
      <c r="N187" t="str">
        <f>IF(M187="","",IF(M187&lt;=DATABASE!$I$9,"LOKAL",IF(M187&lt;DATABASE!$J$9,"LUAR KOTA 1",IF($M187&gt;=DATABASE!$J$9,"LUAR KOTA 2",""))))</f>
        <v>LOKAL</v>
      </c>
      <c r="O187" s="38" t="str">
        <f>IF('DATA ACCURATE'!L190&lt;&gt;"",'DATA ACCURATE'!L190,"")</f>
        <v>CV Uripindo Digdaya Agung-Jl. Pramuka Pudak Payung</v>
      </c>
      <c r="Q187" s="38">
        <f t="shared" si="14"/>
        <v>0</v>
      </c>
      <c r="R187" s="38">
        <f t="shared" si="14"/>
        <v>0</v>
      </c>
      <c r="S187" s="38">
        <f t="shared" si="14"/>
        <v>1</v>
      </c>
      <c r="T187" s="38">
        <f t="shared" si="14"/>
        <v>0</v>
      </c>
      <c r="U187" s="38">
        <f t="shared" si="15"/>
        <v>1</v>
      </c>
      <c r="V187" s="38">
        <f t="shared" si="15"/>
        <v>0</v>
      </c>
      <c r="W187" s="38">
        <f t="shared" si="15"/>
        <v>0</v>
      </c>
      <c r="X187" s="38">
        <f t="shared" si="16"/>
        <v>1</v>
      </c>
      <c r="Y187" s="38">
        <f t="shared" si="16"/>
        <v>0</v>
      </c>
      <c r="Z187" s="38">
        <f t="shared" si="16"/>
        <v>0</v>
      </c>
      <c r="AA187" s="38">
        <f t="shared" si="16"/>
        <v>0</v>
      </c>
      <c r="AB187" s="38">
        <f t="shared" si="17"/>
        <v>0</v>
      </c>
      <c r="AC187" s="38">
        <f t="shared" si="18"/>
        <v>0</v>
      </c>
      <c r="AD187" s="38" t="str">
        <f t="shared" si="19"/>
        <v>001010010000</v>
      </c>
    </row>
    <row r="188" spans="1:30">
      <c r="A188" s="9" t="str">
        <f>IF('DATA ACCURATE'!A191&lt;&gt;"",'DATA ACCURATE'!A191,"")</f>
        <v>WISNU</v>
      </c>
      <c r="B188" s="9" t="str">
        <f>IF('DATA ACCURATE'!D191&lt;&gt;"",'DATA ACCURATE'!D191,"")</f>
        <v>K1906923</v>
      </c>
      <c r="C188" s="38" t="str">
        <f>IF($AD188="000000000000","",INDEX(DATABASE!$W$12:$W$71,MATCH($AD188,DATABASE!$V$12:$V$71,0)))</f>
        <v>B04</v>
      </c>
      <c r="D188" s="34">
        <f>IF(C188="","",IF(E188="",INDEX(DATABASE!$AF$13:$AF$62,MATCH($C188,DATABASE!$AC$13:$AC$62,0)),IF(E188="2x D11",INDEX(DATABASE!$AF$13:$AF$62,MATCH($C188,DATABASE!$AC$13:$AC$62,0))+2*DATABASE!$AF$62,IF(E188="3x D11",INDEX(DATABASE!$AF$13:$AF$62,MATCH($C188,DATABASE!$AC$13:$AC$62,0))+3*DATABASE!$AF$62,""))))</f>
        <v>10600</v>
      </c>
      <c r="E188" s="38" t="str">
        <f>IF(AND($K188="Y",$G188&lt;&gt;"UNYIL",$F188&lt;DATABASE!$O$8),"2x D11",IF(AND($K188="Y",$G188&lt;&gt;"UNYIL",$F188&gt;=DATABASE!$O$8),"3x D11",""))</f>
        <v/>
      </c>
      <c r="F188" s="9">
        <f>IF('DATA ACCURATE'!N191&lt;&gt;"",'DATA ACCURATE'!N191,"")</f>
        <v>6.5</v>
      </c>
      <c r="G188" t="str">
        <f>IF(F188="","",IF(F188&lt;=DATABASE!$I$8,"UNYIL",IF(F188&lt;=DATABASE!$J$8,"KECIL",IF(F188&lt;DATABASE!$K$8,"TANGGUNG",IF(F188&gt;=DATABASE!$K$8,"BESAR","")))))</f>
        <v>TANGGUNG</v>
      </c>
      <c r="H188" s="16" t="str">
        <f>IF('DATA ACCURATE'!J191&lt;&gt;"",'DATA ACCURATE'!J191,"")</f>
        <v>04 OKT 2019</v>
      </c>
      <c r="I188" s="35">
        <f>IF(B188&lt;&gt;"",IFERROR(VLOOKUP(B188,'DATA TIMBANGAN'!G:M,7,FALSE),VLOOKUP(B188,'DATA TIMBANGAN'!G:M,7)),"")</f>
        <v>0.35613425925925929</v>
      </c>
      <c r="J188" s="25" t="str">
        <f>IF(H188&lt;&gt;"",IFERROR(INDEX(DATABASE!$Z$19:$Z$38,MATCH(DATEVALUE(H188),DATABASE!$AA$19:$AA$38,0)),INDEX(DATABASE!$Z$12:$Z$18,MATCH(WEEKDAY(H188,2),DATABASE!$AA$12:$AA$18,0))),"")</f>
        <v>JUMAT</v>
      </c>
      <c r="K188" s="25" t="str">
        <f>IF('DATA ACCURATE'!V191&lt;&gt;"",'DATA ACCURATE'!V191,"")</f>
        <v>N</v>
      </c>
      <c r="L188" s="80" t="str">
        <f>IF($H188="","",IF(OR($J188="LIBUR",AND($L187="LIBUR",$O187=$O188)),"LIBUR",IF(AND(OR($L187="LUAR JAM KERJA 1",$L187="LUAR JAM KERJA 2"),OR(OR(AND($H187=$H188,AND(OR($I188&gt;DATABASE!$J$3,$I188&lt;DATABASE!$J$6),((DATEVALUE($H188)+$I188)-(DATEVALUE($H187)+$I187))&lt;DATABASE!$J$6)),AND($H187=$H188,$O187=$O188,OR($I188&gt;DATABASE!$J$6,$I188&lt;DATABASE!$J$3))),AND(($H188-$H187)=1,OR($I188&lt;DATABASE!$I$6,((DATEVALUE($H188)+$I188)-(DATEVALUE($H187)+$I187))&lt;DATABASE!$J$6))),$A188=$A187),"LUAR JAM KERJA 2",IF(AND(OR(WEEKDAY($H188,2)=1,WEEKDAY($H188,2)=2,WEEKDAY($H188,2)=3,WEEKDAY($H188,2)=4,WEEKDAY($H188,2)=5),$I188&lt;=DATABASE!$J$3,$I188&gt;=DATABASE!$I$3),"JAM KERJA",IF(AND(WEEKDAY($H188,2)=6,$I188&lt;=DATABASE!$J$4,$I188&gt;=DATABASE!$I$4),"JAM KERJA","LUAR JAM KERJA 1")))))</f>
        <v>JAM KERJA</v>
      </c>
      <c r="M188" s="33">
        <f>IF('DATA ACCURATE'!T191&lt;&gt;"",IF('DATA ACCURATE'!T191&gt;100,'DATA ACCURATE'!T191/10,'DATA ACCURATE'!T191),"")</f>
        <v>30</v>
      </c>
      <c r="N188" t="str">
        <f>IF(M188="","",IF(M188&lt;=DATABASE!$I$9,"LOKAL",IF(M188&lt;DATABASE!$J$9,"LUAR KOTA 1",IF($M188&gt;=DATABASE!$J$9,"LUAR KOTA 2",""))))</f>
        <v>LUAR KOTA 1</v>
      </c>
      <c r="O188" s="38" t="str">
        <f>IF('DATA ACCURATE'!L191&lt;&gt;"",'DATA ACCURATE'!L191,"")</f>
        <v>CV Anur Mandiri-Sungai Gobag Bancak</v>
      </c>
      <c r="Q188" s="38">
        <f t="shared" si="14"/>
        <v>0</v>
      </c>
      <c r="R188" s="38">
        <f t="shared" si="14"/>
        <v>0</v>
      </c>
      <c r="S188" s="38">
        <f t="shared" si="14"/>
        <v>1</v>
      </c>
      <c r="T188" s="38">
        <f t="shared" si="14"/>
        <v>0</v>
      </c>
      <c r="U188" s="38">
        <f t="shared" si="15"/>
        <v>0</v>
      </c>
      <c r="V188" s="38">
        <f t="shared" si="15"/>
        <v>1</v>
      </c>
      <c r="W188" s="38">
        <f t="shared" si="15"/>
        <v>0</v>
      </c>
      <c r="X188" s="38">
        <f t="shared" si="16"/>
        <v>1</v>
      </c>
      <c r="Y188" s="38">
        <f t="shared" si="16"/>
        <v>0</v>
      </c>
      <c r="Z188" s="38">
        <f t="shared" si="16"/>
        <v>0</v>
      </c>
      <c r="AA188" s="38">
        <f t="shared" si="16"/>
        <v>0</v>
      </c>
      <c r="AB188" s="38">
        <f t="shared" si="17"/>
        <v>0</v>
      </c>
      <c r="AC188" s="38">
        <f t="shared" si="18"/>
        <v>0</v>
      </c>
      <c r="AD188" s="38" t="str">
        <f t="shared" si="19"/>
        <v>001001010000</v>
      </c>
    </row>
    <row r="189" spans="1:30">
      <c r="A189" s="9" t="str">
        <f>IF('DATA ACCURATE'!A192&lt;&gt;"",'DATA ACCURATE'!A192,"")</f>
        <v>WISNU</v>
      </c>
      <c r="B189" s="9" t="str">
        <f>IF('DATA ACCURATE'!D192&lt;&gt;"",'DATA ACCURATE'!D192,"")</f>
        <v>K1906951</v>
      </c>
      <c r="C189" s="38" t="str">
        <f>IF($AD189="000000000000","",INDEX(DATABASE!$W$12:$W$71,MATCH($AD189,DATABASE!$V$12:$V$71,0)))</f>
        <v>B04</v>
      </c>
      <c r="D189" s="34">
        <f>IF(C189="","",IF(E189="",INDEX(DATABASE!$AF$13:$AF$62,MATCH($C189,DATABASE!$AC$13:$AC$62,0)),IF(E189="2x D11",INDEX(DATABASE!$AF$13:$AF$62,MATCH($C189,DATABASE!$AC$13:$AC$62,0))+2*DATABASE!$AF$62,IF(E189="3x D11",INDEX(DATABASE!$AF$13:$AF$62,MATCH($C189,DATABASE!$AC$13:$AC$62,0))+3*DATABASE!$AF$62,""))))</f>
        <v>10600</v>
      </c>
      <c r="E189" s="38" t="str">
        <f>IF(AND($K189="Y",$G189&lt;&gt;"UNYIL",$F189&lt;DATABASE!$O$8),"2x D11",IF(AND($K189="Y",$G189&lt;&gt;"UNYIL",$F189&gt;=DATABASE!$O$8),"3x D11",""))</f>
        <v/>
      </c>
      <c r="F189" s="9">
        <f>IF('DATA ACCURATE'!N192&lt;&gt;"",'DATA ACCURATE'!N192,"")</f>
        <v>5.5</v>
      </c>
      <c r="G189" t="str">
        <f>IF(F189="","",IF(F189&lt;=DATABASE!$I$8,"UNYIL",IF(F189&lt;=DATABASE!$J$8,"KECIL",IF(F189&lt;DATABASE!$K$8,"TANGGUNG",IF(F189&gt;=DATABASE!$K$8,"BESAR","")))))</f>
        <v>TANGGUNG</v>
      </c>
      <c r="H189" s="16" t="str">
        <f>IF('DATA ACCURATE'!J192&lt;&gt;"",'DATA ACCURATE'!J192,"")</f>
        <v>04 OKT 2019</v>
      </c>
      <c r="I189" s="35">
        <f>IF(B189&lt;&gt;"",IFERROR(VLOOKUP(B189,'DATA TIMBANGAN'!G:M,7,FALSE),VLOOKUP(B189,'DATA TIMBANGAN'!G:M,7)),"")</f>
        <v>0.56505787037037036</v>
      </c>
      <c r="J189" s="25" t="str">
        <f>IF(H189&lt;&gt;"",IFERROR(INDEX(DATABASE!$Z$19:$Z$38,MATCH(DATEVALUE(H189),DATABASE!$AA$19:$AA$38,0)),INDEX(DATABASE!$Z$12:$Z$18,MATCH(WEEKDAY(H189,2),DATABASE!$AA$12:$AA$18,0))),"")</f>
        <v>JUMAT</v>
      </c>
      <c r="K189" s="25" t="str">
        <f>IF('DATA ACCURATE'!V192&lt;&gt;"",'DATA ACCURATE'!V192,"")</f>
        <v>N</v>
      </c>
      <c r="L189" s="80" t="str">
        <f>IF($H189="","",IF(OR($J189="LIBUR",AND($L188="LIBUR",$O188=$O189)),"LIBUR",IF(AND(OR($L188="LUAR JAM KERJA 1",$L188="LUAR JAM KERJA 2"),OR(OR(AND($H188=$H189,AND(OR($I189&gt;DATABASE!$J$3,$I189&lt;DATABASE!$J$6),((DATEVALUE($H189)+$I189)-(DATEVALUE($H188)+$I188))&lt;DATABASE!$J$6)),AND($H188=$H189,$O188=$O189,OR($I189&gt;DATABASE!$J$6,$I189&lt;DATABASE!$J$3))),AND(($H189-$H188)=1,OR($I189&lt;DATABASE!$I$6,((DATEVALUE($H189)+$I189)-(DATEVALUE($H188)+$I188))&lt;DATABASE!$J$6))),$A189=$A188),"LUAR JAM KERJA 2",IF(AND(OR(WEEKDAY($H189,2)=1,WEEKDAY($H189,2)=2,WEEKDAY($H189,2)=3,WEEKDAY($H189,2)=4,WEEKDAY($H189,2)=5),$I189&lt;=DATABASE!$J$3,$I189&gt;=DATABASE!$I$3),"JAM KERJA",IF(AND(WEEKDAY($H189,2)=6,$I189&lt;=DATABASE!$J$4,$I189&gt;=DATABASE!$I$4),"JAM KERJA","LUAR JAM KERJA 1")))))</f>
        <v>JAM KERJA</v>
      </c>
      <c r="M189" s="33">
        <f>IF('DATA ACCURATE'!T192&lt;&gt;"",IF('DATA ACCURATE'!T192&gt;100,'DATA ACCURATE'!T192/10,'DATA ACCURATE'!T192),"")</f>
        <v>35</v>
      </c>
      <c r="N189" t="str">
        <f>IF(M189="","",IF(M189&lt;=DATABASE!$I$9,"LOKAL",IF(M189&lt;DATABASE!$J$9,"LUAR KOTA 1",IF($M189&gt;=DATABASE!$J$9,"LUAR KOTA 2",""))))</f>
        <v>LUAR KOTA 1</v>
      </c>
      <c r="O189" s="38" t="str">
        <f>IF('DATA ACCURATE'!L192&lt;&gt;"",'DATA ACCURATE'!L192,"")</f>
        <v>Yana Pertiwi Bp-Tayeman Getasan</v>
      </c>
      <c r="Q189" s="38">
        <f t="shared" si="14"/>
        <v>0</v>
      </c>
      <c r="R189" s="38">
        <f t="shared" si="14"/>
        <v>0</v>
      </c>
      <c r="S189" s="38">
        <f t="shared" si="14"/>
        <v>1</v>
      </c>
      <c r="T189" s="38">
        <f t="shared" si="14"/>
        <v>0</v>
      </c>
      <c r="U189" s="38">
        <f t="shared" si="15"/>
        <v>0</v>
      </c>
      <c r="V189" s="38">
        <f t="shared" si="15"/>
        <v>1</v>
      </c>
      <c r="W189" s="38">
        <f t="shared" si="15"/>
        <v>0</v>
      </c>
      <c r="X189" s="38">
        <f t="shared" si="16"/>
        <v>1</v>
      </c>
      <c r="Y189" s="38">
        <f t="shared" si="16"/>
        <v>0</v>
      </c>
      <c r="Z189" s="38">
        <f t="shared" si="16"/>
        <v>0</v>
      </c>
      <c r="AA189" s="38">
        <f t="shared" si="16"/>
        <v>0</v>
      </c>
      <c r="AB189" s="38">
        <f t="shared" si="17"/>
        <v>0</v>
      </c>
      <c r="AC189" s="38">
        <f t="shared" si="18"/>
        <v>0</v>
      </c>
      <c r="AD189" s="38" t="str">
        <f t="shared" si="19"/>
        <v>001001010000</v>
      </c>
    </row>
    <row r="190" spans="1:30">
      <c r="A190" s="9" t="str">
        <f>IF('DATA ACCURATE'!A193&lt;&gt;"",'DATA ACCURATE'!A193,"")</f>
        <v>WISNU</v>
      </c>
      <c r="B190" s="9" t="str">
        <f>IF('DATA ACCURATE'!D193&lt;&gt;"",'DATA ACCURATE'!D193,"")</f>
        <v>K1906978</v>
      </c>
      <c r="C190" s="38" t="str">
        <f>IF($AD190="000000000000","",INDEX(DATABASE!$W$12:$W$71,MATCH($AD190,DATABASE!$V$12:$V$71,0)))</f>
        <v>A05</v>
      </c>
      <c r="D190" s="34">
        <f>IF(C190="","",IF(E190="",INDEX(DATABASE!$AF$13:$AF$62,MATCH($C190,DATABASE!$AC$13:$AC$62,0)),IF(E190="2x D11",INDEX(DATABASE!$AF$13:$AF$62,MATCH($C190,DATABASE!$AC$13:$AC$62,0))+2*DATABASE!$AF$62,IF(E190="3x D11",INDEX(DATABASE!$AF$13:$AF$62,MATCH($C190,DATABASE!$AC$13:$AC$62,0))+3*DATABASE!$AF$62,""))))</f>
        <v>13200</v>
      </c>
      <c r="E190" s="38" t="str">
        <f>IF(AND($K190="Y",$G190&lt;&gt;"UNYIL",$F190&lt;DATABASE!$O$8),"2x D11",IF(AND($K190="Y",$G190&lt;&gt;"UNYIL",$F190&gt;=DATABASE!$O$8),"3x D11",""))</f>
        <v/>
      </c>
      <c r="F190" s="9">
        <f>IF('DATA ACCURATE'!N193&lt;&gt;"",'DATA ACCURATE'!N193,"")</f>
        <v>4.5</v>
      </c>
      <c r="G190" t="str">
        <f>IF(F190="","",IF(F190&lt;=DATABASE!$I$8,"UNYIL",IF(F190&lt;=DATABASE!$J$8,"KECIL",IF(F190&lt;DATABASE!$K$8,"TANGGUNG",IF(F190&gt;=DATABASE!$K$8,"BESAR","")))))</f>
        <v>KECIL</v>
      </c>
      <c r="H190" s="16" t="str">
        <f>IF('DATA ACCURATE'!J193&lt;&gt;"",'DATA ACCURATE'!J193,"")</f>
        <v>04 OKT 2019</v>
      </c>
      <c r="I190" s="35">
        <f>IF(B190&lt;&gt;"",IFERROR(VLOOKUP(B190,'DATA TIMBANGAN'!G:M,7,FALSE),VLOOKUP(B190,'DATA TIMBANGAN'!G:M,7)),"")</f>
        <v>0.91546296296296292</v>
      </c>
      <c r="J190" s="25" t="str">
        <f>IF(H190&lt;&gt;"",IFERROR(INDEX(DATABASE!$Z$19:$Z$38,MATCH(DATEVALUE(H190),DATABASE!$AA$19:$AA$38,0)),INDEX(DATABASE!$Z$12:$Z$18,MATCH(WEEKDAY(H190,2),DATABASE!$AA$12:$AA$18,0))),"")</f>
        <v>JUMAT</v>
      </c>
      <c r="K190" s="25" t="str">
        <f>IF('DATA ACCURATE'!V193&lt;&gt;"",'DATA ACCURATE'!V193,"")</f>
        <v>N</v>
      </c>
      <c r="L190" s="80" t="str">
        <f>IF($H190="","",IF(OR($J190="LIBUR",AND($L189="LIBUR",$O189=$O190)),"LIBUR",IF(AND(OR($L189="LUAR JAM KERJA 1",$L189="LUAR JAM KERJA 2"),OR(OR(AND($H189=$H190,AND(OR($I190&gt;DATABASE!$J$3,$I190&lt;DATABASE!$J$6),((DATEVALUE($H190)+$I190)-(DATEVALUE($H189)+$I189))&lt;DATABASE!$J$6)),AND($H189=$H190,$O189=$O190,OR($I190&gt;DATABASE!$J$6,$I190&lt;DATABASE!$J$3))),AND(($H190-$H189)=1,OR($I190&lt;DATABASE!$I$6,((DATEVALUE($H190)+$I190)-(DATEVALUE($H189)+$I189))&lt;DATABASE!$J$6))),$A190=$A189),"LUAR JAM KERJA 2",IF(AND(OR(WEEKDAY($H190,2)=1,WEEKDAY($H190,2)=2,WEEKDAY($H190,2)=3,WEEKDAY($H190,2)=4,WEEKDAY($H190,2)=5),$I190&lt;=DATABASE!$J$3,$I190&gt;=DATABASE!$I$3),"JAM KERJA",IF(AND(WEEKDAY($H190,2)=6,$I190&lt;=DATABASE!$J$4,$I190&gt;=DATABASE!$I$4),"JAM KERJA","LUAR JAM KERJA 1")))))</f>
        <v>LUAR JAM KERJA 1</v>
      </c>
      <c r="M190" s="33">
        <f>IF('DATA ACCURATE'!T193&lt;&gt;"",IF('DATA ACCURATE'!T193&gt;100,'DATA ACCURATE'!T193/10,'DATA ACCURATE'!T193),"")</f>
        <v>22</v>
      </c>
      <c r="N190" t="str">
        <f>IF(M190="","",IF(M190&lt;=DATABASE!$I$9,"LOKAL",IF(M190&lt;DATABASE!$J$9,"LUAR KOTA 1",IF($M190&gt;=DATABASE!$J$9,"LUAR KOTA 2",""))))</f>
        <v>LUAR KOTA 1</v>
      </c>
      <c r="O190" s="38" t="str">
        <f>IF('DATA ACCURATE'!L193&lt;&gt;"",'DATA ACCURATE'!L193,"")</f>
        <v>Antonius Bambang Bp-Ngijo, Gunungpati</v>
      </c>
      <c r="Q190" s="38">
        <f t="shared" si="14"/>
        <v>0</v>
      </c>
      <c r="R190" s="38">
        <f t="shared" si="14"/>
        <v>1</v>
      </c>
      <c r="S190" s="38">
        <f t="shared" si="14"/>
        <v>0</v>
      </c>
      <c r="T190" s="38">
        <f t="shared" si="14"/>
        <v>0</v>
      </c>
      <c r="U190" s="38">
        <f t="shared" si="15"/>
        <v>0</v>
      </c>
      <c r="V190" s="38">
        <f t="shared" si="15"/>
        <v>1</v>
      </c>
      <c r="W190" s="38">
        <f t="shared" si="15"/>
        <v>0</v>
      </c>
      <c r="X190" s="38">
        <f t="shared" si="16"/>
        <v>0</v>
      </c>
      <c r="Y190" s="38">
        <f t="shared" si="16"/>
        <v>1</v>
      </c>
      <c r="Z190" s="38">
        <f t="shared" si="16"/>
        <v>0</v>
      </c>
      <c r="AA190" s="38">
        <f t="shared" si="16"/>
        <v>0</v>
      </c>
      <c r="AB190" s="38">
        <f t="shared" si="17"/>
        <v>0</v>
      </c>
      <c r="AC190" s="38">
        <f t="shared" si="18"/>
        <v>0</v>
      </c>
      <c r="AD190" s="38" t="str">
        <f t="shared" si="19"/>
        <v>010001001000</v>
      </c>
    </row>
    <row r="191" spans="1:30">
      <c r="A191" s="9" t="str">
        <f>IF('DATA ACCURATE'!A194&lt;&gt;"",'DATA ACCURATE'!A194,"")</f>
        <v>WISNU</v>
      </c>
      <c r="B191" s="9" t="str">
        <f>IF('DATA ACCURATE'!D194&lt;&gt;"",'DATA ACCURATE'!D194,"")</f>
        <v>K1907000</v>
      </c>
      <c r="C191" s="38" t="str">
        <f>IF($AD191="000000000000","",INDEX(DATABASE!$W$12:$W$71,MATCH($AD191,DATABASE!$V$12:$V$71,0)))</f>
        <v>B04</v>
      </c>
      <c r="D191" s="34">
        <f>IF(C191="","",IF(E191="",INDEX(DATABASE!$AF$13:$AF$62,MATCH($C191,DATABASE!$AC$13:$AC$62,0)),IF(E191="2x D11",INDEX(DATABASE!$AF$13:$AF$62,MATCH($C191,DATABASE!$AC$13:$AC$62,0))+2*DATABASE!$AF$62,IF(E191="3x D11",INDEX(DATABASE!$AF$13:$AF$62,MATCH($C191,DATABASE!$AC$13:$AC$62,0))+3*DATABASE!$AF$62,""))))</f>
        <v>10600</v>
      </c>
      <c r="E191" s="38" t="str">
        <f>IF(AND($K191="Y",$G191&lt;&gt;"UNYIL",$F191&lt;DATABASE!$O$8),"2x D11",IF(AND($K191="Y",$G191&lt;&gt;"UNYIL",$F191&gt;=DATABASE!$O$8),"3x D11",""))</f>
        <v/>
      </c>
      <c r="F191" s="9">
        <f>IF('DATA ACCURATE'!N194&lt;&gt;"",'DATA ACCURATE'!N194,"")</f>
        <v>5.5</v>
      </c>
      <c r="G191" t="str">
        <f>IF(F191="","",IF(F191&lt;=DATABASE!$I$8,"UNYIL",IF(F191&lt;=DATABASE!$J$8,"KECIL",IF(F191&lt;DATABASE!$K$8,"TANGGUNG",IF(F191&gt;=DATABASE!$K$8,"BESAR","")))))</f>
        <v>TANGGUNG</v>
      </c>
      <c r="H191" s="16" t="str">
        <f>IF('DATA ACCURATE'!J194&lt;&gt;"",'DATA ACCURATE'!J194,"")</f>
        <v>05 OKT 2019</v>
      </c>
      <c r="I191" s="35">
        <f>IF(B191&lt;&gt;"",IFERROR(VLOOKUP(B191,'DATA TIMBANGAN'!G:M,7,FALSE),VLOOKUP(B191,'DATA TIMBANGAN'!G:M,7)),"")</f>
        <v>0.49200231481481477</v>
      </c>
      <c r="J191" s="25" t="str">
        <f>IF(H191&lt;&gt;"",IFERROR(INDEX(DATABASE!$Z$19:$Z$38,MATCH(DATEVALUE(H191),DATABASE!$AA$19:$AA$38,0)),INDEX(DATABASE!$Z$12:$Z$18,MATCH(WEEKDAY(H191,2),DATABASE!$AA$12:$AA$18,0))),"")</f>
        <v>SABTU</v>
      </c>
      <c r="K191" s="25" t="str">
        <f>IF('DATA ACCURATE'!V194&lt;&gt;"",'DATA ACCURATE'!V194,"")</f>
        <v>N</v>
      </c>
      <c r="L191" s="80" t="str">
        <f>IF($H191="","",IF(OR($J191="LIBUR",AND($L190="LIBUR",$O190=$O191)),"LIBUR",IF(AND(OR($L190="LUAR JAM KERJA 1",$L190="LUAR JAM KERJA 2"),OR(OR(AND($H190=$H191,AND(OR($I191&gt;DATABASE!$J$3,$I191&lt;DATABASE!$J$6),((DATEVALUE($H191)+$I191)-(DATEVALUE($H190)+$I190))&lt;DATABASE!$J$6)),AND($H190=$H191,$O190=$O191,OR($I191&gt;DATABASE!$J$6,$I191&lt;DATABASE!$J$3))),AND(($H191-$H190)=1,OR($I191&lt;DATABASE!$I$6,((DATEVALUE($H191)+$I191)-(DATEVALUE($H190)+$I190))&lt;DATABASE!$J$6))),$A191=$A190),"LUAR JAM KERJA 2",IF(AND(OR(WEEKDAY($H191,2)=1,WEEKDAY($H191,2)=2,WEEKDAY($H191,2)=3,WEEKDAY($H191,2)=4,WEEKDAY($H191,2)=5),$I191&lt;=DATABASE!$J$3,$I191&gt;=DATABASE!$I$3),"JAM KERJA",IF(AND(WEEKDAY($H191,2)=6,$I191&lt;=DATABASE!$J$4,$I191&gt;=DATABASE!$I$4),"JAM KERJA","LUAR JAM KERJA 1")))))</f>
        <v>JAM KERJA</v>
      </c>
      <c r="M191" s="33">
        <f>IF('DATA ACCURATE'!T194&lt;&gt;"",IF('DATA ACCURATE'!T194&gt;100,'DATA ACCURATE'!T194/10,'DATA ACCURATE'!T194),"")</f>
        <v>35</v>
      </c>
      <c r="N191" t="str">
        <f>IF(M191="","",IF(M191&lt;=DATABASE!$I$9,"LOKAL",IF(M191&lt;DATABASE!$J$9,"LUAR KOTA 1",IF($M191&gt;=DATABASE!$J$9,"LUAR KOTA 2",""))))</f>
        <v>LUAR KOTA 1</v>
      </c>
      <c r="O191" s="38" t="str">
        <f>IF('DATA ACCURATE'!L194&lt;&gt;"",'DATA ACCURATE'!L194,"")</f>
        <v>Yana Pertiwi Bp-Tayeman Getasan</v>
      </c>
      <c r="Q191" s="38">
        <f t="shared" si="14"/>
        <v>0</v>
      </c>
      <c r="R191" s="38">
        <f t="shared" si="14"/>
        <v>0</v>
      </c>
      <c r="S191" s="38">
        <f t="shared" si="14"/>
        <v>1</v>
      </c>
      <c r="T191" s="38">
        <f t="shared" si="14"/>
        <v>0</v>
      </c>
      <c r="U191" s="38">
        <f t="shared" si="15"/>
        <v>0</v>
      </c>
      <c r="V191" s="38">
        <f t="shared" si="15"/>
        <v>1</v>
      </c>
      <c r="W191" s="38">
        <f t="shared" si="15"/>
        <v>0</v>
      </c>
      <c r="X191" s="38">
        <f t="shared" si="16"/>
        <v>1</v>
      </c>
      <c r="Y191" s="38">
        <f t="shared" si="16"/>
        <v>0</v>
      </c>
      <c r="Z191" s="38">
        <f t="shared" si="16"/>
        <v>0</v>
      </c>
      <c r="AA191" s="38">
        <f t="shared" si="16"/>
        <v>0</v>
      </c>
      <c r="AB191" s="38">
        <f t="shared" si="17"/>
        <v>0</v>
      </c>
      <c r="AC191" s="38">
        <f t="shared" si="18"/>
        <v>0</v>
      </c>
      <c r="AD191" s="38" t="str">
        <f t="shared" si="19"/>
        <v>001001010000</v>
      </c>
    </row>
    <row r="192" spans="1:30">
      <c r="A192" s="9" t="str">
        <f>IF('DATA ACCURATE'!A195&lt;&gt;"",'DATA ACCURATE'!A195,"")</f>
        <v>WISNU</v>
      </c>
      <c r="B192" s="9" t="str">
        <f>IF('DATA ACCURATE'!D195&lt;&gt;"",'DATA ACCURATE'!D195,"")</f>
        <v>K1907020</v>
      </c>
      <c r="C192" s="38" t="str">
        <f>IF($AD192="000000000000","",INDEX(DATABASE!$W$12:$W$71,MATCH($AD192,DATABASE!$V$12:$V$71,0)))</f>
        <v>B05</v>
      </c>
      <c r="D192" s="34">
        <f>IF(C192="","",IF(E192="",INDEX(DATABASE!$AF$13:$AF$62,MATCH($C192,DATABASE!$AC$13:$AC$62,0)),IF(E192="2x D11",INDEX(DATABASE!$AF$13:$AF$62,MATCH($C192,DATABASE!$AC$13:$AC$62,0))+2*DATABASE!$AF$62,IF(E192="3x D11",INDEX(DATABASE!$AF$13:$AF$62,MATCH($C192,DATABASE!$AC$13:$AC$62,0))+3*DATABASE!$AF$62,""))))</f>
        <v>15900</v>
      </c>
      <c r="E192" s="38" t="str">
        <f>IF(AND($K192="Y",$G192&lt;&gt;"UNYIL",$F192&lt;DATABASE!$O$8),"2x D11",IF(AND($K192="Y",$G192&lt;&gt;"UNYIL",$F192&gt;=DATABASE!$O$8),"3x D11",""))</f>
        <v/>
      </c>
      <c r="F192" s="9">
        <f>IF('DATA ACCURATE'!N195&lt;&gt;"",'DATA ACCURATE'!N195,"")</f>
        <v>6.5</v>
      </c>
      <c r="G192" t="str">
        <f>IF(F192="","",IF(F192&lt;=DATABASE!$I$8,"UNYIL",IF(F192&lt;=DATABASE!$J$8,"KECIL",IF(F192&lt;DATABASE!$K$8,"TANGGUNG",IF(F192&gt;=DATABASE!$K$8,"BESAR","")))))</f>
        <v>TANGGUNG</v>
      </c>
      <c r="H192" s="16" t="str">
        <f>IF('DATA ACCURATE'!J195&lt;&gt;"",'DATA ACCURATE'!J195,"")</f>
        <v>05 OKT 2019</v>
      </c>
      <c r="I192" s="35">
        <f>IF(B192&lt;&gt;"",IFERROR(VLOOKUP(B192,'DATA TIMBANGAN'!G:M,7,FALSE),VLOOKUP(B192,'DATA TIMBANGAN'!G:M,7)),"")</f>
        <v>0.69725694444444442</v>
      </c>
      <c r="J192" s="25" t="str">
        <f>IF(H192&lt;&gt;"",IFERROR(INDEX(DATABASE!$Z$19:$Z$38,MATCH(DATEVALUE(H192),DATABASE!$AA$19:$AA$38,0)),INDEX(DATABASE!$Z$12:$Z$18,MATCH(WEEKDAY(H192,2),DATABASE!$AA$12:$AA$18,0))),"")</f>
        <v>SABTU</v>
      </c>
      <c r="K192" s="25" t="str">
        <f>IF('DATA ACCURATE'!V195&lt;&gt;"",'DATA ACCURATE'!V195,"")</f>
        <v>N</v>
      </c>
      <c r="L192" s="80" t="str">
        <f>IF($H192="","",IF(OR($J192="LIBUR",AND($L191="LIBUR",$O191=$O192)),"LIBUR",IF(AND(OR($L191="LUAR JAM KERJA 1",$L191="LUAR JAM KERJA 2"),OR(OR(AND($H191=$H192,AND(OR($I192&gt;DATABASE!$J$3,$I192&lt;DATABASE!$J$6),((DATEVALUE($H192)+$I192)-(DATEVALUE($H191)+$I191))&lt;DATABASE!$J$6)),AND($H191=$H192,$O191=$O192,OR($I192&gt;DATABASE!$J$6,$I192&lt;DATABASE!$J$3))),AND(($H192-$H191)=1,OR($I192&lt;DATABASE!$I$6,((DATEVALUE($H192)+$I192)-(DATEVALUE($H191)+$I191))&lt;DATABASE!$J$6))),$A192=$A191),"LUAR JAM KERJA 2",IF(AND(OR(WEEKDAY($H192,2)=1,WEEKDAY($H192,2)=2,WEEKDAY($H192,2)=3,WEEKDAY($H192,2)=4,WEEKDAY($H192,2)=5),$I192&lt;=DATABASE!$J$3,$I192&gt;=DATABASE!$I$3),"JAM KERJA",IF(AND(WEEKDAY($H192,2)=6,$I192&lt;=DATABASE!$J$4,$I192&gt;=DATABASE!$I$4),"JAM KERJA","LUAR JAM KERJA 1")))))</f>
        <v>LUAR JAM KERJA 1</v>
      </c>
      <c r="M192" s="33">
        <f>IF('DATA ACCURATE'!T195&lt;&gt;"",IF('DATA ACCURATE'!T195&gt;100,'DATA ACCURATE'!T195/10,'DATA ACCURATE'!T195),"")</f>
        <v>35</v>
      </c>
      <c r="N192" t="str">
        <f>IF(M192="","",IF(M192&lt;=DATABASE!$I$9,"LOKAL",IF(M192&lt;DATABASE!$J$9,"LUAR KOTA 1",IF($M192&gt;=DATABASE!$J$9,"LUAR KOTA 2",""))))</f>
        <v>LUAR KOTA 1</v>
      </c>
      <c r="O192" s="38" t="str">
        <f>IF('DATA ACCURATE'!L195&lt;&gt;"",'DATA ACCURATE'!L195,"")</f>
        <v>Parjono Bp-Regunung</v>
      </c>
      <c r="Q192" s="38">
        <f t="shared" si="14"/>
        <v>0</v>
      </c>
      <c r="R192" s="38">
        <f t="shared" si="14"/>
        <v>0</v>
      </c>
      <c r="S192" s="38">
        <f t="shared" si="14"/>
        <v>1</v>
      </c>
      <c r="T192" s="38">
        <f t="shared" si="14"/>
        <v>0</v>
      </c>
      <c r="U192" s="38">
        <f t="shared" si="15"/>
        <v>0</v>
      </c>
      <c r="V192" s="38">
        <f t="shared" si="15"/>
        <v>1</v>
      </c>
      <c r="W192" s="38">
        <f t="shared" si="15"/>
        <v>0</v>
      </c>
      <c r="X192" s="38">
        <f t="shared" si="16"/>
        <v>0</v>
      </c>
      <c r="Y192" s="38">
        <f t="shared" si="16"/>
        <v>1</v>
      </c>
      <c r="Z192" s="38">
        <f t="shared" si="16"/>
        <v>0</v>
      </c>
      <c r="AA192" s="38">
        <f t="shared" si="16"/>
        <v>0</v>
      </c>
      <c r="AB192" s="38">
        <f t="shared" si="17"/>
        <v>0</v>
      </c>
      <c r="AC192" s="38">
        <f t="shared" si="18"/>
        <v>0</v>
      </c>
      <c r="AD192" s="38" t="str">
        <f t="shared" si="19"/>
        <v>001001001000</v>
      </c>
    </row>
    <row r="193" spans="1:30">
      <c r="A193" s="9" t="str">
        <f>IF('DATA ACCURATE'!A196&lt;&gt;"",'DATA ACCURATE'!A196,"")</f>
        <v>YATIMAN</v>
      </c>
      <c r="B193" s="9" t="str">
        <f>IF('DATA ACCURATE'!D196&lt;&gt;"",'DATA ACCURATE'!D196,"")</f>
        <v>K1906837</v>
      </c>
      <c r="C193" s="38" t="str">
        <f>IF($AD193="000000000000","",INDEX(DATABASE!$W$12:$W$71,MATCH($AD193,DATABASE!$V$12:$V$71,0)))</f>
        <v>B01</v>
      </c>
      <c r="D193" s="34">
        <f>IF(C193="","",IF(E193="",INDEX(DATABASE!$AF$13:$AF$62,MATCH($C193,DATABASE!$AC$13:$AC$62,0)),IF(E193="2x D11",INDEX(DATABASE!$AF$13:$AF$62,MATCH($C193,DATABASE!$AC$13:$AC$62,0))+2*DATABASE!$AF$62,IF(E193="3x D11",INDEX(DATABASE!$AF$13:$AF$62,MATCH($C193,DATABASE!$AC$13:$AC$62,0))+3*DATABASE!$AF$62,""))))</f>
        <v>7600</v>
      </c>
      <c r="E193" s="38" t="str">
        <f>IF(AND($K193="Y",$G193&lt;&gt;"UNYIL",$F193&lt;DATABASE!$O$8),"2x D11",IF(AND($K193="Y",$G193&lt;&gt;"UNYIL",$F193&gt;=DATABASE!$O$8),"3x D11",""))</f>
        <v/>
      </c>
      <c r="F193" s="9">
        <f>IF('DATA ACCURATE'!N196&lt;&gt;"",'DATA ACCURATE'!N196,"")</f>
        <v>5.5</v>
      </c>
      <c r="G193" t="str">
        <f>IF(F193="","",IF(F193&lt;=DATABASE!$I$8,"UNYIL",IF(F193&lt;=DATABASE!$J$8,"KECIL",IF(F193&lt;DATABASE!$K$8,"TANGGUNG",IF(F193&gt;=DATABASE!$K$8,"BESAR","")))))</f>
        <v>TANGGUNG</v>
      </c>
      <c r="H193" s="16" t="str">
        <f>IF('DATA ACCURATE'!J196&lt;&gt;"",'DATA ACCURATE'!J196,"")</f>
        <v>01 OKT 2019</v>
      </c>
      <c r="I193" s="35">
        <f>IF(B193&lt;&gt;"",IFERROR(VLOOKUP(B193,'DATA TIMBANGAN'!G:M,7,FALSE),VLOOKUP(B193,'DATA TIMBANGAN'!G:M,7)),"")</f>
        <v>0.32915509259259262</v>
      </c>
      <c r="J193" s="25" t="str">
        <f>IF(H193&lt;&gt;"",IFERROR(INDEX(DATABASE!$Z$19:$Z$38,MATCH(DATEVALUE(H193),DATABASE!$AA$19:$AA$38,0)),INDEX(DATABASE!$Z$12:$Z$18,MATCH(WEEKDAY(H193,2),DATABASE!$AA$12:$AA$18,0))),"")</f>
        <v>SELASA</v>
      </c>
      <c r="K193" s="25" t="str">
        <f>IF('DATA ACCURATE'!V196&lt;&gt;"",'DATA ACCURATE'!V196,"")</f>
        <v>N</v>
      </c>
      <c r="L193" s="80" t="str">
        <f>IF($H193="","",IF(OR($J193="LIBUR",AND($L192="LIBUR",$O192=$O193)),"LIBUR",IF(AND(OR($L192="LUAR JAM KERJA 1",$L192="LUAR JAM KERJA 2"),OR(OR(AND($H192=$H193,AND(OR($I193&gt;DATABASE!$J$3,$I193&lt;DATABASE!$J$6),((DATEVALUE($H193)+$I193)-(DATEVALUE($H192)+$I192))&lt;DATABASE!$J$6)),AND($H192=$H193,$O192=$O193,OR($I193&gt;DATABASE!$J$6,$I193&lt;DATABASE!$J$3))),AND(($H193-$H192)=1,OR($I193&lt;DATABASE!$I$6,((DATEVALUE($H193)+$I193)-(DATEVALUE($H192)+$I192))&lt;DATABASE!$J$6))),$A193=$A192),"LUAR JAM KERJA 2",IF(AND(OR(WEEKDAY($H193,2)=1,WEEKDAY($H193,2)=2,WEEKDAY($H193,2)=3,WEEKDAY($H193,2)=4,WEEKDAY($H193,2)=5),$I193&lt;=DATABASE!$J$3,$I193&gt;=DATABASE!$I$3),"JAM KERJA",IF(AND(WEEKDAY($H193,2)=6,$I193&lt;=DATABASE!$J$4,$I193&gt;=DATABASE!$I$4),"JAM KERJA","LUAR JAM KERJA 1")))))</f>
        <v>JAM KERJA</v>
      </c>
      <c r="M193" s="33">
        <f>IF('DATA ACCURATE'!T196&lt;&gt;"",IF('DATA ACCURATE'!T196&gt;100,'DATA ACCURATE'!T196/10,'DATA ACCURATE'!T196),"")</f>
        <v>8</v>
      </c>
      <c r="N193" t="str">
        <f>IF(M193="","",IF(M193&lt;=DATABASE!$I$9,"LOKAL",IF(M193&lt;DATABASE!$J$9,"LUAR KOTA 1",IF($M193&gt;=DATABASE!$J$9,"LUAR KOTA 2",""))))</f>
        <v>LOKAL</v>
      </c>
      <c r="O193" s="38" t="str">
        <f>IF('DATA ACCURATE'!L196&lt;&gt;"",'DATA ACCURATE'!L196,"")</f>
        <v>PT. DESA WISATA INDONESIA</v>
      </c>
      <c r="Q193" s="38">
        <f t="shared" si="14"/>
        <v>0</v>
      </c>
      <c r="R193" s="38">
        <f t="shared" si="14"/>
        <v>0</v>
      </c>
      <c r="S193" s="38">
        <f t="shared" si="14"/>
        <v>1</v>
      </c>
      <c r="T193" s="38">
        <f t="shared" si="14"/>
        <v>0</v>
      </c>
      <c r="U193" s="38">
        <f t="shared" si="15"/>
        <v>1</v>
      </c>
      <c r="V193" s="38">
        <f t="shared" si="15"/>
        <v>0</v>
      </c>
      <c r="W193" s="38">
        <f t="shared" si="15"/>
        <v>0</v>
      </c>
      <c r="X193" s="38">
        <f t="shared" si="16"/>
        <v>1</v>
      </c>
      <c r="Y193" s="38">
        <f t="shared" si="16"/>
        <v>0</v>
      </c>
      <c r="Z193" s="38">
        <f t="shared" si="16"/>
        <v>0</v>
      </c>
      <c r="AA193" s="38">
        <f t="shared" si="16"/>
        <v>0</v>
      </c>
      <c r="AB193" s="38">
        <f t="shared" si="17"/>
        <v>0</v>
      </c>
      <c r="AC193" s="38">
        <f t="shared" si="18"/>
        <v>0</v>
      </c>
      <c r="AD193" s="38" t="str">
        <f t="shared" si="19"/>
        <v>001010010000</v>
      </c>
    </row>
    <row r="194" spans="1:30">
      <c r="A194" s="9" t="str">
        <f>IF('DATA ACCURATE'!A197&lt;&gt;"",'DATA ACCURATE'!A197,"")</f>
        <v>YATIMAN</v>
      </c>
      <c r="B194" s="9" t="str">
        <f>IF('DATA ACCURATE'!D197&lt;&gt;"",'DATA ACCURATE'!D197,"")</f>
        <v>K1906853</v>
      </c>
      <c r="C194" s="38" t="str">
        <f>IF($AD194="000000000000","",INDEX(DATABASE!$W$12:$W$71,MATCH($AD194,DATABASE!$V$12:$V$71,0)))</f>
        <v>C01</v>
      </c>
      <c r="D194" s="34">
        <f>IF(C194="","",IF(E194="",INDEX(DATABASE!$AF$13:$AF$62,MATCH($C194,DATABASE!$AC$13:$AC$62,0)),IF(E194="2x D11",INDEX(DATABASE!$AF$13:$AF$62,MATCH($C194,DATABASE!$AC$13:$AC$62,0))+2*DATABASE!$AF$62,IF(E194="3x D11",INDEX(DATABASE!$AF$13:$AF$62,MATCH($C194,DATABASE!$AC$13:$AC$62,0))+3*DATABASE!$AF$62,""))))</f>
        <v>9100</v>
      </c>
      <c r="E194" s="38" t="str">
        <f>IF(AND($K194="Y",$G194&lt;&gt;"UNYIL",$F194&lt;DATABASE!$O$8),"2x D11",IF(AND($K194="Y",$G194&lt;&gt;"UNYIL",$F194&gt;=DATABASE!$O$8),"3x D11",""))</f>
        <v/>
      </c>
      <c r="F194" s="9">
        <f>IF('DATA ACCURATE'!N197&lt;&gt;"",'DATA ACCURATE'!N197,"")</f>
        <v>7.5</v>
      </c>
      <c r="G194" t="str">
        <f>IF(F194="","",IF(F194&lt;=DATABASE!$I$8,"UNYIL",IF(F194&lt;=DATABASE!$J$8,"KECIL",IF(F194&lt;DATABASE!$K$8,"TANGGUNG",IF(F194&gt;=DATABASE!$K$8,"BESAR","")))))</f>
        <v>BESAR</v>
      </c>
      <c r="H194" s="16" t="str">
        <f>IF('DATA ACCURATE'!J197&lt;&gt;"",'DATA ACCURATE'!J197,"")</f>
        <v>01 OKT 2019</v>
      </c>
      <c r="I194" s="35">
        <f>IF(B194&lt;&gt;"",IFERROR(VLOOKUP(B194,'DATA TIMBANGAN'!G:M,7,FALSE),VLOOKUP(B194,'DATA TIMBANGAN'!G:M,7)),"")</f>
        <v>0.47300925925925924</v>
      </c>
      <c r="J194" s="25" t="str">
        <f>IF(H194&lt;&gt;"",IFERROR(INDEX(DATABASE!$Z$19:$Z$38,MATCH(DATEVALUE(H194),DATABASE!$AA$19:$AA$38,0)),INDEX(DATABASE!$Z$12:$Z$18,MATCH(WEEKDAY(H194,2),DATABASE!$AA$12:$AA$18,0))),"")</f>
        <v>SELASA</v>
      </c>
      <c r="K194" s="25" t="str">
        <f>IF('DATA ACCURATE'!V197&lt;&gt;"",'DATA ACCURATE'!V197,"")</f>
        <v>N</v>
      </c>
      <c r="L194" s="80" t="str">
        <f>IF($H194="","",IF(OR($J194="LIBUR",AND($L193="LIBUR",$O193=$O194)),"LIBUR",IF(AND(OR($L193="LUAR JAM KERJA 1",$L193="LUAR JAM KERJA 2"),OR(OR(AND($H193=$H194,AND(OR($I194&gt;DATABASE!$J$3,$I194&lt;DATABASE!$J$6),((DATEVALUE($H194)+$I194)-(DATEVALUE($H193)+$I193))&lt;DATABASE!$J$6)),AND($H193=$H194,$O193=$O194,OR($I194&gt;DATABASE!$J$6,$I194&lt;DATABASE!$J$3))),AND(($H194-$H193)=1,OR($I194&lt;DATABASE!$I$6,((DATEVALUE($H194)+$I194)-(DATEVALUE($H193)+$I193))&lt;DATABASE!$J$6))),$A194=$A193),"LUAR JAM KERJA 2",IF(AND(OR(WEEKDAY($H194,2)=1,WEEKDAY($H194,2)=2,WEEKDAY($H194,2)=3,WEEKDAY($H194,2)=4,WEEKDAY($H194,2)=5),$I194&lt;=DATABASE!$J$3,$I194&gt;=DATABASE!$I$3),"JAM KERJA",IF(AND(WEEKDAY($H194,2)=6,$I194&lt;=DATABASE!$J$4,$I194&gt;=DATABASE!$I$4),"JAM KERJA","LUAR JAM KERJA 1")))))</f>
        <v>JAM KERJA</v>
      </c>
      <c r="M194" s="33">
        <f>IF('DATA ACCURATE'!T197&lt;&gt;"",IF('DATA ACCURATE'!T197&gt;100,'DATA ACCURATE'!T197/10,'DATA ACCURATE'!T197),"")</f>
        <v>6</v>
      </c>
      <c r="N194" t="str">
        <f>IF(M194="","",IF(M194&lt;=DATABASE!$I$9,"LOKAL",IF(M194&lt;DATABASE!$J$9,"LUAR KOTA 1",IF($M194&gt;=DATABASE!$J$9,"LUAR KOTA 2",""))))</f>
        <v>LOKAL</v>
      </c>
      <c r="O194" s="38" t="str">
        <f>IF('DATA ACCURATE'!L197&lt;&gt;"",'DATA ACCURATE'!L197,"")</f>
        <v>Suryadi Bp-Kurios Tegalpanas</v>
      </c>
      <c r="Q194" s="38">
        <f t="shared" si="14"/>
        <v>0</v>
      </c>
      <c r="R194" s="38">
        <f t="shared" si="14"/>
        <v>0</v>
      </c>
      <c r="S194" s="38">
        <f t="shared" si="14"/>
        <v>0</v>
      </c>
      <c r="T194" s="38">
        <f t="shared" ref="T194:T257" si="20">IF($G194=T$1,1,0)</f>
        <v>1</v>
      </c>
      <c r="U194" s="38">
        <f t="shared" si="15"/>
        <v>1</v>
      </c>
      <c r="V194" s="38">
        <f t="shared" si="15"/>
        <v>0</v>
      </c>
      <c r="W194" s="38">
        <f t="shared" si="15"/>
        <v>0</v>
      </c>
      <c r="X194" s="38">
        <f t="shared" si="16"/>
        <v>1</v>
      </c>
      <c r="Y194" s="38">
        <f t="shared" si="16"/>
        <v>0</v>
      </c>
      <c r="Z194" s="38">
        <f t="shared" si="16"/>
        <v>0</v>
      </c>
      <c r="AA194" s="38">
        <f t="shared" ref="AA194:AA257" si="21">IF($L194=AA$1,1,0)</f>
        <v>0</v>
      </c>
      <c r="AB194" s="38">
        <f t="shared" si="17"/>
        <v>0</v>
      </c>
      <c r="AC194" s="38">
        <f t="shared" si="18"/>
        <v>0</v>
      </c>
      <c r="AD194" s="38" t="str">
        <f t="shared" si="19"/>
        <v>000110010000</v>
      </c>
    </row>
    <row r="195" spans="1:30">
      <c r="A195" s="9" t="str">
        <f>IF('DATA ACCURATE'!A198&lt;&gt;"",'DATA ACCURATE'!A198,"")</f>
        <v>YATIMAN</v>
      </c>
      <c r="B195" s="9" t="str">
        <f>IF('DATA ACCURATE'!D198&lt;&gt;"",'DATA ACCURATE'!D198,"")</f>
        <v>K1906876</v>
      </c>
      <c r="C195" s="38" t="str">
        <f>IF($AD195="000000000000","",INDEX(DATABASE!$W$12:$W$71,MATCH($AD195,DATABASE!$V$12:$V$71,0)))</f>
        <v>B01</v>
      </c>
      <c r="D195" s="34">
        <f>IF(C195="","",IF(E195="",INDEX(DATABASE!$AF$13:$AF$62,MATCH($C195,DATABASE!$AC$13:$AC$62,0)),IF(E195="2x D11",INDEX(DATABASE!$AF$13:$AF$62,MATCH($C195,DATABASE!$AC$13:$AC$62,0))+2*DATABASE!$AF$62,IF(E195="3x D11",INDEX(DATABASE!$AF$13:$AF$62,MATCH($C195,DATABASE!$AC$13:$AC$62,0))+3*DATABASE!$AF$62,""))))</f>
        <v>7600</v>
      </c>
      <c r="E195" s="38" t="str">
        <f>IF(AND($K195="Y",$G195&lt;&gt;"UNYIL",$F195&lt;DATABASE!$O$8),"2x D11",IF(AND($K195="Y",$G195&lt;&gt;"UNYIL",$F195&gt;=DATABASE!$O$8),"3x D11",""))</f>
        <v/>
      </c>
      <c r="F195" s="9">
        <f>IF('DATA ACCURATE'!N198&lt;&gt;"",'DATA ACCURATE'!N198,"")</f>
        <v>6</v>
      </c>
      <c r="G195" t="str">
        <f>IF(F195="","",IF(F195&lt;=DATABASE!$I$8,"UNYIL",IF(F195&lt;=DATABASE!$J$8,"KECIL",IF(F195&lt;DATABASE!$K$8,"TANGGUNG",IF(F195&gt;=DATABASE!$K$8,"BESAR","")))))</f>
        <v>TANGGUNG</v>
      </c>
      <c r="H195" s="16" t="str">
        <f>IF('DATA ACCURATE'!J198&lt;&gt;"",'DATA ACCURATE'!J198,"")</f>
        <v>02 OKT 2019</v>
      </c>
      <c r="I195" s="35">
        <f>IF(B195&lt;&gt;"",IFERROR(VLOOKUP(B195,'DATA TIMBANGAN'!G:M,7,FALSE),VLOOKUP(B195,'DATA TIMBANGAN'!G:M,7)),"")</f>
        <v>0.49686342592592592</v>
      </c>
      <c r="J195" s="25" t="str">
        <f>IF(H195&lt;&gt;"",IFERROR(INDEX(DATABASE!$Z$19:$Z$38,MATCH(DATEVALUE(H195),DATABASE!$AA$19:$AA$38,0)),INDEX(DATABASE!$Z$12:$Z$18,MATCH(WEEKDAY(H195,2),DATABASE!$AA$12:$AA$18,0))),"")</f>
        <v>RABU</v>
      </c>
      <c r="K195" s="25" t="str">
        <f>IF('DATA ACCURATE'!V198&lt;&gt;"",'DATA ACCURATE'!V198,"")</f>
        <v>N</v>
      </c>
      <c r="L195" s="80" t="str">
        <f>IF($H195="","",IF(OR($J195="LIBUR",AND($L194="LIBUR",$O194=$O195)),"LIBUR",IF(AND(OR($L194="LUAR JAM KERJA 1",$L194="LUAR JAM KERJA 2"),OR(OR(AND($H194=$H195,AND(OR($I195&gt;DATABASE!$J$3,$I195&lt;DATABASE!$J$6),((DATEVALUE($H195)+$I195)-(DATEVALUE($H194)+$I194))&lt;DATABASE!$J$6)),AND($H194=$H195,$O194=$O195,OR($I195&gt;DATABASE!$J$6,$I195&lt;DATABASE!$J$3))),AND(($H195-$H194)=1,OR($I195&lt;DATABASE!$I$6,((DATEVALUE($H195)+$I195)-(DATEVALUE($H194)+$I194))&lt;DATABASE!$J$6))),$A195=$A194),"LUAR JAM KERJA 2",IF(AND(OR(WEEKDAY($H195,2)=1,WEEKDAY($H195,2)=2,WEEKDAY($H195,2)=3,WEEKDAY($H195,2)=4,WEEKDAY($H195,2)=5),$I195&lt;=DATABASE!$J$3,$I195&gt;=DATABASE!$I$3),"JAM KERJA",IF(AND(WEEKDAY($H195,2)=6,$I195&lt;=DATABASE!$J$4,$I195&gt;=DATABASE!$I$4),"JAM KERJA","LUAR JAM KERJA 1")))))</f>
        <v>JAM KERJA</v>
      </c>
      <c r="M195" s="33">
        <f>IF('DATA ACCURATE'!T198&lt;&gt;"",IF('DATA ACCURATE'!T198&gt;100,'DATA ACCURATE'!T198/10,'DATA ACCURATE'!T198),"")</f>
        <v>15</v>
      </c>
      <c r="N195" t="str">
        <f>IF(M195="","",IF(M195&lt;=DATABASE!$I$9,"LOKAL",IF(M195&lt;DATABASE!$J$9,"LUAR KOTA 1",IF($M195&gt;=DATABASE!$J$9,"LUAR KOTA 2",""))))</f>
        <v>LOKAL</v>
      </c>
      <c r="O195" s="38" t="str">
        <f>IF('DATA ACCURATE'!L198&lt;&gt;"",'DATA ACCURATE'!L198,"")</f>
        <v>CV Uripindo Digdaya Agung-Jl. Pramuka Pudak Payung</v>
      </c>
      <c r="Q195" s="38">
        <f t="shared" ref="Q195:T258" si="22">IF($G195=Q$1,1,0)</f>
        <v>0</v>
      </c>
      <c r="R195" s="38">
        <f t="shared" si="22"/>
        <v>0</v>
      </c>
      <c r="S195" s="38">
        <f t="shared" si="22"/>
        <v>1</v>
      </c>
      <c r="T195" s="38">
        <f t="shared" si="20"/>
        <v>0</v>
      </c>
      <c r="U195" s="38">
        <f t="shared" ref="U195:W258" si="23">IF($N195=U$1,1,0)</f>
        <v>1</v>
      </c>
      <c r="V195" s="38">
        <f t="shared" si="23"/>
        <v>0</v>
      </c>
      <c r="W195" s="38">
        <f t="shared" si="23"/>
        <v>0</v>
      </c>
      <c r="X195" s="38">
        <f t="shared" ref="X195:AA258" si="24">IF($L195=X$1,1,0)</f>
        <v>1</v>
      </c>
      <c r="Y195" s="38">
        <f t="shared" si="24"/>
        <v>0</v>
      </c>
      <c r="Z195" s="38">
        <f t="shared" si="24"/>
        <v>0</v>
      </c>
      <c r="AA195" s="38">
        <f t="shared" si="21"/>
        <v>0</v>
      </c>
      <c r="AB195" s="38">
        <f t="shared" ref="AB195:AB258" si="25">IF(AND($G195="UNYIL",$K195="Y"),1,0)</f>
        <v>0</v>
      </c>
      <c r="AC195" s="38">
        <f t="shared" ref="AC195:AC258" si="26">IF($E195="2x D11",2,IF($E195="3x D11",3,0))</f>
        <v>0</v>
      </c>
      <c r="AD195" s="38" t="str">
        <f t="shared" ref="AD195:AD258" si="27">Q195&amp;R195&amp;S195&amp;T195&amp;U195&amp;V195&amp;W195&amp;X195&amp;Y195&amp;Z195&amp;AA195&amp;AB195</f>
        <v>001010010000</v>
      </c>
    </row>
    <row r="196" spans="1:30">
      <c r="A196" s="9" t="str">
        <f>IF('DATA ACCURATE'!A199&lt;&gt;"",'DATA ACCURATE'!A199,"")</f>
        <v>YATIMAN</v>
      </c>
      <c r="B196" s="9" t="str">
        <f>IF('DATA ACCURATE'!D199&lt;&gt;"",'DATA ACCURATE'!D199,"")</f>
        <v>K1906892</v>
      </c>
      <c r="C196" s="38" t="str">
        <f>IF($AD196="000000000000","",INDEX(DATABASE!$W$12:$W$71,MATCH($AD196,DATABASE!$V$12:$V$71,0)))</f>
        <v>C04</v>
      </c>
      <c r="D196" s="34">
        <f>IF(C196="","",IF(E196="",INDEX(DATABASE!$AF$13:$AF$62,MATCH($C196,DATABASE!$AC$13:$AC$62,0)),IF(E196="2x D11",INDEX(DATABASE!$AF$13:$AF$62,MATCH($C196,DATABASE!$AC$13:$AC$62,0))+2*DATABASE!$AF$62,IF(E196="3x D11",INDEX(DATABASE!$AF$13:$AF$62,MATCH($C196,DATABASE!$AC$13:$AC$62,0))+3*DATABASE!$AF$62,""))))</f>
        <v>12700</v>
      </c>
      <c r="E196" s="38" t="str">
        <f>IF(AND($K196="Y",$G196&lt;&gt;"UNYIL",$F196&lt;DATABASE!$O$8),"2x D11",IF(AND($K196="Y",$G196&lt;&gt;"UNYIL",$F196&gt;=DATABASE!$O$8),"3x D11",""))</f>
        <v/>
      </c>
      <c r="F196" s="9">
        <f>IF('DATA ACCURATE'!N199&lt;&gt;"",'DATA ACCURATE'!N199,"")</f>
        <v>7.5</v>
      </c>
      <c r="G196" t="str">
        <f>IF(F196="","",IF(F196&lt;=DATABASE!$I$8,"UNYIL",IF(F196&lt;=DATABASE!$J$8,"KECIL",IF(F196&lt;DATABASE!$K$8,"TANGGUNG",IF(F196&gt;=DATABASE!$K$8,"BESAR","")))))</f>
        <v>BESAR</v>
      </c>
      <c r="H196" s="16" t="str">
        <f>IF('DATA ACCURATE'!J199&lt;&gt;"",'DATA ACCURATE'!J199,"")</f>
        <v>03 OKT 2019</v>
      </c>
      <c r="I196" s="35">
        <f>IF(B196&lt;&gt;"",IFERROR(VLOOKUP(B196,'DATA TIMBANGAN'!G:M,7,FALSE),VLOOKUP(B196,'DATA TIMBANGAN'!G:M,7)),"")</f>
        <v>0.3628703703703704</v>
      </c>
      <c r="J196" s="25" t="str">
        <f>IF(H196&lt;&gt;"",IFERROR(INDEX(DATABASE!$Z$19:$Z$38,MATCH(DATEVALUE(H196),DATABASE!$AA$19:$AA$38,0)),INDEX(DATABASE!$Z$12:$Z$18,MATCH(WEEKDAY(H196,2),DATABASE!$AA$12:$AA$18,0))),"")</f>
        <v>KAMIS</v>
      </c>
      <c r="K196" s="25" t="str">
        <f>IF('DATA ACCURATE'!V199&lt;&gt;"",'DATA ACCURATE'!V199,"")</f>
        <v>N</v>
      </c>
      <c r="L196" s="80" t="str">
        <f>IF($H196="","",IF(OR($J196="LIBUR",AND($L195="LIBUR",$O195=$O196)),"LIBUR",IF(AND(OR($L195="LUAR JAM KERJA 1",$L195="LUAR JAM KERJA 2"),OR(OR(AND($H195=$H196,AND(OR($I196&gt;DATABASE!$J$3,$I196&lt;DATABASE!$J$6),((DATEVALUE($H196)+$I196)-(DATEVALUE($H195)+$I195))&lt;DATABASE!$J$6)),AND($H195=$H196,$O195=$O196,OR($I196&gt;DATABASE!$J$6,$I196&lt;DATABASE!$J$3))),AND(($H196-$H195)=1,OR($I196&lt;DATABASE!$I$6,((DATEVALUE($H196)+$I196)-(DATEVALUE($H195)+$I195))&lt;DATABASE!$J$6))),$A196=$A195),"LUAR JAM KERJA 2",IF(AND(OR(WEEKDAY($H196,2)=1,WEEKDAY($H196,2)=2,WEEKDAY($H196,2)=3,WEEKDAY($H196,2)=4,WEEKDAY($H196,2)=5),$I196&lt;=DATABASE!$J$3,$I196&gt;=DATABASE!$I$3),"JAM KERJA",IF(AND(WEEKDAY($H196,2)=6,$I196&lt;=DATABASE!$J$4,$I196&gt;=DATABASE!$I$4),"JAM KERJA","LUAR JAM KERJA 1")))))</f>
        <v>JAM KERJA</v>
      </c>
      <c r="M196" s="33">
        <f>IF('DATA ACCURATE'!T199&lt;&gt;"",IF('DATA ACCURATE'!T199&gt;100,'DATA ACCURATE'!T199/10,'DATA ACCURATE'!T199),"")</f>
        <v>22</v>
      </c>
      <c r="N196" t="str">
        <f>IF(M196="","",IF(M196&lt;=DATABASE!$I$9,"LOKAL",IF(M196&lt;DATABASE!$J$9,"LUAR KOTA 1",IF($M196&gt;=DATABASE!$J$9,"LUAR KOTA 2",""))))</f>
        <v>LUAR KOTA 1</v>
      </c>
      <c r="O196" s="38" t="str">
        <f>IF('DATA ACCURATE'!L199&lt;&gt;"",'DATA ACCURATE'!L199,"")</f>
        <v>Gatot Bp-Graha Estetika Executive Tahap 2 D41-42</v>
      </c>
      <c r="Q196" s="38">
        <f t="shared" si="22"/>
        <v>0</v>
      </c>
      <c r="R196" s="38">
        <f t="shared" si="22"/>
        <v>0</v>
      </c>
      <c r="S196" s="38">
        <f t="shared" si="22"/>
        <v>0</v>
      </c>
      <c r="T196" s="38">
        <f t="shared" si="20"/>
        <v>1</v>
      </c>
      <c r="U196" s="38">
        <f t="shared" si="23"/>
        <v>0</v>
      </c>
      <c r="V196" s="38">
        <f t="shared" si="23"/>
        <v>1</v>
      </c>
      <c r="W196" s="38">
        <f t="shared" si="23"/>
        <v>0</v>
      </c>
      <c r="X196" s="38">
        <f t="shared" si="24"/>
        <v>1</v>
      </c>
      <c r="Y196" s="38">
        <f t="shared" si="24"/>
        <v>0</v>
      </c>
      <c r="Z196" s="38">
        <f t="shared" si="24"/>
        <v>0</v>
      </c>
      <c r="AA196" s="38">
        <f t="shared" si="21"/>
        <v>0</v>
      </c>
      <c r="AB196" s="38">
        <f t="shared" si="25"/>
        <v>0</v>
      </c>
      <c r="AC196" s="38">
        <f t="shared" si="26"/>
        <v>0</v>
      </c>
      <c r="AD196" s="38" t="str">
        <f t="shared" si="27"/>
        <v>000101010000</v>
      </c>
    </row>
    <row r="197" spans="1:30">
      <c r="A197" s="9" t="str">
        <f>IF('DATA ACCURATE'!A200&lt;&gt;"",'DATA ACCURATE'!A200,"")</f>
        <v>YATIMAN</v>
      </c>
      <c r="B197" s="9" t="str">
        <f>IF('DATA ACCURATE'!D200&lt;&gt;"",'DATA ACCURATE'!D200,"")</f>
        <v>K1906910</v>
      </c>
      <c r="C197" s="38" t="str">
        <f>IF($AD197="000000000000","",INDEX(DATABASE!$W$12:$W$71,MATCH($AD197,DATABASE!$V$12:$V$71,0)))</f>
        <v>B04</v>
      </c>
      <c r="D197" s="34">
        <f>IF(C197="","",IF(E197="",INDEX(DATABASE!$AF$13:$AF$62,MATCH($C197,DATABASE!$AC$13:$AC$62,0)),IF(E197="2x D11",INDEX(DATABASE!$AF$13:$AF$62,MATCH($C197,DATABASE!$AC$13:$AC$62,0))+2*DATABASE!$AF$62,IF(E197="3x D11",INDEX(DATABASE!$AF$13:$AF$62,MATCH($C197,DATABASE!$AC$13:$AC$62,0))+3*DATABASE!$AF$62,""))))</f>
        <v>10600</v>
      </c>
      <c r="E197" s="38" t="str">
        <f>IF(AND($K197="Y",$G197&lt;&gt;"UNYIL",$F197&lt;DATABASE!$O$8),"2x D11",IF(AND($K197="Y",$G197&lt;&gt;"UNYIL",$F197&gt;=DATABASE!$O$8),"3x D11",""))</f>
        <v/>
      </c>
      <c r="F197" s="9">
        <f>IF('DATA ACCURATE'!N200&lt;&gt;"",'DATA ACCURATE'!N200,"")</f>
        <v>6</v>
      </c>
      <c r="G197" t="str">
        <f>IF(F197="","",IF(F197&lt;=DATABASE!$I$8,"UNYIL",IF(F197&lt;=DATABASE!$J$8,"KECIL",IF(F197&lt;DATABASE!$K$8,"TANGGUNG",IF(F197&gt;=DATABASE!$K$8,"BESAR","")))))</f>
        <v>TANGGUNG</v>
      </c>
      <c r="H197" s="16" t="str">
        <f>IF('DATA ACCURATE'!J200&lt;&gt;"",'DATA ACCURATE'!J200,"")</f>
        <v>03 OKT 2019</v>
      </c>
      <c r="I197" s="35">
        <f>IF(B197&lt;&gt;"",IFERROR(VLOOKUP(B197,'DATA TIMBANGAN'!G:M,7,FALSE),VLOOKUP(B197,'DATA TIMBANGAN'!G:M,7)),"")</f>
        <v>0.61903935185185188</v>
      </c>
      <c r="J197" s="25" t="str">
        <f>IF(H197&lt;&gt;"",IFERROR(INDEX(DATABASE!$Z$19:$Z$38,MATCH(DATEVALUE(H197),DATABASE!$AA$19:$AA$38,0)),INDEX(DATABASE!$Z$12:$Z$18,MATCH(WEEKDAY(H197,2),DATABASE!$AA$12:$AA$18,0))),"")</f>
        <v>KAMIS</v>
      </c>
      <c r="K197" s="25" t="str">
        <f>IF('DATA ACCURATE'!V200&lt;&gt;"",'DATA ACCURATE'!V200,"")</f>
        <v>N</v>
      </c>
      <c r="L197" s="80" t="str">
        <f>IF($H197="","",IF(OR($J197="LIBUR",AND($L196="LIBUR",$O196=$O197)),"LIBUR",IF(AND(OR($L196="LUAR JAM KERJA 1",$L196="LUAR JAM KERJA 2"),OR(OR(AND($H196=$H197,AND(OR($I197&gt;DATABASE!$J$3,$I197&lt;DATABASE!$J$6),((DATEVALUE($H197)+$I197)-(DATEVALUE($H196)+$I196))&lt;DATABASE!$J$6)),AND($H196=$H197,$O196=$O197,OR($I197&gt;DATABASE!$J$6,$I197&lt;DATABASE!$J$3))),AND(($H197-$H196)=1,OR($I197&lt;DATABASE!$I$6,((DATEVALUE($H197)+$I197)-(DATEVALUE($H196)+$I196))&lt;DATABASE!$J$6))),$A197=$A196),"LUAR JAM KERJA 2",IF(AND(OR(WEEKDAY($H197,2)=1,WEEKDAY($H197,2)=2,WEEKDAY($H197,2)=3,WEEKDAY($H197,2)=4,WEEKDAY($H197,2)=5),$I197&lt;=DATABASE!$J$3,$I197&gt;=DATABASE!$I$3),"JAM KERJA",IF(AND(WEEKDAY($H197,2)=6,$I197&lt;=DATABASE!$J$4,$I197&gt;=DATABASE!$I$4),"JAM KERJA","LUAR JAM KERJA 1")))))</f>
        <v>JAM KERJA</v>
      </c>
      <c r="M197" s="33">
        <f>IF('DATA ACCURATE'!T200&lt;&gt;"",IF('DATA ACCURATE'!T200&gt;100,'DATA ACCURATE'!T200/10,'DATA ACCURATE'!T200),"")</f>
        <v>21</v>
      </c>
      <c r="N197" t="str">
        <f>IF(M197="","",IF(M197&lt;=DATABASE!$I$9,"LOKAL",IF(M197&lt;DATABASE!$J$9,"LUAR KOTA 1",IF($M197&gt;=DATABASE!$J$9,"LUAR KOTA 2",""))))</f>
        <v>LUAR KOTA 1</v>
      </c>
      <c r="O197" s="38" t="str">
        <f>IF('DATA ACCURATE'!L200&lt;&gt;"",'DATA ACCURATE'!L200,"")</f>
        <v>KSO PT Galatama PT Sumber Alam Sejahtera-IAIN Salatiga</v>
      </c>
      <c r="Q197" s="38">
        <f t="shared" si="22"/>
        <v>0</v>
      </c>
      <c r="R197" s="38">
        <f t="shared" si="22"/>
        <v>0</v>
      </c>
      <c r="S197" s="38">
        <f t="shared" si="22"/>
        <v>1</v>
      </c>
      <c r="T197" s="38">
        <f t="shared" si="20"/>
        <v>0</v>
      </c>
      <c r="U197" s="38">
        <f t="shared" si="23"/>
        <v>0</v>
      </c>
      <c r="V197" s="38">
        <f t="shared" si="23"/>
        <v>1</v>
      </c>
      <c r="W197" s="38">
        <f t="shared" si="23"/>
        <v>0</v>
      </c>
      <c r="X197" s="38">
        <f t="shared" si="24"/>
        <v>1</v>
      </c>
      <c r="Y197" s="38">
        <f t="shared" si="24"/>
        <v>0</v>
      </c>
      <c r="Z197" s="38">
        <f t="shared" si="24"/>
        <v>0</v>
      </c>
      <c r="AA197" s="38">
        <f t="shared" si="21"/>
        <v>0</v>
      </c>
      <c r="AB197" s="38">
        <f t="shared" si="25"/>
        <v>0</v>
      </c>
      <c r="AC197" s="38">
        <f t="shared" si="26"/>
        <v>0</v>
      </c>
      <c r="AD197" s="38" t="str">
        <f t="shared" si="27"/>
        <v>001001010000</v>
      </c>
    </row>
    <row r="198" spans="1:30">
      <c r="A198" s="9" t="str">
        <f>IF('DATA ACCURATE'!A201&lt;&gt;"",'DATA ACCURATE'!A201,"")</f>
        <v>YATIMAN</v>
      </c>
      <c r="B198" s="9" t="str">
        <f>IF('DATA ACCURATE'!D201&lt;&gt;"",'DATA ACCURATE'!D201,"")</f>
        <v>K1906937</v>
      </c>
      <c r="C198" s="38" t="str">
        <f>IF($AD198="000000000000","",INDEX(DATABASE!$W$12:$W$71,MATCH($AD198,DATABASE!$V$12:$V$71,0)))</f>
        <v>B04</v>
      </c>
      <c r="D198" s="34">
        <f>IF(C198="","",IF(E198="",INDEX(DATABASE!$AF$13:$AF$62,MATCH($C198,DATABASE!$AC$13:$AC$62,0)),IF(E198="2x D11",INDEX(DATABASE!$AF$13:$AF$62,MATCH($C198,DATABASE!$AC$13:$AC$62,0))+2*DATABASE!$AF$62,IF(E198="3x D11",INDEX(DATABASE!$AF$13:$AF$62,MATCH($C198,DATABASE!$AC$13:$AC$62,0))+3*DATABASE!$AF$62,""))))</f>
        <v>10600</v>
      </c>
      <c r="E198" s="38" t="str">
        <f>IF(AND($K198="Y",$G198&lt;&gt;"UNYIL",$F198&lt;DATABASE!$O$8),"2x D11",IF(AND($K198="Y",$G198&lt;&gt;"UNYIL",$F198&gt;=DATABASE!$O$8),"3x D11",""))</f>
        <v/>
      </c>
      <c r="F198" s="9">
        <f>IF('DATA ACCURATE'!N201&lt;&gt;"",'DATA ACCURATE'!N201,"")</f>
        <v>6.5</v>
      </c>
      <c r="G198" t="str">
        <f>IF(F198="","",IF(F198&lt;=DATABASE!$I$8,"UNYIL",IF(F198&lt;=DATABASE!$J$8,"KECIL",IF(F198&lt;DATABASE!$K$8,"TANGGUNG",IF(F198&gt;=DATABASE!$K$8,"BESAR","")))))</f>
        <v>TANGGUNG</v>
      </c>
      <c r="H198" s="16" t="str">
        <f>IF('DATA ACCURATE'!J201&lt;&gt;"",'DATA ACCURATE'!J201,"")</f>
        <v>04 OKT 2019</v>
      </c>
      <c r="I198" s="35">
        <f>IF(B198&lt;&gt;"",IFERROR(VLOOKUP(B198,'DATA TIMBANGAN'!G:M,7,FALSE),VLOOKUP(B198,'DATA TIMBANGAN'!G:M,7)),"")</f>
        <v>0.45197916666666665</v>
      </c>
      <c r="J198" s="25" t="str">
        <f>IF(H198&lt;&gt;"",IFERROR(INDEX(DATABASE!$Z$19:$Z$38,MATCH(DATEVALUE(H198),DATABASE!$AA$19:$AA$38,0)),INDEX(DATABASE!$Z$12:$Z$18,MATCH(WEEKDAY(H198,2),DATABASE!$AA$12:$AA$18,0))),"")</f>
        <v>JUMAT</v>
      </c>
      <c r="K198" s="25" t="str">
        <f>IF('DATA ACCURATE'!V201&lt;&gt;"",'DATA ACCURATE'!V201,"")</f>
        <v>N</v>
      </c>
      <c r="L198" s="80" t="str">
        <f>IF($H198="","",IF(OR($J198="LIBUR",AND($L197="LIBUR",$O197=$O198)),"LIBUR",IF(AND(OR($L197="LUAR JAM KERJA 1",$L197="LUAR JAM KERJA 2"),OR(OR(AND($H197=$H198,AND(OR($I198&gt;DATABASE!$J$3,$I198&lt;DATABASE!$J$6),((DATEVALUE($H198)+$I198)-(DATEVALUE($H197)+$I197))&lt;DATABASE!$J$6)),AND($H197=$H198,$O197=$O198,OR($I198&gt;DATABASE!$J$6,$I198&lt;DATABASE!$J$3))),AND(($H198-$H197)=1,OR($I198&lt;DATABASE!$I$6,((DATEVALUE($H198)+$I198)-(DATEVALUE($H197)+$I197))&lt;DATABASE!$J$6))),$A198=$A197),"LUAR JAM KERJA 2",IF(AND(OR(WEEKDAY($H198,2)=1,WEEKDAY($H198,2)=2,WEEKDAY($H198,2)=3,WEEKDAY($H198,2)=4,WEEKDAY($H198,2)=5),$I198&lt;=DATABASE!$J$3,$I198&gt;=DATABASE!$I$3),"JAM KERJA",IF(AND(WEEKDAY($H198,2)=6,$I198&lt;=DATABASE!$J$4,$I198&gt;=DATABASE!$I$4),"JAM KERJA","LUAR JAM KERJA 1")))))</f>
        <v>JAM KERJA</v>
      </c>
      <c r="M198" s="33">
        <f>IF('DATA ACCURATE'!T201&lt;&gt;"",IF('DATA ACCURATE'!T201&gt;100,'DATA ACCURATE'!T201/10,'DATA ACCURATE'!T201),"")</f>
        <v>30</v>
      </c>
      <c r="N198" t="str">
        <f>IF(M198="","",IF(M198&lt;=DATABASE!$I$9,"LOKAL",IF(M198&lt;DATABASE!$J$9,"LUAR KOTA 1",IF($M198&gt;=DATABASE!$J$9,"LUAR KOTA 2",""))))</f>
        <v>LUAR KOTA 1</v>
      </c>
      <c r="O198" s="38" t="str">
        <f>IF('DATA ACCURATE'!L201&lt;&gt;"",'DATA ACCURATE'!L201,"")</f>
        <v>CV Anur Mandiri-Sungai Gobag Bancak</v>
      </c>
      <c r="Q198" s="38">
        <f t="shared" si="22"/>
        <v>0</v>
      </c>
      <c r="R198" s="38">
        <f t="shared" si="22"/>
        <v>0</v>
      </c>
      <c r="S198" s="38">
        <f t="shared" si="22"/>
        <v>1</v>
      </c>
      <c r="T198" s="38">
        <f t="shared" si="20"/>
        <v>0</v>
      </c>
      <c r="U198" s="38">
        <f t="shared" si="23"/>
        <v>0</v>
      </c>
      <c r="V198" s="38">
        <f t="shared" si="23"/>
        <v>1</v>
      </c>
      <c r="W198" s="38">
        <f t="shared" si="23"/>
        <v>0</v>
      </c>
      <c r="X198" s="38">
        <f t="shared" si="24"/>
        <v>1</v>
      </c>
      <c r="Y198" s="38">
        <f t="shared" si="24"/>
        <v>0</v>
      </c>
      <c r="Z198" s="38">
        <f t="shared" si="24"/>
        <v>0</v>
      </c>
      <c r="AA198" s="38">
        <f t="shared" si="21"/>
        <v>0</v>
      </c>
      <c r="AB198" s="38">
        <f t="shared" si="25"/>
        <v>0</v>
      </c>
      <c r="AC198" s="38">
        <f t="shared" si="26"/>
        <v>0</v>
      </c>
      <c r="AD198" s="38" t="str">
        <f t="shared" si="27"/>
        <v>001001010000</v>
      </c>
    </row>
    <row r="199" spans="1:30">
      <c r="A199" s="9" t="str">
        <f>IF('DATA ACCURATE'!A202&lt;&gt;"",'DATA ACCURATE'!A202,"")</f>
        <v>YATIMAN</v>
      </c>
      <c r="B199" s="9" t="str">
        <f>IF('DATA ACCURATE'!D202&lt;&gt;"",'DATA ACCURATE'!D202,"")</f>
        <v>K1906960</v>
      </c>
      <c r="C199" s="38" t="str">
        <f>IF($AD199="000000000000","",INDEX(DATABASE!$W$12:$W$71,MATCH($AD199,DATABASE!$V$12:$V$71,0)))</f>
        <v>B01</v>
      </c>
      <c r="D199" s="34">
        <f>IF(C199="","",IF(E199="",INDEX(DATABASE!$AF$13:$AF$62,MATCH($C199,DATABASE!$AC$13:$AC$62,0)),IF(E199="2x D11",INDEX(DATABASE!$AF$13:$AF$62,MATCH($C199,DATABASE!$AC$13:$AC$62,0))+2*DATABASE!$AF$62,IF(E199="3x D11",INDEX(DATABASE!$AF$13:$AF$62,MATCH($C199,DATABASE!$AC$13:$AC$62,0))+3*DATABASE!$AF$62,""))))</f>
        <v>7600</v>
      </c>
      <c r="E199" s="38" t="str">
        <f>IF(AND($K199="Y",$G199&lt;&gt;"UNYIL",$F199&lt;DATABASE!$O$8),"2x D11",IF(AND($K199="Y",$G199&lt;&gt;"UNYIL",$F199&gt;=DATABASE!$O$8),"3x D11",""))</f>
        <v/>
      </c>
      <c r="F199" s="9">
        <f>IF('DATA ACCURATE'!N202&lt;&gt;"",'DATA ACCURATE'!N202,"")</f>
        <v>6.5</v>
      </c>
      <c r="G199" t="str">
        <f>IF(F199="","",IF(F199&lt;=DATABASE!$I$8,"UNYIL",IF(F199&lt;=DATABASE!$J$8,"KECIL",IF(F199&lt;DATABASE!$K$8,"TANGGUNG",IF(F199&gt;=DATABASE!$K$8,"BESAR","")))))</f>
        <v>TANGGUNG</v>
      </c>
      <c r="H199" s="16" t="str">
        <f>IF('DATA ACCURATE'!J202&lt;&gt;"",'DATA ACCURATE'!J202,"")</f>
        <v>04 OKT 2019</v>
      </c>
      <c r="I199" s="35">
        <f>IF(B199&lt;&gt;"",IFERROR(VLOOKUP(B199,'DATA TIMBANGAN'!G:M,7,FALSE),VLOOKUP(B199,'DATA TIMBANGAN'!G:M,7)),"")</f>
        <v>0.65611111111111109</v>
      </c>
      <c r="J199" s="25" t="str">
        <f>IF(H199&lt;&gt;"",IFERROR(INDEX(DATABASE!$Z$19:$Z$38,MATCH(DATEVALUE(H199),DATABASE!$AA$19:$AA$38,0)),INDEX(DATABASE!$Z$12:$Z$18,MATCH(WEEKDAY(H199,2),DATABASE!$AA$12:$AA$18,0))),"")</f>
        <v>JUMAT</v>
      </c>
      <c r="K199" s="25" t="str">
        <f>IF('DATA ACCURATE'!V202&lt;&gt;"",'DATA ACCURATE'!V202,"")</f>
        <v>N</v>
      </c>
      <c r="L199" s="80" t="str">
        <f>IF($H199="","",IF(OR($J199="LIBUR",AND($L198="LIBUR",$O198=$O199)),"LIBUR",IF(AND(OR($L198="LUAR JAM KERJA 1",$L198="LUAR JAM KERJA 2"),OR(OR(AND($H198=$H199,AND(OR($I199&gt;DATABASE!$J$3,$I199&lt;DATABASE!$J$6),((DATEVALUE($H199)+$I199)-(DATEVALUE($H198)+$I198))&lt;DATABASE!$J$6)),AND($H198=$H199,$O198=$O199,OR($I199&gt;DATABASE!$J$6,$I199&lt;DATABASE!$J$3))),AND(($H199-$H198)=1,OR($I199&lt;DATABASE!$I$6,((DATEVALUE($H199)+$I199)-(DATEVALUE($H198)+$I198))&lt;DATABASE!$J$6))),$A199=$A198),"LUAR JAM KERJA 2",IF(AND(OR(WEEKDAY($H199,2)=1,WEEKDAY($H199,2)=2,WEEKDAY($H199,2)=3,WEEKDAY($H199,2)=4,WEEKDAY($H199,2)=5),$I199&lt;=DATABASE!$J$3,$I199&gt;=DATABASE!$I$3),"JAM KERJA",IF(AND(WEEKDAY($H199,2)=6,$I199&lt;=DATABASE!$J$4,$I199&gt;=DATABASE!$I$4),"JAM KERJA","LUAR JAM KERJA 1")))))</f>
        <v>JAM KERJA</v>
      </c>
      <c r="M199" s="33">
        <f>IF('DATA ACCURATE'!T202&lt;&gt;"",IF('DATA ACCURATE'!T202&gt;100,'DATA ACCURATE'!T202/10,'DATA ACCURATE'!T202),"")</f>
        <v>17</v>
      </c>
      <c r="N199" t="str">
        <f>IF(M199="","",IF(M199&lt;=DATABASE!$I$9,"LOKAL",IF(M199&lt;DATABASE!$J$9,"LUAR KOTA 1",IF($M199&gt;=DATABASE!$J$9,"LUAR KOTA 2",""))))</f>
        <v>LOKAL</v>
      </c>
      <c r="O199" s="38" t="str">
        <f>IF('DATA ACCURATE'!L202&lt;&gt;"",'DATA ACCURATE'!L202,"")</f>
        <v>Antonius Bambang Bp-Ngijo, Gunungpati</v>
      </c>
      <c r="Q199" s="38">
        <f t="shared" si="22"/>
        <v>0</v>
      </c>
      <c r="R199" s="38">
        <f t="shared" si="22"/>
        <v>0</v>
      </c>
      <c r="S199" s="38">
        <f t="shared" si="22"/>
        <v>1</v>
      </c>
      <c r="T199" s="38">
        <f t="shared" si="20"/>
        <v>0</v>
      </c>
      <c r="U199" s="38">
        <f t="shared" si="23"/>
        <v>1</v>
      </c>
      <c r="V199" s="38">
        <f t="shared" si="23"/>
        <v>0</v>
      </c>
      <c r="W199" s="38">
        <f t="shared" si="23"/>
        <v>0</v>
      </c>
      <c r="X199" s="38">
        <f t="shared" si="24"/>
        <v>1</v>
      </c>
      <c r="Y199" s="38">
        <f t="shared" si="24"/>
        <v>0</v>
      </c>
      <c r="Z199" s="38">
        <f t="shared" si="24"/>
        <v>0</v>
      </c>
      <c r="AA199" s="38">
        <f t="shared" si="21"/>
        <v>0</v>
      </c>
      <c r="AB199" s="38">
        <f t="shared" si="25"/>
        <v>0</v>
      </c>
      <c r="AC199" s="38">
        <f t="shared" si="26"/>
        <v>0</v>
      </c>
      <c r="AD199" s="38" t="str">
        <f t="shared" si="27"/>
        <v>001010010000</v>
      </c>
    </row>
    <row r="200" spans="1:30">
      <c r="A200" s="9" t="str">
        <f>IF('DATA ACCURATE'!A203&lt;&gt;"",'DATA ACCURATE'!A203,"")</f>
        <v>YATIMAN</v>
      </c>
      <c r="B200" s="9" t="str">
        <f>IF('DATA ACCURATE'!D203&lt;&gt;"",'DATA ACCURATE'!D203,"")</f>
        <v>K1906977</v>
      </c>
      <c r="C200" s="38" t="str">
        <f>IF($AD200="000000000000","",INDEX(DATABASE!$W$12:$W$71,MATCH($AD200,DATABASE!$V$12:$V$71,0)))</f>
        <v>B02</v>
      </c>
      <c r="D200" s="34">
        <f>IF(C200="","",IF(E200="",INDEX(DATABASE!$AF$13:$AF$62,MATCH($C200,DATABASE!$AC$13:$AC$62,0)),IF(E200="2x D11",INDEX(DATABASE!$AF$13:$AF$62,MATCH($C200,DATABASE!$AC$13:$AC$62,0))+2*DATABASE!$AF$62,IF(E200="3x D11",INDEX(DATABASE!$AF$13:$AF$62,MATCH($C200,DATABASE!$AC$13:$AC$62,0))+3*DATABASE!$AF$62,""))))</f>
        <v>11300</v>
      </c>
      <c r="E200" s="38" t="str">
        <f>IF(AND($K200="Y",$G200&lt;&gt;"UNYIL",$F200&lt;DATABASE!$O$8),"2x D11",IF(AND($K200="Y",$G200&lt;&gt;"UNYIL",$F200&gt;=DATABASE!$O$8),"3x D11",""))</f>
        <v/>
      </c>
      <c r="F200" s="9">
        <f>IF('DATA ACCURATE'!N203&lt;&gt;"",'DATA ACCURATE'!N203,"")</f>
        <v>6.5</v>
      </c>
      <c r="G200" t="str">
        <f>IF(F200="","",IF(F200&lt;=DATABASE!$I$8,"UNYIL",IF(F200&lt;=DATABASE!$J$8,"KECIL",IF(F200&lt;DATABASE!$K$8,"TANGGUNG",IF(F200&gt;=DATABASE!$K$8,"BESAR","")))))</f>
        <v>TANGGUNG</v>
      </c>
      <c r="H200" s="16" t="str">
        <f>IF('DATA ACCURATE'!J203&lt;&gt;"",'DATA ACCURATE'!J203,"")</f>
        <v>04 OKT 2019</v>
      </c>
      <c r="I200" s="35">
        <f>IF(B200&lt;&gt;"",IFERROR(VLOOKUP(B200,'DATA TIMBANGAN'!G:M,7,FALSE),VLOOKUP(B200,'DATA TIMBANGAN'!G:M,7)),"")</f>
        <v>0.83777777777777773</v>
      </c>
      <c r="J200" s="25" t="str">
        <f>IF(H200&lt;&gt;"",IFERROR(INDEX(DATABASE!$Z$19:$Z$38,MATCH(DATEVALUE(H200),DATABASE!$AA$19:$AA$38,0)),INDEX(DATABASE!$Z$12:$Z$18,MATCH(WEEKDAY(H200,2),DATABASE!$AA$12:$AA$18,0))),"")</f>
        <v>JUMAT</v>
      </c>
      <c r="K200" s="25" t="str">
        <f>IF('DATA ACCURATE'!V203&lt;&gt;"",'DATA ACCURATE'!V203,"")</f>
        <v>N</v>
      </c>
      <c r="L200" s="80" t="str">
        <f>IF($H200="","",IF(OR($J200="LIBUR",AND($L199="LIBUR",$O199=$O200)),"LIBUR",IF(AND(OR($L199="LUAR JAM KERJA 1",$L199="LUAR JAM KERJA 2"),OR(OR(AND($H199=$H200,AND(OR($I200&gt;DATABASE!$J$3,$I200&lt;DATABASE!$J$6),((DATEVALUE($H200)+$I200)-(DATEVALUE($H199)+$I199))&lt;DATABASE!$J$6)),AND($H199=$H200,$O199=$O200,OR($I200&gt;DATABASE!$J$6,$I200&lt;DATABASE!$J$3))),AND(($H200-$H199)=1,OR($I200&lt;DATABASE!$I$6,((DATEVALUE($H200)+$I200)-(DATEVALUE($H199)+$I199))&lt;DATABASE!$J$6))),$A200=$A199),"LUAR JAM KERJA 2",IF(AND(OR(WEEKDAY($H200,2)=1,WEEKDAY($H200,2)=2,WEEKDAY($H200,2)=3,WEEKDAY($H200,2)=4,WEEKDAY($H200,2)=5),$I200&lt;=DATABASE!$J$3,$I200&gt;=DATABASE!$I$3),"JAM KERJA",IF(AND(WEEKDAY($H200,2)=6,$I200&lt;=DATABASE!$J$4,$I200&gt;=DATABASE!$I$4),"JAM KERJA","LUAR JAM KERJA 1")))))</f>
        <v>LUAR JAM KERJA 1</v>
      </c>
      <c r="M200" s="33">
        <f>IF('DATA ACCURATE'!T203&lt;&gt;"",IF('DATA ACCURATE'!T203&gt;100,'DATA ACCURATE'!T203/10,'DATA ACCURATE'!T203),"")</f>
        <v>17</v>
      </c>
      <c r="N200" t="str">
        <f>IF(M200="","",IF(M200&lt;=DATABASE!$I$9,"LOKAL",IF(M200&lt;DATABASE!$J$9,"LUAR KOTA 1",IF($M200&gt;=DATABASE!$J$9,"LUAR KOTA 2",""))))</f>
        <v>LOKAL</v>
      </c>
      <c r="O200" s="38" t="str">
        <f>IF('DATA ACCURATE'!L203&lt;&gt;"",'DATA ACCURATE'!L203,"")</f>
        <v>Antonius Bambang Bp-Ngijo, Gunungpati</v>
      </c>
      <c r="Q200" s="38">
        <f t="shared" si="22"/>
        <v>0</v>
      </c>
      <c r="R200" s="38">
        <f t="shared" si="22"/>
        <v>0</v>
      </c>
      <c r="S200" s="38">
        <f t="shared" si="22"/>
        <v>1</v>
      </c>
      <c r="T200" s="38">
        <f t="shared" si="20"/>
        <v>0</v>
      </c>
      <c r="U200" s="38">
        <f t="shared" si="23"/>
        <v>1</v>
      </c>
      <c r="V200" s="38">
        <f t="shared" si="23"/>
        <v>0</v>
      </c>
      <c r="W200" s="38">
        <f t="shared" si="23"/>
        <v>0</v>
      </c>
      <c r="X200" s="38">
        <f t="shared" si="24"/>
        <v>0</v>
      </c>
      <c r="Y200" s="38">
        <f t="shared" si="24"/>
        <v>1</v>
      </c>
      <c r="Z200" s="38">
        <f t="shared" si="24"/>
        <v>0</v>
      </c>
      <c r="AA200" s="38">
        <f t="shared" si="21"/>
        <v>0</v>
      </c>
      <c r="AB200" s="38">
        <f t="shared" si="25"/>
        <v>0</v>
      </c>
      <c r="AC200" s="38">
        <f t="shared" si="26"/>
        <v>0</v>
      </c>
      <c r="AD200" s="38" t="str">
        <f t="shared" si="27"/>
        <v>001010001000</v>
      </c>
    </row>
    <row r="201" spans="1:30">
      <c r="A201" s="9" t="str">
        <f>IF('DATA ACCURATE'!A204&lt;&gt;"",'DATA ACCURATE'!A204,"")</f>
        <v>YATIMAN</v>
      </c>
      <c r="B201" s="9" t="str">
        <f>IF('DATA ACCURATE'!D204&lt;&gt;"",'DATA ACCURATE'!D204,"")</f>
        <v>K1906999</v>
      </c>
      <c r="C201" s="38" t="str">
        <f>IF($AD201="000000000000","",INDEX(DATABASE!$W$12:$W$71,MATCH($AD201,DATABASE!$V$12:$V$71,0)))</f>
        <v>B04</v>
      </c>
      <c r="D201" s="34">
        <f>IF(C201="","",IF(E201="",INDEX(DATABASE!$AF$13:$AF$62,MATCH($C201,DATABASE!$AC$13:$AC$62,0)),IF(E201="2x D11",INDEX(DATABASE!$AF$13:$AF$62,MATCH($C201,DATABASE!$AC$13:$AC$62,0))+2*DATABASE!$AF$62,IF(E201="3x D11",INDEX(DATABASE!$AF$13:$AF$62,MATCH($C201,DATABASE!$AC$13:$AC$62,0))+3*DATABASE!$AF$62,""))))</f>
        <v>10600</v>
      </c>
      <c r="E201" s="38" t="str">
        <f>IF(AND($K201="Y",$G201&lt;&gt;"UNYIL",$F201&lt;DATABASE!$O$8),"2x D11",IF(AND($K201="Y",$G201&lt;&gt;"UNYIL",$F201&gt;=DATABASE!$O$8),"3x D11",""))</f>
        <v/>
      </c>
      <c r="F201" s="9">
        <f>IF('DATA ACCURATE'!N204&lt;&gt;"",'DATA ACCURATE'!N204,"")</f>
        <v>6.5</v>
      </c>
      <c r="G201" t="str">
        <f>IF(F201="","",IF(F201&lt;=DATABASE!$I$8,"UNYIL",IF(F201&lt;=DATABASE!$J$8,"KECIL",IF(F201&lt;DATABASE!$K$8,"TANGGUNG",IF(F201&gt;=DATABASE!$K$8,"BESAR","")))))</f>
        <v>TANGGUNG</v>
      </c>
      <c r="H201" s="16" t="str">
        <f>IF('DATA ACCURATE'!J204&lt;&gt;"",'DATA ACCURATE'!J204,"")</f>
        <v>05 OKT 2019</v>
      </c>
      <c r="I201" s="35">
        <f>IF(B201&lt;&gt;"",IFERROR(VLOOKUP(B201,'DATA TIMBANGAN'!G:M,7,FALSE),VLOOKUP(B201,'DATA TIMBANGAN'!G:M,7)),"")</f>
        <v>0.48645833333333338</v>
      </c>
      <c r="J201" s="25" t="str">
        <f>IF(H201&lt;&gt;"",IFERROR(INDEX(DATABASE!$Z$19:$Z$38,MATCH(DATEVALUE(H201),DATABASE!$AA$19:$AA$38,0)),INDEX(DATABASE!$Z$12:$Z$18,MATCH(WEEKDAY(H201,2),DATABASE!$AA$12:$AA$18,0))),"")</f>
        <v>SABTU</v>
      </c>
      <c r="K201" s="25" t="str">
        <f>IF('DATA ACCURATE'!V204&lt;&gt;"",'DATA ACCURATE'!V204,"")</f>
        <v>N</v>
      </c>
      <c r="L201" s="80" t="str">
        <f>IF($H201="","",IF(OR($J201="LIBUR",AND($L200="LIBUR",$O200=$O201)),"LIBUR",IF(AND(OR($L200="LUAR JAM KERJA 1",$L200="LUAR JAM KERJA 2"),OR(OR(AND($H200=$H201,AND(OR($I201&gt;DATABASE!$J$3,$I201&lt;DATABASE!$J$6),((DATEVALUE($H201)+$I201)-(DATEVALUE($H200)+$I200))&lt;DATABASE!$J$6)),AND($H200=$H201,$O200=$O201,OR($I201&gt;DATABASE!$J$6,$I201&lt;DATABASE!$J$3))),AND(($H201-$H200)=1,OR($I201&lt;DATABASE!$I$6,((DATEVALUE($H201)+$I201)-(DATEVALUE($H200)+$I200))&lt;DATABASE!$J$6))),$A201=$A200),"LUAR JAM KERJA 2",IF(AND(OR(WEEKDAY($H201,2)=1,WEEKDAY($H201,2)=2,WEEKDAY($H201,2)=3,WEEKDAY($H201,2)=4,WEEKDAY($H201,2)=5),$I201&lt;=DATABASE!$J$3,$I201&gt;=DATABASE!$I$3),"JAM KERJA",IF(AND(WEEKDAY($H201,2)=6,$I201&lt;=DATABASE!$J$4,$I201&gt;=DATABASE!$I$4),"JAM KERJA","LUAR JAM KERJA 1")))))</f>
        <v>JAM KERJA</v>
      </c>
      <c r="M201" s="33">
        <f>IF('DATA ACCURATE'!T204&lt;&gt;"",IF('DATA ACCURATE'!T204&gt;100,'DATA ACCURATE'!T204/10,'DATA ACCURATE'!T204),"")</f>
        <v>29</v>
      </c>
      <c r="N201" t="str">
        <f>IF(M201="","",IF(M201&lt;=DATABASE!$I$9,"LOKAL",IF(M201&lt;DATABASE!$J$9,"LUAR KOTA 1",IF($M201&gt;=DATABASE!$J$9,"LUAR KOTA 2",""))))</f>
        <v>LUAR KOTA 1</v>
      </c>
      <c r="O201" s="38" t="str">
        <f>IF('DATA ACCURATE'!L204&lt;&gt;"",'DATA ACCURATE'!L204,"")</f>
        <v>CV Pangudi Mulya-Banyukuning</v>
      </c>
      <c r="Q201" s="38">
        <f t="shared" si="22"/>
        <v>0</v>
      </c>
      <c r="R201" s="38">
        <f t="shared" si="22"/>
        <v>0</v>
      </c>
      <c r="S201" s="38">
        <f t="shared" si="22"/>
        <v>1</v>
      </c>
      <c r="T201" s="38">
        <f t="shared" si="20"/>
        <v>0</v>
      </c>
      <c r="U201" s="38">
        <f t="shared" si="23"/>
        <v>0</v>
      </c>
      <c r="V201" s="38">
        <f t="shared" si="23"/>
        <v>1</v>
      </c>
      <c r="W201" s="38">
        <f t="shared" si="23"/>
        <v>0</v>
      </c>
      <c r="X201" s="38">
        <f t="shared" si="24"/>
        <v>1</v>
      </c>
      <c r="Y201" s="38">
        <f t="shared" si="24"/>
        <v>0</v>
      </c>
      <c r="Z201" s="38">
        <f t="shared" si="24"/>
        <v>0</v>
      </c>
      <c r="AA201" s="38">
        <f t="shared" si="21"/>
        <v>0</v>
      </c>
      <c r="AB201" s="38">
        <f t="shared" si="25"/>
        <v>0</v>
      </c>
      <c r="AC201" s="38">
        <f t="shared" si="26"/>
        <v>0</v>
      </c>
      <c r="AD201" s="38" t="str">
        <f t="shared" si="27"/>
        <v>001001010000</v>
      </c>
    </row>
    <row r="202" spans="1:30">
      <c r="A202" s="9" t="str">
        <f>IF('DATA ACCURATE'!A205&lt;&gt;"",'DATA ACCURATE'!A205,"")</f>
        <v>YATIMAN</v>
      </c>
      <c r="B202" s="9" t="str">
        <f>IF('DATA ACCURATE'!D205&lt;&gt;"",'DATA ACCURATE'!D205,"")</f>
        <v>K1907036</v>
      </c>
      <c r="C202" s="38" t="str">
        <f>IF($AD202="000000000000","",INDEX(DATABASE!$W$12:$W$71,MATCH($AD202,DATABASE!$V$12:$V$71,0)))</f>
        <v>B08</v>
      </c>
      <c r="D202" s="34">
        <f>IF(C202="","",IF(E202="",INDEX(DATABASE!$AF$13:$AF$62,MATCH($C202,DATABASE!$AC$13:$AC$62,0)),IF(E202="2x D11",INDEX(DATABASE!$AF$13:$AF$62,MATCH($C202,DATABASE!$AC$13:$AC$62,0))+2*DATABASE!$AF$62,IF(E202="3x D11",INDEX(DATABASE!$AF$13:$AF$62,MATCH($C202,DATABASE!$AC$13:$AC$62,0))+3*DATABASE!$AF$62,""))))</f>
        <v>21300</v>
      </c>
      <c r="E202" s="38" t="str">
        <f>IF(AND($K202="Y",$G202&lt;&gt;"UNYIL",$F202&lt;DATABASE!$O$8),"2x D11",IF(AND($K202="Y",$G202&lt;&gt;"UNYIL",$F202&gt;=DATABASE!$O$8),"3x D11",""))</f>
        <v/>
      </c>
      <c r="F202" s="9">
        <f>IF('DATA ACCURATE'!N205&lt;&gt;"",'DATA ACCURATE'!N205,"")</f>
        <v>7</v>
      </c>
      <c r="G202" t="str">
        <f>IF(F202="","",IF(F202&lt;=DATABASE!$I$8,"UNYIL",IF(F202&lt;=DATABASE!$J$8,"KECIL",IF(F202&lt;DATABASE!$K$8,"TANGGUNG",IF(F202&gt;=DATABASE!$K$8,"BESAR","")))))</f>
        <v>TANGGUNG</v>
      </c>
      <c r="H202" s="16" t="str">
        <f>IF('DATA ACCURATE'!J205&lt;&gt;"",'DATA ACCURATE'!J205,"")</f>
        <v>06 OKT 2019</v>
      </c>
      <c r="I202" s="35">
        <f>IF(B202&lt;&gt;"",IFERROR(VLOOKUP(B202,'DATA TIMBANGAN'!G:M,7,FALSE),VLOOKUP(B202,'DATA TIMBANGAN'!G:M,7)),"")</f>
        <v>7.8935185185185178E-2</v>
      </c>
      <c r="J202" s="25" t="str">
        <f>IF(H202&lt;&gt;"",IFERROR(INDEX(DATABASE!$Z$19:$Z$38,MATCH(DATEVALUE(H202),DATABASE!$AA$19:$AA$38,0)),INDEX(DATABASE!$Z$12:$Z$18,MATCH(WEEKDAY(H202,2),DATABASE!$AA$12:$AA$18,0))),"")</f>
        <v>LIBUR</v>
      </c>
      <c r="K202" s="25" t="str">
        <f>IF('DATA ACCURATE'!V205&lt;&gt;"",'DATA ACCURATE'!V205,"")</f>
        <v>N</v>
      </c>
      <c r="L202" s="80" t="str">
        <f>IF($H202="","",IF(OR($J202="LIBUR",AND($L201="LIBUR",$O201=$O202)),"LIBUR",IF(AND(OR($L201="LUAR JAM KERJA 1",$L201="LUAR JAM KERJA 2"),OR(OR(AND($H201=$H202,AND(OR($I202&gt;DATABASE!$J$3,$I202&lt;DATABASE!$J$6),((DATEVALUE($H202)+$I202)-(DATEVALUE($H201)+$I201))&lt;DATABASE!$J$6)),AND($H201=$H202,$O201=$O202,OR($I202&gt;DATABASE!$J$6,$I202&lt;DATABASE!$J$3))),AND(($H202-$H201)=1,OR($I202&lt;DATABASE!$I$6,((DATEVALUE($H202)+$I202)-(DATEVALUE($H201)+$I201))&lt;DATABASE!$J$6))),$A202=$A201),"LUAR JAM KERJA 2",IF(AND(OR(WEEKDAY($H202,2)=1,WEEKDAY($H202,2)=2,WEEKDAY($H202,2)=3,WEEKDAY($H202,2)=4,WEEKDAY($H202,2)=5),$I202&lt;=DATABASE!$J$3,$I202&gt;=DATABASE!$I$3),"JAM KERJA",IF(AND(WEEKDAY($H202,2)=6,$I202&lt;=DATABASE!$J$4,$I202&gt;=DATABASE!$I$4),"JAM KERJA","LUAR JAM KERJA 1")))))</f>
        <v>LIBUR</v>
      </c>
      <c r="M202" s="33">
        <f>IF('DATA ACCURATE'!T205&lt;&gt;"",IF('DATA ACCURATE'!T205&gt;100,'DATA ACCURATE'!T205/10,'DATA ACCURATE'!T205),"")</f>
        <v>35</v>
      </c>
      <c r="N202" t="str">
        <f>IF(M202="","",IF(M202&lt;=DATABASE!$I$9,"LOKAL",IF(M202&lt;DATABASE!$J$9,"LUAR KOTA 1",IF($M202&gt;=DATABASE!$J$9,"LUAR KOTA 2",""))))</f>
        <v>LUAR KOTA 1</v>
      </c>
      <c r="O202" s="38" t="str">
        <f>IF('DATA ACCURATE'!L205&lt;&gt;"",'DATA ACCURATE'!L205,"")</f>
        <v>Parjono Bp-Regunung</v>
      </c>
      <c r="Q202" s="38">
        <f t="shared" si="22"/>
        <v>0</v>
      </c>
      <c r="R202" s="38">
        <f t="shared" si="22"/>
        <v>0</v>
      </c>
      <c r="S202" s="38">
        <f t="shared" si="22"/>
        <v>1</v>
      </c>
      <c r="T202" s="38">
        <f t="shared" si="20"/>
        <v>0</v>
      </c>
      <c r="U202" s="38">
        <f t="shared" si="23"/>
        <v>0</v>
      </c>
      <c r="V202" s="38">
        <f t="shared" si="23"/>
        <v>1</v>
      </c>
      <c r="W202" s="38">
        <f t="shared" si="23"/>
        <v>0</v>
      </c>
      <c r="X202" s="38">
        <f t="shared" si="24"/>
        <v>0</v>
      </c>
      <c r="Y202" s="38">
        <f t="shared" si="24"/>
        <v>0</v>
      </c>
      <c r="Z202" s="38">
        <f t="shared" si="24"/>
        <v>0</v>
      </c>
      <c r="AA202" s="38">
        <f t="shared" si="21"/>
        <v>1</v>
      </c>
      <c r="AB202" s="38">
        <f t="shared" si="25"/>
        <v>0</v>
      </c>
      <c r="AC202" s="38">
        <f t="shared" si="26"/>
        <v>0</v>
      </c>
      <c r="AD202" s="38" t="str">
        <f t="shared" si="27"/>
        <v>001001000010</v>
      </c>
    </row>
    <row r="203" spans="1:30">
      <c r="A203" s="9" t="str">
        <f>IF('DATA ACCURATE'!A206&lt;&gt;"",'DATA ACCURATE'!A206,"")</f>
        <v>YATIMAN</v>
      </c>
      <c r="B203" s="9" t="str">
        <f>IF('DATA ACCURATE'!D206&lt;&gt;"",'DATA ACCURATE'!D206,"")</f>
        <v>K1907017</v>
      </c>
      <c r="C203" s="38" t="str">
        <f>IF($AD203="000000000000","",INDEX(DATABASE!$W$12:$W$71,MATCH($AD203,DATABASE!$V$12:$V$71,0)))</f>
        <v>B08</v>
      </c>
      <c r="D203" s="34">
        <f>IF(C203="","",IF(E203="",INDEX(DATABASE!$AF$13:$AF$62,MATCH($C203,DATABASE!$AC$13:$AC$62,0)),IF(E203="2x D11",INDEX(DATABASE!$AF$13:$AF$62,MATCH($C203,DATABASE!$AC$13:$AC$62,0))+2*DATABASE!$AF$62,IF(E203="3x D11",INDEX(DATABASE!$AF$13:$AF$62,MATCH($C203,DATABASE!$AC$13:$AC$62,0))+3*DATABASE!$AF$62,""))))</f>
        <v>21300</v>
      </c>
      <c r="E203" s="38" t="str">
        <f>IF(AND($K203="Y",$G203&lt;&gt;"UNYIL",$F203&lt;DATABASE!$O$8),"2x D11",IF(AND($K203="Y",$G203&lt;&gt;"UNYIL",$F203&gt;=DATABASE!$O$8),"3x D11",""))</f>
        <v/>
      </c>
      <c r="F203" s="9">
        <f>IF('DATA ACCURATE'!N206&lt;&gt;"",'DATA ACCURATE'!N206,"")</f>
        <v>6.5</v>
      </c>
      <c r="G203" t="str">
        <f>IF(F203="","",IF(F203&lt;=DATABASE!$I$8,"UNYIL",IF(F203&lt;=DATABASE!$J$8,"KECIL",IF(F203&lt;DATABASE!$K$8,"TANGGUNG",IF(F203&gt;=DATABASE!$K$8,"BESAR","")))))</f>
        <v>TANGGUNG</v>
      </c>
      <c r="H203" s="16" t="str">
        <f>IF('DATA ACCURATE'!J206&lt;&gt;"",'DATA ACCURATE'!J206,"")</f>
        <v>05 OKT 2019</v>
      </c>
      <c r="I203" s="35">
        <f>IF(B203&lt;&gt;"",IFERROR(VLOOKUP(B203,'DATA TIMBANGAN'!G:M,7,FALSE),VLOOKUP(B203,'DATA TIMBANGAN'!G:M,7)),"")</f>
        <v>0.669988425925926</v>
      </c>
      <c r="J203" s="25" t="str">
        <f>IF(H203&lt;&gt;"",IFERROR(INDEX(DATABASE!$Z$19:$Z$38,MATCH(DATEVALUE(H203),DATABASE!$AA$19:$AA$38,0)),INDEX(DATABASE!$Z$12:$Z$18,MATCH(WEEKDAY(H203,2),DATABASE!$AA$12:$AA$18,0))),"")</f>
        <v>SABTU</v>
      </c>
      <c r="K203" s="25" t="str">
        <f>IF('DATA ACCURATE'!V206&lt;&gt;"",'DATA ACCURATE'!V206,"")</f>
        <v>N</v>
      </c>
      <c r="L203" s="80" t="str">
        <f>IF($H203="","",IF(OR($J203="LIBUR",AND($L202="LIBUR",$O202=$O203)),"LIBUR",IF(AND(OR($L202="LUAR JAM KERJA 1",$L202="LUAR JAM KERJA 2"),OR(OR(AND($H202=$H203,AND(OR($I203&gt;DATABASE!$J$3,$I203&lt;DATABASE!$J$6),((DATEVALUE($H203)+$I203)-(DATEVALUE($H202)+$I202))&lt;DATABASE!$J$6)),AND($H202=$H203,$O202=$O203,OR($I203&gt;DATABASE!$J$6,$I203&lt;DATABASE!$J$3))),AND(($H203-$H202)=1,OR($I203&lt;DATABASE!$I$6,((DATEVALUE($H203)+$I203)-(DATEVALUE($H202)+$I202))&lt;DATABASE!$J$6))),$A203=$A202),"LUAR JAM KERJA 2",IF(AND(OR(WEEKDAY($H203,2)=1,WEEKDAY($H203,2)=2,WEEKDAY($H203,2)=3,WEEKDAY($H203,2)=4,WEEKDAY($H203,2)=5),$I203&lt;=DATABASE!$J$3,$I203&gt;=DATABASE!$I$3),"JAM KERJA",IF(AND(WEEKDAY($H203,2)=6,$I203&lt;=DATABASE!$J$4,$I203&gt;=DATABASE!$I$4),"JAM KERJA","LUAR JAM KERJA 1")))))</f>
        <v>LIBUR</v>
      </c>
      <c r="M203" s="33">
        <f>IF('DATA ACCURATE'!T206&lt;&gt;"",IF('DATA ACCURATE'!T206&gt;100,'DATA ACCURATE'!T206/10,'DATA ACCURATE'!T206),"")</f>
        <v>35</v>
      </c>
      <c r="N203" t="str">
        <f>IF(M203="","",IF(M203&lt;=DATABASE!$I$9,"LOKAL",IF(M203&lt;DATABASE!$J$9,"LUAR KOTA 1",IF($M203&gt;=DATABASE!$J$9,"LUAR KOTA 2",""))))</f>
        <v>LUAR KOTA 1</v>
      </c>
      <c r="O203" s="38" t="str">
        <f>IF('DATA ACCURATE'!L206&lt;&gt;"",'DATA ACCURATE'!L206,"")</f>
        <v>Parjono Bp-Regunung</v>
      </c>
      <c r="Q203" s="38">
        <f t="shared" si="22"/>
        <v>0</v>
      </c>
      <c r="R203" s="38">
        <f t="shared" si="22"/>
        <v>0</v>
      </c>
      <c r="S203" s="38">
        <f t="shared" si="22"/>
        <v>1</v>
      </c>
      <c r="T203" s="38">
        <f t="shared" si="20"/>
        <v>0</v>
      </c>
      <c r="U203" s="38">
        <f t="shared" si="23"/>
        <v>0</v>
      </c>
      <c r="V203" s="38">
        <f t="shared" si="23"/>
        <v>1</v>
      </c>
      <c r="W203" s="38">
        <f t="shared" si="23"/>
        <v>0</v>
      </c>
      <c r="X203" s="38">
        <f t="shared" si="24"/>
        <v>0</v>
      </c>
      <c r="Y203" s="38">
        <f t="shared" si="24"/>
        <v>0</v>
      </c>
      <c r="Z203" s="38">
        <f t="shared" si="24"/>
        <v>0</v>
      </c>
      <c r="AA203" s="38">
        <f t="shared" si="21"/>
        <v>1</v>
      </c>
      <c r="AB203" s="38">
        <f t="shared" si="25"/>
        <v>0</v>
      </c>
      <c r="AC203" s="38">
        <f t="shared" si="26"/>
        <v>0</v>
      </c>
      <c r="AD203" s="38" t="str">
        <f t="shared" si="27"/>
        <v>001001000010</v>
      </c>
    </row>
    <row r="204" spans="1:30">
      <c r="A204" s="9" t="str">
        <f>IF('DATA ACCURATE'!A207&lt;&gt;"",'DATA ACCURATE'!A207,"")</f>
        <v/>
      </c>
      <c r="B204" s="9" t="str">
        <f>IF('DATA ACCURATE'!D207&lt;&gt;"",'DATA ACCURATE'!D207,"")</f>
        <v/>
      </c>
      <c r="C204" s="38" t="str">
        <f>IF($AD204="000000000000","",INDEX(DATABASE!$W$12:$W$71,MATCH($AD204,DATABASE!$V$12:$V$71,0)))</f>
        <v/>
      </c>
      <c r="D204" s="34" t="str">
        <f>IF(C204="","",IF(E204="",INDEX(DATABASE!$AF$13:$AF$62,MATCH($C204,DATABASE!$AC$13:$AC$62,0)),IF(E204="2x D11",INDEX(DATABASE!$AF$13:$AF$62,MATCH($C204,DATABASE!$AC$13:$AC$62,0))+2*DATABASE!$AF$62,IF(E204="3x D11",INDEX(DATABASE!$AF$13:$AF$62,MATCH($C204,DATABASE!$AC$13:$AC$62,0))+3*DATABASE!$AF$62,""))))</f>
        <v/>
      </c>
      <c r="E204" s="38" t="str">
        <f>IF(AND($K204="Y",$G204&lt;&gt;"UNYIL",$F204&lt;DATABASE!$O$8),"2x D11",IF(AND($K204="Y",$G204&lt;&gt;"UNYIL",$F204&gt;=DATABASE!$O$8),"3x D11",""))</f>
        <v/>
      </c>
      <c r="F204" s="9" t="str">
        <f>IF('DATA ACCURATE'!N207&lt;&gt;"",'DATA ACCURATE'!N207,"")</f>
        <v/>
      </c>
      <c r="G204" t="str">
        <f>IF(F204="","",IF(F204&lt;=DATABASE!$I$8,"UNYIL",IF(F204&lt;=DATABASE!$J$8,"KECIL",IF(F204&lt;DATABASE!$K$8,"TANGGUNG",IF(F204&gt;=DATABASE!$K$8,"BESAR","")))))</f>
        <v/>
      </c>
      <c r="H204" s="16" t="str">
        <f>IF('DATA ACCURATE'!J207&lt;&gt;"",'DATA ACCURATE'!J207,"")</f>
        <v/>
      </c>
      <c r="I204" s="35" t="str">
        <f>IF(B204&lt;&gt;"",IFERROR(VLOOKUP(B204,'DATA TIMBANGAN'!G:M,7,FALSE),VLOOKUP(B204,'DATA TIMBANGAN'!G:M,7)),"")</f>
        <v/>
      </c>
      <c r="J204" s="25" t="str">
        <f>IF(H204&lt;&gt;"",IFERROR(INDEX(DATABASE!$Z$19:$Z$38,MATCH(DATEVALUE(H204),DATABASE!$AA$19:$AA$38,0)),INDEX(DATABASE!$Z$12:$Z$18,MATCH(WEEKDAY(H204,2),DATABASE!$AA$12:$AA$18,0))),"")</f>
        <v/>
      </c>
      <c r="K204" s="25" t="str">
        <f>IF('DATA ACCURATE'!V207&lt;&gt;"",'DATA ACCURATE'!V207,"")</f>
        <v/>
      </c>
      <c r="L204" s="80" t="str">
        <f>IF($H204="","",IF(OR($J204="LIBUR",AND($L203="LIBUR",$O203=$O204)),"LIBUR",IF(AND(OR($L203="LUAR JAM KERJA 1",$L203="LUAR JAM KERJA 2"),OR(OR(AND($H203=$H204,AND(OR($I204&gt;DATABASE!$J$3,$I204&lt;DATABASE!$J$6),((DATEVALUE($H204)+$I204)-(DATEVALUE($H203)+$I203))&lt;DATABASE!$J$6)),AND($H203=$H204,$O203=$O204,OR($I204&gt;DATABASE!$J$6,$I204&lt;DATABASE!$J$3))),AND(($H204-$H203)=1,OR($I204&lt;DATABASE!$I$6,((DATEVALUE($H204)+$I204)-(DATEVALUE($H203)+$I203))&lt;DATABASE!$J$6))),$A204=$A203),"LUAR JAM KERJA 2",IF(AND(OR(WEEKDAY($H204,2)=1,WEEKDAY($H204,2)=2,WEEKDAY($H204,2)=3,WEEKDAY($H204,2)=4,WEEKDAY($H204,2)=5),$I204&lt;=DATABASE!$J$3,$I204&gt;=DATABASE!$I$3),"JAM KERJA",IF(AND(WEEKDAY($H204,2)=6,$I204&lt;=DATABASE!$J$4,$I204&gt;=DATABASE!$I$4),"JAM KERJA","LUAR JAM KERJA 1")))))</f>
        <v/>
      </c>
      <c r="M204" s="33" t="str">
        <f>IF('DATA ACCURATE'!T207&lt;&gt;"",IF('DATA ACCURATE'!T207&gt;100,'DATA ACCURATE'!T207/10,'DATA ACCURATE'!T207),"")</f>
        <v/>
      </c>
      <c r="N204" t="str">
        <f>IF(M204="","",IF(M204&lt;=DATABASE!$I$9,"LOKAL",IF(M204&lt;DATABASE!$J$9,"LUAR KOTA 1",IF($M204&gt;=DATABASE!$J$9,"LUAR KOTA 2",""))))</f>
        <v/>
      </c>
      <c r="O204" s="38" t="str">
        <f>IF('DATA ACCURATE'!L207&lt;&gt;"",'DATA ACCURATE'!L207,"")</f>
        <v/>
      </c>
      <c r="Q204" s="38">
        <f t="shared" si="22"/>
        <v>0</v>
      </c>
      <c r="R204" s="38">
        <f t="shared" si="22"/>
        <v>0</v>
      </c>
      <c r="S204" s="38">
        <f t="shared" si="22"/>
        <v>0</v>
      </c>
      <c r="T204" s="38">
        <f t="shared" si="20"/>
        <v>0</v>
      </c>
      <c r="U204" s="38">
        <f t="shared" si="23"/>
        <v>0</v>
      </c>
      <c r="V204" s="38">
        <f t="shared" si="23"/>
        <v>0</v>
      </c>
      <c r="W204" s="38">
        <f t="shared" si="23"/>
        <v>0</v>
      </c>
      <c r="X204" s="38">
        <f t="shared" si="24"/>
        <v>0</v>
      </c>
      <c r="Y204" s="38">
        <f t="shared" si="24"/>
        <v>0</v>
      </c>
      <c r="Z204" s="38">
        <f t="shared" si="24"/>
        <v>0</v>
      </c>
      <c r="AA204" s="38">
        <f t="shared" si="21"/>
        <v>0</v>
      </c>
      <c r="AB204" s="38">
        <f t="shared" si="25"/>
        <v>0</v>
      </c>
      <c r="AC204" s="38">
        <f t="shared" si="26"/>
        <v>0</v>
      </c>
      <c r="AD204" s="38" t="str">
        <f t="shared" si="27"/>
        <v>000000000000</v>
      </c>
    </row>
    <row r="205" spans="1:30">
      <c r="A205" s="9" t="str">
        <f>IF('DATA ACCURATE'!A208&lt;&gt;"",'DATA ACCURATE'!A208,"")</f>
        <v/>
      </c>
      <c r="B205" s="9" t="str">
        <f>IF('DATA ACCURATE'!D208&lt;&gt;"",'DATA ACCURATE'!D208,"")</f>
        <v/>
      </c>
      <c r="C205" s="38" t="str">
        <f>IF($AD205="000000000000","",INDEX(DATABASE!$W$12:$W$71,MATCH($AD205,DATABASE!$V$12:$V$71,0)))</f>
        <v/>
      </c>
      <c r="D205" s="34" t="str">
        <f>IF(C205="","",IF(E205="",INDEX(DATABASE!$AF$13:$AF$62,MATCH($C205,DATABASE!$AC$13:$AC$62,0)),IF(E205="2x D11",INDEX(DATABASE!$AF$13:$AF$62,MATCH($C205,DATABASE!$AC$13:$AC$62,0))+2*DATABASE!$AF$62,IF(E205="3x D11",INDEX(DATABASE!$AF$13:$AF$62,MATCH($C205,DATABASE!$AC$13:$AC$62,0))+3*DATABASE!$AF$62,""))))</f>
        <v/>
      </c>
      <c r="E205" s="38" t="str">
        <f>IF(AND($K205="Y",$G205&lt;&gt;"UNYIL",$F205&lt;DATABASE!$O$8),"2x D11",IF(AND($K205="Y",$G205&lt;&gt;"UNYIL",$F205&gt;=DATABASE!$O$8),"3x D11",""))</f>
        <v/>
      </c>
      <c r="F205" s="9" t="str">
        <f>IF('DATA ACCURATE'!N208&lt;&gt;"",'DATA ACCURATE'!N208,"")</f>
        <v/>
      </c>
      <c r="G205" t="str">
        <f>IF(F205="","",IF(F205&lt;=DATABASE!$I$8,"UNYIL",IF(F205&lt;=DATABASE!$J$8,"KECIL",IF(F205&lt;DATABASE!$K$8,"TANGGUNG",IF(F205&gt;=DATABASE!$K$8,"BESAR","")))))</f>
        <v/>
      </c>
      <c r="H205" s="16" t="str">
        <f>IF('DATA ACCURATE'!J208&lt;&gt;"",'DATA ACCURATE'!J208,"")</f>
        <v/>
      </c>
      <c r="I205" s="35" t="str">
        <f>IF(B205&lt;&gt;"",IFERROR(VLOOKUP(B205,'DATA TIMBANGAN'!G:M,7,FALSE),VLOOKUP(B205,'DATA TIMBANGAN'!G:M,7)),"")</f>
        <v/>
      </c>
      <c r="J205" s="25" t="str">
        <f>IF(H205&lt;&gt;"",IFERROR(INDEX(DATABASE!$Z$19:$Z$38,MATCH(DATEVALUE(H205),DATABASE!$AA$19:$AA$38,0)),INDEX(DATABASE!$Z$12:$Z$18,MATCH(WEEKDAY(H205,2),DATABASE!$AA$12:$AA$18,0))),"")</f>
        <v/>
      </c>
      <c r="K205" s="25" t="str">
        <f>IF('DATA ACCURATE'!V208&lt;&gt;"",'DATA ACCURATE'!V208,"")</f>
        <v/>
      </c>
      <c r="L205" s="80" t="str">
        <f>IF($H205="","",IF(OR($J205="LIBUR",AND($L204="LIBUR",$O204=$O205)),"LIBUR",IF(AND(OR($L204="LUAR JAM KERJA 1",$L204="LUAR JAM KERJA 2"),OR(OR(AND($H204=$H205,AND(OR($I205&gt;DATABASE!$J$3,$I205&lt;DATABASE!$J$6),((DATEVALUE($H205)+$I205)-(DATEVALUE($H204)+$I204))&lt;DATABASE!$J$6)),AND($H204=$H205,$O204=$O205,OR($I205&gt;DATABASE!$J$6,$I205&lt;DATABASE!$J$3))),AND(($H205-$H204)=1,OR($I205&lt;DATABASE!$I$6,((DATEVALUE($H205)+$I205)-(DATEVALUE($H204)+$I204))&lt;DATABASE!$J$6))),$A205=$A204),"LUAR JAM KERJA 2",IF(AND(OR(WEEKDAY($H205,2)=1,WEEKDAY($H205,2)=2,WEEKDAY($H205,2)=3,WEEKDAY($H205,2)=4,WEEKDAY($H205,2)=5),$I205&lt;=DATABASE!$J$3,$I205&gt;=DATABASE!$I$3),"JAM KERJA",IF(AND(WEEKDAY($H205,2)=6,$I205&lt;=DATABASE!$J$4,$I205&gt;=DATABASE!$I$4),"JAM KERJA","LUAR JAM KERJA 1")))))</f>
        <v/>
      </c>
      <c r="M205" s="33" t="str">
        <f>IF('DATA ACCURATE'!T208&lt;&gt;"",IF('DATA ACCURATE'!T208&gt;100,'DATA ACCURATE'!T208/10,'DATA ACCURATE'!T208),"")</f>
        <v/>
      </c>
      <c r="N205" t="str">
        <f>IF(M205="","",IF(M205&lt;=DATABASE!$I$9,"LOKAL",IF(M205&lt;DATABASE!$J$9,"LUAR KOTA 1",IF($M205&gt;=DATABASE!$J$9,"LUAR KOTA 2",""))))</f>
        <v/>
      </c>
      <c r="O205" s="38" t="str">
        <f>IF('DATA ACCURATE'!L208&lt;&gt;"",'DATA ACCURATE'!L208,"")</f>
        <v/>
      </c>
      <c r="Q205" s="38">
        <f t="shared" si="22"/>
        <v>0</v>
      </c>
      <c r="R205" s="38">
        <f t="shared" si="22"/>
        <v>0</v>
      </c>
      <c r="S205" s="38">
        <f t="shared" si="22"/>
        <v>0</v>
      </c>
      <c r="T205" s="38">
        <f t="shared" si="20"/>
        <v>0</v>
      </c>
      <c r="U205" s="38">
        <f t="shared" si="23"/>
        <v>0</v>
      </c>
      <c r="V205" s="38">
        <f t="shared" si="23"/>
        <v>0</v>
      </c>
      <c r="W205" s="38">
        <f t="shared" si="23"/>
        <v>0</v>
      </c>
      <c r="X205" s="38">
        <f t="shared" si="24"/>
        <v>0</v>
      </c>
      <c r="Y205" s="38">
        <f t="shared" si="24"/>
        <v>0</v>
      </c>
      <c r="Z205" s="38">
        <f t="shared" si="24"/>
        <v>0</v>
      </c>
      <c r="AA205" s="38">
        <f t="shared" si="21"/>
        <v>0</v>
      </c>
      <c r="AB205" s="38">
        <f t="shared" si="25"/>
        <v>0</v>
      </c>
      <c r="AC205" s="38">
        <f t="shared" si="26"/>
        <v>0</v>
      </c>
      <c r="AD205" s="38" t="str">
        <f t="shared" si="27"/>
        <v>000000000000</v>
      </c>
    </row>
    <row r="206" spans="1:30">
      <c r="A206" s="9" t="str">
        <f>IF('DATA ACCURATE'!A209&lt;&gt;"",'DATA ACCURATE'!A209,"")</f>
        <v/>
      </c>
      <c r="B206" s="9" t="str">
        <f>IF('DATA ACCURATE'!D209&lt;&gt;"",'DATA ACCURATE'!D209,"")</f>
        <v/>
      </c>
      <c r="C206" s="38" t="str">
        <f>IF($AD206="000000000000","",INDEX(DATABASE!$W$12:$W$71,MATCH($AD206,DATABASE!$V$12:$V$71,0)))</f>
        <v/>
      </c>
      <c r="D206" s="34" t="str">
        <f>IF(C206="","",IF(E206="",INDEX(DATABASE!$AF$13:$AF$62,MATCH($C206,DATABASE!$AC$13:$AC$62,0)),IF(E206="2x D11",INDEX(DATABASE!$AF$13:$AF$62,MATCH($C206,DATABASE!$AC$13:$AC$62,0))+2*DATABASE!$AF$62,IF(E206="3x D11",INDEX(DATABASE!$AF$13:$AF$62,MATCH($C206,DATABASE!$AC$13:$AC$62,0))+3*DATABASE!$AF$62,""))))</f>
        <v/>
      </c>
      <c r="E206" s="38" t="str">
        <f>IF(AND($K206="Y",$G206&lt;&gt;"UNYIL",$F206&lt;DATABASE!$O$8),"2x D11",IF(AND($K206="Y",$G206&lt;&gt;"UNYIL",$F206&gt;=DATABASE!$O$8),"3x D11",""))</f>
        <v/>
      </c>
      <c r="F206" s="9" t="str">
        <f>IF('DATA ACCURATE'!N209&lt;&gt;"",'DATA ACCURATE'!N209,"")</f>
        <v/>
      </c>
      <c r="G206" t="str">
        <f>IF(F206="","",IF(F206&lt;=DATABASE!$I$8,"UNYIL",IF(F206&lt;=DATABASE!$J$8,"KECIL",IF(F206&lt;DATABASE!$K$8,"TANGGUNG",IF(F206&gt;=DATABASE!$K$8,"BESAR","")))))</f>
        <v/>
      </c>
      <c r="H206" s="16" t="str">
        <f>IF('DATA ACCURATE'!J209&lt;&gt;"",'DATA ACCURATE'!J209,"")</f>
        <v/>
      </c>
      <c r="I206" s="35" t="str">
        <f>IF(B206&lt;&gt;"",IFERROR(VLOOKUP(B206,'DATA TIMBANGAN'!G:M,7,FALSE),VLOOKUP(B206,'DATA TIMBANGAN'!G:M,7)),"")</f>
        <v/>
      </c>
      <c r="J206" s="25" t="str">
        <f>IF(H206&lt;&gt;"",IFERROR(INDEX(DATABASE!$Z$19:$Z$38,MATCH(DATEVALUE(H206),DATABASE!$AA$19:$AA$38,0)),INDEX(DATABASE!$Z$12:$Z$18,MATCH(WEEKDAY(H206,2),DATABASE!$AA$12:$AA$18,0))),"")</f>
        <v/>
      </c>
      <c r="K206" s="25" t="str">
        <f>IF('DATA ACCURATE'!V209&lt;&gt;"",'DATA ACCURATE'!V209,"")</f>
        <v/>
      </c>
      <c r="L206" s="80" t="str">
        <f>IF($H206="","",IF(OR($J206="LIBUR",AND($L205="LIBUR",$O205=$O206)),"LIBUR",IF(AND(OR($L205="LUAR JAM KERJA 1",$L205="LUAR JAM KERJA 2"),OR(OR(AND($H205=$H206,AND(OR($I206&gt;DATABASE!$J$3,$I206&lt;DATABASE!$J$6),((DATEVALUE($H206)+$I206)-(DATEVALUE($H205)+$I205))&lt;DATABASE!$J$6)),AND($H205=$H206,$O205=$O206,OR($I206&gt;DATABASE!$J$6,$I206&lt;DATABASE!$J$3))),AND(($H206-$H205)=1,OR($I206&lt;DATABASE!$I$6,((DATEVALUE($H206)+$I206)-(DATEVALUE($H205)+$I205))&lt;DATABASE!$J$6))),$A206=$A205),"LUAR JAM KERJA 2",IF(AND(OR(WEEKDAY($H206,2)=1,WEEKDAY($H206,2)=2,WEEKDAY($H206,2)=3,WEEKDAY($H206,2)=4,WEEKDAY($H206,2)=5),$I206&lt;=DATABASE!$J$3,$I206&gt;=DATABASE!$I$3),"JAM KERJA",IF(AND(WEEKDAY($H206,2)=6,$I206&lt;=DATABASE!$J$4,$I206&gt;=DATABASE!$I$4),"JAM KERJA","LUAR JAM KERJA 1")))))</f>
        <v/>
      </c>
      <c r="M206" s="33" t="str">
        <f>IF('DATA ACCURATE'!T209&lt;&gt;"",IF('DATA ACCURATE'!T209&gt;100,'DATA ACCURATE'!T209/10,'DATA ACCURATE'!T209),"")</f>
        <v/>
      </c>
      <c r="N206" t="str">
        <f>IF(M206="","",IF(M206&lt;=DATABASE!$I$9,"LOKAL",IF(M206&lt;DATABASE!$J$9,"LUAR KOTA 1",IF($M206&gt;=DATABASE!$J$9,"LUAR KOTA 2",""))))</f>
        <v/>
      </c>
      <c r="O206" s="38" t="str">
        <f>IF('DATA ACCURATE'!L209&lt;&gt;"",'DATA ACCURATE'!L209,"")</f>
        <v/>
      </c>
      <c r="Q206" s="38">
        <f t="shared" si="22"/>
        <v>0</v>
      </c>
      <c r="R206" s="38">
        <f t="shared" si="22"/>
        <v>0</v>
      </c>
      <c r="S206" s="38">
        <f t="shared" si="22"/>
        <v>0</v>
      </c>
      <c r="T206" s="38">
        <f t="shared" si="20"/>
        <v>0</v>
      </c>
      <c r="U206" s="38">
        <f t="shared" si="23"/>
        <v>0</v>
      </c>
      <c r="V206" s="38">
        <f t="shared" si="23"/>
        <v>0</v>
      </c>
      <c r="W206" s="38">
        <f t="shared" si="23"/>
        <v>0</v>
      </c>
      <c r="X206" s="38">
        <f t="shared" si="24"/>
        <v>0</v>
      </c>
      <c r="Y206" s="38">
        <f t="shared" si="24"/>
        <v>0</v>
      </c>
      <c r="Z206" s="38">
        <f t="shared" si="24"/>
        <v>0</v>
      </c>
      <c r="AA206" s="38">
        <f t="shared" si="21"/>
        <v>0</v>
      </c>
      <c r="AB206" s="38">
        <f t="shared" si="25"/>
        <v>0</v>
      </c>
      <c r="AC206" s="38">
        <f t="shared" si="26"/>
        <v>0</v>
      </c>
      <c r="AD206" s="38" t="str">
        <f t="shared" si="27"/>
        <v>000000000000</v>
      </c>
    </row>
    <row r="207" spans="1:30">
      <c r="A207" s="9" t="str">
        <f>IF('DATA ACCURATE'!A210&lt;&gt;"",'DATA ACCURATE'!A210,"")</f>
        <v/>
      </c>
      <c r="B207" s="9" t="str">
        <f>IF('DATA ACCURATE'!D210&lt;&gt;"",'DATA ACCURATE'!D210,"")</f>
        <v/>
      </c>
      <c r="C207" s="38" t="str">
        <f>IF($AD207="000000000000","",INDEX(DATABASE!$W$12:$W$71,MATCH($AD207,DATABASE!$V$12:$V$71,0)))</f>
        <v/>
      </c>
      <c r="D207" s="34" t="str">
        <f>IF(C207="","",IF(E207="",INDEX(DATABASE!$AF$13:$AF$62,MATCH($C207,DATABASE!$AC$13:$AC$62,0)),IF(E207="2x D11",INDEX(DATABASE!$AF$13:$AF$62,MATCH($C207,DATABASE!$AC$13:$AC$62,0))+2*DATABASE!$AF$62,IF(E207="3x D11",INDEX(DATABASE!$AF$13:$AF$62,MATCH($C207,DATABASE!$AC$13:$AC$62,0))+3*DATABASE!$AF$62,""))))</f>
        <v/>
      </c>
      <c r="E207" s="38" t="str">
        <f>IF(AND($K207="Y",$G207&lt;&gt;"UNYIL",$F207&lt;DATABASE!$O$8),"2x D11",IF(AND($K207="Y",$G207&lt;&gt;"UNYIL",$F207&gt;=DATABASE!$O$8),"3x D11",""))</f>
        <v/>
      </c>
      <c r="F207" s="9" t="str">
        <f>IF('DATA ACCURATE'!N210&lt;&gt;"",'DATA ACCURATE'!N210,"")</f>
        <v/>
      </c>
      <c r="G207" t="str">
        <f>IF(F207="","",IF(F207&lt;=DATABASE!$I$8,"UNYIL",IF(F207&lt;=DATABASE!$J$8,"KECIL",IF(F207&lt;DATABASE!$K$8,"TANGGUNG",IF(F207&gt;=DATABASE!$K$8,"BESAR","")))))</f>
        <v/>
      </c>
      <c r="H207" s="16" t="str">
        <f>IF('DATA ACCURATE'!J210&lt;&gt;"",'DATA ACCURATE'!J210,"")</f>
        <v/>
      </c>
      <c r="I207" s="35" t="str">
        <f>IF(B207&lt;&gt;"",IFERROR(VLOOKUP(B207,'DATA TIMBANGAN'!G:M,7,FALSE),VLOOKUP(B207,'DATA TIMBANGAN'!G:M,7)),"")</f>
        <v/>
      </c>
      <c r="J207" s="25" t="str">
        <f>IF(H207&lt;&gt;"",IFERROR(INDEX(DATABASE!$Z$19:$Z$38,MATCH(DATEVALUE(H207),DATABASE!$AA$19:$AA$38,0)),INDEX(DATABASE!$Z$12:$Z$18,MATCH(WEEKDAY(H207,2),DATABASE!$AA$12:$AA$18,0))),"")</f>
        <v/>
      </c>
      <c r="K207" s="25" t="str">
        <f>IF('DATA ACCURATE'!V210&lt;&gt;"",'DATA ACCURATE'!V210,"")</f>
        <v/>
      </c>
      <c r="L207" s="80" t="str">
        <f>IF($H207="","",IF(OR($J207="LIBUR",AND($L206="LIBUR",$O206=$O207)),"LIBUR",IF(AND(OR($L206="LUAR JAM KERJA 1",$L206="LUAR JAM KERJA 2"),OR(OR(AND($H206=$H207,AND(OR($I207&gt;DATABASE!$J$3,$I207&lt;DATABASE!$J$6),((DATEVALUE($H207)+$I207)-(DATEVALUE($H206)+$I206))&lt;DATABASE!$J$6)),AND($H206=$H207,$O206=$O207,OR($I207&gt;DATABASE!$J$6,$I207&lt;DATABASE!$J$3))),AND(($H207-$H206)=1,OR($I207&lt;DATABASE!$I$6,((DATEVALUE($H207)+$I207)-(DATEVALUE($H206)+$I206))&lt;DATABASE!$J$6))),$A207=$A206),"LUAR JAM KERJA 2",IF(AND(OR(WEEKDAY($H207,2)=1,WEEKDAY($H207,2)=2,WEEKDAY($H207,2)=3,WEEKDAY($H207,2)=4,WEEKDAY($H207,2)=5),$I207&lt;=DATABASE!$J$3,$I207&gt;=DATABASE!$I$3),"JAM KERJA",IF(AND(WEEKDAY($H207,2)=6,$I207&lt;=DATABASE!$J$4,$I207&gt;=DATABASE!$I$4),"JAM KERJA","LUAR JAM KERJA 1")))))</f>
        <v/>
      </c>
      <c r="M207" s="33" t="str">
        <f>IF('DATA ACCURATE'!T210&lt;&gt;"",IF('DATA ACCURATE'!T210&gt;100,'DATA ACCURATE'!T210/10,'DATA ACCURATE'!T210),"")</f>
        <v/>
      </c>
      <c r="N207" t="str">
        <f>IF(M207="","",IF(M207&lt;=DATABASE!$I$9,"LOKAL",IF(M207&lt;DATABASE!$J$9,"LUAR KOTA 1",IF($M207&gt;=DATABASE!$J$9,"LUAR KOTA 2",""))))</f>
        <v/>
      </c>
      <c r="O207" s="38" t="str">
        <f>IF('DATA ACCURATE'!L210&lt;&gt;"",'DATA ACCURATE'!L210,"")</f>
        <v/>
      </c>
      <c r="Q207" s="38">
        <f t="shared" si="22"/>
        <v>0</v>
      </c>
      <c r="R207" s="38">
        <f t="shared" si="22"/>
        <v>0</v>
      </c>
      <c r="S207" s="38">
        <f t="shared" si="22"/>
        <v>0</v>
      </c>
      <c r="T207" s="38">
        <f t="shared" si="20"/>
        <v>0</v>
      </c>
      <c r="U207" s="38">
        <f t="shared" si="23"/>
        <v>0</v>
      </c>
      <c r="V207" s="38">
        <f t="shared" si="23"/>
        <v>0</v>
      </c>
      <c r="W207" s="38">
        <f t="shared" si="23"/>
        <v>0</v>
      </c>
      <c r="X207" s="38">
        <f t="shared" si="24"/>
        <v>0</v>
      </c>
      <c r="Y207" s="38">
        <f t="shared" si="24"/>
        <v>0</v>
      </c>
      <c r="Z207" s="38">
        <f t="shared" si="24"/>
        <v>0</v>
      </c>
      <c r="AA207" s="38">
        <f t="shared" si="21"/>
        <v>0</v>
      </c>
      <c r="AB207" s="38">
        <f t="shared" si="25"/>
        <v>0</v>
      </c>
      <c r="AC207" s="38">
        <f t="shared" si="26"/>
        <v>0</v>
      </c>
      <c r="AD207" s="38" t="str">
        <f t="shared" si="27"/>
        <v>000000000000</v>
      </c>
    </row>
    <row r="208" spans="1:30">
      <c r="A208" s="9" t="str">
        <f>IF('DATA ACCURATE'!A211&lt;&gt;"",'DATA ACCURATE'!A211,"")</f>
        <v/>
      </c>
      <c r="B208" s="9" t="str">
        <f>IF('DATA ACCURATE'!D211&lt;&gt;"",'DATA ACCURATE'!D211,"")</f>
        <v/>
      </c>
      <c r="C208" s="38" t="str">
        <f>IF($AD208="000000000000","",INDEX(DATABASE!$W$12:$W$71,MATCH($AD208,DATABASE!$V$12:$V$71,0)))</f>
        <v/>
      </c>
      <c r="D208" s="34" t="str">
        <f>IF(C208="","",IF(E208="",INDEX(DATABASE!$AF$13:$AF$62,MATCH($C208,DATABASE!$AC$13:$AC$62,0)),IF(E208="2x D11",INDEX(DATABASE!$AF$13:$AF$62,MATCH($C208,DATABASE!$AC$13:$AC$62,0))+2*DATABASE!$AF$62,IF(E208="3x D11",INDEX(DATABASE!$AF$13:$AF$62,MATCH($C208,DATABASE!$AC$13:$AC$62,0))+3*DATABASE!$AF$62,""))))</f>
        <v/>
      </c>
      <c r="E208" s="38" t="str">
        <f>IF(AND($K208="Y",$G208&lt;&gt;"UNYIL",$F208&lt;DATABASE!$O$8),"2x D11",IF(AND($K208="Y",$G208&lt;&gt;"UNYIL",$F208&gt;=DATABASE!$O$8),"3x D11",""))</f>
        <v/>
      </c>
      <c r="F208" s="9" t="str">
        <f>IF('DATA ACCURATE'!N211&lt;&gt;"",'DATA ACCURATE'!N211,"")</f>
        <v/>
      </c>
      <c r="G208" t="str">
        <f>IF(F208="","",IF(F208&lt;=DATABASE!$I$8,"UNYIL",IF(F208&lt;=DATABASE!$J$8,"KECIL",IF(F208&lt;DATABASE!$K$8,"TANGGUNG",IF(F208&gt;=DATABASE!$K$8,"BESAR","")))))</f>
        <v/>
      </c>
      <c r="H208" s="16" t="str">
        <f>IF('DATA ACCURATE'!J211&lt;&gt;"",'DATA ACCURATE'!J211,"")</f>
        <v/>
      </c>
      <c r="I208" s="35" t="str">
        <f>IF(B208&lt;&gt;"",IFERROR(VLOOKUP(B208,'DATA TIMBANGAN'!G:M,7,FALSE),VLOOKUP(B208,'DATA TIMBANGAN'!G:M,7)),"")</f>
        <v/>
      </c>
      <c r="J208" s="25" t="str">
        <f>IF(H208&lt;&gt;"",IFERROR(INDEX(DATABASE!$Z$19:$Z$38,MATCH(DATEVALUE(H208),DATABASE!$AA$19:$AA$38,0)),INDEX(DATABASE!$Z$12:$Z$18,MATCH(WEEKDAY(H208,2),DATABASE!$AA$12:$AA$18,0))),"")</f>
        <v/>
      </c>
      <c r="K208" s="25" t="str">
        <f>IF('DATA ACCURATE'!V211&lt;&gt;"",'DATA ACCURATE'!V211,"")</f>
        <v/>
      </c>
      <c r="L208" s="80" t="str">
        <f>IF($H208="","",IF(OR($J208="LIBUR",AND($L207="LIBUR",$O207=$O208)),"LIBUR",IF(AND(OR($L207="LUAR JAM KERJA 1",$L207="LUAR JAM KERJA 2"),OR(OR(AND($H207=$H208,AND(OR($I208&gt;DATABASE!$J$3,$I208&lt;DATABASE!$J$6),((DATEVALUE($H208)+$I208)-(DATEVALUE($H207)+$I207))&lt;DATABASE!$J$6)),AND($H207=$H208,$O207=$O208,OR($I208&gt;DATABASE!$J$6,$I208&lt;DATABASE!$J$3))),AND(($H208-$H207)=1,OR($I208&lt;DATABASE!$I$6,((DATEVALUE($H208)+$I208)-(DATEVALUE($H207)+$I207))&lt;DATABASE!$J$6))),$A208=$A207),"LUAR JAM KERJA 2",IF(AND(OR(WEEKDAY($H208,2)=1,WEEKDAY($H208,2)=2,WEEKDAY($H208,2)=3,WEEKDAY($H208,2)=4,WEEKDAY($H208,2)=5),$I208&lt;=DATABASE!$J$3,$I208&gt;=DATABASE!$I$3),"JAM KERJA",IF(AND(WEEKDAY($H208,2)=6,$I208&lt;=DATABASE!$J$4,$I208&gt;=DATABASE!$I$4),"JAM KERJA","LUAR JAM KERJA 1")))))</f>
        <v/>
      </c>
      <c r="M208" s="33" t="str">
        <f>IF('DATA ACCURATE'!T211&lt;&gt;"",IF('DATA ACCURATE'!T211&gt;100,'DATA ACCURATE'!T211/10,'DATA ACCURATE'!T211),"")</f>
        <v/>
      </c>
      <c r="N208" t="str">
        <f>IF(M208="","",IF(M208&lt;=DATABASE!$I$9,"LOKAL",IF(M208&lt;DATABASE!$J$9,"LUAR KOTA 1",IF($M208&gt;=DATABASE!$J$9,"LUAR KOTA 2",""))))</f>
        <v/>
      </c>
      <c r="O208" s="38" t="str">
        <f>IF('DATA ACCURATE'!L211&lt;&gt;"",'DATA ACCURATE'!L211,"")</f>
        <v/>
      </c>
      <c r="Q208" s="38">
        <f t="shared" si="22"/>
        <v>0</v>
      </c>
      <c r="R208" s="38">
        <f t="shared" si="22"/>
        <v>0</v>
      </c>
      <c r="S208" s="38">
        <f t="shared" si="22"/>
        <v>0</v>
      </c>
      <c r="T208" s="38">
        <f t="shared" si="20"/>
        <v>0</v>
      </c>
      <c r="U208" s="38">
        <f t="shared" si="23"/>
        <v>0</v>
      </c>
      <c r="V208" s="38">
        <f t="shared" si="23"/>
        <v>0</v>
      </c>
      <c r="W208" s="38">
        <f t="shared" si="23"/>
        <v>0</v>
      </c>
      <c r="X208" s="38">
        <f t="shared" si="24"/>
        <v>0</v>
      </c>
      <c r="Y208" s="38">
        <f t="shared" si="24"/>
        <v>0</v>
      </c>
      <c r="Z208" s="38">
        <f t="shared" si="24"/>
        <v>0</v>
      </c>
      <c r="AA208" s="38">
        <f t="shared" si="21"/>
        <v>0</v>
      </c>
      <c r="AB208" s="38">
        <f t="shared" si="25"/>
        <v>0</v>
      </c>
      <c r="AC208" s="38">
        <f t="shared" si="26"/>
        <v>0</v>
      </c>
      <c r="AD208" s="38" t="str">
        <f t="shared" si="27"/>
        <v>000000000000</v>
      </c>
    </row>
    <row r="209" spans="1:30">
      <c r="A209" s="9" t="str">
        <f>IF('DATA ACCURATE'!A212&lt;&gt;"",'DATA ACCURATE'!A212,"")</f>
        <v/>
      </c>
      <c r="B209" s="9" t="str">
        <f>IF('DATA ACCURATE'!D212&lt;&gt;"",'DATA ACCURATE'!D212,"")</f>
        <v/>
      </c>
      <c r="C209" s="38" t="str">
        <f>IF($AD209="000000000000","",INDEX(DATABASE!$W$12:$W$71,MATCH($AD209,DATABASE!$V$12:$V$71,0)))</f>
        <v/>
      </c>
      <c r="D209" s="34" t="str">
        <f>IF(C209="","",IF(E209="",INDEX(DATABASE!$AF$13:$AF$62,MATCH($C209,DATABASE!$AC$13:$AC$62,0)),IF(E209="2x D11",INDEX(DATABASE!$AF$13:$AF$62,MATCH($C209,DATABASE!$AC$13:$AC$62,0))+2*DATABASE!$AF$62,IF(E209="3x D11",INDEX(DATABASE!$AF$13:$AF$62,MATCH($C209,DATABASE!$AC$13:$AC$62,0))+3*DATABASE!$AF$62,""))))</f>
        <v/>
      </c>
      <c r="E209" s="38" t="str">
        <f>IF(AND($K209="Y",$G209&lt;&gt;"UNYIL",$F209&lt;DATABASE!$O$8),"2x D11",IF(AND($K209="Y",$G209&lt;&gt;"UNYIL",$F209&gt;=DATABASE!$O$8),"3x D11",""))</f>
        <v/>
      </c>
      <c r="F209" s="9" t="str">
        <f>IF('DATA ACCURATE'!N212&lt;&gt;"",'DATA ACCURATE'!N212,"")</f>
        <v/>
      </c>
      <c r="G209" t="str">
        <f>IF(F209="","",IF(F209&lt;=DATABASE!$I$8,"UNYIL",IF(F209&lt;=DATABASE!$J$8,"KECIL",IF(F209&lt;DATABASE!$K$8,"TANGGUNG",IF(F209&gt;=DATABASE!$K$8,"BESAR","")))))</f>
        <v/>
      </c>
      <c r="H209" s="16" t="str">
        <f>IF('DATA ACCURATE'!J212&lt;&gt;"",'DATA ACCURATE'!J212,"")</f>
        <v/>
      </c>
      <c r="I209" s="35" t="str">
        <f>IF(B209&lt;&gt;"",IFERROR(VLOOKUP(B209,'DATA TIMBANGAN'!G:M,7,FALSE),VLOOKUP(B209,'DATA TIMBANGAN'!G:M,7)),"")</f>
        <v/>
      </c>
      <c r="J209" s="25" t="str">
        <f>IF(H209&lt;&gt;"",IFERROR(INDEX(DATABASE!$Z$19:$Z$38,MATCH(DATEVALUE(H209),DATABASE!$AA$19:$AA$38,0)),INDEX(DATABASE!$Z$12:$Z$18,MATCH(WEEKDAY(H209,2),DATABASE!$AA$12:$AA$18,0))),"")</f>
        <v/>
      </c>
      <c r="K209" s="25" t="str">
        <f>IF('DATA ACCURATE'!V212&lt;&gt;"",'DATA ACCURATE'!V212,"")</f>
        <v/>
      </c>
      <c r="L209" s="80" t="str">
        <f>IF($H209="","",IF(OR($J209="LIBUR",AND($L208="LIBUR",$O208=$O209)),"LIBUR",IF(AND(OR($L208="LUAR JAM KERJA 1",$L208="LUAR JAM KERJA 2"),OR(OR(AND($H208=$H209,AND(OR($I209&gt;DATABASE!$J$3,$I209&lt;DATABASE!$J$6),((DATEVALUE($H209)+$I209)-(DATEVALUE($H208)+$I208))&lt;DATABASE!$J$6)),AND($H208=$H209,$O208=$O209,OR($I209&gt;DATABASE!$J$6,$I209&lt;DATABASE!$J$3))),AND(($H209-$H208)=1,OR($I209&lt;DATABASE!$I$6,((DATEVALUE($H209)+$I209)-(DATEVALUE($H208)+$I208))&lt;DATABASE!$J$6))),$A209=$A208),"LUAR JAM KERJA 2",IF(AND(OR(WEEKDAY($H209,2)=1,WEEKDAY($H209,2)=2,WEEKDAY($H209,2)=3,WEEKDAY($H209,2)=4,WEEKDAY($H209,2)=5),$I209&lt;=DATABASE!$J$3,$I209&gt;=DATABASE!$I$3),"JAM KERJA",IF(AND(WEEKDAY($H209,2)=6,$I209&lt;=DATABASE!$J$4,$I209&gt;=DATABASE!$I$4),"JAM KERJA","LUAR JAM KERJA 1")))))</f>
        <v/>
      </c>
      <c r="M209" s="33" t="str">
        <f>IF('DATA ACCURATE'!T212&lt;&gt;"",IF('DATA ACCURATE'!T212&gt;100,'DATA ACCURATE'!T212/10,'DATA ACCURATE'!T212),"")</f>
        <v/>
      </c>
      <c r="N209" t="str">
        <f>IF(M209="","",IF(M209&lt;=DATABASE!$I$9,"LOKAL",IF(M209&lt;DATABASE!$J$9,"LUAR KOTA 1",IF($M209&gt;=DATABASE!$J$9,"LUAR KOTA 2",""))))</f>
        <v/>
      </c>
      <c r="O209" s="38" t="str">
        <f>IF('DATA ACCURATE'!L212&lt;&gt;"",'DATA ACCURATE'!L212,"")</f>
        <v/>
      </c>
      <c r="Q209" s="38">
        <f t="shared" si="22"/>
        <v>0</v>
      </c>
      <c r="R209" s="38">
        <f t="shared" si="22"/>
        <v>0</v>
      </c>
      <c r="S209" s="38">
        <f t="shared" si="22"/>
        <v>0</v>
      </c>
      <c r="T209" s="38">
        <f t="shared" si="20"/>
        <v>0</v>
      </c>
      <c r="U209" s="38">
        <f t="shared" si="23"/>
        <v>0</v>
      </c>
      <c r="V209" s="38">
        <f t="shared" si="23"/>
        <v>0</v>
      </c>
      <c r="W209" s="38">
        <f t="shared" si="23"/>
        <v>0</v>
      </c>
      <c r="X209" s="38">
        <f t="shared" si="24"/>
        <v>0</v>
      </c>
      <c r="Y209" s="38">
        <f t="shared" si="24"/>
        <v>0</v>
      </c>
      <c r="Z209" s="38">
        <f t="shared" si="24"/>
        <v>0</v>
      </c>
      <c r="AA209" s="38">
        <f t="shared" si="21"/>
        <v>0</v>
      </c>
      <c r="AB209" s="38">
        <f t="shared" si="25"/>
        <v>0</v>
      </c>
      <c r="AC209" s="38">
        <f t="shared" si="26"/>
        <v>0</v>
      </c>
      <c r="AD209" s="38" t="str">
        <f t="shared" si="27"/>
        <v>000000000000</v>
      </c>
    </row>
    <row r="210" spans="1:30">
      <c r="A210" s="9" t="str">
        <f>IF('DATA ACCURATE'!A213&lt;&gt;"",'DATA ACCURATE'!A213,"")</f>
        <v/>
      </c>
      <c r="B210" s="9" t="str">
        <f>IF('DATA ACCURATE'!D213&lt;&gt;"",'DATA ACCURATE'!D213,"")</f>
        <v/>
      </c>
      <c r="C210" s="38" t="str">
        <f>IF($AD210="000000000000","",INDEX(DATABASE!$W$12:$W$71,MATCH($AD210,DATABASE!$V$12:$V$71,0)))</f>
        <v/>
      </c>
      <c r="D210" s="34" t="str">
        <f>IF(C210="","",IF(E210="",INDEX(DATABASE!$AF$13:$AF$62,MATCH($C210,DATABASE!$AC$13:$AC$62,0)),IF(E210="2x D11",INDEX(DATABASE!$AF$13:$AF$62,MATCH($C210,DATABASE!$AC$13:$AC$62,0))+2*DATABASE!$AF$62,IF(E210="3x D11",INDEX(DATABASE!$AF$13:$AF$62,MATCH($C210,DATABASE!$AC$13:$AC$62,0))+3*DATABASE!$AF$62,""))))</f>
        <v/>
      </c>
      <c r="E210" s="38" t="str">
        <f>IF(AND($K210="Y",$G210&lt;&gt;"UNYIL",$F210&lt;DATABASE!$O$8),"2x D11",IF(AND($K210="Y",$G210&lt;&gt;"UNYIL",$F210&gt;=DATABASE!$O$8),"3x D11",""))</f>
        <v/>
      </c>
      <c r="F210" s="9" t="str">
        <f>IF('DATA ACCURATE'!N213&lt;&gt;"",'DATA ACCURATE'!N213,"")</f>
        <v/>
      </c>
      <c r="G210" t="str">
        <f>IF(F210="","",IF(F210&lt;=DATABASE!$I$8,"UNYIL",IF(F210&lt;=DATABASE!$J$8,"KECIL",IF(F210&lt;DATABASE!$K$8,"TANGGUNG",IF(F210&gt;=DATABASE!$K$8,"BESAR","")))))</f>
        <v/>
      </c>
      <c r="H210" s="16" t="str">
        <f>IF('DATA ACCURATE'!J213&lt;&gt;"",'DATA ACCURATE'!J213,"")</f>
        <v/>
      </c>
      <c r="I210" s="35" t="str">
        <f>IF(B210&lt;&gt;"",IFERROR(VLOOKUP(B210,'DATA TIMBANGAN'!G:M,7,FALSE),VLOOKUP(B210,'DATA TIMBANGAN'!G:M,7)),"")</f>
        <v/>
      </c>
      <c r="J210" s="25" t="str">
        <f>IF(H210&lt;&gt;"",IFERROR(INDEX(DATABASE!$Z$19:$Z$38,MATCH(DATEVALUE(H210),DATABASE!$AA$19:$AA$38,0)),INDEX(DATABASE!$Z$12:$Z$18,MATCH(WEEKDAY(H210,2),DATABASE!$AA$12:$AA$18,0))),"")</f>
        <v/>
      </c>
      <c r="K210" s="25" t="str">
        <f>IF('DATA ACCURATE'!V213&lt;&gt;"",'DATA ACCURATE'!V213,"")</f>
        <v/>
      </c>
      <c r="L210" s="80" t="str">
        <f>IF($H210="","",IF(OR($J210="LIBUR",AND($L209="LIBUR",$O209=$O210)),"LIBUR",IF(AND(OR($L209="LUAR JAM KERJA 1",$L209="LUAR JAM KERJA 2"),OR(OR(AND($H209=$H210,AND(OR($I210&gt;DATABASE!$J$3,$I210&lt;DATABASE!$J$6),((DATEVALUE($H210)+$I210)-(DATEVALUE($H209)+$I209))&lt;DATABASE!$J$6)),AND($H209=$H210,$O209=$O210,OR($I210&gt;DATABASE!$J$6,$I210&lt;DATABASE!$J$3))),AND(($H210-$H209)=1,OR($I210&lt;DATABASE!$I$6,((DATEVALUE($H210)+$I210)-(DATEVALUE($H209)+$I209))&lt;DATABASE!$J$6))),$A210=$A209),"LUAR JAM KERJA 2",IF(AND(OR(WEEKDAY($H210,2)=1,WEEKDAY($H210,2)=2,WEEKDAY($H210,2)=3,WEEKDAY($H210,2)=4,WEEKDAY($H210,2)=5),$I210&lt;=DATABASE!$J$3,$I210&gt;=DATABASE!$I$3),"JAM KERJA",IF(AND(WEEKDAY($H210,2)=6,$I210&lt;=DATABASE!$J$4,$I210&gt;=DATABASE!$I$4),"JAM KERJA","LUAR JAM KERJA 1")))))</f>
        <v/>
      </c>
      <c r="M210" s="33" t="str">
        <f>IF('DATA ACCURATE'!T213&lt;&gt;"",IF('DATA ACCURATE'!T213&gt;100,'DATA ACCURATE'!T213/10,'DATA ACCURATE'!T213),"")</f>
        <v/>
      </c>
      <c r="N210" t="str">
        <f>IF(M210="","",IF(M210&lt;=DATABASE!$I$9,"LOKAL",IF(M210&lt;DATABASE!$J$9,"LUAR KOTA 1",IF($M210&gt;=DATABASE!$J$9,"LUAR KOTA 2",""))))</f>
        <v/>
      </c>
      <c r="O210" s="38" t="str">
        <f>IF('DATA ACCURATE'!L213&lt;&gt;"",'DATA ACCURATE'!L213,"")</f>
        <v/>
      </c>
      <c r="Q210" s="38">
        <f t="shared" si="22"/>
        <v>0</v>
      </c>
      <c r="R210" s="38">
        <f t="shared" si="22"/>
        <v>0</v>
      </c>
      <c r="S210" s="38">
        <f t="shared" si="22"/>
        <v>0</v>
      </c>
      <c r="T210" s="38">
        <f t="shared" si="20"/>
        <v>0</v>
      </c>
      <c r="U210" s="38">
        <f t="shared" si="23"/>
        <v>0</v>
      </c>
      <c r="V210" s="38">
        <f t="shared" si="23"/>
        <v>0</v>
      </c>
      <c r="W210" s="38">
        <f t="shared" si="23"/>
        <v>0</v>
      </c>
      <c r="X210" s="38">
        <f t="shared" si="24"/>
        <v>0</v>
      </c>
      <c r="Y210" s="38">
        <f t="shared" si="24"/>
        <v>0</v>
      </c>
      <c r="Z210" s="38">
        <f t="shared" si="24"/>
        <v>0</v>
      </c>
      <c r="AA210" s="38">
        <f t="shared" si="21"/>
        <v>0</v>
      </c>
      <c r="AB210" s="38">
        <f t="shared" si="25"/>
        <v>0</v>
      </c>
      <c r="AC210" s="38">
        <f t="shared" si="26"/>
        <v>0</v>
      </c>
      <c r="AD210" s="38" t="str">
        <f t="shared" si="27"/>
        <v>000000000000</v>
      </c>
    </row>
    <row r="211" spans="1:30">
      <c r="A211" s="9" t="str">
        <f>IF('DATA ACCURATE'!A214&lt;&gt;"",'DATA ACCURATE'!A214,"")</f>
        <v/>
      </c>
      <c r="B211" s="9" t="str">
        <f>IF('DATA ACCURATE'!D214&lt;&gt;"",'DATA ACCURATE'!D214,"")</f>
        <v/>
      </c>
      <c r="C211" s="38" t="str">
        <f>IF($AD211="000000000000","",INDEX(DATABASE!$W$12:$W$71,MATCH($AD211,DATABASE!$V$12:$V$71,0)))</f>
        <v/>
      </c>
      <c r="D211" s="34" t="str">
        <f>IF(C211="","",IF(E211="",INDEX(DATABASE!$AF$13:$AF$62,MATCH($C211,DATABASE!$AC$13:$AC$62,0)),IF(E211="2x D11",INDEX(DATABASE!$AF$13:$AF$62,MATCH($C211,DATABASE!$AC$13:$AC$62,0))+2*DATABASE!$AF$62,IF(E211="3x D11",INDEX(DATABASE!$AF$13:$AF$62,MATCH($C211,DATABASE!$AC$13:$AC$62,0))+3*DATABASE!$AF$62,""))))</f>
        <v/>
      </c>
      <c r="E211" s="38" t="str">
        <f>IF(AND($K211="Y",$G211&lt;&gt;"UNYIL",$F211&lt;DATABASE!$O$8),"2x D11",IF(AND($K211="Y",$G211&lt;&gt;"UNYIL",$F211&gt;=DATABASE!$O$8),"3x D11",""))</f>
        <v/>
      </c>
      <c r="F211" s="9" t="str">
        <f>IF('DATA ACCURATE'!N214&lt;&gt;"",'DATA ACCURATE'!N214,"")</f>
        <v/>
      </c>
      <c r="G211" t="str">
        <f>IF(F211="","",IF(F211&lt;=DATABASE!$I$8,"UNYIL",IF(F211&lt;=DATABASE!$J$8,"KECIL",IF(F211&lt;DATABASE!$K$8,"TANGGUNG",IF(F211&gt;=DATABASE!$K$8,"BESAR","")))))</f>
        <v/>
      </c>
      <c r="H211" s="16" t="str">
        <f>IF('DATA ACCURATE'!J214&lt;&gt;"",'DATA ACCURATE'!J214,"")</f>
        <v/>
      </c>
      <c r="I211" s="35" t="str">
        <f>IF(B211&lt;&gt;"",IFERROR(VLOOKUP(B211,'DATA TIMBANGAN'!G:M,7,FALSE),VLOOKUP(B211,'DATA TIMBANGAN'!G:M,7)),"")</f>
        <v/>
      </c>
      <c r="J211" s="25" t="str">
        <f>IF(H211&lt;&gt;"",IFERROR(INDEX(DATABASE!$Z$19:$Z$38,MATCH(DATEVALUE(H211),DATABASE!$AA$19:$AA$38,0)),INDEX(DATABASE!$Z$12:$Z$18,MATCH(WEEKDAY(H211,2),DATABASE!$AA$12:$AA$18,0))),"")</f>
        <v/>
      </c>
      <c r="K211" s="25" t="str">
        <f>IF('DATA ACCURATE'!V214&lt;&gt;"",'DATA ACCURATE'!V214,"")</f>
        <v/>
      </c>
      <c r="L211" s="80" t="str">
        <f>IF($H211="","",IF(OR($J211="LIBUR",AND($L210="LIBUR",$O210=$O211)),"LIBUR",IF(AND(OR($L210="LUAR JAM KERJA 1",$L210="LUAR JAM KERJA 2"),OR(OR(AND($H210=$H211,AND(OR($I211&gt;DATABASE!$J$3,$I211&lt;DATABASE!$J$6),((DATEVALUE($H211)+$I211)-(DATEVALUE($H210)+$I210))&lt;DATABASE!$J$6)),AND($H210=$H211,$O210=$O211,OR($I211&gt;DATABASE!$J$6,$I211&lt;DATABASE!$J$3))),AND(($H211-$H210)=1,OR($I211&lt;DATABASE!$I$6,((DATEVALUE($H211)+$I211)-(DATEVALUE($H210)+$I210))&lt;DATABASE!$J$6))),$A211=$A210),"LUAR JAM KERJA 2",IF(AND(OR(WEEKDAY($H211,2)=1,WEEKDAY($H211,2)=2,WEEKDAY($H211,2)=3,WEEKDAY($H211,2)=4,WEEKDAY($H211,2)=5),$I211&lt;=DATABASE!$J$3,$I211&gt;=DATABASE!$I$3),"JAM KERJA",IF(AND(WEEKDAY($H211,2)=6,$I211&lt;=DATABASE!$J$4,$I211&gt;=DATABASE!$I$4),"JAM KERJA","LUAR JAM KERJA 1")))))</f>
        <v/>
      </c>
      <c r="M211" s="33" t="str">
        <f>IF('DATA ACCURATE'!T214&lt;&gt;"",IF('DATA ACCURATE'!T214&gt;100,'DATA ACCURATE'!T214/10,'DATA ACCURATE'!T214),"")</f>
        <v/>
      </c>
      <c r="N211" t="str">
        <f>IF(M211="","",IF(M211&lt;=DATABASE!$I$9,"LOKAL",IF(M211&lt;DATABASE!$J$9,"LUAR KOTA 1",IF($M211&gt;=DATABASE!$J$9,"LUAR KOTA 2",""))))</f>
        <v/>
      </c>
      <c r="O211" s="38" t="str">
        <f>IF('DATA ACCURATE'!L214&lt;&gt;"",'DATA ACCURATE'!L214,"")</f>
        <v/>
      </c>
      <c r="Q211" s="38">
        <f t="shared" si="22"/>
        <v>0</v>
      </c>
      <c r="R211" s="38">
        <f t="shared" si="22"/>
        <v>0</v>
      </c>
      <c r="S211" s="38">
        <f t="shared" si="22"/>
        <v>0</v>
      </c>
      <c r="T211" s="38">
        <f t="shared" si="20"/>
        <v>0</v>
      </c>
      <c r="U211" s="38">
        <f t="shared" si="23"/>
        <v>0</v>
      </c>
      <c r="V211" s="38">
        <f t="shared" si="23"/>
        <v>0</v>
      </c>
      <c r="W211" s="38">
        <f t="shared" si="23"/>
        <v>0</v>
      </c>
      <c r="X211" s="38">
        <f t="shared" si="24"/>
        <v>0</v>
      </c>
      <c r="Y211" s="38">
        <f t="shared" si="24"/>
        <v>0</v>
      </c>
      <c r="Z211" s="38">
        <f t="shared" si="24"/>
        <v>0</v>
      </c>
      <c r="AA211" s="38">
        <f t="shared" si="21"/>
        <v>0</v>
      </c>
      <c r="AB211" s="38">
        <f t="shared" si="25"/>
        <v>0</v>
      </c>
      <c r="AC211" s="38">
        <f t="shared" si="26"/>
        <v>0</v>
      </c>
      <c r="AD211" s="38" t="str">
        <f t="shared" si="27"/>
        <v>000000000000</v>
      </c>
    </row>
    <row r="212" spans="1:30">
      <c r="A212" s="9" t="str">
        <f>IF('DATA ACCURATE'!A215&lt;&gt;"",'DATA ACCURATE'!A215,"")</f>
        <v/>
      </c>
      <c r="B212" s="9" t="str">
        <f>IF('DATA ACCURATE'!D215&lt;&gt;"",'DATA ACCURATE'!D215,"")</f>
        <v/>
      </c>
      <c r="C212" s="38" t="str">
        <f>IF($AD212="000000000000","",INDEX(DATABASE!$W$12:$W$71,MATCH($AD212,DATABASE!$V$12:$V$71,0)))</f>
        <v/>
      </c>
      <c r="D212" s="34" t="str">
        <f>IF(C212="","",IF(E212="",INDEX(DATABASE!$AF$13:$AF$62,MATCH($C212,DATABASE!$AC$13:$AC$62,0)),IF(E212="2x D11",INDEX(DATABASE!$AF$13:$AF$62,MATCH($C212,DATABASE!$AC$13:$AC$62,0))+2*DATABASE!$AF$62,IF(E212="3x D11",INDEX(DATABASE!$AF$13:$AF$62,MATCH($C212,DATABASE!$AC$13:$AC$62,0))+3*DATABASE!$AF$62,""))))</f>
        <v/>
      </c>
      <c r="E212" s="38" t="str">
        <f>IF(AND($K212="Y",$G212&lt;&gt;"UNYIL",$F212&lt;DATABASE!$O$8),"2x D11",IF(AND($K212="Y",$G212&lt;&gt;"UNYIL",$F212&gt;=DATABASE!$O$8),"3x D11",""))</f>
        <v/>
      </c>
      <c r="F212" s="9" t="str">
        <f>IF('DATA ACCURATE'!N215&lt;&gt;"",'DATA ACCURATE'!N215,"")</f>
        <v/>
      </c>
      <c r="G212" t="str">
        <f>IF(F212="","",IF(F212&lt;=DATABASE!$I$8,"UNYIL",IF(F212&lt;=DATABASE!$J$8,"KECIL",IF(F212&lt;DATABASE!$K$8,"TANGGUNG",IF(F212&gt;=DATABASE!$K$8,"BESAR","")))))</f>
        <v/>
      </c>
      <c r="H212" s="16" t="str">
        <f>IF('DATA ACCURATE'!J215&lt;&gt;"",'DATA ACCURATE'!J215,"")</f>
        <v/>
      </c>
      <c r="I212" s="35" t="str">
        <f>IF(B212&lt;&gt;"",IFERROR(VLOOKUP(B212,'DATA TIMBANGAN'!G:M,7,FALSE),VLOOKUP(B212,'DATA TIMBANGAN'!G:M,7)),"")</f>
        <v/>
      </c>
      <c r="J212" s="25" t="str">
        <f>IF(H212&lt;&gt;"",IFERROR(INDEX(DATABASE!$Z$19:$Z$38,MATCH(DATEVALUE(H212),DATABASE!$AA$19:$AA$38,0)),INDEX(DATABASE!$Z$12:$Z$18,MATCH(WEEKDAY(H212,2),DATABASE!$AA$12:$AA$18,0))),"")</f>
        <v/>
      </c>
      <c r="K212" s="25" t="str">
        <f>IF('DATA ACCURATE'!V215&lt;&gt;"",'DATA ACCURATE'!V215,"")</f>
        <v/>
      </c>
      <c r="L212" s="80" t="str">
        <f>IF($H212="","",IF(OR($J212="LIBUR",AND($L211="LIBUR",$O211=$O212)),"LIBUR",IF(AND(OR($L211="LUAR JAM KERJA 1",$L211="LUAR JAM KERJA 2"),OR(OR(AND($H211=$H212,AND(OR($I212&gt;DATABASE!$J$3,$I212&lt;DATABASE!$J$6),((DATEVALUE($H212)+$I212)-(DATEVALUE($H211)+$I211))&lt;DATABASE!$J$6)),AND($H211=$H212,$O211=$O212,OR($I212&gt;DATABASE!$J$6,$I212&lt;DATABASE!$J$3))),AND(($H212-$H211)=1,OR($I212&lt;DATABASE!$I$6,((DATEVALUE($H212)+$I212)-(DATEVALUE($H211)+$I211))&lt;DATABASE!$J$6))),$A212=$A211),"LUAR JAM KERJA 2",IF(AND(OR(WEEKDAY($H212,2)=1,WEEKDAY($H212,2)=2,WEEKDAY($H212,2)=3,WEEKDAY($H212,2)=4,WEEKDAY($H212,2)=5),$I212&lt;=DATABASE!$J$3,$I212&gt;=DATABASE!$I$3),"JAM KERJA",IF(AND(WEEKDAY($H212,2)=6,$I212&lt;=DATABASE!$J$4,$I212&gt;=DATABASE!$I$4),"JAM KERJA","LUAR JAM KERJA 1")))))</f>
        <v/>
      </c>
      <c r="M212" s="33" t="str">
        <f>IF('DATA ACCURATE'!T215&lt;&gt;"",IF('DATA ACCURATE'!T215&gt;100,'DATA ACCURATE'!T215/10,'DATA ACCURATE'!T215),"")</f>
        <v/>
      </c>
      <c r="N212" t="str">
        <f>IF(M212="","",IF(M212&lt;=DATABASE!$I$9,"LOKAL",IF(M212&lt;DATABASE!$J$9,"LUAR KOTA 1",IF($M212&gt;=DATABASE!$J$9,"LUAR KOTA 2",""))))</f>
        <v/>
      </c>
      <c r="O212" s="38" t="str">
        <f>IF('DATA ACCURATE'!L215&lt;&gt;"",'DATA ACCURATE'!L215,"")</f>
        <v/>
      </c>
      <c r="Q212" s="38">
        <f t="shared" si="22"/>
        <v>0</v>
      </c>
      <c r="R212" s="38">
        <f t="shared" si="22"/>
        <v>0</v>
      </c>
      <c r="S212" s="38">
        <f t="shared" si="22"/>
        <v>0</v>
      </c>
      <c r="T212" s="38">
        <f t="shared" si="20"/>
        <v>0</v>
      </c>
      <c r="U212" s="38">
        <f t="shared" si="23"/>
        <v>0</v>
      </c>
      <c r="V212" s="38">
        <f t="shared" si="23"/>
        <v>0</v>
      </c>
      <c r="W212" s="38">
        <f t="shared" si="23"/>
        <v>0</v>
      </c>
      <c r="X212" s="38">
        <f t="shared" si="24"/>
        <v>0</v>
      </c>
      <c r="Y212" s="38">
        <f t="shared" si="24"/>
        <v>0</v>
      </c>
      <c r="Z212" s="38">
        <f t="shared" si="24"/>
        <v>0</v>
      </c>
      <c r="AA212" s="38">
        <f t="shared" si="21"/>
        <v>0</v>
      </c>
      <c r="AB212" s="38">
        <f t="shared" si="25"/>
        <v>0</v>
      </c>
      <c r="AC212" s="38">
        <f t="shared" si="26"/>
        <v>0</v>
      </c>
      <c r="AD212" s="38" t="str">
        <f t="shared" si="27"/>
        <v>000000000000</v>
      </c>
    </row>
    <row r="213" spans="1:30">
      <c r="A213" s="9" t="str">
        <f>IF('DATA ACCURATE'!A216&lt;&gt;"",'DATA ACCURATE'!A216,"")</f>
        <v/>
      </c>
      <c r="B213" s="9" t="str">
        <f>IF('DATA ACCURATE'!D216&lt;&gt;"",'DATA ACCURATE'!D216,"")</f>
        <v/>
      </c>
      <c r="C213" s="38" t="str">
        <f>IF($AD213="000000000000","",INDEX(DATABASE!$W$12:$W$71,MATCH($AD213,DATABASE!$V$12:$V$71,0)))</f>
        <v/>
      </c>
      <c r="D213" s="34" t="str">
        <f>IF(C213="","",IF(E213="",INDEX(DATABASE!$AF$13:$AF$62,MATCH($C213,DATABASE!$AC$13:$AC$62,0)),IF(E213="2x D11",INDEX(DATABASE!$AF$13:$AF$62,MATCH($C213,DATABASE!$AC$13:$AC$62,0))+2*DATABASE!$AF$62,IF(E213="3x D11",INDEX(DATABASE!$AF$13:$AF$62,MATCH($C213,DATABASE!$AC$13:$AC$62,0))+3*DATABASE!$AF$62,""))))</f>
        <v/>
      </c>
      <c r="E213" s="38" t="str">
        <f>IF(AND($K213="Y",$G213&lt;&gt;"UNYIL",$F213&lt;DATABASE!$O$8),"2x D11",IF(AND($K213="Y",$G213&lt;&gt;"UNYIL",$F213&gt;=DATABASE!$O$8),"3x D11",""))</f>
        <v/>
      </c>
      <c r="F213" s="9" t="str">
        <f>IF('DATA ACCURATE'!N216&lt;&gt;"",'DATA ACCURATE'!N216,"")</f>
        <v/>
      </c>
      <c r="G213" t="str">
        <f>IF(F213="","",IF(F213&lt;=DATABASE!$I$8,"UNYIL",IF(F213&lt;=DATABASE!$J$8,"KECIL",IF(F213&lt;DATABASE!$K$8,"TANGGUNG",IF(F213&gt;=DATABASE!$K$8,"BESAR","")))))</f>
        <v/>
      </c>
      <c r="H213" s="16" t="str">
        <f>IF('DATA ACCURATE'!J216&lt;&gt;"",'DATA ACCURATE'!J216,"")</f>
        <v/>
      </c>
      <c r="I213" s="35" t="str">
        <f>IF(B213&lt;&gt;"",IFERROR(VLOOKUP(B213,'DATA TIMBANGAN'!G:M,7,FALSE),VLOOKUP(B213,'DATA TIMBANGAN'!G:M,7)),"")</f>
        <v/>
      </c>
      <c r="J213" s="25" t="str">
        <f>IF(H213&lt;&gt;"",IFERROR(INDEX(DATABASE!$Z$19:$Z$38,MATCH(DATEVALUE(H213),DATABASE!$AA$19:$AA$38,0)),INDEX(DATABASE!$Z$12:$Z$18,MATCH(WEEKDAY(H213,2),DATABASE!$AA$12:$AA$18,0))),"")</f>
        <v/>
      </c>
      <c r="K213" s="25" t="str">
        <f>IF('DATA ACCURATE'!V216&lt;&gt;"",'DATA ACCURATE'!V216,"")</f>
        <v/>
      </c>
      <c r="L213" s="80" t="str">
        <f>IF($H213="","",IF(OR($J213="LIBUR",AND($L212="LIBUR",$O212=$O213)),"LIBUR",IF(AND(OR($L212="LUAR JAM KERJA 1",$L212="LUAR JAM KERJA 2"),OR(OR(AND($H212=$H213,AND(OR($I213&gt;DATABASE!$J$3,$I213&lt;DATABASE!$J$6),((DATEVALUE($H213)+$I213)-(DATEVALUE($H212)+$I212))&lt;DATABASE!$J$6)),AND($H212=$H213,$O212=$O213,OR($I213&gt;DATABASE!$J$6,$I213&lt;DATABASE!$J$3))),AND(($H213-$H212)=1,OR($I213&lt;DATABASE!$I$6,((DATEVALUE($H213)+$I213)-(DATEVALUE($H212)+$I212))&lt;DATABASE!$J$6))),$A213=$A212),"LUAR JAM KERJA 2",IF(AND(OR(WEEKDAY($H213,2)=1,WEEKDAY($H213,2)=2,WEEKDAY($H213,2)=3,WEEKDAY($H213,2)=4,WEEKDAY($H213,2)=5),$I213&lt;=DATABASE!$J$3,$I213&gt;=DATABASE!$I$3),"JAM KERJA",IF(AND(WEEKDAY($H213,2)=6,$I213&lt;=DATABASE!$J$4,$I213&gt;=DATABASE!$I$4),"JAM KERJA","LUAR JAM KERJA 1")))))</f>
        <v/>
      </c>
      <c r="M213" s="33" t="str">
        <f>IF('DATA ACCURATE'!T216&lt;&gt;"",IF('DATA ACCURATE'!T216&gt;100,'DATA ACCURATE'!T216/10,'DATA ACCURATE'!T216),"")</f>
        <v/>
      </c>
      <c r="N213" t="str">
        <f>IF(M213="","",IF(M213&lt;=DATABASE!$I$9,"LOKAL",IF(M213&lt;DATABASE!$J$9,"LUAR KOTA 1",IF($M213&gt;=DATABASE!$J$9,"LUAR KOTA 2",""))))</f>
        <v/>
      </c>
      <c r="O213" s="38" t="str">
        <f>IF('DATA ACCURATE'!L216&lt;&gt;"",'DATA ACCURATE'!L216,"")</f>
        <v/>
      </c>
      <c r="Q213" s="38">
        <f t="shared" si="22"/>
        <v>0</v>
      </c>
      <c r="R213" s="38">
        <f t="shared" si="22"/>
        <v>0</v>
      </c>
      <c r="S213" s="38">
        <f t="shared" si="22"/>
        <v>0</v>
      </c>
      <c r="T213" s="38">
        <f t="shared" si="20"/>
        <v>0</v>
      </c>
      <c r="U213" s="38">
        <f t="shared" si="23"/>
        <v>0</v>
      </c>
      <c r="V213" s="38">
        <f t="shared" si="23"/>
        <v>0</v>
      </c>
      <c r="W213" s="38">
        <f t="shared" si="23"/>
        <v>0</v>
      </c>
      <c r="X213" s="38">
        <f t="shared" si="24"/>
        <v>0</v>
      </c>
      <c r="Y213" s="38">
        <f t="shared" si="24"/>
        <v>0</v>
      </c>
      <c r="Z213" s="38">
        <f t="shared" si="24"/>
        <v>0</v>
      </c>
      <c r="AA213" s="38">
        <f t="shared" si="21"/>
        <v>0</v>
      </c>
      <c r="AB213" s="38">
        <f t="shared" si="25"/>
        <v>0</v>
      </c>
      <c r="AC213" s="38">
        <f t="shared" si="26"/>
        <v>0</v>
      </c>
      <c r="AD213" s="38" t="str">
        <f t="shared" si="27"/>
        <v>000000000000</v>
      </c>
    </row>
    <row r="214" spans="1:30">
      <c r="A214" s="9" t="str">
        <f>IF('DATA ACCURATE'!A217&lt;&gt;"",'DATA ACCURATE'!A217,"")</f>
        <v/>
      </c>
      <c r="B214" s="9" t="str">
        <f>IF('DATA ACCURATE'!D217&lt;&gt;"",'DATA ACCURATE'!D217,"")</f>
        <v/>
      </c>
      <c r="C214" s="38" t="str">
        <f>IF($AD214="000000000000","",INDEX(DATABASE!$W$12:$W$71,MATCH($AD214,DATABASE!$V$12:$V$71,0)))</f>
        <v/>
      </c>
      <c r="D214" s="34" t="str">
        <f>IF(C214="","",IF(E214="",INDEX(DATABASE!$AF$13:$AF$62,MATCH($C214,DATABASE!$AC$13:$AC$62,0)),IF(E214="2x D11",INDEX(DATABASE!$AF$13:$AF$62,MATCH($C214,DATABASE!$AC$13:$AC$62,0))+2*DATABASE!$AF$62,IF(E214="3x D11",INDEX(DATABASE!$AF$13:$AF$62,MATCH($C214,DATABASE!$AC$13:$AC$62,0))+3*DATABASE!$AF$62,""))))</f>
        <v/>
      </c>
      <c r="E214" s="38" t="str">
        <f>IF(AND($K214="Y",$G214&lt;&gt;"UNYIL",$F214&lt;DATABASE!$O$8),"2x D11",IF(AND($K214="Y",$G214&lt;&gt;"UNYIL",$F214&gt;=DATABASE!$O$8),"3x D11",""))</f>
        <v/>
      </c>
      <c r="F214" s="9" t="str">
        <f>IF('DATA ACCURATE'!N217&lt;&gt;"",'DATA ACCURATE'!N217,"")</f>
        <v/>
      </c>
      <c r="G214" t="str">
        <f>IF(F214="","",IF(F214&lt;=DATABASE!$I$8,"UNYIL",IF(F214&lt;=DATABASE!$J$8,"KECIL",IF(F214&lt;DATABASE!$K$8,"TANGGUNG",IF(F214&gt;=DATABASE!$K$8,"BESAR","")))))</f>
        <v/>
      </c>
      <c r="H214" s="16" t="str">
        <f>IF('DATA ACCURATE'!J217&lt;&gt;"",'DATA ACCURATE'!J217,"")</f>
        <v/>
      </c>
      <c r="I214" s="35" t="str">
        <f>IF(B214&lt;&gt;"",IFERROR(VLOOKUP(B214,'DATA TIMBANGAN'!G:M,7,FALSE),VLOOKUP(B214,'DATA TIMBANGAN'!G:M,7)),"")</f>
        <v/>
      </c>
      <c r="J214" s="25" t="str">
        <f>IF(H214&lt;&gt;"",IFERROR(INDEX(DATABASE!$Z$19:$Z$38,MATCH(DATEVALUE(H214),DATABASE!$AA$19:$AA$38,0)),INDEX(DATABASE!$Z$12:$Z$18,MATCH(WEEKDAY(H214,2),DATABASE!$AA$12:$AA$18,0))),"")</f>
        <v/>
      </c>
      <c r="K214" s="25" t="str">
        <f>IF('DATA ACCURATE'!V217&lt;&gt;"",'DATA ACCURATE'!V217,"")</f>
        <v/>
      </c>
      <c r="L214" s="80" t="str">
        <f>IF($H214="","",IF(OR($J214="LIBUR",AND($L213="LIBUR",$O213=$O214)),"LIBUR",IF(AND(OR($L213="LUAR JAM KERJA 1",$L213="LUAR JAM KERJA 2"),OR(OR(AND($H213=$H214,AND(OR($I214&gt;DATABASE!$J$3,$I214&lt;DATABASE!$J$6),((DATEVALUE($H214)+$I214)-(DATEVALUE($H213)+$I213))&lt;DATABASE!$J$6)),AND($H213=$H214,$O213=$O214,OR($I214&gt;DATABASE!$J$6,$I214&lt;DATABASE!$J$3))),AND(($H214-$H213)=1,OR($I214&lt;DATABASE!$I$6,((DATEVALUE($H214)+$I214)-(DATEVALUE($H213)+$I213))&lt;DATABASE!$J$6))),$A214=$A213),"LUAR JAM KERJA 2",IF(AND(OR(WEEKDAY($H214,2)=1,WEEKDAY($H214,2)=2,WEEKDAY($H214,2)=3,WEEKDAY($H214,2)=4,WEEKDAY($H214,2)=5),$I214&lt;=DATABASE!$J$3,$I214&gt;=DATABASE!$I$3),"JAM KERJA",IF(AND(WEEKDAY($H214,2)=6,$I214&lt;=DATABASE!$J$4,$I214&gt;=DATABASE!$I$4),"JAM KERJA","LUAR JAM KERJA 1")))))</f>
        <v/>
      </c>
      <c r="M214" s="33" t="str">
        <f>IF('DATA ACCURATE'!T217&lt;&gt;"",IF('DATA ACCURATE'!T217&gt;100,'DATA ACCURATE'!T217/10,'DATA ACCURATE'!T217),"")</f>
        <v/>
      </c>
      <c r="N214" t="str">
        <f>IF(M214="","",IF(M214&lt;=DATABASE!$I$9,"LOKAL",IF(M214&lt;DATABASE!$J$9,"LUAR KOTA 1",IF($M214&gt;=DATABASE!$J$9,"LUAR KOTA 2",""))))</f>
        <v/>
      </c>
      <c r="O214" s="38" t="str">
        <f>IF('DATA ACCURATE'!L217&lt;&gt;"",'DATA ACCURATE'!L217,"")</f>
        <v/>
      </c>
      <c r="Q214" s="38">
        <f t="shared" si="22"/>
        <v>0</v>
      </c>
      <c r="R214" s="38">
        <f t="shared" si="22"/>
        <v>0</v>
      </c>
      <c r="S214" s="38">
        <f t="shared" si="22"/>
        <v>0</v>
      </c>
      <c r="T214" s="38">
        <f t="shared" si="20"/>
        <v>0</v>
      </c>
      <c r="U214" s="38">
        <f t="shared" si="23"/>
        <v>0</v>
      </c>
      <c r="V214" s="38">
        <f t="shared" si="23"/>
        <v>0</v>
      </c>
      <c r="W214" s="38">
        <f t="shared" si="23"/>
        <v>0</v>
      </c>
      <c r="X214" s="38">
        <f t="shared" si="24"/>
        <v>0</v>
      </c>
      <c r="Y214" s="38">
        <f t="shared" si="24"/>
        <v>0</v>
      </c>
      <c r="Z214" s="38">
        <f t="shared" si="24"/>
        <v>0</v>
      </c>
      <c r="AA214" s="38">
        <f t="shared" si="21"/>
        <v>0</v>
      </c>
      <c r="AB214" s="38">
        <f t="shared" si="25"/>
        <v>0</v>
      </c>
      <c r="AC214" s="38">
        <f t="shared" si="26"/>
        <v>0</v>
      </c>
      <c r="AD214" s="38" t="str">
        <f t="shared" si="27"/>
        <v>000000000000</v>
      </c>
    </row>
    <row r="215" spans="1:30">
      <c r="A215" s="9" t="str">
        <f>IF('DATA ACCURATE'!A218&lt;&gt;"",'DATA ACCURATE'!A218,"")</f>
        <v/>
      </c>
      <c r="B215" s="9" t="str">
        <f>IF('DATA ACCURATE'!D218&lt;&gt;"",'DATA ACCURATE'!D218,"")</f>
        <v/>
      </c>
      <c r="C215" s="38" t="str">
        <f>IF($AD215="000000000000","",INDEX(DATABASE!$W$12:$W$71,MATCH($AD215,DATABASE!$V$12:$V$71,0)))</f>
        <v/>
      </c>
      <c r="D215" s="34" t="str">
        <f>IF(C215="","",IF(E215="",INDEX(DATABASE!$AF$13:$AF$62,MATCH($C215,DATABASE!$AC$13:$AC$62,0)),IF(E215="2x D11",INDEX(DATABASE!$AF$13:$AF$62,MATCH($C215,DATABASE!$AC$13:$AC$62,0))+2*DATABASE!$AF$62,IF(E215="3x D11",INDEX(DATABASE!$AF$13:$AF$62,MATCH($C215,DATABASE!$AC$13:$AC$62,0))+3*DATABASE!$AF$62,""))))</f>
        <v/>
      </c>
      <c r="E215" s="38" t="str">
        <f>IF(AND($K215="Y",$G215&lt;&gt;"UNYIL",$F215&lt;DATABASE!$O$8),"2x D11",IF(AND($K215="Y",$G215&lt;&gt;"UNYIL",$F215&gt;=DATABASE!$O$8),"3x D11",""))</f>
        <v/>
      </c>
      <c r="F215" s="9" t="str">
        <f>IF('DATA ACCURATE'!N218&lt;&gt;"",'DATA ACCURATE'!N218,"")</f>
        <v/>
      </c>
      <c r="G215" t="str">
        <f>IF(F215="","",IF(F215&lt;=DATABASE!$I$8,"UNYIL",IF(F215&lt;=DATABASE!$J$8,"KECIL",IF(F215&lt;DATABASE!$K$8,"TANGGUNG",IF(F215&gt;=DATABASE!$K$8,"BESAR","")))))</f>
        <v/>
      </c>
      <c r="H215" s="16" t="str">
        <f>IF('DATA ACCURATE'!J218&lt;&gt;"",'DATA ACCURATE'!J218,"")</f>
        <v/>
      </c>
      <c r="I215" s="35" t="str">
        <f>IF(B215&lt;&gt;"",IFERROR(VLOOKUP(B215,'DATA TIMBANGAN'!G:M,7,FALSE),VLOOKUP(B215,'DATA TIMBANGAN'!G:M,7)),"")</f>
        <v/>
      </c>
      <c r="J215" s="25" t="str">
        <f>IF(H215&lt;&gt;"",IFERROR(INDEX(DATABASE!$Z$19:$Z$38,MATCH(DATEVALUE(H215),DATABASE!$AA$19:$AA$38,0)),INDEX(DATABASE!$Z$12:$Z$18,MATCH(WEEKDAY(H215,2),DATABASE!$AA$12:$AA$18,0))),"")</f>
        <v/>
      </c>
      <c r="K215" s="25" t="str">
        <f>IF('DATA ACCURATE'!V218&lt;&gt;"",'DATA ACCURATE'!V218,"")</f>
        <v/>
      </c>
      <c r="L215" s="80" t="str">
        <f>IF($H215="","",IF(OR($J215="LIBUR",AND($L214="LIBUR",$O214=$O215)),"LIBUR",IF(AND(OR($L214="LUAR JAM KERJA 1",$L214="LUAR JAM KERJA 2"),OR(OR(AND($H214=$H215,AND(OR($I215&gt;DATABASE!$J$3,$I215&lt;DATABASE!$J$6),((DATEVALUE($H215)+$I215)-(DATEVALUE($H214)+$I214))&lt;DATABASE!$J$6)),AND($H214=$H215,$O214=$O215,OR($I215&gt;DATABASE!$J$6,$I215&lt;DATABASE!$J$3))),AND(($H215-$H214)=1,OR($I215&lt;DATABASE!$I$6,((DATEVALUE($H215)+$I215)-(DATEVALUE($H214)+$I214))&lt;DATABASE!$J$6))),$A215=$A214),"LUAR JAM KERJA 2",IF(AND(OR(WEEKDAY($H215,2)=1,WEEKDAY($H215,2)=2,WEEKDAY($H215,2)=3,WEEKDAY($H215,2)=4,WEEKDAY($H215,2)=5),$I215&lt;=DATABASE!$J$3,$I215&gt;=DATABASE!$I$3),"JAM KERJA",IF(AND(WEEKDAY($H215,2)=6,$I215&lt;=DATABASE!$J$4,$I215&gt;=DATABASE!$I$4),"JAM KERJA","LUAR JAM KERJA 1")))))</f>
        <v/>
      </c>
      <c r="M215" s="33" t="str">
        <f>IF('DATA ACCURATE'!T218&lt;&gt;"",IF('DATA ACCURATE'!T218&gt;100,'DATA ACCURATE'!T218/10,'DATA ACCURATE'!T218),"")</f>
        <v/>
      </c>
      <c r="N215" t="str">
        <f>IF(M215="","",IF(M215&lt;=DATABASE!$I$9,"LOKAL",IF(M215&lt;DATABASE!$J$9,"LUAR KOTA 1",IF($M215&gt;=DATABASE!$J$9,"LUAR KOTA 2",""))))</f>
        <v/>
      </c>
      <c r="O215" s="38" t="str">
        <f>IF('DATA ACCURATE'!L218&lt;&gt;"",'DATA ACCURATE'!L218,"")</f>
        <v/>
      </c>
      <c r="Q215" s="38">
        <f t="shared" si="22"/>
        <v>0</v>
      </c>
      <c r="R215" s="38">
        <f t="shared" si="22"/>
        <v>0</v>
      </c>
      <c r="S215" s="38">
        <f t="shared" si="22"/>
        <v>0</v>
      </c>
      <c r="T215" s="38">
        <f t="shared" si="20"/>
        <v>0</v>
      </c>
      <c r="U215" s="38">
        <f t="shared" si="23"/>
        <v>0</v>
      </c>
      <c r="V215" s="38">
        <f t="shared" si="23"/>
        <v>0</v>
      </c>
      <c r="W215" s="38">
        <f t="shared" si="23"/>
        <v>0</v>
      </c>
      <c r="X215" s="38">
        <f t="shared" si="24"/>
        <v>0</v>
      </c>
      <c r="Y215" s="38">
        <f t="shared" si="24"/>
        <v>0</v>
      </c>
      <c r="Z215" s="38">
        <f t="shared" si="24"/>
        <v>0</v>
      </c>
      <c r="AA215" s="38">
        <f t="shared" si="21"/>
        <v>0</v>
      </c>
      <c r="AB215" s="38">
        <f t="shared" si="25"/>
        <v>0</v>
      </c>
      <c r="AC215" s="38">
        <f t="shared" si="26"/>
        <v>0</v>
      </c>
      <c r="AD215" s="38" t="str">
        <f t="shared" si="27"/>
        <v>000000000000</v>
      </c>
    </row>
    <row r="216" spans="1:30">
      <c r="A216" s="9" t="str">
        <f>IF('DATA ACCURATE'!A219&lt;&gt;"",'DATA ACCURATE'!A219,"")</f>
        <v/>
      </c>
      <c r="B216" s="9" t="str">
        <f>IF('DATA ACCURATE'!D219&lt;&gt;"",'DATA ACCURATE'!D219,"")</f>
        <v/>
      </c>
      <c r="C216" s="38" t="str">
        <f>IF($AD216="000000000000","",INDEX(DATABASE!$W$12:$W$71,MATCH($AD216,DATABASE!$V$12:$V$71,0)))</f>
        <v/>
      </c>
      <c r="D216" s="34" t="str">
        <f>IF(C216="","",IF(E216="",INDEX(DATABASE!$AF$13:$AF$62,MATCH($C216,DATABASE!$AC$13:$AC$62,0)),IF(E216="2x D11",INDEX(DATABASE!$AF$13:$AF$62,MATCH($C216,DATABASE!$AC$13:$AC$62,0))+2*DATABASE!$AF$62,IF(E216="3x D11",INDEX(DATABASE!$AF$13:$AF$62,MATCH($C216,DATABASE!$AC$13:$AC$62,0))+3*DATABASE!$AF$62,""))))</f>
        <v/>
      </c>
      <c r="E216" s="38" t="str">
        <f>IF(AND($K216="Y",$G216&lt;&gt;"UNYIL",$F216&lt;DATABASE!$O$8),"2x D11",IF(AND($K216="Y",$G216&lt;&gt;"UNYIL",$F216&gt;=DATABASE!$O$8),"3x D11",""))</f>
        <v/>
      </c>
      <c r="F216" s="9" t="str">
        <f>IF('DATA ACCURATE'!N219&lt;&gt;"",'DATA ACCURATE'!N219,"")</f>
        <v/>
      </c>
      <c r="G216" t="str">
        <f>IF(F216="","",IF(F216&lt;=DATABASE!$I$8,"UNYIL",IF(F216&lt;=DATABASE!$J$8,"KECIL",IF(F216&lt;DATABASE!$K$8,"TANGGUNG",IF(F216&gt;=DATABASE!$K$8,"BESAR","")))))</f>
        <v/>
      </c>
      <c r="H216" s="16" t="str">
        <f>IF('DATA ACCURATE'!J219&lt;&gt;"",'DATA ACCURATE'!J219,"")</f>
        <v/>
      </c>
      <c r="I216" s="35" t="str">
        <f>IF(B216&lt;&gt;"",IFERROR(VLOOKUP(B216,'DATA TIMBANGAN'!G:M,7,FALSE),VLOOKUP(B216,'DATA TIMBANGAN'!G:M,7)),"")</f>
        <v/>
      </c>
      <c r="J216" s="25" t="str">
        <f>IF(H216&lt;&gt;"",IFERROR(INDEX(DATABASE!$Z$19:$Z$38,MATCH(DATEVALUE(H216),DATABASE!$AA$19:$AA$38,0)),INDEX(DATABASE!$Z$12:$Z$18,MATCH(WEEKDAY(H216,2),DATABASE!$AA$12:$AA$18,0))),"")</f>
        <v/>
      </c>
      <c r="K216" s="25" t="str">
        <f>IF('DATA ACCURATE'!V219&lt;&gt;"",'DATA ACCURATE'!V219,"")</f>
        <v/>
      </c>
      <c r="L216" s="80" t="str">
        <f>IF($H216="","",IF(OR($J216="LIBUR",AND($L215="LIBUR",$O215=$O216)),"LIBUR",IF(AND(OR($L215="LUAR JAM KERJA 1",$L215="LUAR JAM KERJA 2"),OR(OR(AND($H215=$H216,AND(OR($I216&gt;DATABASE!$J$3,$I216&lt;DATABASE!$J$6),((DATEVALUE($H216)+$I216)-(DATEVALUE($H215)+$I215))&lt;DATABASE!$J$6)),AND($H215=$H216,$O215=$O216,OR($I216&gt;DATABASE!$J$6,$I216&lt;DATABASE!$J$3))),AND(($H216-$H215)=1,OR($I216&lt;DATABASE!$I$6,((DATEVALUE($H216)+$I216)-(DATEVALUE($H215)+$I215))&lt;DATABASE!$J$6))),$A216=$A215),"LUAR JAM KERJA 2",IF(AND(OR(WEEKDAY($H216,2)=1,WEEKDAY($H216,2)=2,WEEKDAY($H216,2)=3,WEEKDAY($H216,2)=4,WEEKDAY($H216,2)=5),$I216&lt;=DATABASE!$J$3,$I216&gt;=DATABASE!$I$3),"JAM KERJA",IF(AND(WEEKDAY($H216,2)=6,$I216&lt;=DATABASE!$J$4,$I216&gt;=DATABASE!$I$4),"JAM KERJA","LUAR JAM KERJA 1")))))</f>
        <v/>
      </c>
      <c r="M216" s="33" t="str">
        <f>IF('DATA ACCURATE'!T219&lt;&gt;"",IF('DATA ACCURATE'!T219&gt;100,'DATA ACCURATE'!T219/10,'DATA ACCURATE'!T219),"")</f>
        <v/>
      </c>
      <c r="N216" t="str">
        <f>IF(M216="","",IF(M216&lt;=DATABASE!$I$9,"LOKAL",IF(M216&lt;DATABASE!$J$9,"LUAR KOTA 1",IF($M216&gt;=DATABASE!$J$9,"LUAR KOTA 2",""))))</f>
        <v/>
      </c>
      <c r="O216" s="38" t="str">
        <f>IF('DATA ACCURATE'!L219&lt;&gt;"",'DATA ACCURATE'!L219,"")</f>
        <v/>
      </c>
      <c r="Q216" s="38">
        <f t="shared" si="22"/>
        <v>0</v>
      </c>
      <c r="R216" s="38">
        <f t="shared" si="22"/>
        <v>0</v>
      </c>
      <c r="S216" s="38">
        <f t="shared" si="22"/>
        <v>0</v>
      </c>
      <c r="T216" s="38">
        <f t="shared" si="20"/>
        <v>0</v>
      </c>
      <c r="U216" s="38">
        <f t="shared" si="23"/>
        <v>0</v>
      </c>
      <c r="V216" s="38">
        <f t="shared" si="23"/>
        <v>0</v>
      </c>
      <c r="W216" s="38">
        <f t="shared" si="23"/>
        <v>0</v>
      </c>
      <c r="X216" s="38">
        <f t="shared" si="24"/>
        <v>0</v>
      </c>
      <c r="Y216" s="38">
        <f t="shared" si="24"/>
        <v>0</v>
      </c>
      <c r="Z216" s="38">
        <f t="shared" si="24"/>
        <v>0</v>
      </c>
      <c r="AA216" s="38">
        <f t="shared" si="21"/>
        <v>0</v>
      </c>
      <c r="AB216" s="38">
        <f t="shared" si="25"/>
        <v>0</v>
      </c>
      <c r="AC216" s="38">
        <f t="shared" si="26"/>
        <v>0</v>
      </c>
      <c r="AD216" s="38" t="str">
        <f t="shared" si="27"/>
        <v>000000000000</v>
      </c>
    </row>
    <row r="217" spans="1:30">
      <c r="A217" s="9" t="str">
        <f>IF('DATA ACCURATE'!A220&lt;&gt;"",'DATA ACCURATE'!A220,"")</f>
        <v/>
      </c>
      <c r="B217" s="9" t="str">
        <f>IF('DATA ACCURATE'!D220&lt;&gt;"",'DATA ACCURATE'!D220,"")</f>
        <v/>
      </c>
      <c r="C217" s="38" t="str">
        <f>IF($AD217="000000000000","",INDEX(DATABASE!$W$12:$W$71,MATCH($AD217,DATABASE!$V$12:$V$71,0)))</f>
        <v/>
      </c>
      <c r="D217" s="34" t="str">
        <f>IF(C217="","",IF(E217="",INDEX(DATABASE!$AF$13:$AF$62,MATCH($C217,DATABASE!$AC$13:$AC$62,0)),IF(E217="2x D11",INDEX(DATABASE!$AF$13:$AF$62,MATCH($C217,DATABASE!$AC$13:$AC$62,0))+2*DATABASE!$AF$62,IF(E217="3x D11",INDEX(DATABASE!$AF$13:$AF$62,MATCH($C217,DATABASE!$AC$13:$AC$62,0))+3*DATABASE!$AF$62,""))))</f>
        <v/>
      </c>
      <c r="E217" s="38" t="str">
        <f>IF(AND($K217="Y",$G217&lt;&gt;"UNYIL",$F217&lt;DATABASE!$O$8),"2x D11",IF(AND($K217="Y",$G217&lt;&gt;"UNYIL",$F217&gt;=DATABASE!$O$8),"3x D11",""))</f>
        <v/>
      </c>
      <c r="F217" s="9" t="str">
        <f>IF('DATA ACCURATE'!N220&lt;&gt;"",'DATA ACCURATE'!N220,"")</f>
        <v/>
      </c>
      <c r="G217" t="str">
        <f>IF(F217="","",IF(F217&lt;=DATABASE!$I$8,"UNYIL",IF(F217&lt;=DATABASE!$J$8,"KECIL",IF(F217&lt;DATABASE!$K$8,"TANGGUNG",IF(F217&gt;=DATABASE!$K$8,"BESAR","")))))</f>
        <v/>
      </c>
      <c r="H217" s="16" t="str">
        <f>IF('DATA ACCURATE'!J220&lt;&gt;"",'DATA ACCURATE'!J220,"")</f>
        <v/>
      </c>
      <c r="I217" s="35" t="str">
        <f>IF(B217&lt;&gt;"",IFERROR(VLOOKUP(B217,'DATA TIMBANGAN'!G:M,7,FALSE),VLOOKUP(B217,'DATA TIMBANGAN'!G:M,7)),"")</f>
        <v/>
      </c>
      <c r="J217" s="25" t="str">
        <f>IF(H217&lt;&gt;"",IFERROR(INDEX(DATABASE!$Z$19:$Z$38,MATCH(DATEVALUE(H217),DATABASE!$AA$19:$AA$38,0)),INDEX(DATABASE!$Z$12:$Z$18,MATCH(WEEKDAY(H217,2),DATABASE!$AA$12:$AA$18,0))),"")</f>
        <v/>
      </c>
      <c r="K217" s="25" t="str">
        <f>IF('DATA ACCURATE'!V220&lt;&gt;"",'DATA ACCURATE'!V220,"")</f>
        <v/>
      </c>
      <c r="L217" s="80" t="str">
        <f>IF($H217="","",IF(OR($J217="LIBUR",AND($L216="LIBUR",$O216=$O217)),"LIBUR",IF(AND(OR($L216="LUAR JAM KERJA 1",$L216="LUAR JAM KERJA 2"),OR(OR(AND($H216=$H217,AND(OR($I217&gt;DATABASE!$J$3,$I217&lt;DATABASE!$J$6),((DATEVALUE($H217)+$I217)-(DATEVALUE($H216)+$I216))&lt;DATABASE!$J$6)),AND($H216=$H217,$O216=$O217,OR($I217&gt;DATABASE!$J$6,$I217&lt;DATABASE!$J$3))),AND(($H217-$H216)=1,OR($I217&lt;DATABASE!$I$6,((DATEVALUE($H217)+$I217)-(DATEVALUE($H216)+$I216))&lt;DATABASE!$J$6))),$A217=$A216),"LUAR JAM KERJA 2",IF(AND(OR(WEEKDAY($H217,2)=1,WEEKDAY($H217,2)=2,WEEKDAY($H217,2)=3,WEEKDAY($H217,2)=4,WEEKDAY($H217,2)=5),$I217&lt;=DATABASE!$J$3,$I217&gt;=DATABASE!$I$3),"JAM KERJA",IF(AND(WEEKDAY($H217,2)=6,$I217&lt;=DATABASE!$J$4,$I217&gt;=DATABASE!$I$4),"JAM KERJA","LUAR JAM KERJA 1")))))</f>
        <v/>
      </c>
      <c r="M217" s="33" t="str">
        <f>IF('DATA ACCURATE'!T220&lt;&gt;"",IF('DATA ACCURATE'!T220&gt;100,'DATA ACCURATE'!T220/10,'DATA ACCURATE'!T220),"")</f>
        <v/>
      </c>
      <c r="N217" t="str">
        <f>IF(M217="","",IF(M217&lt;=DATABASE!$I$9,"LOKAL",IF(M217&lt;DATABASE!$J$9,"LUAR KOTA 1",IF($M217&gt;=DATABASE!$J$9,"LUAR KOTA 2",""))))</f>
        <v/>
      </c>
      <c r="O217" s="38" t="str">
        <f>IF('DATA ACCURATE'!L220&lt;&gt;"",'DATA ACCURATE'!L220,"")</f>
        <v/>
      </c>
      <c r="Q217" s="38">
        <f t="shared" si="22"/>
        <v>0</v>
      </c>
      <c r="R217" s="38">
        <f t="shared" si="22"/>
        <v>0</v>
      </c>
      <c r="S217" s="38">
        <f t="shared" si="22"/>
        <v>0</v>
      </c>
      <c r="T217" s="38">
        <f t="shared" si="20"/>
        <v>0</v>
      </c>
      <c r="U217" s="38">
        <f t="shared" si="23"/>
        <v>0</v>
      </c>
      <c r="V217" s="38">
        <f t="shared" si="23"/>
        <v>0</v>
      </c>
      <c r="W217" s="38">
        <f t="shared" si="23"/>
        <v>0</v>
      </c>
      <c r="X217" s="38">
        <f t="shared" si="24"/>
        <v>0</v>
      </c>
      <c r="Y217" s="38">
        <f t="shared" si="24"/>
        <v>0</v>
      </c>
      <c r="Z217" s="38">
        <f t="shared" si="24"/>
        <v>0</v>
      </c>
      <c r="AA217" s="38">
        <f t="shared" si="21"/>
        <v>0</v>
      </c>
      <c r="AB217" s="38">
        <f t="shared" si="25"/>
        <v>0</v>
      </c>
      <c r="AC217" s="38">
        <f t="shared" si="26"/>
        <v>0</v>
      </c>
      <c r="AD217" s="38" t="str">
        <f t="shared" si="27"/>
        <v>000000000000</v>
      </c>
    </row>
    <row r="218" spans="1:30">
      <c r="A218" s="9" t="str">
        <f>IF('DATA ACCURATE'!A221&lt;&gt;"",'DATA ACCURATE'!A221,"")</f>
        <v/>
      </c>
      <c r="B218" s="9" t="str">
        <f>IF('DATA ACCURATE'!D221&lt;&gt;"",'DATA ACCURATE'!D221,"")</f>
        <v/>
      </c>
      <c r="C218" s="38" t="str">
        <f>IF($AD218="000000000000","",INDEX(DATABASE!$W$12:$W$71,MATCH($AD218,DATABASE!$V$12:$V$71,0)))</f>
        <v/>
      </c>
      <c r="D218" s="34" t="str">
        <f>IF(C218="","",IF(E218="",INDEX(DATABASE!$AF$13:$AF$62,MATCH($C218,DATABASE!$AC$13:$AC$62,0)),IF(E218="2x D11",INDEX(DATABASE!$AF$13:$AF$62,MATCH($C218,DATABASE!$AC$13:$AC$62,0))+2*DATABASE!$AF$62,IF(E218="3x D11",INDEX(DATABASE!$AF$13:$AF$62,MATCH($C218,DATABASE!$AC$13:$AC$62,0))+3*DATABASE!$AF$62,""))))</f>
        <v/>
      </c>
      <c r="E218" s="38" t="str">
        <f>IF(AND($K218="Y",$G218&lt;&gt;"UNYIL",$F218&lt;DATABASE!$O$8),"2x D11",IF(AND($K218="Y",$G218&lt;&gt;"UNYIL",$F218&gt;=DATABASE!$O$8),"3x D11",""))</f>
        <v/>
      </c>
      <c r="F218" s="9" t="str">
        <f>IF('DATA ACCURATE'!N221&lt;&gt;"",'DATA ACCURATE'!N221,"")</f>
        <v/>
      </c>
      <c r="G218" t="str">
        <f>IF(F218="","",IF(F218&lt;=DATABASE!$I$8,"UNYIL",IF(F218&lt;=DATABASE!$J$8,"KECIL",IF(F218&lt;DATABASE!$K$8,"TANGGUNG",IF(F218&gt;=DATABASE!$K$8,"BESAR","")))))</f>
        <v/>
      </c>
      <c r="H218" s="16" t="str">
        <f>IF('DATA ACCURATE'!J221&lt;&gt;"",'DATA ACCURATE'!J221,"")</f>
        <v/>
      </c>
      <c r="I218" s="35" t="str">
        <f>IF(B218&lt;&gt;"",IFERROR(VLOOKUP(B218,'DATA TIMBANGAN'!G:M,7,FALSE),VLOOKUP(B218,'DATA TIMBANGAN'!G:M,7)),"")</f>
        <v/>
      </c>
      <c r="J218" s="25" t="str">
        <f>IF(H218&lt;&gt;"",IFERROR(INDEX(DATABASE!$Z$19:$Z$38,MATCH(DATEVALUE(H218),DATABASE!$AA$19:$AA$38,0)),INDEX(DATABASE!$Z$12:$Z$18,MATCH(WEEKDAY(H218,2),DATABASE!$AA$12:$AA$18,0))),"")</f>
        <v/>
      </c>
      <c r="K218" s="25" t="str">
        <f>IF('DATA ACCURATE'!V221&lt;&gt;"",'DATA ACCURATE'!V221,"")</f>
        <v/>
      </c>
      <c r="L218" s="80" t="str">
        <f>IF($H218="","",IF(OR($J218="LIBUR",AND($L217="LIBUR",$O217=$O218)),"LIBUR",IF(AND(OR($L217="LUAR JAM KERJA 1",$L217="LUAR JAM KERJA 2"),OR(OR(AND($H217=$H218,AND(OR($I218&gt;DATABASE!$J$3,$I218&lt;DATABASE!$J$6),((DATEVALUE($H218)+$I218)-(DATEVALUE($H217)+$I217))&lt;DATABASE!$J$6)),AND($H217=$H218,$O217=$O218,OR($I218&gt;DATABASE!$J$6,$I218&lt;DATABASE!$J$3))),AND(($H218-$H217)=1,OR($I218&lt;DATABASE!$I$6,((DATEVALUE($H218)+$I218)-(DATEVALUE($H217)+$I217))&lt;DATABASE!$J$6))),$A218=$A217),"LUAR JAM KERJA 2",IF(AND(OR(WEEKDAY($H218,2)=1,WEEKDAY($H218,2)=2,WEEKDAY($H218,2)=3,WEEKDAY($H218,2)=4,WEEKDAY($H218,2)=5),$I218&lt;=DATABASE!$J$3,$I218&gt;=DATABASE!$I$3),"JAM KERJA",IF(AND(WEEKDAY($H218,2)=6,$I218&lt;=DATABASE!$J$4,$I218&gt;=DATABASE!$I$4),"JAM KERJA","LUAR JAM KERJA 1")))))</f>
        <v/>
      </c>
      <c r="M218" s="33" t="str">
        <f>IF('DATA ACCURATE'!T221&lt;&gt;"",IF('DATA ACCURATE'!T221&gt;100,'DATA ACCURATE'!T221/10,'DATA ACCURATE'!T221),"")</f>
        <v/>
      </c>
      <c r="N218" t="str">
        <f>IF(M218="","",IF(M218&lt;=DATABASE!$I$9,"LOKAL",IF(M218&lt;DATABASE!$J$9,"LUAR KOTA 1",IF($M218&gt;=DATABASE!$J$9,"LUAR KOTA 2",""))))</f>
        <v/>
      </c>
      <c r="O218" s="38" t="str">
        <f>IF('DATA ACCURATE'!L221&lt;&gt;"",'DATA ACCURATE'!L221,"")</f>
        <v/>
      </c>
      <c r="Q218" s="38">
        <f t="shared" si="22"/>
        <v>0</v>
      </c>
      <c r="R218" s="38">
        <f t="shared" si="22"/>
        <v>0</v>
      </c>
      <c r="S218" s="38">
        <f t="shared" si="22"/>
        <v>0</v>
      </c>
      <c r="T218" s="38">
        <f t="shared" si="20"/>
        <v>0</v>
      </c>
      <c r="U218" s="38">
        <f t="shared" si="23"/>
        <v>0</v>
      </c>
      <c r="V218" s="38">
        <f t="shared" si="23"/>
        <v>0</v>
      </c>
      <c r="W218" s="38">
        <f t="shared" si="23"/>
        <v>0</v>
      </c>
      <c r="X218" s="38">
        <f t="shared" si="24"/>
        <v>0</v>
      </c>
      <c r="Y218" s="38">
        <f t="shared" si="24"/>
        <v>0</v>
      </c>
      <c r="Z218" s="38">
        <f t="shared" si="24"/>
        <v>0</v>
      </c>
      <c r="AA218" s="38">
        <f t="shared" si="21"/>
        <v>0</v>
      </c>
      <c r="AB218" s="38">
        <f t="shared" si="25"/>
        <v>0</v>
      </c>
      <c r="AC218" s="38">
        <f t="shared" si="26"/>
        <v>0</v>
      </c>
      <c r="AD218" s="38" t="str">
        <f t="shared" si="27"/>
        <v>000000000000</v>
      </c>
    </row>
    <row r="219" spans="1:30">
      <c r="A219" s="9" t="str">
        <f>IF('DATA ACCURATE'!A222&lt;&gt;"",'DATA ACCURATE'!A222,"")</f>
        <v/>
      </c>
      <c r="B219" s="9" t="str">
        <f>IF('DATA ACCURATE'!D222&lt;&gt;"",'DATA ACCURATE'!D222,"")</f>
        <v/>
      </c>
      <c r="C219" s="38" t="str">
        <f>IF($AD219="000000000000","",INDEX(DATABASE!$W$12:$W$71,MATCH($AD219,DATABASE!$V$12:$V$71,0)))</f>
        <v/>
      </c>
      <c r="D219" s="34" t="str">
        <f>IF(C219="","",IF(E219="",INDEX(DATABASE!$AF$13:$AF$62,MATCH($C219,DATABASE!$AC$13:$AC$62,0)),IF(E219="2x D11",INDEX(DATABASE!$AF$13:$AF$62,MATCH($C219,DATABASE!$AC$13:$AC$62,0))+2*DATABASE!$AF$62,IF(E219="3x D11",INDEX(DATABASE!$AF$13:$AF$62,MATCH($C219,DATABASE!$AC$13:$AC$62,0))+3*DATABASE!$AF$62,""))))</f>
        <v/>
      </c>
      <c r="E219" s="38" t="str">
        <f>IF(AND($K219="Y",$G219&lt;&gt;"UNYIL",$F219&lt;DATABASE!$O$8),"2x D11",IF(AND($K219="Y",$G219&lt;&gt;"UNYIL",$F219&gt;=DATABASE!$O$8),"3x D11",""))</f>
        <v/>
      </c>
      <c r="F219" s="9" t="str">
        <f>IF('DATA ACCURATE'!N222&lt;&gt;"",'DATA ACCURATE'!N222,"")</f>
        <v/>
      </c>
      <c r="G219" t="str">
        <f>IF(F219="","",IF(F219&lt;=DATABASE!$I$8,"UNYIL",IF(F219&lt;=DATABASE!$J$8,"KECIL",IF(F219&lt;DATABASE!$K$8,"TANGGUNG",IF(F219&gt;=DATABASE!$K$8,"BESAR","")))))</f>
        <v/>
      </c>
      <c r="H219" s="16" t="str">
        <f>IF('DATA ACCURATE'!J222&lt;&gt;"",'DATA ACCURATE'!J222,"")</f>
        <v/>
      </c>
      <c r="I219" s="35" t="str">
        <f>IF(B219&lt;&gt;"",IFERROR(VLOOKUP(B219,'DATA TIMBANGAN'!G:M,7,FALSE),VLOOKUP(B219,'DATA TIMBANGAN'!G:M,7)),"")</f>
        <v/>
      </c>
      <c r="J219" s="25" t="str">
        <f>IF(H219&lt;&gt;"",IFERROR(INDEX(DATABASE!$Z$19:$Z$38,MATCH(DATEVALUE(H219),DATABASE!$AA$19:$AA$38,0)),INDEX(DATABASE!$Z$12:$Z$18,MATCH(WEEKDAY(H219,2),DATABASE!$AA$12:$AA$18,0))),"")</f>
        <v/>
      </c>
      <c r="K219" s="25" t="str">
        <f>IF('DATA ACCURATE'!V222&lt;&gt;"",'DATA ACCURATE'!V222,"")</f>
        <v/>
      </c>
      <c r="L219" s="80" t="str">
        <f>IF($H219="","",IF(OR($J219="LIBUR",AND($L218="LIBUR",$O218=$O219)),"LIBUR",IF(AND(OR($L218="LUAR JAM KERJA 1",$L218="LUAR JAM KERJA 2"),OR(OR(AND($H218=$H219,AND(OR($I219&gt;DATABASE!$J$3,$I219&lt;DATABASE!$J$6),((DATEVALUE($H219)+$I219)-(DATEVALUE($H218)+$I218))&lt;DATABASE!$J$6)),AND($H218=$H219,$O218=$O219,OR($I219&gt;DATABASE!$J$6,$I219&lt;DATABASE!$J$3))),AND(($H219-$H218)=1,OR($I219&lt;DATABASE!$I$6,((DATEVALUE($H219)+$I219)-(DATEVALUE($H218)+$I218))&lt;DATABASE!$J$6))),$A219=$A218),"LUAR JAM KERJA 2",IF(AND(OR(WEEKDAY($H219,2)=1,WEEKDAY($H219,2)=2,WEEKDAY($H219,2)=3,WEEKDAY($H219,2)=4,WEEKDAY($H219,2)=5),$I219&lt;=DATABASE!$J$3,$I219&gt;=DATABASE!$I$3),"JAM KERJA",IF(AND(WEEKDAY($H219,2)=6,$I219&lt;=DATABASE!$J$4,$I219&gt;=DATABASE!$I$4),"JAM KERJA","LUAR JAM KERJA 1")))))</f>
        <v/>
      </c>
      <c r="M219" s="33" t="str">
        <f>IF('DATA ACCURATE'!T222&lt;&gt;"",IF('DATA ACCURATE'!T222&gt;100,'DATA ACCURATE'!T222/10,'DATA ACCURATE'!T222),"")</f>
        <v/>
      </c>
      <c r="N219" t="str">
        <f>IF(M219="","",IF(M219&lt;=DATABASE!$I$9,"LOKAL",IF(M219&lt;DATABASE!$J$9,"LUAR KOTA 1",IF($M219&gt;=DATABASE!$J$9,"LUAR KOTA 2",""))))</f>
        <v/>
      </c>
      <c r="O219" s="38" t="str">
        <f>IF('DATA ACCURATE'!L222&lt;&gt;"",'DATA ACCURATE'!L222,"")</f>
        <v/>
      </c>
      <c r="Q219" s="38">
        <f t="shared" si="22"/>
        <v>0</v>
      </c>
      <c r="R219" s="38">
        <f t="shared" si="22"/>
        <v>0</v>
      </c>
      <c r="S219" s="38">
        <f t="shared" si="22"/>
        <v>0</v>
      </c>
      <c r="T219" s="38">
        <f t="shared" si="20"/>
        <v>0</v>
      </c>
      <c r="U219" s="38">
        <f t="shared" si="23"/>
        <v>0</v>
      </c>
      <c r="V219" s="38">
        <f t="shared" si="23"/>
        <v>0</v>
      </c>
      <c r="W219" s="38">
        <f t="shared" si="23"/>
        <v>0</v>
      </c>
      <c r="X219" s="38">
        <f t="shared" si="24"/>
        <v>0</v>
      </c>
      <c r="Y219" s="38">
        <f t="shared" si="24"/>
        <v>0</v>
      </c>
      <c r="Z219" s="38">
        <f t="shared" si="24"/>
        <v>0</v>
      </c>
      <c r="AA219" s="38">
        <f t="shared" si="21"/>
        <v>0</v>
      </c>
      <c r="AB219" s="38">
        <f t="shared" si="25"/>
        <v>0</v>
      </c>
      <c r="AC219" s="38">
        <f t="shared" si="26"/>
        <v>0</v>
      </c>
      <c r="AD219" s="38" t="str">
        <f t="shared" si="27"/>
        <v>000000000000</v>
      </c>
    </row>
    <row r="220" spans="1:30">
      <c r="A220" s="9" t="str">
        <f>IF('DATA ACCURATE'!A223&lt;&gt;"",'DATA ACCURATE'!A223,"")</f>
        <v/>
      </c>
      <c r="B220" s="9" t="str">
        <f>IF('DATA ACCURATE'!D223&lt;&gt;"",'DATA ACCURATE'!D223,"")</f>
        <v/>
      </c>
      <c r="C220" s="38" t="str">
        <f>IF($AD220="000000000000","",INDEX(DATABASE!$W$12:$W$71,MATCH($AD220,DATABASE!$V$12:$V$71,0)))</f>
        <v/>
      </c>
      <c r="D220" s="34" t="str">
        <f>IF(C220="","",IF(E220="",INDEX(DATABASE!$AF$13:$AF$62,MATCH($C220,DATABASE!$AC$13:$AC$62,0)),IF(E220="2x D11",INDEX(DATABASE!$AF$13:$AF$62,MATCH($C220,DATABASE!$AC$13:$AC$62,0))+2*DATABASE!$AF$62,IF(E220="3x D11",INDEX(DATABASE!$AF$13:$AF$62,MATCH($C220,DATABASE!$AC$13:$AC$62,0))+3*DATABASE!$AF$62,""))))</f>
        <v/>
      </c>
      <c r="E220" s="38" t="str">
        <f>IF(AND($K220="Y",$G220&lt;&gt;"UNYIL",$F220&lt;DATABASE!$O$8),"2x D11",IF(AND($K220="Y",$G220&lt;&gt;"UNYIL",$F220&gt;=DATABASE!$O$8),"3x D11",""))</f>
        <v/>
      </c>
      <c r="F220" s="9" t="str">
        <f>IF('DATA ACCURATE'!N223&lt;&gt;"",'DATA ACCURATE'!N223,"")</f>
        <v/>
      </c>
      <c r="G220" t="str">
        <f>IF(F220="","",IF(F220&lt;=DATABASE!$I$8,"UNYIL",IF(F220&lt;=DATABASE!$J$8,"KECIL",IF(F220&lt;DATABASE!$K$8,"TANGGUNG",IF(F220&gt;=DATABASE!$K$8,"BESAR","")))))</f>
        <v/>
      </c>
      <c r="H220" s="16" t="str">
        <f>IF('DATA ACCURATE'!J223&lt;&gt;"",'DATA ACCURATE'!J223,"")</f>
        <v/>
      </c>
      <c r="I220" s="35" t="str">
        <f>IF(B220&lt;&gt;"",IFERROR(VLOOKUP(B220,'DATA TIMBANGAN'!G:M,7,FALSE),VLOOKUP(B220,'DATA TIMBANGAN'!G:M,7)),"")</f>
        <v/>
      </c>
      <c r="J220" s="25" t="str">
        <f>IF(H220&lt;&gt;"",IFERROR(INDEX(DATABASE!$Z$19:$Z$38,MATCH(DATEVALUE(H220),DATABASE!$AA$19:$AA$38,0)),INDEX(DATABASE!$Z$12:$Z$18,MATCH(WEEKDAY(H220,2),DATABASE!$AA$12:$AA$18,0))),"")</f>
        <v/>
      </c>
      <c r="K220" s="25" t="str">
        <f>IF('DATA ACCURATE'!V223&lt;&gt;"",'DATA ACCURATE'!V223,"")</f>
        <v/>
      </c>
      <c r="L220" s="80" t="str">
        <f>IF($H220="","",IF(OR($J220="LIBUR",AND($L219="LIBUR",$O219=$O220)),"LIBUR",IF(AND(OR($L219="LUAR JAM KERJA 1",$L219="LUAR JAM KERJA 2"),OR(OR(AND($H219=$H220,AND(OR($I220&gt;DATABASE!$J$3,$I220&lt;DATABASE!$J$6),((DATEVALUE($H220)+$I220)-(DATEVALUE($H219)+$I219))&lt;DATABASE!$J$6)),AND($H219=$H220,$O219=$O220,OR($I220&gt;DATABASE!$J$6,$I220&lt;DATABASE!$J$3))),AND(($H220-$H219)=1,OR($I220&lt;DATABASE!$I$6,((DATEVALUE($H220)+$I220)-(DATEVALUE($H219)+$I219))&lt;DATABASE!$J$6))),$A220=$A219),"LUAR JAM KERJA 2",IF(AND(OR(WEEKDAY($H220,2)=1,WEEKDAY($H220,2)=2,WEEKDAY($H220,2)=3,WEEKDAY($H220,2)=4,WEEKDAY($H220,2)=5),$I220&lt;=DATABASE!$J$3,$I220&gt;=DATABASE!$I$3),"JAM KERJA",IF(AND(WEEKDAY($H220,2)=6,$I220&lt;=DATABASE!$J$4,$I220&gt;=DATABASE!$I$4),"JAM KERJA","LUAR JAM KERJA 1")))))</f>
        <v/>
      </c>
      <c r="M220" s="33" t="str">
        <f>IF('DATA ACCURATE'!T223&lt;&gt;"",IF('DATA ACCURATE'!T223&gt;100,'DATA ACCURATE'!T223/10,'DATA ACCURATE'!T223),"")</f>
        <v/>
      </c>
      <c r="N220" t="str">
        <f>IF(M220="","",IF(M220&lt;=DATABASE!$I$9,"LOKAL",IF(M220&lt;DATABASE!$J$9,"LUAR KOTA 1",IF($M220&gt;=DATABASE!$J$9,"LUAR KOTA 2",""))))</f>
        <v/>
      </c>
      <c r="O220" s="38" t="str">
        <f>IF('DATA ACCURATE'!L223&lt;&gt;"",'DATA ACCURATE'!L223,"")</f>
        <v/>
      </c>
      <c r="Q220" s="38">
        <f t="shared" si="22"/>
        <v>0</v>
      </c>
      <c r="R220" s="38">
        <f t="shared" si="22"/>
        <v>0</v>
      </c>
      <c r="S220" s="38">
        <f t="shared" si="22"/>
        <v>0</v>
      </c>
      <c r="T220" s="38">
        <f t="shared" si="20"/>
        <v>0</v>
      </c>
      <c r="U220" s="38">
        <f t="shared" si="23"/>
        <v>0</v>
      </c>
      <c r="V220" s="38">
        <f t="shared" si="23"/>
        <v>0</v>
      </c>
      <c r="W220" s="38">
        <f t="shared" si="23"/>
        <v>0</v>
      </c>
      <c r="X220" s="38">
        <f t="shared" si="24"/>
        <v>0</v>
      </c>
      <c r="Y220" s="38">
        <f t="shared" si="24"/>
        <v>0</v>
      </c>
      <c r="Z220" s="38">
        <f t="shared" si="24"/>
        <v>0</v>
      </c>
      <c r="AA220" s="38">
        <f t="shared" si="21"/>
        <v>0</v>
      </c>
      <c r="AB220" s="38">
        <f t="shared" si="25"/>
        <v>0</v>
      </c>
      <c r="AC220" s="38">
        <f t="shared" si="26"/>
        <v>0</v>
      </c>
      <c r="AD220" s="38" t="str">
        <f t="shared" si="27"/>
        <v>000000000000</v>
      </c>
    </row>
    <row r="221" spans="1:30">
      <c r="A221" s="9" t="str">
        <f>IF('DATA ACCURATE'!A224&lt;&gt;"",'DATA ACCURATE'!A224,"")</f>
        <v/>
      </c>
      <c r="B221" s="9" t="str">
        <f>IF('DATA ACCURATE'!D224&lt;&gt;"",'DATA ACCURATE'!D224,"")</f>
        <v/>
      </c>
      <c r="C221" s="38" t="str">
        <f>IF($AD221="000000000000","",INDEX(DATABASE!$W$12:$W$71,MATCH($AD221,DATABASE!$V$12:$V$71,0)))</f>
        <v/>
      </c>
      <c r="D221" s="34" t="str">
        <f>IF(C221="","",IF(E221="",INDEX(DATABASE!$AF$13:$AF$62,MATCH($C221,DATABASE!$AC$13:$AC$62,0)),IF(E221="2x D11",INDEX(DATABASE!$AF$13:$AF$62,MATCH($C221,DATABASE!$AC$13:$AC$62,0))+2*DATABASE!$AF$62,IF(E221="3x D11",INDEX(DATABASE!$AF$13:$AF$62,MATCH($C221,DATABASE!$AC$13:$AC$62,0))+3*DATABASE!$AF$62,""))))</f>
        <v/>
      </c>
      <c r="E221" s="38" t="str">
        <f>IF(AND($K221="Y",$G221&lt;&gt;"UNYIL",$F221&lt;DATABASE!$O$8),"2x D11",IF(AND($K221="Y",$G221&lt;&gt;"UNYIL",$F221&gt;=DATABASE!$O$8),"3x D11",""))</f>
        <v/>
      </c>
      <c r="F221" s="9" t="str">
        <f>IF('DATA ACCURATE'!N224&lt;&gt;"",'DATA ACCURATE'!N224,"")</f>
        <v/>
      </c>
      <c r="G221" t="str">
        <f>IF(F221="","",IF(F221&lt;=DATABASE!$I$8,"UNYIL",IF(F221&lt;=DATABASE!$J$8,"KECIL",IF(F221&lt;DATABASE!$K$8,"TANGGUNG",IF(F221&gt;=DATABASE!$K$8,"BESAR","")))))</f>
        <v/>
      </c>
      <c r="H221" s="16" t="str">
        <f>IF('DATA ACCURATE'!J224&lt;&gt;"",'DATA ACCURATE'!J224,"")</f>
        <v/>
      </c>
      <c r="I221" s="35" t="str">
        <f>IF(B221&lt;&gt;"",IFERROR(VLOOKUP(B221,'DATA TIMBANGAN'!G:M,7,FALSE),VLOOKUP(B221,'DATA TIMBANGAN'!G:M,7)),"")</f>
        <v/>
      </c>
      <c r="J221" s="25" t="str">
        <f>IF(H221&lt;&gt;"",IFERROR(INDEX(DATABASE!$Z$19:$Z$38,MATCH(DATEVALUE(H221),DATABASE!$AA$19:$AA$38,0)),INDEX(DATABASE!$Z$12:$Z$18,MATCH(WEEKDAY(H221,2),DATABASE!$AA$12:$AA$18,0))),"")</f>
        <v/>
      </c>
      <c r="K221" s="25" t="str">
        <f>IF('DATA ACCURATE'!V224&lt;&gt;"",'DATA ACCURATE'!V224,"")</f>
        <v/>
      </c>
      <c r="L221" s="80" t="str">
        <f>IF($H221="","",IF(OR($J221="LIBUR",AND($L220="LIBUR",$O220=$O221)),"LIBUR",IF(AND(OR($L220="LUAR JAM KERJA 1",$L220="LUAR JAM KERJA 2"),OR(OR(AND($H220=$H221,AND(OR($I221&gt;DATABASE!$J$3,$I221&lt;DATABASE!$J$6),((DATEVALUE($H221)+$I221)-(DATEVALUE($H220)+$I220))&lt;DATABASE!$J$6)),AND($H220=$H221,$O220=$O221,OR($I221&gt;DATABASE!$J$6,$I221&lt;DATABASE!$J$3))),AND(($H221-$H220)=1,OR($I221&lt;DATABASE!$I$6,((DATEVALUE($H221)+$I221)-(DATEVALUE($H220)+$I220))&lt;DATABASE!$J$6))),$A221=$A220),"LUAR JAM KERJA 2",IF(AND(OR(WEEKDAY($H221,2)=1,WEEKDAY($H221,2)=2,WEEKDAY($H221,2)=3,WEEKDAY($H221,2)=4,WEEKDAY($H221,2)=5),$I221&lt;=DATABASE!$J$3,$I221&gt;=DATABASE!$I$3),"JAM KERJA",IF(AND(WEEKDAY($H221,2)=6,$I221&lt;=DATABASE!$J$4,$I221&gt;=DATABASE!$I$4),"JAM KERJA","LUAR JAM KERJA 1")))))</f>
        <v/>
      </c>
      <c r="M221" s="33" t="str">
        <f>IF('DATA ACCURATE'!T224&lt;&gt;"",IF('DATA ACCURATE'!T224&gt;100,'DATA ACCURATE'!T224/10,'DATA ACCURATE'!T224),"")</f>
        <v/>
      </c>
      <c r="N221" t="str">
        <f>IF(M221="","",IF(M221&lt;=DATABASE!$I$9,"LOKAL",IF(M221&lt;DATABASE!$J$9,"LUAR KOTA 1",IF($M221&gt;=DATABASE!$J$9,"LUAR KOTA 2",""))))</f>
        <v/>
      </c>
      <c r="O221" s="38" t="str">
        <f>IF('DATA ACCURATE'!L224&lt;&gt;"",'DATA ACCURATE'!L224,"")</f>
        <v/>
      </c>
      <c r="Q221" s="38">
        <f t="shared" si="22"/>
        <v>0</v>
      </c>
      <c r="R221" s="38">
        <f t="shared" si="22"/>
        <v>0</v>
      </c>
      <c r="S221" s="38">
        <f t="shared" si="22"/>
        <v>0</v>
      </c>
      <c r="T221" s="38">
        <f t="shared" si="20"/>
        <v>0</v>
      </c>
      <c r="U221" s="38">
        <f t="shared" si="23"/>
        <v>0</v>
      </c>
      <c r="V221" s="38">
        <f t="shared" si="23"/>
        <v>0</v>
      </c>
      <c r="W221" s="38">
        <f t="shared" si="23"/>
        <v>0</v>
      </c>
      <c r="X221" s="38">
        <f t="shared" si="24"/>
        <v>0</v>
      </c>
      <c r="Y221" s="38">
        <f t="shared" si="24"/>
        <v>0</v>
      </c>
      <c r="Z221" s="38">
        <f t="shared" si="24"/>
        <v>0</v>
      </c>
      <c r="AA221" s="38">
        <f t="shared" si="21"/>
        <v>0</v>
      </c>
      <c r="AB221" s="38">
        <f t="shared" si="25"/>
        <v>0</v>
      </c>
      <c r="AC221" s="38">
        <f t="shared" si="26"/>
        <v>0</v>
      </c>
      <c r="AD221" s="38" t="str">
        <f t="shared" si="27"/>
        <v>000000000000</v>
      </c>
    </row>
    <row r="222" spans="1:30">
      <c r="A222" s="9" t="str">
        <f>IF('DATA ACCURATE'!A225&lt;&gt;"",'DATA ACCURATE'!A225,"")</f>
        <v/>
      </c>
      <c r="B222" s="9" t="str">
        <f>IF('DATA ACCURATE'!D225&lt;&gt;"",'DATA ACCURATE'!D225,"")</f>
        <v/>
      </c>
      <c r="C222" s="38" t="str">
        <f>IF($AD222="000000000000","",INDEX(DATABASE!$W$12:$W$71,MATCH($AD222,DATABASE!$V$12:$V$71,0)))</f>
        <v/>
      </c>
      <c r="D222" s="34" t="str">
        <f>IF(C222="","",IF(E222="",INDEX(DATABASE!$AF$13:$AF$62,MATCH($C222,DATABASE!$AC$13:$AC$62,0)),IF(E222="2x D11",INDEX(DATABASE!$AF$13:$AF$62,MATCH($C222,DATABASE!$AC$13:$AC$62,0))+2*DATABASE!$AF$62,IF(E222="3x D11",INDEX(DATABASE!$AF$13:$AF$62,MATCH($C222,DATABASE!$AC$13:$AC$62,0))+3*DATABASE!$AF$62,""))))</f>
        <v/>
      </c>
      <c r="E222" s="38" t="str">
        <f>IF(AND($K222="Y",$G222&lt;&gt;"UNYIL",$F222&lt;DATABASE!$O$8),"2x D11",IF(AND($K222="Y",$G222&lt;&gt;"UNYIL",$F222&gt;=DATABASE!$O$8),"3x D11",""))</f>
        <v/>
      </c>
      <c r="F222" s="9" t="str">
        <f>IF('DATA ACCURATE'!N225&lt;&gt;"",'DATA ACCURATE'!N225,"")</f>
        <v/>
      </c>
      <c r="G222" t="str">
        <f>IF(F222="","",IF(F222&lt;=DATABASE!$I$8,"UNYIL",IF(F222&lt;=DATABASE!$J$8,"KECIL",IF(F222&lt;DATABASE!$K$8,"TANGGUNG",IF(F222&gt;=DATABASE!$K$8,"BESAR","")))))</f>
        <v/>
      </c>
      <c r="H222" s="16" t="str">
        <f>IF('DATA ACCURATE'!J225&lt;&gt;"",'DATA ACCURATE'!J225,"")</f>
        <v/>
      </c>
      <c r="I222" s="35" t="str">
        <f>IF(B222&lt;&gt;"",IFERROR(VLOOKUP(B222,'DATA TIMBANGAN'!G:M,7,FALSE),VLOOKUP(B222,'DATA TIMBANGAN'!G:M,7)),"")</f>
        <v/>
      </c>
      <c r="J222" s="25" t="str">
        <f>IF(H222&lt;&gt;"",IFERROR(INDEX(DATABASE!$Z$19:$Z$38,MATCH(DATEVALUE(H222),DATABASE!$AA$19:$AA$38,0)),INDEX(DATABASE!$Z$12:$Z$18,MATCH(WEEKDAY(H222,2),DATABASE!$AA$12:$AA$18,0))),"")</f>
        <v/>
      </c>
      <c r="K222" s="25" t="str">
        <f>IF('DATA ACCURATE'!V225&lt;&gt;"",'DATA ACCURATE'!V225,"")</f>
        <v/>
      </c>
      <c r="L222" s="80" t="str">
        <f>IF($H222="","",IF(OR($J222="LIBUR",AND($L221="LIBUR",$O221=$O222)),"LIBUR",IF(AND(OR($L221="LUAR JAM KERJA 1",$L221="LUAR JAM KERJA 2"),OR(OR(AND($H221=$H222,AND(OR($I222&gt;DATABASE!$J$3,$I222&lt;DATABASE!$J$6),((DATEVALUE($H222)+$I222)-(DATEVALUE($H221)+$I221))&lt;DATABASE!$J$6)),AND($H221=$H222,$O221=$O222,OR($I222&gt;DATABASE!$J$6,$I222&lt;DATABASE!$J$3))),AND(($H222-$H221)=1,OR($I222&lt;DATABASE!$I$6,((DATEVALUE($H222)+$I222)-(DATEVALUE($H221)+$I221))&lt;DATABASE!$J$6))),$A222=$A221),"LUAR JAM KERJA 2",IF(AND(OR(WEEKDAY($H222,2)=1,WEEKDAY($H222,2)=2,WEEKDAY($H222,2)=3,WEEKDAY($H222,2)=4,WEEKDAY($H222,2)=5),$I222&lt;=DATABASE!$J$3,$I222&gt;=DATABASE!$I$3),"JAM KERJA",IF(AND(WEEKDAY($H222,2)=6,$I222&lt;=DATABASE!$J$4,$I222&gt;=DATABASE!$I$4),"JAM KERJA","LUAR JAM KERJA 1")))))</f>
        <v/>
      </c>
      <c r="M222" s="33" t="str">
        <f>IF('DATA ACCURATE'!T225&lt;&gt;"",IF('DATA ACCURATE'!T225&gt;100,'DATA ACCURATE'!T225/10,'DATA ACCURATE'!T225),"")</f>
        <v/>
      </c>
      <c r="N222" t="str">
        <f>IF(M222="","",IF(M222&lt;=DATABASE!$I$9,"LOKAL",IF(M222&lt;DATABASE!$J$9,"LUAR KOTA 1",IF($M222&gt;=DATABASE!$J$9,"LUAR KOTA 2",""))))</f>
        <v/>
      </c>
      <c r="O222" s="38" t="str">
        <f>IF('DATA ACCURATE'!L225&lt;&gt;"",'DATA ACCURATE'!L225,"")</f>
        <v/>
      </c>
      <c r="Q222" s="38">
        <f t="shared" si="22"/>
        <v>0</v>
      </c>
      <c r="R222" s="38">
        <f t="shared" si="22"/>
        <v>0</v>
      </c>
      <c r="S222" s="38">
        <f t="shared" si="22"/>
        <v>0</v>
      </c>
      <c r="T222" s="38">
        <f t="shared" si="20"/>
        <v>0</v>
      </c>
      <c r="U222" s="38">
        <f t="shared" si="23"/>
        <v>0</v>
      </c>
      <c r="V222" s="38">
        <f t="shared" si="23"/>
        <v>0</v>
      </c>
      <c r="W222" s="38">
        <f t="shared" si="23"/>
        <v>0</v>
      </c>
      <c r="X222" s="38">
        <f t="shared" si="24"/>
        <v>0</v>
      </c>
      <c r="Y222" s="38">
        <f t="shared" si="24"/>
        <v>0</v>
      </c>
      <c r="Z222" s="38">
        <f t="shared" si="24"/>
        <v>0</v>
      </c>
      <c r="AA222" s="38">
        <f t="shared" si="21"/>
        <v>0</v>
      </c>
      <c r="AB222" s="38">
        <f t="shared" si="25"/>
        <v>0</v>
      </c>
      <c r="AC222" s="38">
        <f t="shared" si="26"/>
        <v>0</v>
      </c>
      <c r="AD222" s="38" t="str">
        <f t="shared" si="27"/>
        <v>000000000000</v>
      </c>
    </row>
    <row r="223" spans="1:30">
      <c r="A223" s="9" t="str">
        <f>IF('DATA ACCURATE'!A226&lt;&gt;"",'DATA ACCURATE'!A226,"")</f>
        <v/>
      </c>
      <c r="B223" s="9" t="str">
        <f>IF('DATA ACCURATE'!D226&lt;&gt;"",'DATA ACCURATE'!D226,"")</f>
        <v/>
      </c>
      <c r="C223" s="38" t="str">
        <f>IF($AD223="000000000000","",INDEX(DATABASE!$W$12:$W$71,MATCH($AD223,DATABASE!$V$12:$V$71,0)))</f>
        <v/>
      </c>
      <c r="D223" s="34" t="str">
        <f>IF(C223="","",IF(E223="",INDEX(DATABASE!$AF$13:$AF$62,MATCH($C223,DATABASE!$AC$13:$AC$62,0)),IF(E223="2x D11",INDEX(DATABASE!$AF$13:$AF$62,MATCH($C223,DATABASE!$AC$13:$AC$62,0))+2*DATABASE!$AF$62,IF(E223="3x D11",INDEX(DATABASE!$AF$13:$AF$62,MATCH($C223,DATABASE!$AC$13:$AC$62,0))+3*DATABASE!$AF$62,""))))</f>
        <v/>
      </c>
      <c r="E223" s="38" t="str">
        <f>IF(AND($K223="Y",$G223&lt;&gt;"UNYIL",$F223&lt;DATABASE!$O$8),"2x D11",IF(AND($K223="Y",$G223&lt;&gt;"UNYIL",$F223&gt;=DATABASE!$O$8),"3x D11",""))</f>
        <v/>
      </c>
      <c r="F223" s="9" t="str">
        <f>IF('DATA ACCURATE'!N226&lt;&gt;"",'DATA ACCURATE'!N226,"")</f>
        <v/>
      </c>
      <c r="G223" t="str">
        <f>IF(F223="","",IF(F223&lt;=DATABASE!$I$8,"UNYIL",IF(F223&lt;=DATABASE!$J$8,"KECIL",IF(F223&lt;DATABASE!$K$8,"TANGGUNG",IF(F223&gt;=DATABASE!$K$8,"BESAR","")))))</f>
        <v/>
      </c>
      <c r="H223" s="16" t="str">
        <f>IF('DATA ACCURATE'!J226&lt;&gt;"",'DATA ACCURATE'!J226,"")</f>
        <v/>
      </c>
      <c r="I223" s="35" t="str">
        <f>IF(B223&lt;&gt;"",IFERROR(VLOOKUP(B223,'DATA TIMBANGAN'!G:M,7,FALSE),VLOOKUP(B223,'DATA TIMBANGAN'!G:M,7)),"")</f>
        <v/>
      </c>
      <c r="J223" s="25" t="str">
        <f>IF(H223&lt;&gt;"",IFERROR(INDEX(DATABASE!$Z$19:$Z$38,MATCH(DATEVALUE(H223),DATABASE!$AA$19:$AA$38,0)),INDEX(DATABASE!$Z$12:$Z$18,MATCH(WEEKDAY(H223,2),DATABASE!$AA$12:$AA$18,0))),"")</f>
        <v/>
      </c>
      <c r="K223" s="25" t="str">
        <f>IF('DATA ACCURATE'!V226&lt;&gt;"",'DATA ACCURATE'!V226,"")</f>
        <v/>
      </c>
      <c r="L223" s="80" t="str">
        <f>IF($H223="","",IF(OR($J223="LIBUR",AND($L222="LIBUR",$O222=$O223)),"LIBUR",IF(AND(OR($L222="LUAR JAM KERJA 1",$L222="LUAR JAM KERJA 2"),OR(OR(AND($H222=$H223,AND(OR($I223&gt;DATABASE!$J$3,$I223&lt;DATABASE!$J$6),((DATEVALUE($H223)+$I223)-(DATEVALUE($H222)+$I222))&lt;DATABASE!$J$6)),AND($H222=$H223,$O222=$O223,OR($I223&gt;DATABASE!$J$6,$I223&lt;DATABASE!$J$3))),AND(($H223-$H222)=1,OR($I223&lt;DATABASE!$I$6,((DATEVALUE($H223)+$I223)-(DATEVALUE($H222)+$I222))&lt;DATABASE!$J$6))),$A223=$A222),"LUAR JAM KERJA 2",IF(AND(OR(WEEKDAY($H223,2)=1,WEEKDAY($H223,2)=2,WEEKDAY($H223,2)=3,WEEKDAY($H223,2)=4,WEEKDAY($H223,2)=5),$I223&lt;=DATABASE!$J$3,$I223&gt;=DATABASE!$I$3),"JAM KERJA",IF(AND(WEEKDAY($H223,2)=6,$I223&lt;=DATABASE!$J$4,$I223&gt;=DATABASE!$I$4),"JAM KERJA","LUAR JAM KERJA 1")))))</f>
        <v/>
      </c>
      <c r="M223" s="33" t="str">
        <f>IF('DATA ACCURATE'!T226&lt;&gt;"",IF('DATA ACCURATE'!T226&gt;100,'DATA ACCURATE'!T226/10,'DATA ACCURATE'!T226),"")</f>
        <v/>
      </c>
      <c r="N223" t="str">
        <f>IF(M223="","",IF(M223&lt;=DATABASE!$I$9,"LOKAL",IF(M223&lt;DATABASE!$J$9,"LUAR KOTA 1",IF($M223&gt;=DATABASE!$J$9,"LUAR KOTA 2",""))))</f>
        <v/>
      </c>
      <c r="O223" s="38" t="str">
        <f>IF('DATA ACCURATE'!L226&lt;&gt;"",'DATA ACCURATE'!L226,"")</f>
        <v/>
      </c>
      <c r="Q223" s="38">
        <f t="shared" si="22"/>
        <v>0</v>
      </c>
      <c r="R223" s="38">
        <f t="shared" si="22"/>
        <v>0</v>
      </c>
      <c r="S223" s="38">
        <f t="shared" si="22"/>
        <v>0</v>
      </c>
      <c r="T223" s="38">
        <f t="shared" si="20"/>
        <v>0</v>
      </c>
      <c r="U223" s="38">
        <f t="shared" si="23"/>
        <v>0</v>
      </c>
      <c r="V223" s="38">
        <f t="shared" si="23"/>
        <v>0</v>
      </c>
      <c r="W223" s="38">
        <f t="shared" si="23"/>
        <v>0</v>
      </c>
      <c r="X223" s="38">
        <f t="shared" si="24"/>
        <v>0</v>
      </c>
      <c r="Y223" s="38">
        <f t="shared" si="24"/>
        <v>0</v>
      </c>
      <c r="Z223" s="38">
        <f t="shared" si="24"/>
        <v>0</v>
      </c>
      <c r="AA223" s="38">
        <f t="shared" si="21"/>
        <v>0</v>
      </c>
      <c r="AB223" s="38">
        <f t="shared" si="25"/>
        <v>0</v>
      </c>
      <c r="AC223" s="38">
        <f t="shared" si="26"/>
        <v>0</v>
      </c>
      <c r="AD223" s="38" t="str">
        <f t="shared" si="27"/>
        <v>000000000000</v>
      </c>
    </row>
    <row r="224" spans="1:30">
      <c r="A224" s="9" t="str">
        <f>IF('DATA ACCURATE'!A227&lt;&gt;"",'DATA ACCURATE'!A227,"")</f>
        <v/>
      </c>
      <c r="B224" s="9" t="str">
        <f>IF('DATA ACCURATE'!D227&lt;&gt;"",'DATA ACCURATE'!D227,"")</f>
        <v/>
      </c>
      <c r="C224" s="38" t="str">
        <f>IF($AD224="000000000000","",INDEX(DATABASE!$W$12:$W$71,MATCH($AD224,DATABASE!$V$12:$V$71,0)))</f>
        <v/>
      </c>
      <c r="D224" s="34" t="str">
        <f>IF(C224="","",IF(E224="",INDEX(DATABASE!$AF$13:$AF$62,MATCH($C224,DATABASE!$AC$13:$AC$62,0)),IF(E224="2x D11",INDEX(DATABASE!$AF$13:$AF$62,MATCH($C224,DATABASE!$AC$13:$AC$62,0))+2*DATABASE!$AF$62,IF(E224="3x D11",INDEX(DATABASE!$AF$13:$AF$62,MATCH($C224,DATABASE!$AC$13:$AC$62,0))+3*DATABASE!$AF$62,""))))</f>
        <v/>
      </c>
      <c r="E224" s="38" t="str">
        <f>IF(AND($K224="Y",$G224&lt;&gt;"UNYIL",$F224&lt;DATABASE!$O$8),"2x D11",IF(AND($K224="Y",$G224&lt;&gt;"UNYIL",$F224&gt;=DATABASE!$O$8),"3x D11",""))</f>
        <v/>
      </c>
      <c r="F224" s="9" t="str">
        <f>IF('DATA ACCURATE'!N227&lt;&gt;"",'DATA ACCURATE'!N227,"")</f>
        <v/>
      </c>
      <c r="G224" t="str">
        <f>IF(F224="","",IF(F224&lt;=DATABASE!$I$8,"UNYIL",IF(F224&lt;=DATABASE!$J$8,"KECIL",IF(F224&lt;DATABASE!$K$8,"TANGGUNG",IF(F224&gt;=DATABASE!$K$8,"BESAR","")))))</f>
        <v/>
      </c>
      <c r="H224" s="16" t="str">
        <f>IF('DATA ACCURATE'!J227&lt;&gt;"",'DATA ACCURATE'!J227,"")</f>
        <v/>
      </c>
      <c r="I224" s="35" t="str">
        <f>IF(B224&lt;&gt;"",IFERROR(VLOOKUP(B224,'DATA TIMBANGAN'!G:M,7,FALSE),VLOOKUP(B224,'DATA TIMBANGAN'!G:M,7)),"")</f>
        <v/>
      </c>
      <c r="J224" s="25" t="str">
        <f>IF(H224&lt;&gt;"",IFERROR(INDEX(DATABASE!$Z$19:$Z$38,MATCH(DATEVALUE(H224),DATABASE!$AA$19:$AA$38,0)),INDEX(DATABASE!$Z$12:$Z$18,MATCH(WEEKDAY(H224,2),DATABASE!$AA$12:$AA$18,0))),"")</f>
        <v/>
      </c>
      <c r="K224" s="25" t="str">
        <f>IF('DATA ACCURATE'!V227&lt;&gt;"",'DATA ACCURATE'!V227,"")</f>
        <v/>
      </c>
      <c r="L224" s="80" t="str">
        <f>IF($H224="","",IF(OR($J224="LIBUR",AND($L223="LIBUR",$O223=$O224)),"LIBUR",IF(AND(OR($L223="LUAR JAM KERJA 1",$L223="LUAR JAM KERJA 2"),OR(OR(AND($H223=$H224,AND(OR($I224&gt;DATABASE!$J$3,$I224&lt;DATABASE!$J$6),((DATEVALUE($H224)+$I224)-(DATEVALUE($H223)+$I223))&lt;DATABASE!$J$6)),AND($H223=$H224,$O223=$O224,OR($I224&gt;DATABASE!$J$6,$I224&lt;DATABASE!$J$3))),AND(($H224-$H223)=1,OR($I224&lt;DATABASE!$I$6,((DATEVALUE($H224)+$I224)-(DATEVALUE($H223)+$I223))&lt;DATABASE!$J$6))),$A224=$A223),"LUAR JAM KERJA 2",IF(AND(OR(WEEKDAY($H224,2)=1,WEEKDAY($H224,2)=2,WEEKDAY($H224,2)=3,WEEKDAY($H224,2)=4,WEEKDAY($H224,2)=5),$I224&lt;=DATABASE!$J$3,$I224&gt;=DATABASE!$I$3),"JAM KERJA",IF(AND(WEEKDAY($H224,2)=6,$I224&lt;=DATABASE!$J$4,$I224&gt;=DATABASE!$I$4),"JAM KERJA","LUAR JAM KERJA 1")))))</f>
        <v/>
      </c>
      <c r="M224" s="33" t="str">
        <f>IF('DATA ACCURATE'!T227&lt;&gt;"",IF('DATA ACCURATE'!T227&gt;100,'DATA ACCURATE'!T227/10,'DATA ACCURATE'!T227),"")</f>
        <v/>
      </c>
      <c r="N224" t="str">
        <f>IF(M224="","",IF(M224&lt;=DATABASE!$I$9,"LOKAL",IF(M224&lt;DATABASE!$J$9,"LUAR KOTA 1",IF($M224&gt;=DATABASE!$J$9,"LUAR KOTA 2",""))))</f>
        <v/>
      </c>
      <c r="O224" s="38" t="str">
        <f>IF('DATA ACCURATE'!L227&lt;&gt;"",'DATA ACCURATE'!L227,"")</f>
        <v/>
      </c>
      <c r="Q224" s="38">
        <f t="shared" si="22"/>
        <v>0</v>
      </c>
      <c r="R224" s="38">
        <f t="shared" si="22"/>
        <v>0</v>
      </c>
      <c r="S224" s="38">
        <f t="shared" si="22"/>
        <v>0</v>
      </c>
      <c r="T224" s="38">
        <f t="shared" si="20"/>
        <v>0</v>
      </c>
      <c r="U224" s="38">
        <f t="shared" si="23"/>
        <v>0</v>
      </c>
      <c r="V224" s="38">
        <f t="shared" si="23"/>
        <v>0</v>
      </c>
      <c r="W224" s="38">
        <f t="shared" si="23"/>
        <v>0</v>
      </c>
      <c r="X224" s="38">
        <f t="shared" si="24"/>
        <v>0</v>
      </c>
      <c r="Y224" s="38">
        <f t="shared" si="24"/>
        <v>0</v>
      </c>
      <c r="Z224" s="38">
        <f t="shared" si="24"/>
        <v>0</v>
      </c>
      <c r="AA224" s="38">
        <f t="shared" si="21"/>
        <v>0</v>
      </c>
      <c r="AB224" s="38">
        <f t="shared" si="25"/>
        <v>0</v>
      </c>
      <c r="AC224" s="38">
        <f t="shared" si="26"/>
        <v>0</v>
      </c>
      <c r="AD224" s="38" t="str">
        <f t="shared" si="27"/>
        <v>000000000000</v>
      </c>
    </row>
    <row r="225" spans="1:30">
      <c r="A225" s="9" t="str">
        <f>IF('DATA ACCURATE'!A228&lt;&gt;"",'DATA ACCURATE'!A228,"")</f>
        <v/>
      </c>
      <c r="B225" s="9" t="str">
        <f>IF('DATA ACCURATE'!D228&lt;&gt;"",'DATA ACCURATE'!D228,"")</f>
        <v/>
      </c>
      <c r="C225" s="38" t="str">
        <f>IF($AD225="000000000000","",INDEX(DATABASE!$W$12:$W$71,MATCH($AD225,DATABASE!$V$12:$V$71,0)))</f>
        <v/>
      </c>
      <c r="D225" s="34" t="str">
        <f>IF(C225="","",IF(E225="",INDEX(DATABASE!$AF$13:$AF$62,MATCH($C225,DATABASE!$AC$13:$AC$62,0)),IF(E225="2x D11",INDEX(DATABASE!$AF$13:$AF$62,MATCH($C225,DATABASE!$AC$13:$AC$62,0))+2*DATABASE!$AF$62,IF(E225="3x D11",INDEX(DATABASE!$AF$13:$AF$62,MATCH($C225,DATABASE!$AC$13:$AC$62,0))+3*DATABASE!$AF$62,""))))</f>
        <v/>
      </c>
      <c r="E225" s="38" t="str">
        <f>IF(AND($K225="Y",$G225&lt;&gt;"UNYIL",$F225&lt;DATABASE!$O$8),"2x D11",IF(AND($K225="Y",$G225&lt;&gt;"UNYIL",$F225&gt;=DATABASE!$O$8),"3x D11",""))</f>
        <v/>
      </c>
      <c r="F225" s="9" t="str">
        <f>IF('DATA ACCURATE'!N228&lt;&gt;"",'DATA ACCURATE'!N228,"")</f>
        <v/>
      </c>
      <c r="G225" t="str">
        <f>IF(F225="","",IF(F225&lt;=DATABASE!$I$8,"UNYIL",IF(F225&lt;=DATABASE!$J$8,"KECIL",IF(F225&lt;DATABASE!$K$8,"TANGGUNG",IF(F225&gt;=DATABASE!$K$8,"BESAR","")))))</f>
        <v/>
      </c>
      <c r="H225" s="16" t="str">
        <f>IF('DATA ACCURATE'!J228&lt;&gt;"",'DATA ACCURATE'!J228,"")</f>
        <v/>
      </c>
      <c r="I225" s="35" t="str">
        <f>IF(B225&lt;&gt;"",IFERROR(VLOOKUP(B225,'DATA TIMBANGAN'!G:M,7,FALSE),VLOOKUP(B225,'DATA TIMBANGAN'!G:M,7)),"")</f>
        <v/>
      </c>
      <c r="J225" s="25" t="str">
        <f>IF(H225&lt;&gt;"",IFERROR(INDEX(DATABASE!$Z$19:$Z$38,MATCH(DATEVALUE(H225),DATABASE!$AA$19:$AA$38,0)),INDEX(DATABASE!$Z$12:$Z$18,MATCH(WEEKDAY(H225,2),DATABASE!$AA$12:$AA$18,0))),"")</f>
        <v/>
      </c>
      <c r="K225" s="25" t="str">
        <f>IF('DATA ACCURATE'!V228&lt;&gt;"",'DATA ACCURATE'!V228,"")</f>
        <v/>
      </c>
      <c r="L225" s="80" t="str">
        <f>IF($H225="","",IF(OR($J225="LIBUR",AND($L224="LIBUR",$O224=$O225)),"LIBUR",IF(AND(OR($L224="LUAR JAM KERJA 1",$L224="LUAR JAM KERJA 2"),OR(OR(AND($H224=$H225,AND(OR($I225&gt;DATABASE!$J$3,$I225&lt;DATABASE!$J$6),((DATEVALUE($H225)+$I225)-(DATEVALUE($H224)+$I224))&lt;DATABASE!$J$6)),AND($H224=$H225,$O224=$O225,OR($I225&gt;DATABASE!$J$6,$I225&lt;DATABASE!$J$3))),AND(($H225-$H224)=1,OR($I225&lt;DATABASE!$I$6,((DATEVALUE($H225)+$I225)-(DATEVALUE($H224)+$I224))&lt;DATABASE!$J$6))),$A225=$A224),"LUAR JAM KERJA 2",IF(AND(OR(WEEKDAY($H225,2)=1,WEEKDAY($H225,2)=2,WEEKDAY($H225,2)=3,WEEKDAY($H225,2)=4,WEEKDAY($H225,2)=5),$I225&lt;=DATABASE!$J$3,$I225&gt;=DATABASE!$I$3),"JAM KERJA",IF(AND(WEEKDAY($H225,2)=6,$I225&lt;=DATABASE!$J$4,$I225&gt;=DATABASE!$I$4),"JAM KERJA","LUAR JAM KERJA 1")))))</f>
        <v/>
      </c>
      <c r="M225" s="33" t="str">
        <f>IF('DATA ACCURATE'!T228&lt;&gt;"",IF('DATA ACCURATE'!T228&gt;100,'DATA ACCURATE'!T228/10,'DATA ACCURATE'!T228),"")</f>
        <v/>
      </c>
      <c r="N225" t="str">
        <f>IF(M225="","",IF(M225&lt;=DATABASE!$I$9,"LOKAL",IF(M225&lt;DATABASE!$J$9,"LUAR KOTA 1",IF($M225&gt;=DATABASE!$J$9,"LUAR KOTA 2",""))))</f>
        <v/>
      </c>
      <c r="O225" s="38" t="str">
        <f>IF('DATA ACCURATE'!L228&lt;&gt;"",'DATA ACCURATE'!L228,"")</f>
        <v/>
      </c>
      <c r="Q225" s="38">
        <f t="shared" si="22"/>
        <v>0</v>
      </c>
      <c r="R225" s="38">
        <f t="shared" si="22"/>
        <v>0</v>
      </c>
      <c r="S225" s="38">
        <f t="shared" si="22"/>
        <v>0</v>
      </c>
      <c r="T225" s="38">
        <f t="shared" si="20"/>
        <v>0</v>
      </c>
      <c r="U225" s="38">
        <f t="shared" si="23"/>
        <v>0</v>
      </c>
      <c r="V225" s="38">
        <f t="shared" si="23"/>
        <v>0</v>
      </c>
      <c r="W225" s="38">
        <f t="shared" si="23"/>
        <v>0</v>
      </c>
      <c r="X225" s="38">
        <f t="shared" si="24"/>
        <v>0</v>
      </c>
      <c r="Y225" s="38">
        <f t="shared" si="24"/>
        <v>0</v>
      </c>
      <c r="Z225" s="38">
        <f t="shared" si="24"/>
        <v>0</v>
      </c>
      <c r="AA225" s="38">
        <f t="shared" si="21"/>
        <v>0</v>
      </c>
      <c r="AB225" s="38">
        <f t="shared" si="25"/>
        <v>0</v>
      </c>
      <c r="AC225" s="38">
        <f t="shared" si="26"/>
        <v>0</v>
      </c>
      <c r="AD225" s="38" t="str">
        <f t="shared" si="27"/>
        <v>000000000000</v>
      </c>
    </row>
    <row r="226" spans="1:30">
      <c r="A226" s="9" t="str">
        <f>IF('DATA ACCURATE'!A229&lt;&gt;"",'DATA ACCURATE'!A229,"")</f>
        <v/>
      </c>
      <c r="B226" s="9" t="str">
        <f>IF('DATA ACCURATE'!D229&lt;&gt;"",'DATA ACCURATE'!D229,"")</f>
        <v/>
      </c>
      <c r="C226" s="38" t="str">
        <f>IF($AD226="000000000000","",INDEX(DATABASE!$W$12:$W$71,MATCH($AD226,DATABASE!$V$12:$V$71,0)))</f>
        <v/>
      </c>
      <c r="D226" s="34" t="str">
        <f>IF(C226="","",IF(E226="",INDEX(DATABASE!$AF$13:$AF$62,MATCH($C226,DATABASE!$AC$13:$AC$62,0)),IF(E226="2x D11",INDEX(DATABASE!$AF$13:$AF$62,MATCH($C226,DATABASE!$AC$13:$AC$62,0))+2*DATABASE!$AF$62,IF(E226="3x D11",INDEX(DATABASE!$AF$13:$AF$62,MATCH($C226,DATABASE!$AC$13:$AC$62,0))+3*DATABASE!$AF$62,""))))</f>
        <v/>
      </c>
      <c r="E226" s="38" t="str">
        <f>IF(AND($K226="Y",$G226&lt;&gt;"UNYIL",$F226&lt;DATABASE!$O$8),"2x D11",IF(AND($K226="Y",$G226&lt;&gt;"UNYIL",$F226&gt;=DATABASE!$O$8),"3x D11",""))</f>
        <v/>
      </c>
      <c r="F226" s="9" t="str">
        <f>IF('DATA ACCURATE'!N229&lt;&gt;"",'DATA ACCURATE'!N229,"")</f>
        <v/>
      </c>
      <c r="G226" t="str">
        <f>IF(F226="","",IF(F226&lt;=DATABASE!$I$8,"UNYIL",IF(F226&lt;=DATABASE!$J$8,"KECIL",IF(F226&lt;DATABASE!$K$8,"TANGGUNG",IF(F226&gt;=DATABASE!$K$8,"BESAR","")))))</f>
        <v/>
      </c>
      <c r="H226" s="16" t="str">
        <f>IF('DATA ACCURATE'!J229&lt;&gt;"",'DATA ACCURATE'!J229,"")</f>
        <v/>
      </c>
      <c r="I226" s="35" t="str">
        <f>IF(B226&lt;&gt;"",IFERROR(VLOOKUP(B226,'DATA TIMBANGAN'!G:M,7,FALSE),VLOOKUP(B226,'DATA TIMBANGAN'!G:M,7)),"")</f>
        <v/>
      </c>
      <c r="J226" s="25" t="str">
        <f>IF(H226&lt;&gt;"",IFERROR(INDEX(DATABASE!$Z$19:$Z$38,MATCH(DATEVALUE(H226),DATABASE!$AA$19:$AA$38,0)),INDEX(DATABASE!$Z$12:$Z$18,MATCH(WEEKDAY(H226,2),DATABASE!$AA$12:$AA$18,0))),"")</f>
        <v/>
      </c>
      <c r="K226" s="25" t="str">
        <f>IF('DATA ACCURATE'!V229&lt;&gt;"",'DATA ACCURATE'!V229,"")</f>
        <v/>
      </c>
      <c r="L226" s="80" t="str">
        <f>IF($H226="","",IF(OR($J226="LIBUR",AND($L225="LIBUR",$O225=$O226)),"LIBUR",IF(AND(OR($L225="LUAR JAM KERJA 1",$L225="LUAR JAM KERJA 2"),OR(OR(AND($H225=$H226,AND(OR($I226&gt;DATABASE!$J$3,$I226&lt;DATABASE!$J$6),((DATEVALUE($H226)+$I226)-(DATEVALUE($H225)+$I225))&lt;DATABASE!$J$6)),AND($H225=$H226,$O225=$O226,OR($I226&gt;DATABASE!$J$6,$I226&lt;DATABASE!$J$3))),AND(($H226-$H225)=1,OR($I226&lt;DATABASE!$I$6,((DATEVALUE($H226)+$I226)-(DATEVALUE($H225)+$I225))&lt;DATABASE!$J$6))),$A226=$A225),"LUAR JAM KERJA 2",IF(AND(OR(WEEKDAY($H226,2)=1,WEEKDAY($H226,2)=2,WEEKDAY($H226,2)=3,WEEKDAY($H226,2)=4,WEEKDAY($H226,2)=5),$I226&lt;=DATABASE!$J$3,$I226&gt;=DATABASE!$I$3),"JAM KERJA",IF(AND(WEEKDAY($H226,2)=6,$I226&lt;=DATABASE!$J$4,$I226&gt;=DATABASE!$I$4),"JAM KERJA","LUAR JAM KERJA 1")))))</f>
        <v/>
      </c>
      <c r="M226" s="33" t="str">
        <f>IF('DATA ACCURATE'!T229&lt;&gt;"",IF('DATA ACCURATE'!T229&gt;100,'DATA ACCURATE'!T229/10,'DATA ACCURATE'!T229),"")</f>
        <v/>
      </c>
      <c r="N226" t="str">
        <f>IF(M226="","",IF(M226&lt;=DATABASE!$I$9,"LOKAL",IF(M226&lt;DATABASE!$J$9,"LUAR KOTA 1",IF($M226&gt;=DATABASE!$J$9,"LUAR KOTA 2",""))))</f>
        <v/>
      </c>
      <c r="O226" s="38" t="str">
        <f>IF('DATA ACCURATE'!L229&lt;&gt;"",'DATA ACCURATE'!L229,"")</f>
        <v/>
      </c>
      <c r="Q226" s="38">
        <f t="shared" si="22"/>
        <v>0</v>
      </c>
      <c r="R226" s="38">
        <f t="shared" si="22"/>
        <v>0</v>
      </c>
      <c r="S226" s="38">
        <f t="shared" si="22"/>
        <v>0</v>
      </c>
      <c r="T226" s="38">
        <f t="shared" si="20"/>
        <v>0</v>
      </c>
      <c r="U226" s="38">
        <f t="shared" si="23"/>
        <v>0</v>
      </c>
      <c r="V226" s="38">
        <f t="shared" si="23"/>
        <v>0</v>
      </c>
      <c r="W226" s="38">
        <f t="shared" si="23"/>
        <v>0</v>
      </c>
      <c r="X226" s="38">
        <f t="shared" si="24"/>
        <v>0</v>
      </c>
      <c r="Y226" s="38">
        <f t="shared" si="24"/>
        <v>0</v>
      </c>
      <c r="Z226" s="38">
        <f t="shared" si="24"/>
        <v>0</v>
      </c>
      <c r="AA226" s="38">
        <f t="shared" si="21"/>
        <v>0</v>
      </c>
      <c r="AB226" s="38">
        <f t="shared" si="25"/>
        <v>0</v>
      </c>
      <c r="AC226" s="38">
        <f t="shared" si="26"/>
        <v>0</v>
      </c>
      <c r="AD226" s="38" t="str">
        <f t="shared" si="27"/>
        <v>000000000000</v>
      </c>
    </row>
    <row r="227" spans="1:30">
      <c r="A227" s="9" t="str">
        <f>IF('DATA ACCURATE'!A230&lt;&gt;"",'DATA ACCURATE'!A230,"")</f>
        <v/>
      </c>
      <c r="B227" s="9" t="str">
        <f>IF('DATA ACCURATE'!D230&lt;&gt;"",'DATA ACCURATE'!D230,"")</f>
        <v/>
      </c>
      <c r="C227" s="38" t="str">
        <f>IF($AD227="000000000000","",INDEX(DATABASE!$W$12:$W$71,MATCH($AD227,DATABASE!$V$12:$V$71,0)))</f>
        <v/>
      </c>
      <c r="D227" s="34" t="str">
        <f>IF(C227="","",IF(E227="",INDEX(DATABASE!$AF$13:$AF$62,MATCH($C227,DATABASE!$AC$13:$AC$62,0)),IF(E227="2x D11",INDEX(DATABASE!$AF$13:$AF$62,MATCH($C227,DATABASE!$AC$13:$AC$62,0))+2*DATABASE!$AF$62,IF(E227="3x D11",INDEX(DATABASE!$AF$13:$AF$62,MATCH($C227,DATABASE!$AC$13:$AC$62,0))+3*DATABASE!$AF$62,""))))</f>
        <v/>
      </c>
      <c r="E227" s="38" t="str">
        <f>IF(AND($K227="Y",$G227&lt;&gt;"UNYIL",$F227&lt;DATABASE!$O$8),"2x D11",IF(AND($K227="Y",$G227&lt;&gt;"UNYIL",$F227&gt;=DATABASE!$O$8),"3x D11",""))</f>
        <v/>
      </c>
      <c r="F227" s="9" t="str">
        <f>IF('DATA ACCURATE'!N230&lt;&gt;"",'DATA ACCURATE'!N230,"")</f>
        <v/>
      </c>
      <c r="G227" t="str">
        <f>IF(F227="","",IF(F227&lt;=DATABASE!$I$8,"UNYIL",IF(F227&lt;=DATABASE!$J$8,"KECIL",IF(F227&lt;DATABASE!$K$8,"TANGGUNG",IF(F227&gt;=DATABASE!$K$8,"BESAR","")))))</f>
        <v/>
      </c>
      <c r="H227" s="16" t="str">
        <f>IF('DATA ACCURATE'!J230&lt;&gt;"",'DATA ACCURATE'!J230,"")</f>
        <v/>
      </c>
      <c r="I227" s="35" t="str">
        <f>IF(B227&lt;&gt;"",IFERROR(VLOOKUP(B227,'DATA TIMBANGAN'!G:M,7,FALSE),VLOOKUP(B227,'DATA TIMBANGAN'!G:M,7)),"")</f>
        <v/>
      </c>
      <c r="J227" s="25" t="str">
        <f>IF(H227&lt;&gt;"",IFERROR(INDEX(DATABASE!$Z$19:$Z$38,MATCH(DATEVALUE(H227),DATABASE!$AA$19:$AA$38,0)),INDEX(DATABASE!$Z$12:$Z$18,MATCH(WEEKDAY(H227,2),DATABASE!$AA$12:$AA$18,0))),"")</f>
        <v/>
      </c>
      <c r="K227" s="25" t="str">
        <f>IF('DATA ACCURATE'!V230&lt;&gt;"",'DATA ACCURATE'!V230,"")</f>
        <v/>
      </c>
      <c r="L227" s="80" t="str">
        <f>IF($H227="","",IF(OR($J227="LIBUR",AND($L226="LIBUR",$O226=$O227)),"LIBUR",IF(AND(OR($L226="LUAR JAM KERJA 1",$L226="LUAR JAM KERJA 2"),OR(OR(AND($H226=$H227,AND(OR($I227&gt;DATABASE!$J$3,$I227&lt;DATABASE!$J$6),((DATEVALUE($H227)+$I227)-(DATEVALUE($H226)+$I226))&lt;DATABASE!$J$6)),AND($H226=$H227,$O226=$O227,OR($I227&gt;DATABASE!$J$6,$I227&lt;DATABASE!$J$3))),AND(($H227-$H226)=1,OR($I227&lt;DATABASE!$I$6,((DATEVALUE($H227)+$I227)-(DATEVALUE($H226)+$I226))&lt;DATABASE!$J$6))),$A227=$A226),"LUAR JAM KERJA 2",IF(AND(OR(WEEKDAY($H227,2)=1,WEEKDAY($H227,2)=2,WEEKDAY($H227,2)=3,WEEKDAY($H227,2)=4,WEEKDAY($H227,2)=5),$I227&lt;=DATABASE!$J$3,$I227&gt;=DATABASE!$I$3),"JAM KERJA",IF(AND(WEEKDAY($H227,2)=6,$I227&lt;=DATABASE!$J$4,$I227&gt;=DATABASE!$I$4),"JAM KERJA","LUAR JAM KERJA 1")))))</f>
        <v/>
      </c>
      <c r="M227" s="33" t="str">
        <f>IF('DATA ACCURATE'!T230&lt;&gt;"",IF('DATA ACCURATE'!T230&gt;100,'DATA ACCURATE'!T230/10,'DATA ACCURATE'!T230),"")</f>
        <v/>
      </c>
      <c r="N227" t="str">
        <f>IF(M227="","",IF(M227&lt;=DATABASE!$I$9,"LOKAL",IF(M227&lt;DATABASE!$J$9,"LUAR KOTA 1",IF($M227&gt;=DATABASE!$J$9,"LUAR KOTA 2",""))))</f>
        <v/>
      </c>
      <c r="O227" s="38" t="str">
        <f>IF('DATA ACCURATE'!L230&lt;&gt;"",'DATA ACCURATE'!L230,"")</f>
        <v/>
      </c>
      <c r="Q227" s="38">
        <f t="shared" si="22"/>
        <v>0</v>
      </c>
      <c r="R227" s="38">
        <f t="shared" si="22"/>
        <v>0</v>
      </c>
      <c r="S227" s="38">
        <f t="shared" si="22"/>
        <v>0</v>
      </c>
      <c r="T227" s="38">
        <f t="shared" si="20"/>
        <v>0</v>
      </c>
      <c r="U227" s="38">
        <f t="shared" si="23"/>
        <v>0</v>
      </c>
      <c r="V227" s="38">
        <f t="shared" si="23"/>
        <v>0</v>
      </c>
      <c r="W227" s="38">
        <f t="shared" si="23"/>
        <v>0</v>
      </c>
      <c r="X227" s="38">
        <f t="shared" si="24"/>
        <v>0</v>
      </c>
      <c r="Y227" s="38">
        <f t="shared" si="24"/>
        <v>0</v>
      </c>
      <c r="Z227" s="38">
        <f t="shared" si="24"/>
        <v>0</v>
      </c>
      <c r="AA227" s="38">
        <f t="shared" si="21"/>
        <v>0</v>
      </c>
      <c r="AB227" s="38">
        <f t="shared" si="25"/>
        <v>0</v>
      </c>
      <c r="AC227" s="38">
        <f t="shared" si="26"/>
        <v>0</v>
      </c>
      <c r="AD227" s="38" t="str">
        <f t="shared" si="27"/>
        <v>000000000000</v>
      </c>
    </row>
    <row r="228" spans="1:30">
      <c r="A228" s="9" t="str">
        <f>IF('DATA ACCURATE'!A231&lt;&gt;"",'DATA ACCURATE'!A231,"")</f>
        <v/>
      </c>
      <c r="B228" s="9" t="str">
        <f>IF('DATA ACCURATE'!D231&lt;&gt;"",'DATA ACCURATE'!D231,"")</f>
        <v/>
      </c>
      <c r="C228" s="38" t="str">
        <f>IF($AD228="000000000000","",INDEX(DATABASE!$W$12:$W$71,MATCH($AD228,DATABASE!$V$12:$V$71,0)))</f>
        <v/>
      </c>
      <c r="D228" s="34" t="str">
        <f>IF(C228="","",IF(E228="",INDEX(DATABASE!$AF$13:$AF$62,MATCH($C228,DATABASE!$AC$13:$AC$62,0)),IF(E228="2x D11",INDEX(DATABASE!$AF$13:$AF$62,MATCH($C228,DATABASE!$AC$13:$AC$62,0))+2*DATABASE!$AF$62,IF(E228="3x D11",INDEX(DATABASE!$AF$13:$AF$62,MATCH($C228,DATABASE!$AC$13:$AC$62,0))+3*DATABASE!$AF$62,""))))</f>
        <v/>
      </c>
      <c r="E228" s="38" t="str">
        <f>IF(AND($K228="Y",$G228&lt;&gt;"UNYIL",$F228&lt;DATABASE!$O$8),"2x D11",IF(AND($K228="Y",$G228&lt;&gt;"UNYIL",$F228&gt;=DATABASE!$O$8),"3x D11",""))</f>
        <v/>
      </c>
      <c r="F228" s="9" t="str">
        <f>IF('DATA ACCURATE'!N231&lt;&gt;"",'DATA ACCURATE'!N231,"")</f>
        <v/>
      </c>
      <c r="G228" t="str">
        <f>IF(F228="","",IF(F228&lt;=DATABASE!$I$8,"UNYIL",IF(F228&lt;=DATABASE!$J$8,"KECIL",IF(F228&lt;DATABASE!$K$8,"TANGGUNG",IF(F228&gt;=DATABASE!$K$8,"BESAR","")))))</f>
        <v/>
      </c>
      <c r="H228" s="16" t="str">
        <f>IF('DATA ACCURATE'!J231&lt;&gt;"",'DATA ACCURATE'!J231,"")</f>
        <v/>
      </c>
      <c r="I228" s="35" t="str">
        <f>IF(B228&lt;&gt;"",IFERROR(VLOOKUP(B228,'DATA TIMBANGAN'!G:M,7,FALSE),VLOOKUP(B228,'DATA TIMBANGAN'!G:M,7)),"")</f>
        <v/>
      </c>
      <c r="J228" s="25" t="str">
        <f>IF(H228&lt;&gt;"",IFERROR(INDEX(DATABASE!$Z$19:$Z$38,MATCH(DATEVALUE(H228),DATABASE!$AA$19:$AA$38,0)),INDEX(DATABASE!$Z$12:$Z$18,MATCH(WEEKDAY(H228,2),DATABASE!$AA$12:$AA$18,0))),"")</f>
        <v/>
      </c>
      <c r="K228" s="25" t="str">
        <f>IF('DATA ACCURATE'!V231&lt;&gt;"",'DATA ACCURATE'!V231,"")</f>
        <v/>
      </c>
      <c r="L228" s="80" t="str">
        <f>IF($H228="","",IF(OR($J228="LIBUR",AND($L227="LIBUR",$O227=$O228)),"LIBUR",IF(AND(OR($L227="LUAR JAM KERJA 1",$L227="LUAR JAM KERJA 2"),OR(OR(AND($H227=$H228,AND(OR($I228&gt;DATABASE!$J$3,$I228&lt;DATABASE!$J$6),((DATEVALUE($H228)+$I228)-(DATEVALUE($H227)+$I227))&lt;DATABASE!$J$6)),AND($H227=$H228,$O227=$O228,OR($I228&gt;DATABASE!$J$6,$I228&lt;DATABASE!$J$3))),AND(($H228-$H227)=1,OR($I228&lt;DATABASE!$I$6,((DATEVALUE($H228)+$I228)-(DATEVALUE($H227)+$I227))&lt;DATABASE!$J$6))),$A228=$A227),"LUAR JAM KERJA 2",IF(AND(OR(WEEKDAY($H228,2)=1,WEEKDAY($H228,2)=2,WEEKDAY($H228,2)=3,WEEKDAY($H228,2)=4,WEEKDAY($H228,2)=5),$I228&lt;=DATABASE!$J$3,$I228&gt;=DATABASE!$I$3),"JAM KERJA",IF(AND(WEEKDAY($H228,2)=6,$I228&lt;=DATABASE!$J$4,$I228&gt;=DATABASE!$I$4),"JAM KERJA","LUAR JAM KERJA 1")))))</f>
        <v/>
      </c>
      <c r="M228" s="33" t="str">
        <f>IF('DATA ACCURATE'!T231&lt;&gt;"",IF('DATA ACCURATE'!T231&gt;100,'DATA ACCURATE'!T231/10,'DATA ACCURATE'!T231),"")</f>
        <v/>
      </c>
      <c r="N228" t="str">
        <f>IF(M228="","",IF(M228&lt;=DATABASE!$I$9,"LOKAL",IF(M228&lt;DATABASE!$J$9,"LUAR KOTA 1",IF($M228&gt;=DATABASE!$J$9,"LUAR KOTA 2",""))))</f>
        <v/>
      </c>
      <c r="O228" s="38" t="str">
        <f>IF('DATA ACCURATE'!L231&lt;&gt;"",'DATA ACCURATE'!L231,"")</f>
        <v/>
      </c>
      <c r="Q228" s="38">
        <f t="shared" si="22"/>
        <v>0</v>
      </c>
      <c r="R228" s="38">
        <f t="shared" si="22"/>
        <v>0</v>
      </c>
      <c r="S228" s="38">
        <f t="shared" si="22"/>
        <v>0</v>
      </c>
      <c r="T228" s="38">
        <f t="shared" si="20"/>
        <v>0</v>
      </c>
      <c r="U228" s="38">
        <f t="shared" si="23"/>
        <v>0</v>
      </c>
      <c r="V228" s="38">
        <f t="shared" si="23"/>
        <v>0</v>
      </c>
      <c r="W228" s="38">
        <f t="shared" si="23"/>
        <v>0</v>
      </c>
      <c r="X228" s="38">
        <f t="shared" si="24"/>
        <v>0</v>
      </c>
      <c r="Y228" s="38">
        <f t="shared" si="24"/>
        <v>0</v>
      </c>
      <c r="Z228" s="38">
        <f t="shared" si="24"/>
        <v>0</v>
      </c>
      <c r="AA228" s="38">
        <f t="shared" si="21"/>
        <v>0</v>
      </c>
      <c r="AB228" s="38">
        <f t="shared" si="25"/>
        <v>0</v>
      </c>
      <c r="AC228" s="38">
        <f t="shared" si="26"/>
        <v>0</v>
      </c>
      <c r="AD228" s="38" t="str">
        <f t="shared" si="27"/>
        <v>000000000000</v>
      </c>
    </row>
    <row r="229" spans="1:30">
      <c r="A229" s="9" t="str">
        <f>IF('DATA ACCURATE'!A232&lt;&gt;"",'DATA ACCURATE'!A232,"")</f>
        <v/>
      </c>
      <c r="B229" s="9" t="str">
        <f>IF('DATA ACCURATE'!D232&lt;&gt;"",'DATA ACCURATE'!D232,"")</f>
        <v/>
      </c>
      <c r="C229" s="38" t="str">
        <f>IF($AD229="000000000000","",INDEX(DATABASE!$W$12:$W$71,MATCH($AD229,DATABASE!$V$12:$V$71,0)))</f>
        <v/>
      </c>
      <c r="D229" s="34" t="str">
        <f>IF(C229="","",IF(E229="",INDEX(DATABASE!$AF$13:$AF$62,MATCH($C229,DATABASE!$AC$13:$AC$62,0)),IF(E229="2x D11",INDEX(DATABASE!$AF$13:$AF$62,MATCH($C229,DATABASE!$AC$13:$AC$62,0))+2*DATABASE!$AF$62,IF(E229="3x D11",INDEX(DATABASE!$AF$13:$AF$62,MATCH($C229,DATABASE!$AC$13:$AC$62,0))+3*DATABASE!$AF$62,""))))</f>
        <v/>
      </c>
      <c r="E229" s="38" t="str">
        <f>IF(AND($K229="Y",$G229&lt;&gt;"UNYIL",$F229&lt;DATABASE!$O$8),"2x D11",IF(AND($K229="Y",$G229&lt;&gt;"UNYIL",$F229&gt;=DATABASE!$O$8),"3x D11",""))</f>
        <v/>
      </c>
      <c r="F229" s="9" t="str">
        <f>IF('DATA ACCURATE'!N232&lt;&gt;"",'DATA ACCURATE'!N232,"")</f>
        <v/>
      </c>
      <c r="G229" t="str">
        <f>IF(F229="","",IF(F229&lt;=DATABASE!$I$8,"UNYIL",IF(F229&lt;=DATABASE!$J$8,"KECIL",IF(F229&lt;DATABASE!$K$8,"TANGGUNG",IF(F229&gt;=DATABASE!$K$8,"BESAR","")))))</f>
        <v/>
      </c>
      <c r="H229" s="16" t="str">
        <f>IF('DATA ACCURATE'!J232&lt;&gt;"",'DATA ACCURATE'!J232,"")</f>
        <v/>
      </c>
      <c r="I229" s="35" t="str">
        <f>IF(B229&lt;&gt;"",IFERROR(VLOOKUP(B229,'DATA TIMBANGAN'!G:M,7,FALSE),VLOOKUP(B229,'DATA TIMBANGAN'!G:M,7)),"")</f>
        <v/>
      </c>
      <c r="J229" s="25" t="str">
        <f>IF(H229&lt;&gt;"",IFERROR(INDEX(DATABASE!$Z$19:$Z$38,MATCH(DATEVALUE(H229),DATABASE!$AA$19:$AA$38,0)),INDEX(DATABASE!$Z$12:$Z$18,MATCH(WEEKDAY(H229,2),DATABASE!$AA$12:$AA$18,0))),"")</f>
        <v/>
      </c>
      <c r="K229" s="25" t="str">
        <f>IF('DATA ACCURATE'!V232&lt;&gt;"",'DATA ACCURATE'!V232,"")</f>
        <v/>
      </c>
      <c r="L229" s="80" t="str">
        <f>IF($H229="","",IF(OR($J229="LIBUR",AND($L228="LIBUR",$O228=$O229)),"LIBUR",IF(AND(OR($L228="LUAR JAM KERJA 1",$L228="LUAR JAM KERJA 2"),OR(OR(AND($H228=$H229,AND(OR($I229&gt;DATABASE!$J$3,$I229&lt;DATABASE!$J$6),((DATEVALUE($H229)+$I229)-(DATEVALUE($H228)+$I228))&lt;DATABASE!$J$6)),AND($H228=$H229,$O228=$O229,OR($I229&gt;DATABASE!$J$6,$I229&lt;DATABASE!$J$3))),AND(($H229-$H228)=1,OR($I229&lt;DATABASE!$I$6,((DATEVALUE($H229)+$I229)-(DATEVALUE($H228)+$I228))&lt;DATABASE!$J$6))),$A229=$A228),"LUAR JAM KERJA 2",IF(AND(OR(WEEKDAY($H229,2)=1,WEEKDAY($H229,2)=2,WEEKDAY($H229,2)=3,WEEKDAY($H229,2)=4,WEEKDAY($H229,2)=5),$I229&lt;=DATABASE!$J$3,$I229&gt;=DATABASE!$I$3),"JAM KERJA",IF(AND(WEEKDAY($H229,2)=6,$I229&lt;=DATABASE!$J$4,$I229&gt;=DATABASE!$I$4),"JAM KERJA","LUAR JAM KERJA 1")))))</f>
        <v/>
      </c>
      <c r="M229" s="33" t="str">
        <f>IF('DATA ACCURATE'!T232&lt;&gt;"",IF('DATA ACCURATE'!T232&gt;100,'DATA ACCURATE'!T232/10,'DATA ACCURATE'!T232),"")</f>
        <v/>
      </c>
      <c r="N229" t="str">
        <f>IF(M229="","",IF(M229&lt;=DATABASE!$I$9,"LOKAL",IF(M229&lt;DATABASE!$J$9,"LUAR KOTA 1",IF($M229&gt;=DATABASE!$J$9,"LUAR KOTA 2",""))))</f>
        <v/>
      </c>
      <c r="O229" s="38" t="str">
        <f>IF('DATA ACCURATE'!L232&lt;&gt;"",'DATA ACCURATE'!L232,"")</f>
        <v/>
      </c>
      <c r="Q229" s="38">
        <f t="shared" si="22"/>
        <v>0</v>
      </c>
      <c r="R229" s="38">
        <f t="shared" si="22"/>
        <v>0</v>
      </c>
      <c r="S229" s="38">
        <f t="shared" si="22"/>
        <v>0</v>
      </c>
      <c r="T229" s="38">
        <f t="shared" si="20"/>
        <v>0</v>
      </c>
      <c r="U229" s="38">
        <f t="shared" si="23"/>
        <v>0</v>
      </c>
      <c r="V229" s="38">
        <f t="shared" si="23"/>
        <v>0</v>
      </c>
      <c r="W229" s="38">
        <f t="shared" si="23"/>
        <v>0</v>
      </c>
      <c r="X229" s="38">
        <f t="shared" si="24"/>
        <v>0</v>
      </c>
      <c r="Y229" s="38">
        <f t="shared" si="24"/>
        <v>0</v>
      </c>
      <c r="Z229" s="38">
        <f t="shared" si="24"/>
        <v>0</v>
      </c>
      <c r="AA229" s="38">
        <f t="shared" si="21"/>
        <v>0</v>
      </c>
      <c r="AB229" s="38">
        <f t="shared" si="25"/>
        <v>0</v>
      </c>
      <c r="AC229" s="38">
        <f t="shared" si="26"/>
        <v>0</v>
      </c>
      <c r="AD229" s="38" t="str">
        <f t="shared" si="27"/>
        <v>000000000000</v>
      </c>
    </row>
    <row r="230" spans="1:30">
      <c r="A230" s="9" t="str">
        <f>IF('DATA ACCURATE'!A233&lt;&gt;"",'DATA ACCURATE'!A233,"")</f>
        <v/>
      </c>
      <c r="B230" s="9" t="str">
        <f>IF('DATA ACCURATE'!D233&lt;&gt;"",'DATA ACCURATE'!D233,"")</f>
        <v/>
      </c>
      <c r="C230" s="38" t="str">
        <f>IF($AD230="000000000000","",INDEX(DATABASE!$W$12:$W$71,MATCH($AD230,DATABASE!$V$12:$V$71,0)))</f>
        <v/>
      </c>
      <c r="D230" s="34" t="str">
        <f>IF(C230="","",IF(E230="",INDEX(DATABASE!$AF$13:$AF$62,MATCH($C230,DATABASE!$AC$13:$AC$62,0)),IF(E230="2x D11",INDEX(DATABASE!$AF$13:$AF$62,MATCH($C230,DATABASE!$AC$13:$AC$62,0))+2*DATABASE!$AF$62,IF(E230="3x D11",INDEX(DATABASE!$AF$13:$AF$62,MATCH($C230,DATABASE!$AC$13:$AC$62,0))+3*DATABASE!$AF$62,""))))</f>
        <v/>
      </c>
      <c r="E230" s="38" t="str">
        <f>IF(AND($K230="Y",$G230&lt;&gt;"UNYIL",$F230&lt;DATABASE!$O$8),"2x D11",IF(AND($K230="Y",$G230&lt;&gt;"UNYIL",$F230&gt;=DATABASE!$O$8),"3x D11",""))</f>
        <v/>
      </c>
      <c r="F230" s="9" t="str">
        <f>IF('DATA ACCURATE'!N233&lt;&gt;"",'DATA ACCURATE'!N233,"")</f>
        <v/>
      </c>
      <c r="G230" t="str">
        <f>IF(F230="","",IF(F230&lt;=DATABASE!$I$8,"UNYIL",IF(F230&lt;=DATABASE!$J$8,"KECIL",IF(F230&lt;DATABASE!$K$8,"TANGGUNG",IF(F230&gt;=DATABASE!$K$8,"BESAR","")))))</f>
        <v/>
      </c>
      <c r="H230" s="16" t="str">
        <f>IF('DATA ACCURATE'!J233&lt;&gt;"",'DATA ACCURATE'!J233,"")</f>
        <v/>
      </c>
      <c r="I230" s="35" t="str">
        <f>IF(B230&lt;&gt;"",IFERROR(VLOOKUP(B230,'DATA TIMBANGAN'!G:M,7,FALSE),VLOOKUP(B230,'DATA TIMBANGAN'!G:M,7)),"")</f>
        <v/>
      </c>
      <c r="J230" s="25" t="str">
        <f>IF(H230&lt;&gt;"",IFERROR(INDEX(DATABASE!$Z$19:$Z$38,MATCH(DATEVALUE(H230),DATABASE!$AA$19:$AA$38,0)),INDEX(DATABASE!$Z$12:$Z$18,MATCH(WEEKDAY(H230,2),DATABASE!$AA$12:$AA$18,0))),"")</f>
        <v/>
      </c>
      <c r="K230" s="25" t="str">
        <f>IF('DATA ACCURATE'!V233&lt;&gt;"",'DATA ACCURATE'!V233,"")</f>
        <v/>
      </c>
      <c r="L230" s="80" t="str">
        <f>IF($H230="","",IF(OR($J230="LIBUR",AND($L229="LIBUR",$O229=$O230)),"LIBUR",IF(AND(OR($L229="LUAR JAM KERJA 1",$L229="LUAR JAM KERJA 2"),OR(OR(AND($H229=$H230,AND(OR($I230&gt;DATABASE!$J$3,$I230&lt;DATABASE!$J$6),((DATEVALUE($H230)+$I230)-(DATEVALUE($H229)+$I229))&lt;DATABASE!$J$6)),AND($H229=$H230,$O229=$O230,OR($I230&gt;DATABASE!$J$6,$I230&lt;DATABASE!$J$3))),AND(($H230-$H229)=1,OR($I230&lt;DATABASE!$I$6,((DATEVALUE($H230)+$I230)-(DATEVALUE($H229)+$I229))&lt;DATABASE!$J$6))),$A230=$A229),"LUAR JAM KERJA 2",IF(AND(OR(WEEKDAY($H230,2)=1,WEEKDAY($H230,2)=2,WEEKDAY($H230,2)=3,WEEKDAY($H230,2)=4,WEEKDAY($H230,2)=5),$I230&lt;=DATABASE!$J$3,$I230&gt;=DATABASE!$I$3),"JAM KERJA",IF(AND(WEEKDAY($H230,2)=6,$I230&lt;=DATABASE!$J$4,$I230&gt;=DATABASE!$I$4),"JAM KERJA","LUAR JAM KERJA 1")))))</f>
        <v/>
      </c>
      <c r="M230" s="33" t="str">
        <f>IF('DATA ACCURATE'!T233&lt;&gt;"",IF('DATA ACCURATE'!T233&gt;100,'DATA ACCURATE'!T233/10,'DATA ACCURATE'!T233),"")</f>
        <v/>
      </c>
      <c r="N230" t="str">
        <f>IF(M230="","",IF(M230&lt;=DATABASE!$I$9,"LOKAL",IF(M230&lt;DATABASE!$J$9,"LUAR KOTA 1",IF($M230&gt;=DATABASE!$J$9,"LUAR KOTA 2",""))))</f>
        <v/>
      </c>
      <c r="O230" s="38" t="str">
        <f>IF('DATA ACCURATE'!L233&lt;&gt;"",'DATA ACCURATE'!L233,"")</f>
        <v/>
      </c>
      <c r="Q230" s="38">
        <f t="shared" si="22"/>
        <v>0</v>
      </c>
      <c r="R230" s="38">
        <f t="shared" si="22"/>
        <v>0</v>
      </c>
      <c r="S230" s="38">
        <f t="shared" si="22"/>
        <v>0</v>
      </c>
      <c r="T230" s="38">
        <f t="shared" si="20"/>
        <v>0</v>
      </c>
      <c r="U230" s="38">
        <f t="shared" si="23"/>
        <v>0</v>
      </c>
      <c r="V230" s="38">
        <f t="shared" si="23"/>
        <v>0</v>
      </c>
      <c r="W230" s="38">
        <f t="shared" si="23"/>
        <v>0</v>
      </c>
      <c r="X230" s="38">
        <f t="shared" si="24"/>
        <v>0</v>
      </c>
      <c r="Y230" s="38">
        <f t="shared" si="24"/>
        <v>0</v>
      </c>
      <c r="Z230" s="38">
        <f t="shared" si="24"/>
        <v>0</v>
      </c>
      <c r="AA230" s="38">
        <f t="shared" si="21"/>
        <v>0</v>
      </c>
      <c r="AB230" s="38">
        <f t="shared" si="25"/>
        <v>0</v>
      </c>
      <c r="AC230" s="38">
        <f t="shared" si="26"/>
        <v>0</v>
      </c>
      <c r="AD230" s="38" t="str">
        <f t="shared" si="27"/>
        <v>000000000000</v>
      </c>
    </row>
    <row r="231" spans="1:30">
      <c r="A231" s="9" t="str">
        <f>IF('DATA ACCURATE'!A234&lt;&gt;"",'DATA ACCURATE'!A234,"")</f>
        <v/>
      </c>
      <c r="B231" s="9" t="str">
        <f>IF('DATA ACCURATE'!D234&lt;&gt;"",'DATA ACCURATE'!D234,"")</f>
        <v/>
      </c>
      <c r="C231" s="38" t="str">
        <f>IF($AD231="000000000000","",INDEX(DATABASE!$W$12:$W$71,MATCH($AD231,DATABASE!$V$12:$V$71,0)))</f>
        <v/>
      </c>
      <c r="D231" s="34" t="str">
        <f>IF(C231="","",IF(E231="",INDEX(DATABASE!$AF$13:$AF$62,MATCH($C231,DATABASE!$AC$13:$AC$62,0)),IF(E231="2x D11",INDEX(DATABASE!$AF$13:$AF$62,MATCH($C231,DATABASE!$AC$13:$AC$62,0))+2*DATABASE!$AF$62,IF(E231="3x D11",INDEX(DATABASE!$AF$13:$AF$62,MATCH($C231,DATABASE!$AC$13:$AC$62,0))+3*DATABASE!$AF$62,""))))</f>
        <v/>
      </c>
      <c r="E231" s="38" t="str">
        <f>IF(AND($K231="Y",$G231&lt;&gt;"UNYIL",$F231&lt;DATABASE!$O$8),"2x D11",IF(AND($K231="Y",$G231&lt;&gt;"UNYIL",$F231&gt;=DATABASE!$O$8),"3x D11",""))</f>
        <v/>
      </c>
      <c r="F231" s="9" t="str">
        <f>IF('DATA ACCURATE'!N234&lt;&gt;"",'DATA ACCURATE'!N234,"")</f>
        <v/>
      </c>
      <c r="G231" t="str">
        <f>IF(F231="","",IF(F231&lt;=DATABASE!$I$8,"UNYIL",IF(F231&lt;=DATABASE!$J$8,"KECIL",IF(F231&lt;DATABASE!$K$8,"TANGGUNG",IF(F231&gt;=DATABASE!$K$8,"BESAR","")))))</f>
        <v/>
      </c>
      <c r="H231" s="16" t="str">
        <f>IF('DATA ACCURATE'!J234&lt;&gt;"",'DATA ACCURATE'!J234,"")</f>
        <v/>
      </c>
      <c r="I231" s="35" t="str">
        <f>IF(B231&lt;&gt;"",IFERROR(VLOOKUP(B231,'DATA TIMBANGAN'!G:M,7,FALSE),VLOOKUP(B231,'DATA TIMBANGAN'!G:M,7)),"")</f>
        <v/>
      </c>
      <c r="J231" s="25" t="str">
        <f>IF(H231&lt;&gt;"",IFERROR(INDEX(DATABASE!$Z$19:$Z$38,MATCH(DATEVALUE(H231),DATABASE!$AA$19:$AA$38,0)),INDEX(DATABASE!$Z$12:$Z$18,MATCH(WEEKDAY(H231,2),DATABASE!$AA$12:$AA$18,0))),"")</f>
        <v/>
      </c>
      <c r="K231" s="25" t="str">
        <f>IF('DATA ACCURATE'!V234&lt;&gt;"",'DATA ACCURATE'!V234,"")</f>
        <v/>
      </c>
      <c r="L231" s="80" t="str">
        <f>IF($H231="","",IF(OR($J231="LIBUR",AND($L230="LIBUR",$O230=$O231)),"LIBUR",IF(AND(OR($L230="LUAR JAM KERJA 1",$L230="LUAR JAM KERJA 2"),OR(OR(AND($H230=$H231,AND(OR($I231&gt;DATABASE!$J$3,$I231&lt;DATABASE!$J$6),((DATEVALUE($H231)+$I231)-(DATEVALUE($H230)+$I230))&lt;DATABASE!$J$6)),AND($H230=$H231,$O230=$O231,OR($I231&gt;DATABASE!$J$6,$I231&lt;DATABASE!$J$3))),AND(($H231-$H230)=1,OR($I231&lt;DATABASE!$I$6,((DATEVALUE($H231)+$I231)-(DATEVALUE($H230)+$I230))&lt;DATABASE!$J$6))),$A231=$A230),"LUAR JAM KERJA 2",IF(AND(OR(WEEKDAY($H231,2)=1,WEEKDAY($H231,2)=2,WEEKDAY($H231,2)=3,WEEKDAY($H231,2)=4,WEEKDAY($H231,2)=5),$I231&lt;=DATABASE!$J$3,$I231&gt;=DATABASE!$I$3),"JAM KERJA",IF(AND(WEEKDAY($H231,2)=6,$I231&lt;=DATABASE!$J$4,$I231&gt;=DATABASE!$I$4),"JAM KERJA","LUAR JAM KERJA 1")))))</f>
        <v/>
      </c>
      <c r="M231" s="33" t="str">
        <f>IF('DATA ACCURATE'!T234&lt;&gt;"",IF('DATA ACCURATE'!T234&gt;100,'DATA ACCURATE'!T234/10,'DATA ACCURATE'!T234),"")</f>
        <v/>
      </c>
      <c r="N231" t="str">
        <f>IF(M231="","",IF(M231&lt;=DATABASE!$I$9,"LOKAL",IF(M231&lt;DATABASE!$J$9,"LUAR KOTA 1",IF($M231&gt;=DATABASE!$J$9,"LUAR KOTA 2",""))))</f>
        <v/>
      </c>
      <c r="O231" s="38" t="str">
        <f>IF('DATA ACCURATE'!L234&lt;&gt;"",'DATA ACCURATE'!L234,"")</f>
        <v/>
      </c>
      <c r="Q231" s="38">
        <f t="shared" si="22"/>
        <v>0</v>
      </c>
      <c r="R231" s="38">
        <f t="shared" si="22"/>
        <v>0</v>
      </c>
      <c r="S231" s="38">
        <f t="shared" si="22"/>
        <v>0</v>
      </c>
      <c r="T231" s="38">
        <f t="shared" si="20"/>
        <v>0</v>
      </c>
      <c r="U231" s="38">
        <f t="shared" si="23"/>
        <v>0</v>
      </c>
      <c r="V231" s="38">
        <f t="shared" si="23"/>
        <v>0</v>
      </c>
      <c r="W231" s="38">
        <f t="shared" si="23"/>
        <v>0</v>
      </c>
      <c r="X231" s="38">
        <f t="shared" si="24"/>
        <v>0</v>
      </c>
      <c r="Y231" s="38">
        <f t="shared" si="24"/>
        <v>0</v>
      </c>
      <c r="Z231" s="38">
        <f t="shared" si="24"/>
        <v>0</v>
      </c>
      <c r="AA231" s="38">
        <f t="shared" si="21"/>
        <v>0</v>
      </c>
      <c r="AB231" s="38">
        <f t="shared" si="25"/>
        <v>0</v>
      </c>
      <c r="AC231" s="38">
        <f t="shared" si="26"/>
        <v>0</v>
      </c>
      <c r="AD231" s="38" t="str">
        <f t="shared" si="27"/>
        <v>000000000000</v>
      </c>
    </row>
    <row r="232" spans="1:30">
      <c r="A232" s="9" t="str">
        <f>IF('DATA ACCURATE'!A235&lt;&gt;"",'DATA ACCURATE'!A235,"")</f>
        <v/>
      </c>
      <c r="B232" s="9" t="str">
        <f>IF('DATA ACCURATE'!D235&lt;&gt;"",'DATA ACCURATE'!D235,"")</f>
        <v/>
      </c>
      <c r="C232" s="38" t="str">
        <f>IF($AD232="000000000000","",INDEX(DATABASE!$W$12:$W$71,MATCH($AD232,DATABASE!$V$12:$V$71,0)))</f>
        <v/>
      </c>
      <c r="D232" s="34" t="str">
        <f>IF(C232="","",IF(E232="",INDEX(DATABASE!$AF$13:$AF$62,MATCH($C232,DATABASE!$AC$13:$AC$62,0)),IF(E232="2x D11",INDEX(DATABASE!$AF$13:$AF$62,MATCH($C232,DATABASE!$AC$13:$AC$62,0))+2*DATABASE!$AF$62,IF(E232="3x D11",INDEX(DATABASE!$AF$13:$AF$62,MATCH($C232,DATABASE!$AC$13:$AC$62,0))+3*DATABASE!$AF$62,""))))</f>
        <v/>
      </c>
      <c r="E232" s="38" t="str">
        <f>IF(AND($K232="Y",$G232&lt;&gt;"UNYIL",$F232&lt;DATABASE!$O$8),"2x D11",IF(AND($K232="Y",$G232&lt;&gt;"UNYIL",$F232&gt;=DATABASE!$O$8),"3x D11",""))</f>
        <v/>
      </c>
      <c r="F232" s="9" t="str">
        <f>IF('DATA ACCURATE'!N235&lt;&gt;"",'DATA ACCURATE'!N235,"")</f>
        <v/>
      </c>
      <c r="G232" t="str">
        <f>IF(F232="","",IF(F232&lt;=DATABASE!$I$8,"UNYIL",IF(F232&lt;=DATABASE!$J$8,"KECIL",IF(F232&lt;DATABASE!$K$8,"TANGGUNG",IF(F232&gt;=DATABASE!$K$8,"BESAR","")))))</f>
        <v/>
      </c>
      <c r="H232" s="16" t="str">
        <f>IF('DATA ACCURATE'!J235&lt;&gt;"",'DATA ACCURATE'!J235,"")</f>
        <v/>
      </c>
      <c r="I232" s="35" t="str">
        <f>IF(B232&lt;&gt;"",IFERROR(VLOOKUP(B232,'DATA TIMBANGAN'!G:M,7,FALSE),VLOOKUP(B232,'DATA TIMBANGAN'!G:M,7)),"")</f>
        <v/>
      </c>
      <c r="J232" s="25" t="str">
        <f>IF(H232&lt;&gt;"",IFERROR(INDEX(DATABASE!$Z$19:$Z$38,MATCH(DATEVALUE(H232),DATABASE!$AA$19:$AA$38,0)),INDEX(DATABASE!$Z$12:$Z$18,MATCH(WEEKDAY(H232,2),DATABASE!$AA$12:$AA$18,0))),"")</f>
        <v/>
      </c>
      <c r="K232" s="25" t="str">
        <f>IF('DATA ACCURATE'!V235&lt;&gt;"",'DATA ACCURATE'!V235,"")</f>
        <v/>
      </c>
      <c r="L232" s="80" t="str">
        <f>IF($H232="","",IF(OR($J232="LIBUR",AND($L231="LIBUR",$O231=$O232)),"LIBUR",IF(AND(OR($L231="LUAR JAM KERJA 1",$L231="LUAR JAM KERJA 2"),OR(OR(AND($H231=$H232,AND(OR($I232&gt;DATABASE!$J$3,$I232&lt;DATABASE!$J$6),((DATEVALUE($H232)+$I232)-(DATEVALUE($H231)+$I231))&lt;DATABASE!$J$6)),AND($H231=$H232,$O231=$O232,OR($I232&gt;DATABASE!$J$6,$I232&lt;DATABASE!$J$3))),AND(($H232-$H231)=1,OR($I232&lt;DATABASE!$I$6,((DATEVALUE($H232)+$I232)-(DATEVALUE($H231)+$I231))&lt;DATABASE!$J$6))),$A232=$A231),"LUAR JAM KERJA 2",IF(AND(OR(WEEKDAY($H232,2)=1,WEEKDAY($H232,2)=2,WEEKDAY($H232,2)=3,WEEKDAY($H232,2)=4,WEEKDAY($H232,2)=5),$I232&lt;=DATABASE!$J$3,$I232&gt;=DATABASE!$I$3),"JAM KERJA",IF(AND(WEEKDAY($H232,2)=6,$I232&lt;=DATABASE!$J$4,$I232&gt;=DATABASE!$I$4),"JAM KERJA","LUAR JAM KERJA 1")))))</f>
        <v/>
      </c>
      <c r="M232" s="33" t="str">
        <f>IF('DATA ACCURATE'!T235&lt;&gt;"",IF('DATA ACCURATE'!T235&gt;100,'DATA ACCURATE'!T235/10,'DATA ACCURATE'!T235),"")</f>
        <v/>
      </c>
      <c r="N232" t="str">
        <f>IF(M232="","",IF(M232&lt;=DATABASE!$I$9,"LOKAL",IF(M232&lt;DATABASE!$J$9,"LUAR KOTA 1",IF($M232&gt;=DATABASE!$J$9,"LUAR KOTA 2",""))))</f>
        <v/>
      </c>
      <c r="O232" s="38" t="str">
        <f>IF('DATA ACCURATE'!L235&lt;&gt;"",'DATA ACCURATE'!L235,"")</f>
        <v/>
      </c>
      <c r="Q232" s="38">
        <f t="shared" si="22"/>
        <v>0</v>
      </c>
      <c r="R232" s="38">
        <f t="shared" si="22"/>
        <v>0</v>
      </c>
      <c r="S232" s="38">
        <f t="shared" si="22"/>
        <v>0</v>
      </c>
      <c r="T232" s="38">
        <f t="shared" si="20"/>
        <v>0</v>
      </c>
      <c r="U232" s="38">
        <f t="shared" si="23"/>
        <v>0</v>
      </c>
      <c r="V232" s="38">
        <f t="shared" si="23"/>
        <v>0</v>
      </c>
      <c r="W232" s="38">
        <f t="shared" si="23"/>
        <v>0</v>
      </c>
      <c r="X232" s="38">
        <f t="shared" si="24"/>
        <v>0</v>
      </c>
      <c r="Y232" s="38">
        <f t="shared" si="24"/>
        <v>0</v>
      </c>
      <c r="Z232" s="38">
        <f t="shared" si="24"/>
        <v>0</v>
      </c>
      <c r="AA232" s="38">
        <f t="shared" si="21"/>
        <v>0</v>
      </c>
      <c r="AB232" s="38">
        <f t="shared" si="25"/>
        <v>0</v>
      </c>
      <c r="AC232" s="38">
        <f t="shared" si="26"/>
        <v>0</v>
      </c>
      <c r="AD232" s="38" t="str">
        <f t="shared" si="27"/>
        <v>000000000000</v>
      </c>
    </row>
    <row r="233" spans="1:30">
      <c r="A233" s="9" t="str">
        <f>IF('DATA ACCURATE'!A236&lt;&gt;"",'DATA ACCURATE'!A236,"")</f>
        <v/>
      </c>
      <c r="B233" s="9" t="str">
        <f>IF('DATA ACCURATE'!D236&lt;&gt;"",'DATA ACCURATE'!D236,"")</f>
        <v/>
      </c>
      <c r="C233" s="38" t="str">
        <f>IF($AD233="000000000000","",INDEX(DATABASE!$W$12:$W$71,MATCH($AD233,DATABASE!$V$12:$V$71,0)))</f>
        <v/>
      </c>
      <c r="D233" s="34" t="str">
        <f>IF(C233="","",IF(E233="",INDEX(DATABASE!$AF$13:$AF$62,MATCH($C233,DATABASE!$AC$13:$AC$62,0)),IF(E233="2x D11",INDEX(DATABASE!$AF$13:$AF$62,MATCH($C233,DATABASE!$AC$13:$AC$62,0))+2*DATABASE!$AF$62,IF(E233="3x D11",INDEX(DATABASE!$AF$13:$AF$62,MATCH($C233,DATABASE!$AC$13:$AC$62,0))+3*DATABASE!$AF$62,""))))</f>
        <v/>
      </c>
      <c r="E233" s="38" t="str">
        <f>IF(AND($K233="Y",$G233&lt;&gt;"UNYIL",$F233&lt;DATABASE!$O$8),"2x D11",IF(AND($K233="Y",$G233&lt;&gt;"UNYIL",$F233&gt;=DATABASE!$O$8),"3x D11",""))</f>
        <v/>
      </c>
      <c r="F233" s="9" t="str">
        <f>IF('DATA ACCURATE'!N236&lt;&gt;"",'DATA ACCURATE'!N236,"")</f>
        <v/>
      </c>
      <c r="G233" t="str">
        <f>IF(F233="","",IF(F233&lt;=DATABASE!$I$8,"UNYIL",IF(F233&lt;=DATABASE!$J$8,"KECIL",IF(F233&lt;DATABASE!$K$8,"TANGGUNG",IF(F233&gt;=DATABASE!$K$8,"BESAR","")))))</f>
        <v/>
      </c>
      <c r="H233" s="16" t="str">
        <f>IF('DATA ACCURATE'!J236&lt;&gt;"",'DATA ACCURATE'!J236,"")</f>
        <v/>
      </c>
      <c r="I233" s="35" t="str">
        <f>IF(B233&lt;&gt;"",IFERROR(VLOOKUP(B233,'DATA TIMBANGAN'!G:M,7,FALSE),VLOOKUP(B233,'DATA TIMBANGAN'!G:M,7)),"")</f>
        <v/>
      </c>
      <c r="J233" s="25" t="str">
        <f>IF(H233&lt;&gt;"",IFERROR(INDEX(DATABASE!$Z$19:$Z$38,MATCH(DATEVALUE(H233),DATABASE!$AA$19:$AA$38,0)),INDEX(DATABASE!$Z$12:$Z$18,MATCH(WEEKDAY(H233,2),DATABASE!$AA$12:$AA$18,0))),"")</f>
        <v/>
      </c>
      <c r="K233" s="25" t="str">
        <f>IF('DATA ACCURATE'!V236&lt;&gt;"",'DATA ACCURATE'!V236,"")</f>
        <v/>
      </c>
      <c r="L233" s="80" t="str">
        <f>IF($H233="","",IF(OR($J233="LIBUR",AND($L232="LIBUR",$O232=$O233)),"LIBUR",IF(AND(OR($L232="LUAR JAM KERJA 1",$L232="LUAR JAM KERJA 2"),OR(OR(AND($H232=$H233,AND(OR($I233&gt;DATABASE!$J$3,$I233&lt;DATABASE!$J$6),((DATEVALUE($H233)+$I233)-(DATEVALUE($H232)+$I232))&lt;DATABASE!$J$6)),AND($H232=$H233,$O232=$O233,OR($I233&gt;DATABASE!$J$6,$I233&lt;DATABASE!$J$3))),AND(($H233-$H232)=1,OR($I233&lt;DATABASE!$I$6,((DATEVALUE($H233)+$I233)-(DATEVALUE($H232)+$I232))&lt;DATABASE!$J$6))),$A233=$A232),"LUAR JAM KERJA 2",IF(AND(OR(WEEKDAY($H233,2)=1,WEEKDAY($H233,2)=2,WEEKDAY($H233,2)=3,WEEKDAY($H233,2)=4,WEEKDAY($H233,2)=5),$I233&lt;=DATABASE!$J$3,$I233&gt;=DATABASE!$I$3),"JAM KERJA",IF(AND(WEEKDAY($H233,2)=6,$I233&lt;=DATABASE!$J$4,$I233&gt;=DATABASE!$I$4),"JAM KERJA","LUAR JAM KERJA 1")))))</f>
        <v/>
      </c>
      <c r="M233" s="33" t="str">
        <f>IF('DATA ACCURATE'!T236&lt;&gt;"",IF('DATA ACCURATE'!T236&gt;100,'DATA ACCURATE'!T236/10,'DATA ACCURATE'!T236),"")</f>
        <v/>
      </c>
      <c r="N233" t="str">
        <f>IF(M233="","",IF(M233&lt;=DATABASE!$I$9,"LOKAL",IF(M233&lt;DATABASE!$J$9,"LUAR KOTA 1",IF($M233&gt;=DATABASE!$J$9,"LUAR KOTA 2",""))))</f>
        <v/>
      </c>
      <c r="O233" s="38" t="str">
        <f>IF('DATA ACCURATE'!L236&lt;&gt;"",'DATA ACCURATE'!L236,"")</f>
        <v/>
      </c>
      <c r="Q233" s="38">
        <f t="shared" si="22"/>
        <v>0</v>
      </c>
      <c r="R233" s="38">
        <f t="shared" si="22"/>
        <v>0</v>
      </c>
      <c r="S233" s="38">
        <f t="shared" si="22"/>
        <v>0</v>
      </c>
      <c r="T233" s="38">
        <f t="shared" si="20"/>
        <v>0</v>
      </c>
      <c r="U233" s="38">
        <f t="shared" si="23"/>
        <v>0</v>
      </c>
      <c r="V233" s="38">
        <f t="shared" si="23"/>
        <v>0</v>
      </c>
      <c r="W233" s="38">
        <f t="shared" si="23"/>
        <v>0</v>
      </c>
      <c r="X233" s="38">
        <f t="shared" si="24"/>
        <v>0</v>
      </c>
      <c r="Y233" s="38">
        <f t="shared" si="24"/>
        <v>0</v>
      </c>
      <c r="Z233" s="38">
        <f t="shared" si="24"/>
        <v>0</v>
      </c>
      <c r="AA233" s="38">
        <f t="shared" si="21"/>
        <v>0</v>
      </c>
      <c r="AB233" s="38">
        <f t="shared" si="25"/>
        <v>0</v>
      </c>
      <c r="AC233" s="38">
        <f t="shared" si="26"/>
        <v>0</v>
      </c>
      <c r="AD233" s="38" t="str">
        <f t="shared" si="27"/>
        <v>000000000000</v>
      </c>
    </row>
    <row r="234" spans="1:30">
      <c r="A234" s="9" t="str">
        <f>IF('DATA ACCURATE'!A237&lt;&gt;"",'DATA ACCURATE'!A237,"")</f>
        <v/>
      </c>
      <c r="B234" s="9" t="str">
        <f>IF('DATA ACCURATE'!D237&lt;&gt;"",'DATA ACCURATE'!D237,"")</f>
        <v/>
      </c>
      <c r="C234" s="38" t="str">
        <f>IF($AD234="000000000000","",INDEX(DATABASE!$W$12:$W$71,MATCH($AD234,DATABASE!$V$12:$V$71,0)))</f>
        <v/>
      </c>
      <c r="D234" s="34" t="str">
        <f>IF(C234="","",IF(E234="",INDEX(DATABASE!$AF$13:$AF$62,MATCH($C234,DATABASE!$AC$13:$AC$62,0)),IF(E234="2x D11",INDEX(DATABASE!$AF$13:$AF$62,MATCH($C234,DATABASE!$AC$13:$AC$62,0))+2*DATABASE!$AF$62,IF(E234="3x D11",INDEX(DATABASE!$AF$13:$AF$62,MATCH($C234,DATABASE!$AC$13:$AC$62,0))+3*DATABASE!$AF$62,""))))</f>
        <v/>
      </c>
      <c r="E234" s="38" t="str">
        <f>IF(AND($K234="Y",$G234&lt;&gt;"UNYIL",$F234&lt;DATABASE!$O$8),"2x D11",IF(AND($K234="Y",$G234&lt;&gt;"UNYIL",$F234&gt;=DATABASE!$O$8),"3x D11",""))</f>
        <v/>
      </c>
      <c r="F234" s="9" t="str">
        <f>IF('DATA ACCURATE'!N237&lt;&gt;"",'DATA ACCURATE'!N237,"")</f>
        <v/>
      </c>
      <c r="G234" t="str">
        <f>IF(F234="","",IF(F234&lt;=DATABASE!$I$8,"UNYIL",IF(F234&lt;=DATABASE!$J$8,"KECIL",IF(F234&lt;DATABASE!$K$8,"TANGGUNG",IF(F234&gt;=DATABASE!$K$8,"BESAR","")))))</f>
        <v/>
      </c>
      <c r="H234" s="16" t="str">
        <f>IF('DATA ACCURATE'!J237&lt;&gt;"",'DATA ACCURATE'!J237,"")</f>
        <v/>
      </c>
      <c r="I234" s="35" t="str">
        <f>IF(B234&lt;&gt;"",IFERROR(VLOOKUP(B234,'DATA TIMBANGAN'!G:M,7,FALSE),VLOOKUP(B234,'DATA TIMBANGAN'!G:M,7)),"")</f>
        <v/>
      </c>
      <c r="J234" s="25" t="str">
        <f>IF(H234&lt;&gt;"",IFERROR(INDEX(DATABASE!$Z$19:$Z$38,MATCH(DATEVALUE(H234),DATABASE!$AA$19:$AA$38,0)),INDEX(DATABASE!$Z$12:$Z$18,MATCH(WEEKDAY(H234,2),DATABASE!$AA$12:$AA$18,0))),"")</f>
        <v/>
      </c>
      <c r="K234" s="25" t="str">
        <f>IF('DATA ACCURATE'!V237&lt;&gt;"",'DATA ACCURATE'!V237,"")</f>
        <v/>
      </c>
      <c r="L234" s="80" t="str">
        <f>IF($H234="","",IF(OR($J234="LIBUR",AND($L233="LIBUR",$O233=$O234)),"LIBUR",IF(AND(OR($L233="LUAR JAM KERJA 1",$L233="LUAR JAM KERJA 2"),OR(OR(AND($H233=$H234,AND(OR($I234&gt;DATABASE!$J$3,$I234&lt;DATABASE!$J$6),((DATEVALUE($H234)+$I234)-(DATEVALUE($H233)+$I233))&lt;DATABASE!$J$6)),AND($H233=$H234,$O233=$O234,OR($I234&gt;DATABASE!$J$6,$I234&lt;DATABASE!$J$3))),AND(($H234-$H233)=1,OR($I234&lt;DATABASE!$I$6,((DATEVALUE($H234)+$I234)-(DATEVALUE($H233)+$I233))&lt;DATABASE!$J$6))),$A234=$A233),"LUAR JAM KERJA 2",IF(AND(OR(WEEKDAY($H234,2)=1,WEEKDAY($H234,2)=2,WEEKDAY($H234,2)=3,WEEKDAY($H234,2)=4,WEEKDAY($H234,2)=5),$I234&lt;=DATABASE!$J$3,$I234&gt;=DATABASE!$I$3),"JAM KERJA",IF(AND(WEEKDAY($H234,2)=6,$I234&lt;=DATABASE!$J$4,$I234&gt;=DATABASE!$I$4),"JAM KERJA","LUAR JAM KERJA 1")))))</f>
        <v/>
      </c>
      <c r="M234" s="33" t="str">
        <f>IF('DATA ACCURATE'!T237&lt;&gt;"",IF('DATA ACCURATE'!T237&gt;100,'DATA ACCURATE'!T237/10,'DATA ACCURATE'!T237),"")</f>
        <v/>
      </c>
      <c r="N234" t="str">
        <f>IF(M234="","",IF(M234&lt;=DATABASE!$I$9,"LOKAL",IF(M234&lt;DATABASE!$J$9,"LUAR KOTA 1",IF($M234&gt;=DATABASE!$J$9,"LUAR KOTA 2",""))))</f>
        <v/>
      </c>
      <c r="O234" s="38" t="str">
        <f>IF('DATA ACCURATE'!L237&lt;&gt;"",'DATA ACCURATE'!L237,"")</f>
        <v/>
      </c>
      <c r="Q234" s="38">
        <f t="shared" si="22"/>
        <v>0</v>
      </c>
      <c r="R234" s="38">
        <f t="shared" si="22"/>
        <v>0</v>
      </c>
      <c r="S234" s="38">
        <f t="shared" si="22"/>
        <v>0</v>
      </c>
      <c r="T234" s="38">
        <f t="shared" si="20"/>
        <v>0</v>
      </c>
      <c r="U234" s="38">
        <f t="shared" si="23"/>
        <v>0</v>
      </c>
      <c r="V234" s="38">
        <f t="shared" si="23"/>
        <v>0</v>
      </c>
      <c r="W234" s="38">
        <f t="shared" si="23"/>
        <v>0</v>
      </c>
      <c r="X234" s="38">
        <f t="shared" si="24"/>
        <v>0</v>
      </c>
      <c r="Y234" s="38">
        <f t="shared" si="24"/>
        <v>0</v>
      </c>
      <c r="Z234" s="38">
        <f t="shared" si="24"/>
        <v>0</v>
      </c>
      <c r="AA234" s="38">
        <f t="shared" si="21"/>
        <v>0</v>
      </c>
      <c r="AB234" s="38">
        <f t="shared" si="25"/>
        <v>0</v>
      </c>
      <c r="AC234" s="38">
        <f t="shared" si="26"/>
        <v>0</v>
      </c>
      <c r="AD234" s="38" t="str">
        <f t="shared" si="27"/>
        <v>000000000000</v>
      </c>
    </row>
    <row r="235" spans="1:30">
      <c r="A235" s="9" t="str">
        <f>IF('DATA ACCURATE'!A238&lt;&gt;"",'DATA ACCURATE'!A238,"")</f>
        <v/>
      </c>
      <c r="B235" s="9" t="str">
        <f>IF('DATA ACCURATE'!D238&lt;&gt;"",'DATA ACCURATE'!D238,"")</f>
        <v/>
      </c>
      <c r="C235" s="38" t="str">
        <f>IF($AD235="000000000000","",INDEX(DATABASE!$W$12:$W$71,MATCH($AD235,DATABASE!$V$12:$V$71,0)))</f>
        <v/>
      </c>
      <c r="D235" s="34" t="str">
        <f>IF(C235="","",IF(E235="",INDEX(DATABASE!$AF$13:$AF$62,MATCH($C235,DATABASE!$AC$13:$AC$62,0)),IF(E235="2x D11",INDEX(DATABASE!$AF$13:$AF$62,MATCH($C235,DATABASE!$AC$13:$AC$62,0))+2*DATABASE!$AF$62,IF(E235="3x D11",INDEX(DATABASE!$AF$13:$AF$62,MATCH($C235,DATABASE!$AC$13:$AC$62,0))+3*DATABASE!$AF$62,""))))</f>
        <v/>
      </c>
      <c r="E235" s="38" t="str">
        <f>IF(AND($K235="Y",$G235&lt;&gt;"UNYIL",$F235&lt;DATABASE!$O$8),"2x D11",IF(AND($K235="Y",$G235&lt;&gt;"UNYIL",$F235&gt;=DATABASE!$O$8),"3x D11",""))</f>
        <v/>
      </c>
      <c r="F235" s="9" t="str">
        <f>IF('DATA ACCURATE'!N238&lt;&gt;"",'DATA ACCURATE'!N238,"")</f>
        <v/>
      </c>
      <c r="G235" t="str">
        <f>IF(F235="","",IF(F235&lt;=DATABASE!$I$8,"UNYIL",IF(F235&lt;=DATABASE!$J$8,"KECIL",IF(F235&lt;DATABASE!$K$8,"TANGGUNG",IF(F235&gt;=DATABASE!$K$8,"BESAR","")))))</f>
        <v/>
      </c>
      <c r="H235" s="16" t="str">
        <f>IF('DATA ACCURATE'!J238&lt;&gt;"",'DATA ACCURATE'!J238,"")</f>
        <v/>
      </c>
      <c r="I235" s="35" t="str">
        <f>IF(B235&lt;&gt;"",IFERROR(VLOOKUP(B235,'DATA TIMBANGAN'!G:M,7,FALSE),VLOOKUP(B235,'DATA TIMBANGAN'!G:M,7)),"")</f>
        <v/>
      </c>
      <c r="J235" s="25" t="str">
        <f>IF(H235&lt;&gt;"",IFERROR(INDEX(DATABASE!$Z$19:$Z$38,MATCH(DATEVALUE(H235),DATABASE!$AA$19:$AA$38,0)),INDEX(DATABASE!$Z$12:$Z$18,MATCH(WEEKDAY(H235,2),DATABASE!$AA$12:$AA$18,0))),"")</f>
        <v/>
      </c>
      <c r="K235" s="25" t="str">
        <f>IF('DATA ACCURATE'!V238&lt;&gt;"",'DATA ACCURATE'!V238,"")</f>
        <v/>
      </c>
      <c r="L235" s="80" t="str">
        <f>IF($H235="","",IF(OR($J235="LIBUR",AND($L234="LIBUR",$O234=$O235)),"LIBUR",IF(AND(OR($L234="LUAR JAM KERJA 1",$L234="LUAR JAM KERJA 2"),OR(OR(AND($H234=$H235,AND(OR($I235&gt;DATABASE!$J$3,$I235&lt;DATABASE!$J$6),((DATEVALUE($H235)+$I235)-(DATEVALUE($H234)+$I234))&lt;DATABASE!$J$6)),AND($H234=$H235,$O234=$O235,OR($I235&gt;DATABASE!$J$6,$I235&lt;DATABASE!$J$3))),AND(($H235-$H234)=1,OR($I235&lt;DATABASE!$I$6,((DATEVALUE($H235)+$I235)-(DATEVALUE($H234)+$I234))&lt;DATABASE!$J$6))),$A235=$A234),"LUAR JAM KERJA 2",IF(AND(OR(WEEKDAY($H235,2)=1,WEEKDAY($H235,2)=2,WEEKDAY($H235,2)=3,WEEKDAY($H235,2)=4,WEEKDAY($H235,2)=5),$I235&lt;=DATABASE!$J$3,$I235&gt;=DATABASE!$I$3),"JAM KERJA",IF(AND(WEEKDAY($H235,2)=6,$I235&lt;=DATABASE!$J$4,$I235&gt;=DATABASE!$I$4),"JAM KERJA","LUAR JAM KERJA 1")))))</f>
        <v/>
      </c>
      <c r="M235" s="33" t="str">
        <f>IF('DATA ACCURATE'!T238&lt;&gt;"",IF('DATA ACCURATE'!T238&gt;100,'DATA ACCURATE'!T238/10,'DATA ACCURATE'!T238),"")</f>
        <v/>
      </c>
      <c r="N235" t="str">
        <f>IF(M235="","",IF(M235&lt;=DATABASE!$I$9,"LOKAL",IF(M235&lt;DATABASE!$J$9,"LUAR KOTA 1",IF($M235&gt;=DATABASE!$J$9,"LUAR KOTA 2",""))))</f>
        <v/>
      </c>
      <c r="O235" s="38" t="str">
        <f>IF('DATA ACCURATE'!L238&lt;&gt;"",'DATA ACCURATE'!L238,"")</f>
        <v/>
      </c>
      <c r="Q235" s="38">
        <f t="shared" si="22"/>
        <v>0</v>
      </c>
      <c r="R235" s="38">
        <f t="shared" si="22"/>
        <v>0</v>
      </c>
      <c r="S235" s="38">
        <f t="shared" si="22"/>
        <v>0</v>
      </c>
      <c r="T235" s="38">
        <f t="shared" si="20"/>
        <v>0</v>
      </c>
      <c r="U235" s="38">
        <f t="shared" si="23"/>
        <v>0</v>
      </c>
      <c r="V235" s="38">
        <f t="shared" si="23"/>
        <v>0</v>
      </c>
      <c r="W235" s="38">
        <f t="shared" si="23"/>
        <v>0</v>
      </c>
      <c r="X235" s="38">
        <f t="shared" si="24"/>
        <v>0</v>
      </c>
      <c r="Y235" s="38">
        <f t="shared" si="24"/>
        <v>0</v>
      </c>
      <c r="Z235" s="38">
        <f t="shared" si="24"/>
        <v>0</v>
      </c>
      <c r="AA235" s="38">
        <f t="shared" si="21"/>
        <v>0</v>
      </c>
      <c r="AB235" s="38">
        <f t="shared" si="25"/>
        <v>0</v>
      </c>
      <c r="AC235" s="38">
        <f t="shared" si="26"/>
        <v>0</v>
      </c>
      <c r="AD235" s="38" t="str">
        <f t="shared" si="27"/>
        <v>000000000000</v>
      </c>
    </row>
    <row r="236" spans="1:30">
      <c r="A236" s="9" t="str">
        <f>IF('DATA ACCURATE'!A239&lt;&gt;"",'DATA ACCURATE'!A239,"")</f>
        <v/>
      </c>
      <c r="B236" s="9" t="str">
        <f>IF('DATA ACCURATE'!D239&lt;&gt;"",'DATA ACCURATE'!D239,"")</f>
        <v/>
      </c>
      <c r="C236" s="38" t="str">
        <f>IF($AD236="000000000000","",INDEX(DATABASE!$W$12:$W$71,MATCH($AD236,DATABASE!$V$12:$V$71,0)))</f>
        <v/>
      </c>
      <c r="D236" s="34" t="str">
        <f>IF(C236="","",IF(E236="",INDEX(DATABASE!$AF$13:$AF$62,MATCH($C236,DATABASE!$AC$13:$AC$62,0)),IF(E236="2x D11",INDEX(DATABASE!$AF$13:$AF$62,MATCH($C236,DATABASE!$AC$13:$AC$62,0))+2*DATABASE!$AF$62,IF(E236="3x D11",INDEX(DATABASE!$AF$13:$AF$62,MATCH($C236,DATABASE!$AC$13:$AC$62,0))+3*DATABASE!$AF$62,""))))</f>
        <v/>
      </c>
      <c r="E236" s="38" t="str">
        <f>IF(AND($K236="Y",$G236&lt;&gt;"UNYIL",$F236&lt;DATABASE!$O$8),"2x D11",IF(AND($K236="Y",$G236&lt;&gt;"UNYIL",$F236&gt;=DATABASE!$O$8),"3x D11",""))</f>
        <v/>
      </c>
      <c r="F236" s="9" t="str">
        <f>IF('DATA ACCURATE'!N239&lt;&gt;"",'DATA ACCURATE'!N239,"")</f>
        <v/>
      </c>
      <c r="G236" t="str">
        <f>IF(F236="","",IF(F236&lt;=DATABASE!$I$8,"UNYIL",IF(F236&lt;=DATABASE!$J$8,"KECIL",IF(F236&lt;DATABASE!$K$8,"TANGGUNG",IF(F236&gt;=DATABASE!$K$8,"BESAR","")))))</f>
        <v/>
      </c>
      <c r="H236" s="16" t="str">
        <f>IF('DATA ACCURATE'!J239&lt;&gt;"",'DATA ACCURATE'!J239,"")</f>
        <v/>
      </c>
      <c r="I236" s="35" t="str">
        <f>IF(B236&lt;&gt;"",IFERROR(VLOOKUP(B236,'DATA TIMBANGAN'!G:M,7,FALSE),VLOOKUP(B236,'DATA TIMBANGAN'!G:M,7)),"")</f>
        <v/>
      </c>
      <c r="J236" s="25" t="str">
        <f>IF(H236&lt;&gt;"",IFERROR(INDEX(DATABASE!$Z$19:$Z$38,MATCH(DATEVALUE(H236),DATABASE!$AA$19:$AA$38,0)),INDEX(DATABASE!$Z$12:$Z$18,MATCH(WEEKDAY(H236,2),DATABASE!$AA$12:$AA$18,0))),"")</f>
        <v/>
      </c>
      <c r="K236" s="25" t="str">
        <f>IF('DATA ACCURATE'!V239&lt;&gt;"",'DATA ACCURATE'!V239,"")</f>
        <v/>
      </c>
      <c r="L236" s="80" t="str">
        <f>IF($H236="","",IF(OR($J236="LIBUR",AND($L235="LIBUR",$O235=$O236)),"LIBUR",IF(AND(OR($L235="LUAR JAM KERJA 1",$L235="LUAR JAM KERJA 2"),OR(OR(AND($H235=$H236,AND(OR($I236&gt;DATABASE!$J$3,$I236&lt;DATABASE!$J$6),((DATEVALUE($H236)+$I236)-(DATEVALUE($H235)+$I235))&lt;DATABASE!$J$6)),AND($H235=$H236,$O235=$O236,OR($I236&gt;DATABASE!$J$6,$I236&lt;DATABASE!$J$3))),AND(($H236-$H235)=1,OR($I236&lt;DATABASE!$I$6,((DATEVALUE($H236)+$I236)-(DATEVALUE($H235)+$I235))&lt;DATABASE!$J$6))),$A236=$A235),"LUAR JAM KERJA 2",IF(AND(OR(WEEKDAY($H236,2)=1,WEEKDAY($H236,2)=2,WEEKDAY($H236,2)=3,WEEKDAY($H236,2)=4,WEEKDAY($H236,2)=5),$I236&lt;=DATABASE!$J$3,$I236&gt;=DATABASE!$I$3),"JAM KERJA",IF(AND(WEEKDAY($H236,2)=6,$I236&lt;=DATABASE!$J$4,$I236&gt;=DATABASE!$I$4),"JAM KERJA","LUAR JAM KERJA 1")))))</f>
        <v/>
      </c>
      <c r="M236" s="33" t="str">
        <f>IF('DATA ACCURATE'!T239&lt;&gt;"",IF('DATA ACCURATE'!T239&gt;100,'DATA ACCURATE'!T239/10,'DATA ACCURATE'!T239),"")</f>
        <v/>
      </c>
      <c r="N236" t="str">
        <f>IF(M236="","",IF(M236&lt;=DATABASE!$I$9,"LOKAL",IF(M236&lt;DATABASE!$J$9,"LUAR KOTA 1",IF($M236&gt;=DATABASE!$J$9,"LUAR KOTA 2",""))))</f>
        <v/>
      </c>
      <c r="O236" s="38" t="str">
        <f>IF('DATA ACCURATE'!L239&lt;&gt;"",'DATA ACCURATE'!L239,"")</f>
        <v/>
      </c>
      <c r="Q236" s="38">
        <f t="shared" si="22"/>
        <v>0</v>
      </c>
      <c r="R236" s="38">
        <f t="shared" si="22"/>
        <v>0</v>
      </c>
      <c r="S236" s="38">
        <f t="shared" si="22"/>
        <v>0</v>
      </c>
      <c r="T236" s="38">
        <f t="shared" si="20"/>
        <v>0</v>
      </c>
      <c r="U236" s="38">
        <f t="shared" si="23"/>
        <v>0</v>
      </c>
      <c r="V236" s="38">
        <f t="shared" si="23"/>
        <v>0</v>
      </c>
      <c r="W236" s="38">
        <f t="shared" si="23"/>
        <v>0</v>
      </c>
      <c r="X236" s="38">
        <f t="shared" si="24"/>
        <v>0</v>
      </c>
      <c r="Y236" s="38">
        <f t="shared" si="24"/>
        <v>0</v>
      </c>
      <c r="Z236" s="38">
        <f t="shared" si="24"/>
        <v>0</v>
      </c>
      <c r="AA236" s="38">
        <f t="shared" si="21"/>
        <v>0</v>
      </c>
      <c r="AB236" s="38">
        <f t="shared" si="25"/>
        <v>0</v>
      </c>
      <c r="AC236" s="38">
        <f t="shared" si="26"/>
        <v>0</v>
      </c>
      <c r="AD236" s="38" t="str">
        <f t="shared" si="27"/>
        <v>000000000000</v>
      </c>
    </row>
    <row r="237" spans="1:30">
      <c r="A237" s="9" t="str">
        <f>IF('DATA ACCURATE'!A240&lt;&gt;"",'DATA ACCURATE'!A240,"")</f>
        <v/>
      </c>
      <c r="B237" s="9" t="str">
        <f>IF('DATA ACCURATE'!D240&lt;&gt;"",'DATA ACCURATE'!D240,"")</f>
        <v/>
      </c>
      <c r="C237" s="38" t="str">
        <f>IF($AD237="000000000000","",INDEX(DATABASE!$W$12:$W$71,MATCH($AD237,DATABASE!$V$12:$V$71,0)))</f>
        <v/>
      </c>
      <c r="D237" s="34" t="str">
        <f>IF(C237="","",IF(E237="",INDEX(DATABASE!$AF$13:$AF$62,MATCH($C237,DATABASE!$AC$13:$AC$62,0)),IF(E237="2x D11",INDEX(DATABASE!$AF$13:$AF$62,MATCH($C237,DATABASE!$AC$13:$AC$62,0))+2*DATABASE!$AF$62,IF(E237="3x D11",INDEX(DATABASE!$AF$13:$AF$62,MATCH($C237,DATABASE!$AC$13:$AC$62,0))+3*DATABASE!$AF$62,""))))</f>
        <v/>
      </c>
      <c r="E237" s="38" t="str">
        <f>IF(AND($K237="Y",$G237&lt;&gt;"UNYIL",$F237&lt;DATABASE!$O$8),"2x D11",IF(AND($K237="Y",$G237&lt;&gt;"UNYIL",$F237&gt;=DATABASE!$O$8),"3x D11",""))</f>
        <v/>
      </c>
      <c r="F237" s="9" t="str">
        <f>IF('DATA ACCURATE'!N240&lt;&gt;"",'DATA ACCURATE'!N240,"")</f>
        <v/>
      </c>
      <c r="G237" t="str">
        <f>IF(F237="","",IF(F237&lt;=DATABASE!$I$8,"UNYIL",IF(F237&lt;=DATABASE!$J$8,"KECIL",IF(F237&lt;DATABASE!$K$8,"TANGGUNG",IF(F237&gt;=DATABASE!$K$8,"BESAR","")))))</f>
        <v/>
      </c>
      <c r="H237" s="16" t="str">
        <f>IF('DATA ACCURATE'!J240&lt;&gt;"",'DATA ACCURATE'!J240,"")</f>
        <v/>
      </c>
      <c r="I237" s="35" t="str">
        <f>IF(B237&lt;&gt;"",IFERROR(VLOOKUP(B237,'DATA TIMBANGAN'!G:M,7,FALSE),VLOOKUP(B237,'DATA TIMBANGAN'!G:M,7)),"")</f>
        <v/>
      </c>
      <c r="J237" s="25" t="str">
        <f>IF(H237&lt;&gt;"",IFERROR(INDEX(DATABASE!$Z$19:$Z$38,MATCH(DATEVALUE(H237),DATABASE!$AA$19:$AA$38,0)),INDEX(DATABASE!$Z$12:$Z$18,MATCH(WEEKDAY(H237,2),DATABASE!$AA$12:$AA$18,0))),"")</f>
        <v/>
      </c>
      <c r="K237" s="25" t="str">
        <f>IF('DATA ACCURATE'!V240&lt;&gt;"",'DATA ACCURATE'!V240,"")</f>
        <v/>
      </c>
      <c r="L237" s="80" t="str">
        <f>IF($H237="","",IF(OR($J237="LIBUR",AND($L236="LIBUR",$O236=$O237)),"LIBUR",IF(AND(OR($L236="LUAR JAM KERJA 1",$L236="LUAR JAM KERJA 2"),OR(OR(AND($H236=$H237,AND(OR($I237&gt;DATABASE!$J$3,$I237&lt;DATABASE!$J$6),((DATEVALUE($H237)+$I237)-(DATEVALUE($H236)+$I236))&lt;DATABASE!$J$6)),AND($H236=$H237,$O236=$O237,OR($I237&gt;DATABASE!$J$6,$I237&lt;DATABASE!$J$3))),AND(($H237-$H236)=1,OR($I237&lt;DATABASE!$I$6,((DATEVALUE($H237)+$I237)-(DATEVALUE($H236)+$I236))&lt;DATABASE!$J$6))),$A237=$A236),"LUAR JAM KERJA 2",IF(AND(OR(WEEKDAY($H237,2)=1,WEEKDAY($H237,2)=2,WEEKDAY($H237,2)=3,WEEKDAY($H237,2)=4,WEEKDAY($H237,2)=5),$I237&lt;=DATABASE!$J$3,$I237&gt;=DATABASE!$I$3),"JAM KERJA",IF(AND(WEEKDAY($H237,2)=6,$I237&lt;=DATABASE!$J$4,$I237&gt;=DATABASE!$I$4),"JAM KERJA","LUAR JAM KERJA 1")))))</f>
        <v/>
      </c>
      <c r="M237" s="33" t="str">
        <f>IF('DATA ACCURATE'!T240&lt;&gt;"",IF('DATA ACCURATE'!T240&gt;100,'DATA ACCURATE'!T240/10,'DATA ACCURATE'!T240),"")</f>
        <v/>
      </c>
      <c r="N237" t="str">
        <f>IF(M237="","",IF(M237&lt;=DATABASE!$I$9,"LOKAL",IF(M237&lt;DATABASE!$J$9,"LUAR KOTA 1",IF($M237&gt;=DATABASE!$J$9,"LUAR KOTA 2",""))))</f>
        <v/>
      </c>
      <c r="O237" s="38" t="str">
        <f>IF('DATA ACCURATE'!L240&lt;&gt;"",'DATA ACCURATE'!L240,"")</f>
        <v/>
      </c>
      <c r="Q237" s="38">
        <f t="shared" si="22"/>
        <v>0</v>
      </c>
      <c r="R237" s="38">
        <f t="shared" si="22"/>
        <v>0</v>
      </c>
      <c r="S237" s="38">
        <f t="shared" si="22"/>
        <v>0</v>
      </c>
      <c r="T237" s="38">
        <f t="shared" si="20"/>
        <v>0</v>
      </c>
      <c r="U237" s="38">
        <f t="shared" si="23"/>
        <v>0</v>
      </c>
      <c r="V237" s="38">
        <f t="shared" si="23"/>
        <v>0</v>
      </c>
      <c r="W237" s="38">
        <f t="shared" si="23"/>
        <v>0</v>
      </c>
      <c r="X237" s="38">
        <f t="shared" si="24"/>
        <v>0</v>
      </c>
      <c r="Y237" s="38">
        <f t="shared" si="24"/>
        <v>0</v>
      </c>
      <c r="Z237" s="38">
        <f t="shared" si="24"/>
        <v>0</v>
      </c>
      <c r="AA237" s="38">
        <f t="shared" si="21"/>
        <v>0</v>
      </c>
      <c r="AB237" s="38">
        <f t="shared" si="25"/>
        <v>0</v>
      </c>
      <c r="AC237" s="38">
        <f t="shared" si="26"/>
        <v>0</v>
      </c>
      <c r="AD237" s="38" t="str">
        <f t="shared" si="27"/>
        <v>000000000000</v>
      </c>
    </row>
    <row r="238" spans="1:30">
      <c r="A238" s="9" t="str">
        <f>IF('DATA ACCURATE'!A241&lt;&gt;"",'DATA ACCURATE'!A241,"")</f>
        <v/>
      </c>
      <c r="B238" s="9" t="str">
        <f>IF('DATA ACCURATE'!D241&lt;&gt;"",'DATA ACCURATE'!D241,"")</f>
        <v/>
      </c>
      <c r="C238" s="38" t="str">
        <f>IF($AD238="000000000000","",INDEX(DATABASE!$W$12:$W$71,MATCH($AD238,DATABASE!$V$12:$V$71,0)))</f>
        <v/>
      </c>
      <c r="D238" s="34" t="str">
        <f>IF(C238="","",IF(E238="",INDEX(DATABASE!$AF$13:$AF$62,MATCH($C238,DATABASE!$AC$13:$AC$62,0)),IF(E238="2x D11",INDEX(DATABASE!$AF$13:$AF$62,MATCH($C238,DATABASE!$AC$13:$AC$62,0))+2*DATABASE!$AF$62,IF(E238="3x D11",INDEX(DATABASE!$AF$13:$AF$62,MATCH($C238,DATABASE!$AC$13:$AC$62,0))+3*DATABASE!$AF$62,""))))</f>
        <v/>
      </c>
      <c r="E238" s="38" t="str">
        <f>IF(AND($K238="Y",$G238&lt;&gt;"UNYIL",$F238&lt;DATABASE!$O$8),"2x D11",IF(AND($K238="Y",$G238&lt;&gt;"UNYIL",$F238&gt;=DATABASE!$O$8),"3x D11",""))</f>
        <v/>
      </c>
      <c r="F238" s="9" t="str">
        <f>IF('DATA ACCURATE'!N241&lt;&gt;"",'DATA ACCURATE'!N241,"")</f>
        <v/>
      </c>
      <c r="G238" t="str">
        <f>IF(F238="","",IF(F238&lt;=DATABASE!$I$8,"UNYIL",IF(F238&lt;=DATABASE!$J$8,"KECIL",IF(F238&lt;DATABASE!$K$8,"TANGGUNG",IF(F238&gt;=DATABASE!$K$8,"BESAR","")))))</f>
        <v/>
      </c>
      <c r="H238" s="16" t="str">
        <f>IF('DATA ACCURATE'!J241&lt;&gt;"",'DATA ACCURATE'!J241,"")</f>
        <v/>
      </c>
      <c r="I238" s="35" t="str">
        <f>IF(B238&lt;&gt;"",IFERROR(VLOOKUP(B238,'DATA TIMBANGAN'!G:M,7,FALSE),VLOOKUP(B238,'DATA TIMBANGAN'!G:M,7)),"")</f>
        <v/>
      </c>
      <c r="J238" s="25" t="str">
        <f>IF(H238&lt;&gt;"",IFERROR(INDEX(DATABASE!$Z$19:$Z$38,MATCH(DATEVALUE(H238),DATABASE!$AA$19:$AA$38,0)),INDEX(DATABASE!$Z$12:$Z$18,MATCH(WEEKDAY(H238,2),DATABASE!$AA$12:$AA$18,0))),"")</f>
        <v/>
      </c>
      <c r="K238" s="25" t="str">
        <f>IF('DATA ACCURATE'!V241&lt;&gt;"",'DATA ACCURATE'!V241,"")</f>
        <v/>
      </c>
      <c r="L238" s="80" t="str">
        <f>IF($H238="","",IF(OR($J238="LIBUR",AND($L237="LIBUR",$O237=$O238)),"LIBUR",IF(AND(OR($L237="LUAR JAM KERJA 1",$L237="LUAR JAM KERJA 2"),OR(OR(AND($H237=$H238,AND(OR($I238&gt;DATABASE!$J$3,$I238&lt;DATABASE!$J$6),((DATEVALUE($H238)+$I238)-(DATEVALUE($H237)+$I237))&lt;DATABASE!$J$6)),AND($H237=$H238,$O237=$O238,OR($I238&gt;DATABASE!$J$6,$I238&lt;DATABASE!$J$3))),AND(($H238-$H237)=1,OR($I238&lt;DATABASE!$I$6,((DATEVALUE($H238)+$I238)-(DATEVALUE($H237)+$I237))&lt;DATABASE!$J$6))),$A238=$A237),"LUAR JAM KERJA 2",IF(AND(OR(WEEKDAY($H238,2)=1,WEEKDAY($H238,2)=2,WEEKDAY($H238,2)=3,WEEKDAY($H238,2)=4,WEEKDAY($H238,2)=5),$I238&lt;=DATABASE!$J$3,$I238&gt;=DATABASE!$I$3),"JAM KERJA",IF(AND(WEEKDAY($H238,2)=6,$I238&lt;=DATABASE!$J$4,$I238&gt;=DATABASE!$I$4),"JAM KERJA","LUAR JAM KERJA 1")))))</f>
        <v/>
      </c>
      <c r="M238" s="33" t="str">
        <f>IF('DATA ACCURATE'!T241&lt;&gt;"",IF('DATA ACCURATE'!T241&gt;100,'DATA ACCURATE'!T241/10,'DATA ACCURATE'!T241),"")</f>
        <v/>
      </c>
      <c r="N238" t="str">
        <f>IF(M238="","",IF(M238&lt;=DATABASE!$I$9,"LOKAL",IF(M238&lt;DATABASE!$J$9,"LUAR KOTA 1",IF($M238&gt;=DATABASE!$J$9,"LUAR KOTA 2",""))))</f>
        <v/>
      </c>
      <c r="O238" s="38" t="str">
        <f>IF('DATA ACCURATE'!L241&lt;&gt;"",'DATA ACCURATE'!L241,"")</f>
        <v/>
      </c>
      <c r="Q238" s="38">
        <f t="shared" si="22"/>
        <v>0</v>
      </c>
      <c r="R238" s="38">
        <f t="shared" si="22"/>
        <v>0</v>
      </c>
      <c r="S238" s="38">
        <f t="shared" si="22"/>
        <v>0</v>
      </c>
      <c r="T238" s="38">
        <f t="shared" si="20"/>
        <v>0</v>
      </c>
      <c r="U238" s="38">
        <f t="shared" si="23"/>
        <v>0</v>
      </c>
      <c r="V238" s="38">
        <f t="shared" si="23"/>
        <v>0</v>
      </c>
      <c r="W238" s="38">
        <f t="shared" si="23"/>
        <v>0</v>
      </c>
      <c r="X238" s="38">
        <f t="shared" si="24"/>
        <v>0</v>
      </c>
      <c r="Y238" s="38">
        <f t="shared" si="24"/>
        <v>0</v>
      </c>
      <c r="Z238" s="38">
        <f t="shared" si="24"/>
        <v>0</v>
      </c>
      <c r="AA238" s="38">
        <f t="shared" si="21"/>
        <v>0</v>
      </c>
      <c r="AB238" s="38">
        <f t="shared" si="25"/>
        <v>0</v>
      </c>
      <c r="AC238" s="38">
        <f t="shared" si="26"/>
        <v>0</v>
      </c>
      <c r="AD238" s="38" t="str">
        <f t="shared" si="27"/>
        <v>000000000000</v>
      </c>
    </row>
    <row r="239" spans="1:30">
      <c r="A239" s="9" t="str">
        <f>IF('DATA ACCURATE'!A242&lt;&gt;"",'DATA ACCURATE'!A242,"")</f>
        <v/>
      </c>
      <c r="B239" s="9" t="str">
        <f>IF('DATA ACCURATE'!D242&lt;&gt;"",'DATA ACCURATE'!D242,"")</f>
        <v/>
      </c>
      <c r="C239" s="38" t="str">
        <f>IF($AD239="000000000000","",INDEX(DATABASE!$W$12:$W$71,MATCH($AD239,DATABASE!$V$12:$V$71,0)))</f>
        <v/>
      </c>
      <c r="D239" s="34" t="str">
        <f>IF(C239="","",IF(E239="",INDEX(DATABASE!$AF$13:$AF$62,MATCH($C239,DATABASE!$AC$13:$AC$62,0)),IF(E239="2x D11",INDEX(DATABASE!$AF$13:$AF$62,MATCH($C239,DATABASE!$AC$13:$AC$62,0))+2*DATABASE!$AF$62,IF(E239="3x D11",INDEX(DATABASE!$AF$13:$AF$62,MATCH($C239,DATABASE!$AC$13:$AC$62,0))+3*DATABASE!$AF$62,""))))</f>
        <v/>
      </c>
      <c r="E239" s="38" t="str">
        <f>IF(AND($K239="Y",$G239&lt;&gt;"UNYIL",$F239&lt;DATABASE!$O$8),"2x D11",IF(AND($K239="Y",$G239&lt;&gt;"UNYIL",$F239&gt;=DATABASE!$O$8),"3x D11",""))</f>
        <v/>
      </c>
      <c r="F239" s="9" t="str">
        <f>IF('DATA ACCURATE'!N242&lt;&gt;"",'DATA ACCURATE'!N242,"")</f>
        <v/>
      </c>
      <c r="G239" t="str">
        <f>IF(F239="","",IF(F239&lt;=DATABASE!$I$8,"UNYIL",IF(F239&lt;=DATABASE!$J$8,"KECIL",IF(F239&lt;DATABASE!$K$8,"TANGGUNG",IF(F239&gt;=DATABASE!$K$8,"BESAR","")))))</f>
        <v/>
      </c>
      <c r="H239" s="16" t="str">
        <f>IF('DATA ACCURATE'!J242&lt;&gt;"",'DATA ACCURATE'!J242,"")</f>
        <v/>
      </c>
      <c r="I239" s="35" t="str">
        <f>IF(B239&lt;&gt;"",IFERROR(VLOOKUP(B239,'DATA TIMBANGAN'!G:M,7,FALSE),VLOOKUP(B239,'DATA TIMBANGAN'!G:M,7)),"")</f>
        <v/>
      </c>
      <c r="J239" s="25" t="str">
        <f>IF(H239&lt;&gt;"",IFERROR(INDEX(DATABASE!$Z$19:$Z$38,MATCH(DATEVALUE(H239),DATABASE!$AA$19:$AA$38,0)),INDEX(DATABASE!$Z$12:$Z$18,MATCH(WEEKDAY(H239,2),DATABASE!$AA$12:$AA$18,0))),"")</f>
        <v/>
      </c>
      <c r="K239" s="25" t="str">
        <f>IF('DATA ACCURATE'!V242&lt;&gt;"",'DATA ACCURATE'!V242,"")</f>
        <v/>
      </c>
      <c r="L239" s="80" t="str">
        <f>IF($H239="","",IF(OR($J239="LIBUR",AND($L238="LIBUR",$O238=$O239)),"LIBUR",IF(AND(OR($L238="LUAR JAM KERJA 1",$L238="LUAR JAM KERJA 2"),OR(OR(AND($H238=$H239,AND(OR($I239&gt;DATABASE!$J$3,$I239&lt;DATABASE!$J$6),((DATEVALUE($H239)+$I239)-(DATEVALUE($H238)+$I238))&lt;DATABASE!$J$6)),AND($H238=$H239,$O238=$O239,OR($I239&gt;DATABASE!$J$6,$I239&lt;DATABASE!$J$3))),AND(($H239-$H238)=1,OR($I239&lt;DATABASE!$I$6,((DATEVALUE($H239)+$I239)-(DATEVALUE($H238)+$I238))&lt;DATABASE!$J$6))),$A239=$A238),"LUAR JAM KERJA 2",IF(AND(OR(WEEKDAY($H239,2)=1,WEEKDAY($H239,2)=2,WEEKDAY($H239,2)=3,WEEKDAY($H239,2)=4,WEEKDAY($H239,2)=5),$I239&lt;=DATABASE!$J$3,$I239&gt;=DATABASE!$I$3),"JAM KERJA",IF(AND(WEEKDAY($H239,2)=6,$I239&lt;=DATABASE!$J$4,$I239&gt;=DATABASE!$I$4),"JAM KERJA","LUAR JAM KERJA 1")))))</f>
        <v/>
      </c>
      <c r="M239" s="33" t="str">
        <f>IF('DATA ACCURATE'!T242&lt;&gt;"",IF('DATA ACCURATE'!T242&gt;100,'DATA ACCURATE'!T242/10,'DATA ACCURATE'!T242),"")</f>
        <v/>
      </c>
      <c r="N239" t="str">
        <f>IF(M239="","",IF(M239&lt;=DATABASE!$I$9,"LOKAL",IF(M239&lt;DATABASE!$J$9,"LUAR KOTA 1",IF($M239&gt;=DATABASE!$J$9,"LUAR KOTA 2",""))))</f>
        <v/>
      </c>
      <c r="O239" s="38" t="str">
        <f>IF('DATA ACCURATE'!L242&lt;&gt;"",'DATA ACCURATE'!L242,"")</f>
        <v/>
      </c>
      <c r="Q239" s="38">
        <f t="shared" si="22"/>
        <v>0</v>
      </c>
      <c r="R239" s="38">
        <f t="shared" si="22"/>
        <v>0</v>
      </c>
      <c r="S239" s="38">
        <f t="shared" si="22"/>
        <v>0</v>
      </c>
      <c r="T239" s="38">
        <f t="shared" si="20"/>
        <v>0</v>
      </c>
      <c r="U239" s="38">
        <f t="shared" si="23"/>
        <v>0</v>
      </c>
      <c r="V239" s="38">
        <f t="shared" si="23"/>
        <v>0</v>
      </c>
      <c r="W239" s="38">
        <f t="shared" si="23"/>
        <v>0</v>
      </c>
      <c r="X239" s="38">
        <f t="shared" si="24"/>
        <v>0</v>
      </c>
      <c r="Y239" s="38">
        <f t="shared" si="24"/>
        <v>0</v>
      </c>
      <c r="Z239" s="38">
        <f t="shared" si="24"/>
        <v>0</v>
      </c>
      <c r="AA239" s="38">
        <f t="shared" si="21"/>
        <v>0</v>
      </c>
      <c r="AB239" s="38">
        <f t="shared" si="25"/>
        <v>0</v>
      </c>
      <c r="AC239" s="38">
        <f t="shared" si="26"/>
        <v>0</v>
      </c>
      <c r="AD239" s="38" t="str">
        <f t="shared" si="27"/>
        <v>000000000000</v>
      </c>
    </row>
    <row r="240" spans="1:30">
      <c r="A240" s="9" t="str">
        <f>IF('DATA ACCURATE'!A243&lt;&gt;"",'DATA ACCURATE'!A243,"")</f>
        <v/>
      </c>
      <c r="B240" s="9" t="str">
        <f>IF('DATA ACCURATE'!D243&lt;&gt;"",'DATA ACCURATE'!D243,"")</f>
        <v/>
      </c>
      <c r="C240" s="38" t="str">
        <f>IF($AD240="000000000000","",INDEX(DATABASE!$W$12:$W$71,MATCH($AD240,DATABASE!$V$12:$V$71,0)))</f>
        <v/>
      </c>
      <c r="D240" s="34" t="str">
        <f>IF(C240="","",IF(E240="",INDEX(DATABASE!$AF$13:$AF$62,MATCH($C240,DATABASE!$AC$13:$AC$62,0)),IF(E240="2x D11",INDEX(DATABASE!$AF$13:$AF$62,MATCH($C240,DATABASE!$AC$13:$AC$62,0))+2*DATABASE!$AF$62,IF(E240="3x D11",INDEX(DATABASE!$AF$13:$AF$62,MATCH($C240,DATABASE!$AC$13:$AC$62,0))+3*DATABASE!$AF$62,""))))</f>
        <v/>
      </c>
      <c r="E240" s="38" t="str">
        <f>IF(AND($K240="Y",$G240&lt;&gt;"UNYIL",$F240&lt;DATABASE!$O$8),"2x D11",IF(AND($K240="Y",$G240&lt;&gt;"UNYIL",$F240&gt;=DATABASE!$O$8),"3x D11",""))</f>
        <v/>
      </c>
      <c r="F240" s="9" t="str">
        <f>IF('DATA ACCURATE'!N243&lt;&gt;"",'DATA ACCURATE'!N243,"")</f>
        <v/>
      </c>
      <c r="G240" t="str">
        <f>IF(F240="","",IF(F240&lt;=DATABASE!$I$8,"UNYIL",IF(F240&lt;=DATABASE!$J$8,"KECIL",IF(F240&lt;DATABASE!$K$8,"TANGGUNG",IF(F240&gt;=DATABASE!$K$8,"BESAR","")))))</f>
        <v/>
      </c>
      <c r="H240" s="16" t="str">
        <f>IF('DATA ACCURATE'!J243&lt;&gt;"",'DATA ACCURATE'!J243,"")</f>
        <v/>
      </c>
      <c r="I240" s="35" t="str">
        <f>IF(B240&lt;&gt;"",IFERROR(VLOOKUP(B240,'DATA TIMBANGAN'!G:M,7,FALSE),VLOOKUP(B240,'DATA TIMBANGAN'!G:M,7)),"")</f>
        <v/>
      </c>
      <c r="J240" s="25" t="str">
        <f>IF(H240&lt;&gt;"",IFERROR(INDEX(DATABASE!$Z$19:$Z$38,MATCH(DATEVALUE(H240),DATABASE!$AA$19:$AA$38,0)),INDEX(DATABASE!$Z$12:$Z$18,MATCH(WEEKDAY(H240,2),DATABASE!$AA$12:$AA$18,0))),"")</f>
        <v/>
      </c>
      <c r="K240" s="25" t="str">
        <f>IF('DATA ACCURATE'!V243&lt;&gt;"",'DATA ACCURATE'!V243,"")</f>
        <v/>
      </c>
      <c r="L240" s="80" t="str">
        <f>IF($H240="","",IF(OR($J240="LIBUR",AND($L239="LIBUR",$O239=$O240)),"LIBUR",IF(AND(OR($L239="LUAR JAM KERJA 1",$L239="LUAR JAM KERJA 2"),OR(OR(AND($H239=$H240,AND(OR($I240&gt;DATABASE!$J$3,$I240&lt;DATABASE!$J$6),((DATEVALUE($H240)+$I240)-(DATEVALUE($H239)+$I239))&lt;DATABASE!$J$6)),AND($H239=$H240,$O239=$O240,OR($I240&gt;DATABASE!$J$6,$I240&lt;DATABASE!$J$3))),AND(($H240-$H239)=1,OR($I240&lt;DATABASE!$I$6,((DATEVALUE($H240)+$I240)-(DATEVALUE($H239)+$I239))&lt;DATABASE!$J$6))),$A240=$A239),"LUAR JAM KERJA 2",IF(AND(OR(WEEKDAY($H240,2)=1,WEEKDAY($H240,2)=2,WEEKDAY($H240,2)=3,WEEKDAY($H240,2)=4,WEEKDAY($H240,2)=5),$I240&lt;=DATABASE!$J$3,$I240&gt;=DATABASE!$I$3),"JAM KERJA",IF(AND(WEEKDAY($H240,2)=6,$I240&lt;=DATABASE!$J$4,$I240&gt;=DATABASE!$I$4),"JAM KERJA","LUAR JAM KERJA 1")))))</f>
        <v/>
      </c>
      <c r="M240" s="33" t="str">
        <f>IF('DATA ACCURATE'!T243&lt;&gt;"",IF('DATA ACCURATE'!T243&gt;100,'DATA ACCURATE'!T243/10,'DATA ACCURATE'!T243),"")</f>
        <v/>
      </c>
      <c r="N240" t="str">
        <f>IF(M240="","",IF(M240&lt;=DATABASE!$I$9,"LOKAL",IF(M240&lt;DATABASE!$J$9,"LUAR KOTA 1",IF($M240&gt;=DATABASE!$J$9,"LUAR KOTA 2",""))))</f>
        <v/>
      </c>
      <c r="O240" s="38" t="str">
        <f>IF('DATA ACCURATE'!L243&lt;&gt;"",'DATA ACCURATE'!L243,"")</f>
        <v/>
      </c>
      <c r="Q240" s="38">
        <f t="shared" si="22"/>
        <v>0</v>
      </c>
      <c r="R240" s="38">
        <f t="shared" si="22"/>
        <v>0</v>
      </c>
      <c r="S240" s="38">
        <f t="shared" si="22"/>
        <v>0</v>
      </c>
      <c r="T240" s="38">
        <f t="shared" si="20"/>
        <v>0</v>
      </c>
      <c r="U240" s="38">
        <f t="shared" si="23"/>
        <v>0</v>
      </c>
      <c r="V240" s="38">
        <f t="shared" si="23"/>
        <v>0</v>
      </c>
      <c r="W240" s="38">
        <f t="shared" si="23"/>
        <v>0</v>
      </c>
      <c r="X240" s="38">
        <f t="shared" si="24"/>
        <v>0</v>
      </c>
      <c r="Y240" s="38">
        <f t="shared" si="24"/>
        <v>0</v>
      </c>
      <c r="Z240" s="38">
        <f t="shared" si="24"/>
        <v>0</v>
      </c>
      <c r="AA240" s="38">
        <f t="shared" si="21"/>
        <v>0</v>
      </c>
      <c r="AB240" s="38">
        <f t="shared" si="25"/>
        <v>0</v>
      </c>
      <c r="AC240" s="38">
        <f t="shared" si="26"/>
        <v>0</v>
      </c>
      <c r="AD240" s="38" t="str">
        <f t="shared" si="27"/>
        <v>000000000000</v>
      </c>
    </row>
    <row r="241" spans="1:30">
      <c r="A241" s="9" t="str">
        <f>IF('DATA ACCURATE'!A244&lt;&gt;"",'DATA ACCURATE'!A244,"")</f>
        <v/>
      </c>
      <c r="B241" s="9" t="str">
        <f>IF('DATA ACCURATE'!D244&lt;&gt;"",'DATA ACCURATE'!D244,"")</f>
        <v/>
      </c>
      <c r="C241" s="38" t="str">
        <f>IF($AD241="000000000000","",INDEX(DATABASE!$W$12:$W$71,MATCH($AD241,DATABASE!$V$12:$V$71,0)))</f>
        <v/>
      </c>
      <c r="D241" s="34" t="str">
        <f>IF(C241="","",IF(E241="",INDEX(DATABASE!$AF$13:$AF$62,MATCH($C241,DATABASE!$AC$13:$AC$62,0)),IF(E241="2x D11",INDEX(DATABASE!$AF$13:$AF$62,MATCH($C241,DATABASE!$AC$13:$AC$62,0))+2*DATABASE!$AF$62,IF(E241="3x D11",INDEX(DATABASE!$AF$13:$AF$62,MATCH($C241,DATABASE!$AC$13:$AC$62,0))+3*DATABASE!$AF$62,""))))</f>
        <v/>
      </c>
      <c r="E241" s="38" t="str">
        <f>IF(AND($K241="Y",$G241&lt;&gt;"UNYIL",$F241&lt;DATABASE!$O$8),"2x D11",IF(AND($K241="Y",$G241&lt;&gt;"UNYIL",$F241&gt;=DATABASE!$O$8),"3x D11",""))</f>
        <v/>
      </c>
      <c r="F241" s="9" t="str">
        <f>IF('DATA ACCURATE'!N244&lt;&gt;"",'DATA ACCURATE'!N244,"")</f>
        <v/>
      </c>
      <c r="G241" t="str">
        <f>IF(F241="","",IF(F241&lt;=DATABASE!$I$8,"UNYIL",IF(F241&lt;=DATABASE!$J$8,"KECIL",IF(F241&lt;DATABASE!$K$8,"TANGGUNG",IF(F241&gt;=DATABASE!$K$8,"BESAR","")))))</f>
        <v/>
      </c>
      <c r="H241" s="16" t="str">
        <f>IF('DATA ACCURATE'!J244&lt;&gt;"",'DATA ACCURATE'!J244,"")</f>
        <v/>
      </c>
      <c r="I241" s="35" t="str">
        <f>IF(B241&lt;&gt;"",IFERROR(VLOOKUP(B241,'DATA TIMBANGAN'!G:M,7,FALSE),VLOOKUP(B241,'DATA TIMBANGAN'!G:M,7)),"")</f>
        <v/>
      </c>
      <c r="J241" s="25" t="str">
        <f>IF(H241&lt;&gt;"",IFERROR(INDEX(DATABASE!$Z$19:$Z$38,MATCH(DATEVALUE(H241),DATABASE!$AA$19:$AA$38,0)),INDEX(DATABASE!$Z$12:$Z$18,MATCH(WEEKDAY(H241,2),DATABASE!$AA$12:$AA$18,0))),"")</f>
        <v/>
      </c>
      <c r="K241" s="25" t="str">
        <f>IF('DATA ACCURATE'!V244&lt;&gt;"",'DATA ACCURATE'!V244,"")</f>
        <v/>
      </c>
      <c r="L241" s="80" t="str">
        <f>IF($H241="","",IF(OR($J241="LIBUR",AND($L240="LIBUR",$O240=$O241)),"LIBUR",IF(AND(OR($L240="LUAR JAM KERJA 1",$L240="LUAR JAM KERJA 2"),OR(OR(AND($H240=$H241,AND(OR($I241&gt;DATABASE!$J$3,$I241&lt;DATABASE!$J$6),((DATEVALUE($H241)+$I241)-(DATEVALUE($H240)+$I240))&lt;DATABASE!$J$6)),AND($H240=$H241,$O240=$O241,OR($I241&gt;DATABASE!$J$6,$I241&lt;DATABASE!$J$3))),AND(($H241-$H240)=1,OR($I241&lt;DATABASE!$I$6,((DATEVALUE($H241)+$I241)-(DATEVALUE($H240)+$I240))&lt;DATABASE!$J$6))),$A241=$A240),"LUAR JAM KERJA 2",IF(AND(OR(WEEKDAY($H241,2)=1,WEEKDAY($H241,2)=2,WEEKDAY($H241,2)=3,WEEKDAY($H241,2)=4,WEEKDAY($H241,2)=5),$I241&lt;=DATABASE!$J$3,$I241&gt;=DATABASE!$I$3),"JAM KERJA",IF(AND(WEEKDAY($H241,2)=6,$I241&lt;=DATABASE!$J$4,$I241&gt;=DATABASE!$I$4),"JAM KERJA","LUAR JAM KERJA 1")))))</f>
        <v/>
      </c>
      <c r="M241" s="33" t="str">
        <f>IF('DATA ACCURATE'!T244&lt;&gt;"",IF('DATA ACCURATE'!T244&gt;100,'DATA ACCURATE'!T244/10,'DATA ACCURATE'!T244),"")</f>
        <v/>
      </c>
      <c r="N241" t="str">
        <f>IF(M241="","",IF(M241&lt;=DATABASE!$I$9,"LOKAL",IF(M241&lt;DATABASE!$J$9,"LUAR KOTA 1",IF($M241&gt;=DATABASE!$J$9,"LUAR KOTA 2",""))))</f>
        <v/>
      </c>
      <c r="O241" s="38" t="str">
        <f>IF('DATA ACCURATE'!L244&lt;&gt;"",'DATA ACCURATE'!L244,"")</f>
        <v/>
      </c>
      <c r="Q241" s="38">
        <f t="shared" si="22"/>
        <v>0</v>
      </c>
      <c r="R241" s="38">
        <f t="shared" si="22"/>
        <v>0</v>
      </c>
      <c r="S241" s="38">
        <f t="shared" si="22"/>
        <v>0</v>
      </c>
      <c r="T241" s="38">
        <f t="shared" si="20"/>
        <v>0</v>
      </c>
      <c r="U241" s="38">
        <f t="shared" si="23"/>
        <v>0</v>
      </c>
      <c r="V241" s="38">
        <f t="shared" si="23"/>
        <v>0</v>
      </c>
      <c r="W241" s="38">
        <f t="shared" si="23"/>
        <v>0</v>
      </c>
      <c r="X241" s="38">
        <f t="shared" si="24"/>
        <v>0</v>
      </c>
      <c r="Y241" s="38">
        <f t="shared" si="24"/>
        <v>0</v>
      </c>
      <c r="Z241" s="38">
        <f t="shared" si="24"/>
        <v>0</v>
      </c>
      <c r="AA241" s="38">
        <f t="shared" si="21"/>
        <v>0</v>
      </c>
      <c r="AB241" s="38">
        <f t="shared" si="25"/>
        <v>0</v>
      </c>
      <c r="AC241" s="38">
        <f t="shared" si="26"/>
        <v>0</v>
      </c>
      <c r="AD241" s="38" t="str">
        <f t="shared" si="27"/>
        <v>000000000000</v>
      </c>
    </row>
    <row r="242" spans="1:30">
      <c r="A242" s="9" t="str">
        <f>IF('DATA ACCURATE'!A245&lt;&gt;"",'DATA ACCURATE'!A245,"")</f>
        <v/>
      </c>
      <c r="B242" s="9" t="str">
        <f>IF('DATA ACCURATE'!D245&lt;&gt;"",'DATA ACCURATE'!D245,"")</f>
        <v/>
      </c>
      <c r="C242" s="38" t="str">
        <f>IF($AD242="000000000000","",INDEX(DATABASE!$W$12:$W$71,MATCH($AD242,DATABASE!$V$12:$V$71,0)))</f>
        <v/>
      </c>
      <c r="D242" s="34" t="str">
        <f>IF(C242="","",IF(E242="",INDEX(DATABASE!$AF$13:$AF$62,MATCH($C242,DATABASE!$AC$13:$AC$62,0)),IF(E242="2x D11",INDEX(DATABASE!$AF$13:$AF$62,MATCH($C242,DATABASE!$AC$13:$AC$62,0))+2*DATABASE!$AF$62,IF(E242="3x D11",INDEX(DATABASE!$AF$13:$AF$62,MATCH($C242,DATABASE!$AC$13:$AC$62,0))+3*DATABASE!$AF$62,""))))</f>
        <v/>
      </c>
      <c r="E242" s="38" t="str">
        <f>IF(AND($K242="Y",$G242&lt;&gt;"UNYIL",$F242&lt;DATABASE!$O$8),"2x D11",IF(AND($K242="Y",$G242&lt;&gt;"UNYIL",$F242&gt;=DATABASE!$O$8),"3x D11",""))</f>
        <v/>
      </c>
      <c r="F242" s="9" t="str">
        <f>IF('DATA ACCURATE'!N245&lt;&gt;"",'DATA ACCURATE'!N245,"")</f>
        <v/>
      </c>
      <c r="G242" t="str">
        <f>IF(F242="","",IF(F242&lt;=DATABASE!$I$8,"UNYIL",IF(F242&lt;=DATABASE!$J$8,"KECIL",IF(F242&lt;DATABASE!$K$8,"TANGGUNG",IF(F242&gt;=DATABASE!$K$8,"BESAR","")))))</f>
        <v/>
      </c>
      <c r="H242" s="16" t="str">
        <f>IF('DATA ACCURATE'!J245&lt;&gt;"",'DATA ACCURATE'!J245,"")</f>
        <v/>
      </c>
      <c r="I242" s="35" t="str">
        <f>IF(B242&lt;&gt;"",IFERROR(VLOOKUP(B242,'DATA TIMBANGAN'!G:M,7,FALSE),VLOOKUP(B242,'DATA TIMBANGAN'!G:M,7)),"")</f>
        <v/>
      </c>
      <c r="J242" s="25" t="str">
        <f>IF(H242&lt;&gt;"",IFERROR(INDEX(DATABASE!$Z$19:$Z$38,MATCH(DATEVALUE(H242),DATABASE!$AA$19:$AA$38,0)),INDEX(DATABASE!$Z$12:$Z$18,MATCH(WEEKDAY(H242,2),DATABASE!$AA$12:$AA$18,0))),"")</f>
        <v/>
      </c>
      <c r="K242" s="25" t="str">
        <f>IF('DATA ACCURATE'!V245&lt;&gt;"",'DATA ACCURATE'!V245,"")</f>
        <v/>
      </c>
      <c r="L242" s="80" t="str">
        <f>IF($H242="","",IF(OR($J242="LIBUR",AND($L241="LIBUR",$O241=$O242)),"LIBUR",IF(AND(OR($L241="LUAR JAM KERJA 1",$L241="LUAR JAM KERJA 2"),OR(OR(AND($H241=$H242,AND(OR($I242&gt;DATABASE!$J$3,$I242&lt;DATABASE!$J$6),((DATEVALUE($H242)+$I242)-(DATEVALUE($H241)+$I241))&lt;DATABASE!$J$6)),AND($H241=$H242,$O241=$O242,OR($I242&gt;DATABASE!$J$6,$I242&lt;DATABASE!$J$3))),AND(($H242-$H241)=1,OR($I242&lt;DATABASE!$I$6,((DATEVALUE($H242)+$I242)-(DATEVALUE($H241)+$I241))&lt;DATABASE!$J$6))),$A242=$A241),"LUAR JAM KERJA 2",IF(AND(OR(WEEKDAY($H242,2)=1,WEEKDAY($H242,2)=2,WEEKDAY($H242,2)=3,WEEKDAY($H242,2)=4,WEEKDAY($H242,2)=5),$I242&lt;=DATABASE!$J$3,$I242&gt;=DATABASE!$I$3),"JAM KERJA",IF(AND(WEEKDAY($H242,2)=6,$I242&lt;=DATABASE!$J$4,$I242&gt;=DATABASE!$I$4),"JAM KERJA","LUAR JAM KERJA 1")))))</f>
        <v/>
      </c>
      <c r="M242" s="33" t="str">
        <f>IF('DATA ACCURATE'!T245&lt;&gt;"",IF('DATA ACCURATE'!T245&gt;100,'DATA ACCURATE'!T245/10,'DATA ACCURATE'!T245),"")</f>
        <v/>
      </c>
      <c r="N242" t="str">
        <f>IF(M242="","",IF(M242&lt;=DATABASE!$I$9,"LOKAL",IF(M242&lt;DATABASE!$J$9,"LUAR KOTA 1",IF($M242&gt;=DATABASE!$J$9,"LUAR KOTA 2",""))))</f>
        <v/>
      </c>
      <c r="O242" s="38" t="str">
        <f>IF('DATA ACCURATE'!L245&lt;&gt;"",'DATA ACCURATE'!L245,"")</f>
        <v/>
      </c>
      <c r="Q242" s="38">
        <f t="shared" si="22"/>
        <v>0</v>
      </c>
      <c r="R242" s="38">
        <f t="shared" si="22"/>
        <v>0</v>
      </c>
      <c r="S242" s="38">
        <f t="shared" si="22"/>
        <v>0</v>
      </c>
      <c r="T242" s="38">
        <f t="shared" si="20"/>
        <v>0</v>
      </c>
      <c r="U242" s="38">
        <f t="shared" si="23"/>
        <v>0</v>
      </c>
      <c r="V242" s="38">
        <f t="shared" si="23"/>
        <v>0</v>
      </c>
      <c r="W242" s="38">
        <f t="shared" si="23"/>
        <v>0</v>
      </c>
      <c r="X242" s="38">
        <f t="shared" si="24"/>
        <v>0</v>
      </c>
      <c r="Y242" s="38">
        <f t="shared" si="24"/>
        <v>0</v>
      </c>
      <c r="Z242" s="38">
        <f t="shared" si="24"/>
        <v>0</v>
      </c>
      <c r="AA242" s="38">
        <f t="shared" si="21"/>
        <v>0</v>
      </c>
      <c r="AB242" s="38">
        <f t="shared" si="25"/>
        <v>0</v>
      </c>
      <c r="AC242" s="38">
        <f t="shared" si="26"/>
        <v>0</v>
      </c>
      <c r="AD242" s="38" t="str">
        <f t="shared" si="27"/>
        <v>000000000000</v>
      </c>
    </row>
    <row r="243" spans="1:30">
      <c r="A243" s="9" t="str">
        <f>IF('DATA ACCURATE'!A246&lt;&gt;"",'DATA ACCURATE'!A246,"")</f>
        <v/>
      </c>
      <c r="B243" s="9" t="str">
        <f>IF('DATA ACCURATE'!D246&lt;&gt;"",'DATA ACCURATE'!D246,"")</f>
        <v/>
      </c>
      <c r="C243" s="38" t="str">
        <f>IF($AD243="000000000000","",INDEX(DATABASE!$W$12:$W$71,MATCH($AD243,DATABASE!$V$12:$V$71,0)))</f>
        <v/>
      </c>
      <c r="D243" s="34" t="str">
        <f>IF(C243="","",IF(E243="",INDEX(DATABASE!$AF$13:$AF$62,MATCH($C243,DATABASE!$AC$13:$AC$62,0)),IF(E243="2x D11",INDEX(DATABASE!$AF$13:$AF$62,MATCH($C243,DATABASE!$AC$13:$AC$62,0))+2*DATABASE!$AF$62,IF(E243="3x D11",INDEX(DATABASE!$AF$13:$AF$62,MATCH($C243,DATABASE!$AC$13:$AC$62,0))+3*DATABASE!$AF$62,""))))</f>
        <v/>
      </c>
      <c r="E243" s="38" t="str">
        <f>IF(AND($K243="Y",$G243&lt;&gt;"UNYIL",$F243&lt;DATABASE!$O$8),"2x D11",IF(AND($K243="Y",$G243&lt;&gt;"UNYIL",$F243&gt;=DATABASE!$O$8),"3x D11",""))</f>
        <v/>
      </c>
      <c r="F243" s="9" t="str">
        <f>IF('DATA ACCURATE'!N246&lt;&gt;"",'DATA ACCURATE'!N246,"")</f>
        <v/>
      </c>
      <c r="G243" t="str">
        <f>IF(F243="","",IF(F243&lt;=DATABASE!$I$8,"UNYIL",IF(F243&lt;=DATABASE!$J$8,"KECIL",IF(F243&lt;DATABASE!$K$8,"TANGGUNG",IF(F243&gt;=DATABASE!$K$8,"BESAR","")))))</f>
        <v/>
      </c>
      <c r="H243" s="16" t="str">
        <f>IF('DATA ACCURATE'!J246&lt;&gt;"",'DATA ACCURATE'!J246,"")</f>
        <v/>
      </c>
      <c r="I243" s="35" t="str">
        <f>IF(B243&lt;&gt;"",IFERROR(VLOOKUP(B243,'DATA TIMBANGAN'!G:M,7,FALSE),VLOOKUP(B243,'DATA TIMBANGAN'!G:M,7)),"")</f>
        <v/>
      </c>
      <c r="J243" s="25" t="str">
        <f>IF(H243&lt;&gt;"",IFERROR(INDEX(DATABASE!$Z$19:$Z$38,MATCH(DATEVALUE(H243),DATABASE!$AA$19:$AA$38,0)),INDEX(DATABASE!$Z$12:$Z$18,MATCH(WEEKDAY(H243,2),DATABASE!$AA$12:$AA$18,0))),"")</f>
        <v/>
      </c>
      <c r="K243" s="25" t="str">
        <f>IF('DATA ACCURATE'!V246&lt;&gt;"",'DATA ACCURATE'!V246,"")</f>
        <v/>
      </c>
      <c r="L243" s="80" t="str">
        <f>IF($H243="","",IF(OR($J243="LIBUR",AND($L242="LIBUR",$O242=$O243)),"LIBUR",IF(AND(OR($L242="LUAR JAM KERJA 1",$L242="LUAR JAM KERJA 2"),OR(OR(AND($H242=$H243,AND(OR($I243&gt;DATABASE!$J$3,$I243&lt;DATABASE!$J$6),((DATEVALUE($H243)+$I243)-(DATEVALUE($H242)+$I242))&lt;DATABASE!$J$6)),AND($H242=$H243,$O242=$O243,OR($I243&gt;DATABASE!$J$6,$I243&lt;DATABASE!$J$3))),AND(($H243-$H242)=1,OR($I243&lt;DATABASE!$I$6,((DATEVALUE($H243)+$I243)-(DATEVALUE($H242)+$I242))&lt;DATABASE!$J$6))),$A243=$A242),"LUAR JAM KERJA 2",IF(AND(OR(WEEKDAY($H243,2)=1,WEEKDAY($H243,2)=2,WEEKDAY($H243,2)=3,WEEKDAY($H243,2)=4,WEEKDAY($H243,2)=5),$I243&lt;=DATABASE!$J$3,$I243&gt;=DATABASE!$I$3),"JAM KERJA",IF(AND(WEEKDAY($H243,2)=6,$I243&lt;=DATABASE!$J$4,$I243&gt;=DATABASE!$I$4),"JAM KERJA","LUAR JAM KERJA 1")))))</f>
        <v/>
      </c>
      <c r="M243" s="33" t="str">
        <f>IF('DATA ACCURATE'!T246&lt;&gt;"",IF('DATA ACCURATE'!T246&gt;100,'DATA ACCURATE'!T246/10,'DATA ACCURATE'!T246),"")</f>
        <v/>
      </c>
      <c r="N243" t="str">
        <f>IF(M243="","",IF(M243&lt;=DATABASE!$I$9,"LOKAL",IF(M243&lt;DATABASE!$J$9,"LUAR KOTA 1",IF($M243&gt;=DATABASE!$J$9,"LUAR KOTA 2",""))))</f>
        <v/>
      </c>
      <c r="O243" s="38" t="str">
        <f>IF('DATA ACCURATE'!L246&lt;&gt;"",'DATA ACCURATE'!L246,"")</f>
        <v/>
      </c>
      <c r="Q243" s="38">
        <f t="shared" si="22"/>
        <v>0</v>
      </c>
      <c r="R243" s="38">
        <f t="shared" si="22"/>
        <v>0</v>
      </c>
      <c r="S243" s="38">
        <f t="shared" si="22"/>
        <v>0</v>
      </c>
      <c r="T243" s="38">
        <f t="shared" si="20"/>
        <v>0</v>
      </c>
      <c r="U243" s="38">
        <f t="shared" si="23"/>
        <v>0</v>
      </c>
      <c r="V243" s="38">
        <f t="shared" si="23"/>
        <v>0</v>
      </c>
      <c r="W243" s="38">
        <f t="shared" si="23"/>
        <v>0</v>
      </c>
      <c r="X243" s="38">
        <f t="shared" si="24"/>
        <v>0</v>
      </c>
      <c r="Y243" s="38">
        <f t="shared" si="24"/>
        <v>0</v>
      </c>
      <c r="Z243" s="38">
        <f t="shared" si="24"/>
        <v>0</v>
      </c>
      <c r="AA243" s="38">
        <f t="shared" si="21"/>
        <v>0</v>
      </c>
      <c r="AB243" s="38">
        <f t="shared" si="25"/>
        <v>0</v>
      </c>
      <c r="AC243" s="38">
        <f t="shared" si="26"/>
        <v>0</v>
      </c>
      <c r="AD243" s="38" t="str">
        <f t="shared" si="27"/>
        <v>000000000000</v>
      </c>
    </row>
    <row r="244" spans="1:30">
      <c r="A244" s="9" t="str">
        <f>IF('DATA ACCURATE'!A247&lt;&gt;"",'DATA ACCURATE'!A247,"")</f>
        <v/>
      </c>
      <c r="B244" s="9" t="str">
        <f>IF('DATA ACCURATE'!D247&lt;&gt;"",'DATA ACCURATE'!D247,"")</f>
        <v/>
      </c>
      <c r="C244" s="38" t="str">
        <f>IF($AD244="000000000000","",INDEX(DATABASE!$W$12:$W$71,MATCH($AD244,DATABASE!$V$12:$V$71,0)))</f>
        <v/>
      </c>
      <c r="D244" s="34" t="str">
        <f>IF(C244="","",IF(E244="",INDEX(DATABASE!$AF$13:$AF$62,MATCH($C244,DATABASE!$AC$13:$AC$62,0)),IF(E244="2x D11",INDEX(DATABASE!$AF$13:$AF$62,MATCH($C244,DATABASE!$AC$13:$AC$62,0))+2*DATABASE!$AF$62,IF(E244="3x D11",INDEX(DATABASE!$AF$13:$AF$62,MATCH($C244,DATABASE!$AC$13:$AC$62,0))+3*DATABASE!$AF$62,""))))</f>
        <v/>
      </c>
      <c r="E244" s="38" t="str">
        <f>IF(AND($K244="Y",$G244&lt;&gt;"UNYIL",$F244&lt;DATABASE!$O$8),"2x D11",IF(AND($K244="Y",$G244&lt;&gt;"UNYIL",$F244&gt;=DATABASE!$O$8),"3x D11",""))</f>
        <v/>
      </c>
      <c r="F244" s="9" t="str">
        <f>IF('DATA ACCURATE'!N247&lt;&gt;"",'DATA ACCURATE'!N247,"")</f>
        <v/>
      </c>
      <c r="G244" t="str">
        <f>IF(F244="","",IF(F244&lt;=DATABASE!$I$8,"UNYIL",IF(F244&lt;=DATABASE!$J$8,"KECIL",IF(F244&lt;DATABASE!$K$8,"TANGGUNG",IF(F244&gt;=DATABASE!$K$8,"BESAR","")))))</f>
        <v/>
      </c>
      <c r="H244" s="16" t="str">
        <f>IF('DATA ACCURATE'!J247&lt;&gt;"",'DATA ACCURATE'!J247,"")</f>
        <v/>
      </c>
      <c r="I244" s="35" t="str">
        <f>IF(B244&lt;&gt;"",IFERROR(VLOOKUP(B244,'DATA TIMBANGAN'!G:M,7,FALSE),VLOOKUP(B244,'DATA TIMBANGAN'!G:M,7)),"")</f>
        <v/>
      </c>
      <c r="J244" s="25" t="str">
        <f>IF(H244&lt;&gt;"",IFERROR(INDEX(DATABASE!$Z$19:$Z$38,MATCH(DATEVALUE(H244),DATABASE!$AA$19:$AA$38,0)),INDEX(DATABASE!$Z$12:$Z$18,MATCH(WEEKDAY(H244,2),DATABASE!$AA$12:$AA$18,0))),"")</f>
        <v/>
      </c>
      <c r="K244" s="25" t="str">
        <f>IF('DATA ACCURATE'!V247&lt;&gt;"",'DATA ACCURATE'!V247,"")</f>
        <v/>
      </c>
      <c r="L244" s="80" t="str">
        <f>IF($H244="","",IF(OR($J244="LIBUR",AND($L243="LIBUR",$O243=$O244)),"LIBUR",IF(AND(OR($L243="LUAR JAM KERJA 1",$L243="LUAR JAM KERJA 2"),OR(OR(AND($H243=$H244,AND(OR($I244&gt;DATABASE!$J$3,$I244&lt;DATABASE!$J$6),((DATEVALUE($H244)+$I244)-(DATEVALUE($H243)+$I243))&lt;DATABASE!$J$6)),AND($H243=$H244,$O243=$O244,OR($I244&gt;DATABASE!$J$6,$I244&lt;DATABASE!$J$3))),AND(($H244-$H243)=1,OR($I244&lt;DATABASE!$I$6,((DATEVALUE($H244)+$I244)-(DATEVALUE($H243)+$I243))&lt;DATABASE!$J$6))),$A244=$A243),"LUAR JAM KERJA 2",IF(AND(OR(WEEKDAY($H244,2)=1,WEEKDAY($H244,2)=2,WEEKDAY($H244,2)=3,WEEKDAY($H244,2)=4,WEEKDAY($H244,2)=5),$I244&lt;=DATABASE!$J$3,$I244&gt;=DATABASE!$I$3),"JAM KERJA",IF(AND(WEEKDAY($H244,2)=6,$I244&lt;=DATABASE!$J$4,$I244&gt;=DATABASE!$I$4),"JAM KERJA","LUAR JAM KERJA 1")))))</f>
        <v/>
      </c>
      <c r="M244" s="33" t="str">
        <f>IF('DATA ACCURATE'!T247&lt;&gt;"",IF('DATA ACCURATE'!T247&gt;100,'DATA ACCURATE'!T247/10,'DATA ACCURATE'!T247),"")</f>
        <v/>
      </c>
      <c r="N244" t="str">
        <f>IF(M244="","",IF(M244&lt;=DATABASE!$I$9,"LOKAL",IF(M244&lt;DATABASE!$J$9,"LUAR KOTA 1",IF($M244&gt;=DATABASE!$J$9,"LUAR KOTA 2",""))))</f>
        <v/>
      </c>
      <c r="O244" s="38" t="str">
        <f>IF('DATA ACCURATE'!L247&lt;&gt;"",'DATA ACCURATE'!L247,"")</f>
        <v/>
      </c>
      <c r="Q244" s="38">
        <f t="shared" si="22"/>
        <v>0</v>
      </c>
      <c r="R244" s="38">
        <f t="shared" si="22"/>
        <v>0</v>
      </c>
      <c r="S244" s="38">
        <f t="shared" si="22"/>
        <v>0</v>
      </c>
      <c r="T244" s="38">
        <f t="shared" si="20"/>
        <v>0</v>
      </c>
      <c r="U244" s="38">
        <f t="shared" si="23"/>
        <v>0</v>
      </c>
      <c r="V244" s="38">
        <f t="shared" si="23"/>
        <v>0</v>
      </c>
      <c r="W244" s="38">
        <f t="shared" si="23"/>
        <v>0</v>
      </c>
      <c r="X244" s="38">
        <f t="shared" si="24"/>
        <v>0</v>
      </c>
      <c r="Y244" s="38">
        <f t="shared" si="24"/>
        <v>0</v>
      </c>
      <c r="Z244" s="38">
        <f t="shared" si="24"/>
        <v>0</v>
      </c>
      <c r="AA244" s="38">
        <f t="shared" si="21"/>
        <v>0</v>
      </c>
      <c r="AB244" s="38">
        <f t="shared" si="25"/>
        <v>0</v>
      </c>
      <c r="AC244" s="38">
        <f t="shared" si="26"/>
        <v>0</v>
      </c>
      <c r="AD244" s="38" t="str">
        <f t="shared" si="27"/>
        <v>000000000000</v>
      </c>
    </row>
    <row r="245" spans="1:30">
      <c r="A245" s="9" t="str">
        <f>IF('DATA ACCURATE'!A248&lt;&gt;"",'DATA ACCURATE'!A248,"")</f>
        <v/>
      </c>
      <c r="B245" s="9" t="str">
        <f>IF('DATA ACCURATE'!D248&lt;&gt;"",'DATA ACCURATE'!D248,"")</f>
        <v/>
      </c>
      <c r="C245" s="38" t="str">
        <f>IF($AD245="000000000000","",INDEX(DATABASE!$W$12:$W$71,MATCH($AD245,DATABASE!$V$12:$V$71,0)))</f>
        <v/>
      </c>
      <c r="D245" s="34" t="str">
        <f>IF(C245="","",IF(E245="",INDEX(DATABASE!$AF$13:$AF$62,MATCH($C245,DATABASE!$AC$13:$AC$62,0)),IF(E245="2x D11",INDEX(DATABASE!$AF$13:$AF$62,MATCH($C245,DATABASE!$AC$13:$AC$62,0))+2*DATABASE!$AF$62,IF(E245="3x D11",INDEX(DATABASE!$AF$13:$AF$62,MATCH($C245,DATABASE!$AC$13:$AC$62,0))+3*DATABASE!$AF$62,""))))</f>
        <v/>
      </c>
      <c r="E245" s="38" t="str">
        <f>IF(AND($K245="Y",$G245&lt;&gt;"UNYIL",$F245&lt;DATABASE!$O$8),"2x D11",IF(AND($K245="Y",$G245&lt;&gt;"UNYIL",$F245&gt;=DATABASE!$O$8),"3x D11",""))</f>
        <v/>
      </c>
      <c r="F245" s="9" t="str">
        <f>IF('DATA ACCURATE'!N248&lt;&gt;"",'DATA ACCURATE'!N248,"")</f>
        <v/>
      </c>
      <c r="G245" t="str">
        <f>IF(F245="","",IF(F245&lt;=DATABASE!$I$8,"UNYIL",IF(F245&lt;=DATABASE!$J$8,"KECIL",IF(F245&lt;DATABASE!$K$8,"TANGGUNG",IF(F245&gt;=DATABASE!$K$8,"BESAR","")))))</f>
        <v/>
      </c>
      <c r="H245" s="16" t="str">
        <f>IF('DATA ACCURATE'!J248&lt;&gt;"",'DATA ACCURATE'!J248,"")</f>
        <v/>
      </c>
      <c r="I245" s="35" t="str">
        <f>IF(B245&lt;&gt;"",IFERROR(VLOOKUP(B245,'DATA TIMBANGAN'!G:M,7,FALSE),VLOOKUP(B245,'DATA TIMBANGAN'!G:M,7)),"")</f>
        <v/>
      </c>
      <c r="J245" s="25" t="str">
        <f>IF(H245&lt;&gt;"",IFERROR(INDEX(DATABASE!$Z$19:$Z$38,MATCH(DATEVALUE(H245),DATABASE!$AA$19:$AA$38,0)),INDEX(DATABASE!$Z$12:$Z$18,MATCH(WEEKDAY(H245,2),DATABASE!$AA$12:$AA$18,0))),"")</f>
        <v/>
      </c>
      <c r="K245" s="25" t="str">
        <f>IF('DATA ACCURATE'!V248&lt;&gt;"",'DATA ACCURATE'!V248,"")</f>
        <v/>
      </c>
      <c r="L245" s="80" t="str">
        <f>IF($H245="","",IF(OR($J245="LIBUR",AND($L244="LIBUR",$O244=$O245)),"LIBUR",IF(AND(OR($L244="LUAR JAM KERJA 1",$L244="LUAR JAM KERJA 2"),OR(OR(AND($H244=$H245,AND(OR($I245&gt;DATABASE!$J$3,$I245&lt;DATABASE!$J$6),((DATEVALUE($H245)+$I245)-(DATEVALUE($H244)+$I244))&lt;DATABASE!$J$6)),AND($H244=$H245,$O244=$O245,OR($I245&gt;DATABASE!$J$6,$I245&lt;DATABASE!$J$3))),AND(($H245-$H244)=1,OR($I245&lt;DATABASE!$I$6,((DATEVALUE($H245)+$I245)-(DATEVALUE($H244)+$I244))&lt;DATABASE!$J$6))),$A245=$A244),"LUAR JAM KERJA 2",IF(AND(OR(WEEKDAY($H245,2)=1,WEEKDAY($H245,2)=2,WEEKDAY($H245,2)=3,WEEKDAY($H245,2)=4,WEEKDAY($H245,2)=5),$I245&lt;=DATABASE!$J$3,$I245&gt;=DATABASE!$I$3),"JAM KERJA",IF(AND(WEEKDAY($H245,2)=6,$I245&lt;=DATABASE!$J$4,$I245&gt;=DATABASE!$I$4),"JAM KERJA","LUAR JAM KERJA 1")))))</f>
        <v/>
      </c>
      <c r="M245" s="33" t="str">
        <f>IF('DATA ACCURATE'!T248&lt;&gt;"",IF('DATA ACCURATE'!T248&gt;100,'DATA ACCURATE'!T248/10,'DATA ACCURATE'!T248),"")</f>
        <v/>
      </c>
      <c r="N245" t="str">
        <f>IF(M245="","",IF(M245&lt;=DATABASE!$I$9,"LOKAL",IF(M245&lt;DATABASE!$J$9,"LUAR KOTA 1",IF($M245&gt;=DATABASE!$J$9,"LUAR KOTA 2",""))))</f>
        <v/>
      </c>
      <c r="O245" s="38" t="str">
        <f>IF('DATA ACCURATE'!L248&lt;&gt;"",'DATA ACCURATE'!L248,"")</f>
        <v/>
      </c>
      <c r="Q245" s="38">
        <f t="shared" si="22"/>
        <v>0</v>
      </c>
      <c r="R245" s="38">
        <f t="shared" si="22"/>
        <v>0</v>
      </c>
      <c r="S245" s="38">
        <f t="shared" si="22"/>
        <v>0</v>
      </c>
      <c r="T245" s="38">
        <f t="shared" si="20"/>
        <v>0</v>
      </c>
      <c r="U245" s="38">
        <f t="shared" si="23"/>
        <v>0</v>
      </c>
      <c r="V245" s="38">
        <f t="shared" si="23"/>
        <v>0</v>
      </c>
      <c r="W245" s="38">
        <f t="shared" si="23"/>
        <v>0</v>
      </c>
      <c r="X245" s="38">
        <f t="shared" si="24"/>
        <v>0</v>
      </c>
      <c r="Y245" s="38">
        <f t="shared" si="24"/>
        <v>0</v>
      </c>
      <c r="Z245" s="38">
        <f t="shared" si="24"/>
        <v>0</v>
      </c>
      <c r="AA245" s="38">
        <f t="shared" si="21"/>
        <v>0</v>
      </c>
      <c r="AB245" s="38">
        <f t="shared" si="25"/>
        <v>0</v>
      </c>
      <c r="AC245" s="38">
        <f t="shared" si="26"/>
        <v>0</v>
      </c>
      <c r="AD245" s="38" t="str">
        <f t="shared" si="27"/>
        <v>000000000000</v>
      </c>
    </row>
    <row r="246" spans="1:30">
      <c r="A246" s="9" t="str">
        <f>IF('DATA ACCURATE'!A249&lt;&gt;"",'DATA ACCURATE'!A249,"")</f>
        <v/>
      </c>
      <c r="B246" s="9" t="str">
        <f>IF('DATA ACCURATE'!D249&lt;&gt;"",'DATA ACCURATE'!D249,"")</f>
        <v/>
      </c>
      <c r="C246" s="38" t="str">
        <f>IF($AD246="000000000000","",INDEX(DATABASE!$W$12:$W$71,MATCH($AD246,DATABASE!$V$12:$V$71,0)))</f>
        <v/>
      </c>
      <c r="D246" s="34" t="str">
        <f>IF(C246="","",IF(E246="",INDEX(DATABASE!$AF$13:$AF$62,MATCH($C246,DATABASE!$AC$13:$AC$62,0)),IF(E246="2x D11",INDEX(DATABASE!$AF$13:$AF$62,MATCH($C246,DATABASE!$AC$13:$AC$62,0))+2*DATABASE!$AF$62,IF(E246="3x D11",INDEX(DATABASE!$AF$13:$AF$62,MATCH($C246,DATABASE!$AC$13:$AC$62,0))+3*DATABASE!$AF$62,""))))</f>
        <v/>
      </c>
      <c r="E246" s="38" t="str">
        <f>IF(AND($K246="Y",$G246&lt;&gt;"UNYIL",$F246&lt;DATABASE!$O$8),"2x D11",IF(AND($K246="Y",$G246&lt;&gt;"UNYIL",$F246&gt;=DATABASE!$O$8),"3x D11",""))</f>
        <v/>
      </c>
      <c r="F246" s="9" t="str">
        <f>IF('DATA ACCURATE'!N249&lt;&gt;"",'DATA ACCURATE'!N249,"")</f>
        <v/>
      </c>
      <c r="G246" t="str">
        <f>IF(F246="","",IF(F246&lt;=DATABASE!$I$8,"UNYIL",IF(F246&lt;=DATABASE!$J$8,"KECIL",IF(F246&lt;DATABASE!$K$8,"TANGGUNG",IF(F246&gt;=DATABASE!$K$8,"BESAR","")))))</f>
        <v/>
      </c>
      <c r="H246" s="16" t="str">
        <f>IF('DATA ACCURATE'!J249&lt;&gt;"",'DATA ACCURATE'!J249,"")</f>
        <v/>
      </c>
      <c r="I246" s="35" t="str">
        <f>IF(B246&lt;&gt;"",IFERROR(VLOOKUP(B246,'DATA TIMBANGAN'!G:M,7,FALSE),VLOOKUP(B246,'DATA TIMBANGAN'!G:M,7)),"")</f>
        <v/>
      </c>
      <c r="J246" s="25" t="str">
        <f>IF(H246&lt;&gt;"",IFERROR(INDEX(DATABASE!$Z$19:$Z$38,MATCH(DATEVALUE(H246),DATABASE!$AA$19:$AA$38,0)),INDEX(DATABASE!$Z$12:$Z$18,MATCH(WEEKDAY(H246,2),DATABASE!$AA$12:$AA$18,0))),"")</f>
        <v/>
      </c>
      <c r="K246" s="25" t="str">
        <f>IF('DATA ACCURATE'!V249&lt;&gt;"",'DATA ACCURATE'!V249,"")</f>
        <v/>
      </c>
      <c r="L246" s="80" t="str">
        <f>IF($H246="","",IF(OR($J246="LIBUR",AND($L245="LIBUR",$O245=$O246)),"LIBUR",IF(AND(OR($L245="LUAR JAM KERJA 1",$L245="LUAR JAM KERJA 2"),OR(OR(AND($H245=$H246,AND(OR($I246&gt;DATABASE!$J$3,$I246&lt;DATABASE!$J$6),((DATEVALUE($H246)+$I246)-(DATEVALUE($H245)+$I245))&lt;DATABASE!$J$6)),AND($H245=$H246,$O245=$O246,OR($I246&gt;DATABASE!$J$6,$I246&lt;DATABASE!$J$3))),AND(($H246-$H245)=1,OR($I246&lt;DATABASE!$I$6,((DATEVALUE($H246)+$I246)-(DATEVALUE($H245)+$I245))&lt;DATABASE!$J$6))),$A246=$A245),"LUAR JAM KERJA 2",IF(AND(OR(WEEKDAY($H246,2)=1,WEEKDAY($H246,2)=2,WEEKDAY($H246,2)=3,WEEKDAY($H246,2)=4,WEEKDAY($H246,2)=5),$I246&lt;=DATABASE!$J$3,$I246&gt;=DATABASE!$I$3),"JAM KERJA",IF(AND(WEEKDAY($H246,2)=6,$I246&lt;=DATABASE!$J$4,$I246&gt;=DATABASE!$I$4),"JAM KERJA","LUAR JAM KERJA 1")))))</f>
        <v/>
      </c>
      <c r="M246" s="33" t="str">
        <f>IF('DATA ACCURATE'!T249&lt;&gt;"",IF('DATA ACCURATE'!T249&gt;100,'DATA ACCURATE'!T249/10,'DATA ACCURATE'!T249),"")</f>
        <v/>
      </c>
      <c r="N246" t="str">
        <f>IF(M246="","",IF(M246&lt;=DATABASE!$I$9,"LOKAL",IF(M246&lt;DATABASE!$J$9,"LUAR KOTA 1",IF($M246&gt;=DATABASE!$J$9,"LUAR KOTA 2",""))))</f>
        <v/>
      </c>
      <c r="O246" s="38" t="str">
        <f>IF('DATA ACCURATE'!L249&lt;&gt;"",'DATA ACCURATE'!L249,"")</f>
        <v/>
      </c>
      <c r="Q246" s="38">
        <f t="shared" si="22"/>
        <v>0</v>
      </c>
      <c r="R246" s="38">
        <f t="shared" si="22"/>
        <v>0</v>
      </c>
      <c r="S246" s="38">
        <f t="shared" si="22"/>
        <v>0</v>
      </c>
      <c r="T246" s="38">
        <f t="shared" si="20"/>
        <v>0</v>
      </c>
      <c r="U246" s="38">
        <f t="shared" si="23"/>
        <v>0</v>
      </c>
      <c r="V246" s="38">
        <f t="shared" si="23"/>
        <v>0</v>
      </c>
      <c r="W246" s="38">
        <f t="shared" si="23"/>
        <v>0</v>
      </c>
      <c r="X246" s="38">
        <f t="shared" si="24"/>
        <v>0</v>
      </c>
      <c r="Y246" s="38">
        <f t="shared" si="24"/>
        <v>0</v>
      </c>
      <c r="Z246" s="38">
        <f t="shared" si="24"/>
        <v>0</v>
      </c>
      <c r="AA246" s="38">
        <f t="shared" si="21"/>
        <v>0</v>
      </c>
      <c r="AB246" s="38">
        <f t="shared" si="25"/>
        <v>0</v>
      </c>
      <c r="AC246" s="38">
        <f t="shared" si="26"/>
        <v>0</v>
      </c>
      <c r="AD246" s="38" t="str">
        <f t="shared" si="27"/>
        <v>000000000000</v>
      </c>
    </row>
    <row r="247" spans="1:30">
      <c r="A247" s="9" t="str">
        <f>IF('DATA ACCURATE'!A250&lt;&gt;"",'DATA ACCURATE'!A250,"")</f>
        <v/>
      </c>
      <c r="B247" s="9" t="str">
        <f>IF('DATA ACCURATE'!D250&lt;&gt;"",'DATA ACCURATE'!D250,"")</f>
        <v/>
      </c>
      <c r="C247" s="38" t="str">
        <f>IF($AD247="000000000000","",INDEX(DATABASE!$W$12:$W$71,MATCH($AD247,DATABASE!$V$12:$V$71,0)))</f>
        <v/>
      </c>
      <c r="D247" s="34" t="str">
        <f>IF(C247="","",IF(E247="",INDEX(DATABASE!$AF$13:$AF$62,MATCH($C247,DATABASE!$AC$13:$AC$62,0)),IF(E247="2x D11",INDEX(DATABASE!$AF$13:$AF$62,MATCH($C247,DATABASE!$AC$13:$AC$62,0))+2*DATABASE!$AF$62,IF(E247="3x D11",INDEX(DATABASE!$AF$13:$AF$62,MATCH($C247,DATABASE!$AC$13:$AC$62,0))+3*DATABASE!$AF$62,""))))</f>
        <v/>
      </c>
      <c r="E247" s="38" t="str">
        <f>IF(AND($K247="Y",$G247&lt;&gt;"UNYIL",$F247&lt;DATABASE!$O$8),"2x D11",IF(AND($K247="Y",$G247&lt;&gt;"UNYIL",$F247&gt;=DATABASE!$O$8),"3x D11",""))</f>
        <v/>
      </c>
      <c r="F247" s="9" t="str">
        <f>IF('DATA ACCURATE'!N250&lt;&gt;"",'DATA ACCURATE'!N250,"")</f>
        <v/>
      </c>
      <c r="G247" t="str">
        <f>IF(F247="","",IF(F247&lt;=DATABASE!$I$8,"UNYIL",IF(F247&lt;=DATABASE!$J$8,"KECIL",IF(F247&lt;DATABASE!$K$8,"TANGGUNG",IF(F247&gt;=DATABASE!$K$8,"BESAR","")))))</f>
        <v/>
      </c>
      <c r="H247" s="16" t="str">
        <f>IF('DATA ACCURATE'!J250&lt;&gt;"",'DATA ACCURATE'!J250,"")</f>
        <v/>
      </c>
      <c r="I247" s="35" t="str">
        <f>IF(B247&lt;&gt;"",IFERROR(VLOOKUP(B247,'DATA TIMBANGAN'!G:M,7,FALSE),VLOOKUP(B247,'DATA TIMBANGAN'!G:M,7)),"")</f>
        <v/>
      </c>
      <c r="J247" s="25" t="str">
        <f>IF(H247&lt;&gt;"",IFERROR(INDEX(DATABASE!$Z$19:$Z$38,MATCH(DATEVALUE(H247),DATABASE!$AA$19:$AA$38,0)),INDEX(DATABASE!$Z$12:$Z$18,MATCH(WEEKDAY(H247,2),DATABASE!$AA$12:$AA$18,0))),"")</f>
        <v/>
      </c>
      <c r="K247" s="25" t="str">
        <f>IF('DATA ACCURATE'!V250&lt;&gt;"",'DATA ACCURATE'!V250,"")</f>
        <v/>
      </c>
      <c r="L247" s="80" t="str">
        <f>IF($H247="","",IF(OR($J247="LIBUR",AND($L246="LIBUR",$O246=$O247)),"LIBUR",IF(AND(OR($L246="LUAR JAM KERJA 1",$L246="LUAR JAM KERJA 2"),OR(OR(AND($H246=$H247,AND(OR($I247&gt;DATABASE!$J$3,$I247&lt;DATABASE!$J$6),((DATEVALUE($H247)+$I247)-(DATEVALUE($H246)+$I246))&lt;DATABASE!$J$6)),AND($H246=$H247,$O246=$O247,OR($I247&gt;DATABASE!$J$6,$I247&lt;DATABASE!$J$3))),AND(($H247-$H246)=1,OR($I247&lt;DATABASE!$I$6,((DATEVALUE($H247)+$I247)-(DATEVALUE($H246)+$I246))&lt;DATABASE!$J$6))),$A247=$A246),"LUAR JAM KERJA 2",IF(AND(OR(WEEKDAY($H247,2)=1,WEEKDAY($H247,2)=2,WEEKDAY($H247,2)=3,WEEKDAY($H247,2)=4,WEEKDAY($H247,2)=5),$I247&lt;=DATABASE!$J$3,$I247&gt;=DATABASE!$I$3),"JAM KERJA",IF(AND(WEEKDAY($H247,2)=6,$I247&lt;=DATABASE!$J$4,$I247&gt;=DATABASE!$I$4),"JAM KERJA","LUAR JAM KERJA 1")))))</f>
        <v/>
      </c>
      <c r="M247" s="33" t="str">
        <f>IF('DATA ACCURATE'!T250&lt;&gt;"",IF('DATA ACCURATE'!T250&gt;100,'DATA ACCURATE'!T250/10,'DATA ACCURATE'!T250),"")</f>
        <v/>
      </c>
      <c r="N247" t="str">
        <f>IF(M247="","",IF(M247&lt;=DATABASE!$I$9,"LOKAL",IF(M247&lt;DATABASE!$J$9,"LUAR KOTA 1",IF($M247&gt;=DATABASE!$J$9,"LUAR KOTA 2",""))))</f>
        <v/>
      </c>
      <c r="O247" s="38" t="str">
        <f>IF('DATA ACCURATE'!L250&lt;&gt;"",'DATA ACCURATE'!L250,"")</f>
        <v/>
      </c>
      <c r="Q247" s="38">
        <f t="shared" si="22"/>
        <v>0</v>
      </c>
      <c r="R247" s="38">
        <f t="shared" si="22"/>
        <v>0</v>
      </c>
      <c r="S247" s="38">
        <f t="shared" si="22"/>
        <v>0</v>
      </c>
      <c r="T247" s="38">
        <f t="shared" si="20"/>
        <v>0</v>
      </c>
      <c r="U247" s="38">
        <f t="shared" si="23"/>
        <v>0</v>
      </c>
      <c r="V247" s="38">
        <f t="shared" si="23"/>
        <v>0</v>
      </c>
      <c r="W247" s="38">
        <f t="shared" si="23"/>
        <v>0</v>
      </c>
      <c r="X247" s="38">
        <f t="shared" si="24"/>
        <v>0</v>
      </c>
      <c r="Y247" s="38">
        <f t="shared" si="24"/>
        <v>0</v>
      </c>
      <c r="Z247" s="38">
        <f t="shared" si="24"/>
        <v>0</v>
      </c>
      <c r="AA247" s="38">
        <f t="shared" si="21"/>
        <v>0</v>
      </c>
      <c r="AB247" s="38">
        <f t="shared" si="25"/>
        <v>0</v>
      </c>
      <c r="AC247" s="38">
        <f t="shared" si="26"/>
        <v>0</v>
      </c>
      <c r="AD247" s="38" t="str">
        <f t="shared" si="27"/>
        <v>000000000000</v>
      </c>
    </row>
    <row r="248" spans="1:30">
      <c r="A248" s="9" t="str">
        <f>IF('DATA ACCURATE'!A251&lt;&gt;"",'DATA ACCURATE'!A251,"")</f>
        <v/>
      </c>
      <c r="B248" s="9" t="str">
        <f>IF('DATA ACCURATE'!D251&lt;&gt;"",'DATA ACCURATE'!D251,"")</f>
        <v/>
      </c>
      <c r="C248" s="38" t="str">
        <f>IF($AD248="000000000000","",INDEX(DATABASE!$W$12:$W$71,MATCH($AD248,DATABASE!$V$12:$V$71,0)))</f>
        <v/>
      </c>
      <c r="D248" s="34" t="str">
        <f>IF(C248="","",IF(E248="",INDEX(DATABASE!$AF$13:$AF$62,MATCH($C248,DATABASE!$AC$13:$AC$62,0)),IF(E248="2x D11",INDEX(DATABASE!$AF$13:$AF$62,MATCH($C248,DATABASE!$AC$13:$AC$62,0))+2*DATABASE!$AF$62,IF(E248="3x D11",INDEX(DATABASE!$AF$13:$AF$62,MATCH($C248,DATABASE!$AC$13:$AC$62,0))+3*DATABASE!$AF$62,""))))</f>
        <v/>
      </c>
      <c r="E248" s="38" t="str">
        <f>IF(AND($K248="Y",$G248&lt;&gt;"UNYIL",$F248&lt;DATABASE!$O$8),"2x D11",IF(AND($K248="Y",$G248&lt;&gt;"UNYIL",$F248&gt;=DATABASE!$O$8),"3x D11",""))</f>
        <v/>
      </c>
      <c r="F248" s="9" t="str">
        <f>IF('DATA ACCURATE'!N251&lt;&gt;"",'DATA ACCURATE'!N251,"")</f>
        <v/>
      </c>
      <c r="G248" t="str">
        <f>IF(F248="","",IF(F248&lt;=DATABASE!$I$8,"UNYIL",IF(F248&lt;=DATABASE!$J$8,"KECIL",IF(F248&lt;DATABASE!$K$8,"TANGGUNG",IF(F248&gt;=DATABASE!$K$8,"BESAR","")))))</f>
        <v/>
      </c>
      <c r="H248" s="16" t="str">
        <f>IF('DATA ACCURATE'!J251&lt;&gt;"",'DATA ACCURATE'!J251,"")</f>
        <v/>
      </c>
      <c r="I248" s="35" t="str">
        <f>IF(B248&lt;&gt;"",IFERROR(VLOOKUP(B248,'DATA TIMBANGAN'!G:M,7,FALSE),VLOOKUP(B248,'DATA TIMBANGAN'!G:M,7)),"")</f>
        <v/>
      </c>
      <c r="J248" s="25" t="str">
        <f>IF(H248&lt;&gt;"",IFERROR(INDEX(DATABASE!$Z$19:$Z$38,MATCH(DATEVALUE(H248),DATABASE!$AA$19:$AA$38,0)),INDEX(DATABASE!$Z$12:$Z$18,MATCH(WEEKDAY(H248,2),DATABASE!$AA$12:$AA$18,0))),"")</f>
        <v/>
      </c>
      <c r="K248" s="25" t="str">
        <f>IF('DATA ACCURATE'!V251&lt;&gt;"",'DATA ACCURATE'!V251,"")</f>
        <v/>
      </c>
      <c r="L248" s="80" t="str">
        <f>IF($H248="","",IF(OR($J248="LIBUR",AND($L247="LIBUR",$O247=$O248)),"LIBUR",IF(AND(OR($L247="LUAR JAM KERJA 1",$L247="LUAR JAM KERJA 2"),OR(OR(AND($H247=$H248,AND(OR($I248&gt;DATABASE!$J$3,$I248&lt;DATABASE!$J$6),((DATEVALUE($H248)+$I248)-(DATEVALUE($H247)+$I247))&lt;DATABASE!$J$6)),AND($H247=$H248,$O247=$O248,OR($I248&gt;DATABASE!$J$6,$I248&lt;DATABASE!$J$3))),AND(($H248-$H247)=1,OR($I248&lt;DATABASE!$I$6,((DATEVALUE($H248)+$I248)-(DATEVALUE($H247)+$I247))&lt;DATABASE!$J$6))),$A248=$A247),"LUAR JAM KERJA 2",IF(AND(OR(WEEKDAY($H248,2)=1,WEEKDAY($H248,2)=2,WEEKDAY($H248,2)=3,WEEKDAY($H248,2)=4,WEEKDAY($H248,2)=5),$I248&lt;=DATABASE!$J$3,$I248&gt;=DATABASE!$I$3),"JAM KERJA",IF(AND(WEEKDAY($H248,2)=6,$I248&lt;=DATABASE!$J$4,$I248&gt;=DATABASE!$I$4),"JAM KERJA","LUAR JAM KERJA 1")))))</f>
        <v/>
      </c>
      <c r="M248" s="33" t="str">
        <f>IF('DATA ACCURATE'!T251&lt;&gt;"",IF('DATA ACCURATE'!T251&gt;100,'DATA ACCURATE'!T251/10,'DATA ACCURATE'!T251),"")</f>
        <v/>
      </c>
      <c r="N248" t="str">
        <f>IF(M248="","",IF(M248&lt;=DATABASE!$I$9,"LOKAL",IF(M248&lt;DATABASE!$J$9,"LUAR KOTA 1",IF($M248&gt;=DATABASE!$J$9,"LUAR KOTA 2",""))))</f>
        <v/>
      </c>
      <c r="O248" s="38" t="str">
        <f>IF('DATA ACCURATE'!L251&lt;&gt;"",'DATA ACCURATE'!L251,"")</f>
        <v/>
      </c>
      <c r="Q248" s="38">
        <f t="shared" si="22"/>
        <v>0</v>
      </c>
      <c r="R248" s="38">
        <f t="shared" si="22"/>
        <v>0</v>
      </c>
      <c r="S248" s="38">
        <f t="shared" si="22"/>
        <v>0</v>
      </c>
      <c r="T248" s="38">
        <f t="shared" si="20"/>
        <v>0</v>
      </c>
      <c r="U248" s="38">
        <f t="shared" si="23"/>
        <v>0</v>
      </c>
      <c r="V248" s="38">
        <f t="shared" si="23"/>
        <v>0</v>
      </c>
      <c r="W248" s="38">
        <f t="shared" si="23"/>
        <v>0</v>
      </c>
      <c r="X248" s="38">
        <f t="shared" si="24"/>
        <v>0</v>
      </c>
      <c r="Y248" s="38">
        <f t="shared" si="24"/>
        <v>0</v>
      </c>
      <c r="Z248" s="38">
        <f t="shared" si="24"/>
        <v>0</v>
      </c>
      <c r="AA248" s="38">
        <f t="shared" si="21"/>
        <v>0</v>
      </c>
      <c r="AB248" s="38">
        <f t="shared" si="25"/>
        <v>0</v>
      </c>
      <c r="AC248" s="38">
        <f t="shared" si="26"/>
        <v>0</v>
      </c>
      <c r="AD248" s="38" t="str">
        <f t="shared" si="27"/>
        <v>000000000000</v>
      </c>
    </row>
    <row r="249" spans="1:30">
      <c r="A249" s="9" t="str">
        <f>IF('DATA ACCURATE'!A252&lt;&gt;"",'DATA ACCURATE'!A252,"")</f>
        <v/>
      </c>
      <c r="B249" s="9" t="str">
        <f>IF('DATA ACCURATE'!D252&lt;&gt;"",'DATA ACCURATE'!D252,"")</f>
        <v/>
      </c>
      <c r="C249" s="38" t="str">
        <f>IF($AD249="000000000000","",INDEX(DATABASE!$W$12:$W$71,MATCH($AD249,DATABASE!$V$12:$V$71,0)))</f>
        <v/>
      </c>
      <c r="D249" s="34" t="str">
        <f>IF(C249="","",IF(E249="",INDEX(DATABASE!$AF$13:$AF$62,MATCH($C249,DATABASE!$AC$13:$AC$62,0)),IF(E249="2x D11",INDEX(DATABASE!$AF$13:$AF$62,MATCH($C249,DATABASE!$AC$13:$AC$62,0))+2*DATABASE!$AF$62,IF(E249="3x D11",INDEX(DATABASE!$AF$13:$AF$62,MATCH($C249,DATABASE!$AC$13:$AC$62,0))+3*DATABASE!$AF$62,""))))</f>
        <v/>
      </c>
      <c r="E249" s="38" t="str">
        <f>IF(AND($K249="Y",$G249&lt;&gt;"UNYIL",$F249&lt;DATABASE!$O$8),"2x D11",IF(AND($K249="Y",$G249&lt;&gt;"UNYIL",$F249&gt;=DATABASE!$O$8),"3x D11",""))</f>
        <v/>
      </c>
      <c r="F249" s="9" t="str">
        <f>IF('DATA ACCURATE'!N252&lt;&gt;"",'DATA ACCURATE'!N252,"")</f>
        <v/>
      </c>
      <c r="G249" t="str">
        <f>IF(F249="","",IF(F249&lt;=DATABASE!$I$8,"UNYIL",IF(F249&lt;=DATABASE!$J$8,"KECIL",IF(F249&lt;DATABASE!$K$8,"TANGGUNG",IF(F249&gt;=DATABASE!$K$8,"BESAR","")))))</f>
        <v/>
      </c>
      <c r="H249" s="16" t="str">
        <f>IF('DATA ACCURATE'!J252&lt;&gt;"",'DATA ACCURATE'!J252,"")</f>
        <v/>
      </c>
      <c r="I249" s="35" t="str">
        <f>IF(B249&lt;&gt;"",IFERROR(VLOOKUP(B249,'DATA TIMBANGAN'!G:M,7,FALSE),VLOOKUP(B249,'DATA TIMBANGAN'!G:M,7)),"")</f>
        <v/>
      </c>
      <c r="J249" s="25" t="str">
        <f>IF(H249&lt;&gt;"",IFERROR(INDEX(DATABASE!$Z$19:$Z$38,MATCH(DATEVALUE(H249),DATABASE!$AA$19:$AA$38,0)),INDEX(DATABASE!$Z$12:$Z$18,MATCH(WEEKDAY(H249,2),DATABASE!$AA$12:$AA$18,0))),"")</f>
        <v/>
      </c>
      <c r="K249" s="25" t="str">
        <f>IF('DATA ACCURATE'!V252&lt;&gt;"",'DATA ACCURATE'!V252,"")</f>
        <v/>
      </c>
      <c r="L249" s="80" t="str">
        <f>IF($H249="","",IF(OR($J249="LIBUR",AND($L248="LIBUR",$O248=$O249)),"LIBUR",IF(AND(OR($L248="LUAR JAM KERJA 1",$L248="LUAR JAM KERJA 2"),OR(OR(AND($H248=$H249,AND(OR($I249&gt;DATABASE!$J$3,$I249&lt;DATABASE!$J$6),((DATEVALUE($H249)+$I249)-(DATEVALUE($H248)+$I248))&lt;DATABASE!$J$6)),AND($H248=$H249,$O248=$O249,OR($I249&gt;DATABASE!$J$6,$I249&lt;DATABASE!$J$3))),AND(($H249-$H248)=1,OR($I249&lt;DATABASE!$I$6,((DATEVALUE($H249)+$I249)-(DATEVALUE($H248)+$I248))&lt;DATABASE!$J$6))),$A249=$A248),"LUAR JAM KERJA 2",IF(AND(OR(WEEKDAY($H249,2)=1,WEEKDAY($H249,2)=2,WEEKDAY($H249,2)=3,WEEKDAY($H249,2)=4,WEEKDAY($H249,2)=5),$I249&lt;=DATABASE!$J$3,$I249&gt;=DATABASE!$I$3),"JAM KERJA",IF(AND(WEEKDAY($H249,2)=6,$I249&lt;=DATABASE!$J$4,$I249&gt;=DATABASE!$I$4),"JAM KERJA","LUAR JAM KERJA 1")))))</f>
        <v/>
      </c>
      <c r="M249" s="33" t="str">
        <f>IF('DATA ACCURATE'!T252&lt;&gt;"",IF('DATA ACCURATE'!T252&gt;100,'DATA ACCURATE'!T252/10,'DATA ACCURATE'!T252),"")</f>
        <v/>
      </c>
      <c r="N249" t="str">
        <f>IF(M249="","",IF(M249&lt;=DATABASE!$I$9,"LOKAL",IF(M249&lt;DATABASE!$J$9,"LUAR KOTA 1",IF($M249&gt;=DATABASE!$J$9,"LUAR KOTA 2",""))))</f>
        <v/>
      </c>
      <c r="O249" s="38" t="str">
        <f>IF('DATA ACCURATE'!L252&lt;&gt;"",'DATA ACCURATE'!L252,"")</f>
        <v/>
      </c>
      <c r="Q249" s="38">
        <f t="shared" si="22"/>
        <v>0</v>
      </c>
      <c r="R249" s="38">
        <f t="shared" si="22"/>
        <v>0</v>
      </c>
      <c r="S249" s="38">
        <f t="shared" si="22"/>
        <v>0</v>
      </c>
      <c r="T249" s="38">
        <f t="shared" si="20"/>
        <v>0</v>
      </c>
      <c r="U249" s="38">
        <f t="shared" si="23"/>
        <v>0</v>
      </c>
      <c r="V249" s="38">
        <f t="shared" si="23"/>
        <v>0</v>
      </c>
      <c r="W249" s="38">
        <f t="shared" si="23"/>
        <v>0</v>
      </c>
      <c r="X249" s="38">
        <f t="shared" si="24"/>
        <v>0</v>
      </c>
      <c r="Y249" s="38">
        <f t="shared" si="24"/>
        <v>0</v>
      </c>
      <c r="Z249" s="38">
        <f t="shared" si="24"/>
        <v>0</v>
      </c>
      <c r="AA249" s="38">
        <f t="shared" si="21"/>
        <v>0</v>
      </c>
      <c r="AB249" s="38">
        <f t="shared" si="25"/>
        <v>0</v>
      </c>
      <c r="AC249" s="38">
        <f t="shared" si="26"/>
        <v>0</v>
      </c>
      <c r="AD249" s="38" t="str">
        <f t="shared" si="27"/>
        <v>000000000000</v>
      </c>
    </row>
    <row r="250" spans="1:30">
      <c r="A250" s="9" t="str">
        <f>IF('DATA ACCURATE'!A253&lt;&gt;"",'DATA ACCURATE'!A253,"")</f>
        <v/>
      </c>
      <c r="B250" s="9" t="str">
        <f>IF('DATA ACCURATE'!D253&lt;&gt;"",'DATA ACCURATE'!D253,"")</f>
        <v/>
      </c>
      <c r="C250" s="38" t="str">
        <f>IF($AD250="000000000000","",INDEX(DATABASE!$W$12:$W$71,MATCH($AD250,DATABASE!$V$12:$V$71,0)))</f>
        <v/>
      </c>
      <c r="D250" s="34" t="str">
        <f>IF(C250="","",IF(E250="",INDEX(DATABASE!$AF$13:$AF$62,MATCH($C250,DATABASE!$AC$13:$AC$62,0)),IF(E250="2x D11",INDEX(DATABASE!$AF$13:$AF$62,MATCH($C250,DATABASE!$AC$13:$AC$62,0))+2*DATABASE!$AF$62,IF(E250="3x D11",INDEX(DATABASE!$AF$13:$AF$62,MATCH($C250,DATABASE!$AC$13:$AC$62,0))+3*DATABASE!$AF$62,""))))</f>
        <v/>
      </c>
      <c r="E250" s="38" t="str">
        <f>IF(AND($K250="Y",$G250&lt;&gt;"UNYIL",$F250&lt;DATABASE!$O$8),"2x D11",IF(AND($K250="Y",$G250&lt;&gt;"UNYIL",$F250&gt;=DATABASE!$O$8),"3x D11",""))</f>
        <v/>
      </c>
      <c r="F250" s="9" t="str">
        <f>IF('DATA ACCURATE'!N253&lt;&gt;"",'DATA ACCURATE'!N253,"")</f>
        <v/>
      </c>
      <c r="G250" t="str">
        <f>IF(F250="","",IF(F250&lt;=DATABASE!$I$8,"UNYIL",IF(F250&lt;=DATABASE!$J$8,"KECIL",IF(F250&lt;DATABASE!$K$8,"TANGGUNG",IF(F250&gt;=DATABASE!$K$8,"BESAR","")))))</f>
        <v/>
      </c>
      <c r="H250" s="16" t="str">
        <f>IF('DATA ACCURATE'!J253&lt;&gt;"",'DATA ACCURATE'!J253,"")</f>
        <v/>
      </c>
      <c r="I250" s="35" t="str">
        <f>IF(B250&lt;&gt;"",IFERROR(VLOOKUP(B250,'DATA TIMBANGAN'!G:M,7,FALSE),VLOOKUP(B250,'DATA TIMBANGAN'!G:M,7)),"")</f>
        <v/>
      </c>
      <c r="J250" s="25" t="str">
        <f>IF(H250&lt;&gt;"",IFERROR(INDEX(DATABASE!$Z$19:$Z$38,MATCH(DATEVALUE(H250),DATABASE!$AA$19:$AA$38,0)),INDEX(DATABASE!$Z$12:$Z$18,MATCH(WEEKDAY(H250,2),DATABASE!$AA$12:$AA$18,0))),"")</f>
        <v/>
      </c>
      <c r="K250" s="25" t="str">
        <f>IF('DATA ACCURATE'!V253&lt;&gt;"",'DATA ACCURATE'!V253,"")</f>
        <v/>
      </c>
      <c r="L250" s="80" t="str">
        <f>IF($H250="","",IF(OR($J250="LIBUR",AND($L249="LIBUR",$O249=$O250)),"LIBUR",IF(AND(OR($L249="LUAR JAM KERJA 1",$L249="LUAR JAM KERJA 2"),OR(OR(AND($H249=$H250,AND(OR($I250&gt;DATABASE!$J$3,$I250&lt;DATABASE!$J$6),((DATEVALUE($H250)+$I250)-(DATEVALUE($H249)+$I249))&lt;DATABASE!$J$6)),AND($H249=$H250,$O249=$O250,OR($I250&gt;DATABASE!$J$6,$I250&lt;DATABASE!$J$3))),AND(($H250-$H249)=1,OR($I250&lt;DATABASE!$I$6,((DATEVALUE($H250)+$I250)-(DATEVALUE($H249)+$I249))&lt;DATABASE!$J$6))),$A250=$A249),"LUAR JAM KERJA 2",IF(AND(OR(WEEKDAY($H250,2)=1,WEEKDAY($H250,2)=2,WEEKDAY($H250,2)=3,WEEKDAY($H250,2)=4,WEEKDAY($H250,2)=5),$I250&lt;=DATABASE!$J$3,$I250&gt;=DATABASE!$I$3),"JAM KERJA",IF(AND(WEEKDAY($H250,2)=6,$I250&lt;=DATABASE!$J$4,$I250&gt;=DATABASE!$I$4),"JAM KERJA","LUAR JAM KERJA 1")))))</f>
        <v/>
      </c>
      <c r="M250" s="33" t="str">
        <f>IF('DATA ACCURATE'!T253&lt;&gt;"",IF('DATA ACCURATE'!T253&gt;100,'DATA ACCURATE'!T253/10,'DATA ACCURATE'!T253),"")</f>
        <v/>
      </c>
      <c r="N250" t="str">
        <f>IF(M250="","",IF(M250&lt;=DATABASE!$I$9,"LOKAL",IF(M250&lt;DATABASE!$J$9,"LUAR KOTA 1",IF($M250&gt;=DATABASE!$J$9,"LUAR KOTA 2",""))))</f>
        <v/>
      </c>
      <c r="O250" s="38" t="str">
        <f>IF('DATA ACCURATE'!L253&lt;&gt;"",'DATA ACCURATE'!L253,"")</f>
        <v/>
      </c>
      <c r="Q250" s="38">
        <f t="shared" si="22"/>
        <v>0</v>
      </c>
      <c r="R250" s="38">
        <f t="shared" si="22"/>
        <v>0</v>
      </c>
      <c r="S250" s="38">
        <f t="shared" si="22"/>
        <v>0</v>
      </c>
      <c r="T250" s="38">
        <f t="shared" si="20"/>
        <v>0</v>
      </c>
      <c r="U250" s="38">
        <f t="shared" si="23"/>
        <v>0</v>
      </c>
      <c r="V250" s="38">
        <f t="shared" si="23"/>
        <v>0</v>
      </c>
      <c r="W250" s="38">
        <f t="shared" si="23"/>
        <v>0</v>
      </c>
      <c r="X250" s="38">
        <f t="shared" si="24"/>
        <v>0</v>
      </c>
      <c r="Y250" s="38">
        <f t="shared" si="24"/>
        <v>0</v>
      </c>
      <c r="Z250" s="38">
        <f t="shared" si="24"/>
        <v>0</v>
      </c>
      <c r="AA250" s="38">
        <f t="shared" si="21"/>
        <v>0</v>
      </c>
      <c r="AB250" s="38">
        <f t="shared" si="25"/>
        <v>0</v>
      </c>
      <c r="AC250" s="38">
        <f t="shared" si="26"/>
        <v>0</v>
      </c>
      <c r="AD250" s="38" t="str">
        <f t="shared" si="27"/>
        <v>000000000000</v>
      </c>
    </row>
    <row r="251" spans="1:30">
      <c r="A251" s="9" t="str">
        <f>IF('DATA ACCURATE'!A254&lt;&gt;"",'DATA ACCURATE'!A254,"")</f>
        <v/>
      </c>
      <c r="B251" s="9" t="str">
        <f>IF('DATA ACCURATE'!D254&lt;&gt;"",'DATA ACCURATE'!D254,"")</f>
        <v/>
      </c>
      <c r="C251" s="38" t="str">
        <f>IF($AD251="000000000000","",INDEX(DATABASE!$W$12:$W$71,MATCH($AD251,DATABASE!$V$12:$V$71,0)))</f>
        <v/>
      </c>
      <c r="D251" s="34" t="str">
        <f>IF(C251="","",IF(E251="",INDEX(DATABASE!$AF$13:$AF$62,MATCH($C251,DATABASE!$AC$13:$AC$62,0)),IF(E251="2x D11",INDEX(DATABASE!$AF$13:$AF$62,MATCH($C251,DATABASE!$AC$13:$AC$62,0))+2*DATABASE!$AF$62,IF(E251="3x D11",INDEX(DATABASE!$AF$13:$AF$62,MATCH($C251,DATABASE!$AC$13:$AC$62,0))+3*DATABASE!$AF$62,""))))</f>
        <v/>
      </c>
      <c r="E251" s="38" t="str">
        <f>IF(AND($K251="Y",$G251&lt;&gt;"UNYIL",$F251&lt;DATABASE!$O$8),"2x D11",IF(AND($K251="Y",$G251&lt;&gt;"UNYIL",$F251&gt;=DATABASE!$O$8),"3x D11",""))</f>
        <v/>
      </c>
      <c r="F251" s="9" t="str">
        <f>IF('DATA ACCURATE'!N254&lt;&gt;"",'DATA ACCURATE'!N254,"")</f>
        <v/>
      </c>
      <c r="G251" t="str">
        <f>IF(F251="","",IF(F251&lt;=DATABASE!$I$8,"UNYIL",IF(F251&lt;=DATABASE!$J$8,"KECIL",IF(F251&lt;DATABASE!$K$8,"TANGGUNG",IF(F251&gt;=DATABASE!$K$8,"BESAR","")))))</f>
        <v/>
      </c>
      <c r="H251" s="16" t="str">
        <f>IF('DATA ACCURATE'!J254&lt;&gt;"",'DATA ACCURATE'!J254,"")</f>
        <v/>
      </c>
      <c r="I251" s="35" t="str">
        <f>IF(B251&lt;&gt;"",IFERROR(VLOOKUP(B251,'DATA TIMBANGAN'!G:M,7,FALSE),VLOOKUP(B251,'DATA TIMBANGAN'!G:M,7)),"")</f>
        <v/>
      </c>
      <c r="J251" s="25" t="str">
        <f>IF(H251&lt;&gt;"",IFERROR(INDEX(DATABASE!$Z$19:$Z$38,MATCH(DATEVALUE(H251),DATABASE!$AA$19:$AA$38,0)),INDEX(DATABASE!$Z$12:$Z$18,MATCH(WEEKDAY(H251,2),DATABASE!$AA$12:$AA$18,0))),"")</f>
        <v/>
      </c>
      <c r="K251" s="25" t="str">
        <f>IF('DATA ACCURATE'!V254&lt;&gt;"",'DATA ACCURATE'!V254,"")</f>
        <v/>
      </c>
      <c r="L251" s="80" t="str">
        <f>IF($H251="","",IF(OR($J251="LIBUR",AND($L250="LIBUR",$O250=$O251)),"LIBUR",IF(AND(OR($L250="LUAR JAM KERJA 1",$L250="LUAR JAM KERJA 2"),OR(OR(AND($H250=$H251,AND(OR($I251&gt;DATABASE!$J$3,$I251&lt;DATABASE!$J$6),((DATEVALUE($H251)+$I251)-(DATEVALUE($H250)+$I250))&lt;DATABASE!$J$6)),AND($H250=$H251,$O250=$O251,OR($I251&gt;DATABASE!$J$6,$I251&lt;DATABASE!$J$3))),AND(($H251-$H250)=1,OR($I251&lt;DATABASE!$I$6,((DATEVALUE($H251)+$I251)-(DATEVALUE($H250)+$I250))&lt;DATABASE!$J$6))),$A251=$A250),"LUAR JAM KERJA 2",IF(AND(OR(WEEKDAY($H251,2)=1,WEEKDAY($H251,2)=2,WEEKDAY($H251,2)=3,WEEKDAY($H251,2)=4,WEEKDAY($H251,2)=5),$I251&lt;=DATABASE!$J$3,$I251&gt;=DATABASE!$I$3),"JAM KERJA",IF(AND(WEEKDAY($H251,2)=6,$I251&lt;=DATABASE!$J$4,$I251&gt;=DATABASE!$I$4),"JAM KERJA","LUAR JAM KERJA 1")))))</f>
        <v/>
      </c>
      <c r="M251" s="33" t="str">
        <f>IF('DATA ACCURATE'!T254&lt;&gt;"",IF('DATA ACCURATE'!T254&gt;100,'DATA ACCURATE'!T254/10,'DATA ACCURATE'!T254),"")</f>
        <v/>
      </c>
      <c r="N251" t="str">
        <f>IF(M251="","",IF(M251&lt;=DATABASE!$I$9,"LOKAL",IF(M251&lt;DATABASE!$J$9,"LUAR KOTA 1",IF($M251&gt;=DATABASE!$J$9,"LUAR KOTA 2",""))))</f>
        <v/>
      </c>
      <c r="O251" s="38" t="str">
        <f>IF('DATA ACCURATE'!L254&lt;&gt;"",'DATA ACCURATE'!L254,"")</f>
        <v/>
      </c>
      <c r="Q251" s="38">
        <f t="shared" si="22"/>
        <v>0</v>
      </c>
      <c r="R251" s="38">
        <f t="shared" si="22"/>
        <v>0</v>
      </c>
      <c r="S251" s="38">
        <f t="shared" si="22"/>
        <v>0</v>
      </c>
      <c r="T251" s="38">
        <f t="shared" si="20"/>
        <v>0</v>
      </c>
      <c r="U251" s="38">
        <f t="shared" si="23"/>
        <v>0</v>
      </c>
      <c r="V251" s="38">
        <f t="shared" si="23"/>
        <v>0</v>
      </c>
      <c r="W251" s="38">
        <f t="shared" si="23"/>
        <v>0</v>
      </c>
      <c r="X251" s="38">
        <f t="shared" si="24"/>
        <v>0</v>
      </c>
      <c r="Y251" s="38">
        <f t="shared" si="24"/>
        <v>0</v>
      </c>
      <c r="Z251" s="38">
        <f t="shared" si="24"/>
        <v>0</v>
      </c>
      <c r="AA251" s="38">
        <f t="shared" si="21"/>
        <v>0</v>
      </c>
      <c r="AB251" s="38">
        <f t="shared" si="25"/>
        <v>0</v>
      </c>
      <c r="AC251" s="38">
        <f t="shared" si="26"/>
        <v>0</v>
      </c>
      <c r="AD251" s="38" t="str">
        <f t="shared" si="27"/>
        <v>000000000000</v>
      </c>
    </row>
    <row r="252" spans="1:30">
      <c r="A252" s="9" t="str">
        <f>IF('DATA ACCURATE'!A255&lt;&gt;"",'DATA ACCURATE'!A255,"")</f>
        <v/>
      </c>
      <c r="B252" s="9" t="str">
        <f>IF('DATA ACCURATE'!D255&lt;&gt;"",'DATA ACCURATE'!D255,"")</f>
        <v/>
      </c>
      <c r="C252" s="38" t="str">
        <f>IF($AD252="000000000000","",INDEX(DATABASE!$W$12:$W$71,MATCH($AD252,DATABASE!$V$12:$V$71,0)))</f>
        <v/>
      </c>
      <c r="D252" s="34" t="str">
        <f>IF(C252="","",IF(E252="",INDEX(DATABASE!$AF$13:$AF$62,MATCH($C252,DATABASE!$AC$13:$AC$62,0)),IF(E252="2x D11",INDEX(DATABASE!$AF$13:$AF$62,MATCH($C252,DATABASE!$AC$13:$AC$62,0))+2*DATABASE!$AF$62,IF(E252="3x D11",INDEX(DATABASE!$AF$13:$AF$62,MATCH($C252,DATABASE!$AC$13:$AC$62,0))+3*DATABASE!$AF$62,""))))</f>
        <v/>
      </c>
      <c r="E252" s="38" t="str">
        <f>IF(AND($K252="Y",$G252&lt;&gt;"UNYIL",$F252&lt;DATABASE!$O$8),"2x D11",IF(AND($K252="Y",$G252&lt;&gt;"UNYIL",$F252&gt;=DATABASE!$O$8),"3x D11",""))</f>
        <v/>
      </c>
      <c r="F252" s="9" t="str">
        <f>IF('DATA ACCURATE'!N255&lt;&gt;"",'DATA ACCURATE'!N255,"")</f>
        <v/>
      </c>
      <c r="G252" t="str">
        <f>IF(F252="","",IF(F252&lt;=DATABASE!$I$8,"UNYIL",IF(F252&lt;=DATABASE!$J$8,"KECIL",IF(F252&lt;DATABASE!$K$8,"TANGGUNG",IF(F252&gt;=DATABASE!$K$8,"BESAR","")))))</f>
        <v/>
      </c>
      <c r="H252" s="16" t="str">
        <f>IF('DATA ACCURATE'!J255&lt;&gt;"",'DATA ACCURATE'!J255,"")</f>
        <v/>
      </c>
      <c r="I252" s="35" t="str">
        <f>IF(B252&lt;&gt;"",IFERROR(VLOOKUP(B252,'DATA TIMBANGAN'!G:M,7,FALSE),VLOOKUP(B252,'DATA TIMBANGAN'!G:M,7)),"")</f>
        <v/>
      </c>
      <c r="J252" s="25" t="str">
        <f>IF(H252&lt;&gt;"",IFERROR(INDEX(DATABASE!$Z$19:$Z$38,MATCH(DATEVALUE(H252),DATABASE!$AA$19:$AA$38,0)),INDEX(DATABASE!$Z$12:$Z$18,MATCH(WEEKDAY(H252,2),DATABASE!$AA$12:$AA$18,0))),"")</f>
        <v/>
      </c>
      <c r="K252" s="25" t="str">
        <f>IF('DATA ACCURATE'!V255&lt;&gt;"",'DATA ACCURATE'!V255,"")</f>
        <v/>
      </c>
      <c r="L252" s="80" t="str">
        <f>IF($H252="","",IF(OR($J252="LIBUR",AND($L251="LIBUR",$O251=$O252)),"LIBUR",IF(AND(OR($L251="LUAR JAM KERJA 1",$L251="LUAR JAM KERJA 2"),OR(OR(AND($H251=$H252,AND(OR($I252&gt;DATABASE!$J$3,$I252&lt;DATABASE!$J$6),((DATEVALUE($H252)+$I252)-(DATEVALUE($H251)+$I251))&lt;DATABASE!$J$6)),AND($H251=$H252,$O251=$O252,OR($I252&gt;DATABASE!$J$6,$I252&lt;DATABASE!$J$3))),AND(($H252-$H251)=1,OR($I252&lt;DATABASE!$I$6,((DATEVALUE($H252)+$I252)-(DATEVALUE($H251)+$I251))&lt;DATABASE!$J$6))),$A252=$A251),"LUAR JAM KERJA 2",IF(AND(OR(WEEKDAY($H252,2)=1,WEEKDAY($H252,2)=2,WEEKDAY($H252,2)=3,WEEKDAY($H252,2)=4,WEEKDAY($H252,2)=5),$I252&lt;=DATABASE!$J$3,$I252&gt;=DATABASE!$I$3),"JAM KERJA",IF(AND(WEEKDAY($H252,2)=6,$I252&lt;=DATABASE!$J$4,$I252&gt;=DATABASE!$I$4),"JAM KERJA","LUAR JAM KERJA 1")))))</f>
        <v/>
      </c>
      <c r="M252" s="33" t="str">
        <f>IF('DATA ACCURATE'!T255&lt;&gt;"",IF('DATA ACCURATE'!T255&gt;100,'DATA ACCURATE'!T255/10,'DATA ACCURATE'!T255),"")</f>
        <v/>
      </c>
      <c r="N252" t="str">
        <f>IF(M252="","",IF(M252&lt;=DATABASE!$I$9,"LOKAL",IF(M252&lt;DATABASE!$J$9,"LUAR KOTA 1",IF($M252&gt;=DATABASE!$J$9,"LUAR KOTA 2",""))))</f>
        <v/>
      </c>
      <c r="O252" s="38" t="str">
        <f>IF('DATA ACCURATE'!L255&lt;&gt;"",'DATA ACCURATE'!L255,"")</f>
        <v/>
      </c>
      <c r="Q252" s="38">
        <f t="shared" si="22"/>
        <v>0</v>
      </c>
      <c r="R252" s="38">
        <f t="shared" si="22"/>
        <v>0</v>
      </c>
      <c r="S252" s="38">
        <f t="shared" si="22"/>
        <v>0</v>
      </c>
      <c r="T252" s="38">
        <f t="shared" si="20"/>
        <v>0</v>
      </c>
      <c r="U252" s="38">
        <f t="shared" si="23"/>
        <v>0</v>
      </c>
      <c r="V252" s="38">
        <f t="shared" si="23"/>
        <v>0</v>
      </c>
      <c r="W252" s="38">
        <f t="shared" si="23"/>
        <v>0</v>
      </c>
      <c r="X252" s="38">
        <f t="shared" si="24"/>
        <v>0</v>
      </c>
      <c r="Y252" s="38">
        <f t="shared" si="24"/>
        <v>0</v>
      </c>
      <c r="Z252" s="38">
        <f t="shared" si="24"/>
        <v>0</v>
      </c>
      <c r="AA252" s="38">
        <f t="shared" si="21"/>
        <v>0</v>
      </c>
      <c r="AB252" s="38">
        <f t="shared" si="25"/>
        <v>0</v>
      </c>
      <c r="AC252" s="38">
        <f t="shared" si="26"/>
        <v>0</v>
      </c>
      <c r="AD252" s="38" t="str">
        <f t="shared" si="27"/>
        <v>000000000000</v>
      </c>
    </row>
    <row r="253" spans="1:30">
      <c r="A253" s="9" t="str">
        <f>IF('DATA ACCURATE'!A256&lt;&gt;"",'DATA ACCURATE'!A256,"")</f>
        <v/>
      </c>
      <c r="B253" s="9" t="str">
        <f>IF('DATA ACCURATE'!D256&lt;&gt;"",'DATA ACCURATE'!D256,"")</f>
        <v/>
      </c>
      <c r="C253" s="38" t="str">
        <f>IF($AD253="000000000000","",INDEX(DATABASE!$W$12:$W$71,MATCH($AD253,DATABASE!$V$12:$V$71,0)))</f>
        <v/>
      </c>
      <c r="D253" s="34" t="str">
        <f>IF(C253="","",IF(E253="",INDEX(DATABASE!$AF$13:$AF$62,MATCH($C253,DATABASE!$AC$13:$AC$62,0)),IF(E253="2x D11",INDEX(DATABASE!$AF$13:$AF$62,MATCH($C253,DATABASE!$AC$13:$AC$62,0))+2*DATABASE!$AF$62,IF(E253="3x D11",INDEX(DATABASE!$AF$13:$AF$62,MATCH($C253,DATABASE!$AC$13:$AC$62,0))+3*DATABASE!$AF$62,""))))</f>
        <v/>
      </c>
      <c r="E253" s="38" t="str">
        <f>IF(AND($K253="Y",$G253&lt;&gt;"UNYIL",$F253&lt;DATABASE!$O$8),"2x D11",IF(AND($K253="Y",$G253&lt;&gt;"UNYIL",$F253&gt;=DATABASE!$O$8),"3x D11",""))</f>
        <v/>
      </c>
      <c r="F253" s="9" t="str">
        <f>IF('DATA ACCURATE'!N256&lt;&gt;"",'DATA ACCURATE'!N256,"")</f>
        <v/>
      </c>
      <c r="G253" t="str">
        <f>IF(F253="","",IF(F253&lt;=DATABASE!$I$8,"UNYIL",IF(F253&lt;=DATABASE!$J$8,"KECIL",IF(F253&lt;DATABASE!$K$8,"TANGGUNG",IF(F253&gt;=DATABASE!$K$8,"BESAR","")))))</f>
        <v/>
      </c>
      <c r="H253" s="16" t="str">
        <f>IF('DATA ACCURATE'!J256&lt;&gt;"",'DATA ACCURATE'!J256,"")</f>
        <v/>
      </c>
      <c r="I253" s="35" t="str">
        <f>IF(B253&lt;&gt;"",IFERROR(VLOOKUP(B253,'DATA TIMBANGAN'!G:M,7,FALSE),VLOOKUP(B253,'DATA TIMBANGAN'!G:M,7)),"")</f>
        <v/>
      </c>
      <c r="J253" s="25" t="str">
        <f>IF(H253&lt;&gt;"",IFERROR(INDEX(DATABASE!$Z$19:$Z$38,MATCH(DATEVALUE(H253),DATABASE!$AA$19:$AA$38,0)),INDEX(DATABASE!$Z$12:$Z$18,MATCH(WEEKDAY(H253,2),DATABASE!$AA$12:$AA$18,0))),"")</f>
        <v/>
      </c>
      <c r="K253" s="25" t="str">
        <f>IF('DATA ACCURATE'!V256&lt;&gt;"",'DATA ACCURATE'!V256,"")</f>
        <v/>
      </c>
      <c r="L253" s="80" t="str">
        <f>IF($H253="","",IF(OR($J253="LIBUR",AND($L252="LIBUR",$O252=$O253)),"LIBUR",IF(AND(OR($L252="LUAR JAM KERJA 1",$L252="LUAR JAM KERJA 2"),OR(OR(AND($H252=$H253,AND(OR($I253&gt;DATABASE!$J$3,$I253&lt;DATABASE!$J$6),((DATEVALUE($H253)+$I253)-(DATEVALUE($H252)+$I252))&lt;DATABASE!$J$6)),AND($H252=$H253,$O252=$O253,OR($I253&gt;DATABASE!$J$6,$I253&lt;DATABASE!$J$3))),AND(($H253-$H252)=1,OR($I253&lt;DATABASE!$I$6,((DATEVALUE($H253)+$I253)-(DATEVALUE($H252)+$I252))&lt;DATABASE!$J$6))),$A253=$A252),"LUAR JAM KERJA 2",IF(AND(OR(WEEKDAY($H253,2)=1,WEEKDAY($H253,2)=2,WEEKDAY($H253,2)=3,WEEKDAY($H253,2)=4,WEEKDAY($H253,2)=5),$I253&lt;=DATABASE!$J$3,$I253&gt;=DATABASE!$I$3),"JAM KERJA",IF(AND(WEEKDAY($H253,2)=6,$I253&lt;=DATABASE!$J$4,$I253&gt;=DATABASE!$I$4),"JAM KERJA","LUAR JAM KERJA 1")))))</f>
        <v/>
      </c>
      <c r="M253" s="33" t="str">
        <f>IF('DATA ACCURATE'!T256&lt;&gt;"",IF('DATA ACCURATE'!T256&gt;100,'DATA ACCURATE'!T256/10,'DATA ACCURATE'!T256),"")</f>
        <v/>
      </c>
      <c r="N253" t="str">
        <f>IF(M253="","",IF(M253&lt;=DATABASE!$I$9,"LOKAL",IF(M253&lt;DATABASE!$J$9,"LUAR KOTA 1",IF($M253&gt;=DATABASE!$J$9,"LUAR KOTA 2",""))))</f>
        <v/>
      </c>
      <c r="O253" s="38" t="str">
        <f>IF('DATA ACCURATE'!L256&lt;&gt;"",'DATA ACCURATE'!L256,"")</f>
        <v/>
      </c>
      <c r="Q253" s="38">
        <f t="shared" si="22"/>
        <v>0</v>
      </c>
      <c r="R253" s="38">
        <f t="shared" si="22"/>
        <v>0</v>
      </c>
      <c r="S253" s="38">
        <f t="shared" si="22"/>
        <v>0</v>
      </c>
      <c r="T253" s="38">
        <f t="shared" si="20"/>
        <v>0</v>
      </c>
      <c r="U253" s="38">
        <f t="shared" si="23"/>
        <v>0</v>
      </c>
      <c r="V253" s="38">
        <f t="shared" si="23"/>
        <v>0</v>
      </c>
      <c r="W253" s="38">
        <f t="shared" si="23"/>
        <v>0</v>
      </c>
      <c r="X253" s="38">
        <f t="shared" si="24"/>
        <v>0</v>
      </c>
      <c r="Y253" s="38">
        <f t="shared" si="24"/>
        <v>0</v>
      </c>
      <c r="Z253" s="38">
        <f t="shared" si="24"/>
        <v>0</v>
      </c>
      <c r="AA253" s="38">
        <f t="shared" si="21"/>
        <v>0</v>
      </c>
      <c r="AB253" s="38">
        <f t="shared" si="25"/>
        <v>0</v>
      </c>
      <c r="AC253" s="38">
        <f t="shared" si="26"/>
        <v>0</v>
      </c>
      <c r="AD253" s="38" t="str">
        <f t="shared" si="27"/>
        <v>000000000000</v>
      </c>
    </row>
    <row r="254" spans="1:30">
      <c r="A254" s="9" t="str">
        <f>IF('DATA ACCURATE'!A257&lt;&gt;"",'DATA ACCURATE'!A257,"")</f>
        <v/>
      </c>
      <c r="B254" s="9" t="str">
        <f>IF('DATA ACCURATE'!D257&lt;&gt;"",'DATA ACCURATE'!D257,"")</f>
        <v/>
      </c>
      <c r="C254" s="38" t="str">
        <f>IF($AD254="000000000000","",INDEX(DATABASE!$W$12:$W$71,MATCH($AD254,DATABASE!$V$12:$V$71,0)))</f>
        <v/>
      </c>
      <c r="D254" s="34" t="str">
        <f>IF(C254="","",IF(E254="",INDEX(DATABASE!$AF$13:$AF$62,MATCH($C254,DATABASE!$AC$13:$AC$62,0)),IF(E254="2x D11",INDEX(DATABASE!$AF$13:$AF$62,MATCH($C254,DATABASE!$AC$13:$AC$62,0))+2*DATABASE!$AF$62,IF(E254="3x D11",INDEX(DATABASE!$AF$13:$AF$62,MATCH($C254,DATABASE!$AC$13:$AC$62,0))+3*DATABASE!$AF$62,""))))</f>
        <v/>
      </c>
      <c r="E254" s="38" t="str">
        <f>IF(AND($K254="Y",$G254&lt;&gt;"UNYIL",$F254&lt;DATABASE!$O$8),"2x D11",IF(AND($K254="Y",$G254&lt;&gt;"UNYIL",$F254&gt;=DATABASE!$O$8),"3x D11",""))</f>
        <v/>
      </c>
      <c r="F254" s="9" t="str">
        <f>IF('DATA ACCURATE'!N257&lt;&gt;"",'DATA ACCURATE'!N257,"")</f>
        <v/>
      </c>
      <c r="G254" t="str">
        <f>IF(F254="","",IF(F254&lt;=DATABASE!$I$8,"UNYIL",IF(F254&lt;=DATABASE!$J$8,"KECIL",IF(F254&lt;DATABASE!$K$8,"TANGGUNG",IF(F254&gt;=DATABASE!$K$8,"BESAR","")))))</f>
        <v/>
      </c>
      <c r="H254" s="16" t="str">
        <f>IF('DATA ACCURATE'!J257&lt;&gt;"",'DATA ACCURATE'!J257,"")</f>
        <v/>
      </c>
      <c r="I254" s="35" t="str">
        <f>IF(B254&lt;&gt;"",IFERROR(VLOOKUP(B254,'DATA TIMBANGAN'!G:M,7,FALSE),VLOOKUP(B254,'DATA TIMBANGAN'!G:M,7)),"")</f>
        <v/>
      </c>
      <c r="J254" s="25" t="str">
        <f>IF(H254&lt;&gt;"",IFERROR(INDEX(DATABASE!$Z$19:$Z$38,MATCH(DATEVALUE(H254),DATABASE!$AA$19:$AA$38,0)),INDEX(DATABASE!$Z$12:$Z$18,MATCH(WEEKDAY(H254,2),DATABASE!$AA$12:$AA$18,0))),"")</f>
        <v/>
      </c>
      <c r="K254" s="25" t="str">
        <f>IF('DATA ACCURATE'!V257&lt;&gt;"",'DATA ACCURATE'!V257,"")</f>
        <v/>
      </c>
      <c r="L254" s="80" t="str">
        <f>IF($H254="","",IF(OR($J254="LIBUR",AND($L253="LIBUR",$O253=$O254)),"LIBUR",IF(AND(OR($L253="LUAR JAM KERJA 1",$L253="LUAR JAM KERJA 2"),OR(OR(AND($H253=$H254,AND(OR($I254&gt;DATABASE!$J$3,$I254&lt;DATABASE!$J$6),((DATEVALUE($H254)+$I254)-(DATEVALUE($H253)+$I253))&lt;DATABASE!$J$6)),AND($H253=$H254,$O253=$O254,OR($I254&gt;DATABASE!$J$6,$I254&lt;DATABASE!$J$3))),AND(($H254-$H253)=1,OR($I254&lt;DATABASE!$I$6,((DATEVALUE($H254)+$I254)-(DATEVALUE($H253)+$I253))&lt;DATABASE!$J$6))),$A254=$A253),"LUAR JAM KERJA 2",IF(AND(OR(WEEKDAY($H254,2)=1,WEEKDAY($H254,2)=2,WEEKDAY($H254,2)=3,WEEKDAY($H254,2)=4,WEEKDAY($H254,2)=5),$I254&lt;=DATABASE!$J$3,$I254&gt;=DATABASE!$I$3),"JAM KERJA",IF(AND(WEEKDAY($H254,2)=6,$I254&lt;=DATABASE!$J$4,$I254&gt;=DATABASE!$I$4),"JAM KERJA","LUAR JAM KERJA 1")))))</f>
        <v/>
      </c>
      <c r="M254" s="33" t="str">
        <f>IF('DATA ACCURATE'!T257&lt;&gt;"",IF('DATA ACCURATE'!T257&gt;100,'DATA ACCURATE'!T257/10,'DATA ACCURATE'!T257),"")</f>
        <v/>
      </c>
      <c r="N254" t="str">
        <f>IF(M254="","",IF(M254&lt;=DATABASE!$I$9,"LOKAL",IF(M254&lt;DATABASE!$J$9,"LUAR KOTA 1",IF($M254&gt;=DATABASE!$J$9,"LUAR KOTA 2",""))))</f>
        <v/>
      </c>
      <c r="O254" s="38" t="str">
        <f>IF('DATA ACCURATE'!L257&lt;&gt;"",'DATA ACCURATE'!L257,"")</f>
        <v/>
      </c>
      <c r="Q254" s="38">
        <f t="shared" si="22"/>
        <v>0</v>
      </c>
      <c r="R254" s="38">
        <f t="shared" si="22"/>
        <v>0</v>
      </c>
      <c r="S254" s="38">
        <f t="shared" si="22"/>
        <v>0</v>
      </c>
      <c r="T254" s="38">
        <f t="shared" si="20"/>
        <v>0</v>
      </c>
      <c r="U254" s="38">
        <f t="shared" si="23"/>
        <v>0</v>
      </c>
      <c r="V254" s="38">
        <f t="shared" si="23"/>
        <v>0</v>
      </c>
      <c r="W254" s="38">
        <f t="shared" si="23"/>
        <v>0</v>
      </c>
      <c r="X254" s="38">
        <f t="shared" si="24"/>
        <v>0</v>
      </c>
      <c r="Y254" s="38">
        <f t="shared" si="24"/>
        <v>0</v>
      </c>
      <c r="Z254" s="38">
        <f t="shared" si="24"/>
        <v>0</v>
      </c>
      <c r="AA254" s="38">
        <f t="shared" si="21"/>
        <v>0</v>
      </c>
      <c r="AB254" s="38">
        <f t="shared" si="25"/>
        <v>0</v>
      </c>
      <c r="AC254" s="38">
        <f t="shared" si="26"/>
        <v>0</v>
      </c>
      <c r="AD254" s="38" t="str">
        <f t="shared" si="27"/>
        <v>000000000000</v>
      </c>
    </row>
    <row r="255" spans="1:30">
      <c r="A255" s="9" t="str">
        <f>IF('DATA ACCURATE'!A258&lt;&gt;"",'DATA ACCURATE'!A258,"")</f>
        <v/>
      </c>
      <c r="B255" s="9" t="str">
        <f>IF('DATA ACCURATE'!D258&lt;&gt;"",'DATA ACCURATE'!D258,"")</f>
        <v/>
      </c>
      <c r="C255" s="38" t="str">
        <f>IF($AD255="000000000000","",INDEX(DATABASE!$W$12:$W$71,MATCH($AD255,DATABASE!$V$12:$V$71,0)))</f>
        <v/>
      </c>
      <c r="D255" s="34" t="str">
        <f>IF(C255="","",IF(E255="",INDEX(DATABASE!$AF$13:$AF$62,MATCH($C255,DATABASE!$AC$13:$AC$62,0)),IF(E255="2x D11",INDEX(DATABASE!$AF$13:$AF$62,MATCH($C255,DATABASE!$AC$13:$AC$62,0))+2*DATABASE!$AF$62,IF(E255="3x D11",INDEX(DATABASE!$AF$13:$AF$62,MATCH($C255,DATABASE!$AC$13:$AC$62,0))+3*DATABASE!$AF$62,""))))</f>
        <v/>
      </c>
      <c r="E255" s="38" t="str">
        <f>IF(AND($K255="Y",$G255&lt;&gt;"UNYIL",$F255&lt;DATABASE!$O$8),"2x D11",IF(AND($K255="Y",$G255&lt;&gt;"UNYIL",$F255&gt;=DATABASE!$O$8),"3x D11",""))</f>
        <v/>
      </c>
      <c r="F255" s="9" t="str">
        <f>IF('DATA ACCURATE'!N258&lt;&gt;"",'DATA ACCURATE'!N258,"")</f>
        <v/>
      </c>
      <c r="G255" t="str">
        <f>IF(F255="","",IF(F255&lt;=DATABASE!$I$8,"UNYIL",IF(F255&lt;=DATABASE!$J$8,"KECIL",IF(F255&lt;DATABASE!$K$8,"TANGGUNG",IF(F255&gt;=DATABASE!$K$8,"BESAR","")))))</f>
        <v/>
      </c>
      <c r="H255" s="16" t="str">
        <f>IF('DATA ACCURATE'!J258&lt;&gt;"",'DATA ACCURATE'!J258,"")</f>
        <v/>
      </c>
      <c r="I255" s="35" t="str">
        <f>IF(B255&lt;&gt;"",IFERROR(VLOOKUP(B255,'DATA TIMBANGAN'!G:M,7,FALSE),VLOOKUP(B255,'DATA TIMBANGAN'!G:M,7)),"")</f>
        <v/>
      </c>
      <c r="J255" s="25" t="str">
        <f>IF(H255&lt;&gt;"",IFERROR(INDEX(DATABASE!$Z$19:$Z$38,MATCH(DATEVALUE(H255),DATABASE!$AA$19:$AA$38,0)),INDEX(DATABASE!$Z$12:$Z$18,MATCH(WEEKDAY(H255,2),DATABASE!$AA$12:$AA$18,0))),"")</f>
        <v/>
      </c>
      <c r="K255" s="25" t="str">
        <f>IF('DATA ACCURATE'!V258&lt;&gt;"",'DATA ACCURATE'!V258,"")</f>
        <v/>
      </c>
      <c r="L255" s="80" t="str">
        <f>IF($H255="","",IF(OR($J255="LIBUR",AND($L254="LIBUR",$O254=$O255)),"LIBUR",IF(AND(OR($L254="LUAR JAM KERJA 1",$L254="LUAR JAM KERJA 2"),OR(OR(AND($H254=$H255,AND(OR($I255&gt;DATABASE!$J$3,$I255&lt;DATABASE!$J$6),((DATEVALUE($H255)+$I255)-(DATEVALUE($H254)+$I254))&lt;DATABASE!$J$6)),AND($H254=$H255,$O254=$O255,OR($I255&gt;DATABASE!$J$6,$I255&lt;DATABASE!$J$3))),AND(($H255-$H254)=1,OR($I255&lt;DATABASE!$I$6,((DATEVALUE($H255)+$I255)-(DATEVALUE($H254)+$I254))&lt;DATABASE!$J$6))),$A255=$A254),"LUAR JAM KERJA 2",IF(AND(OR(WEEKDAY($H255,2)=1,WEEKDAY($H255,2)=2,WEEKDAY($H255,2)=3,WEEKDAY($H255,2)=4,WEEKDAY($H255,2)=5),$I255&lt;=DATABASE!$J$3,$I255&gt;=DATABASE!$I$3),"JAM KERJA",IF(AND(WEEKDAY($H255,2)=6,$I255&lt;=DATABASE!$J$4,$I255&gt;=DATABASE!$I$4),"JAM KERJA","LUAR JAM KERJA 1")))))</f>
        <v/>
      </c>
      <c r="M255" s="33" t="str">
        <f>IF('DATA ACCURATE'!T258&lt;&gt;"",IF('DATA ACCURATE'!T258&gt;100,'DATA ACCURATE'!T258/10,'DATA ACCURATE'!T258),"")</f>
        <v/>
      </c>
      <c r="N255" t="str">
        <f>IF(M255="","",IF(M255&lt;=DATABASE!$I$9,"LOKAL",IF(M255&lt;DATABASE!$J$9,"LUAR KOTA 1",IF($M255&gt;=DATABASE!$J$9,"LUAR KOTA 2",""))))</f>
        <v/>
      </c>
      <c r="O255" s="38" t="str">
        <f>IF('DATA ACCURATE'!L258&lt;&gt;"",'DATA ACCURATE'!L258,"")</f>
        <v/>
      </c>
      <c r="Q255" s="38">
        <f t="shared" si="22"/>
        <v>0</v>
      </c>
      <c r="R255" s="38">
        <f t="shared" si="22"/>
        <v>0</v>
      </c>
      <c r="S255" s="38">
        <f t="shared" si="22"/>
        <v>0</v>
      </c>
      <c r="T255" s="38">
        <f t="shared" si="20"/>
        <v>0</v>
      </c>
      <c r="U255" s="38">
        <f t="shared" si="23"/>
        <v>0</v>
      </c>
      <c r="V255" s="38">
        <f t="shared" si="23"/>
        <v>0</v>
      </c>
      <c r="W255" s="38">
        <f t="shared" si="23"/>
        <v>0</v>
      </c>
      <c r="X255" s="38">
        <f t="shared" si="24"/>
        <v>0</v>
      </c>
      <c r="Y255" s="38">
        <f t="shared" si="24"/>
        <v>0</v>
      </c>
      <c r="Z255" s="38">
        <f t="shared" si="24"/>
        <v>0</v>
      </c>
      <c r="AA255" s="38">
        <f t="shared" si="21"/>
        <v>0</v>
      </c>
      <c r="AB255" s="38">
        <f t="shared" si="25"/>
        <v>0</v>
      </c>
      <c r="AC255" s="38">
        <f t="shared" si="26"/>
        <v>0</v>
      </c>
      <c r="AD255" s="38" t="str">
        <f t="shared" si="27"/>
        <v>000000000000</v>
      </c>
    </row>
    <row r="256" spans="1:30">
      <c r="A256" s="9" t="str">
        <f>IF('DATA ACCURATE'!A259&lt;&gt;"",'DATA ACCURATE'!A259,"")</f>
        <v/>
      </c>
      <c r="B256" s="9" t="str">
        <f>IF('DATA ACCURATE'!D259&lt;&gt;"",'DATA ACCURATE'!D259,"")</f>
        <v/>
      </c>
      <c r="C256" s="38" t="str">
        <f>IF($AD256="000000000000","",INDEX(DATABASE!$W$12:$W$71,MATCH($AD256,DATABASE!$V$12:$V$71,0)))</f>
        <v/>
      </c>
      <c r="D256" s="34" t="str">
        <f>IF(C256="","",IF(E256="",INDEX(DATABASE!$AF$13:$AF$62,MATCH($C256,DATABASE!$AC$13:$AC$62,0)),IF(E256="2x D11",INDEX(DATABASE!$AF$13:$AF$62,MATCH($C256,DATABASE!$AC$13:$AC$62,0))+2*DATABASE!$AF$62,IF(E256="3x D11",INDEX(DATABASE!$AF$13:$AF$62,MATCH($C256,DATABASE!$AC$13:$AC$62,0))+3*DATABASE!$AF$62,""))))</f>
        <v/>
      </c>
      <c r="E256" s="38" t="str">
        <f>IF(AND($K256="Y",$G256&lt;&gt;"UNYIL",$F256&lt;DATABASE!$O$8),"2x D11",IF(AND($K256="Y",$G256&lt;&gt;"UNYIL",$F256&gt;=DATABASE!$O$8),"3x D11",""))</f>
        <v/>
      </c>
      <c r="F256" s="9" t="str">
        <f>IF('DATA ACCURATE'!N259&lt;&gt;"",'DATA ACCURATE'!N259,"")</f>
        <v/>
      </c>
      <c r="G256" t="str">
        <f>IF(F256="","",IF(F256&lt;=DATABASE!$I$8,"UNYIL",IF(F256&lt;=DATABASE!$J$8,"KECIL",IF(F256&lt;DATABASE!$K$8,"TANGGUNG",IF(F256&gt;=DATABASE!$K$8,"BESAR","")))))</f>
        <v/>
      </c>
      <c r="H256" s="16" t="str">
        <f>IF('DATA ACCURATE'!J259&lt;&gt;"",'DATA ACCURATE'!J259,"")</f>
        <v/>
      </c>
      <c r="I256" s="35" t="str">
        <f>IF(B256&lt;&gt;"",IFERROR(VLOOKUP(B256,'DATA TIMBANGAN'!G:M,7,FALSE),VLOOKUP(B256,'DATA TIMBANGAN'!G:M,7)),"")</f>
        <v/>
      </c>
      <c r="J256" s="25" t="str">
        <f>IF(H256&lt;&gt;"",IFERROR(INDEX(DATABASE!$Z$19:$Z$38,MATCH(DATEVALUE(H256),DATABASE!$AA$19:$AA$38,0)),INDEX(DATABASE!$Z$12:$Z$18,MATCH(WEEKDAY(H256,2),DATABASE!$AA$12:$AA$18,0))),"")</f>
        <v/>
      </c>
      <c r="K256" s="25" t="str">
        <f>IF('DATA ACCURATE'!V259&lt;&gt;"",'DATA ACCURATE'!V259,"")</f>
        <v/>
      </c>
      <c r="L256" s="80" t="str">
        <f>IF($H256="","",IF(OR($J256="LIBUR",AND($L255="LIBUR",$O255=$O256)),"LIBUR",IF(AND(OR($L255="LUAR JAM KERJA 1",$L255="LUAR JAM KERJA 2"),OR(OR(AND($H255=$H256,AND(OR($I256&gt;DATABASE!$J$3,$I256&lt;DATABASE!$J$6),((DATEVALUE($H256)+$I256)-(DATEVALUE($H255)+$I255))&lt;DATABASE!$J$6)),AND($H255=$H256,$O255=$O256,OR($I256&gt;DATABASE!$J$6,$I256&lt;DATABASE!$J$3))),AND(($H256-$H255)=1,OR($I256&lt;DATABASE!$I$6,((DATEVALUE($H256)+$I256)-(DATEVALUE($H255)+$I255))&lt;DATABASE!$J$6))),$A256=$A255),"LUAR JAM KERJA 2",IF(AND(OR(WEEKDAY($H256,2)=1,WEEKDAY($H256,2)=2,WEEKDAY($H256,2)=3,WEEKDAY($H256,2)=4,WEEKDAY($H256,2)=5),$I256&lt;=DATABASE!$J$3,$I256&gt;=DATABASE!$I$3),"JAM KERJA",IF(AND(WEEKDAY($H256,2)=6,$I256&lt;=DATABASE!$J$4,$I256&gt;=DATABASE!$I$4),"JAM KERJA","LUAR JAM KERJA 1")))))</f>
        <v/>
      </c>
      <c r="M256" s="33" t="str">
        <f>IF('DATA ACCURATE'!T259&lt;&gt;"",IF('DATA ACCURATE'!T259&gt;100,'DATA ACCURATE'!T259/10,'DATA ACCURATE'!T259),"")</f>
        <v/>
      </c>
      <c r="N256" t="str">
        <f>IF(M256="","",IF(M256&lt;=DATABASE!$I$9,"LOKAL",IF(M256&lt;DATABASE!$J$9,"LUAR KOTA 1",IF($M256&gt;=DATABASE!$J$9,"LUAR KOTA 2",""))))</f>
        <v/>
      </c>
      <c r="O256" s="38" t="str">
        <f>IF('DATA ACCURATE'!L259&lt;&gt;"",'DATA ACCURATE'!L259,"")</f>
        <v/>
      </c>
      <c r="Q256" s="38">
        <f t="shared" si="22"/>
        <v>0</v>
      </c>
      <c r="R256" s="38">
        <f t="shared" si="22"/>
        <v>0</v>
      </c>
      <c r="S256" s="38">
        <f t="shared" si="22"/>
        <v>0</v>
      </c>
      <c r="T256" s="38">
        <f t="shared" si="20"/>
        <v>0</v>
      </c>
      <c r="U256" s="38">
        <f t="shared" si="23"/>
        <v>0</v>
      </c>
      <c r="V256" s="38">
        <f t="shared" si="23"/>
        <v>0</v>
      </c>
      <c r="W256" s="38">
        <f t="shared" si="23"/>
        <v>0</v>
      </c>
      <c r="X256" s="38">
        <f t="shared" si="24"/>
        <v>0</v>
      </c>
      <c r="Y256" s="38">
        <f t="shared" si="24"/>
        <v>0</v>
      </c>
      <c r="Z256" s="38">
        <f t="shared" si="24"/>
        <v>0</v>
      </c>
      <c r="AA256" s="38">
        <f t="shared" si="21"/>
        <v>0</v>
      </c>
      <c r="AB256" s="38">
        <f t="shared" si="25"/>
        <v>0</v>
      </c>
      <c r="AC256" s="38">
        <f t="shared" si="26"/>
        <v>0</v>
      </c>
      <c r="AD256" s="38" t="str">
        <f t="shared" si="27"/>
        <v>000000000000</v>
      </c>
    </row>
    <row r="257" spans="1:30">
      <c r="A257" s="9" t="str">
        <f>IF('DATA ACCURATE'!A260&lt;&gt;"",'DATA ACCURATE'!A260,"")</f>
        <v/>
      </c>
      <c r="B257" s="9" t="str">
        <f>IF('DATA ACCURATE'!D260&lt;&gt;"",'DATA ACCURATE'!D260,"")</f>
        <v/>
      </c>
      <c r="C257" s="38" t="str">
        <f>IF($AD257="000000000000","",INDEX(DATABASE!$W$12:$W$71,MATCH($AD257,DATABASE!$V$12:$V$71,0)))</f>
        <v/>
      </c>
      <c r="D257" s="34" t="str">
        <f>IF(C257="","",IF(E257="",INDEX(DATABASE!$AF$13:$AF$62,MATCH($C257,DATABASE!$AC$13:$AC$62,0)),IF(E257="2x D11",INDEX(DATABASE!$AF$13:$AF$62,MATCH($C257,DATABASE!$AC$13:$AC$62,0))+2*DATABASE!$AF$62,IF(E257="3x D11",INDEX(DATABASE!$AF$13:$AF$62,MATCH($C257,DATABASE!$AC$13:$AC$62,0))+3*DATABASE!$AF$62,""))))</f>
        <v/>
      </c>
      <c r="E257" s="38" t="str">
        <f>IF(AND($K257="Y",$G257&lt;&gt;"UNYIL",$F257&lt;DATABASE!$O$8),"2x D11",IF(AND($K257="Y",$G257&lt;&gt;"UNYIL",$F257&gt;=DATABASE!$O$8),"3x D11",""))</f>
        <v/>
      </c>
      <c r="F257" s="9" t="str">
        <f>IF('DATA ACCURATE'!N260&lt;&gt;"",'DATA ACCURATE'!N260,"")</f>
        <v/>
      </c>
      <c r="G257" t="str">
        <f>IF(F257="","",IF(F257&lt;=DATABASE!$I$8,"UNYIL",IF(F257&lt;=DATABASE!$J$8,"KECIL",IF(F257&lt;DATABASE!$K$8,"TANGGUNG",IF(F257&gt;=DATABASE!$K$8,"BESAR","")))))</f>
        <v/>
      </c>
      <c r="H257" s="16" t="str">
        <f>IF('DATA ACCURATE'!J260&lt;&gt;"",'DATA ACCURATE'!J260,"")</f>
        <v/>
      </c>
      <c r="I257" s="35" t="str">
        <f>IF(B257&lt;&gt;"",IFERROR(VLOOKUP(B257,'DATA TIMBANGAN'!G:M,7,FALSE),VLOOKUP(B257,'DATA TIMBANGAN'!G:M,7)),"")</f>
        <v/>
      </c>
      <c r="J257" s="25" t="str">
        <f>IF(H257&lt;&gt;"",IFERROR(INDEX(DATABASE!$Z$19:$Z$38,MATCH(DATEVALUE(H257),DATABASE!$AA$19:$AA$38,0)),INDEX(DATABASE!$Z$12:$Z$18,MATCH(WEEKDAY(H257,2),DATABASE!$AA$12:$AA$18,0))),"")</f>
        <v/>
      </c>
      <c r="K257" s="25" t="str">
        <f>IF('DATA ACCURATE'!V260&lt;&gt;"",'DATA ACCURATE'!V260,"")</f>
        <v/>
      </c>
      <c r="L257" s="80" t="str">
        <f>IF($H257="","",IF(OR($J257="LIBUR",AND($L256="LIBUR",$O256=$O257)),"LIBUR",IF(AND(OR($L256="LUAR JAM KERJA 1",$L256="LUAR JAM KERJA 2"),OR(OR(AND($H256=$H257,AND(OR($I257&gt;DATABASE!$J$3,$I257&lt;DATABASE!$J$6),((DATEVALUE($H257)+$I257)-(DATEVALUE($H256)+$I256))&lt;DATABASE!$J$6)),AND($H256=$H257,$O256=$O257,OR($I257&gt;DATABASE!$J$6,$I257&lt;DATABASE!$J$3))),AND(($H257-$H256)=1,OR($I257&lt;DATABASE!$I$6,((DATEVALUE($H257)+$I257)-(DATEVALUE($H256)+$I256))&lt;DATABASE!$J$6))),$A257=$A256),"LUAR JAM KERJA 2",IF(AND(OR(WEEKDAY($H257,2)=1,WEEKDAY($H257,2)=2,WEEKDAY($H257,2)=3,WEEKDAY($H257,2)=4,WEEKDAY($H257,2)=5),$I257&lt;=DATABASE!$J$3,$I257&gt;=DATABASE!$I$3),"JAM KERJA",IF(AND(WEEKDAY($H257,2)=6,$I257&lt;=DATABASE!$J$4,$I257&gt;=DATABASE!$I$4),"JAM KERJA","LUAR JAM KERJA 1")))))</f>
        <v/>
      </c>
      <c r="M257" s="33" t="str">
        <f>IF('DATA ACCURATE'!T260&lt;&gt;"",IF('DATA ACCURATE'!T260&gt;100,'DATA ACCURATE'!T260/10,'DATA ACCURATE'!T260),"")</f>
        <v/>
      </c>
      <c r="N257" t="str">
        <f>IF(M257="","",IF(M257&lt;=DATABASE!$I$9,"LOKAL",IF(M257&lt;DATABASE!$J$9,"LUAR KOTA 1",IF($M257&gt;=DATABASE!$J$9,"LUAR KOTA 2",""))))</f>
        <v/>
      </c>
      <c r="O257" s="38" t="str">
        <f>IF('DATA ACCURATE'!L260&lt;&gt;"",'DATA ACCURATE'!L260,"")</f>
        <v/>
      </c>
      <c r="Q257" s="38">
        <f t="shared" si="22"/>
        <v>0</v>
      </c>
      <c r="R257" s="38">
        <f t="shared" si="22"/>
        <v>0</v>
      </c>
      <c r="S257" s="38">
        <f t="shared" si="22"/>
        <v>0</v>
      </c>
      <c r="T257" s="38">
        <f t="shared" si="20"/>
        <v>0</v>
      </c>
      <c r="U257" s="38">
        <f t="shared" si="23"/>
        <v>0</v>
      </c>
      <c r="V257" s="38">
        <f t="shared" si="23"/>
        <v>0</v>
      </c>
      <c r="W257" s="38">
        <f t="shared" si="23"/>
        <v>0</v>
      </c>
      <c r="X257" s="38">
        <f t="shared" si="24"/>
        <v>0</v>
      </c>
      <c r="Y257" s="38">
        <f t="shared" si="24"/>
        <v>0</v>
      </c>
      <c r="Z257" s="38">
        <f t="shared" si="24"/>
        <v>0</v>
      </c>
      <c r="AA257" s="38">
        <f t="shared" si="21"/>
        <v>0</v>
      </c>
      <c r="AB257" s="38">
        <f t="shared" si="25"/>
        <v>0</v>
      </c>
      <c r="AC257" s="38">
        <f t="shared" si="26"/>
        <v>0</v>
      </c>
      <c r="AD257" s="38" t="str">
        <f t="shared" si="27"/>
        <v>000000000000</v>
      </c>
    </row>
    <row r="258" spans="1:30">
      <c r="A258" s="9" t="str">
        <f>IF('DATA ACCURATE'!A261&lt;&gt;"",'DATA ACCURATE'!A261,"")</f>
        <v/>
      </c>
      <c r="B258" s="9" t="str">
        <f>IF('DATA ACCURATE'!D261&lt;&gt;"",'DATA ACCURATE'!D261,"")</f>
        <v/>
      </c>
      <c r="C258" s="38" t="str">
        <f>IF($AD258="000000000000","",INDEX(DATABASE!$W$12:$W$71,MATCH($AD258,DATABASE!$V$12:$V$71,0)))</f>
        <v/>
      </c>
      <c r="D258" s="34" t="str">
        <f>IF(C258="","",IF(E258="",INDEX(DATABASE!$AF$13:$AF$62,MATCH($C258,DATABASE!$AC$13:$AC$62,0)),IF(E258="2x D11",INDEX(DATABASE!$AF$13:$AF$62,MATCH($C258,DATABASE!$AC$13:$AC$62,0))+2*DATABASE!$AF$62,IF(E258="3x D11",INDEX(DATABASE!$AF$13:$AF$62,MATCH($C258,DATABASE!$AC$13:$AC$62,0))+3*DATABASE!$AF$62,""))))</f>
        <v/>
      </c>
      <c r="E258" s="38" t="str">
        <f>IF(AND($K258="Y",$G258&lt;&gt;"UNYIL",$F258&lt;DATABASE!$O$8),"2x D11",IF(AND($K258="Y",$G258&lt;&gt;"UNYIL",$F258&gt;=DATABASE!$O$8),"3x D11",""))</f>
        <v/>
      </c>
      <c r="F258" s="9" t="str">
        <f>IF('DATA ACCURATE'!N261&lt;&gt;"",'DATA ACCURATE'!N261,"")</f>
        <v/>
      </c>
      <c r="G258" t="str">
        <f>IF(F258="","",IF(F258&lt;=DATABASE!$I$8,"UNYIL",IF(F258&lt;=DATABASE!$J$8,"KECIL",IF(F258&lt;DATABASE!$K$8,"TANGGUNG",IF(F258&gt;=DATABASE!$K$8,"BESAR","")))))</f>
        <v/>
      </c>
      <c r="H258" s="16" t="str">
        <f>IF('DATA ACCURATE'!J261&lt;&gt;"",'DATA ACCURATE'!J261,"")</f>
        <v/>
      </c>
      <c r="I258" s="35" t="str">
        <f>IF(B258&lt;&gt;"",IFERROR(VLOOKUP(B258,'DATA TIMBANGAN'!G:M,7,FALSE),VLOOKUP(B258,'DATA TIMBANGAN'!G:M,7)),"")</f>
        <v/>
      </c>
      <c r="J258" s="25" t="str">
        <f>IF(H258&lt;&gt;"",IFERROR(INDEX(DATABASE!$Z$19:$Z$38,MATCH(DATEVALUE(H258),DATABASE!$AA$19:$AA$38,0)),INDEX(DATABASE!$Z$12:$Z$18,MATCH(WEEKDAY(H258,2),DATABASE!$AA$12:$AA$18,0))),"")</f>
        <v/>
      </c>
      <c r="K258" s="25" t="str">
        <f>IF('DATA ACCURATE'!V261&lt;&gt;"",'DATA ACCURATE'!V261,"")</f>
        <v/>
      </c>
      <c r="L258" s="80" t="str">
        <f>IF($H258="","",IF(OR($J258="LIBUR",AND($L257="LIBUR",$O257=$O258)),"LIBUR",IF(AND(OR($L257="LUAR JAM KERJA 1",$L257="LUAR JAM KERJA 2"),OR(OR(AND($H257=$H258,AND(OR($I258&gt;DATABASE!$J$3,$I258&lt;DATABASE!$J$6),((DATEVALUE($H258)+$I258)-(DATEVALUE($H257)+$I257))&lt;DATABASE!$J$6)),AND($H257=$H258,$O257=$O258,OR($I258&gt;DATABASE!$J$6,$I258&lt;DATABASE!$J$3))),AND(($H258-$H257)=1,OR($I258&lt;DATABASE!$I$6,((DATEVALUE($H258)+$I258)-(DATEVALUE($H257)+$I257))&lt;DATABASE!$J$6))),$A258=$A257),"LUAR JAM KERJA 2",IF(AND(OR(WEEKDAY($H258,2)=1,WEEKDAY($H258,2)=2,WEEKDAY($H258,2)=3,WEEKDAY($H258,2)=4,WEEKDAY($H258,2)=5),$I258&lt;=DATABASE!$J$3,$I258&gt;=DATABASE!$I$3),"JAM KERJA",IF(AND(WEEKDAY($H258,2)=6,$I258&lt;=DATABASE!$J$4,$I258&gt;=DATABASE!$I$4),"JAM KERJA","LUAR JAM KERJA 1")))))</f>
        <v/>
      </c>
      <c r="M258" s="33" t="str">
        <f>IF('DATA ACCURATE'!T261&lt;&gt;"",IF('DATA ACCURATE'!T261&gt;100,'DATA ACCURATE'!T261/10,'DATA ACCURATE'!T261),"")</f>
        <v/>
      </c>
      <c r="N258" t="str">
        <f>IF(M258="","",IF(M258&lt;=DATABASE!$I$9,"LOKAL",IF(M258&lt;DATABASE!$J$9,"LUAR KOTA 1",IF($M258&gt;=DATABASE!$J$9,"LUAR KOTA 2",""))))</f>
        <v/>
      </c>
      <c r="O258" s="38" t="str">
        <f>IF('DATA ACCURATE'!L261&lt;&gt;"",'DATA ACCURATE'!L261,"")</f>
        <v/>
      </c>
      <c r="Q258" s="38">
        <f t="shared" si="22"/>
        <v>0</v>
      </c>
      <c r="R258" s="38">
        <f t="shared" si="22"/>
        <v>0</v>
      </c>
      <c r="S258" s="38">
        <f t="shared" si="22"/>
        <v>0</v>
      </c>
      <c r="T258" s="38">
        <f t="shared" si="22"/>
        <v>0</v>
      </c>
      <c r="U258" s="38">
        <f t="shared" si="23"/>
        <v>0</v>
      </c>
      <c r="V258" s="38">
        <f t="shared" si="23"/>
        <v>0</v>
      </c>
      <c r="W258" s="38">
        <f t="shared" si="23"/>
        <v>0</v>
      </c>
      <c r="X258" s="38">
        <f t="shared" si="24"/>
        <v>0</v>
      </c>
      <c r="Y258" s="38">
        <f t="shared" si="24"/>
        <v>0</v>
      </c>
      <c r="Z258" s="38">
        <f t="shared" si="24"/>
        <v>0</v>
      </c>
      <c r="AA258" s="38">
        <f t="shared" si="24"/>
        <v>0</v>
      </c>
      <c r="AB258" s="38">
        <f t="shared" si="25"/>
        <v>0</v>
      </c>
      <c r="AC258" s="38">
        <f t="shared" si="26"/>
        <v>0</v>
      </c>
      <c r="AD258" s="38" t="str">
        <f t="shared" si="27"/>
        <v>000000000000</v>
      </c>
    </row>
    <row r="259" spans="1:30">
      <c r="A259" s="9" t="str">
        <f>IF('DATA ACCURATE'!A262&lt;&gt;"",'DATA ACCURATE'!A262,"")</f>
        <v/>
      </c>
      <c r="B259" s="9" t="str">
        <f>IF('DATA ACCURATE'!D262&lt;&gt;"",'DATA ACCURATE'!D262,"")</f>
        <v/>
      </c>
      <c r="C259" s="38" t="str">
        <f>IF($AD259="000000000000","",INDEX(DATABASE!$W$12:$W$71,MATCH($AD259,DATABASE!$V$12:$V$71,0)))</f>
        <v/>
      </c>
      <c r="D259" s="34" t="str">
        <f>IF(C259="","",IF(E259="",INDEX(DATABASE!$AF$13:$AF$62,MATCH($C259,DATABASE!$AC$13:$AC$62,0)),IF(E259="2x D11",INDEX(DATABASE!$AF$13:$AF$62,MATCH($C259,DATABASE!$AC$13:$AC$62,0))+2*DATABASE!$AF$62,IF(E259="3x D11",INDEX(DATABASE!$AF$13:$AF$62,MATCH($C259,DATABASE!$AC$13:$AC$62,0))+3*DATABASE!$AF$62,""))))</f>
        <v/>
      </c>
      <c r="E259" s="38" t="str">
        <f>IF(AND($K259="Y",$G259&lt;&gt;"UNYIL",$F259&lt;DATABASE!$O$8),"2x D11",IF(AND($K259="Y",$G259&lt;&gt;"UNYIL",$F259&gt;=DATABASE!$O$8),"3x D11",""))</f>
        <v/>
      </c>
      <c r="F259" s="9" t="str">
        <f>IF('DATA ACCURATE'!N262&lt;&gt;"",'DATA ACCURATE'!N262,"")</f>
        <v/>
      </c>
      <c r="G259" t="str">
        <f>IF(F259="","",IF(F259&lt;=DATABASE!$I$8,"UNYIL",IF(F259&lt;=DATABASE!$J$8,"KECIL",IF(F259&lt;DATABASE!$K$8,"TANGGUNG",IF(F259&gt;=DATABASE!$K$8,"BESAR","")))))</f>
        <v/>
      </c>
      <c r="H259" s="16" t="str">
        <f>IF('DATA ACCURATE'!J262&lt;&gt;"",'DATA ACCURATE'!J262,"")</f>
        <v/>
      </c>
      <c r="I259" s="35" t="str">
        <f>IF(B259&lt;&gt;"",IFERROR(VLOOKUP(B259,'DATA TIMBANGAN'!G:M,7,FALSE),VLOOKUP(B259,'DATA TIMBANGAN'!G:M,7)),"")</f>
        <v/>
      </c>
      <c r="J259" s="25" t="str">
        <f>IF(H259&lt;&gt;"",IFERROR(INDEX(DATABASE!$Z$19:$Z$38,MATCH(DATEVALUE(H259),DATABASE!$AA$19:$AA$38,0)),INDEX(DATABASE!$Z$12:$Z$18,MATCH(WEEKDAY(H259,2),DATABASE!$AA$12:$AA$18,0))),"")</f>
        <v/>
      </c>
      <c r="K259" s="25" t="str">
        <f>IF('DATA ACCURATE'!V262&lt;&gt;"",'DATA ACCURATE'!V262,"")</f>
        <v/>
      </c>
      <c r="L259" s="80" t="str">
        <f>IF($H259="","",IF(OR($J259="LIBUR",AND($L258="LIBUR",$O258=$O259)),"LIBUR",IF(AND(OR($L258="LUAR JAM KERJA 1",$L258="LUAR JAM KERJA 2"),OR(OR(AND($H258=$H259,AND(OR($I259&gt;DATABASE!$J$3,$I259&lt;DATABASE!$J$6),((DATEVALUE($H259)+$I259)-(DATEVALUE($H258)+$I258))&lt;DATABASE!$J$6)),AND($H258=$H259,$O258=$O259,OR($I259&gt;DATABASE!$J$6,$I259&lt;DATABASE!$J$3))),AND(($H259-$H258)=1,OR($I259&lt;DATABASE!$I$6,((DATEVALUE($H259)+$I259)-(DATEVALUE($H258)+$I258))&lt;DATABASE!$J$6))),$A259=$A258),"LUAR JAM KERJA 2",IF(AND(OR(WEEKDAY($H259,2)=1,WEEKDAY($H259,2)=2,WEEKDAY($H259,2)=3,WEEKDAY($H259,2)=4,WEEKDAY($H259,2)=5),$I259&lt;=DATABASE!$J$3,$I259&gt;=DATABASE!$I$3),"JAM KERJA",IF(AND(WEEKDAY($H259,2)=6,$I259&lt;=DATABASE!$J$4,$I259&gt;=DATABASE!$I$4),"JAM KERJA","LUAR JAM KERJA 1")))))</f>
        <v/>
      </c>
      <c r="M259" s="33" t="str">
        <f>IF('DATA ACCURATE'!T262&lt;&gt;"",IF('DATA ACCURATE'!T262&gt;100,'DATA ACCURATE'!T262/10,'DATA ACCURATE'!T262),"")</f>
        <v/>
      </c>
      <c r="N259" t="str">
        <f>IF(M259="","",IF(M259&lt;=DATABASE!$I$9,"LOKAL",IF(M259&lt;DATABASE!$J$9,"LUAR KOTA 1",IF($M259&gt;=DATABASE!$J$9,"LUAR KOTA 2",""))))</f>
        <v/>
      </c>
      <c r="O259" s="38" t="str">
        <f>IF('DATA ACCURATE'!L262&lt;&gt;"",'DATA ACCURATE'!L262,"")</f>
        <v/>
      </c>
      <c r="Q259" s="38">
        <f t="shared" ref="Q259:T322" si="28">IF($G259=Q$1,1,0)</f>
        <v>0</v>
      </c>
      <c r="R259" s="38">
        <f t="shared" si="28"/>
        <v>0</v>
      </c>
      <c r="S259" s="38">
        <f t="shared" si="28"/>
        <v>0</v>
      </c>
      <c r="T259" s="38">
        <f t="shared" si="28"/>
        <v>0</v>
      </c>
      <c r="U259" s="38">
        <f t="shared" ref="U259:W322" si="29">IF($N259=U$1,1,0)</f>
        <v>0</v>
      </c>
      <c r="V259" s="38">
        <f t="shared" si="29"/>
        <v>0</v>
      </c>
      <c r="W259" s="38">
        <f t="shared" si="29"/>
        <v>0</v>
      </c>
      <c r="X259" s="38">
        <f t="shared" ref="X259:AA322" si="30">IF($L259=X$1,1,0)</f>
        <v>0</v>
      </c>
      <c r="Y259" s="38">
        <f t="shared" si="30"/>
        <v>0</v>
      </c>
      <c r="Z259" s="38">
        <f t="shared" si="30"/>
        <v>0</v>
      </c>
      <c r="AA259" s="38">
        <f t="shared" si="30"/>
        <v>0</v>
      </c>
      <c r="AB259" s="38">
        <f t="shared" ref="AB259:AB322" si="31">IF(AND($G259="UNYIL",$K259="Y"),1,0)</f>
        <v>0</v>
      </c>
      <c r="AC259" s="38">
        <f t="shared" ref="AC259:AC322" si="32">IF($E259="2x D11",2,IF($E259="3x D11",3,0))</f>
        <v>0</v>
      </c>
      <c r="AD259" s="38" t="str">
        <f t="shared" ref="AD259:AD322" si="33">Q259&amp;R259&amp;S259&amp;T259&amp;U259&amp;V259&amp;W259&amp;X259&amp;Y259&amp;Z259&amp;AA259&amp;AB259</f>
        <v>000000000000</v>
      </c>
    </row>
    <row r="260" spans="1:30">
      <c r="A260" s="9" t="str">
        <f>IF('DATA ACCURATE'!A263&lt;&gt;"",'DATA ACCURATE'!A263,"")</f>
        <v/>
      </c>
      <c r="B260" s="9" t="str">
        <f>IF('DATA ACCURATE'!D263&lt;&gt;"",'DATA ACCURATE'!D263,"")</f>
        <v/>
      </c>
      <c r="C260" s="38" t="str">
        <f>IF($AD260="000000000000","",INDEX(DATABASE!$W$12:$W$71,MATCH($AD260,DATABASE!$V$12:$V$71,0)))</f>
        <v/>
      </c>
      <c r="D260" s="34" t="str">
        <f>IF(C260="","",IF(E260="",INDEX(DATABASE!$AF$13:$AF$62,MATCH($C260,DATABASE!$AC$13:$AC$62,0)),IF(E260="2x D11",INDEX(DATABASE!$AF$13:$AF$62,MATCH($C260,DATABASE!$AC$13:$AC$62,0))+2*DATABASE!$AF$62,IF(E260="3x D11",INDEX(DATABASE!$AF$13:$AF$62,MATCH($C260,DATABASE!$AC$13:$AC$62,0))+3*DATABASE!$AF$62,""))))</f>
        <v/>
      </c>
      <c r="E260" s="38" t="str">
        <f>IF(AND($K260="Y",$G260&lt;&gt;"UNYIL",$F260&lt;DATABASE!$O$8),"2x D11",IF(AND($K260="Y",$G260&lt;&gt;"UNYIL",$F260&gt;=DATABASE!$O$8),"3x D11",""))</f>
        <v/>
      </c>
      <c r="F260" s="9" t="str">
        <f>IF('DATA ACCURATE'!N263&lt;&gt;"",'DATA ACCURATE'!N263,"")</f>
        <v/>
      </c>
      <c r="G260" t="str">
        <f>IF(F260="","",IF(F260&lt;=DATABASE!$I$8,"UNYIL",IF(F260&lt;=DATABASE!$J$8,"KECIL",IF(F260&lt;DATABASE!$K$8,"TANGGUNG",IF(F260&gt;=DATABASE!$K$8,"BESAR","")))))</f>
        <v/>
      </c>
      <c r="H260" s="16" t="str">
        <f>IF('DATA ACCURATE'!J263&lt;&gt;"",'DATA ACCURATE'!J263,"")</f>
        <v/>
      </c>
      <c r="I260" s="35" t="str">
        <f>IF(B260&lt;&gt;"",IFERROR(VLOOKUP(B260,'DATA TIMBANGAN'!G:M,7,FALSE),VLOOKUP(B260,'DATA TIMBANGAN'!G:M,7)),"")</f>
        <v/>
      </c>
      <c r="J260" s="25" t="str">
        <f>IF(H260&lt;&gt;"",IFERROR(INDEX(DATABASE!$Z$19:$Z$38,MATCH(DATEVALUE(H260),DATABASE!$AA$19:$AA$38,0)),INDEX(DATABASE!$Z$12:$Z$18,MATCH(WEEKDAY(H260,2),DATABASE!$AA$12:$AA$18,0))),"")</f>
        <v/>
      </c>
      <c r="K260" s="25" t="str">
        <f>IF('DATA ACCURATE'!V263&lt;&gt;"",'DATA ACCURATE'!V263,"")</f>
        <v/>
      </c>
      <c r="L260" s="80" t="str">
        <f>IF($H260="","",IF(OR($J260="LIBUR",AND($L259="LIBUR",$O259=$O260)),"LIBUR",IF(AND(OR($L259="LUAR JAM KERJA 1",$L259="LUAR JAM KERJA 2"),OR(OR(AND($H259=$H260,AND(OR($I260&gt;DATABASE!$J$3,$I260&lt;DATABASE!$J$6),((DATEVALUE($H260)+$I260)-(DATEVALUE($H259)+$I259))&lt;DATABASE!$J$6)),AND($H259=$H260,$O259=$O260,OR($I260&gt;DATABASE!$J$6,$I260&lt;DATABASE!$J$3))),AND(($H260-$H259)=1,OR($I260&lt;DATABASE!$I$6,((DATEVALUE($H260)+$I260)-(DATEVALUE($H259)+$I259))&lt;DATABASE!$J$6))),$A260=$A259),"LUAR JAM KERJA 2",IF(AND(OR(WEEKDAY($H260,2)=1,WEEKDAY($H260,2)=2,WEEKDAY($H260,2)=3,WEEKDAY($H260,2)=4,WEEKDAY($H260,2)=5),$I260&lt;=DATABASE!$J$3,$I260&gt;=DATABASE!$I$3),"JAM KERJA",IF(AND(WEEKDAY($H260,2)=6,$I260&lt;=DATABASE!$J$4,$I260&gt;=DATABASE!$I$4),"JAM KERJA","LUAR JAM KERJA 1")))))</f>
        <v/>
      </c>
      <c r="M260" s="33" t="str">
        <f>IF('DATA ACCURATE'!T263&lt;&gt;"",IF('DATA ACCURATE'!T263&gt;100,'DATA ACCURATE'!T263/10,'DATA ACCURATE'!T263),"")</f>
        <v/>
      </c>
      <c r="N260" t="str">
        <f>IF(M260="","",IF(M260&lt;=DATABASE!$I$9,"LOKAL",IF(M260&lt;DATABASE!$J$9,"LUAR KOTA 1",IF($M260&gt;=DATABASE!$J$9,"LUAR KOTA 2",""))))</f>
        <v/>
      </c>
      <c r="O260" s="38" t="str">
        <f>IF('DATA ACCURATE'!L263&lt;&gt;"",'DATA ACCURATE'!L263,"")</f>
        <v/>
      </c>
      <c r="Q260" s="38">
        <f t="shared" si="28"/>
        <v>0</v>
      </c>
      <c r="R260" s="38">
        <f t="shared" si="28"/>
        <v>0</v>
      </c>
      <c r="S260" s="38">
        <f t="shared" si="28"/>
        <v>0</v>
      </c>
      <c r="T260" s="38">
        <f t="shared" si="28"/>
        <v>0</v>
      </c>
      <c r="U260" s="38">
        <f t="shared" si="29"/>
        <v>0</v>
      </c>
      <c r="V260" s="38">
        <f t="shared" si="29"/>
        <v>0</v>
      </c>
      <c r="W260" s="38">
        <f t="shared" si="29"/>
        <v>0</v>
      </c>
      <c r="X260" s="38">
        <f t="shared" si="30"/>
        <v>0</v>
      </c>
      <c r="Y260" s="38">
        <f t="shared" si="30"/>
        <v>0</v>
      </c>
      <c r="Z260" s="38">
        <f t="shared" si="30"/>
        <v>0</v>
      </c>
      <c r="AA260" s="38">
        <f t="shared" si="30"/>
        <v>0</v>
      </c>
      <c r="AB260" s="38">
        <f t="shared" si="31"/>
        <v>0</v>
      </c>
      <c r="AC260" s="38">
        <f t="shared" si="32"/>
        <v>0</v>
      </c>
      <c r="AD260" s="38" t="str">
        <f t="shared" si="33"/>
        <v>000000000000</v>
      </c>
    </row>
    <row r="261" spans="1:30">
      <c r="A261" s="9" t="str">
        <f>IF('DATA ACCURATE'!A264&lt;&gt;"",'DATA ACCURATE'!A264,"")</f>
        <v/>
      </c>
      <c r="B261" s="9" t="str">
        <f>IF('DATA ACCURATE'!D264&lt;&gt;"",'DATA ACCURATE'!D264,"")</f>
        <v/>
      </c>
      <c r="C261" s="38" t="str">
        <f>IF($AD261="000000000000","",INDEX(DATABASE!$W$12:$W$71,MATCH($AD261,DATABASE!$V$12:$V$71,0)))</f>
        <v/>
      </c>
      <c r="D261" s="34" t="str">
        <f>IF(C261="","",IF(E261="",INDEX(DATABASE!$AF$13:$AF$62,MATCH($C261,DATABASE!$AC$13:$AC$62,0)),IF(E261="2x D11",INDEX(DATABASE!$AF$13:$AF$62,MATCH($C261,DATABASE!$AC$13:$AC$62,0))+2*DATABASE!$AF$62,IF(E261="3x D11",INDEX(DATABASE!$AF$13:$AF$62,MATCH($C261,DATABASE!$AC$13:$AC$62,0))+3*DATABASE!$AF$62,""))))</f>
        <v/>
      </c>
      <c r="E261" s="38" t="str">
        <f>IF(AND($K261="Y",$G261&lt;&gt;"UNYIL",$F261&lt;DATABASE!$O$8),"2x D11",IF(AND($K261="Y",$G261&lt;&gt;"UNYIL",$F261&gt;=DATABASE!$O$8),"3x D11",""))</f>
        <v/>
      </c>
      <c r="F261" s="9" t="str">
        <f>IF('DATA ACCURATE'!N264&lt;&gt;"",'DATA ACCURATE'!N264,"")</f>
        <v/>
      </c>
      <c r="G261" t="str">
        <f>IF(F261="","",IF(F261&lt;=DATABASE!$I$8,"UNYIL",IF(F261&lt;=DATABASE!$J$8,"KECIL",IF(F261&lt;DATABASE!$K$8,"TANGGUNG",IF(F261&gt;=DATABASE!$K$8,"BESAR","")))))</f>
        <v/>
      </c>
      <c r="H261" s="16" t="str">
        <f>IF('DATA ACCURATE'!J264&lt;&gt;"",'DATA ACCURATE'!J264,"")</f>
        <v/>
      </c>
      <c r="I261" s="35" t="str">
        <f>IF(B261&lt;&gt;"",IFERROR(VLOOKUP(B261,'DATA TIMBANGAN'!G:M,7,FALSE),VLOOKUP(B261,'DATA TIMBANGAN'!G:M,7)),"")</f>
        <v/>
      </c>
      <c r="J261" s="25" t="str">
        <f>IF(H261&lt;&gt;"",IFERROR(INDEX(DATABASE!$Z$19:$Z$38,MATCH(DATEVALUE(H261),DATABASE!$AA$19:$AA$38,0)),INDEX(DATABASE!$Z$12:$Z$18,MATCH(WEEKDAY(H261,2),DATABASE!$AA$12:$AA$18,0))),"")</f>
        <v/>
      </c>
      <c r="K261" s="25" t="str">
        <f>IF('DATA ACCURATE'!V264&lt;&gt;"",'DATA ACCURATE'!V264,"")</f>
        <v/>
      </c>
      <c r="L261" s="80" t="str">
        <f>IF($H261="","",IF(OR($J261="LIBUR",AND($L260="LIBUR",$O260=$O261)),"LIBUR",IF(AND(OR($L260="LUAR JAM KERJA 1",$L260="LUAR JAM KERJA 2"),OR(OR(AND($H260=$H261,AND(OR($I261&gt;DATABASE!$J$3,$I261&lt;DATABASE!$J$6),((DATEVALUE($H261)+$I261)-(DATEVALUE($H260)+$I260))&lt;DATABASE!$J$6)),AND($H260=$H261,$O260=$O261,OR($I261&gt;DATABASE!$J$6,$I261&lt;DATABASE!$J$3))),AND(($H261-$H260)=1,OR($I261&lt;DATABASE!$I$6,((DATEVALUE($H261)+$I261)-(DATEVALUE($H260)+$I260))&lt;DATABASE!$J$6))),$A261=$A260),"LUAR JAM KERJA 2",IF(AND(OR(WEEKDAY($H261,2)=1,WEEKDAY($H261,2)=2,WEEKDAY($H261,2)=3,WEEKDAY($H261,2)=4,WEEKDAY($H261,2)=5),$I261&lt;=DATABASE!$J$3,$I261&gt;=DATABASE!$I$3),"JAM KERJA",IF(AND(WEEKDAY($H261,2)=6,$I261&lt;=DATABASE!$J$4,$I261&gt;=DATABASE!$I$4),"JAM KERJA","LUAR JAM KERJA 1")))))</f>
        <v/>
      </c>
      <c r="M261" s="33" t="str">
        <f>IF('DATA ACCURATE'!T264&lt;&gt;"",IF('DATA ACCURATE'!T264&gt;100,'DATA ACCURATE'!T264/10,'DATA ACCURATE'!T264),"")</f>
        <v/>
      </c>
      <c r="N261" t="str">
        <f>IF(M261="","",IF(M261&lt;=DATABASE!$I$9,"LOKAL",IF(M261&lt;DATABASE!$J$9,"LUAR KOTA 1",IF($M261&gt;=DATABASE!$J$9,"LUAR KOTA 2",""))))</f>
        <v/>
      </c>
      <c r="O261" s="38" t="str">
        <f>IF('DATA ACCURATE'!L264&lt;&gt;"",'DATA ACCURATE'!L264,"")</f>
        <v/>
      </c>
      <c r="Q261" s="38">
        <f t="shared" si="28"/>
        <v>0</v>
      </c>
      <c r="R261" s="38">
        <f t="shared" si="28"/>
        <v>0</v>
      </c>
      <c r="S261" s="38">
        <f t="shared" si="28"/>
        <v>0</v>
      </c>
      <c r="T261" s="38">
        <f t="shared" si="28"/>
        <v>0</v>
      </c>
      <c r="U261" s="38">
        <f t="shared" si="29"/>
        <v>0</v>
      </c>
      <c r="V261" s="38">
        <f t="shared" si="29"/>
        <v>0</v>
      </c>
      <c r="W261" s="38">
        <f t="shared" si="29"/>
        <v>0</v>
      </c>
      <c r="X261" s="38">
        <f t="shared" si="30"/>
        <v>0</v>
      </c>
      <c r="Y261" s="38">
        <f t="shared" si="30"/>
        <v>0</v>
      </c>
      <c r="Z261" s="38">
        <f t="shared" si="30"/>
        <v>0</v>
      </c>
      <c r="AA261" s="38">
        <f t="shared" si="30"/>
        <v>0</v>
      </c>
      <c r="AB261" s="38">
        <f t="shared" si="31"/>
        <v>0</v>
      </c>
      <c r="AC261" s="38">
        <f t="shared" si="32"/>
        <v>0</v>
      </c>
      <c r="AD261" s="38" t="str">
        <f t="shared" si="33"/>
        <v>000000000000</v>
      </c>
    </row>
    <row r="262" spans="1:30">
      <c r="A262" s="9" t="str">
        <f>IF('DATA ACCURATE'!A265&lt;&gt;"",'DATA ACCURATE'!A265,"")</f>
        <v/>
      </c>
      <c r="B262" s="9" t="str">
        <f>IF('DATA ACCURATE'!D265&lt;&gt;"",'DATA ACCURATE'!D265,"")</f>
        <v/>
      </c>
      <c r="C262" s="38" t="str">
        <f>IF($AD262="000000000000","",INDEX(DATABASE!$W$12:$W$71,MATCH($AD262,DATABASE!$V$12:$V$71,0)))</f>
        <v/>
      </c>
      <c r="D262" s="34" t="str">
        <f>IF(C262="","",IF(E262="",INDEX(DATABASE!$AF$13:$AF$62,MATCH($C262,DATABASE!$AC$13:$AC$62,0)),IF(E262="2x D11",INDEX(DATABASE!$AF$13:$AF$62,MATCH($C262,DATABASE!$AC$13:$AC$62,0))+2*DATABASE!$AF$62,IF(E262="3x D11",INDEX(DATABASE!$AF$13:$AF$62,MATCH($C262,DATABASE!$AC$13:$AC$62,0))+3*DATABASE!$AF$62,""))))</f>
        <v/>
      </c>
      <c r="E262" s="38" t="str">
        <f>IF(AND($K262="Y",$G262&lt;&gt;"UNYIL",$F262&lt;DATABASE!$O$8),"2x D11",IF(AND($K262="Y",$G262&lt;&gt;"UNYIL",$F262&gt;=DATABASE!$O$8),"3x D11",""))</f>
        <v/>
      </c>
      <c r="F262" s="9" t="str">
        <f>IF('DATA ACCURATE'!N265&lt;&gt;"",'DATA ACCURATE'!N265,"")</f>
        <v/>
      </c>
      <c r="G262" t="str">
        <f>IF(F262="","",IF(F262&lt;=DATABASE!$I$8,"UNYIL",IF(F262&lt;=DATABASE!$J$8,"KECIL",IF(F262&lt;DATABASE!$K$8,"TANGGUNG",IF(F262&gt;=DATABASE!$K$8,"BESAR","")))))</f>
        <v/>
      </c>
      <c r="H262" s="16" t="str">
        <f>IF('DATA ACCURATE'!J265&lt;&gt;"",'DATA ACCURATE'!J265,"")</f>
        <v/>
      </c>
      <c r="I262" s="35" t="str">
        <f>IF(B262&lt;&gt;"",IFERROR(VLOOKUP(B262,'DATA TIMBANGAN'!G:M,7,FALSE),VLOOKUP(B262,'DATA TIMBANGAN'!G:M,7)),"")</f>
        <v/>
      </c>
      <c r="J262" s="25" t="str">
        <f>IF(H262&lt;&gt;"",IFERROR(INDEX(DATABASE!$Z$19:$Z$38,MATCH(DATEVALUE(H262),DATABASE!$AA$19:$AA$38,0)),INDEX(DATABASE!$Z$12:$Z$18,MATCH(WEEKDAY(H262,2),DATABASE!$AA$12:$AA$18,0))),"")</f>
        <v/>
      </c>
      <c r="K262" s="25" t="str">
        <f>IF('DATA ACCURATE'!V265&lt;&gt;"",'DATA ACCURATE'!V265,"")</f>
        <v/>
      </c>
      <c r="L262" s="80" t="str">
        <f>IF($H262="","",IF(OR($J262="LIBUR",AND($L261="LIBUR",$O261=$O262)),"LIBUR",IF(AND(OR($L261="LUAR JAM KERJA 1",$L261="LUAR JAM KERJA 2"),OR(OR(AND($H261=$H262,AND(OR($I262&gt;DATABASE!$J$3,$I262&lt;DATABASE!$J$6),((DATEVALUE($H262)+$I262)-(DATEVALUE($H261)+$I261))&lt;DATABASE!$J$6)),AND($H261=$H262,$O261=$O262,OR($I262&gt;DATABASE!$J$6,$I262&lt;DATABASE!$J$3))),AND(($H262-$H261)=1,OR($I262&lt;DATABASE!$I$6,((DATEVALUE($H262)+$I262)-(DATEVALUE($H261)+$I261))&lt;DATABASE!$J$6))),$A262=$A261),"LUAR JAM KERJA 2",IF(AND(OR(WEEKDAY($H262,2)=1,WEEKDAY($H262,2)=2,WEEKDAY($H262,2)=3,WEEKDAY($H262,2)=4,WEEKDAY($H262,2)=5),$I262&lt;=DATABASE!$J$3,$I262&gt;=DATABASE!$I$3),"JAM KERJA",IF(AND(WEEKDAY($H262,2)=6,$I262&lt;=DATABASE!$J$4,$I262&gt;=DATABASE!$I$4),"JAM KERJA","LUAR JAM KERJA 1")))))</f>
        <v/>
      </c>
      <c r="M262" s="33" t="str">
        <f>IF('DATA ACCURATE'!T265&lt;&gt;"",IF('DATA ACCURATE'!T265&gt;100,'DATA ACCURATE'!T265/10,'DATA ACCURATE'!T265),"")</f>
        <v/>
      </c>
      <c r="N262" t="str">
        <f>IF(M262="","",IF(M262&lt;=DATABASE!$I$9,"LOKAL",IF(M262&lt;DATABASE!$J$9,"LUAR KOTA 1",IF($M262&gt;=DATABASE!$J$9,"LUAR KOTA 2",""))))</f>
        <v/>
      </c>
      <c r="O262" s="38" t="str">
        <f>IF('DATA ACCURATE'!L265&lt;&gt;"",'DATA ACCURATE'!L265,"")</f>
        <v/>
      </c>
      <c r="Q262" s="38">
        <f t="shared" si="28"/>
        <v>0</v>
      </c>
      <c r="R262" s="38">
        <f t="shared" si="28"/>
        <v>0</v>
      </c>
      <c r="S262" s="38">
        <f t="shared" si="28"/>
        <v>0</v>
      </c>
      <c r="T262" s="38">
        <f t="shared" si="28"/>
        <v>0</v>
      </c>
      <c r="U262" s="38">
        <f t="shared" si="29"/>
        <v>0</v>
      </c>
      <c r="V262" s="38">
        <f t="shared" si="29"/>
        <v>0</v>
      </c>
      <c r="W262" s="38">
        <f t="shared" si="29"/>
        <v>0</v>
      </c>
      <c r="X262" s="38">
        <f t="shared" si="30"/>
        <v>0</v>
      </c>
      <c r="Y262" s="38">
        <f t="shared" si="30"/>
        <v>0</v>
      </c>
      <c r="Z262" s="38">
        <f t="shared" si="30"/>
        <v>0</v>
      </c>
      <c r="AA262" s="38">
        <f t="shared" si="30"/>
        <v>0</v>
      </c>
      <c r="AB262" s="38">
        <f t="shared" si="31"/>
        <v>0</v>
      </c>
      <c r="AC262" s="38">
        <f t="shared" si="32"/>
        <v>0</v>
      </c>
      <c r="AD262" s="38" t="str">
        <f t="shared" si="33"/>
        <v>000000000000</v>
      </c>
    </row>
    <row r="263" spans="1:30">
      <c r="A263" s="9" t="str">
        <f>IF('DATA ACCURATE'!A266&lt;&gt;"",'DATA ACCURATE'!A266,"")</f>
        <v/>
      </c>
      <c r="B263" s="9" t="str">
        <f>IF('DATA ACCURATE'!D266&lt;&gt;"",'DATA ACCURATE'!D266,"")</f>
        <v/>
      </c>
      <c r="C263" s="38" t="str">
        <f>IF($AD263="000000000000","",INDEX(DATABASE!$W$12:$W$71,MATCH($AD263,DATABASE!$V$12:$V$71,0)))</f>
        <v/>
      </c>
      <c r="D263" s="34" t="str">
        <f>IF(C263="","",IF(E263="",INDEX(DATABASE!$AF$13:$AF$62,MATCH($C263,DATABASE!$AC$13:$AC$62,0)),IF(E263="2x D11",INDEX(DATABASE!$AF$13:$AF$62,MATCH($C263,DATABASE!$AC$13:$AC$62,0))+2*DATABASE!$AF$62,IF(E263="3x D11",INDEX(DATABASE!$AF$13:$AF$62,MATCH($C263,DATABASE!$AC$13:$AC$62,0))+3*DATABASE!$AF$62,""))))</f>
        <v/>
      </c>
      <c r="E263" s="38" t="str">
        <f>IF(AND($K263="Y",$G263&lt;&gt;"UNYIL",$F263&lt;DATABASE!$O$8),"2x D11",IF(AND($K263="Y",$G263&lt;&gt;"UNYIL",$F263&gt;=DATABASE!$O$8),"3x D11",""))</f>
        <v/>
      </c>
      <c r="F263" s="9" t="str">
        <f>IF('DATA ACCURATE'!N266&lt;&gt;"",'DATA ACCURATE'!N266,"")</f>
        <v/>
      </c>
      <c r="G263" t="str">
        <f>IF(F263="","",IF(F263&lt;=DATABASE!$I$8,"UNYIL",IF(F263&lt;=DATABASE!$J$8,"KECIL",IF(F263&lt;DATABASE!$K$8,"TANGGUNG",IF(F263&gt;=DATABASE!$K$8,"BESAR","")))))</f>
        <v/>
      </c>
      <c r="H263" s="16" t="str">
        <f>IF('DATA ACCURATE'!J266&lt;&gt;"",'DATA ACCURATE'!J266,"")</f>
        <v/>
      </c>
      <c r="I263" s="35" t="str">
        <f>IF(B263&lt;&gt;"",IFERROR(VLOOKUP(B263,'DATA TIMBANGAN'!G:M,7,FALSE),VLOOKUP(B263,'DATA TIMBANGAN'!G:M,7)),"")</f>
        <v/>
      </c>
      <c r="J263" s="25" t="str">
        <f>IF(H263&lt;&gt;"",IFERROR(INDEX(DATABASE!$Z$19:$Z$38,MATCH(DATEVALUE(H263),DATABASE!$AA$19:$AA$38,0)),INDEX(DATABASE!$Z$12:$Z$18,MATCH(WEEKDAY(H263,2),DATABASE!$AA$12:$AA$18,0))),"")</f>
        <v/>
      </c>
      <c r="K263" s="25" t="str">
        <f>IF('DATA ACCURATE'!V266&lt;&gt;"",'DATA ACCURATE'!V266,"")</f>
        <v/>
      </c>
      <c r="L263" s="80" t="str">
        <f>IF($H263="","",IF(OR($J263="LIBUR",AND($L262="LIBUR",$O262=$O263)),"LIBUR",IF(AND(OR($L262="LUAR JAM KERJA 1",$L262="LUAR JAM KERJA 2"),OR(OR(AND($H262=$H263,AND(OR($I263&gt;DATABASE!$J$3,$I263&lt;DATABASE!$J$6),((DATEVALUE($H263)+$I263)-(DATEVALUE($H262)+$I262))&lt;DATABASE!$J$6)),AND($H262=$H263,$O262=$O263,OR($I263&gt;DATABASE!$J$6,$I263&lt;DATABASE!$J$3))),AND(($H263-$H262)=1,OR($I263&lt;DATABASE!$I$6,((DATEVALUE($H263)+$I263)-(DATEVALUE($H262)+$I262))&lt;DATABASE!$J$6))),$A263=$A262),"LUAR JAM KERJA 2",IF(AND(OR(WEEKDAY($H263,2)=1,WEEKDAY($H263,2)=2,WEEKDAY($H263,2)=3,WEEKDAY($H263,2)=4,WEEKDAY($H263,2)=5),$I263&lt;=DATABASE!$J$3,$I263&gt;=DATABASE!$I$3),"JAM KERJA",IF(AND(WEEKDAY($H263,2)=6,$I263&lt;=DATABASE!$J$4,$I263&gt;=DATABASE!$I$4),"JAM KERJA","LUAR JAM KERJA 1")))))</f>
        <v/>
      </c>
      <c r="M263" s="33" t="str">
        <f>IF('DATA ACCURATE'!T266&lt;&gt;"",IF('DATA ACCURATE'!T266&gt;100,'DATA ACCURATE'!T266/10,'DATA ACCURATE'!T266),"")</f>
        <v/>
      </c>
      <c r="N263" t="str">
        <f>IF(M263="","",IF(M263&lt;=DATABASE!$I$9,"LOKAL",IF(M263&lt;DATABASE!$J$9,"LUAR KOTA 1",IF($M263&gt;=DATABASE!$J$9,"LUAR KOTA 2",""))))</f>
        <v/>
      </c>
      <c r="O263" s="38" t="str">
        <f>IF('DATA ACCURATE'!L266&lt;&gt;"",'DATA ACCURATE'!L266,"")</f>
        <v/>
      </c>
      <c r="Q263" s="38">
        <f t="shared" si="28"/>
        <v>0</v>
      </c>
      <c r="R263" s="38">
        <f t="shared" si="28"/>
        <v>0</v>
      </c>
      <c r="S263" s="38">
        <f t="shared" si="28"/>
        <v>0</v>
      </c>
      <c r="T263" s="38">
        <f t="shared" si="28"/>
        <v>0</v>
      </c>
      <c r="U263" s="38">
        <f t="shared" si="29"/>
        <v>0</v>
      </c>
      <c r="V263" s="38">
        <f t="shared" si="29"/>
        <v>0</v>
      </c>
      <c r="W263" s="38">
        <f t="shared" si="29"/>
        <v>0</v>
      </c>
      <c r="X263" s="38">
        <f t="shared" si="30"/>
        <v>0</v>
      </c>
      <c r="Y263" s="38">
        <f t="shared" si="30"/>
        <v>0</v>
      </c>
      <c r="Z263" s="38">
        <f t="shared" si="30"/>
        <v>0</v>
      </c>
      <c r="AA263" s="38">
        <f t="shared" si="30"/>
        <v>0</v>
      </c>
      <c r="AB263" s="38">
        <f t="shared" si="31"/>
        <v>0</v>
      </c>
      <c r="AC263" s="38">
        <f t="shared" si="32"/>
        <v>0</v>
      </c>
      <c r="AD263" s="38" t="str">
        <f t="shared" si="33"/>
        <v>000000000000</v>
      </c>
    </row>
    <row r="264" spans="1:30">
      <c r="A264" s="9" t="str">
        <f>IF('DATA ACCURATE'!A267&lt;&gt;"",'DATA ACCURATE'!A267,"")</f>
        <v/>
      </c>
      <c r="B264" s="9" t="str">
        <f>IF('DATA ACCURATE'!D267&lt;&gt;"",'DATA ACCURATE'!D267,"")</f>
        <v/>
      </c>
      <c r="C264" s="38" t="str">
        <f>IF($AD264="000000000000","",INDEX(DATABASE!$W$12:$W$71,MATCH($AD264,DATABASE!$V$12:$V$71,0)))</f>
        <v/>
      </c>
      <c r="D264" s="34" t="str">
        <f>IF(C264="","",IF(E264="",INDEX(DATABASE!$AF$13:$AF$62,MATCH($C264,DATABASE!$AC$13:$AC$62,0)),IF(E264="2x D11",INDEX(DATABASE!$AF$13:$AF$62,MATCH($C264,DATABASE!$AC$13:$AC$62,0))+2*DATABASE!$AF$62,IF(E264="3x D11",INDEX(DATABASE!$AF$13:$AF$62,MATCH($C264,DATABASE!$AC$13:$AC$62,0))+3*DATABASE!$AF$62,""))))</f>
        <v/>
      </c>
      <c r="E264" s="38" t="str">
        <f>IF(AND($K264="Y",$G264&lt;&gt;"UNYIL",$F264&lt;DATABASE!$O$8),"2x D11",IF(AND($K264="Y",$G264&lt;&gt;"UNYIL",$F264&gt;=DATABASE!$O$8),"3x D11",""))</f>
        <v/>
      </c>
      <c r="F264" s="9" t="str">
        <f>IF('DATA ACCURATE'!N267&lt;&gt;"",'DATA ACCURATE'!N267,"")</f>
        <v/>
      </c>
      <c r="G264" t="str">
        <f>IF(F264="","",IF(F264&lt;=DATABASE!$I$8,"UNYIL",IF(F264&lt;=DATABASE!$J$8,"KECIL",IF(F264&lt;DATABASE!$K$8,"TANGGUNG",IF(F264&gt;=DATABASE!$K$8,"BESAR","")))))</f>
        <v/>
      </c>
      <c r="H264" s="16" t="str">
        <f>IF('DATA ACCURATE'!J267&lt;&gt;"",'DATA ACCURATE'!J267,"")</f>
        <v/>
      </c>
      <c r="I264" s="35" t="str">
        <f>IF(B264&lt;&gt;"",IFERROR(VLOOKUP(B264,'DATA TIMBANGAN'!G:M,7,FALSE),VLOOKUP(B264,'DATA TIMBANGAN'!G:M,7)),"")</f>
        <v/>
      </c>
      <c r="J264" s="25" t="str">
        <f>IF(H264&lt;&gt;"",IFERROR(INDEX(DATABASE!$Z$19:$Z$38,MATCH(DATEVALUE(H264),DATABASE!$AA$19:$AA$38,0)),INDEX(DATABASE!$Z$12:$Z$18,MATCH(WEEKDAY(H264,2),DATABASE!$AA$12:$AA$18,0))),"")</f>
        <v/>
      </c>
      <c r="K264" s="25" t="str">
        <f>IF('DATA ACCURATE'!V267&lt;&gt;"",'DATA ACCURATE'!V267,"")</f>
        <v/>
      </c>
      <c r="L264" s="80" t="str">
        <f>IF($H264="","",IF(OR($J264="LIBUR",AND($L263="LIBUR",$O263=$O264)),"LIBUR",IF(AND(OR($L263="LUAR JAM KERJA 1",$L263="LUAR JAM KERJA 2"),OR(OR(AND($H263=$H264,AND(OR($I264&gt;DATABASE!$J$3,$I264&lt;DATABASE!$J$6),((DATEVALUE($H264)+$I264)-(DATEVALUE($H263)+$I263))&lt;DATABASE!$J$6)),AND($H263=$H264,$O263=$O264,OR($I264&gt;DATABASE!$J$6,$I264&lt;DATABASE!$J$3))),AND(($H264-$H263)=1,OR($I264&lt;DATABASE!$I$6,((DATEVALUE($H264)+$I264)-(DATEVALUE($H263)+$I263))&lt;DATABASE!$J$6))),$A264=$A263),"LUAR JAM KERJA 2",IF(AND(OR(WEEKDAY($H264,2)=1,WEEKDAY($H264,2)=2,WEEKDAY($H264,2)=3,WEEKDAY($H264,2)=4,WEEKDAY($H264,2)=5),$I264&lt;=DATABASE!$J$3,$I264&gt;=DATABASE!$I$3),"JAM KERJA",IF(AND(WEEKDAY($H264,2)=6,$I264&lt;=DATABASE!$J$4,$I264&gt;=DATABASE!$I$4),"JAM KERJA","LUAR JAM KERJA 1")))))</f>
        <v/>
      </c>
      <c r="M264" s="33" t="str">
        <f>IF('DATA ACCURATE'!T267&lt;&gt;"",IF('DATA ACCURATE'!T267&gt;100,'DATA ACCURATE'!T267/10,'DATA ACCURATE'!T267),"")</f>
        <v/>
      </c>
      <c r="N264" t="str">
        <f>IF(M264="","",IF(M264&lt;=DATABASE!$I$9,"LOKAL",IF(M264&lt;DATABASE!$J$9,"LUAR KOTA 1",IF($M264&gt;=DATABASE!$J$9,"LUAR KOTA 2",""))))</f>
        <v/>
      </c>
      <c r="O264" s="38" t="str">
        <f>IF('DATA ACCURATE'!L267&lt;&gt;"",'DATA ACCURATE'!L267,"")</f>
        <v/>
      </c>
      <c r="Q264" s="38">
        <f t="shared" si="28"/>
        <v>0</v>
      </c>
      <c r="R264" s="38">
        <f t="shared" si="28"/>
        <v>0</v>
      </c>
      <c r="S264" s="38">
        <f t="shared" si="28"/>
        <v>0</v>
      </c>
      <c r="T264" s="38">
        <f t="shared" si="28"/>
        <v>0</v>
      </c>
      <c r="U264" s="38">
        <f t="shared" si="29"/>
        <v>0</v>
      </c>
      <c r="V264" s="38">
        <f t="shared" si="29"/>
        <v>0</v>
      </c>
      <c r="W264" s="38">
        <f t="shared" si="29"/>
        <v>0</v>
      </c>
      <c r="X264" s="38">
        <f t="shared" si="30"/>
        <v>0</v>
      </c>
      <c r="Y264" s="38">
        <f t="shared" si="30"/>
        <v>0</v>
      </c>
      <c r="Z264" s="38">
        <f t="shared" si="30"/>
        <v>0</v>
      </c>
      <c r="AA264" s="38">
        <f t="shared" si="30"/>
        <v>0</v>
      </c>
      <c r="AB264" s="38">
        <f t="shared" si="31"/>
        <v>0</v>
      </c>
      <c r="AC264" s="38">
        <f t="shared" si="32"/>
        <v>0</v>
      </c>
      <c r="AD264" s="38" t="str">
        <f t="shared" si="33"/>
        <v>000000000000</v>
      </c>
    </row>
    <row r="265" spans="1:30">
      <c r="A265" s="9" t="str">
        <f>IF('DATA ACCURATE'!A268&lt;&gt;"",'DATA ACCURATE'!A268,"")</f>
        <v/>
      </c>
      <c r="B265" s="9" t="str">
        <f>IF('DATA ACCURATE'!D268&lt;&gt;"",'DATA ACCURATE'!D268,"")</f>
        <v/>
      </c>
      <c r="C265" s="38" t="str">
        <f>IF($AD265="000000000000","",INDEX(DATABASE!$W$12:$W$71,MATCH($AD265,DATABASE!$V$12:$V$71,0)))</f>
        <v/>
      </c>
      <c r="D265" s="34" t="str">
        <f>IF(C265="","",IF(E265="",INDEX(DATABASE!$AF$13:$AF$62,MATCH($C265,DATABASE!$AC$13:$AC$62,0)),IF(E265="2x D11",INDEX(DATABASE!$AF$13:$AF$62,MATCH($C265,DATABASE!$AC$13:$AC$62,0))+2*DATABASE!$AF$62,IF(E265="3x D11",INDEX(DATABASE!$AF$13:$AF$62,MATCH($C265,DATABASE!$AC$13:$AC$62,0))+3*DATABASE!$AF$62,""))))</f>
        <v/>
      </c>
      <c r="E265" s="38" t="str">
        <f>IF(AND($K265="Y",$G265&lt;&gt;"UNYIL",$F265&lt;DATABASE!$O$8),"2x D11",IF(AND($K265="Y",$G265&lt;&gt;"UNYIL",$F265&gt;=DATABASE!$O$8),"3x D11",""))</f>
        <v/>
      </c>
      <c r="F265" s="9" t="str">
        <f>IF('DATA ACCURATE'!N268&lt;&gt;"",'DATA ACCURATE'!N268,"")</f>
        <v/>
      </c>
      <c r="G265" t="str">
        <f>IF(F265="","",IF(F265&lt;=DATABASE!$I$8,"UNYIL",IF(F265&lt;=DATABASE!$J$8,"KECIL",IF(F265&lt;DATABASE!$K$8,"TANGGUNG",IF(F265&gt;=DATABASE!$K$8,"BESAR","")))))</f>
        <v/>
      </c>
      <c r="H265" s="16" t="str">
        <f>IF('DATA ACCURATE'!J268&lt;&gt;"",'DATA ACCURATE'!J268,"")</f>
        <v/>
      </c>
      <c r="I265" s="35" t="str">
        <f>IF(B265&lt;&gt;"",IFERROR(VLOOKUP(B265,'DATA TIMBANGAN'!G:M,7,FALSE),VLOOKUP(B265,'DATA TIMBANGAN'!G:M,7)),"")</f>
        <v/>
      </c>
      <c r="J265" s="25" t="str">
        <f>IF(H265&lt;&gt;"",IFERROR(INDEX(DATABASE!$Z$19:$Z$38,MATCH(DATEVALUE(H265),DATABASE!$AA$19:$AA$38,0)),INDEX(DATABASE!$Z$12:$Z$18,MATCH(WEEKDAY(H265,2),DATABASE!$AA$12:$AA$18,0))),"")</f>
        <v/>
      </c>
      <c r="K265" s="25" t="str">
        <f>IF('DATA ACCURATE'!V268&lt;&gt;"",'DATA ACCURATE'!V268,"")</f>
        <v/>
      </c>
      <c r="L265" s="80" t="str">
        <f>IF($H265="","",IF(OR($J265="LIBUR",AND($L264="LIBUR",$O264=$O265)),"LIBUR",IF(AND(OR($L264="LUAR JAM KERJA 1",$L264="LUAR JAM KERJA 2"),OR(OR(AND($H264=$H265,AND(OR($I265&gt;DATABASE!$J$3,$I265&lt;DATABASE!$J$6),((DATEVALUE($H265)+$I265)-(DATEVALUE($H264)+$I264))&lt;DATABASE!$J$6)),AND($H264=$H265,$O264=$O265,OR($I265&gt;DATABASE!$J$6,$I265&lt;DATABASE!$J$3))),AND(($H265-$H264)=1,OR($I265&lt;DATABASE!$I$6,((DATEVALUE($H265)+$I265)-(DATEVALUE($H264)+$I264))&lt;DATABASE!$J$6))),$A265=$A264),"LUAR JAM KERJA 2",IF(AND(OR(WEEKDAY($H265,2)=1,WEEKDAY($H265,2)=2,WEEKDAY($H265,2)=3,WEEKDAY($H265,2)=4,WEEKDAY($H265,2)=5),$I265&lt;=DATABASE!$J$3,$I265&gt;=DATABASE!$I$3),"JAM KERJA",IF(AND(WEEKDAY($H265,2)=6,$I265&lt;=DATABASE!$J$4,$I265&gt;=DATABASE!$I$4),"JAM KERJA","LUAR JAM KERJA 1")))))</f>
        <v/>
      </c>
      <c r="M265" s="33" t="str">
        <f>IF('DATA ACCURATE'!T268&lt;&gt;"",IF('DATA ACCURATE'!T268&gt;100,'DATA ACCURATE'!T268/10,'DATA ACCURATE'!T268),"")</f>
        <v/>
      </c>
      <c r="N265" t="str">
        <f>IF(M265="","",IF(M265&lt;=DATABASE!$I$9,"LOKAL",IF(M265&lt;DATABASE!$J$9,"LUAR KOTA 1",IF($M265&gt;=DATABASE!$J$9,"LUAR KOTA 2",""))))</f>
        <v/>
      </c>
      <c r="O265" s="38" t="str">
        <f>IF('DATA ACCURATE'!L268&lt;&gt;"",'DATA ACCURATE'!L268,"")</f>
        <v/>
      </c>
      <c r="Q265" s="38">
        <f t="shared" si="28"/>
        <v>0</v>
      </c>
      <c r="R265" s="38">
        <f t="shared" si="28"/>
        <v>0</v>
      </c>
      <c r="S265" s="38">
        <f t="shared" si="28"/>
        <v>0</v>
      </c>
      <c r="T265" s="38">
        <f t="shared" si="28"/>
        <v>0</v>
      </c>
      <c r="U265" s="38">
        <f t="shared" si="29"/>
        <v>0</v>
      </c>
      <c r="V265" s="38">
        <f t="shared" si="29"/>
        <v>0</v>
      </c>
      <c r="W265" s="38">
        <f t="shared" si="29"/>
        <v>0</v>
      </c>
      <c r="X265" s="38">
        <f t="shared" si="30"/>
        <v>0</v>
      </c>
      <c r="Y265" s="38">
        <f t="shared" si="30"/>
        <v>0</v>
      </c>
      <c r="Z265" s="38">
        <f t="shared" si="30"/>
        <v>0</v>
      </c>
      <c r="AA265" s="38">
        <f t="shared" si="30"/>
        <v>0</v>
      </c>
      <c r="AB265" s="38">
        <f t="shared" si="31"/>
        <v>0</v>
      </c>
      <c r="AC265" s="38">
        <f t="shared" si="32"/>
        <v>0</v>
      </c>
      <c r="AD265" s="38" t="str">
        <f t="shared" si="33"/>
        <v>000000000000</v>
      </c>
    </row>
    <row r="266" spans="1:30">
      <c r="A266" s="9" t="str">
        <f>IF('DATA ACCURATE'!A269&lt;&gt;"",'DATA ACCURATE'!A269,"")</f>
        <v/>
      </c>
      <c r="B266" s="9" t="str">
        <f>IF('DATA ACCURATE'!D269&lt;&gt;"",'DATA ACCURATE'!D269,"")</f>
        <v/>
      </c>
      <c r="C266" s="38" t="str">
        <f>IF($AD266="000000000000","",INDEX(DATABASE!$W$12:$W$71,MATCH($AD266,DATABASE!$V$12:$V$71,0)))</f>
        <v/>
      </c>
      <c r="D266" s="34" t="str">
        <f>IF(C266="","",IF(E266="",INDEX(DATABASE!$AF$13:$AF$62,MATCH($C266,DATABASE!$AC$13:$AC$62,0)),IF(E266="2x D11",INDEX(DATABASE!$AF$13:$AF$62,MATCH($C266,DATABASE!$AC$13:$AC$62,0))+2*DATABASE!$AF$62,IF(E266="3x D11",INDEX(DATABASE!$AF$13:$AF$62,MATCH($C266,DATABASE!$AC$13:$AC$62,0))+3*DATABASE!$AF$62,""))))</f>
        <v/>
      </c>
      <c r="E266" s="38" t="str">
        <f>IF(AND($K266="Y",$G266&lt;&gt;"UNYIL",$F266&lt;DATABASE!$O$8),"2x D11",IF(AND($K266="Y",$G266&lt;&gt;"UNYIL",$F266&gt;=DATABASE!$O$8),"3x D11",""))</f>
        <v/>
      </c>
      <c r="F266" s="9" t="str">
        <f>IF('DATA ACCURATE'!N269&lt;&gt;"",'DATA ACCURATE'!N269,"")</f>
        <v/>
      </c>
      <c r="G266" t="str">
        <f>IF(F266="","",IF(F266&lt;=DATABASE!$I$8,"UNYIL",IF(F266&lt;=DATABASE!$J$8,"KECIL",IF(F266&lt;DATABASE!$K$8,"TANGGUNG",IF(F266&gt;=DATABASE!$K$8,"BESAR","")))))</f>
        <v/>
      </c>
      <c r="H266" s="16" t="str">
        <f>IF('DATA ACCURATE'!J269&lt;&gt;"",'DATA ACCURATE'!J269,"")</f>
        <v/>
      </c>
      <c r="I266" s="35" t="str">
        <f>IF(B266&lt;&gt;"",IFERROR(VLOOKUP(B266,'DATA TIMBANGAN'!G:M,7,FALSE),VLOOKUP(B266,'DATA TIMBANGAN'!G:M,7)),"")</f>
        <v/>
      </c>
      <c r="J266" s="25" t="str">
        <f>IF(H266&lt;&gt;"",IFERROR(INDEX(DATABASE!$Z$19:$Z$38,MATCH(DATEVALUE(H266),DATABASE!$AA$19:$AA$38,0)),INDEX(DATABASE!$Z$12:$Z$18,MATCH(WEEKDAY(H266,2),DATABASE!$AA$12:$AA$18,0))),"")</f>
        <v/>
      </c>
      <c r="K266" s="25" t="str">
        <f>IF('DATA ACCURATE'!V269&lt;&gt;"",'DATA ACCURATE'!V269,"")</f>
        <v/>
      </c>
      <c r="L266" s="80" t="str">
        <f>IF($H266="","",IF(OR($J266="LIBUR",AND($L265="LIBUR",$O265=$O266)),"LIBUR",IF(AND(OR($L265="LUAR JAM KERJA 1",$L265="LUAR JAM KERJA 2"),OR(OR(AND($H265=$H266,AND(OR($I266&gt;DATABASE!$J$3,$I266&lt;DATABASE!$J$6),((DATEVALUE($H266)+$I266)-(DATEVALUE($H265)+$I265))&lt;DATABASE!$J$6)),AND($H265=$H266,$O265=$O266,OR($I266&gt;DATABASE!$J$6,$I266&lt;DATABASE!$J$3))),AND(($H266-$H265)=1,OR($I266&lt;DATABASE!$I$6,((DATEVALUE($H266)+$I266)-(DATEVALUE($H265)+$I265))&lt;DATABASE!$J$6))),$A266=$A265),"LUAR JAM KERJA 2",IF(AND(OR(WEEKDAY($H266,2)=1,WEEKDAY($H266,2)=2,WEEKDAY($H266,2)=3,WEEKDAY($H266,2)=4,WEEKDAY($H266,2)=5),$I266&lt;=DATABASE!$J$3,$I266&gt;=DATABASE!$I$3),"JAM KERJA",IF(AND(WEEKDAY($H266,2)=6,$I266&lt;=DATABASE!$J$4,$I266&gt;=DATABASE!$I$4),"JAM KERJA","LUAR JAM KERJA 1")))))</f>
        <v/>
      </c>
      <c r="M266" s="33" t="str">
        <f>IF('DATA ACCURATE'!T269&lt;&gt;"",IF('DATA ACCURATE'!T269&gt;100,'DATA ACCURATE'!T269/10,'DATA ACCURATE'!T269),"")</f>
        <v/>
      </c>
      <c r="N266" t="str">
        <f>IF(M266="","",IF(M266&lt;=DATABASE!$I$9,"LOKAL",IF(M266&lt;DATABASE!$J$9,"LUAR KOTA 1",IF($M266&gt;=DATABASE!$J$9,"LUAR KOTA 2",""))))</f>
        <v/>
      </c>
      <c r="O266" s="38" t="str">
        <f>IF('DATA ACCURATE'!L269&lt;&gt;"",'DATA ACCURATE'!L269,"")</f>
        <v/>
      </c>
      <c r="Q266" s="38">
        <f t="shared" si="28"/>
        <v>0</v>
      </c>
      <c r="R266" s="38">
        <f t="shared" si="28"/>
        <v>0</v>
      </c>
      <c r="S266" s="38">
        <f t="shared" si="28"/>
        <v>0</v>
      </c>
      <c r="T266" s="38">
        <f t="shared" si="28"/>
        <v>0</v>
      </c>
      <c r="U266" s="38">
        <f t="shared" si="29"/>
        <v>0</v>
      </c>
      <c r="V266" s="38">
        <f t="shared" si="29"/>
        <v>0</v>
      </c>
      <c r="W266" s="38">
        <f t="shared" si="29"/>
        <v>0</v>
      </c>
      <c r="X266" s="38">
        <f t="shared" si="30"/>
        <v>0</v>
      </c>
      <c r="Y266" s="38">
        <f t="shared" si="30"/>
        <v>0</v>
      </c>
      <c r="Z266" s="38">
        <f t="shared" si="30"/>
        <v>0</v>
      </c>
      <c r="AA266" s="38">
        <f t="shared" si="30"/>
        <v>0</v>
      </c>
      <c r="AB266" s="38">
        <f t="shared" si="31"/>
        <v>0</v>
      </c>
      <c r="AC266" s="38">
        <f t="shared" si="32"/>
        <v>0</v>
      </c>
      <c r="AD266" s="38" t="str">
        <f t="shared" si="33"/>
        <v>000000000000</v>
      </c>
    </row>
    <row r="267" spans="1:30">
      <c r="A267" s="9" t="str">
        <f>IF('DATA ACCURATE'!A270&lt;&gt;"",'DATA ACCURATE'!A270,"")</f>
        <v/>
      </c>
      <c r="B267" s="9" t="str">
        <f>IF('DATA ACCURATE'!D270&lt;&gt;"",'DATA ACCURATE'!D270,"")</f>
        <v/>
      </c>
      <c r="C267" s="38" t="str">
        <f>IF($AD267="000000000000","",INDEX(DATABASE!$W$12:$W$71,MATCH($AD267,DATABASE!$V$12:$V$71,0)))</f>
        <v/>
      </c>
      <c r="D267" s="34" t="str">
        <f>IF(C267="","",IF(E267="",INDEX(DATABASE!$AF$13:$AF$62,MATCH($C267,DATABASE!$AC$13:$AC$62,0)),IF(E267="2x D11",INDEX(DATABASE!$AF$13:$AF$62,MATCH($C267,DATABASE!$AC$13:$AC$62,0))+2*DATABASE!$AF$62,IF(E267="3x D11",INDEX(DATABASE!$AF$13:$AF$62,MATCH($C267,DATABASE!$AC$13:$AC$62,0))+3*DATABASE!$AF$62,""))))</f>
        <v/>
      </c>
      <c r="E267" s="38" t="str">
        <f>IF(AND($K267="Y",$G267&lt;&gt;"UNYIL",$F267&lt;DATABASE!$O$8),"2x D11",IF(AND($K267="Y",$G267&lt;&gt;"UNYIL",$F267&gt;=DATABASE!$O$8),"3x D11",""))</f>
        <v/>
      </c>
      <c r="F267" s="9" t="str">
        <f>IF('DATA ACCURATE'!N270&lt;&gt;"",'DATA ACCURATE'!N270,"")</f>
        <v/>
      </c>
      <c r="G267" t="str">
        <f>IF(F267="","",IF(F267&lt;=DATABASE!$I$8,"UNYIL",IF(F267&lt;=DATABASE!$J$8,"KECIL",IF(F267&lt;DATABASE!$K$8,"TANGGUNG",IF(F267&gt;=DATABASE!$K$8,"BESAR","")))))</f>
        <v/>
      </c>
      <c r="H267" s="16" t="str">
        <f>IF('DATA ACCURATE'!J270&lt;&gt;"",'DATA ACCURATE'!J270,"")</f>
        <v/>
      </c>
      <c r="I267" s="35" t="str">
        <f>IF(B267&lt;&gt;"",IFERROR(VLOOKUP(B267,'DATA TIMBANGAN'!G:M,7,FALSE),VLOOKUP(B267,'DATA TIMBANGAN'!G:M,7)),"")</f>
        <v/>
      </c>
      <c r="J267" s="25" t="str">
        <f>IF(H267&lt;&gt;"",IFERROR(INDEX(DATABASE!$Z$19:$Z$38,MATCH(DATEVALUE(H267),DATABASE!$AA$19:$AA$38,0)),INDEX(DATABASE!$Z$12:$Z$18,MATCH(WEEKDAY(H267,2),DATABASE!$AA$12:$AA$18,0))),"")</f>
        <v/>
      </c>
      <c r="K267" s="25" t="str">
        <f>IF('DATA ACCURATE'!V270&lt;&gt;"",'DATA ACCURATE'!V270,"")</f>
        <v/>
      </c>
      <c r="L267" s="80" t="str">
        <f>IF($H267="","",IF(OR($J267="LIBUR",AND($L266="LIBUR",$O266=$O267)),"LIBUR",IF(AND(OR($L266="LUAR JAM KERJA 1",$L266="LUAR JAM KERJA 2"),OR(OR(AND($H266=$H267,AND(OR($I267&gt;DATABASE!$J$3,$I267&lt;DATABASE!$J$6),((DATEVALUE($H267)+$I267)-(DATEVALUE($H266)+$I266))&lt;DATABASE!$J$6)),AND($H266=$H267,$O266=$O267,OR($I267&gt;DATABASE!$J$6,$I267&lt;DATABASE!$J$3))),AND(($H267-$H266)=1,OR($I267&lt;DATABASE!$I$6,((DATEVALUE($H267)+$I267)-(DATEVALUE($H266)+$I266))&lt;DATABASE!$J$6))),$A267=$A266),"LUAR JAM KERJA 2",IF(AND(OR(WEEKDAY($H267,2)=1,WEEKDAY($H267,2)=2,WEEKDAY($H267,2)=3,WEEKDAY($H267,2)=4,WEEKDAY($H267,2)=5),$I267&lt;=DATABASE!$J$3,$I267&gt;=DATABASE!$I$3),"JAM KERJA",IF(AND(WEEKDAY($H267,2)=6,$I267&lt;=DATABASE!$J$4,$I267&gt;=DATABASE!$I$4),"JAM KERJA","LUAR JAM KERJA 1")))))</f>
        <v/>
      </c>
      <c r="M267" s="33" t="str">
        <f>IF('DATA ACCURATE'!T270&lt;&gt;"",IF('DATA ACCURATE'!T270&gt;100,'DATA ACCURATE'!T270/10,'DATA ACCURATE'!T270),"")</f>
        <v/>
      </c>
      <c r="N267" t="str">
        <f>IF(M267="","",IF(M267&lt;=DATABASE!$I$9,"LOKAL",IF(M267&lt;DATABASE!$J$9,"LUAR KOTA 1",IF($M267&gt;=DATABASE!$J$9,"LUAR KOTA 2",""))))</f>
        <v/>
      </c>
      <c r="O267" s="38" t="str">
        <f>IF('DATA ACCURATE'!L270&lt;&gt;"",'DATA ACCURATE'!L270,"")</f>
        <v/>
      </c>
      <c r="Q267" s="38">
        <f t="shared" si="28"/>
        <v>0</v>
      </c>
      <c r="R267" s="38">
        <f t="shared" si="28"/>
        <v>0</v>
      </c>
      <c r="S267" s="38">
        <f t="shared" si="28"/>
        <v>0</v>
      </c>
      <c r="T267" s="38">
        <f t="shared" si="28"/>
        <v>0</v>
      </c>
      <c r="U267" s="38">
        <f t="shared" si="29"/>
        <v>0</v>
      </c>
      <c r="V267" s="38">
        <f t="shared" si="29"/>
        <v>0</v>
      </c>
      <c r="W267" s="38">
        <f t="shared" si="29"/>
        <v>0</v>
      </c>
      <c r="X267" s="38">
        <f t="shared" si="30"/>
        <v>0</v>
      </c>
      <c r="Y267" s="38">
        <f t="shared" si="30"/>
        <v>0</v>
      </c>
      <c r="Z267" s="38">
        <f t="shared" si="30"/>
        <v>0</v>
      </c>
      <c r="AA267" s="38">
        <f t="shared" si="30"/>
        <v>0</v>
      </c>
      <c r="AB267" s="38">
        <f t="shared" si="31"/>
        <v>0</v>
      </c>
      <c r="AC267" s="38">
        <f t="shared" si="32"/>
        <v>0</v>
      </c>
      <c r="AD267" s="38" t="str">
        <f t="shared" si="33"/>
        <v>000000000000</v>
      </c>
    </row>
    <row r="268" spans="1:30">
      <c r="A268" s="9" t="str">
        <f>IF('DATA ACCURATE'!A271&lt;&gt;"",'DATA ACCURATE'!A271,"")</f>
        <v/>
      </c>
      <c r="B268" s="9" t="str">
        <f>IF('DATA ACCURATE'!D271&lt;&gt;"",'DATA ACCURATE'!D271,"")</f>
        <v/>
      </c>
      <c r="C268" s="38" t="str">
        <f>IF($AD268="000000000000","",INDEX(DATABASE!$W$12:$W$71,MATCH($AD268,DATABASE!$V$12:$V$71,0)))</f>
        <v/>
      </c>
      <c r="D268" s="34" t="str">
        <f>IF(C268="","",IF(E268="",INDEX(DATABASE!$AF$13:$AF$62,MATCH($C268,DATABASE!$AC$13:$AC$62,0)),IF(E268="2x D11",INDEX(DATABASE!$AF$13:$AF$62,MATCH($C268,DATABASE!$AC$13:$AC$62,0))+2*DATABASE!$AF$62,IF(E268="3x D11",INDEX(DATABASE!$AF$13:$AF$62,MATCH($C268,DATABASE!$AC$13:$AC$62,0))+3*DATABASE!$AF$62,""))))</f>
        <v/>
      </c>
      <c r="E268" s="38" t="str">
        <f>IF(AND($K268="Y",$G268&lt;&gt;"UNYIL",$F268&lt;DATABASE!$O$8),"2x D11",IF(AND($K268="Y",$G268&lt;&gt;"UNYIL",$F268&gt;=DATABASE!$O$8),"3x D11",""))</f>
        <v/>
      </c>
      <c r="F268" s="9" t="str">
        <f>IF('DATA ACCURATE'!N271&lt;&gt;"",'DATA ACCURATE'!N271,"")</f>
        <v/>
      </c>
      <c r="G268" t="str">
        <f>IF(F268="","",IF(F268&lt;=DATABASE!$I$8,"UNYIL",IF(F268&lt;=DATABASE!$J$8,"KECIL",IF(F268&lt;DATABASE!$K$8,"TANGGUNG",IF(F268&gt;=DATABASE!$K$8,"BESAR","")))))</f>
        <v/>
      </c>
      <c r="H268" s="16" t="str">
        <f>IF('DATA ACCURATE'!J271&lt;&gt;"",'DATA ACCURATE'!J271,"")</f>
        <v/>
      </c>
      <c r="I268" s="35" t="str">
        <f>IF(B268&lt;&gt;"",IFERROR(VLOOKUP(B268,'DATA TIMBANGAN'!G:M,7,FALSE),VLOOKUP(B268,'DATA TIMBANGAN'!G:M,7)),"")</f>
        <v/>
      </c>
      <c r="J268" s="25" t="str">
        <f>IF(H268&lt;&gt;"",IFERROR(INDEX(DATABASE!$Z$19:$Z$38,MATCH(DATEVALUE(H268),DATABASE!$AA$19:$AA$38,0)),INDEX(DATABASE!$Z$12:$Z$18,MATCH(WEEKDAY(H268,2),DATABASE!$AA$12:$AA$18,0))),"")</f>
        <v/>
      </c>
      <c r="K268" s="25" t="str">
        <f>IF('DATA ACCURATE'!V271&lt;&gt;"",'DATA ACCURATE'!V271,"")</f>
        <v/>
      </c>
      <c r="L268" s="80" t="str">
        <f>IF($H268="","",IF(OR($J268="LIBUR",AND($L267="LIBUR",$O267=$O268)),"LIBUR",IF(AND(OR($L267="LUAR JAM KERJA 1",$L267="LUAR JAM KERJA 2"),OR(OR(AND($H267=$H268,AND(OR($I268&gt;DATABASE!$J$3,$I268&lt;DATABASE!$J$6),((DATEVALUE($H268)+$I268)-(DATEVALUE($H267)+$I267))&lt;DATABASE!$J$6)),AND($H267=$H268,$O267=$O268,OR($I268&gt;DATABASE!$J$6,$I268&lt;DATABASE!$J$3))),AND(($H268-$H267)=1,OR($I268&lt;DATABASE!$I$6,((DATEVALUE($H268)+$I268)-(DATEVALUE($H267)+$I267))&lt;DATABASE!$J$6))),$A268=$A267),"LUAR JAM KERJA 2",IF(AND(OR(WEEKDAY($H268,2)=1,WEEKDAY($H268,2)=2,WEEKDAY($H268,2)=3,WEEKDAY($H268,2)=4,WEEKDAY($H268,2)=5),$I268&lt;=DATABASE!$J$3,$I268&gt;=DATABASE!$I$3),"JAM KERJA",IF(AND(WEEKDAY($H268,2)=6,$I268&lt;=DATABASE!$J$4,$I268&gt;=DATABASE!$I$4),"JAM KERJA","LUAR JAM KERJA 1")))))</f>
        <v/>
      </c>
      <c r="M268" s="33" t="str">
        <f>IF('DATA ACCURATE'!T271&lt;&gt;"",IF('DATA ACCURATE'!T271&gt;100,'DATA ACCURATE'!T271/10,'DATA ACCURATE'!T271),"")</f>
        <v/>
      </c>
      <c r="N268" t="str">
        <f>IF(M268="","",IF(M268&lt;=DATABASE!$I$9,"LOKAL",IF(M268&lt;DATABASE!$J$9,"LUAR KOTA 1",IF($M268&gt;=DATABASE!$J$9,"LUAR KOTA 2",""))))</f>
        <v/>
      </c>
      <c r="O268" s="38" t="str">
        <f>IF('DATA ACCURATE'!L271&lt;&gt;"",'DATA ACCURATE'!L271,"")</f>
        <v/>
      </c>
      <c r="Q268" s="38">
        <f t="shared" si="28"/>
        <v>0</v>
      </c>
      <c r="R268" s="38">
        <f t="shared" si="28"/>
        <v>0</v>
      </c>
      <c r="S268" s="38">
        <f t="shared" si="28"/>
        <v>0</v>
      </c>
      <c r="T268" s="38">
        <f t="shared" si="28"/>
        <v>0</v>
      </c>
      <c r="U268" s="38">
        <f t="shared" si="29"/>
        <v>0</v>
      </c>
      <c r="V268" s="38">
        <f t="shared" si="29"/>
        <v>0</v>
      </c>
      <c r="W268" s="38">
        <f t="shared" si="29"/>
        <v>0</v>
      </c>
      <c r="X268" s="38">
        <f t="shared" si="30"/>
        <v>0</v>
      </c>
      <c r="Y268" s="38">
        <f t="shared" si="30"/>
        <v>0</v>
      </c>
      <c r="Z268" s="38">
        <f t="shared" si="30"/>
        <v>0</v>
      </c>
      <c r="AA268" s="38">
        <f t="shared" si="30"/>
        <v>0</v>
      </c>
      <c r="AB268" s="38">
        <f t="shared" si="31"/>
        <v>0</v>
      </c>
      <c r="AC268" s="38">
        <f t="shared" si="32"/>
        <v>0</v>
      </c>
      <c r="AD268" s="38" t="str">
        <f t="shared" si="33"/>
        <v>000000000000</v>
      </c>
    </row>
    <row r="269" spans="1:30">
      <c r="A269" s="9" t="str">
        <f>IF('DATA ACCURATE'!A272&lt;&gt;"",'DATA ACCURATE'!A272,"")</f>
        <v/>
      </c>
      <c r="B269" s="9" t="str">
        <f>IF('DATA ACCURATE'!D272&lt;&gt;"",'DATA ACCURATE'!D272,"")</f>
        <v/>
      </c>
      <c r="C269" s="38" t="str">
        <f>IF($AD269="000000000000","",INDEX(DATABASE!$W$12:$W$71,MATCH($AD269,DATABASE!$V$12:$V$71,0)))</f>
        <v/>
      </c>
      <c r="D269" s="34" t="str">
        <f>IF(C269="","",IF(E269="",INDEX(DATABASE!$AF$13:$AF$62,MATCH($C269,DATABASE!$AC$13:$AC$62,0)),IF(E269="2x D11",INDEX(DATABASE!$AF$13:$AF$62,MATCH($C269,DATABASE!$AC$13:$AC$62,0))+2*DATABASE!$AF$62,IF(E269="3x D11",INDEX(DATABASE!$AF$13:$AF$62,MATCH($C269,DATABASE!$AC$13:$AC$62,0))+3*DATABASE!$AF$62,""))))</f>
        <v/>
      </c>
      <c r="E269" s="38" t="str">
        <f>IF(AND($K269="Y",$G269&lt;&gt;"UNYIL",$F269&lt;DATABASE!$O$8),"2x D11",IF(AND($K269="Y",$G269&lt;&gt;"UNYIL",$F269&gt;=DATABASE!$O$8),"3x D11",""))</f>
        <v/>
      </c>
      <c r="F269" s="9" t="str">
        <f>IF('DATA ACCURATE'!N272&lt;&gt;"",'DATA ACCURATE'!N272,"")</f>
        <v/>
      </c>
      <c r="G269" t="str">
        <f>IF(F269="","",IF(F269&lt;=DATABASE!$I$8,"UNYIL",IF(F269&lt;=DATABASE!$J$8,"KECIL",IF(F269&lt;DATABASE!$K$8,"TANGGUNG",IF(F269&gt;=DATABASE!$K$8,"BESAR","")))))</f>
        <v/>
      </c>
      <c r="H269" s="16" t="str">
        <f>IF('DATA ACCURATE'!J272&lt;&gt;"",'DATA ACCURATE'!J272,"")</f>
        <v/>
      </c>
      <c r="I269" s="35" t="str">
        <f>IF(B269&lt;&gt;"",IFERROR(VLOOKUP(B269,'DATA TIMBANGAN'!G:M,7,FALSE),VLOOKUP(B269,'DATA TIMBANGAN'!G:M,7)),"")</f>
        <v/>
      </c>
      <c r="J269" s="25" t="str">
        <f>IF(H269&lt;&gt;"",IFERROR(INDEX(DATABASE!$Z$19:$Z$38,MATCH(DATEVALUE(H269),DATABASE!$AA$19:$AA$38,0)),INDEX(DATABASE!$Z$12:$Z$18,MATCH(WEEKDAY(H269,2),DATABASE!$AA$12:$AA$18,0))),"")</f>
        <v/>
      </c>
      <c r="K269" s="25" t="str">
        <f>IF('DATA ACCURATE'!V272&lt;&gt;"",'DATA ACCURATE'!V272,"")</f>
        <v/>
      </c>
      <c r="L269" s="80" t="str">
        <f>IF($H269="","",IF(OR($J269="LIBUR",AND($L268="LIBUR",$O268=$O269)),"LIBUR",IF(AND(OR($L268="LUAR JAM KERJA 1",$L268="LUAR JAM KERJA 2"),OR(OR(AND($H268=$H269,AND(OR($I269&gt;DATABASE!$J$3,$I269&lt;DATABASE!$J$6),((DATEVALUE($H269)+$I269)-(DATEVALUE($H268)+$I268))&lt;DATABASE!$J$6)),AND($H268=$H269,$O268=$O269,OR($I269&gt;DATABASE!$J$6,$I269&lt;DATABASE!$J$3))),AND(($H269-$H268)=1,OR($I269&lt;DATABASE!$I$6,((DATEVALUE($H269)+$I269)-(DATEVALUE($H268)+$I268))&lt;DATABASE!$J$6))),$A269=$A268),"LUAR JAM KERJA 2",IF(AND(OR(WEEKDAY($H269,2)=1,WEEKDAY($H269,2)=2,WEEKDAY($H269,2)=3,WEEKDAY($H269,2)=4,WEEKDAY($H269,2)=5),$I269&lt;=DATABASE!$J$3,$I269&gt;=DATABASE!$I$3),"JAM KERJA",IF(AND(WEEKDAY($H269,2)=6,$I269&lt;=DATABASE!$J$4,$I269&gt;=DATABASE!$I$4),"JAM KERJA","LUAR JAM KERJA 1")))))</f>
        <v/>
      </c>
      <c r="M269" s="33" t="str">
        <f>IF('DATA ACCURATE'!T272&lt;&gt;"",IF('DATA ACCURATE'!T272&gt;100,'DATA ACCURATE'!T272/10,'DATA ACCURATE'!T272),"")</f>
        <v/>
      </c>
      <c r="N269" t="str">
        <f>IF(M269="","",IF(M269&lt;=DATABASE!$I$9,"LOKAL",IF(M269&lt;DATABASE!$J$9,"LUAR KOTA 1",IF($M269&gt;=DATABASE!$J$9,"LUAR KOTA 2",""))))</f>
        <v/>
      </c>
      <c r="O269" s="38" t="str">
        <f>IF('DATA ACCURATE'!L272&lt;&gt;"",'DATA ACCURATE'!L272,"")</f>
        <v/>
      </c>
      <c r="Q269" s="38">
        <f t="shared" si="28"/>
        <v>0</v>
      </c>
      <c r="R269" s="38">
        <f t="shared" si="28"/>
        <v>0</v>
      </c>
      <c r="S269" s="38">
        <f t="shared" si="28"/>
        <v>0</v>
      </c>
      <c r="T269" s="38">
        <f t="shared" si="28"/>
        <v>0</v>
      </c>
      <c r="U269" s="38">
        <f t="shared" si="29"/>
        <v>0</v>
      </c>
      <c r="V269" s="38">
        <f t="shared" si="29"/>
        <v>0</v>
      </c>
      <c r="W269" s="38">
        <f t="shared" si="29"/>
        <v>0</v>
      </c>
      <c r="X269" s="38">
        <f t="shared" si="30"/>
        <v>0</v>
      </c>
      <c r="Y269" s="38">
        <f t="shared" si="30"/>
        <v>0</v>
      </c>
      <c r="Z269" s="38">
        <f t="shared" si="30"/>
        <v>0</v>
      </c>
      <c r="AA269" s="38">
        <f t="shared" si="30"/>
        <v>0</v>
      </c>
      <c r="AB269" s="38">
        <f t="shared" si="31"/>
        <v>0</v>
      </c>
      <c r="AC269" s="38">
        <f t="shared" si="32"/>
        <v>0</v>
      </c>
      <c r="AD269" s="38" t="str">
        <f t="shared" si="33"/>
        <v>000000000000</v>
      </c>
    </row>
    <row r="270" spans="1:30">
      <c r="A270" s="9" t="str">
        <f>IF('DATA ACCURATE'!A273&lt;&gt;"",'DATA ACCURATE'!A273,"")</f>
        <v/>
      </c>
      <c r="B270" s="9" t="str">
        <f>IF('DATA ACCURATE'!D273&lt;&gt;"",'DATA ACCURATE'!D273,"")</f>
        <v/>
      </c>
      <c r="C270" s="38" t="str">
        <f>IF($AD270="000000000000","",INDEX(DATABASE!$W$12:$W$71,MATCH($AD270,DATABASE!$V$12:$V$71,0)))</f>
        <v/>
      </c>
      <c r="D270" s="34" t="str">
        <f>IF(C270="","",IF(E270="",INDEX(DATABASE!$AF$13:$AF$62,MATCH($C270,DATABASE!$AC$13:$AC$62,0)),IF(E270="2x D11",INDEX(DATABASE!$AF$13:$AF$62,MATCH($C270,DATABASE!$AC$13:$AC$62,0))+2*DATABASE!$AF$62,IF(E270="3x D11",INDEX(DATABASE!$AF$13:$AF$62,MATCH($C270,DATABASE!$AC$13:$AC$62,0))+3*DATABASE!$AF$62,""))))</f>
        <v/>
      </c>
      <c r="E270" s="38" t="str">
        <f>IF(AND($K270="Y",$G270&lt;&gt;"UNYIL",$F270&lt;DATABASE!$O$8),"2x D11",IF(AND($K270="Y",$G270&lt;&gt;"UNYIL",$F270&gt;=DATABASE!$O$8),"3x D11",""))</f>
        <v/>
      </c>
      <c r="F270" s="9" t="str">
        <f>IF('DATA ACCURATE'!N273&lt;&gt;"",'DATA ACCURATE'!N273,"")</f>
        <v/>
      </c>
      <c r="G270" t="str">
        <f>IF(F270="","",IF(F270&lt;=DATABASE!$I$8,"UNYIL",IF(F270&lt;=DATABASE!$J$8,"KECIL",IF(F270&lt;DATABASE!$K$8,"TANGGUNG",IF(F270&gt;=DATABASE!$K$8,"BESAR","")))))</f>
        <v/>
      </c>
      <c r="H270" s="16" t="str">
        <f>IF('DATA ACCURATE'!J273&lt;&gt;"",'DATA ACCURATE'!J273,"")</f>
        <v/>
      </c>
      <c r="I270" s="35" t="str">
        <f>IF(B270&lt;&gt;"",IFERROR(VLOOKUP(B270,'DATA TIMBANGAN'!G:M,7,FALSE),VLOOKUP(B270,'DATA TIMBANGAN'!G:M,7)),"")</f>
        <v/>
      </c>
      <c r="J270" s="25" t="str">
        <f>IF(H270&lt;&gt;"",IFERROR(INDEX(DATABASE!$Z$19:$Z$38,MATCH(DATEVALUE(H270),DATABASE!$AA$19:$AA$38,0)),INDEX(DATABASE!$Z$12:$Z$18,MATCH(WEEKDAY(H270,2),DATABASE!$AA$12:$AA$18,0))),"")</f>
        <v/>
      </c>
      <c r="K270" s="25" t="str">
        <f>IF('DATA ACCURATE'!V273&lt;&gt;"",'DATA ACCURATE'!V273,"")</f>
        <v/>
      </c>
      <c r="L270" s="80" t="str">
        <f>IF($H270="","",IF(OR($J270="LIBUR",AND($L269="LIBUR",$O269=$O270)),"LIBUR",IF(AND(OR($L269="LUAR JAM KERJA 1",$L269="LUAR JAM KERJA 2"),OR(OR(AND($H269=$H270,AND(OR($I270&gt;DATABASE!$J$3,$I270&lt;DATABASE!$J$6),((DATEVALUE($H270)+$I270)-(DATEVALUE($H269)+$I269))&lt;DATABASE!$J$6)),AND($H269=$H270,$O269=$O270,OR($I270&gt;DATABASE!$J$6,$I270&lt;DATABASE!$J$3))),AND(($H270-$H269)=1,OR($I270&lt;DATABASE!$I$6,((DATEVALUE($H270)+$I270)-(DATEVALUE($H269)+$I269))&lt;DATABASE!$J$6))),$A270=$A269),"LUAR JAM KERJA 2",IF(AND(OR(WEEKDAY($H270,2)=1,WEEKDAY($H270,2)=2,WEEKDAY($H270,2)=3,WEEKDAY($H270,2)=4,WEEKDAY($H270,2)=5),$I270&lt;=DATABASE!$J$3,$I270&gt;=DATABASE!$I$3),"JAM KERJA",IF(AND(WEEKDAY($H270,2)=6,$I270&lt;=DATABASE!$J$4,$I270&gt;=DATABASE!$I$4),"JAM KERJA","LUAR JAM KERJA 1")))))</f>
        <v/>
      </c>
      <c r="M270" s="33" t="str">
        <f>IF('DATA ACCURATE'!T273&lt;&gt;"",IF('DATA ACCURATE'!T273&gt;100,'DATA ACCURATE'!T273/10,'DATA ACCURATE'!T273),"")</f>
        <v/>
      </c>
      <c r="N270" t="str">
        <f>IF(M270="","",IF(M270&lt;=DATABASE!$I$9,"LOKAL",IF(M270&lt;DATABASE!$J$9,"LUAR KOTA 1",IF($M270&gt;=DATABASE!$J$9,"LUAR KOTA 2",""))))</f>
        <v/>
      </c>
      <c r="O270" s="38" t="str">
        <f>IF('DATA ACCURATE'!L273&lt;&gt;"",'DATA ACCURATE'!L273,"")</f>
        <v/>
      </c>
      <c r="Q270" s="38">
        <f t="shared" si="28"/>
        <v>0</v>
      </c>
      <c r="R270" s="38">
        <f t="shared" si="28"/>
        <v>0</v>
      </c>
      <c r="S270" s="38">
        <f t="shared" si="28"/>
        <v>0</v>
      </c>
      <c r="T270" s="38">
        <f t="shared" si="28"/>
        <v>0</v>
      </c>
      <c r="U270" s="38">
        <f t="shared" si="29"/>
        <v>0</v>
      </c>
      <c r="V270" s="38">
        <f t="shared" si="29"/>
        <v>0</v>
      </c>
      <c r="W270" s="38">
        <f t="shared" si="29"/>
        <v>0</v>
      </c>
      <c r="X270" s="38">
        <f t="shared" si="30"/>
        <v>0</v>
      </c>
      <c r="Y270" s="38">
        <f t="shared" si="30"/>
        <v>0</v>
      </c>
      <c r="Z270" s="38">
        <f t="shared" si="30"/>
        <v>0</v>
      </c>
      <c r="AA270" s="38">
        <f t="shared" si="30"/>
        <v>0</v>
      </c>
      <c r="AB270" s="38">
        <f t="shared" si="31"/>
        <v>0</v>
      </c>
      <c r="AC270" s="38">
        <f t="shared" si="32"/>
        <v>0</v>
      </c>
      <c r="AD270" s="38" t="str">
        <f t="shared" si="33"/>
        <v>000000000000</v>
      </c>
    </row>
    <row r="271" spans="1:30">
      <c r="A271" s="9" t="str">
        <f>IF('DATA ACCURATE'!A274&lt;&gt;"",'DATA ACCURATE'!A274,"")</f>
        <v/>
      </c>
      <c r="B271" s="9" t="str">
        <f>IF('DATA ACCURATE'!D274&lt;&gt;"",'DATA ACCURATE'!D274,"")</f>
        <v/>
      </c>
      <c r="C271" s="38" t="str">
        <f>IF($AD271="000000000000","",INDEX(DATABASE!$W$12:$W$71,MATCH($AD271,DATABASE!$V$12:$V$71,0)))</f>
        <v/>
      </c>
      <c r="D271" s="34" t="str">
        <f>IF(C271="","",IF(E271="",INDEX(DATABASE!$AF$13:$AF$62,MATCH($C271,DATABASE!$AC$13:$AC$62,0)),IF(E271="2x D11",INDEX(DATABASE!$AF$13:$AF$62,MATCH($C271,DATABASE!$AC$13:$AC$62,0))+2*DATABASE!$AF$62,IF(E271="3x D11",INDEX(DATABASE!$AF$13:$AF$62,MATCH($C271,DATABASE!$AC$13:$AC$62,0))+3*DATABASE!$AF$62,""))))</f>
        <v/>
      </c>
      <c r="E271" s="38" t="str">
        <f>IF(AND($K271="Y",$G271&lt;&gt;"UNYIL",$F271&lt;DATABASE!$O$8),"2x D11",IF(AND($K271="Y",$G271&lt;&gt;"UNYIL",$F271&gt;=DATABASE!$O$8),"3x D11",""))</f>
        <v/>
      </c>
      <c r="F271" s="9" t="str">
        <f>IF('DATA ACCURATE'!N274&lt;&gt;"",'DATA ACCURATE'!N274,"")</f>
        <v/>
      </c>
      <c r="G271" t="str">
        <f>IF(F271="","",IF(F271&lt;=DATABASE!$I$8,"UNYIL",IF(F271&lt;=DATABASE!$J$8,"KECIL",IF(F271&lt;DATABASE!$K$8,"TANGGUNG",IF(F271&gt;=DATABASE!$K$8,"BESAR","")))))</f>
        <v/>
      </c>
      <c r="H271" s="16" t="str">
        <f>IF('DATA ACCURATE'!J274&lt;&gt;"",'DATA ACCURATE'!J274,"")</f>
        <v/>
      </c>
      <c r="I271" s="35" t="str">
        <f>IF(B271&lt;&gt;"",IFERROR(VLOOKUP(B271,'DATA TIMBANGAN'!G:M,7,FALSE),VLOOKUP(B271,'DATA TIMBANGAN'!G:M,7)),"")</f>
        <v/>
      </c>
      <c r="J271" s="25" t="str">
        <f>IF(H271&lt;&gt;"",IFERROR(INDEX(DATABASE!$Z$19:$Z$38,MATCH(DATEVALUE(H271),DATABASE!$AA$19:$AA$38,0)),INDEX(DATABASE!$Z$12:$Z$18,MATCH(WEEKDAY(H271,2),DATABASE!$AA$12:$AA$18,0))),"")</f>
        <v/>
      </c>
      <c r="K271" s="25" t="str">
        <f>IF('DATA ACCURATE'!V274&lt;&gt;"",'DATA ACCURATE'!V274,"")</f>
        <v/>
      </c>
      <c r="L271" s="80" t="str">
        <f>IF($H271="","",IF(OR($J271="LIBUR",AND($L270="LIBUR",$O270=$O271)),"LIBUR",IF(AND(OR($L270="LUAR JAM KERJA 1",$L270="LUAR JAM KERJA 2"),OR(OR(AND($H270=$H271,AND(OR($I271&gt;DATABASE!$J$3,$I271&lt;DATABASE!$J$6),((DATEVALUE($H271)+$I271)-(DATEVALUE($H270)+$I270))&lt;DATABASE!$J$6)),AND($H270=$H271,$O270=$O271,OR($I271&gt;DATABASE!$J$6,$I271&lt;DATABASE!$J$3))),AND(($H271-$H270)=1,OR($I271&lt;DATABASE!$I$6,((DATEVALUE($H271)+$I271)-(DATEVALUE($H270)+$I270))&lt;DATABASE!$J$6))),$A271=$A270),"LUAR JAM KERJA 2",IF(AND(OR(WEEKDAY($H271,2)=1,WEEKDAY($H271,2)=2,WEEKDAY($H271,2)=3,WEEKDAY($H271,2)=4,WEEKDAY($H271,2)=5),$I271&lt;=DATABASE!$J$3,$I271&gt;=DATABASE!$I$3),"JAM KERJA",IF(AND(WEEKDAY($H271,2)=6,$I271&lt;=DATABASE!$J$4,$I271&gt;=DATABASE!$I$4),"JAM KERJA","LUAR JAM KERJA 1")))))</f>
        <v/>
      </c>
      <c r="M271" s="33" t="str">
        <f>IF('DATA ACCURATE'!T274&lt;&gt;"",IF('DATA ACCURATE'!T274&gt;100,'DATA ACCURATE'!T274/10,'DATA ACCURATE'!T274),"")</f>
        <v/>
      </c>
      <c r="N271" t="str">
        <f>IF(M271="","",IF(M271&lt;=DATABASE!$I$9,"LOKAL",IF(M271&lt;DATABASE!$J$9,"LUAR KOTA 1",IF($M271&gt;=DATABASE!$J$9,"LUAR KOTA 2",""))))</f>
        <v/>
      </c>
      <c r="O271" s="38" t="str">
        <f>IF('DATA ACCURATE'!L274&lt;&gt;"",'DATA ACCURATE'!L274,"")</f>
        <v/>
      </c>
      <c r="Q271" s="38">
        <f t="shared" si="28"/>
        <v>0</v>
      </c>
      <c r="R271" s="38">
        <f t="shared" si="28"/>
        <v>0</v>
      </c>
      <c r="S271" s="38">
        <f t="shared" si="28"/>
        <v>0</v>
      </c>
      <c r="T271" s="38">
        <f t="shared" si="28"/>
        <v>0</v>
      </c>
      <c r="U271" s="38">
        <f t="shared" si="29"/>
        <v>0</v>
      </c>
      <c r="V271" s="38">
        <f t="shared" si="29"/>
        <v>0</v>
      </c>
      <c r="W271" s="38">
        <f t="shared" si="29"/>
        <v>0</v>
      </c>
      <c r="X271" s="38">
        <f t="shared" si="30"/>
        <v>0</v>
      </c>
      <c r="Y271" s="38">
        <f t="shared" si="30"/>
        <v>0</v>
      </c>
      <c r="Z271" s="38">
        <f t="shared" si="30"/>
        <v>0</v>
      </c>
      <c r="AA271" s="38">
        <f t="shared" si="30"/>
        <v>0</v>
      </c>
      <c r="AB271" s="38">
        <f t="shared" si="31"/>
        <v>0</v>
      </c>
      <c r="AC271" s="38">
        <f t="shared" si="32"/>
        <v>0</v>
      </c>
      <c r="AD271" s="38" t="str">
        <f t="shared" si="33"/>
        <v>000000000000</v>
      </c>
    </row>
    <row r="272" spans="1:30">
      <c r="A272" s="9" t="str">
        <f>IF('DATA ACCURATE'!A275&lt;&gt;"",'DATA ACCURATE'!A275,"")</f>
        <v/>
      </c>
      <c r="B272" s="9" t="str">
        <f>IF('DATA ACCURATE'!D275&lt;&gt;"",'DATA ACCURATE'!D275,"")</f>
        <v/>
      </c>
      <c r="C272" s="38" t="str">
        <f>IF($AD272="000000000000","",INDEX(DATABASE!$W$12:$W$71,MATCH($AD272,DATABASE!$V$12:$V$71,0)))</f>
        <v/>
      </c>
      <c r="D272" s="34" t="str">
        <f>IF(C272="","",IF(E272="",INDEX(DATABASE!$AF$13:$AF$62,MATCH($C272,DATABASE!$AC$13:$AC$62,0)),IF(E272="2x D11",INDEX(DATABASE!$AF$13:$AF$62,MATCH($C272,DATABASE!$AC$13:$AC$62,0))+2*DATABASE!$AF$62,IF(E272="3x D11",INDEX(DATABASE!$AF$13:$AF$62,MATCH($C272,DATABASE!$AC$13:$AC$62,0))+3*DATABASE!$AF$62,""))))</f>
        <v/>
      </c>
      <c r="E272" s="38" t="str">
        <f>IF(AND($K272="Y",$G272&lt;&gt;"UNYIL",$F272&lt;DATABASE!$O$8),"2x D11",IF(AND($K272="Y",$G272&lt;&gt;"UNYIL",$F272&gt;=DATABASE!$O$8),"3x D11",""))</f>
        <v/>
      </c>
      <c r="F272" s="9" t="str">
        <f>IF('DATA ACCURATE'!N275&lt;&gt;"",'DATA ACCURATE'!N275,"")</f>
        <v/>
      </c>
      <c r="G272" t="str">
        <f>IF(F272="","",IF(F272&lt;=DATABASE!$I$8,"UNYIL",IF(F272&lt;=DATABASE!$J$8,"KECIL",IF(F272&lt;DATABASE!$K$8,"TANGGUNG",IF(F272&gt;=DATABASE!$K$8,"BESAR","")))))</f>
        <v/>
      </c>
      <c r="H272" s="16" t="str">
        <f>IF('DATA ACCURATE'!J275&lt;&gt;"",'DATA ACCURATE'!J275,"")</f>
        <v/>
      </c>
      <c r="I272" s="35" t="str">
        <f>IF(B272&lt;&gt;"",IFERROR(VLOOKUP(B272,'DATA TIMBANGAN'!G:M,7,FALSE),VLOOKUP(B272,'DATA TIMBANGAN'!G:M,7)),"")</f>
        <v/>
      </c>
      <c r="J272" s="25" t="str">
        <f>IF(H272&lt;&gt;"",IFERROR(INDEX(DATABASE!$Z$19:$Z$38,MATCH(DATEVALUE(H272),DATABASE!$AA$19:$AA$38,0)),INDEX(DATABASE!$Z$12:$Z$18,MATCH(WEEKDAY(H272,2),DATABASE!$AA$12:$AA$18,0))),"")</f>
        <v/>
      </c>
      <c r="K272" s="25" t="str">
        <f>IF('DATA ACCURATE'!V275&lt;&gt;"",'DATA ACCURATE'!V275,"")</f>
        <v/>
      </c>
      <c r="L272" s="80" t="str">
        <f>IF($H272="","",IF(OR($J272="LIBUR",AND($L271="LIBUR",$O271=$O272)),"LIBUR",IF(AND(OR($L271="LUAR JAM KERJA 1",$L271="LUAR JAM KERJA 2"),OR(OR(AND($H271=$H272,AND(OR($I272&gt;DATABASE!$J$3,$I272&lt;DATABASE!$J$6),((DATEVALUE($H272)+$I272)-(DATEVALUE($H271)+$I271))&lt;DATABASE!$J$6)),AND($H271=$H272,$O271=$O272,OR($I272&gt;DATABASE!$J$6,$I272&lt;DATABASE!$J$3))),AND(($H272-$H271)=1,OR($I272&lt;DATABASE!$I$6,((DATEVALUE($H272)+$I272)-(DATEVALUE($H271)+$I271))&lt;DATABASE!$J$6))),$A272=$A271),"LUAR JAM KERJA 2",IF(AND(OR(WEEKDAY($H272,2)=1,WEEKDAY($H272,2)=2,WEEKDAY($H272,2)=3,WEEKDAY($H272,2)=4,WEEKDAY($H272,2)=5),$I272&lt;=DATABASE!$J$3,$I272&gt;=DATABASE!$I$3),"JAM KERJA",IF(AND(WEEKDAY($H272,2)=6,$I272&lt;=DATABASE!$J$4,$I272&gt;=DATABASE!$I$4),"JAM KERJA","LUAR JAM KERJA 1")))))</f>
        <v/>
      </c>
      <c r="M272" s="33" t="str">
        <f>IF('DATA ACCURATE'!T275&lt;&gt;"",IF('DATA ACCURATE'!T275&gt;100,'DATA ACCURATE'!T275/10,'DATA ACCURATE'!T275),"")</f>
        <v/>
      </c>
      <c r="N272" t="str">
        <f>IF(M272="","",IF(M272&lt;=DATABASE!$I$9,"LOKAL",IF(M272&lt;DATABASE!$J$9,"LUAR KOTA 1",IF($M272&gt;=DATABASE!$J$9,"LUAR KOTA 2",""))))</f>
        <v/>
      </c>
      <c r="O272" s="38" t="str">
        <f>IF('DATA ACCURATE'!L275&lt;&gt;"",'DATA ACCURATE'!L275,"")</f>
        <v/>
      </c>
      <c r="Q272" s="38">
        <f t="shared" si="28"/>
        <v>0</v>
      </c>
      <c r="R272" s="38">
        <f t="shared" si="28"/>
        <v>0</v>
      </c>
      <c r="S272" s="38">
        <f t="shared" si="28"/>
        <v>0</v>
      </c>
      <c r="T272" s="38">
        <f t="shared" si="28"/>
        <v>0</v>
      </c>
      <c r="U272" s="38">
        <f t="shared" si="29"/>
        <v>0</v>
      </c>
      <c r="V272" s="38">
        <f t="shared" si="29"/>
        <v>0</v>
      </c>
      <c r="W272" s="38">
        <f t="shared" si="29"/>
        <v>0</v>
      </c>
      <c r="X272" s="38">
        <f t="shared" si="30"/>
        <v>0</v>
      </c>
      <c r="Y272" s="38">
        <f t="shared" si="30"/>
        <v>0</v>
      </c>
      <c r="Z272" s="38">
        <f t="shared" si="30"/>
        <v>0</v>
      </c>
      <c r="AA272" s="38">
        <f t="shared" si="30"/>
        <v>0</v>
      </c>
      <c r="AB272" s="38">
        <f t="shared" si="31"/>
        <v>0</v>
      </c>
      <c r="AC272" s="38">
        <f t="shared" si="32"/>
        <v>0</v>
      </c>
      <c r="AD272" s="38" t="str">
        <f t="shared" si="33"/>
        <v>000000000000</v>
      </c>
    </row>
    <row r="273" spans="1:30">
      <c r="A273" s="9" t="str">
        <f>IF('DATA ACCURATE'!A276&lt;&gt;"",'DATA ACCURATE'!A276,"")</f>
        <v/>
      </c>
      <c r="B273" s="9" t="str">
        <f>IF('DATA ACCURATE'!D276&lt;&gt;"",'DATA ACCURATE'!D276,"")</f>
        <v/>
      </c>
      <c r="C273" s="38" t="str">
        <f>IF($AD273="000000000000","",INDEX(DATABASE!$W$12:$W$71,MATCH($AD273,DATABASE!$V$12:$V$71,0)))</f>
        <v/>
      </c>
      <c r="D273" s="34" t="str">
        <f>IF(C273="","",IF(E273="",INDEX(DATABASE!$AF$13:$AF$62,MATCH($C273,DATABASE!$AC$13:$AC$62,0)),IF(E273="2x D11",INDEX(DATABASE!$AF$13:$AF$62,MATCH($C273,DATABASE!$AC$13:$AC$62,0))+2*DATABASE!$AF$62,IF(E273="3x D11",INDEX(DATABASE!$AF$13:$AF$62,MATCH($C273,DATABASE!$AC$13:$AC$62,0))+3*DATABASE!$AF$62,""))))</f>
        <v/>
      </c>
      <c r="E273" s="38" t="str">
        <f>IF(AND($K273="Y",$G273&lt;&gt;"UNYIL",$F273&lt;DATABASE!$O$8),"2x D11",IF(AND($K273="Y",$G273&lt;&gt;"UNYIL",$F273&gt;=DATABASE!$O$8),"3x D11",""))</f>
        <v/>
      </c>
      <c r="F273" s="9" t="str">
        <f>IF('DATA ACCURATE'!N276&lt;&gt;"",'DATA ACCURATE'!N276,"")</f>
        <v/>
      </c>
      <c r="G273" t="str">
        <f>IF(F273="","",IF(F273&lt;=DATABASE!$I$8,"UNYIL",IF(F273&lt;=DATABASE!$J$8,"KECIL",IF(F273&lt;DATABASE!$K$8,"TANGGUNG",IF(F273&gt;=DATABASE!$K$8,"BESAR","")))))</f>
        <v/>
      </c>
      <c r="H273" s="16" t="str">
        <f>IF('DATA ACCURATE'!J276&lt;&gt;"",'DATA ACCURATE'!J276,"")</f>
        <v/>
      </c>
      <c r="I273" s="35" t="str">
        <f>IF(B273&lt;&gt;"",IFERROR(VLOOKUP(B273,'DATA TIMBANGAN'!G:M,7,FALSE),VLOOKUP(B273,'DATA TIMBANGAN'!G:M,7)),"")</f>
        <v/>
      </c>
      <c r="J273" s="25" t="str">
        <f>IF(H273&lt;&gt;"",IFERROR(INDEX(DATABASE!$Z$19:$Z$38,MATCH(DATEVALUE(H273),DATABASE!$AA$19:$AA$38,0)),INDEX(DATABASE!$Z$12:$Z$18,MATCH(WEEKDAY(H273,2),DATABASE!$AA$12:$AA$18,0))),"")</f>
        <v/>
      </c>
      <c r="K273" s="25" t="str">
        <f>IF('DATA ACCURATE'!V276&lt;&gt;"",'DATA ACCURATE'!V276,"")</f>
        <v/>
      </c>
      <c r="L273" s="80" t="str">
        <f>IF($H273="","",IF(OR($J273="LIBUR",AND($L272="LIBUR",$O272=$O273)),"LIBUR",IF(AND(OR($L272="LUAR JAM KERJA 1",$L272="LUAR JAM KERJA 2"),OR(OR(AND($H272=$H273,AND(OR($I273&gt;DATABASE!$J$3,$I273&lt;DATABASE!$J$6),((DATEVALUE($H273)+$I273)-(DATEVALUE($H272)+$I272))&lt;DATABASE!$J$6)),AND($H272=$H273,$O272=$O273,OR($I273&gt;DATABASE!$J$6,$I273&lt;DATABASE!$J$3))),AND(($H273-$H272)=1,OR($I273&lt;DATABASE!$I$6,((DATEVALUE($H273)+$I273)-(DATEVALUE($H272)+$I272))&lt;DATABASE!$J$6))),$A273=$A272),"LUAR JAM KERJA 2",IF(AND(OR(WEEKDAY($H273,2)=1,WEEKDAY($H273,2)=2,WEEKDAY($H273,2)=3,WEEKDAY($H273,2)=4,WEEKDAY($H273,2)=5),$I273&lt;=DATABASE!$J$3,$I273&gt;=DATABASE!$I$3),"JAM KERJA",IF(AND(WEEKDAY($H273,2)=6,$I273&lt;=DATABASE!$J$4,$I273&gt;=DATABASE!$I$4),"JAM KERJA","LUAR JAM KERJA 1")))))</f>
        <v/>
      </c>
      <c r="M273" s="33" t="str">
        <f>IF('DATA ACCURATE'!T276&lt;&gt;"",IF('DATA ACCURATE'!T276&gt;100,'DATA ACCURATE'!T276/10,'DATA ACCURATE'!T276),"")</f>
        <v/>
      </c>
      <c r="N273" t="str">
        <f>IF(M273="","",IF(M273&lt;=DATABASE!$I$9,"LOKAL",IF(M273&lt;DATABASE!$J$9,"LUAR KOTA 1",IF($M273&gt;=DATABASE!$J$9,"LUAR KOTA 2",""))))</f>
        <v/>
      </c>
      <c r="O273" s="38" t="str">
        <f>IF('DATA ACCURATE'!L276&lt;&gt;"",'DATA ACCURATE'!L276,"")</f>
        <v/>
      </c>
      <c r="Q273" s="38">
        <f t="shared" si="28"/>
        <v>0</v>
      </c>
      <c r="R273" s="38">
        <f t="shared" si="28"/>
        <v>0</v>
      </c>
      <c r="S273" s="38">
        <f t="shared" si="28"/>
        <v>0</v>
      </c>
      <c r="T273" s="38">
        <f t="shared" si="28"/>
        <v>0</v>
      </c>
      <c r="U273" s="38">
        <f t="shared" si="29"/>
        <v>0</v>
      </c>
      <c r="V273" s="38">
        <f t="shared" si="29"/>
        <v>0</v>
      </c>
      <c r="W273" s="38">
        <f t="shared" si="29"/>
        <v>0</v>
      </c>
      <c r="X273" s="38">
        <f t="shared" si="30"/>
        <v>0</v>
      </c>
      <c r="Y273" s="38">
        <f t="shared" si="30"/>
        <v>0</v>
      </c>
      <c r="Z273" s="38">
        <f t="shared" si="30"/>
        <v>0</v>
      </c>
      <c r="AA273" s="38">
        <f t="shared" si="30"/>
        <v>0</v>
      </c>
      <c r="AB273" s="38">
        <f t="shared" si="31"/>
        <v>0</v>
      </c>
      <c r="AC273" s="38">
        <f t="shared" si="32"/>
        <v>0</v>
      </c>
      <c r="AD273" s="38" t="str">
        <f t="shared" si="33"/>
        <v>000000000000</v>
      </c>
    </row>
    <row r="274" spans="1:30">
      <c r="A274" s="9" t="str">
        <f>IF('DATA ACCURATE'!A277&lt;&gt;"",'DATA ACCURATE'!A277,"")</f>
        <v/>
      </c>
      <c r="B274" s="9" t="str">
        <f>IF('DATA ACCURATE'!D277&lt;&gt;"",'DATA ACCURATE'!D277,"")</f>
        <v/>
      </c>
      <c r="C274" s="38" t="str">
        <f>IF($AD274="000000000000","",INDEX(DATABASE!$W$12:$W$71,MATCH($AD274,DATABASE!$V$12:$V$71,0)))</f>
        <v/>
      </c>
      <c r="D274" s="34" t="str">
        <f>IF(C274="","",IF(E274="",INDEX(DATABASE!$AF$13:$AF$62,MATCH($C274,DATABASE!$AC$13:$AC$62,0)),IF(E274="2x D11",INDEX(DATABASE!$AF$13:$AF$62,MATCH($C274,DATABASE!$AC$13:$AC$62,0))+2*DATABASE!$AF$62,IF(E274="3x D11",INDEX(DATABASE!$AF$13:$AF$62,MATCH($C274,DATABASE!$AC$13:$AC$62,0))+3*DATABASE!$AF$62,""))))</f>
        <v/>
      </c>
      <c r="E274" s="38" t="str">
        <f>IF(AND($K274="Y",$G274&lt;&gt;"UNYIL",$F274&lt;DATABASE!$O$8),"2x D11",IF(AND($K274="Y",$G274&lt;&gt;"UNYIL",$F274&gt;=DATABASE!$O$8),"3x D11",""))</f>
        <v/>
      </c>
      <c r="F274" s="9" t="str">
        <f>IF('DATA ACCURATE'!N277&lt;&gt;"",'DATA ACCURATE'!N277,"")</f>
        <v/>
      </c>
      <c r="G274" t="str">
        <f>IF(F274="","",IF(F274&lt;=DATABASE!$I$8,"UNYIL",IF(F274&lt;=DATABASE!$J$8,"KECIL",IF(F274&lt;DATABASE!$K$8,"TANGGUNG",IF(F274&gt;=DATABASE!$K$8,"BESAR","")))))</f>
        <v/>
      </c>
      <c r="H274" s="16" t="str">
        <f>IF('DATA ACCURATE'!J277&lt;&gt;"",'DATA ACCURATE'!J277,"")</f>
        <v/>
      </c>
      <c r="I274" s="35" t="str">
        <f>IF(B274&lt;&gt;"",IFERROR(VLOOKUP(B274,'DATA TIMBANGAN'!G:M,7,FALSE),VLOOKUP(B274,'DATA TIMBANGAN'!G:M,7)),"")</f>
        <v/>
      </c>
      <c r="J274" s="25" t="str">
        <f>IF(H274&lt;&gt;"",IFERROR(INDEX(DATABASE!$Z$19:$Z$38,MATCH(DATEVALUE(H274),DATABASE!$AA$19:$AA$38,0)),INDEX(DATABASE!$Z$12:$Z$18,MATCH(WEEKDAY(H274,2),DATABASE!$AA$12:$AA$18,0))),"")</f>
        <v/>
      </c>
      <c r="K274" s="25" t="str">
        <f>IF('DATA ACCURATE'!V277&lt;&gt;"",'DATA ACCURATE'!V277,"")</f>
        <v/>
      </c>
      <c r="L274" s="80" t="str">
        <f>IF($H274="","",IF(OR($J274="LIBUR",AND($L273="LIBUR",$O273=$O274)),"LIBUR",IF(AND(OR($L273="LUAR JAM KERJA 1",$L273="LUAR JAM KERJA 2"),OR(OR(AND($H273=$H274,AND(OR($I274&gt;DATABASE!$J$3,$I274&lt;DATABASE!$J$6),((DATEVALUE($H274)+$I274)-(DATEVALUE($H273)+$I273))&lt;DATABASE!$J$6)),AND($H273=$H274,$O273=$O274,OR($I274&gt;DATABASE!$J$6,$I274&lt;DATABASE!$J$3))),AND(($H274-$H273)=1,OR($I274&lt;DATABASE!$I$6,((DATEVALUE($H274)+$I274)-(DATEVALUE($H273)+$I273))&lt;DATABASE!$J$6))),$A274=$A273),"LUAR JAM KERJA 2",IF(AND(OR(WEEKDAY($H274,2)=1,WEEKDAY($H274,2)=2,WEEKDAY($H274,2)=3,WEEKDAY($H274,2)=4,WEEKDAY($H274,2)=5),$I274&lt;=DATABASE!$J$3,$I274&gt;=DATABASE!$I$3),"JAM KERJA",IF(AND(WEEKDAY($H274,2)=6,$I274&lt;=DATABASE!$J$4,$I274&gt;=DATABASE!$I$4),"JAM KERJA","LUAR JAM KERJA 1")))))</f>
        <v/>
      </c>
      <c r="M274" s="33" t="str">
        <f>IF('DATA ACCURATE'!T277&lt;&gt;"",IF('DATA ACCURATE'!T277&gt;100,'DATA ACCURATE'!T277/10,'DATA ACCURATE'!T277),"")</f>
        <v/>
      </c>
      <c r="N274" t="str">
        <f>IF(M274="","",IF(M274&lt;=DATABASE!$I$9,"LOKAL",IF(M274&lt;DATABASE!$J$9,"LUAR KOTA 1",IF($M274&gt;=DATABASE!$J$9,"LUAR KOTA 2",""))))</f>
        <v/>
      </c>
      <c r="O274" s="38" t="str">
        <f>IF('DATA ACCURATE'!L277&lt;&gt;"",'DATA ACCURATE'!L277,"")</f>
        <v/>
      </c>
      <c r="Q274" s="38">
        <f t="shared" si="28"/>
        <v>0</v>
      </c>
      <c r="R274" s="38">
        <f t="shared" si="28"/>
        <v>0</v>
      </c>
      <c r="S274" s="38">
        <f t="shared" si="28"/>
        <v>0</v>
      </c>
      <c r="T274" s="38">
        <f t="shared" si="28"/>
        <v>0</v>
      </c>
      <c r="U274" s="38">
        <f t="shared" si="29"/>
        <v>0</v>
      </c>
      <c r="V274" s="38">
        <f t="shared" si="29"/>
        <v>0</v>
      </c>
      <c r="W274" s="38">
        <f t="shared" si="29"/>
        <v>0</v>
      </c>
      <c r="X274" s="38">
        <f t="shared" si="30"/>
        <v>0</v>
      </c>
      <c r="Y274" s="38">
        <f t="shared" si="30"/>
        <v>0</v>
      </c>
      <c r="Z274" s="38">
        <f t="shared" si="30"/>
        <v>0</v>
      </c>
      <c r="AA274" s="38">
        <f t="shared" si="30"/>
        <v>0</v>
      </c>
      <c r="AB274" s="38">
        <f t="shared" si="31"/>
        <v>0</v>
      </c>
      <c r="AC274" s="38">
        <f t="shared" si="32"/>
        <v>0</v>
      </c>
      <c r="AD274" s="38" t="str">
        <f t="shared" si="33"/>
        <v>000000000000</v>
      </c>
    </row>
    <row r="275" spans="1:30">
      <c r="A275" s="9" t="str">
        <f>IF('DATA ACCURATE'!A278&lt;&gt;"",'DATA ACCURATE'!A278,"")</f>
        <v/>
      </c>
      <c r="B275" s="9" t="str">
        <f>IF('DATA ACCURATE'!D278&lt;&gt;"",'DATA ACCURATE'!D278,"")</f>
        <v/>
      </c>
      <c r="C275" s="38" t="str">
        <f>IF($AD275="000000000000","",INDEX(DATABASE!$W$12:$W$71,MATCH($AD275,DATABASE!$V$12:$V$71,0)))</f>
        <v/>
      </c>
      <c r="D275" s="34" t="str">
        <f>IF(C275="","",IF(E275="",INDEX(DATABASE!$AF$13:$AF$62,MATCH($C275,DATABASE!$AC$13:$AC$62,0)),IF(E275="2x D11",INDEX(DATABASE!$AF$13:$AF$62,MATCH($C275,DATABASE!$AC$13:$AC$62,0))+2*DATABASE!$AF$62,IF(E275="3x D11",INDEX(DATABASE!$AF$13:$AF$62,MATCH($C275,DATABASE!$AC$13:$AC$62,0))+3*DATABASE!$AF$62,""))))</f>
        <v/>
      </c>
      <c r="E275" s="38" t="str">
        <f>IF(AND($K275="Y",$G275&lt;&gt;"UNYIL",$F275&lt;DATABASE!$O$8),"2x D11",IF(AND($K275="Y",$G275&lt;&gt;"UNYIL",$F275&gt;=DATABASE!$O$8),"3x D11",""))</f>
        <v/>
      </c>
      <c r="F275" s="9" t="str">
        <f>IF('DATA ACCURATE'!N278&lt;&gt;"",'DATA ACCURATE'!N278,"")</f>
        <v/>
      </c>
      <c r="G275" t="str">
        <f>IF(F275="","",IF(F275&lt;=DATABASE!$I$8,"UNYIL",IF(F275&lt;=DATABASE!$J$8,"KECIL",IF(F275&lt;DATABASE!$K$8,"TANGGUNG",IF(F275&gt;=DATABASE!$K$8,"BESAR","")))))</f>
        <v/>
      </c>
      <c r="H275" s="16" t="str">
        <f>IF('DATA ACCURATE'!J278&lt;&gt;"",'DATA ACCURATE'!J278,"")</f>
        <v/>
      </c>
      <c r="I275" s="35" t="str">
        <f>IF(B275&lt;&gt;"",IFERROR(VLOOKUP(B275,'DATA TIMBANGAN'!G:M,7,FALSE),VLOOKUP(B275,'DATA TIMBANGAN'!G:M,7)),"")</f>
        <v/>
      </c>
      <c r="J275" s="25" t="str">
        <f>IF(H275&lt;&gt;"",IFERROR(INDEX(DATABASE!$Z$19:$Z$38,MATCH(DATEVALUE(H275),DATABASE!$AA$19:$AA$38,0)),INDEX(DATABASE!$Z$12:$Z$18,MATCH(WEEKDAY(H275,2),DATABASE!$AA$12:$AA$18,0))),"")</f>
        <v/>
      </c>
      <c r="K275" s="25" t="str">
        <f>IF('DATA ACCURATE'!V278&lt;&gt;"",'DATA ACCURATE'!V278,"")</f>
        <v/>
      </c>
      <c r="L275" s="80" t="str">
        <f>IF($H275="","",IF(OR($J275="LIBUR",AND($L274="LIBUR",$O274=$O275)),"LIBUR",IF(AND(OR($L274="LUAR JAM KERJA 1",$L274="LUAR JAM KERJA 2"),OR(OR(AND($H274=$H275,AND(OR($I275&gt;DATABASE!$J$3,$I275&lt;DATABASE!$J$6),((DATEVALUE($H275)+$I275)-(DATEVALUE($H274)+$I274))&lt;DATABASE!$J$6)),AND($H274=$H275,$O274=$O275,OR($I275&gt;DATABASE!$J$6,$I275&lt;DATABASE!$J$3))),AND(($H275-$H274)=1,OR($I275&lt;DATABASE!$I$6,((DATEVALUE($H275)+$I275)-(DATEVALUE($H274)+$I274))&lt;DATABASE!$J$6))),$A275=$A274),"LUAR JAM KERJA 2",IF(AND(OR(WEEKDAY($H275,2)=1,WEEKDAY($H275,2)=2,WEEKDAY($H275,2)=3,WEEKDAY($H275,2)=4,WEEKDAY($H275,2)=5),$I275&lt;=DATABASE!$J$3,$I275&gt;=DATABASE!$I$3),"JAM KERJA",IF(AND(WEEKDAY($H275,2)=6,$I275&lt;=DATABASE!$J$4,$I275&gt;=DATABASE!$I$4),"JAM KERJA","LUAR JAM KERJA 1")))))</f>
        <v/>
      </c>
      <c r="M275" s="33" t="str">
        <f>IF('DATA ACCURATE'!T278&lt;&gt;"",IF('DATA ACCURATE'!T278&gt;100,'DATA ACCURATE'!T278/10,'DATA ACCURATE'!T278),"")</f>
        <v/>
      </c>
      <c r="N275" t="str">
        <f>IF(M275="","",IF(M275&lt;=DATABASE!$I$9,"LOKAL",IF(M275&lt;DATABASE!$J$9,"LUAR KOTA 1",IF($M275&gt;=DATABASE!$J$9,"LUAR KOTA 2",""))))</f>
        <v/>
      </c>
      <c r="O275" s="38" t="str">
        <f>IF('DATA ACCURATE'!L278&lt;&gt;"",'DATA ACCURATE'!L278,"")</f>
        <v/>
      </c>
      <c r="Q275" s="38">
        <f t="shared" si="28"/>
        <v>0</v>
      </c>
      <c r="R275" s="38">
        <f t="shared" si="28"/>
        <v>0</v>
      </c>
      <c r="S275" s="38">
        <f t="shared" si="28"/>
        <v>0</v>
      </c>
      <c r="T275" s="38">
        <f t="shared" si="28"/>
        <v>0</v>
      </c>
      <c r="U275" s="38">
        <f t="shared" si="29"/>
        <v>0</v>
      </c>
      <c r="V275" s="38">
        <f t="shared" si="29"/>
        <v>0</v>
      </c>
      <c r="W275" s="38">
        <f t="shared" si="29"/>
        <v>0</v>
      </c>
      <c r="X275" s="38">
        <f t="shared" si="30"/>
        <v>0</v>
      </c>
      <c r="Y275" s="38">
        <f t="shared" si="30"/>
        <v>0</v>
      </c>
      <c r="Z275" s="38">
        <f t="shared" si="30"/>
        <v>0</v>
      </c>
      <c r="AA275" s="38">
        <f t="shared" si="30"/>
        <v>0</v>
      </c>
      <c r="AB275" s="38">
        <f t="shared" si="31"/>
        <v>0</v>
      </c>
      <c r="AC275" s="38">
        <f t="shared" si="32"/>
        <v>0</v>
      </c>
      <c r="AD275" s="38" t="str">
        <f t="shared" si="33"/>
        <v>000000000000</v>
      </c>
    </row>
    <row r="276" spans="1:30">
      <c r="A276" s="9" t="str">
        <f>IF('DATA ACCURATE'!A279&lt;&gt;"",'DATA ACCURATE'!A279,"")</f>
        <v/>
      </c>
      <c r="B276" s="9" t="str">
        <f>IF('DATA ACCURATE'!D279&lt;&gt;"",'DATA ACCURATE'!D279,"")</f>
        <v/>
      </c>
      <c r="C276" s="38" t="str">
        <f>IF($AD276="000000000000","",INDEX(DATABASE!$W$12:$W$71,MATCH($AD276,DATABASE!$V$12:$V$71,0)))</f>
        <v/>
      </c>
      <c r="D276" s="34" t="str">
        <f>IF(C276="","",IF(E276="",INDEX(DATABASE!$AF$13:$AF$62,MATCH($C276,DATABASE!$AC$13:$AC$62,0)),IF(E276="2x D11",INDEX(DATABASE!$AF$13:$AF$62,MATCH($C276,DATABASE!$AC$13:$AC$62,0))+2*DATABASE!$AF$62,IF(E276="3x D11",INDEX(DATABASE!$AF$13:$AF$62,MATCH($C276,DATABASE!$AC$13:$AC$62,0))+3*DATABASE!$AF$62,""))))</f>
        <v/>
      </c>
      <c r="E276" s="38" t="str">
        <f>IF(AND($K276="Y",$G276&lt;&gt;"UNYIL",$F276&lt;DATABASE!$O$8),"2x D11",IF(AND($K276="Y",$G276&lt;&gt;"UNYIL",$F276&gt;=DATABASE!$O$8),"3x D11",""))</f>
        <v/>
      </c>
      <c r="F276" s="9" t="str">
        <f>IF('DATA ACCURATE'!N279&lt;&gt;"",'DATA ACCURATE'!N279,"")</f>
        <v/>
      </c>
      <c r="G276" t="str">
        <f>IF(F276="","",IF(F276&lt;=DATABASE!$I$8,"UNYIL",IF(F276&lt;=DATABASE!$J$8,"KECIL",IF(F276&lt;DATABASE!$K$8,"TANGGUNG",IF(F276&gt;=DATABASE!$K$8,"BESAR","")))))</f>
        <v/>
      </c>
      <c r="H276" s="16" t="str">
        <f>IF('DATA ACCURATE'!J279&lt;&gt;"",'DATA ACCURATE'!J279,"")</f>
        <v/>
      </c>
      <c r="I276" s="35" t="str">
        <f>IF(B276&lt;&gt;"",IFERROR(VLOOKUP(B276,'DATA TIMBANGAN'!G:M,7,FALSE),VLOOKUP(B276,'DATA TIMBANGAN'!G:M,7)),"")</f>
        <v/>
      </c>
      <c r="J276" s="25" t="str">
        <f>IF(H276&lt;&gt;"",IFERROR(INDEX(DATABASE!$Z$19:$Z$38,MATCH(DATEVALUE(H276),DATABASE!$AA$19:$AA$38,0)),INDEX(DATABASE!$Z$12:$Z$18,MATCH(WEEKDAY(H276,2),DATABASE!$AA$12:$AA$18,0))),"")</f>
        <v/>
      </c>
      <c r="K276" s="25" t="str">
        <f>IF('DATA ACCURATE'!V279&lt;&gt;"",'DATA ACCURATE'!V279,"")</f>
        <v/>
      </c>
      <c r="L276" s="80" t="str">
        <f>IF($H276="","",IF(OR($J276="LIBUR",AND($L275="LIBUR",$O275=$O276)),"LIBUR",IF(AND(OR($L275="LUAR JAM KERJA 1",$L275="LUAR JAM KERJA 2"),OR(OR(AND($H275=$H276,AND(OR($I276&gt;DATABASE!$J$3,$I276&lt;DATABASE!$J$6),((DATEVALUE($H276)+$I276)-(DATEVALUE($H275)+$I275))&lt;DATABASE!$J$6)),AND($H275=$H276,$O275=$O276,OR($I276&gt;DATABASE!$J$6,$I276&lt;DATABASE!$J$3))),AND(($H276-$H275)=1,OR($I276&lt;DATABASE!$I$6,((DATEVALUE($H276)+$I276)-(DATEVALUE($H275)+$I275))&lt;DATABASE!$J$6))),$A276=$A275),"LUAR JAM KERJA 2",IF(AND(OR(WEEKDAY($H276,2)=1,WEEKDAY($H276,2)=2,WEEKDAY($H276,2)=3,WEEKDAY($H276,2)=4,WEEKDAY($H276,2)=5),$I276&lt;=DATABASE!$J$3,$I276&gt;=DATABASE!$I$3),"JAM KERJA",IF(AND(WEEKDAY($H276,2)=6,$I276&lt;=DATABASE!$J$4,$I276&gt;=DATABASE!$I$4),"JAM KERJA","LUAR JAM KERJA 1")))))</f>
        <v/>
      </c>
      <c r="M276" s="33" t="str">
        <f>IF('DATA ACCURATE'!T279&lt;&gt;"",IF('DATA ACCURATE'!T279&gt;100,'DATA ACCURATE'!T279/10,'DATA ACCURATE'!T279),"")</f>
        <v/>
      </c>
      <c r="N276" t="str">
        <f>IF(M276="","",IF(M276&lt;=DATABASE!$I$9,"LOKAL",IF(M276&lt;DATABASE!$J$9,"LUAR KOTA 1",IF($M276&gt;=DATABASE!$J$9,"LUAR KOTA 2",""))))</f>
        <v/>
      </c>
      <c r="O276" s="38" t="str">
        <f>IF('DATA ACCURATE'!L279&lt;&gt;"",'DATA ACCURATE'!L279,"")</f>
        <v/>
      </c>
      <c r="Q276" s="38">
        <f t="shared" si="28"/>
        <v>0</v>
      </c>
      <c r="R276" s="38">
        <f t="shared" si="28"/>
        <v>0</v>
      </c>
      <c r="S276" s="38">
        <f t="shared" si="28"/>
        <v>0</v>
      </c>
      <c r="T276" s="38">
        <f t="shared" si="28"/>
        <v>0</v>
      </c>
      <c r="U276" s="38">
        <f t="shared" si="29"/>
        <v>0</v>
      </c>
      <c r="V276" s="38">
        <f t="shared" si="29"/>
        <v>0</v>
      </c>
      <c r="W276" s="38">
        <f t="shared" si="29"/>
        <v>0</v>
      </c>
      <c r="X276" s="38">
        <f t="shared" si="30"/>
        <v>0</v>
      </c>
      <c r="Y276" s="38">
        <f t="shared" si="30"/>
        <v>0</v>
      </c>
      <c r="Z276" s="38">
        <f t="shared" si="30"/>
        <v>0</v>
      </c>
      <c r="AA276" s="38">
        <f t="shared" si="30"/>
        <v>0</v>
      </c>
      <c r="AB276" s="38">
        <f t="shared" si="31"/>
        <v>0</v>
      </c>
      <c r="AC276" s="38">
        <f t="shared" si="32"/>
        <v>0</v>
      </c>
      <c r="AD276" s="38" t="str">
        <f t="shared" si="33"/>
        <v>000000000000</v>
      </c>
    </row>
    <row r="277" spans="1:30">
      <c r="A277" s="9" t="str">
        <f>IF('DATA ACCURATE'!A280&lt;&gt;"",'DATA ACCURATE'!A280,"")</f>
        <v/>
      </c>
      <c r="B277" s="9" t="str">
        <f>IF('DATA ACCURATE'!D280&lt;&gt;"",'DATA ACCURATE'!D280,"")</f>
        <v/>
      </c>
      <c r="C277" s="38" t="str">
        <f>IF($AD277="000000000000","",INDEX(DATABASE!$W$12:$W$71,MATCH($AD277,DATABASE!$V$12:$V$71,0)))</f>
        <v/>
      </c>
      <c r="D277" s="34" t="str">
        <f>IF(C277="","",IF(E277="",INDEX(DATABASE!$AF$13:$AF$62,MATCH($C277,DATABASE!$AC$13:$AC$62,0)),IF(E277="2x D11",INDEX(DATABASE!$AF$13:$AF$62,MATCH($C277,DATABASE!$AC$13:$AC$62,0))+2*DATABASE!$AF$62,IF(E277="3x D11",INDEX(DATABASE!$AF$13:$AF$62,MATCH($C277,DATABASE!$AC$13:$AC$62,0))+3*DATABASE!$AF$62,""))))</f>
        <v/>
      </c>
      <c r="E277" s="38" t="str">
        <f>IF(AND($K277="Y",$G277&lt;&gt;"UNYIL",$F277&lt;DATABASE!$O$8),"2x D11",IF(AND($K277="Y",$G277&lt;&gt;"UNYIL",$F277&gt;=DATABASE!$O$8),"3x D11",""))</f>
        <v/>
      </c>
      <c r="F277" s="9" t="str">
        <f>IF('DATA ACCURATE'!N280&lt;&gt;"",'DATA ACCURATE'!N280,"")</f>
        <v/>
      </c>
      <c r="G277" t="str">
        <f>IF(F277="","",IF(F277&lt;=DATABASE!$I$8,"UNYIL",IF(F277&lt;=DATABASE!$J$8,"KECIL",IF(F277&lt;DATABASE!$K$8,"TANGGUNG",IF(F277&gt;=DATABASE!$K$8,"BESAR","")))))</f>
        <v/>
      </c>
      <c r="H277" s="16" t="str">
        <f>IF('DATA ACCURATE'!J280&lt;&gt;"",'DATA ACCURATE'!J280,"")</f>
        <v/>
      </c>
      <c r="I277" s="35" t="str">
        <f>IF(B277&lt;&gt;"",IFERROR(VLOOKUP(B277,'DATA TIMBANGAN'!G:M,7,FALSE),VLOOKUP(B277,'DATA TIMBANGAN'!G:M,7)),"")</f>
        <v/>
      </c>
      <c r="J277" s="25" t="str">
        <f>IF(H277&lt;&gt;"",IFERROR(INDEX(DATABASE!$Z$19:$Z$38,MATCH(DATEVALUE(H277),DATABASE!$AA$19:$AA$38,0)),INDEX(DATABASE!$Z$12:$Z$18,MATCH(WEEKDAY(H277,2),DATABASE!$AA$12:$AA$18,0))),"")</f>
        <v/>
      </c>
      <c r="K277" s="25" t="str">
        <f>IF('DATA ACCURATE'!V280&lt;&gt;"",'DATA ACCURATE'!V280,"")</f>
        <v/>
      </c>
      <c r="L277" s="80" t="str">
        <f>IF($H277="","",IF(OR($J277="LIBUR",AND($L276="LIBUR",$O276=$O277)),"LIBUR",IF(AND(OR($L276="LUAR JAM KERJA 1",$L276="LUAR JAM KERJA 2"),OR(OR(AND($H276=$H277,AND(OR($I277&gt;DATABASE!$J$3,$I277&lt;DATABASE!$J$6),((DATEVALUE($H277)+$I277)-(DATEVALUE($H276)+$I276))&lt;DATABASE!$J$6)),AND($H276=$H277,$O276=$O277,OR($I277&gt;DATABASE!$J$6,$I277&lt;DATABASE!$J$3))),AND(($H277-$H276)=1,OR($I277&lt;DATABASE!$I$6,((DATEVALUE($H277)+$I277)-(DATEVALUE($H276)+$I276))&lt;DATABASE!$J$6))),$A277=$A276),"LUAR JAM KERJA 2",IF(AND(OR(WEEKDAY($H277,2)=1,WEEKDAY($H277,2)=2,WEEKDAY($H277,2)=3,WEEKDAY($H277,2)=4,WEEKDAY($H277,2)=5),$I277&lt;=DATABASE!$J$3,$I277&gt;=DATABASE!$I$3),"JAM KERJA",IF(AND(WEEKDAY($H277,2)=6,$I277&lt;=DATABASE!$J$4,$I277&gt;=DATABASE!$I$4),"JAM KERJA","LUAR JAM KERJA 1")))))</f>
        <v/>
      </c>
      <c r="M277" s="33" t="str">
        <f>IF('DATA ACCURATE'!T280&lt;&gt;"",IF('DATA ACCURATE'!T280&gt;100,'DATA ACCURATE'!T280/10,'DATA ACCURATE'!T280),"")</f>
        <v/>
      </c>
      <c r="N277" t="str">
        <f>IF(M277="","",IF(M277&lt;=DATABASE!$I$9,"LOKAL",IF(M277&lt;DATABASE!$J$9,"LUAR KOTA 1",IF($M277&gt;=DATABASE!$J$9,"LUAR KOTA 2",""))))</f>
        <v/>
      </c>
      <c r="O277" s="38" t="str">
        <f>IF('DATA ACCURATE'!L280&lt;&gt;"",'DATA ACCURATE'!L280,"")</f>
        <v/>
      </c>
      <c r="Q277" s="38">
        <f t="shared" si="28"/>
        <v>0</v>
      </c>
      <c r="R277" s="38">
        <f t="shared" si="28"/>
        <v>0</v>
      </c>
      <c r="S277" s="38">
        <f t="shared" si="28"/>
        <v>0</v>
      </c>
      <c r="T277" s="38">
        <f t="shared" si="28"/>
        <v>0</v>
      </c>
      <c r="U277" s="38">
        <f t="shared" si="29"/>
        <v>0</v>
      </c>
      <c r="V277" s="38">
        <f t="shared" si="29"/>
        <v>0</v>
      </c>
      <c r="W277" s="38">
        <f t="shared" si="29"/>
        <v>0</v>
      </c>
      <c r="X277" s="38">
        <f t="shared" si="30"/>
        <v>0</v>
      </c>
      <c r="Y277" s="38">
        <f t="shared" si="30"/>
        <v>0</v>
      </c>
      <c r="Z277" s="38">
        <f t="shared" si="30"/>
        <v>0</v>
      </c>
      <c r="AA277" s="38">
        <f t="shared" si="30"/>
        <v>0</v>
      </c>
      <c r="AB277" s="38">
        <f t="shared" si="31"/>
        <v>0</v>
      </c>
      <c r="AC277" s="38">
        <f t="shared" si="32"/>
        <v>0</v>
      </c>
      <c r="AD277" s="38" t="str">
        <f t="shared" si="33"/>
        <v>000000000000</v>
      </c>
    </row>
    <row r="278" spans="1:30">
      <c r="A278" s="9" t="str">
        <f>IF('DATA ACCURATE'!A281&lt;&gt;"",'DATA ACCURATE'!A281,"")</f>
        <v/>
      </c>
      <c r="B278" s="9" t="str">
        <f>IF('DATA ACCURATE'!D281&lt;&gt;"",'DATA ACCURATE'!D281,"")</f>
        <v/>
      </c>
      <c r="C278" s="38" t="str">
        <f>IF($AD278="000000000000","",INDEX(DATABASE!$W$12:$W$71,MATCH($AD278,DATABASE!$V$12:$V$71,0)))</f>
        <v/>
      </c>
      <c r="D278" s="34" t="str">
        <f>IF(C278="","",IF(E278="",INDEX(DATABASE!$AF$13:$AF$62,MATCH($C278,DATABASE!$AC$13:$AC$62,0)),IF(E278="2x D11",INDEX(DATABASE!$AF$13:$AF$62,MATCH($C278,DATABASE!$AC$13:$AC$62,0))+2*DATABASE!$AF$62,IF(E278="3x D11",INDEX(DATABASE!$AF$13:$AF$62,MATCH($C278,DATABASE!$AC$13:$AC$62,0))+3*DATABASE!$AF$62,""))))</f>
        <v/>
      </c>
      <c r="E278" s="38" t="str">
        <f>IF(AND($K278="Y",$G278&lt;&gt;"UNYIL",$F278&lt;DATABASE!$O$8),"2x D11",IF(AND($K278="Y",$G278&lt;&gt;"UNYIL",$F278&gt;=DATABASE!$O$8),"3x D11",""))</f>
        <v/>
      </c>
      <c r="F278" s="9" t="str">
        <f>IF('DATA ACCURATE'!N281&lt;&gt;"",'DATA ACCURATE'!N281,"")</f>
        <v/>
      </c>
      <c r="G278" t="str">
        <f>IF(F278="","",IF(F278&lt;=DATABASE!$I$8,"UNYIL",IF(F278&lt;=DATABASE!$J$8,"KECIL",IF(F278&lt;DATABASE!$K$8,"TANGGUNG",IF(F278&gt;=DATABASE!$K$8,"BESAR","")))))</f>
        <v/>
      </c>
      <c r="H278" s="16" t="str">
        <f>IF('DATA ACCURATE'!J281&lt;&gt;"",'DATA ACCURATE'!J281,"")</f>
        <v/>
      </c>
      <c r="I278" s="35" t="str">
        <f>IF(B278&lt;&gt;"",IFERROR(VLOOKUP(B278,'DATA TIMBANGAN'!G:M,7,FALSE),VLOOKUP(B278,'DATA TIMBANGAN'!G:M,7)),"")</f>
        <v/>
      </c>
      <c r="J278" s="25" t="str">
        <f>IF(H278&lt;&gt;"",IFERROR(INDEX(DATABASE!$Z$19:$Z$38,MATCH(DATEVALUE(H278),DATABASE!$AA$19:$AA$38,0)),INDEX(DATABASE!$Z$12:$Z$18,MATCH(WEEKDAY(H278,2),DATABASE!$AA$12:$AA$18,0))),"")</f>
        <v/>
      </c>
      <c r="K278" s="25" t="str">
        <f>IF('DATA ACCURATE'!V281&lt;&gt;"",'DATA ACCURATE'!V281,"")</f>
        <v/>
      </c>
      <c r="L278" s="80" t="str">
        <f>IF($H278="","",IF(OR($J278="LIBUR",AND($L277="LIBUR",$O277=$O278)),"LIBUR",IF(AND(OR($L277="LUAR JAM KERJA 1",$L277="LUAR JAM KERJA 2"),OR(OR(AND($H277=$H278,AND(OR($I278&gt;DATABASE!$J$3,$I278&lt;DATABASE!$J$6),((DATEVALUE($H278)+$I278)-(DATEVALUE($H277)+$I277))&lt;DATABASE!$J$6)),AND($H277=$H278,$O277=$O278,OR($I278&gt;DATABASE!$J$6,$I278&lt;DATABASE!$J$3))),AND(($H278-$H277)=1,OR($I278&lt;DATABASE!$I$6,((DATEVALUE($H278)+$I278)-(DATEVALUE($H277)+$I277))&lt;DATABASE!$J$6))),$A278=$A277),"LUAR JAM KERJA 2",IF(AND(OR(WEEKDAY($H278,2)=1,WEEKDAY($H278,2)=2,WEEKDAY($H278,2)=3,WEEKDAY($H278,2)=4,WEEKDAY($H278,2)=5),$I278&lt;=DATABASE!$J$3,$I278&gt;=DATABASE!$I$3),"JAM KERJA",IF(AND(WEEKDAY($H278,2)=6,$I278&lt;=DATABASE!$J$4,$I278&gt;=DATABASE!$I$4),"JAM KERJA","LUAR JAM KERJA 1")))))</f>
        <v/>
      </c>
      <c r="M278" s="33" t="str">
        <f>IF('DATA ACCURATE'!T281&lt;&gt;"",IF('DATA ACCURATE'!T281&gt;100,'DATA ACCURATE'!T281/10,'DATA ACCURATE'!T281),"")</f>
        <v/>
      </c>
      <c r="N278" t="str">
        <f>IF(M278="","",IF(M278&lt;=DATABASE!$I$9,"LOKAL",IF(M278&lt;DATABASE!$J$9,"LUAR KOTA 1",IF($M278&gt;=DATABASE!$J$9,"LUAR KOTA 2",""))))</f>
        <v/>
      </c>
      <c r="O278" s="38" t="str">
        <f>IF('DATA ACCURATE'!L281&lt;&gt;"",'DATA ACCURATE'!L281,"")</f>
        <v/>
      </c>
      <c r="Q278" s="38">
        <f t="shared" si="28"/>
        <v>0</v>
      </c>
      <c r="R278" s="38">
        <f t="shared" si="28"/>
        <v>0</v>
      </c>
      <c r="S278" s="38">
        <f t="shared" si="28"/>
        <v>0</v>
      </c>
      <c r="T278" s="38">
        <f t="shared" si="28"/>
        <v>0</v>
      </c>
      <c r="U278" s="38">
        <f t="shared" si="29"/>
        <v>0</v>
      </c>
      <c r="V278" s="38">
        <f t="shared" si="29"/>
        <v>0</v>
      </c>
      <c r="W278" s="38">
        <f t="shared" si="29"/>
        <v>0</v>
      </c>
      <c r="X278" s="38">
        <f t="shared" si="30"/>
        <v>0</v>
      </c>
      <c r="Y278" s="38">
        <f t="shared" si="30"/>
        <v>0</v>
      </c>
      <c r="Z278" s="38">
        <f t="shared" si="30"/>
        <v>0</v>
      </c>
      <c r="AA278" s="38">
        <f t="shared" si="30"/>
        <v>0</v>
      </c>
      <c r="AB278" s="38">
        <f t="shared" si="31"/>
        <v>0</v>
      </c>
      <c r="AC278" s="38">
        <f t="shared" si="32"/>
        <v>0</v>
      </c>
      <c r="AD278" s="38" t="str">
        <f t="shared" si="33"/>
        <v>000000000000</v>
      </c>
    </row>
    <row r="279" spans="1:30">
      <c r="A279" s="9" t="str">
        <f>IF('DATA ACCURATE'!A282&lt;&gt;"",'DATA ACCURATE'!A282,"")</f>
        <v/>
      </c>
      <c r="B279" s="9" t="str">
        <f>IF('DATA ACCURATE'!D282&lt;&gt;"",'DATA ACCURATE'!D282,"")</f>
        <v/>
      </c>
      <c r="C279" s="38" t="str">
        <f>IF($AD279="000000000000","",INDEX(DATABASE!$W$12:$W$71,MATCH($AD279,DATABASE!$V$12:$V$71,0)))</f>
        <v/>
      </c>
      <c r="D279" s="34" t="str">
        <f>IF(C279="","",IF(E279="",INDEX(DATABASE!$AF$13:$AF$62,MATCH($C279,DATABASE!$AC$13:$AC$62,0)),IF(E279="2x D11",INDEX(DATABASE!$AF$13:$AF$62,MATCH($C279,DATABASE!$AC$13:$AC$62,0))+2*DATABASE!$AF$62,IF(E279="3x D11",INDEX(DATABASE!$AF$13:$AF$62,MATCH($C279,DATABASE!$AC$13:$AC$62,0))+3*DATABASE!$AF$62,""))))</f>
        <v/>
      </c>
      <c r="E279" s="38" t="str">
        <f>IF(AND($K279="Y",$G279&lt;&gt;"UNYIL",$F279&lt;DATABASE!$O$8),"2x D11",IF(AND($K279="Y",$G279&lt;&gt;"UNYIL",$F279&gt;=DATABASE!$O$8),"3x D11",""))</f>
        <v/>
      </c>
      <c r="F279" s="9" t="str">
        <f>IF('DATA ACCURATE'!N282&lt;&gt;"",'DATA ACCURATE'!N282,"")</f>
        <v/>
      </c>
      <c r="G279" t="str">
        <f>IF(F279="","",IF(F279&lt;=DATABASE!$I$8,"UNYIL",IF(F279&lt;=DATABASE!$J$8,"KECIL",IF(F279&lt;DATABASE!$K$8,"TANGGUNG",IF(F279&gt;=DATABASE!$K$8,"BESAR","")))))</f>
        <v/>
      </c>
      <c r="H279" s="16" t="str">
        <f>IF('DATA ACCURATE'!J282&lt;&gt;"",'DATA ACCURATE'!J282,"")</f>
        <v/>
      </c>
      <c r="I279" s="35" t="str">
        <f>IF(B279&lt;&gt;"",IFERROR(VLOOKUP(B279,'DATA TIMBANGAN'!G:M,7,FALSE),VLOOKUP(B279,'DATA TIMBANGAN'!G:M,7)),"")</f>
        <v/>
      </c>
      <c r="J279" s="25" t="str">
        <f>IF(H279&lt;&gt;"",IFERROR(INDEX(DATABASE!$Z$19:$Z$38,MATCH(DATEVALUE(H279),DATABASE!$AA$19:$AA$38,0)),INDEX(DATABASE!$Z$12:$Z$18,MATCH(WEEKDAY(H279,2),DATABASE!$AA$12:$AA$18,0))),"")</f>
        <v/>
      </c>
      <c r="K279" s="25" t="str">
        <f>IF('DATA ACCURATE'!V282&lt;&gt;"",'DATA ACCURATE'!V282,"")</f>
        <v/>
      </c>
      <c r="L279" s="80" t="str">
        <f>IF($H279="","",IF(OR($J279="LIBUR",AND($L278="LIBUR",$O278=$O279)),"LIBUR",IF(AND(OR($L278="LUAR JAM KERJA 1",$L278="LUAR JAM KERJA 2"),OR(OR(AND($H278=$H279,AND(OR($I279&gt;DATABASE!$J$3,$I279&lt;DATABASE!$J$6),((DATEVALUE($H279)+$I279)-(DATEVALUE($H278)+$I278))&lt;DATABASE!$J$6)),AND($H278=$H279,$O278=$O279,OR($I279&gt;DATABASE!$J$6,$I279&lt;DATABASE!$J$3))),AND(($H279-$H278)=1,OR($I279&lt;DATABASE!$I$6,((DATEVALUE($H279)+$I279)-(DATEVALUE($H278)+$I278))&lt;DATABASE!$J$6))),$A279=$A278),"LUAR JAM KERJA 2",IF(AND(OR(WEEKDAY($H279,2)=1,WEEKDAY($H279,2)=2,WEEKDAY($H279,2)=3,WEEKDAY($H279,2)=4,WEEKDAY($H279,2)=5),$I279&lt;=DATABASE!$J$3,$I279&gt;=DATABASE!$I$3),"JAM KERJA",IF(AND(WEEKDAY($H279,2)=6,$I279&lt;=DATABASE!$J$4,$I279&gt;=DATABASE!$I$4),"JAM KERJA","LUAR JAM KERJA 1")))))</f>
        <v/>
      </c>
      <c r="M279" s="33" t="str">
        <f>IF('DATA ACCURATE'!T282&lt;&gt;"",IF('DATA ACCURATE'!T282&gt;100,'DATA ACCURATE'!T282/10,'DATA ACCURATE'!T282),"")</f>
        <v/>
      </c>
      <c r="N279" t="str">
        <f>IF(M279="","",IF(M279&lt;=DATABASE!$I$9,"LOKAL",IF(M279&lt;DATABASE!$J$9,"LUAR KOTA 1",IF($M279&gt;=DATABASE!$J$9,"LUAR KOTA 2",""))))</f>
        <v/>
      </c>
      <c r="O279" s="38" t="str">
        <f>IF('DATA ACCURATE'!L282&lt;&gt;"",'DATA ACCURATE'!L282,"")</f>
        <v/>
      </c>
      <c r="Q279" s="38">
        <f t="shared" si="28"/>
        <v>0</v>
      </c>
      <c r="R279" s="38">
        <f t="shared" si="28"/>
        <v>0</v>
      </c>
      <c r="S279" s="38">
        <f t="shared" si="28"/>
        <v>0</v>
      </c>
      <c r="T279" s="38">
        <f t="shared" si="28"/>
        <v>0</v>
      </c>
      <c r="U279" s="38">
        <f t="shared" si="29"/>
        <v>0</v>
      </c>
      <c r="V279" s="38">
        <f t="shared" si="29"/>
        <v>0</v>
      </c>
      <c r="W279" s="38">
        <f t="shared" si="29"/>
        <v>0</v>
      </c>
      <c r="X279" s="38">
        <f t="shared" si="30"/>
        <v>0</v>
      </c>
      <c r="Y279" s="38">
        <f t="shared" si="30"/>
        <v>0</v>
      </c>
      <c r="Z279" s="38">
        <f t="shared" si="30"/>
        <v>0</v>
      </c>
      <c r="AA279" s="38">
        <f t="shared" si="30"/>
        <v>0</v>
      </c>
      <c r="AB279" s="38">
        <f t="shared" si="31"/>
        <v>0</v>
      </c>
      <c r="AC279" s="38">
        <f t="shared" si="32"/>
        <v>0</v>
      </c>
      <c r="AD279" s="38" t="str">
        <f t="shared" si="33"/>
        <v>000000000000</v>
      </c>
    </row>
    <row r="280" spans="1:30">
      <c r="A280" s="9" t="str">
        <f>IF('DATA ACCURATE'!A283&lt;&gt;"",'DATA ACCURATE'!A283,"")</f>
        <v/>
      </c>
      <c r="B280" s="9" t="str">
        <f>IF('DATA ACCURATE'!D283&lt;&gt;"",'DATA ACCURATE'!D283,"")</f>
        <v/>
      </c>
      <c r="C280" s="38" t="str">
        <f>IF($AD280="000000000000","",INDEX(DATABASE!$W$12:$W$71,MATCH($AD280,DATABASE!$V$12:$V$71,0)))</f>
        <v/>
      </c>
      <c r="D280" s="34" t="str">
        <f>IF(C280="","",IF(E280="",INDEX(DATABASE!$AF$13:$AF$62,MATCH($C280,DATABASE!$AC$13:$AC$62,0)),IF(E280="2x D11",INDEX(DATABASE!$AF$13:$AF$62,MATCH($C280,DATABASE!$AC$13:$AC$62,0))+2*DATABASE!$AF$62,IF(E280="3x D11",INDEX(DATABASE!$AF$13:$AF$62,MATCH($C280,DATABASE!$AC$13:$AC$62,0))+3*DATABASE!$AF$62,""))))</f>
        <v/>
      </c>
      <c r="E280" s="38" t="str">
        <f>IF(AND($K280="Y",$G280&lt;&gt;"UNYIL",$F280&lt;DATABASE!$O$8),"2x D11",IF(AND($K280="Y",$G280&lt;&gt;"UNYIL",$F280&gt;=DATABASE!$O$8),"3x D11",""))</f>
        <v/>
      </c>
      <c r="F280" s="9" t="str">
        <f>IF('DATA ACCURATE'!N283&lt;&gt;"",'DATA ACCURATE'!N283,"")</f>
        <v/>
      </c>
      <c r="G280" t="str">
        <f>IF(F280="","",IF(F280&lt;=DATABASE!$I$8,"UNYIL",IF(F280&lt;=DATABASE!$J$8,"KECIL",IF(F280&lt;DATABASE!$K$8,"TANGGUNG",IF(F280&gt;=DATABASE!$K$8,"BESAR","")))))</f>
        <v/>
      </c>
      <c r="H280" s="16" t="str">
        <f>IF('DATA ACCURATE'!J283&lt;&gt;"",'DATA ACCURATE'!J283,"")</f>
        <v/>
      </c>
      <c r="I280" s="35" t="str">
        <f>IF(B280&lt;&gt;"",IFERROR(VLOOKUP(B280,'DATA TIMBANGAN'!G:M,7,FALSE),VLOOKUP(B280,'DATA TIMBANGAN'!G:M,7)),"")</f>
        <v/>
      </c>
      <c r="J280" s="25" t="str">
        <f>IF(H280&lt;&gt;"",IFERROR(INDEX(DATABASE!$Z$19:$Z$38,MATCH(DATEVALUE(H280),DATABASE!$AA$19:$AA$38,0)),INDEX(DATABASE!$Z$12:$Z$18,MATCH(WEEKDAY(H280,2),DATABASE!$AA$12:$AA$18,0))),"")</f>
        <v/>
      </c>
      <c r="K280" s="25" t="str">
        <f>IF('DATA ACCURATE'!V283&lt;&gt;"",'DATA ACCURATE'!V283,"")</f>
        <v/>
      </c>
      <c r="L280" s="80" t="str">
        <f>IF($H280="","",IF(OR($J280="LIBUR",AND($L279="LIBUR",$O279=$O280)),"LIBUR",IF(AND(OR($L279="LUAR JAM KERJA 1",$L279="LUAR JAM KERJA 2"),OR(OR(AND($H279=$H280,AND(OR($I280&gt;DATABASE!$J$3,$I280&lt;DATABASE!$J$6),((DATEVALUE($H280)+$I280)-(DATEVALUE($H279)+$I279))&lt;DATABASE!$J$6)),AND($H279=$H280,$O279=$O280,OR($I280&gt;DATABASE!$J$6,$I280&lt;DATABASE!$J$3))),AND(($H280-$H279)=1,OR($I280&lt;DATABASE!$I$6,((DATEVALUE($H280)+$I280)-(DATEVALUE($H279)+$I279))&lt;DATABASE!$J$6))),$A280=$A279),"LUAR JAM KERJA 2",IF(AND(OR(WEEKDAY($H280,2)=1,WEEKDAY($H280,2)=2,WEEKDAY($H280,2)=3,WEEKDAY($H280,2)=4,WEEKDAY($H280,2)=5),$I280&lt;=DATABASE!$J$3,$I280&gt;=DATABASE!$I$3),"JAM KERJA",IF(AND(WEEKDAY($H280,2)=6,$I280&lt;=DATABASE!$J$4,$I280&gt;=DATABASE!$I$4),"JAM KERJA","LUAR JAM KERJA 1")))))</f>
        <v/>
      </c>
      <c r="M280" s="33" t="str">
        <f>IF('DATA ACCURATE'!T283&lt;&gt;"",IF('DATA ACCURATE'!T283&gt;100,'DATA ACCURATE'!T283/10,'DATA ACCURATE'!T283),"")</f>
        <v/>
      </c>
      <c r="N280" t="str">
        <f>IF(M280="","",IF(M280&lt;=DATABASE!$I$9,"LOKAL",IF(M280&lt;DATABASE!$J$9,"LUAR KOTA 1",IF($M280&gt;=DATABASE!$J$9,"LUAR KOTA 2",""))))</f>
        <v/>
      </c>
      <c r="O280" s="38" t="str">
        <f>IF('DATA ACCURATE'!L283&lt;&gt;"",'DATA ACCURATE'!L283,"")</f>
        <v/>
      </c>
      <c r="Q280" s="38">
        <f t="shared" si="28"/>
        <v>0</v>
      </c>
      <c r="R280" s="38">
        <f t="shared" si="28"/>
        <v>0</v>
      </c>
      <c r="S280" s="38">
        <f t="shared" si="28"/>
        <v>0</v>
      </c>
      <c r="T280" s="38">
        <f t="shared" si="28"/>
        <v>0</v>
      </c>
      <c r="U280" s="38">
        <f t="shared" si="29"/>
        <v>0</v>
      </c>
      <c r="V280" s="38">
        <f t="shared" si="29"/>
        <v>0</v>
      </c>
      <c r="W280" s="38">
        <f t="shared" si="29"/>
        <v>0</v>
      </c>
      <c r="X280" s="38">
        <f t="shared" si="30"/>
        <v>0</v>
      </c>
      <c r="Y280" s="38">
        <f t="shared" si="30"/>
        <v>0</v>
      </c>
      <c r="Z280" s="38">
        <f t="shared" si="30"/>
        <v>0</v>
      </c>
      <c r="AA280" s="38">
        <f t="shared" si="30"/>
        <v>0</v>
      </c>
      <c r="AB280" s="38">
        <f t="shared" si="31"/>
        <v>0</v>
      </c>
      <c r="AC280" s="38">
        <f t="shared" si="32"/>
        <v>0</v>
      </c>
      <c r="AD280" s="38" t="str">
        <f t="shared" si="33"/>
        <v>000000000000</v>
      </c>
    </row>
    <row r="281" spans="1:30">
      <c r="A281" s="9" t="str">
        <f>IF('DATA ACCURATE'!A284&lt;&gt;"",'DATA ACCURATE'!A284,"")</f>
        <v/>
      </c>
      <c r="B281" s="9" t="str">
        <f>IF('DATA ACCURATE'!D284&lt;&gt;"",'DATA ACCURATE'!D284,"")</f>
        <v/>
      </c>
      <c r="C281" s="38" t="str">
        <f>IF($AD281="000000000000","",INDEX(DATABASE!$W$12:$W$71,MATCH($AD281,DATABASE!$V$12:$V$71,0)))</f>
        <v/>
      </c>
      <c r="D281" s="34" t="str">
        <f>IF(C281="","",IF(E281="",INDEX(DATABASE!$AF$13:$AF$62,MATCH($C281,DATABASE!$AC$13:$AC$62,0)),IF(E281="2x D11",INDEX(DATABASE!$AF$13:$AF$62,MATCH($C281,DATABASE!$AC$13:$AC$62,0))+2*DATABASE!$AF$62,IF(E281="3x D11",INDEX(DATABASE!$AF$13:$AF$62,MATCH($C281,DATABASE!$AC$13:$AC$62,0))+3*DATABASE!$AF$62,""))))</f>
        <v/>
      </c>
      <c r="E281" s="38" t="str">
        <f>IF(AND($K281="Y",$G281&lt;&gt;"UNYIL",$F281&lt;DATABASE!$O$8),"2x D11",IF(AND($K281="Y",$G281&lt;&gt;"UNYIL",$F281&gt;=DATABASE!$O$8),"3x D11",""))</f>
        <v/>
      </c>
      <c r="F281" s="9" t="str">
        <f>IF('DATA ACCURATE'!N284&lt;&gt;"",'DATA ACCURATE'!N284,"")</f>
        <v/>
      </c>
      <c r="G281" t="str">
        <f>IF(F281="","",IF(F281&lt;=DATABASE!$I$8,"UNYIL",IF(F281&lt;=DATABASE!$J$8,"KECIL",IF(F281&lt;DATABASE!$K$8,"TANGGUNG",IF(F281&gt;=DATABASE!$K$8,"BESAR","")))))</f>
        <v/>
      </c>
      <c r="H281" s="16" t="str">
        <f>IF('DATA ACCURATE'!J284&lt;&gt;"",'DATA ACCURATE'!J284,"")</f>
        <v/>
      </c>
      <c r="I281" s="35" t="str">
        <f>IF(B281&lt;&gt;"",IFERROR(VLOOKUP(B281,'DATA TIMBANGAN'!G:M,7,FALSE),VLOOKUP(B281,'DATA TIMBANGAN'!G:M,7)),"")</f>
        <v/>
      </c>
      <c r="J281" s="25" t="str">
        <f>IF(H281&lt;&gt;"",IFERROR(INDEX(DATABASE!$Z$19:$Z$38,MATCH(DATEVALUE(H281),DATABASE!$AA$19:$AA$38,0)),INDEX(DATABASE!$Z$12:$Z$18,MATCH(WEEKDAY(H281,2),DATABASE!$AA$12:$AA$18,0))),"")</f>
        <v/>
      </c>
      <c r="K281" s="25" t="str">
        <f>IF('DATA ACCURATE'!V284&lt;&gt;"",'DATA ACCURATE'!V284,"")</f>
        <v/>
      </c>
      <c r="L281" s="80" t="str">
        <f>IF($H281="","",IF(OR($J281="LIBUR",AND($L280="LIBUR",$O280=$O281)),"LIBUR",IF(AND(OR($L280="LUAR JAM KERJA 1",$L280="LUAR JAM KERJA 2"),OR(OR(AND($H280=$H281,AND(OR($I281&gt;DATABASE!$J$3,$I281&lt;DATABASE!$J$6),((DATEVALUE($H281)+$I281)-(DATEVALUE($H280)+$I280))&lt;DATABASE!$J$6)),AND($H280=$H281,$O280=$O281,OR($I281&gt;DATABASE!$J$6,$I281&lt;DATABASE!$J$3))),AND(($H281-$H280)=1,OR($I281&lt;DATABASE!$I$6,((DATEVALUE($H281)+$I281)-(DATEVALUE($H280)+$I280))&lt;DATABASE!$J$6))),$A281=$A280),"LUAR JAM KERJA 2",IF(AND(OR(WEEKDAY($H281,2)=1,WEEKDAY($H281,2)=2,WEEKDAY($H281,2)=3,WEEKDAY($H281,2)=4,WEEKDAY($H281,2)=5),$I281&lt;=DATABASE!$J$3,$I281&gt;=DATABASE!$I$3),"JAM KERJA",IF(AND(WEEKDAY($H281,2)=6,$I281&lt;=DATABASE!$J$4,$I281&gt;=DATABASE!$I$4),"JAM KERJA","LUAR JAM KERJA 1")))))</f>
        <v/>
      </c>
      <c r="M281" s="33" t="str">
        <f>IF('DATA ACCURATE'!T284&lt;&gt;"",IF('DATA ACCURATE'!T284&gt;100,'DATA ACCURATE'!T284/10,'DATA ACCURATE'!T284),"")</f>
        <v/>
      </c>
      <c r="N281" t="str">
        <f>IF(M281="","",IF(M281&lt;=DATABASE!$I$9,"LOKAL",IF(M281&lt;DATABASE!$J$9,"LUAR KOTA 1",IF($M281&gt;=DATABASE!$J$9,"LUAR KOTA 2",""))))</f>
        <v/>
      </c>
      <c r="O281" s="38" t="str">
        <f>IF('DATA ACCURATE'!L284&lt;&gt;"",'DATA ACCURATE'!L284,"")</f>
        <v/>
      </c>
      <c r="Q281" s="38">
        <f t="shared" si="28"/>
        <v>0</v>
      </c>
      <c r="R281" s="38">
        <f t="shared" si="28"/>
        <v>0</v>
      </c>
      <c r="S281" s="38">
        <f t="shared" si="28"/>
        <v>0</v>
      </c>
      <c r="T281" s="38">
        <f t="shared" si="28"/>
        <v>0</v>
      </c>
      <c r="U281" s="38">
        <f t="shared" si="29"/>
        <v>0</v>
      </c>
      <c r="V281" s="38">
        <f t="shared" si="29"/>
        <v>0</v>
      </c>
      <c r="W281" s="38">
        <f t="shared" si="29"/>
        <v>0</v>
      </c>
      <c r="X281" s="38">
        <f t="shared" si="30"/>
        <v>0</v>
      </c>
      <c r="Y281" s="38">
        <f t="shared" si="30"/>
        <v>0</v>
      </c>
      <c r="Z281" s="38">
        <f t="shared" si="30"/>
        <v>0</v>
      </c>
      <c r="AA281" s="38">
        <f t="shared" si="30"/>
        <v>0</v>
      </c>
      <c r="AB281" s="38">
        <f t="shared" si="31"/>
        <v>0</v>
      </c>
      <c r="AC281" s="38">
        <f t="shared" si="32"/>
        <v>0</v>
      </c>
      <c r="AD281" s="38" t="str">
        <f t="shared" si="33"/>
        <v>000000000000</v>
      </c>
    </row>
    <row r="282" spans="1:30">
      <c r="A282" s="9" t="str">
        <f>IF('DATA ACCURATE'!A285&lt;&gt;"",'DATA ACCURATE'!A285,"")</f>
        <v/>
      </c>
      <c r="B282" s="9" t="str">
        <f>IF('DATA ACCURATE'!D285&lt;&gt;"",'DATA ACCURATE'!D285,"")</f>
        <v/>
      </c>
      <c r="C282" s="38" t="str">
        <f>IF($AD282="000000000000","",INDEX(DATABASE!$W$12:$W$71,MATCH($AD282,DATABASE!$V$12:$V$71,0)))</f>
        <v/>
      </c>
      <c r="D282" s="34" t="str">
        <f>IF(C282="","",IF(E282="",INDEX(DATABASE!$AF$13:$AF$62,MATCH($C282,DATABASE!$AC$13:$AC$62,0)),IF(E282="2x D11",INDEX(DATABASE!$AF$13:$AF$62,MATCH($C282,DATABASE!$AC$13:$AC$62,0))+2*DATABASE!$AF$62,IF(E282="3x D11",INDEX(DATABASE!$AF$13:$AF$62,MATCH($C282,DATABASE!$AC$13:$AC$62,0))+3*DATABASE!$AF$62,""))))</f>
        <v/>
      </c>
      <c r="E282" s="38" t="str">
        <f>IF(AND($K282="Y",$G282&lt;&gt;"UNYIL",$F282&lt;DATABASE!$O$8),"2x D11",IF(AND($K282="Y",$G282&lt;&gt;"UNYIL",$F282&gt;=DATABASE!$O$8),"3x D11",""))</f>
        <v/>
      </c>
      <c r="F282" s="9" t="str">
        <f>IF('DATA ACCURATE'!N285&lt;&gt;"",'DATA ACCURATE'!N285,"")</f>
        <v/>
      </c>
      <c r="G282" t="str">
        <f>IF(F282="","",IF(F282&lt;=DATABASE!$I$8,"UNYIL",IF(F282&lt;=DATABASE!$J$8,"KECIL",IF(F282&lt;DATABASE!$K$8,"TANGGUNG",IF(F282&gt;=DATABASE!$K$8,"BESAR","")))))</f>
        <v/>
      </c>
      <c r="H282" s="16" t="str">
        <f>IF('DATA ACCURATE'!J285&lt;&gt;"",'DATA ACCURATE'!J285,"")</f>
        <v/>
      </c>
      <c r="I282" s="35" t="str">
        <f>IF(B282&lt;&gt;"",IFERROR(VLOOKUP(B282,'DATA TIMBANGAN'!G:M,7,FALSE),VLOOKUP(B282,'DATA TIMBANGAN'!G:M,7)),"")</f>
        <v/>
      </c>
      <c r="J282" s="25" t="str">
        <f>IF(H282&lt;&gt;"",IFERROR(INDEX(DATABASE!$Z$19:$Z$38,MATCH(DATEVALUE(H282),DATABASE!$AA$19:$AA$38,0)),INDEX(DATABASE!$Z$12:$Z$18,MATCH(WEEKDAY(H282,2),DATABASE!$AA$12:$AA$18,0))),"")</f>
        <v/>
      </c>
      <c r="K282" s="25" t="str">
        <f>IF('DATA ACCURATE'!V285&lt;&gt;"",'DATA ACCURATE'!V285,"")</f>
        <v/>
      </c>
      <c r="L282" s="80" t="str">
        <f>IF($H282="","",IF(OR($J282="LIBUR",AND($L281="LIBUR",$O281=$O282)),"LIBUR",IF(AND(OR($L281="LUAR JAM KERJA 1",$L281="LUAR JAM KERJA 2"),OR(OR(AND($H281=$H282,AND(OR($I282&gt;DATABASE!$J$3,$I282&lt;DATABASE!$J$6),((DATEVALUE($H282)+$I282)-(DATEVALUE($H281)+$I281))&lt;DATABASE!$J$6)),AND($H281=$H282,$O281=$O282,OR($I282&gt;DATABASE!$J$6,$I282&lt;DATABASE!$J$3))),AND(($H282-$H281)=1,OR($I282&lt;DATABASE!$I$6,((DATEVALUE($H282)+$I282)-(DATEVALUE($H281)+$I281))&lt;DATABASE!$J$6))),$A282=$A281),"LUAR JAM KERJA 2",IF(AND(OR(WEEKDAY($H282,2)=1,WEEKDAY($H282,2)=2,WEEKDAY($H282,2)=3,WEEKDAY($H282,2)=4,WEEKDAY($H282,2)=5),$I282&lt;=DATABASE!$J$3,$I282&gt;=DATABASE!$I$3),"JAM KERJA",IF(AND(WEEKDAY($H282,2)=6,$I282&lt;=DATABASE!$J$4,$I282&gt;=DATABASE!$I$4),"JAM KERJA","LUAR JAM KERJA 1")))))</f>
        <v/>
      </c>
      <c r="M282" s="33" t="str">
        <f>IF('DATA ACCURATE'!T285&lt;&gt;"",IF('DATA ACCURATE'!T285&gt;100,'DATA ACCURATE'!T285/10,'DATA ACCURATE'!T285),"")</f>
        <v/>
      </c>
      <c r="N282" t="str">
        <f>IF(M282="","",IF(M282&lt;=DATABASE!$I$9,"LOKAL",IF(M282&lt;DATABASE!$J$9,"LUAR KOTA 1",IF($M282&gt;=DATABASE!$J$9,"LUAR KOTA 2",""))))</f>
        <v/>
      </c>
      <c r="O282" s="38" t="str">
        <f>IF('DATA ACCURATE'!L285&lt;&gt;"",'DATA ACCURATE'!L285,"")</f>
        <v/>
      </c>
      <c r="Q282" s="38">
        <f t="shared" si="28"/>
        <v>0</v>
      </c>
      <c r="R282" s="38">
        <f t="shared" si="28"/>
        <v>0</v>
      </c>
      <c r="S282" s="38">
        <f t="shared" si="28"/>
        <v>0</v>
      </c>
      <c r="T282" s="38">
        <f t="shared" si="28"/>
        <v>0</v>
      </c>
      <c r="U282" s="38">
        <f t="shared" si="29"/>
        <v>0</v>
      </c>
      <c r="V282" s="38">
        <f t="shared" si="29"/>
        <v>0</v>
      </c>
      <c r="W282" s="38">
        <f t="shared" si="29"/>
        <v>0</v>
      </c>
      <c r="X282" s="38">
        <f t="shared" si="30"/>
        <v>0</v>
      </c>
      <c r="Y282" s="38">
        <f t="shared" si="30"/>
        <v>0</v>
      </c>
      <c r="Z282" s="38">
        <f t="shared" si="30"/>
        <v>0</v>
      </c>
      <c r="AA282" s="38">
        <f t="shared" si="30"/>
        <v>0</v>
      </c>
      <c r="AB282" s="38">
        <f t="shared" si="31"/>
        <v>0</v>
      </c>
      <c r="AC282" s="38">
        <f t="shared" si="32"/>
        <v>0</v>
      </c>
      <c r="AD282" s="38" t="str">
        <f t="shared" si="33"/>
        <v>000000000000</v>
      </c>
    </row>
    <row r="283" spans="1:30">
      <c r="A283" s="9" t="str">
        <f>IF('DATA ACCURATE'!A286&lt;&gt;"",'DATA ACCURATE'!A286,"")</f>
        <v/>
      </c>
      <c r="B283" s="9" t="str">
        <f>IF('DATA ACCURATE'!D286&lt;&gt;"",'DATA ACCURATE'!D286,"")</f>
        <v/>
      </c>
      <c r="C283" s="38" t="str">
        <f>IF($AD283="000000000000","",INDEX(DATABASE!$W$12:$W$71,MATCH($AD283,DATABASE!$V$12:$V$71,0)))</f>
        <v/>
      </c>
      <c r="D283" s="34" t="str">
        <f>IF(C283="","",IF(E283="",INDEX(DATABASE!$AF$13:$AF$62,MATCH($C283,DATABASE!$AC$13:$AC$62,0)),IF(E283="2x D11",INDEX(DATABASE!$AF$13:$AF$62,MATCH($C283,DATABASE!$AC$13:$AC$62,0))+2*DATABASE!$AF$62,IF(E283="3x D11",INDEX(DATABASE!$AF$13:$AF$62,MATCH($C283,DATABASE!$AC$13:$AC$62,0))+3*DATABASE!$AF$62,""))))</f>
        <v/>
      </c>
      <c r="E283" s="38" t="str">
        <f>IF(AND($K283="Y",$G283&lt;&gt;"UNYIL",$F283&lt;DATABASE!$O$8),"2x D11",IF(AND($K283="Y",$G283&lt;&gt;"UNYIL",$F283&gt;=DATABASE!$O$8),"3x D11",""))</f>
        <v/>
      </c>
      <c r="F283" s="9" t="str">
        <f>IF('DATA ACCURATE'!N286&lt;&gt;"",'DATA ACCURATE'!N286,"")</f>
        <v/>
      </c>
      <c r="G283" t="str">
        <f>IF(F283="","",IF(F283&lt;=DATABASE!$I$8,"UNYIL",IF(F283&lt;=DATABASE!$J$8,"KECIL",IF(F283&lt;DATABASE!$K$8,"TANGGUNG",IF(F283&gt;=DATABASE!$K$8,"BESAR","")))))</f>
        <v/>
      </c>
      <c r="H283" s="16" t="str">
        <f>IF('DATA ACCURATE'!J286&lt;&gt;"",'DATA ACCURATE'!J286,"")</f>
        <v/>
      </c>
      <c r="I283" s="35" t="str">
        <f>IF(B283&lt;&gt;"",IFERROR(VLOOKUP(B283,'DATA TIMBANGAN'!G:M,7,FALSE),VLOOKUP(B283,'DATA TIMBANGAN'!G:M,7)),"")</f>
        <v/>
      </c>
      <c r="J283" s="25" t="str">
        <f>IF(H283&lt;&gt;"",IFERROR(INDEX(DATABASE!$Z$19:$Z$38,MATCH(DATEVALUE(H283),DATABASE!$AA$19:$AA$38,0)),INDEX(DATABASE!$Z$12:$Z$18,MATCH(WEEKDAY(H283,2),DATABASE!$AA$12:$AA$18,0))),"")</f>
        <v/>
      </c>
      <c r="K283" s="25" t="str">
        <f>IF('DATA ACCURATE'!V286&lt;&gt;"",'DATA ACCURATE'!V286,"")</f>
        <v/>
      </c>
      <c r="L283" s="80" t="str">
        <f>IF($H283="","",IF(OR($J283="LIBUR",AND($L282="LIBUR",$O282=$O283)),"LIBUR",IF(AND(OR($L282="LUAR JAM KERJA 1",$L282="LUAR JAM KERJA 2"),OR(OR(AND($H282=$H283,AND(OR($I283&gt;DATABASE!$J$3,$I283&lt;DATABASE!$J$6),((DATEVALUE($H283)+$I283)-(DATEVALUE($H282)+$I282))&lt;DATABASE!$J$6)),AND($H282=$H283,$O282=$O283,OR($I283&gt;DATABASE!$J$6,$I283&lt;DATABASE!$J$3))),AND(($H283-$H282)=1,OR($I283&lt;DATABASE!$I$6,((DATEVALUE($H283)+$I283)-(DATEVALUE($H282)+$I282))&lt;DATABASE!$J$6))),$A283=$A282),"LUAR JAM KERJA 2",IF(AND(OR(WEEKDAY($H283,2)=1,WEEKDAY($H283,2)=2,WEEKDAY($H283,2)=3,WEEKDAY($H283,2)=4,WEEKDAY($H283,2)=5),$I283&lt;=DATABASE!$J$3,$I283&gt;=DATABASE!$I$3),"JAM KERJA",IF(AND(WEEKDAY($H283,2)=6,$I283&lt;=DATABASE!$J$4,$I283&gt;=DATABASE!$I$4),"JAM KERJA","LUAR JAM KERJA 1")))))</f>
        <v/>
      </c>
      <c r="M283" s="33" t="str">
        <f>IF('DATA ACCURATE'!T286&lt;&gt;"",IF('DATA ACCURATE'!T286&gt;100,'DATA ACCURATE'!T286/10,'DATA ACCURATE'!T286),"")</f>
        <v/>
      </c>
      <c r="N283" t="str">
        <f>IF(M283="","",IF(M283&lt;=DATABASE!$I$9,"LOKAL",IF(M283&lt;DATABASE!$J$9,"LUAR KOTA 1",IF($M283&gt;=DATABASE!$J$9,"LUAR KOTA 2",""))))</f>
        <v/>
      </c>
      <c r="O283" s="38" t="str">
        <f>IF('DATA ACCURATE'!L286&lt;&gt;"",'DATA ACCURATE'!L286,"")</f>
        <v/>
      </c>
      <c r="Q283" s="38">
        <f t="shared" si="28"/>
        <v>0</v>
      </c>
      <c r="R283" s="38">
        <f t="shared" si="28"/>
        <v>0</v>
      </c>
      <c r="S283" s="38">
        <f t="shared" si="28"/>
        <v>0</v>
      </c>
      <c r="T283" s="38">
        <f t="shared" si="28"/>
        <v>0</v>
      </c>
      <c r="U283" s="38">
        <f t="shared" si="29"/>
        <v>0</v>
      </c>
      <c r="V283" s="38">
        <f t="shared" si="29"/>
        <v>0</v>
      </c>
      <c r="W283" s="38">
        <f t="shared" si="29"/>
        <v>0</v>
      </c>
      <c r="X283" s="38">
        <f t="shared" si="30"/>
        <v>0</v>
      </c>
      <c r="Y283" s="38">
        <f t="shared" si="30"/>
        <v>0</v>
      </c>
      <c r="Z283" s="38">
        <f t="shared" si="30"/>
        <v>0</v>
      </c>
      <c r="AA283" s="38">
        <f t="shared" si="30"/>
        <v>0</v>
      </c>
      <c r="AB283" s="38">
        <f t="shared" si="31"/>
        <v>0</v>
      </c>
      <c r="AC283" s="38">
        <f t="shared" si="32"/>
        <v>0</v>
      </c>
      <c r="AD283" s="38" t="str">
        <f t="shared" si="33"/>
        <v>000000000000</v>
      </c>
    </row>
    <row r="284" spans="1:30">
      <c r="A284" s="9" t="str">
        <f>IF('DATA ACCURATE'!A287&lt;&gt;"",'DATA ACCURATE'!A287,"")</f>
        <v/>
      </c>
      <c r="B284" s="9" t="str">
        <f>IF('DATA ACCURATE'!D287&lt;&gt;"",'DATA ACCURATE'!D287,"")</f>
        <v/>
      </c>
      <c r="C284" s="38" t="str">
        <f>IF($AD284="000000000000","",INDEX(DATABASE!$W$12:$W$71,MATCH($AD284,DATABASE!$V$12:$V$71,0)))</f>
        <v/>
      </c>
      <c r="D284" s="34" t="str">
        <f>IF(C284="","",IF(E284="",INDEX(DATABASE!$AF$13:$AF$62,MATCH($C284,DATABASE!$AC$13:$AC$62,0)),IF(E284="2x D11",INDEX(DATABASE!$AF$13:$AF$62,MATCH($C284,DATABASE!$AC$13:$AC$62,0))+2*DATABASE!$AF$62,IF(E284="3x D11",INDEX(DATABASE!$AF$13:$AF$62,MATCH($C284,DATABASE!$AC$13:$AC$62,0))+3*DATABASE!$AF$62,""))))</f>
        <v/>
      </c>
      <c r="E284" s="38" t="str">
        <f>IF(AND($K284="Y",$G284&lt;&gt;"UNYIL",$F284&lt;DATABASE!$O$8),"2x D11",IF(AND($K284="Y",$G284&lt;&gt;"UNYIL",$F284&gt;=DATABASE!$O$8),"3x D11",""))</f>
        <v/>
      </c>
      <c r="F284" s="9" t="str">
        <f>IF('DATA ACCURATE'!N287&lt;&gt;"",'DATA ACCURATE'!N287,"")</f>
        <v/>
      </c>
      <c r="G284" t="str">
        <f>IF(F284="","",IF(F284&lt;=DATABASE!$I$8,"UNYIL",IF(F284&lt;=DATABASE!$J$8,"KECIL",IF(F284&lt;DATABASE!$K$8,"TANGGUNG",IF(F284&gt;=DATABASE!$K$8,"BESAR","")))))</f>
        <v/>
      </c>
      <c r="H284" s="16" t="str">
        <f>IF('DATA ACCURATE'!J287&lt;&gt;"",'DATA ACCURATE'!J287,"")</f>
        <v/>
      </c>
      <c r="I284" s="35" t="str">
        <f>IF(B284&lt;&gt;"",IFERROR(VLOOKUP(B284,'DATA TIMBANGAN'!G:M,7,FALSE),VLOOKUP(B284,'DATA TIMBANGAN'!G:M,7)),"")</f>
        <v/>
      </c>
      <c r="J284" s="25" t="str">
        <f>IF(H284&lt;&gt;"",IFERROR(INDEX(DATABASE!$Z$19:$Z$38,MATCH(DATEVALUE(H284),DATABASE!$AA$19:$AA$38,0)),INDEX(DATABASE!$Z$12:$Z$18,MATCH(WEEKDAY(H284,2),DATABASE!$AA$12:$AA$18,0))),"")</f>
        <v/>
      </c>
      <c r="K284" s="25" t="str">
        <f>IF('DATA ACCURATE'!V287&lt;&gt;"",'DATA ACCURATE'!V287,"")</f>
        <v/>
      </c>
      <c r="L284" s="80" t="str">
        <f>IF($H284="","",IF(OR($J284="LIBUR",AND($L283="LIBUR",$O283=$O284)),"LIBUR",IF(AND(OR($L283="LUAR JAM KERJA 1",$L283="LUAR JAM KERJA 2"),OR(OR(AND($H283=$H284,AND(OR($I284&gt;DATABASE!$J$3,$I284&lt;DATABASE!$J$6),((DATEVALUE($H284)+$I284)-(DATEVALUE($H283)+$I283))&lt;DATABASE!$J$6)),AND($H283=$H284,$O283=$O284,OR($I284&gt;DATABASE!$J$6,$I284&lt;DATABASE!$J$3))),AND(($H284-$H283)=1,OR($I284&lt;DATABASE!$I$6,((DATEVALUE($H284)+$I284)-(DATEVALUE($H283)+$I283))&lt;DATABASE!$J$6))),$A284=$A283),"LUAR JAM KERJA 2",IF(AND(OR(WEEKDAY($H284,2)=1,WEEKDAY($H284,2)=2,WEEKDAY($H284,2)=3,WEEKDAY($H284,2)=4,WEEKDAY($H284,2)=5),$I284&lt;=DATABASE!$J$3,$I284&gt;=DATABASE!$I$3),"JAM KERJA",IF(AND(WEEKDAY($H284,2)=6,$I284&lt;=DATABASE!$J$4,$I284&gt;=DATABASE!$I$4),"JAM KERJA","LUAR JAM KERJA 1")))))</f>
        <v/>
      </c>
      <c r="M284" s="33" t="str">
        <f>IF('DATA ACCURATE'!T287&lt;&gt;"",IF('DATA ACCURATE'!T287&gt;100,'DATA ACCURATE'!T287/10,'DATA ACCURATE'!T287),"")</f>
        <v/>
      </c>
      <c r="N284" t="str">
        <f>IF(M284="","",IF(M284&lt;=DATABASE!$I$9,"LOKAL",IF(M284&lt;DATABASE!$J$9,"LUAR KOTA 1",IF($M284&gt;=DATABASE!$J$9,"LUAR KOTA 2",""))))</f>
        <v/>
      </c>
      <c r="O284" s="38" t="str">
        <f>IF('DATA ACCURATE'!L287&lt;&gt;"",'DATA ACCURATE'!L287,"")</f>
        <v/>
      </c>
      <c r="Q284" s="38">
        <f t="shared" si="28"/>
        <v>0</v>
      </c>
      <c r="R284" s="38">
        <f t="shared" si="28"/>
        <v>0</v>
      </c>
      <c r="S284" s="38">
        <f t="shared" si="28"/>
        <v>0</v>
      </c>
      <c r="T284" s="38">
        <f t="shared" si="28"/>
        <v>0</v>
      </c>
      <c r="U284" s="38">
        <f t="shared" si="29"/>
        <v>0</v>
      </c>
      <c r="V284" s="38">
        <f t="shared" si="29"/>
        <v>0</v>
      </c>
      <c r="W284" s="38">
        <f t="shared" si="29"/>
        <v>0</v>
      </c>
      <c r="X284" s="38">
        <f t="shared" si="30"/>
        <v>0</v>
      </c>
      <c r="Y284" s="38">
        <f t="shared" si="30"/>
        <v>0</v>
      </c>
      <c r="Z284" s="38">
        <f t="shared" si="30"/>
        <v>0</v>
      </c>
      <c r="AA284" s="38">
        <f t="shared" si="30"/>
        <v>0</v>
      </c>
      <c r="AB284" s="38">
        <f t="shared" si="31"/>
        <v>0</v>
      </c>
      <c r="AC284" s="38">
        <f t="shared" si="32"/>
        <v>0</v>
      </c>
      <c r="AD284" s="38" t="str">
        <f t="shared" si="33"/>
        <v>000000000000</v>
      </c>
    </row>
    <row r="285" spans="1:30">
      <c r="A285" s="9" t="str">
        <f>IF('DATA ACCURATE'!A288&lt;&gt;"",'DATA ACCURATE'!A288,"")</f>
        <v/>
      </c>
      <c r="B285" s="9" t="str">
        <f>IF('DATA ACCURATE'!D288&lt;&gt;"",'DATA ACCURATE'!D288,"")</f>
        <v/>
      </c>
      <c r="C285" s="38" t="str">
        <f>IF($AD285="000000000000","",INDEX(DATABASE!$W$12:$W$71,MATCH($AD285,DATABASE!$V$12:$V$71,0)))</f>
        <v/>
      </c>
      <c r="D285" s="34" t="str">
        <f>IF(C285="","",IF(E285="",INDEX(DATABASE!$AF$13:$AF$62,MATCH($C285,DATABASE!$AC$13:$AC$62,0)),IF(E285="2x D11",INDEX(DATABASE!$AF$13:$AF$62,MATCH($C285,DATABASE!$AC$13:$AC$62,0))+2*DATABASE!$AF$62,IF(E285="3x D11",INDEX(DATABASE!$AF$13:$AF$62,MATCH($C285,DATABASE!$AC$13:$AC$62,0))+3*DATABASE!$AF$62,""))))</f>
        <v/>
      </c>
      <c r="E285" s="38" t="str">
        <f>IF(AND($K285="Y",$G285&lt;&gt;"UNYIL",$F285&lt;DATABASE!$O$8),"2x D11",IF(AND($K285="Y",$G285&lt;&gt;"UNYIL",$F285&gt;=DATABASE!$O$8),"3x D11",""))</f>
        <v/>
      </c>
      <c r="F285" s="9" t="str">
        <f>IF('DATA ACCURATE'!N288&lt;&gt;"",'DATA ACCURATE'!N288,"")</f>
        <v/>
      </c>
      <c r="G285" t="str">
        <f>IF(F285="","",IF(F285&lt;=DATABASE!$I$8,"UNYIL",IF(F285&lt;=DATABASE!$J$8,"KECIL",IF(F285&lt;DATABASE!$K$8,"TANGGUNG",IF(F285&gt;=DATABASE!$K$8,"BESAR","")))))</f>
        <v/>
      </c>
      <c r="H285" s="16" t="str">
        <f>IF('DATA ACCURATE'!J288&lt;&gt;"",'DATA ACCURATE'!J288,"")</f>
        <v/>
      </c>
      <c r="I285" s="35" t="str">
        <f>IF(B285&lt;&gt;"",IFERROR(VLOOKUP(B285,'DATA TIMBANGAN'!G:M,7,FALSE),VLOOKUP(B285,'DATA TIMBANGAN'!G:M,7)),"")</f>
        <v/>
      </c>
      <c r="J285" s="25" t="str">
        <f>IF(H285&lt;&gt;"",IFERROR(INDEX(DATABASE!$Z$19:$Z$38,MATCH(DATEVALUE(H285),DATABASE!$AA$19:$AA$38,0)),INDEX(DATABASE!$Z$12:$Z$18,MATCH(WEEKDAY(H285,2),DATABASE!$AA$12:$AA$18,0))),"")</f>
        <v/>
      </c>
      <c r="K285" s="25" t="str">
        <f>IF('DATA ACCURATE'!V288&lt;&gt;"",'DATA ACCURATE'!V288,"")</f>
        <v/>
      </c>
      <c r="L285" s="80" t="str">
        <f>IF($H285="","",IF(OR($J285="LIBUR",AND($L284="LIBUR",$O284=$O285)),"LIBUR",IF(AND(OR($L284="LUAR JAM KERJA 1",$L284="LUAR JAM KERJA 2"),OR(OR(AND($H284=$H285,AND(OR($I285&gt;DATABASE!$J$3,$I285&lt;DATABASE!$J$6),((DATEVALUE($H285)+$I285)-(DATEVALUE($H284)+$I284))&lt;DATABASE!$J$6)),AND($H284=$H285,$O284=$O285,OR($I285&gt;DATABASE!$J$6,$I285&lt;DATABASE!$J$3))),AND(($H285-$H284)=1,OR($I285&lt;DATABASE!$I$6,((DATEVALUE($H285)+$I285)-(DATEVALUE($H284)+$I284))&lt;DATABASE!$J$6))),$A285=$A284),"LUAR JAM KERJA 2",IF(AND(OR(WEEKDAY($H285,2)=1,WEEKDAY($H285,2)=2,WEEKDAY($H285,2)=3,WEEKDAY($H285,2)=4,WEEKDAY($H285,2)=5),$I285&lt;=DATABASE!$J$3,$I285&gt;=DATABASE!$I$3),"JAM KERJA",IF(AND(WEEKDAY($H285,2)=6,$I285&lt;=DATABASE!$J$4,$I285&gt;=DATABASE!$I$4),"JAM KERJA","LUAR JAM KERJA 1")))))</f>
        <v/>
      </c>
      <c r="M285" s="33" t="str">
        <f>IF('DATA ACCURATE'!T288&lt;&gt;"",IF('DATA ACCURATE'!T288&gt;100,'DATA ACCURATE'!T288/10,'DATA ACCURATE'!T288),"")</f>
        <v/>
      </c>
      <c r="N285" t="str">
        <f>IF(M285="","",IF(M285&lt;=DATABASE!$I$9,"LOKAL",IF(M285&lt;DATABASE!$J$9,"LUAR KOTA 1",IF($M285&gt;=DATABASE!$J$9,"LUAR KOTA 2",""))))</f>
        <v/>
      </c>
      <c r="O285" s="38" t="str">
        <f>IF('DATA ACCURATE'!L288&lt;&gt;"",'DATA ACCURATE'!L288,"")</f>
        <v/>
      </c>
      <c r="Q285" s="38">
        <f t="shared" si="28"/>
        <v>0</v>
      </c>
      <c r="R285" s="38">
        <f t="shared" si="28"/>
        <v>0</v>
      </c>
      <c r="S285" s="38">
        <f t="shared" si="28"/>
        <v>0</v>
      </c>
      <c r="T285" s="38">
        <f t="shared" si="28"/>
        <v>0</v>
      </c>
      <c r="U285" s="38">
        <f t="shared" si="29"/>
        <v>0</v>
      </c>
      <c r="V285" s="38">
        <f t="shared" si="29"/>
        <v>0</v>
      </c>
      <c r="W285" s="38">
        <f t="shared" si="29"/>
        <v>0</v>
      </c>
      <c r="X285" s="38">
        <f t="shared" si="30"/>
        <v>0</v>
      </c>
      <c r="Y285" s="38">
        <f t="shared" si="30"/>
        <v>0</v>
      </c>
      <c r="Z285" s="38">
        <f t="shared" si="30"/>
        <v>0</v>
      </c>
      <c r="AA285" s="38">
        <f t="shared" si="30"/>
        <v>0</v>
      </c>
      <c r="AB285" s="38">
        <f t="shared" si="31"/>
        <v>0</v>
      </c>
      <c r="AC285" s="38">
        <f t="shared" si="32"/>
        <v>0</v>
      </c>
      <c r="AD285" s="38" t="str">
        <f t="shared" si="33"/>
        <v>000000000000</v>
      </c>
    </row>
    <row r="286" spans="1:30">
      <c r="A286" s="9" t="str">
        <f>IF('DATA ACCURATE'!A289&lt;&gt;"",'DATA ACCURATE'!A289,"")</f>
        <v/>
      </c>
      <c r="B286" s="9" t="str">
        <f>IF('DATA ACCURATE'!D289&lt;&gt;"",'DATA ACCURATE'!D289,"")</f>
        <v/>
      </c>
      <c r="C286" s="38" t="str">
        <f>IF($AD286="000000000000","",INDEX(DATABASE!$W$12:$W$71,MATCH($AD286,DATABASE!$V$12:$V$71,0)))</f>
        <v/>
      </c>
      <c r="D286" s="34" t="str">
        <f>IF(C286="","",IF(E286="",INDEX(DATABASE!$AF$13:$AF$62,MATCH($C286,DATABASE!$AC$13:$AC$62,0)),IF(E286="2x D11",INDEX(DATABASE!$AF$13:$AF$62,MATCH($C286,DATABASE!$AC$13:$AC$62,0))+2*DATABASE!$AF$62,IF(E286="3x D11",INDEX(DATABASE!$AF$13:$AF$62,MATCH($C286,DATABASE!$AC$13:$AC$62,0))+3*DATABASE!$AF$62,""))))</f>
        <v/>
      </c>
      <c r="E286" s="38" t="str">
        <f>IF(AND($K286="Y",$G286&lt;&gt;"UNYIL",$F286&lt;DATABASE!$O$8),"2x D11",IF(AND($K286="Y",$G286&lt;&gt;"UNYIL",$F286&gt;=DATABASE!$O$8),"3x D11",""))</f>
        <v/>
      </c>
      <c r="F286" s="9" t="str">
        <f>IF('DATA ACCURATE'!N289&lt;&gt;"",'DATA ACCURATE'!N289,"")</f>
        <v/>
      </c>
      <c r="G286" t="str">
        <f>IF(F286="","",IF(F286&lt;=DATABASE!$I$8,"UNYIL",IF(F286&lt;=DATABASE!$J$8,"KECIL",IF(F286&lt;DATABASE!$K$8,"TANGGUNG",IF(F286&gt;=DATABASE!$K$8,"BESAR","")))))</f>
        <v/>
      </c>
      <c r="H286" s="16" t="str">
        <f>IF('DATA ACCURATE'!J289&lt;&gt;"",'DATA ACCURATE'!J289,"")</f>
        <v/>
      </c>
      <c r="I286" s="35" t="str">
        <f>IF(B286&lt;&gt;"",IFERROR(VLOOKUP(B286,'DATA TIMBANGAN'!G:M,7,FALSE),VLOOKUP(B286,'DATA TIMBANGAN'!G:M,7)),"")</f>
        <v/>
      </c>
      <c r="J286" s="25" t="str">
        <f>IF(H286&lt;&gt;"",IFERROR(INDEX(DATABASE!$Z$19:$Z$38,MATCH(DATEVALUE(H286),DATABASE!$AA$19:$AA$38,0)),INDEX(DATABASE!$Z$12:$Z$18,MATCH(WEEKDAY(H286,2),DATABASE!$AA$12:$AA$18,0))),"")</f>
        <v/>
      </c>
      <c r="K286" s="25" t="str">
        <f>IF('DATA ACCURATE'!V289&lt;&gt;"",'DATA ACCURATE'!V289,"")</f>
        <v/>
      </c>
      <c r="L286" s="80" t="str">
        <f>IF($H286="","",IF(OR($J286="LIBUR",AND($L285="LIBUR",$O285=$O286)),"LIBUR",IF(AND(OR($L285="LUAR JAM KERJA 1",$L285="LUAR JAM KERJA 2"),OR(OR(AND($H285=$H286,AND(OR($I286&gt;DATABASE!$J$3,$I286&lt;DATABASE!$J$6),((DATEVALUE($H286)+$I286)-(DATEVALUE($H285)+$I285))&lt;DATABASE!$J$6)),AND($H285=$H286,$O285=$O286,OR($I286&gt;DATABASE!$J$6,$I286&lt;DATABASE!$J$3))),AND(($H286-$H285)=1,OR($I286&lt;DATABASE!$I$6,((DATEVALUE($H286)+$I286)-(DATEVALUE($H285)+$I285))&lt;DATABASE!$J$6))),$A286=$A285),"LUAR JAM KERJA 2",IF(AND(OR(WEEKDAY($H286,2)=1,WEEKDAY($H286,2)=2,WEEKDAY($H286,2)=3,WEEKDAY($H286,2)=4,WEEKDAY($H286,2)=5),$I286&lt;=DATABASE!$J$3,$I286&gt;=DATABASE!$I$3),"JAM KERJA",IF(AND(WEEKDAY($H286,2)=6,$I286&lt;=DATABASE!$J$4,$I286&gt;=DATABASE!$I$4),"JAM KERJA","LUAR JAM KERJA 1")))))</f>
        <v/>
      </c>
      <c r="M286" s="33" t="str">
        <f>IF('DATA ACCURATE'!T289&lt;&gt;"",IF('DATA ACCURATE'!T289&gt;100,'DATA ACCURATE'!T289/10,'DATA ACCURATE'!T289),"")</f>
        <v/>
      </c>
      <c r="N286" t="str">
        <f>IF(M286="","",IF(M286&lt;=DATABASE!$I$9,"LOKAL",IF(M286&lt;DATABASE!$J$9,"LUAR KOTA 1",IF($M286&gt;=DATABASE!$J$9,"LUAR KOTA 2",""))))</f>
        <v/>
      </c>
      <c r="O286" s="38" t="str">
        <f>IF('DATA ACCURATE'!L289&lt;&gt;"",'DATA ACCURATE'!L289,"")</f>
        <v/>
      </c>
      <c r="Q286" s="38">
        <f t="shared" si="28"/>
        <v>0</v>
      </c>
      <c r="R286" s="38">
        <f t="shared" si="28"/>
        <v>0</v>
      </c>
      <c r="S286" s="38">
        <f t="shared" si="28"/>
        <v>0</v>
      </c>
      <c r="T286" s="38">
        <f t="shared" si="28"/>
        <v>0</v>
      </c>
      <c r="U286" s="38">
        <f t="shared" si="29"/>
        <v>0</v>
      </c>
      <c r="V286" s="38">
        <f t="shared" si="29"/>
        <v>0</v>
      </c>
      <c r="W286" s="38">
        <f t="shared" si="29"/>
        <v>0</v>
      </c>
      <c r="X286" s="38">
        <f t="shared" si="30"/>
        <v>0</v>
      </c>
      <c r="Y286" s="38">
        <f t="shared" si="30"/>
        <v>0</v>
      </c>
      <c r="Z286" s="38">
        <f t="shared" si="30"/>
        <v>0</v>
      </c>
      <c r="AA286" s="38">
        <f t="shared" si="30"/>
        <v>0</v>
      </c>
      <c r="AB286" s="38">
        <f t="shared" si="31"/>
        <v>0</v>
      </c>
      <c r="AC286" s="38">
        <f t="shared" si="32"/>
        <v>0</v>
      </c>
      <c r="AD286" s="38" t="str">
        <f t="shared" si="33"/>
        <v>000000000000</v>
      </c>
    </row>
    <row r="287" spans="1:30">
      <c r="A287" s="9" t="str">
        <f>IF('DATA ACCURATE'!A290&lt;&gt;"",'DATA ACCURATE'!A290,"")</f>
        <v/>
      </c>
      <c r="B287" s="9" t="str">
        <f>IF('DATA ACCURATE'!D290&lt;&gt;"",'DATA ACCURATE'!D290,"")</f>
        <v/>
      </c>
      <c r="C287" s="38" t="str">
        <f>IF($AD287="000000000000","",INDEX(DATABASE!$W$12:$W$71,MATCH($AD287,DATABASE!$V$12:$V$71,0)))</f>
        <v/>
      </c>
      <c r="D287" s="34" t="str">
        <f>IF(C287="","",IF(E287="",INDEX(DATABASE!$AF$13:$AF$62,MATCH($C287,DATABASE!$AC$13:$AC$62,0)),IF(E287="2x D11",INDEX(DATABASE!$AF$13:$AF$62,MATCH($C287,DATABASE!$AC$13:$AC$62,0))+2*DATABASE!$AF$62,IF(E287="3x D11",INDEX(DATABASE!$AF$13:$AF$62,MATCH($C287,DATABASE!$AC$13:$AC$62,0))+3*DATABASE!$AF$62,""))))</f>
        <v/>
      </c>
      <c r="E287" s="38" t="str">
        <f>IF(AND($K287="Y",$G287&lt;&gt;"UNYIL",$F287&lt;DATABASE!$O$8),"2x D11",IF(AND($K287="Y",$G287&lt;&gt;"UNYIL",$F287&gt;=DATABASE!$O$8),"3x D11",""))</f>
        <v/>
      </c>
      <c r="F287" s="9" t="str">
        <f>IF('DATA ACCURATE'!N290&lt;&gt;"",'DATA ACCURATE'!N290,"")</f>
        <v/>
      </c>
      <c r="G287" t="str">
        <f>IF(F287="","",IF(F287&lt;=DATABASE!$I$8,"UNYIL",IF(F287&lt;=DATABASE!$J$8,"KECIL",IF(F287&lt;DATABASE!$K$8,"TANGGUNG",IF(F287&gt;=DATABASE!$K$8,"BESAR","")))))</f>
        <v/>
      </c>
      <c r="H287" s="16" t="str">
        <f>IF('DATA ACCURATE'!J290&lt;&gt;"",'DATA ACCURATE'!J290,"")</f>
        <v/>
      </c>
      <c r="I287" s="35" t="str">
        <f>IF(B287&lt;&gt;"",IFERROR(VLOOKUP(B287,'DATA TIMBANGAN'!G:M,7,FALSE),VLOOKUP(B287,'DATA TIMBANGAN'!G:M,7)),"")</f>
        <v/>
      </c>
      <c r="J287" s="25" t="str">
        <f>IF(H287&lt;&gt;"",IFERROR(INDEX(DATABASE!$Z$19:$Z$38,MATCH(DATEVALUE(H287),DATABASE!$AA$19:$AA$38,0)),INDEX(DATABASE!$Z$12:$Z$18,MATCH(WEEKDAY(H287,2),DATABASE!$AA$12:$AA$18,0))),"")</f>
        <v/>
      </c>
      <c r="K287" s="25" t="str">
        <f>IF('DATA ACCURATE'!V290&lt;&gt;"",'DATA ACCURATE'!V290,"")</f>
        <v/>
      </c>
      <c r="L287" s="80" t="str">
        <f>IF($H287="","",IF(OR($J287="LIBUR",AND($L286="LIBUR",$O286=$O287)),"LIBUR",IF(AND(OR($L286="LUAR JAM KERJA 1",$L286="LUAR JAM KERJA 2"),OR(OR(AND($H286=$H287,AND(OR($I287&gt;DATABASE!$J$3,$I287&lt;DATABASE!$J$6),((DATEVALUE($H287)+$I287)-(DATEVALUE($H286)+$I286))&lt;DATABASE!$J$6)),AND($H286=$H287,$O286=$O287,OR($I287&gt;DATABASE!$J$6,$I287&lt;DATABASE!$J$3))),AND(($H287-$H286)=1,OR($I287&lt;DATABASE!$I$6,((DATEVALUE($H287)+$I287)-(DATEVALUE($H286)+$I286))&lt;DATABASE!$J$6))),$A287=$A286),"LUAR JAM KERJA 2",IF(AND(OR(WEEKDAY($H287,2)=1,WEEKDAY($H287,2)=2,WEEKDAY($H287,2)=3,WEEKDAY($H287,2)=4,WEEKDAY($H287,2)=5),$I287&lt;=DATABASE!$J$3,$I287&gt;=DATABASE!$I$3),"JAM KERJA",IF(AND(WEEKDAY($H287,2)=6,$I287&lt;=DATABASE!$J$4,$I287&gt;=DATABASE!$I$4),"JAM KERJA","LUAR JAM KERJA 1")))))</f>
        <v/>
      </c>
      <c r="M287" s="33" t="str">
        <f>IF('DATA ACCURATE'!T290&lt;&gt;"",IF('DATA ACCURATE'!T290&gt;100,'DATA ACCURATE'!T290/10,'DATA ACCURATE'!T290),"")</f>
        <v/>
      </c>
      <c r="N287" t="str">
        <f>IF(M287="","",IF(M287&lt;=DATABASE!$I$9,"LOKAL",IF(M287&lt;DATABASE!$J$9,"LUAR KOTA 1",IF($M287&gt;=DATABASE!$J$9,"LUAR KOTA 2",""))))</f>
        <v/>
      </c>
      <c r="O287" s="38" t="str">
        <f>IF('DATA ACCURATE'!L290&lt;&gt;"",'DATA ACCURATE'!L290,"")</f>
        <v/>
      </c>
      <c r="Q287" s="38">
        <f t="shared" si="28"/>
        <v>0</v>
      </c>
      <c r="R287" s="38">
        <f t="shared" si="28"/>
        <v>0</v>
      </c>
      <c r="S287" s="38">
        <f t="shared" si="28"/>
        <v>0</v>
      </c>
      <c r="T287" s="38">
        <f t="shared" si="28"/>
        <v>0</v>
      </c>
      <c r="U287" s="38">
        <f t="shared" si="29"/>
        <v>0</v>
      </c>
      <c r="V287" s="38">
        <f t="shared" si="29"/>
        <v>0</v>
      </c>
      <c r="W287" s="38">
        <f t="shared" si="29"/>
        <v>0</v>
      </c>
      <c r="X287" s="38">
        <f t="shared" si="30"/>
        <v>0</v>
      </c>
      <c r="Y287" s="38">
        <f t="shared" si="30"/>
        <v>0</v>
      </c>
      <c r="Z287" s="38">
        <f t="shared" si="30"/>
        <v>0</v>
      </c>
      <c r="AA287" s="38">
        <f t="shared" si="30"/>
        <v>0</v>
      </c>
      <c r="AB287" s="38">
        <f t="shared" si="31"/>
        <v>0</v>
      </c>
      <c r="AC287" s="38">
        <f t="shared" si="32"/>
        <v>0</v>
      </c>
      <c r="AD287" s="38" t="str">
        <f t="shared" si="33"/>
        <v>000000000000</v>
      </c>
    </row>
    <row r="288" spans="1:30">
      <c r="A288" s="9" t="str">
        <f>IF('DATA ACCURATE'!A291&lt;&gt;"",'DATA ACCURATE'!A291,"")</f>
        <v/>
      </c>
      <c r="B288" s="9" t="str">
        <f>IF('DATA ACCURATE'!D291&lt;&gt;"",'DATA ACCURATE'!D291,"")</f>
        <v/>
      </c>
      <c r="C288" s="38" t="str">
        <f>IF($AD288="000000000000","",INDEX(DATABASE!$W$12:$W$71,MATCH($AD288,DATABASE!$V$12:$V$71,0)))</f>
        <v/>
      </c>
      <c r="D288" s="34" t="str">
        <f>IF(C288="","",IF(E288="",INDEX(DATABASE!$AF$13:$AF$62,MATCH($C288,DATABASE!$AC$13:$AC$62,0)),IF(E288="2x D11",INDEX(DATABASE!$AF$13:$AF$62,MATCH($C288,DATABASE!$AC$13:$AC$62,0))+2*DATABASE!$AF$62,IF(E288="3x D11",INDEX(DATABASE!$AF$13:$AF$62,MATCH($C288,DATABASE!$AC$13:$AC$62,0))+3*DATABASE!$AF$62,""))))</f>
        <v/>
      </c>
      <c r="E288" s="38" t="str">
        <f>IF(AND($K288="Y",$G288&lt;&gt;"UNYIL",$F288&lt;DATABASE!$O$8),"2x D11",IF(AND($K288="Y",$G288&lt;&gt;"UNYIL",$F288&gt;=DATABASE!$O$8),"3x D11",""))</f>
        <v/>
      </c>
      <c r="F288" s="9" t="str">
        <f>IF('DATA ACCURATE'!N291&lt;&gt;"",'DATA ACCURATE'!N291,"")</f>
        <v/>
      </c>
      <c r="G288" t="str">
        <f>IF(F288="","",IF(F288&lt;=DATABASE!$I$8,"UNYIL",IF(F288&lt;=DATABASE!$J$8,"KECIL",IF(F288&lt;DATABASE!$K$8,"TANGGUNG",IF(F288&gt;=DATABASE!$K$8,"BESAR","")))))</f>
        <v/>
      </c>
      <c r="H288" s="16" t="str">
        <f>IF('DATA ACCURATE'!J291&lt;&gt;"",'DATA ACCURATE'!J291,"")</f>
        <v/>
      </c>
      <c r="I288" s="35" t="str">
        <f>IF(B288&lt;&gt;"",IFERROR(VLOOKUP(B288,'DATA TIMBANGAN'!G:M,7,FALSE),VLOOKUP(B288,'DATA TIMBANGAN'!G:M,7)),"")</f>
        <v/>
      </c>
      <c r="J288" s="25" t="str">
        <f>IF(H288&lt;&gt;"",IFERROR(INDEX(DATABASE!$Z$19:$Z$38,MATCH(DATEVALUE(H288),DATABASE!$AA$19:$AA$38,0)),INDEX(DATABASE!$Z$12:$Z$18,MATCH(WEEKDAY(H288,2),DATABASE!$AA$12:$AA$18,0))),"")</f>
        <v/>
      </c>
      <c r="K288" s="25" t="str">
        <f>IF('DATA ACCURATE'!V291&lt;&gt;"",'DATA ACCURATE'!V291,"")</f>
        <v/>
      </c>
      <c r="L288" s="80" t="str">
        <f>IF($H288="","",IF(OR($J288="LIBUR",AND($L287="LIBUR",$O287=$O288)),"LIBUR",IF(AND(OR($L287="LUAR JAM KERJA 1",$L287="LUAR JAM KERJA 2"),OR(OR(AND($H287=$H288,AND(OR($I288&gt;DATABASE!$J$3,$I288&lt;DATABASE!$J$6),((DATEVALUE($H288)+$I288)-(DATEVALUE($H287)+$I287))&lt;DATABASE!$J$6)),AND($H287=$H288,$O287=$O288,OR($I288&gt;DATABASE!$J$6,$I288&lt;DATABASE!$J$3))),AND(($H288-$H287)=1,OR($I288&lt;DATABASE!$I$6,((DATEVALUE($H288)+$I288)-(DATEVALUE($H287)+$I287))&lt;DATABASE!$J$6))),$A288=$A287),"LUAR JAM KERJA 2",IF(AND(OR(WEEKDAY($H288,2)=1,WEEKDAY($H288,2)=2,WEEKDAY($H288,2)=3,WEEKDAY($H288,2)=4,WEEKDAY($H288,2)=5),$I288&lt;=DATABASE!$J$3,$I288&gt;=DATABASE!$I$3),"JAM KERJA",IF(AND(WEEKDAY($H288,2)=6,$I288&lt;=DATABASE!$J$4,$I288&gt;=DATABASE!$I$4),"JAM KERJA","LUAR JAM KERJA 1")))))</f>
        <v/>
      </c>
      <c r="M288" s="33" t="str">
        <f>IF('DATA ACCURATE'!T291&lt;&gt;"",IF('DATA ACCURATE'!T291&gt;100,'DATA ACCURATE'!T291/10,'DATA ACCURATE'!T291),"")</f>
        <v/>
      </c>
      <c r="N288" t="str">
        <f>IF(M288="","",IF(M288&lt;=DATABASE!$I$9,"LOKAL",IF(M288&lt;DATABASE!$J$9,"LUAR KOTA 1",IF($M288&gt;=DATABASE!$J$9,"LUAR KOTA 2",""))))</f>
        <v/>
      </c>
      <c r="O288" s="38" t="str">
        <f>IF('DATA ACCURATE'!L291&lt;&gt;"",'DATA ACCURATE'!L291,"")</f>
        <v/>
      </c>
      <c r="Q288" s="38">
        <f t="shared" si="28"/>
        <v>0</v>
      </c>
      <c r="R288" s="38">
        <f t="shared" si="28"/>
        <v>0</v>
      </c>
      <c r="S288" s="38">
        <f t="shared" si="28"/>
        <v>0</v>
      </c>
      <c r="T288" s="38">
        <f t="shared" si="28"/>
        <v>0</v>
      </c>
      <c r="U288" s="38">
        <f t="shared" si="29"/>
        <v>0</v>
      </c>
      <c r="V288" s="38">
        <f t="shared" si="29"/>
        <v>0</v>
      </c>
      <c r="W288" s="38">
        <f t="shared" si="29"/>
        <v>0</v>
      </c>
      <c r="X288" s="38">
        <f t="shared" si="30"/>
        <v>0</v>
      </c>
      <c r="Y288" s="38">
        <f t="shared" si="30"/>
        <v>0</v>
      </c>
      <c r="Z288" s="38">
        <f t="shared" si="30"/>
        <v>0</v>
      </c>
      <c r="AA288" s="38">
        <f t="shared" si="30"/>
        <v>0</v>
      </c>
      <c r="AB288" s="38">
        <f t="shared" si="31"/>
        <v>0</v>
      </c>
      <c r="AC288" s="38">
        <f t="shared" si="32"/>
        <v>0</v>
      </c>
      <c r="AD288" s="38" t="str">
        <f t="shared" si="33"/>
        <v>000000000000</v>
      </c>
    </row>
    <row r="289" spans="1:30">
      <c r="A289" s="9" t="str">
        <f>IF('DATA ACCURATE'!A292&lt;&gt;"",'DATA ACCURATE'!A292,"")</f>
        <v/>
      </c>
      <c r="B289" s="9" t="str">
        <f>IF('DATA ACCURATE'!D292&lt;&gt;"",'DATA ACCURATE'!D292,"")</f>
        <v/>
      </c>
      <c r="C289" s="38" t="str">
        <f>IF($AD289="000000000000","",INDEX(DATABASE!$W$12:$W$71,MATCH($AD289,DATABASE!$V$12:$V$71,0)))</f>
        <v/>
      </c>
      <c r="D289" s="34" t="str">
        <f>IF(C289="","",IF(E289="",INDEX(DATABASE!$AF$13:$AF$62,MATCH($C289,DATABASE!$AC$13:$AC$62,0)),IF(E289="2x D11",INDEX(DATABASE!$AF$13:$AF$62,MATCH($C289,DATABASE!$AC$13:$AC$62,0))+2*DATABASE!$AF$62,IF(E289="3x D11",INDEX(DATABASE!$AF$13:$AF$62,MATCH($C289,DATABASE!$AC$13:$AC$62,0))+3*DATABASE!$AF$62,""))))</f>
        <v/>
      </c>
      <c r="E289" s="38" t="str">
        <f>IF(AND($K289="Y",$G289&lt;&gt;"UNYIL",$F289&lt;DATABASE!$O$8),"2x D11",IF(AND($K289="Y",$G289&lt;&gt;"UNYIL",$F289&gt;=DATABASE!$O$8),"3x D11",""))</f>
        <v/>
      </c>
      <c r="F289" s="9" t="str">
        <f>IF('DATA ACCURATE'!N292&lt;&gt;"",'DATA ACCURATE'!N292,"")</f>
        <v/>
      </c>
      <c r="G289" t="str">
        <f>IF(F289="","",IF(F289&lt;=DATABASE!$I$8,"UNYIL",IF(F289&lt;=DATABASE!$J$8,"KECIL",IF(F289&lt;DATABASE!$K$8,"TANGGUNG",IF(F289&gt;=DATABASE!$K$8,"BESAR","")))))</f>
        <v/>
      </c>
      <c r="H289" s="16" t="str">
        <f>IF('DATA ACCURATE'!J292&lt;&gt;"",'DATA ACCURATE'!J292,"")</f>
        <v/>
      </c>
      <c r="I289" s="35" t="str">
        <f>IF(B289&lt;&gt;"",IFERROR(VLOOKUP(B289,'DATA TIMBANGAN'!G:M,7,FALSE),VLOOKUP(B289,'DATA TIMBANGAN'!G:M,7)),"")</f>
        <v/>
      </c>
      <c r="J289" s="25" t="str">
        <f>IF(H289&lt;&gt;"",IFERROR(INDEX(DATABASE!$Z$19:$Z$38,MATCH(DATEVALUE(H289),DATABASE!$AA$19:$AA$38,0)),INDEX(DATABASE!$Z$12:$Z$18,MATCH(WEEKDAY(H289,2),DATABASE!$AA$12:$AA$18,0))),"")</f>
        <v/>
      </c>
      <c r="K289" s="25" t="str">
        <f>IF('DATA ACCURATE'!V292&lt;&gt;"",'DATA ACCURATE'!V292,"")</f>
        <v/>
      </c>
      <c r="L289" s="80" t="str">
        <f>IF($H289="","",IF(OR($J289="LIBUR",AND($L288="LIBUR",$O288=$O289)),"LIBUR",IF(AND(OR($L288="LUAR JAM KERJA 1",$L288="LUAR JAM KERJA 2"),OR(OR(AND($H288=$H289,AND(OR($I289&gt;DATABASE!$J$3,$I289&lt;DATABASE!$J$6),((DATEVALUE($H289)+$I289)-(DATEVALUE($H288)+$I288))&lt;DATABASE!$J$6)),AND($H288=$H289,$O288=$O289,OR($I289&gt;DATABASE!$J$6,$I289&lt;DATABASE!$J$3))),AND(($H289-$H288)=1,OR($I289&lt;DATABASE!$I$6,((DATEVALUE($H289)+$I289)-(DATEVALUE($H288)+$I288))&lt;DATABASE!$J$6))),$A289=$A288),"LUAR JAM KERJA 2",IF(AND(OR(WEEKDAY($H289,2)=1,WEEKDAY($H289,2)=2,WEEKDAY($H289,2)=3,WEEKDAY($H289,2)=4,WEEKDAY($H289,2)=5),$I289&lt;=DATABASE!$J$3,$I289&gt;=DATABASE!$I$3),"JAM KERJA",IF(AND(WEEKDAY($H289,2)=6,$I289&lt;=DATABASE!$J$4,$I289&gt;=DATABASE!$I$4),"JAM KERJA","LUAR JAM KERJA 1")))))</f>
        <v/>
      </c>
      <c r="M289" s="33" t="str">
        <f>IF('DATA ACCURATE'!T292&lt;&gt;"",IF('DATA ACCURATE'!T292&gt;100,'DATA ACCURATE'!T292/10,'DATA ACCURATE'!T292),"")</f>
        <v/>
      </c>
      <c r="N289" t="str">
        <f>IF(M289="","",IF(M289&lt;=DATABASE!$I$9,"LOKAL",IF(M289&lt;DATABASE!$J$9,"LUAR KOTA 1",IF($M289&gt;=DATABASE!$J$9,"LUAR KOTA 2",""))))</f>
        <v/>
      </c>
      <c r="O289" s="38" t="str">
        <f>IF('DATA ACCURATE'!L292&lt;&gt;"",'DATA ACCURATE'!L292,"")</f>
        <v/>
      </c>
      <c r="Q289" s="38">
        <f t="shared" si="28"/>
        <v>0</v>
      </c>
      <c r="R289" s="38">
        <f t="shared" si="28"/>
        <v>0</v>
      </c>
      <c r="S289" s="38">
        <f t="shared" si="28"/>
        <v>0</v>
      </c>
      <c r="T289" s="38">
        <f t="shared" si="28"/>
        <v>0</v>
      </c>
      <c r="U289" s="38">
        <f t="shared" si="29"/>
        <v>0</v>
      </c>
      <c r="V289" s="38">
        <f t="shared" si="29"/>
        <v>0</v>
      </c>
      <c r="W289" s="38">
        <f t="shared" si="29"/>
        <v>0</v>
      </c>
      <c r="X289" s="38">
        <f t="shared" si="30"/>
        <v>0</v>
      </c>
      <c r="Y289" s="38">
        <f t="shared" si="30"/>
        <v>0</v>
      </c>
      <c r="Z289" s="38">
        <f t="shared" si="30"/>
        <v>0</v>
      </c>
      <c r="AA289" s="38">
        <f t="shared" si="30"/>
        <v>0</v>
      </c>
      <c r="AB289" s="38">
        <f t="shared" si="31"/>
        <v>0</v>
      </c>
      <c r="AC289" s="38">
        <f t="shared" si="32"/>
        <v>0</v>
      </c>
      <c r="AD289" s="38" t="str">
        <f t="shared" si="33"/>
        <v>000000000000</v>
      </c>
    </row>
    <row r="290" spans="1:30">
      <c r="A290" s="9" t="str">
        <f>IF('DATA ACCURATE'!A293&lt;&gt;"",'DATA ACCURATE'!A293,"")</f>
        <v/>
      </c>
      <c r="B290" s="9" t="str">
        <f>IF('DATA ACCURATE'!D293&lt;&gt;"",'DATA ACCURATE'!D293,"")</f>
        <v/>
      </c>
      <c r="C290" s="38" t="str">
        <f>IF($AD290="000000000000","",INDEX(DATABASE!$W$12:$W$71,MATCH($AD290,DATABASE!$V$12:$V$71,0)))</f>
        <v/>
      </c>
      <c r="D290" s="34" t="str">
        <f>IF(C290="","",IF(E290="",INDEX(DATABASE!$AF$13:$AF$62,MATCH($C290,DATABASE!$AC$13:$AC$62,0)),IF(E290="2x D11",INDEX(DATABASE!$AF$13:$AF$62,MATCH($C290,DATABASE!$AC$13:$AC$62,0))+2*DATABASE!$AF$62,IF(E290="3x D11",INDEX(DATABASE!$AF$13:$AF$62,MATCH($C290,DATABASE!$AC$13:$AC$62,0))+3*DATABASE!$AF$62,""))))</f>
        <v/>
      </c>
      <c r="E290" s="38" t="str">
        <f>IF(AND($K290="Y",$G290&lt;&gt;"UNYIL",$F290&lt;DATABASE!$O$8),"2x D11",IF(AND($K290="Y",$G290&lt;&gt;"UNYIL",$F290&gt;=DATABASE!$O$8),"3x D11",""))</f>
        <v/>
      </c>
      <c r="F290" s="9" t="str">
        <f>IF('DATA ACCURATE'!N293&lt;&gt;"",'DATA ACCURATE'!N293,"")</f>
        <v/>
      </c>
      <c r="G290" t="str">
        <f>IF(F290="","",IF(F290&lt;=DATABASE!$I$8,"UNYIL",IF(F290&lt;=DATABASE!$J$8,"KECIL",IF(F290&lt;DATABASE!$K$8,"TANGGUNG",IF(F290&gt;=DATABASE!$K$8,"BESAR","")))))</f>
        <v/>
      </c>
      <c r="H290" s="16" t="str">
        <f>IF('DATA ACCURATE'!J293&lt;&gt;"",'DATA ACCURATE'!J293,"")</f>
        <v/>
      </c>
      <c r="I290" s="35" t="str">
        <f>IF(B290&lt;&gt;"",IFERROR(VLOOKUP(B290,'DATA TIMBANGAN'!G:M,7,FALSE),VLOOKUP(B290,'DATA TIMBANGAN'!G:M,7)),"")</f>
        <v/>
      </c>
      <c r="J290" s="25" t="str">
        <f>IF(H290&lt;&gt;"",IFERROR(INDEX(DATABASE!$Z$19:$Z$38,MATCH(DATEVALUE(H290),DATABASE!$AA$19:$AA$38,0)),INDEX(DATABASE!$Z$12:$Z$18,MATCH(WEEKDAY(H290,2),DATABASE!$AA$12:$AA$18,0))),"")</f>
        <v/>
      </c>
      <c r="K290" s="25" t="str">
        <f>IF('DATA ACCURATE'!V293&lt;&gt;"",'DATA ACCURATE'!V293,"")</f>
        <v/>
      </c>
      <c r="L290" s="80" t="str">
        <f>IF($H290="","",IF(OR($J290="LIBUR",AND($L289="LIBUR",$O289=$O290)),"LIBUR",IF(AND(OR($L289="LUAR JAM KERJA 1",$L289="LUAR JAM KERJA 2"),OR(OR(AND($H289=$H290,AND(OR($I290&gt;DATABASE!$J$3,$I290&lt;DATABASE!$J$6),((DATEVALUE($H290)+$I290)-(DATEVALUE($H289)+$I289))&lt;DATABASE!$J$6)),AND($H289=$H290,$O289=$O290,OR($I290&gt;DATABASE!$J$6,$I290&lt;DATABASE!$J$3))),AND(($H290-$H289)=1,OR($I290&lt;DATABASE!$I$6,((DATEVALUE($H290)+$I290)-(DATEVALUE($H289)+$I289))&lt;DATABASE!$J$6))),$A290=$A289),"LUAR JAM KERJA 2",IF(AND(OR(WEEKDAY($H290,2)=1,WEEKDAY($H290,2)=2,WEEKDAY($H290,2)=3,WEEKDAY($H290,2)=4,WEEKDAY($H290,2)=5),$I290&lt;=DATABASE!$J$3,$I290&gt;=DATABASE!$I$3),"JAM KERJA",IF(AND(WEEKDAY($H290,2)=6,$I290&lt;=DATABASE!$J$4,$I290&gt;=DATABASE!$I$4),"JAM KERJA","LUAR JAM KERJA 1")))))</f>
        <v/>
      </c>
      <c r="M290" s="33" t="str">
        <f>IF('DATA ACCURATE'!T293&lt;&gt;"",IF('DATA ACCURATE'!T293&gt;100,'DATA ACCURATE'!T293/10,'DATA ACCURATE'!T293),"")</f>
        <v/>
      </c>
      <c r="N290" t="str">
        <f>IF(M290="","",IF(M290&lt;=DATABASE!$I$9,"LOKAL",IF(M290&lt;DATABASE!$J$9,"LUAR KOTA 1",IF($M290&gt;=DATABASE!$J$9,"LUAR KOTA 2",""))))</f>
        <v/>
      </c>
      <c r="O290" s="38" t="str">
        <f>IF('DATA ACCURATE'!L293&lt;&gt;"",'DATA ACCURATE'!L293,"")</f>
        <v/>
      </c>
      <c r="Q290" s="38">
        <f t="shared" si="28"/>
        <v>0</v>
      </c>
      <c r="R290" s="38">
        <f t="shared" si="28"/>
        <v>0</v>
      </c>
      <c r="S290" s="38">
        <f t="shared" si="28"/>
        <v>0</v>
      </c>
      <c r="T290" s="38">
        <f t="shared" si="28"/>
        <v>0</v>
      </c>
      <c r="U290" s="38">
        <f t="shared" si="29"/>
        <v>0</v>
      </c>
      <c r="V290" s="38">
        <f t="shared" si="29"/>
        <v>0</v>
      </c>
      <c r="W290" s="38">
        <f t="shared" si="29"/>
        <v>0</v>
      </c>
      <c r="X290" s="38">
        <f t="shared" si="30"/>
        <v>0</v>
      </c>
      <c r="Y290" s="38">
        <f t="shared" si="30"/>
        <v>0</v>
      </c>
      <c r="Z290" s="38">
        <f t="shared" si="30"/>
        <v>0</v>
      </c>
      <c r="AA290" s="38">
        <f t="shared" si="30"/>
        <v>0</v>
      </c>
      <c r="AB290" s="38">
        <f t="shared" si="31"/>
        <v>0</v>
      </c>
      <c r="AC290" s="38">
        <f t="shared" si="32"/>
        <v>0</v>
      </c>
      <c r="AD290" s="38" t="str">
        <f t="shared" si="33"/>
        <v>000000000000</v>
      </c>
    </row>
    <row r="291" spans="1:30">
      <c r="A291" s="9" t="str">
        <f>IF('DATA ACCURATE'!A294&lt;&gt;"",'DATA ACCURATE'!A294,"")</f>
        <v/>
      </c>
      <c r="B291" s="9" t="str">
        <f>IF('DATA ACCURATE'!D294&lt;&gt;"",'DATA ACCURATE'!D294,"")</f>
        <v/>
      </c>
      <c r="C291" s="38" t="str">
        <f>IF($AD291="000000000000","",INDEX(DATABASE!$W$12:$W$71,MATCH($AD291,DATABASE!$V$12:$V$71,0)))</f>
        <v/>
      </c>
      <c r="D291" s="34" t="str">
        <f>IF(C291="","",IF(E291="",INDEX(DATABASE!$AF$13:$AF$62,MATCH($C291,DATABASE!$AC$13:$AC$62,0)),IF(E291="2x D11",INDEX(DATABASE!$AF$13:$AF$62,MATCH($C291,DATABASE!$AC$13:$AC$62,0))+2*DATABASE!$AF$62,IF(E291="3x D11",INDEX(DATABASE!$AF$13:$AF$62,MATCH($C291,DATABASE!$AC$13:$AC$62,0))+3*DATABASE!$AF$62,""))))</f>
        <v/>
      </c>
      <c r="E291" s="38" t="str">
        <f>IF(AND($K291="Y",$G291&lt;&gt;"UNYIL",$F291&lt;DATABASE!$O$8),"2x D11",IF(AND($K291="Y",$G291&lt;&gt;"UNYIL",$F291&gt;=DATABASE!$O$8),"3x D11",""))</f>
        <v/>
      </c>
      <c r="F291" s="9" t="str">
        <f>IF('DATA ACCURATE'!N294&lt;&gt;"",'DATA ACCURATE'!N294,"")</f>
        <v/>
      </c>
      <c r="G291" t="str">
        <f>IF(F291="","",IF(F291&lt;=DATABASE!$I$8,"UNYIL",IF(F291&lt;=DATABASE!$J$8,"KECIL",IF(F291&lt;DATABASE!$K$8,"TANGGUNG",IF(F291&gt;=DATABASE!$K$8,"BESAR","")))))</f>
        <v/>
      </c>
      <c r="H291" s="16" t="str">
        <f>IF('DATA ACCURATE'!J294&lt;&gt;"",'DATA ACCURATE'!J294,"")</f>
        <v/>
      </c>
      <c r="I291" s="35" t="str">
        <f>IF(B291&lt;&gt;"",IFERROR(VLOOKUP(B291,'DATA TIMBANGAN'!G:M,7,FALSE),VLOOKUP(B291,'DATA TIMBANGAN'!G:M,7)),"")</f>
        <v/>
      </c>
      <c r="J291" s="25" t="str">
        <f>IF(H291&lt;&gt;"",IFERROR(INDEX(DATABASE!$Z$19:$Z$38,MATCH(DATEVALUE(H291),DATABASE!$AA$19:$AA$38,0)),INDEX(DATABASE!$Z$12:$Z$18,MATCH(WEEKDAY(H291,2),DATABASE!$AA$12:$AA$18,0))),"")</f>
        <v/>
      </c>
      <c r="K291" s="25" t="str">
        <f>IF('DATA ACCURATE'!V294&lt;&gt;"",'DATA ACCURATE'!V294,"")</f>
        <v/>
      </c>
      <c r="L291" s="80" t="str">
        <f>IF($H291="","",IF(OR($J291="LIBUR",AND($L290="LIBUR",$O290=$O291)),"LIBUR",IF(AND(OR($L290="LUAR JAM KERJA 1",$L290="LUAR JAM KERJA 2"),OR(OR(AND($H290=$H291,AND(OR($I291&gt;DATABASE!$J$3,$I291&lt;DATABASE!$J$6),((DATEVALUE($H291)+$I291)-(DATEVALUE($H290)+$I290))&lt;DATABASE!$J$6)),AND($H290=$H291,$O290=$O291,OR($I291&gt;DATABASE!$J$6,$I291&lt;DATABASE!$J$3))),AND(($H291-$H290)=1,OR($I291&lt;DATABASE!$I$6,((DATEVALUE($H291)+$I291)-(DATEVALUE($H290)+$I290))&lt;DATABASE!$J$6))),$A291=$A290),"LUAR JAM KERJA 2",IF(AND(OR(WEEKDAY($H291,2)=1,WEEKDAY($H291,2)=2,WEEKDAY($H291,2)=3,WEEKDAY($H291,2)=4,WEEKDAY($H291,2)=5),$I291&lt;=DATABASE!$J$3,$I291&gt;=DATABASE!$I$3),"JAM KERJA",IF(AND(WEEKDAY($H291,2)=6,$I291&lt;=DATABASE!$J$4,$I291&gt;=DATABASE!$I$4),"JAM KERJA","LUAR JAM KERJA 1")))))</f>
        <v/>
      </c>
      <c r="M291" s="33" t="str">
        <f>IF('DATA ACCURATE'!T294&lt;&gt;"",IF('DATA ACCURATE'!T294&gt;100,'DATA ACCURATE'!T294/10,'DATA ACCURATE'!T294),"")</f>
        <v/>
      </c>
      <c r="N291" t="str">
        <f>IF(M291="","",IF(M291&lt;=DATABASE!$I$9,"LOKAL",IF(M291&lt;DATABASE!$J$9,"LUAR KOTA 1",IF($M291&gt;=DATABASE!$J$9,"LUAR KOTA 2",""))))</f>
        <v/>
      </c>
      <c r="O291" s="38" t="str">
        <f>IF('DATA ACCURATE'!L294&lt;&gt;"",'DATA ACCURATE'!L294,"")</f>
        <v/>
      </c>
      <c r="Q291" s="38">
        <f t="shared" si="28"/>
        <v>0</v>
      </c>
      <c r="R291" s="38">
        <f t="shared" si="28"/>
        <v>0</v>
      </c>
      <c r="S291" s="38">
        <f t="shared" si="28"/>
        <v>0</v>
      </c>
      <c r="T291" s="38">
        <f t="shared" si="28"/>
        <v>0</v>
      </c>
      <c r="U291" s="38">
        <f t="shared" si="29"/>
        <v>0</v>
      </c>
      <c r="V291" s="38">
        <f t="shared" si="29"/>
        <v>0</v>
      </c>
      <c r="W291" s="38">
        <f t="shared" si="29"/>
        <v>0</v>
      </c>
      <c r="X291" s="38">
        <f t="shared" si="30"/>
        <v>0</v>
      </c>
      <c r="Y291" s="38">
        <f t="shared" si="30"/>
        <v>0</v>
      </c>
      <c r="Z291" s="38">
        <f t="shared" si="30"/>
        <v>0</v>
      </c>
      <c r="AA291" s="38">
        <f t="shared" si="30"/>
        <v>0</v>
      </c>
      <c r="AB291" s="38">
        <f t="shared" si="31"/>
        <v>0</v>
      </c>
      <c r="AC291" s="38">
        <f t="shared" si="32"/>
        <v>0</v>
      </c>
      <c r="AD291" s="38" t="str">
        <f t="shared" si="33"/>
        <v>000000000000</v>
      </c>
    </row>
    <row r="292" spans="1:30">
      <c r="A292" s="9" t="str">
        <f>IF('DATA ACCURATE'!A295&lt;&gt;"",'DATA ACCURATE'!A295,"")</f>
        <v/>
      </c>
      <c r="B292" s="9" t="str">
        <f>IF('DATA ACCURATE'!D295&lt;&gt;"",'DATA ACCURATE'!D295,"")</f>
        <v/>
      </c>
      <c r="C292" s="38" t="str">
        <f>IF($AD292="000000000000","",INDEX(DATABASE!$W$12:$W$71,MATCH($AD292,DATABASE!$V$12:$V$71,0)))</f>
        <v/>
      </c>
      <c r="D292" s="34" t="str">
        <f>IF(C292="","",IF(E292="",INDEX(DATABASE!$AF$13:$AF$62,MATCH($C292,DATABASE!$AC$13:$AC$62,0)),IF(E292="2x D11",INDEX(DATABASE!$AF$13:$AF$62,MATCH($C292,DATABASE!$AC$13:$AC$62,0))+2*DATABASE!$AF$62,IF(E292="3x D11",INDEX(DATABASE!$AF$13:$AF$62,MATCH($C292,DATABASE!$AC$13:$AC$62,0))+3*DATABASE!$AF$62,""))))</f>
        <v/>
      </c>
      <c r="E292" s="38" t="str">
        <f>IF(AND($K292="Y",$G292&lt;&gt;"UNYIL",$F292&lt;DATABASE!$O$8),"2x D11",IF(AND($K292="Y",$G292&lt;&gt;"UNYIL",$F292&gt;=DATABASE!$O$8),"3x D11",""))</f>
        <v/>
      </c>
      <c r="F292" s="9" t="str">
        <f>IF('DATA ACCURATE'!N295&lt;&gt;"",'DATA ACCURATE'!N295,"")</f>
        <v/>
      </c>
      <c r="G292" t="str">
        <f>IF(F292="","",IF(F292&lt;=DATABASE!$I$8,"UNYIL",IF(F292&lt;=DATABASE!$J$8,"KECIL",IF(F292&lt;DATABASE!$K$8,"TANGGUNG",IF(F292&gt;=DATABASE!$K$8,"BESAR","")))))</f>
        <v/>
      </c>
      <c r="H292" s="16" t="str">
        <f>IF('DATA ACCURATE'!J295&lt;&gt;"",'DATA ACCURATE'!J295,"")</f>
        <v/>
      </c>
      <c r="I292" s="35" t="str">
        <f>IF(B292&lt;&gt;"",IFERROR(VLOOKUP(B292,'DATA TIMBANGAN'!G:M,7,FALSE),VLOOKUP(B292,'DATA TIMBANGAN'!G:M,7)),"")</f>
        <v/>
      </c>
      <c r="J292" s="25" t="str">
        <f>IF(H292&lt;&gt;"",IFERROR(INDEX(DATABASE!$Z$19:$Z$38,MATCH(DATEVALUE(H292),DATABASE!$AA$19:$AA$38,0)),INDEX(DATABASE!$Z$12:$Z$18,MATCH(WEEKDAY(H292,2),DATABASE!$AA$12:$AA$18,0))),"")</f>
        <v/>
      </c>
      <c r="K292" s="25" t="str">
        <f>IF('DATA ACCURATE'!V295&lt;&gt;"",'DATA ACCURATE'!V295,"")</f>
        <v/>
      </c>
      <c r="L292" s="80" t="str">
        <f>IF($H292="","",IF(OR($J292="LIBUR",AND($L291="LIBUR",$O291=$O292)),"LIBUR",IF(AND(OR($L291="LUAR JAM KERJA 1",$L291="LUAR JAM KERJA 2"),OR(OR(AND($H291=$H292,AND(OR($I292&gt;DATABASE!$J$3,$I292&lt;DATABASE!$J$6),((DATEVALUE($H292)+$I292)-(DATEVALUE($H291)+$I291))&lt;DATABASE!$J$6)),AND($H291=$H292,$O291=$O292,OR($I292&gt;DATABASE!$J$6,$I292&lt;DATABASE!$J$3))),AND(($H292-$H291)=1,OR($I292&lt;DATABASE!$I$6,((DATEVALUE($H292)+$I292)-(DATEVALUE($H291)+$I291))&lt;DATABASE!$J$6))),$A292=$A291),"LUAR JAM KERJA 2",IF(AND(OR(WEEKDAY($H292,2)=1,WEEKDAY($H292,2)=2,WEEKDAY($H292,2)=3,WEEKDAY($H292,2)=4,WEEKDAY($H292,2)=5),$I292&lt;=DATABASE!$J$3,$I292&gt;=DATABASE!$I$3),"JAM KERJA",IF(AND(WEEKDAY($H292,2)=6,$I292&lt;=DATABASE!$J$4,$I292&gt;=DATABASE!$I$4),"JAM KERJA","LUAR JAM KERJA 1")))))</f>
        <v/>
      </c>
      <c r="M292" s="33" t="str">
        <f>IF('DATA ACCURATE'!T295&lt;&gt;"",IF('DATA ACCURATE'!T295&gt;100,'DATA ACCURATE'!T295/10,'DATA ACCURATE'!T295),"")</f>
        <v/>
      </c>
      <c r="N292" t="str">
        <f>IF(M292="","",IF(M292&lt;=DATABASE!$I$9,"LOKAL",IF(M292&lt;DATABASE!$J$9,"LUAR KOTA 1",IF($M292&gt;=DATABASE!$J$9,"LUAR KOTA 2",""))))</f>
        <v/>
      </c>
      <c r="O292" s="38" t="str">
        <f>IF('DATA ACCURATE'!L295&lt;&gt;"",'DATA ACCURATE'!L295,"")</f>
        <v/>
      </c>
      <c r="Q292" s="38">
        <f t="shared" si="28"/>
        <v>0</v>
      </c>
      <c r="R292" s="38">
        <f t="shared" si="28"/>
        <v>0</v>
      </c>
      <c r="S292" s="38">
        <f t="shared" si="28"/>
        <v>0</v>
      </c>
      <c r="T292" s="38">
        <f t="shared" si="28"/>
        <v>0</v>
      </c>
      <c r="U292" s="38">
        <f t="shared" si="29"/>
        <v>0</v>
      </c>
      <c r="V292" s="38">
        <f t="shared" si="29"/>
        <v>0</v>
      </c>
      <c r="W292" s="38">
        <f t="shared" si="29"/>
        <v>0</v>
      </c>
      <c r="X292" s="38">
        <f t="shared" si="30"/>
        <v>0</v>
      </c>
      <c r="Y292" s="38">
        <f t="shared" si="30"/>
        <v>0</v>
      </c>
      <c r="Z292" s="38">
        <f t="shared" si="30"/>
        <v>0</v>
      </c>
      <c r="AA292" s="38">
        <f t="shared" si="30"/>
        <v>0</v>
      </c>
      <c r="AB292" s="38">
        <f t="shared" si="31"/>
        <v>0</v>
      </c>
      <c r="AC292" s="38">
        <f t="shared" si="32"/>
        <v>0</v>
      </c>
      <c r="AD292" s="38" t="str">
        <f t="shared" si="33"/>
        <v>000000000000</v>
      </c>
    </row>
    <row r="293" spans="1:30">
      <c r="A293" s="9" t="str">
        <f>IF('DATA ACCURATE'!A296&lt;&gt;"",'DATA ACCURATE'!A296,"")</f>
        <v/>
      </c>
      <c r="B293" s="9" t="str">
        <f>IF('DATA ACCURATE'!D296&lt;&gt;"",'DATA ACCURATE'!D296,"")</f>
        <v/>
      </c>
      <c r="C293" s="38" t="str">
        <f>IF($AD293="000000000000","",INDEX(DATABASE!$W$12:$W$71,MATCH($AD293,DATABASE!$V$12:$V$71,0)))</f>
        <v/>
      </c>
      <c r="D293" s="34" t="str">
        <f>IF(C293="","",IF(E293="",INDEX(DATABASE!$AF$13:$AF$62,MATCH($C293,DATABASE!$AC$13:$AC$62,0)),IF(E293="2x D11",INDEX(DATABASE!$AF$13:$AF$62,MATCH($C293,DATABASE!$AC$13:$AC$62,0))+2*DATABASE!$AF$62,IF(E293="3x D11",INDEX(DATABASE!$AF$13:$AF$62,MATCH($C293,DATABASE!$AC$13:$AC$62,0))+3*DATABASE!$AF$62,""))))</f>
        <v/>
      </c>
      <c r="E293" s="38" t="str">
        <f>IF(AND($K293="Y",$G293&lt;&gt;"UNYIL",$F293&lt;DATABASE!$O$8),"2x D11",IF(AND($K293="Y",$G293&lt;&gt;"UNYIL",$F293&gt;=DATABASE!$O$8),"3x D11",""))</f>
        <v/>
      </c>
      <c r="F293" s="9" t="str">
        <f>IF('DATA ACCURATE'!N296&lt;&gt;"",'DATA ACCURATE'!N296,"")</f>
        <v/>
      </c>
      <c r="G293" t="str">
        <f>IF(F293="","",IF(F293&lt;=DATABASE!$I$8,"UNYIL",IF(F293&lt;=DATABASE!$J$8,"KECIL",IF(F293&lt;DATABASE!$K$8,"TANGGUNG",IF(F293&gt;=DATABASE!$K$8,"BESAR","")))))</f>
        <v/>
      </c>
      <c r="H293" s="16" t="str">
        <f>IF('DATA ACCURATE'!J296&lt;&gt;"",'DATA ACCURATE'!J296,"")</f>
        <v/>
      </c>
      <c r="I293" s="35" t="str">
        <f>IF(B293&lt;&gt;"",IFERROR(VLOOKUP(B293,'DATA TIMBANGAN'!G:M,7,FALSE),VLOOKUP(B293,'DATA TIMBANGAN'!G:M,7)),"")</f>
        <v/>
      </c>
      <c r="J293" s="25" t="str">
        <f>IF(H293&lt;&gt;"",IFERROR(INDEX(DATABASE!$Z$19:$Z$38,MATCH(DATEVALUE(H293),DATABASE!$AA$19:$AA$38,0)),INDEX(DATABASE!$Z$12:$Z$18,MATCH(WEEKDAY(H293,2),DATABASE!$AA$12:$AA$18,0))),"")</f>
        <v/>
      </c>
      <c r="K293" s="25" t="str">
        <f>IF('DATA ACCURATE'!V296&lt;&gt;"",'DATA ACCURATE'!V296,"")</f>
        <v/>
      </c>
      <c r="L293" s="80" t="str">
        <f>IF($H293="","",IF(OR($J293="LIBUR",AND($L292="LIBUR",$O292=$O293)),"LIBUR",IF(AND(OR($L292="LUAR JAM KERJA 1",$L292="LUAR JAM KERJA 2"),OR(OR(AND($H292=$H293,AND(OR($I293&gt;DATABASE!$J$3,$I293&lt;DATABASE!$J$6),((DATEVALUE($H293)+$I293)-(DATEVALUE($H292)+$I292))&lt;DATABASE!$J$6)),AND($H292=$H293,$O292=$O293,OR($I293&gt;DATABASE!$J$6,$I293&lt;DATABASE!$J$3))),AND(($H293-$H292)=1,OR($I293&lt;DATABASE!$I$6,((DATEVALUE($H293)+$I293)-(DATEVALUE($H292)+$I292))&lt;DATABASE!$J$6))),$A293=$A292),"LUAR JAM KERJA 2",IF(AND(OR(WEEKDAY($H293,2)=1,WEEKDAY($H293,2)=2,WEEKDAY($H293,2)=3,WEEKDAY($H293,2)=4,WEEKDAY($H293,2)=5),$I293&lt;=DATABASE!$J$3,$I293&gt;=DATABASE!$I$3),"JAM KERJA",IF(AND(WEEKDAY($H293,2)=6,$I293&lt;=DATABASE!$J$4,$I293&gt;=DATABASE!$I$4),"JAM KERJA","LUAR JAM KERJA 1")))))</f>
        <v/>
      </c>
      <c r="M293" s="33" t="str">
        <f>IF('DATA ACCURATE'!T296&lt;&gt;"",IF('DATA ACCURATE'!T296&gt;100,'DATA ACCURATE'!T296/10,'DATA ACCURATE'!T296),"")</f>
        <v/>
      </c>
      <c r="N293" t="str">
        <f>IF(M293="","",IF(M293&lt;=DATABASE!$I$9,"LOKAL",IF(M293&lt;DATABASE!$J$9,"LUAR KOTA 1",IF($M293&gt;=DATABASE!$J$9,"LUAR KOTA 2",""))))</f>
        <v/>
      </c>
      <c r="O293" s="38" t="str">
        <f>IF('DATA ACCURATE'!L296&lt;&gt;"",'DATA ACCURATE'!L296,"")</f>
        <v/>
      </c>
      <c r="Q293" s="38">
        <f t="shared" si="28"/>
        <v>0</v>
      </c>
      <c r="R293" s="38">
        <f t="shared" si="28"/>
        <v>0</v>
      </c>
      <c r="S293" s="38">
        <f t="shared" si="28"/>
        <v>0</v>
      </c>
      <c r="T293" s="38">
        <f t="shared" si="28"/>
        <v>0</v>
      </c>
      <c r="U293" s="38">
        <f t="shared" si="29"/>
        <v>0</v>
      </c>
      <c r="V293" s="38">
        <f t="shared" si="29"/>
        <v>0</v>
      </c>
      <c r="W293" s="38">
        <f t="shared" si="29"/>
        <v>0</v>
      </c>
      <c r="X293" s="38">
        <f t="shared" si="30"/>
        <v>0</v>
      </c>
      <c r="Y293" s="38">
        <f t="shared" si="30"/>
        <v>0</v>
      </c>
      <c r="Z293" s="38">
        <f t="shared" si="30"/>
        <v>0</v>
      </c>
      <c r="AA293" s="38">
        <f t="shared" si="30"/>
        <v>0</v>
      </c>
      <c r="AB293" s="38">
        <f t="shared" si="31"/>
        <v>0</v>
      </c>
      <c r="AC293" s="38">
        <f t="shared" si="32"/>
        <v>0</v>
      </c>
      <c r="AD293" s="38" t="str">
        <f t="shared" si="33"/>
        <v>000000000000</v>
      </c>
    </row>
    <row r="294" spans="1:30">
      <c r="A294" s="9" t="str">
        <f>IF('DATA ACCURATE'!A297&lt;&gt;"",'DATA ACCURATE'!A297,"")</f>
        <v/>
      </c>
      <c r="B294" s="9" t="str">
        <f>IF('DATA ACCURATE'!D297&lt;&gt;"",'DATA ACCURATE'!D297,"")</f>
        <v/>
      </c>
      <c r="C294" s="38" t="str">
        <f>IF($AD294="000000000000","",INDEX(DATABASE!$W$12:$W$71,MATCH($AD294,DATABASE!$V$12:$V$71,0)))</f>
        <v/>
      </c>
      <c r="D294" s="34" t="str">
        <f>IF(C294="","",IF(E294="",INDEX(DATABASE!$AF$13:$AF$62,MATCH($C294,DATABASE!$AC$13:$AC$62,0)),IF(E294="2x D11",INDEX(DATABASE!$AF$13:$AF$62,MATCH($C294,DATABASE!$AC$13:$AC$62,0))+2*DATABASE!$AF$62,IF(E294="3x D11",INDEX(DATABASE!$AF$13:$AF$62,MATCH($C294,DATABASE!$AC$13:$AC$62,0))+3*DATABASE!$AF$62,""))))</f>
        <v/>
      </c>
      <c r="E294" s="38" t="str">
        <f>IF(AND($K294="Y",$G294&lt;&gt;"UNYIL",$F294&lt;DATABASE!$O$8),"2x D11",IF(AND($K294="Y",$G294&lt;&gt;"UNYIL",$F294&gt;=DATABASE!$O$8),"3x D11",""))</f>
        <v/>
      </c>
      <c r="F294" s="9" t="str">
        <f>IF('DATA ACCURATE'!N297&lt;&gt;"",'DATA ACCURATE'!N297,"")</f>
        <v/>
      </c>
      <c r="G294" t="str">
        <f>IF(F294="","",IF(F294&lt;=DATABASE!$I$8,"UNYIL",IF(F294&lt;=DATABASE!$J$8,"KECIL",IF(F294&lt;DATABASE!$K$8,"TANGGUNG",IF(F294&gt;=DATABASE!$K$8,"BESAR","")))))</f>
        <v/>
      </c>
      <c r="H294" s="16" t="str">
        <f>IF('DATA ACCURATE'!J297&lt;&gt;"",'DATA ACCURATE'!J297,"")</f>
        <v/>
      </c>
      <c r="I294" s="35" t="str">
        <f>IF(B294&lt;&gt;"",IFERROR(VLOOKUP(B294,'DATA TIMBANGAN'!G:M,7,FALSE),VLOOKUP(B294,'DATA TIMBANGAN'!G:M,7)),"")</f>
        <v/>
      </c>
      <c r="J294" s="25" t="str">
        <f>IF(H294&lt;&gt;"",IFERROR(INDEX(DATABASE!$Z$19:$Z$38,MATCH(DATEVALUE(H294),DATABASE!$AA$19:$AA$38,0)),INDEX(DATABASE!$Z$12:$Z$18,MATCH(WEEKDAY(H294,2),DATABASE!$AA$12:$AA$18,0))),"")</f>
        <v/>
      </c>
      <c r="K294" s="25" t="str">
        <f>IF('DATA ACCURATE'!V297&lt;&gt;"",'DATA ACCURATE'!V297,"")</f>
        <v/>
      </c>
      <c r="L294" s="80" t="str">
        <f>IF($H294="","",IF(OR($J294="LIBUR",AND($L293="LIBUR",$O293=$O294)),"LIBUR",IF(AND(OR($L293="LUAR JAM KERJA 1",$L293="LUAR JAM KERJA 2"),OR(OR(AND($H293=$H294,AND(OR($I294&gt;DATABASE!$J$3,$I294&lt;DATABASE!$J$6),((DATEVALUE($H294)+$I294)-(DATEVALUE($H293)+$I293))&lt;DATABASE!$J$6)),AND($H293=$H294,$O293=$O294,OR($I294&gt;DATABASE!$J$6,$I294&lt;DATABASE!$J$3))),AND(($H294-$H293)=1,OR($I294&lt;DATABASE!$I$6,((DATEVALUE($H294)+$I294)-(DATEVALUE($H293)+$I293))&lt;DATABASE!$J$6))),$A294=$A293),"LUAR JAM KERJA 2",IF(AND(OR(WEEKDAY($H294,2)=1,WEEKDAY($H294,2)=2,WEEKDAY($H294,2)=3,WEEKDAY($H294,2)=4,WEEKDAY($H294,2)=5),$I294&lt;=DATABASE!$J$3,$I294&gt;=DATABASE!$I$3),"JAM KERJA",IF(AND(WEEKDAY($H294,2)=6,$I294&lt;=DATABASE!$J$4,$I294&gt;=DATABASE!$I$4),"JAM KERJA","LUAR JAM KERJA 1")))))</f>
        <v/>
      </c>
      <c r="M294" s="33" t="str">
        <f>IF('DATA ACCURATE'!T297&lt;&gt;"",IF('DATA ACCURATE'!T297&gt;100,'DATA ACCURATE'!T297/10,'DATA ACCURATE'!T297),"")</f>
        <v/>
      </c>
      <c r="N294" t="str">
        <f>IF(M294="","",IF(M294&lt;=DATABASE!$I$9,"LOKAL",IF(M294&lt;DATABASE!$J$9,"LUAR KOTA 1",IF($M294&gt;=DATABASE!$J$9,"LUAR KOTA 2",""))))</f>
        <v/>
      </c>
      <c r="O294" s="38" t="str">
        <f>IF('DATA ACCURATE'!L297&lt;&gt;"",'DATA ACCURATE'!L297,"")</f>
        <v/>
      </c>
      <c r="Q294" s="38">
        <f t="shared" si="28"/>
        <v>0</v>
      </c>
      <c r="R294" s="38">
        <f t="shared" si="28"/>
        <v>0</v>
      </c>
      <c r="S294" s="38">
        <f t="shared" si="28"/>
        <v>0</v>
      </c>
      <c r="T294" s="38">
        <f t="shared" si="28"/>
        <v>0</v>
      </c>
      <c r="U294" s="38">
        <f t="shared" si="29"/>
        <v>0</v>
      </c>
      <c r="V294" s="38">
        <f t="shared" si="29"/>
        <v>0</v>
      </c>
      <c r="W294" s="38">
        <f t="shared" si="29"/>
        <v>0</v>
      </c>
      <c r="X294" s="38">
        <f t="shared" si="30"/>
        <v>0</v>
      </c>
      <c r="Y294" s="38">
        <f t="shared" si="30"/>
        <v>0</v>
      </c>
      <c r="Z294" s="38">
        <f t="shared" si="30"/>
        <v>0</v>
      </c>
      <c r="AA294" s="38">
        <f t="shared" si="30"/>
        <v>0</v>
      </c>
      <c r="AB294" s="38">
        <f t="shared" si="31"/>
        <v>0</v>
      </c>
      <c r="AC294" s="38">
        <f t="shared" si="32"/>
        <v>0</v>
      </c>
      <c r="AD294" s="38" t="str">
        <f t="shared" si="33"/>
        <v>000000000000</v>
      </c>
    </row>
    <row r="295" spans="1:30">
      <c r="A295" s="9" t="str">
        <f>IF('DATA ACCURATE'!A298&lt;&gt;"",'DATA ACCURATE'!A298,"")</f>
        <v/>
      </c>
      <c r="B295" s="9" t="str">
        <f>IF('DATA ACCURATE'!D298&lt;&gt;"",'DATA ACCURATE'!D298,"")</f>
        <v/>
      </c>
      <c r="C295" s="38" t="str">
        <f>IF($AD295="000000000000","",INDEX(DATABASE!$W$12:$W$71,MATCH($AD295,DATABASE!$V$12:$V$71,0)))</f>
        <v/>
      </c>
      <c r="D295" s="34" t="str">
        <f>IF(C295="","",IF(E295="",INDEX(DATABASE!$AF$13:$AF$62,MATCH($C295,DATABASE!$AC$13:$AC$62,0)),IF(E295="2x D11",INDEX(DATABASE!$AF$13:$AF$62,MATCH($C295,DATABASE!$AC$13:$AC$62,0))+2*DATABASE!$AF$62,IF(E295="3x D11",INDEX(DATABASE!$AF$13:$AF$62,MATCH($C295,DATABASE!$AC$13:$AC$62,0))+3*DATABASE!$AF$62,""))))</f>
        <v/>
      </c>
      <c r="E295" s="38" t="str">
        <f>IF(AND($K295="Y",$G295&lt;&gt;"UNYIL",$F295&lt;DATABASE!$O$8),"2x D11",IF(AND($K295="Y",$G295&lt;&gt;"UNYIL",$F295&gt;=DATABASE!$O$8),"3x D11",""))</f>
        <v/>
      </c>
      <c r="F295" s="9" t="str">
        <f>IF('DATA ACCURATE'!N298&lt;&gt;"",'DATA ACCURATE'!N298,"")</f>
        <v/>
      </c>
      <c r="G295" t="str">
        <f>IF(F295="","",IF(F295&lt;=DATABASE!$I$8,"UNYIL",IF(F295&lt;=DATABASE!$J$8,"KECIL",IF(F295&lt;DATABASE!$K$8,"TANGGUNG",IF(F295&gt;=DATABASE!$K$8,"BESAR","")))))</f>
        <v/>
      </c>
      <c r="H295" s="16" t="str">
        <f>IF('DATA ACCURATE'!J298&lt;&gt;"",'DATA ACCURATE'!J298,"")</f>
        <v/>
      </c>
      <c r="I295" s="35" t="str">
        <f>IF(B295&lt;&gt;"",IFERROR(VLOOKUP(B295,'DATA TIMBANGAN'!G:M,7,FALSE),VLOOKUP(B295,'DATA TIMBANGAN'!G:M,7)),"")</f>
        <v/>
      </c>
      <c r="J295" s="25" t="str">
        <f>IF(H295&lt;&gt;"",IFERROR(INDEX(DATABASE!$Z$19:$Z$38,MATCH(DATEVALUE(H295),DATABASE!$AA$19:$AA$38,0)),INDEX(DATABASE!$Z$12:$Z$18,MATCH(WEEKDAY(H295,2),DATABASE!$AA$12:$AA$18,0))),"")</f>
        <v/>
      </c>
      <c r="K295" s="25" t="str">
        <f>IF('DATA ACCURATE'!V298&lt;&gt;"",'DATA ACCURATE'!V298,"")</f>
        <v/>
      </c>
      <c r="L295" s="80" t="str">
        <f>IF($H295="","",IF(OR($J295="LIBUR",AND($L294="LIBUR",$O294=$O295)),"LIBUR",IF(AND(OR($L294="LUAR JAM KERJA 1",$L294="LUAR JAM KERJA 2"),OR(OR(AND($H294=$H295,AND(OR($I295&gt;DATABASE!$J$3,$I295&lt;DATABASE!$J$6),((DATEVALUE($H295)+$I295)-(DATEVALUE($H294)+$I294))&lt;DATABASE!$J$6)),AND($H294=$H295,$O294=$O295,OR($I295&gt;DATABASE!$J$6,$I295&lt;DATABASE!$J$3))),AND(($H295-$H294)=1,OR($I295&lt;DATABASE!$I$6,((DATEVALUE($H295)+$I295)-(DATEVALUE($H294)+$I294))&lt;DATABASE!$J$6))),$A295=$A294),"LUAR JAM KERJA 2",IF(AND(OR(WEEKDAY($H295,2)=1,WEEKDAY($H295,2)=2,WEEKDAY($H295,2)=3,WEEKDAY($H295,2)=4,WEEKDAY($H295,2)=5),$I295&lt;=DATABASE!$J$3,$I295&gt;=DATABASE!$I$3),"JAM KERJA",IF(AND(WEEKDAY($H295,2)=6,$I295&lt;=DATABASE!$J$4,$I295&gt;=DATABASE!$I$4),"JAM KERJA","LUAR JAM KERJA 1")))))</f>
        <v/>
      </c>
      <c r="M295" s="33" t="str">
        <f>IF('DATA ACCURATE'!T298&lt;&gt;"",IF('DATA ACCURATE'!T298&gt;100,'DATA ACCURATE'!T298/10,'DATA ACCURATE'!T298),"")</f>
        <v/>
      </c>
      <c r="N295" t="str">
        <f>IF(M295="","",IF(M295&lt;=DATABASE!$I$9,"LOKAL",IF(M295&lt;DATABASE!$J$9,"LUAR KOTA 1",IF($M295&gt;=DATABASE!$J$9,"LUAR KOTA 2",""))))</f>
        <v/>
      </c>
      <c r="O295" s="38" t="str">
        <f>IF('DATA ACCURATE'!L298&lt;&gt;"",'DATA ACCURATE'!L298,"")</f>
        <v/>
      </c>
      <c r="Q295" s="38">
        <f t="shared" si="28"/>
        <v>0</v>
      </c>
      <c r="R295" s="38">
        <f t="shared" si="28"/>
        <v>0</v>
      </c>
      <c r="S295" s="38">
        <f t="shared" si="28"/>
        <v>0</v>
      </c>
      <c r="T295" s="38">
        <f t="shared" si="28"/>
        <v>0</v>
      </c>
      <c r="U295" s="38">
        <f t="shared" si="29"/>
        <v>0</v>
      </c>
      <c r="V295" s="38">
        <f t="shared" si="29"/>
        <v>0</v>
      </c>
      <c r="W295" s="38">
        <f t="shared" si="29"/>
        <v>0</v>
      </c>
      <c r="X295" s="38">
        <f t="shared" si="30"/>
        <v>0</v>
      </c>
      <c r="Y295" s="38">
        <f t="shared" si="30"/>
        <v>0</v>
      </c>
      <c r="Z295" s="38">
        <f t="shared" si="30"/>
        <v>0</v>
      </c>
      <c r="AA295" s="38">
        <f t="shared" si="30"/>
        <v>0</v>
      </c>
      <c r="AB295" s="38">
        <f t="shared" si="31"/>
        <v>0</v>
      </c>
      <c r="AC295" s="38">
        <f t="shared" si="32"/>
        <v>0</v>
      </c>
      <c r="AD295" s="38" t="str">
        <f t="shared" si="33"/>
        <v>000000000000</v>
      </c>
    </row>
    <row r="296" spans="1:30">
      <c r="A296" s="9" t="str">
        <f>IF('DATA ACCURATE'!A299&lt;&gt;"",'DATA ACCURATE'!A299,"")</f>
        <v/>
      </c>
      <c r="B296" s="9" t="str">
        <f>IF('DATA ACCURATE'!D299&lt;&gt;"",'DATA ACCURATE'!D299,"")</f>
        <v/>
      </c>
      <c r="C296" s="38" t="str">
        <f>IF($AD296="000000000000","",INDEX(DATABASE!$W$12:$W$71,MATCH($AD296,DATABASE!$V$12:$V$71,0)))</f>
        <v/>
      </c>
      <c r="D296" s="34" t="str">
        <f>IF(C296="","",IF(E296="",INDEX(DATABASE!$AF$13:$AF$62,MATCH($C296,DATABASE!$AC$13:$AC$62,0)),IF(E296="2x D11",INDEX(DATABASE!$AF$13:$AF$62,MATCH($C296,DATABASE!$AC$13:$AC$62,0))+2*DATABASE!$AF$62,IF(E296="3x D11",INDEX(DATABASE!$AF$13:$AF$62,MATCH($C296,DATABASE!$AC$13:$AC$62,0))+3*DATABASE!$AF$62,""))))</f>
        <v/>
      </c>
      <c r="E296" s="38" t="str">
        <f>IF(AND($K296="Y",$G296&lt;&gt;"UNYIL",$F296&lt;DATABASE!$O$8),"2x D11",IF(AND($K296="Y",$G296&lt;&gt;"UNYIL",$F296&gt;=DATABASE!$O$8),"3x D11",""))</f>
        <v/>
      </c>
      <c r="F296" s="9" t="str">
        <f>IF('DATA ACCURATE'!N299&lt;&gt;"",'DATA ACCURATE'!N299,"")</f>
        <v/>
      </c>
      <c r="G296" t="str">
        <f>IF(F296="","",IF(F296&lt;=DATABASE!$I$8,"UNYIL",IF(F296&lt;=DATABASE!$J$8,"KECIL",IF(F296&lt;DATABASE!$K$8,"TANGGUNG",IF(F296&gt;=DATABASE!$K$8,"BESAR","")))))</f>
        <v/>
      </c>
      <c r="H296" s="16" t="str">
        <f>IF('DATA ACCURATE'!J299&lt;&gt;"",'DATA ACCURATE'!J299,"")</f>
        <v/>
      </c>
      <c r="I296" s="35" t="str">
        <f>IF(B296&lt;&gt;"",IFERROR(VLOOKUP(B296,'DATA TIMBANGAN'!G:M,7,FALSE),VLOOKUP(B296,'DATA TIMBANGAN'!G:M,7)),"")</f>
        <v/>
      </c>
      <c r="J296" s="25" t="str">
        <f>IF(H296&lt;&gt;"",IFERROR(INDEX(DATABASE!$Z$19:$Z$38,MATCH(DATEVALUE(H296),DATABASE!$AA$19:$AA$38,0)),INDEX(DATABASE!$Z$12:$Z$18,MATCH(WEEKDAY(H296,2),DATABASE!$AA$12:$AA$18,0))),"")</f>
        <v/>
      </c>
      <c r="K296" s="25" t="str">
        <f>IF('DATA ACCURATE'!V299&lt;&gt;"",'DATA ACCURATE'!V299,"")</f>
        <v/>
      </c>
      <c r="L296" s="80" t="str">
        <f>IF($H296="","",IF(OR($J296="LIBUR",AND($L295="LIBUR",$O295=$O296)),"LIBUR",IF(AND(OR($L295="LUAR JAM KERJA 1",$L295="LUAR JAM KERJA 2"),OR(OR(AND($H295=$H296,AND(OR($I296&gt;DATABASE!$J$3,$I296&lt;DATABASE!$J$6),((DATEVALUE($H296)+$I296)-(DATEVALUE($H295)+$I295))&lt;DATABASE!$J$6)),AND($H295=$H296,$O295=$O296,OR($I296&gt;DATABASE!$J$6,$I296&lt;DATABASE!$J$3))),AND(($H296-$H295)=1,OR($I296&lt;DATABASE!$I$6,((DATEVALUE($H296)+$I296)-(DATEVALUE($H295)+$I295))&lt;DATABASE!$J$6))),$A296=$A295),"LUAR JAM KERJA 2",IF(AND(OR(WEEKDAY($H296,2)=1,WEEKDAY($H296,2)=2,WEEKDAY($H296,2)=3,WEEKDAY($H296,2)=4,WEEKDAY($H296,2)=5),$I296&lt;=DATABASE!$J$3,$I296&gt;=DATABASE!$I$3),"JAM KERJA",IF(AND(WEEKDAY($H296,2)=6,$I296&lt;=DATABASE!$J$4,$I296&gt;=DATABASE!$I$4),"JAM KERJA","LUAR JAM KERJA 1")))))</f>
        <v/>
      </c>
      <c r="M296" s="33" t="str">
        <f>IF('DATA ACCURATE'!T299&lt;&gt;"",IF('DATA ACCURATE'!T299&gt;100,'DATA ACCURATE'!T299/10,'DATA ACCURATE'!T299),"")</f>
        <v/>
      </c>
      <c r="N296" t="str">
        <f>IF(M296="","",IF(M296&lt;=DATABASE!$I$9,"LOKAL",IF(M296&lt;DATABASE!$J$9,"LUAR KOTA 1",IF($M296&gt;=DATABASE!$J$9,"LUAR KOTA 2",""))))</f>
        <v/>
      </c>
      <c r="O296" s="38" t="str">
        <f>IF('DATA ACCURATE'!L299&lt;&gt;"",'DATA ACCURATE'!L299,"")</f>
        <v/>
      </c>
      <c r="Q296" s="38">
        <f t="shared" si="28"/>
        <v>0</v>
      </c>
      <c r="R296" s="38">
        <f t="shared" si="28"/>
        <v>0</v>
      </c>
      <c r="S296" s="38">
        <f t="shared" si="28"/>
        <v>0</v>
      </c>
      <c r="T296" s="38">
        <f t="shared" si="28"/>
        <v>0</v>
      </c>
      <c r="U296" s="38">
        <f t="shared" si="29"/>
        <v>0</v>
      </c>
      <c r="V296" s="38">
        <f t="shared" si="29"/>
        <v>0</v>
      </c>
      <c r="W296" s="38">
        <f t="shared" si="29"/>
        <v>0</v>
      </c>
      <c r="X296" s="38">
        <f t="shared" si="30"/>
        <v>0</v>
      </c>
      <c r="Y296" s="38">
        <f t="shared" si="30"/>
        <v>0</v>
      </c>
      <c r="Z296" s="38">
        <f t="shared" si="30"/>
        <v>0</v>
      </c>
      <c r="AA296" s="38">
        <f t="shared" si="30"/>
        <v>0</v>
      </c>
      <c r="AB296" s="38">
        <f t="shared" si="31"/>
        <v>0</v>
      </c>
      <c r="AC296" s="38">
        <f t="shared" si="32"/>
        <v>0</v>
      </c>
      <c r="AD296" s="38" t="str">
        <f t="shared" si="33"/>
        <v>000000000000</v>
      </c>
    </row>
    <row r="297" spans="1:30">
      <c r="A297" s="9" t="str">
        <f>IF('DATA ACCURATE'!A300&lt;&gt;"",'DATA ACCURATE'!A300,"")</f>
        <v/>
      </c>
      <c r="B297" s="9" t="str">
        <f>IF('DATA ACCURATE'!D300&lt;&gt;"",'DATA ACCURATE'!D300,"")</f>
        <v/>
      </c>
      <c r="C297" s="38" t="str">
        <f>IF($AD297="000000000000","",INDEX(DATABASE!$W$12:$W$71,MATCH($AD297,DATABASE!$V$12:$V$71,0)))</f>
        <v/>
      </c>
      <c r="D297" s="34" t="str">
        <f>IF(C297="","",IF(E297="",INDEX(DATABASE!$AF$13:$AF$62,MATCH($C297,DATABASE!$AC$13:$AC$62,0)),IF(E297="2x D11",INDEX(DATABASE!$AF$13:$AF$62,MATCH($C297,DATABASE!$AC$13:$AC$62,0))+2*DATABASE!$AF$62,IF(E297="3x D11",INDEX(DATABASE!$AF$13:$AF$62,MATCH($C297,DATABASE!$AC$13:$AC$62,0))+3*DATABASE!$AF$62,""))))</f>
        <v/>
      </c>
      <c r="E297" s="38" t="str">
        <f>IF(AND($K297="Y",$G297&lt;&gt;"UNYIL",$F297&lt;DATABASE!$O$8),"2x D11",IF(AND($K297="Y",$G297&lt;&gt;"UNYIL",$F297&gt;=DATABASE!$O$8),"3x D11",""))</f>
        <v/>
      </c>
      <c r="F297" s="9" t="str">
        <f>IF('DATA ACCURATE'!N300&lt;&gt;"",'DATA ACCURATE'!N300,"")</f>
        <v/>
      </c>
      <c r="G297" t="str">
        <f>IF(F297="","",IF(F297&lt;=DATABASE!$I$8,"UNYIL",IF(F297&lt;=DATABASE!$J$8,"KECIL",IF(F297&lt;DATABASE!$K$8,"TANGGUNG",IF(F297&gt;=DATABASE!$K$8,"BESAR","")))))</f>
        <v/>
      </c>
      <c r="H297" s="16" t="str">
        <f>IF('DATA ACCURATE'!J300&lt;&gt;"",'DATA ACCURATE'!J300,"")</f>
        <v/>
      </c>
      <c r="I297" s="35" t="str">
        <f>IF(B297&lt;&gt;"",IFERROR(VLOOKUP(B297,'DATA TIMBANGAN'!G:M,7,FALSE),VLOOKUP(B297,'DATA TIMBANGAN'!G:M,7)),"")</f>
        <v/>
      </c>
      <c r="J297" s="25" t="str">
        <f>IF(H297&lt;&gt;"",IFERROR(INDEX(DATABASE!$Z$19:$Z$38,MATCH(DATEVALUE(H297),DATABASE!$AA$19:$AA$38,0)),INDEX(DATABASE!$Z$12:$Z$18,MATCH(WEEKDAY(H297,2),DATABASE!$AA$12:$AA$18,0))),"")</f>
        <v/>
      </c>
      <c r="K297" s="25" t="str">
        <f>IF('DATA ACCURATE'!V300&lt;&gt;"",'DATA ACCURATE'!V300,"")</f>
        <v/>
      </c>
      <c r="L297" s="80" t="str">
        <f>IF($H297="","",IF(OR($J297="LIBUR",AND($L296="LIBUR",$O296=$O297)),"LIBUR",IF(AND(OR($L296="LUAR JAM KERJA 1",$L296="LUAR JAM KERJA 2"),OR(OR(AND($H296=$H297,AND(OR($I297&gt;DATABASE!$J$3,$I297&lt;DATABASE!$J$6),((DATEVALUE($H297)+$I297)-(DATEVALUE($H296)+$I296))&lt;DATABASE!$J$6)),AND($H296=$H297,$O296=$O297,OR($I297&gt;DATABASE!$J$6,$I297&lt;DATABASE!$J$3))),AND(($H297-$H296)=1,OR($I297&lt;DATABASE!$I$6,((DATEVALUE($H297)+$I297)-(DATEVALUE($H296)+$I296))&lt;DATABASE!$J$6))),$A297=$A296),"LUAR JAM KERJA 2",IF(AND(OR(WEEKDAY($H297,2)=1,WEEKDAY($H297,2)=2,WEEKDAY($H297,2)=3,WEEKDAY($H297,2)=4,WEEKDAY($H297,2)=5),$I297&lt;=DATABASE!$J$3,$I297&gt;=DATABASE!$I$3),"JAM KERJA",IF(AND(WEEKDAY($H297,2)=6,$I297&lt;=DATABASE!$J$4,$I297&gt;=DATABASE!$I$4),"JAM KERJA","LUAR JAM KERJA 1")))))</f>
        <v/>
      </c>
      <c r="M297" s="33" t="str">
        <f>IF('DATA ACCURATE'!T300&lt;&gt;"",IF('DATA ACCURATE'!T300&gt;100,'DATA ACCURATE'!T300/10,'DATA ACCURATE'!T300),"")</f>
        <v/>
      </c>
      <c r="N297" t="str">
        <f>IF(M297="","",IF(M297&lt;=DATABASE!$I$9,"LOKAL",IF(M297&lt;DATABASE!$J$9,"LUAR KOTA 1",IF($M297&gt;=DATABASE!$J$9,"LUAR KOTA 2",""))))</f>
        <v/>
      </c>
      <c r="O297" s="38" t="str">
        <f>IF('DATA ACCURATE'!L300&lt;&gt;"",'DATA ACCURATE'!L300,"")</f>
        <v/>
      </c>
      <c r="Q297" s="38">
        <f t="shared" si="28"/>
        <v>0</v>
      </c>
      <c r="R297" s="38">
        <f t="shared" si="28"/>
        <v>0</v>
      </c>
      <c r="S297" s="38">
        <f t="shared" si="28"/>
        <v>0</v>
      </c>
      <c r="T297" s="38">
        <f t="shared" si="28"/>
        <v>0</v>
      </c>
      <c r="U297" s="38">
        <f t="shared" si="29"/>
        <v>0</v>
      </c>
      <c r="V297" s="38">
        <f t="shared" si="29"/>
        <v>0</v>
      </c>
      <c r="W297" s="38">
        <f t="shared" si="29"/>
        <v>0</v>
      </c>
      <c r="X297" s="38">
        <f t="shared" si="30"/>
        <v>0</v>
      </c>
      <c r="Y297" s="38">
        <f t="shared" si="30"/>
        <v>0</v>
      </c>
      <c r="Z297" s="38">
        <f t="shared" si="30"/>
        <v>0</v>
      </c>
      <c r="AA297" s="38">
        <f t="shared" si="30"/>
        <v>0</v>
      </c>
      <c r="AB297" s="38">
        <f t="shared" si="31"/>
        <v>0</v>
      </c>
      <c r="AC297" s="38">
        <f t="shared" si="32"/>
        <v>0</v>
      </c>
      <c r="AD297" s="38" t="str">
        <f t="shared" si="33"/>
        <v>000000000000</v>
      </c>
    </row>
    <row r="298" spans="1:30">
      <c r="A298" s="9" t="str">
        <f>IF('DATA ACCURATE'!A301&lt;&gt;"",'DATA ACCURATE'!A301,"")</f>
        <v/>
      </c>
      <c r="B298" s="9" t="str">
        <f>IF('DATA ACCURATE'!D301&lt;&gt;"",'DATA ACCURATE'!D301,"")</f>
        <v/>
      </c>
      <c r="C298" s="38" t="str">
        <f>IF($AD298="000000000000","",INDEX(DATABASE!$W$12:$W$71,MATCH($AD298,DATABASE!$V$12:$V$71,0)))</f>
        <v/>
      </c>
      <c r="D298" s="34" t="str">
        <f>IF(C298="","",IF(E298="",INDEX(DATABASE!$AF$13:$AF$62,MATCH($C298,DATABASE!$AC$13:$AC$62,0)),IF(E298="2x D11",INDEX(DATABASE!$AF$13:$AF$62,MATCH($C298,DATABASE!$AC$13:$AC$62,0))+2*DATABASE!$AF$62,IF(E298="3x D11",INDEX(DATABASE!$AF$13:$AF$62,MATCH($C298,DATABASE!$AC$13:$AC$62,0))+3*DATABASE!$AF$62,""))))</f>
        <v/>
      </c>
      <c r="E298" s="38" t="str">
        <f>IF(AND($K298="Y",$G298&lt;&gt;"UNYIL",$F298&lt;DATABASE!$O$8),"2x D11",IF(AND($K298="Y",$G298&lt;&gt;"UNYIL",$F298&gt;=DATABASE!$O$8),"3x D11",""))</f>
        <v/>
      </c>
      <c r="F298" s="9" t="str">
        <f>IF('DATA ACCURATE'!N301&lt;&gt;"",'DATA ACCURATE'!N301,"")</f>
        <v/>
      </c>
      <c r="G298" t="str">
        <f>IF(F298="","",IF(F298&lt;=DATABASE!$I$8,"UNYIL",IF(F298&lt;=DATABASE!$J$8,"KECIL",IF(F298&lt;DATABASE!$K$8,"TANGGUNG",IF(F298&gt;=DATABASE!$K$8,"BESAR","")))))</f>
        <v/>
      </c>
      <c r="H298" s="16" t="str">
        <f>IF('DATA ACCURATE'!J301&lt;&gt;"",'DATA ACCURATE'!J301,"")</f>
        <v/>
      </c>
      <c r="I298" s="35" t="str">
        <f>IF(B298&lt;&gt;"",IFERROR(VLOOKUP(B298,'DATA TIMBANGAN'!G:M,7,FALSE),VLOOKUP(B298,'DATA TIMBANGAN'!G:M,7)),"")</f>
        <v/>
      </c>
      <c r="J298" s="25" t="str">
        <f>IF(H298&lt;&gt;"",IFERROR(INDEX(DATABASE!$Z$19:$Z$38,MATCH(DATEVALUE(H298),DATABASE!$AA$19:$AA$38,0)),INDEX(DATABASE!$Z$12:$Z$18,MATCH(WEEKDAY(H298,2),DATABASE!$AA$12:$AA$18,0))),"")</f>
        <v/>
      </c>
      <c r="K298" s="25" t="str">
        <f>IF('DATA ACCURATE'!V301&lt;&gt;"",'DATA ACCURATE'!V301,"")</f>
        <v/>
      </c>
      <c r="L298" s="80" t="str">
        <f>IF($H298="","",IF(OR($J298="LIBUR",AND($L297="LIBUR",$O297=$O298)),"LIBUR",IF(AND(OR($L297="LUAR JAM KERJA 1",$L297="LUAR JAM KERJA 2"),OR(OR(AND($H297=$H298,AND(OR($I298&gt;DATABASE!$J$3,$I298&lt;DATABASE!$J$6),((DATEVALUE($H298)+$I298)-(DATEVALUE($H297)+$I297))&lt;DATABASE!$J$6)),AND($H297=$H298,$O297=$O298,OR($I298&gt;DATABASE!$J$6,$I298&lt;DATABASE!$J$3))),AND(($H298-$H297)=1,OR($I298&lt;DATABASE!$I$6,((DATEVALUE($H298)+$I298)-(DATEVALUE($H297)+$I297))&lt;DATABASE!$J$6))),$A298=$A297),"LUAR JAM KERJA 2",IF(AND(OR(WEEKDAY($H298,2)=1,WEEKDAY($H298,2)=2,WEEKDAY($H298,2)=3,WEEKDAY($H298,2)=4,WEEKDAY($H298,2)=5),$I298&lt;=DATABASE!$J$3,$I298&gt;=DATABASE!$I$3),"JAM KERJA",IF(AND(WEEKDAY($H298,2)=6,$I298&lt;=DATABASE!$J$4,$I298&gt;=DATABASE!$I$4),"JAM KERJA","LUAR JAM KERJA 1")))))</f>
        <v/>
      </c>
      <c r="M298" s="33" t="str">
        <f>IF('DATA ACCURATE'!T301&lt;&gt;"",IF('DATA ACCURATE'!T301&gt;100,'DATA ACCURATE'!T301/10,'DATA ACCURATE'!T301),"")</f>
        <v/>
      </c>
      <c r="N298" t="str">
        <f>IF(M298="","",IF(M298&lt;=DATABASE!$I$9,"LOKAL",IF(M298&lt;DATABASE!$J$9,"LUAR KOTA 1",IF($M298&gt;=DATABASE!$J$9,"LUAR KOTA 2",""))))</f>
        <v/>
      </c>
      <c r="O298" s="38" t="str">
        <f>IF('DATA ACCURATE'!L301&lt;&gt;"",'DATA ACCURATE'!L301,"")</f>
        <v/>
      </c>
      <c r="Q298" s="38">
        <f t="shared" si="28"/>
        <v>0</v>
      </c>
      <c r="R298" s="38">
        <f t="shared" si="28"/>
        <v>0</v>
      </c>
      <c r="S298" s="38">
        <f t="shared" si="28"/>
        <v>0</v>
      </c>
      <c r="T298" s="38">
        <f t="shared" si="28"/>
        <v>0</v>
      </c>
      <c r="U298" s="38">
        <f t="shared" si="29"/>
        <v>0</v>
      </c>
      <c r="V298" s="38">
        <f t="shared" si="29"/>
        <v>0</v>
      </c>
      <c r="W298" s="38">
        <f t="shared" si="29"/>
        <v>0</v>
      </c>
      <c r="X298" s="38">
        <f t="shared" si="30"/>
        <v>0</v>
      </c>
      <c r="Y298" s="38">
        <f t="shared" si="30"/>
        <v>0</v>
      </c>
      <c r="Z298" s="38">
        <f t="shared" si="30"/>
        <v>0</v>
      </c>
      <c r="AA298" s="38">
        <f t="shared" si="30"/>
        <v>0</v>
      </c>
      <c r="AB298" s="38">
        <f t="shared" si="31"/>
        <v>0</v>
      </c>
      <c r="AC298" s="38">
        <f t="shared" si="32"/>
        <v>0</v>
      </c>
      <c r="AD298" s="38" t="str">
        <f t="shared" si="33"/>
        <v>000000000000</v>
      </c>
    </row>
    <row r="299" spans="1:30">
      <c r="A299" s="9" t="str">
        <f>IF('DATA ACCURATE'!A302&lt;&gt;"",'DATA ACCURATE'!A302,"")</f>
        <v/>
      </c>
      <c r="B299" s="9" t="str">
        <f>IF('DATA ACCURATE'!D302&lt;&gt;"",'DATA ACCURATE'!D302,"")</f>
        <v/>
      </c>
      <c r="C299" s="38" t="str">
        <f>IF($AD299="000000000000","",INDEX(DATABASE!$W$12:$W$71,MATCH($AD299,DATABASE!$V$12:$V$71,0)))</f>
        <v/>
      </c>
      <c r="D299" s="34" t="str">
        <f>IF(C299="","",IF(E299="",INDEX(DATABASE!$AF$13:$AF$62,MATCH($C299,DATABASE!$AC$13:$AC$62,0)),IF(E299="2x D11",INDEX(DATABASE!$AF$13:$AF$62,MATCH($C299,DATABASE!$AC$13:$AC$62,0))+2*DATABASE!$AF$62,IF(E299="3x D11",INDEX(DATABASE!$AF$13:$AF$62,MATCH($C299,DATABASE!$AC$13:$AC$62,0))+3*DATABASE!$AF$62,""))))</f>
        <v/>
      </c>
      <c r="E299" s="38" t="str">
        <f>IF(AND($K299="Y",$G299&lt;&gt;"UNYIL",$F299&lt;DATABASE!$O$8),"2x D11",IF(AND($K299="Y",$G299&lt;&gt;"UNYIL",$F299&gt;=DATABASE!$O$8),"3x D11",""))</f>
        <v/>
      </c>
      <c r="F299" s="9" t="str">
        <f>IF('DATA ACCURATE'!N302&lt;&gt;"",'DATA ACCURATE'!N302,"")</f>
        <v/>
      </c>
      <c r="G299" t="str">
        <f>IF(F299="","",IF(F299&lt;=DATABASE!$I$8,"UNYIL",IF(F299&lt;=DATABASE!$J$8,"KECIL",IF(F299&lt;DATABASE!$K$8,"TANGGUNG",IF(F299&gt;=DATABASE!$K$8,"BESAR","")))))</f>
        <v/>
      </c>
      <c r="H299" s="16" t="str">
        <f>IF('DATA ACCURATE'!J302&lt;&gt;"",'DATA ACCURATE'!J302,"")</f>
        <v/>
      </c>
      <c r="I299" s="35" t="str">
        <f>IF(B299&lt;&gt;"",IFERROR(VLOOKUP(B299,'DATA TIMBANGAN'!G:M,7,FALSE),VLOOKUP(B299,'DATA TIMBANGAN'!G:M,7)),"")</f>
        <v/>
      </c>
      <c r="J299" s="25" t="str">
        <f>IF(H299&lt;&gt;"",IFERROR(INDEX(DATABASE!$Z$19:$Z$38,MATCH(DATEVALUE(H299),DATABASE!$AA$19:$AA$38,0)),INDEX(DATABASE!$Z$12:$Z$18,MATCH(WEEKDAY(H299,2),DATABASE!$AA$12:$AA$18,0))),"")</f>
        <v/>
      </c>
      <c r="K299" s="25" t="str">
        <f>IF('DATA ACCURATE'!V302&lt;&gt;"",'DATA ACCURATE'!V302,"")</f>
        <v/>
      </c>
      <c r="L299" s="80" t="str">
        <f>IF($H299="","",IF(OR($J299="LIBUR",AND($L298="LIBUR",$O298=$O299)),"LIBUR",IF(AND(OR($L298="LUAR JAM KERJA 1",$L298="LUAR JAM KERJA 2"),OR(OR(AND($H298=$H299,AND(OR($I299&gt;DATABASE!$J$3,$I299&lt;DATABASE!$J$6),((DATEVALUE($H299)+$I299)-(DATEVALUE($H298)+$I298))&lt;DATABASE!$J$6)),AND($H298=$H299,$O298=$O299,OR($I299&gt;DATABASE!$J$6,$I299&lt;DATABASE!$J$3))),AND(($H299-$H298)=1,OR($I299&lt;DATABASE!$I$6,((DATEVALUE($H299)+$I299)-(DATEVALUE($H298)+$I298))&lt;DATABASE!$J$6))),$A299=$A298),"LUAR JAM KERJA 2",IF(AND(OR(WEEKDAY($H299,2)=1,WEEKDAY($H299,2)=2,WEEKDAY($H299,2)=3,WEEKDAY($H299,2)=4,WEEKDAY($H299,2)=5),$I299&lt;=DATABASE!$J$3,$I299&gt;=DATABASE!$I$3),"JAM KERJA",IF(AND(WEEKDAY($H299,2)=6,$I299&lt;=DATABASE!$J$4,$I299&gt;=DATABASE!$I$4),"JAM KERJA","LUAR JAM KERJA 1")))))</f>
        <v/>
      </c>
      <c r="M299" s="33" t="str">
        <f>IF('DATA ACCURATE'!T302&lt;&gt;"",IF('DATA ACCURATE'!T302&gt;100,'DATA ACCURATE'!T302/10,'DATA ACCURATE'!T302),"")</f>
        <v/>
      </c>
      <c r="N299" t="str">
        <f>IF(M299="","",IF(M299&lt;=DATABASE!$I$9,"LOKAL",IF(M299&lt;DATABASE!$J$9,"LUAR KOTA 1",IF($M299&gt;=DATABASE!$J$9,"LUAR KOTA 2",""))))</f>
        <v/>
      </c>
      <c r="O299" s="38" t="str">
        <f>IF('DATA ACCURATE'!L302&lt;&gt;"",'DATA ACCURATE'!L302,"")</f>
        <v/>
      </c>
      <c r="Q299" s="38">
        <f t="shared" si="28"/>
        <v>0</v>
      </c>
      <c r="R299" s="38">
        <f t="shared" si="28"/>
        <v>0</v>
      </c>
      <c r="S299" s="38">
        <f t="shared" si="28"/>
        <v>0</v>
      </c>
      <c r="T299" s="38">
        <f t="shared" si="28"/>
        <v>0</v>
      </c>
      <c r="U299" s="38">
        <f t="shared" si="29"/>
        <v>0</v>
      </c>
      <c r="V299" s="38">
        <f t="shared" si="29"/>
        <v>0</v>
      </c>
      <c r="W299" s="38">
        <f t="shared" si="29"/>
        <v>0</v>
      </c>
      <c r="X299" s="38">
        <f t="shared" si="30"/>
        <v>0</v>
      </c>
      <c r="Y299" s="38">
        <f t="shared" si="30"/>
        <v>0</v>
      </c>
      <c r="Z299" s="38">
        <f t="shared" si="30"/>
        <v>0</v>
      </c>
      <c r="AA299" s="38">
        <f t="shared" si="30"/>
        <v>0</v>
      </c>
      <c r="AB299" s="38">
        <f t="shared" si="31"/>
        <v>0</v>
      </c>
      <c r="AC299" s="38">
        <f t="shared" si="32"/>
        <v>0</v>
      </c>
      <c r="AD299" s="38" t="str">
        <f t="shared" si="33"/>
        <v>000000000000</v>
      </c>
    </row>
    <row r="300" spans="1:30">
      <c r="A300" s="9" t="str">
        <f>IF('DATA ACCURATE'!A303&lt;&gt;"",'DATA ACCURATE'!A303,"")</f>
        <v/>
      </c>
      <c r="B300" s="9" t="str">
        <f>IF('DATA ACCURATE'!D303&lt;&gt;"",'DATA ACCURATE'!D303,"")</f>
        <v/>
      </c>
      <c r="C300" s="38" t="str">
        <f>IF($AD300="000000000000","",INDEX(DATABASE!$W$12:$W$71,MATCH($AD300,DATABASE!$V$12:$V$71,0)))</f>
        <v/>
      </c>
      <c r="D300" s="34" t="str">
        <f>IF(C300="","",IF(E300="",INDEX(DATABASE!$AF$13:$AF$62,MATCH($C300,DATABASE!$AC$13:$AC$62,0)),IF(E300="2x D11",INDEX(DATABASE!$AF$13:$AF$62,MATCH($C300,DATABASE!$AC$13:$AC$62,0))+2*DATABASE!$AF$62,IF(E300="3x D11",INDEX(DATABASE!$AF$13:$AF$62,MATCH($C300,DATABASE!$AC$13:$AC$62,0))+3*DATABASE!$AF$62,""))))</f>
        <v/>
      </c>
      <c r="E300" s="38" t="str">
        <f>IF(AND($K300="Y",$G300&lt;&gt;"UNYIL",$F300&lt;DATABASE!$O$8),"2x D11",IF(AND($K300="Y",$G300&lt;&gt;"UNYIL",$F300&gt;=DATABASE!$O$8),"3x D11",""))</f>
        <v/>
      </c>
      <c r="F300" s="9" t="str">
        <f>IF('DATA ACCURATE'!N303&lt;&gt;"",'DATA ACCURATE'!N303,"")</f>
        <v/>
      </c>
      <c r="G300" t="str">
        <f>IF(F300="","",IF(F300&lt;=DATABASE!$I$8,"UNYIL",IF(F300&lt;=DATABASE!$J$8,"KECIL",IF(F300&lt;DATABASE!$K$8,"TANGGUNG",IF(F300&gt;=DATABASE!$K$8,"BESAR","")))))</f>
        <v/>
      </c>
      <c r="H300" s="16" t="str">
        <f>IF('DATA ACCURATE'!J303&lt;&gt;"",'DATA ACCURATE'!J303,"")</f>
        <v/>
      </c>
      <c r="I300" s="35" t="str">
        <f>IF(B300&lt;&gt;"",IFERROR(VLOOKUP(B300,'DATA TIMBANGAN'!G:M,7,FALSE),VLOOKUP(B300,'DATA TIMBANGAN'!G:M,7)),"")</f>
        <v/>
      </c>
      <c r="J300" s="25" t="str">
        <f>IF(H300&lt;&gt;"",IFERROR(INDEX(DATABASE!$Z$19:$Z$38,MATCH(DATEVALUE(H300),DATABASE!$AA$19:$AA$38,0)),INDEX(DATABASE!$Z$12:$Z$18,MATCH(WEEKDAY(H300,2),DATABASE!$AA$12:$AA$18,0))),"")</f>
        <v/>
      </c>
      <c r="K300" s="25" t="str">
        <f>IF('DATA ACCURATE'!V303&lt;&gt;"",'DATA ACCURATE'!V303,"")</f>
        <v/>
      </c>
      <c r="L300" s="80" t="str">
        <f>IF($H300="","",IF(OR($J300="LIBUR",AND($L299="LIBUR",$O299=$O300)),"LIBUR",IF(AND(OR($L299="LUAR JAM KERJA 1",$L299="LUAR JAM KERJA 2"),OR(OR(AND($H299=$H300,AND(OR($I300&gt;DATABASE!$J$3,$I300&lt;DATABASE!$J$6),((DATEVALUE($H300)+$I300)-(DATEVALUE($H299)+$I299))&lt;DATABASE!$J$6)),AND($H299=$H300,$O299=$O300,OR($I300&gt;DATABASE!$J$6,$I300&lt;DATABASE!$J$3))),AND(($H300-$H299)=1,OR($I300&lt;DATABASE!$I$6,((DATEVALUE($H300)+$I300)-(DATEVALUE($H299)+$I299))&lt;DATABASE!$J$6))),$A300=$A299),"LUAR JAM KERJA 2",IF(AND(OR(WEEKDAY($H300,2)=1,WEEKDAY($H300,2)=2,WEEKDAY($H300,2)=3,WEEKDAY($H300,2)=4,WEEKDAY($H300,2)=5),$I300&lt;=DATABASE!$J$3,$I300&gt;=DATABASE!$I$3),"JAM KERJA",IF(AND(WEEKDAY($H300,2)=6,$I300&lt;=DATABASE!$J$4,$I300&gt;=DATABASE!$I$4),"JAM KERJA","LUAR JAM KERJA 1")))))</f>
        <v/>
      </c>
      <c r="M300" s="33" t="str">
        <f>IF('DATA ACCURATE'!T303&lt;&gt;"",IF('DATA ACCURATE'!T303&gt;100,'DATA ACCURATE'!T303/10,'DATA ACCURATE'!T303),"")</f>
        <v/>
      </c>
      <c r="N300" t="str">
        <f>IF(M300="","",IF(M300&lt;=DATABASE!$I$9,"LOKAL",IF(M300&lt;DATABASE!$J$9,"LUAR KOTA 1",IF($M300&gt;=DATABASE!$J$9,"LUAR KOTA 2",""))))</f>
        <v/>
      </c>
      <c r="O300" s="38" t="str">
        <f>IF('DATA ACCURATE'!L303&lt;&gt;"",'DATA ACCURATE'!L303,"")</f>
        <v/>
      </c>
      <c r="Q300" s="38">
        <f t="shared" si="28"/>
        <v>0</v>
      </c>
      <c r="R300" s="38">
        <f t="shared" si="28"/>
        <v>0</v>
      </c>
      <c r="S300" s="38">
        <f t="shared" si="28"/>
        <v>0</v>
      </c>
      <c r="T300" s="38">
        <f t="shared" si="28"/>
        <v>0</v>
      </c>
      <c r="U300" s="38">
        <f t="shared" si="29"/>
        <v>0</v>
      </c>
      <c r="V300" s="38">
        <f t="shared" si="29"/>
        <v>0</v>
      </c>
      <c r="W300" s="38">
        <f t="shared" si="29"/>
        <v>0</v>
      </c>
      <c r="X300" s="38">
        <f t="shared" si="30"/>
        <v>0</v>
      </c>
      <c r="Y300" s="38">
        <f t="shared" si="30"/>
        <v>0</v>
      </c>
      <c r="Z300" s="38">
        <f t="shared" si="30"/>
        <v>0</v>
      </c>
      <c r="AA300" s="38">
        <f t="shared" si="30"/>
        <v>0</v>
      </c>
      <c r="AB300" s="38">
        <f t="shared" si="31"/>
        <v>0</v>
      </c>
      <c r="AC300" s="38">
        <f t="shared" si="32"/>
        <v>0</v>
      </c>
      <c r="AD300" s="38" t="str">
        <f t="shared" si="33"/>
        <v>000000000000</v>
      </c>
    </row>
    <row r="301" spans="1:30">
      <c r="A301" s="9" t="str">
        <f>IF('DATA ACCURATE'!A304&lt;&gt;"",'DATA ACCURATE'!A304,"")</f>
        <v/>
      </c>
      <c r="B301" s="9" t="str">
        <f>IF('DATA ACCURATE'!D304&lt;&gt;"",'DATA ACCURATE'!D304,"")</f>
        <v/>
      </c>
      <c r="C301" s="38" t="str">
        <f>IF($AD301="000000000000","",INDEX(DATABASE!$W$12:$W$71,MATCH($AD301,DATABASE!$V$12:$V$71,0)))</f>
        <v/>
      </c>
      <c r="D301" s="34" t="str">
        <f>IF(C301="","",IF(E301="",INDEX(DATABASE!$AF$13:$AF$62,MATCH($C301,DATABASE!$AC$13:$AC$62,0)),IF(E301="2x D11",INDEX(DATABASE!$AF$13:$AF$62,MATCH($C301,DATABASE!$AC$13:$AC$62,0))+2*DATABASE!$AF$62,IF(E301="3x D11",INDEX(DATABASE!$AF$13:$AF$62,MATCH($C301,DATABASE!$AC$13:$AC$62,0))+3*DATABASE!$AF$62,""))))</f>
        <v/>
      </c>
      <c r="E301" s="38" t="str">
        <f>IF(AND($K301="Y",$G301&lt;&gt;"UNYIL",$F301&lt;DATABASE!$O$8),"2x D11",IF(AND($K301="Y",$G301&lt;&gt;"UNYIL",$F301&gt;=DATABASE!$O$8),"3x D11",""))</f>
        <v/>
      </c>
      <c r="F301" s="9" t="str">
        <f>IF('DATA ACCURATE'!N304&lt;&gt;"",'DATA ACCURATE'!N304,"")</f>
        <v/>
      </c>
      <c r="G301" t="str">
        <f>IF(F301="","",IF(F301&lt;=DATABASE!$I$8,"UNYIL",IF(F301&lt;=DATABASE!$J$8,"KECIL",IF(F301&lt;DATABASE!$K$8,"TANGGUNG",IF(F301&gt;=DATABASE!$K$8,"BESAR","")))))</f>
        <v/>
      </c>
      <c r="H301" s="16" t="str">
        <f>IF('DATA ACCURATE'!J304&lt;&gt;"",'DATA ACCURATE'!J304,"")</f>
        <v/>
      </c>
      <c r="I301" s="35" t="str">
        <f>IF(B301&lt;&gt;"",IFERROR(VLOOKUP(B301,'DATA TIMBANGAN'!G:M,7,FALSE),VLOOKUP(B301,'DATA TIMBANGAN'!G:M,7)),"")</f>
        <v/>
      </c>
      <c r="J301" s="25" t="str">
        <f>IF(H301&lt;&gt;"",IFERROR(INDEX(DATABASE!$Z$19:$Z$38,MATCH(DATEVALUE(H301),DATABASE!$AA$19:$AA$38,0)),INDEX(DATABASE!$Z$12:$Z$18,MATCH(WEEKDAY(H301,2),DATABASE!$AA$12:$AA$18,0))),"")</f>
        <v/>
      </c>
      <c r="K301" s="25" t="str">
        <f>IF('DATA ACCURATE'!V304&lt;&gt;"",'DATA ACCURATE'!V304,"")</f>
        <v/>
      </c>
      <c r="L301" s="80" t="str">
        <f>IF($H301="","",IF(OR($J301="LIBUR",AND($L300="LIBUR",$O300=$O301)),"LIBUR",IF(AND(OR($L300="LUAR JAM KERJA 1",$L300="LUAR JAM KERJA 2"),OR(OR(AND($H300=$H301,AND(OR($I301&gt;DATABASE!$J$3,$I301&lt;DATABASE!$J$6),((DATEVALUE($H301)+$I301)-(DATEVALUE($H300)+$I300))&lt;DATABASE!$J$6)),AND($H300=$H301,$O300=$O301,OR($I301&gt;DATABASE!$J$6,$I301&lt;DATABASE!$J$3))),AND(($H301-$H300)=1,OR($I301&lt;DATABASE!$I$6,((DATEVALUE($H301)+$I301)-(DATEVALUE($H300)+$I300))&lt;DATABASE!$J$6))),$A301=$A300),"LUAR JAM KERJA 2",IF(AND(OR(WEEKDAY($H301,2)=1,WEEKDAY($H301,2)=2,WEEKDAY($H301,2)=3,WEEKDAY($H301,2)=4,WEEKDAY($H301,2)=5),$I301&lt;=DATABASE!$J$3,$I301&gt;=DATABASE!$I$3),"JAM KERJA",IF(AND(WEEKDAY($H301,2)=6,$I301&lt;=DATABASE!$J$4,$I301&gt;=DATABASE!$I$4),"JAM KERJA","LUAR JAM KERJA 1")))))</f>
        <v/>
      </c>
      <c r="M301" s="33" t="str">
        <f>IF('DATA ACCURATE'!T304&lt;&gt;"",IF('DATA ACCURATE'!T304&gt;100,'DATA ACCURATE'!T304/10,'DATA ACCURATE'!T304),"")</f>
        <v/>
      </c>
      <c r="N301" t="str">
        <f>IF(M301="","",IF(M301&lt;=DATABASE!$I$9,"LOKAL",IF(M301&lt;DATABASE!$J$9,"LUAR KOTA 1",IF($M301&gt;=DATABASE!$J$9,"LUAR KOTA 2",""))))</f>
        <v/>
      </c>
      <c r="O301" s="38" t="str">
        <f>IF('DATA ACCURATE'!L304&lt;&gt;"",'DATA ACCURATE'!L304,"")</f>
        <v/>
      </c>
      <c r="Q301" s="38">
        <f t="shared" si="28"/>
        <v>0</v>
      </c>
      <c r="R301" s="38">
        <f t="shared" si="28"/>
        <v>0</v>
      </c>
      <c r="S301" s="38">
        <f t="shared" si="28"/>
        <v>0</v>
      </c>
      <c r="T301" s="38">
        <f t="shared" si="28"/>
        <v>0</v>
      </c>
      <c r="U301" s="38">
        <f t="shared" si="29"/>
        <v>0</v>
      </c>
      <c r="V301" s="38">
        <f t="shared" si="29"/>
        <v>0</v>
      </c>
      <c r="W301" s="38">
        <f t="shared" si="29"/>
        <v>0</v>
      </c>
      <c r="X301" s="38">
        <f t="shared" si="30"/>
        <v>0</v>
      </c>
      <c r="Y301" s="38">
        <f t="shared" si="30"/>
        <v>0</v>
      </c>
      <c r="Z301" s="38">
        <f t="shared" si="30"/>
        <v>0</v>
      </c>
      <c r="AA301" s="38">
        <f t="shared" si="30"/>
        <v>0</v>
      </c>
      <c r="AB301" s="38">
        <f t="shared" si="31"/>
        <v>0</v>
      </c>
      <c r="AC301" s="38">
        <f t="shared" si="32"/>
        <v>0</v>
      </c>
      <c r="AD301" s="38" t="str">
        <f t="shared" si="33"/>
        <v>000000000000</v>
      </c>
    </row>
    <row r="302" spans="1:30">
      <c r="A302" s="9" t="str">
        <f>IF('DATA ACCURATE'!A305&lt;&gt;"",'DATA ACCURATE'!A305,"")</f>
        <v/>
      </c>
      <c r="B302" s="9" t="str">
        <f>IF('DATA ACCURATE'!D305&lt;&gt;"",'DATA ACCURATE'!D305,"")</f>
        <v/>
      </c>
      <c r="C302" s="38" t="str">
        <f>IF($AD302="000000000000","",INDEX(DATABASE!$W$12:$W$71,MATCH($AD302,DATABASE!$V$12:$V$71,0)))</f>
        <v/>
      </c>
      <c r="D302" s="34" t="str">
        <f>IF(C302="","",IF(E302="",INDEX(DATABASE!$AF$13:$AF$62,MATCH($C302,DATABASE!$AC$13:$AC$62,0)),IF(E302="2x D11",INDEX(DATABASE!$AF$13:$AF$62,MATCH($C302,DATABASE!$AC$13:$AC$62,0))+2*DATABASE!$AF$62,IF(E302="3x D11",INDEX(DATABASE!$AF$13:$AF$62,MATCH($C302,DATABASE!$AC$13:$AC$62,0))+3*DATABASE!$AF$62,""))))</f>
        <v/>
      </c>
      <c r="E302" s="38" t="str">
        <f>IF(AND($K302="Y",$G302&lt;&gt;"UNYIL",$F302&lt;DATABASE!$O$8),"2x D11",IF(AND($K302="Y",$G302&lt;&gt;"UNYIL",$F302&gt;=DATABASE!$O$8),"3x D11",""))</f>
        <v/>
      </c>
      <c r="F302" s="9" t="str">
        <f>IF('DATA ACCURATE'!N305&lt;&gt;"",'DATA ACCURATE'!N305,"")</f>
        <v/>
      </c>
      <c r="G302" t="str">
        <f>IF(F302="","",IF(F302&lt;=DATABASE!$I$8,"UNYIL",IF(F302&lt;=DATABASE!$J$8,"KECIL",IF(F302&lt;DATABASE!$K$8,"TANGGUNG",IF(F302&gt;=DATABASE!$K$8,"BESAR","")))))</f>
        <v/>
      </c>
      <c r="H302" s="16" t="str">
        <f>IF('DATA ACCURATE'!J305&lt;&gt;"",'DATA ACCURATE'!J305,"")</f>
        <v/>
      </c>
      <c r="I302" s="35" t="str">
        <f>IF(B302&lt;&gt;"",IFERROR(VLOOKUP(B302,'DATA TIMBANGAN'!G:M,7,FALSE),VLOOKUP(B302,'DATA TIMBANGAN'!G:M,7)),"")</f>
        <v/>
      </c>
      <c r="J302" s="25" t="str">
        <f>IF(H302&lt;&gt;"",IFERROR(INDEX(DATABASE!$Z$19:$Z$38,MATCH(DATEVALUE(H302),DATABASE!$AA$19:$AA$38,0)),INDEX(DATABASE!$Z$12:$Z$18,MATCH(WEEKDAY(H302,2),DATABASE!$AA$12:$AA$18,0))),"")</f>
        <v/>
      </c>
      <c r="K302" s="25" t="str">
        <f>IF('DATA ACCURATE'!V305&lt;&gt;"",'DATA ACCURATE'!V305,"")</f>
        <v/>
      </c>
      <c r="L302" s="80" t="str">
        <f>IF($H302="","",IF(OR($J302="LIBUR",AND($L301="LIBUR",$O301=$O302)),"LIBUR",IF(AND(OR($L301="LUAR JAM KERJA 1",$L301="LUAR JAM KERJA 2"),OR(OR(AND($H301=$H302,AND(OR($I302&gt;DATABASE!$J$3,$I302&lt;DATABASE!$J$6),((DATEVALUE($H302)+$I302)-(DATEVALUE($H301)+$I301))&lt;DATABASE!$J$6)),AND($H301=$H302,$O301=$O302,OR($I302&gt;DATABASE!$J$6,$I302&lt;DATABASE!$J$3))),AND(($H302-$H301)=1,OR($I302&lt;DATABASE!$I$6,((DATEVALUE($H302)+$I302)-(DATEVALUE($H301)+$I301))&lt;DATABASE!$J$6))),$A302=$A301),"LUAR JAM KERJA 2",IF(AND(OR(WEEKDAY($H302,2)=1,WEEKDAY($H302,2)=2,WEEKDAY($H302,2)=3,WEEKDAY($H302,2)=4,WEEKDAY($H302,2)=5),$I302&lt;=DATABASE!$J$3,$I302&gt;=DATABASE!$I$3),"JAM KERJA",IF(AND(WEEKDAY($H302,2)=6,$I302&lt;=DATABASE!$J$4,$I302&gt;=DATABASE!$I$4),"JAM KERJA","LUAR JAM KERJA 1")))))</f>
        <v/>
      </c>
      <c r="M302" s="33" t="str">
        <f>IF('DATA ACCURATE'!T305&lt;&gt;"",IF('DATA ACCURATE'!T305&gt;100,'DATA ACCURATE'!T305/10,'DATA ACCURATE'!T305),"")</f>
        <v/>
      </c>
      <c r="N302" t="str">
        <f>IF(M302="","",IF(M302&lt;=DATABASE!$I$9,"LOKAL",IF(M302&lt;DATABASE!$J$9,"LUAR KOTA 1",IF($M302&gt;=DATABASE!$J$9,"LUAR KOTA 2",""))))</f>
        <v/>
      </c>
      <c r="O302" s="38" t="str">
        <f>IF('DATA ACCURATE'!L305&lt;&gt;"",'DATA ACCURATE'!L305,"")</f>
        <v/>
      </c>
      <c r="Q302" s="38">
        <f t="shared" si="28"/>
        <v>0</v>
      </c>
      <c r="R302" s="38">
        <f t="shared" si="28"/>
        <v>0</v>
      </c>
      <c r="S302" s="38">
        <f t="shared" si="28"/>
        <v>0</v>
      </c>
      <c r="T302" s="38">
        <f t="shared" si="28"/>
        <v>0</v>
      </c>
      <c r="U302" s="38">
        <f t="shared" si="29"/>
        <v>0</v>
      </c>
      <c r="V302" s="38">
        <f t="shared" si="29"/>
        <v>0</v>
      </c>
      <c r="W302" s="38">
        <f t="shared" si="29"/>
        <v>0</v>
      </c>
      <c r="X302" s="38">
        <f t="shared" si="30"/>
        <v>0</v>
      </c>
      <c r="Y302" s="38">
        <f t="shared" si="30"/>
        <v>0</v>
      </c>
      <c r="Z302" s="38">
        <f t="shared" si="30"/>
        <v>0</v>
      </c>
      <c r="AA302" s="38">
        <f t="shared" si="30"/>
        <v>0</v>
      </c>
      <c r="AB302" s="38">
        <f t="shared" si="31"/>
        <v>0</v>
      </c>
      <c r="AC302" s="38">
        <f t="shared" si="32"/>
        <v>0</v>
      </c>
      <c r="AD302" s="38" t="str">
        <f t="shared" si="33"/>
        <v>000000000000</v>
      </c>
    </row>
    <row r="303" spans="1:30">
      <c r="A303" s="9" t="str">
        <f>IF('DATA ACCURATE'!A306&lt;&gt;"",'DATA ACCURATE'!A306,"")</f>
        <v/>
      </c>
      <c r="B303" s="9" t="str">
        <f>IF('DATA ACCURATE'!D306&lt;&gt;"",'DATA ACCURATE'!D306,"")</f>
        <v/>
      </c>
      <c r="C303" s="38" t="str">
        <f>IF($AD303="000000000000","",INDEX(DATABASE!$W$12:$W$71,MATCH($AD303,DATABASE!$V$12:$V$71,0)))</f>
        <v/>
      </c>
      <c r="D303" s="34" t="str">
        <f>IF(C303="","",IF(E303="",INDEX(DATABASE!$AF$13:$AF$62,MATCH($C303,DATABASE!$AC$13:$AC$62,0)),IF(E303="2x D11",INDEX(DATABASE!$AF$13:$AF$62,MATCH($C303,DATABASE!$AC$13:$AC$62,0))+2*DATABASE!$AF$62,IF(E303="3x D11",INDEX(DATABASE!$AF$13:$AF$62,MATCH($C303,DATABASE!$AC$13:$AC$62,0))+3*DATABASE!$AF$62,""))))</f>
        <v/>
      </c>
      <c r="E303" s="38" t="str">
        <f>IF(AND($K303="Y",$G303&lt;&gt;"UNYIL",$F303&lt;DATABASE!$O$8),"2x D11",IF(AND($K303="Y",$G303&lt;&gt;"UNYIL",$F303&gt;=DATABASE!$O$8),"3x D11",""))</f>
        <v/>
      </c>
      <c r="F303" s="9" t="str">
        <f>IF('DATA ACCURATE'!N306&lt;&gt;"",'DATA ACCURATE'!N306,"")</f>
        <v/>
      </c>
      <c r="G303" t="str">
        <f>IF(F303="","",IF(F303&lt;=DATABASE!$I$8,"UNYIL",IF(F303&lt;=DATABASE!$J$8,"KECIL",IF(F303&lt;DATABASE!$K$8,"TANGGUNG",IF(F303&gt;=DATABASE!$K$8,"BESAR","")))))</f>
        <v/>
      </c>
      <c r="H303" s="16" t="str">
        <f>IF('DATA ACCURATE'!J306&lt;&gt;"",'DATA ACCURATE'!J306,"")</f>
        <v/>
      </c>
      <c r="I303" s="35" t="str">
        <f>IF(B303&lt;&gt;"",IFERROR(VLOOKUP(B303,'DATA TIMBANGAN'!G:M,7,FALSE),VLOOKUP(B303,'DATA TIMBANGAN'!G:M,7)),"")</f>
        <v/>
      </c>
      <c r="J303" s="25" t="str">
        <f>IF(H303&lt;&gt;"",IFERROR(INDEX(DATABASE!$Z$19:$Z$38,MATCH(DATEVALUE(H303),DATABASE!$AA$19:$AA$38,0)),INDEX(DATABASE!$Z$12:$Z$18,MATCH(WEEKDAY(H303,2),DATABASE!$AA$12:$AA$18,0))),"")</f>
        <v/>
      </c>
      <c r="K303" s="25" t="str">
        <f>IF('DATA ACCURATE'!V306&lt;&gt;"",'DATA ACCURATE'!V306,"")</f>
        <v/>
      </c>
      <c r="L303" s="80" t="str">
        <f>IF($H303="","",IF(OR($J303="LIBUR",AND($L302="LIBUR",$O302=$O303)),"LIBUR",IF(AND(OR($L302="LUAR JAM KERJA 1",$L302="LUAR JAM KERJA 2"),OR(OR(AND($H302=$H303,AND(OR($I303&gt;DATABASE!$J$3,$I303&lt;DATABASE!$J$6),((DATEVALUE($H303)+$I303)-(DATEVALUE($H302)+$I302))&lt;DATABASE!$J$6)),AND($H302=$H303,$O302=$O303,OR($I303&gt;DATABASE!$J$6,$I303&lt;DATABASE!$J$3))),AND(($H303-$H302)=1,OR($I303&lt;DATABASE!$I$6,((DATEVALUE($H303)+$I303)-(DATEVALUE($H302)+$I302))&lt;DATABASE!$J$6))),$A303=$A302),"LUAR JAM KERJA 2",IF(AND(OR(WEEKDAY($H303,2)=1,WEEKDAY($H303,2)=2,WEEKDAY($H303,2)=3,WEEKDAY($H303,2)=4,WEEKDAY($H303,2)=5),$I303&lt;=DATABASE!$J$3,$I303&gt;=DATABASE!$I$3),"JAM KERJA",IF(AND(WEEKDAY($H303,2)=6,$I303&lt;=DATABASE!$J$4,$I303&gt;=DATABASE!$I$4),"JAM KERJA","LUAR JAM KERJA 1")))))</f>
        <v/>
      </c>
      <c r="M303" s="33" t="str">
        <f>IF('DATA ACCURATE'!T306&lt;&gt;"",IF('DATA ACCURATE'!T306&gt;100,'DATA ACCURATE'!T306/10,'DATA ACCURATE'!T306),"")</f>
        <v/>
      </c>
      <c r="N303" t="str">
        <f>IF(M303="","",IF(M303&lt;=DATABASE!$I$9,"LOKAL",IF(M303&lt;DATABASE!$J$9,"LUAR KOTA 1",IF($M303&gt;=DATABASE!$J$9,"LUAR KOTA 2",""))))</f>
        <v/>
      </c>
      <c r="O303" s="38" t="str">
        <f>IF('DATA ACCURATE'!L306&lt;&gt;"",'DATA ACCURATE'!L306,"")</f>
        <v/>
      </c>
      <c r="Q303" s="38">
        <f t="shared" si="28"/>
        <v>0</v>
      </c>
      <c r="R303" s="38">
        <f t="shared" si="28"/>
        <v>0</v>
      </c>
      <c r="S303" s="38">
        <f t="shared" si="28"/>
        <v>0</v>
      </c>
      <c r="T303" s="38">
        <f t="shared" si="28"/>
        <v>0</v>
      </c>
      <c r="U303" s="38">
        <f t="shared" si="29"/>
        <v>0</v>
      </c>
      <c r="V303" s="38">
        <f t="shared" si="29"/>
        <v>0</v>
      </c>
      <c r="W303" s="38">
        <f t="shared" si="29"/>
        <v>0</v>
      </c>
      <c r="X303" s="38">
        <f t="shared" si="30"/>
        <v>0</v>
      </c>
      <c r="Y303" s="38">
        <f t="shared" si="30"/>
        <v>0</v>
      </c>
      <c r="Z303" s="38">
        <f t="shared" si="30"/>
        <v>0</v>
      </c>
      <c r="AA303" s="38">
        <f t="shared" si="30"/>
        <v>0</v>
      </c>
      <c r="AB303" s="38">
        <f t="shared" si="31"/>
        <v>0</v>
      </c>
      <c r="AC303" s="38">
        <f t="shared" si="32"/>
        <v>0</v>
      </c>
      <c r="AD303" s="38" t="str">
        <f t="shared" si="33"/>
        <v>000000000000</v>
      </c>
    </row>
    <row r="304" spans="1:30">
      <c r="A304" s="9" t="str">
        <f>IF('DATA ACCURATE'!A307&lt;&gt;"",'DATA ACCURATE'!A307,"")</f>
        <v/>
      </c>
      <c r="B304" s="9" t="str">
        <f>IF('DATA ACCURATE'!D307&lt;&gt;"",'DATA ACCURATE'!D307,"")</f>
        <v/>
      </c>
      <c r="C304" s="38" t="str">
        <f>IF($AD304="000000000000","",INDEX(DATABASE!$W$12:$W$71,MATCH($AD304,DATABASE!$V$12:$V$71,0)))</f>
        <v/>
      </c>
      <c r="D304" s="34" t="str">
        <f>IF(C304="","",IF(E304="",INDEX(DATABASE!$AF$13:$AF$62,MATCH($C304,DATABASE!$AC$13:$AC$62,0)),IF(E304="2x D11",INDEX(DATABASE!$AF$13:$AF$62,MATCH($C304,DATABASE!$AC$13:$AC$62,0))+2*DATABASE!$AF$62,IF(E304="3x D11",INDEX(DATABASE!$AF$13:$AF$62,MATCH($C304,DATABASE!$AC$13:$AC$62,0))+3*DATABASE!$AF$62,""))))</f>
        <v/>
      </c>
      <c r="E304" s="38" t="str">
        <f>IF(AND($K304="Y",$G304&lt;&gt;"UNYIL",$F304&lt;DATABASE!$O$8),"2x D11",IF(AND($K304="Y",$G304&lt;&gt;"UNYIL",$F304&gt;=DATABASE!$O$8),"3x D11",""))</f>
        <v/>
      </c>
      <c r="F304" s="9" t="str">
        <f>IF('DATA ACCURATE'!N307&lt;&gt;"",'DATA ACCURATE'!N307,"")</f>
        <v/>
      </c>
      <c r="G304" t="str">
        <f>IF(F304="","",IF(F304&lt;=DATABASE!$I$8,"UNYIL",IF(F304&lt;=DATABASE!$J$8,"KECIL",IF(F304&lt;DATABASE!$K$8,"TANGGUNG",IF(F304&gt;=DATABASE!$K$8,"BESAR","")))))</f>
        <v/>
      </c>
      <c r="H304" s="16" t="str">
        <f>IF('DATA ACCURATE'!J307&lt;&gt;"",'DATA ACCURATE'!J307,"")</f>
        <v/>
      </c>
      <c r="I304" s="35" t="str">
        <f>IF(B304&lt;&gt;"",IFERROR(VLOOKUP(B304,'DATA TIMBANGAN'!G:M,7,FALSE),VLOOKUP(B304,'DATA TIMBANGAN'!G:M,7)),"")</f>
        <v/>
      </c>
      <c r="J304" s="25" t="str">
        <f>IF(H304&lt;&gt;"",IFERROR(INDEX(DATABASE!$Z$19:$Z$38,MATCH(DATEVALUE(H304),DATABASE!$AA$19:$AA$38,0)),INDEX(DATABASE!$Z$12:$Z$18,MATCH(WEEKDAY(H304,2),DATABASE!$AA$12:$AA$18,0))),"")</f>
        <v/>
      </c>
      <c r="K304" s="25" t="str">
        <f>IF('DATA ACCURATE'!V307&lt;&gt;"",'DATA ACCURATE'!V307,"")</f>
        <v/>
      </c>
      <c r="L304" s="80" t="str">
        <f>IF($H304="","",IF(OR($J304="LIBUR",AND($L303="LIBUR",$O303=$O304)),"LIBUR",IF(AND(OR($L303="LUAR JAM KERJA 1",$L303="LUAR JAM KERJA 2"),OR(OR(AND($H303=$H304,AND(OR($I304&gt;DATABASE!$J$3,$I304&lt;DATABASE!$J$6),((DATEVALUE($H304)+$I304)-(DATEVALUE($H303)+$I303))&lt;DATABASE!$J$6)),AND($H303=$H304,$O303=$O304,OR($I304&gt;DATABASE!$J$6,$I304&lt;DATABASE!$J$3))),AND(($H304-$H303)=1,OR($I304&lt;DATABASE!$I$6,((DATEVALUE($H304)+$I304)-(DATEVALUE($H303)+$I303))&lt;DATABASE!$J$6))),$A304=$A303),"LUAR JAM KERJA 2",IF(AND(OR(WEEKDAY($H304,2)=1,WEEKDAY($H304,2)=2,WEEKDAY($H304,2)=3,WEEKDAY($H304,2)=4,WEEKDAY($H304,2)=5),$I304&lt;=DATABASE!$J$3,$I304&gt;=DATABASE!$I$3),"JAM KERJA",IF(AND(WEEKDAY($H304,2)=6,$I304&lt;=DATABASE!$J$4,$I304&gt;=DATABASE!$I$4),"JAM KERJA","LUAR JAM KERJA 1")))))</f>
        <v/>
      </c>
      <c r="M304" s="33" t="str">
        <f>IF('DATA ACCURATE'!T307&lt;&gt;"",IF('DATA ACCURATE'!T307&gt;100,'DATA ACCURATE'!T307/10,'DATA ACCURATE'!T307),"")</f>
        <v/>
      </c>
      <c r="N304" t="str">
        <f>IF(M304="","",IF(M304&lt;=DATABASE!$I$9,"LOKAL",IF(M304&lt;DATABASE!$J$9,"LUAR KOTA 1",IF($M304&gt;=DATABASE!$J$9,"LUAR KOTA 2",""))))</f>
        <v/>
      </c>
      <c r="O304" s="38" t="str">
        <f>IF('DATA ACCURATE'!L307&lt;&gt;"",'DATA ACCURATE'!L307,"")</f>
        <v/>
      </c>
      <c r="Q304" s="38">
        <f t="shared" si="28"/>
        <v>0</v>
      </c>
      <c r="R304" s="38">
        <f t="shared" si="28"/>
        <v>0</v>
      </c>
      <c r="S304" s="38">
        <f t="shared" si="28"/>
        <v>0</v>
      </c>
      <c r="T304" s="38">
        <f t="shared" si="28"/>
        <v>0</v>
      </c>
      <c r="U304" s="38">
        <f t="shared" si="29"/>
        <v>0</v>
      </c>
      <c r="V304" s="38">
        <f t="shared" si="29"/>
        <v>0</v>
      </c>
      <c r="W304" s="38">
        <f t="shared" si="29"/>
        <v>0</v>
      </c>
      <c r="X304" s="38">
        <f t="shared" si="30"/>
        <v>0</v>
      </c>
      <c r="Y304" s="38">
        <f t="shared" si="30"/>
        <v>0</v>
      </c>
      <c r="Z304" s="38">
        <f t="shared" si="30"/>
        <v>0</v>
      </c>
      <c r="AA304" s="38">
        <f t="shared" si="30"/>
        <v>0</v>
      </c>
      <c r="AB304" s="38">
        <f t="shared" si="31"/>
        <v>0</v>
      </c>
      <c r="AC304" s="38">
        <f t="shared" si="32"/>
        <v>0</v>
      </c>
      <c r="AD304" s="38" t="str">
        <f t="shared" si="33"/>
        <v>000000000000</v>
      </c>
    </row>
    <row r="305" spans="1:30">
      <c r="A305" s="9" t="str">
        <f>IF('DATA ACCURATE'!A308&lt;&gt;"",'DATA ACCURATE'!A308,"")</f>
        <v/>
      </c>
      <c r="B305" s="9" t="str">
        <f>IF('DATA ACCURATE'!D308&lt;&gt;"",'DATA ACCURATE'!D308,"")</f>
        <v/>
      </c>
      <c r="C305" s="38" t="str">
        <f>IF($AD305="000000000000","",INDEX(DATABASE!$W$12:$W$71,MATCH($AD305,DATABASE!$V$12:$V$71,0)))</f>
        <v/>
      </c>
      <c r="D305" s="34" t="str">
        <f>IF(C305="","",IF(E305="",INDEX(DATABASE!$AF$13:$AF$62,MATCH($C305,DATABASE!$AC$13:$AC$62,0)),IF(E305="2x D11",INDEX(DATABASE!$AF$13:$AF$62,MATCH($C305,DATABASE!$AC$13:$AC$62,0))+2*DATABASE!$AF$62,IF(E305="3x D11",INDEX(DATABASE!$AF$13:$AF$62,MATCH($C305,DATABASE!$AC$13:$AC$62,0))+3*DATABASE!$AF$62,""))))</f>
        <v/>
      </c>
      <c r="E305" s="38" t="str">
        <f>IF(AND($K305="Y",$G305&lt;&gt;"UNYIL",$F305&lt;DATABASE!$O$8),"2x D11",IF(AND($K305="Y",$G305&lt;&gt;"UNYIL",$F305&gt;=DATABASE!$O$8),"3x D11",""))</f>
        <v/>
      </c>
      <c r="F305" s="9" t="str">
        <f>IF('DATA ACCURATE'!N308&lt;&gt;"",'DATA ACCURATE'!N308,"")</f>
        <v/>
      </c>
      <c r="G305" t="str">
        <f>IF(F305="","",IF(F305&lt;=DATABASE!$I$8,"UNYIL",IF(F305&lt;=DATABASE!$J$8,"KECIL",IF(F305&lt;DATABASE!$K$8,"TANGGUNG",IF(F305&gt;=DATABASE!$K$8,"BESAR","")))))</f>
        <v/>
      </c>
      <c r="H305" s="16" t="str">
        <f>IF('DATA ACCURATE'!J308&lt;&gt;"",'DATA ACCURATE'!J308,"")</f>
        <v/>
      </c>
      <c r="I305" s="35" t="str">
        <f>IF(B305&lt;&gt;"",IFERROR(VLOOKUP(B305,'DATA TIMBANGAN'!G:M,7,FALSE),VLOOKUP(B305,'DATA TIMBANGAN'!G:M,7)),"")</f>
        <v/>
      </c>
      <c r="J305" s="25" t="str">
        <f>IF(H305&lt;&gt;"",IFERROR(INDEX(DATABASE!$Z$19:$Z$38,MATCH(DATEVALUE(H305),DATABASE!$AA$19:$AA$38,0)),INDEX(DATABASE!$Z$12:$Z$18,MATCH(WEEKDAY(H305,2),DATABASE!$AA$12:$AA$18,0))),"")</f>
        <v/>
      </c>
      <c r="K305" s="25" t="str">
        <f>IF('DATA ACCURATE'!V308&lt;&gt;"",'DATA ACCURATE'!V308,"")</f>
        <v/>
      </c>
      <c r="L305" s="80" t="str">
        <f>IF($H305="","",IF(OR($J305="LIBUR",AND($L304="LIBUR",$O304=$O305)),"LIBUR",IF(AND(OR($L304="LUAR JAM KERJA 1",$L304="LUAR JAM KERJA 2"),OR(OR(AND($H304=$H305,AND(OR($I305&gt;DATABASE!$J$3,$I305&lt;DATABASE!$J$6),((DATEVALUE($H305)+$I305)-(DATEVALUE($H304)+$I304))&lt;DATABASE!$J$6)),AND($H304=$H305,$O304=$O305,OR($I305&gt;DATABASE!$J$6,$I305&lt;DATABASE!$J$3))),AND(($H305-$H304)=1,OR($I305&lt;DATABASE!$I$6,((DATEVALUE($H305)+$I305)-(DATEVALUE($H304)+$I304))&lt;DATABASE!$J$6))),$A305=$A304),"LUAR JAM KERJA 2",IF(AND(OR(WEEKDAY($H305,2)=1,WEEKDAY($H305,2)=2,WEEKDAY($H305,2)=3,WEEKDAY($H305,2)=4,WEEKDAY($H305,2)=5),$I305&lt;=DATABASE!$J$3,$I305&gt;=DATABASE!$I$3),"JAM KERJA",IF(AND(WEEKDAY($H305,2)=6,$I305&lt;=DATABASE!$J$4,$I305&gt;=DATABASE!$I$4),"JAM KERJA","LUAR JAM KERJA 1")))))</f>
        <v/>
      </c>
      <c r="M305" s="33" t="str">
        <f>IF('DATA ACCURATE'!T308&lt;&gt;"",IF('DATA ACCURATE'!T308&gt;100,'DATA ACCURATE'!T308/10,'DATA ACCURATE'!T308),"")</f>
        <v/>
      </c>
      <c r="N305" t="str">
        <f>IF(M305="","",IF(M305&lt;=DATABASE!$I$9,"LOKAL",IF(M305&lt;DATABASE!$J$9,"LUAR KOTA 1",IF($M305&gt;=DATABASE!$J$9,"LUAR KOTA 2",""))))</f>
        <v/>
      </c>
      <c r="O305" s="38" t="str">
        <f>IF('DATA ACCURATE'!L308&lt;&gt;"",'DATA ACCURATE'!L308,"")</f>
        <v/>
      </c>
      <c r="Q305" s="38">
        <f t="shared" si="28"/>
        <v>0</v>
      </c>
      <c r="R305" s="38">
        <f t="shared" si="28"/>
        <v>0</v>
      </c>
      <c r="S305" s="38">
        <f t="shared" si="28"/>
        <v>0</v>
      </c>
      <c r="T305" s="38">
        <f t="shared" si="28"/>
        <v>0</v>
      </c>
      <c r="U305" s="38">
        <f t="shared" si="29"/>
        <v>0</v>
      </c>
      <c r="V305" s="38">
        <f t="shared" si="29"/>
        <v>0</v>
      </c>
      <c r="W305" s="38">
        <f t="shared" si="29"/>
        <v>0</v>
      </c>
      <c r="X305" s="38">
        <f t="shared" si="30"/>
        <v>0</v>
      </c>
      <c r="Y305" s="38">
        <f t="shared" si="30"/>
        <v>0</v>
      </c>
      <c r="Z305" s="38">
        <f t="shared" si="30"/>
        <v>0</v>
      </c>
      <c r="AA305" s="38">
        <f t="shared" si="30"/>
        <v>0</v>
      </c>
      <c r="AB305" s="38">
        <f t="shared" si="31"/>
        <v>0</v>
      </c>
      <c r="AC305" s="38">
        <f t="shared" si="32"/>
        <v>0</v>
      </c>
      <c r="AD305" s="38" t="str">
        <f t="shared" si="33"/>
        <v>000000000000</v>
      </c>
    </row>
    <row r="306" spans="1:30">
      <c r="A306" s="9" t="str">
        <f>IF('DATA ACCURATE'!A309&lt;&gt;"",'DATA ACCURATE'!A309,"")</f>
        <v/>
      </c>
      <c r="B306" s="9" t="str">
        <f>IF('DATA ACCURATE'!D309&lt;&gt;"",'DATA ACCURATE'!D309,"")</f>
        <v/>
      </c>
      <c r="C306" s="38" t="str">
        <f>IF($AD306="000000000000","",INDEX(DATABASE!$W$12:$W$71,MATCH($AD306,DATABASE!$V$12:$V$71,0)))</f>
        <v/>
      </c>
      <c r="D306" s="34" t="str">
        <f>IF(C306="","",IF(E306="",INDEX(DATABASE!$AF$13:$AF$62,MATCH($C306,DATABASE!$AC$13:$AC$62,0)),IF(E306="2x D11",INDEX(DATABASE!$AF$13:$AF$62,MATCH($C306,DATABASE!$AC$13:$AC$62,0))+2*DATABASE!$AF$62,IF(E306="3x D11",INDEX(DATABASE!$AF$13:$AF$62,MATCH($C306,DATABASE!$AC$13:$AC$62,0))+3*DATABASE!$AF$62,""))))</f>
        <v/>
      </c>
      <c r="E306" s="38" t="str">
        <f>IF(AND($K306="Y",$G306&lt;&gt;"UNYIL",$F306&lt;DATABASE!$O$8),"2x D11",IF(AND($K306="Y",$G306&lt;&gt;"UNYIL",$F306&gt;=DATABASE!$O$8),"3x D11",""))</f>
        <v/>
      </c>
      <c r="F306" s="9" t="str">
        <f>IF('DATA ACCURATE'!N309&lt;&gt;"",'DATA ACCURATE'!N309,"")</f>
        <v/>
      </c>
      <c r="G306" t="str">
        <f>IF(F306="","",IF(F306&lt;=DATABASE!$I$8,"UNYIL",IF(F306&lt;=DATABASE!$J$8,"KECIL",IF(F306&lt;DATABASE!$K$8,"TANGGUNG",IF(F306&gt;=DATABASE!$K$8,"BESAR","")))))</f>
        <v/>
      </c>
      <c r="H306" s="16" t="str">
        <f>IF('DATA ACCURATE'!J309&lt;&gt;"",'DATA ACCURATE'!J309,"")</f>
        <v/>
      </c>
      <c r="I306" s="35" t="str">
        <f>IF(B306&lt;&gt;"",IFERROR(VLOOKUP(B306,'DATA TIMBANGAN'!G:M,7,FALSE),VLOOKUP(B306,'DATA TIMBANGAN'!G:M,7)),"")</f>
        <v/>
      </c>
      <c r="J306" s="25" t="str">
        <f>IF(H306&lt;&gt;"",IFERROR(INDEX(DATABASE!$Z$19:$Z$38,MATCH(DATEVALUE(H306),DATABASE!$AA$19:$AA$38,0)),INDEX(DATABASE!$Z$12:$Z$18,MATCH(WEEKDAY(H306,2),DATABASE!$AA$12:$AA$18,0))),"")</f>
        <v/>
      </c>
      <c r="K306" s="25" t="str">
        <f>IF('DATA ACCURATE'!V309&lt;&gt;"",'DATA ACCURATE'!V309,"")</f>
        <v/>
      </c>
      <c r="L306" s="80" t="str">
        <f>IF($H306="","",IF(OR($J306="LIBUR",AND($L305="LIBUR",$O305=$O306)),"LIBUR",IF(AND(OR($L305="LUAR JAM KERJA 1",$L305="LUAR JAM KERJA 2"),OR(OR(AND($H305=$H306,AND(OR($I306&gt;DATABASE!$J$3,$I306&lt;DATABASE!$J$6),((DATEVALUE($H306)+$I306)-(DATEVALUE($H305)+$I305))&lt;DATABASE!$J$6)),AND($H305=$H306,$O305=$O306,OR($I306&gt;DATABASE!$J$6,$I306&lt;DATABASE!$J$3))),AND(($H306-$H305)=1,OR($I306&lt;DATABASE!$I$6,((DATEVALUE($H306)+$I306)-(DATEVALUE($H305)+$I305))&lt;DATABASE!$J$6))),$A306=$A305),"LUAR JAM KERJA 2",IF(AND(OR(WEEKDAY($H306,2)=1,WEEKDAY($H306,2)=2,WEEKDAY($H306,2)=3,WEEKDAY($H306,2)=4,WEEKDAY($H306,2)=5),$I306&lt;=DATABASE!$J$3,$I306&gt;=DATABASE!$I$3),"JAM KERJA",IF(AND(WEEKDAY($H306,2)=6,$I306&lt;=DATABASE!$J$4,$I306&gt;=DATABASE!$I$4),"JAM KERJA","LUAR JAM KERJA 1")))))</f>
        <v/>
      </c>
      <c r="M306" s="33" t="str">
        <f>IF('DATA ACCURATE'!T309&lt;&gt;"",IF('DATA ACCURATE'!T309&gt;100,'DATA ACCURATE'!T309/10,'DATA ACCURATE'!T309),"")</f>
        <v/>
      </c>
      <c r="N306" t="str">
        <f>IF(M306="","",IF(M306&lt;=DATABASE!$I$9,"LOKAL",IF(M306&lt;DATABASE!$J$9,"LUAR KOTA 1",IF($M306&gt;=DATABASE!$J$9,"LUAR KOTA 2",""))))</f>
        <v/>
      </c>
      <c r="O306" s="38" t="str">
        <f>IF('DATA ACCURATE'!L309&lt;&gt;"",'DATA ACCURATE'!L309,"")</f>
        <v/>
      </c>
      <c r="Q306" s="38">
        <f t="shared" si="28"/>
        <v>0</v>
      </c>
      <c r="R306" s="38">
        <f t="shared" si="28"/>
        <v>0</v>
      </c>
      <c r="S306" s="38">
        <f t="shared" si="28"/>
        <v>0</v>
      </c>
      <c r="T306" s="38">
        <f t="shared" si="28"/>
        <v>0</v>
      </c>
      <c r="U306" s="38">
        <f t="shared" si="29"/>
        <v>0</v>
      </c>
      <c r="V306" s="38">
        <f t="shared" si="29"/>
        <v>0</v>
      </c>
      <c r="W306" s="38">
        <f t="shared" si="29"/>
        <v>0</v>
      </c>
      <c r="X306" s="38">
        <f t="shared" si="30"/>
        <v>0</v>
      </c>
      <c r="Y306" s="38">
        <f t="shared" si="30"/>
        <v>0</v>
      </c>
      <c r="Z306" s="38">
        <f t="shared" si="30"/>
        <v>0</v>
      </c>
      <c r="AA306" s="38">
        <f t="shared" si="30"/>
        <v>0</v>
      </c>
      <c r="AB306" s="38">
        <f t="shared" si="31"/>
        <v>0</v>
      </c>
      <c r="AC306" s="38">
        <f t="shared" si="32"/>
        <v>0</v>
      </c>
      <c r="AD306" s="38" t="str">
        <f t="shared" si="33"/>
        <v>000000000000</v>
      </c>
    </row>
    <row r="307" spans="1:30">
      <c r="A307" s="9" t="str">
        <f>IF('DATA ACCURATE'!A310&lt;&gt;"",'DATA ACCURATE'!A310,"")</f>
        <v/>
      </c>
      <c r="B307" s="9" t="str">
        <f>IF('DATA ACCURATE'!D310&lt;&gt;"",'DATA ACCURATE'!D310,"")</f>
        <v/>
      </c>
      <c r="C307" s="38" t="str">
        <f>IF($AD307="000000000000","",INDEX(DATABASE!$W$12:$W$71,MATCH($AD307,DATABASE!$V$12:$V$71,0)))</f>
        <v/>
      </c>
      <c r="D307" s="34" t="str">
        <f>IF(C307="","",IF(E307="",INDEX(DATABASE!$AF$13:$AF$62,MATCH($C307,DATABASE!$AC$13:$AC$62,0)),IF(E307="2x D11",INDEX(DATABASE!$AF$13:$AF$62,MATCH($C307,DATABASE!$AC$13:$AC$62,0))+2*DATABASE!$AF$62,IF(E307="3x D11",INDEX(DATABASE!$AF$13:$AF$62,MATCH($C307,DATABASE!$AC$13:$AC$62,0))+3*DATABASE!$AF$62,""))))</f>
        <v/>
      </c>
      <c r="E307" s="38" t="str">
        <f>IF(AND($K307="Y",$G307&lt;&gt;"UNYIL",$F307&lt;DATABASE!$O$8),"2x D11",IF(AND($K307="Y",$G307&lt;&gt;"UNYIL",$F307&gt;=DATABASE!$O$8),"3x D11",""))</f>
        <v/>
      </c>
      <c r="F307" s="9" t="str">
        <f>IF('DATA ACCURATE'!N310&lt;&gt;"",'DATA ACCURATE'!N310,"")</f>
        <v/>
      </c>
      <c r="G307" t="str">
        <f>IF(F307="","",IF(F307&lt;=DATABASE!$I$8,"UNYIL",IF(F307&lt;=DATABASE!$J$8,"KECIL",IF(F307&lt;DATABASE!$K$8,"TANGGUNG",IF(F307&gt;=DATABASE!$K$8,"BESAR","")))))</f>
        <v/>
      </c>
      <c r="H307" s="16" t="str">
        <f>IF('DATA ACCURATE'!J310&lt;&gt;"",'DATA ACCURATE'!J310,"")</f>
        <v/>
      </c>
      <c r="I307" s="35" t="str">
        <f>IF(B307&lt;&gt;"",IFERROR(VLOOKUP(B307,'DATA TIMBANGAN'!G:M,7,FALSE),VLOOKUP(B307,'DATA TIMBANGAN'!G:M,7)),"")</f>
        <v/>
      </c>
      <c r="J307" s="25" t="str">
        <f>IF(H307&lt;&gt;"",IFERROR(INDEX(DATABASE!$Z$19:$Z$38,MATCH(DATEVALUE(H307),DATABASE!$AA$19:$AA$38,0)),INDEX(DATABASE!$Z$12:$Z$18,MATCH(WEEKDAY(H307,2),DATABASE!$AA$12:$AA$18,0))),"")</f>
        <v/>
      </c>
      <c r="K307" s="25" t="str">
        <f>IF('DATA ACCURATE'!V310&lt;&gt;"",'DATA ACCURATE'!V310,"")</f>
        <v/>
      </c>
      <c r="L307" s="80" t="str">
        <f>IF($H307="","",IF(OR($J307="LIBUR",AND($L306="LIBUR",$O306=$O307)),"LIBUR",IF(AND(OR($L306="LUAR JAM KERJA 1",$L306="LUAR JAM KERJA 2"),OR(OR(AND($H306=$H307,AND(OR($I307&gt;DATABASE!$J$3,$I307&lt;DATABASE!$J$6),((DATEVALUE($H307)+$I307)-(DATEVALUE($H306)+$I306))&lt;DATABASE!$J$6)),AND($H306=$H307,$O306=$O307,OR($I307&gt;DATABASE!$J$6,$I307&lt;DATABASE!$J$3))),AND(($H307-$H306)=1,OR($I307&lt;DATABASE!$I$6,((DATEVALUE($H307)+$I307)-(DATEVALUE($H306)+$I306))&lt;DATABASE!$J$6))),$A307=$A306),"LUAR JAM KERJA 2",IF(AND(OR(WEEKDAY($H307,2)=1,WEEKDAY($H307,2)=2,WEEKDAY($H307,2)=3,WEEKDAY($H307,2)=4,WEEKDAY($H307,2)=5),$I307&lt;=DATABASE!$J$3,$I307&gt;=DATABASE!$I$3),"JAM KERJA",IF(AND(WEEKDAY($H307,2)=6,$I307&lt;=DATABASE!$J$4,$I307&gt;=DATABASE!$I$4),"JAM KERJA","LUAR JAM KERJA 1")))))</f>
        <v/>
      </c>
      <c r="M307" s="33" t="str">
        <f>IF('DATA ACCURATE'!T310&lt;&gt;"",IF('DATA ACCURATE'!T310&gt;100,'DATA ACCURATE'!T310/10,'DATA ACCURATE'!T310),"")</f>
        <v/>
      </c>
      <c r="N307" t="str">
        <f>IF(M307="","",IF(M307&lt;=DATABASE!$I$9,"LOKAL",IF(M307&lt;DATABASE!$J$9,"LUAR KOTA 1",IF($M307&gt;=DATABASE!$J$9,"LUAR KOTA 2",""))))</f>
        <v/>
      </c>
      <c r="O307" s="38" t="str">
        <f>IF('DATA ACCURATE'!L310&lt;&gt;"",'DATA ACCURATE'!L310,"")</f>
        <v/>
      </c>
      <c r="Q307" s="38">
        <f t="shared" si="28"/>
        <v>0</v>
      </c>
      <c r="R307" s="38">
        <f t="shared" si="28"/>
        <v>0</v>
      </c>
      <c r="S307" s="38">
        <f t="shared" si="28"/>
        <v>0</v>
      </c>
      <c r="T307" s="38">
        <f t="shared" si="28"/>
        <v>0</v>
      </c>
      <c r="U307" s="38">
        <f t="shared" si="29"/>
        <v>0</v>
      </c>
      <c r="V307" s="38">
        <f t="shared" si="29"/>
        <v>0</v>
      </c>
      <c r="W307" s="38">
        <f t="shared" si="29"/>
        <v>0</v>
      </c>
      <c r="X307" s="38">
        <f t="shared" si="30"/>
        <v>0</v>
      </c>
      <c r="Y307" s="38">
        <f t="shared" si="30"/>
        <v>0</v>
      </c>
      <c r="Z307" s="38">
        <f t="shared" si="30"/>
        <v>0</v>
      </c>
      <c r="AA307" s="38">
        <f t="shared" si="30"/>
        <v>0</v>
      </c>
      <c r="AB307" s="38">
        <f t="shared" si="31"/>
        <v>0</v>
      </c>
      <c r="AC307" s="38">
        <f t="shared" si="32"/>
        <v>0</v>
      </c>
      <c r="AD307" s="38" t="str">
        <f t="shared" si="33"/>
        <v>000000000000</v>
      </c>
    </row>
    <row r="308" spans="1:30">
      <c r="A308" s="9" t="str">
        <f>IF('DATA ACCURATE'!A311&lt;&gt;"",'DATA ACCURATE'!A311,"")</f>
        <v/>
      </c>
      <c r="B308" s="9" t="str">
        <f>IF('DATA ACCURATE'!D311&lt;&gt;"",'DATA ACCURATE'!D311,"")</f>
        <v/>
      </c>
      <c r="C308" s="38" t="str">
        <f>IF($AD308="000000000000","",INDEX(DATABASE!$W$12:$W$71,MATCH($AD308,DATABASE!$V$12:$V$71,0)))</f>
        <v/>
      </c>
      <c r="D308" s="34" t="str">
        <f>IF(C308="","",IF(E308="",INDEX(DATABASE!$AF$13:$AF$62,MATCH($C308,DATABASE!$AC$13:$AC$62,0)),IF(E308="2x D11",INDEX(DATABASE!$AF$13:$AF$62,MATCH($C308,DATABASE!$AC$13:$AC$62,0))+2*DATABASE!$AF$62,IF(E308="3x D11",INDEX(DATABASE!$AF$13:$AF$62,MATCH($C308,DATABASE!$AC$13:$AC$62,0))+3*DATABASE!$AF$62,""))))</f>
        <v/>
      </c>
      <c r="E308" s="38" t="str">
        <f>IF(AND($K308="Y",$G308&lt;&gt;"UNYIL",$F308&lt;DATABASE!$O$8),"2x D11",IF(AND($K308="Y",$G308&lt;&gt;"UNYIL",$F308&gt;=DATABASE!$O$8),"3x D11",""))</f>
        <v/>
      </c>
      <c r="F308" s="9" t="str">
        <f>IF('DATA ACCURATE'!N311&lt;&gt;"",'DATA ACCURATE'!N311,"")</f>
        <v/>
      </c>
      <c r="G308" t="str">
        <f>IF(F308="","",IF(F308&lt;=DATABASE!$I$8,"UNYIL",IF(F308&lt;=DATABASE!$J$8,"KECIL",IF(F308&lt;DATABASE!$K$8,"TANGGUNG",IF(F308&gt;=DATABASE!$K$8,"BESAR","")))))</f>
        <v/>
      </c>
      <c r="H308" s="16" t="str">
        <f>IF('DATA ACCURATE'!J311&lt;&gt;"",'DATA ACCURATE'!J311,"")</f>
        <v/>
      </c>
      <c r="I308" s="35" t="str">
        <f>IF(B308&lt;&gt;"",IFERROR(VLOOKUP(B308,'DATA TIMBANGAN'!G:M,7,FALSE),VLOOKUP(B308,'DATA TIMBANGAN'!G:M,7)),"")</f>
        <v/>
      </c>
      <c r="J308" s="25" t="str">
        <f>IF(H308&lt;&gt;"",IFERROR(INDEX(DATABASE!$Z$19:$Z$38,MATCH(DATEVALUE(H308),DATABASE!$AA$19:$AA$38,0)),INDEX(DATABASE!$Z$12:$Z$18,MATCH(WEEKDAY(H308,2),DATABASE!$AA$12:$AA$18,0))),"")</f>
        <v/>
      </c>
      <c r="K308" s="25" t="str">
        <f>IF('DATA ACCURATE'!V311&lt;&gt;"",'DATA ACCURATE'!V311,"")</f>
        <v/>
      </c>
      <c r="L308" s="80" t="str">
        <f>IF($H308="","",IF(OR($J308="LIBUR",AND($L307="LIBUR",$O307=$O308)),"LIBUR",IF(AND(OR($L307="LUAR JAM KERJA 1",$L307="LUAR JAM KERJA 2"),OR(OR(AND($H307=$H308,AND(OR($I308&gt;DATABASE!$J$3,$I308&lt;DATABASE!$J$6),((DATEVALUE($H308)+$I308)-(DATEVALUE($H307)+$I307))&lt;DATABASE!$J$6)),AND($H307=$H308,$O307=$O308,OR($I308&gt;DATABASE!$J$6,$I308&lt;DATABASE!$J$3))),AND(($H308-$H307)=1,OR($I308&lt;DATABASE!$I$6,((DATEVALUE($H308)+$I308)-(DATEVALUE($H307)+$I307))&lt;DATABASE!$J$6))),$A308=$A307),"LUAR JAM KERJA 2",IF(AND(OR(WEEKDAY($H308,2)=1,WEEKDAY($H308,2)=2,WEEKDAY($H308,2)=3,WEEKDAY($H308,2)=4,WEEKDAY($H308,2)=5),$I308&lt;=DATABASE!$J$3,$I308&gt;=DATABASE!$I$3),"JAM KERJA",IF(AND(WEEKDAY($H308,2)=6,$I308&lt;=DATABASE!$J$4,$I308&gt;=DATABASE!$I$4),"JAM KERJA","LUAR JAM KERJA 1")))))</f>
        <v/>
      </c>
      <c r="M308" s="33" t="str">
        <f>IF('DATA ACCURATE'!T311&lt;&gt;"",IF('DATA ACCURATE'!T311&gt;100,'DATA ACCURATE'!T311/10,'DATA ACCURATE'!T311),"")</f>
        <v/>
      </c>
      <c r="N308" t="str">
        <f>IF(M308="","",IF(M308&lt;=DATABASE!$I$9,"LOKAL",IF(M308&lt;DATABASE!$J$9,"LUAR KOTA 1",IF($M308&gt;=DATABASE!$J$9,"LUAR KOTA 2",""))))</f>
        <v/>
      </c>
      <c r="O308" s="38" t="str">
        <f>IF('DATA ACCURATE'!L311&lt;&gt;"",'DATA ACCURATE'!L311,"")</f>
        <v/>
      </c>
      <c r="Q308" s="38">
        <f t="shared" si="28"/>
        <v>0</v>
      </c>
      <c r="R308" s="38">
        <f t="shared" si="28"/>
        <v>0</v>
      </c>
      <c r="S308" s="38">
        <f t="shared" si="28"/>
        <v>0</v>
      </c>
      <c r="T308" s="38">
        <f t="shared" si="28"/>
        <v>0</v>
      </c>
      <c r="U308" s="38">
        <f t="shared" si="29"/>
        <v>0</v>
      </c>
      <c r="V308" s="38">
        <f t="shared" si="29"/>
        <v>0</v>
      </c>
      <c r="W308" s="38">
        <f t="shared" si="29"/>
        <v>0</v>
      </c>
      <c r="X308" s="38">
        <f t="shared" si="30"/>
        <v>0</v>
      </c>
      <c r="Y308" s="38">
        <f t="shared" si="30"/>
        <v>0</v>
      </c>
      <c r="Z308" s="38">
        <f t="shared" si="30"/>
        <v>0</v>
      </c>
      <c r="AA308" s="38">
        <f t="shared" si="30"/>
        <v>0</v>
      </c>
      <c r="AB308" s="38">
        <f t="shared" si="31"/>
        <v>0</v>
      </c>
      <c r="AC308" s="38">
        <f t="shared" si="32"/>
        <v>0</v>
      </c>
      <c r="AD308" s="38" t="str">
        <f t="shared" si="33"/>
        <v>000000000000</v>
      </c>
    </row>
    <row r="309" spans="1:30">
      <c r="A309" s="9" t="str">
        <f>IF('DATA ACCURATE'!A312&lt;&gt;"",'DATA ACCURATE'!A312,"")</f>
        <v/>
      </c>
      <c r="B309" s="9" t="str">
        <f>IF('DATA ACCURATE'!D312&lt;&gt;"",'DATA ACCURATE'!D312,"")</f>
        <v/>
      </c>
      <c r="C309" s="38" t="str">
        <f>IF($AD309="000000000000","",INDEX(DATABASE!$W$12:$W$71,MATCH($AD309,DATABASE!$V$12:$V$71,0)))</f>
        <v/>
      </c>
      <c r="D309" s="34" t="str">
        <f>IF(C309="","",IF(E309="",INDEX(DATABASE!$AF$13:$AF$62,MATCH($C309,DATABASE!$AC$13:$AC$62,0)),IF(E309="2x D11",INDEX(DATABASE!$AF$13:$AF$62,MATCH($C309,DATABASE!$AC$13:$AC$62,0))+2*DATABASE!$AF$62,IF(E309="3x D11",INDEX(DATABASE!$AF$13:$AF$62,MATCH($C309,DATABASE!$AC$13:$AC$62,0))+3*DATABASE!$AF$62,""))))</f>
        <v/>
      </c>
      <c r="E309" s="38" t="str">
        <f>IF(AND($K309="Y",$G309&lt;&gt;"UNYIL",$F309&lt;DATABASE!$O$8),"2x D11",IF(AND($K309="Y",$G309&lt;&gt;"UNYIL",$F309&gt;=DATABASE!$O$8),"3x D11",""))</f>
        <v/>
      </c>
      <c r="F309" s="9" t="str">
        <f>IF('DATA ACCURATE'!N312&lt;&gt;"",'DATA ACCURATE'!N312,"")</f>
        <v/>
      </c>
      <c r="G309" t="str">
        <f>IF(F309="","",IF(F309&lt;=DATABASE!$I$8,"UNYIL",IF(F309&lt;=DATABASE!$J$8,"KECIL",IF(F309&lt;DATABASE!$K$8,"TANGGUNG",IF(F309&gt;=DATABASE!$K$8,"BESAR","")))))</f>
        <v/>
      </c>
      <c r="H309" s="16" t="str">
        <f>IF('DATA ACCURATE'!J312&lt;&gt;"",'DATA ACCURATE'!J312,"")</f>
        <v/>
      </c>
      <c r="I309" s="35" t="str">
        <f>IF(B309&lt;&gt;"",IFERROR(VLOOKUP(B309,'DATA TIMBANGAN'!G:M,7,FALSE),VLOOKUP(B309,'DATA TIMBANGAN'!G:M,7)),"")</f>
        <v/>
      </c>
      <c r="J309" s="25" t="str">
        <f>IF(H309&lt;&gt;"",IFERROR(INDEX(DATABASE!$Z$19:$Z$38,MATCH(DATEVALUE(H309),DATABASE!$AA$19:$AA$38,0)),INDEX(DATABASE!$Z$12:$Z$18,MATCH(WEEKDAY(H309,2),DATABASE!$AA$12:$AA$18,0))),"")</f>
        <v/>
      </c>
      <c r="K309" s="25" t="str">
        <f>IF('DATA ACCURATE'!V312&lt;&gt;"",'DATA ACCURATE'!V312,"")</f>
        <v/>
      </c>
      <c r="L309" s="80" t="str">
        <f>IF($H309="","",IF(OR($J309="LIBUR",AND($L308="LIBUR",$O308=$O309)),"LIBUR",IF(AND(OR($L308="LUAR JAM KERJA 1",$L308="LUAR JAM KERJA 2"),OR(OR(AND($H308=$H309,AND(OR($I309&gt;DATABASE!$J$3,$I309&lt;DATABASE!$J$6),((DATEVALUE($H309)+$I309)-(DATEVALUE($H308)+$I308))&lt;DATABASE!$J$6)),AND($H308=$H309,$O308=$O309,OR($I309&gt;DATABASE!$J$6,$I309&lt;DATABASE!$J$3))),AND(($H309-$H308)=1,OR($I309&lt;DATABASE!$I$6,((DATEVALUE($H309)+$I309)-(DATEVALUE($H308)+$I308))&lt;DATABASE!$J$6))),$A309=$A308),"LUAR JAM KERJA 2",IF(AND(OR(WEEKDAY($H309,2)=1,WEEKDAY($H309,2)=2,WEEKDAY($H309,2)=3,WEEKDAY($H309,2)=4,WEEKDAY($H309,2)=5),$I309&lt;=DATABASE!$J$3,$I309&gt;=DATABASE!$I$3),"JAM KERJA",IF(AND(WEEKDAY($H309,2)=6,$I309&lt;=DATABASE!$J$4,$I309&gt;=DATABASE!$I$4),"JAM KERJA","LUAR JAM KERJA 1")))))</f>
        <v/>
      </c>
      <c r="M309" s="33" t="str">
        <f>IF('DATA ACCURATE'!T312&lt;&gt;"",IF('DATA ACCURATE'!T312&gt;100,'DATA ACCURATE'!T312/10,'DATA ACCURATE'!T312),"")</f>
        <v/>
      </c>
      <c r="N309" t="str">
        <f>IF(M309="","",IF(M309&lt;=DATABASE!$I$9,"LOKAL",IF(M309&lt;DATABASE!$J$9,"LUAR KOTA 1",IF($M309&gt;=DATABASE!$J$9,"LUAR KOTA 2",""))))</f>
        <v/>
      </c>
      <c r="O309" s="38" t="str">
        <f>IF('DATA ACCURATE'!L312&lt;&gt;"",'DATA ACCURATE'!L312,"")</f>
        <v/>
      </c>
      <c r="Q309" s="38">
        <f t="shared" si="28"/>
        <v>0</v>
      </c>
      <c r="R309" s="38">
        <f t="shared" si="28"/>
        <v>0</v>
      </c>
      <c r="S309" s="38">
        <f t="shared" si="28"/>
        <v>0</v>
      </c>
      <c r="T309" s="38">
        <f t="shared" si="28"/>
        <v>0</v>
      </c>
      <c r="U309" s="38">
        <f t="shared" si="29"/>
        <v>0</v>
      </c>
      <c r="V309" s="38">
        <f t="shared" si="29"/>
        <v>0</v>
      </c>
      <c r="W309" s="38">
        <f t="shared" si="29"/>
        <v>0</v>
      </c>
      <c r="X309" s="38">
        <f t="shared" si="30"/>
        <v>0</v>
      </c>
      <c r="Y309" s="38">
        <f t="shared" si="30"/>
        <v>0</v>
      </c>
      <c r="Z309" s="38">
        <f t="shared" si="30"/>
        <v>0</v>
      </c>
      <c r="AA309" s="38">
        <f t="shared" si="30"/>
        <v>0</v>
      </c>
      <c r="AB309" s="38">
        <f t="shared" si="31"/>
        <v>0</v>
      </c>
      <c r="AC309" s="38">
        <f t="shared" si="32"/>
        <v>0</v>
      </c>
      <c r="AD309" s="38" t="str">
        <f t="shared" si="33"/>
        <v>000000000000</v>
      </c>
    </row>
    <row r="310" spans="1:30">
      <c r="A310" s="9" t="str">
        <f>IF('DATA ACCURATE'!A313&lt;&gt;"",'DATA ACCURATE'!A313,"")</f>
        <v/>
      </c>
      <c r="B310" s="9" t="str">
        <f>IF('DATA ACCURATE'!D313&lt;&gt;"",'DATA ACCURATE'!D313,"")</f>
        <v/>
      </c>
      <c r="C310" s="38" t="str">
        <f>IF($AD310="000000000000","",INDEX(DATABASE!$W$12:$W$71,MATCH($AD310,DATABASE!$V$12:$V$71,0)))</f>
        <v/>
      </c>
      <c r="D310" s="34" t="str">
        <f>IF(C310="","",IF(E310="",INDEX(DATABASE!$AF$13:$AF$62,MATCH($C310,DATABASE!$AC$13:$AC$62,0)),IF(E310="2x D11",INDEX(DATABASE!$AF$13:$AF$62,MATCH($C310,DATABASE!$AC$13:$AC$62,0))+2*DATABASE!$AF$62,IF(E310="3x D11",INDEX(DATABASE!$AF$13:$AF$62,MATCH($C310,DATABASE!$AC$13:$AC$62,0))+3*DATABASE!$AF$62,""))))</f>
        <v/>
      </c>
      <c r="E310" s="38" t="str">
        <f>IF(AND($K310="Y",$G310&lt;&gt;"UNYIL",$F310&lt;DATABASE!$O$8),"2x D11",IF(AND($K310="Y",$G310&lt;&gt;"UNYIL",$F310&gt;=DATABASE!$O$8),"3x D11",""))</f>
        <v/>
      </c>
      <c r="F310" s="9" t="str">
        <f>IF('DATA ACCURATE'!N313&lt;&gt;"",'DATA ACCURATE'!N313,"")</f>
        <v/>
      </c>
      <c r="G310" t="str">
        <f>IF(F310="","",IF(F310&lt;=DATABASE!$I$8,"UNYIL",IF(F310&lt;=DATABASE!$J$8,"KECIL",IF(F310&lt;DATABASE!$K$8,"TANGGUNG",IF(F310&gt;=DATABASE!$K$8,"BESAR","")))))</f>
        <v/>
      </c>
      <c r="H310" s="16" t="str">
        <f>IF('DATA ACCURATE'!J313&lt;&gt;"",'DATA ACCURATE'!J313,"")</f>
        <v/>
      </c>
      <c r="I310" s="35" t="str">
        <f>IF(B310&lt;&gt;"",IFERROR(VLOOKUP(B310,'DATA TIMBANGAN'!G:M,7,FALSE),VLOOKUP(B310,'DATA TIMBANGAN'!G:M,7)),"")</f>
        <v/>
      </c>
      <c r="J310" s="25" t="str">
        <f>IF(H310&lt;&gt;"",IFERROR(INDEX(DATABASE!$Z$19:$Z$38,MATCH(DATEVALUE(H310),DATABASE!$AA$19:$AA$38,0)),INDEX(DATABASE!$Z$12:$Z$18,MATCH(WEEKDAY(H310,2),DATABASE!$AA$12:$AA$18,0))),"")</f>
        <v/>
      </c>
      <c r="K310" s="25" t="str">
        <f>IF('DATA ACCURATE'!V313&lt;&gt;"",'DATA ACCURATE'!V313,"")</f>
        <v/>
      </c>
      <c r="L310" s="80" t="str">
        <f>IF($H310="","",IF(OR($J310="LIBUR",AND($L309="LIBUR",$O309=$O310)),"LIBUR",IF(AND(OR($L309="LUAR JAM KERJA 1",$L309="LUAR JAM KERJA 2"),OR(OR(AND($H309=$H310,AND(OR($I310&gt;DATABASE!$J$3,$I310&lt;DATABASE!$J$6),((DATEVALUE($H310)+$I310)-(DATEVALUE($H309)+$I309))&lt;DATABASE!$J$6)),AND($H309=$H310,$O309=$O310,OR($I310&gt;DATABASE!$J$6,$I310&lt;DATABASE!$J$3))),AND(($H310-$H309)=1,OR($I310&lt;DATABASE!$I$6,((DATEVALUE($H310)+$I310)-(DATEVALUE($H309)+$I309))&lt;DATABASE!$J$6))),$A310=$A309),"LUAR JAM KERJA 2",IF(AND(OR(WEEKDAY($H310,2)=1,WEEKDAY($H310,2)=2,WEEKDAY($H310,2)=3,WEEKDAY($H310,2)=4,WEEKDAY($H310,2)=5),$I310&lt;=DATABASE!$J$3,$I310&gt;=DATABASE!$I$3),"JAM KERJA",IF(AND(WEEKDAY($H310,2)=6,$I310&lt;=DATABASE!$J$4,$I310&gt;=DATABASE!$I$4),"JAM KERJA","LUAR JAM KERJA 1")))))</f>
        <v/>
      </c>
      <c r="M310" s="33" t="str">
        <f>IF('DATA ACCURATE'!T313&lt;&gt;"",IF('DATA ACCURATE'!T313&gt;100,'DATA ACCURATE'!T313/10,'DATA ACCURATE'!T313),"")</f>
        <v/>
      </c>
      <c r="N310" t="str">
        <f>IF(M310="","",IF(M310&lt;=DATABASE!$I$9,"LOKAL",IF(M310&lt;DATABASE!$J$9,"LUAR KOTA 1",IF($M310&gt;=DATABASE!$J$9,"LUAR KOTA 2",""))))</f>
        <v/>
      </c>
      <c r="O310" s="38" t="str">
        <f>IF('DATA ACCURATE'!L313&lt;&gt;"",'DATA ACCURATE'!L313,"")</f>
        <v/>
      </c>
      <c r="Q310" s="38">
        <f t="shared" si="28"/>
        <v>0</v>
      </c>
      <c r="R310" s="38">
        <f t="shared" si="28"/>
        <v>0</v>
      </c>
      <c r="S310" s="38">
        <f t="shared" si="28"/>
        <v>0</v>
      </c>
      <c r="T310" s="38">
        <f t="shared" si="28"/>
        <v>0</v>
      </c>
      <c r="U310" s="38">
        <f t="shared" si="29"/>
        <v>0</v>
      </c>
      <c r="V310" s="38">
        <f t="shared" si="29"/>
        <v>0</v>
      </c>
      <c r="W310" s="38">
        <f t="shared" si="29"/>
        <v>0</v>
      </c>
      <c r="X310" s="38">
        <f t="shared" si="30"/>
        <v>0</v>
      </c>
      <c r="Y310" s="38">
        <f t="shared" si="30"/>
        <v>0</v>
      </c>
      <c r="Z310" s="38">
        <f t="shared" si="30"/>
        <v>0</v>
      </c>
      <c r="AA310" s="38">
        <f t="shared" si="30"/>
        <v>0</v>
      </c>
      <c r="AB310" s="38">
        <f t="shared" si="31"/>
        <v>0</v>
      </c>
      <c r="AC310" s="38">
        <f t="shared" si="32"/>
        <v>0</v>
      </c>
      <c r="AD310" s="38" t="str">
        <f t="shared" si="33"/>
        <v>000000000000</v>
      </c>
    </row>
    <row r="311" spans="1:30">
      <c r="A311" s="9" t="str">
        <f>IF('DATA ACCURATE'!A314&lt;&gt;"",'DATA ACCURATE'!A314,"")</f>
        <v/>
      </c>
      <c r="B311" s="9" t="str">
        <f>IF('DATA ACCURATE'!D314&lt;&gt;"",'DATA ACCURATE'!D314,"")</f>
        <v/>
      </c>
      <c r="C311" s="38" t="str">
        <f>IF($AD311="000000000000","",INDEX(DATABASE!$W$12:$W$71,MATCH($AD311,DATABASE!$V$12:$V$71,0)))</f>
        <v/>
      </c>
      <c r="D311" s="34" t="str">
        <f>IF(C311="","",IF(E311="",INDEX(DATABASE!$AF$13:$AF$62,MATCH($C311,DATABASE!$AC$13:$AC$62,0)),IF(E311="2x D11",INDEX(DATABASE!$AF$13:$AF$62,MATCH($C311,DATABASE!$AC$13:$AC$62,0))+2*DATABASE!$AF$62,IF(E311="3x D11",INDEX(DATABASE!$AF$13:$AF$62,MATCH($C311,DATABASE!$AC$13:$AC$62,0))+3*DATABASE!$AF$62,""))))</f>
        <v/>
      </c>
      <c r="E311" s="38" t="str">
        <f>IF(AND($K311="Y",$G311&lt;&gt;"UNYIL",$F311&lt;DATABASE!$O$8),"2x D11",IF(AND($K311="Y",$G311&lt;&gt;"UNYIL",$F311&gt;=DATABASE!$O$8),"3x D11",""))</f>
        <v/>
      </c>
      <c r="F311" s="9" t="str">
        <f>IF('DATA ACCURATE'!N314&lt;&gt;"",'DATA ACCURATE'!N314,"")</f>
        <v/>
      </c>
      <c r="G311" t="str">
        <f>IF(F311="","",IF(F311&lt;=DATABASE!$I$8,"UNYIL",IF(F311&lt;=DATABASE!$J$8,"KECIL",IF(F311&lt;DATABASE!$K$8,"TANGGUNG",IF(F311&gt;=DATABASE!$K$8,"BESAR","")))))</f>
        <v/>
      </c>
      <c r="H311" s="16" t="str">
        <f>IF('DATA ACCURATE'!J314&lt;&gt;"",'DATA ACCURATE'!J314,"")</f>
        <v/>
      </c>
      <c r="I311" s="35" t="str">
        <f>IF(B311&lt;&gt;"",IFERROR(VLOOKUP(B311,'DATA TIMBANGAN'!G:M,7,FALSE),VLOOKUP(B311,'DATA TIMBANGAN'!G:M,7)),"")</f>
        <v/>
      </c>
      <c r="J311" s="25" t="str">
        <f>IF(H311&lt;&gt;"",IFERROR(INDEX(DATABASE!$Z$19:$Z$38,MATCH(DATEVALUE(H311),DATABASE!$AA$19:$AA$38,0)),INDEX(DATABASE!$Z$12:$Z$18,MATCH(WEEKDAY(H311,2),DATABASE!$AA$12:$AA$18,0))),"")</f>
        <v/>
      </c>
      <c r="K311" s="25" t="str">
        <f>IF('DATA ACCURATE'!V314&lt;&gt;"",'DATA ACCURATE'!V314,"")</f>
        <v/>
      </c>
      <c r="L311" s="80" t="str">
        <f>IF($H311="","",IF(OR($J311="LIBUR",AND($L310="LIBUR",$O310=$O311)),"LIBUR",IF(AND(OR($L310="LUAR JAM KERJA 1",$L310="LUAR JAM KERJA 2"),OR(OR(AND($H310=$H311,AND(OR($I311&gt;DATABASE!$J$3,$I311&lt;DATABASE!$J$6),((DATEVALUE($H311)+$I311)-(DATEVALUE($H310)+$I310))&lt;DATABASE!$J$6)),AND($H310=$H311,$O310=$O311,OR($I311&gt;DATABASE!$J$6,$I311&lt;DATABASE!$J$3))),AND(($H311-$H310)=1,OR($I311&lt;DATABASE!$I$6,((DATEVALUE($H311)+$I311)-(DATEVALUE($H310)+$I310))&lt;DATABASE!$J$6))),$A311=$A310),"LUAR JAM KERJA 2",IF(AND(OR(WEEKDAY($H311,2)=1,WEEKDAY($H311,2)=2,WEEKDAY($H311,2)=3,WEEKDAY($H311,2)=4,WEEKDAY($H311,2)=5),$I311&lt;=DATABASE!$J$3,$I311&gt;=DATABASE!$I$3),"JAM KERJA",IF(AND(WEEKDAY($H311,2)=6,$I311&lt;=DATABASE!$J$4,$I311&gt;=DATABASE!$I$4),"JAM KERJA","LUAR JAM KERJA 1")))))</f>
        <v/>
      </c>
      <c r="M311" s="33" t="str">
        <f>IF('DATA ACCURATE'!T314&lt;&gt;"",IF('DATA ACCURATE'!T314&gt;100,'DATA ACCURATE'!T314/10,'DATA ACCURATE'!T314),"")</f>
        <v/>
      </c>
      <c r="N311" t="str">
        <f>IF(M311="","",IF(M311&lt;=DATABASE!$I$9,"LOKAL",IF(M311&lt;DATABASE!$J$9,"LUAR KOTA 1",IF($M311&gt;=DATABASE!$J$9,"LUAR KOTA 2",""))))</f>
        <v/>
      </c>
      <c r="O311" s="38" t="str">
        <f>IF('DATA ACCURATE'!L314&lt;&gt;"",'DATA ACCURATE'!L314,"")</f>
        <v/>
      </c>
      <c r="Q311" s="38">
        <f t="shared" si="28"/>
        <v>0</v>
      </c>
      <c r="R311" s="38">
        <f t="shared" si="28"/>
        <v>0</v>
      </c>
      <c r="S311" s="38">
        <f t="shared" si="28"/>
        <v>0</v>
      </c>
      <c r="T311" s="38">
        <f t="shared" si="28"/>
        <v>0</v>
      </c>
      <c r="U311" s="38">
        <f t="shared" si="29"/>
        <v>0</v>
      </c>
      <c r="V311" s="38">
        <f t="shared" si="29"/>
        <v>0</v>
      </c>
      <c r="W311" s="38">
        <f t="shared" si="29"/>
        <v>0</v>
      </c>
      <c r="X311" s="38">
        <f t="shared" si="30"/>
        <v>0</v>
      </c>
      <c r="Y311" s="38">
        <f t="shared" si="30"/>
        <v>0</v>
      </c>
      <c r="Z311" s="38">
        <f t="shared" si="30"/>
        <v>0</v>
      </c>
      <c r="AA311" s="38">
        <f t="shared" si="30"/>
        <v>0</v>
      </c>
      <c r="AB311" s="38">
        <f t="shared" si="31"/>
        <v>0</v>
      </c>
      <c r="AC311" s="38">
        <f t="shared" si="32"/>
        <v>0</v>
      </c>
      <c r="AD311" s="38" t="str">
        <f t="shared" si="33"/>
        <v>000000000000</v>
      </c>
    </row>
    <row r="312" spans="1:30">
      <c r="A312" s="9" t="str">
        <f>IF('DATA ACCURATE'!A315&lt;&gt;"",'DATA ACCURATE'!A315,"")</f>
        <v/>
      </c>
      <c r="B312" s="9" t="str">
        <f>IF('DATA ACCURATE'!D315&lt;&gt;"",'DATA ACCURATE'!D315,"")</f>
        <v/>
      </c>
      <c r="C312" s="38" t="str">
        <f>IF($AD312="000000000000","",INDEX(DATABASE!$W$12:$W$71,MATCH($AD312,DATABASE!$V$12:$V$71,0)))</f>
        <v/>
      </c>
      <c r="D312" s="34" t="str">
        <f>IF(C312="","",IF(E312="",INDEX(DATABASE!$AF$13:$AF$62,MATCH($C312,DATABASE!$AC$13:$AC$62,0)),IF(E312="2x D11",INDEX(DATABASE!$AF$13:$AF$62,MATCH($C312,DATABASE!$AC$13:$AC$62,0))+2*DATABASE!$AF$62,IF(E312="3x D11",INDEX(DATABASE!$AF$13:$AF$62,MATCH($C312,DATABASE!$AC$13:$AC$62,0))+3*DATABASE!$AF$62,""))))</f>
        <v/>
      </c>
      <c r="E312" s="38" t="str">
        <f>IF(AND($K312="Y",$G312&lt;&gt;"UNYIL",$F312&lt;DATABASE!$O$8),"2x D11",IF(AND($K312="Y",$G312&lt;&gt;"UNYIL",$F312&gt;=DATABASE!$O$8),"3x D11",""))</f>
        <v/>
      </c>
      <c r="F312" s="9" t="str">
        <f>IF('DATA ACCURATE'!N315&lt;&gt;"",'DATA ACCURATE'!N315,"")</f>
        <v/>
      </c>
      <c r="G312" t="str">
        <f>IF(F312="","",IF(F312&lt;=DATABASE!$I$8,"UNYIL",IF(F312&lt;=DATABASE!$J$8,"KECIL",IF(F312&lt;DATABASE!$K$8,"TANGGUNG",IF(F312&gt;=DATABASE!$K$8,"BESAR","")))))</f>
        <v/>
      </c>
      <c r="H312" s="16" t="str">
        <f>IF('DATA ACCURATE'!J315&lt;&gt;"",'DATA ACCURATE'!J315,"")</f>
        <v/>
      </c>
      <c r="I312" s="35" t="str">
        <f>IF(B312&lt;&gt;"",IFERROR(VLOOKUP(B312,'DATA TIMBANGAN'!G:M,7,FALSE),VLOOKUP(B312,'DATA TIMBANGAN'!G:M,7)),"")</f>
        <v/>
      </c>
      <c r="J312" s="25" t="str">
        <f>IF(H312&lt;&gt;"",IFERROR(INDEX(DATABASE!$Z$19:$Z$38,MATCH(DATEVALUE(H312),DATABASE!$AA$19:$AA$38,0)),INDEX(DATABASE!$Z$12:$Z$18,MATCH(WEEKDAY(H312,2),DATABASE!$AA$12:$AA$18,0))),"")</f>
        <v/>
      </c>
      <c r="K312" s="25" t="str">
        <f>IF('DATA ACCURATE'!V315&lt;&gt;"",'DATA ACCURATE'!V315,"")</f>
        <v/>
      </c>
      <c r="L312" s="80" t="str">
        <f>IF($H312="","",IF(OR($J312="LIBUR",AND($L311="LIBUR",$O311=$O312)),"LIBUR",IF(AND(OR($L311="LUAR JAM KERJA 1",$L311="LUAR JAM KERJA 2"),OR(OR(AND($H311=$H312,AND(OR($I312&gt;DATABASE!$J$3,$I312&lt;DATABASE!$J$6),((DATEVALUE($H312)+$I312)-(DATEVALUE($H311)+$I311))&lt;DATABASE!$J$6)),AND($H311=$H312,$O311=$O312,OR($I312&gt;DATABASE!$J$6,$I312&lt;DATABASE!$J$3))),AND(($H312-$H311)=1,OR($I312&lt;DATABASE!$I$6,((DATEVALUE($H312)+$I312)-(DATEVALUE($H311)+$I311))&lt;DATABASE!$J$6))),$A312=$A311),"LUAR JAM KERJA 2",IF(AND(OR(WEEKDAY($H312,2)=1,WEEKDAY($H312,2)=2,WEEKDAY($H312,2)=3,WEEKDAY($H312,2)=4,WEEKDAY($H312,2)=5),$I312&lt;=DATABASE!$J$3,$I312&gt;=DATABASE!$I$3),"JAM KERJA",IF(AND(WEEKDAY($H312,2)=6,$I312&lt;=DATABASE!$J$4,$I312&gt;=DATABASE!$I$4),"JAM KERJA","LUAR JAM KERJA 1")))))</f>
        <v/>
      </c>
      <c r="M312" s="33" t="str">
        <f>IF('DATA ACCURATE'!T315&lt;&gt;"",IF('DATA ACCURATE'!T315&gt;100,'DATA ACCURATE'!T315/10,'DATA ACCURATE'!T315),"")</f>
        <v/>
      </c>
      <c r="N312" t="str">
        <f>IF(M312="","",IF(M312&lt;=DATABASE!$I$9,"LOKAL",IF(M312&lt;DATABASE!$J$9,"LUAR KOTA 1",IF($M312&gt;=DATABASE!$J$9,"LUAR KOTA 2",""))))</f>
        <v/>
      </c>
      <c r="O312" s="38" t="str">
        <f>IF('DATA ACCURATE'!L315&lt;&gt;"",'DATA ACCURATE'!L315,"")</f>
        <v/>
      </c>
      <c r="Q312" s="38">
        <f t="shared" si="28"/>
        <v>0</v>
      </c>
      <c r="R312" s="38">
        <f t="shared" si="28"/>
        <v>0</v>
      </c>
      <c r="S312" s="38">
        <f t="shared" si="28"/>
        <v>0</v>
      </c>
      <c r="T312" s="38">
        <f t="shared" si="28"/>
        <v>0</v>
      </c>
      <c r="U312" s="38">
        <f t="shared" si="29"/>
        <v>0</v>
      </c>
      <c r="V312" s="38">
        <f t="shared" si="29"/>
        <v>0</v>
      </c>
      <c r="W312" s="38">
        <f t="shared" si="29"/>
        <v>0</v>
      </c>
      <c r="X312" s="38">
        <f t="shared" si="30"/>
        <v>0</v>
      </c>
      <c r="Y312" s="38">
        <f t="shared" si="30"/>
        <v>0</v>
      </c>
      <c r="Z312" s="38">
        <f t="shared" si="30"/>
        <v>0</v>
      </c>
      <c r="AA312" s="38">
        <f t="shared" si="30"/>
        <v>0</v>
      </c>
      <c r="AB312" s="38">
        <f t="shared" si="31"/>
        <v>0</v>
      </c>
      <c r="AC312" s="38">
        <f t="shared" si="32"/>
        <v>0</v>
      </c>
      <c r="AD312" s="38" t="str">
        <f t="shared" si="33"/>
        <v>000000000000</v>
      </c>
    </row>
    <row r="313" spans="1:30">
      <c r="A313" s="9" t="str">
        <f>IF('DATA ACCURATE'!A316&lt;&gt;"",'DATA ACCURATE'!A316,"")</f>
        <v/>
      </c>
      <c r="B313" s="9" t="str">
        <f>IF('DATA ACCURATE'!D316&lt;&gt;"",'DATA ACCURATE'!D316,"")</f>
        <v/>
      </c>
      <c r="C313" s="38" t="str">
        <f>IF($AD313="000000000000","",INDEX(DATABASE!$W$12:$W$71,MATCH($AD313,DATABASE!$V$12:$V$71,0)))</f>
        <v/>
      </c>
      <c r="D313" s="34" t="str">
        <f>IF(C313="","",IF(E313="",INDEX(DATABASE!$AF$13:$AF$62,MATCH($C313,DATABASE!$AC$13:$AC$62,0)),IF(E313="2x D11",INDEX(DATABASE!$AF$13:$AF$62,MATCH($C313,DATABASE!$AC$13:$AC$62,0))+2*DATABASE!$AF$62,IF(E313="3x D11",INDEX(DATABASE!$AF$13:$AF$62,MATCH($C313,DATABASE!$AC$13:$AC$62,0))+3*DATABASE!$AF$62,""))))</f>
        <v/>
      </c>
      <c r="E313" s="38" t="str">
        <f>IF(AND($K313="Y",$G313&lt;&gt;"UNYIL",$F313&lt;DATABASE!$O$8),"2x D11",IF(AND($K313="Y",$G313&lt;&gt;"UNYIL",$F313&gt;=DATABASE!$O$8),"3x D11",""))</f>
        <v/>
      </c>
      <c r="F313" s="9" t="str">
        <f>IF('DATA ACCURATE'!N316&lt;&gt;"",'DATA ACCURATE'!N316,"")</f>
        <v/>
      </c>
      <c r="G313" t="str">
        <f>IF(F313="","",IF(F313&lt;=DATABASE!$I$8,"UNYIL",IF(F313&lt;=DATABASE!$J$8,"KECIL",IF(F313&lt;DATABASE!$K$8,"TANGGUNG",IF(F313&gt;=DATABASE!$K$8,"BESAR","")))))</f>
        <v/>
      </c>
      <c r="H313" s="16" t="str">
        <f>IF('DATA ACCURATE'!J316&lt;&gt;"",'DATA ACCURATE'!J316,"")</f>
        <v/>
      </c>
      <c r="I313" s="35" t="str">
        <f>IF(B313&lt;&gt;"",IFERROR(VLOOKUP(B313,'DATA TIMBANGAN'!G:M,7,FALSE),VLOOKUP(B313,'DATA TIMBANGAN'!G:M,7)),"")</f>
        <v/>
      </c>
      <c r="J313" s="25" t="str">
        <f>IF(H313&lt;&gt;"",IFERROR(INDEX(DATABASE!$Z$19:$Z$38,MATCH(DATEVALUE(H313),DATABASE!$AA$19:$AA$38,0)),INDEX(DATABASE!$Z$12:$Z$18,MATCH(WEEKDAY(H313,2),DATABASE!$AA$12:$AA$18,0))),"")</f>
        <v/>
      </c>
      <c r="K313" s="25" t="str">
        <f>IF('DATA ACCURATE'!V316&lt;&gt;"",'DATA ACCURATE'!V316,"")</f>
        <v/>
      </c>
      <c r="L313" s="80" t="str">
        <f>IF($H313="","",IF(OR($J313="LIBUR",AND($L312="LIBUR",$O312=$O313)),"LIBUR",IF(AND(OR($L312="LUAR JAM KERJA 1",$L312="LUAR JAM KERJA 2"),OR(OR(AND($H312=$H313,AND(OR($I313&gt;DATABASE!$J$3,$I313&lt;DATABASE!$J$6),((DATEVALUE($H313)+$I313)-(DATEVALUE($H312)+$I312))&lt;DATABASE!$J$6)),AND($H312=$H313,$O312=$O313,OR($I313&gt;DATABASE!$J$6,$I313&lt;DATABASE!$J$3))),AND(($H313-$H312)=1,OR($I313&lt;DATABASE!$I$6,((DATEVALUE($H313)+$I313)-(DATEVALUE($H312)+$I312))&lt;DATABASE!$J$6))),$A313=$A312),"LUAR JAM KERJA 2",IF(AND(OR(WEEKDAY($H313,2)=1,WEEKDAY($H313,2)=2,WEEKDAY($H313,2)=3,WEEKDAY($H313,2)=4,WEEKDAY($H313,2)=5),$I313&lt;=DATABASE!$J$3,$I313&gt;=DATABASE!$I$3),"JAM KERJA",IF(AND(WEEKDAY($H313,2)=6,$I313&lt;=DATABASE!$J$4,$I313&gt;=DATABASE!$I$4),"JAM KERJA","LUAR JAM KERJA 1")))))</f>
        <v/>
      </c>
      <c r="M313" s="33" t="str">
        <f>IF('DATA ACCURATE'!T316&lt;&gt;"",IF('DATA ACCURATE'!T316&gt;100,'DATA ACCURATE'!T316/10,'DATA ACCURATE'!T316),"")</f>
        <v/>
      </c>
      <c r="N313" t="str">
        <f>IF(M313="","",IF(M313&lt;=DATABASE!$I$9,"LOKAL",IF(M313&lt;DATABASE!$J$9,"LUAR KOTA 1",IF($M313&gt;=DATABASE!$J$9,"LUAR KOTA 2",""))))</f>
        <v/>
      </c>
      <c r="O313" s="38" t="str">
        <f>IF('DATA ACCURATE'!L316&lt;&gt;"",'DATA ACCURATE'!L316,"")</f>
        <v/>
      </c>
      <c r="Q313" s="38">
        <f t="shared" si="28"/>
        <v>0</v>
      </c>
      <c r="R313" s="38">
        <f t="shared" si="28"/>
        <v>0</v>
      </c>
      <c r="S313" s="38">
        <f t="shared" si="28"/>
        <v>0</v>
      </c>
      <c r="T313" s="38">
        <f t="shared" si="28"/>
        <v>0</v>
      </c>
      <c r="U313" s="38">
        <f t="shared" si="29"/>
        <v>0</v>
      </c>
      <c r="V313" s="38">
        <f t="shared" si="29"/>
        <v>0</v>
      </c>
      <c r="W313" s="38">
        <f t="shared" si="29"/>
        <v>0</v>
      </c>
      <c r="X313" s="38">
        <f t="shared" si="30"/>
        <v>0</v>
      </c>
      <c r="Y313" s="38">
        <f t="shared" si="30"/>
        <v>0</v>
      </c>
      <c r="Z313" s="38">
        <f t="shared" si="30"/>
        <v>0</v>
      </c>
      <c r="AA313" s="38">
        <f t="shared" si="30"/>
        <v>0</v>
      </c>
      <c r="AB313" s="38">
        <f t="shared" si="31"/>
        <v>0</v>
      </c>
      <c r="AC313" s="38">
        <f t="shared" si="32"/>
        <v>0</v>
      </c>
      <c r="AD313" s="38" t="str">
        <f t="shared" si="33"/>
        <v>000000000000</v>
      </c>
    </row>
    <row r="314" spans="1:30">
      <c r="A314" s="9" t="str">
        <f>IF('DATA ACCURATE'!A317&lt;&gt;"",'DATA ACCURATE'!A317,"")</f>
        <v/>
      </c>
      <c r="B314" s="9" t="str">
        <f>IF('DATA ACCURATE'!D317&lt;&gt;"",'DATA ACCURATE'!D317,"")</f>
        <v/>
      </c>
      <c r="C314" s="38" t="str">
        <f>IF($AD314="000000000000","",INDEX(DATABASE!$W$12:$W$71,MATCH($AD314,DATABASE!$V$12:$V$71,0)))</f>
        <v/>
      </c>
      <c r="D314" s="34" t="str">
        <f>IF(C314="","",IF(E314="",INDEX(DATABASE!$AF$13:$AF$62,MATCH($C314,DATABASE!$AC$13:$AC$62,0)),IF(E314="2x D11",INDEX(DATABASE!$AF$13:$AF$62,MATCH($C314,DATABASE!$AC$13:$AC$62,0))+2*DATABASE!$AF$62,IF(E314="3x D11",INDEX(DATABASE!$AF$13:$AF$62,MATCH($C314,DATABASE!$AC$13:$AC$62,0))+3*DATABASE!$AF$62,""))))</f>
        <v/>
      </c>
      <c r="E314" s="38" t="str">
        <f>IF(AND($K314="Y",$G314&lt;&gt;"UNYIL",$F314&lt;DATABASE!$O$8),"2x D11",IF(AND($K314="Y",$G314&lt;&gt;"UNYIL",$F314&gt;=DATABASE!$O$8),"3x D11",""))</f>
        <v/>
      </c>
      <c r="F314" s="9" t="str">
        <f>IF('DATA ACCURATE'!N317&lt;&gt;"",'DATA ACCURATE'!N317,"")</f>
        <v/>
      </c>
      <c r="G314" t="str">
        <f>IF(F314="","",IF(F314&lt;=DATABASE!$I$8,"UNYIL",IF(F314&lt;=DATABASE!$J$8,"KECIL",IF(F314&lt;DATABASE!$K$8,"TANGGUNG",IF(F314&gt;=DATABASE!$K$8,"BESAR","")))))</f>
        <v/>
      </c>
      <c r="H314" s="16" t="str">
        <f>IF('DATA ACCURATE'!J317&lt;&gt;"",'DATA ACCURATE'!J317,"")</f>
        <v/>
      </c>
      <c r="I314" s="35" t="str">
        <f>IF(B314&lt;&gt;"",IFERROR(VLOOKUP(B314,'DATA TIMBANGAN'!G:M,7,FALSE),VLOOKUP(B314,'DATA TIMBANGAN'!G:M,7)),"")</f>
        <v/>
      </c>
      <c r="J314" s="25" t="str">
        <f>IF(H314&lt;&gt;"",IFERROR(INDEX(DATABASE!$Z$19:$Z$38,MATCH(DATEVALUE(H314),DATABASE!$AA$19:$AA$38,0)),INDEX(DATABASE!$Z$12:$Z$18,MATCH(WEEKDAY(H314,2),DATABASE!$AA$12:$AA$18,0))),"")</f>
        <v/>
      </c>
      <c r="K314" s="25" t="str">
        <f>IF('DATA ACCURATE'!V317&lt;&gt;"",'DATA ACCURATE'!V317,"")</f>
        <v/>
      </c>
      <c r="L314" s="80" t="str">
        <f>IF($H314="","",IF(OR($J314="LIBUR",AND($L313="LIBUR",$O313=$O314)),"LIBUR",IF(AND(OR($L313="LUAR JAM KERJA 1",$L313="LUAR JAM KERJA 2"),OR(OR(AND($H313=$H314,AND(OR($I314&gt;DATABASE!$J$3,$I314&lt;DATABASE!$J$6),((DATEVALUE($H314)+$I314)-(DATEVALUE($H313)+$I313))&lt;DATABASE!$J$6)),AND($H313=$H314,$O313=$O314,OR($I314&gt;DATABASE!$J$6,$I314&lt;DATABASE!$J$3))),AND(($H314-$H313)=1,OR($I314&lt;DATABASE!$I$6,((DATEVALUE($H314)+$I314)-(DATEVALUE($H313)+$I313))&lt;DATABASE!$J$6))),$A314=$A313),"LUAR JAM KERJA 2",IF(AND(OR(WEEKDAY($H314,2)=1,WEEKDAY($H314,2)=2,WEEKDAY($H314,2)=3,WEEKDAY($H314,2)=4,WEEKDAY($H314,2)=5),$I314&lt;=DATABASE!$J$3,$I314&gt;=DATABASE!$I$3),"JAM KERJA",IF(AND(WEEKDAY($H314,2)=6,$I314&lt;=DATABASE!$J$4,$I314&gt;=DATABASE!$I$4),"JAM KERJA","LUAR JAM KERJA 1")))))</f>
        <v/>
      </c>
      <c r="M314" s="33" t="str">
        <f>IF('DATA ACCURATE'!T317&lt;&gt;"",IF('DATA ACCURATE'!T317&gt;100,'DATA ACCURATE'!T317/10,'DATA ACCURATE'!T317),"")</f>
        <v/>
      </c>
      <c r="N314" t="str">
        <f>IF(M314="","",IF(M314&lt;=DATABASE!$I$9,"LOKAL",IF(M314&lt;DATABASE!$J$9,"LUAR KOTA 1",IF($M314&gt;=DATABASE!$J$9,"LUAR KOTA 2",""))))</f>
        <v/>
      </c>
      <c r="O314" s="38" t="str">
        <f>IF('DATA ACCURATE'!L317&lt;&gt;"",'DATA ACCURATE'!L317,"")</f>
        <v/>
      </c>
      <c r="Q314" s="38">
        <f t="shared" si="28"/>
        <v>0</v>
      </c>
      <c r="R314" s="38">
        <f t="shared" si="28"/>
        <v>0</v>
      </c>
      <c r="S314" s="38">
        <f t="shared" si="28"/>
        <v>0</v>
      </c>
      <c r="T314" s="38">
        <f t="shared" si="28"/>
        <v>0</v>
      </c>
      <c r="U314" s="38">
        <f t="shared" si="29"/>
        <v>0</v>
      </c>
      <c r="V314" s="38">
        <f t="shared" si="29"/>
        <v>0</v>
      </c>
      <c r="W314" s="38">
        <f t="shared" si="29"/>
        <v>0</v>
      </c>
      <c r="X314" s="38">
        <f t="shared" si="30"/>
        <v>0</v>
      </c>
      <c r="Y314" s="38">
        <f t="shared" si="30"/>
        <v>0</v>
      </c>
      <c r="Z314" s="38">
        <f t="shared" si="30"/>
        <v>0</v>
      </c>
      <c r="AA314" s="38">
        <f t="shared" si="30"/>
        <v>0</v>
      </c>
      <c r="AB314" s="38">
        <f t="shared" si="31"/>
        <v>0</v>
      </c>
      <c r="AC314" s="38">
        <f t="shared" si="32"/>
        <v>0</v>
      </c>
      <c r="AD314" s="38" t="str">
        <f t="shared" si="33"/>
        <v>000000000000</v>
      </c>
    </row>
    <row r="315" spans="1:30">
      <c r="A315" s="9" t="str">
        <f>IF('DATA ACCURATE'!A318&lt;&gt;"",'DATA ACCURATE'!A318,"")</f>
        <v/>
      </c>
      <c r="B315" s="9" t="str">
        <f>IF('DATA ACCURATE'!D318&lt;&gt;"",'DATA ACCURATE'!D318,"")</f>
        <v/>
      </c>
      <c r="C315" s="38" t="str">
        <f>IF($AD315="000000000000","",INDEX(DATABASE!$W$12:$W$71,MATCH($AD315,DATABASE!$V$12:$V$71,0)))</f>
        <v/>
      </c>
      <c r="D315" s="34" t="str">
        <f>IF(C315="","",IF(E315="",INDEX(DATABASE!$AF$13:$AF$62,MATCH($C315,DATABASE!$AC$13:$AC$62,0)),IF(E315="2x D11",INDEX(DATABASE!$AF$13:$AF$62,MATCH($C315,DATABASE!$AC$13:$AC$62,0))+2*DATABASE!$AF$62,IF(E315="3x D11",INDEX(DATABASE!$AF$13:$AF$62,MATCH($C315,DATABASE!$AC$13:$AC$62,0))+3*DATABASE!$AF$62,""))))</f>
        <v/>
      </c>
      <c r="E315" s="38" t="str">
        <f>IF(AND($K315="Y",$G315&lt;&gt;"UNYIL",$F315&lt;DATABASE!$O$8),"2x D11",IF(AND($K315="Y",$G315&lt;&gt;"UNYIL",$F315&gt;=DATABASE!$O$8),"3x D11",""))</f>
        <v/>
      </c>
      <c r="F315" s="9" t="str">
        <f>IF('DATA ACCURATE'!N318&lt;&gt;"",'DATA ACCURATE'!N318,"")</f>
        <v/>
      </c>
      <c r="G315" t="str">
        <f>IF(F315="","",IF(F315&lt;=DATABASE!$I$8,"UNYIL",IF(F315&lt;=DATABASE!$J$8,"KECIL",IF(F315&lt;DATABASE!$K$8,"TANGGUNG",IF(F315&gt;=DATABASE!$K$8,"BESAR","")))))</f>
        <v/>
      </c>
      <c r="H315" s="16" t="str">
        <f>IF('DATA ACCURATE'!J318&lt;&gt;"",'DATA ACCURATE'!J318,"")</f>
        <v/>
      </c>
      <c r="I315" s="35" t="str">
        <f>IF(B315&lt;&gt;"",IFERROR(VLOOKUP(B315,'DATA TIMBANGAN'!G:M,7,FALSE),VLOOKUP(B315,'DATA TIMBANGAN'!G:M,7)),"")</f>
        <v/>
      </c>
      <c r="J315" s="25" t="str">
        <f>IF(H315&lt;&gt;"",IFERROR(INDEX(DATABASE!$Z$19:$Z$38,MATCH(DATEVALUE(H315),DATABASE!$AA$19:$AA$38,0)),INDEX(DATABASE!$Z$12:$Z$18,MATCH(WEEKDAY(H315,2),DATABASE!$AA$12:$AA$18,0))),"")</f>
        <v/>
      </c>
      <c r="K315" s="25" t="str">
        <f>IF('DATA ACCURATE'!V318&lt;&gt;"",'DATA ACCURATE'!V318,"")</f>
        <v/>
      </c>
      <c r="L315" s="80" t="str">
        <f>IF($H315="","",IF(OR($J315="LIBUR",AND($L314="LIBUR",$O314=$O315)),"LIBUR",IF(AND(OR($L314="LUAR JAM KERJA 1",$L314="LUAR JAM KERJA 2"),OR(OR(AND($H314=$H315,AND(OR($I315&gt;DATABASE!$J$3,$I315&lt;DATABASE!$J$6),((DATEVALUE($H315)+$I315)-(DATEVALUE($H314)+$I314))&lt;DATABASE!$J$6)),AND($H314=$H315,$O314=$O315,OR($I315&gt;DATABASE!$J$6,$I315&lt;DATABASE!$J$3))),AND(($H315-$H314)=1,OR($I315&lt;DATABASE!$I$6,((DATEVALUE($H315)+$I315)-(DATEVALUE($H314)+$I314))&lt;DATABASE!$J$6))),$A315=$A314),"LUAR JAM KERJA 2",IF(AND(OR(WEEKDAY($H315,2)=1,WEEKDAY($H315,2)=2,WEEKDAY($H315,2)=3,WEEKDAY($H315,2)=4,WEEKDAY($H315,2)=5),$I315&lt;=DATABASE!$J$3,$I315&gt;=DATABASE!$I$3),"JAM KERJA",IF(AND(WEEKDAY($H315,2)=6,$I315&lt;=DATABASE!$J$4,$I315&gt;=DATABASE!$I$4),"JAM KERJA","LUAR JAM KERJA 1")))))</f>
        <v/>
      </c>
      <c r="M315" s="33" t="str">
        <f>IF('DATA ACCURATE'!T318&lt;&gt;"",IF('DATA ACCURATE'!T318&gt;100,'DATA ACCURATE'!T318/10,'DATA ACCURATE'!T318),"")</f>
        <v/>
      </c>
      <c r="N315" t="str">
        <f>IF(M315="","",IF(M315&lt;=DATABASE!$I$9,"LOKAL",IF(M315&lt;DATABASE!$J$9,"LUAR KOTA 1",IF($M315&gt;=DATABASE!$J$9,"LUAR KOTA 2",""))))</f>
        <v/>
      </c>
      <c r="O315" s="38" t="str">
        <f>IF('DATA ACCURATE'!L318&lt;&gt;"",'DATA ACCURATE'!L318,"")</f>
        <v/>
      </c>
      <c r="Q315" s="38">
        <f t="shared" si="28"/>
        <v>0</v>
      </c>
      <c r="R315" s="38">
        <f t="shared" si="28"/>
        <v>0</v>
      </c>
      <c r="S315" s="38">
        <f t="shared" si="28"/>
        <v>0</v>
      </c>
      <c r="T315" s="38">
        <f t="shared" si="28"/>
        <v>0</v>
      </c>
      <c r="U315" s="38">
        <f t="shared" si="29"/>
        <v>0</v>
      </c>
      <c r="V315" s="38">
        <f t="shared" si="29"/>
        <v>0</v>
      </c>
      <c r="W315" s="38">
        <f t="shared" si="29"/>
        <v>0</v>
      </c>
      <c r="X315" s="38">
        <f t="shared" si="30"/>
        <v>0</v>
      </c>
      <c r="Y315" s="38">
        <f t="shared" si="30"/>
        <v>0</v>
      </c>
      <c r="Z315" s="38">
        <f t="shared" si="30"/>
        <v>0</v>
      </c>
      <c r="AA315" s="38">
        <f t="shared" si="30"/>
        <v>0</v>
      </c>
      <c r="AB315" s="38">
        <f t="shared" si="31"/>
        <v>0</v>
      </c>
      <c r="AC315" s="38">
        <f t="shared" si="32"/>
        <v>0</v>
      </c>
      <c r="AD315" s="38" t="str">
        <f t="shared" si="33"/>
        <v>000000000000</v>
      </c>
    </row>
    <row r="316" spans="1:30">
      <c r="A316" s="9" t="str">
        <f>IF('DATA ACCURATE'!A319&lt;&gt;"",'DATA ACCURATE'!A319,"")</f>
        <v/>
      </c>
      <c r="B316" s="9" t="str">
        <f>IF('DATA ACCURATE'!D319&lt;&gt;"",'DATA ACCURATE'!D319,"")</f>
        <v/>
      </c>
      <c r="C316" s="38" t="str">
        <f>IF($AD316="000000000000","",INDEX(DATABASE!$W$12:$W$71,MATCH($AD316,DATABASE!$V$12:$V$71,0)))</f>
        <v/>
      </c>
      <c r="D316" s="34" t="str">
        <f>IF(C316="","",IF(E316="",INDEX(DATABASE!$AF$13:$AF$62,MATCH($C316,DATABASE!$AC$13:$AC$62,0)),IF(E316="2x D11",INDEX(DATABASE!$AF$13:$AF$62,MATCH($C316,DATABASE!$AC$13:$AC$62,0))+2*DATABASE!$AF$62,IF(E316="3x D11",INDEX(DATABASE!$AF$13:$AF$62,MATCH($C316,DATABASE!$AC$13:$AC$62,0))+3*DATABASE!$AF$62,""))))</f>
        <v/>
      </c>
      <c r="E316" s="38" t="str">
        <f>IF(AND($K316="Y",$G316&lt;&gt;"UNYIL",$F316&lt;DATABASE!$O$8),"2x D11",IF(AND($K316="Y",$G316&lt;&gt;"UNYIL",$F316&gt;=DATABASE!$O$8),"3x D11",""))</f>
        <v/>
      </c>
      <c r="F316" s="9" t="str">
        <f>IF('DATA ACCURATE'!N319&lt;&gt;"",'DATA ACCURATE'!N319,"")</f>
        <v/>
      </c>
      <c r="G316" t="str">
        <f>IF(F316="","",IF(F316&lt;=DATABASE!$I$8,"UNYIL",IF(F316&lt;=DATABASE!$J$8,"KECIL",IF(F316&lt;DATABASE!$K$8,"TANGGUNG",IF(F316&gt;=DATABASE!$K$8,"BESAR","")))))</f>
        <v/>
      </c>
      <c r="H316" s="16" t="str">
        <f>IF('DATA ACCURATE'!J319&lt;&gt;"",'DATA ACCURATE'!J319,"")</f>
        <v/>
      </c>
      <c r="I316" s="35" t="str">
        <f>IF(B316&lt;&gt;"",IFERROR(VLOOKUP(B316,'DATA TIMBANGAN'!G:M,7,FALSE),VLOOKUP(B316,'DATA TIMBANGAN'!G:M,7)),"")</f>
        <v/>
      </c>
      <c r="J316" s="25" t="str">
        <f>IF(H316&lt;&gt;"",IFERROR(INDEX(DATABASE!$Z$19:$Z$38,MATCH(DATEVALUE(H316),DATABASE!$AA$19:$AA$38,0)),INDEX(DATABASE!$Z$12:$Z$18,MATCH(WEEKDAY(H316,2),DATABASE!$AA$12:$AA$18,0))),"")</f>
        <v/>
      </c>
      <c r="K316" s="25" t="str">
        <f>IF('DATA ACCURATE'!V319&lt;&gt;"",'DATA ACCURATE'!V319,"")</f>
        <v/>
      </c>
      <c r="L316" s="80" t="str">
        <f>IF($H316="","",IF(OR($J316="LIBUR",AND($L315="LIBUR",$O315=$O316)),"LIBUR",IF(AND(OR($L315="LUAR JAM KERJA 1",$L315="LUAR JAM KERJA 2"),OR(OR(AND($H315=$H316,AND(OR($I316&gt;DATABASE!$J$3,$I316&lt;DATABASE!$J$6),((DATEVALUE($H316)+$I316)-(DATEVALUE($H315)+$I315))&lt;DATABASE!$J$6)),AND($H315=$H316,$O315=$O316,OR($I316&gt;DATABASE!$J$6,$I316&lt;DATABASE!$J$3))),AND(($H316-$H315)=1,OR($I316&lt;DATABASE!$I$6,((DATEVALUE($H316)+$I316)-(DATEVALUE($H315)+$I315))&lt;DATABASE!$J$6))),$A316=$A315),"LUAR JAM KERJA 2",IF(AND(OR(WEEKDAY($H316,2)=1,WEEKDAY($H316,2)=2,WEEKDAY($H316,2)=3,WEEKDAY($H316,2)=4,WEEKDAY($H316,2)=5),$I316&lt;=DATABASE!$J$3,$I316&gt;=DATABASE!$I$3),"JAM KERJA",IF(AND(WEEKDAY($H316,2)=6,$I316&lt;=DATABASE!$J$4,$I316&gt;=DATABASE!$I$4),"JAM KERJA","LUAR JAM KERJA 1")))))</f>
        <v/>
      </c>
      <c r="M316" s="33" t="str">
        <f>IF('DATA ACCURATE'!T319&lt;&gt;"",IF('DATA ACCURATE'!T319&gt;100,'DATA ACCURATE'!T319/10,'DATA ACCURATE'!T319),"")</f>
        <v/>
      </c>
      <c r="N316" t="str">
        <f>IF(M316="","",IF(M316&lt;=DATABASE!$I$9,"LOKAL",IF(M316&lt;DATABASE!$J$9,"LUAR KOTA 1",IF($M316&gt;=DATABASE!$J$9,"LUAR KOTA 2",""))))</f>
        <v/>
      </c>
      <c r="O316" s="38" t="str">
        <f>IF('DATA ACCURATE'!L319&lt;&gt;"",'DATA ACCURATE'!L319,"")</f>
        <v/>
      </c>
      <c r="Q316" s="38">
        <f t="shared" si="28"/>
        <v>0</v>
      </c>
      <c r="R316" s="38">
        <f t="shared" si="28"/>
        <v>0</v>
      </c>
      <c r="S316" s="38">
        <f t="shared" si="28"/>
        <v>0</v>
      </c>
      <c r="T316" s="38">
        <f t="shared" si="28"/>
        <v>0</v>
      </c>
      <c r="U316" s="38">
        <f t="shared" si="29"/>
        <v>0</v>
      </c>
      <c r="V316" s="38">
        <f t="shared" si="29"/>
        <v>0</v>
      </c>
      <c r="W316" s="38">
        <f t="shared" si="29"/>
        <v>0</v>
      </c>
      <c r="X316" s="38">
        <f t="shared" si="30"/>
        <v>0</v>
      </c>
      <c r="Y316" s="38">
        <f t="shared" si="30"/>
        <v>0</v>
      </c>
      <c r="Z316" s="38">
        <f t="shared" si="30"/>
        <v>0</v>
      </c>
      <c r="AA316" s="38">
        <f t="shared" si="30"/>
        <v>0</v>
      </c>
      <c r="AB316" s="38">
        <f t="shared" si="31"/>
        <v>0</v>
      </c>
      <c r="AC316" s="38">
        <f t="shared" si="32"/>
        <v>0</v>
      </c>
      <c r="AD316" s="38" t="str">
        <f t="shared" si="33"/>
        <v>000000000000</v>
      </c>
    </row>
    <row r="317" spans="1:30">
      <c r="A317" s="9" t="str">
        <f>IF('DATA ACCURATE'!A320&lt;&gt;"",'DATA ACCURATE'!A320,"")</f>
        <v/>
      </c>
      <c r="B317" s="9" t="str">
        <f>IF('DATA ACCURATE'!D320&lt;&gt;"",'DATA ACCURATE'!D320,"")</f>
        <v/>
      </c>
      <c r="C317" s="38" t="str">
        <f>IF($AD317="000000000000","",INDEX(DATABASE!$W$12:$W$71,MATCH($AD317,DATABASE!$V$12:$V$71,0)))</f>
        <v/>
      </c>
      <c r="D317" s="34" t="str">
        <f>IF(C317="","",IF(E317="",INDEX(DATABASE!$AF$13:$AF$62,MATCH($C317,DATABASE!$AC$13:$AC$62,0)),IF(E317="2x D11",INDEX(DATABASE!$AF$13:$AF$62,MATCH($C317,DATABASE!$AC$13:$AC$62,0))+2*DATABASE!$AF$62,IF(E317="3x D11",INDEX(DATABASE!$AF$13:$AF$62,MATCH($C317,DATABASE!$AC$13:$AC$62,0))+3*DATABASE!$AF$62,""))))</f>
        <v/>
      </c>
      <c r="E317" s="38" t="str">
        <f>IF(AND($K317="Y",$G317&lt;&gt;"UNYIL",$F317&lt;DATABASE!$O$8),"2x D11",IF(AND($K317="Y",$G317&lt;&gt;"UNYIL",$F317&gt;=DATABASE!$O$8),"3x D11",""))</f>
        <v/>
      </c>
      <c r="F317" s="9" t="str">
        <f>IF('DATA ACCURATE'!N320&lt;&gt;"",'DATA ACCURATE'!N320,"")</f>
        <v/>
      </c>
      <c r="G317" t="str">
        <f>IF(F317="","",IF(F317&lt;=DATABASE!$I$8,"UNYIL",IF(F317&lt;=DATABASE!$J$8,"KECIL",IF(F317&lt;DATABASE!$K$8,"TANGGUNG",IF(F317&gt;=DATABASE!$K$8,"BESAR","")))))</f>
        <v/>
      </c>
      <c r="H317" s="16" t="str">
        <f>IF('DATA ACCURATE'!J320&lt;&gt;"",'DATA ACCURATE'!J320,"")</f>
        <v/>
      </c>
      <c r="I317" s="35" t="str">
        <f>IF(B317&lt;&gt;"",IFERROR(VLOOKUP(B317,'DATA TIMBANGAN'!G:M,7,FALSE),VLOOKUP(B317,'DATA TIMBANGAN'!G:M,7)),"")</f>
        <v/>
      </c>
      <c r="J317" s="25" t="str">
        <f>IF(H317&lt;&gt;"",IFERROR(INDEX(DATABASE!$Z$19:$Z$38,MATCH(DATEVALUE(H317),DATABASE!$AA$19:$AA$38,0)),INDEX(DATABASE!$Z$12:$Z$18,MATCH(WEEKDAY(H317,2),DATABASE!$AA$12:$AA$18,0))),"")</f>
        <v/>
      </c>
      <c r="K317" s="25" t="str">
        <f>IF('DATA ACCURATE'!V320&lt;&gt;"",'DATA ACCURATE'!V320,"")</f>
        <v/>
      </c>
      <c r="L317" s="80" t="str">
        <f>IF($H317="","",IF(OR($J317="LIBUR",AND($L316="LIBUR",$O316=$O317)),"LIBUR",IF(AND(OR($L316="LUAR JAM KERJA 1",$L316="LUAR JAM KERJA 2"),OR(OR(AND($H316=$H317,AND(OR($I317&gt;DATABASE!$J$3,$I317&lt;DATABASE!$J$6),((DATEVALUE($H317)+$I317)-(DATEVALUE($H316)+$I316))&lt;DATABASE!$J$6)),AND($H316=$H317,$O316=$O317,OR($I317&gt;DATABASE!$J$6,$I317&lt;DATABASE!$J$3))),AND(($H317-$H316)=1,OR($I317&lt;DATABASE!$I$6,((DATEVALUE($H317)+$I317)-(DATEVALUE($H316)+$I316))&lt;DATABASE!$J$6))),$A317=$A316),"LUAR JAM KERJA 2",IF(AND(OR(WEEKDAY($H317,2)=1,WEEKDAY($H317,2)=2,WEEKDAY($H317,2)=3,WEEKDAY($H317,2)=4,WEEKDAY($H317,2)=5),$I317&lt;=DATABASE!$J$3,$I317&gt;=DATABASE!$I$3),"JAM KERJA",IF(AND(WEEKDAY($H317,2)=6,$I317&lt;=DATABASE!$J$4,$I317&gt;=DATABASE!$I$4),"JAM KERJA","LUAR JAM KERJA 1")))))</f>
        <v/>
      </c>
      <c r="M317" s="33" t="str">
        <f>IF('DATA ACCURATE'!T320&lt;&gt;"",IF('DATA ACCURATE'!T320&gt;100,'DATA ACCURATE'!T320/10,'DATA ACCURATE'!T320),"")</f>
        <v/>
      </c>
      <c r="N317" t="str">
        <f>IF(M317="","",IF(M317&lt;=DATABASE!$I$9,"LOKAL",IF(M317&lt;DATABASE!$J$9,"LUAR KOTA 1",IF($M317&gt;=DATABASE!$J$9,"LUAR KOTA 2",""))))</f>
        <v/>
      </c>
      <c r="O317" s="38" t="str">
        <f>IF('DATA ACCURATE'!L320&lt;&gt;"",'DATA ACCURATE'!L320,"")</f>
        <v/>
      </c>
      <c r="Q317" s="38">
        <f t="shared" si="28"/>
        <v>0</v>
      </c>
      <c r="R317" s="38">
        <f t="shared" si="28"/>
        <v>0</v>
      </c>
      <c r="S317" s="38">
        <f t="shared" si="28"/>
        <v>0</v>
      </c>
      <c r="T317" s="38">
        <f t="shared" si="28"/>
        <v>0</v>
      </c>
      <c r="U317" s="38">
        <f t="shared" si="29"/>
        <v>0</v>
      </c>
      <c r="V317" s="38">
        <f t="shared" si="29"/>
        <v>0</v>
      </c>
      <c r="W317" s="38">
        <f t="shared" si="29"/>
        <v>0</v>
      </c>
      <c r="X317" s="38">
        <f t="shared" si="30"/>
        <v>0</v>
      </c>
      <c r="Y317" s="38">
        <f t="shared" si="30"/>
        <v>0</v>
      </c>
      <c r="Z317" s="38">
        <f t="shared" si="30"/>
        <v>0</v>
      </c>
      <c r="AA317" s="38">
        <f t="shared" si="30"/>
        <v>0</v>
      </c>
      <c r="AB317" s="38">
        <f t="shared" si="31"/>
        <v>0</v>
      </c>
      <c r="AC317" s="38">
        <f t="shared" si="32"/>
        <v>0</v>
      </c>
      <c r="AD317" s="38" t="str">
        <f t="shared" si="33"/>
        <v>000000000000</v>
      </c>
    </row>
    <row r="318" spans="1:30">
      <c r="A318" s="9" t="str">
        <f>IF('DATA ACCURATE'!A321&lt;&gt;"",'DATA ACCURATE'!A321,"")</f>
        <v/>
      </c>
      <c r="B318" s="9" t="str">
        <f>IF('DATA ACCURATE'!D321&lt;&gt;"",'DATA ACCURATE'!D321,"")</f>
        <v/>
      </c>
      <c r="C318" s="38" t="str">
        <f>IF($AD318="000000000000","",INDEX(DATABASE!$W$12:$W$71,MATCH($AD318,DATABASE!$V$12:$V$71,0)))</f>
        <v/>
      </c>
      <c r="D318" s="34" t="str">
        <f>IF(C318="","",IF(E318="",INDEX(DATABASE!$AF$13:$AF$62,MATCH($C318,DATABASE!$AC$13:$AC$62,0)),IF(E318="2x D11",INDEX(DATABASE!$AF$13:$AF$62,MATCH($C318,DATABASE!$AC$13:$AC$62,0))+2*DATABASE!$AF$62,IF(E318="3x D11",INDEX(DATABASE!$AF$13:$AF$62,MATCH($C318,DATABASE!$AC$13:$AC$62,0))+3*DATABASE!$AF$62,""))))</f>
        <v/>
      </c>
      <c r="E318" s="38" t="str">
        <f>IF(AND($K318="Y",$G318&lt;&gt;"UNYIL",$F318&lt;DATABASE!$O$8),"2x D11",IF(AND($K318="Y",$G318&lt;&gt;"UNYIL",$F318&gt;=DATABASE!$O$8),"3x D11",""))</f>
        <v/>
      </c>
      <c r="F318" s="9" t="str">
        <f>IF('DATA ACCURATE'!N321&lt;&gt;"",'DATA ACCURATE'!N321,"")</f>
        <v/>
      </c>
      <c r="G318" t="str">
        <f>IF(F318="","",IF(F318&lt;=DATABASE!$I$8,"UNYIL",IF(F318&lt;=DATABASE!$J$8,"KECIL",IF(F318&lt;DATABASE!$K$8,"TANGGUNG",IF(F318&gt;=DATABASE!$K$8,"BESAR","")))))</f>
        <v/>
      </c>
      <c r="H318" s="16" t="str">
        <f>IF('DATA ACCURATE'!J321&lt;&gt;"",'DATA ACCURATE'!J321,"")</f>
        <v/>
      </c>
      <c r="I318" s="35" t="str">
        <f>IF(B318&lt;&gt;"",IFERROR(VLOOKUP(B318,'DATA TIMBANGAN'!G:M,7,FALSE),VLOOKUP(B318,'DATA TIMBANGAN'!G:M,7)),"")</f>
        <v/>
      </c>
      <c r="J318" s="25" t="str">
        <f>IF(H318&lt;&gt;"",IFERROR(INDEX(DATABASE!$Z$19:$Z$38,MATCH(DATEVALUE(H318),DATABASE!$AA$19:$AA$38,0)),INDEX(DATABASE!$Z$12:$Z$18,MATCH(WEEKDAY(H318,2),DATABASE!$AA$12:$AA$18,0))),"")</f>
        <v/>
      </c>
      <c r="K318" s="25" t="str">
        <f>IF('DATA ACCURATE'!V321&lt;&gt;"",'DATA ACCURATE'!V321,"")</f>
        <v/>
      </c>
      <c r="L318" s="80" t="str">
        <f>IF($H318="","",IF(OR($J318="LIBUR",AND($L317="LIBUR",$O317=$O318)),"LIBUR",IF(AND(OR($L317="LUAR JAM KERJA 1",$L317="LUAR JAM KERJA 2"),OR(OR(AND($H317=$H318,AND(OR($I318&gt;DATABASE!$J$3,$I318&lt;DATABASE!$J$6),((DATEVALUE($H318)+$I318)-(DATEVALUE($H317)+$I317))&lt;DATABASE!$J$6)),AND($H317=$H318,$O317=$O318,OR($I318&gt;DATABASE!$J$6,$I318&lt;DATABASE!$J$3))),AND(($H318-$H317)=1,OR($I318&lt;DATABASE!$I$6,((DATEVALUE($H318)+$I318)-(DATEVALUE($H317)+$I317))&lt;DATABASE!$J$6))),$A318=$A317),"LUAR JAM KERJA 2",IF(AND(OR(WEEKDAY($H318,2)=1,WEEKDAY($H318,2)=2,WEEKDAY($H318,2)=3,WEEKDAY($H318,2)=4,WEEKDAY($H318,2)=5),$I318&lt;=DATABASE!$J$3,$I318&gt;=DATABASE!$I$3),"JAM KERJA",IF(AND(WEEKDAY($H318,2)=6,$I318&lt;=DATABASE!$J$4,$I318&gt;=DATABASE!$I$4),"JAM KERJA","LUAR JAM KERJA 1")))))</f>
        <v/>
      </c>
      <c r="M318" s="33" t="str">
        <f>IF('DATA ACCURATE'!T321&lt;&gt;"",IF('DATA ACCURATE'!T321&gt;100,'DATA ACCURATE'!T321/10,'DATA ACCURATE'!T321),"")</f>
        <v/>
      </c>
      <c r="N318" t="str">
        <f>IF(M318="","",IF(M318&lt;=DATABASE!$I$9,"LOKAL",IF(M318&lt;DATABASE!$J$9,"LUAR KOTA 1",IF($M318&gt;=DATABASE!$J$9,"LUAR KOTA 2",""))))</f>
        <v/>
      </c>
      <c r="O318" s="38" t="str">
        <f>IF('DATA ACCURATE'!L321&lt;&gt;"",'DATA ACCURATE'!L321,"")</f>
        <v/>
      </c>
      <c r="Q318" s="38">
        <f t="shared" si="28"/>
        <v>0</v>
      </c>
      <c r="R318" s="38">
        <f t="shared" si="28"/>
        <v>0</v>
      </c>
      <c r="S318" s="38">
        <f t="shared" si="28"/>
        <v>0</v>
      </c>
      <c r="T318" s="38">
        <f t="shared" si="28"/>
        <v>0</v>
      </c>
      <c r="U318" s="38">
        <f t="shared" si="29"/>
        <v>0</v>
      </c>
      <c r="V318" s="38">
        <f t="shared" si="29"/>
        <v>0</v>
      </c>
      <c r="W318" s="38">
        <f t="shared" si="29"/>
        <v>0</v>
      </c>
      <c r="X318" s="38">
        <f t="shared" si="30"/>
        <v>0</v>
      </c>
      <c r="Y318" s="38">
        <f t="shared" si="30"/>
        <v>0</v>
      </c>
      <c r="Z318" s="38">
        <f t="shared" si="30"/>
        <v>0</v>
      </c>
      <c r="AA318" s="38">
        <f t="shared" si="30"/>
        <v>0</v>
      </c>
      <c r="AB318" s="38">
        <f t="shared" si="31"/>
        <v>0</v>
      </c>
      <c r="AC318" s="38">
        <f t="shared" si="32"/>
        <v>0</v>
      </c>
      <c r="AD318" s="38" t="str">
        <f t="shared" si="33"/>
        <v>000000000000</v>
      </c>
    </row>
    <row r="319" spans="1:30">
      <c r="A319" s="9" t="str">
        <f>IF('DATA ACCURATE'!A322&lt;&gt;"",'DATA ACCURATE'!A322,"")</f>
        <v/>
      </c>
      <c r="B319" s="9" t="str">
        <f>IF('DATA ACCURATE'!D322&lt;&gt;"",'DATA ACCURATE'!D322,"")</f>
        <v/>
      </c>
      <c r="C319" s="38" t="str">
        <f>IF($AD319="000000000000","",INDEX(DATABASE!$W$12:$W$71,MATCH($AD319,DATABASE!$V$12:$V$71,0)))</f>
        <v/>
      </c>
      <c r="D319" s="34" t="str">
        <f>IF(C319="","",IF(E319="",INDEX(DATABASE!$AF$13:$AF$62,MATCH($C319,DATABASE!$AC$13:$AC$62,0)),IF(E319="2x D11",INDEX(DATABASE!$AF$13:$AF$62,MATCH($C319,DATABASE!$AC$13:$AC$62,0))+2*DATABASE!$AF$62,IF(E319="3x D11",INDEX(DATABASE!$AF$13:$AF$62,MATCH($C319,DATABASE!$AC$13:$AC$62,0))+3*DATABASE!$AF$62,""))))</f>
        <v/>
      </c>
      <c r="E319" s="38" t="str">
        <f>IF(AND($K319="Y",$G319&lt;&gt;"UNYIL",$F319&lt;DATABASE!$O$8),"2x D11",IF(AND($K319="Y",$G319&lt;&gt;"UNYIL",$F319&gt;=DATABASE!$O$8),"3x D11",""))</f>
        <v/>
      </c>
      <c r="F319" s="9" t="str">
        <f>IF('DATA ACCURATE'!N322&lt;&gt;"",'DATA ACCURATE'!N322,"")</f>
        <v/>
      </c>
      <c r="G319" t="str">
        <f>IF(F319="","",IF(F319&lt;=DATABASE!$I$8,"UNYIL",IF(F319&lt;=DATABASE!$J$8,"KECIL",IF(F319&lt;DATABASE!$K$8,"TANGGUNG",IF(F319&gt;=DATABASE!$K$8,"BESAR","")))))</f>
        <v/>
      </c>
      <c r="H319" s="16" t="str">
        <f>IF('DATA ACCURATE'!J322&lt;&gt;"",'DATA ACCURATE'!J322,"")</f>
        <v/>
      </c>
      <c r="I319" s="35" t="str">
        <f>IF(B319&lt;&gt;"",IFERROR(VLOOKUP(B319,'DATA TIMBANGAN'!G:M,7,FALSE),VLOOKUP(B319,'DATA TIMBANGAN'!G:M,7)),"")</f>
        <v/>
      </c>
      <c r="J319" s="25" t="str">
        <f>IF(H319&lt;&gt;"",IFERROR(INDEX(DATABASE!$Z$19:$Z$38,MATCH(DATEVALUE(H319),DATABASE!$AA$19:$AA$38,0)),INDEX(DATABASE!$Z$12:$Z$18,MATCH(WEEKDAY(H319,2),DATABASE!$AA$12:$AA$18,0))),"")</f>
        <v/>
      </c>
      <c r="K319" s="25" t="str">
        <f>IF('DATA ACCURATE'!V322&lt;&gt;"",'DATA ACCURATE'!V322,"")</f>
        <v/>
      </c>
      <c r="L319" s="80" t="str">
        <f>IF($H319="","",IF(OR($J319="LIBUR",AND($L318="LIBUR",$O318=$O319)),"LIBUR",IF(AND(OR($L318="LUAR JAM KERJA 1",$L318="LUAR JAM KERJA 2"),OR(OR(AND($H318=$H319,AND(OR($I319&gt;DATABASE!$J$3,$I319&lt;DATABASE!$J$6),((DATEVALUE($H319)+$I319)-(DATEVALUE($H318)+$I318))&lt;DATABASE!$J$6)),AND($H318=$H319,$O318=$O319,OR($I319&gt;DATABASE!$J$6,$I319&lt;DATABASE!$J$3))),AND(($H319-$H318)=1,OR($I319&lt;DATABASE!$I$6,((DATEVALUE($H319)+$I319)-(DATEVALUE($H318)+$I318))&lt;DATABASE!$J$6))),$A319=$A318),"LUAR JAM KERJA 2",IF(AND(OR(WEEKDAY($H319,2)=1,WEEKDAY($H319,2)=2,WEEKDAY($H319,2)=3,WEEKDAY($H319,2)=4,WEEKDAY($H319,2)=5),$I319&lt;=DATABASE!$J$3,$I319&gt;=DATABASE!$I$3),"JAM KERJA",IF(AND(WEEKDAY($H319,2)=6,$I319&lt;=DATABASE!$J$4,$I319&gt;=DATABASE!$I$4),"JAM KERJA","LUAR JAM KERJA 1")))))</f>
        <v/>
      </c>
      <c r="M319" s="33" t="str">
        <f>IF('DATA ACCURATE'!T322&lt;&gt;"",IF('DATA ACCURATE'!T322&gt;100,'DATA ACCURATE'!T322/10,'DATA ACCURATE'!T322),"")</f>
        <v/>
      </c>
      <c r="N319" t="str">
        <f>IF(M319="","",IF(M319&lt;=DATABASE!$I$9,"LOKAL",IF(M319&lt;DATABASE!$J$9,"LUAR KOTA 1",IF($M319&gt;=DATABASE!$J$9,"LUAR KOTA 2",""))))</f>
        <v/>
      </c>
      <c r="O319" s="38" t="str">
        <f>IF('DATA ACCURATE'!L322&lt;&gt;"",'DATA ACCURATE'!L322,"")</f>
        <v/>
      </c>
      <c r="Q319" s="38">
        <f t="shared" si="28"/>
        <v>0</v>
      </c>
      <c r="R319" s="38">
        <f t="shared" si="28"/>
        <v>0</v>
      </c>
      <c r="S319" s="38">
        <f t="shared" si="28"/>
        <v>0</v>
      </c>
      <c r="T319" s="38">
        <f t="shared" si="28"/>
        <v>0</v>
      </c>
      <c r="U319" s="38">
        <f t="shared" si="29"/>
        <v>0</v>
      </c>
      <c r="V319" s="38">
        <f t="shared" si="29"/>
        <v>0</v>
      </c>
      <c r="W319" s="38">
        <f t="shared" si="29"/>
        <v>0</v>
      </c>
      <c r="X319" s="38">
        <f t="shared" si="30"/>
        <v>0</v>
      </c>
      <c r="Y319" s="38">
        <f t="shared" si="30"/>
        <v>0</v>
      </c>
      <c r="Z319" s="38">
        <f t="shared" si="30"/>
        <v>0</v>
      </c>
      <c r="AA319" s="38">
        <f t="shared" si="30"/>
        <v>0</v>
      </c>
      <c r="AB319" s="38">
        <f t="shared" si="31"/>
        <v>0</v>
      </c>
      <c r="AC319" s="38">
        <f t="shared" si="32"/>
        <v>0</v>
      </c>
      <c r="AD319" s="38" t="str">
        <f t="shared" si="33"/>
        <v>000000000000</v>
      </c>
    </row>
    <row r="320" spans="1:30">
      <c r="A320" s="9" t="str">
        <f>IF('DATA ACCURATE'!A323&lt;&gt;"",'DATA ACCURATE'!A323,"")</f>
        <v/>
      </c>
      <c r="B320" s="9" t="str">
        <f>IF('DATA ACCURATE'!D323&lt;&gt;"",'DATA ACCURATE'!D323,"")</f>
        <v/>
      </c>
      <c r="C320" s="38" t="str">
        <f>IF($AD320="000000000000","",INDEX(DATABASE!$W$12:$W$71,MATCH($AD320,DATABASE!$V$12:$V$71,0)))</f>
        <v/>
      </c>
      <c r="D320" s="34" t="str">
        <f>IF(C320="","",IF(E320="",INDEX(DATABASE!$AF$13:$AF$62,MATCH($C320,DATABASE!$AC$13:$AC$62,0)),IF(E320="2x D11",INDEX(DATABASE!$AF$13:$AF$62,MATCH($C320,DATABASE!$AC$13:$AC$62,0))+2*DATABASE!$AF$62,IF(E320="3x D11",INDEX(DATABASE!$AF$13:$AF$62,MATCH($C320,DATABASE!$AC$13:$AC$62,0))+3*DATABASE!$AF$62,""))))</f>
        <v/>
      </c>
      <c r="E320" s="38" t="str">
        <f>IF(AND($K320="Y",$G320&lt;&gt;"UNYIL",$F320&lt;DATABASE!$O$8),"2x D11",IF(AND($K320="Y",$G320&lt;&gt;"UNYIL",$F320&gt;=DATABASE!$O$8),"3x D11",""))</f>
        <v/>
      </c>
      <c r="F320" s="9" t="str">
        <f>IF('DATA ACCURATE'!N323&lt;&gt;"",'DATA ACCURATE'!N323,"")</f>
        <v/>
      </c>
      <c r="G320" t="str">
        <f>IF(F320="","",IF(F320&lt;=DATABASE!$I$8,"UNYIL",IF(F320&lt;=DATABASE!$J$8,"KECIL",IF(F320&lt;DATABASE!$K$8,"TANGGUNG",IF(F320&gt;=DATABASE!$K$8,"BESAR","")))))</f>
        <v/>
      </c>
      <c r="H320" s="16" t="str">
        <f>IF('DATA ACCURATE'!J323&lt;&gt;"",'DATA ACCURATE'!J323,"")</f>
        <v/>
      </c>
      <c r="I320" s="35" t="str">
        <f>IF(B320&lt;&gt;"",IFERROR(VLOOKUP(B320,'DATA TIMBANGAN'!G:M,7,FALSE),VLOOKUP(B320,'DATA TIMBANGAN'!G:M,7)),"")</f>
        <v/>
      </c>
      <c r="J320" s="25" t="str">
        <f>IF(H320&lt;&gt;"",IFERROR(INDEX(DATABASE!$Z$19:$Z$38,MATCH(DATEVALUE(H320),DATABASE!$AA$19:$AA$38,0)),INDEX(DATABASE!$Z$12:$Z$18,MATCH(WEEKDAY(H320,2),DATABASE!$AA$12:$AA$18,0))),"")</f>
        <v/>
      </c>
      <c r="K320" s="25" t="str">
        <f>IF('DATA ACCURATE'!V323&lt;&gt;"",'DATA ACCURATE'!V323,"")</f>
        <v/>
      </c>
      <c r="L320" s="80" t="str">
        <f>IF($H320="","",IF(OR($J320="LIBUR",AND($L319="LIBUR",$O319=$O320)),"LIBUR",IF(AND(OR($L319="LUAR JAM KERJA 1",$L319="LUAR JAM KERJA 2"),OR(OR(AND($H319=$H320,AND(OR($I320&gt;DATABASE!$J$3,$I320&lt;DATABASE!$J$6),((DATEVALUE($H320)+$I320)-(DATEVALUE($H319)+$I319))&lt;DATABASE!$J$6)),AND($H319=$H320,$O319=$O320,OR($I320&gt;DATABASE!$J$6,$I320&lt;DATABASE!$J$3))),AND(($H320-$H319)=1,OR($I320&lt;DATABASE!$I$6,((DATEVALUE($H320)+$I320)-(DATEVALUE($H319)+$I319))&lt;DATABASE!$J$6))),$A320=$A319),"LUAR JAM KERJA 2",IF(AND(OR(WEEKDAY($H320,2)=1,WEEKDAY($H320,2)=2,WEEKDAY($H320,2)=3,WEEKDAY($H320,2)=4,WEEKDAY($H320,2)=5),$I320&lt;=DATABASE!$J$3,$I320&gt;=DATABASE!$I$3),"JAM KERJA",IF(AND(WEEKDAY($H320,2)=6,$I320&lt;=DATABASE!$J$4,$I320&gt;=DATABASE!$I$4),"JAM KERJA","LUAR JAM KERJA 1")))))</f>
        <v/>
      </c>
      <c r="M320" s="33" t="str">
        <f>IF('DATA ACCURATE'!T323&lt;&gt;"",IF('DATA ACCURATE'!T323&gt;100,'DATA ACCURATE'!T323/10,'DATA ACCURATE'!T323),"")</f>
        <v/>
      </c>
      <c r="N320" t="str">
        <f>IF(M320="","",IF(M320&lt;=DATABASE!$I$9,"LOKAL",IF(M320&lt;DATABASE!$J$9,"LUAR KOTA 1",IF($M320&gt;=DATABASE!$J$9,"LUAR KOTA 2",""))))</f>
        <v/>
      </c>
      <c r="O320" s="38" t="str">
        <f>IF('DATA ACCURATE'!L323&lt;&gt;"",'DATA ACCURATE'!L323,"")</f>
        <v/>
      </c>
      <c r="Q320" s="38">
        <f t="shared" si="28"/>
        <v>0</v>
      </c>
      <c r="R320" s="38">
        <f t="shared" si="28"/>
        <v>0</v>
      </c>
      <c r="S320" s="38">
        <f t="shared" si="28"/>
        <v>0</v>
      </c>
      <c r="T320" s="38">
        <f t="shared" si="28"/>
        <v>0</v>
      </c>
      <c r="U320" s="38">
        <f t="shared" si="29"/>
        <v>0</v>
      </c>
      <c r="V320" s="38">
        <f t="shared" si="29"/>
        <v>0</v>
      </c>
      <c r="W320" s="38">
        <f t="shared" si="29"/>
        <v>0</v>
      </c>
      <c r="X320" s="38">
        <f t="shared" si="30"/>
        <v>0</v>
      </c>
      <c r="Y320" s="38">
        <f t="shared" si="30"/>
        <v>0</v>
      </c>
      <c r="Z320" s="38">
        <f t="shared" si="30"/>
        <v>0</v>
      </c>
      <c r="AA320" s="38">
        <f t="shared" si="30"/>
        <v>0</v>
      </c>
      <c r="AB320" s="38">
        <f t="shared" si="31"/>
        <v>0</v>
      </c>
      <c r="AC320" s="38">
        <f t="shared" si="32"/>
        <v>0</v>
      </c>
      <c r="AD320" s="38" t="str">
        <f t="shared" si="33"/>
        <v>000000000000</v>
      </c>
    </row>
    <row r="321" spans="1:30">
      <c r="A321" s="9" t="str">
        <f>IF('DATA ACCURATE'!A324&lt;&gt;"",'DATA ACCURATE'!A324,"")</f>
        <v/>
      </c>
      <c r="B321" s="9" t="str">
        <f>IF('DATA ACCURATE'!D324&lt;&gt;"",'DATA ACCURATE'!D324,"")</f>
        <v/>
      </c>
      <c r="C321" s="38" t="str">
        <f>IF($AD321="000000000000","",INDEX(DATABASE!$W$12:$W$71,MATCH($AD321,DATABASE!$V$12:$V$71,0)))</f>
        <v/>
      </c>
      <c r="D321" s="34" t="str">
        <f>IF(C321="","",IF(E321="",INDEX(DATABASE!$AF$13:$AF$62,MATCH($C321,DATABASE!$AC$13:$AC$62,0)),IF(E321="2x D11",INDEX(DATABASE!$AF$13:$AF$62,MATCH($C321,DATABASE!$AC$13:$AC$62,0))+2*DATABASE!$AF$62,IF(E321="3x D11",INDEX(DATABASE!$AF$13:$AF$62,MATCH($C321,DATABASE!$AC$13:$AC$62,0))+3*DATABASE!$AF$62,""))))</f>
        <v/>
      </c>
      <c r="E321" s="38" t="str">
        <f>IF(AND($K321="Y",$G321&lt;&gt;"UNYIL",$F321&lt;DATABASE!$O$8),"2x D11",IF(AND($K321="Y",$G321&lt;&gt;"UNYIL",$F321&gt;=DATABASE!$O$8),"3x D11",""))</f>
        <v/>
      </c>
      <c r="F321" s="9" t="str">
        <f>IF('DATA ACCURATE'!N324&lt;&gt;"",'DATA ACCURATE'!N324,"")</f>
        <v/>
      </c>
      <c r="G321" t="str">
        <f>IF(F321="","",IF(F321&lt;=DATABASE!$I$8,"UNYIL",IF(F321&lt;=DATABASE!$J$8,"KECIL",IF(F321&lt;DATABASE!$K$8,"TANGGUNG",IF(F321&gt;=DATABASE!$K$8,"BESAR","")))))</f>
        <v/>
      </c>
      <c r="H321" s="16" t="str">
        <f>IF('DATA ACCURATE'!J324&lt;&gt;"",'DATA ACCURATE'!J324,"")</f>
        <v/>
      </c>
      <c r="I321" s="35" t="str">
        <f>IF(B321&lt;&gt;"",IFERROR(VLOOKUP(B321,'DATA TIMBANGAN'!G:M,7,FALSE),VLOOKUP(B321,'DATA TIMBANGAN'!G:M,7)),"")</f>
        <v/>
      </c>
      <c r="J321" s="25" t="str">
        <f>IF(H321&lt;&gt;"",IFERROR(INDEX(DATABASE!$Z$19:$Z$38,MATCH(DATEVALUE(H321),DATABASE!$AA$19:$AA$38,0)),INDEX(DATABASE!$Z$12:$Z$18,MATCH(WEEKDAY(H321,2),DATABASE!$AA$12:$AA$18,0))),"")</f>
        <v/>
      </c>
      <c r="K321" s="25" t="str">
        <f>IF('DATA ACCURATE'!V324&lt;&gt;"",'DATA ACCURATE'!V324,"")</f>
        <v/>
      </c>
      <c r="L321" s="80" t="str">
        <f>IF($H321="","",IF(OR($J321="LIBUR",AND($L320="LIBUR",$O320=$O321)),"LIBUR",IF(AND(OR($L320="LUAR JAM KERJA 1",$L320="LUAR JAM KERJA 2"),OR(OR(AND($H320=$H321,AND(OR($I321&gt;DATABASE!$J$3,$I321&lt;DATABASE!$J$6),((DATEVALUE($H321)+$I321)-(DATEVALUE($H320)+$I320))&lt;DATABASE!$J$6)),AND($H320=$H321,$O320=$O321,OR($I321&gt;DATABASE!$J$6,$I321&lt;DATABASE!$J$3))),AND(($H321-$H320)=1,OR($I321&lt;DATABASE!$I$6,((DATEVALUE($H321)+$I321)-(DATEVALUE($H320)+$I320))&lt;DATABASE!$J$6))),$A321=$A320),"LUAR JAM KERJA 2",IF(AND(OR(WEEKDAY($H321,2)=1,WEEKDAY($H321,2)=2,WEEKDAY($H321,2)=3,WEEKDAY($H321,2)=4,WEEKDAY($H321,2)=5),$I321&lt;=DATABASE!$J$3,$I321&gt;=DATABASE!$I$3),"JAM KERJA",IF(AND(WEEKDAY($H321,2)=6,$I321&lt;=DATABASE!$J$4,$I321&gt;=DATABASE!$I$4),"JAM KERJA","LUAR JAM KERJA 1")))))</f>
        <v/>
      </c>
      <c r="M321" s="33" t="str">
        <f>IF('DATA ACCURATE'!T324&lt;&gt;"",IF('DATA ACCURATE'!T324&gt;100,'DATA ACCURATE'!T324/10,'DATA ACCURATE'!T324),"")</f>
        <v/>
      </c>
      <c r="N321" t="str">
        <f>IF(M321="","",IF(M321&lt;=DATABASE!$I$9,"LOKAL",IF(M321&lt;DATABASE!$J$9,"LUAR KOTA 1",IF($M321&gt;=DATABASE!$J$9,"LUAR KOTA 2",""))))</f>
        <v/>
      </c>
      <c r="O321" s="38" t="str">
        <f>IF('DATA ACCURATE'!L324&lt;&gt;"",'DATA ACCURATE'!L324,"")</f>
        <v/>
      </c>
      <c r="Q321" s="38">
        <f t="shared" si="28"/>
        <v>0</v>
      </c>
      <c r="R321" s="38">
        <f t="shared" si="28"/>
        <v>0</v>
      </c>
      <c r="S321" s="38">
        <f t="shared" si="28"/>
        <v>0</v>
      </c>
      <c r="T321" s="38">
        <f t="shared" si="28"/>
        <v>0</v>
      </c>
      <c r="U321" s="38">
        <f t="shared" si="29"/>
        <v>0</v>
      </c>
      <c r="V321" s="38">
        <f t="shared" si="29"/>
        <v>0</v>
      </c>
      <c r="W321" s="38">
        <f t="shared" si="29"/>
        <v>0</v>
      </c>
      <c r="X321" s="38">
        <f t="shared" si="30"/>
        <v>0</v>
      </c>
      <c r="Y321" s="38">
        <f t="shared" si="30"/>
        <v>0</v>
      </c>
      <c r="Z321" s="38">
        <f t="shared" si="30"/>
        <v>0</v>
      </c>
      <c r="AA321" s="38">
        <f t="shared" si="30"/>
        <v>0</v>
      </c>
      <c r="AB321" s="38">
        <f t="shared" si="31"/>
        <v>0</v>
      </c>
      <c r="AC321" s="38">
        <f t="shared" si="32"/>
        <v>0</v>
      </c>
      <c r="AD321" s="38" t="str">
        <f t="shared" si="33"/>
        <v>000000000000</v>
      </c>
    </row>
    <row r="322" spans="1:30">
      <c r="A322" s="9" t="str">
        <f>IF('DATA ACCURATE'!A325&lt;&gt;"",'DATA ACCURATE'!A325,"")</f>
        <v/>
      </c>
      <c r="B322" s="9" t="str">
        <f>IF('DATA ACCURATE'!D325&lt;&gt;"",'DATA ACCURATE'!D325,"")</f>
        <v/>
      </c>
      <c r="C322" s="38" t="str">
        <f>IF($AD322="000000000000","",INDEX(DATABASE!$W$12:$W$71,MATCH($AD322,DATABASE!$V$12:$V$71,0)))</f>
        <v/>
      </c>
      <c r="D322" s="34" t="str">
        <f>IF(C322="","",IF(E322="",INDEX(DATABASE!$AF$13:$AF$62,MATCH($C322,DATABASE!$AC$13:$AC$62,0)),IF(E322="2x D11",INDEX(DATABASE!$AF$13:$AF$62,MATCH($C322,DATABASE!$AC$13:$AC$62,0))+2*DATABASE!$AF$62,IF(E322="3x D11",INDEX(DATABASE!$AF$13:$AF$62,MATCH($C322,DATABASE!$AC$13:$AC$62,0))+3*DATABASE!$AF$62,""))))</f>
        <v/>
      </c>
      <c r="E322" s="38" t="str">
        <f>IF(AND($K322="Y",$G322&lt;&gt;"UNYIL",$F322&lt;DATABASE!$O$8),"2x D11",IF(AND($K322="Y",$G322&lt;&gt;"UNYIL",$F322&gt;=DATABASE!$O$8),"3x D11",""))</f>
        <v/>
      </c>
      <c r="F322" s="9" t="str">
        <f>IF('DATA ACCURATE'!N325&lt;&gt;"",'DATA ACCURATE'!N325,"")</f>
        <v/>
      </c>
      <c r="G322" t="str">
        <f>IF(F322="","",IF(F322&lt;=DATABASE!$I$8,"UNYIL",IF(F322&lt;=DATABASE!$J$8,"KECIL",IF(F322&lt;DATABASE!$K$8,"TANGGUNG",IF(F322&gt;=DATABASE!$K$8,"BESAR","")))))</f>
        <v/>
      </c>
      <c r="H322" s="16" t="str">
        <f>IF('DATA ACCURATE'!J325&lt;&gt;"",'DATA ACCURATE'!J325,"")</f>
        <v/>
      </c>
      <c r="I322" s="35" t="str">
        <f>IF(B322&lt;&gt;"",IFERROR(VLOOKUP(B322,'DATA TIMBANGAN'!G:M,7,FALSE),VLOOKUP(B322,'DATA TIMBANGAN'!G:M,7)),"")</f>
        <v/>
      </c>
      <c r="J322" s="25" t="str">
        <f>IF(H322&lt;&gt;"",IFERROR(INDEX(DATABASE!$Z$19:$Z$38,MATCH(DATEVALUE(H322),DATABASE!$AA$19:$AA$38,0)),INDEX(DATABASE!$Z$12:$Z$18,MATCH(WEEKDAY(H322,2),DATABASE!$AA$12:$AA$18,0))),"")</f>
        <v/>
      </c>
      <c r="K322" s="25" t="str">
        <f>IF('DATA ACCURATE'!V325&lt;&gt;"",'DATA ACCURATE'!V325,"")</f>
        <v/>
      </c>
      <c r="L322" s="80" t="str">
        <f>IF($H322="","",IF(OR($J322="LIBUR",AND($L321="LIBUR",$O321=$O322)),"LIBUR",IF(AND(OR($L321="LUAR JAM KERJA 1",$L321="LUAR JAM KERJA 2"),OR(OR(AND($H321=$H322,AND(OR($I322&gt;DATABASE!$J$3,$I322&lt;DATABASE!$J$6),((DATEVALUE($H322)+$I322)-(DATEVALUE($H321)+$I321))&lt;DATABASE!$J$6)),AND($H321=$H322,$O321=$O322,OR($I322&gt;DATABASE!$J$6,$I322&lt;DATABASE!$J$3))),AND(($H322-$H321)=1,OR($I322&lt;DATABASE!$I$6,((DATEVALUE($H322)+$I322)-(DATEVALUE($H321)+$I321))&lt;DATABASE!$J$6))),$A322=$A321),"LUAR JAM KERJA 2",IF(AND(OR(WEEKDAY($H322,2)=1,WEEKDAY($H322,2)=2,WEEKDAY($H322,2)=3,WEEKDAY($H322,2)=4,WEEKDAY($H322,2)=5),$I322&lt;=DATABASE!$J$3,$I322&gt;=DATABASE!$I$3),"JAM KERJA",IF(AND(WEEKDAY($H322,2)=6,$I322&lt;=DATABASE!$J$4,$I322&gt;=DATABASE!$I$4),"JAM KERJA","LUAR JAM KERJA 1")))))</f>
        <v/>
      </c>
      <c r="M322" s="33" t="str">
        <f>IF('DATA ACCURATE'!T325&lt;&gt;"",IF('DATA ACCURATE'!T325&gt;100,'DATA ACCURATE'!T325/10,'DATA ACCURATE'!T325),"")</f>
        <v/>
      </c>
      <c r="N322" t="str">
        <f>IF(M322="","",IF(M322&lt;=DATABASE!$I$9,"LOKAL",IF(M322&lt;DATABASE!$J$9,"LUAR KOTA 1",IF($M322&gt;=DATABASE!$J$9,"LUAR KOTA 2",""))))</f>
        <v/>
      </c>
      <c r="O322" s="38" t="str">
        <f>IF('DATA ACCURATE'!L325&lt;&gt;"",'DATA ACCURATE'!L325,"")</f>
        <v/>
      </c>
      <c r="Q322" s="38">
        <f t="shared" si="28"/>
        <v>0</v>
      </c>
      <c r="R322" s="38">
        <f t="shared" si="28"/>
        <v>0</v>
      </c>
      <c r="S322" s="38">
        <f t="shared" si="28"/>
        <v>0</v>
      </c>
      <c r="T322" s="38">
        <f t="shared" ref="T322:T385" si="34">IF($G322=T$1,1,0)</f>
        <v>0</v>
      </c>
      <c r="U322" s="38">
        <f t="shared" si="29"/>
        <v>0</v>
      </c>
      <c r="V322" s="38">
        <f t="shared" si="29"/>
        <v>0</v>
      </c>
      <c r="W322" s="38">
        <f t="shared" si="29"/>
        <v>0</v>
      </c>
      <c r="X322" s="38">
        <f t="shared" si="30"/>
        <v>0</v>
      </c>
      <c r="Y322" s="38">
        <f t="shared" si="30"/>
        <v>0</v>
      </c>
      <c r="Z322" s="38">
        <f t="shared" si="30"/>
        <v>0</v>
      </c>
      <c r="AA322" s="38">
        <f t="shared" ref="AA322:AA385" si="35">IF($L322=AA$1,1,0)</f>
        <v>0</v>
      </c>
      <c r="AB322" s="38">
        <f t="shared" si="31"/>
        <v>0</v>
      </c>
      <c r="AC322" s="38">
        <f t="shared" si="32"/>
        <v>0</v>
      </c>
      <c r="AD322" s="38" t="str">
        <f t="shared" si="33"/>
        <v>000000000000</v>
      </c>
    </row>
    <row r="323" spans="1:30">
      <c r="A323" s="9" t="str">
        <f>IF('DATA ACCURATE'!A326&lt;&gt;"",'DATA ACCURATE'!A326,"")</f>
        <v/>
      </c>
      <c r="B323" s="9" t="str">
        <f>IF('DATA ACCURATE'!D326&lt;&gt;"",'DATA ACCURATE'!D326,"")</f>
        <v/>
      </c>
      <c r="C323" s="38" t="str">
        <f>IF($AD323="000000000000","",INDEX(DATABASE!$W$12:$W$71,MATCH($AD323,DATABASE!$V$12:$V$71,0)))</f>
        <v/>
      </c>
      <c r="D323" s="34" t="str">
        <f>IF(C323="","",IF(E323="",INDEX(DATABASE!$AF$13:$AF$62,MATCH($C323,DATABASE!$AC$13:$AC$62,0)),IF(E323="2x D11",INDEX(DATABASE!$AF$13:$AF$62,MATCH($C323,DATABASE!$AC$13:$AC$62,0))+2*DATABASE!$AF$62,IF(E323="3x D11",INDEX(DATABASE!$AF$13:$AF$62,MATCH($C323,DATABASE!$AC$13:$AC$62,0))+3*DATABASE!$AF$62,""))))</f>
        <v/>
      </c>
      <c r="E323" s="38" t="str">
        <f>IF(AND($K323="Y",$G323&lt;&gt;"UNYIL",$F323&lt;DATABASE!$O$8),"2x D11",IF(AND($K323="Y",$G323&lt;&gt;"UNYIL",$F323&gt;=DATABASE!$O$8),"3x D11",""))</f>
        <v/>
      </c>
      <c r="F323" s="9" t="str">
        <f>IF('DATA ACCURATE'!N326&lt;&gt;"",'DATA ACCURATE'!N326,"")</f>
        <v/>
      </c>
      <c r="G323" t="str">
        <f>IF(F323="","",IF(F323&lt;=DATABASE!$I$8,"UNYIL",IF(F323&lt;=DATABASE!$J$8,"KECIL",IF(F323&lt;DATABASE!$K$8,"TANGGUNG",IF(F323&gt;=DATABASE!$K$8,"BESAR","")))))</f>
        <v/>
      </c>
      <c r="H323" s="16" t="str">
        <f>IF('DATA ACCURATE'!J326&lt;&gt;"",'DATA ACCURATE'!J326,"")</f>
        <v/>
      </c>
      <c r="I323" s="35" t="str">
        <f>IF(B323&lt;&gt;"",IFERROR(VLOOKUP(B323,'DATA TIMBANGAN'!G:M,7,FALSE),VLOOKUP(B323,'DATA TIMBANGAN'!G:M,7)),"")</f>
        <v/>
      </c>
      <c r="J323" s="25" t="str">
        <f>IF(H323&lt;&gt;"",IFERROR(INDEX(DATABASE!$Z$19:$Z$38,MATCH(DATEVALUE(H323),DATABASE!$AA$19:$AA$38,0)),INDEX(DATABASE!$Z$12:$Z$18,MATCH(WEEKDAY(H323,2),DATABASE!$AA$12:$AA$18,0))),"")</f>
        <v/>
      </c>
      <c r="K323" s="25" t="str">
        <f>IF('DATA ACCURATE'!V326&lt;&gt;"",'DATA ACCURATE'!V326,"")</f>
        <v/>
      </c>
      <c r="L323" s="80" t="str">
        <f>IF($H323="","",IF(OR($J323="LIBUR",AND($L322="LIBUR",$O322=$O323)),"LIBUR",IF(AND(OR($L322="LUAR JAM KERJA 1",$L322="LUAR JAM KERJA 2"),OR(OR(AND($H322=$H323,AND(OR($I323&gt;DATABASE!$J$3,$I323&lt;DATABASE!$J$6),((DATEVALUE($H323)+$I323)-(DATEVALUE($H322)+$I322))&lt;DATABASE!$J$6)),AND($H322=$H323,$O322=$O323,OR($I323&gt;DATABASE!$J$6,$I323&lt;DATABASE!$J$3))),AND(($H323-$H322)=1,OR($I323&lt;DATABASE!$I$6,((DATEVALUE($H323)+$I323)-(DATEVALUE($H322)+$I322))&lt;DATABASE!$J$6))),$A323=$A322),"LUAR JAM KERJA 2",IF(AND(OR(WEEKDAY($H323,2)=1,WEEKDAY($H323,2)=2,WEEKDAY($H323,2)=3,WEEKDAY($H323,2)=4,WEEKDAY($H323,2)=5),$I323&lt;=DATABASE!$J$3,$I323&gt;=DATABASE!$I$3),"JAM KERJA",IF(AND(WEEKDAY($H323,2)=6,$I323&lt;=DATABASE!$J$4,$I323&gt;=DATABASE!$I$4),"JAM KERJA","LUAR JAM KERJA 1")))))</f>
        <v/>
      </c>
      <c r="M323" s="33" t="str">
        <f>IF('DATA ACCURATE'!T326&lt;&gt;"",IF('DATA ACCURATE'!T326&gt;100,'DATA ACCURATE'!T326/10,'DATA ACCURATE'!T326),"")</f>
        <v/>
      </c>
      <c r="N323" t="str">
        <f>IF(M323="","",IF(M323&lt;=DATABASE!$I$9,"LOKAL",IF(M323&lt;DATABASE!$J$9,"LUAR KOTA 1",IF($M323&gt;=DATABASE!$J$9,"LUAR KOTA 2",""))))</f>
        <v/>
      </c>
      <c r="O323" s="38" t="str">
        <f>IF('DATA ACCURATE'!L326&lt;&gt;"",'DATA ACCURATE'!L326,"")</f>
        <v/>
      </c>
      <c r="Q323" s="38">
        <f t="shared" ref="Q323:T386" si="36">IF($G323=Q$1,1,0)</f>
        <v>0</v>
      </c>
      <c r="R323" s="38">
        <f t="shared" si="36"/>
        <v>0</v>
      </c>
      <c r="S323" s="38">
        <f t="shared" si="36"/>
        <v>0</v>
      </c>
      <c r="T323" s="38">
        <f t="shared" si="34"/>
        <v>0</v>
      </c>
      <c r="U323" s="38">
        <f t="shared" ref="U323:W386" si="37">IF($N323=U$1,1,0)</f>
        <v>0</v>
      </c>
      <c r="V323" s="38">
        <f t="shared" si="37"/>
        <v>0</v>
      </c>
      <c r="W323" s="38">
        <f t="shared" si="37"/>
        <v>0</v>
      </c>
      <c r="X323" s="38">
        <f t="shared" ref="X323:AA386" si="38">IF($L323=X$1,1,0)</f>
        <v>0</v>
      </c>
      <c r="Y323" s="38">
        <f t="shared" si="38"/>
        <v>0</v>
      </c>
      <c r="Z323" s="38">
        <f t="shared" si="38"/>
        <v>0</v>
      </c>
      <c r="AA323" s="38">
        <f t="shared" si="35"/>
        <v>0</v>
      </c>
      <c r="AB323" s="38">
        <f t="shared" ref="AB323:AB386" si="39">IF(AND($G323="UNYIL",$K323="Y"),1,0)</f>
        <v>0</v>
      </c>
      <c r="AC323" s="38">
        <f t="shared" ref="AC323:AC386" si="40">IF($E323="2x D11",2,IF($E323="3x D11",3,0))</f>
        <v>0</v>
      </c>
      <c r="AD323" s="38" t="str">
        <f t="shared" ref="AD323:AD386" si="41">Q323&amp;R323&amp;S323&amp;T323&amp;U323&amp;V323&amp;W323&amp;X323&amp;Y323&amp;Z323&amp;AA323&amp;AB323</f>
        <v>000000000000</v>
      </c>
    </row>
    <row r="324" spans="1:30">
      <c r="A324" s="9" t="str">
        <f>IF('DATA ACCURATE'!A327&lt;&gt;"",'DATA ACCURATE'!A327,"")</f>
        <v/>
      </c>
      <c r="B324" s="9" t="str">
        <f>IF('DATA ACCURATE'!D327&lt;&gt;"",'DATA ACCURATE'!D327,"")</f>
        <v/>
      </c>
      <c r="C324" s="38" t="str">
        <f>IF($AD324="000000000000","",INDEX(DATABASE!$W$12:$W$71,MATCH($AD324,DATABASE!$V$12:$V$71,0)))</f>
        <v/>
      </c>
      <c r="D324" s="34" t="str">
        <f>IF(C324="","",IF(E324="",INDEX(DATABASE!$AF$13:$AF$62,MATCH($C324,DATABASE!$AC$13:$AC$62,0)),IF(E324="2x D11",INDEX(DATABASE!$AF$13:$AF$62,MATCH($C324,DATABASE!$AC$13:$AC$62,0))+2*DATABASE!$AF$62,IF(E324="3x D11",INDEX(DATABASE!$AF$13:$AF$62,MATCH($C324,DATABASE!$AC$13:$AC$62,0))+3*DATABASE!$AF$62,""))))</f>
        <v/>
      </c>
      <c r="E324" s="38" t="str">
        <f>IF(AND($K324="Y",$G324&lt;&gt;"UNYIL",$F324&lt;DATABASE!$O$8),"2x D11",IF(AND($K324="Y",$G324&lt;&gt;"UNYIL",$F324&gt;=DATABASE!$O$8),"3x D11",""))</f>
        <v/>
      </c>
      <c r="F324" s="9" t="str">
        <f>IF('DATA ACCURATE'!N327&lt;&gt;"",'DATA ACCURATE'!N327,"")</f>
        <v/>
      </c>
      <c r="G324" t="str">
        <f>IF(F324="","",IF(F324&lt;=DATABASE!$I$8,"UNYIL",IF(F324&lt;=DATABASE!$J$8,"KECIL",IF(F324&lt;DATABASE!$K$8,"TANGGUNG",IF(F324&gt;=DATABASE!$K$8,"BESAR","")))))</f>
        <v/>
      </c>
      <c r="H324" s="16" t="str">
        <f>IF('DATA ACCURATE'!J327&lt;&gt;"",'DATA ACCURATE'!J327,"")</f>
        <v/>
      </c>
      <c r="I324" s="35" t="str">
        <f>IF(B324&lt;&gt;"",IFERROR(VLOOKUP(B324,'DATA TIMBANGAN'!G:M,7,FALSE),VLOOKUP(B324,'DATA TIMBANGAN'!G:M,7)),"")</f>
        <v/>
      </c>
      <c r="J324" s="25" t="str">
        <f>IF(H324&lt;&gt;"",IFERROR(INDEX(DATABASE!$Z$19:$Z$38,MATCH(DATEVALUE(H324),DATABASE!$AA$19:$AA$38,0)),INDEX(DATABASE!$Z$12:$Z$18,MATCH(WEEKDAY(H324,2),DATABASE!$AA$12:$AA$18,0))),"")</f>
        <v/>
      </c>
      <c r="K324" s="25" t="str">
        <f>IF('DATA ACCURATE'!V327&lt;&gt;"",'DATA ACCURATE'!V327,"")</f>
        <v/>
      </c>
      <c r="L324" s="80" t="str">
        <f>IF($H324="","",IF(OR($J324="LIBUR",AND($L323="LIBUR",$O323=$O324)),"LIBUR",IF(AND(OR($L323="LUAR JAM KERJA 1",$L323="LUAR JAM KERJA 2"),OR(OR(AND($H323=$H324,AND(OR($I324&gt;DATABASE!$J$3,$I324&lt;DATABASE!$J$6),((DATEVALUE($H324)+$I324)-(DATEVALUE($H323)+$I323))&lt;DATABASE!$J$6)),AND($H323=$H324,$O323=$O324,OR($I324&gt;DATABASE!$J$6,$I324&lt;DATABASE!$J$3))),AND(($H324-$H323)=1,OR($I324&lt;DATABASE!$I$6,((DATEVALUE($H324)+$I324)-(DATEVALUE($H323)+$I323))&lt;DATABASE!$J$6))),$A324=$A323),"LUAR JAM KERJA 2",IF(AND(OR(WEEKDAY($H324,2)=1,WEEKDAY($H324,2)=2,WEEKDAY($H324,2)=3,WEEKDAY($H324,2)=4,WEEKDAY($H324,2)=5),$I324&lt;=DATABASE!$J$3,$I324&gt;=DATABASE!$I$3),"JAM KERJA",IF(AND(WEEKDAY($H324,2)=6,$I324&lt;=DATABASE!$J$4,$I324&gt;=DATABASE!$I$4),"JAM KERJA","LUAR JAM KERJA 1")))))</f>
        <v/>
      </c>
      <c r="M324" s="33" t="str">
        <f>IF('DATA ACCURATE'!T327&lt;&gt;"",IF('DATA ACCURATE'!T327&gt;100,'DATA ACCURATE'!T327/10,'DATA ACCURATE'!T327),"")</f>
        <v/>
      </c>
      <c r="N324" t="str">
        <f>IF(M324="","",IF(M324&lt;=DATABASE!$I$9,"LOKAL",IF(M324&lt;DATABASE!$J$9,"LUAR KOTA 1",IF($M324&gt;=DATABASE!$J$9,"LUAR KOTA 2",""))))</f>
        <v/>
      </c>
      <c r="O324" s="38" t="str">
        <f>IF('DATA ACCURATE'!L327&lt;&gt;"",'DATA ACCURATE'!L327,"")</f>
        <v/>
      </c>
      <c r="Q324" s="38">
        <f t="shared" si="36"/>
        <v>0</v>
      </c>
      <c r="R324" s="38">
        <f t="shared" si="36"/>
        <v>0</v>
      </c>
      <c r="S324" s="38">
        <f t="shared" si="36"/>
        <v>0</v>
      </c>
      <c r="T324" s="38">
        <f t="shared" si="34"/>
        <v>0</v>
      </c>
      <c r="U324" s="38">
        <f t="shared" si="37"/>
        <v>0</v>
      </c>
      <c r="V324" s="38">
        <f t="shared" si="37"/>
        <v>0</v>
      </c>
      <c r="W324" s="38">
        <f t="shared" si="37"/>
        <v>0</v>
      </c>
      <c r="X324" s="38">
        <f t="shared" si="38"/>
        <v>0</v>
      </c>
      <c r="Y324" s="38">
        <f t="shared" si="38"/>
        <v>0</v>
      </c>
      <c r="Z324" s="38">
        <f t="shared" si="38"/>
        <v>0</v>
      </c>
      <c r="AA324" s="38">
        <f t="shared" si="35"/>
        <v>0</v>
      </c>
      <c r="AB324" s="38">
        <f t="shared" si="39"/>
        <v>0</v>
      </c>
      <c r="AC324" s="38">
        <f t="shared" si="40"/>
        <v>0</v>
      </c>
      <c r="AD324" s="38" t="str">
        <f t="shared" si="41"/>
        <v>000000000000</v>
      </c>
    </row>
    <row r="325" spans="1:30">
      <c r="A325" s="9" t="str">
        <f>IF('DATA ACCURATE'!A328&lt;&gt;"",'DATA ACCURATE'!A328,"")</f>
        <v/>
      </c>
      <c r="B325" s="9" t="str">
        <f>IF('DATA ACCURATE'!D328&lt;&gt;"",'DATA ACCURATE'!D328,"")</f>
        <v/>
      </c>
      <c r="C325" s="38" t="str">
        <f>IF($AD325="000000000000","",INDEX(DATABASE!$W$12:$W$71,MATCH($AD325,DATABASE!$V$12:$V$71,0)))</f>
        <v/>
      </c>
      <c r="D325" s="34" t="str">
        <f>IF(C325="","",IF(E325="",INDEX(DATABASE!$AF$13:$AF$62,MATCH($C325,DATABASE!$AC$13:$AC$62,0)),IF(E325="2x D11",INDEX(DATABASE!$AF$13:$AF$62,MATCH($C325,DATABASE!$AC$13:$AC$62,0))+2*DATABASE!$AF$62,IF(E325="3x D11",INDEX(DATABASE!$AF$13:$AF$62,MATCH($C325,DATABASE!$AC$13:$AC$62,0))+3*DATABASE!$AF$62,""))))</f>
        <v/>
      </c>
      <c r="E325" s="38" t="str">
        <f>IF(AND($K325="Y",$G325&lt;&gt;"UNYIL",$F325&lt;DATABASE!$O$8),"2x D11",IF(AND($K325="Y",$G325&lt;&gt;"UNYIL",$F325&gt;=DATABASE!$O$8),"3x D11",""))</f>
        <v/>
      </c>
      <c r="F325" s="9" t="str">
        <f>IF('DATA ACCURATE'!N328&lt;&gt;"",'DATA ACCURATE'!N328,"")</f>
        <v/>
      </c>
      <c r="G325" t="str">
        <f>IF(F325="","",IF(F325&lt;=DATABASE!$I$8,"UNYIL",IF(F325&lt;=DATABASE!$J$8,"KECIL",IF(F325&lt;DATABASE!$K$8,"TANGGUNG",IF(F325&gt;=DATABASE!$K$8,"BESAR","")))))</f>
        <v/>
      </c>
      <c r="H325" s="16" t="str">
        <f>IF('DATA ACCURATE'!J328&lt;&gt;"",'DATA ACCURATE'!J328,"")</f>
        <v/>
      </c>
      <c r="I325" s="35" t="str">
        <f>IF(B325&lt;&gt;"",IFERROR(VLOOKUP(B325,'DATA TIMBANGAN'!G:M,7,FALSE),VLOOKUP(B325,'DATA TIMBANGAN'!G:M,7)),"")</f>
        <v/>
      </c>
      <c r="J325" s="25" t="str">
        <f>IF(H325&lt;&gt;"",IFERROR(INDEX(DATABASE!$Z$19:$Z$38,MATCH(DATEVALUE(H325),DATABASE!$AA$19:$AA$38,0)),INDEX(DATABASE!$Z$12:$Z$18,MATCH(WEEKDAY(H325,2),DATABASE!$AA$12:$AA$18,0))),"")</f>
        <v/>
      </c>
      <c r="K325" s="25" t="str">
        <f>IF('DATA ACCURATE'!V328&lt;&gt;"",'DATA ACCURATE'!V328,"")</f>
        <v/>
      </c>
      <c r="L325" s="80" t="str">
        <f>IF($H325="","",IF(OR($J325="LIBUR",AND($L324="LIBUR",$O324=$O325)),"LIBUR",IF(AND(OR($L324="LUAR JAM KERJA 1",$L324="LUAR JAM KERJA 2"),OR(OR(AND($H324=$H325,AND(OR($I325&gt;DATABASE!$J$3,$I325&lt;DATABASE!$J$6),((DATEVALUE($H325)+$I325)-(DATEVALUE($H324)+$I324))&lt;DATABASE!$J$6)),AND($H324=$H325,$O324=$O325,OR($I325&gt;DATABASE!$J$6,$I325&lt;DATABASE!$J$3))),AND(($H325-$H324)=1,OR($I325&lt;DATABASE!$I$6,((DATEVALUE($H325)+$I325)-(DATEVALUE($H324)+$I324))&lt;DATABASE!$J$6))),$A325=$A324),"LUAR JAM KERJA 2",IF(AND(OR(WEEKDAY($H325,2)=1,WEEKDAY($H325,2)=2,WEEKDAY($H325,2)=3,WEEKDAY($H325,2)=4,WEEKDAY($H325,2)=5),$I325&lt;=DATABASE!$J$3,$I325&gt;=DATABASE!$I$3),"JAM KERJA",IF(AND(WEEKDAY($H325,2)=6,$I325&lt;=DATABASE!$J$4,$I325&gt;=DATABASE!$I$4),"JAM KERJA","LUAR JAM KERJA 1")))))</f>
        <v/>
      </c>
      <c r="M325" s="33" t="str">
        <f>IF('DATA ACCURATE'!T328&lt;&gt;"",IF('DATA ACCURATE'!T328&gt;100,'DATA ACCURATE'!T328/10,'DATA ACCURATE'!T328),"")</f>
        <v/>
      </c>
      <c r="N325" t="str">
        <f>IF(M325="","",IF(M325&lt;=DATABASE!$I$9,"LOKAL",IF(M325&lt;DATABASE!$J$9,"LUAR KOTA 1",IF($M325&gt;=DATABASE!$J$9,"LUAR KOTA 2",""))))</f>
        <v/>
      </c>
      <c r="O325" s="38" t="str">
        <f>IF('DATA ACCURATE'!L328&lt;&gt;"",'DATA ACCURATE'!L328,"")</f>
        <v/>
      </c>
      <c r="Q325" s="38">
        <f t="shared" si="36"/>
        <v>0</v>
      </c>
      <c r="R325" s="38">
        <f t="shared" si="36"/>
        <v>0</v>
      </c>
      <c r="S325" s="38">
        <f t="shared" si="36"/>
        <v>0</v>
      </c>
      <c r="T325" s="38">
        <f t="shared" si="34"/>
        <v>0</v>
      </c>
      <c r="U325" s="38">
        <f t="shared" si="37"/>
        <v>0</v>
      </c>
      <c r="V325" s="38">
        <f t="shared" si="37"/>
        <v>0</v>
      </c>
      <c r="W325" s="38">
        <f t="shared" si="37"/>
        <v>0</v>
      </c>
      <c r="X325" s="38">
        <f t="shared" si="38"/>
        <v>0</v>
      </c>
      <c r="Y325" s="38">
        <f t="shared" si="38"/>
        <v>0</v>
      </c>
      <c r="Z325" s="38">
        <f t="shared" si="38"/>
        <v>0</v>
      </c>
      <c r="AA325" s="38">
        <f t="shared" si="35"/>
        <v>0</v>
      </c>
      <c r="AB325" s="38">
        <f t="shared" si="39"/>
        <v>0</v>
      </c>
      <c r="AC325" s="38">
        <f t="shared" si="40"/>
        <v>0</v>
      </c>
      <c r="AD325" s="38" t="str">
        <f t="shared" si="41"/>
        <v>000000000000</v>
      </c>
    </row>
    <row r="326" spans="1:30">
      <c r="A326" s="9" t="str">
        <f>IF('DATA ACCURATE'!A329&lt;&gt;"",'DATA ACCURATE'!A329,"")</f>
        <v/>
      </c>
      <c r="B326" s="9" t="str">
        <f>IF('DATA ACCURATE'!D329&lt;&gt;"",'DATA ACCURATE'!D329,"")</f>
        <v/>
      </c>
      <c r="C326" s="38" t="str">
        <f>IF($AD326="000000000000","",INDEX(DATABASE!$W$12:$W$71,MATCH($AD326,DATABASE!$V$12:$V$71,0)))</f>
        <v/>
      </c>
      <c r="D326" s="34" t="str">
        <f>IF(C326="","",IF(E326="",INDEX(DATABASE!$AF$13:$AF$62,MATCH($C326,DATABASE!$AC$13:$AC$62,0)),IF(E326="2x D11",INDEX(DATABASE!$AF$13:$AF$62,MATCH($C326,DATABASE!$AC$13:$AC$62,0))+2*DATABASE!$AF$62,IF(E326="3x D11",INDEX(DATABASE!$AF$13:$AF$62,MATCH($C326,DATABASE!$AC$13:$AC$62,0))+3*DATABASE!$AF$62,""))))</f>
        <v/>
      </c>
      <c r="E326" s="38" t="str">
        <f>IF(AND($K326="Y",$G326&lt;&gt;"UNYIL",$F326&lt;DATABASE!$O$8),"2x D11",IF(AND($K326="Y",$G326&lt;&gt;"UNYIL",$F326&gt;=DATABASE!$O$8),"3x D11",""))</f>
        <v/>
      </c>
      <c r="F326" s="9" t="str">
        <f>IF('DATA ACCURATE'!N329&lt;&gt;"",'DATA ACCURATE'!N329,"")</f>
        <v/>
      </c>
      <c r="G326" t="str">
        <f>IF(F326="","",IF(F326&lt;=DATABASE!$I$8,"UNYIL",IF(F326&lt;=DATABASE!$J$8,"KECIL",IF(F326&lt;DATABASE!$K$8,"TANGGUNG",IF(F326&gt;=DATABASE!$K$8,"BESAR","")))))</f>
        <v/>
      </c>
      <c r="H326" s="16" t="str">
        <f>IF('DATA ACCURATE'!J329&lt;&gt;"",'DATA ACCURATE'!J329,"")</f>
        <v/>
      </c>
      <c r="I326" s="35" t="str">
        <f>IF(B326&lt;&gt;"",IFERROR(VLOOKUP(B326,'DATA TIMBANGAN'!G:M,7,FALSE),VLOOKUP(B326,'DATA TIMBANGAN'!G:M,7)),"")</f>
        <v/>
      </c>
      <c r="J326" s="25" t="str">
        <f>IF(H326&lt;&gt;"",IFERROR(INDEX(DATABASE!$Z$19:$Z$38,MATCH(DATEVALUE(H326),DATABASE!$AA$19:$AA$38,0)),INDEX(DATABASE!$Z$12:$Z$18,MATCH(WEEKDAY(H326,2),DATABASE!$AA$12:$AA$18,0))),"")</f>
        <v/>
      </c>
      <c r="K326" s="25" t="str">
        <f>IF('DATA ACCURATE'!V329&lt;&gt;"",'DATA ACCURATE'!V329,"")</f>
        <v/>
      </c>
      <c r="L326" s="80" t="str">
        <f>IF($H326="","",IF(OR($J326="LIBUR",AND($L325="LIBUR",$O325=$O326)),"LIBUR",IF(AND(OR($L325="LUAR JAM KERJA 1",$L325="LUAR JAM KERJA 2"),OR(OR(AND($H325=$H326,AND(OR($I326&gt;DATABASE!$J$3,$I326&lt;DATABASE!$J$6),((DATEVALUE($H326)+$I326)-(DATEVALUE($H325)+$I325))&lt;DATABASE!$J$6)),AND($H325=$H326,$O325=$O326,OR($I326&gt;DATABASE!$J$6,$I326&lt;DATABASE!$J$3))),AND(($H326-$H325)=1,OR($I326&lt;DATABASE!$I$6,((DATEVALUE($H326)+$I326)-(DATEVALUE($H325)+$I325))&lt;DATABASE!$J$6))),$A326=$A325),"LUAR JAM KERJA 2",IF(AND(OR(WEEKDAY($H326,2)=1,WEEKDAY($H326,2)=2,WEEKDAY($H326,2)=3,WEEKDAY($H326,2)=4,WEEKDAY($H326,2)=5),$I326&lt;=DATABASE!$J$3,$I326&gt;=DATABASE!$I$3),"JAM KERJA",IF(AND(WEEKDAY($H326,2)=6,$I326&lt;=DATABASE!$J$4,$I326&gt;=DATABASE!$I$4),"JAM KERJA","LUAR JAM KERJA 1")))))</f>
        <v/>
      </c>
      <c r="M326" s="33" t="str">
        <f>IF('DATA ACCURATE'!T329&lt;&gt;"",IF('DATA ACCURATE'!T329&gt;100,'DATA ACCURATE'!T329/10,'DATA ACCURATE'!T329),"")</f>
        <v/>
      </c>
      <c r="N326" t="str">
        <f>IF(M326="","",IF(M326&lt;=DATABASE!$I$9,"LOKAL",IF(M326&lt;DATABASE!$J$9,"LUAR KOTA 1",IF($M326&gt;=DATABASE!$J$9,"LUAR KOTA 2",""))))</f>
        <v/>
      </c>
      <c r="O326" s="38" t="str">
        <f>IF('DATA ACCURATE'!L329&lt;&gt;"",'DATA ACCURATE'!L329,"")</f>
        <v/>
      </c>
      <c r="Q326" s="38">
        <f t="shared" si="36"/>
        <v>0</v>
      </c>
      <c r="R326" s="38">
        <f t="shared" si="36"/>
        <v>0</v>
      </c>
      <c r="S326" s="38">
        <f t="shared" si="36"/>
        <v>0</v>
      </c>
      <c r="T326" s="38">
        <f t="shared" si="34"/>
        <v>0</v>
      </c>
      <c r="U326" s="38">
        <f t="shared" si="37"/>
        <v>0</v>
      </c>
      <c r="V326" s="38">
        <f t="shared" si="37"/>
        <v>0</v>
      </c>
      <c r="W326" s="38">
        <f t="shared" si="37"/>
        <v>0</v>
      </c>
      <c r="X326" s="38">
        <f t="shared" si="38"/>
        <v>0</v>
      </c>
      <c r="Y326" s="38">
        <f t="shared" si="38"/>
        <v>0</v>
      </c>
      <c r="Z326" s="38">
        <f t="shared" si="38"/>
        <v>0</v>
      </c>
      <c r="AA326" s="38">
        <f t="shared" si="35"/>
        <v>0</v>
      </c>
      <c r="AB326" s="38">
        <f t="shared" si="39"/>
        <v>0</v>
      </c>
      <c r="AC326" s="38">
        <f t="shared" si="40"/>
        <v>0</v>
      </c>
      <c r="AD326" s="38" t="str">
        <f t="shared" si="41"/>
        <v>000000000000</v>
      </c>
    </row>
    <row r="327" spans="1:30">
      <c r="A327" s="9" t="str">
        <f>IF('DATA ACCURATE'!A330&lt;&gt;"",'DATA ACCURATE'!A330,"")</f>
        <v/>
      </c>
      <c r="B327" s="9" t="str">
        <f>IF('DATA ACCURATE'!D330&lt;&gt;"",'DATA ACCURATE'!D330,"")</f>
        <v/>
      </c>
      <c r="C327" s="38" t="str">
        <f>IF($AD327="000000000000","",INDEX(DATABASE!$W$12:$W$71,MATCH($AD327,DATABASE!$V$12:$V$71,0)))</f>
        <v/>
      </c>
      <c r="D327" s="34" t="str">
        <f>IF(C327="","",IF(E327="",INDEX(DATABASE!$AF$13:$AF$62,MATCH($C327,DATABASE!$AC$13:$AC$62,0)),IF(E327="2x D11",INDEX(DATABASE!$AF$13:$AF$62,MATCH($C327,DATABASE!$AC$13:$AC$62,0))+2*DATABASE!$AF$62,IF(E327="3x D11",INDEX(DATABASE!$AF$13:$AF$62,MATCH($C327,DATABASE!$AC$13:$AC$62,0))+3*DATABASE!$AF$62,""))))</f>
        <v/>
      </c>
      <c r="E327" s="38" t="str">
        <f>IF(AND($K327="Y",$G327&lt;&gt;"UNYIL",$F327&lt;DATABASE!$O$8),"2x D11",IF(AND($K327="Y",$G327&lt;&gt;"UNYIL",$F327&gt;=DATABASE!$O$8),"3x D11",""))</f>
        <v/>
      </c>
      <c r="F327" s="9" t="str">
        <f>IF('DATA ACCURATE'!N330&lt;&gt;"",'DATA ACCURATE'!N330,"")</f>
        <v/>
      </c>
      <c r="G327" t="str">
        <f>IF(F327="","",IF(F327&lt;=DATABASE!$I$8,"UNYIL",IF(F327&lt;=DATABASE!$J$8,"KECIL",IF(F327&lt;DATABASE!$K$8,"TANGGUNG",IF(F327&gt;=DATABASE!$K$8,"BESAR","")))))</f>
        <v/>
      </c>
      <c r="H327" s="16" t="str">
        <f>IF('DATA ACCURATE'!J330&lt;&gt;"",'DATA ACCURATE'!J330,"")</f>
        <v/>
      </c>
      <c r="I327" s="35" t="str">
        <f>IF(B327&lt;&gt;"",IFERROR(VLOOKUP(B327,'DATA TIMBANGAN'!G:M,7,FALSE),VLOOKUP(B327,'DATA TIMBANGAN'!G:M,7)),"")</f>
        <v/>
      </c>
      <c r="J327" s="25" t="str">
        <f>IF(H327&lt;&gt;"",IFERROR(INDEX(DATABASE!$Z$19:$Z$38,MATCH(DATEVALUE(H327),DATABASE!$AA$19:$AA$38,0)),INDEX(DATABASE!$Z$12:$Z$18,MATCH(WEEKDAY(H327,2),DATABASE!$AA$12:$AA$18,0))),"")</f>
        <v/>
      </c>
      <c r="K327" s="25" t="str">
        <f>IF('DATA ACCURATE'!V330&lt;&gt;"",'DATA ACCURATE'!V330,"")</f>
        <v/>
      </c>
      <c r="L327" s="80" t="str">
        <f>IF($H327="","",IF(OR($J327="LIBUR",AND($L326="LIBUR",$O326=$O327)),"LIBUR",IF(AND(OR($L326="LUAR JAM KERJA 1",$L326="LUAR JAM KERJA 2"),OR(OR(AND($H326=$H327,AND(OR($I327&gt;DATABASE!$J$3,$I327&lt;DATABASE!$J$6),((DATEVALUE($H327)+$I327)-(DATEVALUE($H326)+$I326))&lt;DATABASE!$J$6)),AND($H326=$H327,$O326=$O327,OR($I327&gt;DATABASE!$J$6,$I327&lt;DATABASE!$J$3))),AND(($H327-$H326)=1,OR($I327&lt;DATABASE!$I$6,((DATEVALUE($H327)+$I327)-(DATEVALUE($H326)+$I326))&lt;DATABASE!$J$6))),$A327=$A326),"LUAR JAM KERJA 2",IF(AND(OR(WEEKDAY($H327,2)=1,WEEKDAY($H327,2)=2,WEEKDAY($H327,2)=3,WEEKDAY($H327,2)=4,WEEKDAY($H327,2)=5),$I327&lt;=DATABASE!$J$3,$I327&gt;=DATABASE!$I$3),"JAM KERJA",IF(AND(WEEKDAY($H327,2)=6,$I327&lt;=DATABASE!$J$4,$I327&gt;=DATABASE!$I$4),"JAM KERJA","LUAR JAM KERJA 1")))))</f>
        <v/>
      </c>
      <c r="M327" s="33" t="str">
        <f>IF('DATA ACCURATE'!T330&lt;&gt;"",IF('DATA ACCURATE'!T330&gt;100,'DATA ACCURATE'!T330/10,'DATA ACCURATE'!T330),"")</f>
        <v/>
      </c>
      <c r="N327" t="str">
        <f>IF(M327="","",IF(M327&lt;=DATABASE!$I$9,"LOKAL",IF(M327&lt;DATABASE!$J$9,"LUAR KOTA 1",IF($M327&gt;=DATABASE!$J$9,"LUAR KOTA 2",""))))</f>
        <v/>
      </c>
      <c r="O327" s="38" t="str">
        <f>IF('DATA ACCURATE'!L330&lt;&gt;"",'DATA ACCURATE'!L330,"")</f>
        <v/>
      </c>
      <c r="Q327" s="38">
        <f t="shared" si="36"/>
        <v>0</v>
      </c>
      <c r="R327" s="38">
        <f t="shared" si="36"/>
        <v>0</v>
      </c>
      <c r="S327" s="38">
        <f t="shared" si="36"/>
        <v>0</v>
      </c>
      <c r="T327" s="38">
        <f t="shared" si="34"/>
        <v>0</v>
      </c>
      <c r="U327" s="38">
        <f t="shared" si="37"/>
        <v>0</v>
      </c>
      <c r="V327" s="38">
        <f t="shared" si="37"/>
        <v>0</v>
      </c>
      <c r="W327" s="38">
        <f t="shared" si="37"/>
        <v>0</v>
      </c>
      <c r="X327" s="38">
        <f t="shared" si="38"/>
        <v>0</v>
      </c>
      <c r="Y327" s="38">
        <f t="shared" si="38"/>
        <v>0</v>
      </c>
      <c r="Z327" s="38">
        <f t="shared" si="38"/>
        <v>0</v>
      </c>
      <c r="AA327" s="38">
        <f t="shared" si="35"/>
        <v>0</v>
      </c>
      <c r="AB327" s="38">
        <f t="shared" si="39"/>
        <v>0</v>
      </c>
      <c r="AC327" s="38">
        <f t="shared" si="40"/>
        <v>0</v>
      </c>
      <c r="AD327" s="38" t="str">
        <f t="shared" si="41"/>
        <v>000000000000</v>
      </c>
    </row>
    <row r="328" spans="1:30">
      <c r="A328" s="9" t="str">
        <f>IF('DATA ACCURATE'!A331&lt;&gt;"",'DATA ACCURATE'!A331,"")</f>
        <v/>
      </c>
      <c r="B328" s="9" t="str">
        <f>IF('DATA ACCURATE'!D331&lt;&gt;"",'DATA ACCURATE'!D331,"")</f>
        <v/>
      </c>
      <c r="C328" s="38" t="str">
        <f>IF($AD328="000000000000","",INDEX(DATABASE!$W$12:$W$71,MATCH($AD328,DATABASE!$V$12:$V$71,0)))</f>
        <v/>
      </c>
      <c r="D328" s="34" t="str">
        <f>IF(C328="","",IF(E328="",INDEX(DATABASE!$AF$13:$AF$62,MATCH($C328,DATABASE!$AC$13:$AC$62,0)),IF(E328="2x D11",INDEX(DATABASE!$AF$13:$AF$62,MATCH($C328,DATABASE!$AC$13:$AC$62,0))+2*DATABASE!$AF$62,IF(E328="3x D11",INDEX(DATABASE!$AF$13:$AF$62,MATCH($C328,DATABASE!$AC$13:$AC$62,0))+3*DATABASE!$AF$62,""))))</f>
        <v/>
      </c>
      <c r="E328" s="38" t="str">
        <f>IF(AND($K328="Y",$G328&lt;&gt;"UNYIL",$F328&lt;DATABASE!$O$8),"2x D11",IF(AND($K328="Y",$G328&lt;&gt;"UNYIL",$F328&gt;=DATABASE!$O$8),"3x D11",""))</f>
        <v/>
      </c>
      <c r="F328" s="9" t="str">
        <f>IF('DATA ACCURATE'!N331&lt;&gt;"",'DATA ACCURATE'!N331,"")</f>
        <v/>
      </c>
      <c r="G328" t="str">
        <f>IF(F328="","",IF(F328&lt;=DATABASE!$I$8,"UNYIL",IF(F328&lt;=DATABASE!$J$8,"KECIL",IF(F328&lt;DATABASE!$K$8,"TANGGUNG",IF(F328&gt;=DATABASE!$K$8,"BESAR","")))))</f>
        <v/>
      </c>
      <c r="H328" s="16" t="str">
        <f>IF('DATA ACCURATE'!J331&lt;&gt;"",'DATA ACCURATE'!J331,"")</f>
        <v/>
      </c>
      <c r="I328" s="35" t="str">
        <f>IF(B328&lt;&gt;"",IFERROR(VLOOKUP(B328,'DATA TIMBANGAN'!G:M,7,FALSE),VLOOKUP(B328,'DATA TIMBANGAN'!G:M,7)),"")</f>
        <v/>
      </c>
      <c r="J328" s="25" t="str">
        <f>IF(H328&lt;&gt;"",IFERROR(INDEX(DATABASE!$Z$19:$Z$38,MATCH(DATEVALUE(H328),DATABASE!$AA$19:$AA$38,0)),INDEX(DATABASE!$Z$12:$Z$18,MATCH(WEEKDAY(H328,2),DATABASE!$AA$12:$AA$18,0))),"")</f>
        <v/>
      </c>
      <c r="K328" s="25" t="str">
        <f>IF('DATA ACCURATE'!V331&lt;&gt;"",'DATA ACCURATE'!V331,"")</f>
        <v/>
      </c>
      <c r="L328" s="80" t="str">
        <f>IF($H328="","",IF(OR($J328="LIBUR",AND($L327="LIBUR",$O327=$O328)),"LIBUR",IF(AND(OR($L327="LUAR JAM KERJA 1",$L327="LUAR JAM KERJA 2"),OR(OR(AND($H327=$H328,AND(OR($I328&gt;DATABASE!$J$3,$I328&lt;DATABASE!$J$6),((DATEVALUE($H328)+$I328)-(DATEVALUE($H327)+$I327))&lt;DATABASE!$J$6)),AND($H327=$H328,$O327=$O328,OR($I328&gt;DATABASE!$J$6,$I328&lt;DATABASE!$J$3))),AND(($H328-$H327)=1,OR($I328&lt;DATABASE!$I$6,((DATEVALUE($H328)+$I328)-(DATEVALUE($H327)+$I327))&lt;DATABASE!$J$6))),$A328=$A327),"LUAR JAM KERJA 2",IF(AND(OR(WEEKDAY($H328,2)=1,WEEKDAY($H328,2)=2,WEEKDAY($H328,2)=3,WEEKDAY($H328,2)=4,WEEKDAY($H328,2)=5),$I328&lt;=DATABASE!$J$3,$I328&gt;=DATABASE!$I$3),"JAM KERJA",IF(AND(WEEKDAY($H328,2)=6,$I328&lt;=DATABASE!$J$4,$I328&gt;=DATABASE!$I$4),"JAM KERJA","LUAR JAM KERJA 1")))))</f>
        <v/>
      </c>
      <c r="M328" s="33" t="str">
        <f>IF('DATA ACCURATE'!T331&lt;&gt;"",IF('DATA ACCURATE'!T331&gt;100,'DATA ACCURATE'!T331/10,'DATA ACCURATE'!T331),"")</f>
        <v/>
      </c>
      <c r="N328" t="str">
        <f>IF(M328="","",IF(M328&lt;=DATABASE!$I$9,"LOKAL",IF(M328&lt;DATABASE!$J$9,"LUAR KOTA 1",IF($M328&gt;=DATABASE!$J$9,"LUAR KOTA 2",""))))</f>
        <v/>
      </c>
      <c r="O328" s="38" t="str">
        <f>IF('DATA ACCURATE'!L331&lt;&gt;"",'DATA ACCURATE'!L331,"")</f>
        <v/>
      </c>
      <c r="Q328" s="38">
        <f t="shared" si="36"/>
        <v>0</v>
      </c>
      <c r="R328" s="38">
        <f t="shared" si="36"/>
        <v>0</v>
      </c>
      <c r="S328" s="38">
        <f t="shared" si="36"/>
        <v>0</v>
      </c>
      <c r="T328" s="38">
        <f t="shared" si="34"/>
        <v>0</v>
      </c>
      <c r="U328" s="38">
        <f t="shared" si="37"/>
        <v>0</v>
      </c>
      <c r="V328" s="38">
        <f t="shared" si="37"/>
        <v>0</v>
      </c>
      <c r="W328" s="38">
        <f t="shared" si="37"/>
        <v>0</v>
      </c>
      <c r="X328" s="38">
        <f t="shared" si="38"/>
        <v>0</v>
      </c>
      <c r="Y328" s="38">
        <f t="shared" si="38"/>
        <v>0</v>
      </c>
      <c r="Z328" s="38">
        <f t="shared" si="38"/>
        <v>0</v>
      </c>
      <c r="AA328" s="38">
        <f t="shared" si="35"/>
        <v>0</v>
      </c>
      <c r="AB328" s="38">
        <f t="shared" si="39"/>
        <v>0</v>
      </c>
      <c r="AC328" s="38">
        <f t="shared" si="40"/>
        <v>0</v>
      </c>
      <c r="AD328" s="38" t="str">
        <f t="shared" si="41"/>
        <v>000000000000</v>
      </c>
    </row>
    <row r="329" spans="1:30">
      <c r="A329" s="9" t="str">
        <f>IF('DATA ACCURATE'!A332&lt;&gt;"",'DATA ACCURATE'!A332,"")</f>
        <v/>
      </c>
      <c r="B329" s="9" t="str">
        <f>IF('DATA ACCURATE'!D332&lt;&gt;"",'DATA ACCURATE'!D332,"")</f>
        <v/>
      </c>
      <c r="C329" s="38" t="str">
        <f>IF($AD329="000000000000","",INDEX(DATABASE!$W$12:$W$71,MATCH($AD329,DATABASE!$V$12:$V$71,0)))</f>
        <v/>
      </c>
      <c r="D329" s="34" t="str">
        <f>IF(C329="","",IF(E329="",INDEX(DATABASE!$AF$13:$AF$62,MATCH($C329,DATABASE!$AC$13:$AC$62,0)),IF(E329="2x D11",INDEX(DATABASE!$AF$13:$AF$62,MATCH($C329,DATABASE!$AC$13:$AC$62,0))+2*DATABASE!$AF$62,IF(E329="3x D11",INDEX(DATABASE!$AF$13:$AF$62,MATCH($C329,DATABASE!$AC$13:$AC$62,0))+3*DATABASE!$AF$62,""))))</f>
        <v/>
      </c>
      <c r="E329" s="38" t="str">
        <f>IF(AND($K329="Y",$G329&lt;&gt;"UNYIL",$F329&lt;DATABASE!$O$8),"2x D11",IF(AND($K329="Y",$G329&lt;&gt;"UNYIL",$F329&gt;=DATABASE!$O$8),"3x D11",""))</f>
        <v/>
      </c>
      <c r="F329" s="9" t="str">
        <f>IF('DATA ACCURATE'!N332&lt;&gt;"",'DATA ACCURATE'!N332,"")</f>
        <v/>
      </c>
      <c r="G329" t="str">
        <f>IF(F329="","",IF(F329&lt;=DATABASE!$I$8,"UNYIL",IF(F329&lt;=DATABASE!$J$8,"KECIL",IF(F329&lt;DATABASE!$K$8,"TANGGUNG",IF(F329&gt;=DATABASE!$K$8,"BESAR","")))))</f>
        <v/>
      </c>
      <c r="H329" s="16" t="str">
        <f>IF('DATA ACCURATE'!J332&lt;&gt;"",'DATA ACCURATE'!J332,"")</f>
        <v/>
      </c>
      <c r="I329" s="35" t="str">
        <f>IF(B329&lt;&gt;"",IFERROR(VLOOKUP(B329,'DATA TIMBANGAN'!G:M,7,FALSE),VLOOKUP(B329,'DATA TIMBANGAN'!G:M,7)),"")</f>
        <v/>
      </c>
      <c r="J329" s="25" t="str">
        <f>IF(H329&lt;&gt;"",IFERROR(INDEX(DATABASE!$Z$19:$Z$38,MATCH(DATEVALUE(H329),DATABASE!$AA$19:$AA$38,0)),INDEX(DATABASE!$Z$12:$Z$18,MATCH(WEEKDAY(H329,2),DATABASE!$AA$12:$AA$18,0))),"")</f>
        <v/>
      </c>
      <c r="K329" s="25" t="str">
        <f>IF('DATA ACCURATE'!V332&lt;&gt;"",'DATA ACCURATE'!V332,"")</f>
        <v/>
      </c>
      <c r="L329" s="80" t="str">
        <f>IF($H329="","",IF(OR($J329="LIBUR",AND($L328="LIBUR",$O328=$O329)),"LIBUR",IF(AND(OR($L328="LUAR JAM KERJA 1",$L328="LUAR JAM KERJA 2"),OR(OR(AND($H328=$H329,AND(OR($I329&gt;DATABASE!$J$3,$I329&lt;DATABASE!$J$6),((DATEVALUE($H329)+$I329)-(DATEVALUE($H328)+$I328))&lt;DATABASE!$J$6)),AND($H328=$H329,$O328=$O329,OR($I329&gt;DATABASE!$J$6,$I329&lt;DATABASE!$J$3))),AND(($H329-$H328)=1,OR($I329&lt;DATABASE!$I$6,((DATEVALUE($H329)+$I329)-(DATEVALUE($H328)+$I328))&lt;DATABASE!$J$6))),$A329=$A328),"LUAR JAM KERJA 2",IF(AND(OR(WEEKDAY($H329,2)=1,WEEKDAY($H329,2)=2,WEEKDAY($H329,2)=3,WEEKDAY($H329,2)=4,WEEKDAY($H329,2)=5),$I329&lt;=DATABASE!$J$3,$I329&gt;=DATABASE!$I$3),"JAM KERJA",IF(AND(WEEKDAY($H329,2)=6,$I329&lt;=DATABASE!$J$4,$I329&gt;=DATABASE!$I$4),"JAM KERJA","LUAR JAM KERJA 1")))))</f>
        <v/>
      </c>
      <c r="M329" s="33" t="str">
        <f>IF('DATA ACCURATE'!T332&lt;&gt;"",IF('DATA ACCURATE'!T332&gt;100,'DATA ACCURATE'!T332/10,'DATA ACCURATE'!T332),"")</f>
        <v/>
      </c>
      <c r="N329" t="str">
        <f>IF(M329="","",IF(M329&lt;=DATABASE!$I$9,"LOKAL",IF(M329&lt;DATABASE!$J$9,"LUAR KOTA 1",IF($M329&gt;=DATABASE!$J$9,"LUAR KOTA 2",""))))</f>
        <v/>
      </c>
      <c r="O329" s="38" t="str">
        <f>IF('DATA ACCURATE'!L332&lt;&gt;"",'DATA ACCURATE'!L332,"")</f>
        <v/>
      </c>
      <c r="Q329" s="38">
        <f t="shared" si="36"/>
        <v>0</v>
      </c>
      <c r="R329" s="38">
        <f t="shared" si="36"/>
        <v>0</v>
      </c>
      <c r="S329" s="38">
        <f t="shared" si="36"/>
        <v>0</v>
      </c>
      <c r="T329" s="38">
        <f t="shared" si="34"/>
        <v>0</v>
      </c>
      <c r="U329" s="38">
        <f t="shared" si="37"/>
        <v>0</v>
      </c>
      <c r="V329" s="38">
        <f t="shared" si="37"/>
        <v>0</v>
      </c>
      <c r="W329" s="38">
        <f t="shared" si="37"/>
        <v>0</v>
      </c>
      <c r="X329" s="38">
        <f t="shared" si="38"/>
        <v>0</v>
      </c>
      <c r="Y329" s="38">
        <f t="shared" si="38"/>
        <v>0</v>
      </c>
      <c r="Z329" s="38">
        <f t="shared" si="38"/>
        <v>0</v>
      </c>
      <c r="AA329" s="38">
        <f t="shared" si="35"/>
        <v>0</v>
      </c>
      <c r="AB329" s="38">
        <f t="shared" si="39"/>
        <v>0</v>
      </c>
      <c r="AC329" s="38">
        <f t="shared" si="40"/>
        <v>0</v>
      </c>
      <c r="AD329" s="38" t="str">
        <f t="shared" si="41"/>
        <v>000000000000</v>
      </c>
    </row>
    <row r="330" spans="1:30">
      <c r="A330" s="9" t="str">
        <f>IF('DATA ACCURATE'!A333&lt;&gt;"",'DATA ACCURATE'!A333,"")</f>
        <v/>
      </c>
      <c r="B330" s="9" t="str">
        <f>IF('DATA ACCURATE'!D333&lt;&gt;"",'DATA ACCURATE'!D333,"")</f>
        <v/>
      </c>
      <c r="C330" s="38" t="str">
        <f>IF($AD330="000000000000","",INDEX(DATABASE!$W$12:$W$71,MATCH($AD330,DATABASE!$V$12:$V$71,0)))</f>
        <v/>
      </c>
      <c r="D330" s="34" t="str">
        <f>IF(C330="","",IF(E330="",INDEX(DATABASE!$AF$13:$AF$62,MATCH($C330,DATABASE!$AC$13:$AC$62,0)),IF(E330="2x D11",INDEX(DATABASE!$AF$13:$AF$62,MATCH($C330,DATABASE!$AC$13:$AC$62,0))+2*DATABASE!$AF$62,IF(E330="3x D11",INDEX(DATABASE!$AF$13:$AF$62,MATCH($C330,DATABASE!$AC$13:$AC$62,0))+3*DATABASE!$AF$62,""))))</f>
        <v/>
      </c>
      <c r="E330" s="38" t="str">
        <f>IF(AND($K330="Y",$G330&lt;&gt;"UNYIL",$F330&lt;DATABASE!$O$8),"2x D11",IF(AND($K330="Y",$G330&lt;&gt;"UNYIL",$F330&gt;=DATABASE!$O$8),"3x D11",""))</f>
        <v/>
      </c>
      <c r="F330" s="9" t="str">
        <f>IF('DATA ACCURATE'!N333&lt;&gt;"",'DATA ACCURATE'!N333,"")</f>
        <v/>
      </c>
      <c r="G330" t="str">
        <f>IF(F330="","",IF(F330&lt;=DATABASE!$I$8,"UNYIL",IF(F330&lt;=DATABASE!$J$8,"KECIL",IF(F330&lt;DATABASE!$K$8,"TANGGUNG",IF(F330&gt;=DATABASE!$K$8,"BESAR","")))))</f>
        <v/>
      </c>
      <c r="H330" s="16" t="str">
        <f>IF('DATA ACCURATE'!J333&lt;&gt;"",'DATA ACCURATE'!J333,"")</f>
        <v/>
      </c>
      <c r="I330" s="35" t="str">
        <f>IF(B330&lt;&gt;"",IFERROR(VLOOKUP(B330,'DATA TIMBANGAN'!G:M,7,FALSE),VLOOKUP(B330,'DATA TIMBANGAN'!G:M,7)),"")</f>
        <v/>
      </c>
      <c r="J330" s="25" t="str">
        <f>IF(H330&lt;&gt;"",IFERROR(INDEX(DATABASE!$Z$19:$Z$38,MATCH(DATEVALUE(H330),DATABASE!$AA$19:$AA$38,0)),INDEX(DATABASE!$Z$12:$Z$18,MATCH(WEEKDAY(H330,2),DATABASE!$AA$12:$AA$18,0))),"")</f>
        <v/>
      </c>
      <c r="K330" s="25" t="str">
        <f>IF('DATA ACCURATE'!V333&lt;&gt;"",'DATA ACCURATE'!V333,"")</f>
        <v/>
      </c>
      <c r="L330" s="80" t="str">
        <f>IF($H330="","",IF(OR($J330="LIBUR",AND($L329="LIBUR",$O329=$O330)),"LIBUR",IF(AND(OR($L329="LUAR JAM KERJA 1",$L329="LUAR JAM KERJA 2"),OR(OR(AND($H329=$H330,AND(OR($I330&gt;DATABASE!$J$3,$I330&lt;DATABASE!$J$6),((DATEVALUE($H330)+$I330)-(DATEVALUE($H329)+$I329))&lt;DATABASE!$J$6)),AND($H329=$H330,$O329=$O330,OR($I330&gt;DATABASE!$J$6,$I330&lt;DATABASE!$J$3))),AND(($H330-$H329)=1,OR($I330&lt;DATABASE!$I$6,((DATEVALUE($H330)+$I330)-(DATEVALUE($H329)+$I329))&lt;DATABASE!$J$6))),$A330=$A329),"LUAR JAM KERJA 2",IF(AND(OR(WEEKDAY($H330,2)=1,WEEKDAY($H330,2)=2,WEEKDAY($H330,2)=3,WEEKDAY($H330,2)=4,WEEKDAY($H330,2)=5),$I330&lt;=DATABASE!$J$3,$I330&gt;=DATABASE!$I$3),"JAM KERJA",IF(AND(WEEKDAY($H330,2)=6,$I330&lt;=DATABASE!$J$4,$I330&gt;=DATABASE!$I$4),"JAM KERJA","LUAR JAM KERJA 1")))))</f>
        <v/>
      </c>
      <c r="M330" s="33" t="str">
        <f>IF('DATA ACCURATE'!T333&lt;&gt;"",IF('DATA ACCURATE'!T333&gt;100,'DATA ACCURATE'!T333/10,'DATA ACCURATE'!T333),"")</f>
        <v/>
      </c>
      <c r="N330" t="str">
        <f>IF(M330="","",IF(M330&lt;=DATABASE!$I$9,"LOKAL",IF(M330&lt;DATABASE!$J$9,"LUAR KOTA 1",IF($M330&gt;=DATABASE!$J$9,"LUAR KOTA 2",""))))</f>
        <v/>
      </c>
      <c r="O330" s="38" t="str">
        <f>IF('DATA ACCURATE'!L333&lt;&gt;"",'DATA ACCURATE'!L333,"")</f>
        <v/>
      </c>
      <c r="Q330" s="38">
        <f t="shared" si="36"/>
        <v>0</v>
      </c>
      <c r="R330" s="38">
        <f t="shared" si="36"/>
        <v>0</v>
      </c>
      <c r="S330" s="38">
        <f t="shared" si="36"/>
        <v>0</v>
      </c>
      <c r="T330" s="38">
        <f t="shared" si="34"/>
        <v>0</v>
      </c>
      <c r="U330" s="38">
        <f t="shared" si="37"/>
        <v>0</v>
      </c>
      <c r="V330" s="38">
        <f t="shared" si="37"/>
        <v>0</v>
      </c>
      <c r="W330" s="38">
        <f t="shared" si="37"/>
        <v>0</v>
      </c>
      <c r="X330" s="38">
        <f t="shared" si="38"/>
        <v>0</v>
      </c>
      <c r="Y330" s="38">
        <f t="shared" si="38"/>
        <v>0</v>
      </c>
      <c r="Z330" s="38">
        <f t="shared" si="38"/>
        <v>0</v>
      </c>
      <c r="AA330" s="38">
        <f t="shared" si="35"/>
        <v>0</v>
      </c>
      <c r="AB330" s="38">
        <f t="shared" si="39"/>
        <v>0</v>
      </c>
      <c r="AC330" s="38">
        <f t="shared" si="40"/>
        <v>0</v>
      </c>
      <c r="AD330" s="38" t="str">
        <f t="shared" si="41"/>
        <v>000000000000</v>
      </c>
    </row>
    <row r="331" spans="1:30">
      <c r="A331" s="9" t="str">
        <f>IF('DATA ACCURATE'!A334&lt;&gt;"",'DATA ACCURATE'!A334,"")</f>
        <v/>
      </c>
      <c r="B331" s="9" t="str">
        <f>IF('DATA ACCURATE'!D334&lt;&gt;"",'DATA ACCURATE'!D334,"")</f>
        <v/>
      </c>
      <c r="C331" s="38" t="str">
        <f>IF($AD331="000000000000","",INDEX(DATABASE!$W$12:$W$71,MATCH($AD331,DATABASE!$V$12:$V$71,0)))</f>
        <v/>
      </c>
      <c r="D331" s="34" t="str">
        <f>IF(C331="","",IF(E331="",INDEX(DATABASE!$AF$13:$AF$62,MATCH($C331,DATABASE!$AC$13:$AC$62,0)),IF(E331="2x D11",INDEX(DATABASE!$AF$13:$AF$62,MATCH($C331,DATABASE!$AC$13:$AC$62,0))+2*DATABASE!$AF$62,IF(E331="3x D11",INDEX(DATABASE!$AF$13:$AF$62,MATCH($C331,DATABASE!$AC$13:$AC$62,0))+3*DATABASE!$AF$62,""))))</f>
        <v/>
      </c>
      <c r="E331" s="38" t="str">
        <f>IF(AND($K331="Y",$G331&lt;&gt;"UNYIL",$F331&lt;DATABASE!$O$8),"2x D11",IF(AND($K331="Y",$G331&lt;&gt;"UNYIL",$F331&gt;=DATABASE!$O$8),"3x D11",""))</f>
        <v/>
      </c>
      <c r="F331" s="9" t="str">
        <f>IF('DATA ACCURATE'!N334&lt;&gt;"",'DATA ACCURATE'!N334,"")</f>
        <v/>
      </c>
      <c r="G331" t="str">
        <f>IF(F331="","",IF(F331&lt;=DATABASE!$I$8,"UNYIL",IF(F331&lt;=DATABASE!$J$8,"KECIL",IF(F331&lt;DATABASE!$K$8,"TANGGUNG",IF(F331&gt;=DATABASE!$K$8,"BESAR","")))))</f>
        <v/>
      </c>
      <c r="H331" s="16" t="str">
        <f>IF('DATA ACCURATE'!J334&lt;&gt;"",'DATA ACCURATE'!J334,"")</f>
        <v/>
      </c>
      <c r="I331" s="35" t="str">
        <f>IF(B331&lt;&gt;"",IFERROR(VLOOKUP(B331,'DATA TIMBANGAN'!G:M,7,FALSE),VLOOKUP(B331,'DATA TIMBANGAN'!G:M,7)),"")</f>
        <v/>
      </c>
      <c r="J331" s="25" t="str">
        <f>IF(H331&lt;&gt;"",IFERROR(INDEX(DATABASE!$Z$19:$Z$38,MATCH(DATEVALUE(H331),DATABASE!$AA$19:$AA$38,0)),INDEX(DATABASE!$Z$12:$Z$18,MATCH(WEEKDAY(H331,2),DATABASE!$AA$12:$AA$18,0))),"")</f>
        <v/>
      </c>
      <c r="K331" s="25" t="str">
        <f>IF('DATA ACCURATE'!V334&lt;&gt;"",'DATA ACCURATE'!V334,"")</f>
        <v/>
      </c>
      <c r="L331" s="80" t="str">
        <f>IF($H331="","",IF(OR($J331="LIBUR",AND($L330="LIBUR",$O330=$O331)),"LIBUR",IF(AND(OR($L330="LUAR JAM KERJA 1",$L330="LUAR JAM KERJA 2"),OR(OR(AND($H330=$H331,AND(OR($I331&gt;DATABASE!$J$3,$I331&lt;DATABASE!$J$6),((DATEVALUE($H331)+$I331)-(DATEVALUE($H330)+$I330))&lt;DATABASE!$J$6)),AND($H330=$H331,$O330=$O331,OR($I331&gt;DATABASE!$J$6,$I331&lt;DATABASE!$J$3))),AND(($H331-$H330)=1,OR($I331&lt;DATABASE!$I$6,((DATEVALUE($H331)+$I331)-(DATEVALUE($H330)+$I330))&lt;DATABASE!$J$6))),$A331=$A330),"LUAR JAM KERJA 2",IF(AND(OR(WEEKDAY($H331,2)=1,WEEKDAY($H331,2)=2,WEEKDAY($H331,2)=3,WEEKDAY($H331,2)=4,WEEKDAY($H331,2)=5),$I331&lt;=DATABASE!$J$3,$I331&gt;=DATABASE!$I$3),"JAM KERJA",IF(AND(WEEKDAY($H331,2)=6,$I331&lt;=DATABASE!$J$4,$I331&gt;=DATABASE!$I$4),"JAM KERJA","LUAR JAM KERJA 1")))))</f>
        <v/>
      </c>
      <c r="M331" s="33" t="str">
        <f>IF('DATA ACCURATE'!T334&lt;&gt;"",IF('DATA ACCURATE'!T334&gt;100,'DATA ACCURATE'!T334/10,'DATA ACCURATE'!T334),"")</f>
        <v/>
      </c>
      <c r="N331" t="str">
        <f>IF(M331="","",IF(M331&lt;=DATABASE!$I$9,"LOKAL",IF(M331&lt;DATABASE!$J$9,"LUAR KOTA 1",IF($M331&gt;=DATABASE!$J$9,"LUAR KOTA 2",""))))</f>
        <v/>
      </c>
      <c r="O331" s="38" t="str">
        <f>IF('DATA ACCURATE'!L334&lt;&gt;"",'DATA ACCURATE'!L334,"")</f>
        <v/>
      </c>
      <c r="Q331" s="38">
        <f t="shared" si="36"/>
        <v>0</v>
      </c>
      <c r="R331" s="38">
        <f t="shared" si="36"/>
        <v>0</v>
      </c>
      <c r="S331" s="38">
        <f t="shared" si="36"/>
        <v>0</v>
      </c>
      <c r="T331" s="38">
        <f t="shared" si="34"/>
        <v>0</v>
      </c>
      <c r="U331" s="38">
        <f t="shared" si="37"/>
        <v>0</v>
      </c>
      <c r="V331" s="38">
        <f t="shared" si="37"/>
        <v>0</v>
      </c>
      <c r="W331" s="38">
        <f t="shared" si="37"/>
        <v>0</v>
      </c>
      <c r="X331" s="38">
        <f t="shared" si="38"/>
        <v>0</v>
      </c>
      <c r="Y331" s="38">
        <f t="shared" si="38"/>
        <v>0</v>
      </c>
      <c r="Z331" s="38">
        <f t="shared" si="38"/>
        <v>0</v>
      </c>
      <c r="AA331" s="38">
        <f t="shared" si="35"/>
        <v>0</v>
      </c>
      <c r="AB331" s="38">
        <f t="shared" si="39"/>
        <v>0</v>
      </c>
      <c r="AC331" s="38">
        <f t="shared" si="40"/>
        <v>0</v>
      </c>
      <c r="AD331" s="38" t="str">
        <f t="shared" si="41"/>
        <v>000000000000</v>
      </c>
    </row>
    <row r="332" spans="1:30">
      <c r="A332" s="9" t="str">
        <f>IF('DATA ACCURATE'!A335&lt;&gt;"",'DATA ACCURATE'!A335,"")</f>
        <v/>
      </c>
      <c r="B332" s="9" t="str">
        <f>IF('DATA ACCURATE'!D335&lt;&gt;"",'DATA ACCURATE'!D335,"")</f>
        <v/>
      </c>
      <c r="C332" s="38" t="str">
        <f>IF($AD332="000000000000","",INDEX(DATABASE!$W$12:$W$71,MATCH($AD332,DATABASE!$V$12:$V$71,0)))</f>
        <v/>
      </c>
      <c r="D332" s="34" t="str">
        <f>IF(C332="","",IF(E332="",INDEX(DATABASE!$AF$13:$AF$62,MATCH($C332,DATABASE!$AC$13:$AC$62,0)),IF(E332="2x D11",INDEX(DATABASE!$AF$13:$AF$62,MATCH($C332,DATABASE!$AC$13:$AC$62,0))+2*DATABASE!$AF$62,IF(E332="3x D11",INDEX(DATABASE!$AF$13:$AF$62,MATCH($C332,DATABASE!$AC$13:$AC$62,0))+3*DATABASE!$AF$62,""))))</f>
        <v/>
      </c>
      <c r="E332" s="38" t="str">
        <f>IF(AND($K332="Y",$G332&lt;&gt;"UNYIL",$F332&lt;DATABASE!$O$8),"2x D11",IF(AND($K332="Y",$G332&lt;&gt;"UNYIL",$F332&gt;=DATABASE!$O$8),"3x D11",""))</f>
        <v/>
      </c>
      <c r="F332" s="9" t="str">
        <f>IF('DATA ACCURATE'!N335&lt;&gt;"",'DATA ACCURATE'!N335,"")</f>
        <v/>
      </c>
      <c r="G332" t="str">
        <f>IF(F332="","",IF(F332&lt;=DATABASE!$I$8,"UNYIL",IF(F332&lt;=DATABASE!$J$8,"KECIL",IF(F332&lt;DATABASE!$K$8,"TANGGUNG",IF(F332&gt;=DATABASE!$K$8,"BESAR","")))))</f>
        <v/>
      </c>
      <c r="H332" s="16" t="str">
        <f>IF('DATA ACCURATE'!J335&lt;&gt;"",'DATA ACCURATE'!J335,"")</f>
        <v/>
      </c>
      <c r="I332" s="35" t="str">
        <f>IF(B332&lt;&gt;"",IFERROR(VLOOKUP(B332,'DATA TIMBANGAN'!G:M,7,FALSE),VLOOKUP(B332,'DATA TIMBANGAN'!G:M,7)),"")</f>
        <v/>
      </c>
      <c r="J332" s="25" t="str">
        <f>IF(H332&lt;&gt;"",IFERROR(INDEX(DATABASE!$Z$19:$Z$38,MATCH(DATEVALUE(H332),DATABASE!$AA$19:$AA$38,0)),INDEX(DATABASE!$Z$12:$Z$18,MATCH(WEEKDAY(H332,2),DATABASE!$AA$12:$AA$18,0))),"")</f>
        <v/>
      </c>
      <c r="K332" s="25" t="str">
        <f>IF('DATA ACCURATE'!V335&lt;&gt;"",'DATA ACCURATE'!V335,"")</f>
        <v/>
      </c>
      <c r="L332" s="80" t="str">
        <f>IF($H332="","",IF(OR($J332="LIBUR",AND($L331="LIBUR",$O331=$O332)),"LIBUR",IF(AND(OR($L331="LUAR JAM KERJA 1",$L331="LUAR JAM KERJA 2"),OR(OR(AND($H331=$H332,AND(OR($I332&gt;DATABASE!$J$3,$I332&lt;DATABASE!$J$6),((DATEVALUE($H332)+$I332)-(DATEVALUE($H331)+$I331))&lt;DATABASE!$J$6)),AND($H331=$H332,$O331=$O332,OR($I332&gt;DATABASE!$J$6,$I332&lt;DATABASE!$J$3))),AND(($H332-$H331)=1,OR($I332&lt;DATABASE!$I$6,((DATEVALUE($H332)+$I332)-(DATEVALUE($H331)+$I331))&lt;DATABASE!$J$6))),$A332=$A331),"LUAR JAM KERJA 2",IF(AND(OR(WEEKDAY($H332,2)=1,WEEKDAY($H332,2)=2,WEEKDAY($H332,2)=3,WEEKDAY($H332,2)=4,WEEKDAY($H332,2)=5),$I332&lt;=DATABASE!$J$3,$I332&gt;=DATABASE!$I$3),"JAM KERJA",IF(AND(WEEKDAY($H332,2)=6,$I332&lt;=DATABASE!$J$4,$I332&gt;=DATABASE!$I$4),"JAM KERJA","LUAR JAM KERJA 1")))))</f>
        <v/>
      </c>
      <c r="M332" s="33" t="str">
        <f>IF('DATA ACCURATE'!T335&lt;&gt;"",IF('DATA ACCURATE'!T335&gt;100,'DATA ACCURATE'!T335/10,'DATA ACCURATE'!T335),"")</f>
        <v/>
      </c>
      <c r="N332" t="str">
        <f>IF(M332="","",IF(M332&lt;=DATABASE!$I$9,"LOKAL",IF(M332&lt;DATABASE!$J$9,"LUAR KOTA 1",IF($M332&gt;=DATABASE!$J$9,"LUAR KOTA 2",""))))</f>
        <v/>
      </c>
      <c r="O332" s="38" t="str">
        <f>IF('DATA ACCURATE'!L335&lt;&gt;"",'DATA ACCURATE'!L335,"")</f>
        <v/>
      </c>
      <c r="Q332" s="38">
        <f t="shared" si="36"/>
        <v>0</v>
      </c>
      <c r="R332" s="38">
        <f t="shared" si="36"/>
        <v>0</v>
      </c>
      <c r="S332" s="38">
        <f t="shared" si="36"/>
        <v>0</v>
      </c>
      <c r="T332" s="38">
        <f t="shared" si="34"/>
        <v>0</v>
      </c>
      <c r="U332" s="38">
        <f t="shared" si="37"/>
        <v>0</v>
      </c>
      <c r="V332" s="38">
        <f t="shared" si="37"/>
        <v>0</v>
      </c>
      <c r="W332" s="38">
        <f t="shared" si="37"/>
        <v>0</v>
      </c>
      <c r="X332" s="38">
        <f t="shared" si="38"/>
        <v>0</v>
      </c>
      <c r="Y332" s="38">
        <f t="shared" si="38"/>
        <v>0</v>
      </c>
      <c r="Z332" s="38">
        <f t="shared" si="38"/>
        <v>0</v>
      </c>
      <c r="AA332" s="38">
        <f t="shared" si="35"/>
        <v>0</v>
      </c>
      <c r="AB332" s="38">
        <f t="shared" si="39"/>
        <v>0</v>
      </c>
      <c r="AC332" s="38">
        <f t="shared" si="40"/>
        <v>0</v>
      </c>
      <c r="AD332" s="38" t="str">
        <f t="shared" si="41"/>
        <v>000000000000</v>
      </c>
    </row>
    <row r="333" spans="1:30">
      <c r="A333" s="9" t="str">
        <f>IF('DATA ACCURATE'!A336&lt;&gt;"",'DATA ACCURATE'!A336,"")</f>
        <v/>
      </c>
      <c r="B333" s="9" t="str">
        <f>IF('DATA ACCURATE'!D336&lt;&gt;"",'DATA ACCURATE'!D336,"")</f>
        <v/>
      </c>
      <c r="C333" s="38" t="str">
        <f>IF($AD333="000000000000","",INDEX(DATABASE!$W$12:$W$71,MATCH($AD333,DATABASE!$V$12:$V$71,0)))</f>
        <v/>
      </c>
      <c r="D333" s="34" t="str">
        <f>IF(C333="","",IF(E333="",INDEX(DATABASE!$AF$13:$AF$62,MATCH($C333,DATABASE!$AC$13:$AC$62,0)),IF(E333="2x D11",INDEX(DATABASE!$AF$13:$AF$62,MATCH($C333,DATABASE!$AC$13:$AC$62,0))+2*DATABASE!$AF$62,IF(E333="3x D11",INDEX(DATABASE!$AF$13:$AF$62,MATCH($C333,DATABASE!$AC$13:$AC$62,0))+3*DATABASE!$AF$62,""))))</f>
        <v/>
      </c>
      <c r="E333" s="38" t="str">
        <f>IF(AND($K333="Y",$G333&lt;&gt;"UNYIL",$F333&lt;DATABASE!$O$8),"2x D11",IF(AND($K333="Y",$G333&lt;&gt;"UNYIL",$F333&gt;=DATABASE!$O$8),"3x D11",""))</f>
        <v/>
      </c>
      <c r="F333" s="9" t="str">
        <f>IF('DATA ACCURATE'!N336&lt;&gt;"",'DATA ACCURATE'!N336,"")</f>
        <v/>
      </c>
      <c r="G333" t="str">
        <f>IF(F333="","",IF(F333&lt;=DATABASE!$I$8,"UNYIL",IF(F333&lt;=DATABASE!$J$8,"KECIL",IF(F333&lt;DATABASE!$K$8,"TANGGUNG",IF(F333&gt;=DATABASE!$K$8,"BESAR","")))))</f>
        <v/>
      </c>
      <c r="H333" s="16" t="str">
        <f>IF('DATA ACCURATE'!J336&lt;&gt;"",'DATA ACCURATE'!J336,"")</f>
        <v/>
      </c>
      <c r="I333" s="35" t="str">
        <f>IF(B333&lt;&gt;"",IFERROR(VLOOKUP(B333,'DATA TIMBANGAN'!G:M,7,FALSE),VLOOKUP(B333,'DATA TIMBANGAN'!G:M,7)),"")</f>
        <v/>
      </c>
      <c r="J333" s="25" t="str">
        <f>IF(H333&lt;&gt;"",IFERROR(INDEX(DATABASE!$Z$19:$Z$38,MATCH(DATEVALUE(H333),DATABASE!$AA$19:$AA$38,0)),INDEX(DATABASE!$Z$12:$Z$18,MATCH(WEEKDAY(H333,2),DATABASE!$AA$12:$AA$18,0))),"")</f>
        <v/>
      </c>
      <c r="K333" s="25" t="str">
        <f>IF('DATA ACCURATE'!V336&lt;&gt;"",'DATA ACCURATE'!V336,"")</f>
        <v/>
      </c>
      <c r="L333" s="80" t="str">
        <f>IF($H333="","",IF(OR($J333="LIBUR",AND($L332="LIBUR",$O332=$O333)),"LIBUR",IF(AND(OR($L332="LUAR JAM KERJA 1",$L332="LUAR JAM KERJA 2"),OR(OR(AND($H332=$H333,AND(OR($I333&gt;DATABASE!$J$3,$I333&lt;DATABASE!$J$6),((DATEVALUE($H333)+$I333)-(DATEVALUE($H332)+$I332))&lt;DATABASE!$J$6)),AND($H332=$H333,$O332=$O333,OR($I333&gt;DATABASE!$J$6,$I333&lt;DATABASE!$J$3))),AND(($H333-$H332)=1,OR($I333&lt;DATABASE!$I$6,((DATEVALUE($H333)+$I333)-(DATEVALUE($H332)+$I332))&lt;DATABASE!$J$6))),$A333=$A332),"LUAR JAM KERJA 2",IF(AND(OR(WEEKDAY($H333,2)=1,WEEKDAY($H333,2)=2,WEEKDAY($H333,2)=3,WEEKDAY($H333,2)=4,WEEKDAY($H333,2)=5),$I333&lt;=DATABASE!$J$3,$I333&gt;=DATABASE!$I$3),"JAM KERJA",IF(AND(WEEKDAY($H333,2)=6,$I333&lt;=DATABASE!$J$4,$I333&gt;=DATABASE!$I$4),"JAM KERJA","LUAR JAM KERJA 1")))))</f>
        <v/>
      </c>
      <c r="M333" s="33" t="str">
        <f>IF('DATA ACCURATE'!T336&lt;&gt;"",IF('DATA ACCURATE'!T336&gt;100,'DATA ACCURATE'!T336/10,'DATA ACCURATE'!T336),"")</f>
        <v/>
      </c>
      <c r="N333" t="str">
        <f>IF(M333="","",IF(M333&lt;=DATABASE!$I$9,"LOKAL",IF(M333&lt;DATABASE!$J$9,"LUAR KOTA 1",IF($M333&gt;=DATABASE!$J$9,"LUAR KOTA 2",""))))</f>
        <v/>
      </c>
      <c r="O333" s="38" t="str">
        <f>IF('DATA ACCURATE'!L336&lt;&gt;"",'DATA ACCURATE'!L336,"")</f>
        <v/>
      </c>
      <c r="Q333" s="38">
        <f t="shared" si="36"/>
        <v>0</v>
      </c>
      <c r="R333" s="38">
        <f t="shared" si="36"/>
        <v>0</v>
      </c>
      <c r="S333" s="38">
        <f t="shared" si="36"/>
        <v>0</v>
      </c>
      <c r="T333" s="38">
        <f t="shared" si="34"/>
        <v>0</v>
      </c>
      <c r="U333" s="38">
        <f t="shared" si="37"/>
        <v>0</v>
      </c>
      <c r="V333" s="38">
        <f t="shared" si="37"/>
        <v>0</v>
      </c>
      <c r="W333" s="38">
        <f t="shared" si="37"/>
        <v>0</v>
      </c>
      <c r="X333" s="38">
        <f t="shared" si="38"/>
        <v>0</v>
      </c>
      <c r="Y333" s="38">
        <f t="shared" si="38"/>
        <v>0</v>
      </c>
      <c r="Z333" s="38">
        <f t="shared" si="38"/>
        <v>0</v>
      </c>
      <c r="AA333" s="38">
        <f t="shared" si="35"/>
        <v>0</v>
      </c>
      <c r="AB333" s="38">
        <f t="shared" si="39"/>
        <v>0</v>
      </c>
      <c r="AC333" s="38">
        <f t="shared" si="40"/>
        <v>0</v>
      </c>
      <c r="AD333" s="38" t="str">
        <f t="shared" si="41"/>
        <v>000000000000</v>
      </c>
    </row>
    <row r="334" spans="1:30">
      <c r="A334" s="9" t="str">
        <f>IF('DATA ACCURATE'!A337&lt;&gt;"",'DATA ACCURATE'!A337,"")</f>
        <v/>
      </c>
      <c r="B334" s="9" t="str">
        <f>IF('DATA ACCURATE'!D337&lt;&gt;"",'DATA ACCURATE'!D337,"")</f>
        <v/>
      </c>
      <c r="C334" s="38" t="str">
        <f>IF($AD334="000000000000","",INDEX(DATABASE!$W$12:$W$71,MATCH($AD334,DATABASE!$V$12:$V$71,0)))</f>
        <v/>
      </c>
      <c r="D334" s="34" t="str">
        <f>IF(C334="","",IF(E334="",INDEX(DATABASE!$AF$13:$AF$62,MATCH($C334,DATABASE!$AC$13:$AC$62,0)),IF(E334="2x D11",INDEX(DATABASE!$AF$13:$AF$62,MATCH($C334,DATABASE!$AC$13:$AC$62,0))+2*DATABASE!$AF$62,IF(E334="3x D11",INDEX(DATABASE!$AF$13:$AF$62,MATCH($C334,DATABASE!$AC$13:$AC$62,0))+3*DATABASE!$AF$62,""))))</f>
        <v/>
      </c>
      <c r="E334" s="38" t="str">
        <f>IF(AND($K334="Y",$G334&lt;&gt;"UNYIL",$F334&lt;DATABASE!$O$8),"2x D11",IF(AND($K334="Y",$G334&lt;&gt;"UNYIL",$F334&gt;=DATABASE!$O$8),"3x D11",""))</f>
        <v/>
      </c>
      <c r="F334" s="9" t="str">
        <f>IF('DATA ACCURATE'!N337&lt;&gt;"",'DATA ACCURATE'!N337,"")</f>
        <v/>
      </c>
      <c r="G334" t="str">
        <f>IF(F334="","",IF(F334&lt;=DATABASE!$I$8,"UNYIL",IF(F334&lt;=DATABASE!$J$8,"KECIL",IF(F334&lt;DATABASE!$K$8,"TANGGUNG",IF(F334&gt;=DATABASE!$K$8,"BESAR","")))))</f>
        <v/>
      </c>
      <c r="H334" s="16" t="str">
        <f>IF('DATA ACCURATE'!J337&lt;&gt;"",'DATA ACCURATE'!J337,"")</f>
        <v/>
      </c>
      <c r="I334" s="35" t="str">
        <f>IF(B334&lt;&gt;"",IFERROR(VLOOKUP(B334,'DATA TIMBANGAN'!G:M,7,FALSE),VLOOKUP(B334,'DATA TIMBANGAN'!G:M,7)),"")</f>
        <v/>
      </c>
      <c r="J334" s="25" t="str">
        <f>IF(H334&lt;&gt;"",IFERROR(INDEX(DATABASE!$Z$19:$Z$38,MATCH(DATEVALUE(H334),DATABASE!$AA$19:$AA$38,0)),INDEX(DATABASE!$Z$12:$Z$18,MATCH(WEEKDAY(H334,2),DATABASE!$AA$12:$AA$18,0))),"")</f>
        <v/>
      </c>
      <c r="K334" s="25" t="str">
        <f>IF('DATA ACCURATE'!V337&lt;&gt;"",'DATA ACCURATE'!V337,"")</f>
        <v/>
      </c>
      <c r="L334" s="80" t="str">
        <f>IF($H334="","",IF(OR($J334="LIBUR",AND($L333="LIBUR",$O333=$O334)),"LIBUR",IF(AND(OR($L333="LUAR JAM KERJA 1",$L333="LUAR JAM KERJA 2"),OR(OR(AND($H333=$H334,AND(OR($I334&gt;DATABASE!$J$3,$I334&lt;DATABASE!$J$6),((DATEVALUE($H334)+$I334)-(DATEVALUE($H333)+$I333))&lt;DATABASE!$J$6)),AND($H333=$H334,$O333=$O334,OR($I334&gt;DATABASE!$J$6,$I334&lt;DATABASE!$J$3))),AND(($H334-$H333)=1,OR($I334&lt;DATABASE!$I$6,((DATEVALUE($H334)+$I334)-(DATEVALUE($H333)+$I333))&lt;DATABASE!$J$6))),$A334=$A333),"LUAR JAM KERJA 2",IF(AND(OR(WEEKDAY($H334,2)=1,WEEKDAY($H334,2)=2,WEEKDAY($H334,2)=3,WEEKDAY($H334,2)=4,WEEKDAY($H334,2)=5),$I334&lt;=DATABASE!$J$3,$I334&gt;=DATABASE!$I$3),"JAM KERJA",IF(AND(WEEKDAY($H334,2)=6,$I334&lt;=DATABASE!$J$4,$I334&gt;=DATABASE!$I$4),"JAM KERJA","LUAR JAM KERJA 1")))))</f>
        <v/>
      </c>
      <c r="M334" s="33" t="str">
        <f>IF('DATA ACCURATE'!T337&lt;&gt;"",IF('DATA ACCURATE'!T337&gt;100,'DATA ACCURATE'!T337/10,'DATA ACCURATE'!T337),"")</f>
        <v/>
      </c>
      <c r="N334" t="str">
        <f>IF(M334="","",IF(M334&lt;=DATABASE!$I$9,"LOKAL",IF(M334&lt;DATABASE!$J$9,"LUAR KOTA 1",IF($M334&gt;=DATABASE!$J$9,"LUAR KOTA 2",""))))</f>
        <v/>
      </c>
      <c r="O334" s="38" t="str">
        <f>IF('DATA ACCURATE'!L337&lt;&gt;"",'DATA ACCURATE'!L337,"")</f>
        <v/>
      </c>
      <c r="Q334" s="38">
        <f t="shared" si="36"/>
        <v>0</v>
      </c>
      <c r="R334" s="38">
        <f t="shared" si="36"/>
        <v>0</v>
      </c>
      <c r="S334" s="38">
        <f t="shared" si="36"/>
        <v>0</v>
      </c>
      <c r="T334" s="38">
        <f t="shared" si="34"/>
        <v>0</v>
      </c>
      <c r="U334" s="38">
        <f t="shared" si="37"/>
        <v>0</v>
      </c>
      <c r="V334" s="38">
        <f t="shared" si="37"/>
        <v>0</v>
      </c>
      <c r="W334" s="38">
        <f t="shared" si="37"/>
        <v>0</v>
      </c>
      <c r="X334" s="38">
        <f t="shared" si="38"/>
        <v>0</v>
      </c>
      <c r="Y334" s="38">
        <f t="shared" si="38"/>
        <v>0</v>
      </c>
      <c r="Z334" s="38">
        <f t="shared" si="38"/>
        <v>0</v>
      </c>
      <c r="AA334" s="38">
        <f t="shared" si="35"/>
        <v>0</v>
      </c>
      <c r="AB334" s="38">
        <f t="shared" si="39"/>
        <v>0</v>
      </c>
      <c r="AC334" s="38">
        <f t="shared" si="40"/>
        <v>0</v>
      </c>
      <c r="AD334" s="38" t="str">
        <f t="shared" si="41"/>
        <v>000000000000</v>
      </c>
    </row>
    <row r="335" spans="1:30">
      <c r="A335" s="9" t="str">
        <f>IF('DATA ACCURATE'!A338&lt;&gt;"",'DATA ACCURATE'!A338,"")</f>
        <v/>
      </c>
      <c r="B335" s="9" t="str">
        <f>IF('DATA ACCURATE'!D338&lt;&gt;"",'DATA ACCURATE'!D338,"")</f>
        <v/>
      </c>
      <c r="C335" s="38" t="str">
        <f>IF($AD335="000000000000","",INDEX(DATABASE!$W$12:$W$71,MATCH($AD335,DATABASE!$V$12:$V$71,0)))</f>
        <v/>
      </c>
      <c r="D335" s="34" t="str">
        <f>IF(C335="","",IF(E335="",INDEX(DATABASE!$AF$13:$AF$62,MATCH($C335,DATABASE!$AC$13:$AC$62,0)),IF(E335="2x D11",INDEX(DATABASE!$AF$13:$AF$62,MATCH($C335,DATABASE!$AC$13:$AC$62,0))+2*DATABASE!$AF$62,IF(E335="3x D11",INDEX(DATABASE!$AF$13:$AF$62,MATCH($C335,DATABASE!$AC$13:$AC$62,0))+3*DATABASE!$AF$62,""))))</f>
        <v/>
      </c>
      <c r="E335" s="38" t="str">
        <f>IF(AND($K335="Y",$G335&lt;&gt;"UNYIL",$F335&lt;DATABASE!$O$8),"2x D11",IF(AND($K335="Y",$G335&lt;&gt;"UNYIL",$F335&gt;=DATABASE!$O$8),"3x D11",""))</f>
        <v/>
      </c>
      <c r="F335" s="9" t="str">
        <f>IF('DATA ACCURATE'!N338&lt;&gt;"",'DATA ACCURATE'!N338,"")</f>
        <v/>
      </c>
      <c r="G335" t="str">
        <f>IF(F335="","",IF(F335&lt;=DATABASE!$I$8,"UNYIL",IF(F335&lt;=DATABASE!$J$8,"KECIL",IF(F335&lt;DATABASE!$K$8,"TANGGUNG",IF(F335&gt;=DATABASE!$K$8,"BESAR","")))))</f>
        <v/>
      </c>
      <c r="H335" s="16" t="str">
        <f>IF('DATA ACCURATE'!J338&lt;&gt;"",'DATA ACCURATE'!J338,"")</f>
        <v/>
      </c>
      <c r="I335" s="35" t="str">
        <f>IF(B335&lt;&gt;"",IFERROR(VLOOKUP(B335,'DATA TIMBANGAN'!G:M,7,FALSE),VLOOKUP(B335,'DATA TIMBANGAN'!G:M,7)),"")</f>
        <v/>
      </c>
      <c r="J335" s="25" t="str">
        <f>IF(H335&lt;&gt;"",IFERROR(INDEX(DATABASE!$Z$19:$Z$38,MATCH(DATEVALUE(H335),DATABASE!$AA$19:$AA$38,0)),INDEX(DATABASE!$Z$12:$Z$18,MATCH(WEEKDAY(H335,2),DATABASE!$AA$12:$AA$18,0))),"")</f>
        <v/>
      </c>
      <c r="K335" s="25" t="str">
        <f>IF('DATA ACCURATE'!V338&lt;&gt;"",'DATA ACCURATE'!V338,"")</f>
        <v/>
      </c>
      <c r="L335" s="80" t="str">
        <f>IF($H335="","",IF(OR($J335="LIBUR",AND($L334="LIBUR",$O334=$O335)),"LIBUR",IF(AND(OR($L334="LUAR JAM KERJA 1",$L334="LUAR JAM KERJA 2"),OR(OR(AND($H334=$H335,AND(OR($I335&gt;DATABASE!$J$3,$I335&lt;DATABASE!$J$6),((DATEVALUE($H335)+$I335)-(DATEVALUE($H334)+$I334))&lt;DATABASE!$J$6)),AND($H334=$H335,$O334=$O335,OR($I335&gt;DATABASE!$J$6,$I335&lt;DATABASE!$J$3))),AND(($H335-$H334)=1,OR($I335&lt;DATABASE!$I$6,((DATEVALUE($H335)+$I335)-(DATEVALUE($H334)+$I334))&lt;DATABASE!$J$6))),$A335=$A334),"LUAR JAM KERJA 2",IF(AND(OR(WEEKDAY($H335,2)=1,WEEKDAY($H335,2)=2,WEEKDAY($H335,2)=3,WEEKDAY($H335,2)=4,WEEKDAY($H335,2)=5),$I335&lt;=DATABASE!$J$3,$I335&gt;=DATABASE!$I$3),"JAM KERJA",IF(AND(WEEKDAY($H335,2)=6,$I335&lt;=DATABASE!$J$4,$I335&gt;=DATABASE!$I$4),"JAM KERJA","LUAR JAM KERJA 1")))))</f>
        <v/>
      </c>
      <c r="M335" s="33" t="str">
        <f>IF('DATA ACCURATE'!T338&lt;&gt;"",IF('DATA ACCURATE'!T338&gt;100,'DATA ACCURATE'!T338/10,'DATA ACCURATE'!T338),"")</f>
        <v/>
      </c>
      <c r="N335" t="str">
        <f>IF(M335="","",IF(M335&lt;=DATABASE!$I$9,"LOKAL",IF(M335&lt;DATABASE!$J$9,"LUAR KOTA 1",IF($M335&gt;=DATABASE!$J$9,"LUAR KOTA 2",""))))</f>
        <v/>
      </c>
      <c r="O335" s="38" t="str">
        <f>IF('DATA ACCURATE'!L338&lt;&gt;"",'DATA ACCURATE'!L338,"")</f>
        <v/>
      </c>
      <c r="Q335" s="38">
        <f t="shared" si="36"/>
        <v>0</v>
      </c>
      <c r="R335" s="38">
        <f t="shared" si="36"/>
        <v>0</v>
      </c>
      <c r="S335" s="38">
        <f t="shared" si="36"/>
        <v>0</v>
      </c>
      <c r="T335" s="38">
        <f t="shared" si="34"/>
        <v>0</v>
      </c>
      <c r="U335" s="38">
        <f t="shared" si="37"/>
        <v>0</v>
      </c>
      <c r="V335" s="38">
        <f t="shared" si="37"/>
        <v>0</v>
      </c>
      <c r="W335" s="38">
        <f t="shared" si="37"/>
        <v>0</v>
      </c>
      <c r="X335" s="38">
        <f t="shared" si="38"/>
        <v>0</v>
      </c>
      <c r="Y335" s="38">
        <f t="shared" si="38"/>
        <v>0</v>
      </c>
      <c r="Z335" s="38">
        <f t="shared" si="38"/>
        <v>0</v>
      </c>
      <c r="AA335" s="38">
        <f t="shared" si="35"/>
        <v>0</v>
      </c>
      <c r="AB335" s="38">
        <f t="shared" si="39"/>
        <v>0</v>
      </c>
      <c r="AC335" s="38">
        <f t="shared" si="40"/>
        <v>0</v>
      </c>
      <c r="AD335" s="38" t="str">
        <f t="shared" si="41"/>
        <v>000000000000</v>
      </c>
    </row>
    <row r="336" spans="1:30">
      <c r="A336" s="9" t="str">
        <f>IF('DATA ACCURATE'!A339&lt;&gt;"",'DATA ACCURATE'!A339,"")</f>
        <v/>
      </c>
      <c r="B336" s="9" t="str">
        <f>IF('DATA ACCURATE'!D339&lt;&gt;"",'DATA ACCURATE'!D339,"")</f>
        <v/>
      </c>
      <c r="C336" s="38" t="str">
        <f>IF($AD336="000000000000","",INDEX(DATABASE!$W$12:$W$71,MATCH($AD336,DATABASE!$V$12:$V$71,0)))</f>
        <v/>
      </c>
      <c r="D336" s="34" t="str">
        <f>IF(C336="","",IF(E336="",INDEX(DATABASE!$AF$13:$AF$62,MATCH($C336,DATABASE!$AC$13:$AC$62,0)),IF(E336="2x D11",INDEX(DATABASE!$AF$13:$AF$62,MATCH($C336,DATABASE!$AC$13:$AC$62,0))+2*DATABASE!$AF$62,IF(E336="3x D11",INDEX(DATABASE!$AF$13:$AF$62,MATCH($C336,DATABASE!$AC$13:$AC$62,0))+3*DATABASE!$AF$62,""))))</f>
        <v/>
      </c>
      <c r="E336" s="38" t="str">
        <f>IF(AND($K336="Y",$G336&lt;&gt;"UNYIL",$F336&lt;DATABASE!$O$8),"2x D11",IF(AND($K336="Y",$G336&lt;&gt;"UNYIL",$F336&gt;=DATABASE!$O$8),"3x D11",""))</f>
        <v/>
      </c>
      <c r="F336" s="9" t="str">
        <f>IF('DATA ACCURATE'!N339&lt;&gt;"",'DATA ACCURATE'!N339,"")</f>
        <v/>
      </c>
      <c r="G336" t="str">
        <f>IF(F336="","",IF(F336&lt;=DATABASE!$I$8,"UNYIL",IF(F336&lt;=DATABASE!$J$8,"KECIL",IF(F336&lt;DATABASE!$K$8,"TANGGUNG",IF(F336&gt;=DATABASE!$K$8,"BESAR","")))))</f>
        <v/>
      </c>
      <c r="H336" s="16" t="str">
        <f>IF('DATA ACCURATE'!J339&lt;&gt;"",'DATA ACCURATE'!J339,"")</f>
        <v/>
      </c>
      <c r="I336" s="35" t="str">
        <f>IF(B336&lt;&gt;"",IFERROR(VLOOKUP(B336,'DATA TIMBANGAN'!G:M,7,FALSE),VLOOKUP(B336,'DATA TIMBANGAN'!G:M,7)),"")</f>
        <v/>
      </c>
      <c r="J336" s="25" t="str">
        <f>IF(H336&lt;&gt;"",IFERROR(INDEX(DATABASE!$Z$19:$Z$38,MATCH(DATEVALUE(H336),DATABASE!$AA$19:$AA$38,0)),INDEX(DATABASE!$Z$12:$Z$18,MATCH(WEEKDAY(H336,2),DATABASE!$AA$12:$AA$18,0))),"")</f>
        <v/>
      </c>
      <c r="K336" s="25" t="str">
        <f>IF('DATA ACCURATE'!V339&lt;&gt;"",'DATA ACCURATE'!V339,"")</f>
        <v/>
      </c>
      <c r="L336" s="80" t="str">
        <f>IF($H336="","",IF(OR($J336="LIBUR",AND($L335="LIBUR",$O335=$O336)),"LIBUR",IF(AND(OR($L335="LUAR JAM KERJA 1",$L335="LUAR JAM KERJA 2"),OR(OR(AND($H335=$H336,AND(OR($I336&gt;DATABASE!$J$3,$I336&lt;DATABASE!$J$6),((DATEVALUE($H336)+$I336)-(DATEVALUE($H335)+$I335))&lt;DATABASE!$J$6)),AND($H335=$H336,$O335=$O336,OR($I336&gt;DATABASE!$J$6,$I336&lt;DATABASE!$J$3))),AND(($H336-$H335)=1,OR($I336&lt;DATABASE!$I$6,((DATEVALUE($H336)+$I336)-(DATEVALUE($H335)+$I335))&lt;DATABASE!$J$6))),$A336=$A335),"LUAR JAM KERJA 2",IF(AND(OR(WEEKDAY($H336,2)=1,WEEKDAY($H336,2)=2,WEEKDAY($H336,2)=3,WEEKDAY($H336,2)=4,WEEKDAY($H336,2)=5),$I336&lt;=DATABASE!$J$3,$I336&gt;=DATABASE!$I$3),"JAM KERJA",IF(AND(WEEKDAY($H336,2)=6,$I336&lt;=DATABASE!$J$4,$I336&gt;=DATABASE!$I$4),"JAM KERJA","LUAR JAM KERJA 1")))))</f>
        <v/>
      </c>
      <c r="M336" s="33" t="str">
        <f>IF('DATA ACCURATE'!T339&lt;&gt;"",IF('DATA ACCURATE'!T339&gt;100,'DATA ACCURATE'!T339/10,'DATA ACCURATE'!T339),"")</f>
        <v/>
      </c>
      <c r="N336" t="str">
        <f>IF(M336="","",IF(M336&lt;=DATABASE!$I$9,"LOKAL",IF(M336&lt;DATABASE!$J$9,"LUAR KOTA 1",IF($M336&gt;=DATABASE!$J$9,"LUAR KOTA 2",""))))</f>
        <v/>
      </c>
      <c r="O336" s="38" t="str">
        <f>IF('DATA ACCURATE'!L339&lt;&gt;"",'DATA ACCURATE'!L339,"")</f>
        <v/>
      </c>
      <c r="Q336" s="38">
        <f t="shared" si="36"/>
        <v>0</v>
      </c>
      <c r="R336" s="38">
        <f t="shared" si="36"/>
        <v>0</v>
      </c>
      <c r="S336" s="38">
        <f t="shared" si="36"/>
        <v>0</v>
      </c>
      <c r="T336" s="38">
        <f t="shared" si="34"/>
        <v>0</v>
      </c>
      <c r="U336" s="38">
        <f t="shared" si="37"/>
        <v>0</v>
      </c>
      <c r="V336" s="38">
        <f t="shared" si="37"/>
        <v>0</v>
      </c>
      <c r="W336" s="38">
        <f t="shared" si="37"/>
        <v>0</v>
      </c>
      <c r="X336" s="38">
        <f t="shared" si="38"/>
        <v>0</v>
      </c>
      <c r="Y336" s="38">
        <f t="shared" si="38"/>
        <v>0</v>
      </c>
      <c r="Z336" s="38">
        <f t="shared" si="38"/>
        <v>0</v>
      </c>
      <c r="AA336" s="38">
        <f t="shared" si="35"/>
        <v>0</v>
      </c>
      <c r="AB336" s="38">
        <f t="shared" si="39"/>
        <v>0</v>
      </c>
      <c r="AC336" s="38">
        <f t="shared" si="40"/>
        <v>0</v>
      </c>
      <c r="AD336" s="38" t="str">
        <f t="shared" si="41"/>
        <v>000000000000</v>
      </c>
    </row>
    <row r="337" spans="1:30">
      <c r="A337" s="9" t="str">
        <f>IF('DATA ACCURATE'!A340&lt;&gt;"",'DATA ACCURATE'!A340,"")</f>
        <v/>
      </c>
      <c r="B337" s="9" t="str">
        <f>IF('DATA ACCURATE'!D340&lt;&gt;"",'DATA ACCURATE'!D340,"")</f>
        <v/>
      </c>
      <c r="C337" s="38" t="str">
        <f>IF($AD337="000000000000","",INDEX(DATABASE!$W$12:$W$71,MATCH($AD337,DATABASE!$V$12:$V$71,0)))</f>
        <v/>
      </c>
      <c r="D337" s="34" t="str">
        <f>IF(C337="","",IF(E337="",INDEX(DATABASE!$AF$13:$AF$62,MATCH($C337,DATABASE!$AC$13:$AC$62,0)),IF(E337="2x D11",INDEX(DATABASE!$AF$13:$AF$62,MATCH($C337,DATABASE!$AC$13:$AC$62,0))+2*DATABASE!$AF$62,IF(E337="3x D11",INDEX(DATABASE!$AF$13:$AF$62,MATCH($C337,DATABASE!$AC$13:$AC$62,0))+3*DATABASE!$AF$62,""))))</f>
        <v/>
      </c>
      <c r="E337" s="38" t="str">
        <f>IF(AND($K337="Y",$G337&lt;&gt;"UNYIL",$F337&lt;DATABASE!$O$8),"2x D11",IF(AND($K337="Y",$G337&lt;&gt;"UNYIL",$F337&gt;=DATABASE!$O$8),"3x D11",""))</f>
        <v/>
      </c>
      <c r="F337" s="9" t="str">
        <f>IF('DATA ACCURATE'!N340&lt;&gt;"",'DATA ACCURATE'!N340,"")</f>
        <v/>
      </c>
      <c r="G337" t="str">
        <f>IF(F337="","",IF(F337&lt;=DATABASE!$I$8,"UNYIL",IF(F337&lt;=DATABASE!$J$8,"KECIL",IF(F337&lt;DATABASE!$K$8,"TANGGUNG",IF(F337&gt;=DATABASE!$K$8,"BESAR","")))))</f>
        <v/>
      </c>
      <c r="H337" s="16" t="str">
        <f>IF('DATA ACCURATE'!J340&lt;&gt;"",'DATA ACCURATE'!J340,"")</f>
        <v/>
      </c>
      <c r="I337" s="35" t="str">
        <f>IF(B337&lt;&gt;"",IFERROR(VLOOKUP(B337,'DATA TIMBANGAN'!G:M,7,FALSE),VLOOKUP(B337,'DATA TIMBANGAN'!G:M,7)),"")</f>
        <v/>
      </c>
      <c r="J337" s="25" t="str">
        <f>IF(H337&lt;&gt;"",IFERROR(INDEX(DATABASE!$Z$19:$Z$38,MATCH(DATEVALUE(H337),DATABASE!$AA$19:$AA$38,0)),INDEX(DATABASE!$Z$12:$Z$18,MATCH(WEEKDAY(H337,2),DATABASE!$AA$12:$AA$18,0))),"")</f>
        <v/>
      </c>
      <c r="K337" s="25" t="str">
        <f>IF('DATA ACCURATE'!V340&lt;&gt;"",'DATA ACCURATE'!V340,"")</f>
        <v/>
      </c>
      <c r="L337" s="80" t="str">
        <f>IF($H337="","",IF(OR($J337="LIBUR",AND($L336="LIBUR",$O336=$O337)),"LIBUR",IF(AND(OR($L336="LUAR JAM KERJA 1",$L336="LUAR JAM KERJA 2"),OR(OR(AND($H336=$H337,AND(OR($I337&gt;DATABASE!$J$3,$I337&lt;DATABASE!$J$6),((DATEVALUE($H337)+$I337)-(DATEVALUE($H336)+$I336))&lt;DATABASE!$J$6)),AND($H336=$H337,$O336=$O337,OR($I337&gt;DATABASE!$J$6,$I337&lt;DATABASE!$J$3))),AND(($H337-$H336)=1,OR($I337&lt;DATABASE!$I$6,((DATEVALUE($H337)+$I337)-(DATEVALUE($H336)+$I336))&lt;DATABASE!$J$6))),$A337=$A336),"LUAR JAM KERJA 2",IF(AND(OR(WEEKDAY($H337,2)=1,WEEKDAY($H337,2)=2,WEEKDAY($H337,2)=3,WEEKDAY($H337,2)=4,WEEKDAY($H337,2)=5),$I337&lt;=DATABASE!$J$3,$I337&gt;=DATABASE!$I$3),"JAM KERJA",IF(AND(WEEKDAY($H337,2)=6,$I337&lt;=DATABASE!$J$4,$I337&gt;=DATABASE!$I$4),"JAM KERJA","LUAR JAM KERJA 1")))))</f>
        <v/>
      </c>
      <c r="M337" s="33" t="str">
        <f>IF('DATA ACCURATE'!T340&lt;&gt;"",IF('DATA ACCURATE'!T340&gt;100,'DATA ACCURATE'!T340/10,'DATA ACCURATE'!T340),"")</f>
        <v/>
      </c>
      <c r="N337" t="str">
        <f>IF(M337="","",IF(M337&lt;=DATABASE!$I$9,"LOKAL",IF(M337&lt;DATABASE!$J$9,"LUAR KOTA 1",IF($M337&gt;=DATABASE!$J$9,"LUAR KOTA 2",""))))</f>
        <v/>
      </c>
      <c r="O337" s="38" t="str">
        <f>IF('DATA ACCURATE'!L340&lt;&gt;"",'DATA ACCURATE'!L340,"")</f>
        <v/>
      </c>
      <c r="Q337" s="38">
        <f t="shared" si="36"/>
        <v>0</v>
      </c>
      <c r="R337" s="38">
        <f t="shared" si="36"/>
        <v>0</v>
      </c>
      <c r="S337" s="38">
        <f t="shared" si="36"/>
        <v>0</v>
      </c>
      <c r="T337" s="38">
        <f t="shared" si="34"/>
        <v>0</v>
      </c>
      <c r="U337" s="38">
        <f t="shared" si="37"/>
        <v>0</v>
      </c>
      <c r="V337" s="38">
        <f t="shared" si="37"/>
        <v>0</v>
      </c>
      <c r="W337" s="38">
        <f t="shared" si="37"/>
        <v>0</v>
      </c>
      <c r="X337" s="38">
        <f t="shared" si="38"/>
        <v>0</v>
      </c>
      <c r="Y337" s="38">
        <f t="shared" si="38"/>
        <v>0</v>
      </c>
      <c r="Z337" s="38">
        <f t="shared" si="38"/>
        <v>0</v>
      </c>
      <c r="AA337" s="38">
        <f t="shared" si="35"/>
        <v>0</v>
      </c>
      <c r="AB337" s="38">
        <f t="shared" si="39"/>
        <v>0</v>
      </c>
      <c r="AC337" s="38">
        <f t="shared" si="40"/>
        <v>0</v>
      </c>
      <c r="AD337" s="38" t="str">
        <f t="shared" si="41"/>
        <v>000000000000</v>
      </c>
    </row>
    <row r="338" spans="1:30">
      <c r="A338" s="9" t="str">
        <f>IF('DATA ACCURATE'!A341&lt;&gt;"",'DATA ACCURATE'!A341,"")</f>
        <v/>
      </c>
      <c r="B338" s="9" t="str">
        <f>IF('DATA ACCURATE'!D341&lt;&gt;"",'DATA ACCURATE'!D341,"")</f>
        <v/>
      </c>
      <c r="C338" s="38" t="str">
        <f>IF($AD338="000000000000","",INDEX(DATABASE!$W$12:$W$71,MATCH($AD338,DATABASE!$V$12:$V$71,0)))</f>
        <v/>
      </c>
      <c r="D338" s="34" t="str">
        <f>IF(C338="","",IF(E338="",INDEX(DATABASE!$AF$13:$AF$62,MATCH($C338,DATABASE!$AC$13:$AC$62,0)),IF(E338="2x D11",INDEX(DATABASE!$AF$13:$AF$62,MATCH($C338,DATABASE!$AC$13:$AC$62,0))+2*DATABASE!$AF$62,IF(E338="3x D11",INDEX(DATABASE!$AF$13:$AF$62,MATCH($C338,DATABASE!$AC$13:$AC$62,0))+3*DATABASE!$AF$62,""))))</f>
        <v/>
      </c>
      <c r="E338" s="38" t="str">
        <f>IF(AND($K338="Y",$G338&lt;&gt;"UNYIL",$F338&lt;DATABASE!$O$8),"2x D11",IF(AND($K338="Y",$G338&lt;&gt;"UNYIL",$F338&gt;=DATABASE!$O$8),"3x D11",""))</f>
        <v/>
      </c>
      <c r="F338" s="9" t="str">
        <f>IF('DATA ACCURATE'!N341&lt;&gt;"",'DATA ACCURATE'!N341,"")</f>
        <v/>
      </c>
      <c r="G338" t="str">
        <f>IF(F338="","",IF(F338&lt;=DATABASE!$I$8,"UNYIL",IF(F338&lt;=DATABASE!$J$8,"KECIL",IF(F338&lt;DATABASE!$K$8,"TANGGUNG",IF(F338&gt;=DATABASE!$K$8,"BESAR","")))))</f>
        <v/>
      </c>
      <c r="H338" s="16" t="str">
        <f>IF('DATA ACCURATE'!J341&lt;&gt;"",'DATA ACCURATE'!J341,"")</f>
        <v/>
      </c>
      <c r="I338" s="35" t="str">
        <f>IF(B338&lt;&gt;"",IFERROR(VLOOKUP(B338,'DATA TIMBANGAN'!G:M,7,FALSE),VLOOKUP(B338,'DATA TIMBANGAN'!G:M,7)),"")</f>
        <v/>
      </c>
      <c r="J338" s="25" t="str">
        <f>IF(H338&lt;&gt;"",IFERROR(INDEX(DATABASE!$Z$19:$Z$38,MATCH(DATEVALUE(H338),DATABASE!$AA$19:$AA$38,0)),INDEX(DATABASE!$Z$12:$Z$18,MATCH(WEEKDAY(H338,2),DATABASE!$AA$12:$AA$18,0))),"")</f>
        <v/>
      </c>
      <c r="K338" s="25" t="str">
        <f>IF('DATA ACCURATE'!V341&lt;&gt;"",'DATA ACCURATE'!V341,"")</f>
        <v/>
      </c>
      <c r="L338" s="80" t="str">
        <f>IF($H338="","",IF(OR($J338="LIBUR",AND($L337="LIBUR",$O337=$O338)),"LIBUR",IF(AND(OR($L337="LUAR JAM KERJA 1",$L337="LUAR JAM KERJA 2"),OR(OR(AND($H337=$H338,AND(OR($I338&gt;DATABASE!$J$3,$I338&lt;DATABASE!$J$6),((DATEVALUE($H338)+$I338)-(DATEVALUE($H337)+$I337))&lt;DATABASE!$J$6)),AND($H337=$H338,$O337=$O338,OR($I338&gt;DATABASE!$J$6,$I338&lt;DATABASE!$J$3))),AND(($H338-$H337)=1,OR($I338&lt;DATABASE!$I$6,((DATEVALUE($H338)+$I338)-(DATEVALUE($H337)+$I337))&lt;DATABASE!$J$6))),$A338=$A337),"LUAR JAM KERJA 2",IF(AND(OR(WEEKDAY($H338,2)=1,WEEKDAY($H338,2)=2,WEEKDAY($H338,2)=3,WEEKDAY($H338,2)=4,WEEKDAY($H338,2)=5),$I338&lt;=DATABASE!$J$3,$I338&gt;=DATABASE!$I$3),"JAM KERJA",IF(AND(WEEKDAY($H338,2)=6,$I338&lt;=DATABASE!$J$4,$I338&gt;=DATABASE!$I$4),"JAM KERJA","LUAR JAM KERJA 1")))))</f>
        <v/>
      </c>
      <c r="M338" s="33" t="str">
        <f>IF('DATA ACCURATE'!T341&lt;&gt;"",IF('DATA ACCURATE'!T341&gt;100,'DATA ACCURATE'!T341/10,'DATA ACCURATE'!T341),"")</f>
        <v/>
      </c>
      <c r="N338" t="str">
        <f>IF(M338="","",IF(M338&lt;=DATABASE!$I$9,"LOKAL",IF(M338&lt;DATABASE!$J$9,"LUAR KOTA 1",IF($M338&gt;=DATABASE!$J$9,"LUAR KOTA 2",""))))</f>
        <v/>
      </c>
      <c r="O338" s="38" t="str">
        <f>IF('DATA ACCURATE'!L341&lt;&gt;"",'DATA ACCURATE'!L341,"")</f>
        <v/>
      </c>
      <c r="Q338" s="38">
        <f t="shared" si="36"/>
        <v>0</v>
      </c>
      <c r="R338" s="38">
        <f t="shared" si="36"/>
        <v>0</v>
      </c>
      <c r="S338" s="38">
        <f t="shared" si="36"/>
        <v>0</v>
      </c>
      <c r="T338" s="38">
        <f t="shared" si="34"/>
        <v>0</v>
      </c>
      <c r="U338" s="38">
        <f t="shared" si="37"/>
        <v>0</v>
      </c>
      <c r="V338" s="38">
        <f t="shared" si="37"/>
        <v>0</v>
      </c>
      <c r="W338" s="38">
        <f t="shared" si="37"/>
        <v>0</v>
      </c>
      <c r="X338" s="38">
        <f t="shared" si="38"/>
        <v>0</v>
      </c>
      <c r="Y338" s="38">
        <f t="shared" si="38"/>
        <v>0</v>
      </c>
      <c r="Z338" s="38">
        <f t="shared" si="38"/>
        <v>0</v>
      </c>
      <c r="AA338" s="38">
        <f t="shared" si="35"/>
        <v>0</v>
      </c>
      <c r="AB338" s="38">
        <f t="shared" si="39"/>
        <v>0</v>
      </c>
      <c r="AC338" s="38">
        <f t="shared" si="40"/>
        <v>0</v>
      </c>
      <c r="AD338" s="38" t="str">
        <f t="shared" si="41"/>
        <v>000000000000</v>
      </c>
    </row>
    <row r="339" spans="1:30">
      <c r="A339" s="9" t="str">
        <f>IF('DATA ACCURATE'!A342&lt;&gt;"",'DATA ACCURATE'!A342,"")</f>
        <v/>
      </c>
      <c r="B339" s="9" t="str">
        <f>IF('DATA ACCURATE'!D342&lt;&gt;"",'DATA ACCURATE'!D342,"")</f>
        <v/>
      </c>
      <c r="C339" s="38" t="str">
        <f>IF($AD339="000000000000","",INDEX(DATABASE!$W$12:$W$71,MATCH($AD339,DATABASE!$V$12:$V$71,0)))</f>
        <v/>
      </c>
      <c r="D339" s="34" t="str">
        <f>IF(C339="","",IF(E339="",INDEX(DATABASE!$AF$13:$AF$62,MATCH($C339,DATABASE!$AC$13:$AC$62,0)),IF(E339="2x D11",INDEX(DATABASE!$AF$13:$AF$62,MATCH($C339,DATABASE!$AC$13:$AC$62,0))+2*DATABASE!$AF$62,IF(E339="3x D11",INDEX(DATABASE!$AF$13:$AF$62,MATCH($C339,DATABASE!$AC$13:$AC$62,0))+3*DATABASE!$AF$62,""))))</f>
        <v/>
      </c>
      <c r="E339" s="38" t="str">
        <f>IF(AND($K339="Y",$G339&lt;&gt;"UNYIL",$F339&lt;DATABASE!$O$8),"2x D11",IF(AND($K339="Y",$G339&lt;&gt;"UNYIL",$F339&gt;=DATABASE!$O$8),"3x D11",""))</f>
        <v/>
      </c>
      <c r="F339" s="9" t="str">
        <f>IF('DATA ACCURATE'!N342&lt;&gt;"",'DATA ACCURATE'!N342,"")</f>
        <v/>
      </c>
      <c r="G339" t="str">
        <f>IF(F339="","",IF(F339&lt;=DATABASE!$I$8,"UNYIL",IF(F339&lt;=DATABASE!$J$8,"KECIL",IF(F339&lt;DATABASE!$K$8,"TANGGUNG",IF(F339&gt;=DATABASE!$K$8,"BESAR","")))))</f>
        <v/>
      </c>
      <c r="H339" s="16" t="str">
        <f>IF('DATA ACCURATE'!J342&lt;&gt;"",'DATA ACCURATE'!J342,"")</f>
        <v/>
      </c>
      <c r="I339" s="35" t="str">
        <f>IF(B339&lt;&gt;"",IFERROR(VLOOKUP(B339,'DATA TIMBANGAN'!G:M,7,FALSE),VLOOKUP(B339,'DATA TIMBANGAN'!G:M,7)),"")</f>
        <v/>
      </c>
      <c r="J339" s="25" t="str">
        <f>IF(H339&lt;&gt;"",IFERROR(INDEX(DATABASE!$Z$19:$Z$38,MATCH(DATEVALUE(H339),DATABASE!$AA$19:$AA$38,0)),INDEX(DATABASE!$Z$12:$Z$18,MATCH(WEEKDAY(H339,2),DATABASE!$AA$12:$AA$18,0))),"")</f>
        <v/>
      </c>
      <c r="K339" s="25" t="str">
        <f>IF('DATA ACCURATE'!V342&lt;&gt;"",'DATA ACCURATE'!V342,"")</f>
        <v/>
      </c>
      <c r="L339" s="80" t="str">
        <f>IF($H339="","",IF(OR($J339="LIBUR",AND($L338="LIBUR",$O338=$O339)),"LIBUR",IF(AND(OR($L338="LUAR JAM KERJA 1",$L338="LUAR JAM KERJA 2"),OR(OR(AND($H338=$H339,AND(OR($I339&gt;DATABASE!$J$3,$I339&lt;DATABASE!$J$6),((DATEVALUE($H339)+$I339)-(DATEVALUE($H338)+$I338))&lt;DATABASE!$J$6)),AND($H338=$H339,$O338=$O339,OR($I339&gt;DATABASE!$J$6,$I339&lt;DATABASE!$J$3))),AND(($H339-$H338)=1,OR($I339&lt;DATABASE!$I$6,((DATEVALUE($H339)+$I339)-(DATEVALUE($H338)+$I338))&lt;DATABASE!$J$6))),$A339=$A338),"LUAR JAM KERJA 2",IF(AND(OR(WEEKDAY($H339,2)=1,WEEKDAY($H339,2)=2,WEEKDAY($H339,2)=3,WEEKDAY($H339,2)=4,WEEKDAY($H339,2)=5),$I339&lt;=DATABASE!$J$3,$I339&gt;=DATABASE!$I$3),"JAM KERJA",IF(AND(WEEKDAY($H339,2)=6,$I339&lt;=DATABASE!$J$4,$I339&gt;=DATABASE!$I$4),"JAM KERJA","LUAR JAM KERJA 1")))))</f>
        <v/>
      </c>
      <c r="M339" s="33" t="str">
        <f>IF('DATA ACCURATE'!T342&lt;&gt;"",IF('DATA ACCURATE'!T342&gt;100,'DATA ACCURATE'!T342/10,'DATA ACCURATE'!T342),"")</f>
        <v/>
      </c>
      <c r="N339" t="str">
        <f>IF(M339="","",IF(M339&lt;=DATABASE!$I$9,"LOKAL",IF(M339&lt;DATABASE!$J$9,"LUAR KOTA 1",IF($M339&gt;=DATABASE!$J$9,"LUAR KOTA 2",""))))</f>
        <v/>
      </c>
      <c r="O339" s="38" t="str">
        <f>IF('DATA ACCURATE'!L342&lt;&gt;"",'DATA ACCURATE'!L342,"")</f>
        <v/>
      </c>
      <c r="Q339" s="38">
        <f t="shared" si="36"/>
        <v>0</v>
      </c>
      <c r="R339" s="38">
        <f t="shared" si="36"/>
        <v>0</v>
      </c>
      <c r="S339" s="38">
        <f t="shared" si="36"/>
        <v>0</v>
      </c>
      <c r="T339" s="38">
        <f t="shared" si="34"/>
        <v>0</v>
      </c>
      <c r="U339" s="38">
        <f t="shared" si="37"/>
        <v>0</v>
      </c>
      <c r="V339" s="38">
        <f t="shared" si="37"/>
        <v>0</v>
      </c>
      <c r="W339" s="38">
        <f t="shared" si="37"/>
        <v>0</v>
      </c>
      <c r="X339" s="38">
        <f t="shared" si="38"/>
        <v>0</v>
      </c>
      <c r="Y339" s="38">
        <f t="shared" si="38"/>
        <v>0</v>
      </c>
      <c r="Z339" s="38">
        <f t="shared" si="38"/>
        <v>0</v>
      </c>
      <c r="AA339" s="38">
        <f t="shared" si="35"/>
        <v>0</v>
      </c>
      <c r="AB339" s="38">
        <f t="shared" si="39"/>
        <v>0</v>
      </c>
      <c r="AC339" s="38">
        <f t="shared" si="40"/>
        <v>0</v>
      </c>
      <c r="AD339" s="38" t="str">
        <f t="shared" si="41"/>
        <v>000000000000</v>
      </c>
    </row>
    <row r="340" spans="1:30">
      <c r="A340" s="9" t="str">
        <f>IF('DATA ACCURATE'!A343&lt;&gt;"",'DATA ACCURATE'!A343,"")</f>
        <v/>
      </c>
      <c r="B340" s="9" t="str">
        <f>IF('DATA ACCURATE'!D343&lt;&gt;"",'DATA ACCURATE'!D343,"")</f>
        <v/>
      </c>
      <c r="C340" s="38" t="str">
        <f>IF($AD340="000000000000","",INDEX(DATABASE!$W$12:$W$71,MATCH($AD340,DATABASE!$V$12:$V$71,0)))</f>
        <v/>
      </c>
      <c r="D340" s="34" t="str">
        <f>IF(C340="","",IF(E340="",INDEX(DATABASE!$AF$13:$AF$62,MATCH($C340,DATABASE!$AC$13:$AC$62,0)),IF(E340="2x D11",INDEX(DATABASE!$AF$13:$AF$62,MATCH($C340,DATABASE!$AC$13:$AC$62,0))+2*DATABASE!$AF$62,IF(E340="3x D11",INDEX(DATABASE!$AF$13:$AF$62,MATCH($C340,DATABASE!$AC$13:$AC$62,0))+3*DATABASE!$AF$62,""))))</f>
        <v/>
      </c>
      <c r="E340" s="38" t="str">
        <f>IF(AND($K340="Y",$G340&lt;&gt;"UNYIL",$F340&lt;DATABASE!$O$8),"2x D11",IF(AND($K340="Y",$G340&lt;&gt;"UNYIL",$F340&gt;=DATABASE!$O$8),"3x D11",""))</f>
        <v/>
      </c>
      <c r="F340" s="9" t="str">
        <f>IF('DATA ACCURATE'!N343&lt;&gt;"",'DATA ACCURATE'!N343,"")</f>
        <v/>
      </c>
      <c r="G340" t="str">
        <f>IF(F340="","",IF(F340&lt;=DATABASE!$I$8,"UNYIL",IF(F340&lt;=DATABASE!$J$8,"KECIL",IF(F340&lt;DATABASE!$K$8,"TANGGUNG",IF(F340&gt;=DATABASE!$K$8,"BESAR","")))))</f>
        <v/>
      </c>
      <c r="H340" s="16" t="str">
        <f>IF('DATA ACCURATE'!J343&lt;&gt;"",'DATA ACCURATE'!J343,"")</f>
        <v/>
      </c>
      <c r="I340" s="35" t="str">
        <f>IF(B340&lt;&gt;"",IFERROR(VLOOKUP(B340,'DATA TIMBANGAN'!G:M,7,FALSE),VLOOKUP(B340,'DATA TIMBANGAN'!G:M,7)),"")</f>
        <v/>
      </c>
      <c r="J340" s="25" t="str">
        <f>IF(H340&lt;&gt;"",IFERROR(INDEX(DATABASE!$Z$19:$Z$38,MATCH(DATEVALUE(H340),DATABASE!$AA$19:$AA$38,0)),INDEX(DATABASE!$Z$12:$Z$18,MATCH(WEEKDAY(H340,2),DATABASE!$AA$12:$AA$18,0))),"")</f>
        <v/>
      </c>
      <c r="K340" s="25" t="str">
        <f>IF('DATA ACCURATE'!V343&lt;&gt;"",'DATA ACCURATE'!V343,"")</f>
        <v/>
      </c>
      <c r="L340" s="80" t="str">
        <f>IF($H340="","",IF(OR($J340="LIBUR",AND($L339="LIBUR",$O339=$O340)),"LIBUR",IF(AND(OR($L339="LUAR JAM KERJA 1",$L339="LUAR JAM KERJA 2"),OR(OR(AND($H339=$H340,AND(OR($I340&gt;DATABASE!$J$3,$I340&lt;DATABASE!$J$6),((DATEVALUE($H340)+$I340)-(DATEVALUE($H339)+$I339))&lt;DATABASE!$J$6)),AND($H339=$H340,$O339=$O340,OR($I340&gt;DATABASE!$J$6,$I340&lt;DATABASE!$J$3))),AND(($H340-$H339)=1,OR($I340&lt;DATABASE!$I$6,((DATEVALUE($H340)+$I340)-(DATEVALUE($H339)+$I339))&lt;DATABASE!$J$6))),$A340=$A339),"LUAR JAM KERJA 2",IF(AND(OR(WEEKDAY($H340,2)=1,WEEKDAY($H340,2)=2,WEEKDAY($H340,2)=3,WEEKDAY($H340,2)=4,WEEKDAY($H340,2)=5),$I340&lt;=DATABASE!$J$3,$I340&gt;=DATABASE!$I$3),"JAM KERJA",IF(AND(WEEKDAY($H340,2)=6,$I340&lt;=DATABASE!$J$4,$I340&gt;=DATABASE!$I$4),"JAM KERJA","LUAR JAM KERJA 1")))))</f>
        <v/>
      </c>
      <c r="M340" s="33" t="str">
        <f>IF('DATA ACCURATE'!T343&lt;&gt;"",IF('DATA ACCURATE'!T343&gt;100,'DATA ACCURATE'!T343/10,'DATA ACCURATE'!T343),"")</f>
        <v/>
      </c>
      <c r="N340" t="str">
        <f>IF(M340="","",IF(M340&lt;=DATABASE!$I$9,"LOKAL",IF(M340&lt;DATABASE!$J$9,"LUAR KOTA 1",IF($M340&gt;=DATABASE!$J$9,"LUAR KOTA 2",""))))</f>
        <v/>
      </c>
      <c r="O340" s="38" t="str">
        <f>IF('DATA ACCURATE'!L343&lt;&gt;"",'DATA ACCURATE'!L343,"")</f>
        <v/>
      </c>
      <c r="Q340" s="38">
        <f t="shared" si="36"/>
        <v>0</v>
      </c>
      <c r="R340" s="38">
        <f t="shared" si="36"/>
        <v>0</v>
      </c>
      <c r="S340" s="38">
        <f t="shared" si="36"/>
        <v>0</v>
      </c>
      <c r="T340" s="38">
        <f t="shared" si="34"/>
        <v>0</v>
      </c>
      <c r="U340" s="38">
        <f t="shared" si="37"/>
        <v>0</v>
      </c>
      <c r="V340" s="38">
        <f t="shared" si="37"/>
        <v>0</v>
      </c>
      <c r="W340" s="38">
        <f t="shared" si="37"/>
        <v>0</v>
      </c>
      <c r="X340" s="38">
        <f t="shared" si="38"/>
        <v>0</v>
      </c>
      <c r="Y340" s="38">
        <f t="shared" si="38"/>
        <v>0</v>
      </c>
      <c r="Z340" s="38">
        <f t="shared" si="38"/>
        <v>0</v>
      </c>
      <c r="AA340" s="38">
        <f t="shared" si="35"/>
        <v>0</v>
      </c>
      <c r="AB340" s="38">
        <f t="shared" si="39"/>
        <v>0</v>
      </c>
      <c r="AC340" s="38">
        <f t="shared" si="40"/>
        <v>0</v>
      </c>
      <c r="AD340" s="38" t="str">
        <f t="shared" si="41"/>
        <v>000000000000</v>
      </c>
    </row>
    <row r="341" spans="1:30">
      <c r="A341" s="9" t="str">
        <f>IF('DATA ACCURATE'!A344&lt;&gt;"",'DATA ACCURATE'!A344,"")</f>
        <v/>
      </c>
      <c r="B341" s="9" t="str">
        <f>IF('DATA ACCURATE'!D344&lt;&gt;"",'DATA ACCURATE'!D344,"")</f>
        <v/>
      </c>
      <c r="C341" s="38" t="str">
        <f>IF($AD341="000000000000","",INDEX(DATABASE!$W$12:$W$71,MATCH($AD341,DATABASE!$V$12:$V$71,0)))</f>
        <v/>
      </c>
      <c r="D341" s="34" t="str">
        <f>IF(C341="","",IF(E341="",INDEX(DATABASE!$AF$13:$AF$62,MATCH($C341,DATABASE!$AC$13:$AC$62,0)),IF(E341="2x D11",INDEX(DATABASE!$AF$13:$AF$62,MATCH($C341,DATABASE!$AC$13:$AC$62,0))+2*DATABASE!$AF$62,IF(E341="3x D11",INDEX(DATABASE!$AF$13:$AF$62,MATCH($C341,DATABASE!$AC$13:$AC$62,0))+3*DATABASE!$AF$62,""))))</f>
        <v/>
      </c>
      <c r="E341" s="38" t="str">
        <f>IF(AND($K341="Y",$G341&lt;&gt;"UNYIL",$F341&lt;DATABASE!$O$8),"2x D11",IF(AND($K341="Y",$G341&lt;&gt;"UNYIL",$F341&gt;=DATABASE!$O$8),"3x D11",""))</f>
        <v/>
      </c>
      <c r="F341" s="9" t="str">
        <f>IF('DATA ACCURATE'!N344&lt;&gt;"",'DATA ACCURATE'!N344,"")</f>
        <v/>
      </c>
      <c r="G341" t="str">
        <f>IF(F341="","",IF(F341&lt;=DATABASE!$I$8,"UNYIL",IF(F341&lt;=DATABASE!$J$8,"KECIL",IF(F341&lt;DATABASE!$K$8,"TANGGUNG",IF(F341&gt;=DATABASE!$K$8,"BESAR","")))))</f>
        <v/>
      </c>
      <c r="H341" s="16" t="str">
        <f>IF('DATA ACCURATE'!J344&lt;&gt;"",'DATA ACCURATE'!J344,"")</f>
        <v/>
      </c>
      <c r="I341" s="35" t="str">
        <f>IF(B341&lt;&gt;"",IFERROR(VLOOKUP(B341,'DATA TIMBANGAN'!G:M,7,FALSE),VLOOKUP(B341,'DATA TIMBANGAN'!G:M,7)),"")</f>
        <v/>
      </c>
      <c r="J341" s="25" t="str">
        <f>IF(H341&lt;&gt;"",IFERROR(INDEX(DATABASE!$Z$19:$Z$38,MATCH(DATEVALUE(H341),DATABASE!$AA$19:$AA$38,0)),INDEX(DATABASE!$Z$12:$Z$18,MATCH(WEEKDAY(H341,2),DATABASE!$AA$12:$AA$18,0))),"")</f>
        <v/>
      </c>
      <c r="K341" s="25" t="str">
        <f>IF('DATA ACCURATE'!V344&lt;&gt;"",'DATA ACCURATE'!V344,"")</f>
        <v/>
      </c>
      <c r="L341" s="80" t="str">
        <f>IF($H341="","",IF(OR($J341="LIBUR",AND($L340="LIBUR",$O340=$O341)),"LIBUR",IF(AND(OR($L340="LUAR JAM KERJA 1",$L340="LUAR JAM KERJA 2"),OR(OR(AND($H340=$H341,AND(OR($I341&gt;DATABASE!$J$3,$I341&lt;DATABASE!$J$6),((DATEVALUE($H341)+$I341)-(DATEVALUE($H340)+$I340))&lt;DATABASE!$J$6)),AND($H340=$H341,$O340=$O341,OR($I341&gt;DATABASE!$J$6,$I341&lt;DATABASE!$J$3))),AND(($H341-$H340)=1,OR($I341&lt;DATABASE!$I$6,((DATEVALUE($H341)+$I341)-(DATEVALUE($H340)+$I340))&lt;DATABASE!$J$6))),$A341=$A340),"LUAR JAM KERJA 2",IF(AND(OR(WEEKDAY($H341,2)=1,WEEKDAY($H341,2)=2,WEEKDAY($H341,2)=3,WEEKDAY($H341,2)=4,WEEKDAY($H341,2)=5),$I341&lt;=DATABASE!$J$3,$I341&gt;=DATABASE!$I$3),"JAM KERJA",IF(AND(WEEKDAY($H341,2)=6,$I341&lt;=DATABASE!$J$4,$I341&gt;=DATABASE!$I$4),"JAM KERJA","LUAR JAM KERJA 1")))))</f>
        <v/>
      </c>
      <c r="M341" s="33" t="str">
        <f>IF('DATA ACCURATE'!T344&lt;&gt;"",IF('DATA ACCURATE'!T344&gt;100,'DATA ACCURATE'!T344/10,'DATA ACCURATE'!T344),"")</f>
        <v/>
      </c>
      <c r="N341" t="str">
        <f>IF(M341="","",IF(M341&lt;=DATABASE!$I$9,"LOKAL",IF(M341&lt;DATABASE!$J$9,"LUAR KOTA 1",IF($M341&gt;=DATABASE!$J$9,"LUAR KOTA 2",""))))</f>
        <v/>
      </c>
      <c r="O341" s="38" t="str">
        <f>IF('DATA ACCURATE'!L344&lt;&gt;"",'DATA ACCURATE'!L344,"")</f>
        <v/>
      </c>
      <c r="Q341" s="38">
        <f t="shared" si="36"/>
        <v>0</v>
      </c>
      <c r="R341" s="38">
        <f t="shared" si="36"/>
        <v>0</v>
      </c>
      <c r="S341" s="38">
        <f t="shared" si="36"/>
        <v>0</v>
      </c>
      <c r="T341" s="38">
        <f t="shared" si="34"/>
        <v>0</v>
      </c>
      <c r="U341" s="38">
        <f t="shared" si="37"/>
        <v>0</v>
      </c>
      <c r="V341" s="38">
        <f t="shared" si="37"/>
        <v>0</v>
      </c>
      <c r="W341" s="38">
        <f t="shared" si="37"/>
        <v>0</v>
      </c>
      <c r="X341" s="38">
        <f t="shared" si="38"/>
        <v>0</v>
      </c>
      <c r="Y341" s="38">
        <f t="shared" si="38"/>
        <v>0</v>
      </c>
      <c r="Z341" s="38">
        <f t="shared" si="38"/>
        <v>0</v>
      </c>
      <c r="AA341" s="38">
        <f t="shared" si="35"/>
        <v>0</v>
      </c>
      <c r="AB341" s="38">
        <f t="shared" si="39"/>
        <v>0</v>
      </c>
      <c r="AC341" s="38">
        <f t="shared" si="40"/>
        <v>0</v>
      </c>
      <c r="AD341" s="38" t="str">
        <f t="shared" si="41"/>
        <v>000000000000</v>
      </c>
    </row>
    <row r="342" spans="1:30">
      <c r="A342" s="9" t="str">
        <f>IF('DATA ACCURATE'!A345&lt;&gt;"",'DATA ACCURATE'!A345,"")</f>
        <v/>
      </c>
      <c r="B342" s="9" t="str">
        <f>IF('DATA ACCURATE'!D345&lt;&gt;"",'DATA ACCURATE'!D345,"")</f>
        <v/>
      </c>
      <c r="C342" s="38" t="str">
        <f>IF($AD342="000000000000","",INDEX(DATABASE!$W$12:$W$71,MATCH($AD342,DATABASE!$V$12:$V$71,0)))</f>
        <v/>
      </c>
      <c r="D342" s="34" t="str">
        <f>IF(C342="","",IF(E342="",INDEX(DATABASE!$AF$13:$AF$62,MATCH($C342,DATABASE!$AC$13:$AC$62,0)),IF(E342="2x D11",INDEX(DATABASE!$AF$13:$AF$62,MATCH($C342,DATABASE!$AC$13:$AC$62,0))+2*DATABASE!$AF$62,IF(E342="3x D11",INDEX(DATABASE!$AF$13:$AF$62,MATCH($C342,DATABASE!$AC$13:$AC$62,0))+3*DATABASE!$AF$62,""))))</f>
        <v/>
      </c>
      <c r="E342" s="38" t="str">
        <f>IF(AND($K342="Y",$G342&lt;&gt;"UNYIL",$F342&lt;DATABASE!$O$8),"2x D11",IF(AND($K342="Y",$G342&lt;&gt;"UNYIL",$F342&gt;=DATABASE!$O$8),"3x D11",""))</f>
        <v/>
      </c>
      <c r="F342" s="9" t="str">
        <f>IF('DATA ACCURATE'!N345&lt;&gt;"",'DATA ACCURATE'!N345,"")</f>
        <v/>
      </c>
      <c r="G342" t="str">
        <f>IF(F342="","",IF(F342&lt;=DATABASE!$I$8,"UNYIL",IF(F342&lt;=DATABASE!$J$8,"KECIL",IF(F342&lt;DATABASE!$K$8,"TANGGUNG",IF(F342&gt;=DATABASE!$K$8,"BESAR","")))))</f>
        <v/>
      </c>
      <c r="H342" s="16" t="str">
        <f>IF('DATA ACCURATE'!J345&lt;&gt;"",'DATA ACCURATE'!J345,"")</f>
        <v/>
      </c>
      <c r="I342" s="35" t="str">
        <f>IF(B342&lt;&gt;"",IFERROR(VLOOKUP(B342,'DATA TIMBANGAN'!G:M,7,FALSE),VLOOKUP(B342,'DATA TIMBANGAN'!G:M,7)),"")</f>
        <v/>
      </c>
      <c r="J342" s="25" t="str">
        <f>IF(H342&lt;&gt;"",IFERROR(INDEX(DATABASE!$Z$19:$Z$38,MATCH(DATEVALUE(H342),DATABASE!$AA$19:$AA$38,0)),INDEX(DATABASE!$Z$12:$Z$18,MATCH(WEEKDAY(H342,2),DATABASE!$AA$12:$AA$18,0))),"")</f>
        <v/>
      </c>
      <c r="K342" s="25" t="str">
        <f>IF('DATA ACCURATE'!V345&lt;&gt;"",'DATA ACCURATE'!V345,"")</f>
        <v/>
      </c>
      <c r="L342" s="80" t="str">
        <f>IF($H342="","",IF(OR($J342="LIBUR",AND($L341="LIBUR",$O341=$O342)),"LIBUR",IF(AND(OR($L341="LUAR JAM KERJA 1",$L341="LUAR JAM KERJA 2"),OR(OR(AND($H341=$H342,AND(OR($I342&gt;DATABASE!$J$3,$I342&lt;DATABASE!$J$6),((DATEVALUE($H342)+$I342)-(DATEVALUE($H341)+$I341))&lt;DATABASE!$J$6)),AND($H341=$H342,$O341=$O342,OR($I342&gt;DATABASE!$J$6,$I342&lt;DATABASE!$J$3))),AND(($H342-$H341)=1,OR($I342&lt;DATABASE!$I$6,((DATEVALUE($H342)+$I342)-(DATEVALUE($H341)+$I341))&lt;DATABASE!$J$6))),$A342=$A341),"LUAR JAM KERJA 2",IF(AND(OR(WEEKDAY($H342,2)=1,WEEKDAY($H342,2)=2,WEEKDAY($H342,2)=3,WEEKDAY($H342,2)=4,WEEKDAY($H342,2)=5),$I342&lt;=DATABASE!$J$3,$I342&gt;=DATABASE!$I$3),"JAM KERJA",IF(AND(WEEKDAY($H342,2)=6,$I342&lt;=DATABASE!$J$4,$I342&gt;=DATABASE!$I$4),"JAM KERJA","LUAR JAM KERJA 1")))))</f>
        <v/>
      </c>
      <c r="M342" s="33" t="str">
        <f>IF('DATA ACCURATE'!T345&lt;&gt;"",IF('DATA ACCURATE'!T345&gt;100,'DATA ACCURATE'!T345/10,'DATA ACCURATE'!T345),"")</f>
        <v/>
      </c>
      <c r="N342" t="str">
        <f>IF(M342="","",IF(M342&lt;=DATABASE!$I$9,"LOKAL",IF(M342&lt;DATABASE!$J$9,"LUAR KOTA 1",IF($M342&gt;=DATABASE!$J$9,"LUAR KOTA 2",""))))</f>
        <v/>
      </c>
      <c r="O342" s="38" t="str">
        <f>IF('DATA ACCURATE'!L345&lt;&gt;"",'DATA ACCURATE'!L345,"")</f>
        <v/>
      </c>
      <c r="Q342" s="38">
        <f t="shared" si="36"/>
        <v>0</v>
      </c>
      <c r="R342" s="38">
        <f t="shared" si="36"/>
        <v>0</v>
      </c>
      <c r="S342" s="38">
        <f t="shared" si="36"/>
        <v>0</v>
      </c>
      <c r="T342" s="38">
        <f t="shared" si="34"/>
        <v>0</v>
      </c>
      <c r="U342" s="38">
        <f t="shared" si="37"/>
        <v>0</v>
      </c>
      <c r="V342" s="38">
        <f t="shared" si="37"/>
        <v>0</v>
      </c>
      <c r="W342" s="38">
        <f t="shared" si="37"/>
        <v>0</v>
      </c>
      <c r="X342" s="38">
        <f t="shared" si="38"/>
        <v>0</v>
      </c>
      <c r="Y342" s="38">
        <f t="shared" si="38"/>
        <v>0</v>
      </c>
      <c r="Z342" s="38">
        <f t="shared" si="38"/>
        <v>0</v>
      </c>
      <c r="AA342" s="38">
        <f t="shared" si="35"/>
        <v>0</v>
      </c>
      <c r="AB342" s="38">
        <f t="shared" si="39"/>
        <v>0</v>
      </c>
      <c r="AC342" s="38">
        <f t="shared" si="40"/>
        <v>0</v>
      </c>
      <c r="AD342" s="38" t="str">
        <f t="shared" si="41"/>
        <v>000000000000</v>
      </c>
    </row>
    <row r="343" spans="1:30">
      <c r="A343" s="9" t="str">
        <f>IF('DATA ACCURATE'!A346&lt;&gt;"",'DATA ACCURATE'!A346,"")</f>
        <v/>
      </c>
      <c r="B343" s="9" t="str">
        <f>IF('DATA ACCURATE'!D346&lt;&gt;"",'DATA ACCURATE'!D346,"")</f>
        <v/>
      </c>
      <c r="C343" s="38" t="str">
        <f>IF($AD343="000000000000","",INDEX(DATABASE!$W$12:$W$71,MATCH($AD343,DATABASE!$V$12:$V$71,0)))</f>
        <v/>
      </c>
      <c r="D343" s="34" t="str">
        <f>IF(C343="","",IF(E343="",INDEX(DATABASE!$AF$13:$AF$62,MATCH($C343,DATABASE!$AC$13:$AC$62,0)),IF(E343="2x D11",INDEX(DATABASE!$AF$13:$AF$62,MATCH($C343,DATABASE!$AC$13:$AC$62,0))+2*DATABASE!$AF$62,IF(E343="3x D11",INDEX(DATABASE!$AF$13:$AF$62,MATCH($C343,DATABASE!$AC$13:$AC$62,0))+3*DATABASE!$AF$62,""))))</f>
        <v/>
      </c>
      <c r="E343" s="38" t="str">
        <f>IF(AND($K343="Y",$G343&lt;&gt;"UNYIL",$F343&lt;DATABASE!$O$8),"2x D11",IF(AND($K343="Y",$G343&lt;&gt;"UNYIL",$F343&gt;=DATABASE!$O$8),"3x D11",""))</f>
        <v/>
      </c>
      <c r="F343" s="9" t="str">
        <f>IF('DATA ACCURATE'!N346&lt;&gt;"",'DATA ACCURATE'!N346,"")</f>
        <v/>
      </c>
      <c r="G343" t="str">
        <f>IF(F343="","",IF(F343&lt;=DATABASE!$I$8,"UNYIL",IF(F343&lt;=DATABASE!$J$8,"KECIL",IF(F343&lt;DATABASE!$K$8,"TANGGUNG",IF(F343&gt;=DATABASE!$K$8,"BESAR","")))))</f>
        <v/>
      </c>
      <c r="H343" s="16" t="str">
        <f>IF('DATA ACCURATE'!J346&lt;&gt;"",'DATA ACCURATE'!J346,"")</f>
        <v/>
      </c>
      <c r="I343" s="35" t="str">
        <f>IF(B343&lt;&gt;"",IFERROR(VLOOKUP(B343,'DATA TIMBANGAN'!G:M,7,FALSE),VLOOKUP(B343,'DATA TIMBANGAN'!G:M,7)),"")</f>
        <v/>
      </c>
      <c r="J343" s="25" t="str">
        <f>IF(H343&lt;&gt;"",IFERROR(INDEX(DATABASE!$Z$19:$Z$38,MATCH(DATEVALUE(H343),DATABASE!$AA$19:$AA$38,0)),INDEX(DATABASE!$Z$12:$Z$18,MATCH(WEEKDAY(H343,2),DATABASE!$AA$12:$AA$18,0))),"")</f>
        <v/>
      </c>
      <c r="K343" s="25" t="str">
        <f>IF('DATA ACCURATE'!V346&lt;&gt;"",'DATA ACCURATE'!V346,"")</f>
        <v/>
      </c>
      <c r="L343" s="80" t="str">
        <f>IF($H343="","",IF(OR($J343="LIBUR",AND($L342="LIBUR",$O342=$O343)),"LIBUR",IF(AND(OR($L342="LUAR JAM KERJA 1",$L342="LUAR JAM KERJA 2"),OR(OR(AND($H342=$H343,AND(OR($I343&gt;DATABASE!$J$3,$I343&lt;DATABASE!$J$6),((DATEVALUE($H343)+$I343)-(DATEVALUE($H342)+$I342))&lt;DATABASE!$J$6)),AND($H342=$H343,$O342=$O343,OR($I343&gt;DATABASE!$J$6,$I343&lt;DATABASE!$J$3))),AND(($H343-$H342)=1,OR($I343&lt;DATABASE!$I$6,((DATEVALUE($H343)+$I343)-(DATEVALUE($H342)+$I342))&lt;DATABASE!$J$6))),$A343=$A342),"LUAR JAM KERJA 2",IF(AND(OR(WEEKDAY($H343,2)=1,WEEKDAY($H343,2)=2,WEEKDAY($H343,2)=3,WEEKDAY($H343,2)=4,WEEKDAY($H343,2)=5),$I343&lt;=DATABASE!$J$3,$I343&gt;=DATABASE!$I$3),"JAM KERJA",IF(AND(WEEKDAY($H343,2)=6,$I343&lt;=DATABASE!$J$4,$I343&gt;=DATABASE!$I$4),"JAM KERJA","LUAR JAM KERJA 1")))))</f>
        <v/>
      </c>
      <c r="M343" s="33" t="str">
        <f>IF('DATA ACCURATE'!T346&lt;&gt;"",IF('DATA ACCURATE'!T346&gt;100,'DATA ACCURATE'!T346/10,'DATA ACCURATE'!T346),"")</f>
        <v/>
      </c>
      <c r="N343" t="str">
        <f>IF(M343="","",IF(M343&lt;=DATABASE!$I$9,"LOKAL",IF(M343&lt;DATABASE!$J$9,"LUAR KOTA 1",IF($M343&gt;=DATABASE!$J$9,"LUAR KOTA 2",""))))</f>
        <v/>
      </c>
      <c r="O343" s="38" t="str">
        <f>IF('DATA ACCURATE'!L346&lt;&gt;"",'DATA ACCURATE'!L346,"")</f>
        <v/>
      </c>
      <c r="Q343" s="38">
        <f t="shared" si="36"/>
        <v>0</v>
      </c>
      <c r="R343" s="38">
        <f t="shared" si="36"/>
        <v>0</v>
      </c>
      <c r="S343" s="38">
        <f t="shared" si="36"/>
        <v>0</v>
      </c>
      <c r="T343" s="38">
        <f t="shared" si="34"/>
        <v>0</v>
      </c>
      <c r="U343" s="38">
        <f t="shared" si="37"/>
        <v>0</v>
      </c>
      <c r="V343" s="38">
        <f t="shared" si="37"/>
        <v>0</v>
      </c>
      <c r="W343" s="38">
        <f t="shared" si="37"/>
        <v>0</v>
      </c>
      <c r="X343" s="38">
        <f t="shared" si="38"/>
        <v>0</v>
      </c>
      <c r="Y343" s="38">
        <f t="shared" si="38"/>
        <v>0</v>
      </c>
      <c r="Z343" s="38">
        <f t="shared" si="38"/>
        <v>0</v>
      </c>
      <c r="AA343" s="38">
        <f t="shared" si="35"/>
        <v>0</v>
      </c>
      <c r="AB343" s="38">
        <f t="shared" si="39"/>
        <v>0</v>
      </c>
      <c r="AC343" s="38">
        <f t="shared" si="40"/>
        <v>0</v>
      </c>
      <c r="AD343" s="38" t="str">
        <f t="shared" si="41"/>
        <v>000000000000</v>
      </c>
    </row>
    <row r="344" spans="1:30">
      <c r="A344" s="9" t="str">
        <f>IF('DATA ACCURATE'!A347&lt;&gt;"",'DATA ACCURATE'!A347,"")</f>
        <v/>
      </c>
      <c r="B344" s="9" t="str">
        <f>IF('DATA ACCURATE'!D347&lt;&gt;"",'DATA ACCURATE'!D347,"")</f>
        <v/>
      </c>
      <c r="C344" s="38" t="str">
        <f>IF($AD344="000000000000","",INDEX(DATABASE!$W$12:$W$71,MATCH($AD344,DATABASE!$V$12:$V$71,0)))</f>
        <v/>
      </c>
      <c r="D344" s="34" t="str">
        <f>IF(C344="","",IF(E344="",INDEX(DATABASE!$AF$13:$AF$62,MATCH($C344,DATABASE!$AC$13:$AC$62,0)),IF(E344="2x D11",INDEX(DATABASE!$AF$13:$AF$62,MATCH($C344,DATABASE!$AC$13:$AC$62,0))+2*DATABASE!$AF$62,IF(E344="3x D11",INDEX(DATABASE!$AF$13:$AF$62,MATCH($C344,DATABASE!$AC$13:$AC$62,0))+3*DATABASE!$AF$62,""))))</f>
        <v/>
      </c>
      <c r="E344" s="38" t="str">
        <f>IF(AND($K344="Y",$G344&lt;&gt;"UNYIL",$F344&lt;DATABASE!$O$8),"2x D11",IF(AND($K344="Y",$G344&lt;&gt;"UNYIL",$F344&gt;=DATABASE!$O$8),"3x D11",""))</f>
        <v/>
      </c>
      <c r="F344" s="9" t="str">
        <f>IF('DATA ACCURATE'!N347&lt;&gt;"",'DATA ACCURATE'!N347,"")</f>
        <v/>
      </c>
      <c r="G344" t="str">
        <f>IF(F344="","",IF(F344&lt;=DATABASE!$I$8,"UNYIL",IF(F344&lt;=DATABASE!$J$8,"KECIL",IF(F344&lt;DATABASE!$K$8,"TANGGUNG",IF(F344&gt;=DATABASE!$K$8,"BESAR","")))))</f>
        <v/>
      </c>
      <c r="H344" s="16" t="str">
        <f>IF('DATA ACCURATE'!J347&lt;&gt;"",'DATA ACCURATE'!J347,"")</f>
        <v/>
      </c>
      <c r="I344" s="35" t="str">
        <f>IF(B344&lt;&gt;"",IFERROR(VLOOKUP(B344,'DATA TIMBANGAN'!G:M,7,FALSE),VLOOKUP(B344,'DATA TIMBANGAN'!G:M,7)),"")</f>
        <v/>
      </c>
      <c r="J344" s="25" t="str">
        <f>IF(H344&lt;&gt;"",IFERROR(INDEX(DATABASE!$Z$19:$Z$38,MATCH(DATEVALUE(H344),DATABASE!$AA$19:$AA$38,0)),INDEX(DATABASE!$Z$12:$Z$18,MATCH(WEEKDAY(H344,2),DATABASE!$AA$12:$AA$18,0))),"")</f>
        <v/>
      </c>
      <c r="K344" s="25" t="str">
        <f>IF('DATA ACCURATE'!V347&lt;&gt;"",'DATA ACCURATE'!V347,"")</f>
        <v/>
      </c>
      <c r="L344" s="80" t="str">
        <f>IF($H344="","",IF(OR($J344="LIBUR",AND($L343="LIBUR",$O343=$O344)),"LIBUR",IF(AND(OR($L343="LUAR JAM KERJA 1",$L343="LUAR JAM KERJA 2"),OR(OR(AND($H343=$H344,AND(OR($I344&gt;DATABASE!$J$3,$I344&lt;DATABASE!$J$6),((DATEVALUE($H344)+$I344)-(DATEVALUE($H343)+$I343))&lt;DATABASE!$J$6)),AND($H343=$H344,$O343=$O344,OR($I344&gt;DATABASE!$J$6,$I344&lt;DATABASE!$J$3))),AND(($H344-$H343)=1,OR($I344&lt;DATABASE!$I$6,((DATEVALUE($H344)+$I344)-(DATEVALUE($H343)+$I343))&lt;DATABASE!$J$6))),$A344=$A343),"LUAR JAM KERJA 2",IF(AND(OR(WEEKDAY($H344,2)=1,WEEKDAY($H344,2)=2,WEEKDAY($H344,2)=3,WEEKDAY($H344,2)=4,WEEKDAY($H344,2)=5),$I344&lt;=DATABASE!$J$3,$I344&gt;=DATABASE!$I$3),"JAM KERJA",IF(AND(WEEKDAY($H344,2)=6,$I344&lt;=DATABASE!$J$4,$I344&gt;=DATABASE!$I$4),"JAM KERJA","LUAR JAM KERJA 1")))))</f>
        <v/>
      </c>
      <c r="M344" s="33" t="str">
        <f>IF('DATA ACCURATE'!T347&lt;&gt;"",IF('DATA ACCURATE'!T347&gt;100,'DATA ACCURATE'!T347/10,'DATA ACCURATE'!T347),"")</f>
        <v/>
      </c>
      <c r="N344" t="str">
        <f>IF(M344="","",IF(M344&lt;=DATABASE!$I$9,"LOKAL",IF(M344&lt;DATABASE!$J$9,"LUAR KOTA 1",IF($M344&gt;=DATABASE!$J$9,"LUAR KOTA 2",""))))</f>
        <v/>
      </c>
      <c r="O344" s="38" t="str">
        <f>IF('DATA ACCURATE'!L347&lt;&gt;"",'DATA ACCURATE'!L347,"")</f>
        <v/>
      </c>
      <c r="Q344" s="38">
        <f t="shared" si="36"/>
        <v>0</v>
      </c>
      <c r="R344" s="38">
        <f t="shared" si="36"/>
        <v>0</v>
      </c>
      <c r="S344" s="38">
        <f t="shared" si="36"/>
        <v>0</v>
      </c>
      <c r="T344" s="38">
        <f t="shared" si="34"/>
        <v>0</v>
      </c>
      <c r="U344" s="38">
        <f t="shared" si="37"/>
        <v>0</v>
      </c>
      <c r="V344" s="38">
        <f t="shared" si="37"/>
        <v>0</v>
      </c>
      <c r="W344" s="38">
        <f t="shared" si="37"/>
        <v>0</v>
      </c>
      <c r="X344" s="38">
        <f t="shared" si="38"/>
        <v>0</v>
      </c>
      <c r="Y344" s="38">
        <f t="shared" si="38"/>
        <v>0</v>
      </c>
      <c r="Z344" s="38">
        <f t="shared" si="38"/>
        <v>0</v>
      </c>
      <c r="AA344" s="38">
        <f t="shared" si="35"/>
        <v>0</v>
      </c>
      <c r="AB344" s="38">
        <f t="shared" si="39"/>
        <v>0</v>
      </c>
      <c r="AC344" s="38">
        <f t="shared" si="40"/>
        <v>0</v>
      </c>
      <c r="AD344" s="38" t="str">
        <f t="shared" si="41"/>
        <v>000000000000</v>
      </c>
    </row>
    <row r="345" spans="1:30">
      <c r="A345" s="9" t="str">
        <f>IF('DATA ACCURATE'!A348&lt;&gt;"",'DATA ACCURATE'!A348,"")</f>
        <v/>
      </c>
      <c r="B345" s="9" t="str">
        <f>IF('DATA ACCURATE'!D348&lt;&gt;"",'DATA ACCURATE'!D348,"")</f>
        <v/>
      </c>
      <c r="C345" s="38" t="str">
        <f>IF($AD345="000000000000","",INDEX(DATABASE!$W$12:$W$71,MATCH($AD345,DATABASE!$V$12:$V$71,0)))</f>
        <v/>
      </c>
      <c r="D345" s="34" t="str">
        <f>IF(C345="","",IF(E345="",INDEX(DATABASE!$AF$13:$AF$62,MATCH($C345,DATABASE!$AC$13:$AC$62,0)),IF(E345="2x D11",INDEX(DATABASE!$AF$13:$AF$62,MATCH($C345,DATABASE!$AC$13:$AC$62,0))+2*DATABASE!$AF$62,IF(E345="3x D11",INDEX(DATABASE!$AF$13:$AF$62,MATCH($C345,DATABASE!$AC$13:$AC$62,0))+3*DATABASE!$AF$62,""))))</f>
        <v/>
      </c>
      <c r="E345" s="38" t="str">
        <f>IF(AND($K345="Y",$G345&lt;&gt;"UNYIL",$F345&lt;DATABASE!$O$8),"2x D11",IF(AND($K345="Y",$G345&lt;&gt;"UNYIL",$F345&gt;=DATABASE!$O$8),"3x D11",""))</f>
        <v/>
      </c>
      <c r="F345" s="9" t="str">
        <f>IF('DATA ACCURATE'!N348&lt;&gt;"",'DATA ACCURATE'!N348,"")</f>
        <v/>
      </c>
      <c r="G345" t="str">
        <f>IF(F345="","",IF(F345&lt;=DATABASE!$I$8,"UNYIL",IF(F345&lt;=DATABASE!$J$8,"KECIL",IF(F345&lt;DATABASE!$K$8,"TANGGUNG",IF(F345&gt;=DATABASE!$K$8,"BESAR","")))))</f>
        <v/>
      </c>
      <c r="H345" s="16" t="str">
        <f>IF('DATA ACCURATE'!J348&lt;&gt;"",'DATA ACCURATE'!J348,"")</f>
        <v/>
      </c>
      <c r="I345" s="35" t="str">
        <f>IF(B345&lt;&gt;"",IFERROR(VLOOKUP(B345,'DATA TIMBANGAN'!G:M,7,FALSE),VLOOKUP(B345,'DATA TIMBANGAN'!G:M,7)),"")</f>
        <v/>
      </c>
      <c r="J345" s="25" t="str">
        <f>IF(H345&lt;&gt;"",IFERROR(INDEX(DATABASE!$Z$19:$Z$38,MATCH(DATEVALUE(H345),DATABASE!$AA$19:$AA$38,0)),INDEX(DATABASE!$Z$12:$Z$18,MATCH(WEEKDAY(H345,2),DATABASE!$AA$12:$AA$18,0))),"")</f>
        <v/>
      </c>
      <c r="K345" s="25" t="str">
        <f>IF('DATA ACCURATE'!V348&lt;&gt;"",'DATA ACCURATE'!V348,"")</f>
        <v/>
      </c>
      <c r="L345" s="80" t="str">
        <f>IF($H345="","",IF(OR($J345="LIBUR",AND($L344="LIBUR",$O344=$O345)),"LIBUR",IF(AND(OR($L344="LUAR JAM KERJA 1",$L344="LUAR JAM KERJA 2"),OR(OR(AND($H344=$H345,AND(OR($I345&gt;DATABASE!$J$3,$I345&lt;DATABASE!$J$6),((DATEVALUE($H345)+$I345)-(DATEVALUE($H344)+$I344))&lt;DATABASE!$J$6)),AND($H344=$H345,$O344=$O345,OR($I345&gt;DATABASE!$J$6,$I345&lt;DATABASE!$J$3))),AND(($H345-$H344)=1,OR($I345&lt;DATABASE!$I$6,((DATEVALUE($H345)+$I345)-(DATEVALUE($H344)+$I344))&lt;DATABASE!$J$6))),$A345=$A344),"LUAR JAM KERJA 2",IF(AND(OR(WEEKDAY($H345,2)=1,WEEKDAY($H345,2)=2,WEEKDAY($H345,2)=3,WEEKDAY($H345,2)=4,WEEKDAY($H345,2)=5),$I345&lt;=DATABASE!$J$3,$I345&gt;=DATABASE!$I$3),"JAM KERJA",IF(AND(WEEKDAY($H345,2)=6,$I345&lt;=DATABASE!$J$4,$I345&gt;=DATABASE!$I$4),"JAM KERJA","LUAR JAM KERJA 1")))))</f>
        <v/>
      </c>
      <c r="M345" s="33" t="str">
        <f>IF('DATA ACCURATE'!T348&lt;&gt;"",IF('DATA ACCURATE'!T348&gt;100,'DATA ACCURATE'!T348/10,'DATA ACCURATE'!T348),"")</f>
        <v/>
      </c>
      <c r="N345" t="str">
        <f>IF(M345="","",IF(M345&lt;=DATABASE!$I$9,"LOKAL",IF(M345&lt;DATABASE!$J$9,"LUAR KOTA 1",IF($M345&gt;=DATABASE!$J$9,"LUAR KOTA 2",""))))</f>
        <v/>
      </c>
      <c r="O345" s="38" t="str">
        <f>IF('DATA ACCURATE'!L348&lt;&gt;"",'DATA ACCURATE'!L348,"")</f>
        <v/>
      </c>
      <c r="Q345" s="38">
        <f t="shared" si="36"/>
        <v>0</v>
      </c>
      <c r="R345" s="38">
        <f t="shared" si="36"/>
        <v>0</v>
      </c>
      <c r="S345" s="38">
        <f t="shared" si="36"/>
        <v>0</v>
      </c>
      <c r="T345" s="38">
        <f t="shared" si="34"/>
        <v>0</v>
      </c>
      <c r="U345" s="38">
        <f t="shared" si="37"/>
        <v>0</v>
      </c>
      <c r="V345" s="38">
        <f t="shared" si="37"/>
        <v>0</v>
      </c>
      <c r="W345" s="38">
        <f t="shared" si="37"/>
        <v>0</v>
      </c>
      <c r="X345" s="38">
        <f t="shared" si="38"/>
        <v>0</v>
      </c>
      <c r="Y345" s="38">
        <f t="shared" si="38"/>
        <v>0</v>
      </c>
      <c r="Z345" s="38">
        <f t="shared" si="38"/>
        <v>0</v>
      </c>
      <c r="AA345" s="38">
        <f t="shared" si="35"/>
        <v>0</v>
      </c>
      <c r="AB345" s="38">
        <f t="shared" si="39"/>
        <v>0</v>
      </c>
      <c r="AC345" s="38">
        <f t="shared" si="40"/>
        <v>0</v>
      </c>
      <c r="AD345" s="38" t="str">
        <f t="shared" si="41"/>
        <v>000000000000</v>
      </c>
    </row>
    <row r="346" spans="1:30">
      <c r="A346" s="9" t="str">
        <f>IF('DATA ACCURATE'!A349&lt;&gt;"",'DATA ACCURATE'!A349,"")</f>
        <v/>
      </c>
      <c r="B346" s="9" t="str">
        <f>IF('DATA ACCURATE'!D349&lt;&gt;"",'DATA ACCURATE'!D349,"")</f>
        <v/>
      </c>
      <c r="C346" s="38" t="str">
        <f>IF($AD346="000000000000","",INDEX(DATABASE!$W$12:$W$71,MATCH($AD346,DATABASE!$V$12:$V$71,0)))</f>
        <v/>
      </c>
      <c r="D346" s="34" t="str">
        <f>IF(C346="","",IF(E346="",INDEX(DATABASE!$AF$13:$AF$62,MATCH($C346,DATABASE!$AC$13:$AC$62,0)),IF(E346="2x D11",INDEX(DATABASE!$AF$13:$AF$62,MATCH($C346,DATABASE!$AC$13:$AC$62,0))+2*DATABASE!$AF$62,IF(E346="3x D11",INDEX(DATABASE!$AF$13:$AF$62,MATCH($C346,DATABASE!$AC$13:$AC$62,0))+3*DATABASE!$AF$62,""))))</f>
        <v/>
      </c>
      <c r="E346" s="38" t="str">
        <f>IF(AND($K346="Y",$G346&lt;&gt;"UNYIL",$F346&lt;DATABASE!$O$8),"2x D11",IF(AND($K346="Y",$G346&lt;&gt;"UNYIL",$F346&gt;=DATABASE!$O$8),"3x D11",""))</f>
        <v/>
      </c>
      <c r="F346" s="9" t="str">
        <f>IF('DATA ACCURATE'!N349&lt;&gt;"",'DATA ACCURATE'!N349,"")</f>
        <v/>
      </c>
      <c r="G346" t="str">
        <f>IF(F346="","",IF(F346&lt;=DATABASE!$I$8,"UNYIL",IF(F346&lt;=DATABASE!$J$8,"KECIL",IF(F346&lt;DATABASE!$K$8,"TANGGUNG",IF(F346&gt;=DATABASE!$K$8,"BESAR","")))))</f>
        <v/>
      </c>
      <c r="H346" s="16" t="str">
        <f>IF('DATA ACCURATE'!J349&lt;&gt;"",'DATA ACCURATE'!J349,"")</f>
        <v/>
      </c>
      <c r="I346" s="35" t="str">
        <f>IF(B346&lt;&gt;"",IFERROR(VLOOKUP(B346,'DATA TIMBANGAN'!G:M,7,FALSE),VLOOKUP(B346,'DATA TIMBANGAN'!G:M,7)),"")</f>
        <v/>
      </c>
      <c r="J346" s="25" t="str">
        <f>IF(H346&lt;&gt;"",IFERROR(INDEX(DATABASE!$Z$19:$Z$38,MATCH(DATEVALUE(H346),DATABASE!$AA$19:$AA$38,0)),INDEX(DATABASE!$Z$12:$Z$18,MATCH(WEEKDAY(H346,2),DATABASE!$AA$12:$AA$18,0))),"")</f>
        <v/>
      </c>
      <c r="K346" s="25" t="str">
        <f>IF('DATA ACCURATE'!V349&lt;&gt;"",'DATA ACCURATE'!V349,"")</f>
        <v/>
      </c>
      <c r="L346" s="80" t="str">
        <f>IF($H346="","",IF(OR($J346="LIBUR",AND($L345="LIBUR",$O345=$O346)),"LIBUR",IF(AND(OR($L345="LUAR JAM KERJA 1",$L345="LUAR JAM KERJA 2"),OR(OR(AND($H345=$H346,AND(OR($I346&gt;DATABASE!$J$3,$I346&lt;DATABASE!$J$6),((DATEVALUE($H346)+$I346)-(DATEVALUE($H345)+$I345))&lt;DATABASE!$J$6)),AND($H345=$H346,$O345=$O346,OR($I346&gt;DATABASE!$J$6,$I346&lt;DATABASE!$J$3))),AND(($H346-$H345)=1,OR($I346&lt;DATABASE!$I$6,((DATEVALUE($H346)+$I346)-(DATEVALUE($H345)+$I345))&lt;DATABASE!$J$6))),$A346=$A345),"LUAR JAM KERJA 2",IF(AND(OR(WEEKDAY($H346,2)=1,WEEKDAY($H346,2)=2,WEEKDAY($H346,2)=3,WEEKDAY($H346,2)=4,WEEKDAY($H346,2)=5),$I346&lt;=DATABASE!$J$3,$I346&gt;=DATABASE!$I$3),"JAM KERJA",IF(AND(WEEKDAY($H346,2)=6,$I346&lt;=DATABASE!$J$4,$I346&gt;=DATABASE!$I$4),"JAM KERJA","LUAR JAM KERJA 1")))))</f>
        <v/>
      </c>
      <c r="M346" s="33" t="str">
        <f>IF('DATA ACCURATE'!T349&lt;&gt;"",IF('DATA ACCURATE'!T349&gt;100,'DATA ACCURATE'!T349/10,'DATA ACCURATE'!T349),"")</f>
        <v/>
      </c>
      <c r="N346" t="str">
        <f>IF(M346="","",IF(M346&lt;=DATABASE!$I$9,"LOKAL",IF(M346&lt;DATABASE!$J$9,"LUAR KOTA 1",IF($M346&gt;=DATABASE!$J$9,"LUAR KOTA 2",""))))</f>
        <v/>
      </c>
      <c r="O346" s="38" t="str">
        <f>IF('DATA ACCURATE'!L349&lt;&gt;"",'DATA ACCURATE'!L349,"")</f>
        <v/>
      </c>
      <c r="Q346" s="38">
        <f t="shared" si="36"/>
        <v>0</v>
      </c>
      <c r="R346" s="38">
        <f t="shared" si="36"/>
        <v>0</v>
      </c>
      <c r="S346" s="38">
        <f t="shared" si="36"/>
        <v>0</v>
      </c>
      <c r="T346" s="38">
        <f t="shared" si="34"/>
        <v>0</v>
      </c>
      <c r="U346" s="38">
        <f t="shared" si="37"/>
        <v>0</v>
      </c>
      <c r="V346" s="38">
        <f t="shared" si="37"/>
        <v>0</v>
      </c>
      <c r="W346" s="38">
        <f t="shared" si="37"/>
        <v>0</v>
      </c>
      <c r="X346" s="38">
        <f t="shared" si="38"/>
        <v>0</v>
      </c>
      <c r="Y346" s="38">
        <f t="shared" si="38"/>
        <v>0</v>
      </c>
      <c r="Z346" s="38">
        <f t="shared" si="38"/>
        <v>0</v>
      </c>
      <c r="AA346" s="38">
        <f t="shared" si="35"/>
        <v>0</v>
      </c>
      <c r="AB346" s="38">
        <f t="shared" si="39"/>
        <v>0</v>
      </c>
      <c r="AC346" s="38">
        <f t="shared" si="40"/>
        <v>0</v>
      </c>
      <c r="AD346" s="38" t="str">
        <f t="shared" si="41"/>
        <v>000000000000</v>
      </c>
    </row>
    <row r="347" spans="1:30">
      <c r="A347" s="9" t="str">
        <f>IF('DATA ACCURATE'!A350&lt;&gt;"",'DATA ACCURATE'!A350,"")</f>
        <v/>
      </c>
      <c r="B347" s="9" t="str">
        <f>IF('DATA ACCURATE'!D350&lt;&gt;"",'DATA ACCURATE'!D350,"")</f>
        <v/>
      </c>
      <c r="C347" s="38" t="str">
        <f>IF($AD347="000000000000","",INDEX(DATABASE!$W$12:$W$71,MATCH($AD347,DATABASE!$V$12:$V$71,0)))</f>
        <v/>
      </c>
      <c r="D347" s="34" t="str">
        <f>IF(C347="","",IF(E347="",INDEX(DATABASE!$AF$13:$AF$62,MATCH($C347,DATABASE!$AC$13:$AC$62,0)),IF(E347="2x D11",INDEX(DATABASE!$AF$13:$AF$62,MATCH($C347,DATABASE!$AC$13:$AC$62,0))+2*DATABASE!$AF$62,IF(E347="3x D11",INDEX(DATABASE!$AF$13:$AF$62,MATCH($C347,DATABASE!$AC$13:$AC$62,0))+3*DATABASE!$AF$62,""))))</f>
        <v/>
      </c>
      <c r="E347" s="38" t="str">
        <f>IF(AND($K347="Y",$G347&lt;&gt;"UNYIL",$F347&lt;DATABASE!$O$8),"2x D11",IF(AND($K347="Y",$G347&lt;&gt;"UNYIL",$F347&gt;=DATABASE!$O$8),"3x D11",""))</f>
        <v/>
      </c>
      <c r="F347" s="9" t="str">
        <f>IF('DATA ACCURATE'!N350&lt;&gt;"",'DATA ACCURATE'!N350,"")</f>
        <v/>
      </c>
      <c r="G347" t="str">
        <f>IF(F347="","",IF(F347&lt;=DATABASE!$I$8,"UNYIL",IF(F347&lt;=DATABASE!$J$8,"KECIL",IF(F347&lt;DATABASE!$K$8,"TANGGUNG",IF(F347&gt;=DATABASE!$K$8,"BESAR","")))))</f>
        <v/>
      </c>
      <c r="H347" s="16" t="str">
        <f>IF('DATA ACCURATE'!J350&lt;&gt;"",'DATA ACCURATE'!J350,"")</f>
        <v/>
      </c>
      <c r="I347" s="35" t="str">
        <f>IF(B347&lt;&gt;"",IFERROR(VLOOKUP(B347,'DATA TIMBANGAN'!G:M,7,FALSE),VLOOKUP(B347,'DATA TIMBANGAN'!G:M,7)),"")</f>
        <v/>
      </c>
      <c r="J347" s="25" t="str">
        <f>IF(H347&lt;&gt;"",IFERROR(INDEX(DATABASE!$Z$19:$Z$38,MATCH(DATEVALUE(H347),DATABASE!$AA$19:$AA$38,0)),INDEX(DATABASE!$Z$12:$Z$18,MATCH(WEEKDAY(H347,2),DATABASE!$AA$12:$AA$18,0))),"")</f>
        <v/>
      </c>
      <c r="K347" s="25" t="str">
        <f>IF('DATA ACCURATE'!V350&lt;&gt;"",'DATA ACCURATE'!V350,"")</f>
        <v/>
      </c>
      <c r="L347" s="80" t="str">
        <f>IF($H347="","",IF(OR($J347="LIBUR",AND($L346="LIBUR",$O346=$O347)),"LIBUR",IF(AND(OR($L346="LUAR JAM KERJA 1",$L346="LUAR JAM KERJA 2"),OR(OR(AND($H346=$H347,AND(OR($I347&gt;DATABASE!$J$3,$I347&lt;DATABASE!$J$6),((DATEVALUE($H347)+$I347)-(DATEVALUE($H346)+$I346))&lt;DATABASE!$J$6)),AND($H346=$H347,$O346=$O347,OR($I347&gt;DATABASE!$J$6,$I347&lt;DATABASE!$J$3))),AND(($H347-$H346)=1,OR($I347&lt;DATABASE!$I$6,((DATEVALUE($H347)+$I347)-(DATEVALUE($H346)+$I346))&lt;DATABASE!$J$6))),$A347=$A346),"LUAR JAM KERJA 2",IF(AND(OR(WEEKDAY($H347,2)=1,WEEKDAY($H347,2)=2,WEEKDAY($H347,2)=3,WEEKDAY($H347,2)=4,WEEKDAY($H347,2)=5),$I347&lt;=DATABASE!$J$3,$I347&gt;=DATABASE!$I$3),"JAM KERJA",IF(AND(WEEKDAY($H347,2)=6,$I347&lt;=DATABASE!$J$4,$I347&gt;=DATABASE!$I$4),"JAM KERJA","LUAR JAM KERJA 1")))))</f>
        <v/>
      </c>
      <c r="M347" s="33" t="str">
        <f>IF('DATA ACCURATE'!T350&lt;&gt;"",IF('DATA ACCURATE'!T350&gt;100,'DATA ACCURATE'!T350/10,'DATA ACCURATE'!T350),"")</f>
        <v/>
      </c>
      <c r="N347" t="str">
        <f>IF(M347="","",IF(M347&lt;=DATABASE!$I$9,"LOKAL",IF(M347&lt;DATABASE!$J$9,"LUAR KOTA 1",IF($M347&gt;=DATABASE!$J$9,"LUAR KOTA 2",""))))</f>
        <v/>
      </c>
      <c r="O347" s="38" t="str">
        <f>IF('DATA ACCURATE'!L350&lt;&gt;"",'DATA ACCURATE'!L350,"")</f>
        <v/>
      </c>
      <c r="Q347" s="38">
        <f t="shared" si="36"/>
        <v>0</v>
      </c>
      <c r="R347" s="38">
        <f t="shared" si="36"/>
        <v>0</v>
      </c>
      <c r="S347" s="38">
        <f t="shared" si="36"/>
        <v>0</v>
      </c>
      <c r="T347" s="38">
        <f t="shared" si="34"/>
        <v>0</v>
      </c>
      <c r="U347" s="38">
        <f t="shared" si="37"/>
        <v>0</v>
      </c>
      <c r="V347" s="38">
        <f t="shared" si="37"/>
        <v>0</v>
      </c>
      <c r="W347" s="38">
        <f t="shared" si="37"/>
        <v>0</v>
      </c>
      <c r="X347" s="38">
        <f t="shared" si="38"/>
        <v>0</v>
      </c>
      <c r="Y347" s="38">
        <f t="shared" si="38"/>
        <v>0</v>
      </c>
      <c r="Z347" s="38">
        <f t="shared" si="38"/>
        <v>0</v>
      </c>
      <c r="AA347" s="38">
        <f t="shared" si="35"/>
        <v>0</v>
      </c>
      <c r="AB347" s="38">
        <f t="shared" si="39"/>
        <v>0</v>
      </c>
      <c r="AC347" s="38">
        <f t="shared" si="40"/>
        <v>0</v>
      </c>
      <c r="AD347" s="38" t="str">
        <f t="shared" si="41"/>
        <v>000000000000</v>
      </c>
    </row>
    <row r="348" spans="1:30">
      <c r="A348" s="9" t="str">
        <f>IF('DATA ACCURATE'!A351&lt;&gt;"",'DATA ACCURATE'!A351,"")</f>
        <v/>
      </c>
      <c r="B348" s="9" t="str">
        <f>IF('DATA ACCURATE'!D351&lt;&gt;"",'DATA ACCURATE'!D351,"")</f>
        <v/>
      </c>
      <c r="C348" s="38" t="str">
        <f>IF($AD348="000000000000","",INDEX(DATABASE!$W$12:$W$71,MATCH($AD348,DATABASE!$V$12:$V$71,0)))</f>
        <v/>
      </c>
      <c r="D348" s="34" t="str">
        <f>IF(C348="","",IF(E348="",INDEX(DATABASE!$AF$13:$AF$62,MATCH($C348,DATABASE!$AC$13:$AC$62,0)),IF(E348="2x D11",INDEX(DATABASE!$AF$13:$AF$62,MATCH($C348,DATABASE!$AC$13:$AC$62,0))+2*DATABASE!$AF$62,IF(E348="3x D11",INDEX(DATABASE!$AF$13:$AF$62,MATCH($C348,DATABASE!$AC$13:$AC$62,0))+3*DATABASE!$AF$62,""))))</f>
        <v/>
      </c>
      <c r="E348" s="38" t="str">
        <f>IF(AND($K348="Y",$G348&lt;&gt;"UNYIL",$F348&lt;DATABASE!$O$8),"2x D11",IF(AND($K348="Y",$G348&lt;&gt;"UNYIL",$F348&gt;=DATABASE!$O$8),"3x D11",""))</f>
        <v/>
      </c>
      <c r="F348" s="9" t="str">
        <f>IF('DATA ACCURATE'!N351&lt;&gt;"",'DATA ACCURATE'!N351,"")</f>
        <v/>
      </c>
      <c r="G348" t="str">
        <f>IF(F348="","",IF(F348&lt;=DATABASE!$I$8,"UNYIL",IF(F348&lt;=DATABASE!$J$8,"KECIL",IF(F348&lt;DATABASE!$K$8,"TANGGUNG",IF(F348&gt;=DATABASE!$K$8,"BESAR","")))))</f>
        <v/>
      </c>
      <c r="H348" s="16" t="str">
        <f>IF('DATA ACCURATE'!J351&lt;&gt;"",'DATA ACCURATE'!J351,"")</f>
        <v/>
      </c>
      <c r="I348" s="35" t="str">
        <f>IF(B348&lt;&gt;"",IFERROR(VLOOKUP(B348,'DATA TIMBANGAN'!G:M,7,FALSE),VLOOKUP(B348,'DATA TIMBANGAN'!G:M,7)),"")</f>
        <v/>
      </c>
      <c r="J348" s="25" t="str">
        <f>IF(H348&lt;&gt;"",IFERROR(INDEX(DATABASE!$Z$19:$Z$38,MATCH(DATEVALUE(H348),DATABASE!$AA$19:$AA$38,0)),INDEX(DATABASE!$Z$12:$Z$18,MATCH(WEEKDAY(H348,2),DATABASE!$AA$12:$AA$18,0))),"")</f>
        <v/>
      </c>
      <c r="K348" s="25" t="str">
        <f>IF('DATA ACCURATE'!V351&lt;&gt;"",'DATA ACCURATE'!V351,"")</f>
        <v/>
      </c>
      <c r="L348" s="80" t="str">
        <f>IF($H348="","",IF(OR($J348="LIBUR",AND($L347="LIBUR",$O347=$O348)),"LIBUR",IF(AND(OR($L347="LUAR JAM KERJA 1",$L347="LUAR JAM KERJA 2"),OR(OR(AND($H347=$H348,AND(OR($I348&gt;DATABASE!$J$3,$I348&lt;DATABASE!$J$6),((DATEVALUE($H348)+$I348)-(DATEVALUE($H347)+$I347))&lt;DATABASE!$J$6)),AND($H347=$H348,$O347=$O348,OR($I348&gt;DATABASE!$J$6,$I348&lt;DATABASE!$J$3))),AND(($H348-$H347)=1,OR($I348&lt;DATABASE!$I$6,((DATEVALUE($H348)+$I348)-(DATEVALUE($H347)+$I347))&lt;DATABASE!$J$6))),$A348=$A347),"LUAR JAM KERJA 2",IF(AND(OR(WEEKDAY($H348,2)=1,WEEKDAY($H348,2)=2,WEEKDAY($H348,2)=3,WEEKDAY($H348,2)=4,WEEKDAY($H348,2)=5),$I348&lt;=DATABASE!$J$3,$I348&gt;=DATABASE!$I$3),"JAM KERJA",IF(AND(WEEKDAY($H348,2)=6,$I348&lt;=DATABASE!$J$4,$I348&gt;=DATABASE!$I$4),"JAM KERJA","LUAR JAM KERJA 1")))))</f>
        <v/>
      </c>
      <c r="M348" s="33" t="str">
        <f>IF('DATA ACCURATE'!T351&lt;&gt;"",IF('DATA ACCURATE'!T351&gt;100,'DATA ACCURATE'!T351/10,'DATA ACCURATE'!T351),"")</f>
        <v/>
      </c>
      <c r="N348" t="str">
        <f>IF(M348="","",IF(M348&lt;=DATABASE!$I$9,"LOKAL",IF(M348&lt;DATABASE!$J$9,"LUAR KOTA 1",IF($M348&gt;=DATABASE!$J$9,"LUAR KOTA 2",""))))</f>
        <v/>
      </c>
      <c r="O348" s="38" t="str">
        <f>IF('DATA ACCURATE'!L351&lt;&gt;"",'DATA ACCURATE'!L351,"")</f>
        <v/>
      </c>
      <c r="Q348" s="38">
        <f t="shared" si="36"/>
        <v>0</v>
      </c>
      <c r="R348" s="38">
        <f t="shared" si="36"/>
        <v>0</v>
      </c>
      <c r="S348" s="38">
        <f t="shared" si="36"/>
        <v>0</v>
      </c>
      <c r="T348" s="38">
        <f t="shared" si="34"/>
        <v>0</v>
      </c>
      <c r="U348" s="38">
        <f t="shared" si="37"/>
        <v>0</v>
      </c>
      <c r="V348" s="38">
        <f t="shared" si="37"/>
        <v>0</v>
      </c>
      <c r="W348" s="38">
        <f t="shared" si="37"/>
        <v>0</v>
      </c>
      <c r="X348" s="38">
        <f t="shared" si="38"/>
        <v>0</v>
      </c>
      <c r="Y348" s="38">
        <f t="shared" si="38"/>
        <v>0</v>
      </c>
      <c r="Z348" s="38">
        <f t="shared" si="38"/>
        <v>0</v>
      </c>
      <c r="AA348" s="38">
        <f t="shared" si="35"/>
        <v>0</v>
      </c>
      <c r="AB348" s="38">
        <f t="shared" si="39"/>
        <v>0</v>
      </c>
      <c r="AC348" s="38">
        <f t="shared" si="40"/>
        <v>0</v>
      </c>
      <c r="AD348" s="38" t="str">
        <f t="shared" si="41"/>
        <v>000000000000</v>
      </c>
    </row>
    <row r="349" spans="1:30">
      <c r="A349" s="9" t="str">
        <f>IF('DATA ACCURATE'!A352&lt;&gt;"",'DATA ACCURATE'!A352,"")</f>
        <v/>
      </c>
      <c r="B349" s="9" t="str">
        <f>IF('DATA ACCURATE'!D352&lt;&gt;"",'DATA ACCURATE'!D352,"")</f>
        <v/>
      </c>
      <c r="C349" s="38" t="str">
        <f>IF($AD349="000000000000","",INDEX(DATABASE!$W$12:$W$71,MATCH($AD349,DATABASE!$V$12:$V$71,0)))</f>
        <v/>
      </c>
      <c r="D349" s="34" t="str">
        <f>IF(C349="","",IF(E349="",INDEX(DATABASE!$AF$13:$AF$62,MATCH($C349,DATABASE!$AC$13:$AC$62,0)),IF(E349="2x D11",INDEX(DATABASE!$AF$13:$AF$62,MATCH($C349,DATABASE!$AC$13:$AC$62,0))+2*DATABASE!$AF$62,IF(E349="3x D11",INDEX(DATABASE!$AF$13:$AF$62,MATCH($C349,DATABASE!$AC$13:$AC$62,0))+3*DATABASE!$AF$62,""))))</f>
        <v/>
      </c>
      <c r="E349" s="38" t="str">
        <f>IF(AND($K349="Y",$G349&lt;&gt;"UNYIL",$F349&lt;DATABASE!$O$8),"2x D11",IF(AND($K349="Y",$G349&lt;&gt;"UNYIL",$F349&gt;=DATABASE!$O$8),"3x D11",""))</f>
        <v/>
      </c>
      <c r="F349" s="9" t="str">
        <f>IF('DATA ACCURATE'!N352&lt;&gt;"",'DATA ACCURATE'!N352,"")</f>
        <v/>
      </c>
      <c r="G349" t="str">
        <f>IF(F349="","",IF(F349&lt;=DATABASE!$I$8,"UNYIL",IF(F349&lt;=DATABASE!$J$8,"KECIL",IF(F349&lt;DATABASE!$K$8,"TANGGUNG",IF(F349&gt;=DATABASE!$K$8,"BESAR","")))))</f>
        <v/>
      </c>
      <c r="H349" s="16" t="str">
        <f>IF('DATA ACCURATE'!J352&lt;&gt;"",'DATA ACCURATE'!J352,"")</f>
        <v/>
      </c>
      <c r="I349" s="35" t="str">
        <f>IF(B349&lt;&gt;"",IFERROR(VLOOKUP(B349,'DATA TIMBANGAN'!G:M,7,FALSE),VLOOKUP(B349,'DATA TIMBANGAN'!G:M,7)),"")</f>
        <v/>
      </c>
      <c r="J349" s="25" t="str">
        <f>IF(H349&lt;&gt;"",IFERROR(INDEX(DATABASE!$Z$19:$Z$38,MATCH(DATEVALUE(H349),DATABASE!$AA$19:$AA$38,0)),INDEX(DATABASE!$Z$12:$Z$18,MATCH(WEEKDAY(H349,2),DATABASE!$AA$12:$AA$18,0))),"")</f>
        <v/>
      </c>
      <c r="K349" s="25" t="str">
        <f>IF('DATA ACCURATE'!V352&lt;&gt;"",'DATA ACCURATE'!V352,"")</f>
        <v/>
      </c>
      <c r="L349" s="80" t="str">
        <f>IF($H349="","",IF(OR($J349="LIBUR",AND($L348="LIBUR",$O348=$O349)),"LIBUR",IF(AND(OR($L348="LUAR JAM KERJA 1",$L348="LUAR JAM KERJA 2"),OR(OR(AND($H348=$H349,AND(OR($I349&gt;DATABASE!$J$3,$I349&lt;DATABASE!$J$6),((DATEVALUE($H349)+$I349)-(DATEVALUE($H348)+$I348))&lt;DATABASE!$J$6)),AND($H348=$H349,$O348=$O349,OR($I349&gt;DATABASE!$J$6,$I349&lt;DATABASE!$J$3))),AND(($H349-$H348)=1,OR($I349&lt;DATABASE!$I$6,((DATEVALUE($H349)+$I349)-(DATEVALUE($H348)+$I348))&lt;DATABASE!$J$6))),$A349=$A348),"LUAR JAM KERJA 2",IF(AND(OR(WEEKDAY($H349,2)=1,WEEKDAY($H349,2)=2,WEEKDAY($H349,2)=3,WEEKDAY($H349,2)=4,WEEKDAY($H349,2)=5),$I349&lt;=DATABASE!$J$3,$I349&gt;=DATABASE!$I$3),"JAM KERJA",IF(AND(WEEKDAY($H349,2)=6,$I349&lt;=DATABASE!$J$4,$I349&gt;=DATABASE!$I$4),"JAM KERJA","LUAR JAM KERJA 1")))))</f>
        <v/>
      </c>
      <c r="M349" s="33" t="str">
        <f>IF('DATA ACCURATE'!T352&lt;&gt;"",IF('DATA ACCURATE'!T352&gt;100,'DATA ACCURATE'!T352/10,'DATA ACCURATE'!T352),"")</f>
        <v/>
      </c>
      <c r="N349" t="str">
        <f>IF(M349="","",IF(M349&lt;=DATABASE!$I$9,"LOKAL",IF(M349&lt;DATABASE!$J$9,"LUAR KOTA 1",IF($M349&gt;=DATABASE!$J$9,"LUAR KOTA 2",""))))</f>
        <v/>
      </c>
      <c r="O349" s="38" t="str">
        <f>IF('DATA ACCURATE'!L352&lt;&gt;"",'DATA ACCURATE'!L352,"")</f>
        <v/>
      </c>
      <c r="Q349" s="38">
        <f t="shared" si="36"/>
        <v>0</v>
      </c>
      <c r="R349" s="38">
        <f t="shared" si="36"/>
        <v>0</v>
      </c>
      <c r="S349" s="38">
        <f t="shared" si="36"/>
        <v>0</v>
      </c>
      <c r="T349" s="38">
        <f t="shared" si="34"/>
        <v>0</v>
      </c>
      <c r="U349" s="38">
        <f t="shared" si="37"/>
        <v>0</v>
      </c>
      <c r="V349" s="38">
        <f t="shared" si="37"/>
        <v>0</v>
      </c>
      <c r="W349" s="38">
        <f t="shared" si="37"/>
        <v>0</v>
      </c>
      <c r="X349" s="38">
        <f t="shared" si="38"/>
        <v>0</v>
      </c>
      <c r="Y349" s="38">
        <f t="shared" si="38"/>
        <v>0</v>
      </c>
      <c r="Z349" s="38">
        <f t="shared" si="38"/>
        <v>0</v>
      </c>
      <c r="AA349" s="38">
        <f t="shared" si="35"/>
        <v>0</v>
      </c>
      <c r="AB349" s="38">
        <f t="shared" si="39"/>
        <v>0</v>
      </c>
      <c r="AC349" s="38">
        <f t="shared" si="40"/>
        <v>0</v>
      </c>
      <c r="AD349" s="38" t="str">
        <f t="shared" si="41"/>
        <v>000000000000</v>
      </c>
    </row>
    <row r="350" spans="1:30">
      <c r="A350" s="9" t="str">
        <f>IF('DATA ACCURATE'!A353&lt;&gt;"",'DATA ACCURATE'!A353,"")</f>
        <v/>
      </c>
      <c r="B350" s="9" t="str">
        <f>IF('DATA ACCURATE'!D353&lt;&gt;"",'DATA ACCURATE'!D353,"")</f>
        <v/>
      </c>
      <c r="C350" s="38" t="str">
        <f>IF($AD350="000000000000","",INDEX(DATABASE!$W$12:$W$71,MATCH($AD350,DATABASE!$V$12:$V$71,0)))</f>
        <v/>
      </c>
      <c r="D350" s="34" t="str">
        <f>IF(C350="","",IF(E350="",INDEX(DATABASE!$AF$13:$AF$62,MATCH($C350,DATABASE!$AC$13:$AC$62,0)),IF(E350="2x D11",INDEX(DATABASE!$AF$13:$AF$62,MATCH($C350,DATABASE!$AC$13:$AC$62,0))+2*DATABASE!$AF$62,IF(E350="3x D11",INDEX(DATABASE!$AF$13:$AF$62,MATCH($C350,DATABASE!$AC$13:$AC$62,0))+3*DATABASE!$AF$62,""))))</f>
        <v/>
      </c>
      <c r="E350" s="38" t="str">
        <f>IF(AND($K350="Y",$G350&lt;&gt;"UNYIL",$F350&lt;DATABASE!$O$8),"2x D11",IF(AND($K350="Y",$G350&lt;&gt;"UNYIL",$F350&gt;=DATABASE!$O$8),"3x D11",""))</f>
        <v/>
      </c>
      <c r="F350" s="9" t="str">
        <f>IF('DATA ACCURATE'!N353&lt;&gt;"",'DATA ACCURATE'!N353,"")</f>
        <v/>
      </c>
      <c r="G350" t="str">
        <f>IF(F350="","",IF(F350&lt;=DATABASE!$I$8,"UNYIL",IF(F350&lt;=DATABASE!$J$8,"KECIL",IF(F350&lt;DATABASE!$K$8,"TANGGUNG",IF(F350&gt;=DATABASE!$K$8,"BESAR","")))))</f>
        <v/>
      </c>
      <c r="H350" s="16" t="str">
        <f>IF('DATA ACCURATE'!J353&lt;&gt;"",'DATA ACCURATE'!J353,"")</f>
        <v/>
      </c>
      <c r="I350" s="35" t="str">
        <f>IF(B350&lt;&gt;"",IFERROR(VLOOKUP(B350,'DATA TIMBANGAN'!G:M,7,FALSE),VLOOKUP(B350,'DATA TIMBANGAN'!G:M,7)),"")</f>
        <v/>
      </c>
      <c r="J350" s="25" t="str">
        <f>IF(H350&lt;&gt;"",IFERROR(INDEX(DATABASE!$Z$19:$Z$38,MATCH(DATEVALUE(H350),DATABASE!$AA$19:$AA$38,0)),INDEX(DATABASE!$Z$12:$Z$18,MATCH(WEEKDAY(H350,2),DATABASE!$AA$12:$AA$18,0))),"")</f>
        <v/>
      </c>
      <c r="K350" s="25" t="str">
        <f>IF('DATA ACCURATE'!V353&lt;&gt;"",'DATA ACCURATE'!V353,"")</f>
        <v/>
      </c>
      <c r="L350" s="80" t="str">
        <f>IF($H350="","",IF(OR($J350="LIBUR",AND($L349="LIBUR",$O349=$O350)),"LIBUR",IF(AND(OR($L349="LUAR JAM KERJA 1",$L349="LUAR JAM KERJA 2"),OR(OR(AND($H349=$H350,AND(OR($I350&gt;DATABASE!$J$3,$I350&lt;DATABASE!$J$6),((DATEVALUE($H350)+$I350)-(DATEVALUE($H349)+$I349))&lt;DATABASE!$J$6)),AND($H349=$H350,$O349=$O350,OR($I350&gt;DATABASE!$J$6,$I350&lt;DATABASE!$J$3))),AND(($H350-$H349)=1,OR($I350&lt;DATABASE!$I$6,((DATEVALUE($H350)+$I350)-(DATEVALUE($H349)+$I349))&lt;DATABASE!$J$6))),$A350=$A349),"LUAR JAM KERJA 2",IF(AND(OR(WEEKDAY($H350,2)=1,WEEKDAY($H350,2)=2,WEEKDAY($H350,2)=3,WEEKDAY($H350,2)=4,WEEKDAY($H350,2)=5),$I350&lt;=DATABASE!$J$3,$I350&gt;=DATABASE!$I$3),"JAM KERJA",IF(AND(WEEKDAY($H350,2)=6,$I350&lt;=DATABASE!$J$4,$I350&gt;=DATABASE!$I$4),"JAM KERJA","LUAR JAM KERJA 1")))))</f>
        <v/>
      </c>
      <c r="M350" s="33" t="str">
        <f>IF('DATA ACCURATE'!T353&lt;&gt;"",IF('DATA ACCURATE'!T353&gt;100,'DATA ACCURATE'!T353/10,'DATA ACCURATE'!T353),"")</f>
        <v/>
      </c>
      <c r="N350" t="str">
        <f>IF(M350="","",IF(M350&lt;=DATABASE!$I$9,"LOKAL",IF(M350&lt;DATABASE!$J$9,"LUAR KOTA 1",IF($M350&gt;=DATABASE!$J$9,"LUAR KOTA 2",""))))</f>
        <v/>
      </c>
      <c r="O350" s="38" t="str">
        <f>IF('DATA ACCURATE'!L353&lt;&gt;"",'DATA ACCURATE'!L353,"")</f>
        <v/>
      </c>
      <c r="Q350" s="38">
        <f t="shared" si="36"/>
        <v>0</v>
      </c>
      <c r="R350" s="38">
        <f t="shared" si="36"/>
        <v>0</v>
      </c>
      <c r="S350" s="38">
        <f t="shared" si="36"/>
        <v>0</v>
      </c>
      <c r="T350" s="38">
        <f t="shared" si="34"/>
        <v>0</v>
      </c>
      <c r="U350" s="38">
        <f t="shared" si="37"/>
        <v>0</v>
      </c>
      <c r="V350" s="38">
        <f t="shared" si="37"/>
        <v>0</v>
      </c>
      <c r="W350" s="38">
        <f t="shared" si="37"/>
        <v>0</v>
      </c>
      <c r="X350" s="38">
        <f t="shared" si="38"/>
        <v>0</v>
      </c>
      <c r="Y350" s="38">
        <f t="shared" si="38"/>
        <v>0</v>
      </c>
      <c r="Z350" s="38">
        <f t="shared" si="38"/>
        <v>0</v>
      </c>
      <c r="AA350" s="38">
        <f t="shared" si="35"/>
        <v>0</v>
      </c>
      <c r="AB350" s="38">
        <f t="shared" si="39"/>
        <v>0</v>
      </c>
      <c r="AC350" s="38">
        <f t="shared" si="40"/>
        <v>0</v>
      </c>
      <c r="AD350" s="38" t="str">
        <f t="shared" si="41"/>
        <v>000000000000</v>
      </c>
    </row>
    <row r="351" spans="1:30">
      <c r="A351" s="9" t="str">
        <f>IF('DATA ACCURATE'!A354&lt;&gt;"",'DATA ACCURATE'!A354,"")</f>
        <v/>
      </c>
      <c r="B351" s="9" t="str">
        <f>IF('DATA ACCURATE'!D354&lt;&gt;"",'DATA ACCURATE'!D354,"")</f>
        <v/>
      </c>
      <c r="C351" s="38" t="str">
        <f>IF($AD351="000000000000","",INDEX(DATABASE!$W$12:$W$71,MATCH($AD351,DATABASE!$V$12:$V$71,0)))</f>
        <v/>
      </c>
      <c r="D351" s="34" t="str">
        <f>IF(C351="","",IF(E351="",INDEX(DATABASE!$AF$13:$AF$62,MATCH($C351,DATABASE!$AC$13:$AC$62,0)),IF(E351="2x D11",INDEX(DATABASE!$AF$13:$AF$62,MATCH($C351,DATABASE!$AC$13:$AC$62,0))+2*DATABASE!$AF$62,IF(E351="3x D11",INDEX(DATABASE!$AF$13:$AF$62,MATCH($C351,DATABASE!$AC$13:$AC$62,0))+3*DATABASE!$AF$62,""))))</f>
        <v/>
      </c>
      <c r="E351" s="38" t="str">
        <f>IF(AND($K351="Y",$G351&lt;&gt;"UNYIL",$F351&lt;DATABASE!$O$8),"2x D11",IF(AND($K351="Y",$G351&lt;&gt;"UNYIL",$F351&gt;=DATABASE!$O$8),"3x D11",""))</f>
        <v/>
      </c>
      <c r="F351" s="9" t="str">
        <f>IF('DATA ACCURATE'!N354&lt;&gt;"",'DATA ACCURATE'!N354,"")</f>
        <v/>
      </c>
      <c r="G351" t="str">
        <f>IF(F351="","",IF(F351&lt;=DATABASE!$I$8,"UNYIL",IF(F351&lt;=DATABASE!$J$8,"KECIL",IF(F351&lt;DATABASE!$K$8,"TANGGUNG",IF(F351&gt;=DATABASE!$K$8,"BESAR","")))))</f>
        <v/>
      </c>
      <c r="H351" s="16" t="str">
        <f>IF('DATA ACCURATE'!J354&lt;&gt;"",'DATA ACCURATE'!J354,"")</f>
        <v/>
      </c>
      <c r="I351" s="35" t="str">
        <f>IF(B351&lt;&gt;"",IFERROR(VLOOKUP(B351,'DATA TIMBANGAN'!G:M,7,FALSE),VLOOKUP(B351,'DATA TIMBANGAN'!G:M,7)),"")</f>
        <v/>
      </c>
      <c r="J351" s="25" t="str">
        <f>IF(H351&lt;&gt;"",IFERROR(INDEX(DATABASE!$Z$19:$Z$38,MATCH(DATEVALUE(H351),DATABASE!$AA$19:$AA$38,0)),INDEX(DATABASE!$Z$12:$Z$18,MATCH(WEEKDAY(H351,2),DATABASE!$AA$12:$AA$18,0))),"")</f>
        <v/>
      </c>
      <c r="K351" s="25" t="str">
        <f>IF('DATA ACCURATE'!V354&lt;&gt;"",'DATA ACCURATE'!V354,"")</f>
        <v/>
      </c>
      <c r="L351" s="80" t="str">
        <f>IF($H351="","",IF(OR($J351="LIBUR",AND($L350="LIBUR",$O350=$O351)),"LIBUR",IF(AND(OR($L350="LUAR JAM KERJA 1",$L350="LUAR JAM KERJA 2"),OR(OR(AND($H350=$H351,AND(OR($I351&gt;DATABASE!$J$3,$I351&lt;DATABASE!$J$6),((DATEVALUE($H351)+$I351)-(DATEVALUE($H350)+$I350))&lt;DATABASE!$J$6)),AND($H350=$H351,$O350=$O351,OR($I351&gt;DATABASE!$J$6,$I351&lt;DATABASE!$J$3))),AND(($H351-$H350)=1,OR($I351&lt;DATABASE!$I$6,((DATEVALUE($H351)+$I351)-(DATEVALUE($H350)+$I350))&lt;DATABASE!$J$6))),$A351=$A350),"LUAR JAM KERJA 2",IF(AND(OR(WEEKDAY($H351,2)=1,WEEKDAY($H351,2)=2,WEEKDAY($H351,2)=3,WEEKDAY($H351,2)=4,WEEKDAY($H351,2)=5),$I351&lt;=DATABASE!$J$3,$I351&gt;=DATABASE!$I$3),"JAM KERJA",IF(AND(WEEKDAY($H351,2)=6,$I351&lt;=DATABASE!$J$4,$I351&gt;=DATABASE!$I$4),"JAM KERJA","LUAR JAM KERJA 1")))))</f>
        <v/>
      </c>
      <c r="M351" s="33" t="str">
        <f>IF('DATA ACCURATE'!T354&lt;&gt;"",IF('DATA ACCURATE'!T354&gt;100,'DATA ACCURATE'!T354/10,'DATA ACCURATE'!T354),"")</f>
        <v/>
      </c>
      <c r="N351" t="str">
        <f>IF(M351="","",IF(M351&lt;=DATABASE!$I$9,"LOKAL",IF(M351&lt;DATABASE!$J$9,"LUAR KOTA 1",IF($M351&gt;=DATABASE!$J$9,"LUAR KOTA 2",""))))</f>
        <v/>
      </c>
      <c r="O351" s="38" t="str">
        <f>IF('DATA ACCURATE'!L354&lt;&gt;"",'DATA ACCURATE'!L354,"")</f>
        <v/>
      </c>
      <c r="Q351" s="38">
        <f t="shared" si="36"/>
        <v>0</v>
      </c>
      <c r="R351" s="38">
        <f t="shared" si="36"/>
        <v>0</v>
      </c>
      <c r="S351" s="38">
        <f t="shared" si="36"/>
        <v>0</v>
      </c>
      <c r="T351" s="38">
        <f t="shared" si="34"/>
        <v>0</v>
      </c>
      <c r="U351" s="38">
        <f t="shared" si="37"/>
        <v>0</v>
      </c>
      <c r="V351" s="38">
        <f t="shared" si="37"/>
        <v>0</v>
      </c>
      <c r="W351" s="38">
        <f t="shared" si="37"/>
        <v>0</v>
      </c>
      <c r="X351" s="38">
        <f t="shared" si="38"/>
        <v>0</v>
      </c>
      <c r="Y351" s="38">
        <f t="shared" si="38"/>
        <v>0</v>
      </c>
      <c r="Z351" s="38">
        <f t="shared" si="38"/>
        <v>0</v>
      </c>
      <c r="AA351" s="38">
        <f t="shared" si="35"/>
        <v>0</v>
      </c>
      <c r="AB351" s="38">
        <f t="shared" si="39"/>
        <v>0</v>
      </c>
      <c r="AC351" s="38">
        <f t="shared" si="40"/>
        <v>0</v>
      </c>
      <c r="AD351" s="38" t="str">
        <f t="shared" si="41"/>
        <v>000000000000</v>
      </c>
    </row>
    <row r="352" spans="1:30">
      <c r="A352" s="9" t="str">
        <f>IF('DATA ACCURATE'!A355&lt;&gt;"",'DATA ACCURATE'!A355,"")</f>
        <v/>
      </c>
      <c r="B352" s="9" t="str">
        <f>IF('DATA ACCURATE'!D355&lt;&gt;"",'DATA ACCURATE'!D355,"")</f>
        <v/>
      </c>
      <c r="C352" s="38" t="str">
        <f>IF($AD352="000000000000","",INDEX(DATABASE!$W$12:$W$71,MATCH($AD352,DATABASE!$V$12:$V$71,0)))</f>
        <v/>
      </c>
      <c r="D352" s="34" t="str">
        <f>IF(C352="","",IF(E352="",INDEX(DATABASE!$AF$13:$AF$62,MATCH($C352,DATABASE!$AC$13:$AC$62,0)),IF(E352="2x D11",INDEX(DATABASE!$AF$13:$AF$62,MATCH($C352,DATABASE!$AC$13:$AC$62,0))+2*DATABASE!$AF$62,IF(E352="3x D11",INDEX(DATABASE!$AF$13:$AF$62,MATCH($C352,DATABASE!$AC$13:$AC$62,0))+3*DATABASE!$AF$62,""))))</f>
        <v/>
      </c>
      <c r="E352" s="38" t="str">
        <f>IF(AND($K352="Y",$G352&lt;&gt;"UNYIL",$F352&lt;DATABASE!$O$8),"2x D11",IF(AND($K352="Y",$G352&lt;&gt;"UNYIL",$F352&gt;=DATABASE!$O$8),"3x D11",""))</f>
        <v/>
      </c>
      <c r="F352" s="9" t="str">
        <f>IF('DATA ACCURATE'!N355&lt;&gt;"",'DATA ACCURATE'!N355,"")</f>
        <v/>
      </c>
      <c r="G352" t="str">
        <f>IF(F352="","",IF(F352&lt;=DATABASE!$I$8,"UNYIL",IF(F352&lt;=DATABASE!$J$8,"KECIL",IF(F352&lt;DATABASE!$K$8,"TANGGUNG",IF(F352&gt;=DATABASE!$K$8,"BESAR","")))))</f>
        <v/>
      </c>
      <c r="H352" s="16" t="str">
        <f>IF('DATA ACCURATE'!J355&lt;&gt;"",'DATA ACCURATE'!J355,"")</f>
        <v/>
      </c>
      <c r="I352" s="35" t="str">
        <f>IF(B352&lt;&gt;"",IFERROR(VLOOKUP(B352,'DATA TIMBANGAN'!G:M,7,FALSE),VLOOKUP(B352,'DATA TIMBANGAN'!G:M,7)),"")</f>
        <v/>
      </c>
      <c r="J352" s="25" t="str">
        <f>IF(H352&lt;&gt;"",IFERROR(INDEX(DATABASE!$Z$19:$Z$38,MATCH(DATEVALUE(H352),DATABASE!$AA$19:$AA$38,0)),INDEX(DATABASE!$Z$12:$Z$18,MATCH(WEEKDAY(H352,2),DATABASE!$AA$12:$AA$18,0))),"")</f>
        <v/>
      </c>
      <c r="K352" s="25" t="str">
        <f>IF('DATA ACCURATE'!V355&lt;&gt;"",'DATA ACCURATE'!V355,"")</f>
        <v/>
      </c>
      <c r="L352" s="80" t="str">
        <f>IF($H352="","",IF(OR($J352="LIBUR",AND($L351="LIBUR",$O351=$O352)),"LIBUR",IF(AND(OR($L351="LUAR JAM KERJA 1",$L351="LUAR JAM KERJA 2"),OR(OR(AND($H351=$H352,AND(OR($I352&gt;DATABASE!$J$3,$I352&lt;DATABASE!$J$6),((DATEVALUE($H352)+$I352)-(DATEVALUE($H351)+$I351))&lt;DATABASE!$J$6)),AND($H351=$H352,$O351=$O352,OR($I352&gt;DATABASE!$J$6,$I352&lt;DATABASE!$J$3))),AND(($H352-$H351)=1,OR($I352&lt;DATABASE!$I$6,((DATEVALUE($H352)+$I352)-(DATEVALUE($H351)+$I351))&lt;DATABASE!$J$6))),$A352=$A351),"LUAR JAM KERJA 2",IF(AND(OR(WEEKDAY($H352,2)=1,WEEKDAY($H352,2)=2,WEEKDAY($H352,2)=3,WEEKDAY($H352,2)=4,WEEKDAY($H352,2)=5),$I352&lt;=DATABASE!$J$3,$I352&gt;=DATABASE!$I$3),"JAM KERJA",IF(AND(WEEKDAY($H352,2)=6,$I352&lt;=DATABASE!$J$4,$I352&gt;=DATABASE!$I$4),"JAM KERJA","LUAR JAM KERJA 1")))))</f>
        <v/>
      </c>
      <c r="M352" s="33" t="str">
        <f>IF('DATA ACCURATE'!T355&lt;&gt;"",IF('DATA ACCURATE'!T355&gt;100,'DATA ACCURATE'!T355/10,'DATA ACCURATE'!T355),"")</f>
        <v/>
      </c>
      <c r="N352" t="str">
        <f>IF(M352="","",IF(M352&lt;=DATABASE!$I$9,"LOKAL",IF(M352&lt;DATABASE!$J$9,"LUAR KOTA 1",IF($M352&gt;=DATABASE!$J$9,"LUAR KOTA 2",""))))</f>
        <v/>
      </c>
      <c r="O352" s="38" t="str">
        <f>IF('DATA ACCURATE'!L355&lt;&gt;"",'DATA ACCURATE'!L355,"")</f>
        <v/>
      </c>
      <c r="Q352" s="38">
        <f t="shared" si="36"/>
        <v>0</v>
      </c>
      <c r="R352" s="38">
        <f t="shared" si="36"/>
        <v>0</v>
      </c>
      <c r="S352" s="38">
        <f t="shared" si="36"/>
        <v>0</v>
      </c>
      <c r="T352" s="38">
        <f t="shared" si="34"/>
        <v>0</v>
      </c>
      <c r="U352" s="38">
        <f t="shared" si="37"/>
        <v>0</v>
      </c>
      <c r="V352" s="38">
        <f t="shared" si="37"/>
        <v>0</v>
      </c>
      <c r="W352" s="38">
        <f t="shared" si="37"/>
        <v>0</v>
      </c>
      <c r="X352" s="38">
        <f t="shared" si="38"/>
        <v>0</v>
      </c>
      <c r="Y352" s="38">
        <f t="shared" si="38"/>
        <v>0</v>
      </c>
      <c r="Z352" s="38">
        <f t="shared" si="38"/>
        <v>0</v>
      </c>
      <c r="AA352" s="38">
        <f t="shared" si="35"/>
        <v>0</v>
      </c>
      <c r="AB352" s="38">
        <f t="shared" si="39"/>
        <v>0</v>
      </c>
      <c r="AC352" s="38">
        <f t="shared" si="40"/>
        <v>0</v>
      </c>
      <c r="AD352" s="38" t="str">
        <f t="shared" si="41"/>
        <v>000000000000</v>
      </c>
    </row>
    <row r="353" spans="1:30">
      <c r="A353" s="9" t="str">
        <f>IF('DATA ACCURATE'!A356&lt;&gt;"",'DATA ACCURATE'!A356,"")</f>
        <v/>
      </c>
      <c r="B353" s="9" t="str">
        <f>IF('DATA ACCURATE'!D356&lt;&gt;"",'DATA ACCURATE'!D356,"")</f>
        <v/>
      </c>
      <c r="C353" s="38" t="str">
        <f>IF($AD353="000000000000","",INDEX(DATABASE!$W$12:$W$71,MATCH($AD353,DATABASE!$V$12:$V$71,0)))</f>
        <v/>
      </c>
      <c r="D353" s="34" t="str">
        <f>IF(C353="","",IF(E353="",INDEX(DATABASE!$AF$13:$AF$62,MATCH($C353,DATABASE!$AC$13:$AC$62,0)),IF(E353="2x D11",INDEX(DATABASE!$AF$13:$AF$62,MATCH($C353,DATABASE!$AC$13:$AC$62,0))+2*DATABASE!$AF$62,IF(E353="3x D11",INDEX(DATABASE!$AF$13:$AF$62,MATCH($C353,DATABASE!$AC$13:$AC$62,0))+3*DATABASE!$AF$62,""))))</f>
        <v/>
      </c>
      <c r="E353" s="38" t="str">
        <f>IF(AND($K353="Y",$G353&lt;&gt;"UNYIL",$F353&lt;DATABASE!$O$8),"2x D11",IF(AND($K353="Y",$G353&lt;&gt;"UNYIL",$F353&gt;=DATABASE!$O$8),"3x D11",""))</f>
        <v/>
      </c>
      <c r="F353" s="9" t="str">
        <f>IF('DATA ACCURATE'!N356&lt;&gt;"",'DATA ACCURATE'!N356,"")</f>
        <v/>
      </c>
      <c r="G353" t="str">
        <f>IF(F353="","",IF(F353&lt;=DATABASE!$I$8,"UNYIL",IF(F353&lt;=DATABASE!$J$8,"KECIL",IF(F353&lt;DATABASE!$K$8,"TANGGUNG",IF(F353&gt;=DATABASE!$K$8,"BESAR","")))))</f>
        <v/>
      </c>
      <c r="H353" s="16" t="str">
        <f>IF('DATA ACCURATE'!J356&lt;&gt;"",'DATA ACCURATE'!J356,"")</f>
        <v/>
      </c>
      <c r="I353" s="35" t="str">
        <f>IF(B353&lt;&gt;"",IFERROR(VLOOKUP(B353,'DATA TIMBANGAN'!G:M,7,FALSE),VLOOKUP(B353,'DATA TIMBANGAN'!G:M,7)),"")</f>
        <v/>
      </c>
      <c r="J353" s="25" t="str">
        <f>IF(H353&lt;&gt;"",IFERROR(INDEX(DATABASE!$Z$19:$Z$38,MATCH(DATEVALUE(H353),DATABASE!$AA$19:$AA$38,0)),INDEX(DATABASE!$Z$12:$Z$18,MATCH(WEEKDAY(H353,2),DATABASE!$AA$12:$AA$18,0))),"")</f>
        <v/>
      </c>
      <c r="K353" s="25" t="str">
        <f>IF('DATA ACCURATE'!V356&lt;&gt;"",'DATA ACCURATE'!V356,"")</f>
        <v/>
      </c>
      <c r="L353" s="80" t="str">
        <f>IF($H353="","",IF(OR($J353="LIBUR",AND($L352="LIBUR",$O352=$O353)),"LIBUR",IF(AND(OR($L352="LUAR JAM KERJA 1",$L352="LUAR JAM KERJA 2"),OR(OR(AND($H352=$H353,AND(OR($I353&gt;DATABASE!$J$3,$I353&lt;DATABASE!$J$6),((DATEVALUE($H353)+$I353)-(DATEVALUE($H352)+$I352))&lt;DATABASE!$J$6)),AND($H352=$H353,$O352=$O353,OR($I353&gt;DATABASE!$J$6,$I353&lt;DATABASE!$J$3))),AND(($H353-$H352)=1,OR($I353&lt;DATABASE!$I$6,((DATEVALUE($H353)+$I353)-(DATEVALUE($H352)+$I352))&lt;DATABASE!$J$6))),$A353=$A352),"LUAR JAM KERJA 2",IF(AND(OR(WEEKDAY($H353,2)=1,WEEKDAY($H353,2)=2,WEEKDAY($H353,2)=3,WEEKDAY($H353,2)=4,WEEKDAY($H353,2)=5),$I353&lt;=DATABASE!$J$3,$I353&gt;=DATABASE!$I$3),"JAM KERJA",IF(AND(WEEKDAY($H353,2)=6,$I353&lt;=DATABASE!$J$4,$I353&gt;=DATABASE!$I$4),"JAM KERJA","LUAR JAM KERJA 1")))))</f>
        <v/>
      </c>
      <c r="M353" s="33" t="str">
        <f>IF('DATA ACCURATE'!T356&lt;&gt;"",IF('DATA ACCURATE'!T356&gt;100,'DATA ACCURATE'!T356/10,'DATA ACCURATE'!T356),"")</f>
        <v/>
      </c>
      <c r="N353" t="str">
        <f>IF(M353="","",IF(M353&lt;=DATABASE!$I$9,"LOKAL",IF(M353&lt;DATABASE!$J$9,"LUAR KOTA 1",IF($M353&gt;=DATABASE!$J$9,"LUAR KOTA 2",""))))</f>
        <v/>
      </c>
      <c r="O353" s="38" t="str">
        <f>IF('DATA ACCURATE'!L356&lt;&gt;"",'DATA ACCURATE'!L356,"")</f>
        <v/>
      </c>
      <c r="Q353" s="38">
        <f t="shared" si="36"/>
        <v>0</v>
      </c>
      <c r="R353" s="38">
        <f t="shared" si="36"/>
        <v>0</v>
      </c>
      <c r="S353" s="38">
        <f t="shared" si="36"/>
        <v>0</v>
      </c>
      <c r="T353" s="38">
        <f t="shared" si="34"/>
        <v>0</v>
      </c>
      <c r="U353" s="38">
        <f t="shared" si="37"/>
        <v>0</v>
      </c>
      <c r="V353" s="38">
        <f t="shared" si="37"/>
        <v>0</v>
      </c>
      <c r="W353" s="38">
        <f t="shared" si="37"/>
        <v>0</v>
      </c>
      <c r="X353" s="38">
        <f t="shared" si="38"/>
        <v>0</v>
      </c>
      <c r="Y353" s="38">
        <f t="shared" si="38"/>
        <v>0</v>
      </c>
      <c r="Z353" s="38">
        <f t="shared" si="38"/>
        <v>0</v>
      </c>
      <c r="AA353" s="38">
        <f t="shared" si="35"/>
        <v>0</v>
      </c>
      <c r="AB353" s="38">
        <f t="shared" si="39"/>
        <v>0</v>
      </c>
      <c r="AC353" s="38">
        <f t="shared" si="40"/>
        <v>0</v>
      </c>
      <c r="AD353" s="38" t="str">
        <f t="shared" si="41"/>
        <v>000000000000</v>
      </c>
    </row>
    <row r="354" spans="1:30">
      <c r="A354" s="9" t="str">
        <f>IF('DATA ACCURATE'!A357&lt;&gt;"",'DATA ACCURATE'!A357,"")</f>
        <v/>
      </c>
      <c r="B354" s="9" t="str">
        <f>IF('DATA ACCURATE'!D357&lt;&gt;"",'DATA ACCURATE'!D357,"")</f>
        <v/>
      </c>
      <c r="C354" s="38" t="str">
        <f>IF($AD354="000000000000","",INDEX(DATABASE!$W$12:$W$71,MATCH($AD354,DATABASE!$V$12:$V$71,0)))</f>
        <v/>
      </c>
      <c r="D354" s="34" t="str">
        <f>IF(C354="","",IF(E354="",INDEX(DATABASE!$AF$13:$AF$62,MATCH($C354,DATABASE!$AC$13:$AC$62,0)),IF(E354="2x D11",INDEX(DATABASE!$AF$13:$AF$62,MATCH($C354,DATABASE!$AC$13:$AC$62,0))+2*DATABASE!$AF$62,IF(E354="3x D11",INDEX(DATABASE!$AF$13:$AF$62,MATCH($C354,DATABASE!$AC$13:$AC$62,0))+3*DATABASE!$AF$62,""))))</f>
        <v/>
      </c>
      <c r="E354" s="38" t="str">
        <f>IF(AND($K354="Y",$G354&lt;&gt;"UNYIL",$F354&lt;DATABASE!$O$8),"2x D11",IF(AND($K354="Y",$G354&lt;&gt;"UNYIL",$F354&gt;=DATABASE!$O$8),"3x D11",""))</f>
        <v/>
      </c>
      <c r="F354" s="9" t="str">
        <f>IF('DATA ACCURATE'!N357&lt;&gt;"",'DATA ACCURATE'!N357,"")</f>
        <v/>
      </c>
      <c r="G354" t="str">
        <f>IF(F354="","",IF(F354&lt;=DATABASE!$I$8,"UNYIL",IF(F354&lt;=DATABASE!$J$8,"KECIL",IF(F354&lt;DATABASE!$K$8,"TANGGUNG",IF(F354&gt;=DATABASE!$K$8,"BESAR","")))))</f>
        <v/>
      </c>
      <c r="H354" s="16" t="str">
        <f>IF('DATA ACCURATE'!J357&lt;&gt;"",'DATA ACCURATE'!J357,"")</f>
        <v/>
      </c>
      <c r="I354" s="35" t="str">
        <f>IF(B354&lt;&gt;"",IFERROR(VLOOKUP(B354,'DATA TIMBANGAN'!G:M,7,FALSE),VLOOKUP(B354,'DATA TIMBANGAN'!G:M,7)),"")</f>
        <v/>
      </c>
      <c r="J354" s="25" t="str">
        <f>IF(H354&lt;&gt;"",IFERROR(INDEX(DATABASE!$Z$19:$Z$38,MATCH(DATEVALUE(H354),DATABASE!$AA$19:$AA$38,0)),INDEX(DATABASE!$Z$12:$Z$18,MATCH(WEEKDAY(H354,2),DATABASE!$AA$12:$AA$18,0))),"")</f>
        <v/>
      </c>
      <c r="K354" s="25" t="str">
        <f>IF('DATA ACCURATE'!V357&lt;&gt;"",'DATA ACCURATE'!V357,"")</f>
        <v/>
      </c>
      <c r="L354" s="80" t="str">
        <f>IF($H354="","",IF(OR($J354="LIBUR",AND($L353="LIBUR",$O353=$O354)),"LIBUR",IF(AND(OR($L353="LUAR JAM KERJA 1",$L353="LUAR JAM KERJA 2"),OR(OR(AND($H353=$H354,AND(OR($I354&gt;DATABASE!$J$3,$I354&lt;DATABASE!$J$6),((DATEVALUE($H354)+$I354)-(DATEVALUE($H353)+$I353))&lt;DATABASE!$J$6)),AND($H353=$H354,$O353=$O354,OR($I354&gt;DATABASE!$J$6,$I354&lt;DATABASE!$J$3))),AND(($H354-$H353)=1,OR($I354&lt;DATABASE!$I$6,((DATEVALUE($H354)+$I354)-(DATEVALUE($H353)+$I353))&lt;DATABASE!$J$6))),$A354=$A353),"LUAR JAM KERJA 2",IF(AND(OR(WEEKDAY($H354,2)=1,WEEKDAY($H354,2)=2,WEEKDAY($H354,2)=3,WEEKDAY($H354,2)=4,WEEKDAY($H354,2)=5),$I354&lt;=DATABASE!$J$3,$I354&gt;=DATABASE!$I$3),"JAM KERJA",IF(AND(WEEKDAY($H354,2)=6,$I354&lt;=DATABASE!$J$4,$I354&gt;=DATABASE!$I$4),"JAM KERJA","LUAR JAM KERJA 1")))))</f>
        <v/>
      </c>
      <c r="M354" s="33" t="str">
        <f>IF('DATA ACCURATE'!T357&lt;&gt;"",IF('DATA ACCURATE'!T357&gt;100,'DATA ACCURATE'!T357/10,'DATA ACCURATE'!T357),"")</f>
        <v/>
      </c>
      <c r="N354" t="str">
        <f>IF(M354="","",IF(M354&lt;=DATABASE!$I$9,"LOKAL",IF(M354&lt;DATABASE!$J$9,"LUAR KOTA 1",IF($M354&gt;=DATABASE!$J$9,"LUAR KOTA 2",""))))</f>
        <v/>
      </c>
      <c r="O354" s="38" t="str">
        <f>IF('DATA ACCURATE'!L357&lt;&gt;"",'DATA ACCURATE'!L357,"")</f>
        <v/>
      </c>
      <c r="Q354" s="38">
        <f t="shared" si="36"/>
        <v>0</v>
      </c>
      <c r="R354" s="38">
        <f t="shared" si="36"/>
        <v>0</v>
      </c>
      <c r="S354" s="38">
        <f t="shared" si="36"/>
        <v>0</v>
      </c>
      <c r="T354" s="38">
        <f t="shared" si="34"/>
        <v>0</v>
      </c>
      <c r="U354" s="38">
        <f t="shared" si="37"/>
        <v>0</v>
      </c>
      <c r="V354" s="38">
        <f t="shared" si="37"/>
        <v>0</v>
      </c>
      <c r="W354" s="38">
        <f t="shared" si="37"/>
        <v>0</v>
      </c>
      <c r="X354" s="38">
        <f t="shared" si="38"/>
        <v>0</v>
      </c>
      <c r="Y354" s="38">
        <f t="shared" si="38"/>
        <v>0</v>
      </c>
      <c r="Z354" s="38">
        <f t="shared" si="38"/>
        <v>0</v>
      </c>
      <c r="AA354" s="38">
        <f t="shared" si="35"/>
        <v>0</v>
      </c>
      <c r="AB354" s="38">
        <f t="shared" si="39"/>
        <v>0</v>
      </c>
      <c r="AC354" s="38">
        <f t="shared" si="40"/>
        <v>0</v>
      </c>
      <c r="AD354" s="38" t="str">
        <f t="shared" si="41"/>
        <v>000000000000</v>
      </c>
    </row>
    <row r="355" spans="1:30">
      <c r="A355" s="9" t="str">
        <f>IF('DATA ACCURATE'!A358&lt;&gt;"",'DATA ACCURATE'!A358,"")</f>
        <v/>
      </c>
      <c r="B355" s="9" t="str">
        <f>IF('DATA ACCURATE'!D358&lt;&gt;"",'DATA ACCURATE'!D358,"")</f>
        <v/>
      </c>
      <c r="C355" s="38" t="str">
        <f>IF($AD355="000000000000","",INDEX(DATABASE!$W$12:$W$71,MATCH($AD355,DATABASE!$V$12:$V$71,0)))</f>
        <v/>
      </c>
      <c r="D355" s="34" t="str">
        <f>IF(C355="","",IF(E355="",INDEX(DATABASE!$AF$13:$AF$62,MATCH($C355,DATABASE!$AC$13:$AC$62,0)),IF(E355="2x D11",INDEX(DATABASE!$AF$13:$AF$62,MATCH($C355,DATABASE!$AC$13:$AC$62,0))+2*DATABASE!$AF$62,IF(E355="3x D11",INDEX(DATABASE!$AF$13:$AF$62,MATCH($C355,DATABASE!$AC$13:$AC$62,0))+3*DATABASE!$AF$62,""))))</f>
        <v/>
      </c>
      <c r="E355" s="38" t="str">
        <f>IF(AND($K355="Y",$G355&lt;&gt;"UNYIL",$F355&lt;DATABASE!$O$8),"2x D11",IF(AND($K355="Y",$G355&lt;&gt;"UNYIL",$F355&gt;=DATABASE!$O$8),"3x D11",""))</f>
        <v/>
      </c>
      <c r="F355" s="9" t="str">
        <f>IF('DATA ACCURATE'!N358&lt;&gt;"",'DATA ACCURATE'!N358,"")</f>
        <v/>
      </c>
      <c r="G355" t="str">
        <f>IF(F355="","",IF(F355&lt;=DATABASE!$I$8,"UNYIL",IF(F355&lt;=DATABASE!$J$8,"KECIL",IF(F355&lt;DATABASE!$K$8,"TANGGUNG",IF(F355&gt;=DATABASE!$K$8,"BESAR","")))))</f>
        <v/>
      </c>
      <c r="H355" s="16" t="str">
        <f>IF('DATA ACCURATE'!J358&lt;&gt;"",'DATA ACCURATE'!J358,"")</f>
        <v/>
      </c>
      <c r="I355" s="35" t="str">
        <f>IF(B355&lt;&gt;"",IFERROR(VLOOKUP(B355,'DATA TIMBANGAN'!G:M,7,FALSE),VLOOKUP(B355,'DATA TIMBANGAN'!G:M,7)),"")</f>
        <v/>
      </c>
      <c r="J355" s="25" t="str">
        <f>IF(H355&lt;&gt;"",IFERROR(INDEX(DATABASE!$Z$19:$Z$38,MATCH(DATEVALUE(H355),DATABASE!$AA$19:$AA$38,0)),INDEX(DATABASE!$Z$12:$Z$18,MATCH(WEEKDAY(H355,2),DATABASE!$AA$12:$AA$18,0))),"")</f>
        <v/>
      </c>
      <c r="K355" s="25" t="str">
        <f>IF('DATA ACCURATE'!V358&lt;&gt;"",'DATA ACCURATE'!V358,"")</f>
        <v/>
      </c>
      <c r="L355" s="80" t="str">
        <f>IF($H355="","",IF(OR($J355="LIBUR",AND($L354="LIBUR",$O354=$O355)),"LIBUR",IF(AND(OR($L354="LUAR JAM KERJA 1",$L354="LUAR JAM KERJA 2"),OR(OR(AND($H354=$H355,AND(OR($I355&gt;DATABASE!$J$3,$I355&lt;DATABASE!$J$6),((DATEVALUE($H355)+$I355)-(DATEVALUE($H354)+$I354))&lt;DATABASE!$J$6)),AND($H354=$H355,$O354=$O355,OR($I355&gt;DATABASE!$J$6,$I355&lt;DATABASE!$J$3))),AND(($H355-$H354)=1,OR($I355&lt;DATABASE!$I$6,((DATEVALUE($H355)+$I355)-(DATEVALUE($H354)+$I354))&lt;DATABASE!$J$6))),$A355=$A354),"LUAR JAM KERJA 2",IF(AND(OR(WEEKDAY($H355,2)=1,WEEKDAY($H355,2)=2,WEEKDAY($H355,2)=3,WEEKDAY($H355,2)=4,WEEKDAY($H355,2)=5),$I355&lt;=DATABASE!$J$3,$I355&gt;=DATABASE!$I$3),"JAM KERJA",IF(AND(WEEKDAY($H355,2)=6,$I355&lt;=DATABASE!$J$4,$I355&gt;=DATABASE!$I$4),"JAM KERJA","LUAR JAM KERJA 1")))))</f>
        <v/>
      </c>
      <c r="M355" s="33" t="str">
        <f>IF('DATA ACCURATE'!T358&lt;&gt;"",IF('DATA ACCURATE'!T358&gt;100,'DATA ACCURATE'!T358/10,'DATA ACCURATE'!T358),"")</f>
        <v/>
      </c>
      <c r="N355" t="str">
        <f>IF(M355="","",IF(M355&lt;=DATABASE!$I$9,"LOKAL",IF(M355&lt;DATABASE!$J$9,"LUAR KOTA 1",IF($M355&gt;=DATABASE!$J$9,"LUAR KOTA 2",""))))</f>
        <v/>
      </c>
      <c r="O355" s="38" t="str">
        <f>IF('DATA ACCURATE'!L358&lt;&gt;"",'DATA ACCURATE'!L358,"")</f>
        <v/>
      </c>
      <c r="Q355" s="38">
        <f t="shared" si="36"/>
        <v>0</v>
      </c>
      <c r="R355" s="38">
        <f t="shared" si="36"/>
        <v>0</v>
      </c>
      <c r="S355" s="38">
        <f t="shared" si="36"/>
        <v>0</v>
      </c>
      <c r="T355" s="38">
        <f t="shared" si="34"/>
        <v>0</v>
      </c>
      <c r="U355" s="38">
        <f t="shared" si="37"/>
        <v>0</v>
      </c>
      <c r="V355" s="38">
        <f t="shared" si="37"/>
        <v>0</v>
      </c>
      <c r="W355" s="38">
        <f t="shared" si="37"/>
        <v>0</v>
      </c>
      <c r="X355" s="38">
        <f t="shared" si="38"/>
        <v>0</v>
      </c>
      <c r="Y355" s="38">
        <f t="shared" si="38"/>
        <v>0</v>
      </c>
      <c r="Z355" s="38">
        <f t="shared" si="38"/>
        <v>0</v>
      </c>
      <c r="AA355" s="38">
        <f t="shared" si="35"/>
        <v>0</v>
      </c>
      <c r="AB355" s="38">
        <f t="shared" si="39"/>
        <v>0</v>
      </c>
      <c r="AC355" s="38">
        <f t="shared" si="40"/>
        <v>0</v>
      </c>
      <c r="AD355" s="38" t="str">
        <f t="shared" si="41"/>
        <v>000000000000</v>
      </c>
    </row>
    <row r="356" spans="1:30">
      <c r="A356" s="9" t="str">
        <f>IF('DATA ACCURATE'!A359&lt;&gt;"",'DATA ACCURATE'!A359,"")</f>
        <v/>
      </c>
      <c r="B356" s="9" t="str">
        <f>IF('DATA ACCURATE'!D359&lt;&gt;"",'DATA ACCURATE'!D359,"")</f>
        <v/>
      </c>
      <c r="C356" s="38" t="str">
        <f>IF($AD356="000000000000","",INDEX(DATABASE!$W$12:$W$71,MATCH($AD356,DATABASE!$V$12:$V$71,0)))</f>
        <v/>
      </c>
      <c r="D356" s="34" t="str">
        <f>IF(C356="","",IF(E356="",INDEX(DATABASE!$AF$13:$AF$62,MATCH($C356,DATABASE!$AC$13:$AC$62,0)),IF(E356="2x D11",INDEX(DATABASE!$AF$13:$AF$62,MATCH($C356,DATABASE!$AC$13:$AC$62,0))+2*DATABASE!$AF$62,IF(E356="3x D11",INDEX(DATABASE!$AF$13:$AF$62,MATCH($C356,DATABASE!$AC$13:$AC$62,0))+3*DATABASE!$AF$62,""))))</f>
        <v/>
      </c>
      <c r="E356" s="38" t="str">
        <f>IF(AND($K356="Y",$G356&lt;&gt;"UNYIL",$F356&lt;DATABASE!$O$8),"2x D11",IF(AND($K356="Y",$G356&lt;&gt;"UNYIL",$F356&gt;=DATABASE!$O$8),"3x D11",""))</f>
        <v/>
      </c>
      <c r="F356" s="9" t="str">
        <f>IF('DATA ACCURATE'!N359&lt;&gt;"",'DATA ACCURATE'!N359,"")</f>
        <v/>
      </c>
      <c r="G356" t="str">
        <f>IF(F356="","",IF(F356&lt;=DATABASE!$I$8,"UNYIL",IF(F356&lt;=DATABASE!$J$8,"KECIL",IF(F356&lt;DATABASE!$K$8,"TANGGUNG",IF(F356&gt;=DATABASE!$K$8,"BESAR","")))))</f>
        <v/>
      </c>
      <c r="H356" s="16" t="str">
        <f>IF('DATA ACCURATE'!J359&lt;&gt;"",'DATA ACCURATE'!J359,"")</f>
        <v/>
      </c>
      <c r="I356" s="35" t="str">
        <f>IF(B356&lt;&gt;"",IFERROR(VLOOKUP(B356,'DATA TIMBANGAN'!G:M,7,FALSE),VLOOKUP(B356,'DATA TIMBANGAN'!G:M,7)),"")</f>
        <v/>
      </c>
      <c r="J356" s="25" t="str">
        <f>IF(H356&lt;&gt;"",IFERROR(INDEX(DATABASE!$Z$19:$Z$38,MATCH(DATEVALUE(H356),DATABASE!$AA$19:$AA$38,0)),INDEX(DATABASE!$Z$12:$Z$18,MATCH(WEEKDAY(H356,2),DATABASE!$AA$12:$AA$18,0))),"")</f>
        <v/>
      </c>
      <c r="K356" s="25" t="str">
        <f>IF('DATA ACCURATE'!V359&lt;&gt;"",'DATA ACCURATE'!V359,"")</f>
        <v/>
      </c>
      <c r="L356" s="80" t="str">
        <f>IF($H356="","",IF(OR($J356="LIBUR",AND($L355="LIBUR",$O355=$O356)),"LIBUR",IF(AND(OR($L355="LUAR JAM KERJA 1",$L355="LUAR JAM KERJA 2"),OR(OR(AND($H355=$H356,AND(OR($I356&gt;DATABASE!$J$3,$I356&lt;DATABASE!$J$6),((DATEVALUE($H356)+$I356)-(DATEVALUE($H355)+$I355))&lt;DATABASE!$J$6)),AND($H355=$H356,$O355=$O356,OR($I356&gt;DATABASE!$J$6,$I356&lt;DATABASE!$J$3))),AND(($H356-$H355)=1,OR($I356&lt;DATABASE!$I$6,((DATEVALUE($H356)+$I356)-(DATEVALUE($H355)+$I355))&lt;DATABASE!$J$6))),$A356=$A355),"LUAR JAM KERJA 2",IF(AND(OR(WEEKDAY($H356,2)=1,WEEKDAY($H356,2)=2,WEEKDAY($H356,2)=3,WEEKDAY($H356,2)=4,WEEKDAY($H356,2)=5),$I356&lt;=DATABASE!$J$3,$I356&gt;=DATABASE!$I$3),"JAM KERJA",IF(AND(WEEKDAY($H356,2)=6,$I356&lt;=DATABASE!$J$4,$I356&gt;=DATABASE!$I$4),"JAM KERJA","LUAR JAM KERJA 1")))))</f>
        <v/>
      </c>
      <c r="M356" s="33" t="str">
        <f>IF('DATA ACCURATE'!T359&lt;&gt;"",IF('DATA ACCURATE'!T359&gt;100,'DATA ACCURATE'!T359/10,'DATA ACCURATE'!T359),"")</f>
        <v/>
      </c>
      <c r="N356" t="str">
        <f>IF(M356="","",IF(M356&lt;=DATABASE!$I$9,"LOKAL",IF(M356&lt;DATABASE!$J$9,"LUAR KOTA 1",IF($M356&gt;=DATABASE!$J$9,"LUAR KOTA 2",""))))</f>
        <v/>
      </c>
      <c r="O356" s="38" t="str">
        <f>IF('DATA ACCURATE'!L359&lt;&gt;"",'DATA ACCURATE'!L359,"")</f>
        <v/>
      </c>
      <c r="Q356" s="38">
        <f t="shared" si="36"/>
        <v>0</v>
      </c>
      <c r="R356" s="38">
        <f t="shared" si="36"/>
        <v>0</v>
      </c>
      <c r="S356" s="38">
        <f t="shared" si="36"/>
        <v>0</v>
      </c>
      <c r="T356" s="38">
        <f t="shared" si="34"/>
        <v>0</v>
      </c>
      <c r="U356" s="38">
        <f t="shared" si="37"/>
        <v>0</v>
      </c>
      <c r="V356" s="38">
        <f t="shared" si="37"/>
        <v>0</v>
      </c>
      <c r="W356" s="38">
        <f t="shared" si="37"/>
        <v>0</v>
      </c>
      <c r="X356" s="38">
        <f t="shared" si="38"/>
        <v>0</v>
      </c>
      <c r="Y356" s="38">
        <f t="shared" si="38"/>
        <v>0</v>
      </c>
      <c r="Z356" s="38">
        <f t="shared" si="38"/>
        <v>0</v>
      </c>
      <c r="AA356" s="38">
        <f t="shared" si="35"/>
        <v>0</v>
      </c>
      <c r="AB356" s="38">
        <f t="shared" si="39"/>
        <v>0</v>
      </c>
      <c r="AC356" s="38">
        <f t="shared" si="40"/>
        <v>0</v>
      </c>
      <c r="AD356" s="38" t="str">
        <f t="shared" si="41"/>
        <v>000000000000</v>
      </c>
    </row>
    <row r="357" spans="1:30">
      <c r="A357" s="9" t="str">
        <f>IF('DATA ACCURATE'!A360&lt;&gt;"",'DATA ACCURATE'!A360,"")</f>
        <v/>
      </c>
      <c r="B357" s="9" t="str">
        <f>IF('DATA ACCURATE'!D360&lt;&gt;"",'DATA ACCURATE'!D360,"")</f>
        <v/>
      </c>
      <c r="C357" s="38" t="str">
        <f>IF($AD357="000000000000","",INDEX(DATABASE!$W$12:$W$71,MATCH($AD357,DATABASE!$V$12:$V$71,0)))</f>
        <v/>
      </c>
      <c r="D357" s="34" t="str">
        <f>IF(C357="","",IF(E357="",INDEX(DATABASE!$AF$13:$AF$62,MATCH($C357,DATABASE!$AC$13:$AC$62,0)),IF(E357="2x D11",INDEX(DATABASE!$AF$13:$AF$62,MATCH($C357,DATABASE!$AC$13:$AC$62,0))+2*DATABASE!$AF$62,IF(E357="3x D11",INDEX(DATABASE!$AF$13:$AF$62,MATCH($C357,DATABASE!$AC$13:$AC$62,0))+3*DATABASE!$AF$62,""))))</f>
        <v/>
      </c>
      <c r="E357" s="38" t="str">
        <f>IF(AND($K357="Y",$G357&lt;&gt;"UNYIL",$F357&lt;DATABASE!$O$8),"2x D11",IF(AND($K357="Y",$G357&lt;&gt;"UNYIL",$F357&gt;=DATABASE!$O$8),"3x D11",""))</f>
        <v/>
      </c>
      <c r="F357" s="9" t="str">
        <f>IF('DATA ACCURATE'!N360&lt;&gt;"",'DATA ACCURATE'!N360,"")</f>
        <v/>
      </c>
      <c r="G357" t="str">
        <f>IF(F357="","",IF(F357&lt;=DATABASE!$I$8,"UNYIL",IF(F357&lt;=DATABASE!$J$8,"KECIL",IF(F357&lt;DATABASE!$K$8,"TANGGUNG",IF(F357&gt;=DATABASE!$K$8,"BESAR","")))))</f>
        <v/>
      </c>
      <c r="H357" s="16" t="str">
        <f>IF('DATA ACCURATE'!J360&lt;&gt;"",'DATA ACCURATE'!J360,"")</f>
        <v/>
      </c>
      <c r="I357" s="35" t="str">
        <f>IF(B357&lt;&gt;"",IFERROR(VLOOKUP(B357,'DATA TIMBANGAN'!G:M,7,FALSE),VLOOKUP(B357,'DATA TIMBANGAN'!G:M,7)),"")</f>
        <v/>
      </c>
      <c r="J357" s="25" t="str">
        <f>IF(H357&lt;&gt;"",IFERROR(INDEX(DATABASE!$Z$19:$Z$38,MATCH(DATEVALUE(H357),DATABASE!$AA$19:$AA$38,0)),INDEX(DATABASE!$Z$12:$Z$18,MATCH(WEEKDAY(H357,2),DATABASE!$AA$12:$AA$18,0))),"")</f>
        <v/>
      </c>
      <c r="K357" s="25" t="str">
        <f>IF('DATA ACCURATE'!V360&lt;&gt;"",'DATA ACCURATE'!V360,"")</f>
        <v/>
      </c>
      <c r="L357" s="80" t="str">
        <f>IF($H357="","",IF(OR($J357="LIBUR",AND($L356="LIBUR",$O356=$O357)),"LIBUR",IF(AND(OR($L356="LUAR JAM KERJA 1",$L356="LUAR JAM KERJA 2"),OR(OR(AND($H356=$H357,AND(OR($I357&gt;DATABASE!$J$3,$I357&lt;DATABASE!$J$6),((DATEVALUE($H357)+$I357)-(DATEVALUE($H356)+$I356))&lt;DATABASE!$J$6)),AND($H356=$H357,$O356=$O357,OR($I357&gt;DATABASE!$J$6,$I357&lt;DATABASE!$J$3))),AND(($H357-$H356)=1,OR($I357&lt;DATABASE!$I$6,((DATEVALUE($H357)+$I357)-(DATEVALUE($H356)+$I356))&lt;DATABASE!$J$6))),$A357=$A356),"LUAR JAM KERJA 2",IF(AND(OR(WEEKDAY($H357,2)=1,WEEKDAY($H357,2)=2,WEEKDAY($H357,2)=3,WEEKDAY($H357,2)=4,WEEKDAY($H357,2)=5),$I357&lt;=DATABASE!$J$3,$I357&gt;=DATABASE!$I$3),"JAM KERJA",IF(AND(WEEKDAY($H357,2)=6,$I357&lt;=DATABASE!$J$4,$I357&gt;=DATABASE!$I$4),"JAM KERJA","LUAR JAM KERJA 1")))))</f>
        <v/>
      </c>
      <c r="M357" s="33" t="str">
        <f>IF('DATA ACCURATE'!T360&lt;&gt;"",IF('DATA ACCURATE'!T360&gt;100,'DATA ACCURATE'!T360/10,'DATA ACCURATE'!T360),"")</f>
        <v/>
      </c>
      <c r="N357" t="str">
        <f>IF(M357="","",IF(M357&lt;=DATABASE!$I$9,"LOKAL",IF(M357&lt;DATABASE!$J$9,"LUAR KOTA 1",IF($M357&gt;=DATABASE!$J$9,"LUAR KOTA 2",""))))</f>
        <v/>
      </c>
      <c r="O357" s="38" t="str">
        <f>IF('DATA ACCURATE'!L360&lt;&gt;"",'DATA ACCURATE'!L360,"")</f>
        <v/>
      </c>
      <c r="Q357" s="38">
        <f t="shared" si="36"/>
        <v>0</v>
      </c>
      <c r="R357" s="38">
        <f t="shared" si="36"/>
        <v>0</v>
      </c>
      <c r="S357" s="38">
        <f t="shared" si="36"/>
        <v>0</v>
      </c>
      <c r="T357" s="38">
        <f t="shared" si="34"/>
        <v>0</v>
      </c>
      <c r="U357" s="38">
        <f t="shared" si="37"/>
        <v>0</v>
      </c>
      <c r="V357" s="38">
        <f t="shared" si="37"/>
        <v>0</v>
      </c>
      <c r="W357" s="38">
        <f t="shared" si="37"/>
        <v>0</v>
      </c>
      <c r="X357" s="38">
        <f t="shared" si="38"/>
        <v>0</v>
      </c>
      <c r="Y357" s="38">
        <f t="shared" si="38"/>
        <v>0</v>
      </c>
      <c r="Z357" s="38">
        <f t="shared" si="38"/>
        <v>0</v>
      </c>
      <c r="AA357" s="38">
        <f t="shared" si="35"/>
        <v>0</v>
      </c>
      <c r="AB357" s="38">
        <f t="shared" si="39"/>
        <v>0</v>
      </c>
      <c r="AC357" s="38">
        <f t="shared" si="40"/>
        <v>0</v>
      </c>
      <c r="AD357" s="38" t="str">
        <f t="shared" si="41"/>
        <v>000000000000</v>
      </c>
    </row>
    <row r="358" spans="1:30">
      <c r="A358" s="9" t="str">
        <f>IF('DATA ACCURATE'!A361&lt;&gt;"",'DATA ACCURATE'!A361,"")</f>
        <v/>
      </c>
      <c r="B358" s="9" t="str">
        <f>IF('DATA ACCURATE'!D361&lt;&gt;"",'DATA ACCURATE'!D361,"")</f>
        <v/>
      </c>
      <c r="C358" s="38" t="str">
        <f>IF($AD358="000000000000","",INDEX(DATABASE!$W$12:$W$71,MATCH($AD358,DATABASE!$V$12:$V$71,0)))</f>
        <v/>
      </c>
      <c r="D358" s="34" t="str">
        <f>IF(C358="","",IF(E358="",INDEX(DATABASE!$AF$13:$AF$62,MATCH($C358,DATABASE!$AC$13:$AC$62,0)),IF(E358="2x D11",INDEX(DATABASE!$AF$13:$AF$62,MATCH($C358,DATABASE!$AC$13:$AC$62,0))+2*DATABASE!$AF$62,IF(E358="3x D11",INDEX(DATABASE!$AF$13:$AF$62,MATCH($C358,DATABASE!$AC$13:$AC$62,0))+3*DATABASE!$AF$62,""))))</f>
        <v/>
      </c>
      <c r="E358" s="38" t="str">
        <f>IF(AND($K358="Y",$G358&lt;&gt;"UNYIL",$F358&lt;DATABASE!$O$8),"2x D11",IF(AND($K358="Y",$G358&lt;&gt;"UNYIL",$F358&gt;=DATABASE!$O$8),"3x D11",""))</f>
        <v/>
      </c>
      <c r="F358" s="9" t="str">
        <f>IF('DATA ACCURATE'!N361&lt;&gt;"",'DATA ACCURATE'!N361,"")</f>
        <v/>
      </c>
      <c r="G358" t="str">
        <f>IF(F358="","",IF(F358&lt;=DATABASE!$I$8,"UNYIL",IF(F358&lt;=DATABASE!$J$8,"KECIL",IF(F358&lt;DATABASE!$K$8,"TANGGUNG",IF(F358&gt;=DATABASE!$K$8,"BESAR","")))))</f>
        <v/>
      </c>
      <c r="H358" s="16" t="str">
        <f>IF('DATA ACCURATE'!J361&lt;&gt;"",'DATA ACCURATE'!J361,"")</f>
        <v/>
      </c>
      <c r="I358" s="35" t="str">
        <f>IF(B358&lt;&gt;"",IFERROR(VLOOKUP(B358,'DATA TIMBANGAN'!G:M,7,FALSE),VLOOKUP(B358,'DATA TIMBANGAN'!G:M,7)),"")</f>
        <v/>
      </c>
      <c r="J358" s="25" t="str">
        <f>IF(H358&lt;&gt;"",IFERROR(INDEX(DATABASE!$Z$19:$Z$38,MATCH(DATEVALUE(H358),DATABASE!$AA$19:$AA$38,0)),INDEX(DATABASE!$Z$12:$Z$18,MATCH(WEEKDAY(H358,2),DATABASE!$AA$12:$AA$18,0))),"")</f>
        <v/>
      </c>
      <c r="K358" s="25" t="str">
        <f>IF('DATA ACCURATE'!V361&lt;&gt;"",'DATA ACCURATE'!V361,"")</f>
        <v/>
      </c>
      <c r="L358" s="80" t="str">
        <f>IF($H358="","",IF(OR($J358="LIBUR",AND($L357="LIBUR",$O357=$O358)),"LIBUR",IF(AND(OR($L357="LUAR JAM KERJA 1",$L357="LUAR JAM KERJA 2"),OR(OR(AND($H357=$H358,AND(OR($I358&gt;DATABASE!$J$3,$I358&lt;DATABASE!$J$6),((DATEVALUE($H358)+$I358)-(DATEVALUE($H357)+$I357))&lt;DATABASE!$J$6)),AND($H357=$H358,$O357=$O358,OR($I358&gt;DATABASE!$J$6,$I358&lt;DATABASE!$J$3))),AND(($H358-$H357)=1,OR($I358&lt;DATABASE!$I$6,((DATEVALUE($H358)+$I358)-(DATEVALUE($H357)+$I357))&lt;DATABASE!$J$6))),$A358=$A357),"LUAR JAM KERJA 2",IF(AND(OR(WEEKDAY($H358,2)=1,WEEKDAY($H358,2)=2,WEEKDAY($H358,2)=3,WEEKDAY($H358,2)=4,WEEKDAY($H358,2)=5),$I358&lt;=DATABASE!$J$3,$I358&gt;=DATABASE!$I$3),"JAM KERJA",IF(AND(WEEKDAY($H358,2)=6,$I358&lt;=DATABASE!$J$4,$I358&gt;=DATABASE!$I$4),"JAM KERJA","LUAR JAM KERJA 1")))))</f>
        <v/>
      </c>
      <c r="M358" s="33" t="str">
        <f>IF('DATA ACCURATE'!T361&lt;&gt;"",IF('DATA ACCURATE'!T361&gt;100,'DATA ACCURATE'!T361/10,'DATA ACCURATE'!T361),"")</f>
        <v/>
      </c>
      <c r="N358" t="str">
        <f>IF(M358="","",IF(M358&lt;=DATABASE!$I$9,"LOKAL",IF(M358&lt;DATABASE!$J$9,"LUAR KOTA 1",IF($M358&gt;=DATABASE!$J$9,"LUAR KOTA 2",""))))</f>
        <v/>
      </c>
      <c r="O358" s="38" t="str">
        <f>IF('DATA ACCURATE'!L361&lt;&gt;"",'DATA ACCURATE'!L361,"")</f>
        <v/>
      </c>
      <c r="Q358" s="38">
        <f t="shared" si="36"/>
        <v>0</v>
      </c>
      <c r="R358" s="38">
        <f t="shared" si="36"/>
        <v>0</v>
      </c>
      <c r="S358" s="38">
        <f t="shared" si="36"/>
        <v>0</v>
      </c>
      <c r="T358" s="38">
        <f t="shared" si="34"/>
        <v>0</v>
      </c>
      <c r="U358" s="38">
        <f t="shared" si="37"/>
        <v>0</v>
      </c>
      <c r="V358" s="38">
        <f t="shared" si="37"/>
        <v>0</v>
      </c>
      <c r="W358" s="38">
        <f t="shared" si="37"/>
        <v>0</v>
      </c>
      <c r="X358" s="38">
        <f t="shared" si="38"/>
        <v>0</v>
      </c>
      <c r="Y358" s="38">
        <f t="shared" si="38"/>
        <v>0</v>
      </c>
      <c r="Z358" s="38">
        <f t="shared" si="38"/>
        <v>0</v>
      </c>
      <c r="AA358" s="38">
        <f t="shared" si="35"/>
        <v>0</v>
      </c>
      <c r="AB358" s="38">
        <f t="shared" si="39"/>
        <v>0</v>
      </c>
      <c r="AC358" s="38">
        <f t="shared" si="40"/>
        <v>0</v>
      </c>
      <c r="AD358" s="38" t="str">
        <f t="shared" si="41"/>
        <v>000000000000</v>
      </c>
    </row>
    <row r="359" spans="1:30">
      <c r="A359" s="9" t="str">
        <f>IF('DATA ACCURATE'!A362&lt;&gt;"",'DATA ACCURATE'!A362,"")</f>
        <v/>
      </c>
      <c r="B359" s="9" t="str">
        <f>IF('DATA ACCURATE'!D362&lt;&gt;"",'DATA ACCURATE'!D362,"")</f>
        <v/>
      </c>
      <c r="C359" s="38" t="str">
        <f>IF($AD359="000000000000","",INDEX(DATABASE!$W$12:$W$71,MATCH($AD359,DATABASE!$V$12:$V$71,0)))</f>
        <v/>
      </c>
      <c r="D359" s="34" t="str">
        <f>IF(C359="","",IF(E359="",INDEX(DATABASE!$AF$13:$AF$62,MATCH($C359,DATABASE!$AC$13:$AC$62,0)),IF(E359="2x D11",INDEX(DATABASE!$AF$13:$AF$62,MATCH($C359,DATABASE!$AC$13:$AC$62,0))+2*DATABASE!$AF$62,IF(E359="3x D11",INDEX(DATABASE!$AF$13:$AF$62,MATCH($C359,DATABASE!$AC$13:$AC$62,0))+3*DATABASE!$AF$62,""))))</f>
        <v/>
      </c>
      <c r="E359" s="38" t="str">
        <f>IF(AND($K359="Y",$G359&lt;&gt;"UNYIL",$F359&lt;DATABASE!$O$8),"2x D11",IF(AND($K359="Y",$G359&lt;&gt;"UNYIL",$F359&gt;=DATABASE!$O$8),"3x D11",""))</f>
        <v/>
      </c>
      <c r="F359" s="9" t="str">
        <f>IF('DATA ACCURATE'!N362&lt;&gt;"",'DATA ACCURATE'!N362,"")</f>
        <v/>
      </c>
      <c r="G359" t="str">
        <f>IF(F359="","",IF(F359&lt;=DATABASE!$I$8,"UNYIL",IF(F359&lt;=DATABASE!$J$8,"KECIL",IF(F359&lt;DATABASE!$K$8,"TANGGUNG",IF(F359&gt;=DATABASE!$K$8,"BESAR","")))))</f>
        <v/>
      </c>
      <c r="H359" s="16" t="str">
        <f>IF('DATA ACCURATE'!J362&lt;&gt;"",'DATA ACCURATE'!J362,"")</f>
        <v/>
      </c>
      <c r="I359" s="35" t="str">
        <f>IF(B359&lt;&gt;"",IFERROR(VLOOKUP(B359,'DATA TIMBANGAN'!G:M,7,FALSE),VLOOKUP(B359,'DATA TIMBANGAN'!G:M,7)),"")</f>
        <v/>
      </c>
      <c r="J359" s="25" t="str">
        <f>IF(H359&lt;&gt;"",IFERROR(INDEX(DATABASE!$Z$19:$Z$38,MATCH(DATEVALUE(H359),DATABASE!$AA$19:$AA$38,0)),INDEX(DATABASE!$Z$12:$Z$18,MATCH(WEEKDAY(H359,2),DATABASE!$AA$12:$AA$18,0))),"")</f>
        <v/>
      </c>
      <c r="K359" s="25" t="str">
        <f>IF('DATA ACCURATE'!V362&lt;&gt;"",'DATA ACCURATE'!V362,"")</f>
        <v/>
      </c>
      <c r="L359" s="80" t="str">
        <f>IF($H359="","",IF(OR($J359="LIBUR",AND($L358="LIBUR",$O358=$O359)),"LIBUR",IF(AND(OR($L358="LUAR JAM KERJA 1",$L358="LUAR JAM KERJA 2"),OR(OR(AND($H358=$H359,AND(OR($I359&gt;DATABASE!$J$3,$I359&lt;DATABASE!$J$6),((DATEVALUE($H359)+$I359)-(DATEVALUE($H358)+$I358))&lt;DATABASE!$J$6)),AND($H358=$H359,$O358=$O359,OR($I359&gt;DATABASE!$J$6,$I359&lt;DATABASE!$J$3))),AND(($H359-$H358)=1,OR($I359&lt;DATABASE!$I$6,((DATEVALUE($H359)+$I359)-(DATEVALUE($H358)+$I358))&lt;DATABASE!$J$6))),$A359=$A358),"LUAR JAM KERJA 2",IF(AND(OR(WEEKDAY($H359,2)=1,WEEKDAY($H359,2)=2,WEEKDAY($H359,2)=3,WEEKDAY($H359,2)=4,WEEKDAY($H359,2)=5),$I359&lt;=DATABASE!$J$3,$I359&gt;=DATABASE!$I$3),"JAM KERJA",IF(AND(WEEKDAY($H359,2)=6,$I359&lt;=DATABASE!$J$4,$I359&gt;=DATABASE!$I$4),"JAM KERJA","LUAR JAM KERJA 1")))))</f>
        <v/>
      </c>
      <c r="M359" s="33" t="str">
        <f>IF('DATA ACCURATE'!T362&lt;&gt;"",IF('DATA ACCURATE'!T362&gt;100,'DATA ACCURATE'!T362/10,'DATA ACCURATE'!T362),"")</f>
        <v/>
      </c>
      <c r="N359" t="str">
        <f>IF(M359="","",IF(M359&lt;=DATABASE!$I$9,"LOKAL",IF(M359&lt;DATABASE!$J$9,"LUAR KOTA 1",IF($M359&gt;=DATABASE!$J$9,"LUAR KOTA 2",""))))</f>
        <v/>
      </c>
      <c r="O359" s="38" t="str">
        <f>IF('DATA ACCURATE'!L362&lt;&gt;"",'DATA ACCURATE'!L362,"")</f>
        <v/>
      </c>
      <c r="Q359" s="38">
        <f t="shared" si="36"/>
        <v>0</v>
      </c>
      <c r="R359" s="38">
        <f t="shared" si="36"/>
        <v>0</v>
      </c>
      <c r="S359" s="38">
        <f t="shared" si="36"/>
        <v>0</v>
      </c>
      <c r="T359" s="38">
        <f t="shared" si="34"/>
        <v>0</v>
      </c>
      <c r="U359" s="38">
        <f t="shared" si="37"/>
        <v>0</v>
      </c>
      <c r="V359" s="38">
        <f t="shared" si="37"/>
        <v>0</v>
      </c>
      <c r="W359" s="38">
        <f t="shared" si="37"/>
        <v>0</v>
      </c>
      <c r="X359" s="38">
        <f t="shared" si="38"/>
        <v>0</v>
      </c>
      <c r="Y359" s="38">
        <f t="shared" si="38"/>
        <v>0</v>
      </c>
      <c r="Z359" s="38">
        <f t="shared" si="38"/>
        <v>0</v>
      </c>
      <c r="AA359" s="38">
        <f t="shared" si="35"/>
        <v>0</v>
      </c>
      <c r="AB359" s="38">
        <f t="shared" si="39"/>
        <v>0</v>
      </c>
      <c r="AC359" s="38">
        <f t="shared" si="40"/>
        <v>0</v>
      </c>
      <c r="AD359" s="38" t="str">
        <f t="shared" si="41"/>
        <v>000000000000</v>
      </c>
    </row>
    <row r="360" spans="1:30">
      <c r="A360" s="9" t="str">
        <f>IF('DATA ACCURATE'!A363&lt;&gt;"",'DATA ACCURATE'!A363,"")</f>
        <v/>
      </c>
      <c r="B360" s="9" t="str">
        <f>IF('DATA ACCURATE'!D363&lt;&gt;"",'DATA ACCURATE'!D363,"")</f>
        <v/>
      </c>
      <c r="C360" s="38" t="str">
        <f>IF($AD360="000000000000","",INDEX(DATABASE!$W$12:$W$71,MATCH($AD360,DATABASE!$V$12:$V$71,0)))</f>
        <v/>
      </c>
      <c r="D360" s="34" t="str">
        <f>IF(C360="","",IF(E360="",INDEX(DATABASE!$AF$13:$AF$62,MATCH($C360,DATABASE!$AC$13:$AC$62,0)),IF(E360="2x D11",INDEX(DATABASE!$AF$13:$AF$62,MATCH($C360,DATABASE!$AC$13:$AC$62,0))+2*DATABASE!$AF$62,IF(E360="3x D11",INDEX(DATABASE!$AF$13:$AF$62,MATCH($C360,DATABASE!$AC$13:$AC$62,0))+3*DATABASE!$AF$62,""))))</f>
        <v/>
      </c>
      <c r="E360" s="38" t="str">
        <f>IF(AND($K360="Y",$G360&lt;&gt;"UNYIL",$F360&lt;DATABASE!$O$8),"2x D11",IF(AND($K360="Y",$G360&lt;&gt;"UNYIL",$F360&gt;=DATABASE!$O$8),"3x D11",""))</f>
        <v/>
      </c>
      <c r="F360" s="9" t="str">
        <f>IF('DATA ACCURATE'!N363&lt;&gt;"",'DATA ACCURATE'!N363,"")</f>
        <v/>
      </c>
      <c r="G360" t="str">
        <f>IF(F360="","",IF(F360&lt;=DATABASE!$I$8,"UNYIL",IF(F360&lt;=DATABASE!$J$8,"KECIL",IF(F360&lt;DATABASE!$K$8,"TANGGUNG",IF(F360&gt;=DATABASE!$K$8,"BESAR","")))))</f>
        <v/>
      </c>
      <c r="H360" s="16" t="str">
        <f>IF('DATA ACCURATE'!J363&lt;&gt;"",'DATA ACCURATE'!J363,"")</f>
        <v/>
      </c>
      <c r="I360" s="35" t="str">
        <f>IF(B360&lt;&gt;"",IFERROR(VLOOKUP(B360,'DATA TIMBANGAN'!G:M,7,FALSE),VLOOKUP(B360,'DATA TIMBANGAN'!G:M,7)),"")</f>
        <v/>
      </c>
      <c r="J360" s="25" t="str">
        <f>IF(H360&lt;&gt;"",IFERROR(INDEX(DATABASE!$Z$19:$Z$38,MATCH(DATEVALUE(H360),DATABASE!$AA$19:$AA$38,0)),INDEX(DATABASE!$Z$12:$Z$18,MATCH(WEEKDAY(H360,2),DATABASE!$AA$12:$AA$18,0))),"")</f>
        <v/>
      </c>
      <c r="K360" s="25" t="str">
        <f>IF('DATA ACCURATE'!V363&lt;&gt;"",'DATA ACCURATE'!V363,"")</f>
        <v/>
      </c>
      <c r="L360" s="80" t="str">
        <f>IF($H360="","",IF(OR($J360="LIBUR",AND($L359="LIBUR",$O359=$O360)),"LIBUR",IF(AND(OR($L359="LUAR JAM KERJA 1",$L359="LUAR JAM KERJA 2"),OR(OR(AND($H359=$H360,AND(OR($I360&gt;DATABASE!$J$3,$I360&lt;DATABASE!$J$6),((DATEVALUE($H360)+$I360)-(DATEVALUE($H359)+$I359))&lt;DATABASE!$J$6)),AND($H359=$H360,$O359=$O360,OR($I360&gt;DATABASE!$J$6,$I360&lt;DATABASE!$J$3))),AND(($H360-$H359)=1,OR($I360&lt;DATABASE!$I$6,((DATEVALUE($H360)+$I360)-(DATEVALUE($H359)+$I359))&lt;DATABASE!$J$6))),$A360=$A359),"LUAR JAM KERJA 2",IF(AND(OR(WEEKDAY($H360,2)=1,WEEKDAY($H360,2)=2,WEEKDAY($H360,2)=3,WEEKDAY($H360,2)=4,WEEKDAY($H360,2)=5),$I360&lt;=DATABASE!$J$3,$I360&gt;=DATABASE!$I$3),"JAM KERJA",IF(AND(WEEKDAY($H360,2)=6,$I360&lt;=DATABASE!$J$4,$I360&gt;=DATABASE!$I$4),"JAM KERJA","LUAR JAM KERJA 1")))))</f>
        <v/>
      </c>
      <c r="M360" s="33" t="str">
        <f>IF('DATA ACCURATE'!T363&lt;&gt;"",IF('DATA ACCURATE'!T363&gt;100,'DATA ACCURATE'!T363/10,'DATA ACCURATE'!T363),"")</f>
        <v/>
      </c>
      <c r="N360" t="str">
        <f>IF(M360="","",IF(M360&lt;=DATABASE!$I$9,"LOKAL",IF(M360&lt;DATABASE!$J$9,"LUAR KOTA 1",IF($M360&gt;=DATABASE!$J$9,"LUAR KOTA 2",""))))</f>
        <v/>
      </c>
      <c r="O360" s="38" t="str">
        <f>IF('DATA ACCURATE'!L363&lt;&gt;"",'DATA ACCURATE'!L363,"")</f>
        <v/>
      </c>
      <c r="Q360" s="38">
        <f t="shared" si="36"/>
        <v>0</v>
      </c>
      <c r="R360" s="38">
        <f t="shared" si="36"/>
        <v>0</v>
      </c>
      <c r="S360" s="38">
        <f t="shared" si="36"/>
        <v>0</v>
      </c>
      <c r="T360" s="38">
        <f t="shared" si="34"/>
        <v>0</v>
      </c>
      <c r="U360" s="38">
        <f t="shared" si="37"/>
        <v>0</v>
      </c>
      <c r="V360" s="38">
        <f t="shared" si="37"/>
        <v>0</v>
      </c>
      <c r="W360" s="38">
        <f t="shared" si="37"/>
        <v>0</v>
      </c>
      <c r="X360" s="38">
        <f t="shared" si="38"/>
        <v>0</v>
      </c>
      <c r="Y360" s="38">
        <f t="shared" si="38"/>
        <v>0</v>
      </c>
      <c r="Z360" s="38">
        <f t="shared" si="38"/>
        <v>0</v>
      </c>
      <c r="AA360" s="38">
        <f t="shared" si="35"/>
        <v>0</v>
      </c>
      <c r="AB360" s="38">
        <f t="shared" si="39"/>
        <v>0</v>
      </c>
      <c r="AC360" s="38">
        <f t="shared" si="40"/>
        <v>0</v>
      </c>
      <c r="AD360" s="38" t="str">
        <f t="shared" si="41"/>
        <v>000000000000</v>
      </c>
    </row>
    <row r="361" spans="1:30">
      <c r="A361" s="9" t="str">
        <f>IF('DATA ACCURATE'!A364&lt;&gt;"",'DATA ACCURATE'!A364,"")</f>
        <v/>
      </c>
      <c r="B361" s="9" t="str">
        <f>IF('DATA ACCURATE'!D364&lt;&gt;"",'DATA ACCURATE'!D364,"")</f>
        <v/>
      </c>
      <c r="C361" s="38" t="str">
        <f>IF($AD361="000000000000","",INDEX(DATABASE!$W$12:$W$71,MATCH($AD361,DATABASE!$V$12:$V$71,0)))</f>
        <v/>
      </c>
      <c r="D361" s="34" t="str">
        <f>IF(C361="","",IF(E361="",INDEX(DATABASE!$AF$13:$AF$62,MATCH($C361,DATABASE!$AC$13:$AC$62,0)),IF(E361="2x D11",INDEX(DATABASE!$AF$13:$AF$62,MATCH($C361,DATABASE!$AC$13:$AC$62,0))+2*DATABASE!$AF$62,IF(E361="3x D11",INDEX(DATABASE!$AF$13:$AF$62,MATCH($C361,DATABASE!$AC$13:$AC$62,0))+3*DATABASE!$AF$62,""))))</f>
        <v/>
      </c>
      <c r="E361" s="38" t="str">
        <f>IF(AND($K361="Y",$G361&lt;&gt;"UNYIL",$F361&lt;DATABASE!$O$8),"2x D11",IF(AND($K361="Y",$G361&lt;&gt;"UNYIL",$F361&gt;=DATABASE!$O$8),"3x D11",""))</f>
        <v/>
      </c>
      <c r="F361" s="9" t="str">
        <f>IF('DATA ACCURATE'!N364&lt;&gt;"",'DATA ACCURATE'!N364,"")</f>
        <v/>
      </c>
      <c r="G361" t="str">
        <f>IF(F361="","",IF(F361&lt;=DATABASE!$I$8,"UNYIL",IF(F361&lt;=DATABASE!$J$8,"KECIL",IF(F361&lt;DATABASE!$K$8,"TANGGUNG",IF(F361&gt;=DATABASE!$K$8,"BESAR","")))))</f>
        <v/>
      </c>
      <c r="H361" s="16" t="str">
        <f>IF('DATA ACCURATE'!J364&lt;&gt;"",'DATA ACCURATE'!J364,"")</f>
        <v/>
      </c>
      <c r="I361" s="35" t="str">
        <f>IF(B361&lt;&gt;"",IFERROR(VLOOKUP(B361,'DATA TIMBANGAN'!G:M,7,FALSE),VLOOKUP(B361,'DATA TIMBANGAN'!G:M,7)),"")</f>
        <v/>
      </c>
      <c r="J361" s="25" t="str">
        <f>IF(H361&lt;&gt;"",IFERROR(INDEX(DATABASE!$Z$19:$Z$38,MATCH(DATEVALUE(H361),DATABASE!$AA$19:$AA$38,0)),INDEX(DATABASE!$Z$12:$Z$18,MATCH(WEEKDAY(H361,2),DATABASE!$AA$12:$AA$18,0))),"")</f>
        <v/>
      </c>
      <c r="K361" s="25" t="str">
        <f>IF('DATA ACCURATE'!V364&lt;&gt;"",'DATA ACCURATE'!V364,"")</f>
        <v/>
      </c>
      <c r="L361" s="80" t="str">
        <f>IF($H361="","",IF(OR($J361="LIBUR",AND($L360="LIBUR",$O360=$O361)),"LIBUR",IF(AND(OR($L360="LUAR JAM KERJA 1",$L360="LUAR JAM KERJA 2"),OR(OR(AND($H360=$H361,AND(OR($I361&gt;DATABASE!$J$3,$I361&lt;DATABASE!$J$6),((DATEVALUE($H361)+$I361)-(DATEVALUE($H360)+$I360))&lt;DATABASE!$J$6)),AND($H360=$H361,$O360=$O361,OR($I361&gt;DATABASE!$J$6,$I361&lt;DATABASE!$J$3))),AND(($H361-$H360)=1,OR($I361&lt;DATABASE!$I$6,((DATEVALUE($H361)+$I361)-(DATEVALUE($H360)+$I360))&lt;DATABASE!$J$6))),$A361=$A360),"LUAR JAM KERJA 2",IF(AND(OR(WEEKDAY($H361,2)=1,WEEKDAY($H361,2)=2,WEEKDAY($H361,2)=3,WEEKDAY($H361,2)=4,WEEKDAY($H361,2)=5),$I361&lt;=DATABASE!$J$3,$I361&gt;=DATABASE!$I$3),"JAM KERJA",IF(AND(WEEKDAY($H361,2)=6,$I361&lt;=DATABASE!$J$4,$I361&gt;=DATABASE!$I$4),"JAM KERJA","LUAR JAM KERJA 1")))))</f>
        <v/>
      </c>
      <c r="M361" s="33" t="str">
        <f>IF('DATA ACCURATE'!T364&lt;&gt;"",IF('DATA ACCURATE'!T364&gt;100,'DATA ACCURATE'!T364/10,'DATA ACCURATE'!T364),"")</f>
        <v/>
      </c>
      <c r="N361" t="str">
        <f>IF(M361="","",IF(M361&lt;=DATABASE!$I$9,"LOKAL",IF(M361&lt;DATABASE!$J$9,"LUAR KOTA 1",IF($M361&gt;=DATABASE!$J$9,"LUAR KOTA 2",""))))</f>
        <v/>
      </c>
      <c r="O361" s="38" t="str">
        <f>IF('DATA ACCURATE'!L364&lt;&gt;"",'DATA ACCURATE'!L364,"")</f>
        <v/>
      </c>
      <c r="Q361" s="38">
        <f t="shared" si="36"/>
        <v>0</v>
      </c>
      <c r="R361" s="38">
        <f t="shared" si="36"/>
        <v>0</v>
      </c>
      <c r="S361" s="38">
        <f t="shared" si="36"/>
        <v>0</v>
      </c>
      <c r="T361" s="38">
        <f t="shared" si="34"/>
        <v>0</v>
      </c>
      <c r="U361" s="38">
        <f t="shared" si="37"/>
        <v>0</v>
      </c>
      <c r="V361" s="38">
        <f t="shared" si="37"/>
        <v>0</v>
      </c>
      <c r="W361" s="38">
        <f t="shared" si="37"/>
        <v>0</v>
      </c>
      <c r="X361" s="38">
        <f t="shared" si="38"/>
        <v>0</v>
      </c>
      <c r="Y361" s="38">
        <f t="shared" si="38"/>
        <v>0</v>
      </c>
      <c r="Z361" s="38">
        <f t="shared" si="38"/>
        <v>0</v>
      </c>
      <c r="AA361" s="38">
        <f t="shared" si="35"/>
        <v>0</v>
      </c>
      <c r="AB361" s="38">
        <f t="shared" si="39"/>
        <v>0</v>
      </c>
      <c r="AC361" s="38">
        <f t="shared" si="40"/>
        <v>0</v>
      </c>
      <c r="AD361" s="38" t="str">
        <f t="shared" si="41"/>
        <v>000000000000</v>
      </c>
    </row>
    <row r="362" spans="1:30">
      <c r="A362" s="9" t="str">
        <f>IF('DATA ACCURATE'!A365&lt;&gt;"",'DATA ACCURATE'!A365,"")</f>
        <v/>
      </c>
      <c r="B362" s="9" t="str">
        <f>IF('DATA ACCURATE'!D365&lt;&gt;"",'DATA ACCURATE'!D365,"")</f>
        <v/>
      </c>
      <c r="C362" s="38" t="str">
        <f>IF($AD362="000000000000","",INDEX(DATABASE!$W$12:$W$71,MATCH($AD362,DATABASE!$V$12:$V$71,0)))</f>
        <v/>
      </c>
      <c r="D362" s="34" t="str">
        <f>IF(C362="","",IF(E362="",INDEX(DATABASE!$AF$13:$AF$62,MATCH($C362,DATABASE!$AC$13:$AC$62,0)),IF(E362="2x D11",INDEX(DATABASE!$AF$13:$AF$62,MATCH($C362,DATABASE!$AC$13:$AC$62,0))+2*DATABASE!$AF$62,IF(E362="3x D11",INDEX(DATABASE!$AF$13:$AF$62,MATCH($C362,DATABASE!$AC$13:$AC$62,0))+3*DATABASE!$AF$62,""))))</f>
        <v/>
      </c>
      <c r="E362" s="38" t="str">
        <f>IF(AND($K362="Y",$G362&lt;&gt;"UNYIL",$F362&lt;DATABASE!$O$8),"2x D11",IF(AND($K362="Y",$G362&lt;&gt;"UNYIL",$F362&gt;=DATABASE!$O$8),"3x D11",""))</f>
        <v/>
      </c>
      <c r="F362" s="9" t="str">
        <f>IF('DATA ACCURATE'!N365&lt;&gt;"",'DATA ACCURATE'!N365,"")</f>
        <v/>
      </c>
      <c r="G362" t="str">
        <f>IF(F362="","",IF(F362&lt;=DATABASE!$I$8,"UNYIL",IF(F362&lt;=DATABASE!$J$8,"KECIL",IF(F362&lt;DATABASE!$K$8,"TANGGUNG",IF(F362&gt;=DATABASE!$K$8,"BESAR","")))))</f>
        <v/>
      </c>
      <c r="H362" s="16" t="str">
        <f>IF('DATA ACCURATE'!J365&lt;&gt;"",'DATA ACCURATE'!J365,"")</f>
        <v/>
      </c>
      <c r="I362" s="35" t="str">
        <f>IF(B362&lt;&gt;"",IFERROR(VLOOKUP(B362,'DATA TIMBANGAN'!G:M,7,FALSE),VLOOKUP(B362,'DATA TIMBANGAN'!G:M,7)),"")</f>
        <v/>
      </c>
      <c r="J362" s="25" t="str">
        <f>IF(H362&lt;&gt;"",IFERROR(INDEX(DATABASE!$Z$19:$Z$38,MATCH(DATEVALUE(H362),DATABASE!$AA$19:$AA$38,0)),INDEX(DATABASE!$Z$12:$Z$18,MATCH(WEEKDAY(H362,2),DATABASE!$AA$12:$AA$18,0))),"")</f>
        <v/>
      </c>
      <c r="K362" s="25" t="str">
        <f>IF('DATA ACCURATE'!V365&lt;&gt;"",'DATA ACCURATE'!V365,"")</f>
        <v/>
      </c>
      <c r="L362" s="80" t="str">
        <f>IF($H362="","",IF(OR($J362="LIBUR",AND($L361="LIBUR",$O361=$O362)),"LIBUR",IF(AND(OR($L361="LUAR JAM KERJA 1",$L361="LUAR JAM KERJA 2"),OR(OR(AND($H361=$H362,AND(OR($I362&gt;DATABASE!$J$3,$I362&lt;DATABASE!$J$6),((DATEVALUE($H362)+$I362)-(DATEVALUE($H361)+$I361))&lt;DATABASE!$J$6)),AND($H361=$H362,$O361=$O362,OR($I362&gt;DATABASE!$J$6,$I362&lt;DATABASE!$J$3))),AND(($H362-$H361)=1,OR($I362&lt;DATABASE!$I$6,((DATEVALUE($H362)+$I362)-(DATEVALUE($H361)+$I361))&lt;DATABASE!$J$6))),$A362=$A361),"LUAR JAM KERJA 2",IF(AND(OR(WEEKDAY($H362,2)=1,WEEKDAY($H362,2)=2,WEEKDAY($H362,2)=3,WEEKDAY($H362,2)=4,WEEKDAY($H362,2)=5),$I362&lt;=DATABASE!$J$3,$I362&gt;=DATABASE!$I$3),"JAM KERJA",IF(AND(WEEKDAY($H362,2)=6,$I362&lt;=DATABASE!$J$4,$I362&gt;=DATABASE!$I$4),"JAM KERJA","LUAR JAM KERJA 1")))))</f>
        <v/>
      </c>
      <c r="M362" s="33" t="str">
        <f>IF('DATA ACCURATE'!T365&lt;&gt;"",IF('DATA ACCURATE'!T365&gt;100,'DATA ACCURATE'!T365/10,'DATA ACCURATE'!T365),"")</f>
        <v/>
      </c>
      <c r="N362" t="str">
        <f>IF(M362="","",IF(M362&lt;=DATABASE!$I$9,"LOKAL",IF(M362&lt;DATABASE!$J$9,"LUAR KOTA 1",IF($M362&gt;=DATABASE!$J$9,"LUAR KOTA 2",""))))</f>
        <v/>
      </c>
      <c r="O362" s="38" t="str">
        <f>IF('DATA ACCURATE'!L365&lt;&gt;"",'DATA ACCURATE'!L365,"")</f>
        <v/>
      </c>
      <c r="Q362" s="38">
        <f t="shared" si="36"/>
        <v>0</v>
      </c>
      <c r="R362" s="38">
        <f t="shared" si="36"/>
        <v>0</v>
      </c>
      <c r="S362" s="38">
        <f t="shared" si="36"/>
        <v>0</v>
      </c>
      <c r="T362" s="38">
        <f t="shared" si="34"/>
        <v>0</v>
      </c>
      <c r="U362" s="38">
        <f t="shared" si="37"/>
        <v>0</v>
      </c>
      <c r="V362" s="38">
        <f t="shared" si="37"/>
        <v>0</v>
      </c>
      <c r="W362" s="38">
        <f t="shared" si="37"/>
        <v>0</v>
      </c>
      <c r="X362" s="38">
        <f t="shared" si="38"/>
        <v>0</v>
      </c>
      <c r="Y362" s="38">
        <f t="shared" si="38"/>
        <v>0</v>
      </c>
      <c r="Z362" s="38">
        <f t="shared" si="38"/>
        <v>0</v>
      </c>
      <c r="AA362" s="38">
        <f t="shared" si="35"/>
        <v>0</v>
      </c>
      <c r="AB362" s="38">
        <f t="shared" si="39"/>
        <v>0</v>
      </c>
      <c r="AC362" s="38">
        <f t="shared" si="40"/>
        <v>0</v>
      </c>
      <c r="AD362" s="38" t="str">
        <f t="shared" si="41"/>
        <v>000000000000</v>
      </c>
    </row>
    <row r="363" spans="1:30">
      <c r="A363" s="9" t="str">
        <f>IF('DATA ACCURATE'!A366&lt;&gt;"",'DATA ACCURATE'!A366,"")</f>
        <v/>
      </c>
      <c r="B363" s="9" t="str">
        <f>IF('DATA ACCURATE'!D366&lt;&gt;"",'DATA ACCURATE'!D366,"")</f>
        <v/>
      </c>
      <c r="C363" s="38" t="str">
        <f>IF($AD363="000000000000","",INDEX(DATABASE!$W$12:$W$71,MATCH($AD363,DATABASE!$V$12:$V$71,0)))</f>
        <v/>
      </c>
      <c r="D363" s="34" t="str">
        <f>IF(C363="","",IF(E363="",INDEX(DATABASE!$AF$13:$AF$62,MATCH($C363,DATABASE!$AC$13:$AC$62,0)),IF(E363="2x D11",INDEX(DATABASE!$AF$13:$AF$62,MATCH($C363,DATABASE!$AC$13:$AC$62,0))+2*DATABASE!$AF$62,IF(E363="3x D11",INDEX(DATABASE!$AF$13:$AF$62,MATCH($C363,DATABASE!$AC$13:$AC$62,0))+3*DATABASE!$AF$62,""))))</f>
        <v/>
      </c>
      <c r="E363" s="38" t="str">
        <f>IF(AND($K363="Y",$G363&lt;&gt;"UNYIL",$F363&lt;DATABASE!$O$8),"2x D11",IF(AND($K363="Y",$G363&lt;&gt;"UNYIL",$F363&gt;=DATABASE!$O$8),"3x D11",""))</f>
        <v/>
      </c>
      <c r="F363" s="9" t="str">
        <f>IF('DATA ACCURATE'!N366&lt;&gt;"",'DATA ACCURATE'!N366,"")</f>
        <v/>
      </c>
      <c r="G363" t="str">
        <f>IF(F363="","",IF(F363&lt;=DATABASE!$I$8,"UNYIL",IF(F363&lt;=DATABASE!$J$8,"KECIL",IF(F363&lt;DATABASE!$K$8,"TANGGUNG",IF(F363&gt;=DATABASE!$K$8,"BESAR","")))))</f>
        <v/>
      </c>
      <c r="H363" s="16" t="str">
        <f>IF('DATA ACCURATE'!J366&lt;&gt;"",'DATA ACCURATE'!J366,"")</f>
        <v/>
      </c>
      <c r="I363" s="35" t="str">
        <f>IF(B363&lt;&gt;"",IFERROR(VLOOKUP(B363,'DATA TIMBANGAN'!G:M,7,FALSE),VLOOKUP(B363,'DATA TIMBANGAN'!G:M,7)),"")</f>
        <v/>
      </c>
      <c r="J363" s="25" t="str">
        <f>IF(H363&lt;&gt;"",IFERROR(INDEX(DATABASE!$Z$19:$Z$38,MATCH(DATEVALUE(H363),DATABASE!$AA$19:$AA$38,0)),INDEX(DATABASE!$Z$12:$Z$18,MATCH(WEEKDAY(H363,2),DATABASE!$AA$12:$AA$18,0))),"")</f>
        <v/>
      </c>
      <c r="K363" s="25" t="str">
        <f>IF('DATA ACCURATE'!V366&lt;&gt;"",'DATA ACCURATE'!V366,"")</f>
        <v/>
      </c>
      <c r="L363" s="80" t="str">
        <f>IF($H363="","",IF(OR($J363="LIBUR",AND($L362="LIBUR",$O362=$O363)),"LIBUR",IF(AND(OR($L362="LUAR JAM KERJA 1",$L362="LUAR JAM KERJA 2"),OR(OR(AND($H362=$H363,AND(OR($I363&gt;DATABASE!$J$3,$I363&lt;DATABASE!$J$6),((DATEVALUE($H363)+$I363)-(DATEVALUE($H362)+$I362))&lt;DATABASE!$J$6)),AND($H362=$H363,$O362=$O363,OR($I363&gt;DATABASE!$J$6,$I363&lt;DATABASE!$J$3))),AND(($H363-$H362)=1,OR($I363&lt;DATABASE!$I$6,((DATEVALUE($H363)+$I363)-(DATEVALUE($H362)+$I362))&lt;DATABASE!$J$6))),$A363=$A362),"LUAR JAM KERJA 2",IF(AND(OR(WEEKDAY($H363,2)=1,WEEKDAY($H363,2)=2,WEEKDAY($H363,2)=3,WEEKDAY($H363,2)=4,WEEKDAY($H363,2)=5),$I363&lt;=DATABASE!$J$3,$I363&gt;=DATABASE!$I$3),"JAM KERJA",IF(AND(WEEKDAY($H363,2)=6,$I363&lt;=DATABASE!$J$4,$I363&gt;=DATABASE!$I$4),"JAM KERJA","LUAR JAM KERJA 1")))))</f>
        <v/>
      </c>
      <c r="M363" s="33" t="str">
        <f>IF('DATA ACCURATE'!T366&lt;&gt;"",IF('DATA ACCURATE'!T366&gt;100,'DATA ACCURATE'!T366/10,'DATA ACCURATE'!T366),"")</f>
        <v/>
      </c>
      <c r="N363" t="str">
        <f>IF(M363="","",IF(M363&lt;=DATABASE!$I$9,"LOKAL",IF(M363&lt;DATABASE!$J$9,"LUAR KOTA 1",IF($M363&gt;=DATABASE!$J$9,"LUAR KOTA 2",""))))</f>
        <v/>
      </c>
      <c r="O363" s="38" t="str">
        <f>IF('DATA ACCURATE'!L366&lt;&gt;"",'DATA ACCURATE'!L366,"")</f>
        <v/>
      </c>
      <c r="Q363" s="38">
        <f t="shared" si="36"/>
        <v>0</v>
      </c>
      <c r="R363" s="38">
        <f t="shared" si="36"/>
        <v>0</v>
      </c>
      <c r="S363" s="38">
        <f t="shared" si="36"/>
        <v>0</v>
      </c>
      <c r="T363" s="38">
        <f t="shared" si="34"/>
        <v>0</v>
      </c>
      <c r="U363" s="38">
        <f t="shared" si="37"/>
        <v>0</v>
      </c>
      <c r="V363" s="38">
        <f t="shared" si="37"/>
        <v>0</v>
      </c>
      <c r="W363" s="38">
        <f t="shared" si="37"/>
        <v>0</v>
      </c>
      <c r="X363" s="38">
        <f t="shared" si="38"/>
        <v>0</v>
      </c>
      <c r="Y363" s="38">
        <f t="shared" si="38"/>
        <v>0</v>
      </c>
      <c r="Z363" s="38">
        <f t="shared" si="38"/>
        <v>0</v>
      </c>
      <c r="AA363" s="38">
        <f t="shared" si="35"/>
        <v>0</v>
      </c>
      <c r="AB363" s="38">
        <f t="shared" si="39"/>
        <v>0</v>
      </c>
      <c r="AC363" s="38">
        <f t="shared" si="40"/>
        <v>0</v>
      </c>
      <c r="AD363" s="38" t="str">
        <f t="shared" si="41"/>
        <v>000000000000</v>
      </c>
    </row>
    <row r="364" spans="1:30">
      <c r="A364" s="9" t="str">
        <f>IF('DATA ACCURATE'!A367&lt;&gt;"",'DATA ACCURATE'!A367,"")</f>
        <v/>
      </c>
      <c r="B364" s="9" t="str">
        <f>IF('DATA ACCURATE'!D367&lt;&gt;"",'DATA ACCURATE'!D367,"")</f>
        <v/>
      </c>
      <c r="C364" s="38" t="str">
        <f>IF($AD364="000000000000","",INDEX(DATABASE!$W$12:$W$71,MATCH($AD364,DATABASE!$V$12:$V$71,0)))</f>
        <v/>
      </c>
      <c r="D364" s="34" t="str">
        <f>IF(C364="","",IF(E364="",INDEX(DATABASE!$AF$13:$AF$62,MATCH($C364,DATABASE!$AC$13:$AC$62,0)),IF(E364="2x D11",INDEX(DATABASE!$AF$13:$AF$62,MATCH($C364,DATABASE!$AC$13:$AC$62,0))+2*DATABASE!$AF$62,IF(E364="3x D11",INDEX(DATABASE!$AF$13:$AF$62,MATCH($C364,DATABASE!$AC$13:$AC$62,0))+3*DATABASE!$AF$62,""))))</f>
        <v/>
      </c>
      <c r="E364" s="38" t="str">
        <f>IF(AND($K364="Y",$G364&lt;&gt;"UNYIL",$F364&lt;DATABASE!$O$8),"2x D11",IF(AND($K364="Y",$G364&lt;&gt;"UNYIL",$F364&gt;=DATABASE!$O$8),"3x D11",""))</f>
        <v/>
      </c>
      <c r="F364" s="9" t="str">
        <f>IF('DATA ACCURATE'!N367&lt;&gt;"",'DATA ACCURATE'!N367,"")</f>
        <v/>
      </c>
      <c r="G364" t="str">
        <f>IF(F364="","",IF(F364&lt;=DATABASE!$I$8,"UNYIL",IF(F364&lt;=DATABASE!$J$8,"KECIL",IF(F364&lt;DATABASE!$K$8,"TANGGUNG",IF(F364&gt;=DATABASE!$K$8,"BESAR","")))))</f>
        <v/>
      </c>
      <c r="H364" s="16" t="str">
        <f>IF('DATA ACCURATE'!J367&lt;&gt;"",'DATA ACCURATE'!J367,"")</f>
        <v/>
      </c>
      <c r="I364" s="35" t="str">
        <f>IF(B364&lt;&gt;"",IFERROR(VLOOKUP(B364,'DATA TIMBANGAN'!G:M,7,FALSE),VLOOKUP(B364,'DATA TIMBANGAN'!G:M,7)),"")</f>
        <v/>
      </c>
      <c r="J364" s="25" t="str">
        <f>IF(H364&lt;&gt;"",IFERROR(INDEX(DATABASE!$Z$19:$Z$38,MATCH(DATEVALUE(H364),DATABASE!$AA$19:$AA$38,0)),INDEX(DATABASE!$Z$12:$Z$18,MATCH(WEEKDAY(H364,2),DATABASE!$AA$12:$AA$18,0))),"")</f>
        <v/>
      </c>
      <c r="K364" s="25" t="str">
        <f>IF('DATA ACCURATE'!V367&lt;&gt;"",'DATA ACCURATE'!V367,"")</f>
        <v/>
      </c>
      <c r="L364" s="80" t="str">
        <f>IF($H364="","",IF(OR($J364="LIBUR",AND($L363="LIBUR",$O363=$O364)),"LIBUR",IF(AND(OR($L363="LUAR JAM KERJA 1",$L363="LUAR JAM KERJA 2"),OR(OR(AND($H363=$H364,AND(OR($I364&gt;DATABASE!$J$3,$I364&lt;DATABASE!$J$6),((DATEVALUE($H364)+$I364)-(DATEVALUE($H363)+$I363))&lt;DATABASE!$J$6)),AND($H363=$H364,$O363=$O364,OR($I364&gt;DATABASE!$J$6,$I364&lt;DATABASE!$J$3))),AND(($H364-$H363)=1,OR($I364&lt;DATABASE!$I$6,((DATEVALUE($H364)+$I364)-(DATEVALUE($H363)+$I363))&lt;DATABASE!$J$6))),$A364=$A363),"LUAR JAM KERJA 2",IF(AND(OR(WEEKDAY($H364,2)=1,WEEKDAY($H364,2)=2,WEEKDAY($H364,2)=3,WEEKDAY($H364,2)=4,WEEKDAY($H364,2)=5),$I364&lt;=DATABASE!$J$3,$I364&gt;=DATABASE!$I$3),"JAM KERJA",IF(AND(WEEKDAY($H364,2)=6,$I364&lt;=DATABASE!$J$4,$I364&gt;=DATABASE!$I$4),"JAM KERJA","LUAR JAM KERJA 1")))))</f>
        <v/>
      </c>
      <c r="M364" s="33" t="str">
        <f>IF('DATA ACCURATE'!T367&lt;&gt;"",IF('DATA ACCURATE'!T367&gt;100,'DATA ACCURATE'!T367/10,'DATA ACCURATE'!T367),"")</f>
        <v/>
      </c>
      <c r="N364" t="str">
        <f>IF(M364="","",IF(M364&lt;=DATABASE!$I$9,"LOKAL",IF(M364&lt;DATABASE!$J$9,"LUAR KOTA 1",IF($M364&gt;=DATABASE!$J$9,"LUAR KOTA 2",""))))</f>
        <v/>
      </c>
      <c r="O364" s="38" t="str">
        <f>IF('DATA ACCURATE'!L367&lt;&gt;"",'DATA ACCURATE'!L367,"")</f>
        <v/>
      </c>
      <c r="Q364" s="38">
        <f t="shared" si="36"/>
        <v>0</v>
      </c>
      <c r="R364" s="38">
        <f t="shared" si="36"/>
        <v>0</v>
      </c>
      <c r="S364" s="38">
        <f t="shared" si="36"/>
        <v>0</v>
      </c>
      <c r="T364" s="38">
        <f t="shared" si="34"/>
        <v>0</v>
      </c>
      <c r="U364" s="38">
        <f t="shared" si="37"/>
        <v>0</v>
      </c>
      <c r="V364" s="38">
        <f t="shared" si="37"/>
        <v>0</v>
      </c>
      <c r="W364" s="38">
        <f t="shared" si="37"/>
        <v>0</v>
      </c>
      <c r="X364" s="38">
        <f t="shared" si="38"/>
        <v>0</v>
      </c>
      <c r="Y364" s="38">
        <f t="shared" si="38"/>
        <v>0</v>
      </c>
      <c r="Z364" s="38">
        <f t="shared" si="38"/>
        <v>0</v>
      </c>
      <c r="AA364" s="38">
        <f t="shared" si="35"/>
        <v>0</v>
      </c>
      <c r="AB364" s="38">
        <f t="shared" si="39"/>
        <v>0</v>
      </c>
      <c r="AC364" s="38">
        <f t="shared" si="40"/>
        <v>0</v>
      </c>
      <c r="AD364" s="38" t="str">
        <f t="shared" si="41"/>
        <v>000000000000</v>
      </c>
    </row>
    <row r="365" spans="1:30">
      <c r="A365" s="9" t="str">
        <f>IF('DATA ACCURATE'!A368&lt;&gt;"",'DATA ACCURATE'!A368,"")</f>
        <v/>
      </c>
      <c r="B365" s="9" t="str">
        <f>IF('DATA ACCURATE'!D368&lt;&gt;"",'DATA ACCURATE'!D368,"")</f>
        <v/>
      </c>
      <c r="C365" s="38" t="str">
        <f>IF($AD365="000000000000","",INDEX(DATABASE!$W$12:$W$71,MATCH($AD365,DATABASE!$V$12:$V$71,0)))</f>
        <v/>
      </c>
      <c r="D365" s="34" t="str">
        <f>IF(C365="","",IF(E365="",INDEX(DATABASE!$AF$13:$AF$62,MATCH($C365,DATABASE!$AC$13:$AC$62,0)),IF(E365="2x D11",INDEX(DATABASE!$AF$13:$AF$62,MATCH($C365,DATABASE!$AC$13:$AC$62,0))+2*DATABASE!$AF$62,IF(E365="3x D11",INDEX(DATABASE!$AF$13:$AF$62,MATCH($C365,DATABASE!$AC$13:$AC$62,0))+3*DATABASE!$AF$62,""))))</f>
        <v/>
      </c>
      <c r="E365" s="38" t="str">
        <f>IF(AND($K365="Y",$G365&lt;&gt;"UNYIL",$F365&lt;DATABASE!$O$8),"2x D11",IF(AND($K365="Y",$G365&lt;&gt;"UNYIL",$F365&gt;=DATABASE!$O$8),"3x D11",""))</f>
        <v/>
      </c>
      <c r="F365" s="9" t="str">
        <f>IF('DATA ACCURATE'!N368&lt;&gt;"",'DATA ACCURATE'!N368,"")</f>
        <v/>
      </c>
      <c r="G365" t="str">
        <f>IF(F365="","",IF(F365&lt;=DATABASE!$I$8,"UNYIL",IF(F365&lt;=DATABASE!$J$8,"KECIL",IF(F365&lt;DATABASE!$K$8,"TANGGUNG",IF(F365&gt;=DATABASE!$K$8,"BESAR","")))))</f>
        <v/>
      </c>
      <c r="H365" s="16" t="str">
        <f>IF('DATA ACCURATE'!J368&lt;&gt;"",'DATA ACCURATE'!J368,"")</f>
        <v/>
      </c>
      <c r="I365" s="35" t="str">
        <f>IF(B365&lt;&gt;"",IFERROR(VLOOKUP(B365,'DATA TIMBANGAN'!G:M,7,FALSE),VLOOKUP(B365,'DATA TIMBANGAN'!G:M,7)),"")</f>
        <v/>
      </c>
      <c r="J365" s="25" t="str">
        <f>IF(H365&lt;&gt;"",IFERROR(INDEX(DATABASE!$Z$19:$Z$38,MATCH(DATEVALUE(H365),DATABASE!$AA$19:$AA$38,0)),INDEX(DATABASE!$Z$12:$Z$18,MATCH(WEEKDAY(H365,2),DATABASE!$AA$12:$AA$18,0))),"")</f>
        <v/>
      </c>
      <c r="K365" s="25" t="str">
        <f>IF('DATA ACCURATE'!V368&lt;&gt;"",'DATA ACCURATE'!V368,"")</f>
        <v/>
      </c>
      <c r="L365" s="80" t="str">
        <f>IF($H365="","",IF(OR($J365="LIBUR",AND($L364="LIBUR",$O364=$O365)),"LIBUR",IF(AND(OR($L364="LUAR JAM KERJA 1",$L364="LUAR JAM KERJA 2"),OR(OR(AND($H364=$H365,AND(OR($I365&gt;DATABASE!$J$3,$I365&lt;DATABASE!$J$6),((DATEVALUE($H365)+$I365)-(DATEVALUE($H364)+$I364))&lt;DATABASE!$J$6)),AND($H364=$H365,$O364=$O365,OR($I365&gt;DATABASE!$J$6,$I365&lt;DATABASE!$J$3))),AND(($H365-$H364)=1,OR($I365&lt;DATABASE!$I$6,((DATEVALUE($H365)+$I365)-(DATEVALUE($H364)+$I364))&lt;DATABASE!$J$6))),$A365=$A364),"LUAR JAM KERJA 2",IF(AND(OR(WEEKDAY($H365,2)=1,WEEKDAY($H365,2)=2,WEEKDAY($H365,2)=3,WEEKDAY($H365,2)=4,WEEKDAY($H365,2)=5),$I365&lt;=DATABASE!$J$3,$I365&gt;=DATABASE!$I$3),"JAM KERJA",IF(AND(WEEKDAY($H365,2)=6,$I365&lt;=DATABASE!$J$4,$I365&gt;=DATABASE!$I$4),"JAM KERJA","LUAR JAM KERJA 1")))))</f>
        <v/>
      </c>
      <c r="M365" s="33" t="str">
        <f>IF('DATA ACCURATE'!T368&lt;&gt;"",IF('DATA ACCURATE'!T368&gt;100,'DATA ACCURATE'!T368/10,'DATA ACCURATE'!T368),"")</f>
        <v/>
      </c>
      <c r="N365" t="str">
        <f>IF(M365="","",IF(M365&lt;=DATABASE!$I$9,"LOKAL",IF(M365&lt;DATABASE!$J$9,"LUAR KOTA 1",IF($M365&gt;=DATABASE!$J$9,"LUAR KOTA 2",""))))</f>
        <v/>
      </c>
      <c r="O365" s="38" t="str">
        <f>IF('DATA ACCURATE'!L368&lt;&gt;"",'DATA ACCURATE'!L368,"")</f>
        <v/>
      </c>
      <c r="Q365" s="38">
        <f t="shared" si="36"/>
        <v>0</v>
      </c>
      <c r="R365" s="38">
        <f t="shared" si="36"/>
        <v>0</v>
      </c>
      <c r="S365" s="38">
        <f t="shared" si="36"/>
        <v>0</v>
      </c>
      <c r="T365" s="38">
        <f t="shared" si="34"/>
        <v>0</v>
      </c>
      <c r="U365" s="38">
        <f t="shared" si="37"/>
        <v>0</v>
      </c>
      <c r="V365" s="38">
        <f t="shared" si="37"/>
        <v>0</v>
      </c>
      <c r="W365" s="38">
        <f t="shared" si="37"/>
        <v>0</v>
      </c>
      <c r="X365" s="38">
        <f t="shared" si="38"/>
        <v>0</v>
      </c>
      <c r="Y365" s="38">
        <f t="shared" si="38"/>
        <v>0</v>
      </c>
      <c r="Z365" s="38">
        <f t="shared" si="38"/>
        <v>0</v>
      </c>
      <c r="AA365" s="38">
        <f t="shared" si="35"/>
        <v>0</v>
      </c>
      <c r="AB365" s="38">
        <f t="shared" si="39"/>
        <v>0</v>
      </c>
      <c r="AC365" s="38">
        <f t="shared" si="40"/>
        <v>0</v>
      </c>
      <c r="AD365" s="38" t="str">
        <f t="shared" si="41"/>
        <v>000000000000</v>
      </c>
    </row>
    <row r="366" spans="1:30">
      <c r="A366" s="9" t="str">
        <f>IF('DATA ACCURATE'!A369&lt;&gt;"",'DATA ACCURATE'!A369,"")</f>
        <v/>
      </c>
      <c r="B366" s="9" t="str">
        <f>IF('DATA ACCURATE'!D369&lt;&gt;"",'DATA ACCURATE'!D369,"")</f>
        <v/>
      </c>
      <c r="C366" s="38" t="str">
        <f>IF($AD366="000000000000","",INDEX(DATABASE!$W$12:$W$71,MATCH($AD366,DATABASE!$V$12:$V$71,0)))</f>
        <v/>
      </c>
      <c r="D366" s="34" t="str">
        <f>IF(C366="","",IF(E366="",INDEX(DATABASE!$AF$13:$AF$62,MATCH($C366,DATABASE!$AC$13:$AC$62,0)),IF(E366="2x D11",INDEX(DATABASE!$AF$13:$AF$62,MATCH($C366,DATABASE!$AC$13:$AC$62,0))+2*DATABASE!$AF$62,IF(E366="3x D11",INDEX(DATABASE!$AF$13:$AF$62,MATCH($C366,DATABASE!$AC$13:$AC$62,0))+3*DATABASE!$AF$62,""))))</f>
        <v/>
      </c>
      <c r="E366" s="38" t="str">
        <f>IF(AND($K366="Y",$G366&lt;&gt;"UNYIL",$F366&lt;DATABASE!$O$8),"2x D11",IF(AND($K366="Y",$G366&lt;&gt;"UNYIL",$F366&gt;=DATABASE!$O$8),"3x D11",""))</f>
        <v/>
      </c>
      <c r="F366" s="9" t="str">
        <f>IF('DATA ACCURATE'!N369&lt;&gt;"",'DATA ACCURATE'!N369,"")</f>
        <v/>
      </c>
      <c r="G366" t="str">
        <f>IF(F366="","",IF(F366&lt;=DATABASE!$I$8,"UNYIL",IF(F366&lt;=DATABASE!$J$8,"KECIL",IF(F366&lt;DATABASE!$K$8,"TANGGUNG",IF(F366&gt;=DATABASE!$K$8,"BESAR","")))))</f>
        <v/>
      </c>
      <c r="H366" s="16" t="str">
        <f>IF('DATA ACCURATE'!J369&lt;&gt;"",'DATA ACCURATE'!J369,"")</f>
        <v/>
      </c>
      <c r="I366" s="35" t="str">
        <f>IF(B366&lt;&gt;"",IFERROR(VLOOKUP(B366,'DATA TIMBANGAN'!G:M,7,FALSE),VLOOKUP(B366,'DATA TIMBANGAN'!G:M,7)),"")</f>
        <v/>
      </c>
      <c r="J366" s="25" t="str">
        <f>IF(H366&lt;&gt;"",IFERROR(INDEX(DATABASE!$Z$19:$Z$38,MATCH(DATEVALUE(H366),DATABASE!$AA$19:$AA$38,0)),INDEX(DATABASE!$Z$12:$Z$18,MATCH(WEEKDAY(H366,2),DATABASE!$AA$12:$AA$18,0))),"")</f>
        <v/>
      </c>
      <c r="K366" s="25" t="str">
        <f>IF('DATA ACCURATE'!V369&lt;&gt;"",'DATA ACCURATE'!V369,"")</f>
        <v/>
      </c>
      <c r="L366" s="80" t="str">
        <f>IF($H366="","",IF(OR($J366="LIBUR",AND($L365="LIBUR",$O365=$O366)),"LIBUR",IF(AND(OR($L365="LUAR JAM KERJA 1",$L365="LUAR JAM KERJA 2"),OR(OR(AND($H365=$H366,AND(OR($I366&gt;DATABASE!$J$3,$I366&lt;DATABASE!$J$6),((DATEVALUE($H366)+$I366)-(DATEVALUE($H365)+$I365))&lt;DATABASE!$J$6)),AND($H365=$H366,$O365=$O366,OR($I366&gt;DATABASE!$J$6,$I366&lt;DATABASE!$J$3))),AND(($H366-$H365)=1,OR($I366&lt;DATABASE!$I$6,((DATEVALUE($H366)+$I366)-(DATEVALUE($H365)+$I365))&lt;DATABASE!$J$6))),$A366=$A365),"LUAR JAM KERJA 2",IF(AND(OR(WEEKDAY($H366,2)=1,WEEKDAY($H366,2)=2,WEEKDAY($H366,2)=3,WEEKDAY($H366,2)=4,WEEKDAY($H366,2)=5),$I366&lt;=DATABASE!$J$3,$I366&gt;=DATABASE!$I$3),"JAM KERJA",IF(AND(WEEKDAY($H366,2)=6,$I366&lt;=DATABASE!$J$4,$I366&gt;=DATABASE!$I$4),"JAM KERJA","LUAR JAM KERJA 1")))))</f>
        <v/>
      </c>
      <c r="M366" s="33" t="str">
        <f>IF('DATA ACCURATE'!T369&lt;&gt;"",IF('DATA ACCURATE'!T369&gt;100,'DATA ACCURATE'!T369/10,'DATA ACCURATE'!T369),"")</f>
        <v/>
      </c>
      <c r="N366" t="str">
        <f>IF(M366="","",IF(M366&lt;=DATABASE!$I$9,"LOKAL",IF(M366&lt;DATABASE!$J$9,"LUAR KOTA 1",IF($M366&gt;=DATABASE!$J$9,"LUAR KOTA 2",""))))</f>
        <v/>
      </c>
      <c r="O366" s="38" t="str">
        <f>IF('DATA ACCURATE'!L369&lt;&gt;"",'DATA ACCURATE'!L369,"")</f>
        <v/>
      </c>
      <c r="Q366" s="38">
        <f t="shared" si="36"/>
        <v>0</v>
      </c>
      <c r="R366" s="38">
        <f t="shared" si="36"/>
        <v>0</v>
      </c>
      <c r="S366" s="38">
        <f t="shared" si="36"/>
        <v>0</v>
      </c>
      <c r="T366" s="38">
        <f t="shared" si="34"/>
        <v>0</v>
      </c>
      <c r="U366" s="38">
        <f t="shared" si="37"/>
        <v>0</v>
      </c>
      <c r="V366" s="38">
        <f t="shared" si="37"/>
        <v>0</v>
      </c>
      <c r="W366" s="38">
        <f t="shared" si="37"/>
        <v>0</v>
      </c>
      <c r="X366" s="38">
        <f t="shared" si="38"/>
        <v>0</v>
      </c>
      <c r="Y366" s="38">
        <f t="shared" si="38"/>
        <v>0</v>
      </c>
      <c r="Z366" s="38">
        <f t="shared" si="38"/>
        <v>0</v>
      </c>
      <c r="AA366" s="38">
        <f t="shared" si="35"/>
        <v>0</v>
      </c>
      <c r="AB366" s="38">
        <f t="shared" si="39"/>
        <v>0</v>
      </c>
      <c r="AC366" s="38">
        <f t="shared" si="40"/>
        <v>0</v>
      </c>
      <c r="AD366" s="38" t="str">
        <f t="shared" si="41"/>
        <v>000000000000</v>
      </c>
    </row>
    <row r="367" spans="1:30">
      <c r="A367" s="9" t="str">
        <f>IF('DATA ACCURATE'!A370&lt;&gt;"",'DATA ACCURATE'!A370,"")</f>
        <v/>
      </c>
      <c r="B367" s="9" t="str">
        <f>IF('DATA ACCURATE'!D370&lt;&gt;"",'DATA ACCURATE'!D370,"")</f>
        <v/>
      </c>
      <c r="C367" s="38" t="str">
        <f>IF($AD367="000000000000","",INDEX(DATABASE!$W$12:$W$71,MATCH($AD367,DATABASE!$V$12:$V$71,0)))</f>
        <v/>
      </c>
      <c r="D367" s="34" t="str">
        <f>IF(C367="","",IF(E367="",INDEX(DATABASE!$AF$13:$AF$62,MATCH($C367,DATABASE!$AC$13:$AC$62,0)),IF(E367="2x D11",INDEX(DATABASE!$AF$13:$AF$62,MATCH($C367,DATABASE!$AC$13:$AC$62,0))+2*DATABASE!$AF$62,IF(E367="3x D11",INDEX(DATABASE!$AF$13:$AF$62,MATCH($C367,DATABASE!$AC$13:$AC$62,0))+3*DATABASE!$AF$62,""))))</f>
        <v/>
      </c>
      <c r="E367" s="38" t="str">
        <f>IF(AND($K367="Y",$G367&lt;&gt;"UNYIL",$F367&lt;DATABASE!$O$8),"2x D11",IF(AND($K367="Y",$G367&lt;&gt;"UNYIL",$F367&gt;=DATABASE!$O$8),"3x D11",""))</f>
        <v/>
      </c>
      <c r="F367" s="9" t="str">
        <f>IF('DATA ACCURATE'!N370&lt;&gt;"",'DATA ACCURATE'!N370,"")</f>
        <v/>
      </c>
      <c r="G367" t="str">
        <f>IF(F367="","",IF(F367&lt;=DATABASE!$I$8,"UNYIL",IF(F367&lt;=DATABASE!$J$8,"KECIL",IF(F367&lt;DATABASE!$K$8,"TANGGUNG",IF(F367&gt;=DATABASE!$K$8,"BESAR","")))))</f>
        <v/>
      </c>
      <c r="H367" s="16" t="str">
        <f>IF('DATA ACCURATE'!J370&lt;&gt;"",'DATA ACCURATE'!J370,"")</f>
        <v/>
      </c>
      <c r="I367" s="35" t="str">
        <f>IF(B367&lt;&gt;"",IFERROR(VLOOKUP(B367,'DATA TIMBANGAN'!G:M,7,FALSE),VLOOKUP(B367,'DATA TIMBANGAN'!G:M,7)),"")</f>
        <v/>
      </c>
      <c r="J367" s="25" t="str">
        <f>IF(H367&lt;&gt;"",IFERROR(INDEX(DATABASE!$Z$19:$Z$38,MATCH(DATEVALUE(H367),DATABASE!$AA$19:$AA$38,0)),INDEX(DATABASE!$Z$12:$Z$18,MATCH(WEEKDAY(H367,2),DATABASE!$AA$12:$AA$18,0))),"")</f>
        <v/>
      </c>
      <c r="K367" s="25" t="str">
        <f>IF('DATA ACCURATE'!V370&lt;&gt;"",'DATA ACCURATE'!V370,"")</f>
        <v/>
      </c>
      <c r="L367" s="80" t="str">
        <f>IF($H367="","",IF(OR($J367="LIBUR",AND($L366="LIBUR",$O366=$O367)),"LIBUR",IF(AND(OR($L366="LUAR JAM KERJA 1",$L366="LUAR JAM KERJA 2"),OR(OR(AND($H366=$H367,AND(OR($I367&gt;DATABASE!$J$3,$I367&lt;DATABASE!$J$6),((DATEVALUE($H367)+$I367)-(DATEVALUE($H366)+$I366))&lt;DATABASE!$J$6)),AND($H366=$H367,$O366=$O367,OR($I367&gt;DATABASE!$J$6,$I367&lt;DATABASE!$J$3))),AND(($H367-$H366)=1,OR($I367&lt;DATABASE!$I$6,((DATEVALUE($H367)+$I367)-(DATEVALUE($H366)+$I366))&lt;DATABASE!$J$6))),$A367=$A366),"LUAR JAM KERJA 2",IF(AND(OR(WEEKDAY($H367,2)=1,WEEKDAY($H367,2)=2,WEEKDAY($H367,2)=3,WEEKDAY($H367,2)=4,WEEKDAY($H367,2)=5),$I367&lt;=DATABASE!$J$3,$I367&gt;=DATABASE!$I$3),"JAM KERJA",IF(AND(WEEKDAY($H367,2)=6,$I367&lt;=DATABASE!$J$4,$I367&gt;=DATABASE!$I$4),"JAM KERJA","LUAR JAM KERJA 1")))))</f>
        <v/>
      </c>
      <c r="M367" s="33" t="str">
        <f>IF('DATA ACCURATE'!T370&lt;&gt;"",IF('DATA ACCURATE'!T370&gt;100,'DATA ACCURATE'!T370/10,'DATA ACCURATE'!T370),"")</f>
        <v/>
      </c>
      <c r="N367" t="str">
        <f>IF(M367="","",IF(M367&lt;=DATABASE!$I$9,"LOKAL",IF(M367&lt;DATABASE!$J$9,"LUAR KOTA 1",IF($M367&gt;=DATABASE!$J$9,"LUAR KOTA 2",""))))</f>
        <v/>
      </c>
      <c r="O367" s="38" t="str">
        <f>IF('DATA ACCURATE'!L370&lt;&gt;"",'DATA ACCURATE'!L370,"")</f>
        <v/>
      </c>
      <c r="Q367" s="38">
        <f t="shared" si="36"/>
        <v>0</v>
      </c>
      <c r="R367" s="38">
        <f t="shared" si="36"/>
        <v>0</v>
      </c>
      <c r="S367" s="38">
        <f t="shared" si="36"/>
        <v>0</v>
      </c>
      <c r="T367" s="38">
        <f t="shared" si="34"/>
        <v>0</v>
      </c>
      <c r="U367" s="38">
        <f t="shared" si="37"/>
        <v>0</v>
      </c>
      <c r="V367" s="38">
        <f t="shared" si="37"/>
        <v>0</v>
      </c>
      <c r="W367" s="38">
        <f t="shared" si="37"/>
        <v>0</v>
      </c>
      <c r="X367" s="38">
        <f t="shared" si="38"/>
        <v>0</v>
      </c>
      <c r="Y367" s="38">
        <f t="shared" si="38"/>
        <v>0</v>
      </c>
      <c r="Z367" s="38">
        <f t="shared" si="38"/>
        <v>0</v>
      </c>
      <c r="AA367" s="38">
        <f t="shared" si="35"/>
        <v>0</v>
      </c>
      <c r="AB367" s="38">
        <f t="shared" si="39"/>
        <v>0</v>
      </c>
      <c r="AC367" s="38">
        <f t="shared" si="40"/>
        <v>0</v>
      </c>
      <c r="AD367" s="38" t="str">
        <f t="shared" si="41"/>
        <v>000000000000</v>
      </c>
    </row>
    <row r="368" spans="1:30">
      <c r="A368" s="9" t="str">
        <f>IF('DATA ACCURATE'!A371&lt;&gt;"",'DATA ACCURATE'!A371,"")</f>
        <v/>
      </c>
      <c r="B368" s="9" t="str">
        <f>IF('DATA ACCURATE'!D371&lt;&gt;"",'DATA ACCURATE'!D371,"")</f>
        <v/>
      </c>
      <c r="C368" s="38" t="str">
        <f>IF($AD368="000000000000","",INDEX(DATABASE!$W$12:$W$71,MATCH($AD368,DATABASE!$V$12:$V$71,0)))</f>
        <v/>
      </c>
      <c r="D368" s="34" t="str">
        <f>IF(C368="","",IF(E368="",INDEX(DATABASE!$AF$13:$AF$62,MATCH($C368,DATABASE!$AC$13:$AC$62,0)),IF(E368="2x D11",INDEX(DATABASE!$AF$13:$AF$62,MATCH($C368,DATABASE!$AC$13:$AC$62,0))+2*DATABASE!$AF$62,IF(E368="3x D11",INDEX(DATABASE!$AF$13:$AF$62,MATCH($C368,DATABASE!$AC$13:$AC$62,0))+3*DATABASE!$AF$62,""))))</f>
        <v/>
      </c>
      <c r="E368" s="38" t="str">
        <f>IF(AND($K368="Y",$G368&lt;&gt;"UNYIL",$F368&lt;DATABASE!$O$8),"2x D11",IF(AND($K368="Y",$G368&lt;&gt;"UNYIL",$F368&gt;=DATABASE!$O$8),"3x D11",""))</f>
        <v/>
      </c>
      <c r="F368" s="9" t="str">
        <f>IF('DATA ACCURATE'!N371&lt;&gt;"",'DATA ACCURATE'!N371,"")</f>
        <v/>
      </c>
      <c r="G368" t="str">
        <f>IF(F368="","",IF(F368&lt;=DATABASE!$I$8,"UNYIL",IF(F368&lt;=DATABASE!$J$8,"KECIL",IF(F368&lt;DATABASE!$K$8,"TANGGUNG",IF(F368&gt;=DATABASE!$K$8,"BESAR","")))))</f>
        <v/>
      </c>
      <c r="H368" s="16" t="str">
        <f>IF('DATA ACCURATE'!J371&lt;&gt;"",'DATA ACCURATE'!J371,"")</f>
        <v/>
      </c>
      <c r="I368" s="35" t="str">
        <f>IF(B368&lt;&gt;"",IFERROR(VLOOKUP(B368,'DATA TIMBANGAN'!G:M,7,FALSE),VLOOKUP(B368,'DATA TIMBANGAN'!G:M,7)),"")</f>
        <v/>
      </c>
      <c r="J368" s="25" t="str">
        <f>IF(H368&lt;&gt;"",IFERROR(INDEX(DATABASE!$Z$19:$Z$38,MATCH(DATEVALUE(H368),DATABASE!$AA$19:$AA$38,0)),INDEX(DATABASE!$Z$12:$Z$18,MATCH(WEEKDAY(H368,2),DATABASE!$AA$12:$AA$18,0))),"")</f>
        <v/>
      </c>
      <c r="K368" s="25" t="str">
        <f>IF('DATA ACCURATE'!V371&lt;&gt;"",'DATA ACCURATE'!V371,"")</f>
        <v/>
      </c>
      <c r="L368" s="80" t="str">
        <f>IF($H368="","",IF(OR($J368="LIBUR",AND($L367="LIBUR",$O367=$O368)),"LIBUR",IF(AND(OR($L367="LUAR JAM KERJA 1",$L367="LUAR JAM KERJA 2"),OR(OR(AND($H367=$H368,AND(OR($I368&gt;DATABASE!$J$3,$I368&lt;DATABASE!$J$6),((DATEVALUE($H368)+$I368)-(DATEVALUE($H367)+$I367))&lt;DATABASE!$J$6)),AND($H367=$H368,$O367=$O368,OR($I368&gt;DATABASE!$J$6,$I368&lt;DATABASE!$J$3))),AND(($H368-$H367)=1,OR($I368&lt;DATABASE!$I$6,((DATEVALUE($H368)+$I368)-(DATEVALUE($H367)+$I367))&lt;DATABASE!$J$6))),$A368=$A367),"LUAR JAM KERJA 2",IF(AND(OR(WEEKDAY($H368,2)=1,WEEKDAY($H368,2)=2,WEEKDAY($H368,2)=3,WEEKDAY($H368,2)=4,WEEKDAY($H368,2)=5),$I368&lt;=DATABASE!$J$3,$I368&gt;=DATABASE!$I$3),"JAM KERJA",IF(AND(WEEKDAY($H368,2)=6,$I368&lt;=DATABASE!$J$4,$I368&gt;=DATABASE!$I$4),"JAM KERJA","LUAR JAM KERJA 1")))))</f>
        <v/>
      </c>
      <c r="M368" s="33" t="str">
        <f>IF('DATA ACCURATE'!T371&lt;&gt;"",IF('DATA ACCURATE'!T371&gt;100,'DATA ACCURATE'!T371/10,'DATA ACCURATE'!T371),"")</f>
        <v/>
      </c>
      <c r="N368" t="str">
        <f>IF(M368="","",IF(M368&lt;=DATABASE!$I$9,"LOKAL",IF(M368&lt;DATABASE!$J$9,"LUAR KOTA 1",IF($M368&gt;=DATABASE!$J$9,"LUAR KOTA 2",""))))</f>
        <v/>
      </c>
      <c r="O368" s="38" t="str">
        <f>IF('DATA ACCURATE'!L371&lt;&gt;"",'DATA ACCURATE'!L371,"")</f>
        <v/>
      </c>
      <c r="Q368" s="38">
        <f t="shared" si="36"/>
        <v>0</v>
      </c>
      <c r="R368" s="38">
        <f t="shared" si="36"/>
        <v>0</v>
      </c>
      <c r="S368" s="38">
        <f t="shared" si="36"/>
        <v>0</v>
      </c>
      <c r="T368" s="38">
        <f t="shared" si="34"/>
        <v>0</v>
      </c>
      <c r="U368" s="38">
        <f t="shared" si="37"/>
        <v>0</v>
      </c>
      <c r="V368" s="38">
        <f t="shared" si="37"/>
        <v>0</v>
      </c>
      <c r="W368" s="38">
        <f t="shared" si="37"/>
        <v>0</v>
      </c>
      <c r="X368" s="38">
        <f t="shared" si="38"/>
        <v>0</v>
      </c>
      <c r="Y368" s="38">
        <f t="shared" si="38"/>
        <v>0</v>
      </c>
      <c r="Z368" s="38">
        <f t="shared" si="38"/>
        <v>0</v>
      </c>
      <c r="AA368" s="38">
        <f t="shared" si="35"/>
        <v>0</v>
      </c>
      <c r="AB368" s="38">
        <f t="shared" si="39"/>
        <v>0</v>
      </c>
      <c r="AC368" s="38">
        <f t="shared" si="40"/>
        <v>0</v>
      </c>
      <c r="AD368" s="38" t="str">
        <f t="shared" si="41"/>
        <v>000000000000</v>
      </c>
    </row>
    <row r="369" spans="1:30">
      <c r="A369" s="9" t="str">
        <f>IF('DATA ACCURATE'!A372&lt;&gt;"",'DATA ACCURATE'!A372,"")</f>
        <v/>
      </c>
      <c r="B369" s="9" t="str">
        <f>IF('DATA ACCURATE'!D372&lt;&gt;"",'DATA ACCURATE'!D372,"")</f>
        <v/>
      </c>
      <c r="C369" s="38" t="str">
        <f>IF($AD369="000000000000","",INDEX(DATABASE!$W$12:$W$71,MATCH($AD369,DATABASE!$V$12:$V$71,0)))</f>
        <v/>
      </c>
      <c r="D369" s="34" t="str">
        <f>IF(C369="","",IF(E369="",INDEX(DATABASE!$AF$13:$AF$62,MATCH($C369,DATABASE!$AC$13:$AC$62,0)),IF(E369="2x D11",INDEX(DATABASE!$AF$13:$AF$62,MATCH($C369,DATABASE!$AC$13:$AC$62,0))+2*DATABASE!$AF$62,IF(E369="3x D11",INDEX(DATABASE!$AF$13:$AF$62,MATCH($C369,DATABASE!$AC$13:$AC$62,0))+3*DATABASE!$AF$62,""))))</f>
        <v/>
      </c>
      <c r="E369" s="38" t="str">
        <f>IF(AND($K369="Y",$G369&lt;&gt;"UNYIL",$F369&lt;DATABASE!$O$8),"2x D11",IF(AND($K369="Y",$G369&lt;&gt;"UNYIL",$F369&gt;=DATABASE!$O$8),"3x D11",""))</f>
        <v/>
      </c>
      <c r="F369" s="9" t="str">
        <f>IF('DATA ACCURATE'!N372&lt;&gt;"",'DATA ACCURATE'!N372,"")</f>
        <v/>
      </c>
      <c r="G369" t="str">
        <f>IF(F369="","",IF(F369&lt;=DATABASE!$I$8,"UNYIL",IF(F369&lt;=DATABASE!$J$8,"KECIL",IF(F369&lt;DATABASE!$K$8,"TANGGUNG",IF(F369&gt;=DATABASE!$K$8,"BESAR","")))))</f>
        <v/>
      </c>
      <c r="H369" s="16" t="str">
        <f>IF('DATA ACCURATE'!J372&lt;&gt;"",'DATA ACCURATE'!J372,"")</f>
        <v/>
      </c>
      <c r="I369" s="35" t="str">
        <f>IF(B369&lt;&gt;"",IFERROR(VLOOKUP(B369,'DATA TIMBANGAN'!G:M,7,FALSE),VLOOKUP(B369,'DATA TIMBANGAN'!G:M,7)),"")</f>
        <v/>
      </c>
      <c r="J369" s="25" t="str">
        <f>IF(H369&lt;&gt;"",IFERROR(INDEX(DATABASE!$Z$19:$Z$38,MATCH(DATEVALUE(H369),DATABASE!$AA$19:$AA$38,0)),INDEX(DATABASE!$Z$12:$Z$18,MATCH(WEEKDAY(H369,2),DATABASE!$AA$12:$AA$18,0))),"")</f>
        <v/>
      </c>
      <c r="K369" s="25" t="str">
        <f>IF('DATA ACCURATE'!V372&lt;&gt;"",'DATA ACCURATE'!V372,"")</f>
        <v/>
      </c>
      <c r="L369" s="80" t="str">
        <f>IF($H369="","",IF(OR($J369="LIBUR",AND($L368="LIBUR",$O368=$O369)),"LIBUR",IF(AND(OR($L368="LUAR JAM KERJA 1",$L368="LUAR JAM KERJA 2"),OR(OR(AND($H368=$H369,AND(OR($I369&gt;DATABASE!$J$3,$I369&lt;DATABASE!$J$6),((DATEVALUE($H369)+$I369)-(DATEVALUE($H368)+$I368))&lt;DATABASE!$J$6)),AND($H368=$H369,$O368=$O369,OR($I369&gt;DATABASE!$J$6,$I369&lt;DATABASE!$J$3))),AND(($H369-$H368)=1,OR($I369&lt;DATABASE!$I$6,((DATEVALUE($H369)+$I369)-(DATEVALUE($H368)+$I368))&lt;DATABASE!$J$6))),$A369=$A368),"LUAR JAM KERJA 2",IF(AND(OR(WEEKDAY($H369,2)=1,WEEKDAY($H369,2)=2,WEEKDAY($H369,2)=3,WEEKDAY($H369,2)=4,WEEKDAY($H369,2)=5),$I369&lt;=DATABASE!$J$3,$I369&gt;=DATABASE!$I$3),"JAM KERJA",IF(AND(WEEKDAY($H369,2)=6,$I369&lt;=DATABASE!$J$4,$I369&gt;=DATABASE!$I$4),"JAM KERJA","LUAR JAM KERJA 1")))))</f>
        <v/>
      </c>
      <c r="M369" s="33" t="str">
        <f>IF('DATA ACCURATE'!T372&lt;&gt;"",IF('DATA ACCURATE'!T372&gt;100,'DATA ACCURATE'!T372/10,'DATA ACCURATE'!T372),"")</f>
        <v/>
      </c>
      <c r="N369" t="str">
        <f>IF(M369="","",IF(M369&lt;=DATABASE!$I$9,"LOKAL",IF(M369&lt;DATABASE!$J$9,"LUAR KOTA 1",IF($M369&gt;=DATABASE!$J$9,"LUAR KOTA 2",""))))</f>
        <v/>
      </c>
      <c r="O369" s="38" t="str">
        <f>IF('DATA ACCURATE'!L372&lt;&gt;"",'DATA ACCURATE'!L372,"")</f>
        <v/>
      </c>
      <c r="Q369" s="38">
        <f t="shared" si="36"/>
        <v>0</v>
      </c>
      <c r="R369" s="38">
        <f t="shared" si="36"/>
        <v>0</v>
      </c>
      <c r="S369" s="38">
        <f t="shared" si="36"/>
        <v>0</v>
      </c>
      <c r="T369" s="38">
        <f t="shared" si="34"/>
        <v>0</v>
      </c>
      <c r="U369" s="38">
        <f t="shared" si="37"/>
        <v>0</v>
      </c>
      <c r="V369" s="38">
        <f t="shared" si="37"/>
        <v>0</v>
      </c>
      <c r="W369" s="38">
        <f t="shared" si="37"/>
        <v>0</v>
      </c>
      <c r="X369" s="38">
        <f t="shared" si="38"/>
        <v>0</v>
      </c>
      <c r="Y369" s="38">
        <f t="shared" si="38"/>
        <v>0</v>
      </c>
      <c r="Z369" s="38">
        <f t="shared" si="38"/>
        <v>0</v>
      </c>
      <c r="AA369" s="38">
        <f t="shared" si="35"/>
        <v>0</v>
      </c>
      <c r="AB369" s="38">
        <f t="shared" si="39"/>
        <v>0</v>
      </c>
      <c r="AC369" s="38">
        <f t="shared" si="40"/>
        <v>0</v>
      </c>
      <c r="AD369" s="38" t="str">
        <f t="shared" si="41"/>
        <v>000000000000</v>
      </c>
    </row>
    <row r="370" spans="1:30">
      <c r="A370" s="9" t="str">
        <f>IF('DATA ACCURATE'!A373&lt;&gt;"",'DATA ACCURATE'!A373,"")</f>
        <v/>
      </c>
      <c r="B370" s="9" t="str">
        <f>IF('DATA ACCURATE'!D373&lt;&gt;"",'DATA ACCURATE'!D373,"")</f>
        <v/>
      </c>
      <c r="C370" s="38" t="str">
        <f>IF($AD370="000000000000","",INDEX(DATABASE!$W$12:$W$71,MATCH($AD370,DATABASE!$V$12:$V$71,0)))</f>
        <v/>
      </c>
      <c r="D370" s="34" t="str">
        <f>IF(C370="","",IF(E370="",INDEX(DATABASE!$AF$13:$AF$62,MATCH($C370,DATABASE!$AC$13:$AC$62,0)),IF(E370="2x D11",INDEX(DATABASE!$AF$13:$AF$62,MATCH($C370,DATABASE!$AC$13:$AC$62,0))+2*DATABASE!$AF$62,IF(E370="3x D11",INDEX(DATABASE!$AF$13:$AF$62,MATCH($C370,DATABASE!$AC$13:$AC$62,0))+3*DATABASE!$AF$62,""))))</f>
        <v/>
      </c>
      <c r="E370" s="38" t="str">
        <f>IF(AND($K370="Y",$G370&lt;&gt;"UNYIL",$F370&lt;DATABASE!$O$8),"2x D11",IF(AND($K370="Y",$G370&lt;&gt;"UNYIL",$F370&gt;=DATABASE!$O$8),"3x D11",""))</f>
        <v/>
      </c>
      <c r="F370" s="9" t="str">
        <f>IF('DATA ACCURATE'!N373&lt;&gt;"",'DATA ACCURATE'!N373,"")</f>
        <v/>
      </c>
      <c r="G370" t="str">
        <f>IF(F370="","",IF(F370&lt;=DATABASE!$I$8,"UNYIL",IF(F370&lt;=DATABASE!$J$8,"KECIL",IF(F370&lt;DATABASE!$K$8,"TANGGUNG",IF(F370&gt;=DATABASE!$K$8,"BESAR","")))))</f>
        <v/>
      </c>
      <c r="H370" s="16" t="str">
        <f>IF('DATA ACCURATE'!J373&lt;&gt;"",'DATA ACCURATE'!J373,"")</f>
        <v/>
      </c>
      <c r="I370" s="35" t="str">
        <f>IF(B370&lt;&gt;"",IFERROR(VLOOKUP(B370,'DATA TIMBANGAN'!G:M,7,FALSE),VLOOKUP(B370,'DATA TIMBANGAN'!G:M,7)),"")</f>
        <v/>
      </c>
      <c r="J370" s="25" t="str">
        <f>IF(H370&lt;&gt;"",IFERROR(INDEX(DATABASE!$Z$19:$Z$38,MATCH(DATEVALUE(H370),DATABASE!$AA$19:$AA$38,0)),INDEX(DATABASE!$Z$12:$Z$18,MATCH(WEEKDAY(H370,2),DATABASE!$AA$12:$AA$18,0))),"")</f>
        <v/>
      </c>
      <c r="K370" s="25" t="str">
        <f>IF('DATA ACCURATE'!V373&lt;&gt;"",'DATA ACCURATE'!V373,"")</f>
        <v/>
      </c>
      <c r="L370" s="80" t="str">
        <f>IF($H370="","",IF(OR($J370="LIBUR",AND($L369="LIBUR",$O369=$O370)),"LIBUR",IF(AND(OR($L369="LUAR JAM KERJA 1",$L369="LUAR JAM KERJA 2"),OR(OR(AND($H369=$H370,AND(OR($I370&gt;DATABASE!$J$3,$I370&lt;DATABASE!$J$6),((DATEVALUE($H370)+$I370)-(DATEVALUE($H369)+$I369))&lt;DATABASE!$J$6)),AND($H369=$H370,$O369=$O370,OR($I370&gt;DATABASE!$J$6,$I370&lt;DATABASE!$J$3))),AND(($H370-$H369)=1,OR($I370&lt;DATABASE!$I$6,((DATEVALUE($H370)+$I370)-(DATEVALUE($H369)+$I369))&lt;DATABASE!$J$6))),$A370=$A369),"LUAR JAM KERJA 2",IF(AND(OR(WEEKDAY($H370,2)=1,WEEKDAY($H370,2)=2,WEEKDAY($H370,2)=3,WEEKDAY($H370,2)=4,WEEKDAY($H370,2)=5),$I370&lt;=DATABASE!$J$3,$I370&gt;=DATABASE!$I$3),"JAM KERJA",IF(AND(WEEKDAY($H370,2)=6,$I370&lt;=DATABASE!$J$4,$I370&gt;=DATABASE!$I$4),"JAM KERJA","LUAR JAM KERJA 1")))))</f>
        <v/>
      </c>
      <c r="M370" s="33" t="str">
        <f>IF('DATA ACCURATE'!T373&lt;&gt;"",IF('DATA ACCURATE'!T373&gt;100,'DATA ACCURATE'!T373/10,'DATA ACCURATE'!T373),"")</f>
        <v/>
      </c>
      <c r="N370" t="str">
        <f>IF(M370="","",IF(M370&lt;=DATABASE!$I$9,"LOKAL",IF(M370&lt;DATABASE!$J$9,"LUAR KOTA 1",IF($M370&gt;=DATABASE!$J$9,"LUAR KOTA 2",""))))</f>
        <v/>
      </c>
      <c r="O370" s="38" t="str">
        <f>IF('DATA ACCURATE'!L373&lt;&gt;"",'DATA ACCURATE'!L373,"")</f>
        <v/>
      </c>
      <c r="Q370" s="38">
        <f t="shared" si="36"/>
        <v>0</v>
      </c>
      <c r="R370" s="38">
        <f t="shared" si="36"/>
        <v>0</v>
      </c>
      <c r="S370" s="38">
        <f t="shared" si="36"/>
        <v>0</v>
      </c>
      <c r="T370" s="38">
        <f t="shared" si="34"/>
        <v>0</v>
      </c>
      <c r="U370" s="38">
        <f t="shared" si="37"/>
        <v>0</v>
      </c>
      <c r="V370" s="38">
        <f t="shared" si="37"/>
        <v>0</v>
      </c>
      <c r="W370" s="38">
        <f t="shared" si="37"/>
        <v>0</v>
      </c>
      <c r="X370" s="38">
        <f t="shared" si="38"/>
        <v>0</v>
      </c>
      <c r="Y370" s="38">
        <f t="shared" si="38"/>
        <v>0</v>
      </c>
      <c r="Z370" s="38">
        <f t="shared" si="38"/>
        <v>0</v>
      </c>
      <c r="AA370" s="38">
        <f t="shared" si="35"/>
        <v>0</v>
      </c>
      <c r="AB370" s="38">
        <f t="shared" si="39"/>
        <v>0</v>
      </c>
      <c r="AC370" s="38">
        <f t="shared" si="40"/>
        <v>0</v>
      </c>
      <c r="AD370" s="38" t="str">
        <f t="shared" si="41"/>
        <v>000000000000</v>
      </c>
    </row>
    <row r="371" spans="1:30">
      <c r="A371" s="9" t="str">
        <f>IF('DATA ACCURATE'!A374&lt;&gt;"",'DATA ACCURATE'!A374,"")</f>
        <v/>
      </c>
      <c r="B371" s="9" t="str">
        <f>IF('DATA ACCURATE'!D374&lt;&gt;"",'DATA ACCURATE'!D374,"")</f>
        <v/>
      </c>
      <c r="C371" s="38" t="str">
        <f>IF($AD371="000000000000","",INDEX(DATABASE!$W$12:$W$71,MATCH($AD371,DATABASE!$V$12:$V$71,0)))</f>
        <v/>
      </c>
      <c r="D371" s="34" t="str">
        <f>IF(C371="","",IF(E371="",INDEX(DATABASE!$AF$13:$AF$62,MATCH($C371,DATABASE!$AC$13:$AC$62,0)),IF(E371="2x D11",INDEX(DATABASE!$AF$13:$AF$62,MATCH($C371,DATABASE!$AC$13:$AC$62,0))+2*DATABASE!$AF$62,IF(E371="3x D11",INDEX(DATABASE!$AF$13:$AF$62,MATCH($C371,DATABASE!$AC$13:$AC$62,0))+3*DATABASE!$AF$62,""))))</f>
        <v/>
      </c>
      <c r="E371" s="38" t="str">
        <f>IF(AND($K371="Y",$G371&lt;&gt;"UNYIL",$F371&lt;DATABASE!$O$8),"2x D11",IF(AND($K371="Y",$G371&lt;&gt;"UNYIL",$F371&gt;=DATABASE!$O$8),"3x D11",""))</f>
        <v/>
      </c>
      <c r="F371" s="9" t="str">
        <f>IF('DATA ACCURATE'!N374&lt;&gt;"",'DATA ACCURATE'!N374,"")</f>
        <v/>
      </c>
      <c r="G371" t="str">
        <f>IF(F371="","",IF(F371&lt;=DATABASE!$I$8,"UNYIL",IF(F371&lt;=DATABASE!$J$8,"KECIL",IF(F371&lt;DATABASE!$K$8,"TANGGUNG",IF(F371&gt;=DATABASE!$K$8,"BESAR","")))))</f>
        <v/>
      </c>
      <c r="H371" s="16" t="str">
        <f>IF('DATA ACCURATE'!J374&lt;&gt;"",'DATA ACCURATE'!J374,"")</f>
        <v/>
      </c>
      <c r="I371" s="35" t="str">
        <f>IF(B371&lt;&gt;"",IFERROR(VLOOKUP(B371,'DATA TIMBANGAN'!G:M,7,FALSE),VLOOKUP(B371,'DATA TIMBANGAN'!G:M,7)),"")</f>
        <v/>
      </c>
      <c r="J371" s="25" t="str">
        <f>IF(H371&lt;&gt;"",IFERROR(INDEX(DATABASE!$Z$19:$Z$38,MATCH(DATEVALUE(H371),DATABASE!$AA$19:$AA$38,0)),INDEX(DATABASE!$Z$12:$Z$18,MATCH(WEEKDAY(H371,2),DATABASE!$AA$12:$AA$18,0))),"")</f>
        <v/>
      </c>
      <c r="K371" s="25" t="str">
        <f>IF('DATA ACCURATE'!V374&lt;&gt;"",'DATA ACCURATE'!V374,"")</f>
        <v/>
      </c>
      <c r="L371" s="80" t="str">
        <f>IF($H371="","",IF(OR($J371="LIBUR",AND($L370="LIBUR",$O370=$O371)),"LIBUR",IF(AND(OR($L370="LUAR JAM KERJA 1",$L370="LUAR JAM KERJA 2"),OR(OR(AND($H370=$H371,AND(OR($I371&gt;DATABASE!$J$3,$I371&lt;DATABASE!$J$6),((DATEVALUE($H371)+$I371)-(DATEVALUE($H370)+$I370))&lt;DATABASE!$J$6)),AND($H370=$H371,$O370=$O371,OR($I371&gt;DATABASE!$J$6,$I371&lt;DATABASE!$J$3))),AND(($H371-$H370)=1,OR($I371&lt;DATABASE!$I$6,((DATEVALUE($H371)+$I371)-(DATEVALUE($H370)+$I370))&lt;DATABASE!$J$6))),$A371=$A370),"LUAR JAM KERJA 2",IF(AND(OR(WEEKDAY($H371,2)=1,WEEKDAY($H371,2)=2,WEEKDAY($H371,2)=3,WEEKDAY($H371,2)=4,WEEKDAY($H371,2)=5),$I371&lt;=DATABASE!$J$3,$I371&gt;=DATABASE!$I$3),"JAM KERJA",IF(AND(WEEKDAY($H371,2)=6,$I371&lt;=DATABASE!$J$4,$I371&gt;=DATABASE!$I$4),"JAM KERJA","LUAR JAM KERJA 1")))))</f>
        <v/>
      </c>
      <c r="M371" s="33" t="str">
        <f>IF('DATA ACCURATE'!T374&lt;&gt;"",IF('DATA ACCURATE'!T374&gt;100,'DATA ACCURATE'!T374/10,'DATA ACCURATE'!T374),"")</f>
        <v/>
      </c>
      <c r="N371" t="str">
        <f>IF(M371="","",IF(M371&lt;=DATABASE!$I$9,"LOKAL",IF(M371&lt;DATABASE!$J$9,"LUAR KOTA 1",IF($M371&gt;=DATABASE!$J$9,"LUAR KOTA 2",""))))</f>
        <v/>
      </c>
      <c r="O371" s="38" t="str">
        <f>IF('DATA ACCURATE'!L374&lt;&gt;"",'DATA ACCURATE'!L374,"")</f>
        <v/>
      </c>
      <c r="Q371" s="38">
        <f t="shared" si="36"/>
        <v>0</v>
      </c>
      <c r="R371" s="38">
        <f t="shared" si="36"/>
        <v>0</v>
      </c>
      <c r="S371" s="38">
        <f t="shared" si="36"/>
        <v>0</v>
      </c>
      <c r="T371" s="38">
        <f t="shared" si="34"/>
        <v>0</v>
      </c>
      <c r="U371" s="38">
        <f t="shared" si="37"/>
        <v>0</v>
      </c>
      <c r="V371" s="38">
        <f t="shared" si="37"/>
        <v>0</v>
      </c>
      <c r="W371" s="38">
        <f t="shared" si="37"/>
        <v>0</v>
      </c>
      <c r="X371" s="38">
        <f t="shared" si="38"/>
        <v>0</v>
      </c>
      <c r="Y371" s="38">
        <f t="shared" si="38"/>
        <v>0</v>
      </c>
      <c r="Z371" s="38">
        <f t="shared" si="38"/>
        <v>0</v>
      </c>
      <c r="AA371" s="38">
        <f t="shared" si="35"/>
        <v>0</v>
      </c>
      <c r="AB371" s="38">
        <f t="shared" si="39"/>
        <v>0</v>
      </c>
      <c r="AC371" s="38">
        <f t="shared" si="40"/>
        <v>0</v>
      </c>
      <c r="AD371" s="38" t="str">
        <f t="shared" si="41"/>
        <v>000000000000</v>
      </c>
    </row>
    <row r="372" spans="1:30">
      <c r="A372" s="9" t="str">
        <f>IF('DATA ACCURATE'!A375&lt;&gt;"",'DATA ACCURATE'!A375,"")</f>
        <v/>
      </c>
      <c r="B372" s="9" t="str">
        <f>IF('DATA ACCURATE'!D375&lt;&gt;"",'DATA ACCURATE'!D375,"")</f>
        <v/>
      </c>
      <c r="C372" s="38" t="str">
        <f>IF($AD372="000000000000","",INDEX(DATABASE!$W$12:$W$71,MATCH($AD372,DATABASE!$V$12:$V$71,0)))</f>
        <v/>
      </c>
      <c r="D372" s="34" t="str">
        <f>IF(C372="","",IF(E372="",INDEX(DATABASE!$AF$13:$AF$62,MATCH($C372,DATABASE!$AC$13:$AC$62,0)),IF(E372="2x D11",INDEX(DATABASE!$AF$13:$AF$62,MATCH($C372,DATABASE!$AC$13:$AC$62,0))+2*DATABASE!$AF$62,IF(E372="3x D11",INDEX(DATABASE!$AF$13:$AF$62,MATCH($C372,DATABASE!$AC$13:$AC$62,0))+3*DATABASE!$AF$62,""))))</f>
        <v/>
      </c>
      <c r="E372" s="38" t="str">
        <f>IF(AND($K372="Y",$G372&lt;&gt;"UNYIL",$F372&lt;DATABASE!$O$8),"2x D11",IF(AND($K372="Y",$G372&lt;&gt;"UNYIL",$F372&gt;=DATABASE!$O$8),"3x D11",""))</f>
        <v/>
      </c>
      <c r="F372" s="9" t="str">
        <f>IF('DATA ACCURATE'!N375&lt;&gt;"",'DATA ACCURATE'!N375,"")</f>
        <v/>
      </c>
      <c r="G372" t="str">
        <f>IF(F372="","",IF(F372&lt;=DATABASE!$I$8,"UNYIL",IF(F372&lt;=DATABASE!$J$8,"KECIL",IF(F372&lt;DATABASE!$K$8,"TANGGUNG",IF(F372&gt;=DATABASE!$K$8,"BESAR","")))))</f>
        <v/>
      </c>
      <c r="H372" s="16" t="str">
        <f>IF('DATA ACCURATE'!J375&lt;&gt;"",'DATA ACCURATE'!J375,"")</f>
        <v/>
      </c>
      <c r="I372" s="35" t="str">
        <f>IF(B372&lt;&gt;"",IFERROR(VLOOKUP(B372,'DATA TIMBANGAN'!G:M,7,FALSE),VLOOKUP(B372,'DATA TIMBANGAN'!G:M,7)),"")</f>
        <v/>
      </c>
      <c r="J372" s="25" t="str">
        <f>IF(H372&lt;&gt;"",IFERROR(INDEX(DATABASE!$Z$19:$Z$38,MATCH(DATEVALUE(H372),DATABASE!$AA$19:$AA$38,0)),INDEX(DATABASE!$Z$12:$Z$18,MATCH(WEEKDAY(H372,2),DATABASE!$AA$12:$AA$18,0))),"")</f>
        <v/>
      </c>
      <c r="K372" s="25" t="str">
        <f>IF('DATA ACCURATE'!V375&lt;&gt;"",'DATA ACCURATE'!V375,"")</f>
        <v/>
      </c>
      <c r="L372" s="80" t="str">
        <f>IF($H372="","",IF(OR($J372="LIBUR",AND($L371="LIBUR",$O371=$O372)),"LIBUR",IF(AND(OR($L371="LUAR JAM KERJA 1",$L371="LUAR JAM KERJA 2"),OR(OR(AND($H371=$H372,AND(OR($I372&gt;DATABASE!$J$3,$I372&lt;DATABASE!$J$6),((DATEVALUE($H372)+$I372)-(DATEVALUE($H371)+$I371))&lt;DATABASE!$J$6)),AND($H371=$H372,$O371=$O372,OR($I372&gt;DATABASE!$J$6,$I372&lt;DATABASE!$J$3))),AND(($H372-$H371)=1,OR($I372&lt;DATABASE!$I$6,((DATEVALUE($H372)+$I372)-(DATEVALUE($H371)+$I371))&lt;DATABASE!$J$6))),$A372=$A371),"LUAR JAM KERJA 2",IF(AND(OR(WEEKDAY($H372,2)=1,WEEKDAY($H372,2)=2,WEEKDAY($H372,2)=3,WEEKDAY($H372,2)=4,WEEKDAY($H372,2)=5),$I372&lt;=DATABASE!$J$3,$I372&gt;=DATABASE!$I$3),"JAM KERJA",IF(AND(WEEKDAY($H372,2)=6,$I372&lt;=DATABASE!$J$4,$I372&gt;=DATABASE!$I$4),"JAM KERJA","LUAR JAM KERJA 1")))))</f>
        <v/>
      </c>
      <c r="M372" s="33" t="str">
        <f>IF('DATA ACCURATE'!T375&lt;&gt;"",IF('DATA ACCURATE'!T375&gt;100,'DATA ACCURATE'!T375/10,'DATA ACCURATE'!T375),"")</f>
        <v/>
      </c>
      <c r="N372" t="str">
        <f>IF(M372="","",IF(M372&lt;=DATABASE!$I$9,"LOKAL",IF(M372&lt;DATABASE!$J$9,"LUAR KOTA 1",IF($M372&gt;=DATABASE!$J$9,"LUAR KOTA 2",""))))</f>
        <v/>
      </c>
      <c r="O372" s="38" t="str">
        <f>IF('DATA ACCURATE'!L375&lt;&gt;"",'DATA ACCURATE'!L375,"")</f>
        <v/>
      </c>
      <c r="Q372" s="38">
        <f t="shared" si="36"/>
        <v>0</v>
      </c>
      <c r="R372" s="38">
        <f t="shared" si="36"/>
        <v>0</v>
      </c>
      <c r="S372" s="38">
        <f t="shared" si="36"/>
        <v>0</v>
      </c>
      <c r="T372" s="38">
        <f t="shared" si="34"/>
        <v>0</v>
      </c>
      <c r="U372" s="38">
        <f t="shared" si="37"/>
        <v>0</v>
      </c>
      <c r="V372" s="38">
        <f t="shared" si="37"/>
        <v>0</v>
      </c>
      <c r="W372" s="38">
        <f t="shared" si="37"/>
        <v>0</v>
      </c>
      <c r="X372" s="38">
        <f t="shared" si="38"/>
        <v>0</v>
      </c>
      <c r="Y372" s="38">
        <f t="shared" si="38"/>
        <v>0</v>
      </c>
      <c r="Z372" s="38">
        <f t="shared" si="38"/>
        <v>0</v>
      </c>
      <c r="AA372" s="38">
        <f t="shared" si="35"/>
        <v>0</v>
      </c>
      <c r="AB372" s="38">
        <f t="shared" si="39"/>
        <v>0</v>
      </c>
      <c r="AC372" s="38">
        <f t="shared" si="40"/>
        <v>0</v>
      </c>
      <c r="AD372" s="38" t="str">
        <f t="shared" si="41"/>
        <v>000000000000</v>
      </c>
    </row>
    <row r="373" spans="1:30">
      <c r="A373" s="9" t="str">
        <f>IF('DATA ACCURATE'!A376&lt;&gt;"",'DATA ACCURATE'!A376,"")</f>
        <v/>
      </c>
      <c r="B373" s="9" t="str">
        <f>IF('DATA ACCURATE'!D376&lt;&gt;"",'DATA ACCURATE'!D376,"")</f>
        <v/>
      </c>
      <c r="C373" s="38" t="str">
        <f>IF($AD373="000000000000","",INDEX(DATABASE!$W$12:$W$71,MATCH($AD373,DATABASE!$V$12:$V$71,0)))</f>
        <v/>
      </c>
      <c r="D373" s="34" t="str">
        <f>IF(C373="","",IF(E373="",INDEX(DATABASE!$AF$13:$AF$62,MATCH($C373,DATABASE!$AC$13:$AC$62,0)),IF(E373="2x D11",INDEX(DATABASE!$AF$13:$AF$62,MATCH($C373,DATABASE!$AC$13:$AC$62,0))+2*DATABASE!$AF$62,IF(E373="3x D11",INDEX(DATABASE!$AF$13:$AF$62,MATCH($C373,DATABASE!$AC$13:$AC$62,0))+3*DATABASE!$AF$62,""))))</f>
        <v/>
      </c>
      <c r="E373" s="38" t="str">
        <f>IF(AND($K373="Y",$G373&lt;&gt;"UNYIL",$F373&lt;DATABASE!$O$8),"2x D11",IF(AND($K373="Y",$G373&lt;&gt;"UNYIL",$F373&gt;=DATABASE!$O$8),"3x D11",""))</f>
        <v/>
      </c>
      <c r="F373" s="9" t="str">
        <f>IF('DATA ACCURATE'!N376&lt;&gt;"",'DATA ACCURATE'!N376,"")</f>
        <v/>
      </c>
      <c r="G373" t="str">
        <f>IF(F373="","",IF(F373&lt;=DATABASE!$I$8,"UNYIL",IF(F373&lt;=DATABASE!$J$8,"KECIL",IF(F373&lt;DATABASE!$K$8,"TANGGUNG",IF(F373&gt;=DATABASE!$K$8,"BESAR","")))))</f>
        <v/>
      </c>
      <c r="H373" s="16" t="str">
        <f>IF('DATA ACCURATE'!J376&lt;&gt;"",'DATA ACCURATE'!J376,"")</f>
        <v/>
      </c>
      <c r="I373" s="35" t="str">
        <f>IF(B373&lt;&gt;"",IFERROR(VLOOKUP(B373,'DATA TIMBANGAN'!G:M,7,FALSE),VLOOKUP(B373,'DATA TIMBANGAN'!G:M,7)),"")</f>
        <v/>
      </c>
      <c r="J373" s="25" t="str">
        <f>IF(H373&lt;&gt;"",IFERROR(INDEX(DATABASE!$Z$19:$Z$38,MATCH(DATEVALUE(H373),DATABASE!$AA$19:$AA$38,0)),INDEX(DATABASE!$Z$12:$Z$18,MATCH(WEEKDAY(H373,2),DATABASE!$AA$12:$AA$18,0))),"")</f>
        <v/>
      </c>
      <c r="K373" s="25" t="str">
        <f>IF('DATA ACCURATE'!V376&lt;&gt;"",'DATA ACCURATE'!V376,"")</f>
        <v/>
      </c>
      <c r="L373" s="80" t="str">
        <f>IF($H373="","",IF(OR($J373="LIBUR",AND($L372="LIBUR",$O372=$O373)),"LIBUR",IF(AND(OR($L372="LUAR JAM KERJA 1",$L372="LUAR JAM KERJA 2"),OR(OR(AND($H372=$H373,AND(OR($I373&gt;DATABASE!$J$3,$I373&lt;DATABASE!$J$6),((DATEVALUE($H373)+$I373)-(DATEVALUE($H372)+$I372))&lt;DATABASE!$J$6)),AND($H372=$H373,$O372=$O373,OR($I373&gt;DATABASE!$J$6,$I373&lt;DATABASE!$J$3))),AND(($H373-$H372)=1,OR($I373&lt;DATABASE!$I$6,((DATEVALUE($H373)+$I373)-(DATEVALUE($H372)+$I372))&lt;DATABASE!$J$6))),$A373=$A372),"LUAR JAM KERJA 2",IF(AND(OR(WEEKDAY($H373,2)=1,WEEKDAY($H373,2)=2,WEEKDAY($H373,2)=3,WEEKDAY($H373,2)=4,WEEKDAY($H373,2)=5),$I373&lt;=DATABASE!$J$3,$I373&gt;=DATABASE!$I$3),"JAM KERJA",IF(AND(WEEKDAY($H373,2)=6,$I373&lt;=DATABASE!$J$4,$I373&gt;=DATABASE!$I$4),"JAM KERJA","LUAR JAM KERJA 1")))))</f>
        <v/>
      </c>
      <c r="M373" s="33" t="str">
        <f>IF('DATA ACCURATE'!T376&lt;&gt;"",IF('DATA ACCURATE'!T376&gt;100,'DATA ACCURATE'!T376/10,'DATA ACCURATE'!T376),"")</f>
        <v/>
      </c>
      <c r="N373" t="str">
        <f>IF(M373="","",IF(M373&lt;=DATABASE!$I$9,"LOKAL",IF(M373&lt;DATABASE!$J$9,"LUAR KOTA 1",IF($M373&gt;=DATABASE!$J$9,"LUAR KOTA 2",""))))</f>
        <v/>
      </c>
      <c r="O373" s="38" t="str">
        <f>IF('DATA ACCURATE'!L376&lt;&gt;"",'DATA ACCURATE'!L376,"")</f>
        <v/>
      </c>
      <c r="Q373" s="38">
        <f t="shared" si="36"/>
        <v>0</v>
      </c>
      <c r="R373" s="38">
        <f t="shared" si="36"/>
        <v>0</v>
      </c>
      <c r="S373" s="38">
        <f t="shared" si="36"/>
        <v>0</v>
      </c>
      <c r="T373" s="38">
        <f t="shared" si="34"/>
        <v>0</v>
      </c>
      <c r="U373" s="38">
        <f t="shared" si="37"/>
        <v>0</v>
      </c>
      <c r="V373" s="38">
        <f t="shared" si="37"/>
        <v>0</v>
      </c>
      <c r="W373" s="38">
        <f t="shared" si="37"/>
        <v>0</v>
      </c>
      <c r="X373" s="38">
        <f t="shared" si="38"/>
        <v>0</v>
      </c>
      <c r="Y373" s="38">
        <f t="shared" si="38"/>
        <v>0</v>
      </c>
      <c r="Z373" s="38">
        <f t="shared" si="38"/>
        <v>0</v>
      </c>
      <c r="AA373" s="38">
        <f t="shared" si="35"/>
        <v>0</v>
      </c>
      <c r="AB373" s="38">
        <f t="shared" si="39"/>
        <v>0</v>
      </c>
      <c r="AC373" s="38">
        <f t="shared" si="40"/>
        <v>0</v>
      </c>
      <c r="AD373" s="38" t="str">
        <f t="shared" si="41"/>
        <v>000000000000</v>
      </c>
    </row>
    <row r="374" spans="1:30">
      <c r="A374" s="9" t="str">
        <f>IF('DATA ACCURATE'!A377&lt;&gt;"",'DATA ACCURATE'!A377,"")</f>
        <v/>
      </c>
      <c r="B374" s="9" t="str">
        <f>IF('DATA ACCURATE'!D377&lt;&gt;"",'DATA ACCURATE'!D377,"")</f>
        <v/>
      </c>
      <c r="C374" s="38" t="str">
        <f>IF($AD374="000000000000","",INDEX(DATABASE!$W$12:$W$71,MATCH($AD374,DATABASE!$V$12:$V$71,0)))</f>
        <v/>
      </c>
      <c r="D374" s="34" t="str">
        <f>IF(C374="","",IF(E374="",INDEX(DATABASE!$AF$13:$AF$62,MATCH($C374,DATABASE!$AC$13:$AC$62,0)),IF(E374="2x D11",INDEX(DATABASE!$AF$13:$AF$62,MATCH($C374,DATABASE!$AC$13:$AC$62,0))+2*DATABASE!$AF$62,IF(E374="3x D11",INDEX(DATABASE!$AF$13:$AF$62,MATCH($C374,DATABASE!$AC$13:$AC$62,0))+3*DATABASE!$AF$62,""))))</f>
        <v/>
      </c>
      <c r="E374" s="38" t="str">
        <f>IF(AND($K374="Y",$G374&lt;&gt;"UNYIL",$F374&lt;DATABASE!$O$8),"2x D11",IF(AND($K374="Y",$G374&lt;&gt;"UNYIL",$F374&gt;=DATABASE!$O$8),"3x D11",""))</f>
        <v/>
      </c>
      <c r="F374" s="9" t="str">
        <f>IF('DATA ACCURATE'!N377&lt;&gt;"",'DATA ACCURATE'!N377,"")</f>
        <v/>
      </c>
      <c r="G374" t="str">
        <f>IF(F374="","",IF(F374&lt;=DATABASE!$I$8,"UNYIL",IF(F374&lt;=DATABASE!$J$8,"KECIL",IF(F374&lt;DATABASE!$K$8,"TANGGUNG",IF(F374&gt;=DATABASE!$K$8,"BESAR","")))))</f>
        <v/>
      </c>
      <c r="H374" s="16" t="str">
        <f>IF('DATA ACCURATE'!J377&lt;&gt;"",'DATA ACCURATE'!J377,"")</f>
        <v/>
      </c>
      <c r="I374" s="35" t="str">
        <f>IF(B374&lt;&gt;"",IFERROR(VLOOKUP(B374,'DATA TIMBANGAN'!G:M,7,FALSE),VLOOKUP(B374,'DATA TIMBANGAN'!G:M,7)),"")</f>
        <v/>
      </c>
      <c r="J374" s="25" t="str">
        <f>IF(H374&lt;&gt;"",IFERROR(INDEX(DATABASE!$Z$19:$Z$38,MATCH(DATEVALUE(H374),DATABASE!$AA$19:$AA$38,0)),INDEX(DATABASE!$Z$12:$Z$18,MATCH(WEEKDAY(H374,2),DATABASE!$AA$12:$AA$18,0))),"")</f>
        <v/>
      </c>
      <c r="K374" s="25" t="str">
        <f>IF('DATA ACCURATE'!V377&lt;&gt;"",'DATA ACCURATE'!V377,"")</f>
        <v/>
      </c>
      <c r="L374" s="80" t="str">
        <f>IF($H374="","",IF(OR($J374="LIBUR",AND($L373="LIBUR",$O373=$O374)),"LIBUR",IF(AND(OR($L373="LUAR JAM KERJA 1",$L373="LUAR JAM KERJA 2"),OR(OR(AND($H373=$H374,AND(OR($I374&gt;DATABASE!$J$3,$I374&lt;DATABASE!$J$6),((DATEVALUE($H374)+$I374)-(DATEVALUE($H373)+$I373))&lt;DATABASE!$J$6)),AND($H373=$H374,$O373=$O374,OR($I374&gt;DATABASE!$J$6,$I374&lt;DATABASE!$J$3))),AND(($H374-$H373)=1,OR($I374&lt;DATABASE!$I$6,((DATEVALUE($H374)+$I374)-(DATEVALUE($H373)+$I373))&lt;DATABASE!$J$6))),$A374=$A373),"LUAR JAM KERJA 2",IF(AND(OR(WEEKDAY($H374,2)=1,WEEKDAY($H374,2)=2,WEEKDAY($H374,2)=3,WEEKDAY($H374,2)=4,WEEKDAY($H374,2)=5),$I374&lt;=DATABASE!$J$3,$I374&gt;=DATABASE!$I$3),"JAM KERJA",IF(AND(WEEKDAY($H374,2)=6,$I374&lt;=DATABASE!$J$4,$I374&gt;=DATABASE!$I$4),"JAM KERJA","LUAR JAM KERJA 1")))))</f>
        <v/>
      </c>
      <c r="M374" s="33" t="str">
        <f>IF('DATA ACCURATE'!T377&lt;&gt;"",IF('DATA ACCURATE'!T377&gt;100,'DATA ACCURATE'!T377/10,'DATA ACCURATE'!T377),"")</f>
        <v/>
      </c>
      <c r="N374" t="str">
        <f>IF(M374="","",IF(M374&lt;=DATABASE!$I$9,"LOKAL",IF(M374&lt;DATABASE!$J$9,"LUAR KOTA 1",IF($M374&gt;=DATABASE!$J$9,"LUAR KOTA 2",""))))</f>
        <v/>
      </c>
      <c r="O374" s="38" t="str">
        <f>IF('DATA ACCURATE'!L377&lt;&gt;"",'DATA ACCURATE'!L377,"")</f>
        <v/>
      </c>
      <c r="Q374" s="38">
        <f t="shared" si="36"/>
        <v>0</v>
      </c>
      <c r="R374" s="38">
        <f t="shared" si="36"/>
        <v>0</v>
      </c>
      <c r="S374" s="38">
        <f t="shared" si="36"/>
        <v>0</v>
      </c>
      <c r="T374" s="38">
        <f t="shared" si="34"/>
        <v>0</v>
      </c>
      <c r="U374" s="38">
        <f t="shared" si="37"/>
        <v>0</v>
      </c>
      <c r="V374" s="38">
        <f t="shared" si="37"/>
        <v>0</v>
      </c>
      <c r="W374" s="38">
        <f t="shared" si="37"/>
        <v>0</v>
      </c>
      <c r="X374" s="38">
        <f t="shared" si="38"/>
        <v>0</v>
      </c>
      <c r="Y374" s="38">
        <f t="shared" si="38"/>
        <v>0</v>
      </c>
      <c r="Z374" s="38">
        <f t="shared" si="38"/>
        <v>0</v>
      </c>
      <c r="AA374" s="38">
        <f t="shared" si="35"/>
        <v>0</v>
      </c>
      <c r="AB374" s="38">
        <f t="shared" si="39"/>
        <v>0</v>
      </c>
      <c r="AC374" s="38">
        <f t="shared" si="40"/>
        <v>0</v>
      </c>
      <c r="AD374" s="38" t="str">
        <f t="shared" si="41"/>
        <v>000000000000</v>
      </c>
    </row>
    <row r="375" spans="1:30">
      <c r="A375" s="9" t="str">
        <f>IF('DATA ACCURATE'!A378&lt;&gt;"",'DATA ACCURATE'!A378,"")</f>
        <v/>
      </c>
      <c r="B375" s="9" t="str">
        <f>IF('DATA ACCURATE'!D378&lt;&gt;"",'DATA ACCURATE'!D378,"")</f>
        <v/>
      </c>
      <c r="C375" s="38" t="str">
        <f>IF($AD375="000000000000","",INDEX(DATABASE!$W$12:$W$71,MATCH($AD375,DATABASE!$V$12:$V$71,0)))</f>
        <v/>
      </c>
      <c r="D375" s="34" t="str">
        <f>IF(C375="","",IF(E375="",INDEX(DATABASE!$AF$13:$AF$62,MATCH($C375,DATABASE!$AC$13:$AC$62,0)),IF(E375="2x D11",INDEX(DATABASE!$AF$13:$AF$62,MATCH($C375,DATABASE!$AC$13:$AC$62,0))+2*DATABASE!$AF$62,IF(E375="3x D11",INDEX(DATABASE!$AF$13:$AF$62,MATCH($C375,DATABASE!$AC$13:$AC$62,0))+3*DATABASE!$AF$62,""))))</f>
        <v/>
      </c>
      <c r="E375" s="38" t="str">
        <f>IF(AND($K375="Y",$G375&lt;&gt;"UNYIL",$F375&lt;DATABASE!$O$8),"2x D11",IF(AND($K375="Y",$G375&lt;&gt;"UNYIL",$F375&gt;=DATABASE!$O$8),"3x D11",""))</f>
        <v/>
      </c>
      <c r="F375" s="9" t="str">
        <f>IF('DATA ACCURATE'!N378&lt;&gt;"",'DATA ACCURATE'!N378,"")</f>
        <v/>
      </c>
      <c r="G375" t="str">
        <f>IF(F375="","",IF(F375&lt;=DATABASE!$I$8,"UNYIL",IF(F375&lt;=DATABASE!$J$8,"KECIL",IF(F375&lt;DATABASE!$K$8,"TANGGUNG",IF(F375&gt;=DATABASE!$K$8,"BESAR","")))))</f>
        <v/>
      </c>
      <c r="H375" s="16" t="str">
        <f>IF('DATA ACCURATE'!J378&lt;&gt;"",'DATA ACCURATE'!J378,"")</f>
        <v/>
      </c>
      <c r="I375" s="35" t="str">
        <f>IF(B375&lt;&gt;"",IFERROR(VLOOKUP(B375,'DATA TIMBANGAN'!G:M,7,FALSE),VLOOKUP(B375,'DATA TIMBANGAN'!G:M,7)),"")</f>
        <v/>
      </c>
      <c r="J375" s="25" t="str">
        <f>IF(H375&lt;&gt;"",IFERROR(INDEX(DATABASE!$Z$19:$Z$38,MATCH(DATEVALUE(H375),DATABASE!$AA$19:$AA$38,0)),INDEX(DATABASE!$Z$12:$Z$18,MATCH(WEEKDAY(H375,2),DATABASE!$AA$12:$AA$18,0))),"")</f>
        <v/>
      </c>
      <c r="K375" s="25" t="str">
        <f>IF('DATA ACCURATE'!V378&lt;&gt;"",'DATA ACCURATE'!V378,"")</f>
        <v/>
      </c>
      <c r="L375" s="80" t="str">
        <f>IF($H375="","",IF(OR($J375="LIBUR",AND($L374="LIBUR",$O374=$O375)),"LIBUR",IF(AND(OR($L374="LUAR JAM KERJA 1",$L374="LUAR JAM KERJA 2"),OR(OR(AND($H374=$H375,AND(OR($I375&gt;DATABASE!$J$3,$I375&lt;DATABASE!$J$6),((DATEVALUE($H375)+$I375)-(DATEVALUE($H374)+$I374))&lt;DATABASE!$J$6)),AND($H374=$H375,$O374=$O375,OR($I375&gt;DATABASE!$J$6,$I375&lt;DATABASE!$J$3))),AND(($H375-$H374)=1,OR($I375&lt;DATABASE!$I$6,((DATEVALUE($H375)+$I375)-(DATEVALUE($H374)+$I374))&lt;DATABASE!$J$6))),$A375=$A374),"LUAR JAM KERJA 2",IF(AND(OR(WEEKDAY($H375,2)=1,WEEKDAY($H375,2)=2,WEEKDAY($H375,2)=3,WEEKDAY($H375,2)=4,WEEKDAY($H375,2)=5),$I375&lt;=DATABASE!$J$3,$I375&gt;=DATABASE!$I$3),"JAM KERJA",IF(AND(WEEKDAY($H375,2)=6,$I375&lt;=DATABASE!$J$4,$I375&gt;=DATABASE!$I$4),"JAM KERJA","LUAR JAM KERJA 1")))))</f>
        <v/>
      </c>
      <c r="M375" s="33" t="str">
        <f>IF('DATA ACCURATE'!T378&lt;&gt;"",IF('DATA ACCURATE'!T378&gt;100,'DATA ACCURATE'!T378/10,'DATA ACCURATE'!T378),"")</f>
        <v/>
      </c>
      <c r="N375" t="str">
        <f>IF(M375="","",IF(M375&lt;=DATABASE!$I$9,"LOKAL",IF(M375&lt;DATABASE!$J$9,"LUAR KOTA 1",IF($M375&gt;=DATABASE!$J$9,"LUAR KOTA 2",""))))</f>
        <v/>
      </c>
      <c r="O375" s="38" t="str">
        <f>IF('DATA ACCURATE'!L378&lt;&gt;"",'DATA ACCURATE'!L378,"")</f>
        <v/>
      </c>
      <c r="Q375" s="38">
        <f t="shared" si="36"/>
        <v>0</v>
      </c>
      <c r="R375" s="38">
        <f t="shared" si="36"/>
        <v>0</v>
      </c>
      <c r="S375" s="38">
        <f t="shared" si="36"/>
        <v>0</v>
      </c>
      <c r="T375" s="38">
        <f t="shared" si="34"/>
        <v>0</v>
      </c>
      <c r="U375" s="38">
        <f t="shared" si="37"/>
        <v>0</v>
      </c>
      <c r="V375" s="38">
        <f t="shared" si="37"/>
        <v>0</v>
      </c>
      <c r="W375" s="38">
        <f t="shared" si="37"/>
        <v>0</v>
      </c>
      <c r="X375" s="38">
        <f t="shared" si="38"/>
        <v>0</v>
      </c>
      <c r="Y375" s="38">
        <f t="shared" si="38"/>
        <v>0</v>
      </c>
      <c r="Z375" s="38">
        <f t="shared" si="38"/>
        <v>0</v>
      </c>
      <c r="AA375" s="38">
        <f t="shared" si="35"/>
        <v>0</v>
      </c>
      <c r="AB375" s="38">
        <f t="shared" si="39"/>
        <v>0</v>
      </c>
      <c r="AC375" s="38">
        <f t="shared" si="40"/>
        <v>0</v>
      </c>
      <c r="AD375" s="38" t="str">
        <f t="shared" si="41"/>
        <v>000000000000</v>
      </c>
    </row>
    <row r="376" spans="1:30">
      <c r="A376" s="9" t="str">
        <f>IF('DATA ACCURATE'!A379&lt;&gt;"",'DATA ACCURATE'!A379,"")</f>
        <v/>
      </c>
      <c r="B376" s="9" t="str">
        <f>IF('DATA ACCURATE'!D379&lt;&gt;"",'DATA ACCURATE'!D379,"")</f>
        <v/>
      </c>
      <c r="C376" s="38" t="str">
        <f>IF($AD376="000000000000","",INDEX(DATABASE!$W$12:$W$71,MATCH($AD376,DATABASE!$V$12:$V$71,0)))</f>
        <v/>
      </c>
      <c r="D376" s="34" t="str">
        <f>IF(C376="","",IF(E376="",INDEX(DATABASE!$AF$13:$AF$62,MATCH($C376,DATABASE!$AC$13:$AC$62,0)),IF(E376="2x D11",INDEX(DATABASE!$AF$13:$AF$62,MATCH($C376,DATABASE!$AC$13:$AC$62,0))+2*DATABASE!$AF$62,IF(E376="3x D11",INDEX(DATABASE!$AF$13:$AF$62,MATCH($C376,DATABASE!$AC$13:$AC$62,0))+3*DATABASE!$AF$62,""))))</f>
        <v/>
      </c>
      <c r="E376" s="38" t="str">
        <f>IF(AND($K376="Y",$G376&lt;&gt;"UNYIL",$F376&lt;DATABASE!$O$8),"2x D11",IF(AND($K376="Y",$G376&lt;&gt;"UNYIL",$F376&gt;=DATABASE!$O$8),"3x D11",""))</f>
        <v/>
      </c>
      <c r="F376" s="9" t="str">
        <f>IF('DATA ACCURATE'!N379&lt;&gt;"",'DATA ACCURATE'!N379,"")</f>
        <v/>
      </c>
      <c r="G376" t="str">
        <f>IF(F376="","",IF(F376&lt;=DATABASE!$I$8,"UNYIL",IF(F376&lt;=DATABASE!$J$8,"KECIL",IF(F376&lt;DATABASE!$K$8,"TANGGUNG",IF(F376&gt;=DATABASE!$K$8,"BESAR","")))))</f>
        <v/>
      </c>
      <c r="H376" s="16" t="str">
        <f>IF('DATA ACCURATE'!J379&lt;&gt;"",'DATA ACCURATE'!J379,"")</f>
        <v/>
      </c>
      <c r="I376" s="35" t="str">
        <f>IF(B376&lt;&gt;"",IFERROR(VLOOKUP(B376,'DATA TIMBANGAN'!G:M,7,FALSE),VLOOKUP(B376,'DATA TIMBANGAN'!G:M,7)),"")</f>
        <v/>
      </c>
      <c r="J376" s="25" t="str">
        <f>IF(H376&lt;&gt;"",IFERROR(INDEX(DATABASE!$Z$19:$Z$38,MATCH(DATEVALUE(H376),DATABASE!$AA$19:$AA$38,0)),INDEX(DATABASE!$Z$12:$Z$18,MATCH(WEEKDAY(H376,2),DATABASE!$AA$12:$AA$18,0))),"")</f>
        <v/>
      </c>
      <c r="K376" s="25" t="str">
        <f>IF('DATA ACCURATE'!V379&lt;&gt;"",'DATA ACCURATE'!V379,"")</f>
        <v/>
      </c>
      <c r="L376" s="80" t="str">
        <f>IF($H376="","",IF(OR($J376="LIBUR",AND($L375="LIBUR",$O375=$O376)),"LIBUR",IF(AND(OR($L375="LUAR JAM KERJA 1",$L375="LUAR JAM KERJA 2"),OR(OR(AND($H375=$H376,AND(OR($I376&gt;DATABASE!$J$3,$I376&lt;DATABASE!$J$6),((DATEVALUE($H376)+$I376)-(DATEVALUE($H375)+$I375))&lt;DATABASE!$J$6)),AND($H375=$H376,$O375=$O376,OR($I376&gt;DATABASE!$J$6,$I376&lt;DATABASE!$J$3))),AND(($H376-$H375)=1,OR($I376&lt;DATABASE!$I$6,((DATEVALUE($H376)+$I376)-(DATEVALUE($H375)+$I375))&lt;DATABASE!$J$6))),$A376=$A375),"LUAR JAM KERJA 2",IF(AND(OR(WEEKDAY($H376,2)=1,WEEKDAY($H376,2)=2,WEEKDAY($H376,2)=3,WEEKDAY($H376,2)=4,WEEKDAY($H376,2)=5),$I376&lt;=DATABASE!$J$3,$I376&gt;=DATABASE!$I$3),"JAM KERJA",IF(AND(WEEKDAY($H376,2)=6,$I376&lt;=DATABASE!$J$4,$I376&gt;=DATABASE!$I$4),"JAM KERJA","LUAR JAM KERJA 1")))))</f>
        <v/>
      </c>
      <c r="M376" s="33" t="str">
        <f>IF('DATA ACCURATE'!T379&lt;&gt;"",IF('DATA ACCURATE'!T379&gt;100,'DATA ACCURATE'!T379/10,'DATA ACCURATE'!T379),"")</f>
        <v/>
      </c>
      <c r="N376" t="str">
        <f>IF(M376="","",IF(M376&lt;=DATABASE!$I$9,"LOKAL",IF(M376&lt;DATABASE!$J$9,"LUAR KOTA 1",IF($M376&gt;=DATABASE!$J$9,"LUAR KOTA 2",""))))</f>
        <v/>
      </c>
      <c r="O376" s="38" t="str">
        <f>IF('DATA ACCURATE'!L379&lt;&gt;"",'DATA ACCURATE'!L379,"")</f>
        <v/>
      </c>
      <c r="Q376" s="38">
        <f t="shared" si="36"/>
        <v>0</v>
      </c>
      <c r="R376" s="38">
        <f t="shared" si="36"/>
        <v>0</v>
      </c>
      <c r="S376" s="38">
        <f t="shared" si="36"/>
        <v>0</v>
      </c>
      <c r="T376" s="38">
        <f t="shared" si="34"/>
        <v>0</v>
      </c>
      <c r="U376" s="38">
        <f t="shared" si="37"/>
        <v>0</v>
      </c>
      <c r="V376" s="38">
        <f t="shared" si="37"/>
        <v>0</v>
      </c>
      <c r="W376" s="38">
        <f t="shared" si="37"/>
        <v>0</v>
      </c>
      <c r="X376" s="38">
        <f t="shared" si="38"/>
        <v>0</v>
      </c>
      <c r="Y376" s="38">
        <f t="shared" si="38"/>
        <v>0</v>
      </c>
      <c r="Z376" s="38">
        <f t="shared" si="38"/>
        <v>0</v>
      </c>
      <c r="AA376" s="38">
        <f t="shared" si="35"/>
        <v>0</v>
      </c>
      <c r="AB376" s="38">
        <f t="shared" si="39"/>
        <v>0</v>
      </c>
      <c r="AC376" s="38">
        <f t="shared" si="40"/>
        <v>0</v>
      </c>
      <c r="AD376" s="38" t="str">
        <f t="shared" si="41"/>
        <v>000000000000</v>
      </c>
    </row>
    <row r="377" spans="1:30">
      <c r="A377" s="9" t="str">
        <f>IF('DATA ACCURATE'!A380&lt;&gt;"",'DATA ACCURATE'!A380,"")</f>
        <v/>
      </c>
      <c r="B377" s="9" t="str">
        <f>IF('DATA ACCURATE'!D380&lt;&gt;"",'DATA ACCURATE'!D380,"")</f>
        <v/>
      </c>
      <c r="C377" s="38" t="str">
        <f>IF($AD377="000000000000","",INDEX(DATABASE!$W$12:$W$71,MATCH($AD377,DATABASE!$V$12:$V$71,0)))</f>
        <v/>
      </c>
      <c r="D377" s="34" t="str">
        <f>IF(C377="","",IF(E377="",INDEX(DATABASE!$AF$13:$AF$62,MATCH($C377,DATABASE!$AC$13:$AC$62,0)),IF(E377="2x D11",INDEX(DATABASE!$AF$13:$AF$62,MATCH($C377,DATABASE!$AC$13:$AC$62,0))+2*DATABASE!$AF$62,IF(E377="3x D11",INDEX(DATABASE!$AF$13:$AF$62,MATCH($C377,DATABASE!$AC$13:$AC$62,0))+3*DATABASE!$AF$62,""))))</f>
        <v/>
      </c>
      <c r="E377" s="38" t="str">
        <f>IF(AND($K377="Y",$G377&lt;&gt;"UNYIL",$F377&lt;DATABASE!$O$8),"2x D11",IF(AND($K377="Y",$G377&lt;&gt;"UNYIL",$F377&gt;=DATABASE!$O$8),"3x D11",""))</f>
        <v/>
      </c>
      <c r="F377" s="9" t="str">
        <f>IF('DATA ACCURATE'!N380&lt;&gt;"",'DATA ACCURATE'!N380,"")</f>
        <v/>
      </c>
      <c r="G377" t="str">
        <f>IF(F377="","",IF(F377&lt;=DATABASE!$I$8,"UNYIL",IF(F377&lt;=DATABASE!$J$8,"KECIL",IF(F377&lt;DATABASE!$K$8,"TANGGUNG",IF(F377&gt;=DATABASE!$K$8,"BESAR","")))))</f>
        <v/>
      </c>
      <c r="H377" s="16" t="str">
        <f>IF('DATA ACCURATE'!J380&lt;&gt;"",'DATA ACCURATE'!J380,"")</f>
        <v/>
      </c>
      <c r="I377" s="35" t="str">
        <f>IF(B377&lt;&gt;"",IFERROR(VLOOKUP(B377,'DATA TIMBANGAN'!G:M,7,FALSE),VLOOKUP(B377,'DATA TIMBANGAN'!G:M,7)),"")</f>
        <v/>
      </c>
      <c r="J377" s="25" t="str">
        <f>IF(H377&lt;&gt;"",IFERROR(INDEX(DATABASE!$Z$19:$Z$38,MATCH(DATEVALUE(H377),DATABASE!$AA$19:$AA$38,0)),INDEX(DATABASE!$Z$12:$Z$18,MATCH(WEEKDAY(H377,2),DATABASE!$AA$12:$AA$18,0))),"")</f>
        <v/>
      </c>
      <c r="K377" s="25" t="str">
        <f>IF('DATA ACCURATE'!V380&lt;&gt;"",'DATA ACCURATE'!V380,"")</f>
        <v/>
      </c>
      <c r="L377" s="80" t="str">
        <f>IF($H377="","",IF(OR($J377="LIBUR",AND($L376="LIBUR",$O376=$O377)),"LIBUR",IF(AND(OR($L376="LUAR JAM KERJA 1",$L376="LUAR JAM KERJA 2"),OR(OR(AND($H376=$H377,AND(OR($I377&gt;DATABASE!$J$3,$I377&lt;DATABASE!$J$6),((DATEVALUE($H377)+$I377)-(DATEVALUE($H376)+$I376))&lt;DATABASE!$J$6)),AND($H376=$H377,$O376=$O377,OR($I377&gt;DATABASE!$J$6,$I377&lt;DATABASE!$J$3))),AND(($H377-$H376)=1,OR($I377&lt;DATABASE!$I$6,((DATEVALUE($H377)+$I377)-(DATEVALUE($H376)+$I376))&lt;DATABASE!$J$6))),$A377=$A376),"LUAR JAM KERJA 2",IF(AND(OR(WEEKDAY($H377,2)=1,WEEKDAY($H377,2)=2,WEEKDAY($H377,2)=3,WEEKDAY($H377,2)=4,WEEKDAY($H377,2)=5),$I377&lt;=DATABASE!$J$3,$I377&gt;=DATABASE!$I$3),"JAM KERJA",IF(AND(WEEKDAY($H377,2)=6,$I377&lt;=DATABASE!$J$4,$I377&gt;=DATABASE!$I$4),"JAM KERJA","LUAR JAM KERJA 1")))))</f>
        <v/>
      </c>
      <c r="M377" s="33" t="str">
        <f>IF('DATA ACCURATE'!T380&lt;&gt;"",IF('DATA ACCURATE'!T380&gt;100,'DATA ACCURATE'!T380/10,'DATA ACCURATE'!T380),"")</f>
        <v/>
      </c>
      <c r="N377" t="str">
        <f>IF(M377="","",IF(M377&lt;=DATABASE!$I$9,"LOKAL",IF(M377&lt;DATABASE!$J$9,"LUAR KOTA 1",IF($M377&gt;=DATABASE!$J$9,"LUAR KOTA 2",""))))</f>
        <v/>
      </c>
      <c r="O377" s="38" t="str">
        <f>IF('DATA ACCURATE'!L380&lt;&gt;"",'DATA ACCURATE'!L380,"")</f>
        <v/>
      </c>
      <c r="Q377" s="38">
        <f t="shared" si="36"/>
        <v>0</v>
      </c>
      <c r="R377" s="38">
        <f t="shared" si="36"/>
        <v>0</v>
      </c>
      <c r="S377" s="38">
        <f t="shared" si="36"/>
        <v>0</v>
      </c>
      <c r="T377" s="38">
        <f t="shared" si="34"/>
        <v>0</v>
      </c>
      <c r="U377" s="38">
        <f t="shared" si="37"/>
        <v>0</v>
      </c>
      <c r="V377" s="38">
        <f t="shared" si="37"/>
        <v>0</v>
      </c>
      <c r="W377" s="38">
        <f t="shared" si="37"/>
        <v>0</v>
      </c>
      <c r="X377" s="38">
        <f t="shared" si="38"/>
        <v>0</v>
      </c>
      <c r="Y377" s="38">
        <f t="shared" si="38"/>
        <v>0</v>
      </c>
      <c r="Z377" s="38">
        <f t="shared" si="38"/>
        <v>0</v>
      </c>
      <c r="AA377" s="38">
        <f t="shared" si="35"/>
        <v>0</v>
      </c>
      <c r="AB377" s="38">
        <f t="shared" si="39"/>
        <v>0</v>
      </c>
      <c r="AC377" s="38">
        <f t="shared" si="40"/>
        <v>0</v>
      </c>
      <c r="AD377" s="38" t="str">
        <f t="shared" si="41"/>
        <v>000000000000</v>
      </c>
    </row>
    <row r="378" spans="1:30">
      <c r="A378" s="9" t="str">
        <f>IF('DATA ACCURATE'!A381&lt;&gt;"",'DATA ACCURATE'!A381,"")</f>
        <v/>
      </c>
      <c r="B378" s="9" t="str">
        <f>IF('DATA ACCURATE'!D381&lt;&gt;"",'DATA ACCURATE'!D381,"")</f>
        <v/>
      </c>
      <c r="C378" s="38" t="str">
        <f>IF($AD378="000000000000","",INDEX(DATABASE!$W$12:$W$71,MATCH($AD378,DATABASE!$V$12:$V$71,0)))</f>
        <v/>
      </c>
      <c r="D378" s="34" t="str">
        <f>IF(C378="","",IF(E378="",INDEX(DATABASE!$AF$13:$AF$62,MATCH($C378,DATABASE!$AC$13:$AC$62,0)),IF(E378="2x D11",INDEX(DATABASE!$AF$13:$AF$62,MATCH($C378,DATABASE!$AC$13:$AC$62,0))+2*DATABASE!$AF$62,IF(E378="3x D11",INDEX(DATABASE!$AF$13:$AF$62,MATCH($C378,DATABASE!$AC$13:$AC$62,0))+3*DATABASE!$AF$62,""))))</f>
        <v/>
      </c>
      <c r="E378" s="38" t="str">
        <f>IF(AND($K378="Y",$G378&lt;&gt;"UNYIL",$F378&lt;DATABASE!$O$8),"2x D11",IF(AND($K378="Y",$G378&lt;&gt;"UNYIL",$F378&gt;=DATABASE!$O$8),"3x D11",""))</f>
        <v/>
      </c>
      <c r="F378" s="9" t="str">
        <f>IF('DATA ACCURATE'!N381&lt;&gt;"",'DATA ACCURATE'!N381,"")</f>
        <v/>
      </c>
      <c r="G378" t="str">
        <f>IF(F378="","",IF(F378&lt;=DATABASE!$I$8,"UNYIL",IF(F378&lt;=DATABASE!$J$8,"KECIL",IF(F378&lt;DATABASE!$K$8,"TANGGUNG",IF(F378&gt;=DATABASE!$K$8,"BESAR","")))))</f>
        <v/>
      </c>
      <c r="H378" s="16" t="str">
        <f>IF('DATA ACCURATE'!J381&lt;&gt;"",'DATA ACCURATE'!J381,"")</f>
        <v/>
      </c>
      <c r="I378" s="35" t="str">
        <f>IF(B378&lt;&gt;"",IFERROR(VLOOKUP(B378,'DATA TIMBANGAN'!G:M,7,FALSE),VLOOKUP(B378,'DATA TIMBANGAN'!G:M,7)),"")</f>
        <v/>
      </c>
      <c r="J378" s="25" t="str">
        <f>IF(H378&lt;&gt;"",IFERROR(INDEX(DATABASE!$Z$19:$Z$38,MATCH(DATEVALUE(H378),DATABASE!$AA$19:$AA$38,0)),INDEX(DATABASE!$Z$12:$Z$18,MATCH(WEEKDAY(H378,2),DATABASE!$AA$12:$AA$18,0))),"")</f>
        <v/>
      </c>
      <c r="K378" s="25" t="str">
        <f>IF('DATA ACCURATE'!V381&lt;&gt;"",'DATA ACCURATE'!V381,"")</f>
        <v/>
      </c>
      <c r="L378" s="80" t="str">
        <f>IF($H378="","",IF(OR($J378="LIBUR",AND($L377="LIBUR",$O377=$O378)),"LIBUR",IF(AND(OR($L377="LUAR JAM KERJA 1",$L377="LUAR JAM KERJA 2"),OR(OR(AND($H377=$H378,AND(OR($I378&gt;DATABASE!$J$3,$I378&lt;DATABASE!$J$6),((DATEVALUE($H378)+$I378)-(DATEVALUE($H377)+$I377))&lt;DATABASE!$J$6)),AND($H377=$H378,$O377=$O378,OR($I378&gt;DATABASE!$J$6,$I378&lt;DATABASE!$J$3))),AND(($H378-$H377)=1,OR($I378&lt;DATABASE!$I$6,((DATEVALUE($H378)+$I378)-(DATEVALUE($H377)+$I377))&lt;DATABASE!$J$6))),$A378=$A377),"LUAR JAM KERJA 2",IF(AND(OR(WEEKDAY($H378,2)=1,WEEKDAY($H378,2)=2,WEEKDAY($H378,2)=3,WEEKDAY($H378,2)=4,WEEKDAY($H378,2)=5),$I378&lt;=DATABASE!$J$3,$I378&gt;=DATABASE!$I$3),"JAM KERJA",IF(AND(WEEKDAY($H378,2)=6,$I378&lt;=DATABASE!$J$4,$I378&gt;=DATABASE!$I$4),"JAM KERJA","LUAR JAM KERJA 1")))))</f>
        <v/>
      </c>
      <c r="M378" s="33" t="str">
        <f>IF('DATA ACCURATE'!T381&lt;&gt;"",IF('DATA ACCURATE'!T381&gt;100,'DATA ACCURATE'!T381/10,'DATA ACCURATE'!T381),"")</f>
        <v/>
      </c>
      <c r="N378" t="str">
        <f>IF(M378="","",IF(M378&lt;=DATABASE!$I$9,"LOKAL",IF(M378&lt;DATABASE!$J$9,"LUAR KOTA 1",IF($M378&gt;=DATABASE!$J$9,"LUAR KOTA 2",""))))</f>
        <v/>
      </c>
      <c r="O378" s="38" t="str">
        <f>IF('DATA ACCURATE'!L381&lt;&gt;"",'DATA ACCURATE'!L381,"")</f>
        <v/>
      </c>
      <c r="Q378" s="38">
        <f t="shared" si="36"/>
        <v>0</v>
      </c>
      <c r="R378" s="38">
        <f t="shared" si="36"/>
        <v>0</v>
      </c>
      <c r="S378" s="38">
        <f t="shared" si="36"/>
        <v>0</v>
      </c>
      <c r="T378" s="38">
        <f t="shared" si="34"/>
        <v>0</v>
      </c>
      <c r="U378" s="38">
        <f t="shared" si="37"/>
        <v>0</v>
      </c>
      <c r="V378" s="38">
        <f t="shared" si="37"/>
        <v>0</v>
      </c>
      <c r="W378" s="38">
        <f t="shared" si="37"/>
        <v>0</v>
      </c>
      <c r="X378" s="38">
        <f t="shared" si="38"/>
        <v>0</v>
      </c>
      <c r="Y378" s="38">
        <f t="shared" si="38"/>
        <v>0</v>
      </c>
      <c r="Z378" s="38">
        <f t="shared" si="38"/>
        <v>0</v>
      </c>
      <c r="AA378" s="38">
        <f t="shared" si="35"/>
        <v>0</v>
      </c>
      <c r="AB378" s="38">
        <f t="shared" si="39"/>
        <v>0</v>
      </c>
      <c r="AC378" s="38">
        <f t="shared" si="40"/>
        <v>0</v>
      </c>
      <c r="AD378" s="38" t="str">
        <f t="shared" si="41"/>
        <v>000000000000</v>
      </c>
    </row>
    <row r="379" spans="1:30">
      <c r="A379" s="9" t="str">
        <f>IF('DATA ACCURATE'!A382&lt;&gt;"",'DATA ACCURATE'!A382,"")</f>
        <v/>
      </c>
      <c r="B379" s="9" t="str">
        <f>IF('DATA ACCURATE'!D382&lt;&gt;"",'DATA ACCURATE'!D382,"")</f>
        <v/>
      </c>
      <c r="C379" s="38" t="str">
        <f>IF($AD379="000000000000","",INDEX(DATABASE!$W$12:$W$71,MATCH($AD379,DATABASE!$V$12:$V$71,0)))</f>
        <v/>
      </c>
      <c r="D379" s="34" t="str">
        <f>IF(C379="","",IF(E379="",INDEX(DATABASE!$AF$13:$AF$62,MATCH($C379,DATABASE!$AC$13:$AC$62,0)),IF(E379="2x D11",INDEX(DATABASE!$AF$13:$AF$62,MATCH($C379,DATABASE!$AC$13:$AC$62,0))+2*DATABASE!$AF$62,IF(E379="3x D11",INDEX(DATABASE!$AF$13:$AF$62,MATCH($C379,DATABASE!$AC$13:$AC$62,0))+3*DATABASE!$AF$62,""))))</f>
        <v/>
      </c>
      <c r="E379" s="38" t="str">
        <f>IF(AND($K379="Y",$G379&lt;&gt;"UNYIL",$F379&lt;DATABASE!$O$8),"2x D11",IF(AND($K379="Y",$G379&lt;&gt;"UNYIL",$F379&gt;=DATABASE!$O$8),"3x D11",""))</f>
        <v/>
      </c>
      <c r="F379" s="9" t="str">
        <f>IF('DATA ACCURATE'!N382&lt;&gt;"",'DATA ACCURATE'!N382,"")</f>
        <v/>
      </c>
      <c r="G379" t="str">
        <f>IF(F379="","",IF(F379&lt;=DATABASE!$I$8,"UNYIL",IF(F379&lt;=DATABASE!$J$8,"KECIL",IF(F379&lt;DATABASE!$K$8,"TANGGUNG",IF(F379&gt;=DATABASE!$K$8,"BESAR","")))))</f>
        <v/>
      </c>
      <c r="H379" s="16" t="str">
        <f>IF('DATA ACCURATE'!J382&lt;&gt;"",'DATA ACCURATE'!J382,"")</f>
        <v/>
      </c>
      <c r="I379" s="35" t="str">
        <f>IF(B379&lt;&gt;"",IFERROR(VLOOKUP(B379,'DATA TIMBANGAN'!G:M,7,FALSE),VLOOKUP(B379,'DATA TIMBANGAN'!G:M,7)),"")</f>
        <v/>
      </c>
      <c r="J379" s="25" t="str">
        <f>IF(H379&lt;&gt;"",IFERROR(INDEX(DATABASE!$Z$19:$Z$38,MATCH(DATEVALUE(H379),DATABASE!$AA$19:$AA$38,0)),INDEX(DATABASE!$Z$12:$Z$18,MATCH(WEEKDAY(H379,2),DATABASE!$AA$12:$AA$18,0))),"")</f>
        <v/>
      </c>
      <c r="K379" s="25" t="str">
        <f>IF('DATA ACCURATE'!V382&lt;&gt;"",'DATA ACCURATE'!V382,"")</f>
        <v/>
      </c>
      <c r="L379" s="80" t="str">
        <f>IF($H379="","",IF(OR($J379="LIBUR",AND($L378="LIBUR",$O378=$O379)),"LIBUR",IF(AND(OR($L378="LUAR JAM KERJA 1",$L378="LUAR JAM KERJA 2"),OR(OR(AND($H378=$H379,AND(OR($I379&gt;DATABASE!$J$3,$I379&lt;DATABASE!$J$6),((DATEVALUE($H379)+$I379)-(DATEVALUE($H378)+$I378))&lt;DATABASE!$J$6)),AND($H378=$H379,$O378=$O379,OR($I379&gt;DATABASE!$J$6,$I379&lt;DATABASE!$J$3))),AND(($H379-$H378)=1,OR($I379&lt;DATABASE!$I$6,((DATEVALUE($H379)+$I379)-(DATEVALUE($H378)+$I378))&lt;DATABASE!$J$6))),$A379=$A378),"LUAR JAM KERJA 2",IF(AND(OR(WEEKDAY($H379,2)=1,WEEKDAY($H379,2)=2,WEEKDAY($H379,2)=3,WEEKDAY($H379,2)=4,WEEKDAY($H379,2)=5),$I379&lt;=DATABASE!$J$3,$I379&gt;=DATABASE!$I$3),"JAM KERJA",IF(AND(WEEKDAY($H379,2)=6,$I379&lt;=DATABASE!$J$4,$I379&gt;=DATABASE!$I$4),"JAM KERJA","LUAR JAM KERJA 1")))))</f>
        <v/>
      </c>
      <c r="M379" s="33" t="str">
        <f>IF('DATA ACCURATE'!T382&lt;&gt;"",IF('DATA ACCURATE'!T382&gt;100,'DATA ACCURATE'!T382/10,'DATA ACCURATE'!T382),"")</f>
        <v/>
      </c>
      <c r="N379" t="str">
        <f>IF(M379="","",IF(M379&lt;=DATABASE!$I$9,"LOKAL",IF(M379&lt;DATABASE!$J$9,"LUAR KOTA 1",IF($M379&gt;=DATABASE!$J$9,"LUAR KOTA 2",""))))</f>
        <v/>
      </c>
      <c r="O379" s="38" t="str">
        <f>IF('DATA ACCURATE'!L382&lt;&gt;"",'DATA ACCURATE'!L382,"")</f>
        <v/>
      </c>
      <c r="Q379" s="38">
        <f t="shared" si="36"/>
        <v>0</v>
      </c>
      <c r="R379" s="38">
        <f t="shared" si="36"/>
        <v>0</v>
      </c>
      <c r="S379" s="38">
        <f t="shared" si="36"/>
        <v>0</v>
      </c>
      <c r="T379" s="38">
        <f t="shared" si="34"/>
        <v>0</v>
      </c>
      <c r="U379" s="38">
        <f t="shared" si="37"/>
        <v>0</v>
      </c>
      <c r="V379" s="38">
        <f t="shared" si="37"/>
        <v>0</v>
      </c>
      <c r="W379" s="38">
        <f t="shared" si="37"/>
        <v>0</v>
      </c>
      <c r="X379" s="38">
        <f t="shared" si="38"/>
        <v>0</v>
      </c>
      <c r="Y379" s="38">
        <f t="shared" si="38"/>
        <v>0</v>
      </c>
      <c r="Z379" s="38">
        <f t="shared" si="38"/>
        <v>0</v>
      </c>
      <c r="AA379" s="38">
        <f t="shared" si="35"/>
        <v>0</v>
      </c>
      <c r="AB379" s="38">
        <f t="shared" si="39"/>
        <v>0</v>
      </c>
      <c r="AC379" s="38">
        <f t="shared" si="40"/>
        <v>0</v>
      </c>
      <c r="AD379" s="38" t="str">
        <f t="shared" si="41"/>
        <v>000000000000</v>
      </c>
    </row>
    <row r="380" spans="1:30">
      <c r="A380" s="9" t="str">
        <f>IF('DATA ACCURATE'!A383&lt;&gt;"",'DATA ACCURATE'!A383,"")</f>
        <v/>
      </c>
      <c r="B380" s="9" t="str">
        <f>IF('DATA ACCURATE'!D383&lt;&gt;"",'DATA ACCURATE'!D383,"")</f>
        <v/>
      </c>
      <c r="C380" s="38" t="str">
        <f>IF($AD380="000000000000","",INDEX(DATABASE!$W$12:$W$71,MATCH($AD380,DATABASE!$V$12:$V$71,0)))</f>
        <v/>
      </c>
      <c r="D380" s="34" t="str">
        <f>IF(C380="","",IF(E380="",INDEX(DATABASE!$AF$13:$AF$62,MATCH($C380,DATABASE!$AC$13:$AC$62,0)),IF(E380="2x D11",INDEX(DATABASE!$AF$13:$AF$62,MATCH($C380,DATABASE!$AC$13:$AC$62,0))+2*DATABASE!$AF$62,IF(E380="3x D11",INDEX(DATABASE!$AF$13:$AF$62,MATCH($C380,DATABASE!$AC$13:$AC$62,0))+3*DATABASE!$AF$62,""))))</f>
        <v/>
      </c>
      <c r="E380" s="38" t="str">
        <f>IF(AND($K380="Y",$G380&lt;&gt;"UNYIL",$F380&lt;DATABASE!$O$8),"2x D11",IF(AND($K380="Y",$G380&lt;&gt;"UNYIL",$F380&gt;=DATABASE!$O$8),"3x D11",""))</f>
        <v/>
      </c>
      <c r="F380" s="9" t="str">
        <f>IF('DATA ACCURATE'!N383&lt;&gt;"",'DATA ACCURATE'!N383,"")</f>
        <v/>
      </c>
      <c r="G380" t="str">
        <f>IF(F380="","",IF(F380&lt;=DATABASE!$I$8,"UNYIL",IF(F380&lt;=DATABASE!$J$8,"KECIL",IF(F380&lt;DATABASE!$K$8,"TANGGUNG",IF(F380&gt;=DATABASE!$K$8,"BESAR","")))))</f>
        <v/>
      </c>
      <c r="H380" s="16" t="str">
        <f>IF('DATA ACCURATE'!J383&lt;&gt;"",'DATA ACCURATE'!J383,"")</f>
        <v/>
      </c>
      <c r="I380" s="35" t="str">
        <f>IF(B380&lt;&gt;"",IFERROR(VLOOKUP(B380,'DATA TIMBANGAN'!G:M,7,FALSE),VLOOKUP(B380,'DATA TIMBANGAN'!G:M,7)),"")</f>
        <v/>
      </c>
      <c r="J380" s="25" t="str">
        <f>IF(H380&lt;&gt;"",IFERROR(INDEX(DATABASE!$Z$19:$Z$38,MATCH(DATEVALUE(H380),DATABASE!$AA$19:$AA$38,0)),INDEX(DATABASE!$Z$12:$Z$18,MATCH(WEEKDAY(H380,2),DATABASE!$AA$12:$AA$18,0))),"")</f>
        <v/>
      </c>
      <c r="K380" s="25" t="str">
        <f>IF('DATA ACCURATE'!V383&lt;&gt;"",'DATA ACCURATE'!V383,"")</f>
        <v/>
      </c>
      <c r="L380" s="80" t="str">
        <f>IF($H380="","",IF(OR($J380="LIBUR",AND($L379="LIBUR",$O379=$O380)),"LIBUR",IF(AND(OR($L379="LUAR JAM KERJA 1",$L379="LUAR JAM KERJA 2"),OR(OR(AND($H379=$H380,AND(OR($I380&gt;DATABASE!$J$3,$I380&lt;DATABASE!$J$6),((DATEVALUE($H380)+$I380)-(DATEVALUE($H379)+$I379))&lt;DATABASE!$J$6)),AND($H379=$H380,$O379=$O380,OR($I380&gt;DATABASE!$J$6,$I380&lt;DATABASE!$J$3))),AND(($H380-$H379)=1,OR($I380&lt;DATABASE!$I$6,((DATEVALUE($H380)+$I380)-(DATEVALUE($H379)+$I379))&lt;DATABASE!$J$6))),$A380=$A379),"LUAR JAM KERJA 2",IF(AND(OR(WEEKDAY($H380,2)=1,WEEKDAY($H380,2)=2,WEEKDAY($H380,2)=3,WEEKDAY($H380,2)=4,WEEKDAY($H380,2)=5),$I380&lt;=DATABASE!$J$3,$I380&gt;=DATABASE!$I$3),"JAM KERJA",IF(AND(WEEKDAY($H380,2)=6,$I380&lt;=DATABASE!$J$4,$I380&gt;=DATABASE!$I$4),"JAM KERJA","LUAR JAM KERJA 1")))))</f>
        <v/>
      </c>
      <c r="M380" s="33" t="str">
        <f>IF('DATA ACCURATE'!T383&lt;&gt;"",IF('DATA ACCURATE'!T383&gt;100,'DATA ACCURATE'!T383/10,'DATA ACCURATE'!T383),"")</f>
        <v/>
      </c>
      <c r="N380" t="str">
        <f>IF(M380="","",IF(M380&lt;=DATABASE!$I$9,"LOKAL",IF(M380&lt;DATABASE!$J$9,"LUAR KOTA 1",IF($M380&gt;=DATABASE!$J$9,"LUAR KOTA 2",""))))</f>
        <v/>
      </c>
      <c r="O380" s="38" t="str">
        <f>IF('DATA ACCURATE'!L383&lt;&gt;"",'DATA ACCURATE'!L383,"")</f>
        <v/>
      </c>
      <c r="Q380" s="38">
        <f t="shared" si="36"/>
        <v>0</v>
      </c>
      <c r="R380" s="38">
        <f t="shared" si="36"/>
        <v>0</v>
      </c>
      <c r="S380" s="38">
        <f t="shared" si="36"/>
        <v>0</v>
      </c>
      <c r="T380" s="38">
        <f t="shared" si="34"/>
        <v>0</v>
      </c>
      <c r="U380" s="38">
        <f t="shared" si="37"/>
        <v>0</v>
      </c>
      <c r="V380" s="38">
        <f t="shared" si="37"/>
        <v>0</v>
      </c>
      <c r="W380" s="38">
        <f t="shared" si="37"/>
        <v>0</v>
      </c>
      <c r="X380" s="38">
        <f t="shared" si="38"/>
        <v>0</v>
      </c>
      <c r="Y380" s="38">
        <f t="shared" si="38"/>
        <v>0</v>
      </c>
      <c r="Z380" s="38">
        <f t="shared" si="38"/>
        <v>0</v>
      </c>
      <c r="AA380" s="38">
        <f t="shared" si="35"/>
        <v>0</v>
      </c>
      <c r="AB380" s="38">
        <f t="shared" si="39"/>
        <v>0</v>
      </c>
      <c r="AC380" s="38">
        <f t="shared" si="40"/>
        <v>0</v>
      </c>
      <c r="AD380" s="38" t="str">
        <f t="shared" si="41"/>
        <v>000000000000</v>
      </c>
    </row>
    <row r="381" spans="1:30">
      <c r="A381" s="9" t="str">
        <f>IF('DATA ACCURATE'!A384&lt;&gt;"",'DATA ACCURATE'!A384,"")</f>
        <v/>
      </c>
      <c r="B381" s="9" t="str">
        <f>IF('DATA ACCURATE'!D384&lt;&gt;"",'DATA ACCURATE'!D384,"")</f>
        <v/>
      </c>
      <c r="C381" s="38" t="str">
        <f>IF($AD381="000000000000","",INDEX(DATABASE!$W$12:$W$71,MATCH($AD381,DATABASE!$V$12:$V$71,0)))</f>
        <v/>
      </c>
      <c r="D381" s="34" t="str">
        <f>IF(C381="","",IF(E381="",INDEX(DATABASE!$AF$13:$AF$62,MATCH($C381,DATABASE!$AC$13:$AC$62,0)),IF(E381="2x D11",INDEX(DATABASE!$AF$13:$AF$62,MATCH($C381,DATABASE!$AC$13:$AC$62,0))+2*DATABASE!$AF$62,IF(E381="3x D11",INDEX(DATABASE!$AF$13:$AF$62,MATCH($C381,DATABASE!$AC$13:$AC$62,0))+3*DATABASE!$AF$62,""))))</f>
        <v/>
      </c>
      <c r="E381" s="38" t="str">
        <f>IF(AND($K381="Y",$G381&lt;&gt;"UNYIL",$F381&lt;DATABASE!$O$8),"2x D11",IF(AND($K381="Y",$G381&lt;&gt;"UNYIL",$F381&gt;=DATABASE!$O$8),"3x D11",""))</f>
        <v/>
      </c>
      <c r="F381" s="9" t="str">
        <f>IF('DATA ACCURATE'!N384&lt;&gt;"",'DATA ACCURATE'!N384,"")</f>
        <v/>
      </c>
      <c r="G381" t="str">
        <f>IF(F381="","",IF(F381&lt;=DATABASE!$I$8,"UNYIL",IF(F381&lt;=DATABASE!$J$8,"KECIL",IF(F381&lt;DATABASE!$K$8,"TANGGUNG",IF(F381&gt;=DATABASE!$K$8,"BESAR","")))))</f>
        <v/>
      </c>
      <c r="H381" s="16" t="str">
        <f>IF('DATA ACCURATE'!J384&lt;&gt;"",'DATA ACCURATE'!J384,"")</f>
        <v/>
      </c>
      <c r="I381" s="35" t="str">
        <f>IF(B381&lt;&gt;"",IFERROR(VLOOKUP(B381,'DATA TIMBANGAN'!G:M,7,FALSE),VLOOKUP(B381,'DATA TIMBANGAN'!G:M,7)),"")</f>
        <v/>
      </c>
      <c r="J381" s="25" t="str">
        <f>IF(H381&lt;&gt;"",IFERROR(INDEX(DATABASE!$Z$19:$Z$38,MATCH(DATEVALUE(H381),DATABASE!$AA$19:$AA$38,0)),INDEX(DATABASE!$Z$12:$Z$18,MATCH(WEEKDAY(H381,2),DATABASE!$AA$12:$AA$18,0))),"")</f>
        <v/>
      </c>
      <c r="K381" s="25" t="str">
        <f>IF('DATA ACCURATE'!V384&lt;&gt;"",'DATA ACCURATE'!V384,"")</f>
        <v/>
      </c>
      <c r="L381" s="80" t="str">
        <f>IF($H381="","",IF(OR($J381="LIBUR",AND($L380="LIBUR",$O380=$O381)),"LIBUR",IF(AND(OR($L380="LUAR JAM KERJA 1",$L380="LUAR JAM KERJA 2"),OR(OR(AND($H380=$H381,AND(OR($I381&gt;DATABASE!$J$3,$I381&lt;DATABASE!$J$6),((DATEVALUE($H381)+$I381)-(DATEVALUE($H380)+$I380))&lt;DATABASE!$J$6)),AND($H380=$H381,$O380=$O381,OR($I381&gt;DATABASE!$J$6,$I381&lt;DATABASE!$J$3))),AND(($H381-$H380)=1,OR($I381&lt;DATABASE!$I$6,((DATEVALUE($H381)+$I381)-(DATEVALUE($H380)+$I380))&lt;DATABASE!$J$6))),$A381=$A380),"LUAR JAM KERJA 2",IF(AND(OR(WEEKDAY($H381,2)=1,WEEKDAY($H381,2)=2,WEEKDAY($H381,2)=3,WEEKDAY($H381,2)=4,WEEKDAY($H381,2)=5),$I381&lt;=DATABASE!$J$3,$I381&gt;=DATABASE!$I$3),"JAM KERJA",IF(AND(WEEKDAY($H381,2)=6,$I381&lt;=DATABASE!$J$4,$I381&gt;=DATABASE!$I$4),"JAM KERJA","LUAR JAM KERJA 1")))))</f>
        <v/>
      </c>
      <c r="M381" s="33" t="str">
        <f>IF('DATA ACCURATE'!T384&lt;&gt;"",IF('DATA ACCURATE'!T384&gt;100,'DATA ACCURATE'!T384/10,'DATA ACCURATE'!T384),"")</f>
        <v/>
      </c>
      <c r="N381" t="str">
        <f>IF(M381="","",IF(M381&lt;=DATABASE!$I$9,"LOKAL",IF(M381&lt;DATABASE!$J$9,"LUAR KOTA 1",IF($M381&gt;=DATABASE!$J$9,"LUAR KOTA 2",""))))</f>
        <v/>
      </c>
      <c r="O381" s="38" t="str">
        <f>IF('DATA ACCURATE'!L384&lt;&gt;"",'DATA ACCURATE'!L384,"")</f>
        <v/>
      </c>
      <c r="Q381" s="38">
        <f t="shared" si="36"/>
        <v>0</v>
      </c>
      <c r="R381" s="38">
        <f t="shared" si="36"/>
        <v>0</v>
      </c>
      <c r="S381" s="38">
        <f t="shared" si="36"/>
        <v>0</v>
      </c>
      <c r="T381" s="38">
        <f t="shared" si="34"/>
        <v>0</v>
      </c>
      <c r="U381" s="38">
        <f t="shared" si="37"/>
        <v>0</v>
      </c>
      <c r="V381" s="38">
        <f t="shared" si="37"/>
        <v>0</v>
      </c>
      <c r="W381" s="38">
        <f t="shared" si="37"/>
        <v>0</v>
      </c>
      <c r="X381" s="38">
        <f t="shared" si="38"/>
        <v>0</v>
      </c>
      <c r="Y381" s="38">
        <f t="shared" si="38"/>
        <v>0</v>
      </c>
      <c r="Z381" s="38">
        <f t="shared" si="38"/>
        <v>0</v>
      </c>
      <c r="AA381" s="38">
        <f t="shared" si="35"/>
        <v>0</v>
      </c>
      <c r="AB381" s="38">
        <f t="shared" si="39"/>
        <v>0</v>
      </c>
      <c r="AC381" s="38">
        <f t="shared" si="40"/>
        <v>0</v>
      </c>
      <c r="AD381" s="38" t="str">
        <f t="shared" si="41"/>
        <v>000000000000</v>
      </c>
    </row>
    <row r="382" spans="1:30">
      <c r="A382" s="9" t="str">
        <f>IF('DATA ACCURATE'!A385&lt;&gt;"",'DATA ACCURATE'!A385,"")</f>
        <v/>
      </c>
      <c r="B382" s="9" t="str">
        <f>IF('DATA ACCURATE'!D385&lt;&gt;"",'DATA ACCURATE'!D385,"")</f>
        <v/>
      </c>
      <c r="C382" s="38" t="str">
        <f>IF($AD382="000000000000","",INDEX(DATABASE!$W$12:$W$71,MATCH($AD382,DATABASE!$V$12:$V$71,0)))</f>
        <v/>
      </c>
      <c r="D382" s="34" t="str">
        <f>IF(C382="","",IF(E382="",INDEX(DATABASE!$AF$13:$AF$62,MATCH($C382,DATABASE!$AC$13:$AC$62,0)),IF(E382="2x D11",INDEX(DATABASE!$AF$13:$AF$62,MATCH($C382,DATABASE!$AC$13:$AC$62,0))+2*DATABASE!$AF$62,IF(E382="3x D11",INDEX(DATABASE!$AF$13:$AF$62,MATCH($C382,DATABASE!$AC$13:$AC$62,0))+3*DATABASE!$AF$62,""))))</f>
        <v/>
      </c>
      <c r="E382" s="38" t="str">
        <f>IF(AND($K382="Y",$G382&lt;&gt;"UNYIL",$F382&lt;DATABASE!$O$8),"2x D11",IF(AND($K382="Y",$G382&lt;&gt;"UNYIL",$F382&gt;=DATABASE!$O$8),"3x D11",""))</f>
        <v/>
      </c>
      <c r="F382" s="9" t="str">
        <f>IF('DATA ACCURATE'!N385&lt;&gt;"",'DATA ACCURATE'!N385,"")</f>
        <v/>
      </c>
      <c r="G382" t="str">
        <f>IF(F382="","",IF(F382&lt;=DATABASE!$I$8,"UNYIL",IF(F382&lt;=DATABASE!$J$8,"KECIL",IF(F382&lt;DATABASE!$K$8,"TANGGUNG",IF(F382&gt;=DATABASE!$K$8,"BESAR","")))))</f>
        <v/>
      </c>
      <c r="H382" s="16" t="str">
        <f>IF('DATA ACCURATE'!J385&lt;&gt;"",'DATA ACCURATE'!J385,"")</f>
        <v/>
      </c>
      <c r="I382" s="35" t="str">
        <f>IF(B382&lt;&gt;"",IFERROR(VLOOKUP(B382,'DATA TIMBANGAN'!G:M,7,FALSE),VLOOKUP(B382,'DATA TIMBANGAN'!G:M,7)),"")</f>
        <v/>
      </c>
      <c r="J382" s="25" t="str">
        <f>IF(H382&lt;&gt;"",IFERROR(INDEX(DATABASE!$Z$19:$Z$38,MATCH(DATEVALUE(H382),DATABASE!$AA$19:$AA$38,0)),INDEX(DATABASE!$Z$12:$Z$18,MATCH(WEEKDAY(H382,2),DATABASE!$AA$12:$AA$18,0))),"")</f>
        <v/>
      </c>
      <c r="K382" s="25" t="str">
        <f>IF('DATA ACCURATE'!V385&lt;&gt;"",'DATA ACCURATE'!V385,"")</f>
        <v/>
      </c>
      <c r="L382" s="80" t="str">
        <f>IF($H382="","",IF(OR($J382="LIBUR",AND($L381="LIBUR",$O381=$O382)),"LIBUR",IF(AND(OR($L381="LUAR JAM KERJA 1",$L381="LUAR JAM KERJA 2"),OR(OR(AND($H381=$H382,AND(OR($I382&gt;DATABASE!$J$3,$I382&lt;DATABASE!$J$6),((DATEVALUE($H382)+$I382)-(DATEVALUE($H381)+$I381))&lt;DATABASE!$J$6)),AND($H381=$H382,$O381=$O382,OR($I382&gt;DATABASE!$J$6,$I382&lt;DATABASE!$J$3))),AND(($H382-$H381)=1,OR($I382&lt;DATABASE!$I$6,((DATEVALUE($H382)+$I382)-(DATEVALUE($H381)+$I381))&lt;DATABASE!$J$6))),$A382=$A381),"LUAR JAM KERJA 2",IF(AND(OR(WEEKDAY($H382,2)=1,WEEKDAY($H382,2)=2,WEEKDAY($H382,2)=3,WEEKDAY($H382,2)=4,WEEKDAY($H382,2)=5),$I382&lt;=DATABASE!$J$3,$I382&gt;=DATABASE!$I$3),"JAM KERJA",IF(AND(WEEKDAY($H382,2)=6,$I382&lt;=DATABASE!$J$4,$I382&gt;=DATABASE!$I$4),"JAM KERJA","LUAR JAM KERJA 1")))))</f>
        <v/>
      </c>
      <c r="M382" s="33" t="str">
        <f>IF('DATA ACCURATE'!T385&lt;&gt;"",IF('DATA ACCURATE'!T385&gt;100,'DATA ACCURATE'!T385/10,'DATA ACCURATE'!T385),"")</f>
        <v/>
      </c>
      <c r="N382" t="str">
        <f>IF(M382="","",IF(M382&lt;=DATABASE!$I$9,"LOKAL",IF(M382&lt;DATABASE!$J$9,"LUAR KOTA 1",IF($M382&gt;=DATABASE!$J$9,"LUAR KOTA 2",""))))</f>
        <v/>
      </c>
      <c r="O382" s="38" t="str">
        <f>IF('DATA ACCURATE'!L385&lt;&gt;"",'DATA ACCURATE'!L385,"")</f>
        <v/>
      </c>
      <c r="Q382" s="38">
        <f t="shared" si="36"/>
        <v>0</v>
      </c>
      <c r="R382" s="38">
        <f t="shared" si="36"/>
        <v>0</v>
      </c>
      <c r="S382" s="38">
        <f t="shared" si="36"/>
        <v>0</v>
      </c>
      <c r="T382" s="38">
        <f t="shared" si="34"/>
        <v>0</v>
      </c>
      <c r="U382" s="38">
        <f t="shared" si="37"/>
        <v>0</v>
      </c>
      <c r="V382" s="38">
        <f t="shared" si="37"/>
        <v>0</v>
      </c>
      <c r="W382" s="38">
        <f t="shared" si="37"/>
        <v>0</v>
      </c>
      <c r="X382" s="38">
        <f t="shared" si="38"/>
        <v>0</v>
      </c>
      <c r="Y382" s="38">
        <f t="shared" si="38"/>
        <v>0</v>
      </c>
      <c r="Z382" s="38">
        <f t="shared" si="38"/>
        <v>0</v>
      </c>
      <c r="AA382" s="38">
        <f t="shared" si="35"/>
        <v>0</v>
      </c>
      <c r="AB382" s="38">
        <f t="shared" si="39"/>
        <v>0</v>
      </c>
      <c r="AC382" s="38">
        <f t="shared" si="40"/>
        <v>0</v>
      </c>
      <c r="AD382" s="38" t="str">
        <f t="shared" si="41"/>
        <v>000000000000</v>
      </c>
    </row>
    <row r="383" spans="1:30">
      <c r="A383" s="9" t="str">
        <f>IF('DATA ACCURATE'!A386&lt;&gt;"",'DATA ACCURATE'!A386,"")</f>
        <v/>
      </c>
      <c r="B383" s="9" t="str">
        <f>IF('DATA ACCURATE'!D386&lt;&gt;"",'DATA ACCURATE'!D386,"")</f>
        <v/>
      </c>
      <c r="C383" s="38" t="str">
        <f>IF($AD383="000000000000","",INDEX(DATABASE!$W$12:$W$71,MATCH($AD383,DATABASE!$V$12:$V$71,0)))</f>
        <v/>
      </c>
      <c r="D383" s="34" t="str">
        <f>IF(C383="","",IF(E383="",INDEX(DATABASE!$AF$13:$AF$62,MATCH($C383,DATABASE!$AC$13:$AC$62,0)),IF(E383="2x D11",INDEX(DATABASE!$AF$13:$AF$62,MATCH($C383,DATABASE!$AC$13:$AC$62,0))+2*DATABASE!$AF$62,IF(E383="3x D11",INDEX(DATABASE!$AF$13:$AF$62,MATCH($C383,DATABASE!$AC$13:$AC$62,0))+3*DATABASE!$AF$62,""))))</f>
        <v/>
      </c>
      <c r="E383" s="38" t="str">
        <f>IF(AND($K383="Y",$G383&lt;&gt;"UNYIL",$F383&lt;DATABASE!$O$8),"2x D11",IF(AND($K383="Y",$G383&lt;&gt;"UNYIL",$F383&gt;=DATABASE!$O$8),"3x D11",""))</f>
        <v/>
      </c>
      <c r="F383" s="9" t="str">
        <f>IF('DATA ACCURATE'!N386&lt;&gt;"",'DATA ACCURATE'!N386,"")</f>
        <v/>
      </c>
      <c r="G383" t="str">
        <f>IF(F383="","",IF(F383&lt;=DATABASE!$I$8,"UNYIL",IF(F383&lt;=DATABASE!$J$8,"KECIL",IF(F383&lt;DATABASE!$K$8,"TANGGUNG",IF(F383&gt;=DATABASE!$K$8,"BESAR","")))))</f>
        <v/>
      </c>
      <c r="H383" s="16" t="str">
        <f>IF('DATA ACCURATE'!J386&lt;&gt;"",'DATA ACCURATE'!J386,"")</f>
        <v/>
      </c>
      <c r="I383" s="35" t="str">
        <f>IF(B383&lt;&gt;"",IFERROR(VLOOKUP(B383,'DATA TIMBANGAN'!G:M,7,FALSE),VLOOKUP(B383,'DATA TIMBANGAN'!G:M,7)),"")</f>
        <v/>
      </c>
      <c r="J383" s="25" t="str">
        <f>IF(H383&lt;&gt;"",IFERROR(INDEX(DATABASE!$Z$19:$Z$38,MATCH(DATEVALUE(H383),DATABASE!$AA$19:$AA$38,0)),INDEX(DATABASE!$Z$12:$Z$18,MATCH(WEEKDAY(H383,2),DATABASE!$AA$12:$AA$18,0))),"")</f>
        <v/>
      </c>
      <c r="K383" s="25" t="str">
        <f>IF('DATA ACCURATE'!V386&lt;&gt;"",'DATA ACCURATE'!V386,"")</f>
        <v/>
      </c>
      <c r="L383" s="80" t="str">
        <f>IF($H383="","",IF(OR($J383="LIBUR",AND($L382="LIBUR",$O382=$O383)),"LIBUR",IF(AND(OR($L382="LUAR JAM KERJA 1",$L382="LUAR JAM KERJA 2"),OR(OR(AND($H382=$H383,AND(OR($I383&gt;DATABASE!$J$3,$I383&lt;DATABASE!$J$6),((DATEVALUE($H383)+$I383)-(DATEVALUE($H382)+$I382))&lt;DATABASE!$J$6)),AND($H382=$H383,$O382=$O383,OR($I383&gt;DATABASE!$J$6,$I383&lt;DATABASE!$J$3))),AND(($H383-$H382)=1,OR($I383&lt;DATABASE!$I$6,((DATEVALUE($H383)+$I383)-(DATEVALUE($H382)+$I382))&lt;DATABASE!$J$6))),$A383=$A382),"LUAR JAM KERJA 2",IF(AND(OR(WEEKDAY($H383,2)=1,WEEKDAY($H383,2)=2,WEEKDAY($H383,2)=3,WEEKDAY($H383,2)=4,WEEKDAY($H383,2)=5),$I383&lt;=DATABASE!$J$3,$I383&gt;=DATABASE!$I$3),"JAM KERJA",IF(AND(WEEKDAY($H383,2)=6,$I383&lt;=DATABASE!$J$4,$I383&gt;=DATABASE!$I$4),"JAM KERJA","LUAR JAM KERJA 1")))))</f>
        <v/>
      </c>
      <c r="M383" s="33" t="str">
        <f>IF('DATA ACCURATE'!T386&lt;&gt;"",IF('DATA ACCURATE'!T386&gt;100,'DATA ACCURATE'!T386/10,'DATA ACCURATE'!T386),"")</f>
        <v/>
      </c>
      <c r="N383" t="str">
        <f>IF(M383="","",IF(M383&lt;=DATABASE!$I$9,"LOKAL",IF(M383&lt;DATABASE!$J$9,"LUAR KOTA 1",IF($M383&gt;=DATABASE!$J$9,"LUAR KOTA 2",""))))</f>
        <v/>
      </c>
      <c r="O383" s="38" t="str">
        <f>IF('DATA ACCURATE'!L386&lt;&gt;"",'DATA ACCURATE'!L386,"")</f>
        <v/>
      </c>
      <c r="Q383" s="38">
        <f t="shared" si="36"/>
        <v>0</v>
      </c>
      <c r="R383" s="38">
        <f t="shared" si="36"/>
        <v>0</v>
      </c>
      <c r="S383" s="38">
        <f t="shared" si="36"/>
        <v>0</v>
      </c>
      <c r="T383" s="38">
        <f t="shared" si="34"/>
        <v>0</v>
      </c>
      <c r="U383" s="38">
        <f t="shared" si="37"/>
        <v>0</v>
      </c>
      <c r="V383" s="38">
        <f t="shared" si="37"/>
        <v>0</v>
      </c>
      <c r="W383" s="38">
        <f t="shared" si="37"/>
        <v>0</v>
      </c>
      <c r="X383" s="38">
        <f t="shared" si="38"/>
        <v>0</v>
      </c>
      <c r="Y383" s="38">
        <f t="shared" si="38"/>
        <v>0</v>
      </c>
      <c r="Z383" s="38">
        <f t="shared" si="38"/>
        <v>0</v>
      </c>
      <c r="AA383" s="38">
        <f t="shared" si="35"/>
        <v>0</v>
      </c>
      <c r="AB383" s="38">
        <f t="shared" si="39"/>
        <v>0</v>
      </c>
      <c r="AC383" s="38">
        <f t="shared" si="40"/>
        <v>0</v>
      </c>
      <c r="AD383" s="38" t="str">
        <f t="shared" si="41"/>
        <v>000000000000</v>
      </c>
    </row>
    <row r="384" spans="1:30">
      <c r="A384" s="9" t="str">
        <f>IF('DATA ACCURATE'!A387&lt;&gt;"",'DATA ACCURATE'!A387,"")</f>
        <v/>
      </c>
      <c r="B384" s="9" t="str">
        <f>IF('DATA ACCURATE'!D387&lt;&gt;"",'DATA ACCURATE'!D387,"")</f>
        <v/>
      </c>
      <c r="C384" s="38" t="str">
        <f>IF($AD384="000000000000","",INDEX(DATABASE!$W$12:$W$71,MATCH($AD384,DATABASE!$V$12:$V$71,0)))</f>
        <v/>
      </c>
      <c r="D384" s="34" t="str">
        <f>IF(C384="","",IF(E384="",INDEX(DATABASE!$AF$13:$AF$62,MATCH($C384,DATABASE!$AC$13:$AC$62,0)),IF(E384="2x D11",INDEX(DATABASE!$AF$13:$AF$62,MATCH($C384,DATABASE!$AC$13:$AC$62,0))+2*DATABASE!$AF$62,IF(E384="3x D11",INDEX(DATABASE!$AF$13:$AF$62,MATCH($C384,DATABASE!$AC$13:$AC$62,0))+3*DATABASE!$AF$62,""))))</f>
        <v/>
      </c>
      <c r="E384" s="38" t="str">
        <f>IF(AND($K384="Y",$G384&lt;&gt;"UNYIL",$F384&lt;DATABASE!$O$8),"2x D11",IF(AND($K384="Y",$G384&lt;&gt;"UNYIL",$F384&gt;=DATABASE!$O$8),"3x D11",""))</f>
        <v/>
      </c>
      <c r="F384" s="9" t="str">
        <f>IF('DATA ACCURATE'!N387&lt;&gt;"",'DATA ACCURATE'!N387,"")</f>
        <v/>
      </c>
      <c r="G384" t="str">
        <f>IF(F384="","",IF(F384&lt;=DATABASE!$I$8,"UNYIL",IF(F384&lt;=DATABASE!$J$8,"KECIL",IF(F384&lt;DATABASE!$K$8,"TANGGUNG",IF(F384&gt;=DATABASE!$K$8,"BESAR","")))))</f>
        <v/>
      </c>
      <c r="H384" s="16" t="str">
        <f>IF('DATA ACCURATE'!J387&lt;&gt;"",'DATA ACCURATE'!J387,"")</f>
        <v/>
      </c>
      <c r="I384" s="35" t="str">
        <f>IF(B384&lt;&gt;"",IFERROR(VLOOKUP(B384,'DATA TIMBANGAN'!G:M,7,FALSE),VLOOKUP(B384,'DATA TIMBANGAN'!G:M,7)),"")</f>
        <v/>
      </c>
      <c r="J384" s="25" t="str">
        <f>IF(H384&lt;&gt;"",IFERROR(INDEX(DATABASE!$Z$19:$Z$38,MATCH(DATEVALUE(H384),DATABASE!$AA$19:$AA$38,0)),INDEX(DATABASE!$Z$12:$Z$18,MATCH(WEEKDAY(H384,2),DATABASE!$AA$12:$AA$18,0))),"")</f>
        <v/>
      </c>
      <c r="K384" s="25" t="str">
        <f>IF('DATA ACCURATE'!V387&lt;&gt;"",'DATA ACCURATE'!V387,"")</f>
        <v/>
      </c>
      <c r="L384" s="80" t="str">
        <f>IF($H384="","",IF(OR($J384="LIBUR",AND($L383="LIBUR",$O383=$O384)),"LIBUR",IF(AND(OR($L383="LUAR JAM KERJA 1",$L383="LUAR JAM KERJA 2"),OR(OR(AND($H383=$H384,AND(OR($I384&gt;DATABASE!$J$3,$I384&lt;DATABASE!$J$6),((DATEVALUE($H384)+$I384)-(DATEVALUE($H383)+$I383))&lt;DATABASE!$J$6)),AND($H383=$H384,$O383=$O384,OR($I384&gt;DATABASE!$J$6,$I384&lt;DATABASE!$J$3))),AND(($H384-$H383)=1,OR($I384&lt;DATABASE!$I$6,((DATEVALUE($H384)+$I384)-(DATEVALUE($H383)+$I383))&lt;DATABASE!$J$6))),$A384=$A383),"LUAR JAM KERJA 2",IF(AND(OR(WEEKDAY($H384,2)=1,WEEKDAY($H384,2)=2,WEEKDAY($H384,2)=3,WEEKDAY($H384,2)=4,WEEKDAY($H384,2)=5),$I384&lt;=DATABASE!$J$3,$I384&gt;=DATABASE!$I$3),"JAM KERJA",IF(AND(WEEKDAY($H384,2)=6,$I384&lt;=DATABASE!$J$4,$I384&gt;=DATABASE!$I$4),"JAM KERJA","LUAR JAM KERJA 1")))))</f>
        <v/>
      </c>
      <c r="M384" s="33" t="str">
        <f>IF('DATA ACCURATE'!T387&lt;&gt;"",IF('DATA ACCURATE'!T387&gt;100,'DATA ACCURATE'!T387/10,'DATA ACCURATE'!T387),"")</f>
        <v/>
      </c>
      <c r="N384" t="str">
        <f>IF(M384="","",IF(M384&lt;=DATABASE!$I$9,"LOKAL",IF(M384&lt;DATABASE!$J$9,"LUAR KOTA 1",IF($M384&gt;=DATABASE!$J$9,"LUAR KOTA 2",""))))</f>
        <v/>
      </c>
      <c r="O384" s="38" t="str">
        <f>IF('DATA ACCURATE'!L387&lt;&gt;"",'DATA ACCURATE'!L387,"")</f>
        <v/>
      </c>
      <c r="Q384" s="38">
        <f t="shared" si="36"/>
        <v>0</v>
      </c>
      <c r="R384" s="38">
        <f t="shared" si="36"/>
        <v>0</v>
      </c>
      <c r="S384" s="38">
        <f t="shared" si="36"/>
        <v>0</v>
      </c>
      <c r="T384" s="38">
        <f t="shared" si="34"/>
        <v>0</v>
      </c>
      <c r="U384" s="38">
        <f t="shared" si="37"/>
        <v>0</v>
      </c>
      <c r="V384" s="38">
        <f t="shared" si="37"/>
        <v>0</v>
      </c>
      <c r="W384" s="38">
        <f t="shared" si="37"/>
        <v>0</v>
      </c>
      <c r="X384" s="38">
        <f t="shared" si="38"/>
        <v>0</v>
      </c>
      <c r="Y384" s="38">
        <f t="shared" si="38"/>
        <v>0</v>
      </c>
      <c r="Z384" s="38">
        <f t="shared" si="38"/>
        <v>0</v>
      </c>
      <c r="AA384" s="38">
        <f t="shared" si="35"/>
        <v>0</v>
      </c>
      <c r="AB384" s="38">
        <f t="shared" si="39"/>
        <v>0</v>
      </c>
      <c r="AC384" s="38">
        <f t="shared" si="40"/>
        <v>0</v>
      </c>
      <c r="AD384" s="38" t="str">
        <f t="shared" si="41"/>
        <v>000000000000</v>
      </c>
    </row>
    <row r="385" spans="1:30">
      <c r="A385" s="9" t="str">
        <f>IF('DATA ACCURATE'!A388&lt;&gt;"",'DATA ACCURATE'!A388,"")</f>
        <v/>
      </c>
      <c r="B385" s="9" t="str">
        <f>IF('DATA ACCURATE'!D388&lt;&gt;"",'DATA ACCURATE'!D388,"")</f>
        <v/>
      </c>
      <c r="C385" s="38" t="str">
        <f>IF($AD385="000000000000","",INDEX(DATABASE!$W$12:$W$71,MATCH($AD385,DATABASE!$V$12:$V$71,0)))</f>
        <v/>
      </c>
      <c r="D385" s="34" t="str">
        <f>IF(C385="","",IF(E385="",INDEX(DATABASE!$AF$13:$AF$62,MATCH($C385,DATABASE!$AC$13:$AC$62,0)),IF(E385="2x D11",INDEX(DATABASE!$AF$13:$AF$62,MATCH($C385,DATABASE!$AC$13:$AC$62,0))+2*DATABASE!$AF$62,IF(E385="3x D11",INDEX(DATABASE!$AF$13:$AF$62,MATCH($C385,DATABASE!$AC$13:$AC$62,0))+3*DATABASE!$AF$62,""))))</f>
        <v/>
      </c>
      <c r="E385" s="38" t="str">
        <f>IF(AND($K385="Y",$G385&lt;&gt;"UNYIL",$F385&lt;DATABASE!$O$8),"2x D11",IF(AND($K385="Y",$G385&lt;&gt;"UNYIL",$F385&gt;=DATABASE!$O$8),"3x D11",""))</f>
        <v/>
      </c>
      <c r="F385" s="9" t="str">
        <f>IF('DATA ACCURATE'!N388&lt;&gt;"",'DATA ACCURATE'!N388,"")</f>
        <v/>
      </c>
      <c r="G385" t="str">
        <f>IF(F385="","",IF(F385&lt;=DATABASE!$I$8,"UNYIL",IF(F385&lt;=DATABASE!$J$8,"KECIL",IF(F385&lt;DATABASE!$K$8,"TANGGUNG",IF(F385&gt;=DATABASE!$K$8,"BESAR","")))))</f>
        <v/>
      </c>
      <c r="H385" s="16" t="str">
        <f>IF('DATA ACCURATE'!J388&lt;&gt;"",'DATA ACCURATE'!J388,"")</f>
        <v/>
      </c>
      <c r="I385" s="35" t="str">
        <f>IF(B385&lt;&gt;"",IFERROR(VLOOKUP(B385,'DATA TIMBANGAN'!G:M,7,FALSE),VLOOKUP(B385,'DATA TIMBANGAN'!G:M,7)),"")</f>
        <v/>
      </c>
      <c r="J385" s="25" t="str">
        <f>IF(H385&lt;&gt;"",IFERROR(INDEX(DATABASE!$Z$19:$Z$38,MATCH(DATEVALUE(H385),DATABASE!$AA$19:$AA$38,0)),INDEX(DATABASE!$Z$12:$Z$18,MATCH(WEEKDAY(H385,2),DATABASE!$AA$12:$AA$18,0))),"")</f>
        <v/>
      </c>
      <c r="K385" s="25" t="str">
        <f>IF('DATA ACCURATE'!V388&lt;&gt;"",'DATA ACCURATE'!V388,"")</f>
        <v/>
      </c>
      <c r="L385" s="80" t="str">
        <f>IF($H385="","",IF(OR($J385="LIBUR",AND($L384="LIBUR",$O384=$O385)),"LIBUR",IF(AND(OR($L384="LUAR JAM KERJA 1",$L384="LUAR JAM KERJA 2"),OR(OR(AND($H384=$H385,AND(OR($I385&gt;DATABASE!$J$3,$I385&lt;DATABASE!$J$6),((DATEVALUE($H385)+$I385)-(DATEVALUE($H384)+$I384))&lt;DATABASE!$J$6)),AND($H384=$H385,$O384=$O385,OR($I385&gt;DATABASE!$J$6,$I385&lt;DATABASE!$J$3))),AND(($H385-$H384)=1,OR($I385&lt;DATABASE!$I$6,((DATEVALUE($H385)+$I385)-(DATEVALUE($H384)+$I384))&lt;DATABASE!$J$6))),$A385=$A384),"LUAR JAM KERJA 2",IF(AND(OR(WEEKDAY($H385,2)=1,WEEKDAY($H385,2)=2,WEEKDAY($H385,2)=3,WEEKDAY($H385,2)=4,WEEKDAY($H385,2)=5),$I385&lt;=DATABASE!$J$3,$I385&gt;=DATABASE!$I$3),"JAM KERJA",IF(AND(WEEKDAY($H385,2)=6,$I385&lt;=DATABASE!$J$4,$I385&gt;=DATABASE!$I$4),"JAM KERJA","LUAR JAM KERJA 1")))))</f>
        <v/>
      </c>
      <c r="M385" s="33" t="str">
        <f>IF('DATA ACCURATE'!T388&lt;&gt;"",IF('DATA ACCURATE'!T388&gt;100,'DATA ACCURATE'!T388/10,'DATA ACCURATE'!T388),"")</f>
        <v/>
      </c>
      <c r="N385" t="str">
        <f>IF(M385="","",IF(M385&lt;=DATABASE!$I$9,"LOKAL",IF(M385&lt;DATABASE!$J$9,"LUAR KOTA 1",IF($M385&gt;=DATABASE!$J$9,"LUAR KOTA 2",""))))</f>
        <v/>
      </c>
      <c r="O385" s="38" t="str">
        <f>IF('DATA ACCURATE'!L388&lt;&gt;"",'DATA ACCURATE'!L388,"")</f>
        <v/>
      </c>
      <c r="Q385" s="38">
        <f t="shared" si="36"/>
        <v>0</v>
      </c>
      <c r="R385" s="38">
        <f t="shared" si="36"/>
        <v>0</v>
      </c>
      <c r="S385" s="38">
        <f t="shared" si="36"/>
        <v>0</v>
      </c>
      <c r="T385" s="38">
        <f t="shared" si="34"/>
        <v>0</v>
      </c>
      <c r="U385" s="38">
        <f t="shared" si="37"/>
        <v>0</v>
      </c>
      <c r="V385" s="38">
        <f t="shared" si="37"/>
        <v>0</v>
      </c>
      <c r="W385" s="38">
        <f t="shared" si="37"/>
        <v>0</v>
      </c>
      <c r="X385" s="38">
        <f t="shared" si="38"/>
        <v>0</v>
      </c>
      <c r="Y385" s="38">
        <f t="shared" si="38"/>
        <v>0</v>
      </c>
      <c r="Z385" s="38">
        <f t="shared" si="38"/>
        <v>0</v>
      </c>
      <c r="AA385" s="38">
        <f t="shared" si="35"/>
        <v>0</v>
      </c>
      <c r="AB385" s="38">
        <f t="shared" si="39"/>
        <v>0</v>
      </c>
      <c r="AC385" s="38">
        <f t="shared" si="40"/>
        <v>0</v>
      </c>
      <c r="AD385" s="38" t="str">
        <f t="shared" si="41"/>
        <v>000000000000</v>
      </c>
    </row>
    <row r="386" spans="1:30">
      <c r="A386" s="9" t="str">
        <f>IF('DATA ACCURATE'!A389&lt;&gt;"",'DATA ACCURATE'!A389,"")</f>
        <v/>
      </c>
      <c r="B386" s="9" t="str">
        <f>IF('DATA ACCURATE'!D389&lt;&gt;"",'DATA ACCURATE'!D389,"")</f>
        <v/>
      </c>
      <c r="C386" s="38" t="str">
        <f>IF($AD386="000000000000","",INDEX(DATABASE!$W$12:$W$71,MATCH($AD386,DATABASE!$V$12:$V$71,0)))</f>
        <v/>
      </c>
      <c r="D386" s="34" t="str">
        <f>IF(C386="","",IF(E386="",INDEX(DATABASE!$AF$13:$AF$62,MATCH($C386,DATABASE!$AC$13:$AC$62,0)),IF(E386="2x D11",INDEX(DATABASE!$AF$13:$AF$62,MATCH($C386,DATABASE!$AC$13:$AC$62,0))+2*DATABASE!$AF$62,IF(E386="3x D11",INDEX(DATABASE!$AF$13:$AF$62,MATCH($C386,DATABASE!$AC$13:$AC$62,0))+3*DATABASE!$AF$62,""))))</f>
        <v/>
      </c>
      <c r="E386" s="38" t="str">
        <f>IF(AND($K386="Y",$G386&lt;&gt;"UNYIL",$F386&lt;DATABASE!$O$8),"2x D11",IF(AND($K386="Y",$G386&lt;&gt;"UNYIL",$F386&gt;=DATABASE!$O$8),"3x D11",""))</f>
        <v/>
      </c>
      <c r="F386" s="9" t="str">
        <f>IF('DATA ACCURATE'!N389&lt;&gt;"",'DATA ACCURATE'!N389,"")</f>
        <v/>
      </c>
      <c r="G386" t="str">
        <f>IF(F386="","",IF(F386&lt;=DATABASE!$I$8,"UNYIL",IF(F386&lt;=DATABASE!$J$8,"KECIL",IF(F386&lt;DATABASE!$K$8,"TANGGUNG",IF(F386&gt;=DATABASE!$K$8,"BESAR","")))))</f>
        <v/>
      </c>
      <c r="H386" s="16" t="str">
        <f>IF('DATA ACCURATE'!J389&lt;&gt;"",'DATA ACCURATE'!J389,"")</f>
        <v/>
      </c>
      <c r="I386" s="35" t="str">
        <f>IF(B386&lt;&gt;"",IFERROR(VLOOKUP(B386,'DATA TIMBANGAN'!G:M,7,FALSE),VLOOKUP(B386,'DATA TIMBANGAN'!G:M,7)),"")</f>
        <v/>
      </c>
      <c r="J386" s="25" t="str">
        <f>IF(H386&lt;&gt;"",IFERROR(INDEX(DATABASE!$Z$19:$Z$38,MATCH(DATEVALUE(H386),DATABASE!$AA$19:$AA$38,0)),INDEX(DATABASE!$Z$12:$Z$18,MATCH(WEEKDAY(H386,2),DATABASE!$AA$12:$AA$18,0))),"")</f>
        <v/>
      </c>
      <c r="K386" s="25" t="str">
        <f>IF('DATA ACCURATE'!V389&lt;&gt;"",'DATA ACCURATE'!V389,"")</f>
        <v/>
      </c>
      <c r="L386" s="80" t="str">
        <f>IF($H386="","",IF(OR($J386="LIBUR",AND($L385="LIBUR",$O385=$O386)),"LIBUR",IF(AND(OR($L385="LUAR JAM KERJA 1",$L385="LUAR JAM KERJA 2"),OR(OR(AND($H385=$H386,AND(OR($I386&gt;DATABASE!$J$3,$I386&lt;DATABASE!$J$6),((DATEVALUE($H386)+$I386)-(DATEVALUE($H385)+$I385))&lt;DATABASE!$J$6)),AND($H385=$H386,$O385=$O386,OR($I386&gt;DATABASE!$J$6,$I386&lt;DATABASE!$J$3))),AND(($H386-$H385)=1,OR($I386&lt;DATABASE!$I$6,((DATEVALUE($H386)+$I386)-(DATEVALUE($H385)+$I385))&lt;DATABASE!$J$6))),$A386=$A385),"LUAR JAM KERJA 2",IF(AND(OR(WEEKDAY($H386,2)=1,WEEKDAY($H386,2)=2,WEEKDAY($H386,2)=3,WEEKDAY($H386,2)=4,WEEKDAY($H386,2)=5),$I386&lt;=DATABASE!$J$3,$I386&gt;=DATABASE!$I$3),"JAM KERJA",IF(AND(WEEKDAY($H386,2)=6,$I386&lt;=DATABASE!$J$4,$I386&gt;=DATABASE!$I$4),"JAM KERJA","LUAR JAM KERJA 1")))))</f>
        <v/>
      </c>
      <c r="M386" s="33" t="str">
        <f>IF('DATA ACCURATE'!T389&lt;&gt;"",IF('DATA ACCURATE'!T389&gt;100,'DATA ACCURATE'!T389/10,'DATA ACCURATE'!T389),"")</f>
        <v/>
      </c>
      <c r="N386" t="str">
        <f>IF(M386="","",IF(M386&lt;=DATABASE!$I$9,"LOKAL",IF(M386&lt;DATABASE!$J$9,"LUAR KOTA 1",IF($M386&gt;=DATABASE!$J$9,"LUAR KOTA 2",""))))</f>
        <v/>
      </c>
      <c r="O386" s="38" t="str">
        <f>IF('DATA ACCURATE'!L389&lt;&gt;"",'DATA ACCURATE'!L389,"")</f>
        <v/>
      </c>
      <c r="Q386" s="38">
        <f t="shared" si="36"/>
        <v>0</v>
      </c>
      <c r="R386" s="38">
        <f t="shared" si="36"/>
        <v>0</v>
      </c>
      <c r="S386" s="38">
        <f t="shared" si="36"/>
        <v>0</v>
      </c>
      <c r="T386" s="38">
        <f t="shared" si="36"/>
        <v>0</v>
      </c>
      <c r="U386" s="38">
        <f t="shared" si="37"/>
        <v>0</v>
      </c>
      <c r="V386" s="38">
        <f t="shared" si="37"/>
        <v>0</v>
      </c>
      <c r="W386" s="38">
        <f t="shared" si="37"/>
        <v>0</v>
      </c>
      <c r="X386" s="38">
        <f t="shared" si="38"/>
        <v>0</v>
      </c>
      <c r="Y386" s="38">
        <f t="shared" si="38"/>
        <v>0</v>
      </c>
      <c r="Z386" s="38">
        <f t="shared" si="38"/>
        <v>0</v>
      </c>
      <c r="AA386" s="38">
        <f t="shared" si="38"/>
        <v>0</v>
      </c>
      <c r="AB386" s="38">
        <f t="shared" si="39"/>
        <v>0</v>
      </c>
      <c r="AC386" s="38">
        <f t="shared" si="40"/>
        <v>0</v>
      </c>
      <c r="AD386" s="38" t="str">
        <f t="shared" si="41"/>
        <v>000000000000</v>
      </c>
    </row>
    <row r="387" spans="1:30">
      <c r="A387" s="9" t="str">
        <f>IF('DATA ACCURATE'!A390&lt;&gt;"",'DATA ACCURATE'!A390,"")</f>
        <v/>
      </c>
      <c r="B387" s="9" t="str">
        <f>IF('DATA ACCURATE'!D390&lt;&gt;"",'DATA ACCURATE'!D390,"")</f>
        <v/>
      </c>
      <c r="C387" s="38" t="str">
        <f>IF($AD387="000000000000","",INDEX(DATABASE!$W$12:$W$71,MATCH($AD387,DATABASE!$V$12:$V$71,0)))</f>
        <v/>
      </c>
      <c r="D387" s="34" t="str">
        <f>IF(C387="","",IF(E387="",INDEX(DATABASE!$AF$13:$AF$62,MATCH($C387,DATABASE!$AC$13:$AC$62,0)),IF(E387="2x D11",INDEX(DATABASE!$AF$13:$AF$62,MATCH($C387,DATABASE!$AC$13:$AC$62,0))+2*DATABASE!$AF$62,IF(E387="3x D11",INDEX(DATABASE!$AF$13:$AF$62,MATCH($C387,DATABASE!$AC$13:$AC$62,0))+3*DATABASE!$AF$62,""))))</f>
        <v/>
      </c>
      <c r="E387" s="38" t="str">
        <f>IF(AND($K387="Y",$G387&lt;&gt;"UNYIL",$F387&lt;DATABASE!$O$8),"2x D11",IF(AND($K387="Y",$G387&lt;&gt;"UNYIL",$F387&gt;=DATABASE!$O$8),"3x D11",""))</f>
        <v/>
      </c>
      <c r="F387" s="9" t="str">
        <f>IF('DATA ACCURATE'!N390&lt;&gt;"",'DATA ACCURATE'!N390,"")</f>
        <v/>
      </c>
      <c r="G387" t="str">
        <f>IF(F387="","",IF(F387&lt;=DATABASE!$I$8,"UNYIL",IF(F387&lt;=DATABASE!$J$8,"KECIL",IF(F387&lt;DATABASE!$K$8,"TANGGUNG",IF(F387&gt;=DATABASE!$K$8,"BESAR","")))))</f>
        <v/>
      </c>
      <c r="H387" s="16" t="str">
        <f>IF('DATA ACCURATE'!J390&lt;&gt;"",'DATA ACCURATE'!J390,"")</f>
        <v/>
      </c>
      <c r="I387" s="35" t="str">
        <f>IF(B387&lt;&gt;"",IFERROR(VLOOKUP(B387,'DATA TIMBANGAN'!G:M,7,FALSE),VLOOKUP(B387,'DATA TIMBANGAN'!G:M,7)),"")</f>
        <v/>
      </c>
      <c r="J387" s="25" t="str">
        <f>IF(H387&lt;&gt;"",IFERROR(INDEX(DATABASE!$Z$19:$Z$38,MATCH(DATEVALUE(H387),DATABASE!$AA$19:$AA$38,0)),INDEX(DATABASE!$Z$12:$Z$18,MATCH(WEEKDAY(H387,2),DATABASE!$AA$12:$AA$18,0))),"")</f>
        <v/>
      </c>
      <c r="K387" s="25" t="str">
        <f>IF('DATA ACCURATE'!V390&lt;&gt;"",'DATA ACCURATE'!V390,"")</f>
        <v/>
      </c>
      <c r="L387" s="80" t="str">
        <f>IF($H387="","",IF(OR($J387="LIBUR",AND($L386="LIBUR",$O386=$O387)),"LIBUR",IF(AND(OR($L386="LUAR JAM KERJA 1",$L386="LUAR JAM KERJA 2"),OR(OR(AND($H386=$H387,AND(OR($I387&gt;DATABASE!$J$3,$I387&lt;DATABASE!$J$6),((DATEVALUE($H387)+$I387)-(DATEVALUE($H386)+$I386))&lt;DATABASE!$J$6)),AND($H386=$H387,$O386=$O387,OR($I387&gt;DATABASE!$J$6,$I387&lt;DATABASE!$J$3))),AND(($H387-$H386)=1,OR($I387&lt;DATABASE!$I$6,((DATEVALUE($H387)+$I387)-(DATEVALUE($H386)+$I386))&lt;DATABASE!$J$6))),$A387=$A386),"LUAR JAM KERJA 2",IF(AND(OR(WEEKDAY($H387,2)=1,WEEKDAY($H387,2)=2,WEEKDAY($H387,2)=3,WEEKDAY($H387,2)=4,WEEKDAY($H387,2)=5),$I387&lt;=DATABASE!$J$3,$I387&gt;=DATABASE!$I$3),"JAM KERJA",IF(AND(WEEKDAY($H387,2)=6,$I387&lt;=DATABASE!$J$4,$I387&gt;=DATABASE!$I$4),"JAM KERJA","LUAR JAM KERJA 1")))))</f>
        <v/>
      </c>
      <c r="M387" s="33" t="str">
        <f>IF('DATA ACCURATE'!T390&lt;&gt;"",IF('DATA ACCURATE'!T390&gt;100,'DATA ACCURATE'!T390/10,'DATA ACCURATE'!T390),"")</f>
        <v/>
      </c>
      <c r="N387" t="str">
        <f>IF(M387="","",IF(M387&lt;=DATABASE!$I$9,"LOKAL",IF(M387&lt;DATABASE!$J$9,"LUAR KOTA 1",IF($M387&gt;=DATABASE!$J$9,"LUAR KOTA 2",""))))</f>
        <v/>
      </c>
      <c r="O387" s="38" t="str">
        <f>IF('DATA ACCURATE'!L390&lt;&gt;"",'DATA ACCURATE'!L390,"")</f>
        <v/>
      </c>
      <c r="Q387" s="38">
        <f t="shared" ref="Q387:T450" si="42">IF($G387=Q$1,1,0)</f>
        <v>0</v>
      </c>
      <c r="R387" s="38">
        <f t="shared" si="42"/>
        <v>0</v>
      </c>
      <c r="S387" s="38">
        <f t="shared" si="42"/>
        <v>0</v>
      </c>
      <c r="T387" s="38">
        <f t="shared" si="42"/>
        <v>0</v>
      </c>
      <c r="U387" s="38">
        <f t="shared" ref="U387:W450" si="43">IF($N387=U$1,1,0)</f>
        <v>0</v>
      </c>
      <c r="V387" s="38">
        <f t="shared" si="43"/>
        <v>0</v>
      </c>
      <c r="W387" s="38">
        <f t="shared" si="43"/>
        <v>0</v>
      </c>
      <c r="X387" s="38">
        <f t="shared" ref="X387:AA450" si="44">IF($L387=X$1,1,0)</f>
        <v>0</v>
      </c>
      <c r="Y387" s="38">
        <f t="shared" si="44"/>
        <v>0</v>
      </c>
      <c r="Z387" s="38">
        <f t="shared" si="44"/>
        <v>0</v>
      </c>
      <c r="AA387" s="38">
        <f t="shared" si="44"/>
        <v>0</v>
      </c>
      <c r="AB387" s="38">
        <f t="shared" ref="AB387:AB450" si="45">IF(AND($G387="UNYIL",$K387="Y"),1,0)</f>
        <v>0</v>
      </c>
      <c r="AC387" s="38">
        <f t="shared" ref="AC387:AC450" si="46">IF($E387="2x D11",2,IF($E387="3x D11",3,0))</f>
        <v>0</v>
      </c>
      <c r="AD387" s="38" t="str">
        <f t="shared" ref="AD387:AD450" si="47">Q387&amp;R387&amp;S387&amp;T387&amp;U387&amp;V387&amp;W387&amp;X387&amp;Y387&amp;Z387&amp;AA387&amp;AB387</f>
        <v>000000000000</v>
      </c>
    </row>
    <row r="388" spans="1:30">
      <c r="A388" s="9" t="str">
        <f>IF('DATA ACCURATE'!A391&lt;&gt;"",'DATA ACCURATE'!A391,"")</f>
        <v/>
      </c>
      <c r="B388" s="9" t="str">
        <f>IF('DATA ACCURATE'!D391&lt;&gt;"",'DATA ACCURATE'!D391,"")</f>
        <v/>
      </c>
      <c r="C388" s="38" t="str">
        <f>IF($AD388="000000000000","",INDEX(DATABASE!$W$12:$W$71,MATCH($AD388,DATABASE!$V$12:$V$71,0)))</f>
        <v/>
      </c>
      <c r="D388" s="34" t="str">
        <f>IF(C388="","",IF(E388="",INDEX(DATABASE!$AF$13:$AF$62,MATCH($C388,DATABASE!$AC$13:$AC$62,0)),IF(E388="2x D11",INDEX(DATABASE!$AF$13:$AF$62,MATCH($C388,DATABASE!$AC$13:$AC$62,0))+2*DATABASE!$AF$62,IF(E388="3x D11",INDEX(DATABASE!$AF$13:$AF$62,MATCH($C388,DATABASE!$AC$13:$AC$62,0))+3*DATABASE!$AF$62,""))))</f>
        <v/>
      </c>
      <c r="E388" s="38" t="str">
        <f>IF(AND($K388="Y",$G388&lt;&gt;"UNYIL",$F388&lt;DATABASE!$O$8),"2x D11",IF(AND($K388="Y",$G388&lt;&gt;"UNYIL",$F388&gt;=DATABASE!$O$8),"3x D11",""))</f>
        <v/>
      </c>
      <c r="F388" s="9" t="str">
        <f>IF('DATA ACCURATE'!N391&lt;&gt;"",'DATA ACCURATE'!N391,"")</f>
        <v/>
      </c>
      <c r="G388" t="str">
        <f>IF(F388="","",IF(F388&lt;=DATABASE!$I$8,"UNYIL",IF(F388&lt;=DATABASE!$J$8,"KECIL",IF(F388&lt;DATABASE!$K$8,"TANGGUNG",IF(F388&gt;=DATABASE!$K$8,"BESAR","")))))</f>
        <v/>
      </c>
      <c r="H388" s="16" t="str">
        <f>IF('DATA ACCURATE'!J391&lt;&gt;"",'DATA ACCURATE'!J391,"")</f>
        <v/>
      </c>
      <c r="I388" s="35" t="str">
        <f>IF(B388&lt;&gt;"",IFERROR(VLOOKUP(B388,'DATA TIMBANGAN'!G:M,7,FALSE),VLOOKUP(B388,'DATA TIMBANGAN'!G:M,7)),"")</f>
        <v/>
      </c>
      <c r="J388" s="25" t="str">
        <f>IF(H388&lt;&gt;"",IFERROR(INDEX(DATABASE!$Z$19:$Z$38,MATCH(DATEVALUE(H388),DATABASE!$AA$19:$AA$38,0)),INDEX(DATABASE!$Z$12:$Z$18,MATCH(WEEKDAY(H388,2),DATABASE!$AA$12:$AA$18,0))),"")</f>
        <v/>
      </c>
      <c r="K388" s="25" t="str">
        <f>IF('DATA ACCURATE'!V391&lt;&gt;"",'DATA ACCURATE'!V391,"")</f>
        <v/>
      </c>
      <c r="L388" s="80" t="str">
        <f>IF($H388="","",IF(OR($J388="LIBUR",AND($L387="LIBUR",$O387=$O388)),"LIBUR",IF(AND(OR($L387="LUAR JAM KERJA 1",$L387="LUAR JAM KERJA 2"),OR(OR(AND($H387=$H388,AND(OR($I388&gt;DATABASE!$J$3,$I388&lt;DATABASE!$J$6),((DATEVALUE($H388)+$I388)-(DATEVALUE($H387)+$I387))&lt;DATABASE!$J$6)),AND($H387=$H388,$O387=$O388,OR($I388&gt;DATABASE!$J$6,$I388&lt;DATABASE!$J$3))),AND(($H388-$H387)=1,OR($I388&lt;DATABASE!$I$6,((DATEVALUE($H388)+$I388)-(DATEVALUE($H387)+$I387))&lt;DATABASE!$J$6))),$A388=$A387),"LUAR JAM KERJA 2",IF(AND(OR(WEEKDAY($H388,2)=1,WEEKDAY($H388,2)=2,WEEKDAY($H388,2)=3,WEEKDAY($H388,2)=4,WEEKDAY($H388,2)=5),$I388&lt;=DATABASE!$J$3,$I388&gt;=DATABASE!$I$3),"JAM KERJA",IF(AND(WEEKDAY($H388,2)=6,$I388&lt;=DATABASE!$J$4,$I388&gt;=DATABASE!$I$4),"JAM KERJA","LUAR JAM KERJA 1")))))</f>
        <v/>
      </c>
      <c r="M388" s="33" t="str">
        <f>IF('DATA ACCURATE'!T391&lt;&gt;"",IF('DATA ACCURATE'!T391&gt;100,'DATA ACCURATE'!T391/10,'DATA ACCURATE'!T391),"")</f>
        <v/>
      </c>
      <c r="N388" t="str">
        <f>IF(M388="","",IF(M388&lt;=DATABASE!$I$9,"LOKAL",IF(M388&lt;DATABASE!$J$9,"LUAR KOTA 1",IF($M388&gt;=DATABASE!$J$9,"LUAR KOTA 2",""))))</f>
        <v/>
      </c>
      <c r="O388" s="38" t="str">
        <f>IF('DATA ACCURATE'!L391&lt;&gt;"",'DATA ACCURATE'!L391,"")</f>
        <v/>
      </c>
      <c r="Q388" s="38">
        <f t="shared" si="42"/>
        <v>0</v>
      </c>
      <c r="R388" s="38">
        <f t="shared" si="42"/>
        <v>0</v>
      </c>
      <c r="S388" s="38">
        <f t="shared" si="42"/>
        <v>0</v>
      </c>
      <c r="T388" s="38">
        <f t="shared" si="42"/>
        <v>0</v>
      </c>
      <c r="U388" s="38">
        <f t="shared" si="43"/>
        <v>0</v>
      </c>
      <c r="V388" s="38">
        <f t="shared" si="43"/>
        <v>0</v>
      </c>
      <c r="W388" s="38">
        <f t="shared" si="43"/>
        <v>0</v>
      </c>
      <c r="X388" s="38">
        <f t="shared" si="44"/>
        <v>0</v>
      </c>
      <c r="Y388" s="38">
        <f t="shared" si="44"/>
        <v>0</v>
      </c>
      <c r="Z388" s="38">
        <f t="shared" si="44"/>
        <v>0</v>
      </c>
      <c r="AA388" s="38">
        <f t="shared" si="44"/>
        <v>0</v>
      </c>
      <c r="AB388" s="38">
        <f t="shared" si="45"/>
        <v>0</v>
      </c>
      <c r="AC388" s="38">
        <f t="shared" si="46"/>
        <v>0</v>
      </c>
      <c r="AD388" s="38" t="str">
        <f t="shared" si="47"/>
        <v>000000000000</v>
      </c>
    </row>
    <row r="389" spans="1:30">
      <c r="A389" s="9" t="str">
        <f>IF('DATA ACCURATE'!A392&lt;&gt;"",'DATA ACCURATE'!A392,"")</f>
        <v/>
      </c>
      <c r="B389" s="9" t="str">
        <f>IF('DATA ACCURATE'!D392&lt;&gt;"",'DATA ACCURATE'!D392,"")</f>
        <v/>
      </c>
      <c r="C389" s="38" t="str">
        <f>IF($AD389="000000000000","",INDEX(DATABASE!$W$12:$W$71,MATCH($AD389,DATABASE!$V$12:$V$71,0)))</f>
        <v/>
      </c>
      <c r="D389" s="34" t="str">
        <f>IF(C389="","",IF(E389="",INDEX(DATABASE!$AF$13:$AF$62,MATCH($C389,DATABASE!$AC$13:$AC$62,0)),IF(E389="2x D11",INDEX(DATABASE!$AF$13:$AF$62,MATCH($C389,DATABASE!$AC$13:$AC$62,0))+2*DATABASE!$AF$62,IF(E389="3x D11",INDEX(DATABASE!$AF$13:$AF$62,MATCH($C389,DATABASE!$AC$13:$AC$62,0))+3*DATABASE!$AF$62,""))))</f>
        <v/>
      </c>
      <c r="E389" s="38" t="str">
        <f>IF(AND($K389="Y",$G389&lt;&gt;"UNYIL",$F389&lt;DATABASE!$O$8),"2x D11",IF(AND($K389="Y",$G389&lt;&gt;"UNYIL",$F389&gt;=DATABASE!$O$8),"3x D11",""))</f>
        <v/>
      </c>
      <c r="F389" s="9" t="str">
        <f>IF('DATA ACCURATE'!N392&lt;&gt;"",'DATA ACCURATE'!N392,"")</f>
        <v/>
      </c>
      <c r="G389" t="str">
        <f>IF(F389="","",IF(F389&lt;=DATABASE!$I$8,"UNYIL",IF(F389&lt;=DATABASE!$J$8,"KECIL",IF(F389&lt;DATABASE!$K$8,"TANGGUNG",IF(F389&gt;=DATABASE!$K$8,"BESAR","")))))</f>
        <v/>
      </c>
      <c r="H389" s="16" t="str">
        <f>IF('DATA ACCURATE'!J392&lt;&gt;"",'DATA ACCURATE'!J392,"")</f>
        <v/>
      </c>
      <c r="I389" s="35" t="str">
        <f>IF(B389&lt;&gt;"",IFERROR(VLOOKUP(B389,'DATA TIMBANGAN'!G:M,7,FALSE),VLOOKUP(B389,'DATA TIMBANGAN'!G:M,7)),"")</f>
        <v/>
      </c>
      <c r="J389" s="25" t="str">
        <f>IF(H389&lt;&gt;"",IFERROR(INDEX(DATABASE!$Z$19:$Z$38,MATCH(DATEVALUE(H389),DATABASE!$AA$19:$AA$38,0)),INDEX(DATABASE!$Z$12:$Z$18,MATCH(WEEKDAY(H389,2),DATABASE!$AA$12:$AA$18,0))),"")</f>
        <v/>
      </c>
      <c r="K389" s="25" t="str">
        <f>IF('DATA ACCURATE'!V392&lt;&gt;"",'DATA ACCURATE'!V392,"")</f>
        <v/>
      </c>
      <c r="L389" s="80" t="str">
        <f>IF($H389="","",IF(OR($J389="LIBUR",AND($L388="LIBUR",$O388=$O389)),"LIBUR",IF(AND(OR($L388="LUAR JAM KERJA 1",$L388="LUAR JAM KERJA 2"),OR(OR(AND($H388=$H389,AND(OR($I389&gt;DATABASE!$J$3,$I389&lt;DATABASE!$J$6),((DATEVALUE($H389)+$I389)-(DATEVALUE($H388)+$I388))&lt;DATABASE!$J$6)),AND($H388=$H389,$O388=$O389,OR($I389&gt;DATABASE!$J$6,$I389&lt;DATABASE!$J$3))),AND(($H389-$H388)=1,OR($I389&lt;DATABASE!$I$6,((DATEVALUE($H389)+$I389)-(DATEVALUE($H388)+$I388))&lt;DATABASE!$J$6))),$A389=$A388),"LUAR JAM KERJA 2",IF(AND(OR(WEEKDAY($H389,2)=1,WEEKDAY($H389,2)=2,WEEKDAY($H389,2)=3,WEEKDAY($H389,2)=4,WEEKDAY($H389,2)=5),$I389&lt;=DATABASE!$J$3,$I389&gt;=DATABASE!$I$3),"JAM KERJA",IF(AND(WEEKDAY($H389,2)=6,$I389&lt;=DATABASE!$J$4,$I389&gt;=DATABASE!$I$4),"JAM KERJA","LUAR JAM KERJA 1")))))</f>
        <v/>
      </c>
      <c r="M389" s="33" t="str">
        <f>IF('DATA ACCURATE'!T392&lt;&gt;"",IF('DATA ACCURATE'!T392&gt;100,'DATA ACCURATE'!T392/10,'DATA ACCURATE'!T392),"")</f>
        <v/>
      </c>
      <c r="N389" t="str">
        <f>IF(M389="","",IF(M389&lt;=DATABASE!$I$9,"LOKAL",IF(M389&lt;DATABASE!$J$9,"LUAR KOTA 1",IF($M389&gt;=DATABASE!$J$9,"LUAR KOTA 2",""))))</f>
        <v/>
      </c>
      <c r="O389" s="38" t="str">
        <f>IF('DATA ACCURATE'!L392&lt;&gt;"",'DATA ACCURATE'!L392,"")</f>
        <v/>
      </c>
      <c r="Q389" s="38">
        <f t="shared" si="42"/>
        <v>0</v>
      </c>
      <c r="R389" s="38">
        <f t="shared" si="42"/>
        <v>0</v>
      </c>
      <c r="S389" s="38">
        <f t="shared" si="42"/>
        <v>0</v>
      </c>
      <c r="T389" s="38">
        <f t="shared" si="42"/>
        <v>0</v>
      </c>
      <c r="U389" s="38">
        <f t="shared" si="43"/>
        <v>0</v>
      </c>
      <c r="V389" s="38">
        <f t="shared" si="43"/>
        <v>0</v>
      </c>
      <c r="W389" s="38">
        <f t="shared" si="43"/>
        <v>0</v>
      </c>
      <c r="X389" s="38">
        <f t="shared" si="44"/>
        <v>0</v>
      </c>
      <c r="Y389" s="38">
        <f t="shared" si="44"/>
        <v>0</v>
      </c>
      <c r="Z389" s="38">
        <f t="shared" si="44"/>
        <v>0</v>
      </c>
      <c r="AA389" s="38">
        <f t="shared" si="44"/>
        <v>0</v>
      </c>
      <c r="AB389" s="38">
        <f t="shared" si="45"/>
        <v>0</v>
      </c>
      <c r="AC389" s="38">
        <f t="shared" si="46"/>
        <v>0</v>
      </c>
      <c r="AD389" s="38" t="str">
        <f t="shared" si="47"/>
        <v>000000000000</v>
      </c>
    </row>
    <row r="390" spans="1:30">
      <c r="A390" s="9" t="str">
        <f>IF('DATA ACCURATE'!A393&lt;&gt;"",'DATA ACCURATE'!A393,"")</f>
        <v/>
      </c>
      <c r="B390" s="9" t="str">
        <f>IF('DATA ACCURATE'!D393&lt;&gt;"",'DATA ACCURATE'!D393,"")</f>
        <v/>
      </c>
      <c r="C390" s="38" t="str">
        <f>IF($AD390="000000000000","",INDEX(DATABASE!$W$12:$W$71,MATCH($AD390,DATABASE!$V$12:$V$71,0)))</f>
        <v/>
      </c>
      <c r="D390" s="34" t="str">
        <f>IF(C390="","",IF(E390="",INDEX(DATABASE!$AF$13:$AF$62,MATCH($C390,DATABASE!$AC$13:$AC$62,0)),IF(E390="2x D11",INDEX(DATABASE!$AF$13:$AF$62,MATCH($C390,DATABASE!$AC$13:$AC$62,0))+2*DATABASE!$AF$62,IF(E390="3x D11",INDEX(DATABASE!$AF$13:$AF$62,MATCH($C390,DATABASE!$AC$13:$AC$62,0))+3*DATABASE!$AF$62,""))))</f>
        <v/>
      </c>
      <c r="E390" s="38" t="str">
        <f>IF(AND($K390="Y",$G390&lt;&gt;"UNYIL",$F390&lt;DATABASE!$O$8),"2x D11",IF(AND($K390="Y",$G390&lt;&gt;"UNYIL",$F390&gt;=DATABASE!$O$8),"3x D11",""))</f>
        <v/>
      </c>
      <c r="F390" s="9" t="str">
        <f>IF('DATA ACCURATE'!N393&lt;&gt;"",'DATA ACCURATE'!N393,"")</f>
        <v/>
      </c>
      <c r="G390" t="str">
        <f>IF(F390="","",IF(F390&lt;=DATABASE!$I$8,"UNYIL",IF(F390&lt;=DATABASE!$J$8,"KECIL",IF(F390&lt;DATABASE!$K$8,"TANGGUNG",IF(F390&gt;=DATABASE!$K$8,"BESAR","")))))</f>
        <v/>
      </c>
      <c r="H390" s="16" t="str">
        <f>IF('DATA ACCURATE'!J393&lt;&gt;"",'DATA ACCURATE'!J393,"")</f>
        <v/>
      </c>
      <c r="I390" s="35" t="str">
        <f>IF(B390&lt;&gt;"",IFERROR(VLOOKUP(B390,'DATA TIMBANGAN'!G:M,7,FALSE),VLOOKUP(B390,'DATA TIMBANGAN'!G:M,7)),"")</f>
        <v/>
      </c>
      <c r="J390" s="25" t="str">
        <f>IF(H390&lt;&gt;"",IFERROR(INDEX(DATABASE!$Z$19:$Z$38,MATCH(DATEVALUE(H390),DATABASE!$AA$19:$AA$38,0)),INDEX(DATABASE!$Z$12:$Z$18,MATCH(WEEKDAY(H390,2),DATABASE!$AA$12:$AA$18,0))),"")</f>
        <v/>
      </c>
      <c r="K390" s="25" t="str">
        <f>IF('DATA ACCURATE'!V393&lt;&gt;"",'DATA ACCURATE'!V393,"")</f>
        <v/>
      </c>
      <c r="L390" s="80" t="str">
        <f>IF($H390="","",IF(OR($J390="LIBUR",AND($L389="LIBUR",$O389=$O390)),"LIBUR",IF(AND(OR($L389="LUAR JAM KERJA 1",$L389="LUAR JAM KERJA 2"),OR(OR(AND($H389=$H390,AND(OR($I390&gt;DATABASE!$J$3,$I390&lt;DATABASE!$J$6),((DATEVALUE($H390)+$I390)-(DATEVALUE($H389)+$I389))&lt;DATABASE!$J$6)),AND($H389=$H390,$O389=$O390,OR($I390&gt;DATABASE!$J$6,$I390&lt;DATABASE!$J$3))),AND(($H390-$H389)=1,OR($I390&lt;DATABASE!$I$6,((DATEVALUE($H390)+$I390)-(DATEVALUE($H389)+$I389))&lt;DATABASE!$J$6))),$A390=$A389),"LUAR JAM KERJA 2",IF(AND(OR(WEEKDAY($H390,2)=1,WEEKDAY($H390,2)=2,WEEKDAY($H390,2)=3,WEEKDAY($H390,2)=4,WEEKDAY($H390,2)=5),$I390&lt;=DATABASE!$J$3,$I390&gt;=DATABASE!$I$3),"JAM KERJA",IF(AND(WEEKDAY($H390,2)=6,$I390&lt;=DATABASE!$J$4,$I390&gt;=DATABASE!$I$4),"JAM KERJA","LUAR JAM KERJA 1")))))</f>
        <v/>
      </c>
      <c r="M390" s="33" t="str">
        <f>IF('DATA ACCURATE'!T393&lt;&gt;"",IF('DATA ACCURATE'!T393&gt;100,'DATA ACCURATE'!T393/10,'DATA ACCURATE'!T393),"")</f>
        <v/>
      </c>
      <c r="N390" t="str">
        <f>IF(M390="","",IF(M390&lt;=DATABASE!$I$9,"LOKAL",IF(M390&lt;DATABASE!$J$9,"LUAR KOTA 1",IF($M390&gt;=DATABASE!$J$9,"LUAR KOTA 2",""))))</f>
        <v/>
      </c>
      <c r="O390" s="38" t="str">
        <f>IF('DATA ACCURATE'!L393&lt;&gt;"",'DATA ACCURATE'!L393,"")</f>
        <v/>
      </c>
      <c r="Q390" s="38">
        <f t="shared" si="42"/>
        <v>0</v>
      </c>
      <c r="R390" s="38">
        <f t="shared" si="42"/>
        <v>0</v>
      </c>
      <c r="S390" s="38">
        <f t="shared" si="42"/>
        <v>0</v>
      </c>
      <c r="T390" s="38">
        <f t="shared" si="42"/>
        <v>0</v>
      </c>
      <c r="U390" s="38">
        <f t="shared" si="43"/>
        <v>0</v>
      </c>
      <c r="V390" s="38">
        <f t="shared" si="43"/>
        <v>0</v>
      </c>
      <c r="W390" s="38">
        <f t="shared" si="43"/>
        <v>0</v>
      </c>
      <c r="X390" s="38">
        <f t="shared" si="44"/>
        <v>0</v>
      </c>
      <c r="Y390" s="38">
        <f t="shared" si="44"/>
        <v>0</v>
      </c>
      <c r="Z390" s="38">
        <f t="shared" si="44"/>
        <v>0</v>
      </c>
      <c r="AA390" s="38">
        <f t="shared" si="44"/>
        <v>0</v>
      </c>
      <c r="AB390" s="38">
        <f t="shared" si="45"/>
        <v>0</v>
      </c>
      <c r="AC390" s="38">
        <f t="shared" si="46"/>
        <v>0</v>
      </c>
      <c r="AD390" s="38" t="str">
        <f t="shared" si="47"/>
        <v>000000000000</v>
      </c>
    </row>
    <row r="391" spans="1:30">
      <c r="A391" s="9" t="str">
        <f>IF('DATA ACCURATE'!A394&lt;&gt;"",'DATA ACCURATE'!A394,"")</f>
        <v/>
      </c>
      <c r="B391" s="9" t="str">
        <f>IF('DATA ACCURATE'!D394&lt;&gt;"",'DATA ACCURATE'!D394,"")</f>
        <v/>
      </c>
      <c r="C391" s="38" t="str">
        <f>IF($AD391="000000000000","",INDEX(DATABASE!$W$12:$W$71,MATCH($AD391,DATABASE!$V$12:$V$71,0)))</f>
        <v/>
      </c>
      <c r="D391" s="34" t="str">
        <f>IF(C391="","",IF(E391="",INDEX(DATABASE!$AF$13:$AF$62,MATCH($C391,DATABASE!$AC$13:$AC$62,0)),IF(E391="2x D11",INDEX(DATABASE!$AF$13:$AF$62,MATCH($C391,DATABASE!$AC$13:$AC$62,0))+2*DATABASE!$AF$62,IF(E391="3x D11",INDEX(DATABASE!$AF$13:$AF$62,MATCH($C391,DATABASE!$AC$13:$AC$62,0))+3*DATABASE!$AF$62,""))))</f>
        <v/>
      </c>
      <c r="E391" s="38" t="str">
        <f>IF(AND($K391="Y",$G391&lt;&gt;"UNYIL",$F391&lt;DATABASE!$O$8),"2x D11",IF(AND($K391="Y",$G391&lt;&gt;"UNYIL",$F391&gt;=DATABASE!$O$8),"3x D11",""))</f>
        <v/>
      </c>
      <c r="F391" s="9" t="str">
        <f>IF('DATA ACCURATE'!N394&lt;&gt;"",'DATA ACCURATE'!N394,"")</f>
        <v/>
      </c>
      <c r="G391" t="str">
        <f>IF(F391="","",IF(F391&lt;=DATABASE!$I$8,"UNYIL",IF(F391&lt;=DATABASE!$J$8,"KECIL",IF(F391&lt;DATABASE!$K$8,"TANGGUNG",IF(F391&gt;=DATABASE!$K$8,"BESAR","")))))</f>
        <v/>
      </c>
      <c r="H391" s="16" t="str">
        <f>IF('DATA ACCURATE'!J394&lt;&gt;"",'DATA ACCURATE'!J394,"")</f>
        <v/>
      </c>
      <c r="I391" s="35" t="str">
        <f>IF(B391&lt;&gt;"",IFERROR(VLOOKUP(B391,'DATA TIMBANGAN'!G:M,7,FALSE),VLOOKUP(B391,'DATA TIMBANGAN'!G:M,7)),"")</f>
        <v/>
      </c>
      <c r="J391" s="25" t="str">
        <f>IF(H391&lt;&gt;"",IFERROR(INDEX(DATABASE!$Z$19:$Z$38,MATCH(DATEVALUE(H391),DATABASE!$AA$19:$AA$38,0)),INDEX(DATABASE!$Z$12:$Z$18,MATCH(WEEKDAY(H391,2),DATABASE!$AA$12:$AA$18,0))),"")</f>
        <v/>
      </c>
      <c r="K391" s="25" t="str">
        <f>IF('DATA ACCURATE'!V394&lt;&gt;"",'DATA ACCURATE'!V394,"")</f>
        <v/>
      </c>
      <c r="L391" s="80" t="str">
        <f>IF($H391="","",IF(OR($J391="LIBUR",AND($L390="LIBUR",$O390=$O391)),"LIBUR",IF(AND(OR($L390="LUAR JAM KERJA 1",$L390="LUAR JAM KERJA 2"),OR(OR(AND($H390=$H391,AND(OR($I391&gt;DATABASE!$J$3,$I391&lt;DATABASE!$J$6),((DATEVALUE($H391)+$I391)-(DATEVALUE($H390)+$I390))&lt;DATABASE!$J$6)),AND($H390=$H391,$O390=$O391,OR($I391&gt;DATABASE!$J$6,$I391&lt;DATABASE!$J$3))),AND(($H391-$H390)=1,OR($I391&lt;DATABASE!$I$6,((DATEVALUE($H391)+$I391)-(DATEVALUE($H390)+$I390))&lt;DATABASE!$J$6))),$A391=$A390),"LUAR JAM KERJA 2",IF(AND(OR(WEEKDAY($H391,2)=1,WEEKDAY($H391,2)=2,WEEKDAY($H391,2)=3,WEEKDAY($H391,2)=4,WEEKDAY($H391,2)=5),$I391&lt;=DATABASE!$J$3,$I391&gt;=DATABASE!$I$3),"JAM KERJA",IF(AND(WEEKDAY($H391,2)=6,$I391&lt;=DATABASE!$J$4,$I391&gt;=DATABASE!$I$4),"JAM KERJA","LUAR JAM KERJA 1")))))</f>
        <v/>
      </c>
      <c r="M391" s="33" t="str">
        <f>IF('DATA ACCURATE'!T394&lt;&gt;"",IF('DATA ACCURATE'!T394&gt;100,'DATA ACCURATE'!T394/10,'DATA ACCURATE'!T394),"")</f>
        <v/>
      </c>
      <c r="N391" t="str">
        <f>IF(M391="","",IF(M391&lt;=DATABASE!$I$9,"LOKAL",IF(M391&lt;DATABASE!$J$9,"LUAR KOTA 1",IF($M391&gt;=DATABASE!$J$9,"LUAR KOTA 2",""))))</f>
        <v/>
      </c>
      <c r="O391" s="38" t="str">
        <f>IF('DATA ACCURATE'!L394&lt;&gt;"",'DATA ACCURATE'!L394,"")</f>
        <v/>
      </c>
      <c r="Q391" s="38">
        <f t="shared" si="42"/>
        <v>0</v>
      </c>
      <c r="R391" s="38">
        <f t="shared" si="42"/>
        <v>0</v>
      </c>
      <c r="S391" s="38">
        <f t="shared" si="42"/>
        <v>0</v>
      </c>
      <c r="T391" s="38">
        <f t="shared" si="42"/>
        <v>0</v>
      </c>
      <c r="U391" s="38">
        <f t="shared" si="43"/>
        <v>0</v>
      </c>
      <c r="V391" s="38">
        <f t="shared" si="43"/>
        <v>0</v>
      </c>
      <c r="W391" s="38">
        <f t="shared" si="43"/>
        <v>0</v>
      </c>
      <c r="X391" s="38">
        <f t="shared" si="44"/>
        <v>0</v>
      </c>
      <c r="Y391" s="38">
        <f t="shared" si="44"/>
        <v>0</v>
      </c>
      <c r="Z391" s="38">
        <f t="shared" si="44"/>
        <v>0</v>
      </c>
      <c r="AA391" s="38">
        <f t="shared" si="44"/>
        <v>0</v>
      </c>
      <c r="AB391" s="38">
        <f t="shared" si="45"/>
        <v>0</v>
      </c>
      <c r="AC391" s="38">
        <f t="shared" si="46"/>
        <v>0</v>
      </c>
      <c r="AD391" s="38" t="str">
        <f t="shared" si="47"/>
        <v>000000000000</v>
      </c>
    </row>
    <row r="392" spans="1:30">
      <c r="A392" s="9" t="str">
        <f>IF('DATA ACCURATE'!A395&lt;&gt;"",'DATA ACCURATE'!A395,"")</f>
        <v/>
      </c>
      <c r="B392" s="9" t="str">
        <f>IF('DATA ACCURATE'!D395&lt;&gt;"",'DATA ACCURATE'!D395,"")</f>
        <v/>
      </c>
      <c r="C392" s="38" t="str">
        <f>IF($AD392="000000000000","",INDEX(DATABASE!$W$12:$W$71,MATCH($AD392,DATABASE!$V$12:$V$71,0)))</f>
        <v/>
      </c>
      <c r="D392" s="34" t="str">
        <f>IF(C392="","",IF(E392="",INDEX(DATABASE!$AF$13:$AF$62,MATCH($C392,DATABASE!$AC$13:$AC$62,0)),IF(E392="2x D11",INDEX(DATABASE!$AF$13:$AF$62,MATCH($C392,DATABASE!$AC$13:$AC$62,0))+2*DATABASE!$AF$62,IF(E392="3x D11",INDEX(DATABASE!$AF$13:$AF$62,MATCH($C392,DATABASE!$AC$13:$AC$62,0))+3*DATABASE!$AF$62,""))))</f>
        <v/>
      </c>
      <c r="E392" s="38" t="str">
        <f>IF(AND($K392="Y",$G392&lt;&gt;"UNYIL",$F392&lt;DATABASE!$O$8),"2x D11",IF(AND($K392="Y",$G392&lt;&gt;"UNYIL",$F392&gt;=DATABASE!$O$8),"3x D11",""))</f>
        <v/>
      </c>
      <c r="F392" s="9" t="str">
        <f>IF('DATA ACCURATE'!N395&lt;&gt;"",'DATA ACCURATE'!N395,"")</f>
        <v/>
      </c>
      <c r="G392" t="str">
        <f>IF(F392="","",IF(F392&lt;=DATABASE!$I$8,"UNYIL",IF(F392&lt;=DATABASE!$J$8,"KECIL",IF(F392&lt;DATABASE!$K$8,"TANGGUNG",IF(F392&gt;=DATABASE!$K$8,"BESAR","")))))</f>
        <v/>
      </c>
      <c r="H392" s="16" t="str">
        <f>IF('DATA ACCURATE'!J395&lt;&gt;"",'DATA ACCURATE'!J395,"")</f>
        <v/>
      </c>
      <c r="I392" s="35" t="str">
        <f>IF(B392&lt;&gt;"",IFERROR(VLOOKUP(B392,'DATA TIMBANGAN'!G:M,7,FALSE),VLOOKUP(B392,'DATA TIMBANGAN'!G:M,7)),"")</f>
        <v/>
      </c>
      <c r="J392" s="25" t="str">
        <f>IF(H392&lt;&gt;"",IFERROR(INDEX(DATABASE!$Z$19:$Z$38,MATCH(DATEVALUE(H392),DATABASE!$AA$19:$AA$38,0)),INDEX(DATABASE!$Z$12:$Z$18,MATCH(WEEKDAY(H392,2),DATABASE!$AA$12:$AA$18,0))),"")</f>
        <v/>
      </c>
      <c r="K392" s="25" t="str">
        <f>IF('DATA ACCURATE'!V395&lt;&gt;"",'DATA ACCURATE'!V395,"")</f>
        <v/>
      </c>
      <c r="L392" s="80" t="str">
        <f>IF($H392="","",IF(OR($J392="LIBUR",AND($L391="LIBUR",$O391=$O392)),"LIBUR",IF(AND(OR($L391="LUAR JAM KERJA 1",$L391="LUAR JAM KERJA 2"),OR(OR(AND($H391=$H392,AND(OR($I392&gt;DATABASE!$J$3,$I392&lt;DATABASE!$J$6),((DATEVALUE($H392)+$I392)-(DATEVALUE($H391)+$I391))&lt;DATABASE!$J$6)),AND($H391=$H392,$O391=$O392,OR($I392&gt;DATABASE!$J$6,$I392&lt;DATABASE!$J$3))),AND(($H392-$H391)=1,OR($I392&lt;DATABASE!$I$6,((DATEVALUE($H392)+$I392)-(DATEVALUE($H391)+$I391))&lt;DATABASE!$J$6))),$A392=$A391),"LUAR JAM KERJA 2",IF(AND(OR(WEEKDAY($H392,2)=1,WEEKDAY($H392,2)=2,WEEKDAY($H392,2)=3,WEEKDAY($H392,2)=4,WEEKDAY($H392,2)=5),$I392&lt;=DATABASE!$J$3,$I392&gt;=DATABASE!$I$3),"JAM KERJA",IF(AND(WEEKDAY($H392,2)=6,$I392&lt;=DATABASE!$J$4,$I392&gt;=DATABASE!$I$4),"JAM KERJA","LUAR JAM KERJA 1")))))</f>
        <v/>
      </c>
      <c r="M392" s="33" t="str">
        <f>IF('DATA ACCURATE'!T395&lt;&gt;"",IF('DATA ACCURATE'!T395&gt;100,'DATA ACCURATE'!T395/10,'DATA ACCURATE'!T395),"")</f>
        <v/>
      </c>
      <c r="N392" t="str">
        <f>IF(M392="","",IF(M392&lt;=DATABASE!$I$9,"LOKAL",IF(M392&lt;DATABASE!$J$9,"LUAR KOTA 1",IF($M392&gt;=DATABASE!$J$9,"LUAR KOTA 2",""))))</f>
        <v/>
      </c>
      <c r="O392" s="38" t="str">
        <f>IF('DATA ACCURATE'!L395&lt;&gt;"",'DATA ACCURATE'!L395,"")</f>
        <v/>
      </c>
      <c r="Q392" s="38">
        <f t="shared" si="42"/>
        <v>0</v>
      </c>
      <c r="R392" s="38">
        <f t="shared" si="42"/>
        <v>0</v>
      </c>
      <c r="S392" s="38">
        <f t="shared" si="42"/>
        <v>0</v>
      </c>
      <c r="T392" s="38">
        <f t="shared" si="42"/>
        <v>0</v>
      </c>
      <c r="U392" s="38">
        <f t="shared" si="43"/>
        <v>0</v>
      </c>
      <c r="V392" s="38">
        <f t="shared" si="43"/>
        <v>0</v>
      </c>
      <c r="W392" s="38">
        <f t="shared" si="43"/>
        <v>0</v>
      </c>
      <c r="X392" s="38">
        <f t="shared" si="44"/>
        <v>0</v>
      </c>
      <c r="Y392" s="38">
        <f t="shared" si="44"/>
        <v>0</v>
      </c>
      <c r="Z392" s="38">
        <f t="shared" si="44"/>
        <v>0</v>
      </c>
      <c r="AA392" s="38">
        <f t="shared" si="44"/>
        <v>0</v>
      </c>
      <c r="AB392" s="38">
        <f t="shared" si="45"/>
        <v>0</v>
      </c>
      <c r="AC392" s="38">
        <f t="shared" si="46"/>
        <v>0</v>
      </c>
      <c r="AD392" s="38" t="str">
        <f t="shared" si="47"/>
        <v>000000000000</v>
      </c>
    </row>
    <row r="393" spans="1:30">
      <c r="A393" s="9" t="str">
        <f>IF('DATA ACCURATE'!A396&lt;&gt;"",'DATA ACCURATE'!A396,"")</f>
        <v/>
      </c>
      <c r="B393" s="9" t="str">
        <f>IF('DATA ACCURATE'!D396&lt;&gt;"",'DATA ACCURATE'!D396,"")</f>
        <v/>
      </c>
      <c r="C393" s="38" t="str">
        <f>IF($AD393="000000000000","",INDEX(DATABASE!$W$12:$W$71,MATCH($AD393,DATABASE!$V$12:$V$71,0)))</f>
        <v/>
      </c>
      <c r="D393" s="34" t="str">
        <f>IF(C393="","",IF(E393="",INDEX(DATABASE!$AF$13:$AF$62,MATCH($C393,DATABASE!$AC$13:$AC$62,0)),IF(E393="2x D11",INDEX(DATABASE!$AF$13:$AF$62,MATCH($C393,DATABASE!$AC$13:$AC$62,0))+2*DATABASE!$AF$62,IF(E393="3x D11",INDEX(DATABASE!$AF$13:$AF$62,MATCH($C393,DATABASE!$AC$13:$AC$62,0))+3*DATABASE!$AF$62,""))))</f>
        <v/>
      </c>
      <c r="E393" s="38" t="str">
        <f>IF(AND($K393="Y",$G393&lt;&gt;"UNYIL",$F393&lt;DATABASE!$O$8),"2x D11",IF(AND($K393="Y",$G393&lt;&gt;"UNYIL",$F393&gt;=DATABASE!$O$8),"3x D11",""))</f>
        <v/>
      </c>
      <c r="F393" s="9" t="str">
        <f>IF('DATA ACCURATE'!N396&lt;&gt;"",'DATA ACCURATE'!N396,"")</f>
        <v/>
      </c>
      <c r="G393" t="str">
        <f>IF(F393="","",IF(F393&lt;=DATABASE!$I$8,"UNYIL",IF(F393&lt;=DATABASE!$J$8,"KECIL",IF(F393&lt;DATABASE!$K$8,"TANGGUNG",IF(F393&gt;=DATABASE!$K$8,"BESAR","")))))</f>
        <v/>
      </c>
      <c r="H393" s="16" t="str">
        <f>IF('DATA ACCURATE'!J396&lt;&gt;"",'DATA ACCURATE'!J396,"")</f>
        <v/>
      </c>
      <c r="I393" s="35" t="str">
        <f>IF(B393&lt;&gt;"",IFERROR(VLOOKUP(B393,'DATA TIMBANGAN'!G:M,7,FALSE),VLOOKUP(B393,'DATA TIMBANGAN'!G:M,7)),"")</f>
        <v/>
      </c>
      <c r="J393" s="25" t="str">
        <f>IF(H393&lt;&gt;"",IFERROR(INDEX(DATABASE!$Z$19:$Z$38,MATCH(DATEVALUE(H393),DATABASE!$AA$19:$AA$38,0)),INDEX(DATABASE!$Z$12:$Z$18,MATCH(WEEKDAY(H393,2),DATABASE!$AA$12:$AA$18,0))),"")</f>
        <v/>
      </c>
      <c r="K393" s="25" t="str">
        <f>IF('DATA ACCURATE'!V396&lt;&gt;"",'DATA ACCURATE'!V396,"")</f>
        <v/>
      </c>
      <c r="L393" s="80" t="str">
        <f>IF($H393="","",IF(OR($J393="LIBUR",AND($L392="LIBUR",$O392=$O393)),"LIBUR",IF(AND(OR($L392="LUAR JAM KERJA 1",$L392="LUAR JAM KERJA 2"),OR(OR(AND($H392=$H393,AND(OR($I393&gt;DATABASE!$J$3,$I393&lt;DATABASE!$J$6),((DATEVALUE($H393)+$I393)-(DATEVALUE($H392)+$I392))&lt;DATABASE!$J$6)),AND($H392=$H393,$O392=$O393,OR($I393&gt;DATABASE!$J$6,$I393&lt;DATABASE!$J$3))),AND(($H393-$H392)=1,OR($I393&lt;DATABASE!$I$6,((DATEVALUE($H393)+$I393)-(DATEVALUE($H392)+$I392))&lt;DATABASE!$J$6))),$A393=$A392),"LUAR JAM KERJA 2",IF(AND(OR(WEEKDAY($H393,2)=1,WEEKDAY($H393,2)=2,WEEKDAY($H393,2)=3,WEEKDAY($H393,2)=4,WEEKDAY($H393,2)=5),$I393&lt;=DATABASE!$J$3,$I393&gt;=DATABASE!$I$3),"JAM KERJA",IF(AND(WEEKDAY($H393,2)=6,$I393&lt;=DATABASE!$J$4,$I393&gt;=DATABASE!$I$4),"JAM KERJA","LUAR JAM KERJA 1")))))</f>
        <v/>
      </c>
      <c r="M393" s="33" t="str">
        <f>IF('DATA ACCURATE'!T396&lt;&gt;"",IF('DATA ACCURATE'!T396&gt;100,'DATA ACCURATE'!T396/10,'DATA ACCURATE'!T396),"")</f>
        <v/>
      </c>
      <c r="N393" t="str">
        <f>IF(M393="","",IF(M393&lt;=DATABASE!$I$9,"LOKAL",IF(M393&lt;DATABASE!$J$9,"LUAR KOTA 1",IF($M393&gt;=DATABASE!$J$9,"LUAR KOTA 2",""))))</f>
        <v/>
      </c>
      <c r="O393" s="38" t="str">
        <f>IF('DATA ACCURATE'!L396&lt;&gt;"",'DATA ACCURATE'!L396,"")</f>
        <v/>
      </c>
      <c r="Q393" s="38">
        <f t="shared" si="42"/>
        <v>0</v>
      </c>
      <c r="R393" s="38">
        <f t="shared" si="42"/>
        <v>0</v>
      </c>
      <c r="S393" s="38">
        <f t="shared" si="42"/>
        <v>0</v>
      </c>
      <c r="T393" s="38">
        <f t="shared" si="42"/>
        <v>0</v>
      </c>
      <c r="U393" s="38">
        <f t="shared" si="43"/>
        <v>0</v>
      </c>
      <c r="V393" s="38">
        <f t="shared" si="43"/>
        <v>0</v>
      </c>
      <c r="W393" s="38">
        <f t="shared" si="43"/>
        <v>0</v>
      </c>
      <c r="X393" s="38">
        <f t="shared" si="44"/>
        <v>0</v>
      </c>
      <c r="Y393" s="38">
        <f t="shared" si="44"/>
        <v>0</v>
      </c>
      <c r="Z393" s="38">
        <f t="shared" si="44"/>
        <v>0</v>
      </c>
      <c r="AA393" s="38">
        <f t="shared" si="44"/>
        <v>0</v>
      </c>
      <c r="AB393" s="38">
        <f t="shared" si="45"/>
        <v>0</v>
      </c>
      <c r="AC393" s="38">
        <f t="shared" si="46"/>
        <v>0</v>
      </c>
      <c r="AD393" s="38" t="str">
        <f t="shared" si="47"/>
        <v>000000000000</v>
      </c>
    </row>
    <row r="394" spans="1:30">
      <c r="A394" s="9" t="str">
        <f>IF('DATA ACCURATE'!A397&lt;&gt;"",'DATA ACCURATE'!A397,"")</f>
        <v/>
      </c>
      <c r="B394" s="9" t="str">
        <f>IF('DATA ACCURATE'!D397&lt;&gt;"",'DATA ACCURATE'!D397,"")</f>
        <v/>
      </c>
      <c r="C394" s="38" t="str">
        <f>IF($AD394="000000000000","",INDEX(DATABASE!$W$12:$W$71,MATCH($AD394,DATABASE!$V$12:$V$71,0)))</f>
        <v/>
      </c>
      <c r="D394" s="34" t="str">
        <f>IF(C394="","",IF(E394="",INDEX(DATABASE!$AF$13:$AF$62,MATCH($C394,DATABASE!$AC$13:$AC$62,0)),IF(E394="2x D11",INDEX(DATABASE!$AF$13:$AF$62,MATCH($C394,DATABASE!$AC$13:$AC$62,0))+2*DATABASE!$AF$62,IF(E394="3x D11",INDEX(DATABASE!$AF$13:$AF$62,MATCH($C394,DATABASE!$AC$13:$AC$62,0))+3*DATABASE!$AF$62,""))))</f>
        <v/>
      </c>
      <c r="E394" s="38" t="str">
        <f>IF(AND($K394="Y",$G394&lt;&gt;"UNYIL",$F394&lt;DATABASE!$O$8),"2x D11",IF(AND($K394="Y",$G394&lt;&gt;"UNYIL",$F394&gt;=DATABASE!$O$8),"3x D11",""))</f>
        <v/>
      </c>
      <c r="F394" s="9" t="str">
        <f>IF('DATA ACCURATE'!N397&lt;&gt;"",'DATA ACCURATE'!N397,"")</f>
        <v/>
      </c>
      <c r="G394" t="str">
        <f>IF(F394="","",IF(F394&lt;=DATABASE!$I$8,"UNYIL",IF(F394&lt;=DATABASE!$J$8,"KECIL",IF(F394&lt;DATABASE!$K$8,"TANGGUNG",IF(F394&gt;=DATABASE!$K$8,"BESAR","")))))</f>
        <v/>
      </c>
      <c r="H394" s="16" t="str">
        <f>IF('DATA ACCURATE'!J397&lt;&gt;"",'DATA ACCURATE'!J397,"")</f>
        <v/>
      </c>
      <c r="I394" s="35" t="str">
        <f>IF(B394&lt;&gt;"",IFERROR(VLOOKUP(B394,'DATA TIMBANGAN'!G:M,7,FALSE),VLOOKUP(B394,'DATA TIMBANGAN'!G:M,7)),"")</f>
        <v/>
      </c>
      <c r="J394" s="25" t="str">
        <f>IF(H394&lt;&gt;"",IFERROR(INDEX(DATABASE!$Z$19:$Z$38,MATCH(DATEVALUE(H394),DATABASE!$AA$19:$AA$38,0)),INDEX(DATABASE!$Z$12:$Z$18,MATCH(WEEKDAY(H394,2),DATABASE!$AA$12:$AA$18,0))),"")</f>
        <v/>
      </c>
      <c r="K394" s="25" t="str">
        <f>IF('DATA ACCURATE'!V397&lt;&gt;"",'DATA ACCURATE'!V397,"")</f>
        <v/>
      </c>
      <c r="L394" s="80" t="str">
        <f>IF($H394="","",IF(OR($J394="LIBUR",AND($L393="LIBUR",$O393=$O394)),"LIBUR",IF(AND(OR($L393="LUAR JAM KERJA 1",$L393="LUAR JAM KERJA 2"),OR(OR(AND($H393=$H394,AND(OR($I394&gt;DATABASE!$J$3,$I394&lt;DATABASE!$J$6),((DATEVALUE($H394)+$I394)-(DATEVALUE($H393)+$I393))&lt;DATABASE!$J$6)),AND($H393=$H394,$O393=$O394,OR($I394&gt;DATABASE!$J$6,$I394&lt;DATABASE!$J$3))),AND(($H394-$H393)=1,OR($I394&lt;DATABASE!$I$6,((DATEVALUE($H394)+$I394)-(DATEVALUE($H393)+$I393))&lt;DATABASE!$J$6))),$A394=$A393),"LUAR JAM KERJA 2",IF(AND(OR(WEEKDAY($H394,2)=1,WEEKDAY($H394,2)=2,WEEKDAY($H394,2)=3,WEEKDAY($H394,2)=4,WEEKDAY($H394,2)=5),$I394&lt;=DATABASE!$J$3,$I394&gt;=DATABASE!$I$3),"JAM KERJA",IF(AND(WEEKDAY($H394,2)=6,$I394&lt;=DATABASE!$J$4,$I394&gt;=DATABASE!$I$4),"JAM KERJA","LUAR JAM KERJA 1")))))</f>
        <v/>
      </c>
      <c r="M394" s="33" t="str">
        <f>IF('DATA ACCURATE'!T397&lt;&gt;"",IF('DATA ACCURATE'!T397&gt;100,'DATA ACCURATE'!T397/10,'DATA ACCURATE'!T397),"")</f>
        <v/>
      </c>
      <c r="N394" t="str">
        <f>IF(M394="","",IF(M394&lt;=DATABASE!$I$9,"LOKAL",IF(M394&lt;DATABASE!$J$9,"LUAR KOTA 1",IF($M394&gt;=DATABASE!$J$9,"LUAR KOTA 2",""))))</f>
        <v/>
      </c>
      <c r="O394" s="38" t="str">
        <f>IF('DATA ACCURATE'!L397&lt;&gt;"",'DATA ACCURATE'!L397,"")</f>
        <v/>
      </c>
      <c r="Q394" s="38">
        <f t="shared" si="42"/>
        <v>0</v>
      </c>
      <c r="R394" s="38">
        <f t="shared" si="42"/>
        <v>0</v>
      </c>
      <c r="S394" s="38">
        <f t="shared" si="42"/>
        <v>0</v>
      </c>
      <c r="T394" s="38">
        <f t="shared" si="42"/>
        <v>0</v>
      </c>
      <c r="U394" s="38">
        <f t="shared" si="43"/>
        <v>0</v>
      </c>
      <c r="V394" s="38">
        <f t="shared" si="43"/>
        <v>0</v>
      </c>
      <c r="W394" s="38">
        <f t="shared" si="43"/>
        <v>0</v>
      </c>
      <c r="X394" s="38">
        <f t="shared" si="44"/>
        <v>0</v>
      </c>
      <c r="Y394" s="38">
        <f t="shared" si="44"/>
        <v>0</v>
      </c>
      <c r="Z394" s="38">
        <f t="shared" si="44"/>
        <v>0</v>
      </c>
      <c r="AA394" s="38">
        <f t="shared" si="44"/>
        <v>0</v>
      </c>
      <c r="AB394" s="38">
        <f t="shared" si="45"/>
        <v>0</v>
      </c>
      <c r="AC394" s="38">
        <f t="shared" si="46"/>
        <v>0</v>
      </c>
      <c r="AD394" s="38" t="str">
        <f t="shared" si="47"/>
        <v>000000000000</v>
      </c>
    </row>
    <row r="395" spans="1:30">
      <c r="A395" s="9" t="str">
        <f>IF('DATA ACCURATE'!A398&lt;&gt;"",'DATA ACCURATE'!A398,"")</f>
        <v/>
      </c>
      <c r="B395" s="9" t="str">
        <f>IF('DATA ACCURATE'!D398&lt;&gt;"",'DATA ACCURATE'!D398,"")</f>
        <v/>
      </c>
      <c r="C395" s="38" t="str">
        <f>IF($AD395="000000000000","",INDEX(DATABASE!$W$12:$W$71,MATCH($AD395,DATABASE!$V$12:$V$71,0)))</f>
        <v/>
      </c>
      <c r="D395" s="34" t="str">
        <f>IF(C395="","",IF(E395="",INDEX(DATABASE!$AF$13:$AF$62,MATCH($C395,DATABASE!$AC$13:$AC$62,0)),IF(E395="2x D11",INDEX(DATABASE!$AF$13:$AF$62,MATCH($C395,DATABASE!$AC$13:$AC$62,0))+2*DATABASE!$AF$62,IF(E395="3x D11",INDEX(DATABASE!$AF$13:$AF$62,MATCH($C395,DATABASE!$AC$13:$AC$62,0))+3*DATABASE!$AF$62,""))))</f>
        <v/>
      </c>
      <c r="E395" s="38" t="str">
        <f>IF(AND($K395="Y",$G395&lt;&gt;"UNYIL",$F395&lt;DATABASE!$O$8),"2x D11",IF(AND($K395="Y",$G395&lt;&gt;"UNYIL",$F395&gt;=DATABASE!$O$8),"3x D11",""))</f>
        <v/>
      </c>
      <c r="F395" s="9" t="str">
        <f>IF('DATA ACCURATE'!N398&lt;&gt;"",'DATA ACCURATE'!N398,"")</f>
        <v/>
      </c>
      <c r="G395" t="str">
        <f>IF(F395="","",IF(F395&lt;=DATABASE!$I$8,"UNYIL",IF(F395&lt;=DATABASE!$J$8,"KECIL",IF(F395&lt;DATABASE!$K$8,"TANGGUNG",IF(F395&gt;=DATABASE!$K$8,"BESAR","")))))</f>
        <v/>
      </c>
      <c r="H395" s="16" t="str">
        <f>IF('DATA ACCURATE'!J398&lt;&gt;"",'DATA ACCURATE'!J398,"")</f>
        <v/>
      </c>
      <c r="I395" s="35" t="str">
        <f>IF(B395&lt;&gt;"",IFERROR(VLOOKUP(B395,'DATA TIMBANGAN'!G:M,7,FALSE),VLOOKUP(B395,'DATA TIMBANGAN'!G:M,7)),"")</f>
        <v/>
      </c>
      <c r="J395" s="25" t="str">
        <f>IF(H395&lt;&gt;"",IFERROR(INDEX(DATABASE!$Z$19:$Z$38,MATCH(DATEVALUE(H395),DATABASE!$AA$19:$AA$38,0)),INDEX(DATABASE!$Z$12:$Z$18,MATCH(WEEKDAY(H395,2),DATABASE!$AA$12:$AA$18,0))),"")</f>
        <v/>
      </c>
      <c r="K395" s="25" t="str">
        <f>IF('DATA ACCURATE'!V398&lt;&gt;"",'DATA ACCURATE'!V398,"")</f>
        <v/>
      </c>
      <c r="L395" s="80" t="str">
        <f>IF($H395="","",IF(OR($J395="LIBUR",AND($L394="LIBUR",$O394=$O395)),"LIBUR",IF(AND(OR($L394="LUAR JAM KERJA 1",$L394="LUAR JAM KERJA 2"),OR(OR(AND($H394=$H395,AND(OR($I395&gt;DATABASE!$J$3,$I395&lt;DATABASE!$J$6),((DATEVALUE($H395)+$I395)-(DATEVALUE($H394)+$I394))&lt;DATABASE!$J$6)),AND($H394=$H395,$O394=$O395,OR($I395&gt;DATABASE!$J$6,$I395&lt;DATABASE!$J$3))),AND(($H395-$H394)=1,OR($I395&lt;DATABASE!$I$6,((DATEVALUE($H395)+$I395)-(DATEVALUE($H394)+$I394))&lt;DATABASE!$J$6))),$A395=$A394),"LUAR JAM KERJA 2",IF(AND(OR(WEEKDAY($H395,2)=1,WEEKDAY($H395,2)=2,WEEKDAY($H395,2)=3,WEEKDAY($H395,2)=4,WEEKDAY($H395,2)=5),$I395&lt;=DATABASE!$J$3,$I395&gt;=DATABASE!$I$3),"JAM KERJA",IF(AND(WEEKDAY($H395,2)=6,$I395&lt;=DATABASE!$J$4,$I395&gt;=DATABASE!$I$4),"JAM KERJA","LUAR JAM KERJA 1")))))</f>
        <v/>
      </c>
      <c r="M395" s="33" t="str">
        <f>IF('DATA ACCURATE'!T398&lt;&gt;"",IF('DATA ACCURATE'!T398&gt;100,'DATA ACCURATE'!T398/10,'DATA ACCURATE'!T398),"")</f>
        <v/>
      </c>
      <c r="N395" t="str">
        <f>IF(M395="","",IF(M395&lt;=DATABASE!$I$9,"LOKAL",IF(M395&lt;DATABASE!$J$9,"LUAR KOTA 1",IF($M395&gt;=DATABASE!$J$9,"LUAR KOTA 2",""))))</f>
        <v/>
      </c>
      <c r="O395" s="38" t="str">
        <f>IF('DATA ACCURATE'!L398&lt;&gt;"",'DATA ACCURATE'!L398,"")</f>
        <v/>
      </c>
      <c r="Q395" s="38">
        <f t="shared" si="42"/>
        <v>0</v>
      </c>
      <c r="R395" s="38">
        <f t="shared" si="42"/>
        <v>0</v>
      </c>
      <c r="S395" s="38">
        <f t="shared" si="42"/>
        <v>0</v>
      </c>
      <c r="T395" s="38">
        <f t="shared" si="42"/>
        <v>0</v>
      </c>
      <c r="U395" s="38">
        <f t="shared" si="43"/>
        <v>0</v>
      </c>
      <c r="V395" s="38">
        <f t="shared" si="43"/>
        <v>0</v>
      </c>
      <c r="W395" s="38">
        <f t="shared" si="43"/>
        <v>0</v>
      </c>
      <c r="X395" s="38">
        <f t="shared" si="44"/>
        <v>0</v>
      </c>
      <c r="Y395" s="38">
        <f t="shared" si="44"/>
        <v>0</v>
      </c>
      <c r="Z395" s="38">
        <f t="shared" si="44"/>
        <v>0</v>
      </c>
      <c r="AA395" s="38">
        <f t="shared" si="44"/>
        <v>0</v>
      </c>
      <c r="AB395" s="38">
        <f t="shared" si="45"/>
        <v>0</v>
      </c>
      <c r="AC395" s="38">
        <f t="shared" si="46"/>
        <v>0</v>
      </c>
      <c r="AD395" s="38" t="str">
        <f t="shared" si="47"/>
        <v>000000000000</v>
      </c>
    </row>
    <row r="396" spans="1:30">
      <c r="A396" s="9" t="str">
        <f>IF('DATA ACCURATE'!A399&lt;&gt;"",'DATA ACCURATE'!A399,"")</f>
        <v/>
      </c>
      <c r="B396" s="9" t="str">
        <f>IF('DATA ACCURATE'!D399&lt;&gt;"",'DATA ACCURATE'!D399,"")</f>
        <v/>
      </c>
      <c r="C396" s="38" t="str">
        <f>IF($AD396="000000000000","",INDEX(DATABASE!$W$12:$W$71,MATCH($AD396,DATABASE!$V$12:$V$71,0)))</f>
        <v/>
      </c>
      <c r="D396" s="34" t="str">
        <f>IF(C396="","",IF(E396="",INDEX(DATABASE!$AF$13:$AF$62,MATCH($C396,DATABASE!$AC$13:$AC$62,0)),IF(E396="2x D11",INDEX(DATABASE!$AF$13:$AF$62,MATCH($C396,DATABASE!$AC$13:$AC$62,0))+2*DATABASE!$AF$62,IF(E396="3x D11",INDEX(DATABASE!$AF$13:$AF$62,MATCH($C396,DATABASE!$AC$13:$AC$62,0))+3*DATABASE!$AF$62,""))))</f>
        <v/>
      </c>
      <c r="E396" s="38" t="str">
        <f>IF(AND($K396="Y",$G396&lt;&gt;"UNYIL",$F396&lt;DATABASE!$O$8),"2x D11",IF(AND($K396="Y",$G396&lt;&gt;"UNYIL",$F396&gt;=DATABASE!$O$8),"3x D11",""))</f>
        <v/>
      </c>
      <c r="F396" s="9" t="str">
        <f>IF('DATA ACCURATE'!N399&lt;&gt;"",'DATA ACCURATE'!N399,"")</f>
        <v/>
      </c>
      <c r="G396" t="str">
        <f>IF(F396="","",IF(F396&lt;=DATABASE!$I$8,"UNYIL",IF(F396&lt;=DATABASE!$J$8,"KECIL",IF(F396&lt;DATABASE!$K$8,"TANGGUNG",IF(F396&gt;=DATABASE!$K$8,"BESAR","")))))</f>
        <v/>
      </c>
      <c r="H396" s="16" t="str">
        <f>IF('DATA ACCURATE'!J399&lt;&gt;"",'DATA ACCURATE'!J399,"")</f>
        <v/>
      </c>
      <c r="I396" s="35" t="str">
        <f>IF(B396&lt;&gt;"",IFERROR(VLOOKUP(B396,'DATA TIMBANGAN'!G:M,7,FALSE),VLOOKUP(B396,'DATA TIMBANGAN'!G:M,7)),"")</f>
        <v/>
      </c>
      <c r="J396" s="25" t="str">
        <f>IF(H396&lt;&gt;"",IFERROR(INDEX(DATABASE!$Z$19:$Z$38,MATCH(DATEVALUE(H396),DATABASE!$AA$19:$AA$38,0)),INDEX(DATABASE!$Z$12:$Z$18,MATCH(WEEKDAY(H396,2),DATABASE!$AA$12:$AA$18,0))),"")</f>
        <v/>
      </c>
      <c r="K396" s="25" t="str">
        <f>IF('DATA ACCURATE'!V399&lt;&gt;"",'DATA ACCURATE'!V399,"")</f>
        <v/>
      </c>
      <c r="L396" s="80" t="str">
        <f>IF($H396="","",IF(OR($J396="LIBUR",AND($L395="LIBUR",$O395=$O396)),"LIBUR",IF(AND(OR($L395="LUAR JAM KERJA 1",$L395="LUAR JAM KERJA 2"),OR(OR(AND($H395=$H396,AND(OR($I396&gt;DATABASE!$J$3,$I396&lt;DATABASE!$J$6),((DATEVALUE($H396)+$I396)-(DATEVALUE($H395)+$I395))&lt;DATABASE!$J$6)),AND($H395=$H396,$O395=$O396,OR($I396&gt;DATABASE!$J$6,$I396&lt;DATABASE!$J$3))),AND(($H396-$H395)=1,OR($I396&lt;DATABASE!$I$6,((DATEVALUE($H396)+$I396)-(DATEVALUE($H395)+$I395))&lt;DATABASE!$J$6))),$A396=$A395),"LUAR JAM KERJA 2",IF(AND(OR(WEEKDAY($H396,2)=1,WEEKDAY($H396,2)=2,WEEKDAY($H396,2)=3,WEEKDAY($H396,2)=4,WEEKDAY($H396,2)=5),$I396&lt;=DATABASE!$J$3,$I396&gt;=DATABASE!$I$3),"JAM KERJA",IF(AND(WEEKDAY($H396,2)=6,$I396&lt;=DATABASE!$J$4,$I396&gt;=DATABASE!$I$4),"JAM KERJA","LUAR JAM KERJA 1")))))</f>
        <v/>
      </c>
      <c r="M396" s="33" t="str">
        <f>IF('DATA ACCURATE'!T399&lt;&gt;"",IF('DATA ACCURATE'!T399&gt;100,'DATA ACCURATE'!T399/10,'DATA ACCURATE'!T399),"")</f>
        <v/>
      </c>
      <c r="N396" t="str">
        <f>IF(M396="","",IF(M396&lt;=DATABASE!$I$9,"LOKAL",IF(M396&lt;DATABASE!$J$9,"LUAR KOTA 1",IF($M396&gt;=DATABASE!$J$9,"LUAR KOTA 2",""))))</f>
        <v/>
      </c>
      <c r="O396" s="38" t="str">
        <f>IF('DATA ACCURATE'!L399&lt;&gt;"",'DATA ACCURATE'!L399,"")</f>
        <v/>
      </c>
      <c r="Q396" s="38">
        <f t="shared" si="42"/>
        <v>0</v>
      </c>
      <c r="R396" s="38">
        <f t="shared" si="42"/>
        <v>0</v>
      </c>
      <c r="S396" s="38">
        <f t="shared" si="42"/>
        <v>0</v>
      </c>
      <c r="T396" s="38">
        <f t="shared" si="42"/>
        <v>0</v>
      </c>
      <c r="U396" s="38">
        <f t="shared" si="43"/>
        <v>0</v>
      </c>
      <c r="V396" s="38">
        <f t="shared" si="43"/>
        <v>0</v>
      </c>
      <c r="W396" s="38">
        <f t="shared" si="43"/>
        <v>0</v>
      </c>
      <c r="X396" s="38">
        <f t="shared" si="44"/>
        <v>0</v>
      </c>
      <c r="Y396" s="38">
        <f t="shared" si="44"/>
        <v>0</v>
      </c>
      <c r="Z396" s="38">
        <f t="shared" si="44"/>
        <v>0</v>
      </c>
      <c r="AA396" s="38">
        <f t="shared" si="44"/>
        <v>0</v>
      </c>
      <c r="AB396" s="38">
        <f t="shared" si="45"/>
        <v>0</v>
      </c>
      <c r="AC396" s="38">
        <f t="shared" si="46"/>
        <v>0</v>
      </c>
      <c r="AD396" s="38" t="str">
        <f t="shared" si="47"/>
        <v>000000000000</v>
      </c>
    </row>
    <row r="397" spans="1:30">
      <c r="A397" s="9" t="str">
        <f>IF('DATA ACCURATE'!A400&lt;&gt;"",'DATA ACCURATE'!A400,"")</f>
        <v/>
      </c>
      <c r="B397" s="9" t="str">
        <f>IF('DATA ACCURATE'!D400&lt;&gt;"",'DATA ACCURATE'!D400,"")</f>
        <v/>
      </c>
      <c r="C397" s="38" t="str">
        <f>IF($AD397="000000000000","",INDEX(DATABASE!$W$12:$W$71,MATCH($AD397,DATABASE!$V$12:$V$71,0)))</f>
        <v/>
      </c>
      <c r="D397" s="34" t="str">
        <f>IF(C397="","",IF(E397="",INDEX(DATABASE!$AF$13:$AF$62,MATCH($C397,DATABASE!$AC$13:$AC$62,0)),IF(E397="2x D11",INDEX(DATABASE!$AF$13:$AF$62,MATCH($C397,DATABASE!$AC$13:$AC$62,0))+2*DATABASE!$AF$62,IF(E397="3x D11",INDEX(DATABASE!$AF$13:$AF$62,MATCH($C397,DATABASE!$AC$13:$AC$62,0))+3*DATABASE!$AF$62,""))))</f>
        <v/>
      </c>
      <c r="E397" s="38" t="str">
        <f>IF(AND($K397="Y",$G397&lt;&gt;"UNYIL",$F397&lt;DATABASE!$O$8),"2x D11",IF(AND($K397="Y",$G397&lt;&gt;"UNYIL",$F397&gt;=DATABASE!$O$8),"3x D11",""))</f>
        <v/>
      </c>
      <c r="F397" s="9" t="str">
        <f>IF('DATA ACCURATE'!N400&lt;&gt;"",'DATA ACCURATE'!N400,"")</f>
        <v/>
      </c>
      <c r="G397" t="str">
        <f>IF(F397="","",IF(F397&lt;=DATABASE!$I$8,"UNYIL",IF(F397&lt;=DATABASE!$J$8,"KECIL",IF(F397&lt;DATABASE!$K$8,"TANGGUNG",IF(F397&gt;=DATABASE!$K$8,"BESAR","")))))</f>
        <v/>
      </c>
      <c r="H397" s="16" t="str">
        <f>IF('DATA ACCURATE'!J400&lt;&gt;"",'DATA ACCURATE'!J400,"")</f>
        <v/>
      </c>
      <c r="I397" s="35" t="str">
        <f>IF(B397&lt;&gt;"",IFERROR(VLOOKUP(B397,'DATA TIMBANGAN'!G:M,7,FALSE),VLOOKUP(B397,'DATA TIMBANGAN'!G:M,7)),"")</f>
        <v/>
      </c>
      <c r="J397" s="25" t="str">
        <f>IF(H397&lt;&gt;"",IFERROR(INDEX(DATABASE!$Z$19:$Z$38,MATCH(DATEVALUE(H397),DATABASE!$AA$19:$AA$38,0)),INDEX(DATABASE!$Z$12:$Z$18,MATCH(WEEKDAY(H397,2),DATABASE!$AA$12:$AA$18,0))),"")</f>
        <v/>
      </c>
      <c r="K397" s="25" t="str">
        <f>IF('DATA ACCURATE'!V400&lt;&gt;"",'DATA ACCURATE'!V400,"")</f>
        <v/>
      </c>
      <c r="L397" s="80" t="str">
        <f>IF($H397="","",IF(OR($J397="LIBUR",AND($L396="LIBUR",$O396=$O397)),"LIBUR",IF(AND(OR($L396="LUAR JAM KERJA 1",$L396="LUAR JAM KERJA 2"),OR(OR(AND($H396=$H397,AND(OR($I397&gt;DATABASE!$J$3,$I397&lt;DATABASE!$J$6),((DATEVALUE($H397)+$I397)-(DATEVALUE($H396)+$I396))&lt;DATABASE!$J$6)),AND($H396=$H397,$O396=$O397,OR($I397&gt;DATABASE!$J$6,$I397&lt;DATABASE!$J$3))),AND(($H397-$H396)=1,OR($I397&lt;DATABASE!$I$6,((DATEVALUE($H397)+$I397)-(DATEVALUE($H396)+$I396))&lt;DATABASE!$J$6))),$A397=$A396),"LUAR JAM KERJA 2",IF(AND(OR(WEEKDAY($H397,2)=1,WEEKDAY($H397,2)=2,WEEKDAY($H397,2)=3,WEEKDAY($H397,2)=4,WEEKDAY($H397,2)=5),$I397&lt;=DATABASE!$J$3,$I397&gt;=DATABASE!$I$3),"JAM KERJA",IF(AND(WEEKDAY($H397,2)=6,$I397&lt;=DATABASE!$J$4,$I397&gt;=DATABASE!$I$4),"JAM KERJA","LUAR JAM KERJA 1")))))</f>
        <v/>
      </c>
      <c r="M397" s="33" t="str">
        <f>IF('DATA ACCURATE'!T400&lt;&gt;"",IF('DATA ACCURATE'!T400&gt;100,'DATA ACCURATE'!T400/10,'DATA ACCURATE'!T400),"")</f>
        <v/>
      </c>
      <c r="N397" t="str">
        <f>IF(M397="","",IF(M397&lt;=DATABASE!$I$9,"LOKAL",IF(M397&lt;DATABASE!$J$9,"LUAR KOTA 1",IF($M397&gt;=DATABASE!$J$9,"LUAR KOTA 2",""))))</f>
        <v/>
      </c>
      <c r="O397" s="38" t="str">
        <f>IF('DATA ACCURATE'!L400&lt;&gt;"",'DATA ACCURATE'!L400,"")</f>
        <v/>
      </c>
      <c r="Q397" s="38">
        <f t="shared" si="42"/>
        <v>0</v>
      </c>
      <c r="R397" s="38">
        <f t="shared" si="42"/>
        <v>0</v>
      </c>
      <c r="S397" s="38">
        <f t="shared" si="42"/>
        <v>0</v>
      </c>
      <c r="T397" s="38">
        <f t="shared" si="42"/>
        <v>0</v>
      </c>
      <c r="U397" s="38">
        <f t="shared" si="43"/>
        <v>0</v>
      </c>
      <c r="V397" s="38">
        <f t="shared" si="43"/>
        <v>0</v>
      </c>
      <c r="W397" s="38">
        <f t="shared" si="43"/>
        <v>0</v>
      </c>
      <c r="X397" s="38">
        <f t="shared" si="44"/>
        <v>0</v>
      </c>
      <c r="Y397" s="38">
        <f t="shared" si="44"/>
        <v>0</v>
      </c>
      <c r="Z397" s="38">
        <f t="shared" si="44"/>
        <v>0</v>
      </c>
      <c r="AA397" s="38">
        <f t="shared" si="44"/>
        <v>0</v>
      </c>
      <c r="AB397" s="38">
        <f t="shared" si="45"/>
        <v>0</v>
      </c>
      <c r="AC397" s="38">
        <f t="shared" si="46"/>
        <v>0</v>
      </c>
      <c r="AD397" s="38" t="str">
        <f t="shared" si="47"/>
        <v>000000000000</v>
      </c>
    </row>
    <row r="398" spans="1:30">
      <c r="A398" s="9" t="str">
        <f>IF('DATA ACCURATE'!A401&lt;&gt;"",'DATA ACCURATE'!A401,"")</f>
        <v/>
      </c>
      <c r="B398" s="9" t="str">
        <f>IF('DATA ACCURATE'!D401&lt;&gt;"",'DATA ACCURATE'!D401,"")</f>
        <v/>
      </c>
      <c r="C398" s="38" t="str">
        <f>IF($AD398="000000000000","",INDEX(DATABASE!$W$12:$W$71,MATCH($AD398,DATABASE!$V$12:$V$71,0)))</f>
        <v/>
      </c>
      <c r="D398" s="34" t="str">
        <f>IF(C398="","",IF(E398="",INDEX(DATABASE!$AF$13:$AF$62,MATCH($C398,DATABASE!$AC$13:$AC$62,0)),IF(E398="2x D11",INDEX(DATABASE!$AF$13:$AF$62,MATCH($C398,DATABASE!$AC$13:$AC$62,0))+2*DATABASE!$AF$62,IF(E398="3x D11",INDEX(DATABASE!$AF$13:$AF$62,MATCH($C398,DATABASE!$AC$13:$AC$62,0))+3*DATABASE!$AF$62,""))))</f>
        <v/>
      </c>
      <c r="E398" s="38" t="str">
        <f>IF(AND($K398="Y",$G398&lt;&gt;"UNYIL",$F398&lt;DATABASE!$O$8),"2x D11",IF(AND($K398="Y",$G398&lt;&gt;"UNYIL",$F398&gt;=DATABASE!$O$8),"3x D11",""))</f>
        <v/>
      </c>
      <c r="F398" s="9" t="str">
        <f>IF('DATA ACCURATE'!N401&lt;&gt;"",'DATA ACCURATE'!N401,"")</f>
        <v/>
      </c>
      <c r="G398" t="str">
        <f>IF(F398="","",IF(F398&lt;=DATABASE!$I$8,"UNYIL",IF(F398&lt;=DATABASE!$J$8,"KECIL",IF(F398&lt;DATABASE!$K$8,"TANGGUNG",IF(F398&gt;=DATABASE!$K$8,"BESAR","")))))</f>
        <v/>
      </c>
      <c r="H398" s="16" t="str">
        <f>IF('DATA ACCURATE'!J401&lt;&gt;"",'DATA ACCURATE'!J401,"")</f>
        <v/>
      </c>
      <c r="I398" s="35" t="str">
        <f>IF(B398&lt;&gt;"",IFERROR(VLOOKUP(B398,'DATA TIMBANGAN'!G:M,7,FALSE),VLOOKUP(B398,'DATA TIMBANGAN'!G:M,7)),"")</f>
        <v/>
      </c>
      <c r="J398" s="25" t="str">
        <f>IF(H398&lt;&gt;"",IFERROR(INDEX(DATABASE!$Z$19:$Z$38,MATCH(DATEVALUE(H398),DATABASE!$AA$19:$AA$38,0)),INDEX(DATABASE!$Z$12:$Z$18,MATCH(WEEKDAY(H398,2),DATABASE!$AA$12:$AA$18,0))),"")</f>
        <v/>
      </c>
      <c r="K398" s="25" t="str">
        <f>IF('DATA ACCURATE'!V401&lt;&gt;"",'DATA ACCURATE'!V401,"")</f>
        <v/>
      </c>
      <c r="L398" s="80" t="str">
        <f>IF($H398="","",IF(OR($J398="LIBUR",AND($L397="LIBUR",$O397=$O398)),"LIBUR",IF(AND(OR($L397="LUAR JAM KERJA 1",$L397="LUAR JAM KERJA 2"),OR(OR(AND($H397=$H398,AND(OR($I398&gt;DATABASE!$J$3,$I398&lt;DATABASE!$J$6),((DATEVALUE($H398)+$I398)-(DATEVALUE($H397)+$I397))&lt;DATABASE!$J$6)),AND($H397=$H398,$O397=$O398,OR($I398&gt;DATABASE!$J$6,$I398&lt;DATABASE!$J$3))),AND(($H398-$H397)=1,OR($I398&lt;DATABASE!$I$6,((DATEVALUE($H398)+$I398)-(DATEVALUE($H397)+$I397))&lt;DATABASE!$J$6))),$A398=$A397),"LUAR JAM KERJA 2",IF(AND(OR(WEEKDAY($H398,2)=1,WEEKDAY($H398,2)=2,WEEKDAY($H398,2)=3,WEEKDAY($H398,2)=4,WEEKDAY($H398,2)=5),$I398&lt;=DATABASE!$J$3,$I398&gt;=DATABASE!$I$3),"JAM KERJA",IF(AND(WEEKDAY($H398,2)=6,$I398&lt;=DATABASE!$J$4,$I398&gt;=DATABASE!$I$4),"JAM KERJA","LUAR JAM KERJA 1")))))</f>
        <v/>
      </c>
      <c r="M398" s="33" t="str">
        <f>IF('DATA ACCURATE'!T401&lt;&gt;"",IF('DATA ACCURATE'!T401&gt;100,'DATA ACCURATE'!T401/10,'DATA ACCURATE'!T401),"")</f>
        <v/>
      </c>
      <c r="N398" t="str">
        <f>IF(M398="","",IF(M398&lt;=DATABASE!$I$9,"LOKAL",IF(M398&lt;DATABASE!$J$9,"LUAR KOTA 1",IF($M398&gt;=DATABASE!$J$9,"LUAR KOTA 2",""))))</f>
        <v/>
      </c>
      <c r="O398" s="38" t="str">
        <f>IF('DATA ACCURATE'!L401&lt;&gt;"",'DATA ACCURATE'!L401,"")</f>
        <v/>
      </c>
      <c r="Q398" s="38">
        <f t="shared" si="42"/>
        <v>0</v>
      </c>
      <c r="R398" s="38">
        <f t="shared" si="42"/>
        <v>0</v>
      </c>
      <c r="S398" s="38">
        <f t="shared" si="42"/>
        <v>0</v>
      </c>
      <c r="T398" s="38">
        <f t="shared" si="42"/>
        <v>0</v>
      </c>
      <c r="U398" s="38">
        <f t="shared" si="43"/>
        <v>0</v>
      </c>
      <c r="V398" s="38">
        <f t="shared" si="43"/>
        <v>0</v>
      </c>
      <c r="W398" s="38">
        <f t="shared" si="43"/>
        <v>0</v>
      </c>
      <c r="X398" s="38">
        <f t="shared" si="44"/>
        <v>0</v>
      </c>
      <c r="Y398" s="38">
        <f t="shared" si="44"/>
        <v>0</v>
      </c>
      <c r="Z398" s="38">
        <f t="shared" si="44"/>
        <v>0</v>
      </c>
      <c r="AA398" s="38">
        <f t="shared" si="44"/>
        <v>0</v>
      </c>
      <c r="AB398" s="38">
        <f t="shared" si="45"/>
        <v>0</v>
      </c>
      <c r="AC398" s="38">
        <f t="shared" si="46"/>
        <v>0</v>
      </c>
      <c r="AD398" s="38" t="str">
        <f t="shared" si="47"/>
        <v>000000000000</v>
      </c>
    </row>
    <row r="399" spans="1:30">
      <c r="A399" s="9" t="str">
        <f>IF('DATA ACCURATE'!A402&lt;&gt;"",'DATA ACCURATE'!A402,"")</f>
        <v/>
      </c>
      <c r="B399" s="9" t="str">
        <f>IF('DATA ACCURATE'!D402&lt;&gt;"",'DATA ACCURATE'!D402,"")</f>
        <v/>
      </c>
      <c r="C399" s="38" t="str">
        <f>IF($AD399="000000000000","",INDEX(DATABASE!$W$12:$W$71,MATCH($AD399,DATABASE!$V$12:$V$71,0)))</f>
        <v/>
      </c>
      <c r="D399" s="34" t="str">
        <f>IF(C399="","",IF(E399="",INDEX(DATABASE!$AF$13:$AF$62,MATCH($C399,DATABASE!$AC$13:$AC$62,0)),IF(E399="2x D11",INDEX(DATABASE!$AF$13:$AF$62,MATCH($C399,DATABASE!$AC$13:$AC$62,0))+2*DATABASE!$AF$62,IF(E399="3x D11",INDEX(DATABASE!$AF$13:$AF$62,MATCH($C399,DATABASE!$AC$13:$AC$62,0))+3*DATABASE!$AF$62,""))))</f>
        <v/>
      </c>
      <c r="E399" s="38" t="str">
        <f>IF(AND($K399="Y",$G399&lt;&gt;"UNYIL",$F399&lt;DATABASE!$O$8),"2x D11",IF(AND($K399="Y",$G399&lt;&gt;"UNYIL",$F399&gt;=DATABASE!$O$8),"3x D11",""))</f>
        <v/>
      </c>
      <c r="F399" s="9" t="str">
        <f>IF('DATA ACCURATE'!N402&lt;&gt;"",'DATA ACCURATE'!N402,"")</f>
        <v/>
      </c>
      <c r="G399" t="str">
        <f>IF(F399="","",IF(F399&lt;=DATABASE!$I$8,"UNYIL",IF(F399&lt;=DATABASE!$J$8,"KECIL",IF(F399&lt;DATABASE!$K$8,"TANGGUNG",IF(F399&gt;=DATABASE!$K$8,"BESAR","")))))</f>
        <v/>
      </c>
      <c r="H399" s="16" t="str">
        <f>IF('DATA ACCURATE'!J402&lt;&gt;"",'DATA ACCURATE'!J402,"")</f>
        <v/>
      </c>
      <c r="I399" s="35" t="str">
        <f>IF(B399&lt;&gt;"",IFERROR(VLOOKUP(B399,'DATA TIMBANGAN'!G:M,7,FALSE),VLOOKUP(B399,'DATA TIMBANGAN'!G:M,7)),"")</f>
        <v/>
      </c>
      <c r="J399" s="25" t="str">
        <f>IF(H399&lt;&gt;"",IFERROR(INDEX(DATABASE!$Z$19:$Z$38,MATCH(DATEVALUE(H399),DATABASE!$AA$19:$AA$38,0)),INDEX(DATABASE!$Z$12:$Z$18,MATCH(WEEKDAY(H399,2),DATABASE!$AA$12:$AA$18,0))),"")</f>
        <v/>
      </c>
      <c r="K399" s="25" t="str">
        <f>IF('DATA ACCURATE'!V402&lt;&gt;"",'DATA ACCURATE'!V402,"")</f>
        <v/>
      </c>
      <c r="L399" s="80" t="str">
        <f>IF($H399="","",IF(OR($J399="LIBUR",AND($L398="LIBUR",$O398=$O399)),"LIBUR",IF(AND(OR($L398="LUAR JAM KERJA 1",$L398="LUAR JAM KERJA 2"),OR(OR(AND($H398=$H399,AND(OR($I399&gt;DATABASE!$J$3,$I399&lt;DATABASE!$J$6),((DATEVALUE($H399)+$I399)-(DATEVALUE($H398)+$I398))&lt;DATABASE!$J$6)),AND($H398=$H399,$O398=$O399,OR($I399&gt;DATABASE!$J$6,$I399&lt;DATABASE!$J$3))),AND(($H399-$H398)=1,OR($I399&lt;DATABASE!$I$6,((DATEVALUE($H399)+$I399)-(DATEVALUE($H398)+$I398))&lt;DATABASE!$J$6))),$A399=$A398),"LUAR JAM KERJA 2",IF(AND(OR(WEEKDAY($H399,2)=1,WEEKDAY($H399,2)=2,WEEKDAY($H399,2)=3,WEEKDAY($H399,2)=4,WEEKDAY($H399,2)=5),$I399&lt;=DATABASE!$J$3,$I399&gt;=DATABASE!$I$3),"JAM KERJA",IF(AND(WEEKDAY($H399,2)=6,$I399&lt;=DATABASE!$J$4,$I399&gt;=DATABASE!$I$4),"JAM KERJA","LUAR JAM KERJA 1")))))</f>
        <v/>
      </c>
      <c r="M399" s="33" t="str">
        <f>IF('DATA ACCURATE'!T402&lt;&gt;"",IF('DATA ACCURATE'!T402&gt;100,'DATA ACCURATE'!T402/10,'DATA ACCURATE'!T402),"")</f>
        <v/>
      </c>
      <c r="N399" t="str">
        <f>IF(M399="","",IF(M399&lt;=DATABASE!$I$9,"LOKAL",IF(M399&lt;DATABASE!$J$9,"LUAR KOTA 1",IF($M399&gt;=DATABASE!$J$9,"LUAR KOTA 2",""))))</f>
        <v/>
      </c>
      <c r="O399" s="38" t="str">
        <f>IF('DATA ACCURATE'!L402&lt;&gt;"",'DATA ACCURATE'!L402,"")</f>
        <v/>
      </c>
      <c r="Q399" s="38">
        <f t="shared" si="42"/>
        <v>0</v>
      </c>
      <c r="R399" s="38">
        <f t="shared" si="42"/>
        <v>0</v>
      </c>
      <c r="S399" s="38">
        <f t="shared" si="42"/>
        <v>0</v>
      </c>
      <c r="T399" s="38">
        <f t="shared" si="42"/>
        <v>0</v>
      </c>
      <c r="U399" s="38">
        <f t="shared" si="43"/>
        <v>0</v>
      </c>
      <c r="V399" s="38">
        <f t="shared" si="43"/>
        <v>0</v>
      </c>
      <c r="W399" s="38">
        <f t="shared" si="43"/>
        <v>0</v>
      </c>
      <c r="X399" s="38">
        <f t="shared" si="44"/>
        <v>0</v>
      </c>
      <c r="Y399" s="38">
        <f t="shared" si="44"/>
        <v>0</v>
      </c>
      <c r="Z399" s="38">
        <f t="shared" si="44"/>
        <v>0</v>
      </c>
      <c r="AA399" s="38">
        <f t="shared" si="44"/>
        <v>0</v>
      </c>
      <c r="AB399" s="38">
        <f t="shared" si="45"/>
        <v>0</v>
      </c>
      <c r="AC399" s="38">
        <f t="shared" si="46"/>
        <v>0</v>
      </c>
      <c r="AD399" s="38" t="str">
        <f t="shared" si="47"/>
        <v>000000000000</v>
      </c>
    </row>
    <row r="400" spans="1:30">
      <c r="A400" s="9" t="str">
        <f>IF('DATA ACCURATE'!A403&lt;&gt;"",'DATA ACCURATE'!A403,"")</f>
        <v/>
      </c>
      <c r="B400" s="9" t="str">
        <f>IF('DATA ACCURATE'!D403&lt;&gt;"",'DATA ACCURATE'!D403,"")</f>
        <v/>
      </c>
      <c r="C400" s="38" t="str">
        <f>IF($AD400="000000000000","",INDEX(DATABASE!$W$12:$W$71,MATCH($AD400,DATABASE!$V$12:$V$71,0)))</f>
        <v/>
      </c>
      <c r="D400" s="34" t="str">
        <f>IF(C400="","",IF(E400="",INDEX(DATABASE!$AF$13:$AF$62,MATCH($C400,DATABASE!$AC$13:$AC$62,0)),IF(E400="2x D11",INDEX(DATABASE!$AF$13:$AF$62,MATCH($C400,DATABASE!$AC$13:$AC$62,0))+2*DATABASE!$AF$62,IF(E400="3x D11",INDEX(DATABASE!$AF$13:$AF$62,MATCH($C400,DATABASE!$AC$13:$AC$62,0))+3*DATABASE!$AF$62,""))))</f>
        <v/>
      </c>
      <c r="E400" s="38" t="str">
        <f>IF(AND($K400="Y",$G400&lt;&gt;"UNYIL",$F400&lt;DATABASE!$O$8),"2x D11",IF(AND($K400="Y",$G400&lt;&gt;"UNYIL",$F400&gt;=DATABASE!$O$8),"3x D11",""))</f>
        <v/>
      </c>
      <c r="F400" s="9" t="str">
        <f>IF('DATA ACCURATE'!N403&lt;&gt;"",'DATA ACCURATE'!N403,"")</f>
        <v/>
      </c>
      <c r="G400" t="str">
        <f>IF(F400="","",IF(F400&lt;=DATABASE!$I$8,"UNYIL",IF(F400&lt;=DATABASE!$J$8,"KECIL",IF(F400&lt;DATABASE!$K$8,"TANGGUNG",IF(F400&gt;=DATABASE!$K$8,"BESAR","")))))</f>
        <v/>
      </c>
      <c r="H400" s="16" t="str">
        <f>IF('DATA ACCURATE'!J403&lt;&gt;"",'DATA ACCURATE'!J403,"")</f>
        <v/>
      </c>
      <c r="I400" s="35" t="str">
        <f>IF(B400&lt;&gt;"",IFERROR(VLOOKUP(B400,'DATA TIMBANGAN'!G:M,7,FALSE),VLOOKUP(B400,'DATA TIMBANGAN'!G:M,7)),"")</f>
        <v/>
      </c>
      <c r="J400" s="25" t="str">
        <f>IF(H400&lt;&gt;"",IFERROR(INDEX(DATABASE!$Z$19:$Z$38,MATCH(DATEVALUE(H400),DATABASE!$AA$19:$AA$38,0)),INDEX(DATABASE!$Z$12:$Z$18,MATCH(WEEKDAY(H400,2),DATABASE!$AA$12:$AA$18,0))),"")</f>
        <v/>
      </c>
      <c r="K400" s="25" t="str">
        <f>IF('DATA ACCURATE'!V403&lt;&gt;"",'DATA ACCURATE'!V403,"")</f>
        <v/>
      </c>
      <c r="L400" s="80" t="str">
        <f>IF($H400="","",IF(OR($J400="LIBUR",AND($L399="LIBUR",$O399=$O400)),"LIBUR",IF(AND(OR($L399="LUAR JAM KERJA 1",$L399="LUAR JAM KERJA 2"),OR(OR(AND($H399=$H400,AND(OR($I400&gt;DATABASE!$J$3,$I400&lt;DATABASE!$J$6),((DATEVALUE($H400)+$I400)-(DATEVALUE($H399)+$I399))&lt;DATABASE!$J$6)),AND($H399=$H400,$O399=$O400,OR($I400&gt;DATABASE!$J$6,$I400&lt;DATABASE!$J$3))),AND(($H400-$H399)=1,OR($I400&lt;DATABASE!$I$6,((DATEVALUE($H400)+$I400)-(DATEVALUE($H399)+$I399))&lt;DATABASE!$J$6))),$A400=$A399),"LUAR JAM KERJA 2",IF(AND(OR(WEEKDAY($H400,2)=1,WEEKDAY($H400,2)=2,WEEKDAY($H400,2)=3,WEEKDAY($H400,2)=4,WEEKDAY($H400,2)=5),$I400&lt;=DATABASE!$J$3,$I400&gt;=DATABASE!$I$3),"JAM KERJA",IF(AND(WEEKDAY($H400,2)=6,$I400&lt;=DATABASE!$J$4,$I400&gt;=DATABASE!$I$4),"JAM KERJA","LUAR JAM KERJA 1")))))</f>
        <v/>
      </c>
      <c r="M400" s="33" t="str">
        <f>IF('DATA ACCURATE'!T403&lt;&gt;"",IF('DATA ACCURATE'!T403&gt;100,'DATA ACCURATE'!T403/10,'DATA ACCURATE'!T403),"")</f>
        <v/>
      </c>
      <c r="N400" t="str">
        <f>IF(M400="","",IF(M400&lt;=DATABASE!$I$9,"LOKAL",IF(M400&lt;DATABASE!$J$9,"LUAR KOTA 1",IF($M400&gt;=DATABASE!$J$9,"LUAR KOTA 2",""))))</f>
        <v/>
      </c>
      <c r="O400" s="38" t="str">
        <f>IF('DATA ACCURATE'!L403&lt;&gt;"",'DATA ACCURATE'!L403,"")</f>
        <v/>
      </c>
      <c r="Q400" s="38">
        <f t="shared" si="42"/>
        <v>0</v>
      </c>
      <c r="R400" s="38">
        <f t="shared" si="42"/>
        <v>0</v>
      </c>
      <c r="S400" s="38">
        <f t="shared" si="42"/>
        <v>0</v>
      </c>
      <c r="T400" s="38">
        <f t="shared" si="42"/>
        <v>0</v>
      </c>
      <c r="U400" s="38">
        <f t="shared" si="43"/>
        <v>0</v>
      </c>
      <c r="V400" s="38">
        <f t="shared" si="43"/>
        <v>0</v>
      </c>
      <c r="W400" s="38">
        <f t="shared" si="43"/>
        <v>0</v>
      </c>
      <c r="X400" s="38">
        <f t="shared" si="44"/>
        <v>0</v>
      </c>
      <c r="Y400" s="38">
        <f t="shared" si="44"/>
        <v>0</v>
      </c>
      <c r="Z400" s="38">
        <f t="shared" si="44"/>
        <v>0</v>
      </c>
      <c r="AA400" s="38">
        <f t="shared" si="44"/>
        <v>0</v>
      </c>
      <c r="AB400" s="38">
        <f t="shared" si="45"/>
        <v>0</v>
      </c>
      <c r="AC400" s="38">
        <f t="shared" si="46"/>
        <v>0</v>
      </c>
      <c r="AD400" s="38" t="str">
        <f t="shared" si="47"/>
        <v>000000000000</v>
      </c>
    </row>
    <row r="401" spans="1:30">
      <c r="A401" s="9" t="str">
        <f>IF('DATA ACCURATE'!A404&lt;&gt;"",'DATA ACCURATE'!A404,"")</f>
        <v/>
      </c>
      <c r="B401" s="9" t="str">
        <f>IF('DATA ACCURATE'!D404&lt;&gt;"",'DATA ACCURATE'!D404,"")</f>
        <v/>
      </c>
      <c r="C401" s="38" t="str">
        <f>IF($AD401="000000000000","",INDEX(DATABASE!$W$12:$W$71,MATCH($AD401,DATABASE!$V$12:$V$71,0)))</f>
        <v/>
      </c>
      <c r="D401" s="34" t="str">
        <f>IF(C401="","",IF(E401="",INDEX(DATABASE!$AF$13:$AF$62,MATCH($C401,DATABASE!$AC$13:$AC$62,0)),IF(E401="2x D11",INDEX(DATABASE!$AF$13:$AF$62,MATCH($C401,DATABASE!$AC$13:$AC$62,0))+2*DATABASE!$AF$62,IF(E401="3x D11",INDEX(DATABASE!$AF$13:$AF$62,MATCH($C401,DATABASE!$AC$13:$AC$62,0))+3*DATABASE!$AF$62,""))))</f>
        <v/>
      </c>
      <c r="E401" s="38" t="str">
        <f>IF(AND($K401="Y",$G401&lt;&gt;"UNYIL",$F401&lt;DATABASE!$O$8),"2x D11",IF(AND($K401="Y",$G401&lt;&gt;"UNYIL",$F401&gt;=DATABASE!$O$8),"3x D11",""))</f>
        <v/>
      </c>
      <c r="F401" s="9" t="str">
        <f>IF('DATA ACCURATE'!N404&lt;&gt;"",'DATA ACCURATE'!N404,"")</f>
        <v/>
      </c>
      <c r="G401" t="str">
        <f>IF(F401="","",IF(F401&lt;=DATABASE!$I$8,"UNYIL",IF(F401&lt;=DATABASE!$J$8,"KECIL",IF(F401&lt;DATABASE!$K$8,"TANGGUNG",IF(F401&gt;=DATABASE!$K$8,"BESAR","")))))</f>
        <v/>
      </c>
      <c r="H401" s="16" t="str">
        <f>IF('DATA ACCURATE'!J404&lt;&gt;"",'DATA ACCURATE'!J404,"")</f>
        <v/>
      </c>
      <c r="I401" s="35" t="str">
        <f>IF(B401&lt;&gt;"",IFERROR(VLOOKUP(B401,'DATA TIMBANGAN'!G:M,7,FALSE),VLOOKUP(B401,'DATA TIMBANGAN'!G:M,7)),"")</f>
        <v/>
      </c>
      <c r="J401" s="25" t="str">
        <f>IF(H401&lt;&gt;"",IFERROR(INDEX(DATABASE!$Z$19:$Z$38,MATCH(DATEVALUE(H401),DATABASE!$AA$19:$AA$38,0)),INDEX(DATABASE!$Z$12:$Z$18,MATCH(WEEKDAY(H401,2),DATABASE!$AA$12:$AA$18,0))),"")</f>
        <v/>
      </c>
      <c r="K401" s="25" t="str">
        <f>IF('DATA ACCURATE'!V404&lt;&gt;"",'DATA ACCURATE'!V404,"")</f>
        <v/>
      </c>
      <c r="L401" s="80" t="str">
        <f>IF($H401="","",IF(OR($J401="LIBUR",AND($L400="LIBUR",$O400=$O401)),"LIBUR",IF(AND(OR($L400="LUAR JAM KERJA 1",$L400="LUAR JAM KERJA 2"),OR(OR(AND($H400=$H401,AND(OR($I401&gt;DATABASE!$J$3,$I401&lt;DATABASE!$J$6),((DATEVALUE($H401)+$I401)-(DATEVALUE($H400)+$I400))&lt;DATABASE!$J$6)),AND($H400=$H401,$O400=$O401,OR($I401&gt;DATABASE!$J$6,$I401&lt;DATABASE!$J$3))),AND(($H401-$H400)=1,OR($I401&lt;DATABASE!$I$6,((DATEVALUE($H401)+$I401)-(DATEVALUE($H400)+$I400))&lt;DATABASE!$J$6))),$A401=$A400),"LUAR JAM KERJA 2",IF(AND(OR(WEEKDAY($H401,2)=1,WEEKDAY($H401,2)=2,WEEKDAY($H401,2)=3,WEEKDAY($H401,2)=4,WEEKDAY($H401,2)=5),$I401&lt;=DATABASE!$J$3,$I401&gt;=DATABASE!$I$3),"JAM KERJA",IF(AND(WEEKDAY($H401,2)=6,$I401&lt;=DATABASE!$J$4,$I401&gt;=DATABASE!$I$4),"JAM KERJA","LUAR JAM KERJA 1")))))</f>
        <v/>
      </c>
      <c r="M401" s="33" t="str">
        <f>IF('DATA ACCURATE'!T404&lt;&gt;"",IF('DATA ACCURATE'!T404&gt;100,'DATA ACCURATE'!T404/10,'DATA ACCURATE'!T404),"")</f>
        <v/>
      </c>
      <c r="N401" t="str">
        <f>IF(M401="","",IF(M401&lt;=DATABASE!$I$9,"LOKAL",IF(M401&lt;DATABASE!$J$9,"LUAR KOTA 1",IF($M401&gt;=DATABASE!$J$9,"LUAR KOTA 2",""))))</f>
        <v/>
      </c>
      <c r="O401" s="38" t="str">
        <f>IF('DATA ACCURATE'!L404&lt;&gt;"",'DATA ACCURATE'!L404,"")</f>
        <v/>
      </c>
      <c r="Q401" s="38">
        <f t="shared" si="42"/>
        <v>0</v>
      </c>
      <c r="R401" s="38">
        <f t="shared" si="42"/>
        <v>0</v>
      </c>
      <c r="S401" s="38">
        <f t="shared" si="42"/>
        <v>0</v>
      </c>
      <c r="T401" s="38">
        <f t="shared" si="42"/>
        <v>0</v>
      </c>
      <c r="U401" s="38">
        <f t="shared" si="43"/>
        <v>0</v>
      </c>
      <c r="V401" s="38">
        <f t="shared" si="43"/>
        <v>0</v>
      </c>
      <c r="W401" s="38">
        <f t="shared" si="43"/>
        <v>0</v>
      </c>
      <c r="X401" s="38">
        <f t="shared" si="44"/>
        <v>0</v>
      </c>
      <c r="Y401" s="38">
        <f t="shared" si="44"/>
        <v>0</v>
      </c>
      <c r="Z401" s="38">
        <f t="shared" si="44"/>
        <v>0</v>
      </c>
      <c r="AA401" s="38">
        <f t="shared" si="44"/>
        <v>0</v>
      </c>
      <c r="AB401" s="38">
        <f t="shared" si="45"/>
        <v>0</v>
      </c>
      <c r="AC401" s="38">
        <f t="shared" si="46"/>
        <v>0</v>
      </c>
      <c r="AD401" s="38" t="str">
        <f t="shared" si="47"/>
        <v>000000000000</v>
      </c>
    </row>
    <row r="402" spans="1:30">
      <c r="A402" s="9" t="str">
        <f>IF('DATA ACCURATE'!A405&lt;&gt;"",'DATA ACCURATE'!A405,"")</f>
        <v/>
      </c>
      <c r="B402" s="9" t="str">
        <f>IF('DATA ACCURATE'!D405&lt;&gt;"",'DATA ACCURATE'!D405,"")</f>
        <v/>
      </c>
      <c r="C402" s="38" t="str">
        <f>IF($AD402="000000000000","",INDEX(DATABASE!$W$12:$W$71,MATCH($AD402,DATABASE!$V$12:$V$71,0)))</f>
        <v/>
      </c>
      <c r="D402" s="34" t="str">
        <f>IF(C402="","",IF(E402="",INDEX(DATABASE!$AF$13:$AF$62,MATCH($C402,DATABASE!$AC$13:$AC$62,0)),IF(E402="2x D11",INDEX(DATABASE!$AF$13:$AF$62,MATCH($C402,DATABASE!$AC$13:$AC$62,0))+2*DATABASE!$AF$62,IF(E402="3x D11",INDEX(DATABASE!$AF$13:$AF$62,MATCH($C402,DATABASE!$AC$13:$AC$62,0))+3*DATABASE!$AF$62,""))))</f>
        <v/>
      </c>
      <c r="E402" s="38" t="str">
        <f>IF(AND($K402="Y",$G402&lt;&gt;"UNYIL",$F402&lt;DATABASE!$O$8),"2x D11",IF(AND($K402="Y",$G402&lt;&gt;"UNYIL",$F402&gt;=DATABASE!$O$8),"3x D11",""))</f>
        <v/>
      </c>
      <c r="F402" s="9" t="str">
        <f>IF('DATA ACCURATE'!N405&lt;&gt;"",'DATA ACCURATE'!N405,"")</f>
        <v/>
      </c>
      <c r="G402" t="str">
        <f>IF(F402="","",IF(F402&lt;=DATABASE!$I$8,"UNYIL",IF(F402&lt;=DATABASE!$J$8,"KECIL",IF(F402&lt;DATABASE!$K$8,"TANGGUNG",IF(F402&gt;=DATABASE!$K$8,"BESAR","")))))</f>
        <v/>
      </c>
      <c r="H402" s="16" t="str">
        <f>IF('DATA ACCURATE'!J405&lt;&gt;"",'DATA ACCURATE'!J405,"")</f>
        <v/>
      </c>
      <c r="I402" s="35" t="str">
        <f>IF(B402&lt;&gt;"",IFERROR(VLOOKUP(B402,'DATA TIMBANGAN'!G:M,7,FALSE),VLOOKUP(B402,'DATA TIMBANGAN'!G:M,7)),"")</f>
        <v/>
      </c>
      <c r="J402" s="25" t="str">
        <f>IF(H402&lt;&gt;"",IFERROR(INDEX(DATABASE!$Z$19:$Z$38,MATCH(DATEVALUE(H402),DATABASE!$AA$19:$AA$38,0)),INDEX(DATABASE!$Z$12:$Z$18,MATCH(WEEKDAY(H402,2),DATABASE!$AA$12:$AA$18,0))),"")</f>
        <v/>
      </c>
      <c r="K402" s="25" t="str">
        <f>IF('DATA ACCURATE'!V405&lt;&gt;"",'DATA ACCURATE'!V405,"")</f>
        <v/>
      </c>
      <c r="L402" s="80" t="str">
        <f>IF($H402="","",IF(OR($J402="LIBUR",AND($L401="LIBUR",$O401=$O402)),"LIBUR",IF(AND(OR($L401="LUAR JAM KERJA 1",$L401="LUAR JAM KERJA 2"),OR(OR(AND($H401=$H402,AND(OR($I402&gt;DATABASE!$J$3,$I402&lt;DATABASE!$J$6),((DATEVALUE($H402)+$I402)-(DATEVALUE($H401)+$I401))&lt;DATABASE!$J$6)),AND($H401=$H402,$O401=$O402,OR($I402&gt;DATABASE!$J$6,$I402&lt;DATABASE!$J$3))),AND(($H402-$H401)=1,OR($I402&lt;DATABASE!$I$6,((DATEVALUE($H402)+$I402)-(DATEVALUE($H401)+$I401))&lt;DATABASE!$J$6))),$A402=$A401),"LUAR JAM KERJA 2",IF(AND(OR(WEEKDAY($H402,2)=1,WEEKDAY($H402,2)=2,WEEKDAY($H402,2)=3,WEEKDAY($H402,2)=4,WEEKDAY($H402,2)=5),$I402&lt;=DATABASE!$J$3,$I402&gt;=DATABASE!$I$3),"JAM KERJA",IF(AND(WEEKDAY($H402,2)=6,$I402&lt;=DATABASE!$J$4,$I402&gt;=DATABASE!$I$4),"JAM KERJA","LUAR JAM KERJA 1")))))</f>
        <v/>
      </c>
      <c r="M402" s="33" t="str">
        <f>IF('DATA ACCURATE'!T405&lt;&gt;"",IF('DATA ACCURATE'!T405&gt;100,'DATA ACCURATE'!T405/10,'DATA ACCURATE'!T405),"")</f>
        <v/>
      </c>
      <c r="N402" t="str">
        <f>IF(M402="","",IF(M402&lt;=DATABASE!$I$9,"LOKAL",IF(M402&lt;DATABASE!$J$9,"LUAR KOTA 1",IF($M402&gt;=DATABASE!$J$9,"LUAR KOTA 2",""))))</f>
        <v/>
      </c>
      <c r="O402" s="38" t="str">
        <f>IF('DATA ACCURATE'!L405&lt;&gt;"",'DATA ACCURATE'!L405,"")</f>
        <v/>
      </c>
      <c r="Q402" s="38">
        <f t="shared" si="42"/>
        <v>0</v>
      </c>
      <c r="R402" s="38">
        <f t="shared" si="42"/>
        <v>0</v>
      </c>
      <c r="S402" s="38">
        <f t="shared" si="42"/>
        <v>0</v>
      </c>
      <c r="T402" s="38">
        <f t="shared" si="42"/>
        <v>0</v>
      </c>
      <c r="U402" s="38">
        <f t="shared" si="43"/>
        <v>0</v>
      </c>
      <c r="V402" s="38">
        <f t="shared" si="43"/>
        <v>0</v>
      </c>
      <c r="W402" s="38">
        <f t="shared" si="43"/>
        <v>0</v>
      </c>
      <c r="X402" s="38">
        <f t="shared" si="44"/>
        <v>0</v>
      </c>
      <c r="Y402" s="38">
        <f t="shared" si="44"/>
        <v>0</v>
      </c>
      <c r="Z402" s="38">
        <f t="shared" si="44"/>
        <v>0</v>
      </c>
      <c r="AA402" s="38">
        <f t="shared" si="44"/>
        <v>0</v>
      </c>
      <c r="AB402" s="38">
        <f t="shared" si="45"/>
        <v>0</v>
      </c>
      <c r="AC402" s="38">
        <f t="shared" si="46"/>
        <v>0</v>
      </c>
      <c r="AD402" s="38" t="str">
        <f t="shared" si="47"/>
        <v>000000000000</v>
      </c>
    </row>
    <row r="403" spans="1:30">
      <c r="A403" s="9" t="str">
        <f>IF('DATA ACCURATE'!A406&lt;&gt;"",'DATA ACCURATE'!A406,"")</f>
        <v/>
      </c>
      <c r="B403" s="9" t="str">
        <f>IF('DATA ACCURATE'!D406&lt;&gt;"",'DATA ACCURATE'!D406,"")</f>
        <v/>
      </c>
      <c r="C403" s="38" t="str">
        <f>IF($AD403="000000000000","",INDEX(DATABASE!$W$12:$W$71,MATCH($AD403,DATABASE!$V$12:$V$71,0)))</f>
        <v/>
      </c>
      <c r="D403" s="34" t="str">
        <f>IF(C403="","",IF(E403="",INDEX(DATABASE!$AF$13:$AF$62,MATCH($C403,DATABASE!$AC$13:$AC$62,0)),IF(E403="2x D11",INDEX(DATABASE!$AF$13:$AF$62,MATCH($C403,DATABASE!$AC$13:$AC$62,0))+2*DATABASE!$AF$62,IF(E403="3x D11",INDEX(DATABASE!$AF$13:$AF$62,MATCH($C403,DATABASE!$AC$13:$AC$62,0))+3*DATABASE!$AF$62,""))))</f>
        <v/>
      </c>
      <c r="E403" s="38" t="str">
        <f>IF(AND($K403="Y",$G403&lt;&gt;"UNYIL",$F403&lt;DATABASE!$O$8),"2x D11",IF(AND($K403="Y",$G403&lt;&gt;"UNYIL",$F403&gt;=DATABASE!$O$8),"3x D11",""))</f>
        <v/>
      </c>
      <c r="F403" s="9" t="str">
        <f>IF('DATA ACCURATE'!N406&lt;&gt;"",'DATA ACCURATE'!N406,"")</f>
        <v/>
      </c>
      <c r="G403" t="str">
        <f>IF(F403="","",IF(F403&lt;=DATABASE!$I$8,"UNYIL",IF(F403&lt;=DATABASE!$J$8,"KECIL",IF(F403&lt;DATABASE!$K$8,"TANGGUNG",IF(F403&gt;=DATABASE!$K$8,"BESAR","")))))</f>
        <v/>
      </c>
      <c r="H403" s="16" t="str">
        <f>IF('DATA ACCURATE'!J406&lt;&gt;"",'DATA ACCURATE'!J406,"")</f>
        <v/>
      </c>
      <c r="I403" s="35" t="str">
        <f>IF(B403&lt;&gt;"",IFERROR(VLOOKUP(B403,'DATA TIMBANGAN'!G:M,7,FALSE),VLOOKUP(B403,'DATA TIMBANGAN'!G:M,7)),"")</f>
        <v/>
      </c>
      <c r="J403" s="25" t="str">
        <f>IF(H403&lt;&gt;"",IFERROR(INDEX(DATABASE!$Z$19:$Z$38,MATCH(DATEVALUE(H403),DATABASE!$AA$19:$AA$38,0)),INDEX(DATABASE!$Z$12:$Z$18,MATCH(WEEKDAY(H403,2),DATABASE!$AA$12:$AA$18,0))),"")</f>
        <v/>
      </c>
      <c r="K403" s="25" t="str">
        <f>IF('DATA ACCURATE'!V406&lt;&gt;"",'DATA ACCURATE'!V406,"")</f>
        <v/>
      </c>
      <c r="L403" s="80" t="str">
        <f>IF($H403="","",IF(OR($J403="LIBUR",AND($L402="LIBUR",$O402=$O403)),"LIBUR",IF(AND(OR($L402="LUAR JAM KERJA 1",$L402="LUAR JAM KERJA 2"),OR(OR(AND($H402=$H403,AND(OR($I403&gt;DATABASE!$J$3,$I403&lt;DATABASE!$J$6),((DATEVALUE($H403)+$I403)-(DATEVALUE($H402)+$I402))&lt;DATABASE!$J$6)),AND($H402=$H403,$O402=$O403,OR($I403&gt;DATABASE!$J$6,$I403&lt;DATABASE!$J$3))),AND(($H403-$H402)=1,OR($I403&lt;DATABASE!$I$6,((DATEVALUE($H403)+$I403)-(DATEVALUE($H402)+$I402))&lt;DATABASE!$J$6))),$A403=$A402),"LUAR JAM KERJA 2",IF(AND(OR(WEEKDAY($H403,2)=1,WEEKDAY($H403,2)=2,WEEKDAY($H403,2)=3,WEEKDAY($H403,2)=4,WEEKDAY($H403,2)=5),$I403&lt;=DATABASE!$J$3,$I403&gt;=DATABASE!$I$3),"JAM KERJA",IF(AND(WEEKDAY($H403,2)=6,$I403&lt;=DATABASE!$J$4,$I403&gt;=DATABASE!$I$4),"JAM KERJA","LUAR JAM KERJA 1")))))</f>
        <v/>
      </c>
      <c r="M403" s="33" t="str">
        <f>IF('DATA ACCURATE'!T406&lt;&gt;"",IF('DATA ACCURATE'!T406&gt;100,'DATA ACCURATE'!T406/10,'DATA ACCURATE'!T406),"")</f>
        <v/>
      </c>
      <c r="N403" t="str">
        <f>IF(M403="","",IF(M403&lt;=DATABASE!$I$9,"LOKAL",IF(M403&lt;DATABASE!$J$9,"LUAR KOTA 1",IF($M403&gt;=DATABASE!$J$9,"LUAR KOTA 2",""))))</f>
        <v/>
      </c>
      <c r="O403" s="38" t="str">
        <f>IF('DATA ACCURATE'!L406&lt;&gt;"",'DATA ACCURATE'!L406,"")</f>
        <v/>
      </c>
      <c r="Q403" s="38">
        <f t="shared" si="42"/>
        <v>0</v>
      </c>
      <c r="R403" s="38">
        <f t="shared" si="42"/>
        <v>0</v>
      </c>
      <c r="S403" s="38">
        <f t="shared" si="42"/>
        <v>0</v>
      </c>
      <c r="T403" s="38">
        <f t="shared" si="42"/>
        <v>0</v>
      </c>
      <c r="U403" s="38">
        <f t="shared" si="43"/>
        <v>0</v>
      </c>
      <c r="V403" s="38">
        <f t="shared" si="43"/>
        <v>0</v>
      </c>
      <c r="W403" s="38">
        <f t="shared" si="43"/>
        <v>0</v>
      </c>
      <c r="X403" s="38">
        <f t="shared" si="44"/>
        <v>0</v>
      </c>
      <c r="Y403" s="38">
        <f t="shared" si="44"/>
        <v>0</v>
      </c>
      <c r="Z403" s="38">
        <f t="shared" si="44"/>
        <v>0</v>
      </c>
      <c r="AA403" s="38">
        <f t="shared" si="44"/>
        <v>0</v>
      </c>
      <c r="AB403" s="38">
        <f t="shared" si="45"/>
        <v>0</v>
      </c>
      <c r="AC403" s="38">
        <f t="shared" si="46"/>
        <v>0</v>
      </c>
      <c r="AD403" s="38" t="str">
        <f t="shared" si="47"/>
        <v>000000000000</v>
      </c>
    </row>
    <row r="404" spans="1:30">
      <c r="A404" s="9" t="str">
        <f>IF('DATA ACCURATE'!A407&lt;&gt;"",'DATA ACCURATE'!A407,"")</f>
        <v/>
      </c>
      <c r="B404" s="9" t="str">
        <f>IF('DATA ACCURATE'!D407&lt;&gt;"",'DATA ACCURATE'!D407,"")</f>
        <v/>
      </c>
      <c r="C404" s="38" t="str">
        <f>IF($AD404="000000000000","",INDEX(DATABASE!$W$12:$W$71,MATCH($AD404,DATABASE!$V$12:$V$71,0)))</f>
        <v/>
      </c>
      <c r="D404" s="34" t="str">
        <f>IF(C404="","",IF(E404="",INDEX(DATABASE!$AF$13:$AF$62,MATCH($C404,DATABASE!$AC$13:$AC$62,0)),IF(E404="2x D11",INDEX(DATABASE!$AF$13:$AF$62,MATCH($C404,DATABASE!$AC$13:$AC$62,0))+2*DATABASE!$AF$62,IF(E404="3x D11",INDEX(DATABASE!$AF$13:$AF$62,MATCH($C404,DATABASE!$AC$13:$AC$62,0))+3*DATABASE!$AF$62,""))))</f>
        <v/>
      </c>
      <c r="E404" s="38" t="str">
        <f>IF(AND($K404="Y",$G404&lt;&gt;"UNYIL",$F404&lt;DATABASE!$O$8),"2x D11",IF(AND($K404="Y",$G404&lt;&gt;"UNYIL",$F404&gt;=DATABASE!$O$8),"3x D11",""))</f>
        <v/>
      </c>
      <c r="F404" s="9" t="str">
        <f>IF('DATA ACCURATE'!N407&lt;&gt;"",'DATA ACCURATE'!N407,"")</f>
        <v/>
      </c>
      <c r="G404" t="str">
        <f>IF(F404="","",IF(F404&lt;=DATABASE!$I$8,"UNYIL",IF(F404&lt;=DATABASE!$J$8,"KECIL",IF(F404&lt;DATABASE!$K$8,"TANGGUNG",IF(F404&gt;=DATABASE!$K$8,"BESAR","")))))</f>
        <v/>
      </c>
      <c r="H404" s="16" t="str">
        <f>IF('DATA ACCURATE'!J407&lt;&gt;"",'DATA ACCURATE'!J407,"")</f>
        <v/>
      </c>
      <c r="I404" s="35" t="str">
        <f>IF(B404&lt;&gt;"",IFERROR(VLOOKUP(B404,'DATA TIMBANGAN'!G:M,7,FALSE),VLOOKUP(B404,'DATA TIMBANGAN'!G:M,7)),"")</f>
        <v/>
      </c>
      <c r="J404" s="25" t="str">
        <f>IF(H404&lt;&gt;"",IFERROR(INDEX(DATABASE!$Z$19:$Z$38,MATCH(DATEVALUE(H404),DATABASE!$AA$19:$AA$38,0)),INDEX(DATABASE!$Z$12:$Z$18,MATCH(WEEKDAY(H404,2),DATABASE!$AA$12:$AA$18,0))),"")</f>
        <v/>
      </c>
      <c r="K404" s="25" t="str">
        <f>IF('DATA ACCURATE'!V407&lt;&gt;"",'DATA ACCURATE'!V407,"")</f>
        <v/>
      </c>
      <c r="L404" s="80" t="str">
        <f>IF($H404="","",IF(OR($J404="LIBUR",AND($L403="LIBUR",$O403=$O404)),"LIBUR",IF(AND(OR($L403="LUAR JAM KERJA 1",$L403="LUAR JAM KERJA 2"),OR(OR(AND($H403=$H404,AND(OR($I404&gt;DATABASE!$J$3,$I404&lt;DATABASE!$J$6),((DATEVALUE($H404)+$I404)-(DATEVALUE($H403)+$I403))&lt;DATABASE!$J$6)),AND($H403=$H404,$O403=$O404,OR($I404&gt;DATABASE!$J$6,$I404&lt;DATABASE!$J$3))),AND(($H404-$H403)=1,OR($I404&lt;DATABASE!$I$6,((DATEVALUE($H404)+$I404)-(DATEVALUE($H403)+$I403))&lt;DATABASE!$J$6))),$A404=$A403),"LUAR JAM KERJA 2",IF(AND(OR(WEEKDAY($H404,2)=1,WEEKDAY($H404,2)=2,WEEKDAY($H404,2)=3,WEEKDAY($H404,2)=4,WEEKDAY($H404,2)=5),$I404&lt;=DATABASE!$J$3,$I404&gt;=DATABASE!$I$3),"JAM KERJA",IF(AND(WEEKDAY($H404,2)=6,$I404&lt;=DATABASE!$J$4,$I404&gt;=DATABASE!$I$4),"JAM KERJA","LUAR JAM KERJA 1")))))</f>
        <v/>
      </c>
      <c r="M404" s="33" t="str">
        <f>IF('DATA ACCURATE'!T407&lt;&gt;"",IF('DATA ACCURATE'!T407&gt;100,'DATA ACCURATE'!T407/10,'DATA ACCURATE'!T407),"")</f>
        <v/>
      </c>
      <c r="N404" t="str">
        <f>IF(M404="","",IF(M404&lt;=DATABASE!$I$9,"LOKAL",IF(M404&lt;DATABASE!$J$9,"LUAR KOTA 1",IF($M404&gt;=DATABASE!$J$9,"LUAR KOTA 2",""))))</f>
        <v/>
      </c>
      <c r="O404" s="38" t="str">
        <f>IF('DATA ACCURATE'!L407&lt;&gt;"",'DATA ACCURATE'!L407,"")</f>
        <v/>
      </c>
      <c r="Q404" s="38">
        <f t="shared" si="42"/>
        <v>0</v>
      </c>
      <c r="R404" s="38">
        <f t="shared" si="42"/>
        <v>0</v>
      </c>
      <c r="S404" s="38">
        <f t="shared" si="42"/>
        <v>0</v>
      </c>
      <c r="T404" s="38">
        <f t="shared" si="42"/>
        <v>0</v>
      </c>
      <c r="U404" s="38">
        <f t="shared" si="43"/>
        <v>0</v>
      </c>
      <c r="V404" s="38">
        <f t="shared" si="43"/>
        <v>0</v>
      </c>
      <c r="W404" s="38">
        <f t="shared" si="43"/>
        <v>0</v>
      </c>
      <c r="X404" s="38">
        <f t="shared" si="44"/>
        <v>0</v>
      </c>
      <c r="Y404" s="38">
        <f t="shared" si="44"/>
        <v>0</v>
      </c>
      <c r="Z404" s="38">
        <f t="shared" si="44"/>
        <v>0</v>
      </c>
      <c r="AA404" s="38">
        <f t="shared" si="44"/>
        <v>0</v>
      </c>
      <c r="AB404" s="38">
        <f t="shared" si="45"/>
        <v>0</v>
      </c>
      <c r="AC404" s="38">
        <f t="shared" si="46"/>
        <v>0</v>
      </c>
      <c r="AD404" s="38" t="str">
        <f t="shared" si="47"/>
        <v>000000000000</v>
      </c>
    </row>
    <row r="405" spans="1:30">
      <c r="A405" s="9" t="str">
        <f>IF('DATA ACCURATE'!A408&lt;&gt;"",'DATA ACCURATE'!A408,"")</f>
        <v/>
      </c>
      <c r="B405" s="9" t="str">
        <f>IF('DATA ACCURATE'!D408&lt;&gt;"",'DATA ACCURATE'!D408,"")</f>
        <v/>
      </c>
      <c r="C405" s="38" t="str">
        <f>IF($AD405="000000000000","",INDEX(DATABASE!$W$12:$W$71,MATCH($AD405,DATABASE!$V$12:$V$71,0)))</f>
        <v/>
      </c>
      <c r="D405" s="34" t="str">
        <f>IF(C405="","",IF(E405="",INDEX(DATABASE!$AF$13:$AF$62,MATCH($C405,DATABASE!$AC$13:$AC$62,0)),IF(E405="2x D11",INDEX(DATABASE!$AF$13:$AF$62,MATCH($C405,DATABASE!$AC$13:$AC$62,0))+2*DATABASE!$AF$62,IF(E405="3x D11",INDEX(DATABASE!$AF$13:$AF$62,MATCH($C405,DATABASE!$AC$13:$AC$62,0))+3*DATABASE!$AF$62,""))))</f>
        <v/>
      </c>
      <c r="E405" s="38" t="str">
        <f>IF(AND($K405="Y",$G405&lt;&gt;"UNYIL",$F405&lt;DATABASE!$O$8),"2x D11",IF(AND($K405="Y",$G405&lt;&gt;"UNYIL",$F405&gt;=DATABASE!$O$8),"3x D11",""))</f>
        <v/>
      </c>
      <c r="F405" s="9" t="str">
        <f>IF('DATA ACCURATE'!N408&lt;&gt;"",'DATA ACCURATE'!N408,"")</f>
        <v/>
      </c>
      <c r="G405" t="str">
        <f>IF(F405="","",IF(F405&lt;=DATABASE!$I$8,"UNYIL",IF(F405&lt;=DATABASE!$J$8,"KECIL",IF(F405&lt;DATABASE!$K$8,"TANGGUNG",IF(F405&gt;=DATABASE!$K$8,"BESAR","")))))</f>
        <v/>
      </c>
      <c r="H405" s="16" t="str">
        <f>IF('DATA ACCURATE'!J408&lt;&gt;"",'DATA ACCURATE'!J408,"")</f>
        <v/>
      </c>
      <c r="I405" s="35" t="str">
        <f>IF(B405&lt;&gt;"",IFERROR(VLOOKUP(B405,'DATA TIMBANGAN'!G:M,7,FALSE),VLOOKUP(B405,'DATA TIMBANGAN'!G:M,7)),"")</f>
        <v/>
      </c>
      <c r="J405" s="25" t="str">
        <f>IF(H405&lt;&gt;"",IFERROR(INDEX(DATABASE!$Z$19:$Z$38,MATCH(DATEVALUE(H405),DATABASE!$AA$19:$AA$38,0)),INDEX(DATABASE!$Z$12:$Z$18,MATCH(WEEKDAY(H405,2),DATABASE!$AA$12:$AA$18,0))),"")</f>
        <v/>
      </c>
      <c r="K405" s="25" t="str">
        <f>IF('DATA ACCURATE'!V408&lt;&gt;"",'DATA ACCURATE'!V408,"")</f>
        <v/>
      </c>
      <c r="L405" s="80" t="str">
        <f>IF($H405="","",IF(OR($J405="LIBUR",AND($L404="LIBUR",$O404=$O405)),"LIBUR",IF(AND(OR($L404="LUAR JAM KERJA 1",$L404="LUAR JAM KERJA 2"),OR(OR(AND($H404=$H405,AND(OR($I405&gt;DATABASE!$J$3,$I405&lt;DATABASE!$J$6),((DATEVALUE($H405)+$I405)-(DATEVALUE($H404)+$I404))&lt;DATABASE!$J$6)),AND($H404=$H405,$O404=$O405,OR($I405&gt;DATABASE!$J$6,$I405&lt;DATABASE!$J$3))),AND(($H405-$H404)=1,OR($I405&lt;DATABASE!$I$6,((DATEVALUE($H405)+$I405)-(DATEVALUE($H404)+$I404))&lt;DATABASE!$J$6))),$A405=$A404),"LUAR JAM KERJA 2",IF(AND(OR(WEEKDAY($H405,2)=1,WEEKDAY($H405,2)=2,WEEKDAY($H405,2)=3,WEEKDAY($H405,2)=4,WEEKDAY($H405,2)=5),$I405&lt;=DATABASE!$J$3,$I405&gt;=DATABASE!$I$3),"JAM KERJA",IF(AND(WEEKDAY($H405,2)=6,$I405&lt;=DATABASE!$J$4,$I405&gt;=DATABASE!$I$4),"JAM KERJA","LUAR JAM KERJA 1")))))</f>
        <v/>
      </c>
      <c r="M405" s="33" t="str">
        <f>IF('DATA ACCURATE'!T408&lt;&gt;"",IF('DATA ACCURATE'!T408&gt;100,'DATA ACCURATE'!T408/10,'DATA ACCURATE'!T408),"")</f>
        <v/>
      </c>
      <c r="N405" t="str">
        <f>IF(M405="","",IF(M405&lt;=DATABASE!$I$9,"LOKAL",IF(M405&lt;DATABASE!$J$9,"LUAR KOTA 1",IF($M405&gt;=DATABASE!$J$9,"LUAR KOTA 2",""))))</f>
        <v/>
      </c>
      <c r="O405" s="38" t="str">
        <f>IF('DATA ACCURATE'!L408&lt;&gt;"",'DATA ACCURATE'!L408,"")</f>
        <v/>
      </c>
      <c r="Q405" s="38">
        <f t="shared" si="42"/>
        <v>0</v>
      </c>
      <c r="R405" s="38">
        <f t="shared" si="42"/>
        <v>0</v>
      </c>
      <c r="S405" s="38">
        <f t="shared" si="42"/>
        <v>0</v>
      </c>
      <c r="T405" s="38">
        <f t="shared" si="42"/>
        <v>0</v>
      </c>
      <c r="U405" s="38">
        <f t="shared" si="43"/>
        <v>0</v>
      </c>
      <c r="V405" s="38">
        <f t="shared" si="43"/>
        <v>0</v>
      </c>
      <c r="W405" s="38">
        <f t="shared" si="43"/>
        <v>0</v>
      </c>
      <c r="X405" s="38">
        <f t="shared" si="44"/>
        <v>0</v>
      </c>
      <c r="Y405" s="38">
        <f t="shared" si="44"/>
        <v>0</v>
      </c>
      <c r="Z405" s="38">
        <f t="shared" si="44"/>
        <v>0</v>
      </c>
      <c r="AA405" s="38">
        <f t="shared" si="44"/>
        <v>0</v>
      </c>
      <c r="AB405" s="38">
        <f t="shared" si="45"/>
        <v>0</v>
      </c>
      <c r="AC405" s="38">
        <f t="shared" si="46"/>
        <v>0</v>
      </c>
      <c r="AD405" s="38" t="str">
        <f t="shared" si="47"/>
        <v>000000000000</v>
      </c>
    </row>
    <row r="406" spans="1:30">
      <c r="A406" s="9" t="str">
        <f>IF('DATA ACCURATE'!A409&lt;&gt;"",'DATA ACCURATE'!A409,"")</f>
        <v/>
      </c>
      <c r="B406" s="9" t="str">
        <f>IF('DATA ACCURATE'!D409&lt;&gt;"",'DATA ACCURATE'!D409,"")</f>
        <v/>
      </c>
      <c r="C406" s="38" t="str">
        <f>IF($AD406="000000000000","",INDEX(DATABASE!$W$12:$W$71,MATCH($AD406,DATABASE!$V$12:$V$71,0)))</f>
        <v/>
      </c>
      <c r="D406" s="34" t="str">
        <f>IF(C406="","",IF(E406="",INDEX(DATABASE!$AF$13:$AF$62,MATCH($C406,DATABASE!$AC$13:$AC$62,0)),IF(E406="2x D11",INDEX(DATABASE!$AF$13:$AF$62,MATCH($C406,DATABASE!$AC$13:$AC$62,0))+2*DATABASE!$AF$62,IF(E406="3x D11",INDEX(DATABASE!$AF$13:$AF$62,MATCH($C406,DATABASE!$AC$13:$AC$62,0))+3*DATABASE!$AF$62,""))))</f>
        <v/>
      </c>
      <c r="E406" s="38" t="str">
        <f>IF(AND($K406="Y",$G406&lt;&gt;"UNYIL",$F406&lt;DATABASE!$O$8),"2x D11",IF(AND($K406="Y",$G406&lt;&gt;"UNYIL",$F406&gt;=DATABASE!$O$8),"3x D11",""))</f>
        <v/>
      </c>
      <c r="F406" s="9" t="str">
        <f>IF('DATA ACCURATE'!N409&lt;&gt;"",'DATA ACCURATE'!N409,"")</f>
        <v/>
      </c>
      <c r="G406" t="str">
        <f>IF(F406="","",IF(F406&lt;=DATABASE!$I$8,"UNYIL",IF(F406&lt;=DATABASE!$J$8,"KECIL",IF(F406&lt;DATABASE!$K$8,"TANGGUNG",IF(F406&gt;=DATABASE!$K$8,"BESAR","")))))</f>
        <v/>
      </c>
      <c r="H406" s="16" t="str">
        <f>IF('DATA ACCURATE'!J409&lt;&gt;"",'DATA ACCURATE'!J409,"")</f>
        <v/>
      </c>
      <c r="I406" s="35" t="str">
        <f>IF(B406&lt;&gt;"",IFERROR(VLOOKUP(B406,'DATA TIMBANGAN'!G:M,7,FALSE),VLOOKUP(B406,'DATA TIMBANGAN'!G:M,7)),"")</f>
        <v/>
      </c>
      <c r="J406" s="25" t="str">
        <f>IF(H406&lt;&gt;"",IFERROR(INDEX(DATABASE!$Z$19:$Z$38,MATCH(DATEVALUE(H406),DATABASE!$AA$19:$AA$38,0)),INDEX(DATABASE!$Z$12:$Z$18,MATCH(WEEKDAY(H406,2),DATABASE!$AA$12:$AA$18,0))),"")</f>
        <v/>
      </c>
      <c r="K406" s="25" t="str">
        <f>IF('DATA ACCURATE'!V409&lt;&gt;"",'DATA ACCURATE'!V409,"")</f>
        <v/>
      </c>
      <c r="L406" s="80" t="str">
        <f>IF($H406="","",IF(OR($J406="LIBUR",AND($L405="LIBUR",$O405=$O406)),"LIBUR",IF(AND(OR($L405="LUAR JAM KERJA 1",$L405="LUAR JAM KERJA 2"),OR(OR(AND($H405=$H406,AND(OR($I406&gt;DATABASE!$J$3,$I406&lt;DATABASE!$J$6),((DATEVALUE($H406)+$I406)-(DATEVALUE($H405)+$I405))&lt;DATABASE!$J$6)),AND($H405=$H406,$O405=$O406,OR($I406&gt;DATABASE!$J$6,$I406&lt;DATABASE!$J$3))),AND(($H406-$H405)=1,OR($I406&lt;DATABASE!$I$6,((DATEVALUE($H406)+$I406)-(DATEVALUE($H405)+$I405))&lt;DATABASE!$J$6))),$A406=$A405),"LUAR JAM KERJA 2",IF(AND(OR(WEEKDAY($H406,2)=1,WEEKDAY($H406,2)=2,WEEKDAY($H406,2)=3,WEEKDAY($H406,2)=4,WEEKDAY($H406,2)=5),$I406&lt;=DATABASE!$J$3,$I406&gt;=DATABASE!$I$3),"JAM KERJA",IF(AND(WEEKDAY($H406,2)=6,$I406&lt;=DATABASE!$J$4,$I406&gt;=DATABASE!$I$4),"JAM KERJA","LUAR JAM KERJA 1")))))</f>
        <v/>
      </c>
      <c r="M406" s="33" t="str">
        <f>IF('DATA ACCURATE'!T409&lt;&gt;"",IF('DATA ACCURATE'!T409&gt;100,'DATA ACCURATE'!T409/10,'DATA ACCURATE'!T409),"")</f>
        <v/>
      </c>
      <c r="N406" t="str">
        <f>IF(M406="","",IF(M406&lt;=DATABASE!$I$9,"LOKAL",IF(M406&lt;DATABASE!$J$9,"LUAR KOTA 1",IF($M406&gt;=DATABASE!$J$9,"LUAR KOTA 2",""))))</f>
        <v/>
      </c>
      <c r="O406" s="38" t="str">
        <f>IF('DATA ACCURATE'!L409&lt;&gt;"",'DATA ACCURATE'!L409,"")</f>
        <v/>
      </c>
      <c r="Q406" s="38">
        <f t="shared" si="42"/>
        <v>0</v>
      </c>
      <c r="R406" s="38">
        <f t="shared" si="42"/>
        <v>0</v>
      </c>
      <c r="S406" s="38">
        <f t="shared" si="42"/>
        <v>0</v>
      </c>
      <c r="T406" s="38">
        <f t="shared" si="42"/>
        <v>0</v>
      </c>
      <c r="U406" s="38">
        <f t="shared" si="43"/>
        <v>0</v>
      </c>
      <c r="V406" s="38">
        <f t="shared" si="43"/>
        <v>0</v>
      </c>
      <c r="W406" s="38">
        <f t="shared" si="43"/>
        <v>0</v>
      </c>
      <c r="X406" s="38">
        <f t="shared" si="44"/>
        <v>0</v>
      </c>
      <c r="Y406" s="38">
        <f t="shared" si="44"/>
        <v>0</v>
      </c>
      <c r="Z406" s="38">
        <f t="shared" si="44"/>
        <v>0</v>
      </c>
      <c r="AA406" s="38">
        <f t="shared" si="44"/>
        <v>0</v>
      </c>
      <c r="AB406" s="38">
        <f t="shared" si="45"/>
        <v>0</v>
      </c>
      <c r="AC406" s="38">
        <f t="shared" si="46"/>
        <v>0</v>
      </c>
      <c r="AD406" s="38" t="str">
        <f t="shared" si="47"/>
        <v>000000000000</v>
      </c>
    </row>
    <row r="407" spans="1:30">
      <c r="A407" s="9" t="str">
        <f>IF('DATA ACCURATE'!A410&lt;&gt;"",'DATA ACCURATE'!A410,"")</f>
        <v/>
      </c>
      <c r="B407" s="9" t="str">
        <f>IF('DATA ACCURATE'!D410&lt;&gt;"",'DATA ACCURATE'!D410,"")</f>
        <v/>
      </c>
      <c r="C407" s="38" t="str">
        <f>IF($AD407="000000000000","",INDEX(DATABASE!$W$12:$W$71,MATCH($AD407,DATABASE!$V$12:$V$71,0)))</f>
        <v/>
      </c>
      <c r="D407" s="34" t="str">
        <f>IF(C407="","",IF(E407="",INDEX(DATABASE!$AF$13:$AF$62,MATCH($C407,DATABASE!$AC$13:$AC$62,0)),IF(E407="2x D11",INDEX(DATABASE!$AF$13:$AF$62,MATCH($C407,DATABASE!$AC$13:$AC$62,0))+2*DATABASE!$AF$62,IF(E407="3x D11",INDEX(DATABASE!$AF$13:$AF$62,MATCH($C407,DATABASE!$AC$13:$AC$62,0))+3*DATABASE!$AF$62,""))))</f>
        <v/>
      </c>
      <c r="E407" s="38" t="str">
        <f>IF(AND($K407="Y",$G407&lt;&gt;"UNYIL",$F407&lt;DATABASE!$O$8),"2x D11",IF(AND($K407="Y",$G407&lt;&gt;"UNYIL",$F407&gt;=DATABASE!$O$8),"3x D11",""))</f>
        <v/>
      </c>
      <c r="F407" s="9" t="str">
        <f>IF('DATA ACCURATE'!N410&lt;&gt;"",'DATA ACCURATE'!N410,"")</f>
        <v/>
      </c>
      <c r="G407" t="str">
        <f>IF(F407="","",IF(F407&lt;=DATABASE!$I$8,"UNYIL",IF(F407&lt;=DATABASE!$J$8,"KECIL",IF(F407&lt;DATABASE!$K$8,"TANGGUNG",IF(F407&gt;=DATABASE!$K$8,"BESAR","")))))</f>
        <v/>
      </c>
      <c r="H407" s="16" t="str">
        <f>IF('DATA ACCURATE'!J410&lt;&gt;"",'DATA ACCURATE'!J410,"")</f>
        <v/>
      </c>
      <c r="I407" s="35" t="str">
        <f>IF(B407&lt;&gt;"",IFERROR(VLOOKUP(B407,'DATA TIMBANGAN'!G:M,7,FALSE),VLOOKUP(B407,'DATA TIMBANGAN'!G:M,7)),"")</f>
        <v/>
      </c>
      <c r="J407" s="25" t="str">
        <f>IF(H407&lt;&gt;"",IFERROR(INDEX(DATABASE!$Z$19:$Z$38,MATCH(DATEVALUE(H407),DATABASE!$AA$19:$AA$38,0)),INDEX(DATABASE!$Z$12:$Z$18,MATCH(WEEKDAY(H407,2),DATABASE!$AA$12:$AA$18,0))),"")</f>
        <v/>
      </c>
      <c r="K407" s="25" t="str">
        <f>IF('DATA ACCURATE'!V410&lt;&gt;"",'DATA ACCURATE'!V410,"")</f>
        <v/>
      </c>
      <c r="L407" s="80" t="str">
        <f>IF($H407="","",IF(OR($J407="LIBUR",AND($L406="LIBUR",$O406=$O407)),"LIBUR",IF(AND(OR($L406="LUAR JAM KERJA 1",$L406="LUAR JAM KERJA 2"),OR(OR(AND($H406=$H407,AND(OR($I407&gt;DATABASE!$J$3,$I407&lt;DATABASE!$J$6),((DATEVALUE($H407)+$I407)-(DATEVALUE($H406)+$I406))&lt;DATABASE!$J$6)),AND($H406=$H407,$O406=$O407,OR($I407&gt;DATABASE!$J$6,$I407&lt;DATABASE!$J$3))),AND(($H407-$H406)=1,OR($I407&lt;DATABASE!$I$6,((DATEVALUE($H407)+$I407)-(DATEVALUE($H406)+$I406))&lt;DATABASE!$J$6))),$A407=$A406),"LUAR JAM KERJA 2",IF(AND(OR(WEEKDAY($H407,2)=1,WEEKDAY($H407,2)=2,WEEKDAY($H407,2)=3,WEEKDAY($H407,2)=4,WEEKDAY($H407,2)=5),$I407&lt;=DATABASE!$J$3,$I407&gt;=DATABASE!$I$3),"JAM KERJA",IF(AND(WEEKDAY($H407,2)=6,$I407&lt;=DATABASE!$J$4,$I407&gt;=DATABASE!$I$4),"JAM KERJA","LUAR JAM KERJA 1")))))</f>
        <v/>
      </c>
      <c r="M407" s="33" t="str">
        <f>IF('DATA ACCURATE'!T410&lt;&gt;"",IF('DATA ACCURATE'!T410&gt;100,'DATA ACCURATE'!T410/10,'DATA ACCURATE'!T410),"")</f>
        <v/>
      </c>
      <c r="N407" t="str">
        <f>IF(M407="","",IF(M407&lt;=DATABASE!$I$9,"LOKAL",IF(M407&lt;DATABASE!$J$9,"LUAR KOTA 1",IF($M407&gt;=DATABASE!$J$9,"LUAR KOTA 2",""))))</f>
        <v/>
      </c>
      <c r="O407" s="38" t="str">
        <f>IF('DATA ACCURATE'!L410&lt;&gt;"",'DATA ACCURATE'!L410,"")</f>
        <v/>
      </c>
      <c r="Q407" s="38">
        <f t="shared" si="42"/>
        <v>0</v>
      </c>
      <c r="R407" s="38">
        <f t="shared" si="42"/>
        <v>0</v>
      </c>
      <c r="S407" s="38">
        <f t="shared" si="42"/>
        <v>0</v>
      </c>
      <c r="T407" s="38">
        <f t="shared" si="42"/>
        <v>0</v>
      </c>
      <c r="U407" s="38">
        <f t="shared" si="43"/>
        <v>0</v>
      </c>
      <c r="V407" s="38">
        <f t="shared" si="43"/>
        <v>0</v>
      </c>
      <c r="W407" s="38">
        <f t="shared" si="43"/>
        <v>0</v>
      </c>
      <c r="X407" s="38">
        <f t="shared" si="44"/>
        <v>0</v>
      </c>
      <c r="Y407" s="38">
        <f t="shared" si="44"/>
        <v>0</v>
      </c>
      <c r="Z407" s="38">
        <f t="shared" si="44"/>
        <v>0</v>
      </c>
      <c r="AA407" s="38">
        <f t="shared" si="44"/>
        <v>0</v>
      </c>
      <c r="AB407" s="38">
        <f t="shared" si="45"/>
        <v>0</v>
      </c>
      <c r="AC407" s="38">
        <f t="shared" si="46"/>
        <v>0</v>
      </c>
      <c r="AD407" s="38" t="str">
        <f t="shared" si="47"/>
        <v>000000000000</v>
      </c>
    </row>
    <row r="408" spans="1:30">
      <c r="A408" s="9" t="str">
        <f>IF('DATA ACCURATE'!A411&lt;&gt;"",'DATA ACCURATE'!A411,"")</f>
        <v/>
      </c>
      <c r="B408" s="9" t="str">
        <f>IF('DATA ACCURATE'!D411&lt;&gt;"",'DATA ACCURATE'!D411,"")</f>
        <v/>
      </c>
      <c r="C408" s="38" t="str">
        <f>IF($AD408="000000000000","",INDEX(DATABASE!$W$12:$W$71,MATCH($AD408,DATABASE!$V$12:$V$71,0)))</f>
        <v/>
      </c>
      <c r="D408" s="34" t="str">
        <f>IF(C408="","",IF(E408="",INDEX(DATABASE!$AF$13:$AF$62,MATCH($C408,DATABASE!$AC$13:$AC$62,0)),IF(E408="2x D11",INDEX(DATABASE!$AF$13:$AF$62,MATCH($C408,DATABASE!$AC$13:$AC$62,0))+2*DATABASE!$AF$62,IF(E408="3x D11",INDEX(DATABASE!$AF$13:$AF$62,MATCH($C408,DATABASE!$AC$13:$AC$62,0))+3*DATABASE!$AF$62,""))))</f>
        <v/>
      </c>
      <c r="E408" s="38" t="str">
        <f>IF(AND($K408="Y",$G408&lt;&gt;"UNYIL",$F408&lt;DATABASE!$O$8),"2x D11",IF(AND($K408="Y",$G408&lt;&gt;"UNYIL",$F408&gt;=DATABASE!$O$8),"3x D11",""))</f>
        <v/>
      </c>
      <c r="F408" s="9" t="str">
        <f>IF('DATA ACCURATE'!N411&lt;&gt;"",'DATA ACCURATE'!N411,"")</f>
        <v/>
      </c>
      <c r="G408" t="str">
        <f>IF(F408="","",IF(F408&lt;=DATABASE!$I$8,"UNYIL",IF(F408&lt;=DATABASE!$J$8,"KECIL",IF(F408&lt;DATABASE!$K$8,"TANGGUNG",IF(F408&gt;=DATABASE!$K$8,"BESAR","")))))</f>
        <v/>
      </c>
      <c r="H408" s="16" t="str">
        <f>IF('DATA ACCURATE'!J411&lt;&gt;"",'DATA ACCURATE'!J411,"")</f>
        <v/>
      </c>
      <c r="I408" s="35" t="str">
        <f>IF(B408&lt;&gt;"",IFERROR(VLOOKUP(B408,'DATA TIMBANGAN'!G:M,7,FALSE),VLOOKUP(B408,'DATA TIMBANGAN'!G:M,7)),"")</f>
        <v/>
      </c>
      <c r="J408" s="25" t="str">
        <f>IF(H408&lt;&gt;"",IFERROR(INDEX(DATABASE!$Z$19:$Z$38,MATCH(DATEVALUE(H408),DATABASE!$AA$19:$AA$38,0)),INDEX(DATABASE!$Z$12:$Z$18,MATCH(WEEKDAY(H408,2),DATABASE!$AA$12:$AA$18,0))),"")</f>
        <v/>
      </c>
      <c r="K408" s="25" t="str">
        <f>IF('DATA ACCURATE'!V411&lt;&gt;"",'DATA ACCURATE'!V411,"")</f>
        <v/>
      </c>
      <c r="L408" s="80" t="str">
        <f>IF($H408="","",IF(OR($J408="LIBUR",AND($L407="LIBUR",$O407=$O408)),"LIBUR",IF(AND(OR($L407="LUAR JAM KERJA 1",$L407="LUAR JAM KERJA 2"),OR(OR(AND($H407=$H408,AND(OR($I408&gt;DATABASE!$J$3,$I408&lt;DATABASE!$J$6),((DATEVALUE($H408)+$I408)-(DATEVALUE($H407)+$I407))&lt;DATABASE!$J$6)),AND($H407=$H408,$O407=$O408,OR($I408&gt;DATABASE!$J$6,$I408&lt;DATABASE!$J$3))),AND(($H408-$H407)=1,OR($I408&lt;DATABASE!$I$6,((DATEVALUE($H408)+$I408)-(DATEVALUE($H407)+$I407))&lt;DATABASE!$J$6))),$A408=$A407),"LUAR JAM KERJA 2",IF(AND(OR(WEEKDAY($H408,2)=1,WEEKDAY($H408,2)=2,WEEKDAY($H408,2)=3,WEEKDAY($H408,2)=4,WEEKDAY($H408,2)=5),$I408&lt;=DATABASE!$J$3,$I408&gt;=DATABASE!$I$3),"JAM KERJA",IF(AND(WEEKDAY($H408,2)=6,$I408&lt;=DATABASE!$J$4,$I408&gt;=DATABASE!$I$4),"JAM KERJA","LUAR JAM KERJA 1")))))</f>
        <v/>
      </c>
      <c r="M408" s="33" t="str">
        <f>IF('DATA ACCURATE'!T411&lt;&gt;"",IF('DATA ACCURATE'!T411&gt;100,'DATA ACCURATE'!T411/10,'DATA ACCURATE'!T411),"")</f>
        <v/>
      </c>
      <c r="N408" t="str">
        <f>IF(M408="","",IF(M408&lt;=DATABASE!$I$9,"LOKAL",IF(M408&lt;DATABASE!$J$9,"LUAR KOTA 1",IF($M408&gt;=DATABASE!$J$9,"LUAR KOTA 2",""))))</f>
        <v/>
      </c>
      <c r="O408" s="38" t="str">
        <f>IF('DATA ACCURATE'!L411&lt;&gt;"",'DATA ACCURATE'!L411,"")</f>
        <v/>
      </c>
      <c r="Q408" s="38">
        <f t="shared" si="42"/>
        <v>0</v>
      </c>
      <c r="R408" s="38">
        <f t="shared" si="42"/>
        <v>0</v>
      </c>
      <c r="S408" s="38">
        <f t="shared" si="42"/>
        <v>0</v>
      </c>
      <c r="T408" s="38">
        <f t="shared" si="42"/>
        <v>0</v>
      </c>
      <c r="U408" s="38">
        <f t="shared" si="43"/>
        <v>0</v>
      </c>
      <c r="V408" s="38">
        <f t="shared" si="43"/>
        <v>0</v>
      </c>
      <c r="W408" s="38">
        <f t="shared" si="43"/>
        <v>0</v>
      </c>
      <c r="X408" s="38">
        <f t="shared" si="44"/>
        <v>0</v>
      </c>
      <c r="Y408" s="38">
        <f t="shared" si="44"/>
        <v>0</v>
      </c>
      <c r="Z408" s="38">
        <f t="shared" si="44"/>
        <v>0</v>
      </c>
      <c r="AA408" s="38">
        <f t="shared" si="44"/>
        <v>0</v>
      </c>
      <c r="AB408" s="38">
        <f t="shared" si="45"/>
        <v>0</v>
      </c>
      <c r="AC408" s="38">
        <f t="shared" si="46"/>
        <v>0</v>
      </c>
      <c r="AD408" s="38" t="str">
        <f t="shared" si="47"/>
        <v>000000000000</v>
      </c>
    </row>
    <row r="409" spans="1:30">
      <c r="A409" s="9" t="str">
        <f>IF('DATA ACCURATE'!A412&lt;&gt;"",'DATA ACCURATE'!A412,"")</f>
        <v/>
      </c>
      <c r="B409" s="9" t="str">
        <f>IF('DATA ACCURATE'!D412&lt;&gt;"",'DATA ACCURATE'!D412,"")</f>
        <v/>
      </c>
      <c r="C409" s="38" t="str">
        <f>IF($AD409="000000000000","",INDEX(DATABASE!$W$12:$W$71,MATCH($AD409,DATABASE!$V$12:$V$71,0)))</f>
        <v/>
      </c>
      <c r="D409" s="34" t="str">
        <f>IF(C409="","",IF(E409="",INDEX(DATABASE!$AF$13:$AF$62,MATCH($C409,DATABASE!$AC$13:$AC$62,0)),IF(E409="2x D11",INDEX(DATABASE!$AF$13:$AF$62,MATCH($C409,DATABASE!$AC$13:$AC$62,0))+2*DATABASE!$AF$62,IF(E409="3x D11",INDEX(DATABASE!$AF$13:$AF$62,MATCH($C409,DATABASE!$AC$13:$AC$62,0))+3*DATABASE!$AF$62,""))))</f>
        <v/>
      </c>
      <c r="E409" s="38" t="str">
        <f>IF(AND($K409="Y",$G409&lt;&gt;"UNYIL",$F409&lt;DATABASE!$O$8),"2x D11",IF(AND($K409="Y",$G409&lt;&gt;"UNYIL",$F409&gt;=DATABASE!$O$8),"3x D11",""))</f>
        <v/>
      </c>
      <c r="F409" s="9" t="str">
        <f>IF('DATA ACCURATE'!N412&lt;&gt;"",'DATA ACCURATE'!N412,"")</f>
        <v/>
      </c>
      <c r="G409" t="str">
        <f>IF(F409="","",IF(F409&lt;=DATABASE!$I$8,"UNYIL",IF(F409&lt;=DATABASE!$J$8,"KECIL",IF(F409&lt;DATABASE!$K$8,"TANGGUNG",IF(F409&gt;=DATABASE!$K$8,"BESAR","")))))</f>
        <v/>
      </c>
      <c r="H409" s="16" t="str">
        <f>IF('DATA ACCURATE'!J412&lt;&gt;"",'DATA ACCURATE'!J412,"")</f>
        <v/>
      </c>
      <c r="I409" s="35" t="str">
        <f>IF(B409&lt;&gt;"",IFERROR(VLOOKUP(B409,'DATA TIMBANGAN'!G:M,7,FALSE),VLOOKUP(B409,'DATA TIMBANGAN'!G:M,7)),"")</f>
        <v/>
      </c>
      <c r="J409" s="25" t="str">
        <f>IF(H409&lt;&gt;"",IFERROR(INDEX(DATABASE!$Z$19:$Z$38,MATCH(DATEVALUE(H409),DATABASE!$AA$19:$AA$38,0)),INDEX(DATABASE!$Z$12:$Z$18,MATCH(WEEKDAY(H409,2),DATABASE!$AA$12:$AA$18,0))),"")</f>
        <v/>
      </c>
      <c r="K409" s="25" t="str">
        <f>IF('DATA ACCURATE'!V412&lt;&gt;"",'DATA ACCURATE'!V412,"")</f>
        <v/>
      </c>
      <c r="L409" s="80" t="str">
        <f>IF($H409="","",IF(OR($J409="LIBUR",AND($L408="LIBUR",$O408=$O409)),"LIBUR",IF(AND(OR($L408="LUAR JAM KERJA 1",$L408="LUAR JAM KERJA 2"),OR(OR(AND($H408=$H409,AND(OR($I409&gt;DATABASE!$J$3,$I409&lt;DATABASE!$J$6),((DATEVALUE($H409)+$I409)-(DATEVALUE($H408)+$I408))&lt;DATABASE!$J$6)),AND($H408=$H409,$O408=$O409,OR($I409&gt;DATABASE!$J$6,$I409&lt;DATABASE!$J$3))),AND(($H409-$H408)=1,OR($I409&lt;DATABASE!$I$6,((DATEVALUE($H409)+$I409)-(DATEVALUE($H408)+$I408))&lt;DATABASE!$J$6))),$A409=$A408),"LUAR JAM KERJA 2",IF(AND(OR(WEEKDAY($H409,2)=1,WEEKDAY($H409,2)=2,WEEKDAY($H409,2)=3,WEEKDAY($H409,2)=4,WEEKDAY($H409,2)=5),$I409&lt;=DATABASE!$J$3,$I409&gt;=DATABASE!$I$3),"JAM KERJA",IF(AND(WEEKDAY($H409,2)=6,$I409&lt;=DATABASE!$J$4,$I409&gt;=DATABASE!$I$4),"JAM KERJA","LUAR JAM KERJA 1")))))</f>
        <v/>
      </c>
      <c r="M409" s="33" t="str">
        <f>IF('DATA ACCURATE'!T412&lt;&gt;"",IF('DATA ACCURATE'!T412&gt;100,'DATA ACCURATE'!T412/10,'DATA ACCURATE'!T412),"")</f>
        <v/>
      </c>
      <c r="N409" t="str">
        <f>IF(M409="","",IF(M409&lt;=DATABASE!$I$9,"LOKAL",IF(M409&lt;DATABASE!$J$9,"LUAR KOTA 1",IF($M409&gt;=DATABASE!$J$9,"LUAR KOTA 2",""))))</f>
        <v/>
      </c>
      <c r="O409" s="38" t="str">
        <f>IF('DATA ACCURATE'!L412&lt;&gt;"",'DATA ACCURATE'!L412,"")</f>
        <v/>
      </c>
      <c r="Q409" s="38">
        <f t="shared" si="42"/>
        <v>0</v>
      </c>
      <c r="R409" s="38">
        <f t="shared" si="42"/>
        <v>0</v>
      </c>
      <c r="S409" s="38">
        <f t="shared" si="42"/>
        <v>0</v>
      </c>
      <c r="T409" s="38">
        <f t="shared" si="42"/>
        <v>0</v>
      </c>
      <c r="U409" s="38">
        <f t="shared" si="43"/>
        <v>0</v>
      </c>
      <c r="V409" s="38">
        <f t="shared" si="43"/>
        <v>0</v>
      </c>
      <c r="W409" s="38">
        <f t="shared" si="43"/>
        <v>0</v>
      </c>
      <c r="X409" s="38">
        <f t="shared" si="44"/>
        <v>0</v>
      </c>
      <c r="Y409" s="38">
        <f t="shared" si="44"/>
        <v>0</v>
      </c>
      <c r="Z409" s="38">
        <f t="shared" si="44"/>
        <v>0</v>
      </c>
      <c r="AA409" s="38">
        <f t="shared" si="44"/>
        <v>0</v>
      </c>
      <c r="AB409" s="38">
        <f t="shared" si="45"/>
        <v>0</v>
      </c>
      <c r="AC409" s="38">
        <f t="shared" si="46"/>
        <v>0</v>
      </c>
      <c r="AD409" s="38" t="str">
        <f t="shared" si="47"/>
        <v>000000000000</v>
      </c>
    </row>
    <row r="410" spans="1:30">
      <c r="A410" s="9" t="str">
        <f>IF('DATA ACCURATE'!A413&lt;&gt;"",'DATA ACCURATE'!A413,"")</f>
        <v/>
      </c>
      <c r="B410" s="9" t="str">
        <f>IF('DATA ACCURATE'!D413&lt;&gt;"",'DATA ACCURATE'!D413,"")</f>
        <v/>
      </c>
      <c r="C410" s="38" t="str">
        <f>IF($AD410="000000000000","",INDEX(DATABASE!$W$12:$W$71,MATCH($AD410,DATABASE!$V$12:$V$71,0)))</f>
        <v/>
      </c>
      <c r="D410" s="34" t="str">
        <f>IF(C410="","",IF(E410="",INDEX(DATABASE!$AF$13:$AF$62,MATCH($C410,DATABASE!$AC$13:$AC$62,0)),IF(E410="2x D11",INDEX(DATABASE!$AF$13:$AF$62,MATCH($C410,DATABASE!$AC$13:$AC$62,0))+2*DATABASE!$AF$62,IF(E410="3x D11",INDEX(DATABASE!$AF$13:$AF$62,MATCH($C410,DATABASE!$AC$13:$AC$62,0))+3*DATABASE!$AF$62,""))))</f>
        <v/>
      </c>
      <c r="E410" s="38" t="str">
        <f>IF(AND($K410="Y",$G410&lt;&gt;"UNYIL",$F410&lt;DATABASE!$O$8),"2x D11",IF(AND($K410="Y",$G410&lt;&gt;"UNYIL",$F410&gt;=DATABASE!$O$8),"3x D11",""))</f>
        <v/>
      </c>
      <c r="F410" s="9" t="str">
        <f>IF('DATA ACCURATE'!N413&lt;&gt;"",'DATA ACCURATE'!N413,"")</f>
        <v/>
      </c>
      <c r="G410" t="str">
        <f>IF(F410="","",IF(F410&lt;=DATABASE!$I$8,"UNYIL",IF(F410&lt;=DATABASE!$J$8,"KECIL",IF(F410&lt;DATABASE!$K$8,"TANGGUNG",IF(F410&gt;=DATABASE!$K$8,"BESAR","")))))</f>
        <v/>
      </c>
      <c r="H410" s="16" t="str">
        <f>IF('DATA ACCURATE'!J413&lt;&gt;"",'DATA ACCURATE'!J413,"")</f>
        <v/>
      </c>
      <c r="I410" s="35" t="str">
        <f>IF(B410&lt;&gt;"",IFERROR(VLOOKUP(B410,'DATA TIMBANGAN'!G:M,7,FALSE),VLOOKUP(B410,'DATA TIMBANGAN'!G:M,7)),"")</f>
        <v/>
      </c>
      <c r="J410" s="25" t="str">
        <f>IF(H410&lt;&gt;"",IFERROR(INDEX(DATABASE!$Z$19:$Z$38,MATCH(DATEVALUE(H410),DATABASE!$AA$19:$AA$38,0)),INDEX(DATABASE!$Z$12:$Z$18,MATCH(WEEKDAY(H410,2),DATABASE!$AA$12:$AA$18,0))),"")</f>
        <v/>
      </c>
      <c r="K410" s="25" t="str">
        <f>IF('DATA ACCURATE'!V413&lt;&gt;"",'DATA ACCURATE'!V413,"")</f>
        <v/>
      </c>
      <c r="L410" s="80" t="str">
        <f>IF($H410="","",IF(OR($J410="LIBUR",AND($L409="LIBUR",$O409=$O410)),"LIBUR",IF(AND(OR($L409="LUAR JAM KERJA 1",$L409="LUAR JAM KERJA 2"),OR(OR(AND($H409=$H410,AND(OR($I410&gt;DATABASE!$J$3,$I410&lt;DATABASE!$J$6),((DATEVALUE($H410)+$I410)-(DATEVALUE($H409)+$I409))&lt;DATABASE!$J$6)),AND($H409=$H410,$O409=$O410,OR($I410&gt;DATABASE!$J$6,$I410&lt;DATABASE!$J$3))),AND(($H410-$H409)=1,OR($I410&lt;DATABASE!$I$6,((DATEVALUE($H410)+$I410)-(DATEVALUE($H409)+$I409))&lt;DATABASE!$J$6))),$A410=$A409),"LUAR JAM KERJA 2",IF(AND(OR(WEEKDAY($H410,2)=1,WEEKDAY($H410,2)=2,WEEKDAY($H410,2)=3,WEEKDAY($H410,2)=4,WEEKDAY($H410,2)=5),$I410&lt;=DATABASE!$J$3,$I410&gt;=DATABASE!$I$3),"JAM KERJA",IF(AND(WEEKDAY($H410,2)=6,$I410&lt;=DATABASE!$J$4,$I410&gt;=DATABASE!$I$4),"JAM KERJA","LUAR JAM KERJA 1")))))</f>
        <v/>
      </c>
      <c r="M410" s="33" t="str">
        <f>IF('DATA ACCURATE'!T413&lt;&gt;"",IF('DATA ACCURATE'!T413&gt;100,'DATA ACCURATE'!T413/10,'DATA ACCURATE'!T413),"")</f>
        <v/>
      </c>
      <c r="N410" t="str">
        <f>IF(M410="","",IF(M410&lt;=DATABASE!$I$9,"LOKAL",IF(M410&lt;DATABASE!$J$9,"LUAR KOTA 1",IF($M410&gt;=DATABASE!$J$9,"LUAR KOTA 2",""))))</f>
        <v/>
      </c>
      <c r="O410" s="38" t="str">
        <f>IF('DATA ACCURATE'!L413&lt;&gt;"",'DATA ACCURATE'!L413,"")</f>
        <v/>
      </c>
      <c r="Q410" s="38">
        <f t="shared" si="42"/>
        <v>0</v>
      </c>
      <c r="R410" s="38">
        <f t="shared" si="42"/>
        <v>0</v>
      </c>
      <c r="S410" s="38">
        <f t="shared" si="42"/>
        <v>0</v>
      </c>
      <c r="T410" s="38">
        <f t="shared" si="42"/>
        <v>0</v>
      </c>
      <c r="U410" s="38">
        <f t="shared" si="43"/>
        <v>0</v>
      </c>
      <c r="V410" s="38">
        <f t="shared" si="43"/>
        <v>0</v>
      </c>
      <c r="W410" s="38">
        <f t="shared" si="43"/>
        <v>0</v>
      </c>
      <c r="X410" s="38">
        <f t="shared" si="44"/>
        <v>0</v>
      </c>
      <c r="Y410" s="38">
        <f t="shared" si="44"/>
        <v>0</v>
      </c>
      <c r="Z410" s="38">
        <f t="shared" si="44"/>
        <v>0</v>
      </c>
      <c r="AA410" s="38">
        <f t="shared" si="44"/>
        <v>0</v>
      </c>
      <c r="AB410" s="38">
        <f t="shared" si="45"/>
        <v>0</v>
      </c>
      <c r="AC410" s="38">
        <f t="shared" si="46"/>
        <v>0</v>
      </c>
      <c r="AD410" s="38" t="str">
        <f t="shared" si="47"/>
        <v>000000000000</v>
      </c>
    </row>
    <row r="411" spans="1:30">
      <c r="A411" s="9" t="str">
        <f>IF('DATA ACCURATE'!A414&lt;&gt;"",'DATA ACCURATE'!A414,"")</f>
        <v/>
      </c>
      <c r="B411" s="9" t="str">
        <f>IF('DATA ACCURATE'!D414&lt;&gt;"",'DATA ACCURATE'!D414,"")</f>
        <v/>
      </c>
      <c r="C411" s="38" t="str">
        <f>IF($AD411="000000000000","",INDEX(DATABASE!$W$12:$W$71,MATCH($AD411,DATABASE!$V$12:$V$71,0)))</f>
        <v/>
      </c>
      <c r="D411" s="34" t="str">
        <f>IF(C411="","",IF(E411="",INDEX(DATABASE!$AF$13:$AF$62,MATCH($C411,DATABASE!$AC$13:$AC$62,0)),IF(E411="2x D11",INDEX(DATABASE!$AF$13:$AF$62,MATCH($C411,DATABASE!$AC$13:$AC$62,0))+2*DATABASE!$AF$62,IF(E411="3x D11",INDEX(DATABASE!$AF$13:$AF$62,MATCH($C411,DATABASE!$AC$13:$AC$62,0))+3*DATABASE!$AF$62,""))))</f>
        <v/>
      </c>
      <c r="E411" s="38" t="str">
        <f>IF(AND($K411="Y",$G411&lt;&gt;"UNYIL",$F411&lt;DATABASE!$O$8),"2x D11",IF(AND($K411="Y",$G411&lt;&gt;"UNYIL",$F411&gt;=DATABASE!$O$8),"3x D11",""))</f>
        <v/>
      </c>
      <c r="F411" s="9" t="str">
        <f>IF('DATA ACCURATE'!N414&lt;&gt;"",'DATA ACCURATE'!N414,"")</f>
        <v/>
      </c>
      <c r="G411" t="str">
        <f>IF(F411="","",IF(F411&lt;=DATABASE!$I$8,"UNYIL",IF(F411&lt;=DATABASE!$J$8,"KECIL",IF(F411&lt;DATABASE!$K$8,"TANGGUNG",IF(F411&gt;=DATABASE!$K$8,"BESAR","")))))</f>
        <v/>
      </c>
      <c r="H411" s="16" t="str">
        <f>IF('DATA ACCURATE'!J414&lt;&gt;"",'DATA ACCURATE'!J414,"")</f>
        <v/>
      </c>
      <c r="I411" s="35" t="str">
        <f>IF(B411&lt;&gt;"",IFERROR(VLOOKUP(B411,'DATA TIMBANGAN'!G:M,7,FALSE),VLOOKUP(B411,'DATA TIMBANGAN'!G:M,7)),"")</f>
        <v/>
      </c>
      <c r="J411" s="25" t="str">
        <f>IF(H411&lt;&gt;"",IFERROR(INDEX(DATABASE!$Z$19:$Z$38,MATCH(DATEVALUE(H411),DATABASE!$AA$19:$AA$38,0)),INDEX(DATABASE!$Z$12:$Z$18,MATCH(WEEKDAY(H411,2),DATABASE!$AA$12:$AA$18,0))),"")</f>
        <v/>
      </c>
      <c r="K411" s="25" t="str">
        <f>IF('DATA ACCURATE'!V414&lt;&gt;"",'DATA ACCURATE'!V414,"")</f>
        <v/>
      </c>
      <c r="L411" s="80" t="str">
        <f>IF($H411="","",IF(OR($J411="LIBUR",AND($L410="LIBUR",$O410=$O411)),"LIBUR",IF(AND(OR($L410="LUAR JAM KERJA 1",$L410="LUAR JAM KERJA 2"),OR(OR(AND($H410=$H411,AND(OR($I411&gt;DATABASE!$J$3,$I411&lt;DATABASE!$J$6),((DATEVALUE($H411)+$I411)-(DATEVALUE($H410)+$I410))&lt;DATABASE!$J$6)),AND($H410=$H411,$O410=$O411,OR($I411&gt;DATABASE!$J$6,$I411&lt;DATABASE!$J$3))),AND(($H411-$H410)=1,OR($I411&lt;DATABASE!$I$6,((DATEVALUE($H411)+$I411)-(DATEVALUE($H410)+$I410))&lt;DATABASE!$J$6))),$A411=$A410),"LUAR JAM KERJA 2",IF(AND(OR(WEEKDAY($H411,2)=1,WEEKDAY($H411,2)=2,WEEKDAY($H411,2)=3,WEEKDAY($H411,2)=4,WEEKDAY($H411,2)=5),$I411&lt;=DATABASE!$J$3,$I411&gt;=DATABASE!$I$3),"JAM KERJA",IF(AND(WEEKDAY($H411,2)=6,$I411&lt;=DATABASE!$J$4,$I411&gt;=DATABASE!$I$4),"JAM KERJA","LUAR JAM KERJA 1")))))</f>
        <v/>
      </c>
      <c r="M411" s="33" t="str">
        <f>IF('DATA ACCURATE'!T414&lt;&gt;"",IF('DATA ACCURATE'!T414&gt;100,'DATA ACCURATE'!T414/10,'DATA ACCURATE'!T414),"")</f>
        <v/>
      </c>
      <c r="N411" t="str">
        <f>IF(M411="","",IF(M411&lt;=DATABASE!$I$9,"LOKAL",IF(M411&lt;DATABASE!$J$9,"LUAR KOTA 1",IF($M411&gt;=DATABASE!$J$9,"LUAR KOTA 2",""))))</f>
        <v/>
      </c>
      <c r="O411" s="38" t="str">
        <f>IF('DATA ACCURATE'!L414&lt;&gt;"",'DATA ACCURATE'!L414,"")</f>
        <v/>
      </c>
      <c r="Q411" s="38">
        <f t="shared" si="42"/>
        <v>0</v>
      </c>
      <c r="R411" s="38">
        <f t="shared" si="42"/>
        <v>0</v>
      </c>
      <c r="S411" s="38">
        <f t="shared" si="42"/>
        <v>0</v>
      </c>
      <c r="T411" s="38">
        <f t="shared" si="42"/>
        <v>0</v>
      </c>
      <c r="U411" s="38">
        <f t="shared" si="43"/>
        <v>0</v>
      </c>
      <c r="V411" s="38">
        <f t="shared" si="43"/>
        <v>0</v>
      </c>
      <c r="W411" s="38">
        <f t="shared" si="43"/>
        <v>0</v>
      </c>
      <c r="X411" s="38">
        <f t="shared" si="44"/>
        <v>0</v>
      </c>
      <c r="Y411" s="38">
        <f t="shared" si="44"/>
        <v>0</v>
      </c>
      <c r="Z411" s="38">
        <f t="shared" si="44"/>
        <v>0</v>
      </c>
      <c r="AA411" s="38">
        <f t="shared" si="44"/>
        <v>0</v>
      </c>
      <c r="AB411" s="38">
        <f t="shared" si="45"/>
        <v>0</v>
      </c>
      <c r="AC411" s="38">
        <f t="shared" si="46"/>
        <v>0</v>
      </c>
      <c r="AD411" s="38" t="str">
        <f t="shared" si="47"/>
        <v>000000000000</v>
      </c>
    </row>
    <row r="412" spans="1:30">
      <c r="A412" s="9" t="str">
        <f>IF('DATA ACCURATE'!A415&lt;&gt;"",'DATA ACCURATE'!A415,"")</f>
        <v/>
      </c>
      <c r="B412" s="9" t="str">
        <f>IF('DATA ACCURATE'!D415&lt;&gt;"",'DATA ACCURATE'!D415,"")</f>
        <v/>
      </c>
      <c r="C412" s="38" t="str">
        <f>IF($AD412="000000000000","",INDEX(DATABASE!$W$12:$W$71,MATCH($AD412,DATABASE!$V$12:$V$71,0)))</f>
        <v/>
      </c>
      <c r="D412" s="34" t="str">
        <f>IF(C412="","",IF(E412="",INDEX(DATABASE!$AF$13:$AF$62,MATCH($C412,DATABASE!$AC$13:$AC$62,0)),IF(E412="2x D11",INDEX(DATABASE!$AF$13:$AF$62,MATCH($C412,DATABASE!$AC$13:$AC$62,0))+2*DATABASE!$AF$62,IF(E412="3x D11",INDEX(DATABASE!$AF$13:$AF$62,MATCH($C412,DATABASE!$AC$13:$AC$62,0))+3*DATABASE!$AF$62,""))))</f>
        <v/>
      </c>
      <c r="E412" s="38" t="str">
        <f>IF(AND($K412="Y",$G412&lt;&gt;"UNYIL",$F412&lt;DATABASE!$O$8),"2x D11",IF(AND($K412="Y",$G412&lt;&gt;"UNYIL",$F412&gt;=DATABASE!$O$8),"3x D11",""))</f>
        <v/>
      </c>
      <c r="F412" s="9" t="str">
        <f>IF('DATA ACCURATE'!N415&lt;&gt;"",'DATA ACCURATE'!N415,"")</f>
        <v/>
      </c>
      <c r="G412" t="str">
        <f>IF(F412="","",IF(F412&lt;=DATABASE!$I$8,"UNYIL",IF(F412&lt;=DATABASE!$J$8,"KECIL",IF(F412&lt;DATABASE!$K$8,"TANGGUNG",IF(F412&gt;=DATABASE!$K$8,"BESAR","")))))</f>
        <v/>
      </c>
      <c r="H412" s="16" t="str">
        <f>IF('DATA ACCURATE'!J415&lt;&gt;"",'DATA ACCURATE'!J415,"")</f>
        <v/>
      </c>
      <c r="I412" s="35" t="str">
        <f>IF(B412&lt;&gt;"",IFERROR(VLOOKUP(B412,'DATA TIMBANGAN'!G:M,7,FALSE),VLOOKUP(B412,'DATA TIMBANGAN'!G:M,7)),"")</f>
        <v/>
      </c>
      <c r="J412" s="25" t="str">
        <f>IF(H412&lt;&gt;"",IFERROR(INDEX(DATABASE!$Z$19:$Z$38,MATCH(DATEVALUE(H412),DATABASE!$AA$19:$AA$38,0)),INDEX(DATABASE!$Z$12:$Z$18,MATCH(WEEKDAY(H412,2),DATABASE!$AA$12:$AA$18,0))),"")</f>
        <v/>
      </c>
      <c r="K412" s="25" t="str">
        <f>IF('DATA ACCURATE'!V415&lt;&gt;"",'DATA ACCURATE'!V415,"")</f>
        <v/>
      </c>
      <c r="L412" s="80" t="str">
        <f>IF($H412="","",IF(OR($J412="LIBUR",AND($L411="LIBUR",$O411=$O412)),"LIBUR",IF(AND(OR($L411="LUAR JAM KERJA 1",$L411="LUAR JAM KERJA 2"),OR(OR(AND($H411=$H412,AND(OR($I412&gt;DATABASE!$J$3,$I412&lt;DATABASE!$J$6),((DATEVALUE($H412)+$I412)-(DATEVALUE($H411)+$I411))&lt;DATABASE!$J$6)),AND($H411=$H412,$O411=$O412,OR($I412&gt;DATABASE!$J$6,$I412&lt;DATABASE!$J$3))),AND(($H412-$H411)=1,OR($I412&lt;DATABASE!$I$6,((DATEVALUE($H412)+$I412)-(DATEVALUE($H411)+$I411))&lt;DATABASE!$J$6))),$A412=$A411),"LUAR JAM KERJA 2",IF(AND(OR(WEEKDAY($H412,2)=1,WEEKDAY($H412,2)=2,WEEKDAY($H412,2)=3,WEEKDAY($H412,2)=4,WEEKDAY($H412,2)=5),$I412&lt;=DATABASE!$J$3,$I412&gt;=DATABASE!$I$3),"JAM KERJA",IF(AND(WEEKDAY($H412,2)=6,$I412&lt;=DATABASE!$J$4,$I412&gt;=DATABASE!$I$4),"JAM KERJA","LUAR JAM KERJA 1")))))</f>
        <v/>
      </c>
      <c r="M412" s="33" t="str">
        <f>IF('DATA ACCURATE'!T415&lt;&gt;"",IF('DATA ACCURATE'!T415&gt;100,'DATA ACCURATE'!T415/10,'DATA ACCURATE'!T415),"")</f>
        <v/>
      </c>
      <c r="N412" t="str">
        <f>IF(M412="","",IF(M412&lt;=DATABASE!$I$9,"LOKAL",IF(M412&lt;DATABASE!$J$9,"LUAR KOTA 1",IF($M412&gt;=DATABASE!$J$9,"LUAR KOTA 2",""))))</f>
        <v/>
      </c>
      <c r="O412" s="38" t="str">
        <f>IF('DATA ACCURATE'!L415&lt;&gt;"",'DATA ACCURATE'!L415,"")</f>
        <v/>
      </c>
      <c r="Q412" s="38">
        <f t="shared" si="42"/>
        <v>0</v>
      </c>
      <c r="R412" s="38">
        <f t="shared" si="42"/>
        <v>0</v>
      </c>
      <c r="S412" s="38">
        <f t="shared" si="42"/>
        <v>0</v>
      </c>
      <c r="T412" s="38">
        <f t="shared" si="42"/>
        <v>0</v>
      </c>
      <c r="U412" s="38">
        <f t="shared" si="43"/>
        <v>0</v>
      </c>
      <c r="V412" s="38">
        <f t="shared" si="43"/>
        <v>0</v>
      </c>
      <c r="W412" s="38">
        <f t="shared" si="43"/>
        <v>0</v>
      </c>
      <c r="X412" s="38">
        <f t="shared" si="44"/>
        <v>0</v>
      </c>
      <c r="Y412" s="38">
        <f t="shared" si="44"/>
        <v>0</v>
      </c>
      <c r="Z412" s="38">
        <f t="shared" si="44"/>
        <v>0</v>
      </c>
      <c r="AA412" s="38">
        <f t="shared" si="44"/>
        <v>0</v>
      </c>
      <c r="AB412" s="38">
        <f t="shared" si="45"/>
        <v>0</v>
      </c>
      <c r="AC412" s="38">
        <f t="shared" si="46"/>
        <v>0</v>
      </c>
      <c r="AD412" s="38" t="str">
        <f t="shared" si="47"/>
        <v>000000000000</v>
      </c>
    </row>
    <row r="413" spans="1:30">
      <c r="A413" s="9" t="str">
        <f>IF('DATA ACCURATE'!A416&lt;&gt;"",'DATA ACCURATE'!A416,"")</f>
        <v/>
      </c>
      <c r="B413" s="9" t="str">
        <f>IF('DATA ACCURATE'!D416&lt;&gt;"",'DATA ACCURATE'!D416,"")</f>
        <v/>
      </c>
      <c r="C413" s="38" t="str">
        <f>IF($AD413="000000000000","",INDEX(DATABASE!$W$12:$W$71,MATCH($AD413,DATABASE!$V$12:$V$71,0)))</f>
        <v/>
      </c>
      <c r="D413" s="34" t="str">
        <f>IF(C413="","",IF(E413="",INDEX(DATABASE!$AF$13:$AF$62,MATCH($C413,DATABASE!$AC$13:$AC$62,0)),IF(E413="2x D11",INDEX(DATABASE!$AF$13:$AF$62,MATCH($C413,DATABASE!$AC$13:$AC$62,0))+2*DATABASE!$AF$62,IF(E413="3x D11",INDEX(DATABASE!$AF$13:$AF$62,MATCH($C413,DATABASE!$AC$13:$AC$62,0))+3*DATABASE!$AF$62,""))))</f>
        <v/>
      </c>
      <c r="E413" s="38" t="str">
        <f>IF(AND($K413="Y",$G413&lt;&gt;"UNYIL",$F413&lt;DATABASE!$O$8),"2x D11",IF(AND($K413="Y",$G413&lt;&gt;"UNYIL",$F413&gt;=DATABASE!$O$8),"3x D11",""))</f>
        <v/>
      </c>
      <c r="F413" s="9" t="str">
        <f>IF('DATA ACCURATE'!N416&lt;&gt;"",'DATA ACCURATE'!N416,"")</f>
        <v/>
      </c>
      <c r="G413" t="str">
        <f>IF(F413="","",IF(F413&lt;=DATABASE!$I$8,"UNYIL",IF(F413&lt;=DATABASE!$J$8,"KECIL",IF(F413&lt;DATABASE!$K$8,"TANGGUNG",IF(F413&gt;=DATABASE!$K$8,"BESAR","")))))</f>
        <v/>
      </c>
      <c r="H413" s="16" t="str">
        <f>IF('DATA ACCURATE'!J416&lt;&gt;"",'DATA ACCURATE'!J416,"")</f>
        <v/>
      </c>
      <c r="I413" s="35" t="str">
        <f>IF(B413&lt;&gt;"",IFERROR(VLOOKUP(B413,'DATA TIMBANGAN'!G:M,7,FALSE),VLOOKUP(B413,'DATA TIMBANGAN'!G:M,7)),"")</f>
        <v/>
      </c>
      <c r="J413" s="25" t="str">
        <f>IF(H413&lt;&gt;"",IFERROR(INDEX(DATABASE!$Z$19:$Z$38,MATCH(DATEVALUE(H413),DATABASE!$AA$19:$AA$38,0)),INDEX(DATABASE!$Z$12:$Z$18,MATCH(WEEKDAY(H413,2),DATABASE!$AA$12:$AA$18,0))),"")</f>
        <v/>
      </c>
      <c r="K413" s="25" t="str">
        <f>IF('DATA ACCURATE'!V416&lt;&gt;"",'DATA ACCURATE'!V416,"")</f>
        <v/>
      </c>
      <c r="L413" s="80" t="str">
        <f>IF($H413="","",IF(OR($J413="LIBUR",AND($L412="LIBUR",$O412=$O413)),"LIBUR",IF(AND(OR($L412="LUAR JAM KERJA 1",$L412="LUAR JAM KERJA 2"),OR(OR(AND($H412=$H413,AND(OR($I413&gt;DATABASE!$J$3,$I413&lt;DATABASE!$J$6),((DATEVALUE($H413)+$I413)-(DATEVALUE($H412)+$I412))&lt;DATABASE!$J$6)),AND($H412=$H413,$O412=$O413,OR($I413&gt;DATABASE!$J$6,$I413&lt;DATABASE!$J$3))),AND(($H413-$H412)=1,OR($I413&lt;DATABASE!$I$6,((DATEVALUE($H413)+$I413)-(DATEVALUE($H412)+$I412))&lt;DATABASE!$J$6))),$A413=$A412),"LUAR JAM KERJA 2",IF(AND(OR(WEEKDAY($H413,2)=1,WEEKDAY($H413,2)=2,WEEKDAY($H413,2)=3,WEEKDAY($H413,2)=4,WEEKDAY($H413,2)=5),$I413&lt;=DATABASE!$J$3,$I413&gt;=DATABASE!$I$3),"JAM KERJA",IF(AND(WEEKDAY($H413,2)=6,$I413&lt;=DATABASE!$J$4,$I413&gt;=DATABASE!$I$4),"JAM KERJA","LUAR JAM KERJA 1")))))</f>
        <v/>
      </c>
      <c r="M413" s="33" t="str">
        <f>IF('DATA ACCURATE'!T416&lt;&gt;"",IF('DATA ACCURATE'!T416&gt;100,'DATA ACCURATE'!T416/10,'DATA ACCURATE'!T416),"")</f>
        <v/>
      </c>
      <c r="N413" t="str">
        <f>IF(M413="","",IF(M413&lt;=DATABASE!$I$9,"LOKAL",IF(M413&lt;DATABASE!$J$9,"LUAR KOTA 1",IF($M413&gt;=DATABASE!$J$9,"LUAR KOTA 2",""))))</f>
        <v/>
      </c>
      <c r="O413" s="38" t="str">
        <f>IF('DATA ACCURATE'!L416&lt;&gt;"",'DATA ACCURATE'!L416,"")</f>
        <v/>
      </c>
      <c r="Q413" s="38">
        <f t="shared" si="42"/>
        <v>0</v>
      </c>
      <c r="R413" s="38">
        <f t="shared" si="42"/>
        <v>0</v>
      </c>
      <c r="S413" s="38">
        <f t="shared" si="42"/>
        <v>0</v>
      </c>
      <c r="T413" s="38">
        <f t="shared" si="42"/>
        <v>0</v>
      </c>
      <c r="U413" s="38">
        <f t="shared" si="43"/>
        <v>0</v>
      </c>
      <c r="V413" s="38">
        <f t="shared" si="43"/>
        <v>0</v>
      </c>
      <c r="W413" s="38">
        <f t="shared" si="43"/>
        <v>0</v>
      </c>
      <c r="X413" s="38">
        <f t="shared" si="44"/>
        <v>0</v>
      </c>
      <c r="Y413" s="38">
        <f t="shared" si="44"/>
        <v>0</v>
      </c>
      <c r="Z413" s="38">
        <f t="shared" si="44"/>
        <v>0</v>
      </c>
      <c r="AA413" s="38">
        <f t="shared" si="44"/>
        <v>0</v>
      </c>
      <c r="AB413" s="38">
        <f t="shared" si="45"/>
        <v>0</v>
      </c>
      <c r="AC413" s="38">
        <f t="shared" si="46"/>
        <v>0</v>
      </c>
      <c r="AD413" s="38" t="str">
        <f t="shared" si="47"/>
        <v>000000000000</v>
      </c>
    </row>
    <row r="414" spans="1:30">
      <c r="A414" s="9" t="str">
        <f>IF('DATA ACCURATE'!A417&lt;&gt;"",'DATA ACCURATE'!A417,"")</f>
        <v/>
      </c>
      <c r="B414" s="9" t="str">
        <f>IF('DATA ACCURATE'!D417&lt;&gt;"",'DATA ACCURATE'!D417,"")</f>
        <v/>
      </c>
      <c r="C414" s="38" t="str">
        <f>IF($AD414="000000000000","",INDEX(DATABASE!$W$12:$W$71,MATCH($AD414,DATABASE!$V$12:$V$71,0)))</f>
        <v/>
      </c>
      <c r="D414" s="34" t="str">
        <f>IF(C414="","",IF(E414="",INDEX(DATABASE!$AF$13:$AF$62,MATCH($C414,DATABASE!$AC$13:$AC$62,0)),IF(E414="2x D11",INDEX(DATABASE!$AF$13:$AF$62,MATCH($C414,DATABASE!$AC$13:$AC$62,0))+2*DATABASE!$AF$62,IF(E414="3x D11",INDEX(DATABASE!$AF$13:$AF$62,MATCH($C414,DATABASE!$AC$13:$AC$62,0))+3*DATABASE!$AF$62,""))))</f>
        <v/>
      </c>
      <c r="E414" s="38" t="str">
        <f>IF(AND($K414="Y",$G414&lt;&gt;"UNYIL",$F414&lt;DATABASE!$O$8),"2x D11",IF(AND($K414="Y",$G414&lt;&gt;"UNYIL",$F414&gt;=DATABASE!$O$8),"3x D11",""))</f>
        <v/>
      </c>
      <c r="F414" s="9" t="str">
        <f>IF('DATA ACCURATE'!N417&lt;&gt;"",'DATA ACCURATE'!N417,"")</f>
        <v/>
      </c>
      <c r="G414" t="str">
        <f>IF(F414="","",IF(F414&lt;=DATABASE!$I$8,"UNYIL",IF(F414&lt;=DATABASE!$J$8,"KECIL",IF(F414&lt;DATABASE!$K$8,"TANGGUNG",IF(F414&gt;=DATABASE!$K$8,"BESAR","")))))</f>
        <v/>
      </c>
      <c r="H414" s="16" t="str">
        <f>IF('DATA ACCURATE'!J417&lt;&gt;"",'DATA ACCURATE'!J417,"")</f>
        <v/>
      </c>
      <c r="I414" s="35" t="str">
        <f>IF(B414&lt;&gt;"",IFERROR(VLOOKUP(B414,'DATA TIMBANGAN'!G:M,7,FALSE),VLOOKUP(B414,'DATA TIMBANGAN'!G:M,7)),"")</f>
        <v/>
      </c>
      <c r="J414" s="25" t="str">
        <f>IF(H414&lt;&gt;"",IFERROR(INDEX(DATABASE!$Z$19:$Z$38,MATCH(DATEVALUE(H414),DATABASE!$AA$19:$AA$38,0)),INDEX(DATABASE!$Z$12:$Z$18,MATCH(WEEKDAY(H414,2),DATABASE!$AA$12:$AA$18,0))),"")</f>
        <v/>
      </c>
      <c r="K414" s="25" t="str">
        <f>IF('DATA ACCURATE'!V417&lt;&gt;"",'DATA ACCURATE'!V417,"")</f>
        <v/>
      </c>
      <c r="L414" s="80" t="str">
        <f>IF($H414="","",IF(OR($J414="LIBUR",AND($L413="LIBUR",$O413=$O414)),"LIBUR",IF(AND(OR($L413="LUAR JAM KERJA 1",$L413="LUAR JAM KERJA 2"),OR(OR(AND($H413=$H414,AND(OR($I414&gt;DATABASE!$J$3,$I414&lt;DATABASE!$J$6),((DATEVALUE($H414)+$I414)-(DATEVALUE($H413)+$I413))&lt;DATABASE!$J$6)),AND($H413=$H414,$O413=$O414,OR($I414&gt;DATABASE!$J$6,$I414&lt;DATABASE!$J$3))),AND(($H414-$H413)=1,OR($I414&lt;DATABASE!$I$6,((DATEVALUE($H414)+$I414)-(DATEVALUE($H413)+$I413))&lt;DATABASE!$J$6))),$A414=$A413),"LUAR JAM KERJA 2",IF(AND(OR(WEEKDAY($H414,2)=1,WEEKDAY($H414,2)=2,WEEKDAY($H414,2)=3,WEEKDAY($H414,2)=4,WEEKDAY($H414,2)=5),$I414&lt;=DATABASE!$J$3,$I414&gt;=DATABASE!$I$3),"JAM KERJA",IF(AND(WEEKDAY($H414,2)=6,$I414&lt;=DATABASE!$J$4,$I414&gt;=DATABASE!$I$4),"JAM KERJA","LUAR JAM KERJA 1")))))</f>
        <v/>
      </c>
      <c r="M414" s="33" t="str">
        <f>IF('DATA ACCURATE'!T417&lt;&gt;"",IF('DATA ACCURATE'!T417&gt;100,'DATA ACCURATE'!T417/10,'DATA ACCURATE'!T417),"")</f>
        <v/>
      </c>
      <c r="N414" t="str">
        <f>IF(M414="","",IF(M414&lt;=DATABASE!$I$9,"LOKAL",IF(M414&lt;DATABASE!$J$9,"LUAR KOTA 1",IF($M414&gt;=DATABASE!$J$9,"LUAR KOTA 2",""))))</f>
        <v/>
      </c>
      <c r="O414" s="38" t="str">
        <f>IF('DATA ACCURATE'!L417&lt;&gt;"",'DATA ACCURATE'!L417,"")</f>
        <v/>
      </c>
      <c r="Q414" s="38">
        <f t="shared" si="42"/>
        <v>0</v>
      </c>
      <c r="R414" s="38">
        <f t="shared" si="42"/>
        <v>0</v>
      </c>
      <c r="S414" s="38">
        <f t="shared" si="42"/>
        <v>0</v>
      </c>
      <c r="T414" s="38">
        <f t="shared" si="42"/>
        <v>0</v>
      </c>
      <c r="U414" s="38">
        <f t="shared" si="43"/>
        <v>0</v>
      </c>
      <c r="V414" s="38">
        <f t="shared" si="43"/>
        <v>0</v>
      </c>
      <c r="W414" s="38">
        <f t="shared" si="43"/>
        <v>0</v>
      </c>
      <c r="X414" s="38">
        <f t="shared" si="44"/>
        <v>0</v>
      </c>
      <c r="Y414" s="38">
        <f t="shared" si="44"/>
        <v>0</v>
      </c>
      <c r="Z414" s="38">
        <f t="shared" si="44"/>
        <v>0</v>
      </c>
      <c r="AA414" s="38">
        <f t="shared" si="44"/>
        <v>0</v>
      </c>
      <c r="AB414" s="38">
        <f t="shared" si="45"/>
        <v>0</v>
      </c>
      <c r="AC414" s="38">
        <f t="shared" si="46"/>
        <v>0</v>
      </c>
      <c r="AD414" s="38" t="str">
        <f t="shared" si="47"/>
        <v>000000000000</v>
      </c>
    </row>
    <row r="415" spans="1:30">
      <c r="A415" s="9" t="str">
        <f>IF('DATA ACCURATE'!A418&lt;&gt;"",'DATA ACCURATE'!A418,"")</f>
        <v/>
      </c>
      <c r="B415" s="9" t="str">
        <f>IF('DATA ACCURATE'!D418&lt;&gt;"",'DATA ACCURATE'!D418,"")</f>
        <v/>
      </c>
      <c r="C415" s="38" t="str">
        <f>IF($AD415="000000000000","",INDEX(DATABASE!$W$12:$W$71,MATCH($AD415,DATABASE!$V$12:$V$71,0)))</f>
        <v/>
      </c>
      <c r="D415" s="34" t="str">
        <f>IF(C415="","",IF(E415="",INDEX(DATABASE!$AF$13:$AF$62,MATCH($C415,DATABASE!$AC$13:$AC$62,0)),IF(E415="2x D11",INDEX(DATABASE!$AF$13:$AF$62,MATCH($C415,DATABASE!$AC$13:$AC$62,0))+2*DATABASE!$AF$62,IF(E415="3x D11",INDEX(DATABASE!$AF$13:$AF$62,MATCH($C415,DATABASE!$AC$13:$AC$62,0))+3*DATABASE!$AF$62,""))))</f>
        <v/>
      </c>
      <c r="E415" s="38" t="str">
        <f>IF(AND($K415="Y",$G415&lt;&gt;"UNYIL",$F415&lt;DATABASE!$O$8),"2x D11",IF(AND($K415="Y",$G415&lt;&gt;"UNYIL",$F415&gt;=DATABASE!$O$8),"3x D11",""))</f>
        <v/>
      </c>
      <c r="F415" s="9" t="str">
        <f>IF('DATA ACCURATE'!N418&lt;&gt;"",'DATA ACCURATE'!N418,"")</f>
        <v/>
      </c>
      <c r="G415" t="str">
        <f>IF(F415="","",IF(F415&lt;=DATABASE!$I$8,"UNYIL",IF(F415&lt;=DATABASE!$J$8,"KECIL",IF(F415&lt;DATABASE!$K$8,"TANGGUNG",IF(F415&gt;=DATABASE!$K$8,"BESAR","")))))</f>
        <v/>
      </c>
      <c r="H415" s="16" t="str">
        <f>IF('DATA ACCURATE'!J418&lt;&gt;"",'DATA ACCURATE'!J418,"")</f>
        <v/>
      </c>
      <c r="I415" s="35" t="str">
        <f>IF(B415&lt;&gt;"",IFERROR(VLOOKUP(B415,'DATA TIMBANGAN'!G:M,7,FALSE),VLOOKUP(B415,'DATA TIMBANGAN'!G:M,7)),"")</f>
        <v/>
      </c>
      <c r="J415" s="25" t="str">
        <f>IF(H415&lt;&gt;"",IFERROR(INDEX(DATABASE!$Z$19:$Z$38,MATCH(DATEVALUE(H415),DATABASE!$AA$19:$AA$38,0)),INDEX(DATABASE!$Z$12:$Z$18,MATCH(WEEKDAY(H415,2),DATABASE!$AA$12:$AA$18,0))),"")</f>
        <v/>
      </c>
      <c r="K415" s="25" t="str">
        <f>IF('DATA ACCURATE'!V418&lt;&gt;"",'DATA ACCURATE'!V418,"")</f>
        <v/>
      </c>
      <c r="L415" s="80" t="str">
        <f>IF($H415="","",IF(OR($J415="LIBUR",AND($L414="LIBUR",$O414=$O415)),"LIBUR",IF(AND(OR($L414="LUAR JAM KERJA 1",$L414="LUAR JAM KERJA 2"),OR(OR(AND($H414=$H415,AND(OR($I415&gt;DATABASE!$J$3,$I415&lt;DATABASE!$J$6),((DATEVALUE($H415)+$I415)-(DATEVALUE($H414)+$I414))&lt;DATABASE!$J$6)),AND($H414=$H415,$O414=$O415,OR($I415&gt;DATABASE!$J$6,$I415&lt;DATABASE!$J$3))),AND(($H415-$H414)=1,OR($I415&lt;DATABASE!$I$6,((DATEVALUE($H415)+$I415)-(DATEVALUE($H414)+$I414))&lt;DATABASE!$J$6))),$A415=$A414),"LUAR JAM KERJA 2",IF(AND(OR(WEEKDAY($H415,2)=1,WEEKDAY($H415,2)=2,WEEKDAY($H415,2)=3,WEEKDAY($H415,2)=4,WEEKDAY($H415,2)=5),$I415&lt;=DATABASE!$J$3,$I415&gt;=DATABASE!$I$3),"JAM KERJA",IF(AND(WEEKDAY($H415,2)=6,$I415&lt;=DATABASE!$J$4,$I415&gt;=DATABASE!$I$4),"JAM KERJA","LUAR JAM KERJA 1")))))</f>
        <v/>
      </c>
      <c r="M415" s="33" t="str">
        <f>IF('DATA ACCURATE'!T418&lt;&gt;"",IF('DATA ACCURATE'!T418&gt;100,'DATA ACCURATE'!T418/10,'DATA ACCURATE'!T418),"")</f>
        <v/>
      </c>
      <c r="N415" t="str">
        <f>IF(M415="","",IF(M415&lt;=DATABASE!$I$9,"LOKAL",IF(M415&lt;DATABASE!$J$9,"LUAR KOTA 1",IF($M415&gt;=DATABASE!$J$9,"LUAR KOTA 2",""))))</f>
        <v/>
      </c>
      <c r="O415" s="38" t="str">
        <f>IF('DATA ACCURATE'!L418&lt;&gt;"",'DATA ACCURATE'!L418,"")</f>
        <v/>
      </c>
      <c r="Q415" s="38">
        <f t="shared" si="42"/>
        <v>0</v>
      </c>
      <c r="R415" s="38">
        <f t="shared" si="42"/>
        <v>0</v>
      </c>
      <c r="S415" s="38">
        <f t="shared" si="42"/>
        <v>0</v>
      </c>
      <c r="T415" s="38">
        <f t="shared" si="42"/>
        <v>0</v>
      </c>
      <c r="U415" s="38">
        <f t="shared" si="43"/>
        <v>0</v>
      </c>
      <c r="V415" s="38">
        <f t="shared" si="43"/>
        <v>0</v>
      </c>
      <c r="W415" s="38">
        <f t="shared" si="43"/>
        <v>0</v>
      </c>
      <c r="X415" s="38">
        <f t="shared" si="44"/>
        <v>0</v>
      </c>
      <c r="Y415" s="38">
        <f t="shared" si="44"/>
        <v>0</v>
      </c>
      <c r="Z415" s="38">
        <f t="shared" si="44"/>
        <v>0</v>
      </c>
      <c r="AA415" s="38">
        <f t="shared" si="44"/>
        <v>0</v>
      </c>
      <c r="AB415" s="38">
        <f t="shared" si="45"/>
        <v>0</v>
      </c>
      <c r="AC415" s="38">
        <f t="shared" si="46"/>
        <v>0</v>
      </c>
      <c r="AD415" s="38" t="str">
        <f t="shared" si="47"/>
        <v>000000000000</v>
      </c>
    </row>
    <row r="416" spans="1:30">
      <c r="A416" s="9" t="str">
        <f>IF('DATA ACCURATE'!A419&lt;&gt;"",'DATA ACCURATE'!A419,"")</f>
        <v/>
      </c>
      <c r="B416" s="9" t="str">
        <f>IF('DATA ACCURATE'!D419&lt;&gt;"",'DATA ACCURATE'!D419,"")</f>
        <v/>
      </c>
      <c r="C416" s="38" t="str">
        <f>IF($AD416="000000000000","",INDEX(DATABASE!$W$12:$W$71,MATCH($AD416,DATABASE!$V$12:$V$71,0)))</f>
        <v/>
      </c>
      <c r="D416" s="34" t="str">
        <f>IF(C416="","",IF(E416="",INDEX(DATABASE!$AF$13:$AF$62,MATCH($C416,DATABASE!$AC$13:$AC$62,0)),IF(E416="2x D11",INDEX(DATABASE!$AF$13:$AF$62,MATCH($C416,DATABASE!$AC$13:$AC$62,0))+2*DATABASE!$AF$62,IF(E416="3x D11",INDEX(DATABASE!$AF$13:$AF$62,MATCH($C416,DATABASE!$AC$13:$AC$62,0))+3*DATABASE!$AF$62,""))))</f>
        <v/>
      </c>
      <c r="E416" s="38" t="str">
        <f>IF(AND($K416="Y",$G416&lt;&gt;"UNYIL",$F416&lt;DATABASE!$O$8),"2x D11",IF(AND($K416="Y",$G416&lt;&gt;"UNYIL",$F416&gt;=DATABASE!$O$8),"3x D11",""))</f>
        <v/>
      </c>
      <c r="F416" s="9" t="str">
        <f>IF('DATA ACCURATE'!N419&lt;&gt;"",'DATA ACCURATE'!N419,"")</f>
        <v/>
      </c>
      <c r="G416" t="str">
        <f>IF(F416="","",IF(F416&lt;=DATABASE!$I$8,"UNYIL",IF(F416&lt;=DATABASE!$J$8,"KECIL",IF(F416&lt;DATABASE!$K$8,"TANGGUNG",IF(F416&gt;=DATABASE!$K$8,"BESAR","")))))</f>
        <v/>
      </c>
      <c r="H416" s="16" t="str">
        <f>IF('DATA ACCURATE'!J419&lt;&gt;"",'DATA ACCURATE'!J419,"")</f>
        <v/>
      </c>
      <c r="I416" s="35" t="str">
        <f>IF(B416&lt;&gt;"",IFERROR(VLOOKUP(B416,'DATA TIMBANGAN'!G:M,7,FALSE),VLOOKUP(B416,'DATA TIMBANGAN'!G:M,7)),"")</f>
        <v/>
      </c>
      <c r="J416" s="25" t="str">
        <f>IF(H416&lt;&gt;"",IFERROR(INDEX(DATABASE!$Z$19:$Z$38,MATCH(DATEVALUE(H416),DATABASE!$AA$19:$AA$38,0)),INDEX(DATABASE!$Z$12:$Z$18,MATCH(WEEKDAY(H416,2),DATABASE!$AA$12:$AA$18,0))),"")</f>
        <v/>
      </c>
      <c r="K416" s="25" t="str">
        <f>IF('DATA ACCURATE'!V419&lt;&gt;"",'DATA ACCURATE'!V419,"")</f>
        <v/>
      </c>
      <c r="L416" s="80" t="str">
        <f>IF($H416="","",IF(OR($J416="LIBUR",AND($L415="LIBUR",$O415=$O416)),"LIBUR",IF(AND(OR($L415="LUAR JAM KERJA 1",$L415="LUAR JAM KERJA 2"),OR(OR(AND($H415=$H416,AND(OR($I416&gt;DATABASE!$J$3,$I416&lt;DATABASE!$J$6),((DATEVALUE($H416)+$I416)-(DATEVALUE($H415)+$I415))&lt;DATABASE!$J$6)),AND($H415=$H416,$O415=$O416,OR($I416&gt;DATABASE!$J$6,$I416&lt;DATABASE!$J$3))),AND(($H416-$H415)=1,OR($I416&lt;DATABASE!$I$6,((DATEVALUE($H416)+$I416)-(DATEVALUE($H415)+$I415))&lt;DATABASE!$J$6))),$A416=$A415),"LUAR JAM KERJA 2",IF(AND(OR(WEEKDAY($H416,2)=1,WEEKDAY($H416,2)=2,WEEKDAY($H416,2)=3,WEEKDAY($H416,2)=4,WEEKDAY($H416,2)=5),$I416&lt;=DATABASE!$J$3,$I416&gt;=DATABASE!$I$3),"JAM KERJA",IF(AND(WEEKDAY($H416,2)=6,$I416&lt;=DATABASE!$J$4,$I416&gt;=DATABASE!$I$4),"JAM KERJA","LUAR JAM KERJA 1")))))</f>
        <v/>
      </c>
      <c r="M416" s="33" t="str">
        <f>IF('DATA ACCURATE'!T419&lt;&gt;"",IF('DATA ACCURATE'!T419&gt;100,'DATA ACCURATE'!T419/10,'DATA ACCURATE'!T419),"")</f>
        <v/>
      </c>
      <c r="N416" t="str">
        <f>IF(M416="","",IF(M416&lt;=DATABASE!$I$9,"LOKAL",IF(M416&lt;DATABASE!$J$9,"LUAR KOTA 1",IF($M416&gt;=DATABASE!$J$9,"LUAR KOTA 2",""))))</f>
        <v/>
      </c>
      <c r="O416" s="38" t="str">
        <f>IF('DATA ACCURATE'!L419&lt;&gt;"",'DATA ACCURATE'!L419,"")</f>
        <v/>
      </c>
      <c r="Q416" s="38">
        <f t="shared" si="42"/>
        <v>0</v>
      </c>
      <c r="R416" s="38">
        <f t="shared" si="42"/>
        <v>0</v>
      </c>
      <c r="S416" s="38">
        <f t="shared" si="42"/>
        <v>0</v>
      </c>
      <c r="T416" s="38">
        <f t="shared" si="42"/>
        <v>0</v>
      </c>
      <c r="U416" s="38">
        <f t="shared" si="43"/>
        <v>0</v>
      </c>
      <c r="V416" s="38">
        <f t="shared" si="43"/>
        <v>0</v>
      </c>
      <c r="W416" s="38">
        <f t="shared" si="43"/>
        <v>0</v>
      </c>
      <c r="X416" s="38">
        <f t="shared" si="44"/>
        <v>0</v>
      </c>
      <c r="Y416" s="38">
        <f t="shared" si="44"/>
        <v>0</v>
      </c>
      <c r="Z416" s="38">
        <f t="shared" si="44"/>
        <v>0</v>
      </c>
      <c r="AA416" s="38">
        <f t="shared" si="44"/>
        <v>0</v>
      </c>
      <c r="AB416" s="38">
        <f t="shared" si="45"/>
        <v>0</v>
      </c>
      <c r="AC416" s="38">
        <f t="shared" si="46"/>
        <v>0</v>
      </c>
      <c r="AD416" s="38" t="str">
        <f t="shared" si="47"/>
        <v>000000000000</v>
      </c>
    </row>
    <row r="417" spans="1:30">
      <c r="A417" s="9" t="str">
        <f>IF('DATA ACCURATE'!A420&lt;&gt;"",'DATA ACCURATE'!A420,"")</f>
        <v/>
      </c>
      <c r="B417" s="9" t="str">
        <f>IF('DATA ACCURATE'!D420&lt;&gt;"",'DATA ACCURATE'!D420,"")</f>
        <v/>
      </c>
      <c r="C417" s="38" t="str">
        <f>IF($AD417="000000000000","",INDEX(DATABASE!$W$12:$W$71,MATCH($AD417,DATABASE!$V$12:$V$71,0)))</f>
        <v/>
      </c>
      <c r="D417" s="34" t="str">
        <f>IF(C417="","",IF(E417="",INDEX(DATABASE!$AF$13:$AF$62,MATCH($C417,DATABASE!$AC$13:$AC$62,0)),IF(E417="2x D11",INDEX(DATABASE!$AF$13:$AF$62,MATCH($C417,DATABASE!$AC$13:$AC$62,0))+2*DATABASE!$AF$62,IF(E417="3x D11",INDEX(DATABASE!$AF$13:$AF$62,MATCH($C417,DATABASE!$AC$13:$AC$62,0))+3*DATABASE!$AF$62,""))))</f>
        <v/>
      </c>
      <c r="E417" s="38" t="str">
        <f>IF(AND($K417="Y",$G417&lt;&gt;"UNYIL",$F417&lt;DATABASE!$O$8),"2x D11",IF(AND($K417="Y",$G417&lt;&gt;"UNYIL",$F417&gt;=DATABASE!$O$8),"3x D11",""))</f>
        <v/>
      </c>
      <c r="F417" s="9" t="str">
        <f>IF('DATA ACCURATE'!N420&lt;&gt;"",'DATA ACCURATE'!N420,"")</f>
        <v/>
      </c>
      <c r="G417" t="str">
        <f>IF(F417="","",IF(F417&lt;=DATABASE!$I$8,"UNYIL",IF(F417&lt;=DATABASE!$J$8,"KECIL",IF(F417&lt;DATABASE!$K$8,"TANGGUNG",IF(F417&gt;=DATABASE!$K$8,"BESAR","")))))</f>
        <v/>
      </c>
      <c r="H417" s="16" t="str">
        <f>IF('DATA ACCURATE'!J420&lt;&gt;"",'DATA ACCURATE'!J420,"")</f>
        <v/>
      </c>
      <c r="I417" s="35" t="str">
        <f>IF(B417&lt;&gt;"",IFERROR(VLOOKUP(B417,'DATA TIMBANGAN'!G:M,7,FALSE),VLOOKUP(B417,'DATA TIMBANGAN'!G:M,7)),"")</f>
        <v/>
      </c>
      <c r="J417" s="25" t="str">
        <f>IF(H417&lt;&gt;"",IFERROR(INDEX(DATABASE!$Z$19:$Z$38,MATCH(DATEVALUE(H417),DATABASE!$AA$19:$AA$38,0)),INDEX(DATABASE!$Z$12:$Z$18,MATCH(WEEKDAY(H417,2),DATABASE!$AA$12:$AA$18,0))),"")</f>
        <v/>
      </c>
      <c r="K417" s="25" t="str">
        <f>IF('DATA ACCURATE'!V420&lt;&gt;"",'DATA ACCURATE'!V420,"")</f>
        <v/>
      </c>
      <c r="L417" s="80" t="str">
        <f>IF($H417="","",IF(OR($J417="LIBUR",AND($L416="LIBUR",$O416=$O417)),"LIBUR",IF(AND(OR($L416="LUAR JAM KERJA 1",$L416="LUAR JAM KERJA 2"),OR(OR(AND($H416=$H417,AND(OR($I417&gt;DATABASE!$J$3,$I417&lt;DATABASE!$J$6),((DATEVALUE($H417)+$I417)-(DATEVALUE($H416)+$I416))&lt;DATABASE!$J$6)),AND($H416=$H417,$O416=$O417,OR($I417&gt;DATABASE!$J$6,$I417&lt;DATABASE!$J$3))),AND(($H417-$H416)=1,OR($I417&lt;DATABASE!$I$6,((DATEVALUE($H417)+$I417)-(DATEVALUE($H416)+$I416))&lt;DATABASE!$J$6))),$A417=$A416),"LUAR JAM KERJA 2",IF(AND(OR(WEEKDAY($H417,2)=1,WEEKDAY($H417,2)=2,WEEKDAY($H417,2)=3,WEEKDAY($H417,2)=4,WEEKDAY($H417,2)=5),$I417&lt;=DATABASE!$J$3,$I417&gt;=DATABASE!$I$3),"JAM KERJA",IF(AND(WEEKDAY($H417,2)=6,$I417&lt;=DATABASE!$J$4,$I417&gt;=DATABASE!$I$4),"JAM KERJA","LUAR JAM KERJA 1")))))</f>
        <v/>
      </c>
      <c r="M417" s="33" t="str">
        <f>IF('DATA ACCURATE'!T420&lt;&gt;"",IF('DATA ACCURATE'!T420&gt;100,'DATA ACCURATE'!T420/10,'DATA ACCURATE'!T420),"")</f>
        <v/>
      </c>
      <c r="N417" t="str">
        <f>IF(M417="","",IF(M417&lt;=DATABASE!$I$9,"LOKAL",IF(M417&lt;DATABASE!$J$9,"LUAR KOTA 1",IF($M417&gt;=DATABASE!$J$9,"LUAR KOTA 2",""))))</f>
        <v/>
      </c>
      <c r="O417" s="38" t="str">
        <f>IF('DATA ACCURATE'!L420&lt;&gt;"",'DATA ACCURATE'!L420,"")</f>
        <v/>
      </c>
      <c r="Q417" s="38">
        <f t="shared" si="42"/>
        <v>0</v>
      </c>
      <c r="R417" s="38">
        <f t="shared" si="42"/>
        <v>0</v>
      </c>
      <c r="S417" s="38">
        <f t="shared" si="42"/>
        <v>0</v>
      </c>
      <c r="T417" s="38">
        <f t="shared" si="42"/>
        <v>0</v>
      </c>
      <c r="U417" s="38">
        <f t="shared" si="43"/>
        <v>0</v>
      </c>
      <c r="V417" s="38">
        <f t="shared" si="43"/>
        <v>0</v>
      </c>
      <c r="W417" s="38">
        <f t="shared" si="43"/>
        <v>0</v>
      </c>
      <c r="X417" s="38">
        <f t="shared" si="44"/>
        <v>0</v>
      </c>
      <c r="Y417" s="38">
        <f t="shared" si="44"/>
        <v>0</v>
      </c>
      <c r="Z417" s="38">
        <f t="shared" si="44"/>
        <v>0</v>
      </c>
      <c r="AA417" s="38">
        <f t="shared" si="44"/>
        <v>0</v>
      </c>
      <c r="AB417" s="38">
        <f t="shared" si="45"/>
        <v>0</v>
      </c>
      <c r="AC417" s="38">
        <f t="shared" si="46"/>
        <v>0</v>
      </c>
      <c r="AD417" s="38" t="str">
        <f t="shared" si="47"/>
        <v>000000000000</v>
      </c>
    </row>
    <row r="418" spans="1:30">
      <c r="A418" s="9" t="str">
        <f>IF('DATA ACCURATE'!A421&lt;&gt;"",'DATA ACCURATE'!A421,"")</f>
        <v/>
      </c>
      <c r="B418" s="9" t="str">
        <f>IF('DATA ACCURATE'!D421&lt;&gt;"",'DATA ACCURATE'!D421,"")</f>
        <v/>
      </c>
      <c r="C418" s="38" t="str">
        <f>IF($AD418="000000000000","",INDEX(DATABASE!$W$12:$W$71,MATCH($AD418,DATABASE!$V$12:$V$71,0)))</f>
        <v/>
      </c>
      <c r="D418" s="34" t="str">
        <f>IF(C418="","",IF(E418="",INDEX(DATABASE!$AF$13:$AF$62,MATCH($C418,DATABASE!$AC$13:$AC$62,0)),IF(E418="2x D11",INDEX(DATABASE!$AF$13:$AF$62,MATCH($C418,DATABASE!$AC$13:$AC$62,0))+2*DATABASE!$AF$62,IF(E418="3x D11",INDEX(DATABASE!$AF$13:$AF$62,MATCH($C418,DATABASE!$AC$13:$AC$62,0))+3*DATABASE!$AF$62,""))))</f>
        <v/>
      </c>
      <c r="E418" s="38" t="str">
        <f>IF(AND($K418="Y",$G418&lt;&gt;"UNYIL",$F418&lt;DATABASE!$O$8),"2x D11",IF(AND($K418="Y",$G418&lt;&gt;"UNYIL",$F418&gt;=DATABASE!$O$8),"3x D11",""))</f>
        <v/>
      </c>
      <c r="F418" s="9" t="str">
        <f>IF('DATA ACCURATE'!N421&lt;&gt;"",'DATA ACCURATE'!N421,"")</f>
        <v/>
      </c>
      <c r="G418" t="str">
        <f>IF(F418="","",IF(F418&lt;=DATABASE!$I$8,"UNYIL",IF(F418&lt;=DATABASE!$J$8,"KECIL",IF(F418&lt;DATABASE!$K$8,"TANGGUNG",IF(F418&gt;=DATABASE!$K$8,"BESAR","")))))</f>
        <v/>
      </c>
      <c r="H418" s="16" t="str">
        <f>IF('DATA ACCURATE'!J421&lt;&gt;"",'DATA ACCURATE'!J421,"")</f>
        <v/>
      </c>
      <c r="I418" s="35" t="str">
        <f>IF(B418&lt;&gt;"",IFERROR(VLOOKUP(B418,'DATA TIMBANGAN'!G:M,7,FALSE),VLOOKUP(B418,'DATA TIMBANGAN'!G:M,7)),"")</f>
        <v/>
      </c>
      <c r="J418" s="25" t="str">
        <f>IF(H418&lt;&gt;"",IFERROR(INDEX(DATABASE!$Z$19:$Z$38,MATCH(DATEVALUE(H418),DATABASE!$AA$19:$AA$38,0)),INDEX(DATABASE!$Z$12:$Z$18,MATCH(WEEKDAY(H418,2),DATABASE!$AA$12:$AA$18,0))),"")</f>
        <v/>
      </c>
      <c r="K418" s="25" t="str">
        <f>IF('DATA ACCURATE'!V421&lt;&gt;"",'DATA ACCURATE'!V421,"")</f>
        <v/>
      </c>
      <c r="L418" s="80" t="str">
        <f>IF($H418="","",IF(OR($J418="LIBUR",AND($L417="LIBUR",$O417=$O418)),"LIBUR",IF(AND(OR($L417="LUAR JAM KERJA 1",$L417="LUAR JAM KERJA 2"),OR(OR(AND($H417=$H418,AND(OR($I418&gt;DATABASE!$J$3,$I418&lt;DATABASE!$J$6),((DATEVALUE($H418)+$I418)-(DATEVALUE($H417)+$I417))&lt;DATABASE!$J$6)),AND($H417=$H418,$O417=$O418,OR($I418&gt;DATABASE!$J$6,$I418&lt;DATABASE!$J$3))),AND(($H418-$H417)=1,OR($I418&lt;DATABASE!$I$6,((DATEVALUE($H418)+$I418)-(DATEVALUE($H417)+$I417))&lt;DATABASE!$J$6))),$A418=$A417),"LUAR JAM KERJA 2",IF(AND(OR(WEEKDAY($H418,2)=1,WEEKDAY($H418,2)=2,WEEKDAY($H418,2)=3,WEEKDAY($H418,2)=4,WEEKDAY($H418,2)=5),$I418&lt;=DATABASE!$J$3,$I418&gt;=DATABASE!$I$3),"JAM KERJA",IF(AND(WEEKDAY($H418,2)=6,$I418&lt;=DATABASE!$J$4,$I418&gt;=DATABASE!$I$4),"JAM KERJA","LUAR JAM KERJA 1")))))</f>
        <v/>
      </c>
      <c r="M418" s="33" t="str">
        <f>IF('DATA ACCURATE'!T421&lt;&gt;"",IF('DATA ACCURATE'!T421&gt;100,'DATA ACCURATE'!T421/10,'DATA ACCURATE'!T421),"")</f>
        <v/>
      </c>
      <c r="N418" t="str">
        <f>IF(M418="","",IF(M418&lt;=DATABASE!$I$9,"LOKAL",IF(M418&lt;DATABASE!$J$9,"LUAR KOTA 1",IF($M418&gt;=DATABASE!$J$9,"LUAR KOTA 2",""))))</f>
        <v/>
      </c>
      <c r="O418" s="38" t="str">
        <f>IF('DATA ACCURATE'!L421&lt;&gt;"",'DATA ACCURATE'!L421,"")</f>
        <v/>
      </c>
      <c r="Q418" s="38">
        <f t="shared" si="42"/>
        <v>0</v>
      </c>
      <c r="R418" s="38">
        <f t="shared" si="42"/>
        <v>0</v>
      </c>
      <c r="S418" s="38">
        <f t="shared" si="42"/>
        <v>0</v>
      </c>
      <c r="T418" s="38">
        <f t="shared" si="42"/>
        <v>0</v>
      </c>
      <c r="U418" s="38">
        <f t="shared" si="43"/>
        <v>0</v>
      </c>
      <c r="V418" s="38">
        <f t="shared" si="43"/>
        <v>0</v>
      </c>
      <c r="W418" s="38">
        <f t="shared" si="43"/>
        <v>0</v>
      </c>
      <c r="X418" s="38">
        <f t="shared" si="44"/>
        <v>0</v>
      </c>
      <c r="Y418" s="38">
        <f t="shared" si="44"/>
        <v>0</v>
      </c>
      <c r="Z418" s="38">
        <f t="shared" si="44"/>
        <v>0</v>
      </c>
      <c r="AA418" s="38">
        <f t="shared" si="44"/>
        <v>0</v>
      </c>
      <c r="AB418" s="38">
        <f t="shared" si="45"/>
        <v>0</v>
      </c>
      <c r="AC418" s="38">
        <f t="shared" si="46"/>
        <v>0</v>
      </c>
      <c r="AD418" s="38" t="str">
        <f t="shared" si="47"/>
        <v>000000000000</v>
      </c>
    </row>
    <row r="419" spans="1:30">
      <c r="A419" s="9" t="str">
        <f>IF('DATA ACCURATE'!A422&lt;&gt;"",'DATA ACCURATE'!A422,"")</f>
        <v/>
      </c>
      <c r="B419" s="9" t="str">
        <f>IF('DATA ACCURATE'!D422&lt;&gt;"",'DATA ACCURATE'!D422,"")</f>
        <v/>
      </c>
      <c r="C419" s="38" t="str">
        <f>IF($AD419="000000000000","",INDEX(DATABASE!$W$12:$W$71,MATCH($AD419,DATABASE!$V$12:$V$71,0)))</f>
        <v/>
      </c>
      <c r="D419" s="34" t="str">
        <f>IF(C419="","",IF(E419="",INDEX(DATABASE!$AF$13:$AF$62,MATCH($C419,DATABASE!$AC$13:$AC$62,0)),IF(E419="2x D11",INDEX(DATABASE!$AF$13:$AF$62,MATCH($C419,DATABASE!$AC$13:$AC$62,0))+2*DATABASE!$AF$62,IF(E419="3x D11",INDEX(DATABASE!$AF$13:$AF$62,MATCH($C419,DATABASE!$AC$13:$AC$62,0))+3*DATABASE!$AF$62,""))))</f>
        <v/>
      </c>
      <c r="E419" s="38" t="str">
        <f>IF(AND($K419="Y",$G419&lt;&gt;"UNYIL",$F419&lt;DATABASE!$O$8),"2x D11",IF(AND($K419="Y",$G419&lt;&gt;"UNYIL",$F419&gt;=DATABASE!$O$8),"3x D11",""))</f>
        <v/>
      </c>
      <c r="F419" s="9" t="str">
        <f>IF('DATA ACCURATE'!N422&lt;&gt;"",'DATA ACCURATE'!N422,"")</f>
        <v/>
      </c>
      <c r="G419" t="str">
        <f>IF(F419="","",IF(F419&lt;=DATABASE!$I$8,"UNYIL",IF(F419&lt;=DATABASE!$J$8,"KECIL",IF(F419&lt;DATABASE!$K$8,"TANGGUNG",IF(F419&gt;=DATABASE!$K$8,"BESAR","")))))</f>
        <v/>
      </c>
      <c r="H419" s="16" t="str">
        <f>IF('DATA ACCURATE'!J422&lt;&gt;"",'DATA ACCURATE'!J422,"")</f>
        <v/>
      </c>
      <c r="I419" s="35" t="str">
        <f>IF(B419&lt;&gt;"",IFERROR(VLOOKUP(B419,'DATA TIMBANGAN'!G:M,7,FALSE),VLOOKUP(B419,'DATA TIMBANGAN'!G:M,7)),"")</f>
        <v/>
      </c>
      <c r="J419" s="25" t="str">
        <f>IF(H419&lt;&gt;"",IFERROR(INDEX(DATABASE!$Z$19:$Z$38,MATCH(DATEVALUE(H419),DATABASE!$AA$19:$AA$38,0)),INDEX(DATABASE!$Z$12:$Z$18,MATCH(WEEKDAY(H419,2),DATABASE!$AA$12:$AA$18,0))),"")</f>
        <v/>
      </c>
      <c r="K419" s="25" t="str">
        <f>IF('DATA ACCURATE'!V422&lt;&gt;"",'DATA ACCURATE'!V422,"")</f>
        <v/>
      </c>
      <c r="L419" s="80" t="str">
        <f>IF($H419="","",IF(OR($J419="LIBUR",AND($L418="LIBUR",$O418=$O419)),"LIBUR",IF(AND(OR($L418="LUAR JAM KERJA 1",$L418="LUAR JAM KERJA 2"),OR(OR(AND($H418=$H419,AND(OR($I419&gt;DATABASE!$J$3,$I419&lt;DATABASE!$J$6),((DATEVALUE($H419)+$I419)-(DATEVALUE($H418)+$I418))&lt;DATABASE!$J$6)),AND($H418=$H419,$O418=$O419,OR($I419&gt;DATABASE!$J$6,$I419&lt;DATABASE!$J$3))),AND(($H419-$H418)=1,OR($I419&lt;DATABASE!$I$6,((DATEVALUE($H419)+$I419)-(DATEVALUE($H418)+$I418))&lt;DATABASE!$J$6))),$A419=$A418),"LUAR JAM KERJA 2",IF(AND(OR(WEEKDAY($H419,2)=1,WEEKDAY($H419,2)=2,WEEKDAY($H419,2)=3,WEEKDAY($H419,2)=4,WEEKDAY($H419,2)=5),$I419&lt;=DATABASE!$J$3,$I419&gt;=DATABASE!$I$3),"JAM KERJA",IF(AND(WEEKDAY($H419,2)=6,$I419&lt;=DATABASE!$J$4,$I419&gt;=DATABASE!$I$4),"JAM KERJA","LUAR JAM KERJA 1")))))</f>
        <v/>
      </c>
      <c r="M419" s="33" t="str">
        <f>IF('DATA ACCURATE'!T422&lt;&gt;"",IF('DATA ACCURATE'!T422&gt;100,'DATA ACCURATE'!T422/10,'DATA ACCURATE'!T422),"")</f>
        <v/>
      </c>
      <c r="N419" t="str">
        <f>IF(M419="","",IF(M419&lt;=DATABASE!$I$9,"LOKAL",IF(M419&lt;DATABASE!$J$9,"LUAR KOTA 1",IF($M419&gt;=DATABASE!$J$9,"LUAR KOTA 2",""))))</f>
        <v/>
      </c>
      <c r="O419" s="38" t="str">
        <f>IF('DATA ACCURATE'!L422&lt;&gt;"",'DATA ACCURATE'!L422,"")</f>
        <v/>
      </c>
      <c r="Q419" s="38">
        <f t="shared" si="42"/>
        <v>0</v>
      </c>
      <c r="R419" s="38">
        <f t="shared" si="42"/>
        <v>0</v>
      </c>
      <c r="S419" s="38">
        <f t="shared" si="42"/>
        <v>0</v>
      </c>
      <c r="T419" s="38">
        <f t="shared" si="42"/>
        <v>0</v>
      </c>
      <c r="U419" s="38">
        <f t="shared" si="43"/>
        <v>0</v>
      </c>
      <c r="V419" s="38">
        <f t="shared" si="43"/>
        <v>0</v>
      </c>
      <c r="W419" s="38">
        <f t="shared" si="43"/>
        <v>0</v>
      </c>
      <c r="X419" s="38">
        <f t="shared" si="44"/>
        <v>0</v>
      </c>
      <c r="Y419" s="38">
        <f t="shared" si="44"/>
        <v>0</v>
      </c>
      <c r="Z419" s="38">
        <f t="shared" si="44"/>
        <v>0</v>
      </c>
      <c r="AA419" s="38">
        <f t="shared" si="44"/>
        <v>0</v>
      </c>
      <c r="AB419" s="38">
        <f t="shared" si="45"/>
        <v>0</v>
      </c>
      <c r="AC419" s="38">
        <f t="shared" si="46"/>
        <v>0</v>
      </c>
      <c r="AD419" s="38" t="str">
        <f t="shared" si="47"/>
        <v>000000000000</v>
      </c>
    </row>
    <row r="420" spans="1:30">
      <c r="A420" s="9" t="str">
        <f>IF('DATA ACCURATE'!A423&lt;&gt;"",'DATA ACCURATE'!A423,"")</f>
        <v/>
      </c>
      <c r="B420" s="9" t="str">
        <f>IF('DATA ACCURATE'!D423&lt;&gt;"",'DATA ACCURATE'!D423,"")</f>
        <v/>
      </c>
      <c r="C420" s="38" t="str">
        <f>IF($AD420="000000000000","",INDEX(DATABASE!$W$12:$W$71,MATCH($AD420,DATABASE!$V$12:$V$71,0)))</f>
        <v/>
      </c>
      <c r="D420" s="34" t="str">
        <f>IF(C420="","",IF(E420="",INDEX(DATABASE!$AF$13:$AF$62,MATCH($C420,DATABASE!$AC$13:$AC$62,0)),IF(E420="2x D11",INDEX(DATABASE!$AF$13:$AF$62,MATCH($C420,DATABASE!$AC$13:$AC$62,0))+2*DATABASE!$AF$62,IF(E420="3x D11",INDEX(DATABASE!$AF$13:$AF$62,MATCH($C420,DATABASE!$AC$13:$AC$62,0))+3*DATABASE!$AF$62,""))))</f>
        <v/>
      </c>
      <c r="E420" s="38" t="str">
        <f>IF(AND($K420="Y",$G420&lt;&gt;"UNYIL",$F420&lt;DATABASE!$O$8),"2x D11",IF(AND($K420="Y",$G420&lt;&gt;"UNYIL",$F420&gt;=DATABASE!$O$8),"3x D11",""))</f>
        <v/>
      </c>
      <c r="F420" s="9" t="str">
        <f>IF('DATA ACCURATE'!N423&lt;&gt;"",'DATA ACCURATE'!N423,"")</f>
        <v/>
      </c>
      <c r="G420" t="str">
        <f>IF(F420="","",IF(F420&lt;=DATABASE!$I$8,"UNYIL",IF(F420&lt;=DATABASE!$J$8,"KECIL",IF(F420&lt;DATABASE!$K$8,"TANGGUNG",IF(F420&gt;=DATABASE!$K$8,"BESAR","")))))</f>
        <v/>
      </c>
      <c r="H420" s="16" t="str">
        <f>IF('DATA ACCURATE'!J423&lt;&gt;"",'DATA ACCURATE'!J423,"")</f>
        <v/>
      </c>
      <c r="I420" s="35" t="str">
        <f>IF(B420&lt;&gt;"",IFERROR(VLOOKUP(B420,'DATA TIMBANGAN'!G:M,7,FALSE),VLOOKUP(B420,'DATA TIMBANGAN'!G:M,7)),"")</f>
        <v/>
      </c>
      <c r="J420" s="25" t="str">
        <f>IF(H420&lt;&gt;"",IFERROR(INDEX(DATABASE!$Z$19:$Z$38,MATCH(DATEVALUE(H420),DATABASE!$AA$19:$AA$38,0)),INDEX(DATABASE!$Z$12:$Z$18,MATCH(WEEKDAY(H420,2),DATABASE!$AA$12:$AA$18,0))),"")</f>
        <v/>
      </c>
      <c r="K420" s="25" t="str">
        <f>IF('DATA ACCURATE'!V423&lt;&gt;"",'DATA ACCURATE'!V423,"")</f>
        <v/>
      </c>
      <c r="L420" s="80" t="str">
        <f>IF($H420="","",IF(OR($J420="LIBUR",AND($L419="LIBUR",$O419=$O420)),"LIBUR",IF(AND(OR($L419="LUAR JAM KERJA 1",$L419="LUAR JAM KERJA 2"),OR(OR(AND($H419=$H420,AND(OR($I420&gt;DATABASE!$J$3,$I420&lt;DATABASE!$J$6),((DATEVALUE($H420)+$I420)-(DATEVALUE($H419)+$I419))&lt;DATABASE!$J$6)),AND($H419=$H420,$O419=$O420,OR($I420&gt;DATABASE!$J$6,$I420&lt;DATABASE!$J$3))),AND(($H420-$H419)=1,OR($I420&lt;DATABASE!$I$6,((DATEVALUE($H420)+$I420)-(DATEVALUE($H419)+$I419))&lt;DATABASE!$J$6))),$A420=$A419),"LUAR JAM KERJA 2",IF(AND(OR(WEEKDAY($H420,2)=1,WEEKDAY($H420,2)=2,WEEKDAY($H420,2)=3,WEEKDAY($H420,2)=4,WEEKDAY($H420,2)=5),$I420&lt;=DATABASE!$J$3,$I420&gt;=DATABASE!$I$3),"JAM KERJA",IF(AND(WEEKDAY($H420,2)=6,$I420&lt;=DATABASE!$J$4,$I420&gt;=DATABASE!$I$4),"JAM KERJA","LUAR JAM KERJA 1")))))</f>
        <v/>
      </c>
      <c r="M420" s="33" t="str">
        <f>IF('DATA ACCURATE'!T423&lt;&gt;"",IF('DATA ACCURATE'!T423&gt;100,'DATA ACCURATE'!T423/10,'DATA ACCURATE'!T423),"")</f>
        <v/>
      </c>
      <c r="N420" t="str">
        <f>IF(M420="","",IF(M420&lt;=DATABASE!$I$9,"LOKAL",IF(M420&lt;DATABASE!$J$9,"LUAR KOTA 1",IF($M420&gt;=DATABASE!$J$9,"LUAR KOTA 2",""))))</f>
        <v/>
      </c>
      <c r="O420" s="38" t="str">
        <f>IF('DATA ACCURATE'!L423&lt;&gt;"",'DATA ACCURATE'!L423,"")</f>
        <v/>
      </c>
      <c r="Q420" s="38">
        <f t="shared" si="42"/>
        <v>0</v>
      </c>
      <c r="R420" s="38">
        <f t="shared" si="42"/>
        <v>0</v>
      </c>
      <c r="S420" s="38">
        <f t="shared" si="42"/>
        <v>0</v>
      </c>
      <c r="T420" s="38">
        <f t="shared" si="42"/>
        <v>0</v>
      </c>
      <c r="U420" s="38">
        <f t="shared" si="43"/>
        <v>0</v>
      </c>
      <c r="V420" s="38">
        <f t="shared" si="43"/>
        <v>0</v>
      </c>
      <c r="W420" s="38">
        <f t="shared" si="43"/>
        <v>0</v>
      </c>
      <c r="X420" s="38">
        <f t="shared" si="44"/>
        <v>0</v>
      </c>
      <c r="Y420" s="38">
        <f t="shared" si="44"/>
        <v>0</v>
      </c>
      <c r="Z420" s="38">
        <f t="shared" si="44"/>
        <v>0</v>
      </c>
      <c r="AA420" s="38">
        <f t="shared" si="44"/>
        <v>0</v>
      </c>
      <c r="AB420" s="38">
        <f t="shared" si="45"/>
        <v>0</v>
      </c>
      <c r="AC420" s="38">
        <f t="shared" si="46"/>
        <v>0</v>
      </c>
      <c r="AD420" s="38" t="str">
        <f t="shared" si="47"/>
        <v>000000000000</v>
      </c>
    </row>
    <row r="421" spans="1:30">
      <c r="A421" s="9" t="str">
        <f>IF('DATA ACCURATE'!A424&lt;&gt;"",'DATA ACCURATE'!A424,"")</f>
        <v/>
      </c>
      <c r="B421" s="9" t="str">
        <f>IF('DATA ACCURATE'!D424&lt;&gt;"",'DATA ACCURATE'!D424,"")</f>
        <v/>
      </c>
      <c r="C421" s="38" t="str">
        <f>IF($AD421="000000000000","",INDEX(DATABASE!$W$12:$W$71,MATCH($AD421,DATABASE!$V$12:$V$71,0)))</f>
        <v/>
      </c>
      <c r="D421" s="34" t="str">
        <f>IF(C421="","",IF(E421="",INDEX(DATABASE!$AF$13:$AF$62,MATCH($C421,DATABASE!$AC$13:$AC$62,0)),IF(E421="2x D11",INDEX(DATABASE!$AF$13:$AF$62,MATCH($C421,DATABASE!$AC$13:$AC$62,0))+2*DATABASE!$AF$62,IF(E421="3x D11",INDEX(DATABASE!$AF$13:$AF$62,MATCH($C421,DATABASE!$AC$13:$AC$62,0))+3*DATABASE!$AF$62,""))))</f>
        <v/>
      </c>
      <c r="E421" s="38" t="str">
        <f>IF(AND($K421="Y",$G421&lt;&gt;"UNYIL",$F421&lt;DATABASE!$O$8),"2x D11",IF(AND($K421="Y",$G421&lt;&gt;"UNYIL",$F421&gt;=DATABASE!$O$8),"3x D11",""))</f>
        <v/>
      </c>
      <c r="F421" s="9" t="str">
        <f>IF('DATA ACCURATE'!N424&lt;&gt;"",'DATA ACCURATE'!N424,"")</f>
        <v/>
      </c>
      <c r="G421" t="str">
        <f>IF(F421="","",IF(F421&lt;=DATABASE!$I$8,"UNYIL",IF(F421&lt;=DATABASE!$J$8,"KECIL",IF(F421&lt;DATABASE!$K$8,"TANGGUNG",IF(F421&gt;=DATABASE!$K$8,"BESAR","")))))</f>
        <v/>
      </c>
      <c r="H421" s="16" t="str">
        <f>IF('DATA ACCURATE'!J424&lt;&gt;"",'DATA ACCURATE'!J424,"")</f>
        <v/>
      </c>
      <c r="I421" s="35" t="str">
        <f>IF(B421&lt;&gt;"",IFERROR(VLOOKUP(B421,'DATA TIMBANGAN'!G:M,7,FALSE),VLOOKUP(B421,'DATA TIMBANGAN'!G:M,7)),"")</f>
        <v/>
      </c>
      <c r="J421" s="25" t="str">
        <f>IF(H421&lt;&gt;"",IFERROR(INDEX(DATABASE!$Z$19:$Z$38,MATCH(DATEVALUE(H421),DATABASE!$AA$19:$AA$38,0)),INDEX(DATABASE!$Z$12:$Z$18,MATCH(WEEKDAY(H421,2),DATABASE!$AA$12:$AA$18,0))),"")</f>
        <v/>
      </c>
      <c r="K421" s="25" t="str">
        <f>IF('DATA ACCURATE'!V424&lt;&gt;"",'DATA ACCURATE'!V424,"")</f>
        <v/>
      </c>
      <c r="L421" s="80" t="str">
        <f>IF($H421="","",IF(OR($J421="LIBUR",AND($L420="LIBUR",$O420=$O421)),"LIBUR",IF(AND(OR($L420="LUAR JAM KERJA 1",$L420="LUAR JAM KERJA 2"),OR(OR(AND($H420=$H421,AND(OR($I421&gt;DATABASE!$J$3,$I421&lt;DATABASE!$J$6),((DATEVALUE($H421)+$I421)-(DATEVALUE($H420)+$I420))&lt;DATABASE!$J$6)),AND($H420=$H421,$O420=$O421,OR($I421&gt;DATABASE!$J$6,$I421&lt;DATABASE!$J$3))),AND(($H421-$H420)=1,OR($I421&lt;DATABASE!$I$6,((DATEVALUE($H421)+$I421)-(DATEVALUE($H420)+$I420))&lt;DATABASE!$J$6))),$A421=$A420),"LUAR JAM KERJA 2",IF(AND(OR(WEEKDAY($H421,2)=1,WEEKDAY($H421,2)=2,WEEKDAY($H421,2)=3,WEEKDAY($H421,2)=4,WEEKDAY($H421,2)=5),$I421&lt;=DATABASE!$J$3,$I421&gt;=DATABASE!$I$3),"JAM KERJA",IF(AND(WEEKDAY($H421,2)=6,$I421&lt;=DATABASE!$J$4,$I421&gt;=DATABASE!$I$4),"JAM KERJA","LUAR JAM KERJA 1")))))</f>
        <v/>
      </c>
      <c r="M421" s="33" t="str">
        <f>IF('DATA ACCURATE'!T424&lt;&gt;"",IF('DATA ACCURATE'!T424&gt;100,'DATA ACCURATE'!T424/10,'DATA ACCURATE'!T424),"")</f>
        <v/>
      </c>
      <c r="N421" t="str">
        <f>IF(M421="","",IF(M421&lt;=DATABASE!$I$9,"LOKAL",IF(M421&lt;DATABASE!$J$9,"LUAR KOTA 1",IF($M421&gt;=DATABASE!$J$9,"LUAR KOTA 2",""))))</f>
        <v/>
      </c>
      <c r="O421" s="38" t="str">
        <f>IF('DATA ACCURATE'!L424&lt;&gt;"",'DATA ACCURATE'!L424,"")</f>
        <v/>
      </c>
      <c r="Q421" s="38">
        <f t="shared" si="42"/>
        <v>0</v>
      </c>
      <c r="R421" s="38">
        <f t="shared" si="42"/>
        <v>0</v>
      </c>
      <c r="S421" s="38">
        <f t="shared" si="42"/>
        <v>0</v>
      </c>
      <c r="T421" s="38">
        <f t="shared" si="42"/>
        <v>0</v>
      </c>
      <c r="U421" s="38">
        <f t="shared" si="43"/>
        <v>0</v>
      </c>
      <c r="V421" s="38">
        <f t="shared" si="43"/>
        <v>0</v>
      </c>
      <c r="W421" s="38">
        <f t="shared" si="43"/>
        <v>0</v>
      </c>
      <c r="X421" s="38">
        <f t="shared" si="44"/>
        <v>0</v>
      </c>
      <c r="Y421" s="38">
        <f t="shared" si="44"/>
        <v>0</v>
      </c>
      <c r="Z421" s="38">
        <f t="shared" si="44"/>
        <v>0</v>
      </c>
      <c r="AA421" s="38">
        <f t="shared" si="44"/>
        <v>0</v>
      </c>
      <c r="AB421" s="38">
        <f t="shared" si="45"/>
        <v>0</v>
      </c>
      <c r="AC421" s="38">
        <f t="shared" si="46"/>
        <v>0</v>
      </c>
      <c r="AD421" s="38" t="str">
        <f t="shared" si="47"/>
        <v>000000000000</v>
      </c>
    </row>
    <row r="422" spans="1:30">
      <c r="A422" s="9" t="str">
        <f>IF('DATA ACCURATE'!A425&lt;&gt;"",'DATA ACCURATE'!A425,"")</f>
        <v/>
      </c>
      <c r="B422" s="9" t="str">
        <f>IF('DATA ACCURATE'!D425&lt;&gt;"",'DATA ACCURATE'!D425,"")</f>
        <v/>
      </c>
      <c r="C422" s="38" t="str">
        <f>IF($AD422="000000000000","",INDEX(DATABASE!$W$12:$W$71,MATCH($AD422,DATABASE!$V$12:$V$71,0)))</f>
        <v/>
      </c>
      <c r="D422" s="34" t="str">
        <f>IF(C422="","",IF(E422="",INDEX(DATABASE!$AF$13:$AF$62,MATCH($C422,DATABASE!$AC$13:$AC$62,0)),IF(E422="2x D11",INDEX(DATABASE!$AF$13:$AF$62,MATCH($C422,DATABASE!$AC$13:$AC$62,0))+2*DATABASE!$AF$62,IF(E422="3x D11",INDEX(DATABASE!$AF$13:$AF$62,MATCH($C422,DATABASE!$AC$13:$AC$62,0))+3*DATABASE!$AF$62,""))))</f>
        <v/>
      </c>
      <c r="E422" s="38" t="str">
        <f>IF(AND($K422="Y",$G422&lt;&gt;"UNYIL",$F422&lt;DATABASE!$O$8),"2x D11",IF(AND($K422="Y",$G422&lt;&gt;"UNYIL",$F422&gt;=DATABASE!$O$8),"3x D11",""))</f>
        <v/>
      </c>
      <c r="F422" s="9" t="str">
        <f>IF('DATA ACCURATE'!N425&lt;&gt;"",'DATA ACCURATE'!N425,"")</f>
        <v/>
      </c>
      <c r="G422" t="str">
        <f>IF(F422="","",IF(F422&lt;=DATABASE!$I$8,"UNYIL",IF(F422&lt;=DATABASE!$J$8,"KECIL",IF(F422&lt;DATABASE!$K$8,"TANGGUNG",IF(F422&gt;=DATABASE!$K$8,"BESAR","")))))</f>
        <v/>
      </c>
      <c r="H422" s="16" t="str">
        <f>IF('DATA ACCURATE'!J425&lt;&gt;"",'DATA ACCURATE'!J425,"")</f>
        <v/>
      </c>
      <c r="I422" s="35" t="str">
        <f>IF(B422&lt;&gt;"",IFERROR(VLOOKUP(B422,'DATA TIMBANGAN'!G:M,7,FALSE),VLOOKUP(B422,'DATA TIMBANGAN'!G:M,7)),"")</f>
        <v/>
      </c>
      <c r="J422" s="25" t="str">
        <f>IF(H422&lt;&gt;"",IFERROR(INDEX(DATABASE!$Z$19:$Z$38,MATCH(DATEVALUE(H422),DATABASE!$AA$19:$AA$38,0)),INDEX(DATABASE!$Z$12:$Z$18,MATCH(WEEKDAY(H422,2),DATABASE!$AA$12:$AA$18,0))),"")</f>
        <v/>
      </c>
      <c r="K422" s="25" t="str">
        <f>IF('DATA ACCURATE'!V425&lt;&gt;"",'DATA ACCURATE'!V425,"")</f>
        <v/>
      </c>
      <c r="L422" s="80" t="str">
        <f>IF($H422="","",IF(OR($J422="LIBUR",AND($L421="LIBUR",$O421=$O422)),"LIBUR",IF(AND(OR($L421="LUAR JAM KERJA 1",$L421="LUAR JAM KERJA 2"),OR(OR(AND($H421=$H422,AND(OR($I422&gt;DATABASE!$J$3,$I422&lt;DATABASE!$J$6),((DATEVALUE($H422)+$I422)-(DATEVALUE($H421)+$I421))&lt;DATABASE!$J$6)),AND($H421=$H422,$O421=$O422,OR($I422&gt;DATABASE!$J$6,$I422&lt;DATABASE!$J$3))),AND(($H422-$H421)=1,OR($I422&lt;DATABASE!$I$6,((DATEVALUE($H422)+$I422)-(DATEVALUE($H421)+$I421))&lt;DATABASE!$J$6))),$A422=$A421),"LUAR JAM KERJA 2",IF(AND(OR(WEEKDAY($H422,2)=1,WEEKDAY($H422,2)=2,WEEKDAY($H422,2)=3,WEEKDAY($H422,2)=4,WEEKDAY($H422,2)=5),$I422&lt;=DATABASE!$J$3,$I422&gt;=DATABASE!$I$3),"JAM KERJA",IF(AND(WEEKDAY($H422,2)=6,$I422&lt;=DATABASE!$J$4,$I422&gt;=DATABASE!$I$4),"JAM KERJA","LUAR JAM KERJA 1")))))</f>
        <v/>
      </c>
      <c r="M422" s="33" t="str">
        <f>IF('DATA ACCURATE'!T425&lt;&gt;"",IF('DATA ACCURATE'!T425&gt;100,'DATA ACCURATE'!T425/10,'DATA ACCURATE'!T425),"")</f>
        <v/>
      </c>
      <c r="N422" t="str">
        <f>IF(M422="","",IF(M422&lt;=DATABASE!$I$9,"LOKAL",IF(M422&lt;DATABASE!$J$9,"LUAR KOTA 1",IF($M422&gt;=DATABASE!$J$9,"LUAR KOTA 2",""))))</f>
        <v/>
      </c>
      <c r="O422" s="38" t="str">
        <f>IF('DATA ACCURATE'!L425&lt;&gt;"",'DATA ACCURATE'!L425,"")</f>
        <v/>
      </c>
      <c r="Q422" s="38">
        <f t="shared" si="42"/>
        <v>0</v>
      </c>
      <c r="R422" s="38">
        <f t="shared" si="42"/>
        <v>0</v>
      </c>
      <c r="S422" s="38">
        <f t="shared" si="42"/>
        <v>0</v>
      </c>
      <c r="T422" s="38">
        <f t="shared" si="42"/>
        <v>0</v>
      </c>
      <c r="U422" s="38">
        <f t="shared" si="43"/>
        <v>0</v>
      </c>
      <c r="V422" s="38">
        <f t="shared" si="43"/>
        <v>0</v>
      </c>
      <c r="W422" s="38">
        <f t="shared" si="43"/>
        <v>0</v>
      </c>
      <c r="X422" s="38">
        <f t="shared" si="44"/>
        <v>0</v>
      </c>
      <c r="Y422" s="38">
        <f t="shared" si="44"/>
        <v>0</v>
      </c>
      <c r="Z422" s="38">
        <f t="shared" si="44"/>
        <v>0</v>
      </c>
      <c r="AA422" s="38">
        <f t="shared" si="44"/>
        <v>0</v>
      </c>
      <c r="AB422" s="38">
        <f t="shared" si="45"/>
        <v>0</v>
      </c>
      <c r="AC422" s="38">
        <f t="shared" si="46"/>
        <v>0</v>
      </c>
      <c r="AD422" s="38" t="str">
        <f t="shared" si="47"/>
        <v>000000000000</v>
      </c>
    </row>
    <row r="423" spans="1:30">
      <c r="A423" s="9" t="str">
        <f>IF('DATA ACCURATE'!A426&lt;&gt;"",'DATA ACCURATE'!A426,"")</f>
        <v/>
      </c>
      <c r="B423" s="9" t="str">
        <f>IF('DATA ACCURATE'!D426&lt;&gt;"",'DATA ACCURATE'!D426,"")</f>
        <v/>
      </c>
      <c r="C423" s="38" t="str">
        <f>IF($AD423="000000000000","",INDEX(DATABASE!$W$12:$W$71,MATCH($AD423,DATABASE!$V$12:$V$71,0)))</f>
        <v/>
      </c>
      <c r="D423" s="34" t="str">
        <f>IF(C423="","",IF(E423="",INDEX(DATABASE!$AF$13:$AF$62,MATCH($C423,DATABASE!$AC$13:$AC$62,0)),IF(E423="2x D11",INDEX(DATABASE!$AF$13:$AF$62,MATCH($C423,DATABASE!$AC$13:$AC$62,0))+2*DATABASE!$AF$62,IF(E423="3x D11",INDEX(DATABASE!$AF$13:$AF$62,MATCH($C423,DATABASE!$AC$13:$AC$62,0))+3*DATABASE!$AF$62,""))))</f>
        <v/>
      </c>
      <c r="E423" s="38" t="str">
        <f>IF(AND($K423="Y",$G423&lt;&gt;"UNYIL",$F423&lt;DATABASE!$O$8),"2x D11",IF(AND($K423="Y",$G423&lt;&gt;"UNYIL",$F423&gt;=DATABASE!$O$8),"3x D11",""))</f>
        <v/>
      </c>
      <c r="F423" s="9" t="str">
        <f>IF('DATA ACCURATE'!N426&lt;&gt;"",'DATA ACCURATE'!N426,"")</f>
        <v/>
      </c>
      <c r="G423" t="str">
        <f>IF(F423="","",IF(F423&lt;=DATABASE!$I$8,"UNYIL",IF(F423&lt;=DATABASE!$J$8,"KECIL",IF(F423&lt;DATABASE!$K$8,"TANGGUNG",IF(F423&gt;=DATABASE!$K$8,"BESAR","")))))</f>
        <v/>
      </c>
      <c r="H423" s="16" t="str">
        <f>IF('DATA ACCURATE'!J426&lt;&gt;"",'DATA ACCURATE'!J426,"")</f>
        <v/>
      </c>
      <c r="I423" s="35" t="str">
        <f>IF(B423&lt;&gt;"",IFERROR(VLOOKUP(B423,'DATA TIMBANGAN'!G:M,7,FALSE),VLOOKUP(B423,'DATA TIMBANGAN'!G:M,7)),"")</f>
        <v/>
      </c>
      <c r="J423" s="25" t="str">
        <f>IF(H423&lt;&gt;"",IFERROR(INDEX(DATABASE!$Z$19:$Z$38,MATCH(DATEVALUE(H423),DATABASE!$AA$19:$AA$38,0)),INDEX(DATABASE!$Z$12:$Z$18,MATCH(WEEKDAY(H423,2),DATABASE!$AA$12:$AA$18,0))),"")</f>
        <v/>
      </c>
      <c r="K423" s="25" t="str">
        <f>IF('DATA ACCURATE'!V426&lt;&gt;"",'DATA ACCURATE'!V426,"")</f>
        <v/>
      </c>
      <c r="L423" s="80" t="str">
        <f>IF($H423="","",IF(OR($J423="LIBUR",AND($L422="LIBUR",$O422=$O423)),"LIBUR",IF(AND(OR($L422="LUAR JAM KERJA 1",$L422="LUAR JAM KERJA 2"),OR(OR(AND($H422=$H423,AND(OR($I423&gt;DATABASE!$J$3,$I423&lt;DATABASE!$J$6),((DATEVALUE($H423)+$I423)-(DATEVALUE($H422)+$I422))&lt;DATABASE!$J$6)),AND($H422=$H423,$O422=$O423,OR($I423&gt;DATABASE!$J$6,$I423&lt;DATABASE!$J$3))),AND(($H423-$H422)=1,OR($I423&lt;DATABASE!$I$6,((DATEVALUE($H423)+$I423)-(DATEVALUE($H422)+$I422))&lt;DATABASE!$J$6))),$A423=$A422),"LUAR JAM KERJA 2",IF(AND(OR(WEEKDAY($H423,2)=1,WEEKDAY($H423,2)=2,WEEKDAY($H423,2)=3,WEEKDAY($H423,2)=4,WEEKDAY($H423,2)=5),$I423&lt;=DATABASE!$J$3,$I423&gt;=DATABASE!$I$3),"JAM KERJA",IF(AND(WEEKDAY($H423,2)=6,$I423&lt;=DATABASE!$J$4,$I423&gt;=DATABASE!$I$4),"JAM KERJA","LUAR JAM KERJA 1")))))</f>
        <v/>
      </c>
      <c r="M423" s="33" t="str">
        <f>IF('DATA ACCURATE'!T426&lt;&gt;"",IF('DATA ACCURATE'!T426&gt;100,'DATA ACCURATE'!T426/10,'DATA ACCURATE'!T426),"")</f>
        <v/>
      </c>
      <c r="N423" t="str">
        <f>IF(M423="","",IF(M423&lt;=DATABASE!$I$9,"LOKAL",IF(M423&lt;DATABASE!$J$9,"LUAR KOTA 1",IF($M423&gt;=DATABASE!$J$9,"LUAR KOTA 2",""))))</f>
        <v/>
      </c>
      <c r="O423" s="38" t="str">
        <f>IF('DATA ACCURATE'!L426&lt;&gt;"",'DATA ACCURATE'!L426,"")</f>
        <v/>
      </c>
      <c r="Q423" s="38">
        <f t="shared" si="42"/>
        <v>0</v>
      </c>
      <c r="R423" s="38">
        <f t="shared" si="42"/>
        <v>0</v>
      </c>
      <c r="S423" s="38">
        <f t="shared" si="42"/>
        <v>0</v>
      </c>
      <c r="T423" s="38">
        <f t="shared" si="42"/>
        <v>0</v>
      </c>
      <c r="U423" s="38">
        <f t="shared" si="43"/>
        <v>0</v>
      </c>
      <c r="V423" s="38">
        <f t="shared" si="43"/>
        <v>0</v>
      </c>
      <c r="W423" s="38">
        <f t="shared" si="43"/>
        <v>0</v>
      </c>
      <c r="X423" s="38">
        <f t="shared" si="44"/>
        <v>0</v>
      </c>
      <c r="Y423" s="38">
        <f t="shared" si="44"/>
        <v>0</v>
      </c>
      <c r="Z423" s="38">
        <f t="shared" si="44"/>
        <v>0</v>
      </c>
      <c r="AA423" s="38">
        <f t="shared" si="44"/>
        <v>0</v>
      </c>
      <c r="AB423" s="38">
        <f t="shared" si="45"/>
        <v>0</v>
      </c>
      <c r="AC423" s="38">
        <f t="shared" si="46"/>
        <v>0</v>
      </c>
      <c r="AD423" s="38" t="str">
        <f t="shared" si="47"/>
        <v>000000000000</v>
      </c>
    </row>
    <row r="424" spans="1:30">
      <c r="A424" s="9" t="str">
        <f>IF('DATA ACCURATE'!A427&lt;&gt;"",'DATA ACCURATE'!A427,"")</f>
        <v/>
      </c>
      <c r="B424" s="9" t="str">
        <f>IF('DATA ACCURATE'!D427&lt;&gt;"",'DATA ACCURATE'!D427,"")</f>
        <v/>
      </c>
      <c r="C424" s="38" t="str">
        <f>IF($AD424="000000000000","",INDEX(DATABASE!$W$12:$W$71,MATCH($AD424,DATABASE!$V$12:$V$71,0)))</f>
        <v/>
      </c>
      <c r="D424" s="34" t="str">
        <f>IF(C424="","",IF(E424="",INDEX(DATABASE!$AF$13:$AF$62,MATCH($C424,DATABASE!$AC$13:$AC$62,0)),IF(E424="2x D11",INDEX(DATABASE!$AF$13:$AF$62,MATCH($C424,DATABASE!$AC$13:$AC$62,0))+2*DATABASE!$AF$62,IF(E424="3x D11",INDEX(DATABASE!$AF$13:$AF$62,MATCH($C424,DATABASE!$AC$13:$AC$62,0))+3*DATABASE!$AF$62,""))))</f>
        <v/>
      </c>
      <c r="E424" s="38" t="str">
        <f>IF(AND($K424="Y",$G424&lt;&gt;"UNYIL",$F424&lt;DATABASE!$O$8),"2x D11",IF(AND($K424="Y",$G424&lt;&gt;"UNYIL",$F424&gt;=DATABASE!$O$8),"3x D11",""))</f>
        <v/>
      </c>
      <c r="F424" s="9" t="str">
        <f>IF('DATA ACCURATE'!N427&lt;&gt;"",'DATA ACCURATE'!N427,"")</f>
        <v/>
      </c>
      <c r="G424" t="str">
        <f>IF(F424="","",IF(F424&lt;=DATABASE!$I$8,"UNYIL",IF(F424&lt;=DATABASE!$J$8,"KECIL",IF(F424&lt;DATABASE!$K$8,"TANGGUNG",IF(F424&gt;=DATABASE!$K$8,"BESAR","")))))</f>
        <v/>
      </c>
      <c r="H424" s="16" t="str">
        <f>IF('DATA ACCURATE'!J427&lt;&gt;"",'DATA ACCURATE'!J427,"")</f>
        <v/>
      </c>
      <c r="I424" s="35" t="str">
        <f>IF(B424&lt;&gt;"",IFERROR(VLOOKUP(B424,'DATA TIMBANGAN'!G:M,7,FALSE),VLOOKUP(B424,'DATA TIMBANGAN'!G:M,7)),"")</f>
        <v/>
      </c>
      <c r="J424" s="25" t="str">
        <f>IF(H424&lt;&gt;"",IFERROR(INDEX(DATABASE!$Z$19:$Z$38,MATCH(DATEVALUE(H424),DATABASE!$AA$19:$AA$38,0)),INDEX(DATABASE!$Z$12:$Z$18,MATCH(WEEKDAY(H424,2),DATABASE!$AA$12:$AA$18,0))),"")</f>
        <v/>
      </c>
      <c r="K424" s="25" t="str">
        <f>IF('DATA ACCURATE'!V427&lt;&gt;"",'DATA ACCURATE'!V427,"")</f>
        <v/>
      </c>
      <c r="L424" s="80" t="str">
        <f>IF($H424="","",IF(OR($J424="LIBUR",AND($L423="LIBUR",$O423=$O424)),"LIBUR",IF(AND(OR($L423="LUAR JAM KERJA 1",$L423="LUAR JAM KERJA 2"),OR(OR(AND($H423=$H424,AND(OR($I424&gt;DATABASE!$J$3,$I424&lt;DATABASE!$J$6),((DATEVALUE($H424)+$I424)-(DATEVALUE($H423)+$I423))&lt;DATABASE!$J$6)),AND($H423=$H424,$O423=$O424,OR($I424&gt;DATABASE!$J$6,$I424&lt;DATABASE!$J$3))),AND(($H424-$H423)=1,OR($I424&lt;DATABASE!$I$6,((DATEVALUE($H424)+$I424)-(DATEVALUE($H423)+$I423))&lt;DATABASE!$J$6))),$A424=$A423),"LUAR JAM KERJA 2",IF(AND(OR(WEEKDAY($H424,2)=1,WEEKDAY($H424,2)=2,WEEKDAY($H424,2)=3,WEEKDAY($H424,2)=4,WEEKDAY($H424,2)=5),$I424&lt;=DATABASE!$J$3,$I424&gt;=DATABASE!$I$3),"JAM KERJA",IF(AND(WEEKDAY($H424,2)=6,$I424&lt;=DATABASE!$J$4,$I424&gt;=DATABASE!$I$4),"JAM KERJA","LUAR JAM KERJA 1")))))</f>
        <v/>
      </c>
      <c r="M424" s="33" t="str">
        <f>IF('DATA ACCURATE'!T427&lt;&gt;"",IF('DATA ACCURATE'!T427&gt;100,'DATA ACCURATE'!T427/10,'DATA ACCURATE'!T427),"")</f>
        <v/>
      </c>
      <c r="N424" t="str">
        <f>IF(M424="","",IF(M424&lt;=DATABASE!$I$9,"LOKAL",IF(M424&lt;DATABASE!$J$9,"LUAR KOTA 1",IF($M424&gt;=DATABASE!$J$9,"LUAR KOTA 2",""))))</f>
        <v/>
      </c>
      <c r="O424" s="38" t="str">
        <f>IF('DATA ACCURATE'!L427&lt;&gt;"",'DATA ACCURATE'!L427,"")</f>
        <v/>
      </c>
      <c r="Q424" s="38">
        <f t="shared" si="42"/>
        <v>0</v>
      </c>
      <c r="R424" s="38">
        <f t="shared" si="42"/>
        <v>0</v>
      </c>
      <c r="S424" s="38">
        <f t="shared" si="42"/>
        <v>0</v>
      </c>
      <c r="T424" s="38">
        <f t="shared" si="42"/>
        <v>0</v>
      </c>
      <c r="U424" s="38">
        <f t="shared" si="43"/>
        <v>0</v>
      </c>
      <c r="V424" s="38">
        <f t="shared" si="43"/>
        <v>0</v>
      </c>
      <c r="W424" s="38">
        <f t="shared" si="43"/>
        <v>0</v>
      </c>
      <c r="X424" s="38">
        <f t="shared" si="44"/>
        <v>0</v>
      </c>
      <c r="Y424" s="38">
        <f t="shared" si="44"/>
        <v>0</v>
      </c>
      <c r="Z424" s="38">
        <f t="shared" si="44"/>
        <v>0</v>
      </c>
      <c r="AA424" s="38">
        <f t="shared" si="44"/>
        <v>0</v>
      </c>
      <c r="AB424" s="38">
        <f t="shared" si="45"/>
        <v>0</v>
      </c>
      <c r="AC424" s="38">
        <f t="shared" si="46"/>
        <v>0</v>
      </c>
      <c r="AD424" s="38" t="str">
        <f t="shared" si="47"/>
        <v>000000000000</v>
      </c>
    </row>
    <row r="425" spans="1:30">
      <c r="A425" s="9" t="str">
        <f>IF('DATA ACCURATE'!A428&lt;&gt;"",'DATA ACCURATE'!A428,"")</f>
        <v/>
      </c>
      <c r="B425" s="9" t="str">
        <f>IF('DATA ACCURATE'!D428&lt;&gt;"",'DATA ACCURATE'!D428,"")</f>
        <v/>
      </c>
      <c r="C425" s="38" t="str">
        <f>IF($AD425="000000000000","",INDEX(DATABASE!$W$12:$W$71,MATCH($AD425,DATABASE!$V$12:$V$71,0)))</f>
        <v/>
      </c>
      <c r="D425" s="34" t="str">
        <f>IF(C425="","",IF(E425="",INDEX(DATABASE!$AF$13:$AF$62,MATCH($C425,DATABASE!$AC$13:$AC$62,0)),IF(E425="2x D11",INDEX(DATABASE!$AF$13:$AF$62,MATCH($C425,DATABASE!$AC$13:$AC$62,0))+2*DATABASE!$AF$62,IF(E425="3x D11",INDEX(DATABASE!$AF$13:$AF$62,MATCH($C425,DATABASE!$AC$13:$AC$62,0))+3*DATABASE!$AF$62,""))))</f>
        <v/>
      </c>
      <c r="E425" s="38" t="str">
        <f>IF(AND($K425="Y",$G425&lt;&gt;"UNYIL",$F425&lt;DATABASE!$O$8),"2x D11",IF(AND($K425="Y",$G425&lt;&gt;"UNYIL",$F425&gt;=DATABASE!$O$8),"3x D11",""))</f>
        <v/>
      </c>
      <c r="F425" s="9" t="str">
        <f>IF('DATA ACCURATE'!N428&lt;&gt;"",'DATA ACCURATE'!N428,"")</f>
        <v/>
      </c>
      <c r="G425" t="str">
        <f>IF(F425="","",IF(F425&lt;=DATABASE!$I$8,"UNYIL",IF(F425&lt;=DATABASE!$J$8,"KECIL",IF(F425&lt;DATABASE!$K$8,"TANGGUNG",IF(F425&gt;=DATABASE!$K$8,"BESAR","")))))</f>
        <v/>
      </c>
      <c r="H425" s="16" t="str">
        <f>IF('DATA ACCURATE'!J428&lt;&gt;"",'DATA ACCURATE'!J428,"")</f>
        <v/>
      </c>
      <c r="I425" s="35" t="str">
        <f>IF(B425&lt;&gt;"",IFERROR(VLOOKUP(B425,'DATA TIMBANGAN'!G:M,7,FALSE),VLOOKUP(B425,'DATA TIMBANGAN'!G:M,7)),"")</f>
        <v/>
      </c>
      <c r="J425" s="25" t="str">
        <f>IF(H425&lt;&gt;"",IFERROR(INDEX(DATABASE!$Z$19:$Z$38,MATCH(DATEVALUE(H425),DATABASE!$AA$19:$AA$38,0)),INDEX(DATABASE!$Z$12:$Z$18,MATCH(WEEKDAY(H425,2),DATABASE!$AA$12:$AA$18,0))),"")</f>
        <v/>
      </c>
      <c r="K425" s="25" t="str">
        <f>IF('DATA ACCURATE'!V428&lt;&gt;"",'DATA ACCURATE'!V428,"")</f>
        <v/>
      </c>
      <c r="L425" s="80" t="str">
        <f>IF($H425="","",IF(OR($J425="LIBUR",AND($L424="LIBUR",$O424=$O425)),"LIBUR",IF(AND(OR($L424="LUAR JAM KERJA 1",$L424="LUAR JAM KERJA 2"),OR(OR(AND($H424=$H425,AND(OR($I425&gt;DATABASE!$J$3,$I425&lt;DATABASE!$J$6),((DATEVALUE($H425)+$I425)-(DATEVALUE($H424)+$I424))&lt;DATABASE!$J$6)),AND($H424=$H425,$O424=$O425,OR($I425&gt;DATABASE!$J$6,$I425&lt;DATABASE!$J$3))),AND(($H425-$H424)=1,OR($I425&lt;DATABASE!$I$6,((DATEVALUE($H425)+$I425)-(DATEVALUE($H424)+$I424))&lt;DATABASE!$J$6))),$A425=$A424),"LUAR JAM KERJA 2",IF(AND(OR(WEEKDAY($H425,2)=1,WEEKDAY($H425,2)=2,WEEKDAY($H425,2)=3,WEEKDAY($H425,2)=4,WEEKDAY($H425,2)=5),$I425&lt;=DATABASE!$J$3,$I425&gt;=DATABASE!$I$3),"JAM KERJA",IF(AND(WEEKDAY($H425,2)=6,$I425&lt;=DATABASE!$J$4,$I425&gt;=DATABASE!$I$4),"JAM KERJA","LUAR JAM KERJA 1")))))</f>
        <v/>
      </c>
      <c r="M425" s="33" t="str">
        <f>IF('DATA ACCURATE'!T428&lt;&gt;"",IF('DATA ACCURATE'!T428&gt;100,'DATA ACCURATE'!T428/10,'DATA ACCURATE'!T428),"")</f>
        <v/>
      </c>
      <c r="N425" t="str">
        <f>IF(M425="","",IF(M425&lt;=DATABASE!$I$9,"LOKAL",IF(M425&lt;DATABASE!$J$9,"LUAR KOTA 1",IF($M425&gt;=DATABASE!$J$9,"LUAR KOTA 2",""))))</f>
        <v/>
      </c>
      <c r="O425" s="38" t="str">
        <f>IF('DATA ACCURATE'!L428&lt;&gt;"",'DATA ACCURATE'!L428,"")</f>
        <v/>
      </c>
      <c r="Q425" s="38">
        <f t="shared" si="42"/>
        <v>0</v>
      </c>
      <c r="R425" s="38">
        <f t="shared" si="42"/>
        <v>0</v>
      </c>
      <c r="S425" s="38">
        <f t="shared" si="42"/>
        <v>0</v>
      </c>
      <c r="T425" s="38">
        <f t="shared" si="42"/>
        <v>0</v>
      </c>
      <c r="U425" s="38">
        <f t="shared" si="43"/>
        <v>0</v>
      </c>
      <c r="V425" s="38">
        <f t="shared" si="43"/>
        <v>0</v>
      </c>
      <c r="W425" s="38">
        <f t="shared" si="43"/>
        <v>0</v>
      </c>
      <c r="X425" s="38">
        <f t="shared" si="44"/>
        <v>0</v>
      </c>
      <c r="Y425" s="38">
        <f t="shared" si="44"/>
        <v>0</v>
      </c>
      <c r="Z425" s="38">
        <f t="shared" si="44"/>
        <v>0</v>
      </c>
      <c r="AA425" s="38">
        <f t="shared" si="44"/>
        <v>0</v>
      </c>
      <c r="AB425" s="38">
        <f t="shared" si="45"/>
        <v>0</v>
      </c>
      <c r="AC425" s="38">
        <f t="shared" si="46"/>
        <v>0</v>
      </c>
      <c r="AD425" s="38" t="str">
        <f t="shared" si="47"/>
        <v>000000000000</v>
      </c>
    </row>
    <row r="426" spans="1:30">
      <c r="A426" s="9" t="str">
        <f>IF('DATA ACCURATE'!A429&lt;&gt;"",'DATA ACCURATE'!A429,"")</f>
        <v/>
      </c>
      <c r="B426" s="9" t="str">
        <f>IF('DATA ACCURATE'!D429&lt;&gt;"",'DATA ACCURATE'!D429,"")</f>
        <v/>
      </c>
      <c r="C426" s="38" t="str">
        <f>IF($AD426="000000000000","",INDEX(DATABASE!$W$12:$W$71,MATCH($AD426,DATABASE!$V$12:$V$71,0)))</f>
        <v/>
      </c>
      <c r="D426" s="34" t="str">
        <f>IF(C426="","",IF(E426="",INDEX(DATABASE!$AF$13:$AF$62,MATCH($C426,DATABASE!$AC$13:$AC$62,0)),IF(E426="2x D11",INDEX(DATABASE!$AF$13:$AF$62,MATCH($C426,DATABASE!$AC$13:$AC$62,0))+2*DATABASE!$AF$62,IF(E426="3x D11",INDEX(DATABASE!$AF$13:$AF$62,MATCH($C426,DATABASE!$AC$13:$AC$62,0))+3*DATABASE!$AF$62,""))))</f>
        <v/>
      </c>
      <c r="E426" s="38" t="str">
        <f>IF(AND($K426="Y",$G426&lt;&gt;"UNYIL",$F426&lt;DATABASE!$O$8),"2x D11",IF(AND($K426="Y",$G426&lt;&gt;"UNYIL",$F426&gt;=DATABASE!$O$8),"3x D11",""))</f>
        <v/>
      </c>
      <c r="F426" s="9" t="str">
        <f>IF('DATA ACCURATE'!N429&lt;&gt;"",'DATA ACCURATE'!N429,"")</f>
        <v/>
      </c>
      <c r="G426" t="str">
        <f>IF(F426="","",IF(F426&lt;=DATABASE!$I$8,"UNYIL",IF(F426&lt;=DATABASE!$J$8,"KECIL",IF(F426&lt;DATABASE!$K$8,"TANGGUNG",IF(F426&gt;=DATABASE!$K$8,"BESAR","")))))</f>
        <v/>
      </c>
      <c r="H426" s="16" t="str">
        <f>IF('DATA ACCURATE'!J429&lt;&gt;"",'DATA ACCURATE'!J429,"")</f>
        <v/>
      </c>
      <c r="I426" s="35" t="str">
        <f>IF(B426&lt;&gt;"",IFERROR(VLOOKUP(B426,'DATA TIMBANGAN'!G:M,7,FALSE),VLOOKUP(B426,'DATA TIMBANGAN'!G:M,7)),"")</f>
        <v/>
      </c>
      <c r="J426" s="25" t="str">
        <f>IF(H426&lt;&gt;"",IFERROR(INDEX(DATABASE!$Z$19:$Z$38,MATCH(DATEVALUE(H426),DATABASE!$AA$19:$AA$38,0)),INDEX(DATABASE!$Z$12:$Z$18,MATCH(WEEKDAY(H426,2),DATABASE!$AA$12:$AA$18,0))),"")</f>
        <v/>
      </c>
      <c r="K426" s="25" t="str">
        <f>IF('DATA ACCURATE'!V429&lt;&gt;"",'DATA ACCURATE'!V429,"")</f>
        <v/>
      </c>
      <c r="L426" s="80" t="str">
        <f>IF($H426="","",IF(OR($J426="LIBUR",AND($L425="LIBUR",$O425=$O426)),"LIBUR",IF(AND(OR($L425="LUAR JAM KERJA 1",$L425="LUAR JAM KERJA 2"),OR(OR(AND($H425=$H426,AND(OR($I426&gt;DATABASE!$J$3,$I426&lt;DATABASE!$J$6),((DATEVALUE($H426)+$I426)-(DATEVALUE($H425)+$I425))&lt;DATABASE!$J$6)),AND($H425=$H426,$O425=$O426,OR($I426&gt;DATABASE!$J$6,$I426&lt;DATABASE!$J$3))),AND(($H426-$H425)=1,OR($I426&lt;DATABASE!$I$6,((DATEVALUE($H426)+$I426)-(DATEVALUE($H425)+$I425))&lt;DATABASE!$J$6))),$A426=$A425),"LUAR JAM KERJA 2",IF(AND(OR(WEEKDAY($H426,2)=1,WEEKDAY($H426,2)=2,WEEKDAY($H426,2)=3,WEEKDAY($H426,2)=4,WEEKDAY($H426,2)=5),$I426&lt;=DATABASE!$J$3,$I426&gt;=DATABASE!$I$3),"JAM KERJA",IF(AND(WEEKDAY($H426,2)=6,$I426&lt;=DATABASE!$J$4,$I426&gt;=DATABASE!$I$4),"JAM KERJA","LUAR JAM KERJA 1")))))</f>
        <v/>
      </c>
      <c r="M426" s="33" t="str">
        <f>IF('DATA ACCURATE'!T429&lt;&gt;"",IF('DATA ACCURATE'!T429&gt;100,'DATA ACCURATE'!T429/10,'DATA ACCURATE'!T429),"")</f>
        <v/>
      </c>
      <c r="N426" t="str">
        <f>IF(M426="","",IF(M426&lt;=DATABASE!$I$9,"LOKAL",IF(M426&lt;DATABASE!$J$9,"LUAR KOTA 1",IF($M426&gt;=DATABASE!$J$9,"LUAR KOTA 2",""))))</f>
        <v/>
      </c>
      <c r="O426" s="38" t="str">
        <f>IF('DATA ACCURATE'!L429&lt;&gt;"",'DATA ACCURATE'!L429,"")</f>
        <v/>
      </c>
      <c r="Q426" s="38">
        <f t="shared" si="42"/>
        <v>0</v>
      </c>
      <c r="R426" s="38">
        <f t="shared" si="42"/>
        <v>0</v>
      </c>
      <c r="S426" s="38">
        <f t="shared" si="42"/>
        <v>0</v>
      </c>
      <c r="T426" s="38">
        <f t="shared" si="42"/>
        <v>0</v>
      </c>
      <c r="U426" s="38">
        <f t="shared" si="43"/>
        <v>0</v>
      </c>
      <c r="V426" s="38">
        <f t="shared" si="43"/>
        <v>0</v>
      </c>
      <c r="W426" s="38">
        <f t="shared" si="43"/>
        <v>0</v>
      </c>
      <c r="X426" s="38">
        <f t="shared" si="44"/>
        <v>0</v>
      </c>
      <c r="Y426" s="38">
        <f t="shared" si="44"/>
        <v>0</v>
      </c>
      <c r="Z426" s="38">
        <f t="shared" si="44"/>
        <v>0</v>
      </c>
      <c r="AA426" s="38">
        <f t="shared" si="44"/>
        <v>0</v>
      </c>
      <c r="AB426" s="38">
        <f t="shared" si="45"/>
        <v>0</v>
      </c>
      <c r="AC426" s="38">
        <f t="shared" si="46"/>
        <v>0</v>
      </c>
      <c r="AD426" s="38" t="str">
        <f t="shared" si="47"/>
        <v>000000000000</v>
      </c>
    </row>
    <row r="427" spans="1:30">
      <c r="A427" s="9" t="str">
        <f>IF('DATA ACCURATE'!A430&lt;&gt;"",'DATA ACCURATE'!A430,"")</f>
        <v/>
      </c>
      <c r="B427" s="9" t="str">
        <f>IF('DATA ACCURATE'!D430&lt;&gt;"",'DATA ACCURATE'!D430,"")</f>
        <v/>
      </c>
      <c r="C427" s="38" t="str">
        <f>IF($AD427="000000000000","",INDEX(DATABASE!$W$12:$W$71,MATCH($AD427,DATABASE!$V$12:$V$71,0)))</f>
        <v/>
      </c>
      <c r="D427" s="34" t="str">
        <f>IF(C427="","",IF(E427="",INDEX(DATABASE!$AF$13:$AF$62,MATCH($C427,DATABASE!$AC$13:$AC$62,0)),IF(E427="2x D11",INDEX(DATABASE!$AF$13:$AF$62,MATCH($C427,DATABASE!$AC$13:$AC$62,0))+2*DATABASE!$AF$62,IF(E427="3x D11",INDEX(DATABASE!$AF$13:$AF$62,MATCH($C427,DATABASE!$AC$13:$AC$62,0))+3*DATABASE!$AF$62,""))))</f>
        <v/>
      </c>
      <c r="E427" s="38" t="str">
        <f>IF(AND($K427="Y",$G427&lt;&gt;"UNYIL",$F427&lt;DATABASE!$O$8),"2x D11",IF(AND($K427="Y",$G427&lt;&gt;"UNYIL",$F427&gt;=DATABASE!$O$8),"3x D11",""))</f>
        <v/>
      </c>
      <c r="F427" s="9" t="str">
        <f>IF('DATA ACCURATE'!N430&lt;&gt;"",'DATA ACCURATE'!N430,"")</f>
        <v/>
      </c>
      <c r="G427" t="str">
        <f>IF(F427="","",IF(F427&lt;=DATABASE!$I$8,"UNYIL",IF(F427&lt;=DATABASE!$J$8,"KECIL",IF(F427&lt;DATABASE!$K$8,"TANGGUNG",IF(F427&gt;=DATABASE!$K$8,"BESAR","")))))</f>
        <v/>
      </c>
      <c r="H427" s="16" t="str">
        <f>IF('DATA ACCURATE'!J430&lt;&gt;"",'DATA ACCURATE'!J430,"")</f>
        <v/>
      </c>
      <c r="I427" s="35" t="str">
        <f>IF(B427&lt;&gt;"",IFERROR(VLOOKUP(B427,'DATA TIMBANGAN'!G:M,7,FALSE),VLOOKUP(B427,'DATA TIMBANGAN'!G:M,7)),"")</f>
        <v/>
      </c>
      <c r="J427" s="25" t="str">
        <f>IF(H427&lt;&gt;"",IFERROR(INDEX(DATABASE!$Z$19:$Z$38,MATCH(DATEVALUE(H427),DATABASE!$AA$19:$AA$38,0)),INDEX(DATABASE!$Z$12:$Z$18,MATCH(WEEKDAY(H427,2),DATABASE!$AA$12:$AA$18,0))),"")</f>
        <v/>
      </c>
      <c r="K427" s="25" t="str">
        <f>IF('DATA ACCURATE'!V430&lt;&gt;"",'DATA ACCURATE'!V430,"")</f>
        <v/>
      </c>
      <c r="L427" s="80" t="str">
        <f>IF($H427="","",IF(OR($J427="LIBUR",AND($L426="LIBUR",$O426=$O427)),"LIBUR",IF(AND(OR($L426="LUAR JAM KERJA 1",$L426="LUAR JAM KERJA 2"),OR(OR(AND($H426=$H427,AND(OR($I427&gt;DATABASE!$J$3,$I427&lt;DATABASE!$J$6),((DATEVALUE($H427)+$I427)-(DATEVALUE($H426)+$I426))&lt;DATABASE!$J$6)),AND($H426=$H427,$O426=$O427,OR($I427&gt;DATABASE!$J$6,$I427&lt;DATABASE!$J$3))),AND(($H427-$H426)=1,OR($I427&lt;DATABASE!$I$6,((DATEVALUE($H427)+$I427)-(DATEVALUE($H426)+$I426))&lt;DATABASE!$J$6))),$A427=$A426),"LUAR JAM KERJA 2",IF(AND(OR(WEEKDAY($H427,2)=1,WEEKDAY($H427,2)=2,WEEKDAY($H427,2)=3,WEEKDAY($H427,2)=4,WEEKDAY($H427,2)=5),$I427&lt;=DATABASE!$J$3,$I427&gt;=DATABASE!$I$3),"JAM KERJA",IF(AND(WEEKDAY($H427,2)=6,$I427&lt;=DATABASE!$J$4,$I427&gt;=DATABASE!$I$4),"JAM KERJA","LUAR JAM KERJA 1")))))</f>
        <v/>
      </c>
      <c r="M427" s="33" t="str">
        <f>IF('DATA ACCURATE'!T430&lt;&gt;"",IF('DATA ACCURATE'!T430&gt;100,'DATA ACCURATE'!T430/10,'DATA ACCURATE'!T430),"")</f>
        <v/>
      </c>
      <c r="N427" t="str">
        <f>IF(M427="","",IF(M427&lt;=DATABASE!$I$9,"LOKAL",IF(M427&lt;DATABASE!$J$9,"LUAR KOTA 1",IF($M427&gt;=DATABASE!$J$9,"LUAR KOTA 2",""))))</f>
        <v/>
      </c>
      <c r="O427" s="38" t="str">
        <f>IF('DATA ACCURATE'!L430&lt;&gt;"",'DATA ACCURATE'!L430,"")</f>
        <v/>
      </c>
      <c r="Q427" s="38">
        <f t="shared" si="42"/>
        <v>0</v>
      </c>
      <c r="R427" s="38">
        <f t="shared" si="42"/>
        <v>0</v>
      </c>
      <c r="S427" s="38">
        <f t="shared" si="42"/>
        <v>0</v>
      </c>
      <c r="T427" s="38">
        <f t="shared" si="42"/>
        <v>0</v>
      </c>
      <c r="U427" s="38">
        <f t="shared" si="43"/>
        <v>0</v>
      </c>
      <c r="V427" s="38">
        <f t="shared" si="43"/>
        <v>0</v>
      </c>
      <c r="W427" s="38">
        <f t="shared" si="43"/>
        <v>0</v>
      </c>
      <c r="X427" s="38">
        <f t="shared" si="44"/>
        <v>0</v>
      </c>
      <c r="Y427" s="38">
        <f t="shared" si="44"/>
        <v>0</v>
      </c>
      <c r="Z427" s="38">
        <f t="shared" si="44"/>
        <v>0</v>
      </c>
      <c r="AA427" s="38">
        <f t="shared" si="44"/>
        <v>0</v>
      </c>
      <c r="AB427" s="38">
        <f t="shared" si="45"/>
        <v>0</v>
      </c>
      <c r="AC427" s="38">
        <f t="shared" si="46"/>
        <v>0</v>
      </c>
      <c r="AD427" s="38" t="str">
        <f t="shared" si="47"/>
        <v>000000000000</v>
      </c>
    </row>
    <row r="428" spans="1:30">
      <c r="A428" s="9" t="str">
        <f>IF('DATA ACCURATE'!A431&lt;&gt;"",'DATA ACCURATE'!A431,"")</f>
        <v/>
      </c>
      <c r="B428" s="9" t="str">
        <f>IF('DATA ACCURATE'!D431&lt;&gt;"",'DATA ACCURATE'!D431,"")</f>
        <v/>
      </c>
      <c r="C428" s="38" t="str">
        <f>IF($AD428="000000000000","",INDEX(DATABASE!$W$12:$W$71,MATCH($AD428,DATABASE!$V$12:$V$71,0)))</f>
        <v/>
      </c>
      <c r="D428" s="34" t="str">
        <f>IF(C428="","",IF(E428="",INDEX(DATABASE!$AF$13:$AF$62,MATCH($C428,DATABASE!$AC$13:$AC$62,0)),IF(E428="2x D11",INDEX(DATABASE!$AF$13:$AF$62,MATCH($C428,DATABASE!$AC$13:$AC$62,0))+2*DATABASE!$AF$62,IF(E428="3x D11",INDEX(DATABASE!$AF$13:$AF$62,MATCH($C428,DATABASE!$AC$13:$AC$62,0))+3*DATABASE!$AF$62,""))))</f>
        <v/>
      </c>
      <c r="E428" s="38" t="str">
        <f>IF(AND($K428="Y",$G428&lt;&gt;"UNYIL",$F428&lt;DATABASE!$O$8),"2x D11",IF(AND($K428="Y",$G428&lt;&gt;"UNYIL",$F428&gt;=DATABASE!$O$8),"3x D11",""))</f>
        <v/>
      </c>
      <c r="F428" s="9" t="str">
        <f>IF('DATA ACCURATE'!N431&lt;&gt;"",'DATA ACCURATE'!N431,"")</f>
        <v/>
      </c>
      <c r="G428" t="str">
        <f>IF(F428="","",IF(F428&lt;=DATABASE!$I$8,"UNYIL",IF(F428&lt;=DATABASE!$J$8,"KECIL",IF(F428&lt;DATABASE!$K$8,"TANGGUNG",IF(F428&gt;=DATABASE!$K$8,"BESAR","")))))</f>
        <v/>
      </c>
      <c r="H428" s="16" t="str">
        <f>IF('DATA ACCURATE'!J431&lt;&gt;"",'DATA ACCURATE'!J431,"")</f>
        <v/>
      </c>
      <c r="I428" s="35" t="str">
        <f>IF(B428&lt;&gt;"",IFERROR(VLOOKUP(B428,'DATA TIMBANGAN'!G:M,7,FALSE),VLOOKUP(B428,'DATA TIMBANGAN'!G:M,7)),"")</f>
        <v/>
      </c>
      <c r="J428" s="25" t="str">
        <f>IF(H428&lt;&gt;"",IFERROR(INDEX(DATABASE!$Z$19:$Z$38,MATCH(DATEVALUE(H428),DATABASE!$AA$19:$AA$38,0)),INDEX(DATABASE!$Z$12:$Z$18,MATCH(WEEKDAY(H428,2),DATABASE!$AA$12:$AA$18,0))),"")</f>
        <v/>
      </c>
      <c r="K428" s="25" t="str">
        <f>IF('DATA ACCURATE'!V431&lt;&gt;"",'DATA ACCURATE'!V431,"")</f>
        <v/>
      </c>
      <c r="L428" s="80" t="str">
        <f>IF($H428="","",IF(OR($J428="LIBUR",AND($L427="LIBUR",$O427=$O428)),"LIBUR",IF(AND(OR($L427="LUAR JAM KERJA 1",$L427="LUAR JAM KERJA 2"),OR(OR(AND($H427=$H428,AND(OR($I428&gt;DATABASE!$J$3,$I428&lt;DATABASE!$J$6),((DATEVALUE($H428)+$I428)-(DATEVALUE($H427)+$I427))&lt;DATABASE!$J$6)),AND($H427=$H428,$O427=$O428,OR($I428&gt;DATABASE!$J$6,$I428&lt;DATABASE!$J$3))),AND(($H428-$H427)=1,OR($I428&lt;DATABASE!$I$6,((DATEVALUE($H428)+$I428)-(DATEVALUE($H427)+$I427))&lt;DATABASE!$J$6))),$A428=$A427),"LUAR JAM KERJA 2",IF(AND(OR(WEEKDAY($H428,2)=1,WEEKDAY($H428,2)=2,WEEKDAY($H428,2)=3,WEEKDAY($H428,2)=4,WEEKDAY($H428,2)=5),$I428&lt;=DATABASE!$J$3,$I428&gt;=DATABASE!$I$3),"JAM KERJA",IF(AND(WEEKDAY($H428,2)=6,$I428&lt;=DATABASE!$J$4,$I428&gt;=DATABASE!$I$4),"JAM KERJA","LUAR JAM KERJA 1")))))</f>
        <v/>
      </c>
      <c r="M428" s="33" t="str">
        <f>IF('DATA ACCURATE'!T431&lt;&gt;"",IF('DATA ACCURATE'!T431&gt;100,'DATA ACCURATE'!T431/10,'DATA ACCURATE'!T431),"")</f>
        <v/>
      </c>
      <c r="N428" t="str">
        <f>IF(M428="","",IF(M428&lt;=DATABASE!$I$9,"LOKAL",IF(M428&lt;DATABASE!$J$9,"LUAR KOTA 1",IF($M428&gt;=DATABASE!$J$9,"LUAR KOTA 2",""))))</f>
        <v/>
      </c>
      <c r="O428" s="38" t="str">
        <f>IF('DATA ACCURATE'!L431&lt;&gt;"",'DATA ACCURATE'!L431,"")</f>
        <v/>
      </c>
      <c r="Q428" s="38">
        <f t="shared" si="42"/>
        <v>0</v>
      </c>
      <c r="R428" s="38">
        <f t="shared" si="42"/>
        <v>0</v>
      </c>
      <c r="S428" s="38">
        <f t="shared" si="42"/>
        <v>0</v>
      </c>
      <c r="T428" s="38">
        <f t="shared" si="42"/>
        <v>0</v>
      </c>
      <c r="U428" s="38">
        <f t="shared" si="43"/>
        <v>0</v>
      </c>
      <c r="V428" s="38">
        <f t="shared" si="43"/>
        <v>0</v>
      </c>
      <c r="W428" s="38">
        <f t="shared" si="43"/>
        <v>0</v>
      </c>
      <c r="X428" s="38">
        <f t="shared" si="44"/>
        <v>0</v>
      </c>
      <c r="Y428" s="38">
        <f t="shared" si="44"/>
        <v>0</v>
      </c>
      <c r="Z428" s="38">
        <f t="shared" si="44"/>
        <v>0</v>
      </c>
      <c r="AA428" s="38">
        <f t="shared" si="44"/>
        <v>0</v>
      </c>
      <c r="AB428" s="38">
        <f t="shared" si="45"/>
        <v>0</v>
      </c>
      <c r="AC428" s="38">
        <f t="shared" si="46"/>
        <v>0</v>
      </c>
      <c r="AD428" s="38" t="str">
        <f t="shared" si="47"/>
        <v>000000000000</v>
      </c>
    </row>
    <row r="429" spans="1:30">
      <c r="A429" s="9" t="str">
        <f>IF('DATA ACCURATE'!A432&lt;&gt;"",'DATA ACCURATE'!A432,"")</f>
        <v/>
      </c>
      <c r="B429" s="9" t="str">
        <f>IF('DATA ACCURATE'!D432&lt;&gt;"",'DATA ACCURATE'!D432,"")</f>
        <v/>
      </c>
      <c r="C429" s="38" t="str">
        <f>IF($AD429="000000000000","",INDEX(DATABASE!$W$12:$W$71,MATCH($AD429,DATABASE!$V$12:$V$71,0)))</f>
        <v/>
      </c>
      <c r="D429" s="34" t="str">
        <f>IF(C429="","",IF(E429="",INDEX(DATABASE!$AF$13:$AF$62,MATCH($C429,DATABASE!$AC$13:$AC$62,0)),IF(E429="2x D11",INDEX(DATABASE!$AF$13:$AF$62,MATCH($C429,DATABASE!$AC$13:$AC$62,0))+2*DATABASE!$AF$62,IF(E429="3x D11",INDEX(DATABASE!$AF$13:$AF$62,MATCH($C429,DATABASE!$AC$13:$AC$62,0))+3*DATABASE!$AF$62,""))))</f>
        <v/>
      </c>
      <c r="E429" s="38" t="str">
        <f>IF(AND($K429="Y",$G429&lt;&gt;"UNYIL",$F429&lt;DATABASE!$O$8),"2x D11",IF(AND($K429="Y",$G429&lt;&gt;"UNYIL",$F429&gt;=DATABASE!$O$8),"3x D11",""))</f>
        <v/>
      </c>
      <c r="F429" s="9" t="str">
        <f>IF('DATA ACCURATE'!N432&lt;&gt;"",'DATA ACCURATE'!N432,"")</f>
        <v/>
      </c>
      <c r="G429" t="str">
        <f>IF(F429="","",IF(F429&lt;=DATABASE!$I$8,"UNYIL",IF(F429&lt;=DATABASE!$J$8,"KECIL",IF(F429&lt;DATABASE!$K$8,"TANGGUNG",IF(F429&gt;=DATABASE!$K$8,"BESAR","")))))</f>
        <v/>
      </c>
      <c r="H429" s="16" t="str">
        <f>IF('DATA ACCURATE'!J432&lt;&gt;"",'DATA ACCURATE'!J432,"")</f>
        <v/>
      </c>
      <c r="I429" s="35" t="str">
        <f>IF(B429&lt;&gt;"",IFERROR(VLOOKUP(B429,'DATA TIMBANGAN'!G:M,7,FALSE),VLOOKUP(B429,'DATA TIMBANGAN'!G:M,7)),"")</f>
        <v/>
      </c>
      <c r="J429" s="25" t="str">
        <f>IF(H429&lt;&gt;"",IFERROR(INDEX(DATABASE!$Z$19:$Z$38,MATCH(DATEVALUE(H429),DATABASE!$AA$19:$AA$38,0)),INDEX(DATABASE!$Z$12:$Z$18,MATCH(WEEKDAY(H429,2),DATABASE!$AA$12:$AA$18,0))),"")</f>
        <v/>
      </c>
      <c r="K429" s="25" t="str">
        <f>IF('DATA ACCURATE'!V432&lt;&gt;"",'DATA ACCURATE'!V432,"")</f>
        <v/>
      </c>
      <c r="L429" s="80" t="str">
        <f>IF($H429="","",IF(OR($J429="LIBUR",AND($L428="LIBUR",$O428=$O429)),"LIBUR",IF(AND(OR($L428="LUAR JAM KERJA 1",$L428="LUAR JAM KERJA 2"),OR(OR(AND($H428=$H429,AND(OR($I429&gt;DATABASE!$J$3,$I429&lt;DATABASE!$J$6),((DATEVALUE($H429)+$I429)-(DATEVALUE($H428)+$I428))&lt;DATABASE!$J$6)),AND($H428=$H429,$O428=$O429,OR($I429&gt;DATABASE!$J$6,$I429&lt;DATABASE!$J$3))),AND(($H429-$H428)=1,OR($I429&lt;DATABASE!$I$6,((DATEVALUE($H429)+$I429)-(DATEVALUE($H428)+$I428))&lt;DATABASE!$J$6))),$A429=$A428),"LUAR JAM KERJA 2",IF(AND(OR(WEEKDAY($H429,2)=1,WEEKDAY($H429,2)=2,WEEKDAY($H429,2)=3,WEEKDAY($H429,2)=4,WEEKDAY($H429,2)=5),$I429&lt;=DATABASE!$J$3,$I429&gt;=DATABASE!$I$3),"JAM KERJA",IF(AND(WEEKDAY($H429,2)=6,$I429&lt;=DATABASE!$J$4,$I429&gt;=DATABASE!$I$4),"JAM KERJA","LUAR JAM KERJA 1")))))</f>
        <v/>
      </c>
      <c r="M429" s="33" t="str">
        <f>IF('DATA ACCURATE'!T432&lt;&gt;"",IF('DATA ACCURATE'!T432&gt;100,'DATA ACCURATE'!T432/10,'DATA ACCURATE'!T432),"")</f>
        <v/>
      </c>
      <c r="N429" t="str">
        <f>IF(M429="","",IF(M429&lt;=DATABASE!$I$9,"LOKAL",IF(M429&lt;DATABASE!$J$9,"LUAR KOTA 1",IF($M429&gt;=DATABASE!$J$9,"LUAR KOTA 2",""))))</f>
        <v/>
      </c>
      <c r="O429" s="38" t="str">
        <f>IF('DATA ACCURATE'!L432&lt;&gt;"",'DATA ACCURATE'!L432,"")</f>
        <v/>
      </c>
      <c r="Q429" s="38">
        <f t="shared" si="42"/>
        <v>0</v>
      </c>
      <c r="R429" s="38">
        <f t="shared" si="42"/>
        <v>0</v>
      </c>
      <c r="S429" s="38">
        <f t="shared" si="42"/>
        <v>0</v>
      </c>
      <c r="T429" s="38">
        <f t="shared" si="42"/>
        <v>0</v>
      </c>
      <c r="U429" s="38">
        <f t="shared" si="43"/>
        <v>0</v>
      </c>
      <c r="V429" s="38">
        <f t="shared" si="43"/>
        <v>0</v>
      </c>
      <c r="W429" s="38">
        <f t="shared" si="43"/>
        <v>0</v>
      </c>
      <c r="X429" s="38">
        <f t="shared" si="44"/>
        <v>0</v>
      </c>
      <c r="Y429" s="38">
        <f t="shared" si="44"/>
        <v>0</v>
      </c>
      <c r="Z429" s="38">
        <f t="shared" si="44"/>
        <v>0</v>
      </c>
      <c r="AA429" s="38">
        <f t="shared" si="44"/>
        <v>0</v>
      </c>
      <c r="AB429" s="38">
        <f t="shared" si="45"/>
        <v>0</v>
      </c>
      <c r="AC429" s="38">
        <f t="shared" si="46"/>
        <v>0</v>
      </c>
      <c r="AD429" s="38" t="str">
        <f t="shared" si="47"/>
        <v>000000000000</v>
      </c>
    </row>
    <row r="430" spans="1:30">
      <c r="A430" s="9" t="str">
        <f>IF('DATA ACCURATE'!A433&lt;&gt;"",'DATA ACCURATE'!A433,"")</f>
        <v/>
      </c>
      <c r="B430" s="9" t="str">
        <f>IF('DATA ACCURATE'!D433&lt;&gt;"",'DATA ACCURATE'!D433,"")</f>
        <v/>
      </c>
      <c r="C430" s="38" t="str">
        <f>IF($AD430="000000000000","",INDEX(DATABASE!$W$12:$W$71,MATCH($AD430,DATABASE!$V$12:$V$71,0)))</f>
        <v/>
      </c>
      <c r="D430" s="34" t="str">
        <f>IF(C430="","",IF(E430="",INDEX(DATABASE!$AF$13:$AF$62,MATCH($C430,DATABASE!$AC$13:$AC$62,0)),IF(E430="2x D11",INDEX(DATABASE!$AF$13:$AF$62,MATCH($C430,DATABASE!$AC$13:$AC$62,0))+2*DATABASE!$AF$62,IF(E430="3x D11",INDEX(DATABASE!$AF$13:$AF$62,MATCH($C430,DATABASE!$AC$13:$AC$62,0))+3*DATABASE!$AF$62,""))))</f>
        <v/>
      </c>
      <c r="E430" s="38" t="str">
        <f>IF(AND($K430="Y",$G430&lt;&gt;"UNYIL",$F430&lt;DATABASE!$O$8),"2x D11",IF(AND($K430="Y",$G430&lt;&gt;"UNYIL",$F430&gt;=DATABASE!$O$8),"3x D11",""))</f>
        <v/>
      </c>
      <c r="F430" s="9" t="str">
        <f>IF('DATA ACCURATE'!N433&lt;&gt;"",'DATA ACCURATE'!N433,"")</f>
        <v/>
      </c>
      <c r="G430" t="str">
        <f>IF(F430="","",IF(F430&lt;=DATABASE!$I$8,"UNYIL",IF(F430&lt;=DATABASE!$J$8,"KECIL",IF(F430&lt;DATABASE!$K$8,"TANGGUNG",IF(F430&gt;=DATABASE!$K$8,"BESAR","")))))</f>
        <v/>
      </c>
      <c r="H430" s="16" t="str">
        <f>IF('DATA ACCURATE'!J433&lt;&gt;"",'DATA ACCURATE'!J433,"")</f>
        <v/>
      </c>
      <c r="I430" s="35" t="str">
        <f>IF(B430&lt;&gt;"",IFERROR(VLOOKUP(B430,'DATA TIMBANGAN'!G:M,7,FALSE),VLOOKUP(B430,'DATA TIMBANGAN'!G:M,7)),"")</f>
        <v/>
      </c>
      <c r="J430" s="25" t="str">
        <f>IF(H430&lt;&gt;"",IFERROR(INDEX(DATABASE!$Z$19:$Z$38,MATCH(DATEVALUE(H430),DATABASE!$AA$19:$AA$38,0)),INDEX(DATABASE!$Z$12:$Z$18,MATCH(WEEKDAY(H430,2),DATABASE!$AA$12:$AA$18,0))),"")</f>
        <v/>
      </c>
      <c r="K430" s="25" t="str">
        <f>IF('DATA ACCURATE'!V433&lt;&gt;"",'DATA ACCURATE'!V433,"")</f>
        <v/>
      </c>
      <c r="L430" s="80" t="str">
        <f>IF($H430="","",IF(OR($J430="LIBUR",AND($L429="LIBUR",$O429=$O430)),"LIBUR",IF(AND(OR($L429="LUAR JAM KERJA 1",$L429="LUAR JAM KERJA 2"),OR(OR(AND($H429=$H430,AND(OR($I430&gt;DATABASE!$J$3,$I430&lt;DATABASE!$J$6),((DATEVALUE($H430)+$I430)-(DATEVALUE($H429)+$I429))&lt;DATABASE!$J$6)),AND($H429=$H430,$O429=$O430,OR($I430&gt;DATABASE!$J$6,$I430&lt;DATABASE!$J$3))),AND(($H430-$H429)=1,OR($I430&lt;DATABASE!$I$6,((DATEVALUE($H430)+$I430)-(DATEVALUE($H429)+$I429))&lt;DATABASE!$J$6))),$A430=$A429),"LUAR JAM KERJA 2",IF(AND(OR(WEEKDAY($H430,2)=1,WEEKDAY($H430,2)=2,WEEKDAY($H430,2)=3,WEEKDAY($H430,2)=4,WEEKDAY($H430,2)=5),$I430&lt;=DATABASE!$J$3,$I430&gt;=DATABASE!$I$3),"JAM KERJA",IF(AND(WEEKDAY($H430,2)=6,$I430&lt;=DATABASE!$J$4,$I430&gt;=DATABASE!$I$4),"JAM KERJA","LUAR JAM KERJA 1")))))</f>
        <v/>
      </c>
      <c r="M430" s="33" t="str">
        <f>IF('DATA ACCURATE'!T433&lt;&gt;"",IF('DATA ACCURATE'!T433&gt;100,'DATA ACCURATE'!T433/10,'DATA ACCURATE'!T433),"")</f>
        <v/>
      </c>
      <c r="N430" t="str">
        <f>IF(M430="","",IF(M430&lt;=DATABASE!$I$9,"LOKAL",IF(M430&lt;DATABASE!$J$9,"LUAR KOTA 1",IF($M430&gt;=DATABASE!$J$9,"LUAR KOTA 2",""))))</f>
        <v/>
      </c>
      <c r="O430" s="38" t="str">
        <f>IF('DATA ACCURATE'!L433&lt;&gt;"",'DATA ACCURATE'!L433,"")</f>
        <v/>
      </c>
      <c r="Q430" s="38">
        <f t="shared" si="42"/>
        <v>0</v>
      </c>
      <c r="R430" s="38">
        <f t="shared" si="42"/>
        <v>0</v>
      </c>
      <c r="S430" s="38">
        <f t="shared" si="42"/>
        <v>0</v>
      </c>
      <c r="T430" s="38">
        <f t="shared" si="42"/>
        <v>0</v>
      </c>
      <c r="U430" s="38">
        <f t="shared" si="43"/>
        <v>0</v>
      </c>
      <c r="V430" s="38">
        <f t="shared" si="43"/>
        <v>0</v>
      </c>
      <c r="W430" s="38">
        <f t="shared" si="43"/>
        <v>0</v>
      </c>
      <c r="X430" s="38">
        <f t="shared" si="44"/>
        <v>0</v>
      </c>
      <c r="Y430" s="38">
        <f t="shared" si="44"/>
        <v>0</v>
      </c>
      <c r="Z430" s="38">
        <f t="shared" si="44"/>
        <v>0</v>
      </c>
      <c r="AA430" s="38">
        <f t="shared" si="44"/>
        <v>0</v>
      </c>
      <c r="AB430" s="38">
        <f t="shared" si="45"/>
        <v>0</v>
      </c>
      <c r="AC430" s="38">
        <f t="shared" si="46"/>
        <v>0</v>
      </c>
      <c r="AD430" s="38" t="str">
        <f t="shared" si="47"/>
        <v>000000000000</v>
      </c>
    </row>
    <row r="431" spans="1:30">
      <c r="A431" s="9" t="str">
        <f>IF('DATA ACCURATE'!A434&lt;&gt;"",'DATA ACCURATE'!A434,"")</f>
        <v/>
      </c>
      <c r="B431" s="9" t="str">
        <f>IF('DATA ACCURATE'!D434&lt;&gt;"",'DATA ACCURATE'!D434,"")</f>
        <v/>
      </c>
      <c r="C431" s="38" t="str">
        <f>IF($AD431="000000000000","",INDEX(DATABASE!$W$12:$W$71,MATCH($AD431,DATABASE!$V$12:$V$71,0)))</f>
        <v/>
      </c>
      <c r="D431" s="34" t="str">
        <f>IF(C431="","",IF(E431="",INDEX(DATABASE!$AF$13:$AF$62,MATCH($C431,DATABASE!$AC$13:$AC$62,0)),IF(E431="2x D11",INDEX(DATABASE!$AF$13:$AF$62,MATCH($C431,DATABASE!$AC$13:$AC$62,0))+2*DATABASE!$AF$62,IF(E431="3x D11",INDEX(DATABASE!$AF$13:$AF$62,MATCH($C431,DATABASE!$AC$13:$AC$62,0))+3*DATABASE!$AF$62,""))))</f>
        <v/>
      </c>
      <c r="E431" s="38" t="str">
        <f>IF(AND($K431="Y",$G431&lt;&gt;"UNYIL",$F431&lt;DATABASE!$O$8),"2x D11",IF(AND($K431="Y",$G431&lt;&gt;"UNYIL",$F431&gt;=DATABASE!$O$8),"3x D11",""))</f>
        <v/>
      </c>
      <c r="F431" s="9" t="str">
        <f>IF('DATA ACCURATE'!N434&lt;&gt;"",'DATA ACCURATE'!N434,"")</f>
        <v/>
      </c>
      <c r="G431" t="str">
        <f>IF(F431="","",IF(F431&lt;=DATABASE!$I$8,"UNYIL",IF(F431&lt;=DATABASE!$J$8,"KECIL",IF(F431&lt;DATABASE!$K$8,"TANGGUNG",IF(F431&gt;=DATABASE!$K$8,"BESAR","")))))</f>
        <v/>
      </c>
      <c r="H431" s="16" t="str">
        <f>IF('DATA ACCURATE'!J434&lt;&gt;"",'DATA ACCURATE'!J434,"")</f>
        <v/>
      </c>
      <c r="I431" s="35" t="str">
        <f>IF(B431&lt;&gt;"",IFERROR(VLOOKUP(B431,'DATA TIMBANGAN'!G:M,7,FALSE),VLOOKUP(B431,'DATA TIMBANGAN'!G:M,7)),"")</f>
        <v/>
      </c>
      <c r="J431" s="25" t="str">
        <f>IF(H431&lt;&gt;"",IFERROR(INDEX(DATABASE!$Z$19:$Z$38,MATCH(DATEVALUE(H431),DATABASE!$AA$19:$AA$38,0)),INDEX(DATABASE!$Z$12:$Z$18,MATCH(WEEKDAY(H431,2),DATABASE!$AA$12:$AA$18,0))),"")</f>
        <v/>
      </c>
      <c r="K431" s="25" t="str">
        <f>IF('DATA ACCURATE'!V434&lt;&gt;"",'DATA ACCURATE'!V434,"")</f>
        <v/>
      </c>
      <c r="L431" s="80" t="str">
        <f>IF($H431="","",IF(OR($J431="LIBUR",AND($L430="LIBUR",$O430=$O431)),"LIBUR",IF(AND(OR($L430="LUAR JAM KERJA 1",$L430="LUAR JAM KERJA 2"),OR(OR(AND($H430=$H431,AND(OR($I431&gt;DATABASE!$J$3,$I431&lt;DATABASE!$J$6),((DATEVALUE($H431)+$I431)-(DATEVALUE($H430)+$I430))&lt;DATABASE!$J$6)),AND($H430=$H431,$O430=$O431,OR($I431&gt;DATABASE!$J$6,$I431&lt;DATABASE!$J$3))),AND(($H431-$H430)=1,OR($I431&lt;DATABASE!$I$6,((DATEVALUE($H431)+$I431)-(DATEVALUE($H430)+$I430))&lt;DATABASE!$J$6))),$A431=$A430),"LUAR JAM KERJA 2",IF(AND(OR(WEEKDAY($H431,2)=1,WEEKDAY($H431,2)=2,WEEKDAY($H431,2)=3,WEEKDAY($H431,2)=4,WEEKDAY($H431,2)=5),$I431&lt;=DATABASE!$J$3,$I431&gt;=DATABASE!$I$3),"JAM KERJA",IF(AND(WEEKDAY($H431,2)=6,$I431&lt;=DATABASE!$J$4,$I431&gt;=DATABASE!$I$4),"JAM KERJA","LUAR JAM KERJA 1")))))</f>
        <v/>
      </c>
      <c r="M431" s="33" t="str">
        <f>IF('DATA ACCURATE'!T434&lt;&gt;"",IF('DATA ACCURATE'!T434&gt;100,'DATA ACCURATE'!T434/10,'DATA ACCURATE'!T434),"")</f>
        <v/>
      </c>
      <c r="N431" t="str">
        <f>IF(M431="","",IF(M431&lt;=DATABASE!$I$9,"LOKAL",IF(M431&lt;DATABASE!$J$9,"LUAR KOTA 1",IF($M431&gt;=DATABASE!$J$9,"LUAR KOTA 2",""))))</f>
        <v/>
      </c>
      <c r="O431" s="38" t="str">
        <f>IF('DATA ACCURATE'!L434&lt;&gt;"",'DATA ACCURATE'!L434,"")</f>
        <v/>
      </c>
      <c r="Q431" s="38">
        <f t="shared" si="42"/>
        <v>0</v>
      </c>
      <c r="R431" s="38">
        <f t="shared" si="42"/>
        <v>0</v>
      </c>
      <c r="S431" s="38">
        <f t="shared" si="42"/>
        <v>0</v>
      </c>
      <c r="T431" s="38">
        <f t="shared" si="42"/>
        <v>0</v>
      </c>
      <c r="U431" s="38">
        <f t="shared" si="43"/>
        <v>0</v>
      </c>
      <c r="V431" s="38">
        <f t="shared" si="43"/>
        <v>0</v>
      </c>
      <c r="W431" s="38">
        <f t="shared" si="43"/>
        <v>0</v>
      </c>
      <c r="X431" s="38">
        <f t="shared" si="44"/>
        <v>0</v>
      </c>
      <c r="Y431" s="38">
        <f t="shared" si="44"/>
        <v>0</v>
      </c>
      <c r="Z431" s="38">
        <f t="shared" si="44"/>
        <v>0</v>
      </c>
      <c r="AA431" s="38">
        <f t="shared" si="44"/>
        <v>0</v>
      </c>
      <c r="AB431" s="38">
        <f t="shared" si="45"/>
        <v>0</v>
      </c>
      <c r="AC431" s="38">
        <f t="shared" si="46"/>
        <v>0</v>
      </c>
      <c r="AD431" s="38" t="str">
        <f t="shared" si="47"/>
        <v>000000000000</v>
      </c>
    </row>
    <row r="432" spans="1:30">
      <c r="A432" s="9" t="str">
        <f>IF('DATA ACCURATE'!A435&lt;&gt;"",'DATA ACCURATE'!A435,"")</f>
        <v/>
      </c>
      <c r="B432" s="9" t="str">
        <f>IF('DATA ACCURATE'!D435&lt;&gt;"",'DATA ACCURATE'!D435,"")</f>
        <v/>
      </c>
      <c r="C432" s="38" t="str">
        <f>IF($AD432="000000000000","",INDEX(DATABASE!$W$12:$W$71,MATCH($AD432,DATABASE!$V$12:$V$71,0)))</f>
        <v/>
      </c>
      <c r="D432" s="34" t="str">
        <f>IF(C432="","",IF(E432="",INDEX(DATABASE!$AF$13:$AF$62,MATCH($C432,DATABASE!$AC$13:$AC$62,0)),IF(E432="2x D11",INDEX(DATABASE!$AF$13:$AF$62,MATCH($C432,DATABASE!$AC$13:$AC$62,0))+2*DATABASE!$AF$62,IF(E432="3x D11",INDEX(DATABASE!$AF$13:$AF$62,MATCH($C432,DATABASE!$AC$13:$AC$62,0))+3*DATABASE!$AF$62,""))))</f>
        <v/>
      </c>
      <c r="E432" s="38" t="str">
        <f>IF(AND($K432="Y",$G432&lt;&gt;"UNYIL",$F432&lt;DATABASE!$O$8),"2x D11",IF(AND($K432="Y",$G432&lt;&gt;"UNYIL",$F432&gt;=DATABASE!$O$8),"3x D11",""))</f>
        <v/>
      </c>
      <c r="F432" s="9" t="str">
        <f>IF('DATA ACCURATE'!N435&lt;&gt;"",'DATA ACCURATE'!N435,"")</f>
        <v/>
      </c>
      <c r="G432" t="str">
        <f>IF(F432="","",IF(F432&lt;=DATABASE!$I$8,"UNYIL",IF(F432&lt;=DATABASE!$J$8,"KECIL",IF(F432&lt;DATABASE!$K$8,"TANGGUNG",IF(F432&gt;=DATABASE!$K$8,"BESAR","")))))</f>
        <v/>
      </c>
      <c r="H432" s="16" t="str">
        <f>IF('DATA ACCURATE'!J435&lt;&gt;"",'DATA ACCURATE'!J435,"")</f>
        <v/>
      </c>
      <c r="I432" s="35" t="str">
        <f>IF(B432&lt;&gt;"",IFERROR(VLOOKUP(B432,'DATA TIMBANGAN'!G:M,7,FALSE),VLOOKUP(B432,'DATA TIMBANGAN'!G:M,7)),"")</f>
        <v/>
      </c>
      <c r="J432" s="25" t="str">
        <f>IF(H432&lt;&gt;"",IFERROR(INDEX(DATABASE!$Z$19:$Z$38,MATCH(DATEVALUE(H432),DATABASE!$AA$19:$AA$38,0)),INDEX(DATABASE!$Z$12:$Z$18,MATCH(WEEKDAY(H432,2),DATABASE!$AA$12:$AA$18,0))),"")</f>
        <v/>
      </c>
      <c r="K432" s="25" t="str">
        <f>IF('DATA ACCURATE'!V435&lt;&gt;"",'DATA ACCURATE'!V435,"")</f>
        <v/>
      </c>
      <c r="L432" s="80" t="str">
        <f>IF($H432="","",IF(OR($J432="LIBUR",AND($L431="LIBUR",$O431=$O432)),"LIBUR",IF(AND(OR($L431="LUAR JAM KERJA 1",$L431="LUAR JAM KERJA 2"),OR(OR(AND($H431=$H432,AND(OR($I432&gt;DATABASE!$J$3,$I432&lt;DATABASE!$J$6),((DATEVALUE($H432)+$I432)-(DATEVALUE($H431)+$I431))&lt;DATABASE!$J$6)),AND($H431=$H432,$O431=$O432,OR($I432&gt;DATABASE!$J$6,$I432&lt;DATABASE!$J$3))),AND(($H432-$H431)=1,OR($I432&lt;DATABASE!$I$6,((DATEVALUE($H432)+$I432)-(DATEVALUE($H431)+$I431))&lt;DATABASE!$J$6))),$A432=$A431),"LUAR JAM KERJA 2",IF(AND(OR(WEEKDAY($H432,2)=1,WEEKDAY($H432,2)=2,WEEKDAY($H432,2)=3,WEEKDAY($H432,2)=4,WEEKDAY($H432,2)=5),$I432&lt;=DATABASE!$J$3,$I432&gt;=DATABASE!$I$3),"JAM KERJA",IF(AND(WEEKDAY($H432,2)=6,$I432&lt;=DATABASE!$J$4,$I432&gt;=DATABASE!$I$4),"JAM KERJA","LUAR JAM KERJA 1")))))</f>
        <v/>
      </c>
      <c r="M432" s="33" t="str">
        <f>IF('DATA ACCURATE'!T435&lt;&gt;"",IF('DATA ACCURATE'!T435&gt;100,'DATA ACCURATE'!T435/10,'DATA ACCURATE'!T435),"")</f>
        <v/>
      </c>
      <c r="N432" t="str">
        <f>IF(M432="","",IF(M432&lt;=DATABASE!$I$9,"LOKAL",IF(M432&lt;DATABASE!$J$9,"LUAR KOTA 1",IF($M432&gt;=DATABASE!$J$9,"LUAR KOTA 2",""))))</f>
        <v/>
      </c>
      <c r="O432" s="38" t="str">
        <f>IF('DATA ACCURATE'!L435&lt;&gt;"",'DATA ACCURATE'!L435,"")</f>
        <v/>
      </c>
      <c r="Q432" s="38">
        <f t="shared" si="42"/>
        <v>0</v>
      </c>
      <c r="R432" s="38">
        <f t="shared" si="42"/>
        <v>0</v>
      </c>
      <c r="S432" s="38">
        <f t="shared" si="42"/>
        <v>0</v>
      </c>
      <c r="T432" s="38">
        <f t="shared" si="42"/>
        <v>0</v>
      </c>
      <c r="U432" s="38">
        <f t="shared" si="43"/>
        <v>0</v>
      </c>
      <c r="V432" s="38">
        <f t="shared" si="43"/>
        <v>0</v>
      </c>
      <c r="W432" s="38">
        <f t="shared" si="43"/>
        <v>0</v>
      </c>
      <c r="X432" s="38">
        <f t="shared" si="44"/>
        <v>0</v>
      </c>
      <c r="Y432" s="38">
        <f t="shared" si="44"/>
        <v>0</v>
      </c>
      <c r="Z432" s="38">
        <f t="shared" si="44"/>
        <v>0</v>
      </c>
      <c r="AA432" s="38">
        <f t="shared" si="44"/>
        <v>0</v>
      </c>
      <c r="AB432" s="38">
        <f t="shared" si="45"/>
        <v>0</v>
      </c>
      <c r="AC432" s="38">
        <f t="shared" si="46"/>
        <v>0</v>
      </c>
      <c r="AD432" s="38" t="str">
        <f t="shared" si="47"/>
        <v>000000000000</v>
      </c>
    </row>
    <row r="433" spans="1:30">
      <c r="A433" s="9" t="str">
        <f>IF('DATA ACCURATE'!A436&lt;&gt;"",'DATA ACCURATE'!A436,"")</f>
        <v/>
      </c>
      <c r="B433" s="9" t="str">
        <f>IF('DATA ACCURATE'!D436&lt;&gt;"",'DATA ACCURATE'!D436,"")</f>
        <v/>
      </c>
      <c r="C433" s="38" t="str">
        <f>IF($AD433="000000000000","",INDEX(DATABASE!$W$12:$W$71,MATCH($AD433,DATABASE!$V$12:$V$71,0)))</f>
        <v/>
      </c>
      <c r="D433" s="34" t="str">
        <f>IF(C433="","",IF(E433="",INDEX(DATABASE!$AF$13:$AF$62,MATCH($C433,DATABASE!$AC$13:$AC$62,0)),IF(E433="2x D11",INDEX(DATABASE!$AF$13:$AF$62,MATCH($C433,DATABASE!$AC$13:$AC$62,0))+2*DATABASE!$AF$62,IF(E433="3x D11",INDEX(DATABASE!$AF$13:$AF$62,MATCH($C433,DATABASE!$AC$13:$AC$62,0))+3*DATABASE!$AF$62,""))))</f>
        <v/>
      </c>
      <c r="E433" s="38" t="str">
        <f>IF(AND($K433="Y",$G433&lt;&gt;"UNYIL",$F433&lt;DATABASE!$O$8),"2x D11",IF(AND($K433="Y",$G433&lt;&gt;"UNYIL",$F433&gt;=DATABASE!$O$8),"3x D11",""))</f>
        <v/>
      </c>
      <c r="F433" s="9" t="str">
        <f>IF('DATA ACCURATE'!N436&lt;&gt;"",'DATA ACCURATE'!N436,"")</f>
        <v/>
      </c>
      <c r="G433" t="str">
        <f>IF(F433="","",IF(F433&lt;=DATABASE!$I$8,"UNYIL",IF(F433&lt;=DATABASE!$J$8,"KECIL",IF(F433&lt;DATABASE!$K$8,"TANGGUNG",IF(F433&gt;=DATABASE!$K$8,"BESAR","")))))</f>
        <v/>
      </c>
      <c r="H433" s="16" t="str">
        <f>IF('DATA ACCURATE'!J436&lt;&gt;"",'DATA ACCURATE'!J436,"")</f>
        <v/>
      </c>
      <c r="I433" s="35" t="str">
        <f>IF(B433&lt;&gt;"",IFERROR(VLOOKUP(B433,'DATA TIMBANGAN'!G:M,7,FALSE),VLOOKUP(B433,'DATA TIMBANGAN'!G:M,7)),"")</f>
        <v/>
      </c>
      <c r="J433" s="25" t="str">
        <f>IF(H433&lt;&gt;"",IFERROR(INDEX(DATABASE!$Z$19:$Z$38,MATCH(DATEVALUE(H433),DATABASE!$AA$19:$AA$38,0)),INDEX(DATABASE!$Z$12:$Z$18,MATCH(WEEKDAY(H433,2),DATABASE!$AA$12:$AA$18,0))),"")</f>
        <v/>
      </c>
      <c r="K433" s="25" t="str">
        <f>IF('DATA ACCURATE'!V436&lt;&gt;"",'DATA ACCURATE'!V436,"")</f>
        <v/>
      </c>
      <c r="L433" s="80" t="str">
        <f>IF($H433="","",IF(OR($J433="LIBUR",AND($L432="LIBUR",$O432=$O433)),"LIBUR",IF(AND(OR($L432="LUAR JAM KERJA 1",$L432="LUAR JAM KERJA 2"),OR(OR(AND($H432=$H433,AND(OR($I433&gt;DATABASE!$J$3,$I433&lt;DATABASE!$J$6),((DATEVALUE($H433)+$I433)-(DATEVALUE($H432)+$I432))&lt;DATABASE!$J$6)),AND($H432=$H433,$O432=$O433,OR($I433&gt;DATABASE!$J$6,$I433&lt;DATABASE!$J$3))),AND(($H433-$H432)=1,OR($I433&lt;DATABASE!$I$6,((DATEVALUE($H433)+$I433)-(DATEVALUE($H432)+$I432))&lt;DATABASE!$J$6))),$A433=$A432),"LUAR JAM KERJA 2",IF(AND(OR(WEEKDAY($H433,2)=1,WEEKDAY($H433,2)=2,WEEKDAY($H433,2)=3,WEEKDAY($H433,2)=4,WEEKDAY($H433,2)=5),$I433&lt;=DATABASE!$J$3,$I433&gt;=DATABASE!$I$3),"JAM KERJA",IF(AND(WEEKDAY($H433,2)=6,$I433&lt;=DATABASE!$J$4,$I433&gt;=DATABASE!$I$4),"JAM KERJA","LUAR JAM KERJA 1")))))</f>
        <v/>
      </c>
      <c r="M433" s="33" t="str">
        <f>IF('DATA ACCURATE'!T436&lt;&gt;"",IF('DATA ACCURATE'!T436&gt;100,'DATA ACCURATE'!T436/10,'DATA ACCURATE'!T436),"")</f>
        <v/>
      </c>
      <c r="N433" t="str">
        <f>IF(M433="","",IF(M433&lt;=DATABASE!$I$9,"LOKAL",IF(M433&lt;DATABASE!$J$9,"LUAR KOTA 1",IF($M433&gt;=DATABASE!$J$9,"LUAR KOTA 2",""))))</f>
        <v/>
      </c>
      <c r="O433" s="38" t="str">
        <f>IF('DATA ACCURATE'!L436&lt;&gt;"",'DATA ACCURATE'!L436,"")</f>
        <v/>
      </c>
      <c r="Q433" s="38">
        <f t="shared" si="42"/>
        <v>0</v>
      </c>
      <c r="R433" s="38">
        <f t="shared" si="42"/>
        <v>0</v>
      </c>
      <c r="S433" s="38">
        <f t="shared" si="42"/>
        <v>0</v>
      </c>
      <c r="T433" s="38">
        <f t="shared" si="42"/>
        <v>0</v>
      </c>
      <c r="U433" s="38">
        <f t="shared" si="43"/>
        <v>0</v>
      </c>
      <c r="V433" s="38">
        <f t="shared" si="43"/>
        <v>0</v>
      </c>
      <c r="W433" s="38">
        <f t="shared" si="43"/>
        <v>0</v>
      </c>
      <c r="X433" s="38">
        <f t="shared" si="44"/>
        <v>0</v>
      </c>
      <c r="Y433" s="38">
        <f t="shared" si="44"/>
        <v>0</v>
      </c>
      <c r="Z433" s="38">
        <f t="shared" si="44"/>
        <v>0</v>
      </c>
      <c r="AA433" s="38">
        <f t="shared" si="44"/>
        <v>0</v>
      </c>
      <c r="AB433" s="38">
        <f t="shared" si="45"/>
        <v>0</v>
      </c>
      <c r="AC433" s="38">
        <f t="shared" si="46"/>
        <v>0</v>
      </c>
      <c r="AD433" s="38" t="str">
        <f t="shared" si="47"/>
        <v>000000000000</v>
      </c>
    </row>
    <row r="434" spans="1:30">
      <c r="A434" s="9" t="str">
        <f>IF('DATA ACCURATE'!A437&lt;&gt;"",'DATA ACCURATE'!A437,"")</f>
        <v/>
      </c>
      <c r="B434" s="9" t="str">
        <f>IF('DATA ACCURATE'!D437&lt;&gt;"",'DATA ACCURATE'!D437,"")</f>
        <v/>
      </c>
      <c r="C434" s="38" t="str">
        <f>IF($AD434="000000000000","",INDEX(DATABASE!$W$12:$W$71,MATCH($AD434,DATABASE!$V$12:$V$71,0)))</f>
        <v/>
      </c>
      <c r="D434" s="34" t="str">
        <f>IF(C434="","",IF(E434="",INDEX(DATABASE!$AF$13:$AF$62,MATCH($C434,DATABASE!$AC$13:$AC$62,0)),IF(E434="2x D11",INDEX(DATABASE!$AF$13:$AF$62,MATCH($C434,DATABASE!$AC$13:$AC$62,0))+2*DATABASE!$AF$62,IF(E434="3x D11",INDEX(DATABASE!$AF$13:$AF$62,MATCH($C434,DATABASE!$AC$13:$AC$62,0))+3*DATABASE!$AF$62,""))))</f>
        <v/>
      </c>
      <c r="E434" s="38" t="str">
        <f>IF(AND($K434="Y",$G434&lt;&gt;"UNYIL",$F434&lt;DATABASE!$O$8),"2x D11",IF(AND($K434="Y",$G434&lt;&gt;"UNYIL",$F434&gt;=DATABASE!$O$8),"3x D11",""))</f>
        <v/>
      </c>
      <c r="F434" s="9" t="str">
        <f>IF('DATA ACCURATE'!N437&lt;&gt;"",'DATA ACCURATE'!N437,"")</f>
        <v/>
      </c>
      <c r="G434" t="str">
        <f>IF(F434="","",IF(F434&lt;=DATABASE!$I$8,"UNYIL",IF(F434&lt;=DATABASE!$J$8,"KECIL",IF(F434&lt;DATABASE!$K$8,"TANGGUNG",IF(F434&gt;=DATABASE!$K$8,"BESAR","")))))</f>
        <v/>
      </c>
      <c r="H434" s="16" t="str">
        <f>IF('DATA ACCURATE'!J437&lt;&gt;"",'DATA ACCURATE'!J437,"")</f>
        <v/>
      </c>
      <c r="I434" s="35" t="str">
        <f>IF(B434&lt;&gt;"",IFERROR(VLOOKUP(B434,'DATA TIMBANGAN'!G:M,7,FALSE),VLOOKUP(B434,'DATA TIMBANGAN'!G:M,7)),"")</f>
        <v/>
      </c>
      <c r="J434" s="25" t="str">
        <f>IF(H434&lt;&gt;"",IFERROR(INDEX(DATABASE!$Z$19:$Z$38,MATCH(DATEVALUE(H434),DATABASE!$AA$19:$AA$38,0)),INDEX(DATABASE!$Z$12:$Z$18,MATCH(WEEKDAY(H434,2),DATABASE!$AA$12:$AA$18,0))),"")</f>
        <v/>
      </c>
      <c r="K434" s="25" t="str">
        <f>IF('DATA ACCURATE'!V437&lt;&gt;"",'DATA ACCURATE'!V437,"")</f>
        <v/>
      </c>
      <c r="L434" s="80" t="str">
        <f>IF($H434="","",IF(OR($J434="LIBUR",AND($L433="LIBUR",$O433=$O434)),"LIBUR",IF(AND(OR($L433="LUAR JAM KERJA 1",$L433="LUAR JAM KERJA 2"),OR(OR(AND($H433=$H434,AND(OR($I434&gt;DATABASE!$J$3,$I434&lt;DATABASE!$J$6),((DATEVALUE($H434)+$I434)-(DATEVALUE($H433)+$I433))&lt;DATABASE!$J$6)),AND($H433=$H434,$O433=$O434,OR($I434&gt;DATABASE!$J$6,$I434&lt;DATABASE!$J$3))),AND(($H434-$H433)=1,OR($I434&lt;DATABASE!$I$6,((DATEVALUE($H434)+$I434)-(DATEVALUE($H433)+$I433))&lt;DATABASE!$J$6))),$A434=$A433),"LUAR JAM KERJA 2",IF(AND(OR(WEEKDAY($H434,2)=1,WEEKDAY($H434,2)=2,WEEKDAY($H434,2)=3,WEEKDAY($H434,2)=4,WEEKDAY($H434,2)=5),$I434&lt;=DATABASE!$J$3,$I434&gt;=DATABASE!$I$3),"JAM KERJA",IF(AND(WEEKDAY($H434,2)=6,$I434&lt;=DATABASE!$J$4,$I434&gt;=DATABASE!$I$4),"JAM KERJA","LUAR JAM KERJA 1")))))</f>
        <v/>
      </c>
      <c r="M434" s="33" t="str">
        <f>IF('DATA ACCURATE'!T437&lt;&gt;"",IF('DATA ACCURATE'!T437&gt;100,'DATA ACCURATE'!T437/10,'DATA ACCURATE'!T437),"")</f>
        <v/>
      </c>
      <c r="N434" t="str">
        <f>IF(M434="","",IF(M434&lt;=DATABASE!$I$9,"LOKAL",IF(M434&lt;DATABASE!$J$9,"LUAR KOTA 1",IF($M434&gt;=DATABASE!$J$9,"LUAR KOTA 2",""))))</f>
        <v/>
      </c>
      <c r="O434" s="38" t="str">
        <f>IF('DATA ACCURATE'!L437&lt;&gt;"",'DATA ACCURATE'!L437,"")</f>
        <v/>
      </c>
      <c r="Q434" s="38">
        <f t="shared" si="42"/>
        <v>0</v>
      </c>
      <c r="R434" s="38">
        <f t="shared" si="42"/>
        <v>0</v>
      </c>
      <c r="S434" s="38">
        <f t="shared" si="42"/>
        <v>0</v>
      </c>
      <c r="T434" s="38">
        <f t="shared" si="42"/>
        <v>0</v>
      </c>
      <c r="U434" s="38">
        <f t="shared" si="43"/>
        <v>0</v>
      </c>
      <c r="V434" s="38">
        <f t="shared" si="43"/>
        <v>0</v>
      </c>
      <c r="W434" s="38">
        <f t="shared" si="43"/>
        <v>0</v>
      </c>
      <c r="X434" s="38">
        <f t="shared" si="44"/>
        <v>0</v>
      </c>
      <c r="Y434" s="38">
        <f t="shared" si="44"/>
        <v>0</v>
      </c>
      <c r="Z434" s="38">
        <f t="shared" si="44"/>
        <v>0</v>
      </c>
      <c r="AA434" s="38">
        <f t="shared" si="44"/>
        <v>0</v>
      </c>
      <c r="AB434" s="38">
        <f t="shared" si="45"/>
        <v>0</v>
      </c>
      <c r="AC434" s="38">
        <f t="shared" si="46"/>
        <v>0</v>
      </c>
      <c r="AD434" s="38" t="str">
        <f t="shared" si="47"/>
        <v>000000000000</v>
      </c>
    </row>
    <row r="435" spans="1:30">
      <c r="A435" s="9" t="str">
        <f>IF('DATA ACCURATE'!A438&lt;&gt;"",'DATA ACCURATE'!A438,"")</f>
        <v/>
      </c>
      <c r="B435" s="9" t="str">
        <f>IF('DATA ACCURATE'!D438&lt;&gt;"",'DATA ACCURATE'!D438,"")</f>
        <v/>
      </c>
      <c r="C435" s="38" t="str">
        <f>IF($AD435="000000000000","",INDEX(DATABASE!$W$12:$W$71,MATCH($AD435,DATABASE!$V$12:$V$71,0)))</f>
        <v/>
      </c>
      <c r="D435" s="34" t="str">
        <f>IF(C435="","",IF(E435="",INDEX(DATABASE!$AF$13:$AF$62,MATCH($C435,DATABASE!$AC$13:$AC$62,0)),IF(E435="2x D11",INDEX(DATABASE!$AF$13:$AF$62,MATCH($C435,DATABASE!$AC$13:$AC$62,0))+2*DATABASE!$AF$62,IF(E435="3x D11",INDEX(DATABASE!$AF$13:$AF$62,MATCH($C435,DATABASE!$AC$13:$AC$62,0))+3*DATABASE!$AF$62,""))))</f>
        <v/>
      </c>
      <c r="E435" s="38" t="str">
        <f>IF(AND($K435="Y",$G435&lt;&gt;"UNYIL",$F435&lt;DATABASE!$O$8),"2x D11",IF(AND($K435="Y",$G435&lt;&gt;"UNYIL",$F435&gt;=DATABASE!$O$8),"3x D11",""))</f>
        <v/>
      </c>
      <c r="F435" s="9" t="str">
        <f>IF('DATA ACCURATE'!N438&lt;&gt;"",'DATA ACCURATE'!N438,"")</f>
        <v/>
      </c>
      <c r="G435" t="str">
        <f>IF(F435="","",IF(F435&lt;=DATABASE!$I$8,"UNYIL",IF(F435&lt;=DATABASE!$J$8,"KECIL",IF(F435&lt;DATABASE!$K$8,"TANGGUNG",IF(F435&gt;=DATABASE!$K$8,"BESAR","")))))</f>
        <v/>
      </c>
      <c r="H435" s="16" t="str">
        <f>IF('DATA ACCURATE'!J438&lt;&gt;"",'DATA ACCURATE'!J438,"")</f>
        <v/>
      </c>
      <c r="I435" s="35" t="str">
        <f>IF(B435&lt;&gt;"",IFERROR(VLOOKUP(B435,'DATA TIMBANGAN'!G:M,7,FALSE),VLOOKUP(B435,'DATA TIMBANGAN'!G:M,7)),"")</f>
        <v/>
      </c>
      <c r="J435" s="25" t="str">
        <f>IF(H435&lt;&gt;"",IFERROR(INDEX(DATABASE!$Z$19:$Z$38,MATCH(DATEVALUE(H435),DATABASE!$AA$19:$AA$38,0)),INDEX(DATABASE!$Z$12:$Z$18,MATCH(WEEKDAY(H435,2),DATABASE!$AA$12:$AA$18,0))),"")</f>
        <v/>
      </c>
      <c r="K435" s="25" t="str">
        <f>IF('DATA ACCURATE'!V438&lt;&gt;"",'DATA ACCURATE'!V438,"")</f>
        <v/>
      </c>
      <c r="L435" s="80" t="str">
        <f>IF($H435="","",IF(OR($J435="LIBUR",AND($L434="LIBUR",$O434=$O435)),"LIBUR",IF(AND(OR($L434="LUAR JAM KERJA 1",$L434="LUAR JAM KERJA 2"),OR(OR(AND($H434=$H435,AND(OR($I435&gt;DATABASE!$J$3,$I435&lt;DATABASE!$J$6),((DATEVALUE($H435)+$I435)-(DATEVALUE($H434)+$I434))&lt;DATABASE!$J$6)),AND($H434=$H435,$O434=$O435,OR($I435&gt;DATABASE!$J$6,$I435&lt;DATABASE!$J$3))),AND(($H435-$H434)=1,OR($I435&lt;DATABASE!$I$6,((DATEVALUE($H435)+$I435)-(DATEVALUE($H434)+$I434))&lt;DATABASE!$J$6))),$A435=$A434),"LUAR JAM KERJA 2",IF(AND(OR(WEEKDAY($H435,2)=1,WEEKDAY($H435,2)=2,WEEKDAY($H435,2)=3,WEEKDAY($H435,2)=4,WEEKDAY($H435,2)=5),$I435&lt;=DATABASE!$J$3,$I435&gt;=DATABASE!$I$3),"JAM KERJA",IF(AND(WEEKDAY($H435,2)=6,$I435&lt;=DATABASE!$J$4,$I435&gt;=DATABASE!$I$4),"JAM KERJA","LUAR JAM KERJA 1")))))</f>
        <v/>
      </c>
      <c r="M435" s="33" t="str">
        <f>IF('DATA ACCURATE'!T438&lt;&gt;"",IF('DATA ACCURATE'!T438&gt;100,'DATA ACCURATE'!T438/10,'DATA ACCURATE'!T438),"")</f>
        <v/>
      </c>
      <c r="N435" t="str">
        <f>IF(M435="","",IF(M435&lt;=DATABASE!$I$9,"LOKAL",IF(M435&lt;DATABASE!$J$9,"LUAR KOTA 1",IF($M435&gt;=DATABASE!$J$9,"LUAR KOTA 2",""))))</f>
        <v/>
      </c>
      <c r="O435" s="38" t="str">
        <f>IF('DATA ACCURATE'!L438&lt;&gt;"",'DATA ACCURATE'!L438,"")</f>
        <v/>
      </c>
      <c r="Q435" s="38">
        <f t="shared" si="42"/>
        <v>0</v>
      </c>
      <c r="R435" s="38">
        <f t="shared" si="42"/>
        <v>0</v>
      </c>
      <c r="S435" s="38">
        <f t="shared" si="42"/>
        <v>0</v>
      </c>
      <c r="T435" s="38">
        <f t="shared" si="42"/>
        <v>0</v>
      </c>
      <c r="U435" s="38">
        <f t="shared" si="43"/>
        <v>0</v>
      </c>
      <c r="V435" s="38">
        <f t="shared" si="43"/>
        <v>0</v>
      </c>
      <c r="W435" s="38">
        <f t="shared" si="43"/>
        <v>0</v>
      </c>
      <c r="X435" s="38">
        <f t="shared" si="44"/>
        <v>0</v>
      </c>
      <c r="Y435" s="38">
        <f t="shared" si="44"/>
        <v>0</v>
      </c>
      <c r="Z435" s="38">
        <f t="shared" si="44"/>
        <v>0</v>
      </c>
      <c r="AA435" s="38">
        <f t="shared" si="44"/>
        <v>0</v>
      </c>
      <c r="AB435" s="38">
        <f t="shared" si="45"/>
        <v>0</v>
      </c>
      <c r="AC435" s="38">
        <f t="shared" si="46"/>
        <v>0</v>
      </c>
      <c r="AD435" s="38" t="str">
        <f t="shared" si="47"/>
        <v>000000000000</v>
      </c>
    </row>
    <row r="436" spans="1:30">
      <c r="A436" s="9" t="str">
        <f>IF('DATA ACCURATE'!A439&lt;&gt;"",'DATA ACCURATE'!A439,"")</f>
        <v/>
      </c>
      <c r="B436" s="9" t="str">
        <f>IF('DATA ACCURATE'!D439&lt;&gt;"",'DATA ACCURATE'!D439,"")</f>
        <v/>
      </c>
      <c r="C436" s="38" t="str">
        <f>IF($AD436="000000000000","",INDEX(DATABASE!$W$12:$W$71,MATCH($AD436,DATABASE!$V$12:$V$71,0)))</f>
        <v/>
      </c>
      <c r="D436" s="34" t="str">
        <f>IF(C436="","",IF(E436="",INDEX(DATABASE!$AF$13:$AF$62,MATCH($C436,DATABASE!$AC$13:$AC$62,0)),IF(E436="2x D11",INDEX(DATABASE!$AF$13:$AF$62,MATCH($C436,DATABASE!$AC$13:$AC$62,0))+2*DATABASE!$AF$62,IF(E436="3x D11",INDEX(DATABASE!$AF$13:$AF$62,MATCH($C436,DATABASE!$AC$13:$AC$62,0))+3*DATABASE!$AF$62,""))))</f>
        <v/>
      </c>
      <c r="E436" s="38" t="str">
        <f>IF(AND($K436="Y",$G436&lt;&gt;"UNYIL",$F436&lt;DATABASE!$O$8),"2x D11",IF(AND($K436="Y",$G436&lt;&gt;"UNYIL",$F436&gt;=DATABASE!$O$8),"3x D11",""))</f>
        <v/>
      </c>
      <c r="F436" s="9" t="str">
        <f>IF('DATA ACCURATE'!N439&lt;&gt;"",'DATA ACCURATE'!N439,"")</f>
        <v/>
      </c>
      <c r="G436" t="str">
        <f>IF(F436="","",IF(F436&lt;=DATABASE!$I$8,"UNYIL",IF(F436&lt;=DATABASE!$J$8,"KECIL",IF(F436&lt;DATABASE!$K$8,"TANGGUNG",IF(F436&gt;=DATABASE!$K$8,"BESAR","")))))</f>
        <v/>
      </c>
      <c r="H436" s="16" t="str">
        <f>IF('DATA ACCURATE'!J439&lt;&gt;"",'DATA ACCURATE'!J439,"")</f>
        <v/>
      </c>
      <c r="I436" s="35" t="str">
        <f>IF(B436&lt;&gt;"",IFERROR(VLOOKUP(B436,'DATA TIMBANGAN'!G:M,7,FALSE),VLOOKUP(B436,'DATA TIMBANGAN'!G:M,7)),"")</f>
        <v/>
      </c>
      <c r="J436" s="25" t="str">
        <f>IF(H436&lt;&gt;"",IFERROR(INDEX(DATABASE!$Z$19:$Z$38,MATCH(DATEVALUE(H436),DATABASE!$AA$19:$AA$38,0)),INDEX(DATABASE!$Z$12:$Z$18,MATCH(WEEKDAY(H436,2),DATABASE!$AA$12:$AA$18,0))),"")</f>
        <v/>
      </c>
      <c r="K436" s="25" t="str">
        <f>IF('DATA ACCURATE'!V439&lt;&gt;"",'DATA ACCURATE'!V439,"")</f>
        <v/>
      </c>
      <c r="L436" s="80" t="str">
        <f>IF($H436="","",IF(OR($J436="LIBUR",AND($L435="LIBUR",$O435=$O436)),"LIBUR",IF(AND(OR($L435="LUAR JAM KERJA 1",$L435="LUAR JAM KERJA 2"),OR(OR(AND($H435=$H436,AND(OR($I436&gt;DATABASE!$J$3,$I436&lt;DATABASE!$J$6),((DATEVALUE($H436)+$I436)-(DATEVALUE($H435)+$I435))&lt;DATABASE!$J$6)),AND($H435=$H436,$O435=$O436,OR($I436&gt;DATABASE!$J$6,$I436&lt;DATABASE!$J$3))),AND(($H436-$H435)=1,OR($I436&lt;DATABASE!$I$6,((DATEVALUE($H436)+$I436)-(DATEVALUE($H435)+$I435))&lt;DATABASE!$J$6))),$A436=$A435),"LUAR JAM KERJA 2",IF(AND(OR(WEEKDAY($H436,2)=1,WEEKDAY($H436,2)=2,WEEKDAY($H436,2)=3,WEEKDAY($H436,2)=4,WEEKDAY($H436,2)=5),$I436&lt;=DATABASE!$J$3,$I436&gt;=DATABASE!$I$3),"JAM KERJA",IF(AND(WEEKDAY($H436,2)=6,$I436&lt;=DATABASE!$J$4,$I436&gt;=DATABASE!$I$4),"JAM KERJA","LUAR JAM KERJA 1")))))</f>
        <v/>
      </c>
      <c r="M436" s="33" t="str">
        <f>IF('DATA ACCURATE'!T439&lt;&gt;"",IF('DATA ACCURATE'!T439&gt;100,'DATA ACCURATE'!T439/10,'DATA ACCURATE'!T439),"")</f>
        <v/>
      </c>
      <c r="N436" t="str">
        <f>IF(M436="","",IF(M436&lt;=DATABASE!$I$9,"LOKAL",IF(M436&lt;DATABASE!$J$9,"LUAR KOTA 1",IF($M436&gt;=DATABASE!$J$9,"LUAR KOTA 2",""))))</f>
        <v/>
      </c>
      <c r="O436" s="38" t="str">
        <f>IF('DATA ACCURATE'!L439&lt;&gt;"",'DATA ACCURATE'!L439,"")</f>
        <v/>
      </c>
      <c r="Q436" s="38">
        <f t="shared" si="42"/>
        <v>0</v>
      </c>
      <c r="R436" s="38">
        <f t="shared" si="42"/>
        <v>0</v>
      </c>
      <c r="S436" s="38">
        <f t="shared" si="42"/>
        <v>0</v>
      </c>
      <c r="T436" s="38">
        <f t="shared" si="42"/>
        <v>0</v>
      </c>
      <c r="U436" s="38">
        <f t="shared" si="43"/>
        <v>0</v>
      </c>
      <c r="V436" s="38">
        <f t="shared" si="43"/>
        <v>0</v>
      </c>
      <c r="W436" s="38">
        <f t="shared" si="43"/>
        <v>0</v>
      </c>
      <c r="X436" s="38">
        <f t="shared" si="44"/>
        <v>0</v>
      </c>
      <c r="Y436" s="38">
        <f t="shared" si="44"/>
        <v>0</v>
      </c>
      <c r="Z436" s="38">
        <f t="shared" si="44"/>
        <v>0</v>
      </c>
      <c r="AA436" s="38">
        <f t="shared" si="44"/>
        <v>0</v>
      </c>
      <c r="AB436" s="38">
        <f t="shared" si="45"/>
        <v>0</v>
      </c>
      <c r="AC436" s="38">
        <f t="shared" si="46"/>
        <v>0</v>
      </c>
      <c r="AD436" s="38" t="str">
        <f t="shared" si="47"/>
        <v>000000000000</v>
      </c>
    </row>
    <row r="437" spans="1:30">
      <c r="A437" s="9" t="str">
        <f>IF('DATA ACCURATE'!A440&lt;&gt;"",'DATA ACCURATE'!A440,"")</f>
        <v/>
      </c>
      <c r="B437" s="9" t="str">
        <f>IF('DATA ACCURATE'!D440&lt;&gt;"",'DATA ACCURATE'!D440,"")</f>
        <v/>
      </c>
      <c r="C437" s="38" t="str">
        <f>IF($AD437="000000000000","",INDEX(DATABASE!$W$12:$W$71,MATCH($AD437,DATABASE!$V$12:$V$71,0)))</f>
        <v/>
      </c>
      <c r="D437" s="34" t="str">
        <f>IF(C437="","",IF(E437="",INDEX(DATABASE!$AF$13:$AF$62,MATCH($C437,DATABASE!$AC$13:$AC$62,0)),IF(E437="2x D11",INDEX(DATABASE!$AF$13:$AF$62,MATCH($C437,DATABASE!$AC$13:$AC$62,0))+2*DATABASE!$AF$62,IF(E437="3x D11",INDEX(DATABASE!$AF$13:$AF$62,MATCH($C437,DATABASE!$AC$13:$AC$62,0))+3*DATABASE!$AF$62,""))))</f>
        <v/>
      </c>
      <c r="E437" s="38" t="str">
        <f>IF(AND($K437="Y",$G437&lt;&gt;"UNYIL",$F437&lt;DATABASE!$O$8),"2x D11",IF(AND($K437="Y",$G437&lt;&gt;"UNYIL",$F437&gt;=DATABASE!$O$8),"3x D11",""))</f>
        <v/>
      </c>
      <c r="F437" s="9" t="str">
        <f>IF('DATA ACCURATE'!N440&lt;&gt;"",'DATA ACCURATE'!N440,"")</f>
        <v/>
      </c>
      <c r="G437" t="str">
        <f>IF(F437="","",IF(F437&lt;=DATABASE!$I$8,"UNYIL",IF(F437&lt;=DATABASE!$J$8,"KECIL",IF(F437&lt;DATABASE!$K$8,"TANGGUNG",IF(F437&gt;=DATABASE!$K$8,"BESAR","")))))</f>
        <v/>
      </c>
      <c r="H437" s="16" t="str">
        <f>IF('DATA ACCURATE'!J440&lt;&gt;"",'DATA ACCURATE'!J440,"")</f>
        <v/>
      </c>
      <c r="I437" s="35" t="str">
        <f>IF(B437&lt;&gt;"",IFERROR(VLOOKUP(B437,'DATA TIMBANGAN'!G:M,7,FALSE),VLOOKUP(B437,'DATA TIMBANGAN'!G:M,7)),"")</f>
        <v/>
      </c>
      <c r="J437" s="25" t="str">
        <f>IF(H437&lt;&gt;"",IFERROR(INDEX(DATABASE!$Z$19:$Z$38,MATCH(DATEVALUE(H437),DATABASE!$AA$19:$AA$38,0)),INDEX(DATABASE!$Z$12:$Z$18,MATCH(WEEKDAY(H437,2),DATABASE!$AA$12:$AA$18,0))),"")</f>
        <v/>
      </c>
      <c r="K437" s="25" t="str">
        <f>IF('DATA ACCURATE'!V440&lt;&gt;"",'DATA ACCURATE'!V440,"")</f>
        <v/>
      </c>
      <c r="L437" s="80" t="str">
        <f>IF($H437="","",IF(OR($J437="LIBUR",AND($L436="LIBUR",$O436=$O437)),"LIBUR",IF(AND(OR($L436="LUAR JAM KERJA 1",$L436="LUAR JAM KERJA 2"),OR(OR(AND($H436=$H437,AND(OR($I437&gt;DATABASE!$J$3,$I437&lt;DATABASE!$J$6),((DATEVALUE($H437)+$I437)-(DATEVALUE($H436)+$I436))&lt;DATABASE!$J$6)),AND($H436=$H437,$O436=$O437,OR($I437&gt;DATABASE!$J$6,$I437&lt;DATABASE!$J$3))),AND(($H437-$H436)=1,OR($I437&lt;DATABASE!$I$6,((DATEVALUE($H437)+$I437)-(DATEVALUE($H436)+$I436))&lt;DATABASE!$J$6))),$A437=$A436),"LUAR JAM KERJA 2",IF(AND(OR(WEEKDAY($H437,2)=1,WEEKDAY($H437,2)=2,WEEKDAY($H437,2)=3,WEEKDAY($H437,2)=4,WEEKDAY($H437,2)=5),$I437&lt;=DATABASE!$J$3,$I437&gt;=DATABASE!$I$3),"JAM KERJA",IF(AND(WEEKDAY($H437,2)=6,$I437&lt;=DATABASE!$J$4,$I437&gt;=DATABASE!$I$4),"JAM KERJA","LUAR JAM KERJA 1")))))</f>
        <v/>
      </c>
      <c r="M437" s="33" t="str">
        <f>IF('DATA ACCURATE'!T440&lt;&gt;"",IF('DATA ACCURATE'!T440&gt;100,'DATA ACCURATE'!T440/10,'DATA ACCURATE'!T440),"")</f>
        <v/>
      </c>
      <c r="N437" t="str">
        <f>IF(M437="","",IF(M437&lt;=DATABASE!$I$9,"LOKAL",IF(M437&lt;DATABASE!$J$9,"LUAR KOTA 1",IF($M437&gt;=DATABASE!$J$9,"LUAR KOTA 2",""))))</f>
        <v/>
      </c>
      <c r="O437" s="38" t="str">
        <f>IF('DATA ACCURATE'!L440&lt;&gt;"",'DATA ACCURATE'!L440,"")</f>
        <v/>
      </c>
      <c r="Q437" s="38">
        <f t="shared" si="42"/>
        <v>0</v>
      </c>
      <c r="R437" s="38">
        <f t="shared" si="42"/>
        <v>0</v>
      </c>
      <c r="S437" s="38">
        <f t="shared" si="42"/>
        <v>0</v>
      </c>
      <c r="T437" s="38">
        <f t="shared" si="42"/>
        <v>0</v>
      </c>
      <c r="U437" s="38">
        <f t="shared" si="43"/>
        <v>0</v>
      </c>
      <c r="V437" s="38">
        <f t="shared" si="43"/>
        <v>0</v>
      </c>
      <c r="W437" s="38">
        <f t="shared" si="43"/>
        <v>0</v>
      </c>
      <c r="X437" s="38">
        <f t="shared" si="44"/>
        <v>0</v>
      </c>
      <c r="Y437" s="38">
        <f t="shared" si="44"/>
        <v>0</v>
      </c>
      <c r="Z437" s="38">
        <f t="shared" si="44"/>
        <v>0</v>
      </c>
      <c r="AA437" s="38">
        <f t="shared" si="44"/>
        <v>0</v>
      </c>
      <c r="AB437" s="38">
        <f t="shared" si="45"/>
        <v>0</v>
      </c>
      <c r="AC437" s="38">
        <f t="shared" si="46"/>
        <v>0</v>
      </c>
      <c r="AD437" s="38" t="str">
        <f t="shared" si="47"/>
        <v>000000000000</v>
      </c>
    </row>
    <row r="438" spans="1:30">
      <c r="A438" s="9" t="str">
        <f>IF('DATA ACCURATE'!A441&lt;&gt;"",'DATA ACCURATE'!A441,"")</f>
        <v/>
      </c>
      <c r="B438" s="9" t="str">
        <f>IF('DATA ACCURATE'!D441&lt;&gt;"",'DATA ACCURATE'!D441,"")</f>
        <v/>
      </c>
      <c r="C438" s="38" t="str">
        <f>IF($AD438="000000000000","",INDEX(DATABASE!$W$12:$W$71,MATCH($AD438,DATABASE!$V$12:$V$71,0)))</f>
        <v/>
      </c>
      <c r="D438" s="34" t="str">
        <f>IF(C438="","",IF(E438="",INDEX(DATABASE!$AF$13:$AF$62,MATCH($C438,DATABASE!$AC$13:$AC$62,0)),IF(E438="2x D11",INDEX(DATABASE!$AF$13:$AF$62,MATCH($C438,DATABASE!$AC$13:$AC$62,0))+2*DATABASE!$AF$62,IF(E438="3x D11",INDEX(DATABASE!$AF$13:$AF$62,MATCH($C438,DATABASE!$AC$13:$AC$62,0))+3*DATABASE!$AF$62,""))))</f>
        <v/>
      </c>
      <c r="E438" s="38" t="str">
        <f>IF(AND($K438="Y",$G438&lt;&gt;"UNYIL",$F438&lt;DATABASE!$O$8),"2x D11",IF(AND($K438="Y",$G438&lt;&gt;"UNYIL",$F438&gt;=DATABASE!$O$8),"3x D11",""))</f>
        <v/>
      </c>
      <c r="F438" s="9" t="str">
        <f>IF('DATA ACCURATE'!N441&lt;&gt;"",'DATA ACCURATE'!N441,"")</f>
        <v/>
      </c>
      <c r="G438" t="str">
        <f>IF(F438="","",IF(F438&lt;=DATABASE!$I$8,"UNYIL",IF(F438&lt;=DATABASE!$J$8,"KECIL",IF(F438&lt;DATABASE!$K$8,"TANGGUNG",IF(F438&gt;=DATABASE!$K$8,"BESAR","")))))</f>
        <v/>
      </c>
      <c r="H438" s="16" t="str">
        <f>IF('DATA ACCURATE'!J441&lt;&gt;"",'DATA ACCURATE'!J441,"")</f>
        <v/>
      </c>
      <c r="I438" s="35" t="str">
        <f>IF(B438&lt;&gt;"",IFERROR(VLOOKUP(B438,'DATA TIMBANGAN'!G:M,7,FALSE),VLOOKUP(B438,'DATA TIMBANGAN'!G:M,7)),"")</f>
        <v/>
      </c>
      <c r="J438" s="25" t="str">
        <f>IF(H438&lt;&gt;"",IFERROR(INDEX(DATABASE!$Z$19:$Z$38,MATCH(DATEVALUE(H438),DATABASE!$AA$19:$AA$38,0)),INDEX(DATABASE!$Z$12:$Z$18,MATCH(WEEKDAY(H438,2),DATABASE!$AA$12:$AA$18,0))),"")</f>
        <v/>
      </c>
      <c r="K438" s="25" t="str">
        <f>IF('DATA ACCURATE'!V441&lt;&gt;"",'DATA ACCURATE'!V441,"")</f>
        <v/>
      </c>
      <c r="L438" s="80" t="str">
        <f>IF($H438="","",IF(OR($J438="LIBUR",AND($L437="LIBUR",$O437=$O438)),"LIBUR",IF(AND(OR($L437="LUAR JAM KERJA 1",$L437="LUAR JAM KERJA 2"),OR(OR(AND($H437=$H438,AND(OR($I438&gt;DATABASE!$J$3,$I438&lt;DATABASE!$J$6),((DATEVALUE($H438)+$I438)-(DATEVALUE($H437)+$I437))&lt;DATABASE!$J$6)),AND($H437=$H438,$O437=$O438,OR($I438&gt;DATABASE!$J$6,$I438&lt;DATABASE!$J$3))),AND(($H438-$H437)=1,OR($I438&lt;DATABASE!$I$6,((DATEVALUE($H438)+$I438)-(DATEVALUE($H437)+$I437))&lt;DATABASE!$J$6))),$A438=$A437),"LUAR JAM KERJA 2",IF(AND(OR(WEEKDAY($H438,2)=1,WEEKDAY($H438,2)=2,WEEKDAY($H438,2)=3,WEEKDAY($H438,2)=4,WEEKDAY($H438,2)=5),$I438&lt;=DATABASE!$J$3,$I438&gt;=DATABASE!$I$3),"JAM KERJA",IF(AND(WEEKDAY($H438,2)=6,$I438&lt;=DATABASE!$J$4,$I438&gt;=DATABASE!$I$4),"JAM KERJA","LUAR JAM KERJA 1")))))</f>
        <v/>
      </c>
      <c r="M438" s="33" t="str">
        <f>IF('DATA ACCURATE'!T441&lt;&gt;"",IF('DATA ACCURATE'!T441&gt;100,'DATA ACCURATE'!T441/10,'DATA ACCURATE'!T441),"")</f>
        <v/>
      </c>
      <c r="N438" t="str">
        <f>IF(M438="","",IF(M438&lt;=DATABASE!$I$9,"LOKAL",IF(M438&lt;DATABASE!$J$9,"LUAR KOTA 1",IF($M438&gt;=DATABASE!$J$9,"LUAR KOTA 2",""))))</f>
        <v/>
      </c>
      <c r="O438" s="38" t="str">
        <f>IF('DATA ACCURATE'!L441&lt;&gt;"",'DATA ACCURATE'!L441,"")</f>
        <v/>
      </c>
      <c r="Q438" s="38">
        <f t="shared" si="42"/>
        <v>0</v>
      </c>
      <c r="R438" s="38">
        <f t="shared" si="42"/>
        <v>0</v>
      </c>
      <c r="S438" s="38">
        <f t="shared" si="42"/>
        <v>0</v>
      </c>
      <c r="T438" s="38">
        <f t="shared" si="42"/>
        <v>0</v>
      </c>
      <c r="U438" s="38">
        <f t="shared" si="43"/>
        <v>0</v>
      </c>
      <c r="V438" s="38">
        <f t="shared" si="43"/>
        <v>0</v>
      </c>
      <c r="W438" s="38">
        <f t="shared" si="43"/>
        <v>0</v>
      </c>
      <c r="X438" s="38">
        <f t="shared" si="44"/>
        <v>0</v>
      </c>
      <c r="Y438" s="38">
        <f t="shared" si="44"/>
        <v>0</v>
      </c>
      <c r="Z438" s="38">
        <f t="shared" si="44"/>
        <v>0</v>
      </c>
      <c r="AA438" s="38">
        <f t="shared" si="44"/>
        <v>0</v>
      </c>
      <c r="AB438" s="38">
        <f t="shared" si="45"/>
        <v>0</v>
      </c>
      <c r="AC438" s="38">
        <f t="shared" si="46"/>
        <v>0</v>
      </c>
      <c r="AD438" s="38" t="str">
        <f t="shared" si="47"/>
        <v>000000000000</v>
      </c>
    </row>
    <row r="439" spans="1:30">
      <c r="A439" s="9" t="str">
        <f>IF('DATA ACCURATE'!A442&lt;&gt;"",'DATA ACCURATE'!A442,"")</f>
        <v/>
      </c>
      <c r="B439" s="9" t="str">
        <f>IF('DATA ACCURATE'!D442&lt;&gt;"",'DATA ACCURATE'!D442,"")</f>
        <v/>
      </c>
      <c r="C439" s="38" t="str">
        <f>IF($AD439="000000000000","",INDEX(DATABASE!$W$12:$W$71,MATCH($AD439,DATABASE!$V$12:$V$71,0)))</f>
        <v/>
      </c>
      <c r="D439" s="34" t="str">
        <f>IF(C439="","",IF(E439="",INDEX(DATABASE!$AF$13:$AF$62,MATCH($C439,DATABASE!$AC$13:$AC$62,0)),IF(E439="2x D11",INDEX(DATABASE!$AF$13:$AF$62,MATCH($C439,DATABASE!$AC$13:$AC$62,0))+2*DATABASE!$AF$62,IF(E439="3x D11",INDEX(DATABASE!$AF$13:$AF$62,MATCH($C439,DATABASE!$AC$13:$AC$62,0))+3*DATABASE!$AF$62,""))))</f>
        <v/>
      </c>
      <c r="E439" s="38" t="str">
        <f>IF(AND($K439="Y",$G439&lt;&gt;"UNYIL",$F439&lt;DATABASE!$O$8),"2x D11",IF(AND($K439="Y",$G439&lt;&gt;"UNYIL",$F439&gt;=DATABASE!$O$8),"3x D11",""))</f>
        <v/>
      </c>
      <c r="F439" s="9" t="str">
        <f>IF('DATA ACCURATE'!N442&lt;&gt;"",'DATA ACCURATE'!N442,"")</f>
        <v/>
      </c>
      <c r="G439" t="str">
        <f>IF(F439="","",IF(F439&lt;=DATABASE!$I$8,"UNYIL",IF(F439&lt;=DATABASE!$J$8,"KECIL",IF(F439&lt;DATABASE!$K$8,"TANGGUNG",IF(F439&gt;=DATABASE!$K$8,"BESAR","")))))</f>
        <v/>
      </c>
      <c r="H439" s="16" t="str">
        <f>IF('DATA ACCURATE'!J442&lt;&gt;"",'DATA ACCURATE'!J442,"")</f>
        <v/>
      </c>
      <c r="I439" s="35" t="str">
        <f>IF(B439&lt;&gt;"",IFERROR(VLOOKUP(B439,'DATA TIMBANGAN'!G:M,7,FALSE),VLOOKUP(B439,'DATA TIMBANGAN'!G:M,7)),"")</f>
        <v/>
      </c>
      <c r="J439" s="25" t="str">
        <f>IF(H439&lt;&gt;"",IFERROR(INDEX(DATABASE!$Z$19:$Z$38,MATCH(DATEVALUE(H439),DATABASE!$AA$19:$AA$38,0)),INDEX(DATABASE!$Z$12:$Z$18,MATCH(WEEKDAY(H439,2),DATABASE!$AA$12:$AA$18,0))),"")</f>
        <v/>
      </c>
      <c r="K439" s="25" t="str">
        <f>IF('DATA ACCURATE'!V442&lt;&gt;"",'DATA ACCURATE'!V442,"")</f>
        <v/>
      </c>
      <c r="L439" s="80" t="str">
        <f>IF($H439="","",IF(OR($J439="LIBUR",AND($L438="LIBUR",$O438=$O439)),"LIBUR",IF(AND(OR($L438="LUAR JAM KERJA 1",$L438="LUAR JAM KERJA 2"),OR(OR(AND($H438=$H439,AND(OR($I439&gt;DATABASE!$J$3,$I439&lt;DATABASE!$J$6),((DATEVALUE($H439)+$I439)-(DATEVALUE($H438)+$I438))&lt;DATABASE!$J$6)),AND($H438=$H439,$O438=$O439,OR($I439&gt;DATABASE!$J$6,$I439&lt;DATABASE!$J$3))),AND(($H439-$H438)=1,OR($I439&lt;DATABASE!$I$6,((DATEVALUE($H439)+$I439)-(DATEVALUE($H438)+$I438))&lt;DATABASE!$J$6))),$A439=$A438),"LUAR JAM KERJA 2",IF(AND(OR(WEEKDAY($H439,2)=1,WEEKDAY($H439,2)=2,WEEKDAY($H439,2)=3,WEEKDAY($H439,2)=4,WEEKDAY($H439,2)=5),$I439&lt;=DATABASE!$J$3,$I439&gt;=DATABASE!$I$3),"JAM KERJA",IF(AND(WEEKDAY($H439,2)=6,$I439&lt;=DATABASE!$J$4,$I439&gt;=DATABASE!$I$4),"JAM KERJA","LUAR JAM KERJA 1")))))</f>
        <v/>
      </c>
      <c r="M439" s="33" t="str">
        <f>IF('DATA ACCURATE'!T442&lt;&gt;"",IF('DATA ACCURATE'!T442&gt;100,'DATA ACCURATE'!T442/10,'DATA ACCURATE'!T442),"")</f>
        <v/>
      </c>
      <c r="N439" t="str">
        <f>IF(M439="","",IF(M439&lt;=DATABASE!$I$9,"LOKAL",IF(M439&lt;DATABASE!$J$9,"LUAR KOTA 1",IF($M439&gt;=DATABASE!$J$9,"LUAR KOTA 2",""))))</f>
        <v/>
      </c>
      <c r="O439" s="38" t="str">
        <f>IF('DATA ACCURATE'!L442&lt;&gt;"",'DATA ACCURATE'!L442,"")</f>
        <v/>
      </c>
      <c r="Q439" s="38">
        <f t="shared" si="42"/>
        <v>0</v>
      </c>
      <c r="R439" s="38">
        <f t="shared" si="42"/>
        <v>0</v>
      </c>
      <c r="S439" s="38">
        <f t="shared" si="42"/>
        <v>0</v>
      </c>
      <c r="T439" s="38">
        <f t="shared" si="42"/>
        <v>0</v>
      </c>
      <c r="U439" s="38">
        <f t="shared" si="43"/>
        <v>0</v>
      </c>
      <c r="V439" s="38">
        <f t="shared" si="43"/>
        <v>0</v>
      </c>
      <c r="W439" s="38">
        <f t="shared" si="43"/>
        <v>0</v>
      </c>
      <c r="X439" s="38">
        <f t="shared" si="44"/>
        <v>0</v>
      </c>
      <c r="Y439" s="38">
        <f t="shared" si="44"/>
        <v>0</v>
      </c>
      <c r="Z439" s="38">
        <f t="shared" si="44"/>
        <v>0</v>
      </c>
      <c r="AA439" s="38">
        <f t="shared" si="44"/>
        <v>0</v>
      </c>
      <c r="AB439" s="38">
        <f t="shared" si="45"/>
        <v>0</v>
      </c>
      <c r="AC439" s="38">
        <f t="shared" si="46"/>
        <v>0</v>
      </c>
      <c r="AD439" s="38" t="str">
        <f t="shared" si="47"/>
        <v>000000000000</v>
      </c>
    </row>
    <row r="440" spans="1:30">
      <c r="A440" s="9" t="str">
        <f>IF('DATA ACCURATE'!A443&lt;&gt;"",'DATA ACCURATE'!A443,"")</f>
        <v/>
      </c>
      <c r="B440" s="9" t="str">
        <f>IF('DATA ACCURATE'!D443&lt;&gt;"",'DATA ACCURATE'!D443,"")</f>
        <v/>
      </c>
      <c r="C440" s="38" t="str">
        <f>IF($AD440="000000000000","",INDEX(DATABASE!$W$12:$W$71,MATCH($AD440,DATABASE!$V$12:$V$71,0)))</f>
        <v/>
      </c>
      <c r="D440" s="34" t="str">
        <f>IF(C440="","",IF(E440="",INDEX(DATABASE!$AF$13:$AF$62,MATCH($C440,DATABASE!$AC$13:$AC$62,0)),IF(E440="2x D11",INDEX(DATABASE!$AF$13:$AF$62,MATCH($C440,DATABASE!$AC$13:$AC$62,0))+2*DATABASE!$AF$62,IF(E440="3x D11",INDEX(DATABASE!$AF$13:$AF$62,MATCH($C440,DATABASE!$AC$13:$AC$62,0))+3*DATABASE!$AF$62,""))))</f>
        <v/>
      </c>
      <c r="E440" s="38" t="str">
        <f>IF(AND($K440="Y",$G440&lt;&gt;"UNYIL",$F440&lt;DATABASE!$O$8),"2x D11",IF(AND($K440="Y",$G440&lt;&gt;"UNYIL",$F440&gt;=DATABASE!$O$8),"3x D11",""))</f>
        <v/>
      </c>
      <c r="F440" s="9" t="str">
        <f>IF('DATA ACCURATE'!N443&lt;&gt;"",'DATA ACCURATE'!N443,"")</f>
        <v/>
      </c>
      <c r="G440" t="str">
        <f>IF(F440="","",IF(F440&lt;=DATABASE!$I$8,"UNYIL",IF(F440&lt;=DATABASE!$J$8,"KECIL",IF(F440&lt;DATABASE!$K$8,"TANGGUNG",IF(F440&gt;=DATABASE!$K$8,"BESAR","")))))</f>
        <v/>
      </c>
      <c r="H440" s="16" t="str">
        <f>IF('DATA ACCURATE'!J443&lt;&gt;"",'DATA ACCURATE'!J443,"")</f>
        <v/>
      </c>
      <c r="I440" s="35" t="str">
        <f>IF(B440&lt;&gt;"",IFERROR(VLOOKUP(B440,'DATA TIMBANGAN'!G:M,7,FALSE),VLOOKUP(B440,'DATA TIMBANGAN'!G:M,7)),"")</f>
        <v/>
      </c>
      <c r="J440" s="25" t="str">
        <f>IF(H440&lt;&gt;"",IFERROR(INDEX(DATABASE!$Z$19:$Z$38,MATCH(DATEVALUE(H440),DATABASE!$AA$19:$AA$38,0)),INDEX(DATABASE!$Z$12:$Z$18,MATCH(WEEKDAY(H440,2),DATABASE!$AA$12:$AA$18,0))),"")</f>
        <v/>
      </c>
      <c r="K440" s="25" t="str">
        <f>IF('DATA ACCURATE'!V443&lt;&gt;"",'DATA ACCURATE'!V443,"")</f>
        <v/>
      </c>
      <c r="L440" s="80" t="str">
        <f>IF($H440="","",IF(OR($J440="LIBUR",AND($L439="LIBUR",$O439=$O440)),"LIBUR",IF(AND(OR($L439="LUAR JAM KERJA 1",$L439="LUAR JAM KERJA 2"),OR(OR(AND($H439=$H440,AND(OR($I440&gt;DATABASE!$J$3,$I440&lt;DATABASE!$J$6),((DATEVALUE($H440)+$I440)-(DATEVALUE($H439)+$I439))&lt;DATABASE!$J$6)),AND($H439=$H440,$O439=$O440,OR($I440&gt;DATABASE!$J$6,$I440&lt;DATABASE!$J$3))),AND(($H440-$H439)=1,OR($I440&lt;DATABASE!$I$6,((DATEVALUE($H440)+$I440)-(DATEVALUE($H439)+$I439))&lt;DATABASE!$J$6))),$A440=$A439),"LUAR JAM KERJA 2",IF(AND(OR(WEEKDAY($H440,2)=1,WEEKDAY($H440,2)=2,WEEKDAY($H440,2)=3,WEEKDAY($H440,2)=4,WEEKDAY($H440,2)=5),$I440&lt;=DATABASE!$J$3,$I440&gt;=DATABASE!$I$3),"JAM KERJA",IF(AND(WEEKDAY($H440,2)=6,$I440&lt;=DATABASE!$J$4,$I440&gt;=DATABASE!$I$4),"JAM KERJA","LUAR JAM KERJA 1")))))</f>
        <v/>
      </c>
      <c r="M440" s="33" t="str">
        <f>IF('DATA ACCURATE'!T443&lt;&gt;"",IF('DATA ACCURATE'!T443&gt;100,'DATA ACCURATE'!T443/10,'DATA ACCURATE'!T443),"")</f>
        <v/>
      </c>
      <c r="N440" t="str">
        <f>IF(M440="","",IF(M440&lt;=DATABASE!$I$9,"LOKAL",IF(M440&lt;DATABASE!$J$9,"LUAR KOTA 1",IF($M440&gt;=DATABASE!$J$9,"LUAR KOTA 2",""))))</f>
        <v/>
      </c>
      <c r="O440" s="38" t="str">
        <f>IF('DATA ACCURATE'!L443&lt;&gt;"",'DATA ACCURATE'!L443,"")</f>
        <v/>
      </c>
      <c r="Q440" s="38">
        <f t="shared" si="42"/>
        <v>0</v>
      </c>
      <c r="R440" s="38">
        <f t="shared" si="42"/>
        <v>0</v>
      </c>
      <c r="S440" s="38">
        <f t="shared" si="42"/>
        <v>0</v>
      </c>
      <c r="T440" s="38">
        <f t="shared" si="42"/>
        <v>0</v>
      </c>
      <c r="U440" s="38">
        <f t="shared" si="43"/>
        <v>0</v>
      </c>
      <c r="V440" s="38">
        <f t="shared" si="43"/>
        <v>0</v>
      </c>
      <c r="W440" s="38">
        <f t="shared" si="43"/>
        <v>0</v>
      </c>
      <c r="X440" s="38">
        <f t="shared" si="44"/>
        <v>0</v>
      </c>
      <c r="Y440" s="38">
        <f t="shared" si="44"/>
        <v>0</v>
      </c>
      <c r="Z440" s="38">
        <f t="shared" si="44"/>
        <v>0</v>
      </c>
      <c r="AA440" s="38">
        <f t="shared" si="44"/>
        <v>0</v>
      </c>
      <c r="AB440" s="38">
        <f t="shared" si="45"/>
        <v>0</v>
      </c>
      <c r="AC440" s="38">
        <f t="shared" si="46"/>
        <v>0</v>
      </c>
      <c r="AD440" s="38" t="str">
        <f t="shared" si="47"/>
        <v>000000000000</v>
      </c>
    </row>
    <row r="441" spans="1:30">
      <c r="A441" s="9" t="str">
        <f>IF('DATA ACCURATE'!A444&lt;&gt;"",'DATA ACCURATE'!A444,"")</f>
        <v/>
      </c>
      <c r="B441" s="9" t="str">
        <f>IF('DATA ACCURATE'!D444&lt;&gt;"",'DATA ACCURATE'!D444,"")</f>
        <v/>
      </c>
      <c r="C441" s="38" t="str">
        <f>IF($AD441="000000000000","",INDEX(DATABASE!$W$12:$W$71,MATCH($AD441,DATABASE!$V$12:$V$71,0)))</f>
        <v/>
      </c>
      <c r="D441" s="34" t="str">
        <f>IF(C441="","",IF(E441="",INDEX(DATABASE!$AF$13:$AF$62,MATCH($C441,DATABASE!$AC$13:$AC$62,0)),IF(E441="2x D11",INDEX(DATABASE!$AF$13:$AF$62,MATCH($C441,DATABASE!$AC$13:$AC$62,0))+2*DATABASE!$AF$62,IF(E441="3x D11",INDEX(DATABASE!$AF$13:$AF$62,MATCH($C441,DATABASE!$AC$13:$AC$62,0))+3*DATABASE!$AF$62,""))))</f>
        <v/>
      </c>
      <c r="E441" s="38" t="str">
        <f>IF(AND($K441="Y",$G441&lt;&gt;"UNYIL",$F441&lt;DATABASE!$O$8),"2x D11",IF(AND($K441="Y",$G441&lt;&gt;"UNYIL",$F441&gt;=DATABASE!$O$8),"3x D11",""))</f>
        <v/>
      </c>
      <c r="F441" s="9" t="str">
        <f>IF('DATA ACCURATE'!N444&lt;&gt;"",'DATA ACCURATE'!N444,"")</f>
        <v/>
      </c>
      <c r="G441" t="str">
        <f>IF(F441="","",IF(F441&lt;=DATABASE!$I$8,"UNYIL",IF(F441&lt;=DATABASE!$J$8,"KECIL",IF(F441&lt;DATABASE!$K$8,"TANGGUNG",IF(F441&gt;=DATABASE!$K$8,"BESAR","")))))</f>
        <v/>
      </c>
      <c r="H441" s="16" t="str">
        <f>IF('DATA ACCURATE'!J444&lt;&gt;"",'DATA ACCURATE'!J444,"")</f>
        <v/>
      </c>
      <c r="I441" s="35" t="str">
        <f>IF(B441&lt;&gt;"",IFERROR(VLOOKUP(B441,'DATA TIMBANGAN'!G:M,7,FALSE),VLOOKUP(B441,'DATA TIMBANGAN'!G:M,7)),"")</f>
        <v/>
      </c>
      <c r="J441" s="25" t="str">
        <f>IF(H441&lt;&gt;"",IFERROR(INDEX(DATABASE!$Z$19:$Z$38,MATCH(DATEVALUE(H441),DATABASE!$AA$19:$AA$38,0)),INDEX(DATABASE!$Z$12:$Z$18,MATCH(WEEKDAY(H441,2),DATABASE!$AA$12:$AA$18,0))),"")</f>
        <v/>
      </c>
      <c r="K441" s="25" t="str">
        <f>IF('DATA ACCURATE'!V444&lt;&gt;"",'DATA ACCURATE'!V444,"")</f>
        <v/>
      </c>
      <c r="L441" s="80" t="str">
        <f>IF($H441="","",IF(OR($J441="LIBUR",AND($L440="LIBUR",$O440=$O441)),"LIBUR",IF(AND(OR($L440="LUAR JAM KERJA 1",$L440="LUAR JAM KERJA 2"),OR(OR(AND($H440=$H441,AND(OR($I441&gt;DATABASE!$J$3,$I441&lt;DATABASE!$J$6),((DATEVALUE($H441)+$I441)-(DATEVALUE($H440)+$I440))&lt;DATABASE!$J$6)),AND($H440=$H441,$O440=$O441,OR($I441&gt;DATABASE!$J$6,$I441&lt;DATABASE!$J$3))),AND(($H441-$H440)=1,OR($I441&lt;DATABASE!$I$6,((DATEVALUE($H441)+$I441)-(DATEVALUE($H440)+$I440))&lt;DATABASE!$J$6))),$A441=$A440),"LUAR JAM KERJA 2",IF(AND(OR(WEEKDAY($H441,2)=1,WEEKDAY($H441,2)=2,WEEKDAY($H441,2)=3,WEEKDAY($H441,2)=4,WEEKDAY($H441,2)=5),$I441&lt;=DATABASE!$J$3,$I441&gt;=DATABASE!$I$3),"JAM KERJA",IF(AND(WEEKDAY($H441,2)=6,$I441&lt;=DATABASE!$J$4,$I441&gt;=DATABASE!$I$4),"JAM KERJA","LUAR JAM KERJA 1")))))</f>
        <v/>
      </c>
      <c r="M441" s="33" t="str">
        <f>IF('DATA ACCURATE'!T444&lt;&gt;"",IF('DATA ACCURATE'!T444&gt;100,'DATA ACCURATE'!T444/10,'DATA ACCURATE'!T444),"")</f>
        <v/>
      </c>
      <c r="N441" t="str">
        <f>IF(M441="","",IF(M441&lt;=DATABASE!$I$9,"LOKAL",IF(M441&lt;DATABASE!$J$9,"LUAR KOTA 1",IF($M441&gt;=DATABASE!$J$9,"LUAR KOTA 2",""))))</f>
        <v/>
      </c>
      <c r="O441" s="38" t="str">
        <f>IF('DATA ACCURATE'!L444&lt;&gt;"",'DATA ACCURATE'!L444,"")</f>
        <v/>
      </c>
      <c r="Q441" s="38">
        <f t="shared" si="42"/>
        <v>0</v>
      </c>
      <c r="R441" s="38">
        <f t="shared" si="42"/>
        <v>0</v>
      </c>
      <c r="S441" s="38">
        <f t="shared" si="42"/>
        <v>0</v>
      </c>
      <c r="T441" s="38">
        <f t="shared" si="42"/>
        <v>0</v>
      </c>
      <c r="U441" s="38">
        <f t="shared" si="43"/>
        <v>0</v>
      </c>
      <c r="V441" s="38">
        <f t="shared" si="43"/>
        <v>0</v>
      </c>
      <c r="W441" s="38">
        <f t="shared" si="43"/>
        <v>0</v>
      </c>
      <c r="X441" s="38">
        <f t="shared" si="44"/>
        <v>0</v>
      </c>
      <c r="Y441" s="38">
        <f t="shared" si="44"/>
        <v>0</v>
      </c>
      <c r="Z441" s="38">
        <f t="shared" si="44"/>
        <v>0</v>
      </c>
      <c r="AA441" s="38">
        <f t="shared" si="44"/>
        <v>0</v>
      </c>
      <c r="AB441" s="38">
        <f t="shared" si="45"/>
        <v>0</v>
      </c>
      <c r="AC441" s="38">
        <f t="shared" si="46"/>
        <v>0</v>
      </c>
      <c r="AD441" s="38" t="str">
        <f t="shared" si="47"/>
        <v>000000000000</v>
      </c>
    </row>
    <row r="442" spans="1:30">
      <c r="A442" s="9" t="str">
        <f>IF('DATA ACCURATE'!A445&lt;&gt;"",'DATA ACCURATE'!A445,"")</f>
        <v/>
      </c>
      <c r="B442" s="9" t="str">
        <f>IF('DATA ACCURATE'!D445&lt;&gt;"",'DATA ACCURATE'!D445,"")</f>
        <v/>
      </c>
      <c r="C442" s="38" t="str">
        <f>IF($AD442="000000000000","",INDEX(DATABASE!$W$12:$W$71,MATCH($AD442,DATABASE!$V$12:$V$71,0)))</f>
        <v/>
      </c>
      <c r="D442" s="34" t="str">
        <f>IF(C442="","",IF(E442="",INDEX(DATABASE!$AF$13:$AF$62,MATCH($C442,DATABASE!$AC$13:$AC$62,0)),IF(E442="2x D11",INDEX(DATABASE!$AF$13:$AF$62,MATCH($C442,DATABASE!$AC$13:$AC$62,0))+2*DATABASE!$AF$62,IF(E442="3x D11",INDEX(DATABASE!$AF$13:$AF$62,MATCH($C442,DATABASE!$AC$13:$AC$62,0))+3*DATABASE!$AF$62,""))))</f>
        <v/>
      </c>
      <c r="E442" s="38" t="str">
        <f>IF(AND($K442="Y",$G442&lt;&gt;"UNYIL",$F442&lt;DATABASE!$O$8),"2x D11",IF(AND($K442="Y",$G442&lt;&gt;"UNYIL",$F442&gt;=DATABASE!$O$8),"3x D11",""))</f>
        <v/>
      </c>
      <c r="F442" s="9" t="str">
        <f>IF('DATA ACCURATE'!N445&lt;&gt;"",'DATA ACCURATE'!N445,"")</f>
        <v/>
      </c>
      <c r="G442" t="str">
        <f>IF(F442="","",IF(F442&lt;=DATABASE!$I$8,"UNYIL",IF(F442&lt;=DATABASE!$J$8,"KECIL",IF(F442&lt;DATABASE!$K$8,"TANGGUNG",IF(F442&gt;=DATABASE!$K$8,"BESAR","")))))</f>
        <v/>
      </c>
      <c r="H442" s="16" t="str">
        <f>IF('DATA ACCURATE'!J445&lt;&gt;"",'DATA ACCURATE'!J445,"")</f>
        <v/>
      </c>
      <c r="I442" s="35" t="str">
        <f>IF(B442&lt;&gt;"",IFERROR(VLOOKUP(B442,'DATA TIMBANGAN'!G:M,7,FALSE),VLOOKUP(B442,'DATA TIMBANGAN'!G:M,7)),"")</f>
        <v/>
      </c>
      <c r="J442" s="25" t="str">
        <f>IF(H442&lt;&gt;"",IFERROR(INDEX(DATABASE!$Z$19:$Z$38,MATCH(DATEVALUE(H442),DATABASE!$AA$19:$AA$38,0)),INDEX(DATABASE!$Z$12:$Z$18,MATCH(WEEKDAY(H442,2),DATABASE!$AA$12:$AA$18,0))),"")</f>
        <v/>
      </c>
      <c r="K442" s="25" t="str">
        <f>IF('DATA ACCURATE'!V445&lt;&gt;"",'DATA ACCURATE'!V445,"")</f>
        <v/>
      </c>
      <c r="L442" s="80" t="str">
        <f>IF($H442="","",IF(OR($J442="LIBUR",AND($L441="LIBUR",$O441=$O442)),"LIBUR",IF(AND(OR($L441="LUAR JAM KERJA 1",$L441="LUAR JAM KERJA 2"),OR(OR(AND($H441=$H442,AND(OR($I442&gt;DATABASE!$J$3,$I442&lt;DATABASE!$J$6),((DATEVALUE($H442)+$I442)-(DATEVALUE($H441)+$I441))&lt;DATABASE!$J$6)),AND($H441=$H442,$O441=$O442,OR($I442&gt;DATABASE!$J$6,$I442&lt;DATABASE!$J$3))),AND(($H442-$H441)=1,OR($I442&lt;DATABASE!$I$6,((DATEVALUE($H442)+$I442)-(DATEVALUE($H441)+$I441))&lt;DATABASE!$J$6))),$A442=$A441),"LUAR JAM KERJA 2",IF(AND(OR(WEEKDAY($H442,2)=1,WEEKDAY($H442,2)=2,WEEKDAY($H442,2)=3,WEEKDAY($H442,2)=4,WEEKDAY($H442,2)=5),$I442&lt;=DATABASE!$J$3,$I442&gt;=DATABASE!$I$3),"JAM KERJA",IF(AND(WEEKDAY($H442,2)=6,$I442&lt;=DATABASE!$J$4,$I442&gt;=DATABASE!$I$4),"JAM KERJA","LUAR JAM KERJA 1")))))</f>
        <v/>
      </c>
      <c r="M442" s="33" t="str">
        <f>IF('DATA ACCURATE'!T445&lt;&gt;"",IF('DATA ACCURATE'!T445&gt;100,'DATA ACCURATE'!T445/10,'DATA ACCURATE'!T445),"")</f>
        <v/>
      </c>
      <c r="N442" t="str">
        <f>IF(M442="","",IF(M442&lt;=DATABASE!$I$9,"LOKAL",IF(M442&lt;DATABASE!$J$9,"LUAR KOTA 1",IF($M442&gt;=DATABASE!$J$9,"LUAR KOTA 2",""))))</f>
        <v/>
      </c>
      <c r="O442" s="38" t="str">
        <f>IF('DATA ACCURATE'!L445&lt;&gt;"",'DATA ACCURATE'!L445,"")</f>
        <v/>
      </c>
      <c r="Q442" s="38">
        <f t="shared" si="42"/>
        <v>0</v>
      </c>
      <c r="R442" s="38">
        <f t="shared" si="42"/>
        <v>0</v>
      </c>
      <c r="S442" s="38">
        <f t="shared" si="42"/>
        <v>0</v>
      </c>
      <c r="T442" s="38">
        <f t="shared" si="42"/>
        <v>0</v>
      </c>
      <c r="U442" s="38">
        <f t="shared" si="43"/>
        <v>0</v>
      </c>
      <c r="V442" s="38">
        <f t="shared" si="43"/>
        <v>0</v>
      </c>
      <c r="W442" s="38">
        <f t="shared" si="43"/>
        <v>0</v>
      </c>
      <c r="X442" s="38">
        <f t="shared" si="44"/>
        <v>0</v>
      </c>
      <c r="Y442" s="38">
        <f t="shared" si="44"/>
        <v>0</v>
      </c>
      <c r="Z442" s="38">
        <f t="shared" si="44"/>
        <v>0</v>
      </c>
      <c r="AA442" s="38">
        <f t="shared" si="44"/>
        <v>0</v>
      </c>
      <c r="AB442" s="38">
        <f t="shared" si="45"/>
        <v>0</v>
      </c>
      <c r="AC442" s="38">
        <f t="shared" si="46"/>
        <v>0</v>
      </c>
      <c r="AD442" s="38" t="str">
        <f t="shared" si="47"/>
        <v>000000000000</v>
      </c>
    </row>
    <row r="443" spans="1:30">
      <c r="A443" s="9" t="str">
        <f>IF('DATA ACCURATE'!A446&lt;&gt;"",'DATA ACCURATE'!A446,"")</f>
        <v/>
      </c>
      <c r="B443" s="9" t="str">
        <f>IF('DATA ACCURATE'!D446&lt;&gt;"",'DATA ACCURATE'!D446,"")</f>
        <v/>
      </c>
      <c r="C443" s="38" t="str">
        <f>IF($AD443="000000000000","",INDEX(DATABASE!$W$12:$W$71,MATCH($AD443,DATABASE!$V$12:$V$71,0)))</f>
        <v/>
      </c>
      <c r="D443" s="34" t="str">
        <f>IF(C443="","",IF(E443="",INDEX(DATABASE!$AF$13:$AF$62,MATCH($C443,DATABASE!$AC$13:$AC$62,0)),IF(E443="2x D11",INDEX(DATABASE!$AF$13:$AF$62,MATCH($C443,DATABASE!$AC$13:$AC$62,0))+2*DATABASE!$AF$62,IF(E443="3x D11",INDEX(DATABASE!$AF$13:$AF$62,MATCH($C443,DATABASE!$AC$13:$AC$62,0))+3*DATABASE!$AF$62,""))))</f>
        <v/>
      </c>
      <c r="E443" s="38" t="str">
        <f>IF(AND($K443="Y",$G443&lt;&gt;"UNYIL",$F443&lt;DATABASE!$O$8),"2x D11",IF(AND($K443="Y",$G443&lt;&gt;"UNYIL",$F443&gt;=DATABASE!$O$8),"3x D11",""))</f>
        <v/>
      </c>
      <c r="F443" s="9" t="str">
        <f>IF('DATA ACCURATE'!N446&lt;&gt;"",'DATA ACCURATE'!N446,"")</f>
        <v/>
      </c>
      <c r="G443" t="str">
        <f>IF(F443="","",IF(F443&lt;=DATABASE!$I$8,"UNYIL",IF(F443&lt;=DATABASE!$J$8,"KECIL",IF(F443&lt;DATABASE!$K$8,"TANGGUNG",IF(F443&gt;=DATABASE!$K$8,"BESAR","")))))</f>
        <v/>
      </c>
      <c r="H443" s="16" t="str">
        <f>IF('DATA ACCURATE'!J446&lt;&gt;"",'DATA ACCURATE'!J446,"")</f>
        <v/>
      </c>
      <c r="I443" s="35" t="str">
        <f>IF(B443&lt;&gt;"",IFERROR(VLOOKUP(B443,'DATA TIMBANGAN'!G:M,7,FALSE),VLOOKUP(B443,'DATA TIMBANGAN'!G:M,7)),"")</f>
        <v/>
      </c>
      <c r="J443" s="25" t="str">
        <f>IF(H443&lt;&gt;"",IFERROR(INDEX(DATABASE!$Z$19:$Z$38,MATCH(DATEVALUE(H443),DATABASE!$AA$19:$AA$38,0)),INDEX(DATABASE!$Z$12:$Z$18,MATCH(WEEKDAY(H443,2),DATABASE!$AA$12:$AA$18,0))),"")</f>
        <v/>
      </c>
      <c r="K443" s="25" t="str">
        <f>IF('DATA ACCURATE'!V446&lt;&gt;"",'DATA ACCURATE'!V446,"")</f>
        <v/>
      </c>
      <c r="L443" s="80" t="str">
        <f>IF($H443="","",IF(OR($J443="LIBUR",AND($L442="LIBUR",$O442=$O443)),"LIBUR",IF(AND(OR($L442="LUAR JAM KERJA 1",$L442="LUAR JAM KERJA 2"),OR(OR(AND($H442=$H443,AND(OR($I443&gt;DATABASE!$J$3,$I443&lt;DATABASE!$J$6),((DATEVALUE($H443)+$I443)-(DATEVALUE($H442)+$I442))&lt;DATABASE!$J$6)),AND($H442=$H443,$O442=$O443,OR($I443&gt;DATABASE!$J$6,$I443&lt;DATABASE!$J$3))),AND(($H443-$H442)=1,OR($I443&lt;DATABASE!$I$6,((DATEVALUE($H443)+$I443)-(DATEVALUE($H442)+$I442))&lt;DATABASE!$J$6))),$A443=$A442),"LUAR JAM KERJA 2",IF(AND(OR(WEEKDAY($H443,2)=1,WEEKDAY($H443,2)=2,WEEKDAY($H443,2)=3,WEEKDAY($H443,2)=4,WEEKDAY($H443,2)=5),$I443&lt;=DATABASE!$J$3,$I443&gt;=DATABASE!$I$3),"JAM KERJA",IF(AND(WEEKDAY($H443,2)=6,$I443&lt;=DATABASE!$J$4,$I443&gt;=DATABASE!$I$4),"JAM KERJA","LUAR JAM KERJA 1")))))</f>
        <v/>
      </c>
      <c r="M443" s="33" t="str">
        <f>IF('DATA ACCURATE'!T446&lt;&gt;"",IF('DATA ACCURATE'!T446&gt;100,'DATA ACCURATE'!T446/10,'DATA ACCURATE'!T446),"")</f>
        <v/>
      </c>
      <c r="N443" t="str">
        <f>IF(M443="","",IF(M443&lt;=DATABASE!$I$9,"LOKAL",IF(M443&lt;DATABASE!$J$9,"LUAR KOTA 1",IF($M443&gt;=DATABASE!$J$9,"LUAR KOTA 2",""))))</f>
        <v/>
      </c>
      <c r="O443" s="38" t="str">
        <f>IF('DATA ACCURATE'!L446&lt;&gt;"",'DATA ACCURATE'!L446,"")</f>
        <v/>
      </c>
      <c r="Q443" s="38">
        <f t="shared" si="42"/>
        <v>0</v>
      </c>
      <c r="R443" s="38">
        <f t="shared" si="42"/>
        <v>0</v>
      </c>
      <c r="S443" s="38">
        <f t="shared" si="42"/>
        <v>0</v>
      </c>
      <c r="T443" s="38">
        <f t="shared" si="42"/>
        <v>0</v>
      </c>
      <c r="U443" s="38">
        <f t="shared" si="43"/>
        <v>0</v>
      </c>
      <c r="V443" s="38">
        <f t="shared" si="43"/>
        <v>0</v>
      </c>
      <c r="W443" s="38">
        <f t="shared" si="43"/>
        <v>0</v>
      </c>
      <c r="X443" s="38">
        <f t="shared" si="44"/>
        <v>0</v>
      </c>
      <c r="Y443" s="38">
        <f t="shared" si="44"/>
        <v>0</v>
      </c>
      <c r="Z443" s="38">
        <f t="shared" si="44"/>
        <v>0</v>
      </c>
      <c r="AA443" s="38">
        <f t="shared" si="44"/>
        <v>0</v>
      </c>
      <c r="AB443" s="38">
        <f t="shared" si="45"/>
        <v>0</v>
      </c>
      <c r="AC443" s="38">
        <f t="shared" si="46"/>
        <v>0</v>
      </c>
      <c r="AD443" s="38" t="str">
        <f t="shared" si="47"/>
        <v>000000000000</v>
      </c>
    </row>
    <row r="444" spans="1:30">
      <c r="A444" s="9" t="str">
        <f>IF('DATA ACCURATE'!A447&lt;&gt;"",'DATA ACCURATE'!A447,"")</f>
        <v/>
      </c>
      <c r="B444" s="9" t="str">
        <f>IF('DATA ACCURATE'!D447&lt;&gt;"",'DATA ACCURATE'!D447,"")</f>
        <v/>
      </c>
      <c r="C444" s="38" t="str">
        <f>IF($AD444="000000000000","",INDEX(DATABASE!$W$12:$W$71,MATCH($AD444,DATABASE!$V$12:$V$71,0)))</f>
        <v/>
      </c>
      <c r="D444" s="34" t="str">
        <f>IF(C444="","",IF(E444="",INDEX(DATABASE!$AF$13:$AF$62,MATCH($C444,DATABASE!$AC$13:$AC$62,0)),IF(E444="2x D11",INDEX(DATABASE!$AF$13:$AF$62,MATCH($C444,DATABASE!$AC$13:$AC$62,0))+2*DATABASE!$AF$62,IF(E444="3x D11",INDEX(DATABASE!$AF$13:$AF$62,MATCH($C444,DATABASE!$AC$13:$AC$62,0))+3*DATABASE!$AF$62,""))))</f>
        <v/>
      </c>
      <c r="E444" s="38" t="str">
        <f>IF(AND($K444="Y",$G444&lt;&gt;"UNYIL",$F444&lt;DATABASE!$O$8),"2x D11",IF(AND($K444="Y",$G444&lt;&gt;"UNYIL",$F444&gt;=DATABASE!$O$8),"3x D11",""))</f>
        <v/>
      </c>
      <c r="F444" s="9" t="str">
        <f>IF('DATA ACCURATE'!N447&lt;&gt;"",'DATA ACCURATE'!N447,"")</f>
        <v/>
      </c>
      <c r="G444" t="str">
        <f>IF(F444="","",IF(F444&lt;=DATABASE!$I$8,"UNYIL",IF(F444&lt;=DATABASE!$J$8,"KECIL",IF(F444&lt;DATABASE!$K$8,"TANGGUNG",IF(F444&gt;=DATABASE!$K$8,"BESAR","")))))</f>
        <v/>
      </c>
      <c r="H444" s="16" t="str">
        <f>IF('DATA ACCURATE'!J447&lt;&gt;"",'DATA ACCURATE'!J447,"")</f>
        <v/>
      </c>
      <c r="I444" s="35" t="str">
        <f>IF(B444&lt;&gt;"",IFERROR(VLOOKUP(B444,'DATA TIMBANGAN'!G:M,7,FALSE),VLOOKUP(B444,'DATA TIMBANGAN'!G:M,7)),"")</f>
        <v/>
      </c>
      <c r="J444" s="25" t="str">
        <f>IF(H444&lt;&gt;"",IFERROR(INDEX(DATABASE!$Z$19:$Z$38,MATCH(DATEVALUE(H444),DATABASE!$AA$19:$AA$38,0)),INDEX(DATABASE!$Z$12:$Z$18,MATCH(WEEKDAY(H444,2),DATABASE!$AA$12:$AA$18,0))),"")</f>
        <v/>
      </c>
      <c r="K444" s="25" t="str">
        <f>IF('DATA ACCURATE'!V447&lt;&gt;"",'DATA ACCURATE'!V447,"")</f>
        <v/>
      </c>
      <c r="L444" s="80" t="str">
        <f>IF($H444="","",IF(OR($J444="LIBUR",AND($L443="LIBUR",$O443=$O444)),"LIBUR",IF(AND(OR($L443="LUAR JAM KERJA 1",$L443="LUAR JAM KERJA 2"),OR(OR(AND($H443=$H444,AND(OR($I444&gt;DATABASE!$J$3,$I444&lt;DATABASE!$J$6),((DATEVALUE($H444)+$I444)-(DATEVALUE($H443)+$I443))&lt;DATABASE!$J$6)),AND($H443=$H444,$O443=$O444,OR($I444&gt;DATABASE!$J$6,$I444&lt;DATABASE!$J$3))),AND(($H444-$H443)=1,OR($I444&lt;DATABASE!$I$6,((DATEVALUE($H444)+$I444)-(DATEVALUE($H443)+$I443))&lt;DATABASE!$J$6))),$A444=$A443),"LUAR JAM KERJA 2",IF(AND(OR(WEEKDAY($H444,2)=1,WEEKDAY($H444,2)=2,WEEKDAY($H444,2)=3,WEEKDAY($H444,2)=4,WEEKDAY($H444,2)=5),$I444&lt;=DATABASE!$J$3,$I444&gt;=DATABASE!$I$3),"JAM KERJA",IF(AND(WEEKDAY($H444,2)=6,$I444&lt;=DATABASE!$J$4,$I444&gt;=DATABASE!$I$4),"JAM KERJA","LUAR JAM KERJA 1")))))</f>
        <v/>
      </c>
      <c r="M444" s="33" t="str">
        <f>IF('DATA ACCURATE'!T447&lt;&gt;"",IF('DATA ACCURATE'!T447&gt;100,'DATA ACCURATE'!T447/10,'DATA ACCURATE'!T447),"")</f>
        <v/>
      </c>
      <c r="N444" t="str">
        <f>IF(M444="","",IF(M444&lt;=DATABASE!$I$9,"LOKAL",IF(M444&lt;DATABASE!$J$9,"LUAR KOTA 1",IF($M444&gt;=DATABASE!$J$9,"LUAR KOTA 2",""))))</f>
        <v/>
      </c>
      <c r="O444" s="38" t="str">
        <f>IF('DATA ACCURATE'!L447&lt;&gt;"",'DATA ACCURATE'!L447,"")</f>
        <v/>
      </c>
      <c r="Q444" s="38">
        <f t="shared" si="42"/>
        <v>0</v>
      </c>
      <c r="R444" s="38">
        <f t="shared" si="42"/>
        <v>0</v>
      </c>
      <c r="S444" s="38">
        <f t="shared" si="42"/>
        <v>0</v>
      </c>
      <c r="T444" s="38">
        <f t="shared" si="42"/>
        <v>0</v>
      </c>
      <c r="U444" s="38">
        <f t="shared" si="43"/>
        <v>0</v>
      </c>
      <c r="V444" s="38">
        <f t="shared" si="43"/>
        <v>0</v>
      </c>
      <c r="W444" s="38">
        <f t="shared" si="43"/>
        <v>0</v>
      </c>
      <c r="X444" s="38">
        <f t="shared" si="44"/>
        <v>0</v>
      </c>
      <c r="Y444" s="38">
        <f t="shared" si="44"/>
        <v>0</v>
      </c>
      <c r="Z444" s="38">
        <f t="shared" si="44"/>
        <v>0</v>
      </c>
      <c r="AA444" s="38">
        <f t="shared" si="44"/>
        <v>0</v>
      </c>
      <c r="AB444" s="38">
        <f t="shared" si="45"/>
        <v>0</v>
      </c>
      <c r="AC444" s="38">
        <f t="shared" si="46"/>
        <v>0</v>
      </c>
      <c r="AD444" s="38" t="str">
        <f t="shared" si="47"/>
        <v>000000000000</v>
      </c>
    </row>
    <row r="445" spans="1:30">
      <c r="A445" s="9" t="str">
        <f>IF('DATA ACCURATE'!A448&lt;&gt;"",'DATA ACCURATE'!A448,"")</f>
        <v/>
      </c>
      <c r="B445" s="9" t="str">
        <f>IF('DATA ACCURATE'!D448&lt;&gt;"",'DATA ACCURATE'!D448,"")</f>
        <v/>
      </c>
      <c r="C445" s="38" t="str">
        <f>IF($AD445="000000000000","",INDEX(DATABASE!$W$12:$W$71,MATCH($AD445,DATABASE!$V$12:$V$71,0)))</f>
        <v/>
      </c>
      <c r="D445" s="34" t="str">
        <f>IF(C445="","",IF(E445="",INDEX(DATABASE!$AF$13:$AF$62,MATCH($C445,DATABASE!$AC$13:$AC$62,0)),IF(E445="2x D11",INDEX(DATABASE!$AF$13:$AF$62,MATCH($C445,DATABASE!$AC$13:$AC$62,0))+2*DATABASE!$AF$62,IF(E445="3x D11",INDEX(DATABASE!$AF$13:$AF$62,MATCH($C445,DATABASE!$AC$13:$AC$62,0))+3*DATABASE!$AF$62,""))))</f>
        <v/>
      </c>
      <c r="E445" s="38" t="str">
        <f>IF(AND($K445="Y",$G445&lt;&gt;"UNYIL",$F445&lt;DATABASE!$O$8),"2x D11",IF(AND($K445="Y",$G445&lt;&gt;"UNYIL",$F445&gt;=DATABASE!$O$8),"3x D11",""))</f>
        <v/>
      </c>
      <c r="F445" s="9" t="str">
        <f>IF('DATA ACCURATE'!N448&lt;&gt;"",'DATA ACCURATE'!N448,"")</f>
        <v/>
      </c>
      <c r="G445" t="str">
        <f>IF(F445="","",IF(F445&lt;=DATABASE!$I$8,"UNYIL",IF(F445&lt;=DATABASE!$J$8,"KECIL",IF(F445&lt;DATABASE!$K$8,"TANGGUNG",IF(F445&gt;=DATABASE!$K$8,"BESAR","")))))</f>
        <v/>
      </c>
      <c r="H445" s="16" t="str">
        <f>IF('DATA ACCURATE'!J448&lt;&gt;"",'DATA ACCURATE'!J448,"")</f>
        <v/>
      </c>
      <c r="I445" s="35" t="str">
        <f>IF(B445&lt;&gt;"",IFERROR(VLOOKUP(B445,'DATA TIMBANGAN'!G:M,7,FALSE),VLOOKUP(B445,'DATA TIMBANGAN'!G:M,7)),"")</f>
        <v/>
      </c>
      <c r="J445" s="25" t="str">
        <f>IF(H445&lt;&gt;"",IFERROR(INDEX(DATABASE!$Z$19:$Z$38,MATCH(DATEVALUE(H445),DATABASE!$AA$19:$AA$38,0)),INDEX(DATABASE!$Z$12:$Z$18,MATCH(WEEKDAY(H445,2),DATABASE!$AA$12:$AA$18,0))),"")</f>
        <v/>
      </c>
      <c r="K445" s="25" t="str">
        <f>IF('DATA ACCURATE'!V448&lt;&gt;"",'DATA ACCURATE'!V448,"")</f>
        <v/>
      </c>
      <c r="L445" s="80" t="str">
        <f>IF($H445="","",IF(OR($J445="LIBUR",AND($L444="LIBUR",$O444=$O445)),"LIBUR",IF(AND(OR($L444="LUAR JAM KERJA 1",$L444="LUAR JAM KERJA 2"),OR(OR(AND($H444=$H445,AND(OR($I445&gt;DATABASE!$J$3,$I445&lt;DATABASE!$J$6),((DATEVALUE($H445)+$I445)-(DATEVALUE($H444)+$I444))&lt;DATABASE!$J$6)),AND($H444=$H445,$O444=$O445,OR($I445&gt;DATABASE!$J$6,$I445&lt;DATABASE!$J$3))),AND(($H445-$H444)=1,OR($I445&lt;DATABASE!$I$6,((DATEVALUE($H445)+$I445)-(DATEVALUE($H444)+$I444))&lt;DATABASE!$J$6))),$A445=$A444),"LUAR JAM KERJA 2",IF(AND(OR(WEEKDAY($H445,2)=1,WEEKDAY($H445,2)=2,WEEKDAY($H445,2)=3,WEEKDAY($H445,2)=4,WEEKDAY($H445,2)=5),$I445&lt;=DATABASE!$J$3,$I445&gt;=DATABASE!$I$3),"JAM KERJA",IF(AND(WEEKDAY($H445,2)=6,$I445&lt;=DATABASE!$J$4,$I445&gt;=DATABASE!$I$4),"JAM KERJA","LUAR JAM KERJA 1")))))</f>
        <v/>
      </c>
      <c r="M445" s="33" t="str">
        <f>IF('DATA ACCURATE'!T448&lt;&gt;"",IF('DATA ACCURATE'!T448&gt;100,'DATA ACCURATE'!T448/10,'DATA ACCURATE'!T448),"")</f>
        <v/>
      </c>
      <c r="N445" t="str">
        <f>IF(M445="","",IF(M445&lt;=DATABASE!$I$9,"LOKAL",IF(M445&lt;DATABASE!$J$9,"LUAR KOTA 1",IF($M445&gt;=DATABASE!$J$9,"LUAR KOTA 2",""))))</f>
        <v/>
      </c>
      <c r="O445" s="38" t="str">
        <f>IF('DATA ACCURATE'!L448&lt;&gt;"",'DATA ACCURATE'!L448,"")</f>
        <v/>
      </c>
      <c r="Q445" s="38">
        <f t="shared" si="42"/>
        <v>0</v>
      </c>
      <c r="R445" s="38">
        <f t="shared" si="42"/>
        <v>0</v>
      </c>
      <c r="S445" s="38">
        <f t="shared" si="42"/>
        <v>0</v>
      </c>
      <c r="T445" s="38">
        <f t="shared" si="42"/>
        <v>0</v>
      </c>
      <c r="U445" s="38">
        <f t="shared" si="43"/>
        <v>0</v>
      </c>
      <c r="V445" s="38">
        <f t="shared" si="43"/>
        <v>0</v>
      </c>
      <c r="W445" s="38">
        <f t="shared" si="43"/>
        <v>0</v>
      </c>
      <c r="X445" s="38">
        <f t="shared" si="44"/>
        <v>0</v>
      </c>
      <c r="Y445" s="38">
        <f t="shared" si="44"/>
        <v>0</v>
      </c>
      <c r="Z445" s="38">
        <f t="shared" si="44"/>
        <v>0</v>
      </c>
      <c r="AA445" s="38">
        <f t="shared" si="44"/>
        <v>0</v>
      </c>
      <c r="AB445" s="38">
        <f t="shared" si="45"/>
        <v>0</v>
      </c>
      <c r="AC445" s="38">
        <f t="shared" si="46"/>
        <v>0</v>
      </c>
      <c r="AD445" s="38" t="str">
        <f t="shared" si="47"/>
        <v>000000000000</v>
      </c>
    </row>
    <row r="446" spans="1:30">
      <c r="A446" s="9" t="str">
        <f>IF('DATA ACCURATE'!A449&lt;&gt;"",'DATA ACCURATE'!A449,"")</f>
        <v/>
      </c>
      <c r="B446" s="9" t="str">
        <f>IF('DATA ACCURATE'!D449&lt;&gt;"",'DATA ACCURATE'!D449,"")</f>
        <v/>
      </c>
      <c r="C446" s="38" t="str">
        <f>IF($AD446="000000000000","",INDEX(DATABASE!$W$12:$W$71,MATCH($AD446,DATABASE!$V$12:$V$71,0)))</f>
        <v/>
      </c>
      <c r="D446" s="34" t="str">
        <f>IF(C446="","",IF(E446="",INDEX(DATABASE!$AF$13:$AF$62,MATCH($C446,DATABASE!$AC$13:$AC$62,0)),IF(E446="2x D11",INDEX(DATABASE!$AF$13:$AF$62,MATCH($C446,DATABASE!$AC$13:$AC$62,0))+2*DATABASE!$AF$62,IF(E446="3x D11",INDEX(DATABASE!$AF$13:$AF$62,MATCH($C446,DATABASE!$AC$13:$AC$62,0))+3*DATABASE!$AF$62,""))))</f>
        <v/>
      </c>
      <c r="E446" s="38" t="str">
        <f>IF(AND($K446="Y",$G446&lt;&gt;"UNYIL",$F446&lt;DATABASE!$O$8),"2x D11",IF(AND($K446="Y",$G446&lt;&gt;"UNYIL",$F446&gt;=DATABASE!$O$8),"3x D11",""))</f>
        <v/>
      </c>
      <c r="F446" s="9" t="str">
        <f>IF('DATA ACCURATE'!N449&lt;&gt;"",'DATA ACCURATE'!N449,"")</f>
        <v/>
      </c>
      <c r="G446" t="str">
        <f>IF(F446="","",IF(F446&lt;=DATABASE!$I$8,"UNYIL",IF(F446&lt;=DATABASE!$J$8,"KECIL",IF(F446&lt;DATABASE!$K$8,"TANGGUNG",IF(F446&gt;=DATABASE!$K$8,"BESAR","")))))</f>
        <v/>
      </c>
      <c r="H446" s="16" t="str">
        <f>IF('DATA ACCURATE'!J449&lt;&gt;"",'DATA ACCURATE'!J449,"")</f>
        <v/>
      </c>
      <c r="I446" s="35" t="str">
        <f>IF(B446&lt;&gt;"",IFERROR(VLOOKUP(B446,'DATA TIMBANGAN'!G:M,7,FALSE),VLOOKUP(B446,'DATA TIMBANGAN'!G:M,7)),"")</f>
        <v/>
      </c>
      <c r="J446" s="25" t="str">
        <f>IF(H446&lt;&gt;"",IFERROR(INDEX(DATABASE!$Z$19:$Z$38,MATCH(DATEVALUE(H446),DATABASE!$AA$19:$AA$38,0)),INDEX(DATABASE!$Z$12:$Z$18,MATCH(WEEKDAY(H446,2),DATABASE!$AA$12:$AA$18,0))),"")</f>
        <v/>
      </c>
      <c r="K446" s="25" t="str">
        <f>IF('DATA ACCURATE'!V449&lt;&gt;"",'DATA ACCURATE'!V449,"")</f>
        <v/>
      </c>
      <c r="L446" s="80" t="str">
        <f>IF($H446="","",IF(OR($J446="LIBUR",AND($L445="LIBUR",$O445=$O446)),"LIBUR",IF(AND(OR($L445="LUAR JAM KERJA 1",$L445="LUAR JAM KERJA 2"),OR(OR(AND($H445=$H446,AND(OR($I446&gt;DATABASE!$J$3,$I446&lt;DATABASE!$J$6),((DATEVALUE($H446)+$I446)-(DATEVALUE($H445)+$I445))&lt;DATABASE!$J$6)),AND($H445=$H446,$O445=$O446,OR($I446&gt;DATABASE!$J$6,$I446&lt;DATABASE!$J$3))),AND(($H446-$H445)=1,OR($I446&lt;DATABASE!$I$6,((DATEVALUE($H446)+$I446)-(DATEVALUE($H445)+$I445))&lt;DATABASE!$J$6))),$A446=$A445),"LUAR JAM KERJA 2",IF(AND(OR(WEEKDAY($H446,2)=1,WEEKDAY($H446,2)=2,WEEKDAY($H446,2)=3,WEEKDAY($H446,2)=4,WEEKDAY($H446,2)=5),$I446&lt;=DATABASE!$J$3,$I446&gt;=DATABASE!$I$3),"JAM KERJA",IF(AND(WEEKDAY($H446,2)=6,$I446&lt;=DATABASE!$J$4,$I446&gt;=DATABASE!$I$4),"JAM KERJA","LUAR JAM KERJA 1")))))</f>
        <v/>
      </c>
      <c r="M446" s="33" t="str">
        <f>IF('DATA ACCURATE'!T449&lt;&gt;"",IF('DATA ACCURATE'!T449&gt;100,'DATA ACCURATE'!T449/10,'DATA ACCURATE'!T449),"")</f>
        <v/>
      </c>
      <c r="N446" t="str">
        <f>IF(M446="","",IF(M446&lt;=DATABASE!$I$9,"LOKAL",IF(M446&lt;DATABASE!$J$9,"LUAR KOTA 1",IF($M446&gt;=DATABASE!$J$9,"LUAR KOTA 2",""))))</f>
        <v/>
      </c>
      <c r="O446" s="38" t="str">
        <f>IF('DATA ACCURATE'!L449&lt;&gt;"",'DATA ACCURATE'!L449,"")</f>
        <v/>
      </c>
      <c r="Q446" s="38">
        <f t="shared" si="42"/>
        <v>0</v>
      </c>
      <c r="R446" s="38">
        <f t="shared" si="42"/>
        <v>0</v>
      </c>
      <c r="S446" s="38">
        <f t="shared" si="42"/>
        <v>0</v>
      </c>
      <c r="T446" s="38">
        <f t="shared" si="42"/>
        <v>0</v>
      </c>
      <c r="U446" s="38">
        <f t="shared" si="43"/>
        <v>0</v>
      </c>
      <c r="V446" s="38">
        <f t="shared" si="43"/>
        <v>0</v>
      </c>
      <c r="W446" s="38">
        <f t="shared" si="43"/>
        <v>0</v>
      </c>
      <c r="X446" s="38">
        <f t="shared" si="44"/>
        <v>0</v>
      </c>
      <c r="Y446" s="38">
        <f t="shared" si="44"/>
        <v>0</v>
      </c>
      <c r="Z446" s="38">
        <f t="shared" si="44"/>
        <v>0</v>
      </c>
      <c r="AA446" s="38">
        <f t="shared" si="44"/>
        <v>0</v>
      </c>
      <c r="AB446" s="38">
        <f t="shared" si="45"/>
        <v>0</v>
      </c>
      <c r="AC446" s="38">
        <f t="shared" si="46"/>
        <v>0</v>
      </c>
      <c r="AD446" s="38" t="str">
        <f t="shared" si="47"/>
        <v>000000000000</v>
      </c>
    </row>
    <row r="447" spans="1:30">
      <c r="A447" s="9" t="str">
        <f>IF('DATA ACCURATE'!A450&lt;&gt;"",'DATA ACCURATE'!A450,"")</f>
        <v/>
      </c>
      <c r="B447" s="9" t="str">
        <f>IF('DATA ACCURATE'!D450&lt;&gt;"",'DATA ACCURATE'!D450,"")</f>
        <v/>
      </c>
      <c r="C447" s="38" t="str">
        <f>IF($AD447="000000000000","",INDEX(DATABASE!$W$12:$W$71,MATCH($AD447,DATABASE!$V$12:$V$71,0)))</f>
        <v/>
      </c>
      <c r="D447" s="34" t="str">
        <f>IF(C447="","",IF(E447="",INDEX(DATABASE!$AF$13:$AF$62,MATCH($C447,DATABASE!$AC$13:$AC$62,0)),IF(E447="2x D11",INDEX(DATABASE!$AF$13:$AF$62,MATCH($C447,DATABASE!$AC$13:$AC$62,0))+2*DATABASE!$AF$62,IF(E447="3x D11",INDEX(DATABASE!$AF$13:$AF$62,MATCH($C447,DATABASE!$AC$13:$AC$62,0))+3*DATABASE!$AF$62,""))))</f>
        <v/>
      </c>
      <c r="E447" s="38" t="str">
        <f>IF(AND($K447="Y",$G447&lt;&gt;"UNYIL",$F447&lt;DATABASE!$O$8),"2x D11",IF(AND($K447="Y",$G447&lt;&gt;"UNYIL",$F447&gt;=DATABASE!$O$8),"3x D11",""))</f>
        <v/>
      </c>
      <c r="F447" s="9" t="str">
        <f>IF('DATA ACCURATE'!N450&lt;&gt;"",'DATA ACCURATE'!N450,"")</f>
        <v/>
      </c>
      <c r="G447" t="str">
        <f>IF(F447="","",IF(F447&lt;=DATABASE!$I$8,"UNYIL",IF(F447&lt;=DATABASE!$J$8,"KECIL",IF(F447&lt;DATABASE!$K$8,"TANGGUNG",IF(F447&gt;=DATABASE!$K$8,"BESAR","")))))</f>
        <v/>
      </c>
      <c r="H447" s="16" t="str">
        <f>IF('DATA ACCURATE'!J450&lt;&gt;"",'DATA ACCURATE'!J450,"")</f>
        <v/>
      </c>
      <c r="I447" s="35" t="str">
        <f>IF(B447&lt;&gt;"",IFERROR(VLOOKUP(B447,'DATA TIMBANGAN'!G:M,7,FALSE),VLOOKUP(B447,'DATA TIMBANGAN'!G:M,7)),"")</f>
        <v/>
      </c>
      <c r="J447" s="25" t="str">
        <f>IF(H447&lt;&gt;"",IFERROR(INDEX(DATABASE!$Z$19:$Z$38,MATCH(DATEVALUE(H447),DATABASE!$AA$19:$AA$38,0)),INDEX(DATABASE!$Z$12:$Z$18,MATCH(WEEKDAY(H447,2),DATABASE!$AA$12:$AA$18,0))),"")</f>
        <v/>
      </c>
      <c r="K447" s="25" t="str">
        <f>IF('DATA ACCURATE'!V450&lt;&gt;"",'DATA ACCURATE'!V450,"")</f>
        <v/>
      </c>
      <c r="L447" s="80" t="str">
        <f>IF($H447="","",IF(OR($J447="LIBUR",AND($L446="LIBUR",$O446=$O447)),"LIBUR",IF(AND(OR($L446="LUAR JAM KERJA 1",$L446="LUAR JAM KERJA 2"),OR(OR(AND($H446=$H447,AND(OR($I447&gt;DATABASE!$J$3,$I447&lt;DATABASE!$J$6),((DATEVALUE($H447)+$I447)-(DATEVALUE($H446)+$I446))&lt;DATABASE!$J$6)),AND($H446=$H447,$O446=$O447,OR($I447&gt;DATABASE!$J$6,$I447&lt;DATABASE!$J$3))),AND(($H447-$H446)=1,OR($I447&lt;DATABASE!$I$6,((DATEVALUE($H447)+$I447)-(DATEVALUE($H446)+$I446))&lt;DATABASE!$J$6))),$A447=$A446),"LUAR JAM KERJA 2",IF(AND(OR(WEEKDAY($H447,2)=1,WEEKDAY($H447,2)=2,WEEKDAY($H447,2)=3,WEEKDAY($H447,2)=4,WEEKDAY($H447,2)=5),$I447&lt;=DATABASE!$J$3,$I447&gt;=DATABASE!$I$3),"JAM KERJA",IF(AND(WEEKDAY($H447,2)=6,$I447&lt;=DATABASE!$J$4,$I447&gt;=DATABASE!$I$4),"JAM KERJA","LUAR JAM KERJA 1")))))</f>
        <v/>
      </c>
      <c r="M447" s="33" t="str">
        <f>IF('DATA ACCURATE'!T450&lt;&gt;"",IF('DATA ACCURATE'!T450&gt;100,'DATA ACCURATE'!T450/10,'DATA ACCURATE'!T450),"")</f>
        <v/>
      </c>
      <c r="N447" t="str">
        <f>IF(M447="","",IF(M447&lt;=DATABASE!$I$9,"LOKAL",IF(M447&lt;DATABASE!$J$9,"LUAR KOTA 1",IF($M447&gt;=DATABASE!$J$9,"LUAR KOTA 2",""))))</f>
        <v/>
      </c>
      <c r="O447" s="38" t="str">
        <f>IF('DATA ACCURATE'!L450&lt;&gt;"",'DATA ACCURATE'!L450,"")</f>
        <v/>
      </c>
      <c r="Q447" s="38">
        <f t="shared" si="42"/>
        <v>0</v>
      </c>
      <c r="R447" s="38">
        <f t="shared" si="42"/>
        <v>0</v>
      </c>
      <c r="S447" s="38">
        <f t="shared" si="42"/>
        <v>0</v>
      </c>
      <c r="T447" s="38">
        <f t="shared" si="42"/>
        <v>0</v>
      </c>
      <c r="U447" s="38">
        <f t="shared" si="43"/>
        <v>0</v>
      </c>
      <c r="V447" s="38">
        <f t="shared" si="43"/>
        <v>0</v>
      </c>
      <c r="W447" s="38">
        <f t="shared" si="43"/>
        <v>0</v>
      </c>
      <c r="X447" s="38">
        <f t="shared" si="44"/>
        <v>0</v>
      </c>
      <c r="Y447" s="38">
        <f t="shared" si="44"/>
        <v>0</v>
      </c>
      <c r="Z447" s="38">
        <f t="shared" si="44"/>
        <v>0</v>
      </c>
      <c r="AA447" s="38">
        <f t="shared" si="44"/>
        <v>0</v>
      </c>
      <c r="AB447" s="38">
        <f t="shared" si="45"/>
        <v>0</v>
      </c>
      <c r="AC447" s="38">
        <f t="shared" si="46"/>
        <v>0</v>
      </c>
      <c r="AD447" s="38" t="str">
        <f t="shared" si="47"/>
        <v>000000000000</v>
      </c>
    </row>
    <row r="448" spans="1:30">
      <c r="A448" s="9" t="str">
        <f>IF('DATA ACCURATE'!A451&lt;&gt;"",'DATA ACCURATE'!A451,"")</f>
        <v/>
      </c>
      <c r="B448" s="9" t="str">
        <f>IF('DATA ACCURATE'!D451&lt;&gt;"",'DATA ACCURATE'!D451,"")</f>
        <v/>
      </c>
      <c r="C448" s="38" t="str">
        <f>IF($AD448="000000000000","",INDEX(DATABASE!$W$12:$W$71,MATCH($AD448,DATABASE!$V$12:$V$71,0)))</f>
        <v/>
      </c>
      <c r="D448" s="34" t="str">
        <f>IF(C448="","",IF(E448="",INDEX(DATABASE!$AF$13:$AF$62,MATCH($C448,DATABASE!$AC$13:$AC$62,0)),IF(E448="2x D11",INDEX(DATABASE!$AF$13:$AF$62,MATCH($C448,DATABASE!$AC$13:$AC$62,0))+2*DATABASE!$AF$62,IF(E448="3x D11",INDEX(DATABASE!$AF$13:$AF$62,MATCH($C448,DATABASE!$AC$13:$AC$62,0))+3*DATABASE!$AF$62,""))))</f>
        <v/>
      </c>
      <c r="E448" s="38" t="str">
        <f>IF(AND($K448="Y",$G448&lt;&gt;"UNYIL",$F448&lt;DATABASE!$O$8),"2x D11",IF(AND($K448="Y",$G448&lt;&gt;"UNYIL",$F448&gt;=DATABASE!$O$8),"3x D11",""))</f>
        <v/>
      </c>
      <c r="F448" s="9" t="str">
        <f>IF('DATA ACCURATE'!N451&lt;&gt;"",'DATA ACCURATE'!N451,"")</f>
        <v/>
      </c>
      <c r="G448" t="str">
        <f>IF(F448="","",IF(F448&lt;=DATABASE!$I$8,"UNYIL",IF(F448&lt;=DATABASE!$J$8,"KECIL",IF(F448&lt;DATABASE!$K$8,"TANGGUNG",IF(F448&gt;=DATABASE!$K$8,"BESAR","")))))</f>
        <v/>
      </c>
      <c r="H448" s="16" t="str">
        <f>IF('DATA ACCURATE'!J451&lt;&gt;"",'DATA ACCURATE'!J451,"")</f>
        <v/>
      </c>
      <c r="I448" s="35" t="str">
        <f>IF(B448&lt;&gt;"",IFERROR(VLOOKUP(B448,'DATA TIMBANGAN'!G:M,7,FALSE),VLOOKUP(B448,'DATA TIMBANGAN'!G:M,7)),"")</f>
        <v/>
      </c>
      <c r="J448" s="25" t="str">
        <f>IF(H448&lt;&gt;"",IFERROR(INDEX(DATABASE!$Z$19:$Z$38,MATCH(DATEVALUE(H448),DATABASE!$AA$19:$AA$38,0)),INDEX(DATABASE!$Z$12:$Z$18,MATCH(WEEKDAY(H448,2),DATABASE!$AA$12:$AA$18,0))),"")</f>
        <v/>
      </c>
      <c r="K448" s="25" t="str">
        <f>IF('DATA ACCURATE'!V451&lt;&gt;"",'DATA ACCURATE'!V451,"")</f>
        <v/>
      </c>
      <c r="L448" s="80" t="str">
        <f>IF($H448="","",IF(OR($J448="LIBUR",AND($L447="LIBUR",$O447=$O448)),"LIBUR",IF(AND(OR($L447="LUAR JAM KERJA 1",$L447="LUAR JAM KERJA 2"),OR(OR(AND($H447=$H448,AND(OR($I448&gt;DATABASE!$J$3,$I448&lt;DATABASE!$J$6),((DATEVALUE($H448)+$I448)-(DATEVALUE($H447)+$I447))&lt;DATABASE!$J$6)),AND($H447=$H448,$O447=$O448,OR($I448&gt;DATABASE!$J$6,$I448&lt;DATABASE!$J$3))),AND(($H448-$H447)=1,OR($I448&lt;DATABASE!$I$6,((DATEVALUE($H448)+$I448)-(DATEVALUE($H447)+$I447))&lt;DATABASE!$J$6))),$A448=$A447),"LUAR JAM KERJA 2",IF(AND(OR(WEEKDAY($H448,2)=1,WEEKDAY($H448,2)=2,WEEKDAY($H448,2)=3,WEEKDAY($H448,2)=4,WEEKDAY($H448,2)=5),$I448&lt;=DATABASE!$J$3,$I448&gt;=DATABASE!$I$3),"JAM KERJA",IF(AND(WEEKDAY($H448,2)=6,$I448&lt;=DATABASE!$J$4,$I448&gt;=DATABASE!$I$4),"JAM KERJA","LUAR JAM KERJA 1")))))</f>
        <v/>
      </c>
      <c r="M448" s="33" t="str">
        <f>IF('DATA ACCURATE'!T451&lt;&gt;"",IF('DATA ACCURATE'!T451&gt;100,'DATA ACCURATE'!T451/10,'DATA ACCURATE'!T451),"")</f>
        <v/>
      </c>
      <c r="N448" t="str">
        <f>IF(M448="","",IF(M448&lt;=DATABASE!$I$9,"LOKAL",IF(M448&lt;DATABASE!$J$9,"LUAR KOTA 1",IF($M448&gt;=DATABASE!$J$9,"LUAR KOTA 2",""))))</f>
        <v/>
      </c>
      <c r="O448" s="38" t="str">
        <f>IF('DATA ACCURATE'!L451&lt;&gt;"",'DATA ACCURATE'!L451,"")</f>
        <v/>
      </c>
      <c r="Q448" s="38">
        <f t="shared" si="42"/>
        <v>0</v>
      </c>
      <c r="R448" s="38">
        <f t="shared" si="42"/>
        <v>0</v>
      </c>
      <c r="S448" s="38">
        <f t="shared" si="42"/>
        <v>0</v>
      </c>
      <c r="T448" s="38">
        <f t="shared" si="42"/>
        <v>0</v>
      </c>
      <c r="U448" s="38">
        <f t="shared" si="43"/>
        <v>0</v>
      </c>
      <c r="V448" s="38">
        <f t="shared" si="43"/>
        <v>0</v>
      </c>
      <c r="W448" s="38">
        <f t="shared" si="43"/>
        <v>0</v>
      </c>
      <c r="X448" s="38">
        <f t="shared" si="44"/>
        <v>0</v>
      </c>
      <c r="Y448" s="38">
        <f t="shared" si="44"/>
        <v>0</v>
      </c>
      <c r="Z448" s="38">
        <f t="shared" si="44"/>
        <v>0</v>
      </c>
      <c r="AA448" s="38">
        <f t="shared" si="44"/>
        <v>0</v>
      </c>
      <c r="AB448" s="38">
        <f t="shared" si="45"/>
        <v>0</v>
      </c>
      <c r="AC448" s="38">
        <f t="shared" si="46"/>
        <v>0</v>
      </c>
      <c r="AD448" s="38" t="str">
        <f t="shared" si="47"/>
        <v>000000000000</v>
      </c>
    </row>
    <row r="449" spans="1:30">
      <c r="A449" s="9" t="str">
        <f>IF('DATA ACCURATE'!A452&lt;&gt;"",'DATA ACCURATE'!A452,"")</f>
        <v/>
      </c>
      <c r="B449" s="9" t="str">
        <f>IF('DATA ACCURATE'!D452&lt;&gt;"",'DATA ACCURATE'!D452,"")</f>
        <v/>
      </c>
      <c r="C449" s="38" t="str">
        <f>IF($AD449="000000000000","",INDEX(DATABASE!$W$12:$W$71,MATCH($AD449,DATABASE!$V$12:$V$71,0)))</f>
        <v/>
      </c>
      <c r="D449" s="34" t="str">
        <f>IF(C449="","",IF(E449="",INDEX(DATABASE!$AF$13:$AF$62,MATCH($C449,DATABASE!$AC$13:$AC$62,0)),IF(E449="2x D11",INDEX(DATABASE!$AF$13:$AF$62,MATCH($C449,DATABASE!$AC$13:$AC$62,0))+2*DATABASE!$AF$62,IF(E449="3x D11",INDEX(DATABASE!$AF$13:$AF$62,MATCH($C449,DATABASE!$AC$13:$AC$62,0))+3*DATABASE!$AF$62,""))))</f>
        <v/>
      </c>
      <c r="E449" s="38" t="str">
        <f>IF(AND($K449="Y",$G449&lt;&gt;"UNYIL",$F449&lt;DATABASE!$O$8),"2x D11",IF(AND($K449="Y",$G449&lt;&gt;"UNYIL",$F449&gt;=DATABASE!$O$8),"3x D11",""))</f>
        <v/>
      </c>
      <c r="F449" s="9" t="str">
        <f>IF('DATA ACCURATE'!N452&lt;&gt;"",'DATA ACCURATE'!N452,"")</f>
        <v/>
      </c>
      <c r="G449" t="str">
        <f>IF(F449="","",IF(F449&lt;=DATABASE!$I$8,"UNYIL",IF(F449&lt;=DATABASE!$J$8,"KECIL",IF(F449&lt;DATABASE!$K$8,"TANGGUNG",IF(F449&gt;=DATABASE!$K$8,"BESAR","")))))</f>
        <v/>
      </c>
      <c r="H449" s="16" t="str">
        <f>IF('DATA ACCURATE'!J452&lt;&gt;"",'DATA ACCURATE'!J452,"")</f>
        <v/>
      </c>
      <c r="I449" s="35" t="str">
        <f>IF(B449&lt;&gt;"",IFERROR(VLOOKUP(B449,'DATA TIMBANGAN'!G:M,7,FALSE),VLOOKUP(B449,'DATA TIMBANGAN'!G:M,7)),"")</f>
        <v/>
      </c>
      <c r="J449" s="25" t="str">
        <f>IF(H449&lt;&gt;"",IFERROR(INDEX(DATABASE!$Z$19:$Z$38,MATCH(DATEVALUE(H449),DATABASE!$AA$19:$AA$38,0)),INDEX(DATABASE!$Z$12:$Z$18,MATCH(WEEKDAY(H449,2),DATABASE!$AA$12:$AA$18,0))),"")</f>
        <v/>
      </c>
      <c r="K449" s="25" t="str">
        <f>IF('DATA ACCURATE'!V452&lt;&gt;"",'DATA ACCURATE'!V452,"")</f>
        <v/>
      </c>
      <c r="L449" s="80" t="str">
        <f>IF($H449="","",IF(OR($J449="LIBUR",AND($L448="LIBUR",$O448=$O449)),"LIBUR",IF(AND(OR($L448="LUAR JAM KERJA 1",$L448="LUAR JAM KERJA 2"),OR(OR(AND($H448=$H449,AND(OR($I449&gt;DATABASE!$J$3,$I449&lt;DATABASE!$J$6),((DATEVALUE($H449)+$I449)-(DATEVALUE($H448)+$I448))&lt;DATABASE!$J$6)),AND($H448=$H449,$O448=$O449,OR($I449&gt;DATABASE!$J$6,$I449&lt;DATABASE!$J$3))),AND(($H449-$H448)=1,OR($I449&lt;DATABASE!$I$6,((DATEVALUE($H449)+$I449)-(DATEVALUE($H448)+$I448))&lt;DATABASE!$J$6))),$A449=$A448),"LUAR JAM KERJA 2",IF(AND(OR(WEEKDAY($H449,2)=1,WEEKDAY($H449,2)=2,WEEKDAY($H449,2)=3,WEEKDAY($H449,2)=4,WEEKDAY($H449,2)=5),$I449&lt;=DATABASE!$J$3,$I449&gt;=DATABASE!$I$3),"JAM KERJA",IF(AND(WEEKDAY($H449,2)=6,$I449&lt;=DATABASE!$J$4,$I449&gt;=DATABASE!$I$4),"JAM KERJA","LUAR JAM KERJA 1")))))</f>
        <v/>
      </c>
      <c r="M449" s="33" t="str">
        <f>IF('DATA ACCURATE'!T452&lt;&gt;"",IF('DATA ACCURATE'!T452&gt;100,'DATA ACCURATE'!T452/10,'DATA ACCURATE'!T452),"")</f>
        <v/>
      </c>
      <c r="N449" t="str">
        <f>IF(M449="","",IF(M449&lt;=DATABASE!$I$9,"LOKAL",IF(M449&lt;DATABASE!$J$9,"LUAR KOTA 1",IF($M449&gt;=DATABASE!$J$9,"LUAR KOTA 2",""))))</f>
        <v/>
      </c>
      <c r="O449" s="38" t="str">
        <f>IF('DATA ACCURATE'!L452&lt;&gt;"",'DATA ACCURATE'!L452,"")</f>
        <v/>
      </c>
      <c r="Q449" s="38">
        <f t="shared" si="42"/>
        <v>0</v>
      </c>
      <c r="R449" s="38">
        <f t="shared" si="42"/>
        <v>0</v>
      </c>
      <c r="S449" s="38">
        <f t="shared" si="42"/>
        <v>0</v>
      </c>
      <c r="T449" s="38">
        <f t="shared" si="42"/>
        <v>0</v>
      </c>
      <c r="U449" s="38">
        <f t="shared" si="43"/>
        <v>0</v>
      </c>
      <c r="V449" s="38">
        <f t="shared" si="43"/>
        <v>0</v>
      </c>
      <c r="W449" s="38">
        <f t="shared" si="43"/>
        <v>0</v>
      </c>
      <c r="X449" s="38">
        <f t="shared" si="44"/>
        <v>0</v>
      </c>
      <c r="Y449" s="38">
        <f t="shared" si="44"/>
        <v>0</v>
      </c>
      <c r="Z449" s="38">
        <f t="shared" si="44"/>
        <v>0</v>
      </c>
      <c r="AA449" s="38">
        <f t="shared" si="44"/>
        <v>0</v>
      </c>
      <c r="AB449" s="38">
        <f t="shared" si="45"/>
        <v>0</v>
      </c>
      <c r="AC449" s="38">
        <f t="shared" si="46"/>
        <v>0</v>
      </c>
      <c r="AD449" s="38" t="str">
        <f t="shared" si="47"/>
        <v>000000000000</v>
      </c>
    </row>
    <row r="450" spans="1:30">
      <c r="A450" s="9" t="str">
        <f>IF('DATA ACCURATE'!A453&lt;&gt;"",'DATA ACCURATE'!A453,"")</f>
        <v/>
      </c>
      <c r="B450" s="9" t="str">
        <f>IF('DATA ACCURATE'!D453&lt;&gt;"",'DATA ACCURATE'!D453,"")</f>
        <v/>
      </c>
      <c r="C450" s="38" t="str">
        <f>IF($AD450="000000000000","",INDEX(DATABASE!$W$12:$W$71,MATCH($AD450,DATABASE!$V$12:$V$71,0)))</f>
        <v/>
      </c>
      <c r="D450" s="34" t="str">
        <f>IF(C450="","",IF(E450="",INDEX(DATABASE!$AF$13:$AF$62,MATCH($C450,DATABASE!$AC$13:$AC$62,0)),IF(E450="2x D11",INDEX(DATABASE!$AF$13:$AF$62,MATCH($C450,DATABASE!$AC$13:$AC$62,0))+2*DATABASE!$AF$62,IF(E450="3x D11",INDEX(DATABASE!$AF$13:$AF$62,MATCH($C450,DATABASE!$AC$13:$AC$62,0))+3*DATABASE!$AF$62,""))))</f>
        <v/>
      </c>
      <c r="E450" s="38" t="str">
        <f>IF(AND($K450="Y",$G450&lt;&gt;"UNYIL",$F450&lt;DATABASE!$O$8),"2x D11",IF(AND($K450="Y",$G450&lt;&gt;"UNYIL",$F450&gt;=DATABASE!$O$8),"3x D11",""))</f>
        <v/>
      </c>
      <c r="F450" s="9" t="str">
        <f>IF('DATA ACCURATE'!N453&lt;&gt;"",'DATA ACCURATE'!N453,"")</f>
        <v/>
      </c>
      <c r="G450" t="str">
        <f>IF(F450="","",IF(F450&lt;=DATABASE!$I$8,"UNYIL",IF(F450&lt;=DATABASE!$J$8,"KECIL",IF(F450&lt;DATABASE!$K$8,"TANGGUNG",IF(F450&gt;=DATABASE!$K$8,"BESAR","")))))</f>
        <v/>
      </c>
      <c r="H450" s="16" t="str">
        <f>IF('DATA ACCURATE'!J453&lt;&gt;"",'DATA ACCURATE'!J453,"")</f>
        <v/>
      </c>
      <c r="I450" s="35" t="str">
        <f>IF(B450&lt;&gt;"",IFERROR(VLOOKUP(B450,'DATA TIMBANGAN'!G:M,7,FALSE),VLOOKUP(B450,'DATA TIMBANGAN'!G:M,7)),"")</f>
        <v/>
      </c>
      <c r="J450" s="25" t="str">
        <f>IF(H450&lt;&gt;"",IFERROR(INDEX(DATABASE!$Z$19:$Z$38,MATCH(DATEVALUE(H450),DATABASE!$AA$19:$AA$38,0)),INDEX(DATABASE!$Z$12:$Z$18,MATCH(WEEKDAY(H450,2),DATABASE!$AA$12:$AA$18,0))),"")</f>
        <v/>
      </c>
      <c r="K450" s="25" t="str">
        <f>IF('DATA ACCURATE'!V453&lt;&gt;"",'DATA ACCURATE'!V453,"")</f>
        <v/>
      </c>
      <c r="L450" s="80" t="str">
        <f>IF($H450="","",IF(OR($J450="LIBUR",AND($L449="LIBUR",$O449=$O450)),"LIBUR",IF(AND(OR($L449="LUAR JAM KERJA 1",$L449="LUAR JAM KERJA 2"),OR(OR(AND($H449=$H450,AND(OR($I450&gt;DATABASE!$J$3,$I450&lt;DATABASE!$J$6),((DATEVALUE($H450)+$I450)-(DATEVALUE($H449)+$I449))&lt;DATABASE!$J$6)),AND($H449=$H450,$O449=$O450,OR($I450&gt;DATABASE!$J$6,$I450&lt;DATABASE!$J$3))),AND(($H450-$H449)=1,OR($I450&lt;DATABASE!$I$6,((DATEVALUE($H450)+$I450)-(DATEVALUE($H449)+$I449))&lt;DATABASE!$J$6))),$A450=$A449),"LUAR JAM KERJA 2",IF(AND(OR(WEEKDAY($H450,2)=1,WEEKDAY($H450,2)=2,WEEKDAY($H450,2)=3,WEEKDAY($H450,2)=4,WEEKDAY($H450,2)=5),$I450&lt;=DATABASE!$J$3,$I450&gt;=DATABASE!$I$3),"JAM KERJA",IF(AND(WEEKDAY($H450,2)=6,$I450&lt;=DATABASE!$J$4,$I450&gt;=DATABASE!$I$4),"JAM KERJA","LUAR JAM KERJA 1")))))</f>
        <v/>
      </c>
      <c r="M450" s="33" t="str">
        <f>IF('DATA ACCURATE'!T453&lt;&gt;"",IF('DATA ACCURATE'!T453&gt;100,'DATA ACCURATE'!T453/10,'DATA ACCURATE'!T453),"")</f>
        <v/>
      </c>
      <c r="N450" t="str">
        <f>IF(M450="","",IF(M450&lt;=DATABASE!$I$9,"LOKAL",IF(M450&lt;DATABASE!$J$9,"LUAR KOTA 1",IF($M450&gt;=DATABASE!$J$9,"LUAR KOTA 2",""))))</f>
        <v/>
      </c>
      <c r="O450" s="38" t="str">
        <f>IF('DATA ACCURATE'!L453&lt;&gt;"",'DATA ACCURATE'!L453,"")</f>
        <v/>
      </c>
      <c r="Q450" s="38">
        <f t="shared" si="42"/>
        <v>0</v>
      </c>
      <c r="R450" s="38">
        <f t="shared" si="42"/>
        <v>0</v>
      </c>
      <c r="S450" s="38">
        <f t="shared" si="42"/>
        <v>0</v>
      </c>
      <c r="T450" s="38">
        <f t="shared" ref="T450:T513" si="48">IF($G450=T$1,1,0)</f>
        <v>0</v>
      </c>
      <c r="U450" s="38">
        <f t="shared" si="43"/>
        <v>0</v>
      </c>
      <c r="V450" s="38">
        <f t="shared" si="43"/>
        <v>0</v>
      </c>
      <c r="W450" s="38">
        <f t="shared" si="43"/>
        <v>0</v>
      </c>
      <c r="X450" s="38">
        <f t="shared" si="44"/>
        <v>0</v>
      </c>
      <c r="Y450" s="38">
        <f t="shared" si="44"/>
        <v>0</v>
      </c>
      <c r="Z450" s="38">
        <f t="shared" si="44"/>
        <v>0</v>
      </c>
      <c r="AA450" s="38">
        <f t="shared" ref="AA450:AA513" si="49">IF($L450=AA$1,1,0)</f>
        <v>0</v>
      </c>
      <c r="AB450" s="38">
        <f t="shared" si="45"/>
        <v>0</v>
      </c>
      <c r="AC450" s="38">
        <f t="shared" si="46"/>
        <v>0</v>
      </c>
      <c r="AD450" s="38" t="str">
        <f t="shared" si="47"/>
        <v>000000000000</v>
      </c>
    </row>
    <row r="451" spans="1:30">
      <c r="A451" s="9" t="str">
        <f>IF('DATA ACCURATE'!A454&lt;&gt;"",'DATA ACCURATE'!A454,"")</f>
        <v/>
      </c>
      <c r="B451" s="9" t="str">
        <f>IF('DATA ACCURATE'!D454&lt;&gt;"",'DATA ACCURATE'!D454,"")</f>
        <v/>
      </c>
      <c r="C451" s="38" t="str">
        <f>IF($AD451="000000000000","",INDEX(DATABASE!$W$12:$W$71,MATCH($AD451,DATABASE!$V$12:$V$71,0)))</f>
        <v/>
      </c>
      <c r="D451" s="34" t="str">
        <f>IF(C451="","",IF(E451="",INDEX(DATABASE!$AF$13:$AF$62,MATCH($C451,DATABASE!$AC$13:$AC$62,0)),IF(E451="2x D11",INDEX(DATABASE!$AF$13:$AF$62,MATCH($C451,DATABASE!$AC$13:$AC$62,0))+2*DATABASE!$AF$62,IF(E451="3x D11",INDEX(DATABASE!$AF$13:$AF$62,MATCH($C451,DATABASE!$AC$13:$AC$62,0))+3*DATABASE!$AF$62,""))))</f>
        <v/>
      </c>
      <c r="E451" s="38" t="str">
        <f>IF(AND($K451="Y",$G451&lt;&gt;"UNYIL",$F451&lt;DATABASE!$O$8),"2x D11",IF(AND($K451="Y",$G451&lt;&gt;"UNYIL",$F451&gt;=DATABASE!$O$8),"3x D11",""))</f>
        <v/>
      </c>
      <c r="F451" s="9" t="str">
        <f>IF('DATA ACCURATE'!N454&lt;&gt;"",'DATA ACCURATE'!N454,"")</f>
        <v/>
      </c>
      <c r="G451" t="str">
        <f>IF(F451="","",IF(F451&lt;=DATABASE!$I$8,"UNYIL",IF(F451&lt;=DATABASE!$J$8,"KECIL",IF(F451&lt;DATABASE!$K$8,"TANGGUNG",IF(F451&gt;=DATABASE!$K$8,"BESAR","")))))</f>
        <v/>
      </c>
      <c r="H451" s="16" t="str">
        <f>IF('DATA ACCURATE'!J454&lt;&gt;"",'DATA ACCURATE'!J454,"")</f>
        <v/>
      </c>
      <c r="I451" s="35" t="str">
        <f>IF(B451&lt;&gt;"",IFERROR(VLOOKUP(B451,'DATA TIMBANGAN'!G:M,7,FALSE),VLOOKUP(B451,'DATA TIMBANGAN'!G:M,7)),"")</f>
        <v/>
      </c>
      <c r="J451" s="25" t="str">
        <f>IF(H451&lt;&gt;"",IFERROR(INDEX(DATABASE!$Z$19:$Z$38,MATCH(DATEVALUE(H451),DATABASE!$AA$19:$AA$38,0)),INDEX(DATABASE!$Z$12:$Z$18,MATCH(WEEKDAY(H451,2),DATABASE!$AA$12:$AA$18,0))),"")</f>
        <v/>
      </c>
      <c r="K451" s="25" t="str">
        <f>IF('DATA ACCURATE'!V454&lt;&gt;"",'DATA ACCURATE'!V454,"")</f>
        <v/>
      </c>
      <c r="L451" s="80" t="str">
        <f>IF($H451="","",IF(OR($J451="LIBUR",AND($L450="LIBUR",$O450=$O451)),"LIBUR",IF(AND(OR($L450="LUAR JAM KERJA 1",$L450="LUAR JAM KERJA 2"),OR(OR(AND($H450=$H451,AND(OR($I451&gt;DATABASE!$J$3,$I451&lt;DATABASE!$J$6),((DATEVALUE($H451)+$I451)-(DATEVALUE($H450)+$I450))&lt;DATABASE!$J$6)),AND($H450=$H451,$O450=$O451,OR($I451&gt;DATABASE!$J$6,$I451&lt;DATABASE!$J$3))),AND(($H451-$H450)=1,OR($I451&lt;DATABASE!$I$6,((DATEVALUE($H451)+$I451)-(DATEVALUE($H450)+$I450))&lt;DATABASE!$J$6))),$A451=$A450),"LUAR JAM KERJA 2",IF(AND(OR(WEEKDAY($H451,2)=1,WEEKDAY($H451,2)=2,WEEKDAY($H451,2)=3,WEEKDAY($H451,2)=4,WEEKDAY($H451,2)=5),$I451&lt;=DATABASE!$J$3,$I451&gt;=DATABASE!$I$3),"JAM KERJA",IF(AND(WEEKDAY($H451,2)=6,$I451&lt;=DATABASE!$J$4,$I451&gt;=DATABASE!$I$4),"JAM KERJA","LUAR JAM KERJA 1")))))</f>
        <v/>
      </c>
      <c r="M451" s="33" t="str">
        <f>IF('DATA ACCURATE'!T454&lt;&gt;"",IF('DATA ACCURATE'!T454&gt;100,'DATA ACCURATE'!T454/10,'DATA ACCURATE'!T454),"")</f>
        <v/>
      </c>
      <c r="N451" t="str">
        <f>IF(M451="","",IF(M451&lt;=DATABASE!$I$9,"LOKAL",IF(M451&lt;DATABASE!$J$9,"LUAR KOTA 1",IF($M451&gt;=DATABASE!$J$9,"LUAR KOTA 2",""))))</f>
        <v/>
      </c>
      <c r="O451" s="38" t="str">
        <f>IF('DATA ACCURATE'!L454&lt;&gt;"",'DATA ACCURATE'!L454,"")</f>
        <v/>
      </c>
      <c r="Q451" s="38">
        <f t="shared" ref="Q451:T514" si="50">IF($G451=Q$1,1,0)</f>
        <v>0</v>
      </c>
      <c r="R451" s="38">
        <f t="shared" si="50"/>
        <v>0</v>
      </c>
      <c r="S451" s="38">
        <f t="shared" si="50"/>
        <v>0</v>
      </c>
      <c r="T451" s="38">
        <f t="shared" si="48"/>
        <v>0</v>
      </c>
      <c r="U451" s="38">
        <f t="shared" ref="U451:W514" si="51">IF($N451=U$1,1,0)</f>
        <v>0</v>
      </c>
      <c r="V451" s="38">
        <f t="shared" si="51"/>
        <v>0</v>
      </c>
      <c r="W451" s="38">
        <f t="shared" si="51"/>
        <v>0</v>
      </c>
      <c r="X451" s="38">
        <f t="shared" ref="X451:AA514" si="52">IF($L451=X$1,1,0)</f>
        <v>0</v>
      </c>
      <c r="Y451" s="38">
        <f t="shared" si="52"/>
        <v>0</v>
      </c>
      <c r="Z451" s="38">
        <f t="shared" si="52"/>
        <v>0</v>
      </c>
      <c r="AA451" s="38">
        <f t="shared" si="49"/>
        <v>0</v>
      </c>
      <c r="AB451" s="38">
        <f t="shared" ref="AB451:AB514" si="53">IF(AND($G451="UNYIL",$K451="Y"),1,0)</f>
        <v>0</v>
      </c>
      <c r="AC451" s="38">
        <f t="shared" ref="AC451:AC514" si="54">IF($E451="2x D11",2,IF($E451="3x D11",3,0))</f>
        <v>0</v>
      </c>
      <c r="AD451" s="38" t="str">
        <f t="shared" ref="AD451:AD514" si="55">Q451&amp;R451&amp;S451&amp;T451&amp;U451&amp;V451&amp;W451&amp;X451&amp;Y451&amp;Z451&amp;AA451&amp;AB451</f>
        <v>000000000000</v>
      </c>
    </row>
    <row r="452" spans="1:30">
      <c r="A452" s="9" t="str">
        <f>IF('DATA ACCURATE'!A455&lt;&gt;"",'DATA ACCURATE'!A455,"")</f>
        <v/>
      </c>
      <c r="B452" s="9" t="str">
        <f>IF('DATA ACCURATE'!D455&lt;&gt;"",'DATA ACCURATE'!D455,"")</f>
        <v/>
      </c>
      <c r="C452" s="38" t="str">
        <f>IF($AD452="000000000000","",INDEX(DATABASE!$W$12:$W$71,MATCH($AD452,DATABASE!$V$12:$V$71,0)))</f>
        <v/>
      </c>
      <c r="D452" s="34" t="str">
        <f>IF(C452="","",IF(E452="",INDEX(DATABASE!$AF$13:$AF$62,MATCH($C452,DATABASE!$AC$13:$AC$62,0)),IF(E452="2x D11",INDEX(DATABASE!$AF$13:$AF$62,MATCH($C452,DATABASE!$AC$13:$AC$62,0))+2*DATABASE!$AF$62,IF(E452="3x D11",INDEX(DATABASE!$AF$13:$AF$62,MATCH($C452,DATABASE!$AC$13:$AC$62,0))+3*DATABASE!$AF$62,""))))</f>
        <v/>
      </c>
      <c r="E452" s="38" t="str">
        <f>IF(AND($K452="Y",$G452&lt;&gt;"UNYIL",$F452&lt;DATABASE!$O$8),"2x D11",IF(AND($K452="Y",$G452&lt;&gt;"UNYIL",$F452&gt;=DATABASE!$O$8),"3x D11",""))</f>
        <v/>
      </c>
      <c r="F452" s="9" t="str">
        <f>IF('DATA ACCURATE'!N455&lt;&gt;"",'DATA ACCURATE'!N455,"")</f>
        <v/>
      </c>
      <c r="G452" t="str">
        <f>IF(F452="","",IF(F452&lt;=DATABASE!$I$8,"UNYIL",IF(F452&lt;=DATABASE!$J$8,"KECIL",IF(F452&lt;DATABASE!$K$8,"TANGGUNG",IF(F452&gt;=DATABASE!$K$8,"BESAR","")))))</f>
        <v/>
      </c>
      <c r="H452" s="16" t="str">
        <f>IF('DATA ACCURATE'!J455&lt;&gt;"",'DATA ACCURATE'!J455,"")</f>
        <v/>
      </c>
      <c r="I452" s="35" t="str">
        <f>IF(B452&lt;&gt;"",IFERROR(VLOOKUP(B452,'DATA TIMBANGAN'!G:M,7,FALSE),VLOOKUP(B452,'DATA TIMBANGAN'!G:M,7)),"")</f>
        <v/>
      </c>
      <c r="J452" s="25" t="str">
        <f>IF(H452&lt;&gt;"",IFERROR(INDEX(DATABASE!$Z$19:$Z$38,MATCH(DATEVALUE(H452),DATABASE!$AA$19:$AA$38,0)),INDEX(DATABASE!$Z$12:$Z$18,MATCH(WEEKDAY(H452,2),DATABASE!$AA$12:$AA$18,0))),"")</f>
        <v/>
      </c>
      <c r="K452" s="25" t="str">
        <f>IF('DATA ACCURATE'!V455&lt;&gt;"",'DATA ACCURATE'!V455,"")</f>
        <v/>
      </c>
      <c r="L452" s="80" t="str">
        <f>IF($H452="","",IF(OR($J452="LIBUR",AND($L451="LIBUR",$O451=$O452)),"LIBUR",IF(AND(OR($L451="LUAR JAM KERJA 1",$L451="LUAR JAM KERJA 2"),OR(OR(AND($H451=$H452,AND(OR($I452&gt;DATABASE!$J$3,$I452&lt;DATABASE!$J$6),((DATEVALUE($H452)+$I452)-(DATEVALUE($H451)+$I451))&lt;DATABASE!$J$6)),AND($H451=$H452,$O451=$O452,OR($I452&gt;DATABASE!$J$6,$I452&lt;DATABASE!$J$3))),AND(($H452-$H451)=1,OR($I452&lt;DATABASE!$I$6,((DATEVALUE($H452)+$I452)-(DATEVALUE($H451)+$I451))&lt;DATABASE!$J$6))),$A452=$A451),"LUAR JAM KERJA 2",IF(AND(OR(WEEKDAY($H452,2)=1,WEEKDAY($H452,2)=2,WEEKDAY($H452,2)=3,WEEKDAY($H452,2)=4,WEEKDAY($H452,2)=5),$I452&lt;=DATABASE!$J$3,$I452&gt;=DATABASE!$I$3),"JAM KERJA",IF(AND(WEEKDAY($H452,2)=6,$I452&lt;=DATABASE!$J$4,$I452&gt;=DATABASE!$I$4),"JAM KERJA","LUAR JAM KERJA 1")))))</f>
        <v/>
      </c>
      <c r="M452" s="33" t="str">
        <f>IF('DATA ACCURATE'!T455&lt;&gt;"",IF('DATA ACCURATE'!T455&gt;100,'DATA ACCURATE'!T455/10,'DATA ACCURATE'!T455),"")</f>
        <v/>
      </c>
      <c r="N452" t="str">
        <f>IF(M452="","",IF(M452&lt;=DATABASE!$I$9,"LOKAL",IF(M452&lt;DATABASE!$J$9,"LUAR KOTA 1",IF($M452&gt;=DATABASE!$J$9,"LUAR KOTA 2",""))))</f>
        <v/>
      </c>
      <c r="O452" s="38" t="str">
        <f>IF('DATA ACCURATE'!L455&lt;&gt;"",'DATA ACCURATE'!L455,"")</f>
        <v/>
      </c>
      <c r="Q452" s="38">
        <f t="shared" si="50"/>
        <v>0</v>
      </c>
      <c r="R452" s="38">
        <f t="shared" si="50"/>
        <v>0</v>
      </c>
      <c r="S452" s="38">
        <f t="shared" si="50"/>
        <v>0</v>
      </c>
      <c r="T452" s="38">
        <f t="shared" si="48"/>
        <v>0</v>
      </c>
      <c r="U452" s="38">
        <f t="shared" si="51"/>
        <v>0</v>
      </c>
      <c r="V452" s="38">
        <f t="shared" si="51"/>
        <v>0</v>
      </c>
      <c r="W452" s="38">
        <f t="shared" si="51"/>
        <v>0</v>
      </c>
      <c r="X452" s="38">
        <f t="shared" si="52"/>
        <v>0</v>
      </c>
      <c r="Y452" s="38">
        <f t="shared" si="52"/>
        <v>0</v>
      </c>
      <c r="Z452" s="38">
        <f t="shared" si="52"/>
        <v>0</v>
      </c>
      <c r="AA452" s="38">
        <f t="shared" si="49"/>
        <v>0</v>
      </c>
      <c r="AB452" s="38">
        <f t="shared" si="53"/>
        <v>0</v>
      </c>
      <c r="AC452" s="38">
        <f t="shared" si="54"/>
        <v>0</v>
      </c>
      <c r="AD452" s="38" t="str">
        <f t="shared" si="55"/>
        <v>000000000000</v>
      </c>
    </row>
    <row r="453" spans="1:30">
      <c r="A453" s="9" t="str">
        <f>IF('DATA ACCURATE'!A456&lt;&gt;"",'DATA ACCURATE'!A456,"")</f>
        <v/>
      </c>
      <c r="B453" s="9" t="str">
        <f>IF('DATA ACCURATE'!D456&lt;&gt;"",'DATA ACCURATE'!D456,"")</f>
        <v/>
      </c>
      <c r="C453" s="38" t="str">
        <f>IF($AD453="000000000000","",INDEX(DATABASE!$W$12:$W$71,MATCH($AD453,DATABASE!$V$12:$V$71,0)))</f>
        <v/>
      </c>
      <c r="D453" s="34" t="str">
        <f>IF(C453="","",IF(E453="",INDEX(DATABASE!$AF$13:$AF$62,MATCH($C453,DATABASE!$AC$13:$AC$62,0)),IF(E453="2x D11",INDEX(DATABASE!$AF$13:$AF$62,MATCH($C453,DATABASE!$AC$13:$AC$62,0))+2*DATABASE!$AF$62,IF(E453="3x D11",INDEX(DATABASE!$AF$13:$AF$62,MATCH($C453,DATABASE!$AC$13:$AC$62,0))+3*DATABASE!$AF$62,""))))</f>
        <v/>
      </c>
      <c r="E453" s="38" t="str">
        <f>IF(AND($K453="Y",$G453&lt;&gt;"UNYIL",$F453&lt;DATABASE!$O$8),"2x D11",IF(AND($K453="Y",$G453&lt;&gt;"UNYIL",$F453&gt;=DATABASE!$O$8),"3x D11",""))</f>
        <v/>
      </c>
      <c r="F453" s="9" t="str">
        <f>IF('DATA ACCURATE'!N456&lt;&gt;"",'DATA ACCURATE'!N456,"")</f>
        <v/>
      </c>
      <c r="G453" t="str">
        <f>IF(F453="","",IF(F453&lt;=DATABASE!$I$8,"UNYIL",IF(F453&lt;=DATABASE!$J$8,"KECIL",IF(F453&lt;DATABASE!$K$8,"TANGGUNG",IF(F453&gt;=DATABASE!$K$8,"BESAR","")))))</f>
        <v/>
      </c>
      <c r="H453" s="16" t="str">
        <f>IF('DATA ACCURATE'!J456&lt;&gt;"",'DATA ACCURATE'!J456,"")</f>
        <v/>
      </c>
      <c r="I453" s="35" t="str">
        <f>IF(B453&lt;&gt;"",IFERROR(VLOOKUP(B453,'DATA TIMBANGAN'!G:M,7,FALSE),VLOOKUP(B453,'DATA TIMBANGAN'!G:M,7)),"")</f>
        <v/>
      </c>
      <c r="J453" s="25" t="str">
        <f>IF(H453&lt;&gt;"",IFERROR(INDEX(DATABASE!$Z$19:$Z$38,MATCH(DATEVALUE(H453),DATABASE!$AA$19:$AA$38,0)),INDEX(DATABASE!$Z$12:$Z$18,MATCH(WEEKDAY(H453,2),DATABASE!$AA$12:$AA$18,0))),"")</f>
        <v/>
      </c>
      <c r="K453" s="25" t="str">
        <f>IF('DATA ACCURATE'!V456&lt;&gt;"",'DATA ACCURATE'!V456,"")</f>
        <v/>
      </c>
      <c r="L453" s="80" t="str">
        <f>IF($H453="","",IF(OR($J453="LIBUR",AND($L452="LIBUR",$O452=$O453)),"LIBUR",IF(AND(OR($L452="LUAR JAM KERJA 1",$L452="LUAR JAM KERJA 2"),OR(OR(AND($H452=$H453,AND(OR($I453&gt;DATABASE!$J$3,$I453&lt;DATABASE!$J$6),((DATEVALUE($H453)+$I453)-(DATEVALUE($H452)+$I452))&lt;DATABASE!$J$6)),AND($H452=$H453,$O452=$O453,OR($I453&gt;DATABASE!$J$6,$I453&lt;DATABASE!$J$3))),AND(($H453-$H452)=1,OR($I453&lt;DATABASE!$I$6,((DATEVALUE($H453)+$I453)-(DATEVALUE($H452)+$I452))&lt;DATABASE!$J$6))),$A453=$A452),"LUAR JAM KERJA 2",IF(AND(OR(WEEKDAY($H453,2)=1,WEEKDAY($H453,2)=2,WEEKDAY($H453,2)=3,WEEKDAY($H453,2)=4,WEEKDAY($H453,2)=5),$I453&lt;=DATABASE!$J$3,$I453&gt;=DATABASE!$I$3),"JAM KERJA",IF(AND(WEEKDAY($H453,2)=6,$I453&lt;=DATABASE!$J$4,$I453&gt;=DATABASE!$I$4),"JAM KERJA","LUAR JAM KERJA 1")))))</f>
        <v/>
      </c>
      <c r="M453" s="33" t="str">
        <f>IF('DATA ACCURATE'!T456&lt;&gt;"",IF('DATA ACCURATE'!T456&gt;100,'DATA ACCURATE'!T456/10,'DATA ACCURATE'!T456),"")</f>
        <v/>
      </c>
      <c r="N453" t="str">
        <f>IF(M453="","",IF(M453&lt;=DATABASE!$I$9,"LOKAL",IF(M453&lt;DATABASE!$J$9,"LUAR KOTA 1",IF($M453&gt;=DATABASE!$J$9,"LUAR KOTA 2",""))))</f>
        <v/>
      </c>
      <c r="O453" s="38" t="str">
        <f>IF('DATA ACCURATE'!L456&lt;&gt;"",'DATA ACCURATE'!L456,"")</f>
        <v/>
      </c>
      <c r="Q453" s="38">
        <f t="shared" si="50"/>
        <v>0</v>
      </c>
      <c r="R453" s="38">
        <f t="shared" si="50"/>
        <v>0</v>
      </c>
      <c r="S453" s="38">
        <f t="shared" si="50"/>
        <v>0</v>
      </c>
      <c r="T453" s="38">
        <f t="shared" si="48"/>
        <v>0</v>
      </c>
      <c r="U453" s="38">
        <f t="shared" si="51"/>
        <v>0</v>
      </c>
      <c r="V453" s="38">
        <f t="shared" si="51"/>
        <v>0</v>
      </c>
      <c r="W453" s="38">
        <f t="shared" si="51"/>
        <v>0</v>
      </c>
      <c r="X453" s="38">
        <f t="shared" si="52"/>
        <v>0</v>
      </c>
      <c r="Y453" s="38">
        <f t="shared" si="52"/>
        <v>0</v>
      </c>
      <c r="Z453" s="38">
        <f t="shared" si="52"/>
        <v>0</v>
      </c>
      <c r="AA453" s="38">
        <f t="shared" si="49"/>
        <v>0</v>
      </c>
      <c r="AB453" s="38">
        <f t="shared" si="53"/>
        <v>0</v>
      </c>
      <c r="AC453" s="38">
        <f t="shared" si="54"/>
        <v>0</v>
      </c>
      <c r="AD453" s="38" t="str">
        <f t="shared" si="55"/>
        <v>000000000000</v>
      </c>
    </row>
    <row r="454" spans="1:30">
      <c r="A454" s="9" t="str">
        <f>IF('DATA ACCURATE'!A457&lt;&gt;"",'DATA ACCURATE'!A457,"")</f>
        <v/>
      </c>
      <c r="B454" s="9" t="str">
        <f>IF('DATA ACCURATE'!D457&lt;&gt;"",'DATA ACCURATE'!D457,"")</f>
        <v/>
      </c>
      <c r="C454" s="38" t="str">
        <f>IF($AD454="000000000000","",INDEX(DATABASE!$W$12:$W$71,MATCH($AD454,DATABASE!$V$12:$V$71,0)))</f>
        <v/>
      </c>
      <c r="D454" s="34" t="str">
        <f>IF(C454="","",IF(E454="",INDEX(DATABASE!$AF$13:$AF$62,MATCH($C454,DATABASE!$AC$13:$AC$62,0)),IF(E454="2x D11",INDEX(DATABASE!$AF$13:$AF$62,MATCH($C454,DATABASE!$AC$13:$AC$62,0))+2*DATABASE!$AF$62,IF(E454="3x D11",INDEX(DATABASE!$AF$13:$AF$62,MATCH($C454,DATABASE!$AC$13:$AC$62,0))+3*DATABASE!$AF$62,""))))</f>
        <v/>
      </c>
      <c r="E454" s="38" t="str">
        <f>IF(AND($K454="Y",$G454&lt;&gt;"UNYIL",$F454&lt;DATABASE!$O$8),"2x D11",IF(AND($K454="Y",$G454&lt;&gt;"UNYIL",$F454&gt;=DATABASE!$O$8),"3x D11",""))</f>
        <v/>
      </c>
      <c r="F454" s="9" t="str">
        <f>IF('DATA ACCURATE'!N457&lt;&gt;"",'DATA ACCURATE'!N457,"")</f>
        <v/>
      </c>
      <c r="G454" t="str">
        <f>IF(F454="","",IF(F454&lt;=DATABASE!$I$8,"UNYIL",IF(F454&lt;=DATABASE!$J$8,"KECIL",IF(F454&lt;DATABASE!$K$8,"TANGGUNG",IF(F454&gt;=DATABASE!$K$8,"BESAR","")))))</f>
        <v/>
      </c>
      <c r="H454" s="16" t="str">
        <f>IF('DATA ACCURATE'!J457&lt;&gt;"",'DATA ACCURATE'!J457,"")</f>
        <v/>
      </c>
      <c r="I454" s="35" t="str">
        <f>IF(B454&lt;&gt;"",IFERROR(VLOOKUP(B454,'DATA TIMBANGAN'!G:M,7,FALSE),VLOOKUP(B454,'DATA TIMBANGAN'!G:M,7)),"")</f>
        <v/>
      </c>
      <c r="J454" s="25" t="str">
        <f>IF(H454&lt;&gt;"",IFERROR(INDEX(DATABASE!$Z$19:$Z$38,MATCH(DATEVALUE(H454),DATABASE!$AA$19:$AA$38,0)),INDEX(DATABASE!$Z$12:$Z$18,MATCH(WEEKDAY(H454,2),DATABASE!$AA$12:$AA$18,0))),"")</f>
        <v/>
      </c>
      <c r="K454" s="25" t="str">
        <f>IF('DATA ACCURATE'!V457&lt;&gt;"",'DATA ACCURATE'!V457,"")</f>
        <v/>
      </c>
      <c r="L454" s="80" t="str">
        <f>IF($H454="","",IF(OR($J454="LIBUR",AND($L453="LIBUR",$O453=$O454)),"LIBUR",IF(AND(OR($L453="LUAR JAM KERJA 1",$L453="LUAR JAM KERJA 2"),OR(OR(AND($H453=$H454,AND(OR($I454&gt;DATABASE!$J$3,$I454&lt;DATABASE!$J$6),((DATEVALUE($H454)+$I454)-(DATEVALUE($H453)+$I453))&lt;DATABASE!$J$6)),AND($H453=$H454,$O453=$O454,OR($I454&gt;DATABASE!$J$6,$I454&lt;DATABASE!$J$3))),AND(($H454-$H453)=1,OR($I454&lt;DATABASE!$I$6,((DATEVALUE($H454)+$I454)-(DATEVALUE($H453)+$I453))&lt;DATABASE!$J$6))),$A454=$A453),"LUAR JAM KERJA 2",IF(AND(OR(WEEKDAY($H454,2)=1,WEEKDAY($H454,2)=2,WEEKDAY($H454,2)=3,WEEKDAY($H454,2)=4,WEEKDAY($H454,2)=5),$I454&lt;=DATABASE!$J$3,$I454&gt;=DATABASE!$I$3),"JAM KERJA",IF(AND(WEEKDAY($H454,2)=6,$I454&lt;=DATABASE!$J$4,$I454&gt;=DATABASE!$I$4),"JAM KERJA","LUAR JAM KERJA 1")))))</f>
        <v/>
      </c>
      <c r="M454" s="33" t="str">
        <f>IF('DATA ACCURATE'!T457&lt;&gt;"",IF('DATA ACCURATE'!T457&gt;100,'DATA ACCURATE'!T457/10,'DATA ACCURATE'!T457),"")</f>
        <v/>
      </c>
      <c r="N454" t="str">
        <f>IF(M454="","",IF(M454&lt;=DATABASE!$I$9,"LOKAL",IF(M454&lt;DATABASE!$J$9,"LUAR KOTA 1",IF($M454&gt;=DATABASE!$J$9,"LUAR KOTA 2",""))))</f>
        <v/>
      </c>
      <c r="O454" s="38" t="str">
        <f>IF('DATA ACCURATE'!L457&lt;&gt;"",'DATA ACCURATE'!L457,"")</f>
        <v/>
      </c>
      <c r="Q454" s="38">
        <f t="shared" si="50"/>
        <v>0</v>
      </c>
      <c r="R454" s="38">
        <f t="shared" si="50"/>
        <v>0</v>
      </c>
      <c r="S454" s="38">
        <f t="shared" si="50"/>
        <v>0</v>
      </c>
      <c r="T454" s="38">
        <f t="shared" si="48"/>
        <v>0</v>
      </c>
      <c r="U454" s="38">
        <f t="shared" si="51"/>
        <v>0</v>
      </c>
      <c r="V454" s="38">
        <f t="shared" si="51"/>
        <v>0</v>
      </c>
      <c r="W454" s="38">
        <f t="shared" si="51"/>
        <v>0</v>
      </c>
      <c r="X454" s="38">
        <f t="shared" si="52"/>
        <v>0</v>
      </c>
      <c r="Y454" s="38">
        <f t="shared" si="52"/>
        <v>0</v>
      </c>
      <c r="Z454" s="38">
        <f t="shared" si="52"/>
        <v>0</v>
      </c>
      <c r="AA454" s="38">
        <f t="shared" si="49"/>
        <v>0</v>
      </c>
      <c r="AB454" s="38">
        <f t="shared" si="53"/>
        <v>0</v>
      </c>
      <c r="AC454" s="38">
        <f t="shared" si="54"/>
        <v>0</v>
      </c>
      <c r="AD454" s="38" t="str">
        <f t="shared" si="55"/>
        <v>000000000000</v>
      </c>
    </row>
    <row r="455" spans="1:30">
      <c r="A455" s="9" t="str">
        <f>IF('DATA ACCURATE'!A458&lt;&gt;"",'DATA ACCURATE'!A458,"")</f>
        <v/>
      </c>
      <c r="B455" s="9" t="str">
        <f>IF('DATA ACCURATE'!D458&lt;&gt;"",'DATA ACCURATE'!D458,"")</f>
        <v/>
      </c>
      <c r="C455" s="38" t="str">
        <f>IF($AD455="000000000000","",INDEX(DATABASE!$W$12:$W$71,MATCH($AD455,DATABASE!$V$12:$V$71,0)))</f>
        <v/>
      </c>
      <c r="D455" s="34" t="str">
        <f>IF(C455="","",IF(E455="",INDEX(DATABASE!$AF$13:$AF$62,MATCH($C455,DATABASE!$AC$13:$AC$62,0)),IF(E455="2x D11",INDEX(DATABASE!$AF$13:$AF$62,MATCH($C455,DATABASE!$AC$13:$AC$62,0))+2*DATABASE!$AF$62,IF(E455="3x D11",INDEX(DATABASE!$AF$13:$AF$62,MATCH($C455,DATABASE!$AC$13:$AC$62,0))+3*DATABASE!$AF$62,""))))</f>
        <v/>
      </c>
      <c r="E455" s="38" t="str">
        <f>IF(AND($K455="Y",$G455&lt;&gt;"UNYIL",$F455&lt;DATABASE!$O$8),"2x D11",IF(AND($K455="Y",$G455&lt;&gt;"UNYIL",$F455&gt;=DATABASE!$O$8),"3x D11",""))</f>
        <v/>
      </c>
      <c r="F455" s="9" t="str">
        <f>IF('DATA ACCURATE'!N458&lt;&gt;"",'DATA ACCURATE'!N458,"")</f>
        <v/>
      </c>
      <c r="G455" t="str">
        <f>IF(F455="","",IF(F455&lt;=DATABASE!$I$8,"UNYIL",IF(F455&lt;=DATABASE!$J$8,"KECIL",IF(F455&lt;DATABASE!$K$8,"TANGGUNG",IF(F455&gt;=DATABASE!$K$8,"BESAR","")))))</f>
        <v/>
      </c>
      <c r="H455" s="16" t="str">
        <f>IF('DATA ACCURATE'!J458&lt;&gt;"",'DATA ACCURATE'!J458,"")</f>
        <v/>
      </c>
      <c r="I455" s="35" t="str">
        <f>IF(B455&lt;&gt;"",IFERROR(VLOOKUP(B455,'DATA TIMBANGAN'!G:M,7,FALSE),VLOOKUP(B455,'DATA TIMBANGAN'!G:M,7)),"")</f>
        <v/>
      </c>
      <c r="J455" s="25" t="str">
        <f>IF(H455&lt;&gt;"",IFERROR(INDEX(DATABASE!$Z$19:$Z$38,MATCH(DATEVALUE(H455),DATABASE!$AA$19:$AA$38,0)),INDEX(DATABASE!$Z$12:$Z$18,MATCH(WEEKDAY(H455,2),DATABASE!$AA$12:$AA$18,0))),"")</f>
        <v/>
      </c>
      <c r="K455" s="25" t="str">
        <f>IF('DATA ACCURATE'!V458&lt;&gt;"",'DATA ACCURATE'!V458,"")</f>
        <v/>
      </c>
      <c r="L455" s="80" t="str">
        <f>IF($H455="","",IF(OR($J455="LIBUR",AND($L454="LIBUR",$O454=$O455)),"LIBUR",IF(AND(OR($L454="LUAR JAM KERJA 1",$L454="LUAR JAM KERJA 2"),OR(OR(AND($H454=$H455,AND(OR($I455&gt;DATABASE!$J$3,$I455&lt;DATABASE!$J$6),((DATEVALUE($H455)+$I455)-(DATEVALUE($H454)+$I454))&lt;DATABASE!$J$6)),AND($H454=$H455,$O454=$O455,OR($I455&gt;DATABASE!$J$6,$I455&lt;DATABASE!$J$3))),AND(($H455-$H454)=1,OR($I455&lt;DATABASE!$I$6,((DATEVALUE($H455)+$I455)-(DATEVALUE($H454)+$I454))&lt;DATABASE!$J$6))),$A455=$A454),"LUAR JAM KERJA 2",IF(AND(OR(WEEKDAY($H455,2)=1,WEEKDAY($H455,2)=2,WEEKDAY($H455,2)=3,WEEKDAY($H455,2)=4,WEEKDAY($H455,2)=5),$I455&lt;=DATABASE!$J$3,$I455&gt;=DATABASE!$I$3),"JAM KERJA",IF(AND(WEEKDAY($H455,2)=6,$I455&lt;=DATABASE!$J$4,$I455&gt;=DATABASE!$I$4),"JAM KERJA","LUAR JAM KERJA 1")))))</f>
        <v/>
      </c>
      <c r="M455" s="33" t="str">
        <f>IF('DATA ACCURATE'!T458&lt;&gt;"",IF('DATA ACCURATE'!T458&gt;100,'DATA ACCURATE'!T458/10,'DATA ACCURATE'!T458),"")</f>
        <v/>
      </c>
      <c r="N455" t="str">
        <f>IF(M455="","",IF(M455&lt;=DATABASE!$I$9,"LOKAL",IF(M455&lt;DATABASE!$J$9,"LUAR KOTA 1",IF($M455&gt;=DATABASE!$J$9,"LUAR KOTA 2",""))))</f>
        <v/>
      </c>
      <c r="O455" s="38" t="str">
        <f>IF('DATA ACCURATE'!L458&lt;&gt;"",'DATA ACCURATE'!L458,"")</f>
        <v/>
      </c>
      <c r="Q455" s="38">
        <f t="shared" si="50"/>
        <v>0</v>
      </c>
      <c r="R455" s="38">
        <f t="shared" si="50"/>
        <v>0</v>
      </c>
      <c r="S455" s="38">
        <f t="shared" si="50"/>
        <v>0</v>
      </c>
      <c r="T455" s="38">
        <f t="shared" si="48"/>
        <v>0</v>
      </c>
      <c r="U455" s="38">
        <f t="shared" si="51"/>
        <v>0</v>
      </c>
      <c r="V455" s="38">
        <f t="shared" si="51"/>
        <v>0</v>
      </c>
      <c r="W455" s="38">
        <f t="shared" si="51"/>
        <v>0</v>
      </c>
      <c r="X455" s="38">
        <f t="shared" si="52"/>
        <v>0</v>
      </c>
      <c r="Y455" s="38">
        <f t="shared" si="52"/>
        <v>0</v>
      </c>
      <c r="Z455" s="38">
        <f t="shared" si="52"/>
        <v>0</v>
      </c>
      <c r="AA455" s="38">
        <f t="shared" si="49"/>
        <v>0</v>
      </c>
      <c r="AB455" s="38">
        <f t="shared" si="53"/>
        <v>0</v>
      </c>
      <c r="AC455" s="38">
        <f t="shared" si="54"/>
        <v>0</v>
      </c>
      <c r="AD455" s="38" t="str">
        <f t="shared" si="55"/>
        <v>000000000000</v>
      </c>
    </row>
    <row r="456" spans="1:30">
      <c r="A456" s="9" t="str">
        <f>IF('DATA ACCURATE'!A459&lt;&gt;"",'DATA ACCURATE'!A459,"")</f>
        <v/>
      </c>
      <c r="B456" s="9" t="str">
        <f>IF('DATA ACCURATE'!D459&lt;&gt;"",'DATA ACCURATE'!D459,"")</f>
        <v/>
      </c>
      <c r="C456" s="38" t="str">
        <f>IF($AD456="000000000000","",INDEX(DATABASE!$W$12:$W$71,MATCH($AD456,DATABASE!$V$12:$V$71,0)))</f>
        <v/>
      </c>
      <c r="D456" s="34" t="str">
        <f>IF(C456="","",IF(E456="",INDEX(DATABASE!$AF$13:$AF$62,MATCH($C456,DATABASE!$AC$13:$AC$62,0)),IF(E456="2x D11",INDEX(DATABASE!$AF$13:$AF$62,MATCH($C456,DATABASE!$AC$13:$AC$62,0))+2*DATABASE!$AF$62,IF(E456="3x D11",INDEX(DATABASE!$AF$13:$AF$62,MATCH($C456,DATABASE!$AC$13:$AC$62,0))+3*DATABASE!$AF$62,""))))</f>
        <v/>
      </c>
      <c r="E456" s="38" t="str">
        <f>IF(AND($K456="Y",$G456&lt;&gt;"UNYIL",$F456&lt;DATABASE!$O$8),"2x D11",IF(AND($K456="Y",$G456&lt;&gt;"UNYIL",$F456&gt;=DATABASE!$O$8),"3x D11",""))</f>
        <v/>
      </c>
      <c r="F456" s="9" t="str">
        <f>IF('DATA ACCURATE'!N459&lt;&gt;"",'DATA ACCURATE'!N459,"")</f>
        <v/>
      </c>
      <c r="G456" t="str">
        <f>IF(F456="","",IF(F456&lt;=DATABASE!$I$8,"UNYIL",IF(F456&lt;=DATABASE!$J$8,"KECIL",IF(F456&lt;DATABASE!$K$8,"TANGGUNG",IF(F456&gt;=DATABASE!$K$8,"BESAR","")))))</f>
        <v/>
      </c>
      <c r="H456" s="16" t="str">
        <f>IF('DATA ACCURATE'!J459&lt;&gt;"",'DATA ACCURATE'!J459,"")</f>
        <v/>
      </c>
      <c r="I456" s="35" t="str">
        <f>IF(B456&lt;&gt;"",IFERROR(VLOOKUP(B456,'DATA TIMBANGAN'!G:M,7,FALSE),VLOOKUP(B456,'DATA TIMBANGAN'!G:M,7)),"")</f>
        <v/>
      </c>
      <c r="J456" s="25" t="str">
        <f>IF(H456&lt;&gt;"",IFERROR(INDEX(DATABASE!$Z$19:$Z$38,MATCH(DATEVALUE(H456),DATABASE!$AA$19:$AA$38,0)),INDEX(DATABASE!$Z$12:$Z$18,MATCH(WEEKDAY(H456,2),DATABASE!$AA$12:$AA$18,0))),"")</f>
        <v/>
      </c>
      <c r="K456" s="25" t="str">
        <f>IF('DATA ACCURATE'!V459&lt;&gt;"",'DATA ACCURATE'!V459,"")</f>
        <v/>
      </c>
      <c r="L456" s="80" t="str">
        <f>IF($H456="","",IF(OR($J456="LIBUR",AND($L455="LIBUR",$O455=$O456)),"LIBUR",IF(AND(OR($L455="LUAR JAM KERJA 1",$L455="LUAR JAM KERJA 2"),OR(OR(AND($H455=$H456,AND(OR($I456&gt;DATABASE!$J$3,$I456&lt;DATABASE!$J$6),((DATEVALUE($H456)+$I456)-(DATEVALUE($H455)+$I455))&lt;DATABASE!$J$6)),AND($H455=$H456,$O455=$O456,OR($I456&gt;DATABASE!$J$6,$I456&lt;DATABASE!$J$3))),AND(($H456-$H455)=1,OR($I456&lt;DATABASE!$I$6,((DATEVALUE($H456)+$I456)-(DATEVALUE($H455)+$I455))&lt;DATABASE!$J$6))),$A456=$A455),"LUAR JAM KERJA 2",IF(AND(OR(WEEKDAY($H456,2)=1,WEEKDAY($H456,2)=2,WEEKDAY($H456,2)=3,WEEKDAY($H456,2)=4,WEEKDAY($H456,2)=5),$I456&lt;=DATABASE!$J$3,$I456&gt;=DATABASE!$I$3),"JAM KERJA",IF(AND(WEEKDAY($H456,2)=6,$I456&lt;=DATABASE!$J$4,$I456&gt;=DATABASE!$I$4),"JAM KERJA","LUAR JAM KERJA 1")))))</f>
        <v/>
      </c>
      <c r="M456" s="33" t="str">
        <f>IF('DATA ACCURATE'!T459&lt;&gt;"",IF('DATA ACCURATE'!T459&gt;100,'DATA ACCURATE'!T459/10,'DATA ACCURATE'!T459),"")</f>
        <v/>
      </c>
      <c r="N456" t="str">
        <f>IF(M456="","",IF(M456&lt;=DATABASE!$I$9,"LOKAL",IF(M456&lt;DATABASE!$J$9,"LUAR KOTA 1",IF($M456&gt;=DATABASE!$J$9,"LUAR KOTA 2",""))))</f>
        <v/>
      </c>
      <c r="O456" s="38" t="str">
        <f>IF('DATA ACCURATE'!L459&lt;&gt;"",'DATA ACCURATE'!L459,"")</f>
        <v/>
      </c>
      <c r="Q456" s="38">
        <f t="shared" si="50"/>
        <v>0</v>
      </c>
      <c r="R456" s="38">
        <f t="shared" si="50"/>
        <v>0</v>
      </c>
      <c r="S456" s="38">
        <f t="shared" si="50"/>
        <v>0</v>
      </c>
      <c r="T456" s="38">
        <f t="shared" si="48"/>
        <v>0</v>
      </c>
      <c r="U456" s="38">
        <f t="shared" si="51"/>
        <v>0</v>
      </c>
      <c r="V456" s="38">
        <f t="shared" si="51"/>
        <v>0</v>
      </c>
      <c r="W456" s="38">
        <f t="shared" si="51"/>
        <v>0</v>
      </c>
      <c r="X456" s="38">
        <f t="shared" si="52"/>
        <v>0</v>
      </c>
      <c r="Y456" s="38">
        <f t="shared" si="52"/>
        <v>0</v>
      </c>
      <c r="Z456" s="38">
        <f t="shared" si="52"/>
        <v>0</v>
      </c>
      <c r="AA456" s="38">
        <f t="shared" si="49"/>
        <v>0</v>
      </c>
      <c r="AB456" s="38">
        <f t="shared" si="53"/>
        <v>0</v>
      </c>
      <c r="AC456" s="38">
        <f t="shared" si="54"/>
        <v>0</v>
      </c>
      <c r="AD456" s="38" t="str">
        <f t="shared" si="55"/>
        <v>000000000000</v>
      </c>
    </row>
    <row r="457" spans="1:30">
      <c r="A457" s="9" t="str">
        <f>IF('DATA ACCURATE'!A460&lt;&gt;"",'DATA ACCURATE'!A460,"")</f>
        <v/>
      </c>
      <c r="B457" s="9" t="str">
        <f>IF('DATA ACCURATE'!D460&lt;&gt;"",'DATA ACCURATE'!D460,"")</f>
        <v/>
      </c>
      <c r="C457" s="38" t="str">
        <f>IF($AD457="000000000000","",INDEX(DATABASE!$W$12:$W$71,MATCH($AD457,DATABASE!$V$12:$V$71,0)))</f>
        <v/>
      </c>
      <c r="D457" s="34" t="str">
        <f>IF(C457="","",IF(E457="",INDEX(DATABASE!$AF$13:$AF$62,MATCH($C457,DATABASE!$AC$13:$AC$62,0)),IF(E457="2x D11",INDEX(DATABASE!$AF$13:$AF$62,MATCH($C457,DATABASE!$AC$13:$AC$62,0))+2*DATABASE!$AF$62,IF(E457="3x D11",INDEX(DATABASE!$AF$13:$AF$62,MATCH($C457,DATABASE!$AC$13:$AC$62,0))+3*DATABASE!$AF$62,""))))</f>
        <v/>
      </c>
      <c r="E457" s="38" t="str">
        <f>IF(AND($K457="Y",$G457&lt;&gt;"UNYIL",$F457&lt;DATABASE!$O$8),"2x D11",IF(AND($K457="Y",$G457&lt;&gt;"UNYIL",$F457&gt;=DATABASE!$O$8),"3x D11",""))</f>
        <v/>
      </c>
      <c r="F457" s="9" t="str">
        <f>IF('DATA ACCURATE'!N460&lt;&gt;"",'DATA ACCURATE'!N460,"")</f>
        <v/>
      </c>
      <c r="G457" t="str">
        <f>IF(F457="","",IF(F457&lt;=DATABASE!$I$8,"UNYIL",IF(F457&lt;=DATABASE!$J$8,"KECIL",IF(F457&lt;DATABASE!$K$8,"TANGGUNG",IF(F457&gt;=DATABASE!$K$8,"BESAR","")))))</f>
        <v/>
      </c>
      <c r="H457" s="16" t="str">
        <f>IF('DATA ACCURATE'!J460&lt;&gt;"",'DATA ACCURATE'!J460,"")</f>
        <v/>
      </c>
      <c r="I457" s="35" t="str">
        <f>IF(B457&lt;&gt;"",IFERROR(VLOOKUP(B457,'DATA TIMBANGAN'!G:M,7,FALSE),VLOOKUP(B457,'DATA TIMBANGAN'!G:M,7)),"")</f>
        <v/>
      </c>
      <c r="J457" s="25" t="str">
        <f>IF(H457&lt;&gt;"",IFERROR(INDEX(DATABASE!$Z$19:$Z$38,MATCH(DATEVALUE(H457),DATABASE!$AA$19:$AA$38,0)),INDEX(DATABASE!$Z$12:$Z$18,MATCH(WEEKDAY(H457,2),DATABASE!$AA$12:$AA$18,0))),"")</f>
        <v/>
      </c>
      <c r="K457" s="25" t="str">
        <f>IF('DATA ACCURATE'!V460&lt;&gt;"",'DATA ACCURATE'!V460,"")</f>
        <v/>
      </c>
      <c r="L457" s="80" t="str">
        <f>IF($H457="","",IF(OR($J457="LIBUR",AND($L456="LIBUR",$O456=$O457)),"LIBUR",IF(AND(OR($L456="LUAR JAM KERJA 1",$L456="LUAR JAM KERJA 2"),OR(OR(AND($H456=$H457,AND(OR($I457&gt;DATABASE!$J$3,$I457&lt;DATABASE!$J$6),((DATEVALUE($H457)+$I457)-(DATEVALUE($H456)+$I456))&lt;DATABASE!$J$6)),AND($H456=$H457,$O456=$O457,OR($I457&gt;DATABASE!$J$6,$I457&lt;DATABASE!$J$3))),AND(($H457-$H456)=1,OR($I457&lt;DATABASE!$I$6,((DATEVALUE($H457)+$I457)-(DATEVALUE($H456)+$I456))&lt;DATABASE!$J$6))),$A457=$A456),"LUAR JAM KERJA 2",IF(AND(OR(WEEKDAY($H457,2)=1,WEEKDAY($H457,2)=2,WEEKDAY($H457,2)=3,WEEKDAY($H457,2)=4,WEEKDAY($H457,2)=5),$I457&lt;=DATABASE!$J$3,$I457&gt;=DATABASE!$I$3),"JAM KERJA",IF(AND(WEEKDAY($H457,2)=6,$I457&lt;=DATABASE!$J$4,$I457&gt;=DATABASE!$I$4),"JAM KERJA","LUAR JAM KERJA 1")))))</f>
        <v/>
      </c>
      <c r="M457" s="33" t="str">
        <f>IF('DATA ACCURATE'!T460&lt;&gt;"",IF('DATA ACCURATE'!T460&gt;100,'DATA ACCURATE'!T460/10,'DATA ACCURATE'!T460),"")</f>
        <v/>
      </c>
      <c r="N457" t="str">
        <f>IF(M457="","",IF(M457&lt;=DATABASE!$I$9,"LOKAL",IF(M457&lt;DATABASE!$J$9,"LUAR KOTA 1",IF($M457&gt;=DATABASE!$J$9,"LUAR KOTA 2",""))))</f>
        <v/>
      </c>
      <c r="O457" s="38" t="str">
        <f>IF('DATA ACCURATE'!L460&lt;&gt;"",'DATA ACCURATE'!L460,"")</f>
        <v/>
      </c>
      <c r="Q457" s="38">
        <f t="shared" si="50"/>
        <v>0</v>
      </c>
      <c r="R457" s="38">
        <f t="shared" si="50"/>
        <v>0</v>
      </c>
      <c r="S457" s="38">
        <f t="shared" si="50"/>
        <v>0</v>
      </c>
      <c r="T457" s="38">
        <f t="shared" si="48"/>
        <v>0</v>
      </c>
      <c r="U457" s="38">
        <f t="shared" si="51"/>
        <v>0</v>
      </c>
      <c r="V457" s="38">
        <f t="shared" si="51"/>
        <v>0</v>
      </c>
      <c r="W457" s="38">
        <f t="shared" si="51"/>
        <v>0</v>
      </c>
      <c r="X457" s="38">
        <f t="shared" si="52"/>
        <v>0</v>
      </c>
      <c r="Y457" s="38">
        <f t="shared" si="52"/>
        <v>0</v>
      </c>
      <c r="Z457" s="38">
        <f t="shared" si="52"/>
        <v>0</v>
      </c>
      <c r="AA457" s="38">
        <f t="shared" si="49"/>
        <v>0</v>
      </c>
      <c r="AB457" s="38">
        <f t="shared" si="53"/>
        <v>0</v>
      </c>
      <c r="AC457" s="38">
        <f t="shared" si="54"/>
        <v>0</v>
      </c>
      <c r="AD457" s="38" t="str">
        <f t="shared" si="55"/>
        <v>000000000000</v>
      </c>
    </row>
    <row r="458" spans="1:30">
      <c r="A458" s="9" t="str">
        <f>IF('DATA ACCURATE'!A461&lt;&gt;"",'DATA ACCURATE'!A461,"")</f>
        <v/>
      </c>
      <c r="B458" s="9" t="str">
        <f>IF('DATA ACCURATE'!D461&lt;&gt;"",'DATA ACCURATE'!D461,"")</f>
        <v/>
      </c>
      <c r="C458" s="38" t="str">
        <f>IF($AD458="000000000000","",INDEX(DATABASE!$W$12:$W$71,MATCH($AD458,DATABASE!$V$12:$V$71,0)))</f>
        <v/>
      </c>
      <c r="D458" s="34" t="str">
        <f>IF(C458="","",IF(E458="",INDEX(DATABASE!$AF$13:$AF$62,MATCH($C458,DATABASE!$AC$13:$AC$62,0)),IF(E458="2x D11",INDEX(DATABASE!$AF$13:$AF$62,MATCH($C458,DATABASE!$AC$13:$AC$62,0))+2*DATABASE!$AF$62,IF(E458="3x D11",INDEX(DATABASE!$AF$13:$AF$62,MATCH($C458,DATABASE!$AC$13:$AC$62,0))+3*DATABASE!$AF$62,""))))</f>
        <v/>
      </c>
      <c r="E458" s="38" t="str">
        <f>IF(AND($K458="Y",$G458&lt;&gt;"UNYIL",$F458&lt;DATABASE!$O$8),"2x D11",IF(AND($K458="Y",$G458&lt;&gt;"UNYIL",$F458&gt;=DATABASE!$O$8),"3x D11",""))</f>
        <v/>
      </c>
      <c r="F458" s="9" t="str">
        <f>IF('DATA ACCURATE'!N461&lt;&gt;"",'DATA ACCURATE'!N461,"")</f>
        <v/>
      </c>
      <c r="G458" t="str">
        <f>IF(F458="","",IF(F458&lt;=DATABASE!$I$8,"UNYIL",IF(F458&lt;=DATABASE!$J$8,"KECIL",IF(F458&lt;DATABASE!$K$8,"TANGGUNG",IF(F458&gt;=DATABASE!$K$8,"BESAR","")))))</f>
        <v/>
      </c>
      <c r="H458" s="16" t="str">
        <f>IF('DATA ACCURATE'!J461&lt;&gt;"",'DATA ACCURATE'!J461,"")</f>
        <v/>
      </c>
      <c r="I458" s="35" t="str">
        <f>IF(B458&lt;&gt;"",IFERROR(VLOOKUP(B458,'DATA TIMBANGAN'!G:M,7,FALSE),VLOOKUP(B458,'DATA TIMBANGAN'!G:M,7)),"")</f>
        <v/>
      </c>
      <c r="J458" s="25" t="str">
        <f>IF(H458&lt;&gt;"",IFERROR(INDEX(DATABASE!$Z$19:$Z$38,MATCH(DATEVALUE(H458),DATABASE!$AA$19:$AA$38,0)),INDEX(DATABASE!$Z$12:$Z$18,MATCH(WEEKDAY(H458,2),DATABASE!$AA$12:$AA$18,0))),"")</f>
        <v/>
      </c>
      <c r="K458" s="25" t="str">
        <f>IF('DATA ACCURATE'!V461&lt;&gt;"",'DATA ACCURATE'!V461,"")</f>
        <v/>
      </c>
      <c r="L458" s="80" t="str">
        <f>IF($H458="","",IF(OR($J458="LIBUR",AND($L457="LIBUR",$O457=$O458)),"LIBUR",IF(AND(OR($L457="LUAR JAM KERJA 1",$L457="LUAR JAM KERJA 2"),OR(OR(AND($H457=$H458,AND(OR($I458&gt;DATABASE!$J$3,$I458&lt;DATABASE!$J$6),((DATEVALUE($H458)+$I458)-(DATEVALUE($H457)+$I457))&lt;DATABASE!$J$6)),AND($H457=$H458,$O457=$O458,OR($I458&gt;DATABASE!$J$6,$I458&lt;DATABASE!$J$3))),AND(($H458-$H457)=1,OR($I458&lt;DATABASE!$I$6,((DATEVALUE($H458)+$I458)-(DATEVALUE($H457)+$I457))&lt;DATABASE!$J$6))),$A458=$A457),"LUAR JAM KERJA 2",IF(AND(OR(WEEKDAY($H458,2)=1,WEEKDAY($H458,2)=2,WEEKDAY($H458,2)=3,WEEKDAY($H458,2)=4,WEEKDAY($H458,2)=5),$I458&lt;=DATABASE!$J$3,$I458&gt;=DATABASE!$I$3),"JAM KERJA",IF(AND(WEEKDAY($H458,2)=6,$I458&lt;=DATABASE!$J$4,$I458&gt;=DATABASE!$I$4),"JAM KERJA","LUAR JAM KERJA 1")))))</f>
        <v/>
      </c>
      <c r="M458" s="33" t="str">
        <f>IF('DATA ACCURATE'!T461&lt;&gt;"",IF('DATA ACCURATE'!T461&gt;100,'DATA ACCURATE'!T461/10,'DATA ACCURATE'!T461),"")</f>
        <v/>
      </c>
      <c r="N458" t="str">
        <f>IF(M458="","",IF(M458&lt;=DATABASE!$I$9,"LOKAL",IF(M458&lt;DATABASE!$J$9,"LUAR KOTA 1",IF($M458&gt;=DATABASE!$J$9,"LUAR KOTA 2",""))))</f>
        <v/>
      </c>
      <c r="O458" s="38" t="str">
        <f>IF('DATA ACCURATE'!L461&lt;&gt;"",'DATA ACCURATE'!L461,"")</f>
        <v/>
      </c>
      <c r="Q458" s="38">
        <f t="shared" si="50"/>
        <v>0</v>
      </c>
      <c r="R458" s="38">
        <f t="shared" si="50"/>
        <v>0</v>
      </c>
      <c r="S458" s="38">
        <f t="shared" si="50"/>
        <v>0</v>
      </c>
      <c r="T458" s="38">
        <f t="shared" si="48"/>
        <v>0</v>
      </c>
      <c r="U458" s="38">
        <f t="shared" si="51"/>
        <v>0</v>
      </c>
      <c r="V458" s="38">
        <f t="shared" si="51"/>
        <v>0</v>
      </c>
      <c r="W458" s="38">
        <f t="shared" si="51"/>
        <v>0</v>
      </c>
      <c r="X458" s="38">
        <f t="shared" si="52"/>
        <v>0</v>
      </c>
      <c r="Y458" s="38">
        <f t="shared" si="52"/>
        <v>0</v>
      </c>
      <c r="Z458" s="38">
        <f t="shared" si="52"/>
        <v>0</v>
      </c>
      <c r="AA458" s="38">
        <f t="shared" si="49"/>
        <v>0</v>
      </c>
      <c r="AB458" s="38">
        <f t="shared" si="53"/>
        <v>0</v>
      </c>
      <c r="AC458" s="38">
        <f t="shared" si="54"/>
        <v>0</v>
      </c>
      <c r="AD458" s="38" t="str">
        <f t="shared" si="55"/>
        <v>000000000000</v>
      </c>
    </row>
    <row r="459" spans="1:30">
      <c r="A459" s="9" t="str">
        <f>IF('DATA ACCURATE'!A462&lt;&gt;"",'DATA ACCURATE'!A462,"")</f>
        <v/>
      </c>
      <c r="B459" s="9" t="str">
        <f>IF('DATA ACCURATE'!D462&lt;&gt;"",'DATA ACCURATE'!D462,"")</f>
        <v/>
      </c>
      <c r="C459" s="38" t="str">
        <f>IF($AD459="000000000000","",INDEX(DATABASE!$W$12:$W$71,MATCH($AD459,DATABASE!$V$12:$V$71,0)))</f>
        <v/>
      </c>
      <c r="D459" s="34" t="str">
        <f>IF(C459="","",IF(E459="",INDEX(DATABASE!$AF$13:$AF$62,MATCH($C459,DATABASE!$AC$13:$AC$62,0)),IF(E459="2x D11",INDEX(DATABASE!$AF$13:$AF$62,MATCH($C459,DATABASE!$AC$13:$AC$62,0))+2*DATABASE!$AF$62,IF(E459="3x D11",INDEX(DATABASE!$AF$13:$AF$62,MATCH($C459,DATABASE!$AC$13:$AC$62,0))+3*DATABASE!$AF$62,""))))</f>
        <v/>
      </c>
      <c r="E459" s="38" t="str">
        <f>IF(AND($K459="Y",$G459&lt;&gt;"UNYIL",$F459&lt;DATABASE!$O$8),"2x D11",IF(AND($K459="Y",$G459&lt;&gt;"UNYIL",$F459&gt;=DATABASE!$O$8),"3x D11",""))</f>
        <v/>
      </c>
      <c r="F459" s="9" t="str">
        <f>IF('DATA ACCURATE'!N462&lt;&gt;"",'DATA ACCURATE'!N462,"")</f>
        <v/>
      </c>
      <c r="G459" t="str">
        <f>IF(F459="","",IF(F459&lt;=DATABASE!$I$8,"UNYIL",IF(F459&lt;=DATABASE!$J$8,"KECIL",IF(F459&lt;DATABASE!$K$8,"TANGGUNG",IF(F459&gt;=DATABASE!$K$8,"BESAR","")))))</f>
        <v/>
      </c>
      <c r="H459" s="16" t="str">
        <f>IF('DATA ACCURATE'!J462&lt;&gt;"",'DATA ACCURATE'!J462,"")</f>
        <v/>
      </c>
      <c r="I459" s="35" t="str">
        <f>IF(B459&lt;&gt;"",IFERROR(VLOOKUP(B459,'DATA TIMBANGAN'!G:M,7,FALSE),VLOOKUP(B459,'DATA TIMBANGAN'!G:M,7)),"")</f>
        <v/>
      </c>
      <c r="J459" s="25" t="str">
        <f>IF(H459&lt;&gt;"",IFERROR(INDEX(DATABASE!$Z$19:$Z$38,MATCH(DATEVALUE(H459),DATABASE!$AA$19:$AA$38,0)),INDEX(DATABASE!$Z$12:$Z$18,MATCH(WEEKDAY(H459,2),DATABASE!$AA$12:$AA$18,0))),"")</f>
        <v/>
      </c>
      <c r="K459" s="25" t="str">
        <f>IF('DATA ACCURATE'!V462&lt;&gt;"",'DATA ACCURATE'!V462,"")</f>
        <v/>
      </c>
      <c r="L459" s="80" t="str">
        <f>IF($H459="","",IF(OR($J459="LIBUR",AND($L458="LIBUR",$O458=$O459)),"LIBUR",IF(AND(OR($L458="LUAR JAM KERJA 1",$L458="LUAR JAM KERJA 2"),OR(OR(AND($H458=$H459,AND(OR($I459&gt;DATABASE!$J$3,$I459&lt;DATABASE!$J$6),((DATEVALUE($H459)+$I459)-(DATEVALUE($H458)+$I458))&lt;DATABASE!$J$6)),AND($H458=$H459,$O458=$O459,OR($I459&gt;DATABASE!$J$6,$I459&lt;DATABASE!$J$3))),AND(($H459-$H458)=1,OR($I459&lt;DATABASE!$I$6,((DATEVALUE($H459)+$I459)-(DATEVALUE($H458)+$I458))&lt;DATABASE!$J$6))),$A459=$A458),"LUAR JAM KERJA 2",IF(AND(OR(WEEKDAY($H459,2)=1,WEEKDAY($H459,2)=2,WEEKDAY($H459,2)=3,WEEKDAY($H459,2)=4,WEEKDAY($H459,2)=5),$I459&lt;=DATABASE!$J$3,$I459&gt;=DATABASE!$I$3),"JAM KERJA",IF(AND(WEEKDAY($H459,2)=6,$I459&lt;=DATABASE!$J$4,$I459&gt;=DATABASE!$I$4),"JAM KERJA","LUAR JAM KERJA 1")))))</f>
        <v/>
      </c>
      <c r="M459" s="33" t="str">
        <f>IF('DATA ACCURATE'!T462&lt;&gt;"",IF('DATA ACCURATE'!T462&gt;100,'DATA ACCURATE'!T462/10,'DATA ACCURATE'!T462),"")</f>
        <v/>
      </c>
      <c r="N459" t="str">
        <f>IF(M459="","",IF(M459&lt;=DATABASE!$I$9,"LOKAL",IF(M459&lt;DATABASE!$J$9,"LUAR KOTA 1",IF($M459&gt;=DATABASE!$J$9,"LUAR KOTA 2",""))))</f>
        <v/>
      </c>
      <c r="O459" s="38" t="str">
        <f>IF('DATA ACCURATE'!L462&lt;&gt;"",'DATA ACCURATE'!L462,"")</f>
        <v/>
      </c>
      <c r="Q459" s="38">
        <f t="shared" si="50"/>
        <v>0</v>
      </c>
      <c r="R459" s="38">
        <f t="shared" si="50"/>
        <v>0</v>
      </c>
      <c r="S459" s="38">
        <f t="shared" si="50"/>
        <v>0</v>
      </c>
      <c r="T459" s="38">
        <f t="shared" si="48"/>
        <v>0</v>
      </c>
      <c r="U459" s="38">
        <f t="shared" si="51"/>
        <v>0</v>
      </c>
      <c r="V459" s="38">
        <f t="shared" si="51"/>
        <v>0</v>
      </c>
      <c r="W459" s="38">
        <f t="shared" si="51"/>
        <v>0</v>
      </c>
      <c r="X459" s="38">
        <f t="shared" si="52"/>
        <v>0</v>
      </c>
      <c r="Y459" s="38">
        <f t="shared" si="52"/>
        <v>0</v>
      </c>
      <c r="Z459" s="38">
        <f t="shared" si="52"/>
        <v>0</v>
      </c>
      <c r="AA459" s="38">
        <f t="shared" si="49"/>
        <v>0</v>
      </c>
      <c r="AB459" s="38">
        <f t="shared" si="53"/>
        <v>0</v>
      </c>
      <c r="AC459" s="38">
        <f t="shared" si="54"/>
        <v>0</v>
      </c>
      <c r="AD459" s="38" t="str">
        <f t="shared" si="55"/>
        <v>000000000000</v>
      </c>
    </row>
    <row r="460" spans="1:30">
      <c r="A460" s="9" t="str">
        <f>IF('DATA ACCURATE'!A463&lt;&gt;"",'DATA ACCURATE'!A463,"")</f>
        <v/>
      </c>
      <c r="B460" s="9" t="str">
        <f>IF('DATA ACCURATE'!D463&lt;&gt;"",'DATA ACCURATE'!D463,"")</f>
        <v/>
      </c>
      <c r="C460" s="38" t="str">
        <f>IF($AD460="000000000000","",INDEX(DATABASE!$W$12:$W$71,MATCH($AD460,DATABASE!$V$12:$V$71,0)))</f>
        <v/>
      </c>
      <c r="D460" s="34" t="str">
        <f>IF(C460="","",IF(E460="",INDEX(DATABASE!$AF$13:$AF$62,MATCH($C460,DATABASE!$AC$13:$AC$62,0)),IF(E460="2x D11",INDEX(DATABASE!$AF$13:$AF$62,MATCH($C460,DATABASE!$AC$13:$AC$62,0))+2*DATABASE!$AF$62,IF(E460="3x D11",INDEX(DATABASE!$AF$13:$AF$62,MATCH($C460,DATABASE!$AC$13:$AC$62,0))+3*DATABASE!$AF$62,""))))</f>
        <v/>
      </c>
      <c r="E460" s="38" t="str">
        <f>IF(AND($K460="Y",$G460&lt;&gt;"UNYIL",$F460&lt;DATABASE!$O$8),"2x D11",IF(AND($K460="Y",$G460&lt;&gt;"UNYIL",$F460&gt;=DATABASE!$O$8),"3x D11",""))</f>
        <v/>
      </c>
      <c r="F460" s="9" t="str">
        <f>IF('DATA ACCURATE'!N463&lt;&gt;"",'DATA ACCURATE'!N463,"")</f>
        <v/>
      </c>
      <c r="G460" t="str">
        <f>IF(F460="","",IF(F460&lt;=DATABASE!$I$8,"UNYIL",IF(F460&lt;=DATABASE!$J$8,"KECIL",IF(F460&lt;DATABASE!$K$8,"TANGGUNG",IF(F460&gt;=DATABASE!$K$8,"BESAR","")))))</f>
        <v/>
      </c>
      <c r="H460" s="16" t="str">
        <f>IF('DATA ACCURATE'!J463&lt;&gt;"",'DATA ACCURATE'!J463,"")</f>
        <v/>
      </c>
      <c r="I460" s="35" t="str">
        <f>IF(B460&lt;&gt;"",IFERROR(VLOOKUP(B460,'DATA TIMBANGAN'!G:M,7,FALSE),VLOOKUP(B460,'DATA TIMBANGAN'!G:M,7)),"")</f>
        <v/>
      </c>
      <c r="J460" s="25" t="str">
        <f>IF(H460&lt;&gt;"",IFERROR(INDEX(DATABASE!$Z$19:$Z$38,MATCH(DATEVALUE(H460),DATABASE!$AA$19:$AA$38,0)),INDEX(DATABASE!$Z$12:$Z$18,MATCH(WEEKDAY(H460,2),DATABASE!$AA$12:$AA$18,0))),"")</f>
        <v/>
      </c>
      <c r="K460" s="25" t="str">
        <f>IF('DATA ACCURATE'!V463&lt;&gt;"",'DATA ACCURATE'!V463,"")</f>
        <v/>
      </c>
      <c r="L460" s="80" t="str">
        <f>IF($H460="","",IF(OR($J460="LIBUR",AND($L459="LIBUR",$O459=$O460)),"LIBUR",IF(AND(OR($L459="LUAR JAM KERJA 1",$L459="LUAR JAM KERJA 2"),OR(OR(AND($H459=$H460,AND(OR($I460&gt;DATABASE!$J$3,$I460&lt;DATABASE!$J$6),((DATEVALUE($H460)+$I460)-(DATEVALUE($H459)+$I459))&lt;DATABASE!$J$6)),AND($H459=$H460,$O459=$O460,OR($I460&gt;DATABASE!$J$6,$I460&lt;DATABASE!$J$3))),AND(($H460-$H459)=1,OR($I460&lt;DATABASE!$I$6,((DATEVALUE($H460)+$I460)-(DATEVALUE($H459)+$I459))&lt;DATABASE!$J$6))),$A460=$A459),"LUAR JAM KERJA 2",IF(AND(OR(WEEKDAY($H460,2)=1,WEEKDAY($H460,2)=2,WEEKDAY($H460,2)=3,WEEKDAY($H460,2)=4,WEEKDAY($H460,2)=5),$I460&lt;=DATABASE!$J$3,$I460&gt;=DATABASE!$I$3),"JAM KERJA",IF(AND(WEEKDAY($H460,2)=6,$I460&lt;=DATABASE!$J$4,$I460&gt;=DATABASE!$I$4),"JAM KERJA","LUAR JAM KERJA 1")))))</f>
        <v/>
      </c>
      <c r="M460" s="33" t="str">
        <f>IF('DATA ACCURATE'!T463&lt;&gt;"",IF('DATA ACCURATE'!T463&gt;100,'DATA ACCURATE'!T463/10,'DATA ACCURATE'!T463),"")</f>
        <v/>
      </c>
      <c r="N460" t="str">
        <f>IF(M460="","",IF(M460&lt;=DATABASE!$I$9,"LOKAL",IF(M460&lt;DATABASE!$J$9,"LUAR KOTA 1",IF($M460&gt;=DATABASE!$J$9,"LUAR KOTA 2",""))))</f>
        <v/>
      </c>
      <c r="O460" s="38" t="str">
        <f>IF('DATA ACCURATE'!L463&lt;&gt;"",'DATA ACCURATE'!L463,"")</f>
        <v/>
      </c>
      <c r="Q460" s="38">
        <f t="shared" si="50"/>
        <v>0</v>
      </c>
      <c r="R460" s="38">
        <f t="shared" si="50"/>
        <v>0</v>
      </c>
      <c r="S460" s="38">
        <f t="shared" si="50"/>
        <v>0</v>
      </c>
      <c r="T460" s="38">
        <f t="shared" si="48"/>
        <v>0</v>
      </c>
      <c r="U460" s="38">
        <f t="shared" si="51"/>
        <v>0</v>
      </c>
      <c r="V460" s="38">
        <f t="shared" si="51"/>
        <v>0</v>
      </c>
      <c r="W460" s="38">
        <f t="shared" si="51"/>
        <v>0</v>
      </c>
      <c r="X460" s="38">
        <f t="shared" si="52"/>
        <v>0</v>
      </c>
      <c r="Y460" s="38">
        <f t="shared" si="52"/>
        <v>0</v>
      </c>
      <c r="Z460" s="38">
        <f t="shared" si="52"/>
        <v>0</v>
      </c>
      <c r="AA460" s="38">
        <f t="shared" si="49"/>
        <v>0</v>
      </c>
      <c r="AB460" s="38">
        <f t="shared" si="53"/>
        <v>0</v>
      </c>
      <c r="AC460" s="38">
        <f t="shared" si="54"/>
        <v>0</v>
      </c>
      <c r="AD460" s="38" t="str">
        <f t="shared" si="55"/>
        <v>000000000000</v>
      </c>
    </row>
    <row r="461" spans="1:30">
      <c r="A461" s="9" t="str">
        <f>IF('DATA ACCURATE'!A464&lt;&gt;"",'DATA ACCURATE'!A464,"")</f>
        <v/>
      </c>
      <c r="B461" s="9" t="str">
        <f>IF('DATA ACCURATE'!D464&lt;&gt;"",'DATA ACCURATE'!D464,"")</f>
        <v/>
      </c>
      <c r="C461" s="38" t="str">
        <f>IF($AD461="000000000000","",INDEX(DATABASE!$W$12:$W$71,MATCH($AD461,DATABASE!$V$12:$V$71,0)))</f>
        <v/>
      </c>
      <c r="D461" s="34" t="str">
        <f>IF(C461="","",IF(E461="",INDEX(DATABASE!$AF$13:$AF$62,MATCH($C461,DATABASE!$AC$13:$AC$62,0)),IF(E461="2x D11",INDEX(DATABASE!$AF$13:$AF$62,MATCH($C461,DATABASE!$AC$13:$AC$62,0))+2*DATABASE!$AF$62,IF(E461="3x D11",INDEX(DATABASE!$AF$13:$AF$62,MATCH($C461,DATABASE!$AC$13:$AC$62,0))+3*DATABASE!$AF$62,""))))</f>
        <v/>
      </c>
      <c r="E461" s="38" t="str">
        <f>IF(AND($K461="Y",$G461&lt;&gt;"UNYIL",$F461&lt;DATABASE!$O$8),"2x D11",IF(AND($K461="Y",$G461&lt;&gt;"UNYIL",$F461&gt;=DATABASE!$O$8),"3x D11",""))</f>
        <v/>
      </c>
      <c r="F461" s="9" t="str">
        <f>IF('DATA ACCURATE'!N464&lt;&gt;"",'DATA ACCURATE'!N464,"")</f>
        <v/>
      </c>
      <c r="G461" t="str">
        <f>IF(F461="","",IF(F461&lt;=DATABASE!$I$8,"UNYIL",IF(F461&lt;=DATABASE!$J$8,"KECIL",IF(F461&lt;DATABASE!$K$8,"TANGGUNG",IF(F461&gt;=DATABASE!$K$8,"BESAR","")))))</f>
        <v/>
      </c>
      <c r="H461" s="16" t="str">
        <f>IF('DATA ACCURATE'!J464&lt;&gt;"",'DATA ACCURATE'!J464,"")</f>
        <v/>
      </c>
      <c r="I461" s="35" t="str">
        <f>IF(B461&lt;&gt;"",IFERROR(VLOOKUP(B461,'DATA TIMBANGAN'!G:M,7,FALSE),VLOOKUP(B461,'DATA TIMBANGAN'!G:M,7)),"")</f>
        <v/>
      </c>
      <c r="J461" s="25" t="str">
        <f>IF(H461&lt;&gt;"",IFERROR(INDEX(DATABASE!$Z$19:$Z$38,MATCH(DATEVALUE(H461),DATABASE!$AA$19:$AA$38,0)),INDEX(DATABASE!$Z$12:$Z$18,MATCH(WEEKDAY(H461,2),DATABASE!$AA$12:$AA$18,0))),"")</f>
        <v/>
      </c>
      <c r="K461" s="25" t="str">
        <f>IF('DATA ACCURATE'!V464&lt;&gt;"",'DATA ACCURATE'!V464,"")</f>
        <v/>
      </c>
      <c r="L461" s="80" t="str">
        <f>IF($H461="","",IF(OR($J461="LIBUR",AND($L460="LIBUR",$O460=$O461)),"LIBUR",IF(AND(OR($L460="LUAR JAM KERJA 1",$L460="LUAR JAM KERJA 2"),OR(OR(AND($H460=$H461,AND(OR($I461&gt;DATABASE!$J$3,$I461&lt;DATABASE!$J$6),((DATEVALUE($H461)+$I461)-(DATEVALUE($H460)+$I460))&lt;DATABASE!$J$6)),AND($H460=$H461,$O460=$O461,OR($I461&gt;DATABASE!$J$6,$I461&lt;DATABASE!$J$3))),AND(($H461-$H460)=1,OR($I461&lt;DATABASE!$I$6,((DATEVALUE($H461)+$I461)-(DATEVALUE($H460)+$I460))&lt;DATABASE!$J$6))),$A461=$A460),"LUAR JAM KERJA 2",IF(AND(OR(WEEKDAY($H461,2)=1,WEEKDAY($H461,2)=2,WEEKDAY($H461,2)=3,WEEKDAY($H461,2)=4,WEEKDAY($H461,2)=5),$I461&lt;=DATABASE!$J$3,$I461&gt;=DATABASE!$I$3),"JAM KERJA",IF(AND(WEEKDAY($H461,2)=6,$I461&lt;=DATABASE!$J$4,$I461&gt;=DATABASE!$I$4),"JAM KERJA","LUAR JAM KERJA 1")))))</f>
        <v/>
      </c>
      <c r="M461" s="33" t="str">
        <f>IF('DATA ACCURATE'!T464&lt;&gt;"",IF('DATA ACCURATE'!T464&gt;100,'DATA ACCURATE'!T464/10,'DATA ACCURATE'!T464),"")</f>
        <v/>
      </c>
      <c r="N461" t="str">
        <f>IF(M461="","",IF(M461&lt;=DATABASE!$I$9,"LOKAL",IF(M461&lt;DATABASE!$J$9,"LUAR KOTA 1",IF($M461&gt;=DATABASE!$J$9,"LUAR KOTA 2",""))))</f>
        <v/>
      </c>
      <c r="O461" s="38" t="str">
        <f>IF('DATA ACCURATE'!L464&lt;&gt;"",'DATA ACCURATE'!L464,"")</f>
        <v/>
      </c>
      <c r="Q461" s="38">
        <f t="shared" si="50"/>
        <v>0</v>
      </c>
      <c r="R461" s="38">
        <f t="shared" si="50"/>
        <v>0</v>
      </c>
      <c r="S461" s="38">
        <f t="shared" si="50"/>
        <v>0</v>
      </c>
      <c r="T461" s="38">
        <f t="shared" si="48"/>
        <v>0</v>
      </c>
      <c r="U461" s="38">
        <f t="shared" si="51"/>
        <v>0</v>
      </c>
      <c r="V461" s="38">
        <f t="shared" si="51"/>
        <v>0</v>
      </c>
      <c r="W461" s="38">
        <f t="shared" si="51"/>
        <v>0</v>
      </c>
      <c r="X461" s="38">
        <f t="shared" si="52"/>
        <v>0</v>
      </c>
      <c r="Y461" s="38">
        <f t="shared" si="52"/>
        <v>0</v>
      </c>
      <c r="Z461" s="38">
        <f t="shared" si="52"/>
        <v>0</v>
      </c>
      <c r="AA461" s="38">
        <f t="shared" si="49"/>
        <v>0</v>
      </c>
      <c r="AB461" s="38">
        <f t="shared" si="53"/>
        <v>0</v>
      </c>
      <c r="AC461" s="38">
        <f t="shared" si="54"/>
        <v>0</v>
      </c>
      <c r="AD461" s="38" t="str">
        <f t="shared" si="55"/>
        <v>000000000000</v>
      </c>
    </row>
    <row r="462" spans="1:30">
      <c r="A462" s="9" t="str">
        <f>IF('DATA ACCURATE'!A465&lt;&gt;"",'DATA ACCURATE'!A465,"")</f>
        <v/>
      </c>
      <c r="B462" s="9" t="str">
        <f>IF('DATA ACCURATE'!D465&lt;&gt;"",'DATA ACCURATE'!D465,"")</f>
        <v/>
      </c>
      <c r="C462" s="38" t="str">
        <f>IF($AD462="000000000000","",INDEX(DATABASE!$W$12:$W$71,MATCH($AD462,DATABASE!$V$12:$V$71,0)))</f>
        <v/>
      </c>
      <c r="D462" s="34" t="str">
        <f>IF(C462="","",IF(E462="",INDEX(DATABASE!$AF$13:$AF$62,MATCH($C462,DATABASE!$AC$13:$AC$62,0)),IF(E462="2x D11",INDEX(DATABASE!$AF$13:$AF$62,MATCH($C462,DATABASE!$AC$13:$AC$62,0))+2*DATABASE!$AF$62,IF(E462="3x D11",INDEX(DATABASE!$AF$13:$AF$62,MATCH($C462,DATABASE!$AC$13:$AC$62,0))+3*DATABASE!$AF$62,""))))</f>
        <v/>
      </c>
      <c r="E462" s="38" t="str">
        <f>IF(AND($K462="Y",$G462&lt;&gt;"UNYIL",$F462&lt;DATABASE!$O$8),"2x D11",IF(AND($K462="Y",$G462&lt;&gt;"UNYIL",$F462&gt;=DATABASE!$O$8),"3x D11",""))</f>
        <v/>
      </c>
      <c r="F462" s="9" t="str">
        <f>IF('DATA ACCURATE'!N465&lt;&gt;"",'DATA ACCURATE'!N465,"")</f>
        <v/>
      </c>
      <c r="G462" t="str">
        <f>IF(F462="","",IF(F462&lt;=DATABASE!$I$8,"UNYIL",IF(F462&lt;=DATABASE!$J$8,"KECIL",IF(F462&lt;DATABASE!$K$8,"TANGGUNG",IF(F462&gt;=DATABASE!$K$8,"BESAR","")))))</f>
        <v/>
      </c>
      <c r="H462" s="16" t="str">
        <f>IF('DATA ACCURATE'!J465&lt;&gt;"",'DATA ACCURATE'!J465,"")</f>
        <v/>
      </c>
      <c r="I462" s="35" t="str">
        <f>IF(B462&lt;&gt;"",IFERROR(VLOOKUP(B462,'DATA TIMBANGAN'!G:M,7,FALSE),VLOOKUP(B462,'DATA TIMBANGAN'!G:M,7)),"")</f>
        <v/>
      </c>
      <c r="J462" s="25" t="str">
        <f>IF(H462&lt;&gt;"",IFERROR(INDEX(DATABASE!$Z$19:$Z$38,MATCH(DATEVALUE(H462),DATABASE!$AA$19:$AA$38,0)),INDEX(DATABASE!$Z$12:$Z$18,MATCH(WEEKDAY(H462,2),DATABASE!$AA$12:$AA$18,0))),"")</f>
        <v/>
      </c>
      <c r="K462" s="25" t="str">
        <f>IF('DATA ACCURATE'!V465&lt;&gt;"",'DATA ACCURATE'!V465,"")</f>
        <v/>
      </c>
      <c r="L462" s="80" t="str">
        <f>IF($H462="","",IF(OR($J462="LIBUR",AND($L461="LIBUR",$O461=$O462)),"LIBUR",IF(AND(OR($L461="LUAR JAM KERJA 1",$L461="LUAR JAM KERJA 2"),OR(OR(AND($H461=$H462,AND(OR($I462&gt;DATABASE!$J$3,$I462&lt;DATABASE!$J$6),((DATEVALUE($H462)+$I462)-(DATEVALUE($H461)+$I461))&lt;DATABASE!$J$6)),AND($H461=$H462,$O461=$O462,OR($I462&gt;DATABASE!$J$6,$I462&lt;DATABASE!$J$3))),AND(($H462-$H461)=1,OR($I462&lt;DATABASE!$I$6,((DATEVALUE($H462)+$I462)-(DATEVALUE($H461)+$I461))&lt;DATABASE!$J$6))),$A462=$A461),"LUAR JAM KERJA 2",IF(AND(OR(WEEKDAY($H462,2)=1,WEEKDAY($H462,2)=2,WEEKDAY($H462,2)=3,WEEKDAY($H462,2)=4,WEEKDAY($H462,2)=5),$I462&lt;=DATABASE!$J$3,$I462&gt;=DATABASE!$I$3),"JAM KERJA",IF(AND(WEEKDAY($H462,2)=6,$I462&lt;=DATABASE!$J$4,$I462&gt;=DATABASE!$I$4),"JAM KERJA","LUAR JAM KERJA 1")))))</f>
        <v/>
      </c>
      <c r="M462" s="33" t="str">
        <f>IF('DATA ACCURATE'!T465&lt;&gt;"",IF('DATA ACCURATE'!T465&gt;100,'DATA ACCURATE'!T465/10,'DATA ACCURATE'!T465),"")</f>
        <v/>
      </c>
      <c r="N462" t="str">
        <f>IF(M462="","",IF(M462&lt;=DATABASE!$I$9,"LOKAL",IF(M462&lt;DATABASE!$J$9,"LUAR KOTA 1",IF($M462&gt;=DATABASE!$J$9,"LUAR KOTA 2",""))))</f>
        <v/>
      </c>
      <c r="O462" s="38" t="str">
        <f>IF('DATA ACCURATE'!L465&lt;&gt;"",'DATA ACCURATE'!L465,"")</f>
        <v/>
      </c>
      <c r="Q462" s="38">
        <f t="shared" si="50"/>
        <v>0</v>
      </c>
      <c r="R462" s="38">
        <f t="shared" si="50"/>
        <v>0</v>
      </c>
      <c r="S462" s="38">
        <f t="shared" si="50"/>
        <v>0</v>
      </c>
      <c r="T462" s="38">
        <f t="shared" si="48"/>
        <v>0</v>
      </c>
      <c r="U462" s="38">
        <f t="shared" si="51"/>
        <v>0</v>
      </c>
      <c r="V462" s="38">
        <f t="shared" si="51"/>
        <v>0</v>
      </c>
      <c r="W462" s="38">
        <f t="shared" si="51"/>
        <v>0</v>
      </c>
      <c r="X462" s="38">
        <f t="shared" si="52"/>
        <v>0</v>
      </c>
      <c r="Y462" s="38">
        <f t="shared" si="52"/>
        <v>0</v>
      </c>
      <c r="Z462" s="38">
        <f t="shared" si="52"/>
        <v>0</v>
      </c>
      <c r="AA462" s="38">
        <f t="shared" si="49"/>
        <v>0</v>
      </c>
      <c r="AB462" s="38">
        <f t="shared" si="53"/>
        <v>0</v>
      </c>
      <c r="AC462" s="38">
        <f t="shared" si="54"/>
        <v>0</v>
      </c>
      <c r="AD462" s="38" t="str">
        <f t="shared" si="55"/>
        <v>000000000000</v>
      </c>
    </row>
    <row r="463" spans="1:30">
      <c r="A463" s="9" t="str">
        <f>IF('DATA ACCURATE'!A466&lt;&gt;"",'DATA ACCURATE'!A466,"")</f>
        <v/>
      </c>
      <c r="B463" s="9" t="str">
        <f>IF('DATA ACCURATE'!D466&lt;&gt;"",'DATA ACCURATE'!D466,"")</f>
        <v/>
      </c>
      <c r="C463" s="38" t="str">
        <f>IF($AD463="000000000000","",INDEX(DATABASE!$W$12:$W$71,MATCH($AD463,DATABASE!$V$12:$V$71,0)))</f>
        <v/>
      </c>
      <c r="D463" s="34" t="str">
        <f>IF(C463="","",IF(E463="",INDEX(DATABASE!$AF$13:$AF$62,MATCH($C463,DATABASE!$AC$13:$AC$62,0)),IF(E463="2x D11",INDEX(DATABASE!$AF$13:$AF$62,MATCH($C463,DATABASE!$AC$13:$AC$62,0))+2*DATABASE!$AF$62,IF(E463="3x D11",INDEX(DATABASE!$AF$13:$AF$62,MATCH($C463,DATABASE!$AC$13:$AC$62,0))+3*DATABASE!$AF$62,""))))</f>
        <v/>
      </c>
      <c r="E463" s="38" t="str">
        <f>IF(AND($K463="Y",$G463&lt;&gt;"UNYIL",$F463&lt;DATABASE!$O$8),"2x D11",IF(AND($K463="Y",$G463&lt;&gt;"UNYIL",$F463&gt;=DATABASE!$O$8),"3x D11",""))</f>
        <v/>
      </c>
      <c r="F463" s="9" t="str">
        <f>IF('DATA ACCURATE'!N466&lt;&gt;"",'DATA ACCURATE'!N466,"")</f>
        <v/>
      </c>
      <c r="G463" t="str">
        <f>IF(F463="","",IF(F463&lt;=DATABASE!$I$8,"UNYIL",IF(F463&lt;=DATABASE!$J$8,"KECIL",IF(F463&lt;DATABASE!$K$8,"TANGGUNG",IF(F463&gt;=DATABASE!$K$8,"BESAR","")))))</f>
        <v/>
      </c>
      <c r="H463" s="16" t="str">
        <f>IF('DATA ACCURATE'!J466&lt;&gt;"",'DATA ACCURATE'!J466,"")</f>
        <v/>
      </c>
      <c r="I463" s="35" t="str">
        <f>IF(B463&lt;&gt;"",IFERROR(VLOOKUP(B463,'DATA TIMBANGAN'!G:M,7,FALSE),VLOOKUP(B463,'DATA TIMBANGAN'!G:M,7)),"")</f>
        <v/>
      </c>
      <c r="J463" s="25" t="str">
        <f>IF(H463&lt;&gt;"",IFERROR(INDEX(DATABASE!$Z$19:$Z$38,MATCH(DATEVALUE(H463),DATABASE!$AA$19:$AA$38,0)),INDEX(DATABASE!$Z$12:$Z$18,MATCH(WEEKDAY(H463,2),DATABASE!$AA$12:$AA$18,0))),"")</f>
        <v/>
      </c>
      <c r="K463" s="25" t="str">
        <f>IF('DATA ACCURATE'!V466&lt;&gt;"",'DATA ACCURATE'!V466,"")</f>
        <v/>
      </c>
      <c r="L463" s="80" t="str">
        <f>IF($H463="","",IF(OR($J463="LIBUR",AND($L462="LIBUR",$O462=$O463)),"LIBUR",IF(AND(OR($L462="LUAR JAM KERJA 1",$L462="LUAR JAM KERJA 2"),OR(OR(AND($H462=$H463,AND(OR($I463&gt;DATABASE!$J$3,$I463&lt;DATABASE!$J$6),((DATEVALUE($H463)+$I463)-(DATEVALUE($H462)+$I462))&lt;DATABASE!$J$6)),AND($H462=$H463,$O462=$O463,OR($I463&gt;DATABASE!$J$6,$I463&lt;DATABASE!$J$3))),AND(($H463-$H462)=1,OR($I463&lt;DATABASE!$I$6,((DATEVALUE($H463)+$I463)-(DATEVALUE($H462)+$I462))&lt;DATABASE!$J$6))),$A463=$A462),"LUAR JAM KERJA 2",IF(AND(OR(WEEKDAY($H463,2)=1,WEEKDAY($H463,2)=2,WEEKDAY($H463,2)=3,WEEKDAY($H463,2)=4,WEEKDAY($H463,2)=5),$I463&lt;=DATABASE!$J$3,$I463&gt;=DATABASE!$I$3),"JAM KERJA",IF(AND(WEEKDAY($H463,2)=6,$I463&lt;=DATABASE!$J$4,$I463&gt;=DATABASE!$I$4),"JAM KERJA","LUAR JAM KERJA 1")))))</f>
        <v/>
      </c>
      <c r="M463" s="33" t="str">
        <f>IF('DATA ACCURATE'!T466&lt;&gt;"",IF('DATA ACCURATE'!T466&gt;100,'DATA ACCURATE'!T466/10,'DATA ACCURATE'!T466),"")</f>
        <v/>
      </c>
      <c r="N463" t="str">
        <f>IF(M463="","",IF(M463&lt;=DATABASE!$I$9,"LOKAL",IF(M463&lt;DATABASE!$J$9,"LUAR KOTA 1",IF($M463&gt;=DATABASE!$J$9,"LUAR KOTA 2",""))))</f>
        <v/>
      </c>
      <c r="O463" s="38" t="str">
        <f>IF('DATA ACCURATE'!L466&lt;&gt;"",'DATA ACCURATE'!L466,"")</f>
        <v/>
      </c>
      <c r="Q463" s="38">
        <f t="shared" si="50"/>
        <v>0</v>
      </c>
      <c r="R463" s="38">
        <f t="shared" si="50"/>
        <v>0</v>
      </c>
      <c r="S463" s="38">
        <f t="shared" si="50"/>
        <v>0</v>
      </c>
      <c r="T463" s="38">
        <f t="shared" si="48"/>
        <v>0</v>
      </c>
      <c r="U463" s="38">
        <f t="shared" si="51"/>
        <v>0</v>
      </c>
      <c r="V463" s="38">
        <f t="shared" si="51"/>
        <v>0</v>
      </c>
      <c r="W463" s="38">
        <f t="shared" si="51"/>
        <v>0</v>
      </c>
      <c r="X463" s="38">
        <f t="shared" si="52"/>
        <v>0</v>
      </c>
      <c r="Y463" s="38">
        <f t="shared" si="52"/>
        <v>0</v>
      </c>
      <c r="Z463" s="38">
        <f t="shared" si="52"/>
        <v>0</v>
      </c>
      <c r="AA463" s="38">
        <f t="shared" si="49"/>
        <v>0</v>
      </c>
      <c r="AB463" s="38">
        <f t="shared" si="53"/>
        <v>0</v>
      </c>
      <c r="AC463" s="38">
        <f t="shared" si="54"/>
        <v>0</v>
      </c>
      <c r="AD463" s="38" t="str">
        <f t="shared" si="55"/>
        <v>000000000000</v>
      </c>
    </row>
    <row r="464" spans="1:30">
      <c r="A464" s="9" t="str">
        <f>IF('DATA ACCURATE'!A467&lt;&gt;"",'DATA ACCURATE'!A467,"")</f>
        <v/>
      </c>
      <c r="B464" s="9" t="str">
        <f>IF('DATA ACCURATE'!D467&lt;&gt;"",'DATA ACCURATE'!D467,"")</f>
        <v/>
      </c>
      <c r="C464" s="38" t="str">
        <f>IF($AD464="000000000000","",INDEX(DATABASE!$W$12:$W$71,MATCH($AD464,DATABASE!$V$12:$V$71,0)))</f>
        <v/>
      </c>
      <c r="D464" s="34" t="str">
        <f>IF(C464="","",IF(E464="",INDEX(DATABASE!$AF$13:$AF$62,MATCH($C464,DATABASE!$AC$13:$AC$62,0)),IF(E464="2x D11",INDEX(DATABASE!$AF$13:$AF$62,MATCH($C464,DATABASE!$AC$13:$AC$62,0))+2*DATABASE!$AF$62,IF(E464="3x D11",INDEX(DATABASE!$AF$13:$AF$62,MATCH($C464,DATABASE!$AC$13:$AC$62,0))+3*DATABASE!$AF$62,""))))</f>
        <v/>
      </c>
      <c r="E464" s="38" t="str">
        <f>IF(AND($K464="Y",$G464&lt;&gt;"UNYIL",$F464&lt;DATABASE!$O$8),"2x D11",IF(AND($K464="Y",$G464&lt;&gt;"UNYIL",$F464&gt;=DATABASE!$O$8),"3x D11",""))</f>
        <v/>
      </c>
      <c r="F464" s="9" t="str">
        <f>IF('DATA ACCURATE'!N467&lt;&gt;"",'DATA ACCURATE'!N467,"")</f>
        <v/>
      </c>
      <c r="G464" t="str">
        <f>IF(F464="","",IF(F464&lt;=DATABASE!$I$8,"UNYIL",IF(F464&lt;=DATABASE!$J$8,"KECIL",IF(F464&lt;DATABASE!$K$8,"TANGGUNG",IF(F464&gt;=DATABASE!$K$8,"BESAR","")))))</f>
        <v/>
      </c>
      <c r="H464" s="16" t="str">
        <f>IF('DATA ACCURATE'!J467&lt;&gt;"",'DATA ACCURATE'!J467,"")</f>
        <v/>
      </c>
      <c r="I464" s="35" t="str">
        <f>IF(B464&lt;&gt;"",IFERROR(VLOOKUP(B464,'DATA TIMBANGAN'!G:M,7,FALSE),VLOOKUP(B464,'DATA TIMBANGAN'!G:M,7)),"")</f>
        <v/>
      </c>
      <c r="J464" s="25" t="str">
        <f>IF(H464&lt;&gt;"",IFERROR(INDEX(DATABASE!$Z$19:$Z$38,MATCH(DATEVALUE(H464),DATABASE!$AA$19:$AA$38,0)),INDEX(DATABASE!$Z$12:$Z$18,MATCH(WEEKDAY(H464,2),DATABASE!$AA$12:$AA$18,0))),"")</f>
        <v/>
      </c>
      <c r="K464" s="25" t="str">
        <f>IF('DATA ACCURATE'!V467&lt;&gt;"",'DATA ACCURATE'!V467,"")</f>
        <v/>
      </c>
      <c r="L464" s="80" t="str">
        <f>IF($H464="","",IF(OR($J464="LIBUR",AND($L463="LIBUR",$O463=$O464)),"LIBUR",IF(AND(OR($L463="LUAR JAM KERJA 1",$L463="LUAR JAM KERJA 2"),OR(OR(AND($H463=$H464,AND(OR($I464&gt;DATABASE!$J$3,$I464&lt;DATABASE!$J$6),((DATEVALUE($H464)+$I464)-(DATEVALUE($H463)+$I463))&lt;DATABASE!$J$6)),AND($H463=$H464,$O463=$O464,OR($I464&gt;DATABASE!$J$6,$I464&lt;DATABASE!$J$3))),AND(($H464-$H463)=1,OR($I464&lt;DATABASE!$I$6,((DATEVALUE($H464)+$I464)-(DATEVALUE($H463)+$I463))&lt;DATABASE!$J$6))),$A464=$A463),"LUAR JAM KERJA 2",IF(AND(OR(WEEKDAY($H464,2)=1,WEEKDAY($H464,2)=2,WEEKDAY($H464,2)=3,WEEKDAY($H464,2)=4,WEEKDAY($H464,2)=5),$I464&lt;=DATABASE!$J$3,$I464&gt;=DATABASE!$I$3),"JAM KERJA",IF(AND(WEEKDAY($H464,2)=6,$I464&lt;=DATABASE!$J$4,$I464&gt;=DATABASE!$I$4),"JAM KERJA","LUAR JAM KERJA 1")))))</f>
        <v/>
      </c>
      <c r="M464" s="33" t="str">
        <f>IF('DATA ACCURATE'!T467&lt;&gt;"",IF('DATA ACCURATE'!T467&gt;100,'DATA ACCURATE'!T467/10,'DATA ACCURATE'!T467),"")</f>
        <v/>
      </c>
      <c r="N464" t="str">
        <f>IF(M464="","",IF(M464&lt;=DATABASE!$I$9,"LOKAL",IF(M464&lt;DATABASE!$J$9,"LUAR KOTA 1",IF($M464&gt;=DATABASE!$J$9,"LUAR KOTA 2",""))))</f>
        <v/>
      </c>
      <c r="O464" s="38" t="str">
        <f>IF('DATA ACCURATE'!L467&lt;&gt;"",'DATA ACCURATE'!L467,"")</f>
        <v/>
      </c>
      <c r="Q464" s="38">
        <f t="shared" si="50"/>
        <v>0</v>
      </c>
      <c r="R464" s="38">
        <f t="shared" si="50"/>
        <v>0</v>
      </c>
      <c r="S464" s="38">
        <f t="shared" si="50"/>
        <v>0</v>
      </c>
      <c r="T464" s="38">
        <f t="shared" si="48"/>
        <v>0</v>
      </c>
      <c r="U464" s="38">
        <f t="shared" si="51"/>
        <v>0</v>
      </c>
      <c r="V464" s="38">
        <f t="shared" si="51"/>
        <v>0</v>
      </c>
      <c r="W464" s="38">
        <f t="shared" si="51"/>
        <v>0</v>
      </c>
      <c r="X464" s="38">
        <f t="shared" si="52"/>
        <v>0</v>
      </c>
      <c r="Y464" s="38">
        <f t="shared" si="52"/>
        <v>0</v>
      </c>
      <c r="Z464" s="38">
        <f t="shared" si="52"/>
        <v>0</v>
      </c>
      <c r="AA464" s="38">
        <f t="shared" si="49"/>
        <v>0</v>
      </c>
      <c r="AB464" s="38">
        <f t="shared" si="53"/>
        <v>0</v>
      </c>
      <c r="AC464" s="38">
        <f t="shared" si="54"/>
        <v>0</v>
      </c>
      <c r="AD464" s="38" t="str">
        <f t="shared" si="55"/>
        <v>000000000000</v>
      </c>
    </row>
    <row r="465" spans="1:30">
      <c r="A465" s="9" t="str">
        <f>IF('DATA ACCURATE'!A468&lt;&gt;"",'DATA ACCURATE'!A468,"")</f>
        <v/>
      </c>
      <c r="B465" s="9" t="str">
        <f>IF('DATA ACCURATE'!D468&lt;&gt;"",'DATA ACCURATE'!D468,"")</f>
        <v/>
      </c>
      <c r="C465" s="38" t="str">
        <f>IF($AD465="000000000000","",INDEX(DATABASE!$W$12:$W$71,MATCH($AD465,DATABASE!$V$12:$V$71,0)))</f>
        <v/>
      </c>
      <c r="D465" s="34" t="str">
        <f>IF(C465="","",IF(E465="",INDEX(DATABASE!$AF$13:$AF$62,MATCH($C465,DATABASE!$AC$13:$AC$62,0)),IF(E465="2x D11",INDEX(DATABASE!$AF$13:$AF$62,MATCH($C465,DATABASE!$AC$13:$AC$62,0))+2*DATABASE!$AF$62,IF(E465="3x D11",INDEX(DATABASE!$AF$13:$AF$62,MATCH($C465,DATABASE!$AC$13:$AC$62,0))+3*DATABASE!$AF$62,""))))</f>
        <v/>
      </c>
      <c r="E465" s="38" t="str">
        <f>IF(AND($K465="Y",$G465&lt;&gt;"UNYIL",$F465&lt;DATABASE!$O$8),"2x D11",IF(AND($K465="Y",$G465&lt;&gt;"UNYIL",$F465&gt;=DATABASE!$O$8),"3x D11",""))</f>
        <v/>
      </c>
      <c r="F465" s="9" t="str">
        <f>IF('DATA ACCURATE'!N468&lt;&gt;"",'DATA ACCURATE'!N468,"")</f>
        <v/>
      </c>
      <c r="G465" t="str">
        <f>IF(F465="","",IF(F465&lt;=DATABASE!$I$8,"UNYIL",IF(F465&lt;=DATABASE!$J$8,"KECIL",IF(F465&lt;DATABASE!$K$8,"TANGGUNG",IF(F465&gt;=DATABASE!$K$8,"BESAR","")))))</f>
        <v/>
      </c>
      <c r="H465" s="16" t="str">
        <f>IF('DATA ACCURATE'!J468&lt;&gt;"",'DATA ACCURATE'!J468,"")</f>
        <v/>
      </c>
      <c r="I465" s="35" t="str">
        <f>IF(B465&lt;&gt;"",IFERROR(VLOOKUP(B465,'DATA TIMBANGAN'!G:M,7,FALSE),VLOOKUP(B465,'DATA TIMBANGAN'!G:M,7)),"")</f>
        <v/>
      </c>
      <c r="J465" s="25" t="str">
        <f>IF(H465&lt;&gt;"",IFERROR(INDEX(DATABASE!$Z$19:$Z$38,MATCH(DATEVALUE(H465),DATABASE!$AA$19:$AA$38,0)),INDEX(DATABASE!$Z$12:$Z$18,MATCH(WEEKDAY(H465,2),DATABASE!$AA$12:$AA$18,0))),"")</f>
        <v/>
      </c>
      <c r="K465" s="25" t="str">
        <f>IF('DATA ACCURATE'!V468&lt;&gt;"",'DATA ACCURATE'!V468,"")</f>
        <v/>
      </c>
      <c r="L465" s="80" t="str">
        <f>IF($H465="","",IF(OR($J465="LIBUR",AND($L464="LIBUR",$O464=$O465)),"LIBUR",IF(AND(OR($L464="LUAR JAM KERJA 1",$L464="LUAR JAM KERJA 2"),OR(OR(AND($H464=$H465,AND(OR($I465&gt;DATABASE!$J$3,$I465&lt;DATABASE!$J$6),((DATEVALUE($H465)+$I465)-(DATEVALUE($H464)+$I464))&lt;DATABASE!$J$6)),AND($H464=$H465,$O464=$O465,OR($I465&gt;DATABASE!$J$6,$I465&lt;DATABASE!$J$3))),AND(($H465-$H464)=1,OR($I465&lt;DATABASE!$I$6,((DATEVALUE($H465)+$I465)-(DATEVALUE($H464)+$I464))&lt;DATABASE!$J$6))),$A465=$A464),"LUAR JAM KERJA 2",IF(AND(OR(WEEKDAY($H465,2)=1,WEEKDAY($H465,2)=2,WEEKDAY($H465,2)=3,WEEKDAY($H465,2)=4,WEEKDAY($H465,2)=5),$I465&lt;=DATABASE!$J$3,$I465&gt;=DATABASE!$I$3),"JAM KERJA",IF(AND(WEEKDAY($H465,2)=6,$I465&lt;=DATABASE!$J$4,$I465&gt;=DATABASE!$I$4),"JAM KERJA","LUAR JAM KERJA 1")))))</f>
        <v/>
      </c>
      <c r="M465" s="33" t="str">
        <f>IF('DATA ACCURATE'!T468&lt;&gt;"",IF('DATA ACCURATE'!T468&gt;100,'DATA ACCURATE'!T468/10,'DATA ACCURATE'!T468),"")</f>
        <v/>
      </c>
      <c r="N465" t="str">
        <f>IF(M465="","",IF(M465&lt;=DATABASE!$I$9,"LOKAL",IF(M465&lt;DATABASE!$J$9,"LUAR KOTA 1",IF($M465&gt;=DATABASE!$J$9,"LUAR KOTA 2",""))))</f>
        <v/>
      </c>
      <c r="O465" s="38" t="str">
        <f>IF('DATA ACCURATE'!L468&lt;&gt;"",'DATA ACCURATE'!L468,"")</f>
        <v/>
      </c>
      <c r="Q465" s="38">
        <f t="shared" si="50"/>
        <v>0</v>
      </c>
      <c r="R465" s="38">
        <f t="shared" si="50"/>
        <v>0</v>
      </c>
      <c r="S465" s="38">
        <f t="shared" si="50"/>
        <v>0</v>
      </c>
      <c r="T465" s="38">
        <f t="shared" si="48"/>
        <v>0</v>
      </c>
      <c r="U465" s="38">
        <f t="shared" si="51"/>
        <v>0</v>
      </c>
      <c r="V465" s="38">
        <f t="shared" si="51"/>
        <v>0</v>
      </c>
      <c r="W465" s="38">
        <f t="shared" si="51"/>
        <v>0</v>
      </c>
      <c r="X465" s="38">
        <f t="shared" si="52"/>
        <v>0</v>
      </c>
      <c r="Y465" s="38">
        <f t="shared" si="52"/>
        <v>0</v>
      </c>
      <c r="Z465" s="38">
        <f t="shared" si="52"/>
        <v>0</v>
      </c>
      <c r="AA465" s="38">
        <f t="shared" si="49"/>
        <v>0</v>
      </c>
      <c r="AB465" s="38">
        <f t="shared" si="53"/>
        <v>0</v>
      </c>
      <c r="AC465" s="38">
        <f t="shared" si="54"/>
        <v>0</v>
      </c>
      <c r="AD465" s="38" t="str">
        <f t="shared" si="55"/>
        <v>000000000000</v>
      </c>
    </row>
    <row r="466" spans="1:30">
      <c r="A466" s="9" t="str">
        <f>IF('DATA ACCURATE'!A469&lt;&gt;"",'DATA ACCURATE'!A469,"")</f>
        <v/>
      </c>
      <c r="B466" s="9" t="str">
        <f>IF('DATA ACCURATE'!D469&lt;&gt;"",'DATA ACCURATE'!D469,"")</f>
        <v/>
      </c>
      <c r="C466" s="38" t="str">
        <f>IF($AD466="000000000000","",INDEX(DATABASE!$W$12:$W$71,MATCH($AD466,DATABASE!$V$12:$V$71,0)))</f>
        <v/>
      </c>
      <c r="D466" s="34" t="str">
        <f>IF(C466="","",IF(E466="",INDEX(DATABASE!$AF$13:$AF$62,MATCH($C466,DATABASE!$AC$13:$AC$62,0)),IF(E466="2x D11",INDEX(DATABASE!$AF$13:$AF$62,MATCH($C466,DATABASE!$AC$13:$AC$62,0))+2*DATABASE!$AF$62,IF(E466="3x D11",INDEX(DATABASE!$AF$13:$AF$62,MATCH($C466,DATABASE!$AC$13:$AC$62,0))+3*DATABASE!$AF$62,""))))</f>
        <v/>
      </c>
      <c r="E466" s="38" t="str">
        <f>IF(AND($K466="Y",$G466&lt;&gt;"UNYIL",$F466&lt;DATABASE!$O$8),"2x D11",IF(AND($K466="Y",$G466&lt;&gt;"UNYIL",$F466&gt;=DATABASE!$O$8),"3x D11",""))</f>
        <v/>
      </c>
      <c r="F466" s="9" t="str">
        <f>IF('DATA ACCURATE'!N469&lt;&gt;"",'DATA ACCURATE'!N469,"")</f>
        <v/>
      </c>
      <c r="G466" t="str">
        <f>IF(F466="","",IF(F466&lt;=DATABASE!$I$8,"UNYIL",IF(F466&lt;=DATABASE!$J$8,"KECIL",IF(F466&lt;DATABASE!$K$8,"TANGGUNG",IF(F466&gt;=DATABASE!$K$8,"BESAR","")))))</f>
        <v/>
      </c>
      <c r="H466" s="16" t="str">
        <f>IF('DATA ACCURATE'!J469&lt;&gt;"",'DATA ACCURATE'!J469,"")</f>
        <v/>
      </c>
      <c r="I466" s="35" t="str">
        <f>IF(B466&lt;&gt;"",IFERROR(VLOOKUP(B466,'DATA TIMBANGAN'!G:M,7,FALSE),VLOOKUP(B466,'DATA TIMBANGAN'!G:M,7)),"")</f>
        <v/>
      </c>
      <c r="J466" s="25" t="str">
        <f>IF(H466&lt;&gt;"",IFERROR(INDEX(DATABASE!$Z$19:$Z$38,MATCH(DATEVALUE(H466),DATABASE!$AA$19:$AA$38,0)),INDEX(DATABASE!$Z$12:$Z$18,MATCH(WEEKDAY(H466,2),DATABASE!$AA$12:$AA$18,0))),"")</f>
        <v/>
      </c>
      <c r="K466" s="25" t="str">
        <f>IF('DATA ACCURATE'!V469&lt;&gt;"",'DATA ACCURATE'!V469,"")</f>
        <v/>
      </c>
      <c r="L466" s="80" t="str">
        <f>IF($H466="","",IF(OR($J466="LIBUR",AND($L465="LIBUR",$O465=$O466)),"LIBUR",IF(AND(OR($L465="LUAR JAM KERJA 1",$L465="LUAR JAM KERJA 2"),OR(OR(AND($H465=$H466,AND(OR($I466&gt;DATABASE!$J$3,$I466&lt;DATABASE!$J$6),((DATEVALUE($H466)+$I466)-(DATEVALUE($H465)+$I465))&lt;DATABASE!$J$6)),AND($H465=$H466,$O465=$O466,OR($I466&gt;DATABASE!$J$6,$I466&lt;DATABASE!$J$3))),AND(($H466-$H465)=1,OR($I466&lt;DATABASE!$I$6,((DATEVALUE($H466)+$I466)-(DATEVALUE($H465)+$I465))&lt;DATABASE!$J$6))),$A466=$A465),"LUAR JAM KERJA 2",IF(AND(OR(WEEKDAY($H466,2)=1,WEEKDAY($H466,2)=2,WEEKDAY($H466,2)=3,WEEKDAY($H466,2)=4,WEEKDAY($H466,2)=5),$I466&lt;=DATABASE!$J$3,$I466&gt;=DATABASE!$I$3),"JAM KERJA",IF(AND(WEEKDAY($H466,2)=6,$I466&lt;=DATABASE!$J$4,$I466&gt;=DATABASE!$I$4),"JAM KERJA","LUAR JAM KERJA 1")))))</f>
        <v/>
      </c>
      <c r="M466" s="33" t="str">
        <f>IF('DATA ACCURATE'!T469&lt;&gt;"",IF('DATA ACCURATE'!T469&gt;100,'DATA ACCURATE'!T469/10,'DATA ACCURATE'!T469),"")</f>
        <v/>
      </c>
      <c r="N466" t="str">
        <f>IF(M466="","",IF(M466&lt;=DATABASE!$I$9,"LOKAL",IF(M466&lt;DATABASE!$J$9,"LUAR KOTA 1",IF($M466&gt;=DATABASE!$J$9,"LUAR KOTA 2",""))))</f>
        <v/>
      </c>
      <c r="O466" s="38" t="str">
        <f>IF('DATA ACCURATE'!L469&lt;&gt;"",'DATA ACCURATE'!L469,"")</f>
        <v/>
      </c>
      <c r="Q466" s="38">
        <f t="shared" si="50"/>
        <v>0</v>
      </c>
      <c r="R466" s="38">
        <f t="shared" si="50"/>
        <v>0</v>
      </c>
      <c r="S466" s="38">
        <f t="shared" si="50"/>
        <v>0</v>
      </c>
      <c r="T466" s="38">
        <f t="shared" si="48"/>
        <v>0</v>
      </c>
      <c r="U466" s="38">
        <f t="shared" si="51"/>
        <v>0</v>
      </c>
      <c r="V466" s="38">
        <f t="shared" si="51"/>
        <v>0</v>
      </c>
      <c r="W466" s="38">
        <f t="shared" si="51"/>
        <v>0</v>
      </c>
      <c r="X466" s="38">
        <f t="shared" si="52"/>
        <v>0</v>
      </c>
      <c r="Y466" s="38">
        <f t="shared" si="52"/>
        <v>0</v>
      </c>
      <c r="Z466" s="38">
        <f t="shared" si="52"/>
        <v>0</v>
      </c>
      <c r="AA466" s="38">
        <f t="shared" si="49"/>
        <v>0</v>
      </c>
      <c r="AB466" s="38">
        <f t="shared" si="53"/>
        <v>0</v>
      </c>
      <c r="AC466" s="38">
        <f t="shared" si="54"/>
        <v>0</v>
      </c>
      <c r="AD466" s="38" t="str">
        <f t="shared" si="55"/>
        <v>000000000000</v>
      </c>
    </row>
    <row r="467" spans="1:30">
      <c r="A467" s="9" t="str">
        <f>IF('DATA ACCURATE'!A470&lt;&gt;"",'DATA ACCURATE'!A470,"")</f>
        <v/>
      </c>
      <c r="B467" s="9" t="str">
        <f>IF('DATA ACCURATE'!D470&lt;&gt;"",'DATA ACCURATE'!D470,"")</f>
        <v/>
      </c>
      <c r="C467" s="38" t="str">
        <f>IF($AD467="000000000000","",INDEX(DATABASE!$W$12:$W$71,MATCH($AD467,DATABASE!$V$12:$V$71,0)))</f>
        <v/>
      </c>
      <c r="D467" s="34" t="str">
        <f>IF(C467="","",IF(E467="",INDEX(DATABASE!$AF$13:$AF$62,MATCH($C467,DATABASE!$AC$13:$AC$62,0)),IF(E467="2x D11",INDEX(DATABASE!$AF$13:$AF$62,MATCH($C467,DATABASE!$AC$13:$AC$62,0))+2*DATABASE!$AF$62,IF(E467="3x D11",INDEX(DATABASE!$AF$13:$AF$62,MATCH($C467,DATABASE!$AC$13:$AC$62,0))+3*DATABASE!$AF$62,""))))</f>
        <v/>
      </c>
      <c r="E467" s="38" t="str">
        <f>IF(AND($K467="Y",$G467&lt;&gt;"UNYIL",$F467&lt;DATABASE!$O$8),"2x D11",IF(AND($K467="Y",$G467&lt;&gt;"UNYIL",$F467&gt;=DATABASE!$O$8),"3x D11",""))</f>
        <v/>
      </c>
      <c r="F467" s="9" t="str">
        <f>IF('DATA ACCURATE'!N470&lt;&gt;"",'DATA ACCURATE'!N470,"")</f>
        <v/>
      </c>
      <c r="G467" t="str">
        <f>IF(F467="","",IF(F467&lt;=DATABASE!$I$8,"UNYIL",IF(F467&lt;=DATABASE!$J$8,"KECIL",IF(F467&lt;DATABASE!$K$8,"TANGGUNG",IF(F467&gt;=DATABASE!$K$8,"BESAR","")))))</f>
        <v/>
      </c>
      <c r="H467" s="16" t="str">
        <f>IF('DATA ACCURATE'!J470&lt;&gt;"",'DATA ACCURATE'!J470,"")</f>
        <v/>
      </c>
      <c r="I467" s="35" t="str">
        <f>IF(B467&lt;&gt;"",IFERROR(VLOOKUP(B467,'DATA TIMBANGAN'!G:M,7,FALSE),VLOOKUP(B467,'DATA TIMBANGAN'!G:M,7)),"")</f>
        <v/>
      </c>
      <c r="J467" s="25" t="str">
        <f>IF(H467&lt;&gt;"",IFERROR(INDEX(DATABASE!$Z$19:$Z$38,MATCH(DATEVALUE(H467),DATABASE!$AA$19:$AA$38,0)),INDEX(DATABASE!$Z$12:$Z$18,MATCH(WEEKDAY(H467,2),DATABASE!$AA$12:$AA$18,0))),"")</f>
        <v/>
      </c>
      <c r="K467" s="25" t="str">
        <f>IF('DATA ACCURATE'!V470&lt;&gt;"",'DATA ACCURATE'!V470,"")</f>
        <v/>
      </c>
      <c r="L467" s="80" t="str">
        <f>IF($H467="","",IF(OR($J467="LIBUR",AND($L466="LIBUR",$O466=$O467)),"LIBUR",IF(AND(OR($L466="LUAR JAM KERJA 1",$L466="LUAR JAM KERJA 2"),OR(OR(AND($H466=$H467,AND(OR($I467&gt;DATABASE!$J$3,$I467&lt;DATABASE!$J$6),((DATEVALUE($H467)+$I467)-(DATEVALUE($H466)+$I466))&lt;DATABASE!$J$6)),AND($H466=$H467,$O466=$O467,OR($I467&gt;DATABASE!$J$6,$I467&lt;DATABASE!$J$3))),AND(($H467-$H466)=1,OR($I467&lt;DATABASE!$I$6,((DATEVALUE($H467)+$I467)-(DATEVALUE($H466)+$I466))&lt;DATABASE!$J$6))),$A467=$A466),"LUAR JAM KERJA 2",IF(AND(OR(WEEKDAY($H467,2)=1,WEEKDAY($H467,2)=2,WEEKDAY($H467,2)=3,WEEKDAY($H467,2)=4,WEEKDAY($H467,2)=5),$I467&lt;=DATABASE!$J$3,$I467&gt;=DATABASE!$I$3),"JAM KERJA",IF(AND(WEEKDAY($H467,2)=6,$I467&lt;=DATABASE!$J$4,$I467&gt;=DATABASE!$I$4),"JAM KERJA","LUAR JAM KERJA 1")))))</f>
        <v/>
      </c>
      <c r="M467" s="33" t="str">
        <f>IF('DATA ACCURATE'!T470&lt;&gt;"",IF('DATA ACCURATE'!T470&gt;100,'DATA ACCURATE'!T470/10,'DATA ACCURATE'!T470),"")</f>
        <v/>
      </c>
      <c r="N467" t="str">
        <f>IF(M467="","",IF(M467&lt;=DATABASE!$I$9,"LOKAL",IF(M467&lt;DATABASE!$J$9,"LUAR KOTA 1",IF($M467&gt;=DATABASE!$J$9,"LUAR KOTA 2",""))))</f>
        <v/>
      </c>
      <c r="O467" s="38" t="str">
        <f>IF('DATA ACCURATE'!L470&lt;&gt;"",'DATA ACCURATE'!L470,"")</f>
        <v/>
      </c>
      <c r="Q467" s="38">
        <f t="shared" si="50"/>
        <v>0</v>
      </c>
      <c r="R467" s="38">
        <f t="shared" si="50"/>
        <v>0</v>
      </c>
      <c r="S467" s="38">
        <f t="shared" si="50"/>
        <v>0</v>
      </c>
      <c r="T467" s="38">
        <f t="shared" si="48"/>
        <v>0</v>
      </c>
      <c r="U467" s="38">
        <f t="shared" si="51"/>
        <v>0</v>
      </c>
      <c r="V467" s="38">
        <f t="shared" si="51"/>
        <v>0</v>
      </c>
      <c r="W467" s="38">
        <f t="shared" si="51"/>
        <v>0</v>
      </c>
      <c r="X467" s="38">
        <f t="shared" si="52"/>
        <v>0</v>
      </c>
      <c r="Y467" s="38">
        <f t="shared" si="52"/>
        <v>0</v>
      </c>
      <c r="Z467" s="38">
        <f t="shared" si="52"/>
        <v>0</v>
      </c>
      <c r="AA467" s="38">
        <f t="shared" si="49"/>
        <v>0</v>
      </c>
      <c r="AB467" s="38">
        <f t="shared" si="53"/>
        <v>0</v>
      </c>
      <c r="AC467" s="38">
        <f t="shared" si="54"/>
        <v>0</v>
      </c>
      <c r="AD467" s="38" t="str">
        <f t="shared" si="55"/>
        <v>000000000000</v>
      </c>
    </row>
    <row r="468" spans="1:30">
      <c r="A468" s="9" t="str">
        <f>IF('DATA ACCURATE'!A471&lt;&gt;"",'DATA ACCURATE'!A471,"")</f>
        <v/>
      </c>
      <c r="B468" s="9" t="str">
        <f>IF('DATA ACCURATE'!D471&lt;&gt;"",'DATA ACCURATE'!D471,"")</f>
        <v/>
      </c>
      <c r="C468" s="38" t="str">
        <f>IF($AD468="000000000000","",INDEX(DATABASE!$W$12:$W$71,MATCH($AD468,DATABASE!$V$12:$V$71,0)))</f>
        <v/>
      </c>
      <c r="D468" s="34" t="str">
        <f>IF(C468="","",IF(E468="",INDEX(DATABASE!$AF$13:$AF$62,MATCH($C468,DATABASE!$AC$13:$AC$62,0)),IF(E468="2x D11",INDEX(DATABASE!$AF$13:$AF$62,MATCH($C468,DATABASE!$AC$13:$AC$62,0))+2*DATABASE!$AF$62,IF(E468="3x D11",INDEX(DATABASE!$AF$13:$AF$62,MATCH($C468,DATABASE!$AC$13:$AC$62,0))+3*DATABASE!$AF$62,""))))</f>
        <v/>
      </c>
      <c r="E468" s="38" t="str">
        <f>IF(AND($K468="Y",$G468&lt;&gt;"UNYIL",$F468&lt;DATABASE!$O$8),"2x D11",IF(AND($K468="Y",$G468&lt;&gt;"UNYIL",$F468&gt;=DATABASE!$O$8),"3x D11",""))</f>
        <v/>
      </c>
      <c r="F468" s="9" t="str">
        <f>IF('DATA ACCURATE'!N471&lt;&gt;"",'DATA ACCURATE'!N471,"")</f>
        <v/>
      </c>
      <c r="G468" t="str">
        <f>IF(F468="","",IF(F468&lt;=DATABASE!$I$8,"UNYIL",IF(F468&lt;=DATABASE!$J$8,"KECIL",IF(F468&lt;DATABASE!$K$8,"TANGGUNG",IF(F468&gt;=DATABASE!$K$8,"BESAR","")))))</f>
        <v/>
      </c>
      <c r="H468" s="16" t="str">
        <f>IF('DATA ACCURATE'!J471&lt;&gt;"",'DATA ACCURATE'!J471,"")</f>
        <v/>
      </c>
      <c r="I468" s="35" t="str">
        <f>IF(B468&lt;&gt;"",IFERROR(VLOOKUP(B468,'DATA TIMBANGAN'!G:M,7,FALSE),VLOOKUP(B468,'DATA TIMBANGAN'!G:M,7)),"")</f>
        <v/>
      </c>
      <c r="J468" s="25" t="str">
        <f>IF(H468&lt;&gt;"",IFERROR(INDEX(DATABASE!$Z$19:$Z$38,MATCH(DATEVALUE(H468),DATABASE!$AA$19:$AA$38,0)),INDEX(DATABASE!$Z$12:$Z$18,MATCH(WEEKDAY(H468,2),DATABASE!$AA$12:$AA$18,0))),"")</f>
        <v/>
      </c>
      <c r="K468" s="25" t="str">
        <f>IF('DATA ACCURATE'!V471&lt;&gt;"",'DATA ACCURATE'!V471,"")</f>
        <v/>
      </c>
      <c r="L468" s="80" t="str">
        <f>IF($H468="","",IF(OR($J468="LIBUR",AND($L467="LIBUR",$O467=$O468)),"LIBUR",IF(AND(OR($L467="LUAR JAM KERJA 1",$L467="LUAR JAM KERJA 2"),OR(OR(AND($H467=$H468,AND(OR($I468&gt;DATABASE!$J$3,$I468&lt;DATABASE!$J$6),((DATEVALUE($H468)+$I468)-(DATEVALUE($H467)+$I467))&lt;DATABASE!$J$6)),AND($H467=$H468,$O467=$O468,OR($I468&gt;DATABASE!$J$6,$I468&lt;DATABASE!$J$3))),AND(($H468-$H467)=1,OR($I468&lt;DATABASE!$I$6,((DATEVALUE($H468)+$I468)-(DATEVALUE($H467)+$I467))&lt;DATABASE!$J$6))),$A468=$A467),"LUAR JAM KERJA 2",IF(AND(OR(WEEKDAY($H468,2)=1,WEEKDAY($H468,2)=2,WEEKDAY($H468,2)=3,WEEKDAY($H468,2)=4,WEEKDAY($H468,2)=5),$I468&lt;=DATABASE!$J$3,$I468&gt;=DATABASE!$I$3),"JAM KERJA",IF(AND(WEEKDAY($H468,2)=6,$I468&lt;=DATABASE!$J$4,$I468&gt;=DATABASE!$I$4),"JAM KERJA","LUAR JAM KERJA 1")))))</f>
        <v/>
      </c>
      <c r="M468" s="33" t="str">
        <f>IF('DATA ACCURATE'!T471&lt;&gt;"",IF('DATA ACCURATE'!T471&gt;100,'DATA ACCURATE'!T471/10,'DATA ACCURATE'!T471),"")</f>
        <v/>
      </c>
      <c r="N468" t="str">
        <f>IF(M468="","",IF(M468&lt;=DATABASE!$I$9,"LOKAL",IF(M468&lt;DATABASE!$J$9,"LUAR KOTA 1",IF($M468&gt;=DATABASE!$J$9,"LUAR KOTA 2",""))))</f>
        <v/>
      </c>
      <c r="O468" s="38" t="str">
        <f>IF('DATA ACCURATE'!L471&lt;&gt;"",'DATA ACCURATE'!L471,"")</f>
        <v/>
      </c>
      <c r="Q468" s="38">
        <f t="shared" si="50"/>
        <v>0</v>
      </c>
      <c r="R468" s="38">
        <f t="shared" si="50"/>
        <v>0</v>
      </c>
      <c r="S468" s="38">
        <f t="shared" si="50"/>
        <v>0</v>
      </c>
      <c r="T468" s="38">
        <f t="shared" si="48"/>
        <v>0</v>
      </c>
      <c r="U468" s="38">
        <f t="shared" si="51"/>
        <v>0</v>
      </c>
      <c r="V468" s="38">
        <f t="shared" si="51"/>
        <v>0</v>
      </c>
      <c r="W468" s="38">
        <f t="shared" si="51"/>
        <v>0</v>
      </c>
      <c r="X468" s="38">
        <f t="shared" si="52"/>
        <v>0</v>
      </c>
      <c r="Y468" s="38">
        <f t="shared" si="52"/>
        <v>0</v>
      </c>
      <c r="Z468" s="38">
        <f t="shared" si="52"/>
        <v>0</v>
      </c>
      <c r="AA468" s="38">
        <f t="shared" si="49"/>
        <v>0</v>
      </c>
      <c r="AB468" s="38">
        <f t="shared" si="53"/>
        <v>0</v>
      </c>
      <c r="AC468" s="38">
        <f t="shared" si="54"/>
        <v>0</v>
      </c>
      <c r="AD468" s="38" t="str">
        <f t="shared" si="55"/>
        <v>000000000000</v>
      </c>
    </row>
    <row r="469" spans="1:30">
      <c r="A469" s="9" t="str">
        <f>IF('DATA ACCURATE'!A472&lt;&gt;"",'DATA ACCURATE'!A472,"")</f>
        <v/>
      </c>
      <c r="B469" s="9" t="str">
        <f>IF('DATA ACCURATE'!D472&lt;&gt;"",'DATA ACCURATE'!D472,"")</f>
        <v/>
      </c>
      <c r="C469" s="38" t="str">
        <f>IF($AD469="000000000000","",INDEX(DATABASE!$W$12:$W$71,MATCH($AD469,DATABASE!$V$12:$V$71,0)))</f>
        <v/>
      </c>
      <c r="D469" s="34" t="str">
        <f>IF(C469="","",IF(E469="",INDEX(DATABASE!$AF$13:$AF$62,MATCH($C469,DATABASE!$AC$13:$AC$62,0)),IF(E469="2x D11",INDEX(DATABASE!$AF$13:$AF$62,MATCH($C469,DATABASE!$AC$13:$AC$62,0))+2*DATABASE!$AF$62,IF(E469="3x D11",INDEX(DATABASE!$AF$13:$AF$62,MATCH($C469,DATABASE!$AC$13:$AC$62,0))+3*DATABASE!$AF$62,""))))</f>
        <v/>
      </c>
      <c r="E469" s="38" t="str">
        <f>IF(AND($K469="Y",$G469&lt;&gt;"UNYIL",$F469&lt;DATABASE!$O$8),"2x D11",IF(AND($K469="Y",$G469&lt;&gt;"UNYIL",$F469&gt;=DATABASE!$O$8),"3x D11",""))</f>
        <v/>
      </c>
      <c r="F469" s="9" t="str">
        <f>IF('DATA ACCURATE'!N472&lt;&gt;"",'DATA ACCURATE'!N472,"")</f>
        <v/>
      </c>
      <c r="G469" t="str">
        <f>IF(F469="","",IF(F469&lt;=DATABASE!$I$8,"UNYIL",IF(F469&lt;=DATABASE!$J$8,"KECIL",IF(F469&lt;DATABASE!$K$8,"TANGGUNG",IF(F469&gt;=DATABASE!$K$8,"BESAR","")))))</f>
        <v/>
      </c>
      <c r="H469" s="16" t="str">
        <f>IF('DATA ACCURATE'!J472&lt;&gt;"",'DATA ACCURATE'!J472,"")</f>
        <v/>
      </c>
      <c r="I469" s="35" t="str">
        <f>IF(B469&lt;&gt;"",IFERROR(VLOOKUP(B469,'DATA TIMBANGAN'!G:M,7,FALSE),VLOOKUP(B469,'DATA TIMBANGAN'!G:M,7)),"")</f>
        <v/>
      </c>
      <c r="J469" s="25" t="str">
        <f>IF(H469&lt;&gt;"",IFERROR(INDEX(DATABASE!$Z$19:$Z$38,MATCH(DATEVALUE(H469),DATABASE!$AA$19:$AA$38,0)),INDEX(DATABASE!$Z$12:$Z$18,MATCH(WEEKDAY(H469,2),DATABASE!$AA$12:$AA$18,0))),"")</f>
        <v/>
      </c>
      <c r="K469" s="25" t="str">
        <f>IF('DATA ACCURATE'!V472&lt;&gt;"",'DATA ACCURATE'!V472,"")</f>
        <v/>
      </c>
      <c r="L469" s="80" t="str">
        <f>IF($H469="","",IF(OR($J469="LIBUR",AND($L468="LIBUR",$O468=$O469)),"LIBUR",IF(AND(OR($L468="LUAR JAM KERJA 1",$L468="LUAR JAM KERJA 2"),OR(OR(AND($H468=$H469,AND(OR($I469&gt;DATABASE!$J$3,$I469&lt;DATABASE!$J$6),((DATEVALUE($H469)+$I469)-(DATEVALUE($H468)+$I468))&lt;DATABASE!$J$6)),AND($H468=$H469,$O468=$O469,OR($I469&gt;DATABASE!$J$6,$I469&lt;DATABASE!$J$3))),AND(($H469-$H468)=1,OR($I469&lt;DATABASE!$I$6,((DATEVALUE($H469)+$I469)-(DATEVALUE($H468)+$I468))&lt;DATABASE!$J$6))),$A469=$A468),"LUAR JAM KERJA 2",IF(AND(OR(WEEKDAY($H469,2)=1,WEEKDAY($H469,2)=2,WEEKDAY($H469,2)=3,WEEKDAY($H469,2)=4,WEEKDAY($H469,2)=5),$I469&lt;=DATABASE!$J$3,$I469&gt;=DATABASE!$I$3),"JAM KERJA",IF(AND(WEEKDAY($H469,2)=6,$I469&lt;=DATABASE!$J$4,$I469&gt;=DATABASE!$I$4),"JAM KERJA","LUAR JAM KERJA 1")))))</f>
        <v/>
      </c>
      <c r="M469" s="33" t="str">
        <f>IF('DATA ACCURATE'!T472&lt;&gt;"",IF('DATA ACCURATE'!T472&gt;100,'DATA ACCURATE'!T472/10,'DATA ACCURATE'!T472),"")</f>
        <v/>
      </c>
      <c r="N469" t="str">
        <f>IF(M469="","",IF(M469&lt;=DATABASE!$I$9,"LOKAL",IF(M469&lt;DATABASE!$J$9,"LUAR KOTA 1",IF($M469&gt;=DATABASE!$J$9,"LUAR KOTA 2",""))))</f>
        <v/>
      </c>
      <c r="O469" s="38" t="str">
        <f>IF('DATA ACCURATE'!L472&lt;&gt;"",'DATA ACCURATE'!L472,"")</f>
        <v/>
      </c>
      <c r="Q469" s="38">
        <f t="shared" si="50"/>
        <v>0</v>
      </c>
      <c r="R469" s="38">
        <f t="shared" si="50"/>
        <v>0</v>
      </c>
      <c r="S469" s="38">
        <f t="shared" si="50"/>
        <v>0</v>
      </c>
      <c r="T469" s="38">
        <f t="shared" si="48"/>
        <v>0</v>
      </c>
      <c r="U469" s="38">
        <f t="shared" si="51"/>
        <v>0</v>
      </c>
      <c r="V469" s="38">
        <f t="shared" si="51"/>
        <v>0</v>
      </c>
      <c r="W469" s="38">
        <f t="shared" si="51"/>
        <v>0</v>
      </c>
      <c r="X469" s="38">
        <f t="shared" si="52"/>
        <v>0</v>
      </c>
      <c r="Y469" s="38">
        <f t="shared" si="52"/>
        <v>0</v>
      </c>
      <c r="Z469" s="38">
        <f t="shared" si="52"/>
        <v>0</v>
      </c>
      <c r="AA469" s="38">
        <f t="shared" si="49"/>
        <v>0</v>
      </c>
      <c r="AB469" s="38">
        <f t="shared" si="53"/>
        <v>0</v>
      </c>
      <c r="AC469" s="38">
        <f t="shared" si="54"/>
        <v>0</v>
      </c>
      <c r="AD469" s="38" t="str">
        <f t="shared" si="55"/>
        <v>000000000000</v>
      </c>
    </row>
    <row r="470" spans="1:30">
      <c r="A470" s="9" t="str">
        <f>IF('DATA ACCURATE'!A473&lt;&gt;"",'DATA ACCURATE'!A473,"")</f>
        <v/>
      </c>
      <c r="B470" s="9" t="str">
        <f>IF('DATA ACCURATE'!D473&lt;&gt;"",'DATA ACCURATE'!D473,"")</f>
        <v/>
      </c>
      <c r="C470" s="38" t="str">
        <f>IF($AD470="000000000000","",INDEX(DATABASE!$W$12:$W$71,MATCH($AD470,DATABASE!$V$12:$V$71,0)))</f>
        <v/>
      </c>
      <c r="D470" s="34" t="str">
        <f>IF(C470="","",IF(E470="",INDEX(DATABASE!$AF$13:$AF$62,MATCH($C470,DATABASE!$AC$13:$AC$62,0)),IF(E470="2x D11",INDEX(DATABASE!$AF$13:$AF$62,MATCH($C470,DATABASE!$AC$13:$AC$62,0))+2*DATABASE!$AF$62,IF(E470="3x D11",INDEX(DATABASE!$AF$13:$AF$62,MATCH($C470,DATABASE!$AC$13:$AC$62,0))+3*DATABASE!$AF$62,""))))</f>
        <v/>
      </c>
      <c r="E470" s="38" t="str">
        <f>IF(AND($K470="Y",$G470&lt;&gt;"UNYIL",$F470&lt;DATABASE!$O$8),"2x D11",IF(AND($K470="Y",$G470&lt;&gt;"UNYIL",$F470&gt;=DATABASE!$O$8),"3x D11",""))</f>
        <v/>
      </c>
      <c r="F470" s="9" t="str">
        <f>IF('DATA ACCURATE'!N473&lt;&gt;"",'DATA ACCURATE'!N473,"")</f>
        <v/>
      </c>
      <c r="G470" t="str">
        <f>IF(F470="","",IF(F470&lt;=DATABASE!$I$8,"UNYIL",IF(F470&lt;=DATABASE!$J$8,"KECIL",IF(F470&lt;DATABASE!$K$8,"TANGGUNG",IF(F470&gt;=DATABASE!$K$8,"BESAR","")))))</f>
        <v/>
      </c>
      <c r="H470" s="16" t="str">
        <f>IF('DATA ACCURATE'!J473&lt;&gt;"",'DATA ACCURATE'!J473,"")</f>
        <v/>
      </c>
      <c r="I470" s="35" t="str">
        <f>IF(B470&lt;&gt;"",IFERROR(VLOOKUP(B470,'DATA TIMBANGAN'!G:M,7,FALSE),VLOOKUP(B470,'DATA TIMBANGAN'!G:M,7)),"")</f>
        <v/>
      </c>
      <c r="J470" s="25" t="str">
        <f>IF(H470&lt;&gt;"",IFERROR(INDEX(DATABASE!$Z$19:$Z$38,MATCH(DATEVALUE(H470),DATABASE!$AA$19:$AA$38,0)),INDEX(DATABASE!$Z$12:$Z$18,MATCH(WEEKDAY(H470,2),DATABASE!$AA$12:$AA$18,0))),"")</f>
        <v/>
      </c>
      <c r="K470" s="25" t="str">
        <f>IF('DATA ACCURATE'!V473&lt;&gt;"",'DATA ACCURATE'!V473,"")</f>
        <v/>
      </c>
      <c r="L470" s="80" t="str">
        <f>IF($H470="","",IF(OR($J470="LIBUR",AND($L469="LIBUR",$O469=$O470)),"LIBUR",IF(AND(OR($L469="LUAR JAM KERJA 1",$L469="LUAR JAM KERJA 2"),OR(OR(AND($H469=$H470,AND(OR($I470&gt;DATABASE!$J$3,$I470&lt;DATABASE!$J$6),((DATEVALUE($H470)+$I470)-(DATEVALUE($H469)+$I469))&lt;DATABASE!$J$6)),AND($H469=$H470,$O469=$O470,OR($I470&gt;DATABASE!$J$6,$I470&lt;DATABASE!$J$3))),AND(($H470-$H469)=1,OR($I470&lt;DATABASE!$I$6,((DATEVALUE($H470)+$I470)-(DATEVALUE($H469)+$I469))&lt;DATABASE!$J$6))),$A470=$A469),"LUAR JAM KERJA 2",IF(AND(OR(WEEKDAY($H470,2)=1,WEEKDAY($H470,2)=2,WEEKDAY($H470,2)=3,WEEKDAY($H470,2)=4,WEEKDAY($H470,2)=5),$I470&lt;=DATABASE!$J$3,$I470&gt;=DATABASE!$I$3),"JAM KERJA",IF(AND(WEEKDAY($H470,2)=6,$I470&lt;=DATABASE!$J$4,$I470&gt;=DATABASE!$I$4),"JAM KERJA","LUAR JAM KERJA 1")))))</f>
        <v/>
      </c>
      <c r="M470" s="33" t="str">
        <f>IF('DATA ACCURATE'!T473&lt;&gt;"",IF('DATA ACCURATE'!T473&gt;100,'DATA ACCURATE'!T473/10,'DATA ACCURATE'!T473),"")</f>
        <v/>
      </c>
      <c r="N470" t="str">
        <f>IF(M470="","",IF(M470&lt;=DATABASE!$I$9,"LOKAL",IF(M470&lt;DATABASE!$J$9,"LUAR KOTA 1",IF($M470&gt;=DATABASE!$J$9,"LUAR KOTA 2",""))))</f>
        <v/>
      </c>
      <c r="O470" s="38" t="str">
        <f>IF('DATA ACCURATE'!L473&lt;&gt;"",'DATA ACCURATE'!L473,"")</f>
        <v/>
      </c>
      <c r="Q470" s="38">
        <f t="shared" si="50"/>
        <v>0</v>
      </c>
      <c r="R470" s="38">
        <f t="shared" si="50"/>
        <v>0</v>
      </c>
      <c r="S470" s="38">
        <f t="shared" si="50"/>
        <v>0</v>
      </c>
      <c r="T470" s="38">
        <f t="shared" si="48"/>
        <v>0</v>
      </c>
      <c r="U470" s="38">
        <f t="shared" si="51"/>
        <v>0</v>
      </c>
      <c r="V470" s="38">
        <f t="shared" si="51"/>
        <v>0</v>
      </c>
      <c r="W470" s="38">
        <f t="shared" si="51"/>
        <v>0</v>
      </c>
      <c r="X470" s="38">
        <f t="shared" si="52"/>
        <v>0</v>
      </c>
      <c r="Y470" s="38">
        <f t="shared" si="52"/>
        <v>0</v>
      </c>
      <c r="Z470" s="38">
        <f t="shared" si="52"/>
        <v>0</v>
      </c>
      <c r="AA470" s="38">
        <f t="shared" si="49"/>
        <v>0</v>
      </c>
      <c r="AB470" s="38">
        <f t="shared" si="53"/>
        <v>0</v>
      </c>
      <c r="AC470" s="38">
        <f t="shared" si="54"/>
        <v>0</v>
      </c>
      <c r="AD470" s="38" t="str">
        <f t="shared" si="55"/>
        <v>000000000000</v>
      </c>
    </row>
    <row r="471" spans="1:30">
      <c r="A471" s="9" t="str">
        <f>IF('DATA ACCURATE'!A474&lt;&gt;"",'DATA ACCURATE'!A474,"")</f>
        <v/>
      </c>
      <c r="B471" s="9" t="str">
        <f>IF('DATA ACCURATE'!D474&lt;&gt;"",'DATA ACCURATE'!D474,"")</f>
        <v/>
      </c>
      <c r="C471" s="38" t="str">
        <f>IF($AD471="000000000000","",INDEX(DATABASE!$W$12:$W$71,MATCH($AD471,DATABASE!$V$12:$V$71,0)))</f>
        <v/>
      </c>
      <c r="D471" s="34" t="str">
        <f>IF(C471="","",IF(E471="",INDEX(DATABASE!$AF$13:$AF$62,MATCH($C471,DATABASE!$AC$13:$AC$62,0)),IF(E471="2x D11",INDEX(DATABASE!$AF$13:$AF$62,MATCH($C471,DATABASE!$AC$13:$AC$62,0))+2*DATABASE!$AF$62,IF(E471="3x D11",INDEX(DATABASE!$AF$13:$AF$62,MATCH($C471,DATABASE!$AC$13:$AC$62,0))+3*DATABASE!$AF$62,""))))</f>
        <v/>
      </c>
      <c r="E471" s="38" t="str">
        <f>IF(AND($K471="Y",$G471&lt;&gt;"UNYIL",$F471&lt;DATABASE!$O$8),"2x D11",IF(AND($K471="Y",$G471&lt;&gt;"UNYIL",$F471&gt;=DATABASE!$O$8),"3x D11",""))</f>
        <v/>
      </c>
      <c r="F471" s="9" t="str">
        <f>IF('DATA ACCURATE'!N474&lt;&gt;"",'DATA ACCURATE'!N474,"")</f>
        <v/>
      </c>
      <c r="G471" t="str">
        <f>IF(F471="","",IF(F471&lt;=DATABASE!$I$8,"UNYIL",IF(F471&lt;=DATABASE!$J$8,"KECIL",IF(F471&lt;DATABASE!$K$8,"TANGGUNG",IF(F471&gt;=DATABASE!$K$8,"BESAR","")))))</f>
        <v/>
      </c>
      <c r="H471" s="16" t="str">
        <f>IF('DATA ACCURATE'!J474&lt;&gt;"",'DATA ACCURATE'!J474,"")</f>
        <v/>
      </c>
      <c r="I471" s="35" t="str">
        <f>IF(B471&lt;&gt;"",IFERROR(VLOOKUP(B471,'DATA TIMBANGAN'!G:M,7,FALSE),VLOOKUP(B471,'DATA TIMBANGAN'!G:M,7)),"")</f>
        <v/>
      </c>
      <c r="J471" s="25" t="str">
        <f>IF(H471&lt;&gt;"",IFERROR(INDEX(DATABASE!$Z$19:$Z$38,MATCH(DATEVALUE(H471),DATABASE!$AA$19:$AA$38,0)),INDEX(DATABASE!$Z$12:$Z$18,MATCH(WEEKDAY(H471,2),DATABASE!$AA$12:$AA$18,0))),"")</f>
        <v/>
      </c>
      <c r="K471" s="25" t="str">
        <f>IF('DATA ACCURATE'!V474&lt;&gt;"",'DATA ACCURATE'!V474,"")</f>
        <v/>
      </c>
      <c r="L471" s="80" t="str">
        <f>IF($H471="","",IF(OR($J471="LIBUR",AND($L470="LIBUR",$O470=$O471)),"LIBUR",IF(AND(OR($L470="LUAR JAM KERJA 1",$L470="LUAR JAM KERJA 2"),OR(OR(AND($H470=$H471,AND(OR($I471&gt;DATABASE!$J$3,$I471&lt;DATABASE!$J$6),((DATEVALUE($H471)+$I471)-(DATEVALUE($H470)+$I470))&lt;DATABASE!$J$6)),AND($H470=$H471,$O470=$O471,OR($I471&gt;DATABASE!$J$6,$I471&lt;DATABASE!$J$3))),AND(($H471-$H470)=1,OR($I471&lt;DATABASE!$I$6,((DATEVALUE($H471)+$I471)-(DATEVALUE($H470)+$I470))&lt;DATABASE!$J$6))),$A471=$A470),"LUAR JAM KERJA 2",IF(AND(OR(WEEKDAY($H471,2)=1,WEEKDAY($H471,2)=2,WEEKDAY($H471,2)=3,WEEKDAY($H471,2)=4,WEEKDAY($H471,2)=5),$I471&lt;=DATABASE!$J$3,$I471&gt;=DATABASE!$I$3),"JAM KERJA",IF(AND(WEEKDAY($H471,2)=6,$I471&lt;=DATABASE!$J$4,$I471&gt;=DATABASE!$I$4),"JAM KERJA","LUAR JAM KERJA 1")))))</f>
        <v/>
      </c>
      <c r="M471" s="33" t="str">
        <f>IF('DATA ACCURATE'!T474&lt;&gt;"",IF('DATA ACCURATE'!T474&gt;100,'DATA ACCURATE'!T474/10,'DATA ACCURATE'!T474),"")</f>
        <v/>
      </c>
      <c r="N471" t="str">
        <f>IF(M471="","",IF(M471&lt;=DATABASE!$I$9,"LOKAL",IF(M471&lt;DATABASE!$J$9,"LUAR KOTA 1",IF($M471&gt;=DATABASE!$J$9,"LUAR KOTA 2",""))))</f>
        <v/>
      </c>
      <c r="O471" s="38" t="str">
        <f>IF('DATA ACCURATE'!L474&lt;&gt;"",'DATA ACCURATE'!L474,"")</f>
        <v/>
      </c>
      <c r="Q471" s="38">
        <f t="shared" si="50"/>
        <v>0</v>
      </c>
      <c r="R471" s="38">
        <f t="shared" si="50"/>
        <v>0</v>
      </c>
      <c r="S471" s="38">
        <f t="shared" si="50"/>
        <v>0</v>
      </c>
      <c r="T471" s="38">
        <f t="shared" si="48"/>
        <v>0</v>
      </c>
      <c r="U471" s="38">
        <f t="shared" si="51"/>
        <v>0</v>
      </c>
      <c r="V471" s="38">
        <f t="shared" si="51"/>
        <v>0</v>
      </c>
      <c r="W471" s="38">
        <f t="shared" si="51"/>
        <v>0</v>
      </c>
      <c r="X471" s="38">
        <f t="shared" si="52"/>
        <v>0</v>
      </c>
      <c r="Y471" s="38">
        <f t="shared" si="52"/>
        <v>0</v>
      </c>
      <c r="Z471" s="38">
        <f t="shared" si="52"/>
        <v>0</v>
      </c>
      <c r="AA471" s="38">
        <f t="shared" si="49"/>
        <v>0</v>
      </c>
      <c r="AB471" s="38">
        <f t="shared" si="53"/>
        <v>0</v>
      </c>
      <c r="AC471" s="38">
        <f t="shared" si="54"/>
        <v>0</v>
      </c>
      <c r="AD471" s="38" t="str">
        <f t="shared" si="55"/>
        <v>000000000000</v>
      </c>
    </row>
    <row r="472" spans="1:30">
      <c r="A472" s="9" t="str">
        <f>IF('DATA ACCURATE'!A475&lt;&gt;"",'DATA ACCURATE'!A475,"")</f>
        <v/>
      </c>
      <c r="B472" s="9" t="str">
        <f>IF('DATA ACCURATE'!D475&lt;&gt;"",'DATA ACCURATE'!D475,"")</f>
        <v/>
      </c>
      <c r="C472" s="38" t="str">
        <f>IF($AD472="000000000000","",INDEX(DATABASE!$W$12:$W$71,MATCH($AD472,DATABASE!$V$12:$V$71,0)))</f>
        <v/>
      </c>
      <c r="D472" s="34" t="str">
        <f>IF(C472="","",IF(E472="",INDEX(DATABASE!$AF$13:$AF$62,MATCH($C472,DATABASE!$AC$13:$AC$62,0)),IF(E472="2x D11",INDEX(DATABASE!$AF$13:$AF$62,MATCH($C472,DATABASE!$AC$13:$AC$62,0))+2*DATABASE!$AF$62,IF(E472="3x D11",INDEX(DATABASE!$AF$13:$AF$62,MATCH($C472,DATABASE!$AC$13:$AC$62,0))+3*DATABASE!$AF$62,""))))</f>
        <v/>
      </c>
      <c r="E472" s="38" t="str">
        <f>IF(AND($K472="Y",$G472&lt;&gt;"UNYIL",$F472&lt;DATABASE!$O$8),"2x D11",IF(AND($K472="Y",$G472&lt;&gt;"UNYIL",$F472&gt;=DATABASE!$O$8),"3x D11",""))</f>
        <v/>
      </c>
      <c r="F472" s="9" t="str">
        <f>IF('DATA ACCURATE'!N475&lt;&gt;"",'DATA ACCURATE'!N475,"")</f>
        <v/>
      </c>
      <c r="G472" t="str">
        <f>IF(F472="","",IF(F472&lt;=DATABASE!$I$8,"UNYIL",IF(F472&lt;=DATABASE!$J$8,"KECIL",IF(F472&lt;DATABASE!$K$8,"TANGGUNG",IF(F472&gt;=DATABASE!$K$8,"BESAR","")))))</f>
        <v/>
      </c>
      <c r="H472" s="16" t="str">
        <f>IF('DATA ACCURATE'!J475&lt;&gt;"",'DATA ACCURATE'!J475,"")</f>
        <v/>
      </c>
      <c r="I472" s="35" t="str">
        <f>IF(B472&lt;&gt;"",IFERROR(VLOOKUP(B472,'DATA TIMBANGAN'!G:M,7,FALSE),VLOOKUP(B472,'DATA TIMBANGAN'!G:M,7)),"")</f>
        <v/>
      </c>
      <c r="J472" s="25" t="str">
        <f>IF(H472&lt;&gt;"",IFERROR(INDEX(DATABASE!$Z$19:$Z$38,MATCH(DATEVALUE(H472),DATABASE!$AA$19:$AA$38,0)),INDEX(DATABASE!$Z$12:$Z$18,MATCH(WEEKDAY(H472,2),DATABASE!$AA$12:$AA$18,0))),"")</f>
        <v/>
      </c>
      <c r="K472" s="25" t="str">
        <f>IF('DATA ACCURATE'!V475&lt;&gt;"",'DATA ACCURATE'!V475,"")</f>
        <v/>
      </c>
      <c r="L472" s="80" t="str">
        <f>IF($H472="","",IF(OR($J472="LIBUR",AND($L471="LIBUR",$O471=$O472)),"LIBUR",IF(AND(OR($L471="LUAR JAM KERJA 1",$L471="LUAR JAM KERJA 2"),OR(OR(AND($H471=$H472,AND(OR($I472&gt;DATABASE!$J$3,$I472&lt;DATABASE!$J$6),((DATEVALUE($H472)+$I472)-(DATEVALUE($H471)+$I471))&lt;DATABASE!$J$6)),AND($H471=$H472,$O471=$O472,OR($I472&gt;DATABASE!$J$6,$I472&lt;DATABASE!$J$3))),AND(($H472-$H471)=1,OR($I472&lt;DATABASE!$I$6,((DATEVALUE($H472)+$I472)-(DATEVALUE($H471)+$I471))&lt;DATABASE!$J$6))),$A472=$A471),"LUAR JAM KERJA 2",IF(AND(OR(WEEKDAY($H472,2)=1,WEEKDAY($H472,2)=2,WEEKDAY($H472,2)=3,WEEKDAY($H472,2)=4,WEEKDAY($H472,2)=5),$I472&lt;=DATABASE!$J$3,$I472&gt;=DATABASE!$I$3),"JAM KERJA",IF(AND(WEEKDAY($H472,2)=6,$I472&lt;=DATABASE!$J$4,$I472&gt;=DATABASE!$I$4),"JAM KERJA","LUAR JAM KERJA 1")))))</f>
        <v/>
      </c>
      <c r="M472" s="33" t="str">
        <f>IF('DATA ACCURATE'!T475&lt;&gt;"",IF('DATA ACCURATE'!T475&gt;100,'DATA ACCURATE'!T475/10,'DATA ACCURATE'!T475),"")</f>
        <v/>
      </c>
      <c r="N472" t="str">
        <f>IF(M472="","",IF(M472&lt;=DATABASE!$I$9,"LOKAL",IF(M472&lt;DATABASE!$J$9,"LUAR KOTA 1",IF($M472&gt;=DATABASE!$J$9,"LUAR KOTA 2",""))))</f>
        <v/>
      </c>
      <c r="O472" s="38" t="str">
        <f>IF('DATA ACCURATE'!L475&lt;&gt;"",'DATA ACCURATE'!L475,"")</f>
        <v/>
      </c>
      <c r="Q472" s="38">
        <f t="shared" si="50"/>
        <v>0</v>
      </c>
      <c r="R472" s="38">
        <f t="shared" si="50"/>
        <v>0</v>
      </c>
      <c r="S472" s="38">
        <f t="shared" si="50"/>
        <v>0</v>
      </c>
      <c r="T472" s="38">
        <f t="shared" si="48"/>
        <v>0</v>
      </c>
      <c r="U472" s="38">
        <f t="shared" si="51"/>
        <v>0</v>
      </c>
      <c r="V472" s="38">
        <f t="shared" si="51"/>
        <v>0</v>
      </c>
      <c r="W472" s="38">
        <f t="shared" si="51"/>
        <v>0</v>
      </c>
      <c r="X472" s="38">
        <f t="shared" si="52"/>
        <v>0</v>
      </c>
      <c r="Y472" s="38">
        <f t="shared" si="52"/>
        <v>0</v>
      </c>
      <c r="Z472" s="38">
        <f t="shared" si="52"/>
        <v>0</v>
      </c>
      <c r="AA472" s="38">
        <f t="shared" si="49"/>
        <v>0</v>
      </c>
      <c r="AB472" s="38">
        <f t="shared" si="53"/>
        <v>0</v>
      </c>
      <c r="AC472" s="38">
        <f t="shared" si="54"/>
        <v>0</v>
      </c>
      <c r="AD472" s="38" t="str">
        <f t="shared" si="55"/>
        <v>000000000000</v>
      </c>
    </row>
    <row r="473" spans="1:30">
      <c r="A473" s="9" t="str">
        <f>IF('DATA ACCURATE'!A476&lt;&gt;"",'DATA ACCURATE'!A476,"")</f>
        <v/>
      </c>
      <c r="B473" s="9" t="str">
        <f>IF('DATA ACCURATE'!D476&lt;&gt;"",'DATA ACCURATE'!D476,"")</f>
        <v/>
      </c>
      <c r="C473" s="38" t="str">
        <f>IF($AD473="000000000000","",INDEX(DATABASE!$W$12:$W$71,MATCH($AD473,DATABASE!$V$12:$V$71,0)))</f>
        <v/>
      </c>
      <c r="D473" s="34" t="str">
        <f>IF(C473="","",IF(E473="",INDEX(DATABASE!$AF$13:$AF$62,MATCH($C473,DATABASE!$AC$13:$AC$62,0)),IF(E473="2x D11",INDEX(DATABASE!$AF$13:$AF$62,MATCH($C473,DATABASE!$AC$13:$AC$62,0))+2*DATABASE!$AF$62,IF(E473="3x D11",INDEX(DATABASE!$AF$13:$AF$62,MATCH($C473,DATABASE!$AC$13:$AC$62,0))+3*DATABASE!$AF$62,""))))</f>
        <v/>
      </c>
      <c r="E473" s="38" t="str">
        <f>IF(AND($K473="Y",$G473&lt;&gt;"UNYIL",$F473&lt;DATABASE!$O$8),"2x D11",IF(AND($K473="Y",$G473&lt;&gt;"UNYIL",$F473&gt;=DATABASE!$O$8),"3x D11",""))</f>
        <v/>
      </c>
      <c r="F473" s="9" t="str">
        <f>IF('DATA ACCURATE'!N476&lt;&gt;"",'DATA ACCURATE'!N476,"")</f>
        <v/>
      </c>
      <c r="G473" t="str">
        <f>IF(F473="","",IF(F473&lt;=DATABASE!$I$8,"UNYIL",IF(F473&lt;=DATABASE!$J$8,"KECIL",IF(F473&lt;DATABASE!$K$8,"TANGGUNG",IF(F473&gt;=DATABASE!$K$8,"BESAR","")))))</f>
        <v/>
      </c>
      <c r="H473" s="16" t="str">
        <f>IF('DATA ACCURATE'!J476&lt;&gt;"",'DATA ACCURATE'!J476,"")</f>
        <v/>
      </c>
      <c r="I473" s="35" t="str">
        <f>IF(B473&lt;&gt;"",IFERROR(VLOOKUP(B473,'DATA TIMBANGAN'!G:M,7,FALSE),VLOOKUP(B473,'DATA TIMBANGAN'!G:M,7)),"")</f>
        <v/>
      </c>
      <c r="J473" s="25" t="str">
        <f>IF(H473&lt;&gt;"",IFERROR(INDEX(DATABASE!$Z$19:$Z$38,MATCH(DATEVALUE(H473),DATABASE!$AA$19:$AA$38,0)),INDEX(DATABASE!$Z$12:$Z$18,MATCH(WEEKDAY(H473,2),DATABASE!$AA$12:$AA$18,0))),"")</f>
        <v/>
      </c>
      <c r="K473" s="25" t="str">
        <f>IF('DATA ACCURATE'!V476&lt;&gt;"",'DATA ACCURATE'!V476,"")</f>
        <v/>
      </c>
      <c r="L473" s="80" t="str">
        <f>IF($H473="","",IF(OR($J473="LIBUR",AND($L472="LIBUR",$O472=$O473)),"LIBUR",IF(AND(OR($L472="LUAR JAM KERJA 1",$L472="LUAR JAM KERJA 2"),OR(OR(AND($H472=$H473,AND(OR($I473&gt;DATABASE!$J$3,$I473&lt;DATABASE!$J$6),((DATEVALUE($H473)+$I473)-(DATEVALUE($H472)+$I472))&lt;DATABASE!$J$6)),AND($H472=$H473,$O472=$O473,OR($I473&gt;DATABASE!$J$6,$I473&lt;DATABASE!$J$3))),AND(($H473-$H472)=1,OR($I473&lt;DATABASE!$I$6,((DATEVALUE($H473)+$I473)-(DATEVALUE($H472)+$I472))&lt;DATABASE!$J$6))),$A473=$A472),"LUAR JAM KERJA 2",IF(AND(OR(WEEKDAY($H473,2)=1,WEEKDAY($H473,2)=2,WEEKDAY($H473,2)=3,WEEKDAY($H473,2)=4,WEEKDAY($H473,2)=5),$I473&lt;=DATABASE!$J$3,$I473&gt;=DATABASE!$I$3),"JAM KERJA",IF(AND(WEEKDAY($H473,2)=6,$I473&lt;=DATABASE!$J$4,$I473&gt;=DATABASE!$I$4),"JAM KERJA","LUAR JAM KERJA 1")))))</f>
        <v/>
      </c>
      <c r="M473" s="33" t="str">
        <f>IF('DATA ACCURATE'!T476&lt;&gt;"",IF('DATA ACCURATE'!T476&gt;100,'DATA ACCURATE'!T476/10,'DATA ACCURATE'!T476),"")</f>
        <v/>
      </c>
      <c r="N473" t="str">
        <f>IF(M473="","",IF(M473&lt;=DATABASE!$I$9,"LOKAL",IF(M473&lt;DATABASE!$J$9,"LUAR KOTA 1",IF($M473&gt;=DATABASE!$J$9,"LUAR KOTA 2",""))))</f>
        <v/>
      </c>
      <c r="O473" s="38" t="str">
        <f>IF('DATA ACCURATE'!L476&lt;&gt;"",'DATA ACCURATE'!L476,"")</f>
        <v/>
      </c>
      <c r="Q473" s="38">
        <f t="shared" si="50"/>
        <v>0</v>
      </c>
      <c r="R473" s="38">
        <f t="shared" si="50"/>
        <v>0</v>
      </c>
      <c r="S473" s="38">
        <f t="shared" si="50"/>
        <v>0</v>
      </c>
      <c r="T473" s="38">
        <f t="shared" si="48"/>
        <v>0</v>
      </c>
      <c r="U473" s="38">
        <f t="shared" si="51"/>
        <v>0</v>
      </c>
      <c r="V473" s="38">
        <f t="shared" si="51"/>
        <v>0</v>
      </c>
      <c r="W473" s="38">
        <f t="shared" si="51"/>
        <v>0</v>
      </c>
      <c r="X473" s="38">
        <f t="shared" si="52"/>
        <v>0</v>
      </c>
      <c r="Y473" s="38">
        <f t="shared" si="52"/>
        <v>0</v>
      </c>
      <c r="Z473" s="38">
        <f t="shared" si="52"/>
        <v>0</v>
      </c>
      <c r="AA473" s="38">
        <f t="shared" si="49"/>
        <v>0</v>
      </c>
      <c r="AB473" s="38">
        <f t="shared" si="53"/>
        <v>0</v>
      </c>
      <c r="AC473" s="38">
        <f t="shared" si="54"/>
        <v>0</v>
      </c>
      <c r="AD473" s="38" t="str">
        <f t="shared" si="55"/>
        <v>000000000000</v>
      </c>
    </row>
    <row r="474" spans="1:30">
      <c r="A474" s="9" t="str">
        <f>IF('DATA ACCURATE'!A477&lt;&gt;"",'DATA ACCURATE'!A477,"")</f>
        <v/>
      </c>
      <c r="B474" s="9" t="str">
        <f>IF('DATA ACCURATE'!D477&lt;&gt;"",'DATA ACCURATE'!D477,"")</f>
        <v/>
      </c>
      <c r="C474" s="38" t="str">
        <f>IF($AD474="000000000000","",INDEX(DATABASE!$W$12:$W$71,MATCH($AD474,DATABASE!$V$12:$V$71,0)))</f>
        <v/>
      </c>
      <c r="D474" s="34" t="str">
        <f>IF(C474="","",IF(E474="",INDEX(DATABASE!$AF$13:$AF$62,MATCH($C474,DATABASE!$AC$13:$AC$62,0)),IF(E474="2x D11",INDEX(DATABASE!$AF$13:$AF$62,MATCH($C474,DATABASE!$AC$13:$AC$62,0))+2*DATABASE!$AF$62,IF(E474="3x D11",INDEX(DATABASE!$AF$13:$AF$62,MATCH($C474,DATABASE!$AC$13:$AC$62,0))+3*DATABASE!$AF$62,""))))</f>
        <v/>
      </c>
      <c r="E474" s="38" t="str">
        <f>IF(AND($K474="Y",$G474&lt;&gt;"UNYIL",$F474&lt;DATABASE!$O$8),"2x D11",IF(AND($K474="Y",$G474&lt;&gt;"UNYIL",$F474&gt;=DATABASE!$O$8),"3x D11",""))</f>
        <v/>
      </c>
      <c r="F474" s="9" t="str">
        <f>IF('DATA ACCURATE'!N477&lt;&gt;"",'DATA ACCURATE'!N477,"")</f>
        <v/>
      </c>
      <c r="G474" t="str">
        <f>IF(F474="","",IF(F474&lt;=DATABASE!$I$8,"UNYIL",IF(F474&lt;=DATABASE!$J$8,"KECIL",IF(F474&lt;DATABASE!$K$8,"TANGGUNG",IF(F474&gt;=DATABASE!$K$8,"BESAR","")))))</f>
        <v/>
      </c>
      <c r="H474" s="16" t="str">
        <f>IF('DATA ACCURATE'!J477&lt;&gt;"",'DATA ACCURATE'!J477,"")</f>
        <v/>
      </c>
      <c r="I474" s="35" t="str">
        <f>IF(B474&lt;&gt;"",IFERROR(VLOOKUP(B474,'DATA TIMBANGAN'!G:M,7,FALSE),VLOOKUP(B474,'DATA TIMBANGAN'!G:M,7)),"")</f>
        <v/>
      </c>
      <c r="J474" s="25" t="str">
        <f>IF(H474&lt;&gt;"",IFERROR(INDEX(DATABASE!$Z$19:$Z$38,MATCH(DATEVALUE(H474),DATABASE!$AA$19:$AA$38,0)),INDEX(DATABASE!$Z$12:$Z$18,MATCH(WEEKDAY(H474,2),DATABASE!$AA$12:$AA$18,0))),"")</f>
        <v/>
      </c>
      <c r="K474" s="25" t="str">
        <f>IF('DATA ACCURATE'!V477&lt;&gt;"",'DATA ACCURATE'!V477,"")</f>
        <v/>
      </c>
      <c r="L474" s="80" t="str">
        <f>IF($H474="","",IF(OR($J474="LIBUR",AND($L473="LIBUR",$O473=$O474)),"LIBUR",IF(AND(OR($L473="LUAR JAM KERJA 1",$L473="LUAR JAM KERJA 2"),OR(OR(AND($H473=$H474,AND(OR($I474&gt;DATABASE!$J$3,$I474&lt;DATABASE!$J$6),((DATEVALUE($H474)+$I474)-(DATEVALUE($H473)+$I473))&lt;DATABASE!$J$6)),AND($H473=$H474,$O473=$O474,OR($I474&gt;DATABASE!$J$6,$I474&lt;DATABASE!$J$3))),AND(($H474-$H473)=1,OR($I474&lt;DATABASE!$I$6,((DATEVALUE($H474)+$I474)-(DATEVALUE($H473)+$I473))&lt;DATABASE!$J$6))),$A474=$A473),"LUAR JAM KERJA 2",IF(AND(OR(WEEKDAY($H474,2)=1,WEEKDAY($H474,2)=2,WEEKDAY($H474,2)=3,WEEKDAY($H474,2)=4,WEEKDAY($H474,2)=5),$I474&lt;=DATABASE!$J$3,$I474&gt;=DATABASE!$I$3),"JAM KERJA",IF(AND(WEEKDAY($H474,2)=6,$I474&lt;=DATABASE!$J$4,$I474&gt;=DATABASE!$I$4),"JAM KERJA","LUAR JAM KERJA 1")))))</f>
        <v/>
      </c>
      <c r="M474" s="33" t="str">
        <f>IF('DATA ACCURATE'!T477&lt;&gt;"",IF('DATA ACCURATE'!T477&gt;100,'DATA ACCURATE'!T477/10,'DATA ACCURATE'!T477),"")</f>
        <v/>
      </c>
      <c r="N474" t="str">
        <f>IF(M474="","",IF(M474&lt;=DATABASE!$I$9,"LOKAL",IF(M474&lt;DATABASE!$J$9,"LUAR KOTA 1",IF($M474&gt;=DATABASE!$J$9,"LUAR KOTA 2",""))))</f>
        <v/>
      </c>
      <c r="O474" s="38" t="str">
        <f>IF('DATA ACCURATE'!L477&lt;&gt;"",'DATA ACCURATE'!L477,"")</f>
        <v/>
      </c>
      <c r="Q474" s="38">
        <f t="shared" si="50"/>
        <v>0</v>
      </c>
      <c r="R474" s="38">
        <f t="shared" si="50"/>
        <v>0</v>
      </c>
      <c r="S474" s="38">
        <f t="shared" si="50"/>
        <v>0</v>
      </c>
      <c r="T474" s="38">
        <f t="shared" si="48"/>
        <v>0</v>
      </c>
      <c r="U474" s="38">
        <f t="shared" si="51"/>
        <v>0</v>
      </c>
      <c r="V474" s="38">
        <f t="shared" si="51"/>
        <v>0</v>
      </c>
      <c r="W474" s="38">
        <f t="shared" si="51"/>
        <v>0</v>
      </c>
      <c r="X474" s="38">
        <f t="shared" si="52"/>
        <v>0</v>
      </c>
      <c r="Y474" s="38">
        <f t="shared" si="52"/>
        <v>0</v>
      </c>
      <c r="Z474" s="38">
        <f t="shared" si="52"/>
        <v>0</v>
      </c>
      <c r="AA474" s="38">
        <f t="shared" si="49"/>
        <v>0</v>
      </c>
      <c r="AB474" s="38">
        <f t="shared" si="53"/>
        <v>0</v>
      </c>
      <c r="AC474" s="38">
        <f t="shared" si="54"/>
        <v>0</v>
      </c>
      <c r="AD474" s="38" t="str">
        <f t="shared" si="55"/>
        <v>000000000000</v>
      </c>
    </row>
    <row r="475" spans="1:30">
      <c r="A475" s="9" t="str">
        <f>IF('DATA ACCURATE'!A478&lt;&gt;"",'DATA ACCURATE'!A478,"")</f>
        <v/>
      </c>
      <c r="B475" s="9" t="str">
        <f>IF('DATA ACCURATE'!D478&lt;&gt;"",'DATA ACCURATE'!D478,"")</f>
        <v/>
      </c>
      <c r="C475" s="38" t="str">
        <f>IF($AD475="000000000000","",INDEX(DATABASE!$W$12:$W$71,MATCH($AD475,DATABASE!$V$12:$V$71,0)))</f>
        <v/>
      </c>
      <c r="D475" s="34" t="str">
        <f>IF(C475="","",IF(E475="",INDEX(DATABASE!$AF$13:$AF$62,MATCH($C475,DATABASE!$AC$13:$AC$62,0)),IF(E475="2x D11",INDEX(DATABASE!$AF$13:$AF$62,MATCH($C475,DATABASE!$AC$13:$AC$62,0))+2*DATABASE!$AF$62,IF(E475="3x D11",INDEX(DATABASE!$AF$13:$AF$62,MATCH($C475,DATABASE!$AC$13:$AC$62,0))+3*DATABASE!$AF$62,""))))</f>
        <v/>
      </c>
      <c r="E475" s="38" t="str">
        <f>IF(AND($K475="Y",$G475&lt;&gt;"UNYIL",$F475&lt;DATABASE!$O$8),"2x D11",IF(AND($K475="Y",$G475&lt;&gt;"UNYIL",$F475&gt;=DATABASE!$O$8),"3x D11",""))</f>
        <v/>
      </c>
      <c r="F475" s="9" t="str">
        <f>IF('DATA ACCURATE'!N478&lt;&gt;"",'DATA ACCURATE'!N478,"")</f>
        <v/>
      </c>
      <c r="G475" t="str">
        <f>IF(F475="","",IF(F475&lt;=DATABASE!$I$8,"UNYIL",IF(F475&lt;=DATABASE!$J$8,"KECIL",IF(F475&lt;DATABASE!$K$8,"TANGGUNG",IF(F475&gt;=DATABASE!$K$8,"BESAR","")))))</f>
        <v/>
      </c>
      <c r="H475" s="16" t="str">
        <f>IF('DATA ACCURATE'!J478&lt;&gt;"",'DATA ACCURATE'!J478,"")</f>
        <v/>
      </c>
      <c r="I475" s="35" t="str">
        <f>IF(B475&lt;&gt;"",IFERROR(VLOOKUP(B475,'DATA TIMBANGAN'!G:M,7,FALSE),VLOOKUP(B475,'DATA TIMBANGAN'!G:M,7)),"")</f>
        <v/>
      </c>
      <c r="J475" s="25" t="str">
        <f>IF(H475&lt;&gt;"",IFERROR(INDEX(DATABASE!$Z$19:$Z$38,MATCH(DATEVALUE(H475),DATABASE!$AA$19:$AA$38,0)),INDEX(DATABASE!$Z$12:$Z$18,MATCH(WEEKDAY(H475,2),DATABASE!$AA$12:$AA$18,0))),"")</f>
        <v/>
      </c>
      <c r="K475" s="25" t="str">
        <f>IF('DATA ACCURATE'!V478&lt;&gt;"",'DATA ACCURATE'!V478,"")</f>
        <v/>
      </c>
      <c r="L475" s="80" t="str">
        <f>IF($H475="","",IF(OR($J475="LIBUR",AND($L474="LIBUR",$O474=$O475)),"LIBUR",IF(AND(OR($L474="LUAR JAM KERJA 1",$L474="LUAR JAM KERJA 2"),OR(OR(AND($H474=$H475,AND(OR($I475&gt;DATABASE!$J$3,$I475&lt;DATABASE!$J$6),((DATEVALUE($H475)+$I475)-(DATEVALUE($H474)+$I474))&lt;DATABASE!$J$6)),AND($H474=$H475,$O474=$O475,OR($I475&gt;DATABASE!$J$6,$I475&lt;DATABASE!$J$3))),AND(($H475-$H474)=1,OR($I475&lt;DATABASE!$I$6,((DATEVALUE($H475)+$I475)-(DATEVALUE($H474)+$I474))&lt;DATABASE!$J$6))),$A475=$A474),"LUAR JAM KERJA 2",IF(AND(OR(WEEKDAY($H475,2)=1,WEEKDAY($H475,2)=2,WEEKDAY($H475,2)=3,WEEKDAY($H475,2)=4,WEEKDAY($H475,2)=5),$I475&lt;=DATABASE!$J$3,$I475&gt;=DATABASE!$I$3),"JAM KERJA",IF(AND(WEEKDAY($H475,2)=6,$I475&lt;=DATABASE!$J$4,$I475&gt;=DATABASE!$I$4),"JAM KERJA","LUAR JAM KERJA 1")))))</f>
        <v/>
      </c>
      <c r="M475" s="33" t="str">
        <f>IF('DATA ACCURATE'!T478&lt;&gt;"",IF('DATA ACCURATE'!T478&gt;100,'DATA ACCURATE'!T478/10,'DATA ACCURATE'!T478),"")</f>
        <v/>
      </c>
      <c r="N475" t="str">
        <f>IF(M475="","",IF(M475&lt;=DATABASE!$I$9,"LOKAL",IF(M475&lt;DATABASE!$J$9,"LUAR KOTA 1",IF($M475&gt;=DATABASE!$J$9,"LUAR KOTA 2",""))))</f>
        <v/>
      </c>
      <c r="O475" s="38" t="str">
        <f>IF('DATA ACCURATE'!L478&lt;&gt;"",'DATA ACCURATE'!L478,"")</f>
        <v/>
      </c>
      <c r="Q475" s="38">
        <f t="shared" si="50"/>
        <v>0</v>
      </c>
      <c r="R475" s="38">
        <f t="shared" si="50"/>
        <v>0</v>
      </c>
      <c r="S475" s="38">
        <f t="shared" si="50"/>
        <v>0</v>
      </c>
      <c r="T475" s="38">
        <f t="shared" si="48"/>
        <v>0</v>
      </c>
      <c r="U475" s="38">
        <f t="shared" si="51"/>
        <v>0</v>
      </c>
      <c r="V475" s="38">
        <f t="shared" si="51"/>
        <v>0</v>
      </c>
      <c r="W475" s="38">
        <f t="shared" si="51"/>
        <v>0</v>
      </c>
      <c r="X475" s="38">
        <f t="shared" si="52"/>
        <v>0</v>
      </c>
      <c r="Y475" s="38">
        <f t="shared" si="52"/>
        <v>0</v>
      </c>
      <c r="Z475" s="38">
        <f t="shared" si="52"/>
        <v>0</v>
      </c>
      <c r="AA475" s="38">
        <f t="shared" si="49"/>
        <v>0</v>
      </c>
      <c r="AB475" s="38">
        <f t="shared" si="53"/>
        <v>0</v>
      </c>
      <c r="AC475" s="38">
        <f t="shared" si="54"/>
        <v>0</v>
      </c>
      <c r="AD475" s="38" t="str">
        <f t="shared" si="55"/>
        <v>000000000000</v>
      </c>
    </row>
    <row r="476" spans="1:30">
      <c r="A476" s="9" t="str">
        <f>IF('DATA ACCURATE'!A479&lt;&gt;"",'DATA ACCURATE'!A479,"")</f>
        <v/>
      </c>
      <c r="B476" s="9" t="str">
        <f>IF('DATA ACCURATE'!D479&lt;&gt;"",'DATA ACCURATE'!D479,"")</f>
        <v/>
      </c>
      <c r="C476" s="38" t="str">
        <f>IF($AD476="000000000000","",INDEX(DATABASE!$W$12:$W$71,MATCH($AD476,DATABASE!$V$12:$V$71,0)))</f>
        <v/>
      </c>
      <c r="D476" s="34" t="str">
        <f>IF(C476="","",IF(E476="",INDEX(DATABASE!$AF$13:$AF$62,MATCH($C476,DATABASE!$AC$13:$AC$62,0)),IF(E476="2x D11",INDEX(DATABASE!$AF$13:$AF$62,MATCH($C476,DATABASE!$AC$13:$AC$62,0))+2*DATABASE!$AF$62,IF(E476="3x D11",INDEX(DATABASE!$AF$13:$AF$62,MATCH($C476,DATABASE!$AC$13:$AC$62,0))+3*DATABASE!$AF$62,""))))</f>
        <v/>
      </c>
      <c r="E476" s="38" t="str">
        <f>IF(AND($K476="Y",$G476&lt;&gt;"UNYIL",$F476&lt;DATABASE!$O$8),"2x D11",IF(AND($K476="Y",$G476&lt;&gt;"UNYIL",$F476&gt;=DATABASE!$O$8),"3x D11",""))</f>
        <v/>
      </c>
      <c r="F476" s="9" t="str">
        <f>IF('DATA ACCURATE'!N479&lt;&gt;"",'DATA ACCURATE'!N479,"")</f>
        <v/>
      </c>
      <c r="G476" t="str">
        <f>IF(F476="","",IF(F476&lt;=DATABASE!$I$8,"UNYIL",IF(F476&lt;=DATABASE!$J$8,"KECIL",IF(F476&lt;DATABASE!$K$8,"TANGGUNG",IF(F476&gt;=DATABASE!$K$8,"BESAR","")))))</f>
        <v/>
      </c>
      <c r="H476" s="16" t="str">
        <f>IF('DATA ACCURATE'!J479&lt;&gt;"",'DATA ACCURATE'!J479,"")</f>
        <v/>
      </c>
      <c r="I476" s="35" t="str">
        <f>IF(B476&lt;&gt;"",IFERROR(VLOOKUP(B476,'DATA TIMBANGAN'!G:M,7,FALSE),VLOOKUP(B476,'DATA TIMBANGAN'!G:M,7)),"")</f>
        <v/>
      </c>
      <c r="J476" s="25" t="str">
        <f>IF(H476&lt;&gt;"",IFERROR(INDEX(DATABASE!$Z$19:$Z$38,MATCH(DATEVALUE(H476),DATABASE!$AA$19:$AA$38,0)),INDEX(DATABASE!$Z$12:$Z$18,MATCH(WEEKDAY(H476,2),DATABASE!$AA$12:$AA$18,0))),"")</f>
        <v/>
      </c>
      <c r="K476" s="25" t="str">
        <f>IF('DATA ACCURATE'!V479&lt;&gt;"",'DATA ACCURATE'!V479,"")</f>
        <v/>
      </c>
      <c r="L476" s="80" t="str">
        <f>IF($H476="","",IF(OR($J476="LIBUR",AND($L475="LIBUR",$O475=$O476)),"LIBUR",IF(AND(OR($L475="LUAR JAM KERJA 1",$L475="LUAR JAM KERJA 2"),OR(OR(AND($H475=$H476,AND(OR($I476&gt;DATABASE!$J$3,$I476&lt;DATABASE!$J$6),((DATEVALUE($H476)+$I476)-(DATEVALUE($H475)+$I475))&lt;DATABASE!$J$6)),AND($H475=$H476,$O475=$O476,OR($I476&gt;DATABASE!$J$6,$I476&lt;DATABASE!$J$3))),AND(($H476-$H475)=1,OR($I476&lt;DATABASE!$I$6,((DATEVALUE($H476)+$I476)-(DATEVALUE($H475)+$I475))&lt;DATABASE!$J$6))),$A476=$A475),"LUAR JAM KERJA 2",IF(AND(OR(WEEKDAY($H476,2)=1,WEEKDAY($H476,2)=2,WEEKDAY($H476,2)=3,WEEKDAY($H476,2)=4,WEEKDAY($H476,2)=5),$I476&lt;=DATABASE!$J$3,$I476&gt;=DATABASE!$I$3),"JAM KERJA",IF(AND(WEEKDAY($H476,2)=6,$I476&lt;=DATABASE!$J$4,$I476&gt;=DATABASE!$I$4),"JAM KERJA","LUAR JAM KERJA 1")))))</f>
        <v/>
      </c>
      <c r="M476" s="33" t="str">
        <f>IF('DATA ACCURATE'!T479&lt;&gt;"",IF('DATA ACCURATE'!T479&gt;100,'DATA ACCURATE'!T479/10,'DATA ACCURATE'!T479),"")</f>
        <v/>
      </c>
      <c r="N476" t="str">
        <f>IF(M476="","",IF(M476&lt;=DATABASE!$I$9,"LOKAL",IF(M476&lt;DATABASE!$J$9,"LUAR KOTA 1",IF($M476&gt;=DATABASE!$J$9,"LUAR KOTA 2",""))))</f>
        <v/>
      </c>
      <c r="O476" s="38" t="str">
        <f>IF('DATA ACCURATE'!L479&lt;&gt;"",'DATA ACCURATE'!L479,"")</f>
        <v/>
      </c>
      <c r="Q476" s="38">
        <f t="shared" si="50"/>
        <v>0</v>
      </c>
      <c r="R476" s="38">
        <f t="shared" si="50"/>
        <v>0</v>
      </c>
      <c r="S476" s="38">
        <f t="shared" si="50"/>
        <v>0</v>
      </c>
      <c r="T476" s="38">
        <f t="shared" si="48"/>
        <v>0</v>
      </c>
      <c r="U476" s="38">
        <f t="shared" si="51"/>
        <v>0</v>
      </c>
      <c r="V476" s="38">
        <f t="shared" si="51"/>
        <v>0</v>
      </c>
      <c r="W476" s="38">
        <f t="shared" si="51"/>
        <v>0</v>
      </c>
      <c r="X476" s="38">
        <f t="shared" si="52"/>
        <v>0</v>
      </c>
      <c r="Y476" s="38">
        <f t="shared" si="52"/>
        <v>0</v>
      </c>
      <c r="Z476" s="38">
        <f t="shared" si="52"/>
        <v>0</v>
      </c>
      <c r="AA476" s="38">
        <f t="shared" si="49"/>
        <v>0</v>
      </c>
      <c r="AB476" s="38">
        <f t="shared" si="53"/>
        <v>0</v>
      </c>
      <c r="AC476" s="38">
        <f t="shared" si="54"/>
        <v>0</v>
      </c>
      <c r="AD476" s="38" t="str">
        <f t="shared" si="55"/>
        <v>000000000000</v>
      </c>
    </row>
    <row r="477" spans="1:30">
      <c r="A477" s="9" t="str">
        <f>IF('DATA ACCURATE'!A480&lt;&gt;"",'DATA ACCURATE'!A480,"")</f>
        <v/>
      </c>
      <c r="B477" s="9" t="str">
        <f>IF('DATA ACCURATE'!D480&lt;&gt;"",'DATA ACCURATE'!D480,"")</f>
        <v/>
      </c>
      <c r="C477" s="38" t="str">
        <f>IF($AD477="000000000000","",INDEX(DATABASE!$W$12:$W$71,MATCH($AD477,DATABASE!$V$12:$V$71,0)))</f>
        <v/>
      </c>
      <c r="D477" s="34" t="str">
        <f>IF(C477="","",IF(E477="",INDEX(DATABASE!$AF$13:$AF$62,MATCH($C477,DATABASE!$AC$13:$AC$62,0)),IF(E477="2x D11",INDEX(DATABASE!$AF$13:$AF$62,MATCH($C477,DATABASE!$AC$13:$AC$62,0))+2*DATABASE!$AF$62,IF(E477="3x D11",INDEX(DATABASE!$AF$13:$AF$62,MATCH($C477,DATABASE!$AC$13:$AC$62,0))+3*DATABASE!$AF$62,""))))</f>
        <v/>
      </c>
      <c r="E477" s="38" t="str">
        <f>IF(AND($K477="Y",$G477&lt;&gt;"UNYIL",$F477&lt;DATABASE!$O$8),"2x D11",IF(AND($K477="Y",$G477&lt;&gt;"UNYIL",$F477&gt;=DATABASE!$O$8),"3x D11",""))</f>
        <v/>
      </c>
      <c r="F477" s="9" t="str">
        <f>IF('DATA ACCURATE'!N480&lt;&gt;"",'DATA ACCURATE'!N480,"")</f>
        <v/>
      </c>
      <c r="G477" t="str">
        <f>IF(F477="","",IF(F477&lt;=DATABASE!$I$8,"UNYIL",IF(F477&lt;=DATABASE!$J$8,"KECIL",IF(F477&lt;DATABASE!$K$8,"TANGGUNG",IF(F477&gt;=DATABASE!$K$8,"BESAR","")))))</f>
        <v/>
      </c>
      <c r="H477" s="16" t="str">
        <f>IF('DATA ACCURATE'!J480&lt;&gt;"",'DATA ACCURATE'!J480,"")</f>
        <v/>
      </c>
      <c r="I477" s="35" t="str">
        <f>IF(B477&lt;&gt;"",IFERROR(VLOOKUP(B477,'DATA TIMBANGAN'!G:M,7,FALSE),VLOOKUP(B477,'DATA TIMBANGAN'!G:M,7)),"")</f>
        <v/>
      </c>
      <c r="J477" s="25" t="str">
        <f>IF(H477&lt;&gt;"",IFERROR(INDEX(DATABASE!$Z$19:$Z$38,MATCH(DATEVALUE(H477),DATABASE!$AA$19:$AA$38,0)),INDEX(DATABASE!$Z$12:$Z$18,MATCH(WEEKDAY(H477,2),DATABASE!$AA$12:$AA$18,0))),"")</f>
        <v/>
      </c>
      <c r="K477" s="25" t="str">
        <f>IF('DATA ACCURATE'!V480&lt;&gt;"",'DATA ACCURATE'!V480,"")</f>
        <v/>
      </c>
      <c r="L477" s="80" t="str">
        <f>IF($H477="","",IF(OR($J477="LIBUR",AND($L476="LIBUR",$O476=$O477)),"LIBUR",IF(AND(OR($L476="LUAR JAM KERJA 1",$L476="LUAR JAM KERJA 2"),OR(OR(AND($H476=$H477,AND(OR($I477&gt;DATABASE!$J$3,$I477&lt;DATABASE!$J$6),((DATEVALUE($H477)+$I477)-(DATEVALUE($H476)+$I476))&lt;DATABASE!$J$6)),AND($H476=$H477,$O476=$O477,OR($I477&gt;DATABASE!$J$6,$I477&lt;DATABASE!$J$3))),AND(($H477-$H476)=1,OR($I477&lt;DATABASE!$I$6,((DATEVALUE($H477)+$I477)-(DATEVALUE($H476)+$I476))&lt;DATABASE!$J$6))),$A477=$A476),"LUAR JAM KERJA 2",IF(AND(OR(WEEKDAY($H477,2)=1,WEEKDAY($H477,2)=2,WEEKDAY($H477,2)=3,WEEKDAY($H477,2)=4,WEEKDAY($H477,2)=5),$I477&lt;=DATABASE!$J$3,$I477&gt;=DATABASE!$I$3),"JAM KERJA",IF(AND(WEEKDAY($H477,2)=6,$I477&lt;=DATABASE!$J$4,$I477&gt;=DATABASE!$I$4),"JAM KERJA","LUAR JAM KERJA 1")))))</f>
        <v/>
      </c>
      <c r="M477" s="33" t="str">
        <f>IF('DATA ACCURATE'!T480&lt;&gt;"",IF('DATA ACCURATE'!T480&gt;100,'DATA ACCURATE'!T480/10,'DATA ACCURATE'!T480),"")</f>
        <v/>
      </c>
      <c r="N477" t="str">
        <f>IF(M477="","",IF(M477&lt;=DATABASE!$I$9,"LOKAL",IF(M477&lt;DATABASE!$J$9,"LUAR KOTA 1",IF($M477&gt;=DATABASE!$J$9,"LUAR KOTA 2",""))))</f>
        <v/>
      </c>
      <c r="O477" s="38" t="str">
        <f>IF('DATA ACCURATE'!L480&lt;&gt;"",'DATA ACCURATE'!L480,"")</f>
        <v/>
      </c>
      <c r="Q477" s="38">
        <f t="shared" si="50"/>
        <v>0</v>
      </c>
      <c r="R477" s="38">
        <f t="shared" si="50"/>
        <v>0</v>
      </c>
      <c r="S477" s="38">
        <f t="shared" si="50"/>
        <v>0</v>
      </c>
      <c r="T477" s="38">
        <f t="shared" si="48"/>
        <v>0</v>
      </c>
      <c r="U477" s="38">
        <f t="shared" si="51"/>
        <v>0</v>
      </c>
      <c r="V477" s="38">
        <f t="shared" si="51"/>
        <v>0</v>
      </c>
      <c r="W477" s="38">
        <f t="shared" si="51"/>
        <v>0</v>
      </c>
      <c r="X477" s="38">
        <f t="shared" si="52"/>
        <v>0</v>
      </c>
      <c r="Y477" s="38">
        <f t="shared" si="52"/>
        <v>0</v>
      </c>
      <c r="Z477" s="38">
        <f t="shared" si="52"/>
        <v>0</v>
      </c>
      <c r="AA477" s="38">
        <f t="shared" si="49"/>
        <v>0</v>
      </c>
      <c r="AB477" s="38">
        <f t="shared" si="53"/>
        <v>0</v>
      </c>
      <c r="AC477" s="38">
        <f t="shared" si="54"/>
        <v>0</v>
      </c>
      <c r="AD477" s="38" t="str">
        <f t="shared" si="55"/>
        <v>000000000000</v>
      </c>
    </row>
    <row r="478" spans="1:30">
      <c r="A478" s="9" t="str">
        <f>IF('DATA ACCURATE'!A481&lt;&gt;"",'DATA ACCURATE'!A481,"")</f>
        <v/>
      </c>
      <c r="B478" s="9" t="str">
        <f>IF('DATA ACCURATE'!D481&lt;&gt;"",'DATA ACCURATE'!D481,"")</f>
        <v/>
      </c>
      <c r="C478" s="38" t="str">
        <f>IF($AD478="000000000000","",INDEX(DATABASE!$W$12:$W$71,MATCH($AD478,DATABASE!$V$12:$V$71,0)))</f>
        <v/>
      </c>
      <c r="D478" s="34" t="str">
        <f>IF(C478="","",IF(E478="",INDEX(DATABASE!$AF$13:$AF$62,MATCH($C478,DATABASE!$AC$13:$AC$62,0)),IF(E478="2x D11",INDEX(DATABASE!$AF$13:$AF$62,MATCH($C478,DATABASE!$AC$13:$AC$62,0))+2*DATABASE!$AF$62,IF(E478="3x D11",INDEX(DATABASE!$AF$13:$AF$62,MATCH($C478,DATABASE!$AC$13:$AC$62,0))+3*DATABASE!$AF$62,""))))</f>
        <v/>
      </c>
      <c r="E478" s="38" t="str">
        <f>IF(AND($K478="Y",$G478&lt;&gt;"UNYIL",$F478&lt;DATABASE!$O$8),"2x D11",IF(AND($K478="Y",$G478&lt;&gt;"UNYIL",$F478&gt;=DATABASE!$O$8),"3x D11",""))</f>
        <v/>
      </c>
      <c r="F478" s="9" t="str">
        <f>IF('DATA ACCURATE'!N481&lt;&gt;"",'DATA ACCURATE'!N481,"")</f>
        <v/>
      </c>
      <c r="G478" t="str">
        <f>IF(F478="","",IF(F478&lt;=DATABASE!$I$8,"UNYIL",IF(F478&lt;=DATABASE!$J$8,"KECIL",IF(F478&lt;DATABASE!$K$8,"TANGGUNG",IF(F478&gt;=DATABASE!$K$8,"BESAR","")))))</f>
        <v/>
      </c>
      <c r="H478" s="16" t="str">
        <f>IF('DATA ACCURATE'!J481&lt;&gt;"",'DATA ACCURATE'!J481,"")</f>
        <v/>
      </c>
      <c r="I478" s="35" t="str">
        <f>IF(B478&lt;&gt;"",IFERROR(VLOOKUP(B478,'DATA TIMBANGAN'!G:M,7,FALSE),VLOOKUP(B478,'DATA TIMBANGAN'!G:M,7)),"")</f>
        <v/>
      </c>
      <c r="J478" s="25" t="str">
        <f>IF(H478&lt;&gt;"",IFERROR(INDEX(DATABASE!$Z$19:$Z$38,MATCH(DATEVALUE(H478),DATABASE!$AA$19:$AA$38,0)),INDEX(DATABASE!$Z$12:$Z$18,MATCH(WEEKDAY(H478,2),DATABASE!$AA$12:$AA$18,0))),"")</f>
        <v/>
      </c>
      <c r="K478" s="25" t="str">
        <f>IF('DATA ACCURATE'!V481&lt;&gt;"",'DATA ACCURATE'!V481,"")</f>
        <v/>
      </c>
      <c r="L478" s="80" t="str">
        <f>IF($H478="","",IF(OR($J478="LIBUR",AND($L477="LIBUR",$O477=$O478)),"LIBUR",IF(AND(OR($L477="LUAR JAM KERJA 1",$L477="LUAR JAM KERJA 2"),OR(OR(AND($H477=$H478,AND(OR($I478&gt;DATABASE!$J$3,$I478&lt;DATABASE!$J$6),((DATEVALUE($H478)+$I478)-(DATEVALUE($H477)+$I477))&lt;DATABASE!$J$6)),AND($H477=$H478,$O477=$O478,OR($I478&gt;DATABASE!$J$6,$I478&lt;DATABASE!$J$3))),AND(($H478-$H477)=1,OR($I478&lt;DATABASE!$I$6,((DATEVALUE($H478)+$I478)-(DATEVALUE($H477)+$I477))&lt;DATABASE!$J$6))),$A478=$A477),"LUAR JAM KERJA 2",IF(AND(OR(WEEKDAY($H478,2)=1,WEEKDAY($H478,2)=2,WEEKDAY($H478,2)=3,WEEKDAY($H478,2)=4,WEEKDAY($H478,2)=5),$I478&lt;=DATABASE!$J$3,$I478&gt;=DATABASE!$I$3),"JAM KERJA",IF(AND(WEEKDAY($H478,2)=6,$I478&lt;=DATABASE!$J$4,$I478&gt;=DATABASE!$I$4),"JAM KERJA","LUAR JAM KERJA 1")))))</f>
        <v/>
      </c>
      <c r="M478" s="33" t="str">
        <f>IF('DATA ACCURATE'!T481&lt;&gt;"",IF('DATA ACCURATE'!T481&gt;100,'DATA ACCURATE'!T481/10,'DATA ACCURATE'!T481),"")</f>
        <v/>
      </c>
      <c r="N478" t="str">
        <f>IF(M478="","",IF(M478&lt;=DATABASE!$I$9,"LOKAL",IF(M478&lt;DATABASE!$J$9,"LUAR KOTA 1",IF($M478&gt;=DATABASE!$J$9,"LUAR KOTA 2",""))))</f>
        <v/>
      </c>
      <c r="O478" s="38" t="str">
        <f>IF('DATA ACCURATE'!L481&lt;&gt;"",'DATA ACCURATE'!L481,"")</f>
        <v/>
      </c>
      <c r="Q478" s="38">
        <f t="shared" si="50"/>
        <v>0</v>
      </c>
      <c r="R478" s="38">
        <f t="shared" si="50"/>
        <v>0</v>
      </c>
      <c r="S478" s="38">
        <f t="shared" si="50"/>
        <v>0</v>
      </c>
      <c r="T478" s="38">
        <f t="shared" si="48"/>
        <v>0</v>
      </c>
      <c r="U478" s="38">
        <f t="shared" si="51"/>
        <v>0</v>
      </c>
      <c r="V478" s="38">
        <f t="shared" si="51"/>
        <v>0</v>
      </c>
      <c r="W478" s="38">
        <f t="shared" si="51"/>
        <v>0</v>
      </c>
      <c r="X478" s="38">
        <f t="shared" si="52"/>
        <v>0</v>
      </c>
      <c r="Y478" s="38">
        <f t="shared" si="52"/>
        <v>0</v>
      </c>
      <c r="Z478" s="38">
        <f t="shared" si="52"/>
        <v>0</v>
      </c>
      <c r="AA478" s="38">
        <f t="shared" si="49"/>
        <v>0</v>
      </c>
      <c r="AB478" s="38">
        <f t="shared" si="53"/>
        <v>0</v>
      </c>
      <c r="AC478" s="38">
        <f t="shared" si="54"/>
        <v>0</v>
      </c>
      <c r="AD478" s="38" t="str">
        <f t="shared" si="55"/>
        <v>000000000000</v>
      </c>
    </row>
    <row r="479" spans="1:30">
      <c r="A479" s="9" t="str">
        <f>IF('DATA ACCURATE'!A482&lt;&gt;"",'DATA ACCURATE'!A482,"")</f>
        <v/>
      </c>
      <c r="B479" s="9" t="str">
        <f>IF('DATA ACCURATE'!D482&lt;&gt;"",'DATA ACCURATE'!D482,"")</f>
        <v/>
      </c>
      <c r="C479" s="38" t="str">
        <f>IF($AD479="000000000000","",INDEX(DATABASE!$W$12:$W$71,MATCH($AD479,DATABASE!$V$12:$V$71,0)))</f>
        <v/>
      </c>
      <c r="D479" s="34" t="str">
        <f>IF(C479="","",IF(E479="",INDEX(DATABASE!$AF$13:$AF$62,MATCH($C479,DATABASE!$AC$13:$AC$62,0)),IF(E479="2x D11",INDEX(DATABASE!$AF$13:$AF$62,MATCH($C479,DATABASE!$AC$13:$AC$62,0))+2*DATABASE!$AF$62,IF(E479="3x D11",INDEX(DATABASE!$AF$13:$AF$62,MATCH($C479,DATABASE!$AC$13:$AC$62,0))+3*DATABASE!$AF$62,""))))</f>
        <v/>
      </c>
      <c r="E479" s="38" t="str">
        <f>IF(AND($K479="Y",$G479&lt;&gt;"UNYIL",$F479&lt;DATABASE!$O$8),"2x D11",IF(AND($K479="Y",$G479&lt;&gt;"UNYIL",$F479&gt;=DATABASE!$O$8),"3x D11",""))</f>
        <v/>
      </c>
      <c r="F479" s="9" t="str">
        <f>IF('DATA ACCURATE'!N482&lt;&gt;"",'DATA ACCURATE'!N482,"")</f>
        <v/>
      </c>
      <c r="G479" t="str">
        <f>IF(F479="","",IF(F479&lt;=DATABASE!$I$8,"UNYIL",IF(F479&lt;=DATABASE!$J$8,"KECIL",IF(F479&lt;DATABASE!$K$8,"TANGGUNG",IF(F479&gt;=DATABASE!$K$8,"BESAR","")))))</f>
        <v/>
      </c>
      <c r="H479" s="16" t="str">
        <f>IF('DATA ACCURATE'!J482&lt;&gt;"",'DATA ACCURATE'!J482,"")</f>
        <v/>
      </c>
      <c r="I479" s="35" t="str">
        <f>IF(B479&lt;&gt;"",IFERROR(VLOOKUP(B479,'DATA TIMBANGAN'!G:M,7,FALSE),VLOOKUP(B479,'DATA TIMBANGAN'!G:M,7)),"")</f>
        <v/>
      </c>
      <c r="J479" s="25" t="str">
        <f>IF(H479&lt;&gt;"",IFERROR(INDEX(DATABASE!$Z$19:$Z$38,MATCH(DATEVALUE(H479),DATABASE!$AA$19:$AA$38,0)),INDEX(DATABASE!$Z$12:$Z$18,MATCH(WEEKDAY(H479,2),DATABASE!$AA$12:$AA$18,0))),"")</f>
        <v/>
      </c>
      <c r="K479" s="25" t="str">
        <f>IF('DATA ACCURATE'!V482&lt;&gt;"",'DATA ACCURATE'!V482,"")</f>
        <v/>
      </c>
      <c r="L479" s="80" t="str">
        <f>IF($H479="","",IF(OR($J479="LIBUR",AND($L478="LIBUR",$O478=$O479)),"LIBUR",IF(AND(OR($L478="LUAR JAM KERJA 1",$L478="LUAR JAM KERJA 2"),OR(OR(AND($H478=$H479,AND(OR($I479&gt;DATABASE!$J$3,$I479&lt;DATABASE!$J$6),((DATEVALUE($H479)+$I479)-(DATEVALUE($H478)+$I478))&lt;DATABASE!$J$6)),AND($H478=$H479,$O478=$O479,OR($I479&gt;DATABASE!$J$6,$I479&lt;DATABASE!$J$3))),AND(($H479-$H478)=1,OR($I479&lt;DATABASE!$I$6,((DATEVALUE($H479)+$I479)-(DATEVALUE($H478)+$I478))&lt;DATABASE!$J$6))),$A479=$A478),"LUAR JAM KERJA 2",IF(AND(OR(WEEKDAY($H479,2)=1,WEEKDAY($H479,2)=2,WEEKDAY($H479,2)=3,WEEKDAY($H479,2)=4,WEEKDAY($H479,2)=5),$I479&lt;=DATABASE!$J$3,$I479&gt;=DATABASE!$I$3),"JAM KERJA",IF(AND(WEEKDAY($H479,2)=6,$I479&lt;=DATABASE!$J$4,$I479&gt;=DATABASE!$I$4),"JAM KERJA","LUAR JAM KERJA 1")))))</f>
        <v/>
      </c>
      <c r="M479" s="33" t="str">
        <f>IF('DATA ACCURATE'!T482&lt;&gt;"",IF('DATA ACCURATE'!T482&gt;100,'DATA ACCURATE'!T482/10,'DATA ACCURATE'!T482),"")</f>
        <v/>
      </c>
      <c r="N479" t="str">
        <f>IF(M479="","",IF(M479&lt;=DATABASE!$I$9,"LOKAL",IF(M479&lt;DATABASE!$J$9,"LUAR KOTA 1",IF($M479&gt;=DATABASE!$J$9,"LUAR KOTA 2",""))))</f>
        <v/>
      </c>
      <c r="O479" s="38" t="str">
        <f>IF('DATA ACCURATE'!L482&lt;&gt;"",'DATA ACCURATE'!L482,"")</f>
        <v/>
      </c>
      <c r="Q479" s="38">
        <f t="shared" si="50"/>
        <v>0</v>
      </c>
      <c r="R479" s="38">
        <f t="shared" si="50"/>
        <v>0</v>
      </c>
      <c r="S479" s="38">
        <f t="shared" si="50"/>
        <v>0</v>
      </c>
      <c r="T479" s="38">
        <f t="shared" si="48"/>
        <v>0</v>
      </c>
      <c r="U479" s="38">
        <f t="shared" si="51"/>
        <v>0</v>
      </c>
      <c r="V479" s="38">
        <f t="shared" si="51"/>
        <v>0</v>
      </c>
      <c r="W479" s="38">
        <f t="shared" si="51"/>
        <v>0</v>
      </c>
      <c r="X479" s="38">
        <f t="shared" si="52"/>
        <v>0</v>
      </c>
      <c r="Y479" s="38">
        <f t="shared" si="52"/>
        <v>0</v>
      </c>
      <c r="Z479" s="38">
        <f t="shared" si="52"/>
        <v>0</v>
      </c>
      <c r="AA479" s="38">
        <f t="shared" si="49"/>
        <v>0</v>
      </c>
      <c r="AB479" s="38">
        <f t="shared" si="53"/>
        <v>0</v>
      </c>
      <c r="AC479" s="38">
        <f t="shared" si="54"/>
        <v>0</v>
      </c>
      <c r="AD479" s="38" t="str">
        <f t="shared" si="55"/>
        <v>000000000000</v>
      </c>
    </row>
    <row r="480" spans="1:30">
      <c r="A480" s="9" t="str">
        <f>IF('DATA ACCURATE'!A483&lt;&gt;"",'DATA ACCURATE'!A483,"")</f>
        <v/>
      </c>
      <c r="B480" s="9" t="str">
        <f>IF('DATA ACCURATE'!D483&lt;&gt;"",'DATA ACCURATE'!D483,"")</f>
        <v/>
      </c>
      <c r="C480" s="38" t="str">
        <f>IF($AD480="000000000000","",INDEX(DATABASE!$W$12:$W$71,MATCH($AD480,DATABASE!$V$12:$V$71,0)))</f>
        <v/>
      </c>
      <c r="D480" s="34" t="str">
        <f>IF(C480="","",IF(E480="",INDEX(DATABASE!$AF$13:$AF$62,MATCH($C480,DATABASE!$AC$13:$AC$62,0)),IF(E480="2x D11",INDEX(DATABASE!$AF$13:$AF$62,MATCH($C480,DATABASE!$AC$13:$AC$62,0))+2*DATABASE!$AF$62,IF(E480="3x D11",INDEX(DATABASE!$AF$13:$AF$62,MATCH($C480,DATABASE!$AC$13:$AC$62,0))+3*DATABASE!$AF$62,""))))</f>
        <v/>
      </c>
      <c r="E480" s="38" t="str">
        <f>IF(AND($K480="Y",$G480&lt;&gt;"UNYIL",$F480&lt;DATABASE!$O$8),"2x D11",IF(AND($K480="Y",$G480&lt;&gt;"UNYIL",$F480&gt;=DATABASE!$O$8),"3x D11",""))</f>
        <v/>
      </c>
      <c r="F480" s="9" t="str">
        <f>IF('DATA ACCURATE'!N483&lt;&gt;"",'DATA ACCURATE'!N483,"")</f>
        <v/>
      </c>
      <c r="G480" t="str">
        <f>IF(F480="","",IF(F480&lt;=DATABASE!$I$8,"UNYIL",IF(F480&lt;=DATABASE!$J$8,"KECIL",IF(F480&lt;DATABASE!$K$8,"TANGGUNG",IF(F480&gt;=DATABASE!$K$8,"BESAR","")))))</f>
        <v/>
      </c>
      <c r="H480" s="16" t="str">
        <f>IF('DATA ACCURATE'!J483&lt;&gt;"",'DATA ACCURATE'!J483,"")</f>
        <v/>
      </c>
      <c r="I480" s="35" t="str">
        <f>IF(B480&lt;&gt;"",IFERROR(VLOOKUP(B480,'DATA TIMBANGAN'!G:M,7,FALSE),VLOOKUP(B480,'DATA TIMBANGAN'!G:M,7)),"")</f>
        <v/>
      </c>
      <c r="J480" s="25" t="str">
        <f>IF(H480&lt;&gt;"",IFERROR(INDEX(DATABASE!$Z$19:$Z$38,MATCH(DATEVALUE(H480),DATABASE!$AA$19:$AA$38,0)),INDEX(DATABASE!$Z$12:$Z$18,MATCH(WEEKDAY(H480,2),DATABASE!$AA$12:$AA$18,0))),"")</f>
        <v/>
      </c>
      <c r="K480" s="25" t="str">
        <f>IF('DATA ACCURATE'!V483&lt;&gt;"",'DATA ACCURATE'!V483,"")</f>
        <v/>
      </c>
      <c r="L480" s="80" t="str">
        <f>IF($H480="","",IF(OR($J480="LIBUR",AND($L479="LIBUR",$O479=$O480)),"LIBUR",IF(AND(OR($L479="LUAR JAM KERJA 1",$L479="LUAR JAM KERJA 2"),OR(OR(AND($H479=$H480,AND(OR($I480&gt;DATABASE!$J$3,$I480&lt;DATABASE!$J$6),((DATEVALUE($H480)+$I480)-(DATEVALUE($H479)+$I479))&lt;DATABASE!$J$6)),AND($H479=$H480,$O479=$O480,OR($I480&gt;DATABASE!$J$6,$I480&lt;DATABASE!$J$3))),AND(($H480-$H479)=1,OR($I480&lt;DATABASE!$I$6,((DATEVALUE($H480)+$I480)-(DATEVALUE($H479)+$I479))&lt;DATABASE!$J$6))),$A480=$A479),"LUAR JAM KERJA 2",IF(AND(OR(WEEKDAY($H480,2)=1,WEEKDAY($H480,2)=2,WEEKDAY($H480,2)=3,WEEKDAY($H480,2)=4,WEEKDAY($H480,2)=5),$I480&lt;=DATABASE!$J$3,$I480&gt;=DATABASE!$I$3),"JAM KERJA",IF(AND(WEEKDAY($H480,2)=6,$I480&lt;=DATABASE!$J$4,$I480&gt;=DATABASE!$I$4),"JAM KERJA","LUAR JAM KERJA 1")))))</f>
        <v/>
      </c>
      <c r="M480" s="33" t="str">
        <f>IF('DATA ACCURATE'!T483&lt;&gt;"",IF('DATA ACCURATE'!T483&gt;100,'DATA ACCURATE'!T483/10,'DATA ACCURATE'!T483),"")</f>
        <v/>
      </c>
      <c r="N480" t="str">
        <f>IF(M480="","",IF(M480&lt;=DATABASE!$I$9,"LOKAL",IF(M480&lt;DATABASE!$J$9,"LUAR KOTA 1",IF($M480&gt;=DATABASE!$J$9,"LUAR KOTA 2",""))))</f>
        <v/>
      </c>
      <c r="O480" s="38" t="str">
        <f>IF('DATA ACCURATE'!L483&lt;&gt;"",'DATA ACCURATE'!L483,"")</f>
        <v/>
      </c>
      <c r="Q480" s="38">
        <f t="shared" si="50"/>
        <v>0</v>
      </c>
      <c r="R480" s="38">
        <f t="shared" si="50"/>
        <v>0</v>
      </c>
      <c r="S480" s="38">
        <f t="shared" si="50"/>
        <v>0</v>
      </c>
      <c r="T480" s="38">
        <f t="shared" si="48"/>
        <v>0</v>
      </c>
      <c r="U480" s="38">
        <f t="shared" si="51"/>
        <v>0</v>
      </c>
      <c r="V480" s="38">
        <f t="shared" si="51"/>
        <v>0</v>
      </c>
      <c r="W480" s="38">
        <f t="shared" si="51"/>
        <v>0</v>
      </c>
      <c r="X480" s="38">
        <f t="shared" si="52"/>
        <v>0</v>
      </c>
      <c r="Y480" s="38">
        <f t="shared" si="52"/>
        <v>0</v>
      </c>
      <c r="Z480" s="38">
        <f t="shared" si="52"/>
        <v>0</v>
      </c>
      <c r="AA480" s="38">
        <f t="shared" si="49"/>
        <v>0</v>
      </c>
      <c r="AB480" s="38">
        <f t="shared" si="53"/>
        <v>0</v>
      </c>
      <c r="AC480" s="38">
        <f t="shared" si="54"/>
        <v>0</v>
      </c>
      <c r="AD480" s="38" t="str">
        <f t="shared" si="55"/>
        <v>000000000000</v>
      </c>
    </row>
    <row r="481" spans="1:30">
      <c r="A481" s="9" t="str">
        <f>IF('DATA ACCURATE'!A484&lt;&gt;"",'DATA ACCURATE'!A484,"")</f>
        <v/>
      </c>
      <c r="B481" s="9" t="str">
        <f>IF('DATA ACCURATE'!D484&lt;&gt;"",'DATA ACCURATE'!D484,"")</f>
        <v/>
      </c>
      <c r="C481" s="38" t="str">
        <f>IF($AD481="000000000000","",INDEX(DATABASE!$W$12:$W$71,MATCH($AD481,DATABASE!$V$12:$V$71,0)))</f>
        <v/>
      </c>
      <c r="D481" s="34" t="str">
        <f>IF(C481="","",IF(E481="",INDEX(DATABASE!$AF$13:$AF$62,MATCH($C481,DATABASE!$AC$13:$AC$62,0)),IF(E481="2x D11",INDEX(DATABASE!$AF$13:$AF$62,MATCH($C481,DATABASE!$AC$13:$AC$62,0))+2*DATABASE!$AF$62,IF(E481="3x D11",INDEX(DATABASE!$AF$13:$AF$62,MATCH($C481,DATABASE!$AC$13:$AC$62,0))+3*DATABASE!$AF$62,""))))</f>
        <v/>
      </c>
      <c r="E481" s="38" t="str">
        <f>IF(AND($K481="Y",$G481&lt;&gt;"UNYIL",$F481&lt;DATABASE!$O$8),"2x D11",IF(AND($K481="Y",$G481&lt;&gt;"UNYIL",$F481&gt;=DATABASE!$O$8),"3x D11",""))</f>
        <v/>
      </c>
      <c r="F481" s="9" t="str">
        <f>IF('DATA ACCURATE'!N484&lt;&gt;"",'DATA ACCURATE'!N484,"")</f>
        <v/>
      </c>
      <c r="G481" t="str">
        <f>IF(F481="","",IF(F481&lt;=DATABASE!$I$8,"UNYIL",IF(F481&lt;=DATABASE!$J$8,"KECIL",IF(F481&lt;DATABASE!$K$8,"TANGGUNG",IF(F481&gt;=DATABASE!$K$8,"BESAR","")))))</f>
        <v/>
      </c>
      <c r="H481" s="16" t="str">
        <f>IF('DATA ACCURATE'!J484&lt;&gt;"",'DATA ACCURATE'!J484,"")</f>
        <v/>
      </c>
      <c r="I481" s="35" t="str">
        <f>IF(B481&lt;&gt;"",IFERROR(VLOOKUP(B481,'DATA TIMBANGAN'!G:M,7,FALSE),VLOOKUP(B481,'DATA TIMBANGAN'!G:M,7)),"")</f>
        <v/>
      </c>
      <c r="J481" s="25" t="str">
        <f>IF(H481&lt;&gt;"",IFERROR(INDEX(DATABASE!$Z$19:$Z$38,MATCH(DATEVALUE(H481),DATABASE!$AA$19:$AA$38,0)),INDEX(DATABASE!$Z$12:$Z$18,MATCH(WEEKDAY(H481,2),DATABASE!$AA$12:$AA$18,0))),"")</f>
        <v/>
      </c>
      <c r="K481" s="25" t="str">
        <f>IF('DATA ACCURATE'!V484&lt;&gt;"",'DATA ACCURATE'!V484,"")</f>
        <v/>
      </c>
      <c r="L481" s="80" t="str">
        <f>IF($H481="","",IF(OR($J481="LIBUR",AND($L480="LIBUR",$O480=$O481)),"LIBUR",IF(AND(OR($L480="LUAR JAM KERJA 1",$L480="LUAR JAM KERJA 2"),OR(OR(AND($H480=$H481,AND(OR($I481&gt;DATABASE!$J$3,$I481&lt;DATABASE!$J$6),((DATEVALUE($H481)+$I481)-(DATEVALUE($H480)+$I480))&lt;DATABASE!$J$6)),AND($H480=$H481,$O480=$O481,OR($I481&gt;DATABASE!$J$6,$I481&lt;DATABASE!$J$3))),AND(($H481-$H480)=1,OR($I481&lt;DATABASE!$I$6,((DATEVALUE($H481)+$I481)-(DATEVALUE($H480)+$I480))&lt;DATABASE!$J$6))),$A481=$A480),"LUAR JAM KERJA 2",IF(AND(OR(WEEKDAY($H481,2)=1,WEEKDAY($H481,2)=2,WEEKDAY($H481,2)=3,WEEKDAY($H481,2)=4,WEEKDAY($H481,2)=5),$I481&lt;=DATABASE!$J$3,$I481&gt;=DATABASE!$I$3),"JAM KERJA",IF(AND(WEEKDAY($H481,2)=6,$I481&lt;=DATABASE!$J$4,$I481&gt;=DATABASE!$I$4),"JAM KERJA","LUAR JAM KERJA 1")))))</f>
        <v/>
      </c>
      <c r="M481" s="33" t="str">
        <f>IF('DATA ACCURATE'!T484&lt;&gt;"",IF('DATA ACCURATE'!T484&gt;100,'DATA ACCURATE'!T484/10,'DATA ACCURATE'!T484),"")</f>
        <v/>
      </c>
      <c r="N481" t="str">
        <f>IF(M481="","",IF(M481&lt;=DATABASE!$I$9,"LOKAL",IF(M481&lt;DATABASE!$J$9,"LUAR KOTA 1",IF($M481&gt;=DATABASE!$J$9,"LUAR KOTA 2",""))))</f>
        <v/>
      </c>
      <c r="O481" s="38" t="str">
        <f>IF('DATA ACCURATE'!L484&lt;&gt;"",'DATA ACCURATE'!L484,"")</f>
        <v/>
      </c>
      <c r="Q481" s="38">
        <f t="shared" si="50"/>
        <v>0</v>
      </c>
      <c r="R481" s="38">
        <f t="shared" si="50"/>
        <v>0</v>
      </c>
      <c r="S481" s="38">
        <f t="shared" si="50"/>
        <v>0</v>
      </c>
      <c r="T481" s="38">
        <f t="shared" si="48"/>
        <v>0</v>
      </c>
      <c r="U481" s="38">
        <f t="shared" si="51"/>
        <v>0</v>
      </c>
      <c r="V481" s="38">
        <f t="shared" si="51"/>
        <v>0</v>
      </c>
      <c r="W481" s="38">
        <f t="shared" si="51"/>
        <v>0</v>
      </c>
      <c r="X481" s="38">
        <f t="shared" si="52"/>
        <v>0</v>
      </c>
      <c r="Y481" s="38">
        <f t="shared" si="52"/>
        <v>0</v>
      </c>
      <c r="Z481" s="38">
        <f t="shared" si="52"/>
        <v>0</v>
      </c>
      <c r="AA481" s="38">
        <f t="shared" si="49"/>
        <v>0</v>
      </c>
      <c r="AB481" s="38">
        <f t="shared" si="53"/>
        <v>0</v>
      </c>
      <c r="AC481" s="38">
        <f t="shared" si="54"/>
        <v>0</v>
      </c>
      <c r="AD481" s="38" t="str">
        <f t="shared" si="55"/>
        <v>000000000000</v>
      </c>
    </row>
    <row r="482" spans="1:30">
      <c r="A482" s="9" t="str">
        <f>IF('DATA ACCURATE'!A485&lt;&gt;"",'DATA ACCURATE'!A485,"")</f>
        <v/>
      </c>
      <c r="B482" s="9" t="str">
        <f>IF('DATA ACCURATE'!D485&lt;&gt;"",'DATA ACCURATE'!D485,"")</f>
        <v/>
      </c>
      <c r="C482" s="38" t="str">
        <f>IF($AD482="000000000000","",INDEX(DATABASE!$W$12:$W$71,MATCH($AD482,DATABASE!$V$12:$V$71,0)))</f>
        <v/>
      </c>
      <c r="D482" s="34" t="str">
        <f>IF(C482="","",IF(E482="",INDEX(DATABASE!$AF$13:$AF$62,MATCH($C482,DATABASE!$AC$13:$AC$62,0)),IF(E482="2x D11",INDEX(DATABASE!$AF$13:$AF$62,MATCH($C482,DATABASE!$AC$13:$AC$62,0))+2*DATABASE!$AF$62,IF(E482="3x D11",INDEX(DATABASE!$AF$13:$AF$62,MATCH($C482,DATABASE!$AC$13:$AC$62,0))+3*DATABASE!$AF$62,""))))</f>
        <v/>
      </c>
      <c r="E482" s="38" t="str">
        <f>IF(AND($K482="Y",$G482&lt;&gt;"UNYIL",$F482&lt;DATABASE!$O$8),"2x D11",IF(AND($K482="Y",$G482&lt;&gt;"UNYIL",$F482&gt;=DATABASE!$O$8),"3x D11",""))</f>
        <v/>
      </c>
      <c r="F482" s="9" t="str">
        <f>IF('DATA ACCURATE'!N485&lt;&gt;"",'DATA ACCURATE'!N485,"")</f>
        <v/>
      </c>
      <c r="G482" t="str">
        <f>IF(F482="","",IF(F482&lt;=DATABASE!$I$8,"UNYIL",IF(F482&lt;=DATABASE!$J$8,"KECIL",IF(F482&lt;DATABASE!$K$8,"TANGGUNG",IF(F482&gt;=DATABASE!$K$8,"BESAR","")))))</f>
        <v/>
      </c>
      <c r="H482" s="16" t="str">
        <f>IF('DATA ACCURATE'!J485&lt;&gt;"",'DATA ACCURATE'!J485,"")</f>
        <v/>
      </c>
      <c r="I482" s="35" t="str">
        <f>IF(B482&lt;&gt;"",IFERROR(VLOOKUP(B482,'DATA TIMBANGAN'!G:M,7,FALSE),VLOOKUP(B482,'DATA TIMBANGAN'!G:M,7)),"")</f>
        <v/>
      </c>
      <c r="J482" s="25" t="str">
        <f>IF(H482&lt;&gt;"",IFERROR(INDEX(DATABASE!$Z$19:$Z$38,MATCH(DATEVALUE(H482),DATABASE!$AA$19:$AA$38,0)),INDEX(DATABASE!$Z$12:$Z$18,MATCH(WEEKDAY(H482,2),DATABASE!$AA$12:$AA$18,0))),"")</f>
        <v/>
      </c>
      <c r="K482" s="25" t="str">
        <f>IF('DATA ACCURATE'!V485&lt;&gt;"",'DATA ACCURATE'!V485,"")</f>
        <v/>
      </c>
      <c r="L482" s="80" t="str">
        <f>IF($H482="","",IF(OR($J482="LIBUR",AND($L481="LIBUR",$O481=$O482)),"LIBUR",IF(AND(OR($L481="LUAR JAM KERJA 1",$L481="LUAR JAM KERJA 2"),OR(OR(AND($H481=$H482,AND(OR($I482&gt;DATABASE!$J$3,$I482&lt;DATABASE!$J$6),((DATEVALUE($H482)+$I482)-(DATEVALUE($H481)+$I481))&lt;DATABASE!$J$6)),AND($H481=$H482,$O481=$O482,OR($I482&gt;DATABASE!$J$6,$I482&lt;DATABASE!$J$3))),AND(($H482-$H481)=1,OR($I482&lt;DATABASE!$I$6,((DATEVALUE($H482)+$I482)-(DATEVALUE($H481)+$I481))&lt;DATABASE!$J$6))),$A482=$A481),"LUAR JAM KERJA 2",IF(AND(OR(WEEKDAY($H482,2)=1,WEEKDAY($H482,2)=2,WEEKDAY($H482,2)=3,WEEKDAY($H482,2)=4,WEEKDAY($H482,2)=5),$I482&lt;=DATABASE!$J$3,$I482&gt;=DATABASE!$I$3),"JAM KERJA",IF(AND(WEEKDAY($H482,2)=6,$I482&lt;=DATABASE!$J$4,$I482&gt;=DATABASE!$I$4),"JAM KERJA","LUAR JAM KERJA 1")))))</f>
        <v/>
      </c>
      <c r="M482" s="33" t="str">
        <f>IF('DATA ACCURATE'!T485&lt;&gt;"",IF('DATA ACCURATE'!T485&gt;100,'DATA ACCURATE'!T485/10,'DATA ACCURATE'!T485),"")</f>
        <v/>
      </c>
      <c r="N482" t="str">
        <f>IF(M482="","",IF(M482&lt;=DATABASE!$I$9,"LOKAL",IF(M482&lt;DATABASE!$J$9,"LUAR KOTA 1",IF($M482&gt;=DATABASE!$J$9,"LUAR KOTA 2",""))))</f>
        <v/>
      </c>
      <c r="O482" s="38" t="str">
        <f>IF('DATA ACCURATE'!L485&lt;&gt;"",'DATA ACCURATE'!L485,"")</f>
        <v/>
      </c>
      <c r="Q482" s="38">
        <f t="shared" si="50"/>
        <v>0</v>
      </c>
      <c r="R482" s="38">
        <f t="shared" si="50"/>
        <v>0</v>
      </c>
      <c r="S482" s="38">
        <f t="shared" si="50"/>
        <v>0</v>
      </c>
      <c r="T482" s="38">
        <f t="shared" si="48"/>
        <v>0</v>
      </c>
      <c r="U482" s="38">
        <f t="shared" si="51"/>
        <v>0</v>
      </c>
      <c r="V482" s="38">
        <f t="shared" si="51"/>
        <v>0</v>
      </c>
      <c r="W482" s="38">
        <f t="shared" si="51"/>
        <v>0</v>
      </c>
      <c r="X482" s="38">
        <f t="shared" si="52"/>
        <v>0</v>
      </c>
      <c r="Y482" s="38">
        <f t="shared" si="52"/>
        <v>0</v>
      </c>
      <c r="Z482" s="38">
        <f t="shared" si="52"/>
        <v>0</v>
      </c>
      <c r="AA482" s="38">
        <f t="shared" si="49"/>
        <v>0</v>
      </c>
      <c r="AB482" s="38">
        <f t="shared" si="53"/>
        <v>0</v>
      </c>
      <c r="AC482" s="38">
        <f t="shared" si="54"/>
        <v>0</v>
      </c>
      <c r="AD482" s="38" t="str">
        <f t="shared" si="55"/>
        <v>000000000000</v>
      </c>
    </row>
    <row r="483" spans="1:30">
      <c r="A483" s="9" t="str">
        <f>IF('DATA ACCURATE'!A486&lt;&gt;"",'DATA ACCURATE'!A486,"")</f>
        <v/>
      </c>
      <c r="B483" s="9" t="str">
        <f>IF('DATA ACCURATE'!D486&lt;&gt;"",'DATA ACCURATE'!D486,"")</f>
        <v/>
      </c>
      <c r="C483" s="38" t="str">
        <f>IF($AD483="000000000000","",INDEX(DATABASE!$W$12:$W$71,MATCH($AD483,DATABASE!$V$12:$V$71,0)))</f>
        <v/>
      </c>
      <c r="D483" s="34" t="str">
        <f>IF(C483="","",IF(E483="",INDEX(DATABASE!$AF$13:$AF$62,MATCH($C483,DATABASE!$AC$13:$AC$62,0)),IF(E483="2x D11",INDEX(DATABASE!$AF$13:$AF$62,MATCH($C483,DATABASE!$AC$13:$AC$62,0))+2*DATABASE!$AF$62,IF(E483="3x D11",INDEX(DATABASE!$AF$13:$AF$62,MATCH($C483,DATABASE!$AC$13:$AC$62,0))+3*DATABASE!$AF$62,""))))</f>
        <v/>
      </c>
      <c r="E483" s="38" t="str">
        <f>IF(AND($K483="Y",$G483&lt;&gt;"UNYIL",$F483&lt;DATABASE!$O$8),"2x D11",IF(AND($K483="Y",$G483&lt;&gt;"UNYIL",$F483&gt;=DATABASE!$O$8),"3x D11",""))</f>
        <v/>
      </c>
      <c r="F483" s="9" t="str">
        <f>IF('DATA ACCURATE'!N486&lt;&gt;"",'DATA ACCURATE'!N486,"")</f>
        <v/>
      </c>
      <c r="G483" t="str">
        <f>IF(F483="","",IF(F483&lt;=DATABASE!$I$8,"UNYIL",IF(F483&lt;=DATABASE!$J$8,"KECIL",IF(F483&lt;DATABASE!$K$8,"TANGGUNG",IF(F483&gt;=DATABASE!$K$8,"BESAR","")))))</f>
        <v/>
      </c>
      <c r="H483" s="16" t="str">
        <f>IF('DATA ACCURATE'!J486&lt;&gt;"",'DATA ACCURATE'!J486,"")</f>
        <v/>
      </c>
      <c r="I483" s="35" t="str">
        <f>IF(B483&lt;&gt;"",IFERROR(VLOOKUP(B483,'DATA TIMBANGAN'!G:M,7,FALSE),VLOOKUP(B483,'DATA TIMBANGAN'!G:M,7)),"")</f>
        <v/>
      </c>
      <c r="J483" s="25" t="str">
        <f>IF(H483&lt;&gt;"",IFERROR(INDEX(DATABASE!$Z$19:$Z$38,MATCH(DATEVALUE(H483),DATABASE!$AA$19:$AA$38,0)),INDEX(DATABASE!$Z$12:$Z$18,MATCH(WEEKDAY(H483,2),DATABASE!$AA$12:$AA$18,0))),"")</f>
        <v/>
      </c>
      <c r="K483" s="25" t="str">
        <f>IF('DATA ACCURATE'!V486&lt;&gt;"",'DATA ACCURATE'!V486,"")</f>
        <v/>
      </c>
      <c r="L483" s="80" t="str">
        <f>IF($H483="","",IF(OR($J483="LIBUR",AND($L482="LIBUR",$O482=$O483)),"LIBUR",IF(AND(OR($L482="LUAR JAM KERJA 1",$L482="LUAR JAM KERJA 2"),OR(OR(AND($H482=$H483,AND(OR($I483&gt;DATABASE!$J$3,$I483&lt;DATABASE!$J$6),((DATEVALUE($H483)+$I483)-(DATEVALUE($H482)+$I482))&lt;DATABASE!$J$6)),AND($H482=$H483,$O482=$O483,OR($I483&gt;DATABASE!$J$6,$I483&lt;DATABASE!$J$3))),AND(($H483-$H482)=1,OR($I483&lt;DATABASE!$I$6,((DATEVALUE($H483)+$I483)-(DATEVALUE($H482)+$I482))&lt;DATABASE!$J$6))),$A483=$A482),"LUAR JAM KERJA 2",IF(AND(OR(WEEKDAY($H483,2)=1,WEEKDAY($H483,2)=2,WEEKDAY($H483,2)=3,WEEKDAY($H483,2)=4,WEEKDAY($H483,2)=5),$I483&lt;=DATABASE!$J$3,$I483&gt;=DATABASE!$I$3),"JAM KERJA",IF(AND(WEEKDAY($H483,2)=6,$I483&lt;=DATABASE!$J$4,$I483&gt;=DATABASE!$I$4),"JAM KERJA","LUAR JAM KERJA 1")))))</f>
        <v/>
      </c>
      <c r="M483" s="33" t="str">
        <f>IF('DATA ACCURATE'!T486&lt;&gt;"",IF('DATA ACCURATE'!T486&gt;100,'DATA ACCURATE'!T486/10,'DATA ACCURATE'!T486),"")</f>
        <v/>
      </c>
      <c r="N483" t="str">
        <f>IF(M483="","",IF(M483&lt;=DATABASE!$I$9,"LOKAL",IF(M483&lt;DATABASE!$J$9,"LUAR KOTA 1",IF($M483&gt;=DATABASE!$J$9,"LUAR KOTA 2",""))))</f>
        <v/>
      </c>
      <c r="O483" s="38" t="str">
        <f>IF('DATA ACCURATE'!L486&lt;&gt;"",'DATA ACCURATE'!L486,"")</f>
        <v/>
      </c>
      <c r="Q483" s="38">
        <f t="shared" si="50"/>
        <v>0</v>
      </c>
      <c r="R483" s="38">
        <f t="shared" si="50"/>
        <v>0</v>
      </c>
      <c r="S483" s="38">
        <f t="shared" si="50"/>
        <v>0</v>
      </c>
      <c r="T483" s="38">
        <f t="shared" si="48"/>
        <v>0</v>
      </c>
      <c r="U483" s="38">
        <f t="shared" si="51"/>
        <v>0</v>
      </c>
      <c r="V483" s="38">
        <f t="shared" si="51"/>
        <v>0</v>
      </c>
      <c r="W483" s="38">
        <f t="shared" si="51"/>
        <v>0</v>
      </c>
      <c r="X483" s="38">
        <f t="shared" si="52"/>
        <v>0</v>
      </c>
      <c r="Y483" s="38">
        <f t="shared" si="52"/>
        <v>0</v>
      </c>
      <c r="Z483" s="38">
        <f t="shared" si="52"/>
        <v>0</v>
      </c>
      <c r="AA483" s="38">
        <f t="shared" si="49"/>
        <v>0</v>
      </c>
      <c r="AB483" s="38">
        <f t="shared" si="53"/>
        <v>0</v>
      </c>
      <c r="AC483" s="38">
        <f t="shared" si="54"/>
        <v>0</v>
      </c>
      <c r="AD483" s="38" t="str">
        <f t="shared" si="55"/>
        <v>000000000000</v>
      </c>
    </row>
    <row r="484" spans="1:30">
      <c r="A484" s="9" t="str">
        <f>IF('DATA ACCURATE'!A487&lt;&gt;"",'DATA ACCURATE'!A487,"")</f>
        <v/>
      </c>
      <c r="B484" s="9" t="str">
        <f>IF('DATA ACCURATE'!D487&lt;&gt;"",'DATA ACCURATE'!D487,"")</f>
        <v/>
      </c>
      <c r="C484" s="38" t="str">
        <f>IF($AD484="000000000000","",INDEX(DATABASE!$W$12:$W$71,MATCH($AD484,DATABASE!$V$12:$V$71,0)))</f>
        <v/>
      </c>
      <c r="D484" s="34" t="str">
        <f>IF(C484="","",IF(E484="",INDEX(DATABASE!$AF$13:$AF$62,MATCH($C484,DATABASE!$AC$13:$AC$62,0)),IF(E484="2x D11",INDEX(DATABASE!$AF$13:$AF$62,MATCH($C484,DATABASE!$AC$13:$AC$62,0))+2*DATABASE!$AF$62,IF(E484="3x D11",INDEX(DATABASE!$AF$13:$AF$62,MATCH($C484,DATABASE!$AC$13:$AC$62,0))+3*DATABASE!$AF$62,""))))</f>
        <v/>
      </c>
      <c r="E484" s="38" t="str">
        <f>IF(AND($K484="Y",$G484&lt;&gt;"UNYIL",$F484&lt;DATABASE!$O$8),"2x D11",IF(AND($K484="Y",$G484&lt;&gt;"UNYIL",$F484&gt;=DATABASE!$O$8),"3x D11",""))</f>
        <v/>
      </c>
      <c r="F484" s="9" t="str">
        <f>IF('DATA ACCURATE'!N487&lt;&gt;"",'DATA ACCURATE'!N487,"")</f>
        <v/>
      </c>
      <c r="G484" t="str">
        <f>IF(F484="","",IF(F484&lt;=DATABASE!$I$8,"UNYIL",IF(F484&lt;=DATABASE!$J$8,"KECIL",IF(F484&lt;DATABASE!$K$8,"TANGGUNG",IF(F484&gt;=DATABASE!$K$8,"BESAR","")))))</f>
        <v/>
      </c>
      <c r="H484" s="16" t="str">
        <f>IF('DATA ACCURATE'!J487&lt;&gt;"",'DATA ACCURATE'!J487,"")</f>
        <v/>
      </c>
      <c r="I484" s="35" t="str">
        <f>IF(B484&lt;&gt;"",IFERROR(VLOOKUP(B484,'DATA TIMBANGAN'!G:M,7,FALSE),VLOOKUP(B484,'DATA TIMBANGAN'!G:M,7)),"")</f>
        <v/>
      </c>
      <c r="J484" s="25" t="str">
        <f>IF(H484&lt;&gt;"",IFERROR(INDEX(DATABASE!$Z$19:$Z$38,MATCH(DATEVALUE(H484),DATABASE!$AA$19:$AA$38,0)),INDEX(DATABASE!$Z$12:$Z$18,MATCH(WEEKDAY(H484,2),DATABASE!$AA$12:$AA$18,0))),"")</f>
        <v/>
      </c>
      <c r="K484" s="25" t="str">
        <f>IF('DATA ACCURATE'!V487&lt;&gt;"",'DATA ACCURATE'!V487,"")</f>
        <v/>
      </c>
      <c r="L484" s="80" t="str">
        <f>IF($H484="","",IF(OR($J484="LIBUR",AND($L483="LIBUR",$O483=$O484)),"LIBUR",IF(AND(OR($L483="LUAR JAM KERJA 1",$L483="LUAR JAM KERJA 2"),OR(OR(AND($H483=$H484,AND(OR($I484&gt;DATABASE!$J$3,$I484&lt;DATABASE!$J$6),((DATEVALUE($H484)+$I484)-(DATEVALUE($H483)+$I483))&lt;DATABASE!$J$6)),AND($H483=$H484,$O483=$O484,OR($I484&gt;DATABASE!$J$6,$I484&lt;DATABASE!$J$3))),AND(($H484-$H483)=1,OR($I484&lt;DATABASE!$I$6,((DATEVALUE($H484)+$I484)-(DATEVALUE($H483)+$I483))&lt;DATABASE!$J$6))),$A484=$A483),"LUAR JAM KERJA 2",IF(AND(OR(WEEKDAY($H484,2)=1,WEEKDAY($H484,2)=2,WEEKDAY($H484,2)=3,WEEKDAY($H484,2)=4,WEEKDAY($H484,2)=5),$I484&lt;=DATABASE!$J$3,$I484&gt;=DATABASE!$I$3),"JAM KERJA",IF(AND(WEEKDAY($H484,2)=6,$I484&lt;=DATABASE!$J$4,$I484&gt;=DATABASE!$I$4),"JAM KERJA","LUAR JAM KERJA 1")))))</f>
        <v/>
      </c>
      <c r="M484" s="33" t="str">
        <f>IF('DATA ACCURATE'!T487&lt;&gt;"",IF('DATA ACCURATE'!T487&gt;100,'DATA ACCURATE'!T487/10,'DATA ACCURATE'!T487),"")</f>
        <v/>
      </c>
      <c r="N484" t="str">
        <f>IF(M484="","",IF(M484&lt;=DATABASE!$I$9,"LOKAL",IF(M484&lt;DATABASE!$J$9,"LUAR KOTA 1",IF($M484&gt;=DATABASE!$J$9,"LUAR KOTA 2",""))))</f>
        <v/>
      </c>
      <c r="O484" s="38" t="str">
        <f>IF('DATA ACCURATE'!L487&lt;&gt;"",'DATA ACCURATE'!L487,"")</f>
        <v/>
      </c>
      <c r="Q484" s="38">
        <f t="shared" si="50"/>
        <v>0</v>
      </c>
      <c r="R484" s="38">
        <f t="shared" si="50"/>
        <v>0</v>
      </c>
      <c r="S484" s="38">
        <f t="shared" si="50"/>
        <v>0</v>
      </c>
      <c r="T484" s="38">
        <f t="shared" si="48"/>
        <v>0</v>
      </c>
      <c r="U484" s="38">
        <f t="shared" si="51"/>
        <v>0</v>
      </c>
      <c r="V484" s="38">
        <f t="shared" si="51"/>
        <v>0</v>
      </c>
      <c r="W484" s="38">
        <f t="shared" si="51"/>
        <v>0</v>
      </c>
      <c r="X484" s="38">
        <f t="shared" si="52"/>
        <v>0</v>
      </c>
      <c r="Y484" s="38">
        <f t="shared" si="52"/>
        <v>0</v>
      </c>
      <c r="Z484" s="38">
        <f t="shared" si="52"/>
        <v>0</v>
      </c>
      <c r="AA484" s="38">
        <f t="shared" si="49"/>
        <v>0</v>
      </c>
      <c r="AB484" s="38">
        <f t="shared" si="53"/>
        <v>0</v>
      </c>
      <c r="AC484" s="38">
        <f t="shared" si="54"/>
        <v>0</v>
      </c>
      <c r="AD484" s="38" t="str">
        <f t="shared" si="55"/>
        <v>000000000000</v>
      </c>
    </row>
    <row r="485" spans="1:30">
      <c r="A485" s="9" t="str">
        <f>IF('DATA ACCURATE'!A488&lt;&gt;"",'DATA ACCURATE'!A488,"")</f>
        <v/>
      </c>
      <c r="B485" s="9" t="str">
        <f>IF('DATA ACCURATE'!D488&lt;&gt;"",'DATA ACCURATE'!D488,"")</f>
        <v/>
      </c>
      <c r="C485" s="38" t="str">
        <f>IF($AD485="000000000000","",INDEX(DATABASE!$W$12:$W$71,MATCH($AD485,DATABASE!$V$12:$V$71,0)))</f>
        <v/>
      </c>
      <c r="D485" s="34" t="str">
        <f>IF(C485="","",IF(E485="",INDEX(DATABASE!$AF$13:$AF$62,MATCH($C485,DATABASE!$AC$13:$AC$62,0)),IF(E485="2x D11",INDEX(DATABASE!$AF$13:$AF$62,MATCH($C485,DATABASE!$AC$13:$AC$62,0))+2*DATABASE!$AF$62,IF(E485="3x D11",INDEX(DATABASE!$AF$13:$AF$62,MATCH($C485,DATABASE!$AC$13:$AC$62,0))+3*DATABASE!$AF$62,""))))</f>
        <v/>
      </c>
      <c r="E485" s="38" t="str">
        <f>IF(AND($K485="Y",$G485&lt;&gt;"UNYIL",$F485&lt;DATABASE!$O$8),"2x D11",IF(AND($K485="Y",$G485&lt;&gt;"UNYIL",$F485&gt;=DATABASE!$O$8),"3x D11",""))</f>
        <v/>
      </c>
      <c r="F485" s="9" t="str">
        <f>IF('DATA ACCURATE'!N488&lt;&gt;"",'DATA ACCURATE'!N488,"")</f>
        <v/>
      </c>
      <c r="G485" t="str">
        <f>IF(F485="","",IF(F485&lt;=DATABASE!$I$8,"UNYIL",IF(F485&lt;=DATABASE!$J$8,"KECIL",IF(F485&lt;DATABASE!$K$8,"TANGGUNG",IF(F485&gt;=DATABASE!$K$8,"BESAR","")))))</f>
        <v/>
      </c>
      <c r="H485" s="16" t="str">
        <f>IF('DATA ACCURATE'!J488&lt;&gt;"",'DATA ACCURATE'!J488,"")</f>
        <v/>
      </c>
      <c r="I485" s="35" t="str">
        <f>IF(B485&lt;&gt;"",IFERROR(VLOOKUP(B485,'DATA TIMBANGAN'!G:M,7,FALSE),VLOOKUP(B485,'DATA TIMBANGAN'!G:M,7)),"")</f>
        <v/>
      </c>
      <c r="J485" s="25" t="str">
        <f>IF(H485&lt;&gt;"",IFERROR(INDEX(DATABASE!$Z$19:$Z$38,MATCH(DATEVALUE(H485),DATABASE!$AA$19:$AA$38,0)),INDEX(DATABASE!$Z$12:$Z$18,MATCH(WEEKDAY(H485,2),DATABASE!$AA$12:$AA$18,0))),"")</f>
        <v/>
      </c>
      <c r="K485" s="25" t="str">
        <f>IF('DATA ACCURATE'!V488&lt;&gt;"",'DATA ACCURATE'!V488,"")</f>
        <v/>
      </c>
      <c r="L485" s="80" t="str">
        <f>IF($H485="","",IF(OR($J485="LIBUR",AND($L484="LIBUR",$O484=$O485)),"LIBUR",IF(AND(OR($L484="LUAR JAM KERJA 1",$L484="LUAR JAM KERJA 2"),OR(OR(AND($H484=$H485,AND(OR($I485&gt;DATABASE!$J$3,$I485&lt;DATABASE!$J$6),((DATEVALUE($H485)+$I485)-(DATEVALUE($H484)+$I484))&lt;DATABASE!$J$6)),AND($H484=$H485,$O484=$O485,OR($I485&gt;DATABASE!$J$6,$I485&lt;DATABASE!$J$3))),AND(($H485-$H484)=1,OR($I485&lt;DATABASE!$I$6,((DATEVALUE($H485)+$I485)-(DATEVALUE($H484)+$I484))&lt;DATABASE!$J$6))),$A485=$A484),"LUAR JAM KERJA 2",IF(AND(OR(WEEKDAY($H485,2)=1,WEEKDAY($H485,2)=2,WEEKDAY($H485,2)=3,WEEKDAY($H485,2)=4,WEEKDAY($H485,2)=5),$I485&lt;=DATABASE!$J$3,$I485&gt;=DATABASE!$I$3),"JAM KERJA",IF(AND(WEEKDAY($H485,2)=6,$I485&lt;=DATABASE!$J$4,$I485&gt;=DATABASE!$I$4),"JAM KERJA","LUAR JAM KERJA 1")))))</f>
        <v/>
      </c>
      <c r="M485" s="33" t="str">
        <f>IF('DATA ACCURATE'!T488&lt;&gt;"",IF('DATA ACCURATE'!T488&gt;100,'DATA ACCURATE'!T488/10,'DATA ACCURATE'!T488),"")</f>
        <v/>
      </c>
      <c r="N485" t="str">
        <f>IF(M485="","",IF(M485&lt;=DATABASE!$I$9,"LOKAL",IF(M485&lt;DATABASE!$J$9,"LUAR KOTA 1",IF($M485&gt;=DATABASE!$J$9,"LUAR KOTA 2",""))))</f>
        <v/>
      </c>
      <c r="O485" s="38" t="str">
        <f>IF('DATA ACCURATE'!L488&lt;&gt;"",'DATA ACCURATE'!L488,"")</f>
        <v/>
      </c>
      <c r="Q485" s="38">
        <f t="shared" si="50"/>
        <v>0</v>
      </c>
      <c r="R485" s="38">
        <f t="shared" si="50"/>
        <v>0</v>
      </c>
      <c r="S485" s="38">
        <f t="shared" si="50"/>
        <v>0</v>
      </c>
      <c r="T485" s="38">
        <f t="shared" si="48"/>
        <v>0</v>
      </c>
      <c r="U485" s="38">
        <f t="shared" si="51"/>
        <v>0</v>
      </c>
      <c r="V485" s="38">
        <f t="shared" si="51"/>
        <v>0</v>
      </c>
      <c r="W485" s="38">
        <f t="shared" si="51"/>
        <v>0</v>
      </c>
      <c r="X485" s="38">
        <f t="shared" si="52"/>
        <v>0</v>
      </c>
      <c r="Y485" s="38">
        <f t="shared" si="52"/>
        <v>0</v>
      </c>
      <c r="Z485" s="38">
        <f t="shared" si="52"/>
        <v>0</v>
      </c>
      <c r="AA485" s="38">
        <f t="shared" si="49"/>
        <v>0</v>
      </c>
      <c r="AB485" s="38">
        <f t="shared" si="53"/>
        <v>0</v>
      </c>
      <c r="AC485" s="38">
        <f t="shared" si="54"/>
        <v>0</v>
      </c>
      <c r="AD485" s="38" t="str">
        <f t="shared" si="55"/>
        <v>000000000000</v>
      </c>
    </row>
    <row r="486" spans="1:30">
      <c r="A486" s="9" t="str">
        <f>IF('DATA ACCURATE'!A489&lt;&gt;"",'DATA ACCURATE'!A489,"")</f>
        <v/>
      </c>
      <c r="B486" s="9" t="str">
        <f>IF('DATA ACCURATE'!D489&lt;&gt;"",'DATA ACCURATE'!D489,"")</f>
        <v/>
      </c>
      <c r="C486" s="38" t="str">
        <f>IF($AD486="000000000000","",INDEX(DATABASE!$W$12:$W$71,MATCH($AD486,DATABASE!$V$12:$V$71,0)))</f>
        <v/>
      </c>
      <c r="D486" s="34" t="str">
        <f>IF(C486="","",IF(E486="",INDEX(DATABASE!$AF$13:$AF$62,MATCH($C486,DATABASE!$AC$13:$AC$62,0)),IF(E486="2x D11",INDEX(DATABASE!$AF$13:$AF$62,MATCH($C486,DATABASE!$AC$13:$AC$62,0))+2*DATABASE!$AF$62,IF(E486="3x D11",INDEX(DATABASE!$AF$13:$AF$62,MATCH($C486,DATABASE!$AC$13:$AC$62,0))+3*DATABASE!$AF$62,""))))</f>
        <v/>
      </c>
      <c r="E486" s="38" t="str">
        <f>IF(AND($K486="Y",$G486&lt;&gt;"UNYIL",$F486&lt;DATABASE!$O$8),"2x D11",IF(AND($K486="Y",$G486&lt;&gt;"UNYIL",$F486&gt;=DATABASE!$O$8),"3x D11",""))</f>
        <v/>
      </c>
      <c r="F486" s="9" t="str">
        <f>IF('DATA ACCURATE'!N489&lt;&gt;"",'DATA ACCURATE'!N489,"")</f>
        <v/>
      </c>
      <c r="G486" t="str">
        <f>IF(F486="","",IF(F486&lt;=DATABASE!$I$8,"UNYIL",IF(F486&lt;=DATABASE!$J$8,"KECIL",IF(F486&lt;DATABASE!$K$8,"TANGGUNG",IF(F486&gt;=DATABASE!$K$8,"BESAR","")))))</f>
        <v/>
      </c>
      <c r="H486" s="16" t="str">
        <f>IF('DATA ACCURATE'!J489&lt;&gt;"",'DATA ACCURATE'!J489,"")</f>
        <v/>
      </c>
      <c r="I486" s="35" t="str">
        <f>IF(B486&lt;&gt;"",IFERROR(VLOOKUP(B486,'DATA TIMBANGAN'!G:M,7,FALSE),VLOOKUP(B486,'DATA TIMBANGAN'!G:M,7)),"")</f>
        <v/>
      </c>
      <c r="J486" s="25" t="str">
        <f>IF(H486&lt;&gt;"",IFERROR(INDEX(DATABASE!$Z$19:$Z$38,MATCH(DATEVALUE(H486),DATABASE!$AA$19:$AA$38,0)),INDEX(DATABASE!$Z$12:$Z$18,MATCH(WEEKDAY(H486,2),DATABASE!$AA$12:$AA$18,0))),"")</f>
        <v/>
      </c>
      <c r="K486" s="25" t="str">
        <f>IF('DATA ACCURATE'!V489&lt;&gt;"",'DATA ACCURATE'!V489,"")</f>
        <v/>
      </c>
      <c r="L486" s="80" t="str">
        <f>IF($H486="","",IF(OR($J486="LIBUR",AND($L485="LIBUR",$O485=$O486)),"LIBUR",IF(AND(OR($L485="LUAR JAM KERJA 1",$L485="LUAR JAM KERJA 2"),OR(OR(AND($H485=$H486,AND(OR($I486&gt;DATABASE!$J$3,$I486&lt;DATABASE!$J$6),((DATEVALUE($H486)+$I486)-(DATEVALUE($H485)+$I485))&lt;DATABASE!$J$6)),AND($H485=$H486,$O485=$O486,OR($I486&gt;DATABASE!$J$6,$I486&lt;DATABASE!$J$3))),AND(($H486-$H485)=1,OR($I486&lt;DATABASE!$I$6,((DATEVALUE($H486)+$I486)-(DATEVALUE($H485)+$I485))&lt;DATABASE!$J$6))),$A486=$A485),"LUAR JAM KERJA 2",IF(AND(OR(WEEKDAY($H486,2)=1,WEEKDAY($H486,2)=2,WEEKDAY($H486,2)=3,WEEKDAY($H486,2)=4,WEEKDAY($H486,2)=5),$I486&lt;=DATABASE!$J$3,$I486&gt;=DATABASE!$I$3),"JAM KERJA",IF(AND(WEEKDAY($H486,2)=6,$I486&lt;=DATABASE!$J$4,$I486&gt;=DATABASE!$I$4),"JAM KERJA","LUAR JAM KERJA 1")))))</f>
        <v/>
      </c>
      <c r="M486" s="33" t="str">
        <f>IF('DATA ACCURATE'!T489&lt;&gt;"",IF('DATA ACCURATE'!T489&gt;100,'DATA ACCURATE'!T489/10,'DATA ACCURATE'!T489),"")</f>
        <v/>
      </c>
      <c r="N486" t="str">
        <f>IF(M486="","",IF(M486&lt;=DATABASE!$I$9,"LOKAL",IF(M486&lt;DATABASE!$J$9,"LUAR KOTA 1",IF($M486&gt;=DATABASE!$J$9,"LUAR KOTA 2",""))))</f>
        <v/>
      </c>
      <c r="O486" s="38" t="str">
        <f>IF('DATA ACCURATE'!L489&lt;&gt;"",'DATA ACCURATE'!L489,"")</f>
        <v/>
      </c>
      <c r="Q486" s="38">
        <f t="shared" si="50"/>
        <v>0</v>
      </c>
      <c r="R486" s="38">
        <f t="shared" si="50"/>
        <v>0</v>
      </c>
      <c r="S486" s="38">
        <f t="shared" si="50"/>
        <v>0</v>
      </c>
      <c r="T486" s="38">
        <f t="shared" si="48"/>
        <v>0</v>
      </c>
      <c r="U486" s="38">
        <f t="shared" si="51"/>
        <v>0</v>
      </c>
      <c r="V486" s="38">
        <f t="shared" si="51"/>
        <v>0</v>
      </c>
      <c r="W486" s="38">
        <f t="shared" si="51"/>
        <v>0</v>
      </c>
      <c r="X486" s="38">
        <f t="shared" si="52"/>
        <v>0</v>
      </c>
      <c r="Y486" s="38">
        <f t="shared" si="52"/>
        <v>0</v>
      </c>
      <c r="Z486" s="38">
        <f t="shared" si="52"/>
        <v>0</v>
      </c>
      <c r="AA486" s="38">
        <f t="shared" si="49"/>
        <v>0</v>
      </c>
      <c r="AB486" s="38">
        <f t="shared" si="53"/>
        <v>0</v>
      </c>
      <c r="AC486" s="38">
        <f t="shared" si="54"/>
        <v>0</v>
      </c>
      <c r="AD486" s="38" t="str">
        <f t="shared" si="55"/>
        <v>000000000000</v>
      </c>
    </row>
    <row r="487" spans="1:30">
      <c r="A487" s="9" t="str">
        <f>IF('DATA ACCURATE'!A490&lt;&gt;"",'DATA ACCURATE'!A490,"")</f>
        <v/>
      </c>
      <c r="B487" s="9" t="str">
        <f>IF('DATA ACCURATE'!D490&lt;&gt;"",'DATA ACCURATE'!D490,"")</f>
        <v/>
      </c>
      <c r="C487" s="38" t="str">
        <f>IF($AD487="000000000000","",INDEX(DATABASE!$W$12:$W$71,MATCH($AD487,DATABASE!$V$12:$V$71,0)))</f>
        <v/>
      </c>
      <c r="D487" s="34" t="str">
        <f>IF(C487="","",IF(E487="",INDEX(DATABASE!$AF$13:$AF$62,MATCH($C487,DATABASE!$AC$13:$AC$62,0)),IF(E487="2x D11",INDEX(DATABASE!$AF$13:$AF$62,MATCH($C487,DATABASE!$AC$13:$AC$62,0))+2*DATABASE!$AF$62,IF(E487="3x D11",INDEX(DATABASE!$AF$13:$AF$62,MATCH($C487,DATABASE!$AC$13:$AC$62,0))+3*DATABASE!$AF$62,""))))</f>
        <v/>
      </c>
      <c r="E487" s="38" t="str">
        <f>IF(AND($K487="Y",$G487&lt;&gt;"UNYIL",$F487&lt;DATABASE!$O$8),"2x D11",IF(AND($K487="Y",$G487&lt;&gt;"UNYIL",$F487&gt;=DATABASE!$O$8),"3x D11",""))</f>
        <v/>
      </c>
      <c r="F487" s="9" t="str">
        <f>IF('DATA ACCURATE'!N490&lt;&gt;"",'DATA ACCURATE'!N490,"")</f>
        <v/>
      </c>
      <c r="G487" t="str">
        <f>IF(F487="","",IF(F487&lt;=DATABASE!$I$8,"UNYIL",IF(F487&lt;=DATABASE!$J$8,"KECIL",IF(F487&lt;DATABASE!$K$8,"TANGGUNG",IF(F487&gt;=DATABASE!$K$8,"BESAR","")))))</f>
        <v/>
      </c>
      <c r="H487" s="16" t="str">
        <f>IF('DATA ACCURATE'!J490&lt;&gt;"",'DATA ACCURATE'!J490,"")</f>
        <v/>
      </c>
      <c r="I487" s="35" t="str">
        <f>IF(B487&lt;&gt;"",IFERROR(VLOOKUP(B487,'DATA TIMBANGAN'!G:M,7,FALSE),VLOOKUP(B487,'DATA TIMBANGAN'!G:M,7)),"")</f>
        <v/>
      </c>
      <c r="J487" s="25" t="str">
        <f>IF(H487&lt;&gt;"",IFERROR(INDEX(DATABASE!$Z$19:$Z$38,MATCH(DATEVALUE(H487),DATABASE!$AA$19:$AA$38,0)),INDEX(DATABASE!$Z$12:$Z$18,MATCH(WEEKDAY(H487,2),DATABASE!$AA$12:$AA$18,0))),"")</f>
        <v/>
      </c>
      <c r="K487" s="25" t="str">
        <f>IF('DATA ACCURATE'!V490&lt;&gt;"",'DATA ACCURATE'!V490,"")</f>
        <v/>
      </c>
      <c r="L487" s="80" t="str">
        <f>IF($H487="","",IF(OR($J487="LIBUR",AND($L486="LIBUR",$O486=$O487)),"LIBUR",IF(AND(OR($L486="LUAR JAM KERJA 1",$L486="LUAR JAM KERJA 2"),OR(OR(AND($H486=$H487,AND(OR($I487&gt;DATABASE!$J$3,$I487&lt;DATABASE!$J$6),((DATEVALUE($H487)+$I487)-(DATEVALUE($H486)+$I486))&lt;DATABASE!$J$6)),AND($H486=$H487,$O486=$O487,OR($I487&gt;DATABASE!$J$6,$I487&lt;DATABASE!$J$3))),AND(($H487-$H486)=1,OR($I487&lt;DATABASE!$I$6,((DATEVALUE($H487)+$I487)-(DATEVALUE($H486)+$I486))&lt;DATABASE!$J$6))),$A487=$A486),"LUAR JAM KERJA 2",IF(AND(OR(WEEKDAY($H487,2)=1,WEEKDAY($H487,2)=2,WEEKDAY($H487,2)=3,WEEKDAY($H487,2)=4,WEEKDAY($H487,2)=5),$I487&lt;=DATABASE!$J$3,$I487&gt;=DATABASE!$I$3),"JAM KERJA",IF(AND(WEEKDAY($H487,2)=6,$I487&lt;=DATABASE!$J$4,$I487&gt;=DATABASE!$I$4),"JAM KERJA","LUAR JAM KERJA 1")))))</f>
        <v/>
      </c>
      <c r="M487" s="33" t="str">
        <f>IF('DATA ACCURATE'!T490&lt;&gt;"",IF('DATA ACCURATE'!T490&gt;100,'DATA ACCURATE'!T490/10,'DATA ACCURATE'!T490),"")</f>
        <v/>
      </c>
      <c r="N487" t="str">
        <f>IF(M487="","",IF(M487&lt;=DATABASE!$I$9,"LOKAL",IF(M487&lt;DATABASE!$J$9,"LUAR KOTA 1",IF($M487&gt;=DATABASE!$J$9,"LUAR KOTA 2",""))))</f>
        <v/>
      </c>
      <c r="O487" s="38" t="str">
        <f>IF('DATA ACCURATE'!L490&lt;&gt;"",'DATA ACCURATE'!L490,"")</f>
        <v/>
      </c>
      <c r="Q487" s="38">
        <f t="shared" si="50"/>
        <v>0</v>
      </c>
      <c r="R487" s="38">
        <f t="shared" si="50"/>
        <v>0</v>
      </c>
      <c r="S487" s="38">
        <f t="shared" si="50"/>
        <v>0</v>
      </c>
      <c r="T487" s="38">
        <f t="shared" si="48"/>
        <v>0</v>
      </c>
      <c r="U487" s="38">
        <f t="shared" si="51"/>
        <v>0</v>
      </c>
      <c r="V487" s="38">
        <f t="shared" si="51"/>
        <v>0</v>
      </c>
      <c r="W487" s="38">
        <f t="shared" si="51"/>
        <v>0</v>
      </c>
      <c r="X487" s="38">
        <f t="shared" si="52"/>
        <v>0</v>
      </c>
      <c r="Y487" s="38">
        <f t="shared" si="52"/>
        <v>0</v>
      </c>
      <c r="Z487" s="38">
        <f t="shared" si="52"/>
        <v>0</v>
      </c>
      <c r="AA487" s="38">
        <f t="shared" si="49"/>
        <v>0</v>
      </c>
      <c r="AB487" s="38">
        <f t="shared" si="53"/>
        <v>0</v>
      </c>
      <c r="AC487" s="38">
        <f t="shared" si="54"/>
        <v>0</v>
      </c>
      <c r="AD487" s="38" t="str">
        <f t="shared" si="55"/>
        <v>000000000000</v>
      </c>
    </row>
    <row r="488" spans="1:30">
      <c r="A488" s="9" t="str">
        <f>IF('DATA ACCURATE'!A491&lt;&gt;"",'DATA ACCURATE'!A491,"")</f>
        <v/>
      </c>
      <c r="B488" s="9" t="str">
        <f>IF('DATA ACCURATE'!D491&lt;&gt;"",'DATA ACCURATE'!D491,"")</f>
        <v/>
      </c>
      <c r="C488" s="38" t="str">
        <f>IF($AD488="000000000000","",INDEX(DATABASE!$W$12:$W$71,MATCH($AD488,DATABASE!$V$12:$V$71,0)))</f>
        <v/>
      </c>
      <c r="D488" s="34" t="str">
        <f>IF(C488="","",IF(E488="",INDEX(DATABASE!$AF$13:$AF$62,MATCH($C488,DATABASE!$AC$13:$AC$62,0)),IF(E488="2x D11",INDEX(DATABASE!$AF$13:$AF$62,MATCH($C488,DATABASE!$AC$13:$AC$62,0))+2*DATABASE!$AF$62,IF(E488="3x D11",INDEX(DATABASE!$AF$13:$AF$62,MATCH($C488,DATABASE!$AC$13:$AC$62,0))+3*DATABASE!$AF$62,""))))</f>
        <v/>
      </c>
      <c r="E488" s="38" t="str">
        <f>IF(AND($K488="Y",$G488&lt;&gt;"UNYIL",$F488&lt;DATABASE!$O$8),"2x D11",IF(AND($K488="Y",$G488&lt;&gt;"UNYIL",$F488&gt;=DATABASE!$O$8),"3x D11",""))</f>
        <v/>
      </c>
      <c r="F488" s="9" t="str">
        <f>IF('DATA ACCURATE'!N491&lt;&gt;"",'DATA ACCURATE'!N491,"")</f>
        <v/>
      </c>
      <c r="G488" t="str">
        <f>IF(F488="","",IF(F488&lt;=DATABASE!$I$8,"UNYIL",IF(F488&lt;=DATABASE!$J$8,"KECIL",IF(F488&lt;DATABASE!$K$8,"TANGGUNG",IF(F488&gt;=DATABASE!$K$8,"BESAR","")))))</f>
        <v/>
      </c>
      <c r="H488" s="16" t="str">
        <f>IF('DATA ACCURATE'!J491&lt;&gt;"",'DATA ACCURATE'!J491,"")</f>
        <v/>
      </c>
      <c r="I488" s="35" t="str">
        <f>IF(B488&lt;&gt;"",IFERROR(VLOOKUP(B488,'DATA TIMBANGAN'!G:M,7,FALSE),VLOOKUP(B488,'DATA TIMBANGAN'!G:M,7)),"")</f>
        <v/>
      </c>
      <c r="J488" s="25" t="str">
        <f>IF(H488&lt;&gt;"",IFERROR(INDEX(DATABASE!$Z$19:$Z$38,MATCH(DATEVALUE(H488),DATABASE!$AA$19:$AA$38,0)),INDEX(DATABASE!$Z$12:$Z$18,MATCH(WEEKDAY(H488,2),DATABASE!$AA$12:$AA$18,0))),"")</f>
        <v/>
      </c>
      <c r="K488" s="25" t="str">
        <f>IF('DATA ACCURATE'!V491&lt;&gt;"",'DATA ACCURATE'!V491,"")</f>
        <v/>
      </c>
      <c r="L488" s="80" t="str">
        <f>IF($H488="","",IF(OR($J488="LIBUR",AND($L487="LIBUR",$O487=$O488)),"LIBUR",IF(AND(OR($L487="LUAR JAM KERJA 1",$L487="LUAR JAM KERJA 2"),OR(OR(AND($H487=$H488,AND(OR($I488&gt;DATABASE!$J$3,$I488&lt;DATABASE!$J$6),((DATEVALUE($H488)+$I488)-(DATEVALUE($H487)+$I487))&lt;DATABASE!$J$6)),AND($H487=$H488,$O487=$O488,OR($I488&gt;DATABASE!$J$6,$I488&lt;DATABASE!$J$3))),AND(($H488-$H487)=1,OR($I488&lt;DATABASE!$I$6,((DATEVALUE($H488)+$I488)-(DATEVALUE($H487)+$I487))&lt;DATABASE!$J$6))),$A488=$A487),"LUAR JAM KERJA 2",IF(AND(OR(WEEKDAY($H488,2)=1,WEEKDAY($H488,2)=2,WEEKDAY($H488,2)=3,WEEKDAY($H488,2)=4,WEEKDAY($H488,2)=5),$I488&lt;=DATABASE!$J$3,$I488&gt;=DATABASE!$I$3),"JAM KERJA",IF(AND(WEEKDAY($H488,2)=6,$I488&lt;=DATABASE!$J$4,$I488&gt;=DATABASE!$I$4),"JAM KERJA","LUAR JAM KERJA 1")))))</f>
        <v/>
      </c>
      <c r="M488" s="33" t="str">
        <f>IF('DATA ACCURATE'!T491&lt;&gt;"",IF('DATA ACCURATE'!T491&gt;100,'DATA ACCURATE'!T491/10,'DATA ACCURATE'!T491),"")</f>
        <v/>
      </c>
      <c r="N488" t="str">
        <f>IF(M488="","",IF(M488&lt;=DATABASE!$I$9,"LOKAL",IF(M488&lt;DATABASE!$J$9,"LUAR KOTA 1",IF($M488&gt;=DATABASE!$J$9,"LUAR KOTA 2",""))))</f>
        <v/>
      </c>
      <c r="O488" s="38" t="str">
        <f>IF('DATA ACCURATE'!L491&lt;&gt;"",'DATA ACCURATE'!L491,"")</f>
        <v/>
      </c>
      <c r="Q488" s="38">
        <f t="shared" si="50"/>
        <v>0</v>
      </c>
      <c r="R488" s="38">
        <f t="shared" si="50"/>
        <v>0</v>
      </c>
      <c r="S488" s="38">
        <f t="shared" si="50"/>
        <v>0</v>
      </c>
      <c r="T488" s="38">
        <f t="shared" si="48"/>
        <v>0</v>
      </c>
      <c r="U488" s="38">
        <f t="shared" si="51"/>
        <v>0</v>
      </c>
      <c r="V488" s="38">
        <f t="shared" si="51"/>
        <v>0</v>
      </c>
      <c r="W488" s="38">
        <f t="shared" si="51"/>
        <v>0</v>
      </c>
      <c r="X488" s="38">
        <f t="shared" si="52"/>
        <v>0</v>
      </c>
      <c r="Y488" s="38">
        <f t="shared" si="52"/>
        <v>0</v>
      </c>
      <c r="Z488" s="38">
        <f t="shared" si="52"/>
        <v>0</v>
      </c>
      <c r="AA488" s="38">
        <f t="shared" si="49"/>
        <v>0</v>
      </c>
      <c r="AB488" s="38">
        <f t="shared" si="53"/>
        <v>0</v>
      </c>
      <c r="AC488" s="38">
        <f t="shared" si="54"/>
        <v>0</v>
      </c>
      <c r="AD488" s="38" t="str">
        <f t="shared" si="55"/>
        <v>000000000000</v>
      </c>
    </row>
    <row r="489" spans="1:30">
      <c r="A489" s="9" t="str">
        <f>IF('DATA ACCURATE'!A492&lt;&gt;"",'DATA ACCURATE'!A492,"")</f>
        <v/>
      </c>
      <c r="B489" s="9" t="str">
        <f>IF('DATA ACCURATE'!D492&lt;&gt;"",'DATA ACCURATE'!D492,"")</f>
        <v/>
      </c>
      <c r="C489" s="38" t="str">
        <f>IF($AD489="000000000000","",INDEX(DATABASE!$W$12:$W$71,MATCH($AD489,DATABASE!$V$12:$V$71,0)))</f>
        <v/>
      </c>
      <c r="D489" s="34" t="str">
        <f>IF(C489="","",IF(E489="",INDEX(DATABASE!$AF$13:$AF$62,MATCH($C489,DATABASE!$AC$13:$AC$62,0)),IF(E489="2x D11",INDEX(DATABASE!$AF$13:$AF$62,MATCH($C489,DATABASE!$AC$13:$AC$62,0))+2*DATABASE!$AF$62,IF(E489="3x D11",INDEX(DATABASE!$AF$13:$AF$62,MATCH($C489,DATABASE!$AC$13:$AC$62,0))+3*DATABASE!$AF$62,""))))</f>
        <v/>
      </c>
      <c r="E489" s="38" t="str">
        <f>IF(AND($K489="Y",$G489&lt;&gt;"UNYIL",$F489&lt;DATABASE!$O$8),"2x D11",IF(AND($K489="Y",$G489&lt;&gt;"UNYIL",$F489&gt;=DATABASE!$O$8),"3x D11",""))</f>
        <v/>
      </c>
      <c r="F489" s="9" t="str">
        <f>IF('DATA ACCURATE'!N492&lt;&gt;"",'DATA ACCURATE'!N492,"")</f>
        <v/>
      </c>
      <c r="G489" t="str">
        <f>IF(F489="","",IF(F489&lt;=DATABASE!$I$8,"UNYIL",IF(F489&lt;=DATABASE!$J$8,"KECIL",IF(F489&lt;DATABASE!$K$8,"TANGGUNG",IF(F489&gt;=DATABASE!$K$8,"BESAR","")))))</f>
        <v/>
      </c>
      <c r="H489" s="16" t="str">
        <f>IF('DATA ACCURATE'!J492&lt;&gt;"",'DATA ACCURATE'!J492,"")</f>
        <v/>
      </c>
      <c r="I489" s="35" t="str">
        <f>IF(B489&lt;&gt;"",IFERROR(VLOOKUP(B489,'DATA TIMBANGAN'!G:M,7,FALSE),VLOOKUP(B489,'DATA TIMBANGAN'!G:M,7)),"")</f>
        <v/>
      </c>
      <c r="J489" s="25" t="str">
        <f>IF(H489&lt;&gt;"",IFERROR(INDEX(DATABASE!$Z$19:$Z$38,MATCH(DATEVALUE(H489),DATABASE!$AA$19:$AA$38,0)),INDEX(DATABASE!$Z$12:$Z$18,MATCH(WEEKDAY(H489,2),DATABASE!$AA$12:$AA$18,0))),"")</f>
        <v/>
      </c>
      <c r="K489" s="25" t="str">
        <f>IF('DATA ACCURATE'!V492&lt;&gt;"",'DATA ACCURATE'!V492,"")</f>
        <v/>
      </c>
      <c r="L489" s="80" t="str">
        <f>IF($H489="","",IF(OR($J489="LIBUR",AND($L488="LIBUR",$O488=$O489)),"LIBUR",IF(AND(OR($L488="LUAR JAM KERJA 1",$L488="LUAR JAM KERJA 2"),OR(OR(AND($H488=$H489,AND(OR($I489&gt;DATABASE!$J$3,$I489&lt;DATABASE!$J$6),((DATEVALUE($H489)+$I489)-(DATEVALUE($H488)+$I488))&lt;DATABASE!$J$6)),AND($H488=$H489,$O488=$O489,OR($I489&gt;DATABASE!$J$6,$I489&lt;DATABASE!$J$3))),AND(($H489-$H488)=1,OR($I489&lt;DATABASE!$I$6,((DATEVALUE($H489)+$I489)-(DATEVALUE($H488)+$I488))&lt;DATABASE!$J$6))),$A489=$A488),"LUAR JAM KERJA 2",IF(AND(OR(WEEKDAY($H489,2)=1,WEEKDAY($H489,2)=2,WEEKDAY($H489,2)=3,WEEKDAY($H489,2)=4,WEEKDAY($H489,2)=5),$I489&lt;=DATABASE!$J$3,$I489&gt;=DATABASE!$I$3),"JAM KERJA",IF(AND(WEEKDAY($H489,2)=6,$I489&lt;=DATABASE!$J$4,$I489&gt;=DATABASE!$I$4),"JAM KERJA","LUAR JAM KERJA 1")))))</f>
        <v/>
      </c>
      <c r="M489" s="33" t="str">
        <f>IF('DATA ACCURATE'!T492&lt;&gt;"",IF('DATA ACCURATE'!T492&gt;100,'DATA ACCURATE'!T492/10,'DATA ACCURATE'!T492),"")</f>
        <v/>
      </c>
      <c r="N489" t="str">
        <f>IF(M489="","",IF(M489&lt;=DATABASE!$I$9,"LOKAL",IF(M489&lt;DATABASE!$J$9,"LUAR KOTA 1",IF($M489&gt;=DATABASE!$J$9,"LUAR KOTA 2",""))))</f>
        <v/>
      </c>
      <c r="O489" s="38" t="str">
        <f>IF('DATA ACCURATE'!L492&lt;&gt;"",'DATA ACCURATE'!L492,"")</f>
        <v/>
      </c>
      <c r="Q489" s="38">
        <f t="shared" si="50"/>
        <v>0</v>
      </c>
      <c r="R489" s="38">
        <f t="shared" si="50"/>
        <v>0</v>
      </c>
      <c r="S489" s="38">
        <f t="shared" si="50"/>
        <v>0</v>
      </c>
      <c r="T489" s="38">
        <f t="shared" si="48"/>
        <v>0</v>
      </c>
      <c r="U489" s="38">
        <f t="shared" si="51"/>
        <v>0</v>
      </c>
      <c r="V489" s="38">
        <f t="shared" si="51"/>
        <v>0</v>
      </c>
      <c r="W489" s="38">
        <f t="shared" si="51"/>
        <v>0</v>
      </c>
      <c r="X489" s="38">
        <f t="shared" si="52"/>
        <v>0</v>
      </c>
      <c r="Y489" s="38">
        <f t="shared" si="52"/>
        <v>0</v>
      </c>
      <c r="Z489" s="38">
        <f t="shared" si="52"/>
        <v>0</v>
      </c>
      <c r="AA489" s="38">
        <f t="shared" si="49"/>
        <v>0</v>
      </c>
      <c r="AB489" s="38">
        <f t="shared" si="53"/>
        <v>0</v>
      </c>
      <c r="AC489" s="38">
        <f t="shared" si="54"/>
        <v>0</v>
      </c>
      <c r="AD489" s="38" t="str">
        <f t="shared" si="55"/>
        <v>000000000000</v>
      </c>
    </row>
    <row r="490" spans="1:30">
      <c r="A490" s="9" t="str">
        <f>IF('DATA ACCURATE'!A493&lt;&gt;"",'DATA ACCURATE'!A493,"")</f>
        <v/>
      </c>
      <c r="B490" s="9" t="str">
        <f>IF('DATA ACCURATE'!D493&lt;&gt;"",'DATA ACCURATE'!D493,"")</f>
        <v/>
      </c>
      <c r="C490" s="38" t="str">
        <f>IF($AD490="000000000000","",INDEX(DATABASE!$W$12:$W$71,MATCH($AD490,DATABASE!$V$12:$V$71,0)))</f>
        <v/>
      </c>
      <c r="D490" s="34" t="str">
        <f>IF(C490="","",IF(E490="",INDEX(DATABASE!$AF$13:$AF$62,MATCH($C490,DATABASE!$AC$13:$AC$62,0)),IF(E490="2x D11",INDEX(DATABASE!$AF$13:$AF$62,MATCH($C490,DATABASE!$AC$13:$AC$62,0))+2*DATABASE!$AF$62,IF(E490="3x D11",INDEX(DATABASE!$AF$13:$AF$62,MATCH($C490,DATABASE!$AC$13:$AC$62,0))+3*DATABASE!$AF$62,""))))</f>
        <v/>
      </c>
      <c r="E490" s="38" t="str">
        <f>IF(AND($K490="Y",$G490&lt;&gt;"UNYIL",$F490&lt;DATABASE!$O$8),"2x D11",IF(AND($K490="Y",$G490&lt;&gt;"UNYIL",$F490&gt;=DATABASE!$O$8),"3x D11",""))</f>
        <v/>
      </c>
      <c r="F490" s="9" t="str">
        <f>IF('DATA ACCURATE'!N493&lt;&gt;"",'DATA ACCURATE'!N493,"")</f>
        <v/>
      </c>
      <c r="G490" t="str">
        <f>IF(F490="","",IF(F490&lt;=DATABASE!$I$8,"UNYIL",IF(F490&lt;=DATABASE!$J$8,"KECIL",IF(F490&lt;DATABASE!$K$8,"TANGGUNG",IF(F490&gt;=DATABASE!$K$8,"BESAR","")))))</f>
        <v/>
      </c>
      <c r="H490" s="16" t="str">
        <f>IF('DATA ACCURATE'!J493&lt;&gt;"",'DATA ACCURATE'!J493,"")</f>
        <v/>
      </c>
      <c r="I490" s="35" t="str">
        <f>IF(B490&lt;&gt;"",IFERROR(VLOOKUP(B490,'DATA TIMBANGAN'!G:M,7,FALSE),VLOOKUP(B490,'DATA TIMBANGAN'!G:M,7)),"")</f>
        <v/>
      </c>
      <c r="J490" s="25" t="str">
        <f>IF(H490&lt;&gt;"",IFERROR(INDEX(DATABASE!$Z$19:$Z$38,MATCH(DATEVALUE(H490),DATABASE!$AA$19:$AA$38,0)),INDEX(DATABASE!$Z$12:$Z$18,MATCH(WEEKDAY(H490,2),DATABASE!$AA$12:$AA$18,0))),"")</f>
        <v/>
      </c>
      <c r="K490" s="25" t="str">
        <f>IF('DATA ACCURATE'!V493&lt;&gt;"",'DATA ACCURATE'!V493,"")</f>
        <v/>
      </c>
      <c r="L490" s="80" t="str">
        <f>IF($H490="","",IF(OR($J490="LIBUR",AND($L489="LIBUR",$O489=$O490)),"LIBUR",IF(AND(OR($L489="LUAR JAM KERJA 1",$L489="LUAR JAM KERJA 2"),OR(OR(AND($H489=$H490,AND(OR($I490&gt;DATABASE!$J$3,$I490&lt;DATABASE!$J$6),((DATEVALUE($H490)+$I490)-(DATEVALUE($H489)+$I489))&lt;DATABASE!$J$6)),AND($H489=$H490,$O489=$O490,OR($I490&gt;DATABASE!$J$6,$I490&lt;DATABASE!$J$3))),AND(($H490-$H489)=1,OR($I490&lt;DATABASE!$I$6,((DATEVALUE($H490)+$I490)-(DATEVALUE($H489)+$I489))&lt;DATABASE!$J$6))),$A490=$A489),"LUAR JAM KERJA 2",IF(AND(OR(WEEKDAY($H490,2)=1,WEEKDAY($H490,2)=2,WEEKDAY($H490,2)=3,WEEKDAY($H490,2)=4,WEEKDAY($H490,2)=5),$I490&lt;=DATABASE!$J$3,$I490&gt;=DATABASE!$I$3),"JAM KERJA",IF(AND(WEEKDAY($H490,2)=6,$I490&lt;=DATABASE!$J$4,$I490&gt;=DATABASE!$I$4),"JAM KERJA","LUAR JAM KERJA 1")))))</f>
        <v/>
      </c>
      <c r="M490" s="33" t="str">
        <f>IF('DATA ACCURATE'!T493&lt;&gt;"",IF('DATA ACCURATE'!T493&gt;100,'DATA ACCURATE'!T493/10,'DATA ACCURATE'!T493),"")</f>
        <v/>
      </c>
      <c r="N490" t="str">
        <f>IF(M490="","",IF(M490&lt;=DATABASE!$I$9,"LOKAL",IF(M490&lt;DATABASE!$J$9,"LUAR KOTA 1",IF($M490&gt;=DATABASE!$J$9,"LUAR KOTA 2",""))))</f>
        <v/>
      </c>
      <c r="O490" s="38" t="str">
        <f>IF('DATA ACCURATE'!L493&lt;&gt;"",'DATA ACCURATE'!L493,"")</f>
        <v/>
      </c>
      <c r="Q490" s="38">
        <f t="shared" si="50"/>
        <v>0</v>
      </c>
      <c r="R490" s="38">
        <f t="shared" si="50"/>
        <v>0</v>
      </c>
      <c r="S490" s="38">
        <f t="shared" si="50"/>
        <v>0</v>
      </c>
      <c r="T490" s="38">
        <f t="shared" si="48"/>
        <v>0</v>
      </c>
      <c r="U490" s="38">
        <f t="shared" si="51"/>
        <v>0</v>
      </c>
      <c r="V490" s="38">
        <f t="shared" si="51"/>
        <v>0</v>
      </c>
      <c r="W490" s="38">
        <f t="shared" si="51"/>
        <v>0</v>
      </c>
      <c r="X490" s="38">
        <f t="shared" si="52"/>
        <v>0</v>
      </c>
      <c r="Y490" s="38">
        <f t="shared" si="52"/>
        <v>0</v>
      </c>
      <c r="Z490" s="38">
        <f t="shared" si="52"/>
        <v>0</v>
      </c>
      <c r="AA490" s="38">
        <f t="shared" si="49"/>
        <v>0</v>
      </c>
      <c r="AB490" s="38">
        <f t="shared" si="53"/>
        <v>0</v>
      </c>
      <c r="AC490" s="38">
        <f t="shared" si="54"/>
        <v>0</v>
      </c>
      <c r="AD490" s="38" t="str">
        <f t="shared" si="55"/>
        <v>000000000000</v>
      </c>
    </row>
    <row r="491" spans="1:30">
      <c r="A491" s="9" t="str">
        <f>IF('DATA ACCURATE'!A494&lt;&gt;"",'DATA ACCURATE'!A494,"")</f>
        <v/>
      </c>
      <c r="B491" s="9" t="str">
        <f>IF('DATA ACCURATE'!D494&lt;&gt;"",'DATA ACCURATE'!D494,"")</f>
        <v/>
      </c>
      <c r="C491" s="38" t="str">
        <f>IF($AD491="000000000000","",INDEX(DATABASE!$W$12:$W$71,MATCH($AD491,DATABASE!$V$12:$V$71,0)))</f>
        <v/>
      </c>
      <c r="D491" s="34" t="str">
        <f>IF(C491="","",IF(E491="",INDEX(DATABASE!$AF$13:$AF$62,MATCH($C491,DATABASE!$AC$13:$AC$62,0)),IF(E491="2x D11",INDEX(DATABASE!$AF$13:$AF$62,MATCH($C491,DATABASE!$AC$13:$AC$62,0))+2*DATABASE!$AF$62,IF(E491="3x D11",INDEX(DATABASE!$AF$13:$AF$62,MATCH($C491,DATABASE!$AC$13:$AC$62,0))+3*DATABASE!$AF$62,""))))</f>
        <v/>
      </c>
      <c r="E491" s="38" t="str">
        <f>IF(AND($K491="Y",$G491&lt;&gt;"UNYIL",$F491&lt;DATABASE!$O$8),"2x D11",IF(AND($K491="Y",$G491&lt;&gt;"UNYIL",$F491&gt;=DATABASE!$O$8),"3x D11",""))</f>
        <v/>
      </c>
      <c r="F491" s="9" t="str">
        <f>IF('DATA ACCURATE'!N494&lt;&gt;"",'DATA ACCURATE'!N494,"")</f>
        <v/>
      </c>
      <c r="G491" t="str">
        <f>IF(F491="","",IF(F491&lt;=DATABASE!$I$8,"UNYIL",IF(F491&lt;=DATABASE!$J$8,"KECIL",IF(F491&lt;DATABASE!$K$8,"TANGGUNG",IF(F491&gt;=DATABASE!$K$8,"BESAR","")))))</f>
        <v/>
      </c>
      <c r="H491" s="16" t="str">
        <f>IF('DATA ACCURATE'!J494&lt;&gt;"",'DATA ACCURATE'!J494,"")</f>
        <v/>
      </c>
      <c r="I491" s="35" t="str">
        <f>IF(B491&lt;&gt;"",IFERROR(VLOOKUP(B491,'DATA TIMBANGAN'!G:M,7,FALSE),VLOOKUP(B491,'DATA TIMBANGAN'!G:M,7)),"")</f>
        <v/>
      </c>
      <c r="J491" s="25" t="str">
        <f>IF(H491&lt;&gt;"",IFERROR(INDEX(DATABASE!$Z$19:$Z$38,MATCH(DATEVALUE(H491),DATABASE!$AA$19:$AA$38,0)),INDEX(DATABASE!$Z$12:$Z$18,MATCH(WEEKDAY(H491,2),DATABASE!$AA$12:$AA$18,0))),"")</f>
        <v/>
      </c>
      <c r="K491" s="25" t="str">
        <f>IF('DATA ACCURATE'!V494&lt;&gt;"",'DATA ACCURATE'!V494,"")</f>
        <v/>
      </c>
      <c r="L491" s="80" t="str">
        <f>IF($H491="","",IF(OR($J491="LIBUR",AND($L490="LIBUR",$O490=$O491)),"LIBUR",IF(AND(OR($L490="LUAR JAM KERJA 1",$L490="LUAR JAM KERJA 2"),OR(OR(AND($H490=$H491,AND(OR($I491&gt;DATABASE!$J$3,$I491&lt;DATABASE!$J$6),((DATEVALUE($H491)+$I491)-(DATEVALUE($H490)+$I490))&lt;DATABASE!$J$6)),AND($H490=$H491,$O490=$O491,OR($I491&gt;DATABASE!$J$6,$I491&lt;DATABASE!$J$3))),AND(($H491-$H490)=1,OR($I491&lt;DATABASE!$I$6,((DATEVALUE($H491)+$I491)-(DATEVALUE($H490)+$I490))&lt;DATABASE!$J$6))),$A491=$A490),"LUAR JAM KERJA 2",IF(AND(OR(WEEKDAY($H491,2)=1,WEEKDAY($H491,2)=2,WEEKDAY($H491,2)=3,WEEKDAY($H491,2)=4,WEEKDAY($H491,2)=5),$I491&lt;=DATABASE!$J$3,$I491&gt;=DATABASE!$I$3),"JAM KERJA",IF(AND(WEEKDAY($H491,2)=6,$I491&lt;=DATABASE!$J$4,$I491&gt;=DATABASE!$I$4),"JAM KERJA","LUAR JAM KERJA 1")))))</f>
        <v/>
      </c>
      <c r="M491" s="33" t="str">
        <f>IF('DATA ACCURATE'!T494&lt;&gt;"",IF('DATA ACCURATE'!T494&gt;100,'DATA ACCURATE'!T494/10,'DATA ACCURATE'!T494),"")</f>
        <v/>
      </c>
      <c r="N491" t="str">
        <f>IF(M491="","",IF(M491&lt;=DATABASE!$I$9,"LOKAL",IF(M491&lt;DATABASE!$J$9,"LUAR KOTA 1",IF($M491&gt;=DATABASE!$J$9,"LUAR KOTA 2",""))))</f>
        <v/>
      </c>
      <c r="O491" s="38" t="str">
        <f>IF('DATA ACCURATE'!L494&lt;&gt;"",'DATA ACCURATE'!L494,"")</f>
        <v/>
      </c>
      <c r="Q491" s="38">
        <f t="shared" si="50"/>
        <v>0</v>
      </c>
      <c r="R491" s="38">
        <f t="shared" si="50"/>
        <v>0</v>
      </c>
      <c r="S491" s="38">
        <f t="shared" si="50"/>
        <v>0</v>
      </c>
      <c r="T491" s="38">
        <f t="shared" si="48"/>
        <v>0</v>
      </c>
      <c r="U491" s="38">
        <f t="shared" si="51"/>
        <v>0</v>
      </c>
      <c r="V491" s="38">
        <f t="shared" si="51"/>
        <v>0</v>
      </c>
      <c r="W491" s="38">
        <f t="shared" si="51"/>
        <v>0</v>
      </c>
      <c r="X491" s="38">
        <f t="shared" si="52"/>
        <v>0</v>
      </c>
      <c r="Y491" s="38">
        <f t="shared" si="52"/>
        <v>0</v>
      </c>
      <c r="Z491" s="38">
        <f t="shared" si="52"/>
        <v>0</v>
      </c>
      <c r="AA491" s="38">
        <f t="shared" si="49"/>
        <v>0</v>
      </c>
      <c r="AB491" s="38">
        <f t="shared" si="53"/>
        <v>0</v>
      </c>
      <c r="AC491" s="38">
        <f t="shared" si="54"/>
        <v>0</v>
      </c>
      <c r="AD491" s="38" t="str">
        <f t="shared" si="55"/>
        <v>000000000000</v>
      </c>
    </row>
    <row r="492" spans="1:30">
      <c r="A492" s="9" t="str">
        <f>IF('DATA ACCURATE'!A495&lt;&gt;"",'DATA ACCURATE'!A495,"")</f>
        <v/>
      </c>
      <c r="B492" s="9" t="str">
        <f>IF('DATA ACCURATE'!D495&lt;&gt;"",'DATA ACCURATE'!D495,"")</f>
        <v/>
      </c>
      <c r="C492" s="38" t="str">
        <f>IF($AD492="000000000000","",INDEX(DATABASE!$W$12:$W$71,MATCH($AD492,DATABASE!$V$12:$V$71,0)))</f>
        <v/>
      </c>
      <c r="D492" s="34" t="str">
        <f>IF(C492="","",IF(E492="",INDEX(DATABASE!$AF$13:$AF$62,MATCH($C492,DATABASE!$AC$13:$AC$62,0)),IF(E492="2x D11",INDEX(DATABASE!$AF$13:$AF$62,MATCH($C492,DATABASE!$AC$13:$AC$62,0))+2*DATABASE!$AF$62,IF(E492="3x D11",INDEX(DATABASE!$AF$13:$AF$62,MATCH($C492,DATABASE!$AC$13:$AC$62,0))+3*DATABASE!$AF$62,""))))</f>
        <v/>
      </c>
      <c r="E492" s="38" t="str">
        <f>IF(AND($K492="Y",$G492&lt;&gt;"UNYIL",$F492&lt;DATABASE!$O$8),"2x D11",IF(AND($K492="Y",$G492&lt;&gt;"UNYIL",$F492&gt;=DATABASE!$O$8),"3x D11",""))</f>
        <v/>
      </c>
      <c r="F492" s="9" t="str">
        <f>IF('DATA ACCURATE'!N495&lt;&gt;"",'DATA ACCURATE'!N495,"")</f>
        <v/>
      </c>
      <c r="G492" t="str">
        <f>IF(F492="","",IF(F492&lt;=DATABASE!$I$8,"UNYIL",IF(F492&lt;=DATABASE!$J$8,"KECIL",IF(F492&lt;DATABASE!$K$8,"TANGGUNG",IF(F492&gt;=DATABASE!$K$8,"BESAR","")))))</f>
        <v/>
      </c>
      <c r="H492" s="16" t="str">
        <f>IF('DATA ACCURATE'!J495&lt;&gt;"",'DATA ACCURATE'!J495,"")</f>
        <v/>
      </c>
      <c r="I492" s="35" t="str">
        <f>IF(B492&lt;&gt;"",IFERROR(VLOOKUP(B492,'DATA TIMBANGAN'!G:M,7,FALSE),VLOOKUP(B492,'DATA TIMBANGAN'!G:M,7)),"")</f>
        <v/>
      </c>
      <c r="J492" s="25" t="str">
        <f>IF(H492&lt;&gt;"",IFERROR(INDEX(DATABASE!$Z$19:$Z$38,MATCH(DATEVALUE(H492),DATABASE!$AA$19:$AA$38,0)),INDEX(DATABASE!$Z$12:$Z$18,MATCH(WEEKDAY(H492,2),DATABASE!$AA$12:$AA$18,0))),"")</f>
        <v/>
      </c>
      <c r="K492" s="25" t="str">
        <f>IF('DATA ACCURATE'!V495&lt;&gt;"",'DATA ACCURATE'!V495,"")</f>
        <v/>
      </c>
      <c r="L492" s="80" t="str">
        <f>IF($H492="","",IF(OR($J492="LIBUR",AND($L491="LIBUR",$O491=$O492)),"LIBUR",IF(AND(OR($L491="LUAR JAM KERJA 1",$L491="LUAR JAM KERJA 2"),OR(OR(AND($H491=$H492,AND(OR($I492&gt;DATABASE!$J$3,$I492&lt;DATABASE!$J$6),((DATEVALUE($H492)+$I492)-(DATEVALUE($H491)+$I491))&lt;DATABASE!$J$6)),AND($H491=$H492,$O491=$O492,OR($I492&gt;DATABASE!$J$6,$I492&lt;DATABASE!$J$3))),AND(($H492-$H491)=1,OR($I492&lt;DATABASE!$I$6,((DATEVALUE($H492)+$I492)-(DATEVALUE($H491)+$I491))&lt;DATABASE!$J$6))),$A492=$A491),"LUAR JAM KERJA 2",IF(AND(OR(WEEKDAY($H492,2)=1,WEEKDAY($H492,2)=2,WEEKDAY($H492,2)=3,WEEKDAY($H492,2)=4,WEEKDAY($H492,2)=5),$I492&lt;=DATABASE!$J$3,$I492&gt;=DATABASE!$I$3),"JAM KERJA",IF(AND(WEEKDAY($H492,2)=6,$I492&lt;=DATABASE!$J$4,$I492&gt;=DATABASE!$I$4),"JAM KERJA","LUAR JAM KERJA 1")))))</f>
        <v/>
      </c>
      <c r="M492" s="33" t="str">
        <f>IF('DATA ACCURATE'!T495&lt;&gt;"",IF('DATA ACCURATE'!T495&gt;100,'DATA ACCURATE'!T495/10,'DATA ACCURATE'!T495),"")</f>
        <v/>
      </c>
      <c r="N492" t="str">
        <f>IF(M492="","",IF(M492&lt;=DATABASE!$I$9,"LOKAL",IF(M492&lt;DATABASE!$J$9,"LUAR KOTA 1",IF($M492&gt;=DATABASE!$J$9,"LUAR KOTA 2",""))))</f>
        <v/>
      </c>
      <c r="O492" s="38" t="str">
        <f>IF('DATA ACCURATE'!L495&lt;&gt;"",'DATA ACCURATE'!L495,"")</f>
        <v/>
      </c>
      <c r="Q492" s="38">
        <f t="shared" si="50"/>
        <v>0</v>
      </c>
      <c r="R492" s="38">
        <f t="shared" si="50"/>
        <v>0</v>
      </c>
      <c r="S492" s="38">
        <f t="shared" si="50"/>
        <v>0</v>
      </c>
      <c r="T492" s="38">
        <f t="shared" si="48"/>
        <v>0</v>
      </c>
      <c r="U492" s="38">
        <f t="shared" si="51"/>
        <v>0</v>
      </c>
      <c r="V492" s="38">
        <f t="shared" si="51"/>
        <v>0</v>
      </c>
      <c r="W492" s="38">
        <f t="shared" si="51"/>
        <v>0</v>
      </c>
      <c r="X492" s="38">
        <f t="shared" si="52"/>
        <v>0</v>
      </c>
      <c r="Y492" s="38">
        <f t="shared" si="52"/>
        <v>0</v>
      </c>
      <c r="Z492" s="38">
        <f t="shared" si="52"/>
        <v>0</v>
      </c>
      <c r="AA492" s="38">
        <f t="shared" si="49"/>
        <v>0</v>
      </c>
      <c r="AB492" s="38">
        <f t="shared" si="53"/>
        <v>0</v>
      </c>
      <c r="AC492" s="38">
        <f t="shared" si="54"/>
        <v>0</v>
      </c>
      <c r="AD492" s="38" t="str">
        <f t="shared" si="55"/>
        <v>000000000000</v>
      </c>
    </row>
    <row r="493" spans="1:30">
      <c r="A493" s="9" t="str">
        <f>IF('DATA ACCURATE'!A496&lt;&gt;"",'DATA ACCURATE'!A496,"")</f>
        <v/>
      </c>
      <c r="B493" s="9" t="str">
        <f>IF('DATA ACCURATE'!D496&lt;&gt;"",'DATA ACCURATE'!D496,"")</f>
        <v/>
      </c>
      <c r="C493" s="38" t="str">
        <f>IF($AD493="000000000000","",INDEX(DATABASE!$W$12:$W$71,MATCH($AD493,DATABASE!$V$12:$V$71,0)))</f>
        <v/>
      </c>
      <c r="D493" s="34" t="str">
        <f>IF(C493="","",IF(E493="",INDEX(DATABASE!$AF$13:$AF$62,MATCH($C493,DATABASE!$AC$13:$AC$62,0)),IF(E493="2x D11",INDEX(DATABASE!$AF$13:$AF$62,MATCH($C493,DATABASE!$AC$13:$AC$62,0))+2*DATABASE!$AF$62,IF(E493="3x D11",INDEX(DATABASE!$AF$13:$AF$62,MATCH($C493,DATABASE!$AC$13:$AC$62,0))+3*DATABASE!$AF$62,""))))</f>
        <v/>
      </c>
      <c r="E493" s="38" t="str">
        <f>IF(AND($K493="Y",$G493&lt;&gt;"UNYIL",$F493&lt;DATABASE!$O$8),"2x D11",IF(AND($K493="Y",$G493&lt;&gt;"UNYIL",$F493&gt;=DATABASE!$O$8),"3x D11",""))</f>
        <v/>
      </c>
      <c r="F493" s="9" t="str">
        <f>IF('DATA ACCURATE'!N496&lt;&gt;"",'DATA ACCURATE'!N496,"")</f>
        <v/>
      </c>
      <c r="G493" t="str">
        <f>IF(F493="","",IF(F493&lt;=DATABASE!$I$8,"UNYIL",IF(F493&lt;=DATABASE!$J$8,"KECIL",IF(F493&lt;DATABASE!$K$8,"TANGGUNG",IF(F493&gt;=DATABASE!$K$8,"BESAR","")))))</f>
        <v/>
      </c>
      <c r="H493" s="16" t="str">
        <f>IF('DATA ACCURATE'!J496&lt;&gt;"",'DATA ACCURATE'!J496,"")</f>
        <v/>
      </c>
      <c r="I493" s="35" t="str">
        <f>IF(B493&lt;&gt;"",IFERROR(VLOOKUP(B493,'DATA TIMBANGAN'!G:M,7,FALSE),VLOOKUP(B493,'DATA TIMBANGAN'!G:M,7)),"")</f>
        <v/>
      </c>
      <c r="J493" s="25" t="str">
        <f>IF(H493&lt;&gt;"",IFERROR(INDEX(DATABASE!$Z$19:$Z$38,MATCH(DATEVALUE(H493),DATABASE!$AA$19:$AA$38,0)),INDEX(DATABASE!$Z$12:$Z$18,MATCH(WEEKDAY(H493,2),DATABASE!$AA$12:$AA$18,0))),"")</f>
        <v/>
      </c>
      <c r="K493" s="25" t="str">
        <f>IF('DATA ACCURATE'!V496&lt;&gt;"",'DATA ACCURATE'!V496,"")</f>
        <v/>
      </c>
      <c r="L493" s="80" t="str">
        <f>IF($H493="","",IF(OR($J493="LIBUR",AND($L492="LIBUR",$O492=$O493)),"LIBUR",IF(AND(OR($L492="LUAR JAM KERJA 1",$L492="LUAR JAM KERJA 2"),OR(OR(AND($H492=$H493,AND(OR($I493&gt;DATABASE!$J$3,$I493&lt;DATABASE!$J$6),((DATEVALUE($H493)+$I493)-(DATEVALUE($H492)+$I492))&lt;DATABASE!$J$6)),AND($H492=$H493,$O492=$O493,OR($I493&gt;DATABASE!$J$6,$I493&lt;DATABASE!$J$3))),AND(($H493-$H492)=1,OR($I493&lt;DATABASE!$I$6,((DATEVALUE($H493)+$I493)-(DATEVALUE($H492)+$I492))&lt;DATABASE!$J$6))),$A493=$A492),"LUAR JAM KERJA 2",IF(AND(OR(WEEKDAY($H493,2)=1,WEEKDAY($H493,2)=2,WEEKDAY($H493,2)=3,WEEKDAY($H493,2)=4,WEEKDAY($H493,2)=5),$I493&lt;=DATABASE!$J$3,$I493&gt;=DATABASE!$I$3),"JAM KERJA",IF(AND(WEEKDAY($H493,2)=6,$I493&lt;=DATABASE!$J$4,$I493&gt;=DATABASE!$I$4),"JAM KERJA","LUAR JAM KERJA 1")))))</f>
        <v/>
      </c>
      <c r="M493" s="33" t="str">
        <f>IF('DATA ACCURATE'!T496&lt;&gt;"",IF('DATA ACCURATE'!T496&gt;100,'DATA ACCURATE'!T496/10,'DATA ACCURATE'!T496),"")</f>
        <v/>
      </c>
      <c r="N493" t="str">
        <f>IF(M493="","",IF(M493&lt;=DATABASE!$I$9,"LOKAL",IF(M493&lt;DATABASE!$J$9,"LUAR KOTA 1",IF($M493&gt;=DATABASE!$J$9,"LUAR KOTA 2",""))))</f>
        <v/>
      </c>
      <c r="O493" s="38" t="str">
        <f>IF('DATA ACCURATE'!L496&lt;&gt;"",'DATA ACCURATE'!L496,"")</f>
        <v/>
      </c>
      <c r="Q493" s="38">
        <f t="shared" si="50"/>
        <v>0</v>
      </c>
      <c r="R493" s="38">
        <f t="shared" si="50"/>
        <v>0</v>
      </c>
      <c r="S493" s="38">
        <f t="shared" si="50"/>
        <v>0</v>
      </c>
      <c r="T493" s="38">
        <f t="shared" si="48"/>
        <v>0</v>
      </c>
      <c r="U493" s="38">
        <f t="shared" si="51"/>
        <v>0</v>
      </c>
      <c r="V493" s="38">
        <f t="shared" si="51"/>
        <v>0</v>
      </c>
      <c r="W493" s="38">
        <f t="shared" si="51"/>
        <v>0</v>
      </c>
      <c r="X493" s="38">
        <f t="shared" si="52"/>
        <v>0</v>
      </c>
      <c r="Y493" s="38">
        <f t="shared" si="52"/>
        <v>0</v>
      </c>
      <c r="Z493" s="38">
        <f t="shared" si="52"/>
        <v>0</v>
      </c>
      <c r="AA493" s="38">
        <f t="shared" si="49"/>
        <v>0</v>
      </c>
      <c r="AB493" s="38">
        <f t="shared" si="53"/>
        <v>0</v>
      </c>
      <c r="AC493" s="38">
        <f t="shared" si="54"/>
        <v>0</v>
      </c>
      <c r="AD493" s="38" t="str">
        <f t="shared" si="55"/>
        <v>000000000000</v>
      </c>
    </row>
    <row r="494" spans="1:30">
      <c r="A494" s="9" t="str">
        <f>IF('DATA ACCURATE'!A497&lt;&gt;"",'DATA ACCURATE'!A497,"")</f>
        <v/>
      </c>
      <c r="B494" s="9" t="str">
        <f>IF('DATA ACCURATE'!D497&lt;&gt;"",'DATA ACCURATE'!D497,"")</f>
        <v/>
      </c>
      <c r="C494" s="38" t="str">
        <f>IF($AD494="000000000000","",INDEX(DATABASE!$W$12:$W$71,MATCH($AD494,DATABASE!$V$12:$V$71,0)))</f>
        <v/>
      </c>
      <c r="D494" s="34" t="str">
        <f>IF(C494="","",IF(E494="",INDEX(DATABASE!$AF$13:$AF$62,MATCH($C494,DATABASE!$AC$13:$AC$62,0)),IF(E494="2x D11",INDEX(DATABASE!$AF$13:$AF$62,MATCH($C494,DATABASE!$AC$13:$AC$62,0))+2*DATABASE!$AF$62,IF(E494="3x D11",INDEX(DATABASE!$AF$13:$AF$62,MATCH($C494,DATABASE!$AC$13:$AC$62,0))+3*DATABASE!$AF$62,""))))</f>
        <v/>
      </c>
      <c r="E494" s="38" t="str">
        <f>IF(AND($K494="Y",$G494&lt;&gt;"UNYIL",$F494&lt;DATABASE!$O$8),"2x D11",IF(AND($K494="Y",$G494&lt;&gt;"UNYIL",$F494&gt;=DATABASE!$O$8),"3x D11",""))</f>
        <v/>
      </c>
      <c r="F494" s="9" t="str">
        <f>IF('DATA ACCURATE'!N497&lt;&gt;"",'DATA ACCURATE'!N497,"")</f>
        <v/>
      </c>
      <c r="G494" t="str">
        <f>IF(F494="","",IF(F494&lt;=DATABASE!$I$8,"UNYIL",IF(F494&lt;=DATABASE!$J$8,"KECIL",IF(F494&lt;DATABASE!$K$8,"TANGGUNG",IF(F494&gt;=DATABASE!$K$8,"BESAR","")))))</f>
        <v/>
      </c>
      <c r="H494" s="16" t="str">
        <f>IF('DATA ACCURATE'!J497&lt;&gt;"",'DATA ACCURATE'!J497,"")</f>
        <v/>
      </c>
      <c r="I494" s="35" t="str">
        <f>IF(B494&lt;&gt;"",IFERROR(VLOOKUP(B494,'DATA TIMBANGAN'!G:M,7,FALSE),VLOOKUP(B494,'DATA TIMBANGAN'!G:M,7)),"")</f>
        <v/>
      </c>
      <c r="J494" s="25" t="str">
        <f>IF(H494&lt;&gt;"",IFERROR(INDEX(DATABASE!$Z$19:$Z$38,MATCH(DATEVALUE(H494),DATABASE!$AA$19:$AA$38,0)),INDEX(DATABASE!$Z$12:$Z$18,MATCH(WEEKDAY(H494,2),DATABASE!$AA$12:$AA$18,0))),"")</f>
        <v/>
      </c>
      <c r="K494" s="25" t="str">
        <f>IF('DATA ACCURATE'!V497&lt;&gt;"",'DATA ACCURATE'!V497,"")</f>
        <v/>
      </c>
      <c r="L494" s="80" t="str">
        <f>IF($H494="","",IF(OR($J494="LIBUR",AND($L493="LIBUR",$O493=$O494)),"LIBUR",IF(AND(OR($L493="LUAR JAM KERJA 1",$L493="LUAR JAM KERJA 2"),OR(OR(AND($H493=$H494,AND(OR($I494&gt;DATABASE!$J$3,$I494&lt;DATABASE!$J$6),((DATEVALUE($H494)+$I494)-(DATEVALUE($H493)+$I493))&lt;DATABASE!$J$6)),AND($H493=$H494,$O493=$O494,OR($I494&gt;DATABASE!$J$6,$I494&lt;DATABASE!$J$3))),AND(($H494-$H493)=1,OR($I494&lt;DATABASE!$I$6,((DATEVALUE($H494)+$I494)-(DATEVALUE($H493)+$I493))&lt;DATABASE!$J$6))),$A494=$A493),"LUAR JAM KERJA 2",IF(AND(OR(WEEKDAY($H494,2)=1,WEEKDAY($H494,2)=2,WEEKDAY($H494,2)=3,WEEKDAY($H494,2)=4,WEEKDAY($H494,2)=5),$I494&lt;=DATABASE!$J$3,$I494&gt;=DATABASE!$I$3),"JAM KERJA",IF(AND(WEEKDAY($H494,2)=6,$I494&lt;=DATABASE!$J$4,$I494&gt;=DATABASE!$I$4),"JAM KERJA","LUAR JAM KERJA 1")))))</f>
        <v/>
      </c>
      <c r="M494" s="33" t="str">
        <f>IF('DATA ACCURATE'!T497&lt;&gt;"",IF('DATA ACCURATE'!T497&gt;100,'DATA ACCURATE'!T497/10,'DATA ACCURATE'!T497),"")</f>
        <v/>
      </c>
      <c r="N494" t="str">
        <f>IF(M494="","",IF(M494&lt;=DATABASE!$I$9,"LOKAL",IF(M494&lt;DATABASE!$J$9,"LUAR KOTA 1",IF($M494&gt;=DATABASE!$J$9,"LUAR KOTA 2",""))))</f>
        <v/>
      </c>
      <c r="O494" s="38" t="str">
        <f>IF('DATA ACCURATE'!L497&lt;&gt;"",'DATA ACCURATE'!L497,"")</f>
        <v/>
      </c>
      <c r="Q494" s="38">
        <f t="shared" si="50"/>
        <v>0</v>
      </c>
      <c r="R494" s="38">
        <f t="shared" si="50"/>
        <v>0</v>
      </c>
      <c r="S494" s="38">
        <f t="shared" si="50"/>
        <v>0</v>
      </c>
      <c r="T494" s="38">
        <f t="shared" si="48"/>
        <v>0</v>
      </c>
      <c r="U494" s="38">
        <f t="shared" si="51"/>
        <v>0</v>
      </c>
      <c r="V494" s="38">
        <f t="shared" si="51"/>
        <v>0</v>
      </c>
      <c r="W494" s="38">
        <f t="shared" si="51"/>
        <v>0</v>
      </c>
      <c r="X494" s="38">
        <f t="shared" si="52"/>
        <v>0</v>
      </c>
      <c r="Y494" s="38">
        <f t="shared" si="52"/>
        <v>0</v>
      </c>
      <c r="Z494" s="38">
        <f t="shared" si="52"/>
        <v>0</v>
      </c>
      <c r="AA494" s="38">
        <f t="shared" si="49"/>
        <v>0</v>
      </c>
      <c r="AB494" s="38">
        <f t="shared" si="53"/>
        <v>0</v>
      </c>
      <c r="AC494" s="38">
        <f t="shared" si="54"/>
        <v>0</v>
      </c>
      <c r="AD494" s="38" t="str">
        <f t="shared" si="55"/>
        <v>000000000000</v>
      </c>
    </row>
    <row r="495" spans="1:30">
      <c r="A495" s="9" t="str">
        <f>IF('DATA ACCURATE'!A498&lt;&gt;"",'DATA ACCURATE'!A498,"")</f>
        <v/>
      </c>
      <c r="B495" s="9" t="str">
        <f>IF('DATA ACCURATE'!D498&lt;&gt;"",'DATA ACCURATE'!D498,"")</f>
        <v/>
      </c>
      <c r="C495" s="38" t="str">
        <f>IF($AD495="000000000000","",INDEX(DATABASE!$W$12:$W$71,MATCH($AD495,DATABASE!$V$12:$V$71,0)))</f>
        <v/>
      </c>
      <c r="D495" s="34" t="str">
        <f>IF(C495="","",IF(E495="",INDEX(DATABASE!$AF$13:$AF$62,MATCH($C495,DATABASE!$AC$13:$AC$62,0)),IF(E495="2x D11",INDEX(DATABASE!$AF$13:$AF$62,MATCH($C495,DATABASE!$AC$13:$AC$62,0))+2*DATABASE!$AF$62,IF(E495="3x D11",INDEX(DATABASE!$AF$13:$AF$62,MATCH($C495,DATABASE!$AC$13:$AC$62,0))+3*DATABASE!$AF$62,""))))</f>
        <v/>
      </c>
      <c r="E495" s="38" t="str">
        <f>IF(AND($K495="Y",$G495&lt;&gt;"UNYIL",$F495&lt;DATABASE!$O$8),"2x D11",IF(AND($K495="Y",$G495&lt;&gt;"UNYIL",$F495&gt;=DATABASE!$O$8),"3x D11",""))</f>
        <v/>
      </c>
      <c r="F495" s="9" t="str">
        <f>IF('DATA ACCURATE'!N498&lt;&gt;"",'DATA ACCURATE'!N498,"")</f>
        <v/>
      </c>
      <c r="G495" t="str">
        <f>IF(F495="","",IF(F495&lt;=DATABASE!$I$8,"UNYIL",IF(F495&lt;=DATABASE!$J$8,"KECIL",IF(F495&lt;DATABASE!$K$8,"TANGGUNG",IF(F495&gt;=DATABASE!$K$8,"BESAR","")))))</f>
        <v/>
      </c>
      <c r="H495" s="16" t="str">
        <f>IF('DATA ACCURATE'!J498&lt;&gt;"",'DATA ACCURATE'!J498,"")</f>
        <v/>
      </c>
      <c r="I495" s="35" t="str">
        <f>IF(B495&lt;&gt;"",IFERROR(VLOOKUP(B495,'DATA TIMBANGAN'!G:M,7,FALSE),VLOOKUP(B495,'DATA TIMBANGAN'!G:M,7)),"")</f>
        <v/>
      </c>
      <c r="J495" s="25" t="str">
        <f>IF(H495&lt;&gt;"",IFERROR(INDEX(DATABASE!$Z$19:$Z$38,MATCH(DATEVALUE(H495),DATABASE!$AA$19:$AA$38,0)),INDEX(DATABASE!$Z$12:$Z$18,MATCH(WEEKDAY(H495,2),DATABASE!$AA$12:$AA$18,0))),"")</f>
        <v/>
      </c>
      <c r="K495" s="25" t="str">
        <f>IF('DATA ACCURATE'!V498&lt;&gt;"",'DATA ACCURATE'!V498,"")</f>
        <v/>
      </c>
      <c r="L495" s="80" t="str">
        <f>IF($H495="","",IF(OR($J495="LIBUR",AND($L494="LIBUR",$O494=$O495)),"LIBUR",IF(AND(OR($L494="LUAR JAM KERJA 1",$L494="LUAR JAM KERJA 2"),OR(OR(AND($H494=$H495,AND(OR($I495&gt;DATABASE!$J$3,$I495&lt;DATABASE!$J$6),((DATEVALUE($H495)+$I495)-(DATEVALUE($H494)+$I494))&lt;DATABASE!$J$6)),AND($H494=$H495,$O494=$O495,OR($I495&gt;DATABASE!$J$6,$I495&lt;DATABASE!$J$3))),AND(($H495-$H494)=1,OR($I495&lt;DATABASE!$I$6,((DATEVALUE($H495)+$I495)-(DATEVALUE($H494)+$I494))&lt;DATABASE!$J$6))),$A495=$A494),"LUAR JAM KERJA 2",IF(AND(OR(WEEKDAY($H495,2)=1,WEEKDAY($H495,2)=2,WEEKDAY($H495,2)=3,WEEKDAY($H495,2)=4,WEEKDAY($H495,2)=5),$I495&lt;=DATABASE!$J$3,$I495&gt;=DATABASE!$I$3),"JAM KERJA",IF(AND(WEEKDAY($H495,2)=6,$I495&lt;=DATABASE!$J$4,$I495&gt;=DATABASE!$I$4),"JAM KERJA","LUAR JAM KERJA 1")))))</f>
        <v/>
      </c>
      <c r="M495" s="33" t="str">
        <f>IF('DATA ACCURATE'!T498&lt;&gt;"",IF('DATA ACCURATE'!T498&gt;100,'DATA ACCURATE'!T498/10,'DATA ACCURATE'!T498),"")</f>
        <v/>
      </c>
      <c r="N495" t="str">
        <f>IF(M495="","",IF(M495&lt;=DATABASE!$I$9,"LOKAL",IF(M495&lt;DATABASE!$J$9,"LUAR KOTA 1",IF($M495&gt;=DATABASE!$J$9,"LUAR KOTA 2",""))))</f>
        <v/>
      </c>
      <c r="O495" s="38" t="str">
        <f>IF('DATA ACCURATE'!L498&lt;&gt;"",'DATA ACCURATE'!L498,"")</f>
        <v/>
      </c>
      <c r="Q495" s="38">
        <f t="shared" si="50"/>
        <v>0</v>
      </c>
      <c r="R495" s="38">
        <f t="shared" si="50"/>
        <v>0</v>
      </c>
      <c r="S495" s="38">
        <f t="shared" si="50"/>
        <v>0</v>
      </c>
      <c r="T495" s="38">
        <f t="shared" si="48"/>
        <v>0</v>
      </c>
      <c r="U495" s="38">
        <f t="shared" si="51"/>
        <v>0</v>
      </c>
      <c r="V495" s="38">
        <f t="shared" si="51"/>
        <v>0</v>
      </c>
      <c r="W495" s="38">
        <f t="shared" si="51"/>
        <v>0</v>
      </c>
      <c r="X495" s="38">
        <f t="shared" si="52"/>
        <v>0</v>
      </c>
      <c r="Y495" s="38">
        <f t="shared" si="52"/>
        <v>0</v>
      </c>
      <c r="Z495" s="38">
        <f t="shared" si="52"/>
        <v>0</v>
      </c>
      <c r="AA495" s="38">
        <f t="shared" si="49"/>
        <v>0</v>
      </c>
      <c r="AB495" s="38">
        <f t="shared" si="53"/>
        <v>0</v>
      </c>
      <c r="AC495" s="38">
        <f t="shared" si="54"/>
        <v>0</v>
      </c>
      <c r="AD495" s="38" t="str">
        <f t="shared" si="55"/>
        <v>000000000000</v>
      </c>
    </row>
    <row r="496" spans="1:30">
      <c r="A496" s="9" t="str">
        <f>IF('DATA ACCURATE'!A499&lt;&gt;"",'DATA ACCURATE'!A499,"")</f>
        <v/>
      </c>
      <c r="B496" s="9" t="str">
        <f>IF('DATA ACCURATE'!D499&lt;&gt;"",'DATA ACCURATE'!D499,"")</f>
        <v/>
      </c>
      <c r="C496" s="38" t="str">
        <f>IF($AD496="000000000000","",INDEX(DATABASE!$W$12:$W$71,MATCH($AD496,DATABASE!$V$12:$V$71,0)))</f>
        <v/>
      </c>
      <c r="D496" s="34" t="str">
        <f>IF(C496="","",IF(E496="",INDEX(DATABASE!$AF$13:$AF$62,MATCH($C496,DATABASE!$AC$13:$AC$62,0)),IF(E496="2x D11",INDEX(DATABASE!$AF$13:$AF$62,MATCH($C496,DATABASE!$AC$13:$AC$62,0))+2*DATABASE!$AF$62,IF(E496="3x D11",INDEX(DATABASE!$AF$13:$AF$62,MATCH($C496,DATABASE!$AC$13:$AC$62,0))+3*DATABASE!$AF$62,""))))</f>
        <v/>
      </c>
      <c r="E496" s="38" t="str">
        <f>IF(AND($K496="Y",$G496&lt;&gt;"UNYIL",$F496&lt;DATABASE!$O$8),"2x D11",IF(AND($K496="Y",$G496&lt;&gt;"UNYIL",$F496&gt;=DATABASE!$O$8),"3x D11",""))</f>
        <v/>
      </c>
      <c r="F496" s="9" t="str">
        <f>IF('DATA ACCURATE'!N499&lt;&gt;"",'DATA ACCURATE'!N499,"")</f>
        <v/>
      </c>
      <c r="G496" t="str">
        <f>IF(F496="","",IF(F496&lt;=DATABASE!$I$8,"UNYIL",IF(F496&lt;=DATABASE!$J$8,"KECIL",IF(F496&lt;DATABASE!$K$8,"TANGGUNG",IF(F496&gt;=DATABASE!$K$8,"BESAR","")))))</f>
        <v/>
      </c>
      <c r="H496" s="16" t="str">
        <f>IF('DATA ACCURATE'!J499&lt;&gt;"",'DATA ACCURATE'!J499,"")</f>
        <v/>
      </c>
      <c r="I496" s="35" t="str">
        <f>IF(B496&lt;&gt;"",IFERROR(VLOOKUP(B496,'DATA TIMBANGAN'!G:M,7,FALSE),VLOOKUP(B496,'DATA TIMBANGAN'!G:M,7)),"")</f>
        <v/>
      </c>
      <c r="J496" s="25" t="str">
        <f>IF(H496&lt;&gt;"",IFERROR(INDEX(DATABASE!$Z$19:$Z$38,MATCH(DATEVALUE(H496),DATABASE!$AA$19:$AA$38,0)),INDEX(DATABASE!$Z$12:$Z$18,MATCH(WEEKDAY(H496,2),DATABASE!$AA$12:$AA$18,0))),"")</f>
        <v/>
      </c>
      <c r="K496" s="25" t="str">
        <f>IF('DATA ACCURATE'!V499&lt;&gt;"",'DATA ACCURATE'!V499,"")</f>
        <v/>
      </c>
      <c r="L496" s="80" t="str">
        <f>IF($H496="","",IF(OR($J496="LIBUR",AND($L495="LIBUR",$O495=$O496)),"LIBUR",IF(AND(OR($L495="LUAR JAM KERJA 1",$L495="LUAR JAM KERJA 2"),OR(OR(AND($H495=$H496,AND(OR($I496&gt;DATABASE!$J$3,$I496&lt;DATABASE!$J$6),((DATEVALUE($H496)+$I496)-(DATEVALUE($H495)+$I495))&lt;DATABASE!$J$6)),AND($H495=$H496,$O495=$O496,OR($I496&gt;DATABASE!$J$6,$I496&lt;DATABASE!$J$3))),AND(($H496-$H495)=1,OR($I496&lt;DATABASE!$I$6,((DATEVALUE($H496)+$I496)-(DATEVALUE($H495)+$I495))&lt;DATABASE!$J$6))),$A496=$A495),"LUAR JAM KERJA 2",IF(AND(OR(WEEKDAY($H496,2)=1,WEEKDAY($H496,2)=2,WEEKDAY($H496,2)=3,WEEKDAY($H496,2)=4,WEEKDAY($H496,2)=5),$I496&lt;=DATABASE!$J$3,$I496&gt;=DATABASE!$I$3),"JAM KERJA",IF(AND(WEEKDAY($H496,2)=6,$I496&lt;=DATABASE!$J$4,$I496&gt;=DATABASE!$I$4),"JAM KERJA","LUAR JAM KERJA 1")))))</f>
        <v/>
      </c>
      <c r="M496" s="33" t="str">
        <f>IF('DATA ACCURATE'!T499&lt;&gt;"",IF('DATA ACCURATE'!T499&gt;100,'DATA ACCURATE'!T499/10,'DATA ACCURATE'!T499),"")</f>
        <v/>
      </c>
      <c r="N496" t="str">
        <f>IF(M496="","",IF(M496&lt;=DATABASE!$I$9,"LOKAL",IF(M496&lt;DATABASE!$J$9,"LUAR KOTA 1",IF($M496&gt;=DATABASE!$J$9,"LUAR KOTA 2",""))))</f>
        <v/>
      </c>
      <c r="O496" s="38" t="str">
        <f>IF('DATA ACCURATE'!L499&lt;&gt;"",'DATA ACCURATE'!L499,"")</f>
        <v/>
      </c>
      <c r="Q496" s="38">
        <f t="shared" si="50"/>
        <v>0</v>
      </c>
      <c r="R496" s="38">
        <f t="shared" si="50"/>
        <v>0</v>
      </c>
      <c r="S496" s="38">
        <f t="shared" si="50"/>
        <v>0</v>
      </c>
      <c r="T496" s="38">
        <f t="shared" si="48"/>
        <v>0</v>
      </c>
      <c r="U496" s="38">
        <f t="shared" si="51"/>
        <v>0</v>
      </c>
      <c r="V496" s="38">
        <f t="shared" si="51"/>
        <v>0</v>
      </c>
      <c r="W496" s="38">
        <f t="shared" si="51"/>
        <v>0</v>
      </c>
      <c r="X496" s="38">
        <f t="shared" si="52"/>
        <v>0</v>
      </c>
      <c r="Y496" s="38">
        <f t="shared" si="52"/>
        <v>0</v>
      </c>
      <c r="Z496" s="38">
        <f t="shared" si="52"/>
        <v>0</v>
      </c>
      <c r="AA496" s="38">
        <f t="shared" si="49"/>
        <v>0</v>
      </c>
      <c r="AB496" s="38">
        <f t="shared" si="53"/>
        <v>0</v>
      </c>
      <c r="AC496" s="38">
        <f t="shared" si="54"/>
        <v>0</v>
      </c>
      <c r="AD496" s="38" t="str">
        <f t="shared" si="55"/>
        <v>000000000000</v>
      </c>
    </row>
    <row r="497" spans="1:30">
      <c r="A497" s="9" t="str">
        <f>IF('DATA ACCURATE'!A500&lt;&gt;"",'DATA ACCURATE'!A500,"")</f>
        <v/>
      </c>
      <c r="B497" s="9" t="str">
        <f>IF('DATA ACCURATE'!D500&lt;&gt;"",'DATA ACCURATE'!D500,"")</f>
        <v/>
      </c>
      <c r="C497" s="38" t="str">
        <f>IF($AD497="000000000000","",INDEX(DATABASE!$W$12:$W$71,MATCH($AD497,DATABASE!$V$12:$V$71,0)))</f>
        <v/>
      </c>
      <c r="D497" s="34" t="str">
        <f>IF(C497="","",IF(E497="",INDEX(DATABASE!$AF$13:$AF$62,MATCH($C497,DATABASE!$AC$13:$AC$62,0)),IF(E497="2x D11",INDEX(DATABASE!$AF$13:$AF$62,MATCH($C497,DATABASE!$AC$13:$AC$62,0))+2*DATABASE!$AF$62,IF(E497="3x D11",INDEX(DATABASE!$AF$13:$AF$62,MATCH($C497,DATABASE!$AC$13:$AC$62,0))+3*DATABASE!$AF$62,""))))</f>
        <v/>
      </c>
      <c r="E497" s="38" t="str">
        <f>IF(AND($K497="Y",$G497&lt;&gt;"UNYIL",$F497&lt;DATABASE!$O$8),"2x D11",IF(AND($K497="Y",$G497&lt;&gt;"UNYIL",$F497&gt;=DATABASE!$O$8),"3x D11",""))</f>
        <v/>
      </c>
      <c r="F497" s="9" t="str">
        <f>IF('DATA ACCURATE'!N500&lt;&gt;"",'DATA ACCURATE'!N500,"")</f>
        <v/>
      </c>
      <c r="G497" t="str">
        <f>IF(F497="","",IF(F497&lt;=DATABASE!$I$8,"UNYIL",IF(F497&lt;=DATABASE!$J$8,"KECIL",IF(F497&lt;DATABASE!$K$8,"TANGGUNG",IF(F497&gt;=DATABASE!$K$8,"BESAR","")))))</f>
        <v/>
      </c>
      <c r="H497" s="16" t="str">
        <f>IF('DATA ACCURATE'!J500&lt;&gt;"",'DATA ACCURATE'!J500,"")</f>
        <v/>
      </c>
      <c r="I497" s="35" t="str">
        <f>IF(B497&lt;&gt;"",IFERROR(VLOOKUP(B497,'DATA TIMBANGAN'!G:M,7,FALSE),VLOOKUP(B497,'DATA TIMBANGAN'!G:M,7)),"")</f>
        <v/>
      </c>
      <c r="J497" s="25" t="str">
        <f>IF(H497&lt;&gt;"",IFERROR(INDEX(DATABASE!$Z$19:$Z$38,MATCH(DATEVALUE(H497),DATABASE!$AA$19:$AA$38,0)),INDEX(DATABASE!$Z$12:$Z$18,MATCH(WEEKDAY(H497,2),DATABASE!$AA$12:$AA$18,0))),"")</f>
        <v/>
      </c>
      <c r="K497" s="25" t="str">
        <f>IF('DATA ACCURATE'!V500&lt;&gt;"",'DATA ACCURATE'!V500,"")</f>
        <v/>
      </c>
      <c r="L497" s="80" t="str">
        <f>IF($H497="","",IF(OR($J497="LIBUR",AND($L496="LIBUR",$O496=$O497)),"LIBUR",IF(AND(OR($L496="LUAR JAM KERJA 1",$L496="LUAR JAM KERJA 2"),OR(OR(AND($H496=$H497,AND(OR($I497&gt;DATABASE!$J$3,$I497&lt;DATABASE!$J$6),((DATEVALUE($H497)+$I497)-(DATEVALUE($H496)+$I496))&lt;DATABASE!$J$6)),AND($H496=$H497,$O496=$O497,OR($I497&gt;DATABASE!$J$6,$I497&lt;DATABASE!$J$3))),AND(($H497-$H496)=1,OR($I497&lt;DATABASE!$I$6,((DATEVALUE($H497)+$I497)-(DATEVALUE($H496)+$I496))&lt;DATABASE!$J$6))),$A497=$A496),"LUAR JAM KERJA 2",IF(AND(OR(WEEKDAY($H497,2)=1,WEEKDAY($H497,2)=2,WEEKDAY($H497,2)=3,WEEKDAY($H497,2)=4,WEEKDAY($H497,2)=5),$I497&lt;=DATABASE!$J$3,$I497&gt;=DATABASE!$I$3),"JAM KERJA",IF(AND(WEEKDAY($H497,2)=6,$I497&lt;=DATABASE!$J$4,$I497&gt;=DATABASE!$I$4),"JAM KERJA","LUAR JAM KERJA 1")))))</f>
        <v/>
      </c>
      <c r="M497" s="33" t="str">
        <f>IF('DATA ACCURATE'!T500&lt;&gt;"",IF('DATA ACCURATE'!T500&gt;100,'DATA ACCURATE'!T500/10,'DATA ACCURATE'!T500),"")</f>
        <v/>
      </c>
      <c r="N497" t="str">
        <f>IF(M497="","",IF(M497&lt;=DATABASE!$I$9,"LOKAL",IF(M497&lt;DATABASE!$J$9,"LUAR KOTA 1",IF($M497&gt;=DATABASE!$J$9,"LUAR KOTA 2",""))))</f>
        <v/>
      </c>
      <c r="O497" s="38" t="str">
        <f>IF('DATA ACCURATE'!L500&lt;&gt;"",'DATA ACCURATE'!L500,"")</f>
        <v/>
      </c>
      <c r="Q497" s="38">
        <f t="shared" si="50"/>
        <v>0</v>
      </c>
      <c r="R497" s="38">
        <f t="shared" si="50"/>
        <v>0</v>
      </c>
      <c r="S497" s="38">
        <f t="shared" si="50"/>
        <v>0</v>
      </c>
      <c r="T497" s="38">
        <f t="shared" si="48"/>
        <v>0</v>
      </c>
      <c r="U497" s="38">
        <f t="shared" si="51"/>
        <v>0</v>
      </c>
      <c r="V497" s="38">
        <f t="shared" si="51"/>
        <v>0</v>
      </c>
      <c r="W497" s="38">
        <f t="shared" si="51"/>
        <v>0</v>
      </c>
      <c r="X497" s="38">
        <f t="shared" si="52"/>
        <v>0</v>
      </c>
      <c r="Y497" s="38">
        <f t="shared" si="52"/>
        <v>0</v>
      </c>
      <c r="Z497" s="38">
        <f t="shared" si="52"/>
        <v>0</v>
      </c>
      <c r="AA497" s="38">
        <f t="shared" si="49"/>
        <v>0</v>
      </c>
      <c r="AB497" s="38">
        <f t="shared" si="53"/>
        <v>0</v>
      </c>
      <c r="AC497" s="38">
        <f t="shared" si="54"/>
        <v>0</v>
      </c>
      <c r="AD497" s="38" t="str">
        <f t="shared" si="55"/>
        <v>000000000000</v>
      </c>
    </row>
    <row r="498" spans="1:30">
      <c r="A498" s="9" t="str">
        <f>IF('DATA ACCURATE'!A501&lt;&gt;"",'DATA ACCURATE'!A501,"")</f>
        <v/>
      </c>
      <c r="B498" s="9" t="str">
        <f>IF('DATA ACCURATE'!D501&lt;&gt;"",'DATA ACCURATE'!D501,"")</f>
        <v/>
      </c>
      <c r="C498" s="38" t="str">
        <f>IF($AD498="000000000000","",INDEX(DATABASE!$W$12:$W$71,MATCH($AD498,DATABASE!$V$12:$V$71,0)))</f>
        <v/>
      </c>
      <c r="D498" s="34" t="str">
        <f>IF(C498="","",IF(E498="",INDEX(DATABASE!$AF$13:$AF$62,MATCH($C498,DATABASE!$AC$13:$AC$62,0)),IF(E498="2x D11",INDEX(DATABASE!$AF$13:$AF$62,MATCH($C498,DATABASE!$AC$13:$AC$62,0))+2*DATABASE!$AF$62,IF(E498="3x D11",INDEX(DATABASE!$AF$13:$AF$62,MATCH($C498,DATABASE!$AC$13:$AC$62,0))+3*DATABASE!$AF$62,""))))</f>
        <v/>
      </c>
      <c r="E498" s="38" t="str">
        <f>IF(AND($K498="Y",$G498&lt;&gt;"UNYIL",$F498&lt;DATABASE!$O$8),"2x D11",IF(AND($K498="Y",$G498&lt;&gt;"UNYIL",$F498&gt;=DATABASE!$O$8),"3x D11",""))</f>
        <v/>
      </c>
      <c r="F498" s="9" t="str">
        <f>IF('DATA ACCURATE'!N501&lt;&gt;"",'DATA ACCURATE'!N501,"")</f>
        <v/>
      </c>
      <c r="G498" t="str">
        <f>IF(F498="","",IF(F498&lt;=DATABASE!$I$8,"UNYIL",IF(F498&lt;=DATABASE!$J$8,"KECIL",IF(F498&lt;DATABASE!$K$8,"TANGGUNG",IF(F498&gt;=DATABASE!$K$8,"BESAR","")))))</f>
        <v/>
      </c>
      <c r="H498" s="16" t="str">
        <f>IF('DATA ACCURATE'!J501&lt;&gt;"",'DATA ACCURATE'!J501,"")</f>
        <v/>
      </c>
      <c r="I498" s="35" t="str">
        <f>IF(B498&lt;&gt;"",IFERROR(VLOOKUP(B498,'DATA TIMBANGAN'!G:M,7,FALSE),VLOOKUP(B498,'DATA TIMBANGAN'!G:M,7)),"")</f>
        <v/>
      </c>
      <c r="J498" s="25" t="str">
        <f>IF(H498&lt;&gt;"",IFERROR(INDEX(DATABASE!$Z$19:$Z$38,MATCH(DATEVALUE(H498),DATABASE!$AA$19:$AA$38,0)),INDEX(DATABASE!$Z$12:$Z$18,MATCH(WEEKDAY(H498,2),DATABASE!$AA$12:$AA$18,0))),"")</f>
        <v/>
      </c>
      <c r="K498" s="25" t="str">
        <f>IF('DATA ACCURATE'!V501&lt;&gt;"",'DATA ACCURATE'!V501,"")</f>
        <v/>
      </c>
      <c r="L498" s="80" t="str">
        <f>IF($H498="","",IF(OR($J498="LIBUR",AND($L497="LIBUR",$O497=$O498)),"LIBUR",IF(AND(OR($L497="LUAR JAM KERJA 1",$L497="LUAR JAM KERJA 2"),OR(OR(AND($H497=$H498,AND(OR($I498&gt;DATABASE!$J$3,$I498&lt;DATABASE!$J$6),((DATEVALUE($H498)+$I498)-(DATEVALUE($H497)+$I497))&lt;DATABASE!$J$6)),AND($H497=$H498,$O497=$O498,OR($I498&gt;DATABASE!$J$6,$I498&lt;DATABASE!$J$3))),AND(($H498-$H497)=1,OR($I498&lt;DATABASE!$I$6,((DATEVALUE($H498)+$I498)-(DATEVALUE($H497)+$I497))&lt;DATABASE!$J$6))),$A498=$A497),"LUAR JAM KERJA 2",IF(AND(OR(WEEKDAY($H498,2)=1,WEEKDAY($H498,2)=2,WEEKDAY($H498,2)=3,WEEKDAY($H498,2)=4,WEEKDAY($H498,2)=5),$I498&lt;=DATABASE!$J$3,$I498&gt;=DATABASE!$I$3),"JAM KERJA",IF(AND(WEEKDAY($H498,2)=6,$I498&lt;=DATABASE!$J$4,$I498&gt;=DATABASE!$I$4),"JAM KERJA","LUAR JAM KERJA 1")))))</f>
        <v/>
      </c>
      <c r="M498" s="33" t="str">
        <f>IF('DATA ACCURATE'!T501&lt;&gt;"",IF('DATA ACCURATE'!T501&gt;100,'DATA ACCURATE'!T501/10,'DATA ACCURATE'!T501),"")</f>
        <v/>
      </c>
      <c r="N498" t="str">
        <f>IF(M498="","",IF(M498&lt;=DATABASE!$I$9,"LOKAL",IF(M498&lt;DATABASE!$J$9,"LUAR KOTA 1",IF($M498&gt;=DATABASE!$J$9,"LUAR KOTA 2",""))))</f>
        <v/>
      </c>
      <c r="O498" s="38" t="str">
        <f>IF('DATA ACCURATE'!L501&lt;&gt;"",'DATA ACCURATE'!L501,"")</f>
        <v/>
      </c>
      <c r="Q498" s="38">
        <f t="shared" si="50"/>
        <v>0</v>
      </c>
      <c r="R498" s="38">
        <f t="shared" si="50"/>
        <v>0</v>
      </c>
      <c r="S498" s="38">
        <f t="shared" si="50"/>
        <v>0</v>
      </c>
      <c r="T498" s="38">
        <f t="shared" si="48"/>
        <v>0</v>
      </c>
      <c r="U498" s="38">
        <f t="shared" si="51"/>
        <v>0</v>
      </c>
      <c r="V498" s="38">
        <f t="shared" si="51"/>
        <v>0</v>
      </c>
      <c r="W498" s="38">
        <f t="shared" si="51"/>
        <v>0</v>
      </c>
      <c r="X498" s="38">
        <f t="shared" si="52"/>
        <v>0</v>
      </c>
      <c r="Y498" s="38">
        <f t="shared" si="52"/>
        <v>0</v>
      </c>
      <c r="Z498" s="38">
        <f t="shared" si="52"/>
        <v>0</v>
      </c>
      <c r="AA498" s="38">
        <f t="shared" si="49"/>
        <v>0</v>
      </c>
      <c r="AB498" s="38">
        <f t="shared" si="53"/>
        <v>0</v>
      </c>
      <c r="AC498" s="38">
        <f t="shared" si="54"/>
        <v>0</v>
      </c>
      <c r="AD498" s="38" t="str">
        <f t="shared" si="55"/>
        <v>000000000000</v>
      </c>
    </row>
    <row r="499" spans="1:30">
      <c r="A499" s="9" t="str">
        <f>IF('DATA ACCURATE'!A502&lt;&gt;"",'DATA ACCURATE'!A502,"")</f>
        <v/>
      </c>
      <c r="B499" s="9" t="str">
        <f>IF('DATA ACCURATE'!D502&lt;&gt;"",'DATA ACCURATE'!D502,"")</f>
        <v/>
      </c>
      <c r="C499" s="38" t="str">
        <f>IF($AD499="000000000000","",INDEX(DATABASE!$W$12:$W$71,MATCH($AD499,DATABASE!$V$12:$V$71,0)))</f>
        <v/>
      </c>
      <c r="D499" s="34" t="str">
        <f>IF(C499="","",IF(E499="",INDEX(DATABASE!$AF$13:$AF$62,MATCH($C499,DATABASE!$AC$13:$AC$62,0)),IF(E499="2x D11",INDEX(DATABASE!$AF$13:$AF$62,MATCH($C499,DATABASE!$AC$13:$AC$62,0))+2*DATABASE!$AF$62,IF(E499="3x D11",INDEX(DATABASE!$AF$13:$AF$62,MATCH($C499,DATABASE!$AC$13:$AC$62,0))+3*DATABASE!$AF$62,""))))</f>
        <v/>
      </c>
      <c r="E499" s="38" t="str">
        <f>IF(AND($K499="Y",$G499&lt;&gt;"UNYIL",$F499&lt;DATABASE!$O$8),"2x D11",IF(AND($K499="Y",$G499&lt;&gt;"UNYIL",$F499&gt;=DATABASE!$O$8),"3x D11",""))</f>
        <v/>
      </c>
      <c r="F499" s="9" t="str">
        <f>IF('DATA ACCURATE'!N502&lt;&gt;"",'DATA ACCURATE'!N502,"")</f>
        <v/>
      </c>
      <c r="G499" t="str">
        <f>IF(F499="","",IF(F499&lt;=DATABASE!$I$8,"UNYIL",IF(F499&lt;=DATABASE!$J$8,"KECIL",IF(F499&lt;DATABASE!$K$8,"TANGGUNG",IF(F499&gt;=DATABASE!$K$8,"BESAR","")))))</f>
        <v/>
      </c>
      <c r="H499" s="16" t="str">
        <f>IF('DATA ACCURATE'!J502&lt;&gt;"",'DATA ACCURATE'!J502,"")</f>
        <v/>
      </c>
      <c r="I499" s="35" t="str">
        <f>IF(B499&lt;&gt;"",IFERROR(VLOOKUP(B499,'DATA TIMBANGAN'!G:M,7,FALSE),VLOOKUP(B499,'DATA TIMBANGAN'!G:M,7)),"")</f>
        <v/>
      </c>
      <c r="J499" s="25" t="str">
        <f>IF(H499&lt;&gt;"",IFERROR(INDEX(DATABASE!$Z$19:$Z$38,MATCH(DATEVALUE(H499),DATABASE!$AA$19:$AA$38,0)),INDEX(DATABASE!$Z$12:$Z$18,MATCH(WEEKDAY(H499,2),DATABASE!$AA$12:$AA$18,0))),"")</f>
        <v/>
      </c>
      <c r="K499" s="25" t="str">
        <f>IF('DATA ACCURATE'!V502&lt;&gt;"",'DATA ACCURATE'!V502,"")</f>
        <v/>
      </c>
      <c r="L499" s="80" t="str">
        <f>IF($H499="","",IF(OR($J499="LIBUR",AND($L498="LIBUR",$O498=$O499)),"LIBUR",IF(AND(OR($L498="LUAR JAM KERJA 1",$L498="LUAR JAM KERJA 2"),OR(OR(AND($H498=$H499,AND(OR($I499&gt;DATABASE!$J$3,$I499&lt;DATABASE!$J$6),((DATEVALUE($H499)+$I499)-(DATEVALUE($H498)+$I498))&lt;DATABASE!$J$6)),AND($H498=$H499,$O498=$O499,OR($I499&gt;DATABASE!$J$6,$I499&lt;DATABASE!$J$3))),AND(($H499-$H498)=1,OR($I499&lt;DATABASE!$I$6,((DATEVALUE($H499)+$I499)-(DATEVALUE($H498)+$I498))&lt;DATABASE!$J$6))),$A499=$A498),"LUAR JAM KERJA 2",IF(AND(OR(WEEKDAY($H499,2)=1,WEEKDAY($H499,2)=2,WEEKDAY($H499,2)=3,WEEKDAY($H499,2)=4,WEEKDAY($H499,2)=5),$I499&lt;=DATABASE!$J$3,$I499&gt;=DATABASE!$I$3),"JAM KERJA",IF(AND(WEEKDAY($H499,2)=6,$I499&lt;=DATABASE!$J$4,$I499&gt;=DATABASE!$I$4),"JAM KERJA","LUAR JAM KERJA 1")))))</f>
        <v/>
      </c>
      <c r="M499" s="33" t="str">
        <f>IF('DATA ACCURATE'!T502&lt;&gt;"",IF('DATA ACCURATE'!T502&gt;100,'DATA ACCURATE'!T502/10,'DATA ACCURATE'!T502),"")</f>
        <v/>
      </c>
      <c r="N499" t="str">
        <f>IF(M499="","",IF(M499&lt;=DATABASE!$I$9,"LOKAL",IF(M499&lt;DATABASE!$J$9,"LUAR KOTA 1",IF($M499&gt;=DATABASE!$J$9,"LUAR KOTA 2",""))))</f>
        <v/>
      </c>
      <c r="O499" s="38" t="str">
        <f>IF('DATA ACCURATE'!L502&lt;&gt;"",'DATA ACCURATE'!L502,"")</f>
        <v/>
      </c>
      <c r="Q499" s="38">
        <f t="shared" si="50"/>
        <v>0</v>
      </c>
      <c r="R499" s="38">
        <f t="shared" si="50"/>
        <v>0</v>
      </c>
      <c r="S499" s="38">
        <f t="shared" si="50"/>
        <v>0</v>
      </c>
      <c r="T499" s="38">
        <f t="shared" si="48"/>
        <v>0</v>
      </c>
      <c r="U499" s="38">
        <f t="shared" si="51"/>
        <v>0</v>
      </c>
      <c r="V499" s="38">
        <f t="shared" si="51"/>
        <v>0</v>
      </c>
      <c r="W499" s="38">
        <f t="shared" si="51"/>
        <v>0</v>
      </c>
      <c r="X499" s="38">
        <f t="shared" si="52"/>
        <v>0</v>
      </c>
      <c r="Y499" s="38">
        <f t="shared" si="52"/>
        <v>0</v>
      </c>
      <c r="Z499" s="38">
        <f t="shared" si="52"/>
        <v>0</v>
      </c>
      <c r="AA499" s="38">
        <f t="shared" si="49"/>
        <v>0</v>
      </c>
      <c r="AB499" s="38">
        <f t="shared" si="53"/>
        <v>0</v>
      </c>
      <c r="AC499" s="38">
        <f t="shared" si="54"/>
        <v>0</v>
      </c>
      <c r="AD499" s="38" t="str">
        <f t="shared" si="55"/>
        <v>000000000000</v>
      </c>
    </row>
    <row r="500" spans="1:30">
      <c r="A500" s="9" t="str">
        <f>IF('DATA ACCURATE'!A503&lt;&gt;"",'DATA ACCURATE'!A503,"")</f>
        <v/>
      </c>
      <c r="B500" s="9" t="str">
        <f>IF('DATA ACCURATE'!D503&lt;&gt;"",'DATA ACCURATE'!D503,"")</f>
        <v/>
      </c>
      <c r="C500" s="38" t="str">
        <f>IF($AD500="000000000000","",INDEX(DATABASE!$W$12:$W$71,MATCH($AD500,DATABASE!$V$12:$V$71,0)))</f>
        <v/>
      </c>
      <c r="D500" s="34" t="str">
        <f>IF(C500="","",IF(E500="",INDEX(DATABASE!$AF$13:$AF$62,MATCH($C500,DATABASE!$AC$13:$AC$62,0)),IF(E500="2x D11",INDEX(DATABASE!$AF$13:$AF$62,MATCH($C500,DATABASE!$AC$13:$AC$62,0))+2*DATABASE!$AF$62,IF(E500="3x D11",INDEX(DATABASE!$AF$13:$AF$62,MATCH($C500,DATABASE!$AC$13:$AC$62,0))+3*DATABASE!$AF$62,""))))</f>
        <v/>
      </c>
      <c r="E500" s="38" t="str">
        <f>IF(AND($K500="Y",$G500&lt;&gt;"UNYIL",$F500&lt;DATABASE!$O$8),"2x D11",IF(AND($K500="Y",$G500&lt;&gt;"UNYIL",$F500&gt;=DATABASE!$O$8),"3x D11",""))</f>
        <v/>
      </c>
      <c r="F500" s="9" t="str">
        <f>IF('DATA ACCURATE'!N503&lt;&gt;"",'DATA ACCURATE'!N503,"")</f>
        <v/>
      </c>
      <c r="G500" t="str">
        <f>IF(F500="","",IF(F500&lt;=DATABASE!$I$8,"UNYIL",IF(F500&lt;=DATABASE!$J$8,"KECIL",IF(F500&lt;DATABASE!$K$8,"TANGGUNG",IF(F500&gt;=DATABASE!$K$8,"BESAR","")))))</f>
        <v/>
      </c>
      <c r="H500" s="16" t="str">
        <f>IF('DATA ACCURATE'!J503&lt;&gt;"",'DATA ACCURATE'!J503,"")</f>
        <v/>
      </c>
      <c r="I500" s="35" t="str">
        <f>IF(B500&lt;&gt;"",IFERROR(VLOOKUP(B500,'DATA TIMBANGAN'!G:M,7,FALSE),VLOOKUP(B500,'DATA TIMBANGAN'!G:M,7)),"")</f>
        <v/>
      </c>
      <c r="J500" s="25" t="str">
        <f>IF(H500&lt;&gt;"",IFERROR(INDEX(DATABASE!$Z$19:$Z$38,MATCH(DATEVALUE(H500),DATABASE!$AA$19:$AA$38,0)),INDEX(DATABASE!$Z$12:$Z$18,MATCH(WEEKDAY(H500,2),DATABASE!$AA$12:$AA$18,0))),"")</f>
        <v/>
      </c>
      <c r="K500" s="25" t="str">
        <f>IF('DATA ACCURATE'!V503&lt;&gt;"",'DATA ACCURATE'!V503,"")</f>
        <v/>
      </c>
      <c r="L500" s="80" t="str">
        <f>IF($H500="","",IF(OR($J500="LIBUR",AND($L499="LIBUR",$O499=$O500)),"LIBUR",IF(AND(OR($L499="LUAR JAM KERJA 1",$L499="LUAR JAM KERJA 2"),OR(OR(AND($H499=$H500,AND(OR($I500&gt;DATABASE!$J$3,$I500&lt;DATABASE!$J$6),((DATEVALUE($H500)+$I500)-(DATEVALUE($H499)+$I499))&lt;DATABASE!$J$6)),AND($H499=$H500,$O499=$O500,OR($I500&gt;DATABASE!$J$6,$I500&lt;DATABASE!$J$3))),AND(($H500-$H499)=1,OR($I500&lt;DATABASE!$I$6,((DATEVALUE($H500)+$I500)-(DATEVALUE($H499)+$I499))&lt;DATABASE!$J$6))),$A500=$A499),"LUAR JAM KERJA 2",IF(AND(OR(WEEKDAY($H500,2)=1,WEEKDAY($H500,2)=2,WEEKDAY($H500,2)=3,WEEKDAY($H500,2)=4,WEEKDAY($H500,2)=5),$I500&lt;=DATABASE!$J$3,$I500&gt;=DATABASE!$I$3),"JAM KERJA",IF(AND(WEEKDAY($H500,2)=6,$I500&lt;=DATABASE!$J$4,$I500&gt;=DATABASE!$I$4),"JAM KERJA","LUAR JAM KERJA 1")))))</f>
        <v/>
      </c>
      <c r="M500" s="33" t="str">
        <f>IF('DATA ACCURATE'!T503&lt;&gt;"",IF('DATA ACCURATE'!T503&gt;100,'DATA ACCURATE'!T503/10,'DATA ACCURATE'!T503),"")</f>
        <v/>
      </c>
      <c r="N500" t="str">
        <f>IF(M500="","",IF(M500&lt;=DATABASE!$I$9,"LOKAL",IF(M500&lt;DATABASE!$J$9,"LUAR KOTA 1",IF($M500&gt;=DATABASE!$J$9,"LUAR KOTA 2",""))))</f>
        <v/>
      </c>
      <c r="O500" s="38" t="str">
        <f>IF('DATA ACCURATE'!L503&lt;&gt;"",'DATA ACCURATE'!L503,"")</f>
        <v/>
      </c>
      <c r="Q500" s="38">
        <f t="shared" si="50"/>
        <v>0</v>
      </c>
      <c r="R500" s="38">
        <f t="shared" si="50"/>
        <v>0</v>
      </c>
      <c r="S500" s="38">
        <f t="shared" si="50"/>
        <v>0</v>
      </c>
      <c r="T500" s="38">
        <f t="shared" si="48"/>
        <v>0</v>
      </c>
      <c r="U500" s="38">
        <f t="shared" si="51"/>
        <v>0</v>
      </c>
      <c r="V500" s="38">
        <f t="shared" si="51"/>
        <v>0</v>
      </c>
      <c r="W500" s="38">
        <f t="shared" si="51"/>
        <v>0</v>
      </c>
      <c r="X500" s="38">
        <f t="shared" si="52"/>
        <v>0</v>
      </c>
      <c r="Y500" s="38">
        <f t="shared" si="52"/>
        <v>0</v>
      </c>
      <c r="Z500" s="38">
        <f t="shared" si="52"/>
        <v>0</v>
      </c>
      <c r="AA500" s="38">
        <f t="shared" si="49"/>
        <v>0</v>
      </c>
      <c r="AB500" s="38">
        <f t="shared" si="53"/>
        <v>0</v>
      </c>
      <c r="AC500" s="38">
        <f t="shared" si="54"/>
        <v>0</v>
      </c>
      <c r="AD500" s="38" t="str">
        <f t="shared" si="55"/>
        <v>000000000000</v>
      </c>
    </row>
    <row r="501" spans="1:30">
      <c r="A501" s="9" t="str">
        <f>IF('DATA ACCURATE'!A504&lt;&gt;"",'DATA ACCURATE'!A504,"")</f>
        <v/>
      </c>
      <c r="B501" s="9" t="str">
        <f>IF('DATA ACCURATE'!D504&lt;&gt;"",'DATA ACCURATE'!D504,"")</f>
        <v/>
      </c>
      <c r="C501" s="38" t="str">
        <f>IF($AD501="000000000000","",INDEX(DATABASE!$W$12:$W$71,MATCH($AD501,DATABASE!$V$12:$V$71,0)))</f>
        <v/>
      </c>
      <c r="D501" s="34" t="str">
        <f>IF(C501="","",IF(E501="",INDEX(DATABASE!$AF$13:$AF$62,MATCH($C501,DATABASE!$AC$13:$AC$62,0)),IF(E501="2x D11",INDEX(DATABASE!$AF$13:$AF$62,MATCH($C501,DATABASE!$AC$13:$AC$62,0))+2*DATABASE!$AF$62,IF(E501="3x D11",INDEX(DATABASE!$AF$13:$AF$62,MATCH($C501,DATABASE!$AC$13:$AC$62,0))+3*DATABASE!$AF$62,""))))</f>
        <v/>
      </c>
      <c r="E501" s="38" t="str">
        <f>IF(AND($K501="Y",$G501&lt;&gt;"UNYIL",$F501&lt;DATABASE!$O$8),"2x D11",IF(AND($K501="Y",$G501&lt;&gt;"UNYIL",$F501&gt;=DATABASE!$O$8),"3x D11",""))</f>
        <v/>
      </c>
      <c r="F501" s="9" t="str">
        <f>IF('DATA ACCURATE'!N504&lt;&gt;"",'DATA ACCURATE'!N504,"")</f>
        <v/>
      </c>
      <c r="G501" t="str">
        <f>IF(F501="","",IF(F501&lt;=DATABASE!$I$8,"UNYIL",IF(F501&lt;=DATABASE!$J$8,"KECIL",IF(F501&lt;DATABASE!$K$8,"TANGGUNG",IF(F501&gt;=DATABASE!$K$8,"BESAR","")))))</f>
        <v/>
      </c>
      <c r="H501" s="16" t="str">
        <f>IF('DATA ACCURATE'!J504&lt;&gt;"",'DATA ACCURATE'!J504,"")</f>
        <v/>
      </c>
      <c r="I501" s="35" t="str">
        <f>IF(B501&lt;&gt;"",IFERROR(VLOOKUP(B501,'DATA TIMBANGAN'!G:M,7,FALSE),VLOOKUP(B501,'DATA TIMBANGAN'!G:M,7)),"")</f>
        <v/>
      </c>
      <c r="J501" s="25" t="str">
        <f>IF(H501&lt;&gt;"",IFERROR(INDEX(DATABASE!$Z$19:$Z$38,MATCH(DATEVALUE(H501),DATABASE!$AA$19:$AA$38,0)),INDEX(DATABASE!$Z$12:$Z$18,MATCH(WEEKDAY(H501,2),DATABASE!$AA$12:$AA$18,0))),"")</f>
        <v/>
      </c>
      <c r="K501" s="25" t="str">
        <f>IF('DATA ACCURATE'!V504&lt;&gt;"",'DATA ACCURATE'!V504,"")</f>
        <v/>
      </c>
      <c r="L501" s="80" t="str">
        <f>IF($H501="","",IF(OR($J501="LIBUR",AND($L500="LIBUR",$O500=$O501)),"LIBUR",IF(AND(OR($L500="LUAR JAM KERJA 1",$L500="LUAR JAM KERJA 2"),OR(OR(AND($H500=$H501,AND(OR($I501&gt;DATABASE!$J$3,$I501&lt;DATABASE!$J$6),((DATEVALUE($H501)+$I501)-(DATEVALUE($H500)+$I500))&lt;DATABASE!$J$6)),AND($H500=$H501,$O500=$O501,OR($I501&gt;DATABASE!$J$6,$I501&lt;DATABASE!$J$3))),AND(($H501-$H500)=1,OR($I501&lt;DATABASE!$I$6,((DATEVALUE($H501)+$I501)-(DATEVALUE($H500)+$I500))&lt;DATABASE!$J$6))),$A501=$A500),"LUAR JAM KERJA 2",IF(AND(OR(WEEKDAY($H501,2)=1,WEEKDAY($H501,2)=2,WEEKDAY($H501,2)=3,WEEKDAY($H501,2)=4,WEEKDAY($H501,2)=5),$I501&lt;=DATABASE!$J$3,$I501&gt;=DATABASE!$I$3),"JAM KERJA",IF(AND(WEEKDAY($H501,2)=6,$I501&lt;=DATABASE!$J$4,$I501&gt;=DATABASE!$I$4),"JAM KERJA","LUAR JAM KERJA 1")))))</f>
        <v/>
      </c>
      <c r="M501" s="33" t="str">
        <f>IF('DATA ACCURATE'!T504&lt;&gt;"",IF('DATA ACCURATE'!T504&gt;100,'DATA ACCURATE'!T504/10,'DATA ACCURATE'!T504),"")</f>
        <v/>
      </c>
      <c r="N501" t="str">
        <f>IF(M501="","",IF(M501&lt;=DATABASE!$I$9,"LOKAL",IF(M501&lt;DATABASE!$J$9,"LUAR KOTA 1",IF($M501&gt;=DATABASE!$J$9,"LUAR KOTA 2",""))))</f>
        <v/>
      </c>
      <c r="O501" s="38" t="str">
        <f>IF('DATA ACCURATE'!L504&lt;&gt;"",'DATA ACCURATE'!L504,"")</f>
        <v/>
      </c>
      <c r="Q501" s="38">
        <f t="shared" si="50"/>
        <v>0</v>
      </c>
      <c r="R501" s="38">
        <f t="shared" si="50"/>
        <v>0</v>
      </c>
      <c r="S501" s="38">
        <f t="shared" si="50"/>
        <v>0</v>
      </c>
      <c r="T501" s="38">
        <f t="shared" si="48"/>
        <v>0</v>
      </c>
      <c r="U501" s="38">
        <f t="shared" si="51"/>
        <v>0</v>
      </c>
      <c r="V501" s="38">
        <f t="shared" si="51"/>
        <v>0</v>
      </c>
      <c r="W501" s="38">
        <f t="shared" si="51"/>
        <v>0</v>
      </c>
      <c r="X501" s="38">
        <f t="shared" si="52"/>
        <v>0</v>
      </c>
      <c r="Y501" s="38">
        <f t="shared" si="52"/>
        <v>0</v>
      </c>
      <c r="Z501" s="38">
        <f t="shared" si="52"/>
        <v>0</v>
      </c>
      <c r="AA501" s="38">
        <f t="shared" si="49"/>
        <v>0</v>
      </c>
      <c r="AB501" s="38">
        <f t="shared" si="53"/>
        <v>0</v>
      </c>
      <c r="AC501" s="38">
        <f t="shared" si="54"/>
        <v>0</v>
      </c>
      <c r="AD501" s="38" t="str">
        <f t="shared" si="55"/>
        <v>000000000000</v>
      </c>
    </row>
    <row r="502" spans="1:30">
      <c r="A502" s="9" t="str">
        <f>IF('DATA ACCURATE'!A505&lt;&gt;"",'DATA ACCURATE'!A505,"")</f>
        <v/>
      </c>
      <c r="B502" s="9" t="str">
        <f>IF('DATA ACCURATE'!D505&lt;&gt;"",'DATA ACCURATE'!D505,"")</f>
        <v/>
      </c>
      <c r="C502" s="38" t="str">
        <f>IF($AD502="000000000000","",INDEX(DATABASE!$W$12:$W$71,MATCH($AD502,DATABASE!$V$12:$V$71,0)))</f>
        <v/>
      </c>
      <c r="D502" s="34" t="str">
        <f>IF(C502="","",IF(E502="",INDEX(DATABASE!$AF$13:$AF$62,MATCH($C502,DATABASE!$AC$13:$AC$62,0)),IF(E502="2x D11",INDEX(DATABASE!$AF$13:$AF$62,MATCH($C502,DATABASE!$AC$13:$AC$62,0))+2*DATABASE!$AF$62,IF(E502="3x D11",INDEX(DATABASE!$AF$13:$AF$62,MATCH($C502,DATABASE!$AC$13:$AC$62,0))+3*DATABASE!$AF$62,""))))</f>
        <v/>
      </c>
      <c r="E502" s="38" t="str">
        <f>IF(AND($K502="Y",$G502&lt;&gt;"UNYIL",$F502&lt;DATABASE!$O$8),"2x D11",IF(AND($K502="Y",$G502&lt;&gt;"UNYIL",$F502&gt;=DATABASE!$O$8),"3x D11",""))</f>
        <v/>
      </c>
      <c r="F502" s="9" t="str">
        <f>IF('DATA ACCURATE'!N505&lt;&gt;"",'DATA ACCURATE'!N505,"")</f>
        <v/>
      </c>
      <c r="G502" t="str">
        <f>IF(F502="","",IF(F502&lt;=DATABASE!$I$8,"UNYIL",IF(F502&lt;=DATABASE!$J$8,"KECIL",IF(F502&lt;DATABASE!$K$8,"TANGGUNG",IF(F502&gt;=DATABASE!$K$8,"BESAR","")))))</f>
        <v/>
      </c>
      <c r="H502" s="16" t="str">
        <f>IF('DATA ACCURATE'!J505&lt;&gt;"",'DATA ACCURATE'!J505,"")</f>
        <v/>
      </c>
      <c r="I502" s="35" t="str">
        <f>IF(B502&lt;&gt;"",IFERROR(VLOOKUP(B502,'DATA TIMBANGAN'!G:M,7,FALSE),VLOOKUP(B502,'DATA TIMBANGAN'!G:M,7)),"")</f>
        <v/>
      </c>
      <c r="J502" s="25" t="str">
        <f>IF(H502&lt;&gt;"",IFERROR(INDEX(DATABASE!$Z$19:$Z$38,MATCH(DATEVALUE(H502),DATABASE!$AA$19:$AA$38,0)),INDEX(DATABASE!$Z$12:$Z$18,MATCH(WEEKDAY(H502,2),DATABASE!$AA$12:$AA$18,0))),"")</f>
        <v/>
      </c>
      <c r="K502" s="25" t="str">
        <f>IF('DATA ACCURATE'!V505&lt;&gt;"",'DATA ACCURATE'!V505,"")</f>
        <v/>
      </c>
      <c r="L502" s="80" t="str">
        <f>IF($H502="","",IF(OR($J502="LIBUR",AND($L501="LIBUR",$O501=$O502)),"LIBUR",IF(AND(OR($L501="LUAR JAM KERJA 1",$L501="LUAR JAM KERJA 2"),OR(OR(AND($H501=$H502,AND(OR($I502&gt;DATABASE!$J$3,$I502&lt;DATABASE!$J$6),((DATEVALUE($H502)+$I502)-(DATEVALUE($H501)+$I501))&lt;DATABASE!$J$6)),AND($H501=$H502,$O501=$O502,OR($I502&gt;DATABASE!$J$6,$I502&lt;DATABASE!$J$3))),AND(($H502-$H501)=1,OR($I502&lt;DATABASE!$I$6,((DATEVALUE($H502)+$I502)-(DATEVALUE($H501)+$I501))&lt;DATABASE!$J$6))),$A502=$A501),"LUAR JAM KERJA 2",IF(AND(OR(WEEKDAY($H502,2)=1,WEEKDAY($H502,2)=2,WEEKDAY($H502,2)=3,WEEKDAY($H502,2)=4,WEEKDAY($H502,2)=5),$I502&lt;=DATABASE!$J$3,$I502&gt;=DATABASE!$I$3),"JAM KERJA",IF(AND(WEEKDAY($H502,2)=6,$I502&lt;=DATABASE!$J$4,$I502&gt;=DATABASE!$I$4),"JAM KERJA","LUAR JAM KERJA 1")))))</f>
        <v/>
      </c>
      <c r="M502" s="33" t="str">
        <f>IF('DATA ACCURATE'!T505&lt;&gt;"",IF('DATA ACCURATE'!T505&gt;100,'DATA ACCURATE'!T505/10,'DATA ACCURATE'!T505),"")</f>
        <v/>
      </c>
      <c r="N502" t="str">
        <f>IF(M502="","",IF(M502&lt;=DATABASE!$I$9,"LOKAL",IF(M502&lt;DATABASE!$J$9,"LUAR KOTA 1",IF($M502&gt;=DATABASE!$J$9,"LUAR KOTA 2",""))))</f>
        <v/>
      </c>
      <c r="O502" s="38" t="str">
        <f>IF('DATA ACCURATE'!L505&lt;&gt;"",'DATA ACCURATE'!L505,"")</f>
        <v/>
      </c>
      <c r="Q502" s="38">
        <f t="shared" si="50"/>
        <v>0</v>
      </c>
      <c r="R502" s="38">
        <f t="shared" si="50"/>
        <v>0</v>
      </c>
      <c r="S502" s="38">
        <f t="shared" si="50"/>
        <v>0</v>
      </c>
      <c r="T502" s="38">
        <f t="shared" si="48"/>
        <v>0</v>
      </c>
      <c r="U502" s="38">
        <f t="shared" si="51"/>
        <v>0</v>
      </c>
      <c r="V502" s="38">
        <f t="shared" si="51"/>
        <v>0</v>
      </c>
      <c r="W502" s="38">
        <f t="shared" si="51"/>
        <v>0</v>
      </c>
      <c r="X502" s="38">
        <f t="shared" si="52"/>
        <v>0</v>
      </c>
      <c r="Y502" s="38">
        <f t="shared" si="52"/>
        <v>0</v>
      </c>
      <c r="Z502" s="38">
        <f t="shared" si="52"/>
        <v>0</v>
      </c>
      <c r="AA502" s="38">
        <f t="shared" si="49"/>
        <v>0</v>
      </c>
      <c r="AB502" s="38">
        <f t="shared" si="53"/>
        <v>0</v>
      </c>
      <c r="AC502" s="38">
        <f t="shared" si="54"/>
        <v>0</v>
      </c>
      <c r="AD502" s="38" t="str">
        <f t="shared" si="55"/>
        <v>000000000000</v>
      </c>
    </row>
    <row r="503" spans="1:30">
      <c r="A503" s="9" t="str">
        <f>IF('DATA ACCURATE'!A506&lt;&gt;"",'DATA ACCURATE'!A506,"")</f>
        <v/>
      </c>
      <c r="B503" s="9" t="str">
        <f>IF('DATA ACCURATE'!D506&lt;&gt;"",'DATA ACCURATE'!D506,"")</f>
        <v/>
      </c>
      <c r="C503" s="38" t="str">
        <f>IF($AD503="000000000000","",INDEX(DATABASE!$W$12:$W$71,MATCH($AD503,DATABASE!$V$12:$V$71,0)))</f>
        <v/>
      </c>
      <c r="D503" s="34" t="str">
        <f>IF(C503="","",IF(E503="",INDEX(DATABASE!$AF$13:$AF$62,MATCH($C503,DATABASE!$AC$13:$AC$62,0)),IF(E503="2x D11",INDEX(DATABASE!$AF$13:$AF$62,MATCH($C503,DATABASE!$AC$13:$AC$62,0))+2*DATABASE!$AF$62,IF(E503="3x D11",INDEX(DATABASE!$AF$13:$AF$62,MATCH($C503,DATABASE!$AC$13:$AC$62,0))+3*DATABASE!$AF$62,""))))</f>
        <v/>
      </c>
      <c r="E503" s="38" t="str">
        <f>IF(AND($K503="Y",$G503&lt;&gt;"UNYIL",$F503&lt;DATABASE!$O$8),"2x D11",IF(AND($K503="Y",$G503&lt;&gt;"UNYIL",$F503&gt;=DATABASE!$O$8),"3x D11",""))</f>
        <v/>
      </c>
      <c r="F503" s="9" t="str">
        <f>IF('DATA ACCURATE'!N506&lt;&gt;"",'DATA ACCURATE'!N506,"")</f>
        <v/>
      </c>
      <c r="G503" t="str">
        <f>IF(F503="","",IF(F503&lt;=DATABASE!$I$8,"UNYIL",IF(F503&lt;=DATABASE!$J$8,"KECIL",IF(F503&lt;DATABASE!$K$8,"TANGGUNG",IF(F503&gt;=DATABASE!$K$8,"BESAR","")))))</f>
        <v/>
      </c>
      <c r="H503" s="16" t="str">
        <f>IF('DATA ACCURATE'!J506&lt;&gt;"",'DATA ACCURATE'!J506,"")</f>
        <v/>
      </c>
      <c r="I503" s="35" t="str">
        <f>IF(B503&lt;&gt;"",IFERROR(VLOOKUP(B503,'DATA TIMBANGAN'!G:M,7,FALSE),VLOOKUP(B503,'DATA TIMBANGAN'!G:M,7)),"")</f>
        <v/>
      </c>
      <c r="J503" s="25" t="str">
        <f>IF(H503&lt;&gt;"",IFERROR(INDEX(DATABASE!$Z$19:$Z$38,MATCH(DATEVALUE(H503),DATABASE!$AA$19:$AA$38,0)),INDEX(DATABASE!$Z$12:$Z$18,MATCH(WEEKDAY(H503,2),DATABASE!$AA$12:$AA$18,0))),"")</f>
        <v/>
      </c>
      <c r="K503" s="25" t="str">
        <f>IF('DATA ACCURATE'!V506&lt;&gt;"",'DATA ACCURATE'!V506,"")</f>
        <v/>
      </c>
      <c r="L503" s="80" t="str">
        <f>IF($H503="","",IF(OR($J503="LIBUR",AND($L502="LIBUR",$O502=$O503)),"LIBUR",IF(AND(OR($L502="LUAR JAM KERJA 1",$L502="LUAR JAM KERJA 2"),OR(OR(AND($H502=$H503,AND(OR($I503&gt;DATABASE!$J$3,$I503&lt;DATABASE!$J$6),((DATEVALUE($H503)+$I503)-(DATEVALUE($H502)+$I502))&lt;DATABASE!$J$6)),AND($H502=$H503,$O502=$O503,OR($I503&gt;DATABASE!$J$6,$I503&lt;DATABASE!$J$3))),AND(($H503-$H502)=1,OR($I503&lt;DATABASE!$I$6,((DATEVALUE($H503)+$I503)-(DATEVALUE($H502)+$I502))&lt;DATABASE!$J$6))),$A503=$A502),"LUAR JAM KERJA 2",IF(AND(OR(WEEKDAY($H503,2)=1,WEEKDAY($H503,2)=2,WEEKDAY($H503,2)=3,WEEKDAY($H503,2)=4,WEEKDAY($H503,2)=5),$I503&lt;=DATABASE!$J$3,$I503&gt;=DATABASE!$I$3),"JAM KERJA",IF(AND(WEEKDAY($H503,2)=6,$I503&lt;=DATABASE!$J$4,$I503&gt;=DATABASE!$I$4),"JAM KERJA","LUAR JAM KERJA 1")))))</f>
        <v/>
      </c>
      <c r="M503" s="33" t="str">
        <f>IF('DATA ACCURATE'!T506&lt;&gt;"",IF('DATA ACCURATE'!T506&gt;100,'DATA ACCURATE'!T506/10,'DATA ACCURATE'!T506),"")</f>
        <v/>
      </c>
      <c r="N503" t="str">
        <f>IF(M503="","",IF(M503&lt;=DATABASE!$I$9,"LOKAL",IF(M503&lt;DATABASE!$J$9,"LUAR KOTA 1",IF($M503&gt;=DATABASE!$J$9,"LUAR KOTA 2",""))))</f>
        <v/>
      </c>
      <c r="O503" s="38" t="str">
        <f>IF('DATA ACCURATE'!L506&lt;&gt;"",'DATA ACCURATE'!L506,"")</f>
        <v/>
      </c>
      <c r="Q503" s="38">
        <f t="shared" si="50"/>
        <v>0</v>
      </c>
      <c r="R503" s="38">
        <f t="shared" si="50"/>
        <v>0</v>
      </c>
      <c r="S503" s="38">
        <f t="shared" si="50"/>
        <v>0</v>
      </c>
      <c r="T503" s="38">
        <f t="shared" si="48"/>
        <v>0</v>
      </c>
      <c r="U503" s="38">
        <f t="shared" si="51"/>
        <v>0</v>
      </c>
      <c r="V503" s="38">
        <f t="shared" si="51"/>
        <v>0</v>
      </c>
      <c r="W503" s="38">
        <f t="shared" si="51"/>
        <v>0</v>
      </c>
      <c r="X503" s="38">
        <f t="shared" si="52"/>
        <v>0</v>
      </c>
      <c r="Y503" s="38">
        <f t="shared" si="52"/>
        <v>0</v>
      </c>
      <c r="Z503" s="38">
        <f t="shared" si="52"/>
        <v>0</v>
      </c>
      <c r="AA503" s="38">
        <f t="shared" si="49"/>
        <v>0</v>
      </c>
      <c r="AB503" s="38">
        <f t="shared" si="53"/>
        <v>0</v>
      </c>
      <c r="AC503" s="38">
        <f t="shared" si="54"/>
        <v>0</v>
      </c>
      <c r="AD503" s="38" t="str">
        <f t="shared" si="55"/>
        <v>000000000000</v>
      </c>
    </row>
    <row r="504" spans="1:30">
      <c r="A504" s="9" t="str">
        <f>IF('DATA ACCURATE'!A507&lt;&gt;"",'DATA ACCURATE'!A507,"")</f>
        <v/>
      </c>
      <c r="B504" s="9" t="str">
        <f>IF('DATA ACCURATE'!D507&lt;&gt;"",'DATA ACCURATE'!D507,"")</f>
        <v/>
      </c>
      <c r="C504" s="38" t="str">
        <f>IF($AD504="000000000000","",INDEX(DATABASE!$W$12:$W$71,MATCH($AD504,DATABASE!$V$12:$V$71,0)))</f>
        <v/>
      </c>
      <c r="D504" s="34" t="str">
        <f>IF(C504="","",IF(E504="",INDEX(DATABASE!$AF$13:$AF$62,MATCH($C504,DATABASE!$AC$13:$AC$62,0)),IF(E504="2x D11",INDEX(DATABASE!$AF$13:$AF$62,MATCH($C504,DATABASE!$AC$13:$AC$62,0))+2*DATABASE!$AF$62,IF(E504="3x D11",INDEX(DATABASE!$AF$13:$AF$62,MATCH($C504,DATABASE!$AC$13:$AC$62,0))+3*DATABASE!$AF$62,""))))</f>
        <v/>
      </c>
      <c r="E504" s="38" t="str">
        <f>IF(AND($K504="Y",$G504&lt;&gt;"UNYIL",$F504&lt;DATABASE!$O$8),"2x D11",IF(AND($K504="Y",$G504&lt;&gt;"UNYIL",$F504&gt;=DATABASE!$O$8),"3x D11",""))</f>
        <v/>
      </c>
      <c r="F504" s="9" t="str">
        <f>IF('DATA ACCURATE'!N507&lt;&gt;"",'DATA ACCURATE'!N507,"")</f>
        <v/>
      </c>
      <c r="G504" t="str">
        <f>IF(F504="","",IF(F504&lt;=DATABASE!$I$8,"UNYIL",IF(F504&lt;=DATABASE!$J$8,"KECIL",IF(F504&lt;DATABASE!$K$8,"TANGGUNG",IF(F504&gt;=DATABASE!$K$8,"BESAR","")))))</f>
        <v/>
      </c>
      <c r="H504" s="16" t="str">
        <f>IF('DATA ACCURATE'!J507&lt;&gt;"",'DATA ACCURATE'!J507,"")</f>
        <v/>
      </c>
      <c r="I504" s="35" t="str">
        <f>IF(B504&lt;&gt;"",IFERROR(VLOOKUP(B504,'DATA TIMBANGAN'!G:M,7,FALSE),VLOOKUP(B504,'DATA TIMBANGAN'!G:M,7)),"")</f>
        <v/>
      </c>
      <c r="J504" s="25" t="str">
        <f>IF(H504&lt;&gt;"",IFERROR(INDEX(DATABASE!$Z$19:$Z$38,MATCH(DATEVALUE(H504),DATABASE!$AA$19:$AA$38,0)),INDEX(DATABASE!$Z$12:$Z$18,MATCH(WEEKDAY(H504,2),DATABASE!$AA$12:$AA$18,0))),"")</f>
        <v/>
      </c>
      <c r="K504" s="25" t="str">
        <f>IF('DATA ACCURATE'!V507&lt;&gt;"",'DATA ACCURATE'!V507,"")</f>
        <v/>
      </c>
      <c r="L504" s="80" t="str">
        <f>IF($H504="","",IF(OR($J504="LIBUR",AND($L503="LIBUR",$O503=$O504)),"LIBUR",IF(AND(OR($L503="LUAR JAM KERJA 1",$L503="LUAR JAM KERJA 2"),OR(OR(AND($H503=$H504,AND(OR($I504&gt;DATABASE!$J$3,$I504&lt;DATABASE!$J$6),((DATEVALUE($H504)+$I504)-(DATEVALUE($H503)+$I503))&lt;DATABASE!$J$6)),AND($H503=$H504,$O503=$O504,OR($I504&gt;DATABASE!$J$6,$I504&lt;DATABASE!$J$3))),AND(($H504-$H503)=1,OR($I504&lt;DATABASE!$I$6,((DATEVALUE($H504)+$I504)-(DATEVALUE($H503)+$I503))&lt;DATABASE!$J$6))),$A504=$A503),"LUAR JAM KERJA 2",IF(AND(OR(WEEKDAY($H504,2)=1,WEEKDAY($H504,2)=2,WEEKDAY($H504,2)=3,WEEKDAY($H504,2)=4,WEEKDAY($H504,2)=5),$I504&lt;=DATABASE!$J$3,$I504&gt;=DATABASE!$I$3),"JAM KERJA",IF(AND(WEEKDAY($H504,2)=6,$I504&lt;=DATABASE!$J$4,$I504&gt;=DATABASE!$I$4),"JAM KERJA","LUAR JAM KERJA 1")))))</f>
        <v/>
      </c>
      <c r="M504" s="33" t="str">
        <f>IF('DATA ACCURATE'!T507&lt;&gt;"",IF('DATA ACCURATE'!T507&gt;100,'DATA ACCURATE'!T507/10,'DATA ACCURATE'!T507),"")</f>
        <v/>
      </c>
      <c r="N504" t="str">
        <f>IF(M504="","",IF(M504&lt;=DATABASE!$I$9,"LOKAL",IF(M504&lt;DATABASE!$J$9,"LUAR KOTA 1",IF($M504&gt;=DATABASE!$J$9,"LUAR KOTA 2",""))))</f>
        <v/>
      </c>
      <c r="O504" s="38" t="str">
        <f>IF('DATA ACCURATE'!L507&lt;&gt;"",'DATA ACCURATE'!L507,"")</f>
        <v/>
      </c>
      <c r="Q504" s="38">
        <f t="shared" si="50"/>
        <v>0</v>
      </c>
      <c r="R504" s="38">
        <f t="shared" si="50"/>
        <v>0</v>
      </c>
      <c r="S504" s="38">
        <f t="shared" si="50"/>
        <v>0</v>
      </c>
      <c r="T504" s="38">
        <f t="shared" si="48"/>
        <v>0</v>
      </c>
      <c r="U504" s="38">
        <f t="shared" si="51"/>
        <v>0</v>
      </c>
      <c r="V504" s="38">
        <f t="shared" si="51"/>
        <v>0</v>
      </c>
      <c r="W504" s="38">
        <f t="shared" si="51"/>
        <v>0</v>
      </c>
      <c r="X504" s="38">
        <f t="shared" si="52"/>
        <v>0</v>
      </c>
      <c r="Y504" s="38">
        <f t="shared" si="52"/>
        <v>0</v>
      </c>
      <c r="Z504" s="38">
        <f t="shared" si="52"/>
        <v>0</v>
      </c>
      <c r="AA504" s="38">
        <f t="shared" si="49"/>
        <v>0</v>
      </c>
      <c r="AB504" s="38">
        <f t="shared" si="53"/>
        <v>0</v>
      </c>
      <c r="AC504" s="38">
        <f t="shared" si="54"/>
        <v>0</v>
      </c>
      <c r="AD504" s="38" t="str">
        <f t="shared" si="55"/>
        <v>000000000000</v>
      </c>
    </row>
    <row r="505" spans="1:30">
      <c r="A505" s="9" t="str">
        <f>IF('DATA ACCURATE'!A508&lt;&gt;"",'DATA ACCURATE'!A508,"")</f>
        <v/>
      </c>
      <c r="B505" s="9" t="str">
        <f>IF('DATA ACCURATE'!D508&lt;&gt;"",'DATA ACCURATE'!D508,"")</f>
        <v/>
      </c>
      <c r="C505" s="38" t="str">
        <f>IF($AD505="000000000000","",INDEX(DATABASE!$W$12:$W$71,MATCH($AD505,DATABASE!$V$12:$V$71,0)))</f>
        <v/>
      </c>
      <c r="D505" s="34" t="str">
        <f>IF(C505="","",IF(E505="",INDEX(DATABASE!$AF$13:$AF$62,MATCH($C505,DATABASE!$AC$13:$AC$62,0)),IF(E505="2x D11",INDEX(DATABASE!$AF$13:$AF$62,MATCH($C505,DATABASE!$AC$13:$AC$62,0))+2*DATABASE!$AF$62,IF(E505="3x D11",INDEX(DATABASE!$AF$13:$AF$62,MATCH($C505,DATABASE!$AC$13:$AC$62,0))+3*DATABASE!$AF$62,""))))</f>
        <v/>
      </c>
      <c r="E505" s="38" t="str">
        <f>IF(AND($K505="Y",$G505&lt;&gt;"UNYIL",$F505&lt;DATABASE!$O$8),"2x D11",IF(AND($K505="Y",$G505&lt;&gt;"UNYIL",$F505&gt;=DATABASE!$O$8),"3x D11",""))</f>
        <v/>
      </c>
      <c r="F505" s="9" t="str">
        <f>IF('DATA ACCURATE'!N508&lt;&gt;"",'DATA ACCURATE'!N508,"")</f>
        <v/>
      </c>
      <c r="G505" t="str">
        <f>IF(F505="","",IF(F505&lt;=DATABASE!$I$8,"UNYIL",IF(F505&lt;=DATABASE!$J$8,"KECIL",IF(F505&lt;DATABASE!$K$8,"TANGGUNG",IF(F505&gt;=DATABASE!$K$8,"BESAR","")))))</f>
        <v/>
      </c>
      <c r="H505" s="16" t="str">
        <f>IF('DATA ACCURATE'!J508&lt;&gt;"",'DATA ACCURATE'!J508,"")</f>
        <v/>
      </c>
      <c r="I505" s="35" t="str">
        <f>IF(B505&lt;&gt;"",IFERROR(VLOOKUP(B505,'DATA TIMBANGAN'!G:M,7,FALSE),VLOOKUP(B505,'DATA TIMBANGAN'!G:M,7)),"")</f>
        <v/>
      </c>
      <c r="J505" s="25" t="str">
        <f>IF(H505&lt;&gt;"",IFERROR(INDEX(DATABASE!$Z$19:$Z$38,MATCH(DATEVALUE(H505),DATABASE!$AA$19:$AA$38,0)),INDEX(DATABASE!$Z$12:$Z$18,MATCH(WEEKDAY(H505,2),DATABASE!$AA$12:$AA$18,0))),"")</f>
        <v/>
      </c>
      <c r="K505" s="25" t="str">
        <f>IF('DATA ACCURATE'!V508&lt;&gt;"",'DATA ACCURATE'!V508,"")</f>
        <v/>
      </c>
      <c r="L505" s="80" t="str">
        <f>IF($H505="","",IF(OR($J505="LIBUR",AND($L504="LIBUR",$O504=$O505)),"LIBUR",IF(AND(OR($L504="LUAR JAM KERJA 1",$L504="LUAR JAM KERJA 2"),OR(OR(AND($H504=$H505,AND(OR($I505&gt;DATABASE!$J$3,$I505&lt;DATABASE!$J$6),((DATEVALUE($H505)+$I505)-(DATEVALUE($H504)+$I504))&lt;DATABASE!$J$6)),AND($H504=$H505,$O504=$O505,OR($I505&gt;DATABASE!$J$6,$I505&lt;DATABASE!$J$3))),AND(($H505-$H504)=1,OR($I505&lt;DATABASE!$I$6,((DATEVALUE($H505)+$I505)-(DATEVALUE($H504)+$I504))&lt;DATABASE!$J$6))),$A505=$A504),"LUAR JAM KERJA 2",IF(AND(OR(WEEKDAY($H505,2)=1,WEEKDAY($H505,2)=2,WEEKDAY($H505,2)=3,WEEKDAY($H505,2)=4,WEEKDAY($H505,2)=5),$I505&lt;=DATABASE!$J$3,$I505&gt;=DATABASE!$I$3),"JAM KERJA",IF(AND(WEEKDAY($H505,2)=6,$I505&lt;=DATABASE!$J$4,$I505&gt;=DATABASE!$I$4),"JAM KERJA","LUAR JAM KERJA 1")))))</f>
        <v/>
      </c>
      <c r="M505" s="33" t="str">
        <f>IF('DATA ACCURATE'!T508&lt;&gt;"",IF('DATA ACCURATE'!T508&gt;100,'DATA ACCURATE'!T508/10,'DATA ACCURATE'!T508),"")</f>
        <v/>
      </c>
      <c r="N505" t="str">
        <f>IF(M505="","",IF(M505&lt;=DATABASE!$I$9,"LOKAL",IF(M505&lt;DATABASE!$J$9,"LUAR KOTA 1",IF($M505&gt;=DATABASE!$J$9,"LUAR KOTA 2",""))))</f>
        <v/>
      </c>
      <c r="O505" s="38" t="str">
        <f>IF('DATA ACCURATE'!L508&lt;&gt;"",'DATA ACCURATE'!L508,"")</f>
        <v/>
      </c>
      <c r="Q505" s="38">
        <f t="shared" si="50"/>
        <v>0</v>
      </c>
      <c r="R505" s="38">
        <f t="shared" si="50"/>
        <v>0</v>
      </c>
      <c r="S505" s="38">
        <f t="shared" si="50"/>
        <v>0</v>
      </c>
      <c r="T505" s="38">
        <f t="shared" si="48"/>
        <v>0</v>
      </c>
      <c r="U505" s="38">
        <f t="shared" si="51"/>
        <v>0</v>
      </c>
      <c r="V505" s="38">
        <f t="shared" si="51"/>
        <v>0</v>
      </c>
      <c r="W505" s="38">
        <f t="shared" si="51"/>
        <v>0</v>
      </c>
      <c r="X505" s="38">
        <f t="shared" si="52"/>
        <v>0</v>
      </c>
      <c r="Y505" s="38">
        <f t="shared" si="52"/>
        <v>0</v>
      </c>
      <c r="Z505" s="38">
        <f t="shared" si="52"/>
        <v>0</v>
      </c>
      <c r="AA505" s="38">
        <f t="shared" si="49"/>
        <v>0</v>
      </c>
      <c r="AB505" s="38">
        <f t="shared" si="53"/>
        <v>0</v>
      </c>
      <c r="AC505" s="38">
        <f t="shared" si="54"/>
        <v>0</v>
      </c>
      <c r="AD505" s="38" t="str">
        <f t="shared" si="55"/>
        <v>000000000000</v>
      </c>
    </row>
    <row r="506" spans="1:30">
      <c r="A506" s="9" t="str">
        <f>IF('DATA ACCURATE'!A509&lt;&gt;"",'DATA ACCURATE'!A509,"")</f>
        <v/>
      </c>
      <c r="B506" s="9" t="str">
        <f>IF('DATA ACCURATE'!D509&lt;&gt;"",'DATA ACCURATE'!D509,"")</f>
        <v/>
      </c>
      <c r="C506" s="38" t="str">
        <f>IF($AD506="000000000000","",INDEX(DATABASE!$W$12:$W$71,MATCH($AD506,DATABASE!$V$12:$V$71,0)))</f>
        <v/>
      </c>
      <c r="D506" s="34" t="str">
        <f>IF(C506="","",IF(E506="",INDEX(DATABASE!$AF$13:$AF$62,MATCH($C506,DATABASE!$AC$13:$AC$62,0)),IF(E506="2x D11",INDEX(DATABASE!$AF$13:$AF$62,MATCH($C506,DATABASE!$AC$13:$AC$62,0))+2*DATABASE!$AF$62,IF(E506="3x D11",INDEX(DATABASE!$AF$13:$AF$62,MATCH($C506,DATABASE!$AC$13:$AC$62,0))+3*DATABASE!$AF$62,""))))</f>
        <v/>
      </c>
      <c r="E506" s="38" t="str">
        <f>IF(AND($K506="Y",$G506&lt;&gt;"UNYIL",$F506&lt;DATABASE!$O$8),"2x D11",IF(AND($K506="Y",$G506&lt;&gt;"UNYIL",$F506&gt;=DATABASE!$O$8),"3x D11",""))</f>
        <v/>
      </c>
      <c r="F506" s="9" t="str">
        <f>IF('DATA ACCURATE'!N509&lt;&gt;"",'DATA ACCURATE'!N509,"")</f>
        <v/>
      </c>
      <c r="G506" t="str">
        <f>IF(F506="","",IF(F506&lt;=DATABASE!$I$8,"UNYIL",IF(F506&lt;=DATABASE!$J$8,"KECIL",IF(F506&lt;DATABASE!$K$8,"TANGGUNG",IF(F506&gt;=DATABASE!$K$8,"BESAR","")))))</f>
        <v/>
      </c>
      <c r="H506" s="16" t="str">
        <f>IF('DATA ACCURATE'!J509&lt;&gt;"",'DATA ACCURATE'!J509,"")</f>
        <v/>
      </c>
      <c r="I506" s="35" t="str">
        <f>IF(B506&lt;&gt;"",IFERROR(VLOOKUP(B506,'DATA TIMBANGAN'!G:M,7,FALSE),VLOOKUP(B506,'DATA TIMBANGAN'!G:M,7)),"")</f>
        <v/>
      </c>
      <c r="J506" s="25" t="str">
        <f>IF(H506&lt;&gt;"",IFERROR(INDEX(DATABASE!$Z$19:$Z$38,MATCH(DATEVALUE(H506),DATABASE!$AA$19:$AA$38,0)),INDEX(DATABASE!$Z$12:$Z$18,MATCH(WEEKDAY(H506,2),DATABASE!$AA$12:$AA$18,0))),"")</f>
        <v/>
      </c>
      <c r="K506" s="25" t="str">
        <f>IF('DATA ACCURATE'!V509&lt;&gt;"",'DATA ACCURATE'!V509,"")</f>
        <v/>
      </c>
      <c r="L506" s="80" t="str">
        <f>IF($H506="","",IF(OR($J506="LIBUR",AND($L505="LIBUR",$O505=$O506)),"LIBUR",IF(AND(OR($L505="LUAR JAM KERJA 1",$L505="LUAR JAM KERJA 2"),OR(OR(AND($H505=$H506,AND(OR($I506&gt;DATABASE!$J$3,$I506&lt;DATABASE!$J$6),((DATEVALUE($H506)+$I506)-(DATEVALUE($H505)+$I505))&lt;DATABASE!$J$6)),AND($H505=$H506,$O505=$O506,OR($I506&gt;DATABASE!$J$6,$I506&lt;DATABASE!$J$3))),AND(($H506-$H505)=1,OR($I506&lt;DATABASE!$I$6,((DATEVALUE($H506)+$I506)-(DATEVALUE($H505)+$I505))&lt;DATABASE!$J$6))),$A506=$A505),"LUAR JAM KERJA 2",IF(AND(OR(WEEKDAY($H506,2)=1,WEEKDAY($H506,2)=2,WEEKDAY($H506,2)=3,WEEKDAY($H506,2)=4,WEEKDAY($H506,2)=5),$I506&lt;=DATABASE!$J$3,$I506&gt;=DATABASE!$I$3),"JAM KERJA",IF(AND(WEEKDAY($H506,2)=6,$I506&lt;=DATABASE!$J$4,$I506&gt;=DATABASE!$I$4),"JAM KERJA","LUAR JAM KERJA 1")))))</f>
        <v/>
      </c>
      <c r="M506" s="33" t="str">
        <f>IF('DATA ACCURATE'!T509&lt;&gt;"",IF('DATA ACCURATE'!T509&gt;100,'DATA ACCURATE'!T509/10,'DATA ACCURATE'!T509),"")</f>
        <v/>
      </c>
      <c r="N506" t="str">
        <f>IF(M506="","",IF(M506&lt;=DATABASE!$I$9,"LOKAL",IF(M506&lt;DATABASE!$J$9,"LUAR KOTA 1",IF($M506&gt;=DATABASE!$J$9,"LUAR KOTA 2",""))))</f>
        <v/>
      </c>
      <c r="O506" s="38" t="str">
        <f>IF('DATA ACCURATE'!L509&lt;&gt;"",'DATA ACCURATE'!L509,"")</f>
        <v/>
      </c>
      <c r="Q506" s="38">
        <f t="shared" si="50"/>
        <v>0</v>
      </c>
      <c r="R506" s="38">
        <f t="shared" si="50"/>
        <v>0</v>
      </c>
      <c r="S506" s="38">
        <f t="shared" si="50"/>
        <v>0</v>
      </c>
      <c r="T506" s="38">
        <f t="shared" si="48"/>
        <v>0</v>
      </c>
      <c r="U506" s="38">
        <f t="shared" si="51"/>
        <v>0</v>
      </c>
      <c r="V506" s="38">
        <f t="shared" si="51"/>
        <v>0</v>
      </c>
      <c r="W506" s="38">
        <f t="shared" si="51"/>
        <v>0</v>
      </c>
      <c r="X506" s="38">
        <f t="shared" si="52"/>
        <v>0</v>
      </c>
      <c r="Y506" s="38">
        <f t="shared" si="52"/>
        <v>0</v>
      </c>
      <c r="Z506" s="38">
        <f t="shared" si="52"/>
        <v>0</v>
      </c>
      <c r="AA506" s="38">
        <f t="shared" si="49"/>
        <v>0</v>
      </c>
      <c r="AB506" s="38">
        <f t="shared" si="53"/>
        <v>0</v>
      </c>
      <c r="AC506" s="38">
        <f t="shared" si="54"/>
        <v>0</v>
      </c>
      <c r="AD506" s="38" t="str">
        <f t="shared" si="55"/>
        <v>000000000000</v>
      </c>
    </row>
    <row r="507" spans="1:30">
      <c r="A507" s="9" t="str">
        <f>IF('DATA ACCURATE'!A510&lt;&gt;"",'DATA ACCURATE'!A510,"")</f>
        <v/>
      </c>
      <c r="B507" s="9" t="str">
        <f>IF('DATA ACCURATE'!D510&lt;&gt;"",'DATA ACCURATE'!D510,"")</f>
        <v/>
      </c>
      <c r="C507" s="38" t="str">
        <f>IF($AD507="000000000000","",INDEX(DATABASE!$W$12:$W$71,MATCH($AD507,DATABASE!$V$12:$V$71,0)))</f>
        <v/>
      </c>
      <c r="D507" s="34" t="str">
        <f>IF(C507="","",IF(E507="",INDEX(DATABASE!$AF$13:$AF$62,MATCH($C507,DATABASE!$AC$13:$AC$62,0)),IF(E507="2x D11",INDEX(DATABASE!$AF$13:$AF$62,MATCH($C507,DATABASE!$AC$13:$AC$62,0))+2*DATABASE!$AF$62,IF(E507="3x D11",INDEX(DATABASE!$AF$13:$AF$62,MATCH($C507,DATABASE!$AC$13:$AC$62,0))+3*DATABASE!$AF$62,""))))</f>
        <v/>
      </c>
      <c r="E507" s="38" t="str">
        <f>IF(AND($K507="Y",$G507&lt;&gt;"UNYIL",$F507&lt;DATABASE!$O$8),"2x D11",IF(AND($K507="Y",$G507&lt;&gt;"UNYIL",$F507&gt;=DATABASE!$O$8),"3x D11",""))</f>
        <v/>
      </c>
      <c r="F507" s="9" t="str">
        <f>IF('DATA ACCURATE'!N510&lt;&gt;"",'DATA ACCURATE'!N510,"")</f>
        <v/>
      </c>
      <c r="G507" t="str">
        <f>IF(F507="","",IF(F507&lt;=DATABASE!$I$8,"UNYIL",IF(F507&lt;=DATABASE!$J$8,"KECIL",IF(F507&lt;DATABASE!$K$8,"TANGGUNG",IF(F507&gt;=DATABASE!$K$8,"BESAR","")))))</f>
        <v/>
      </c>
      <c r="H507" s="16" t="str">
        <f>IF('DATA ACCURATE'!J510&lt;&gt;"",'DATA ACCURATE'!J510,"")</f>
        <v/>
      </c>
      <c r="I507" s="35" t="str">
        <f>IF(B507&lt;&gt;"",IFERROR(VLOOKUP(B507,'DATA TIMBANGAN'!G:M,7,FALSE),VLOOKUP(B507,'DATA TIMBANGAN'!G:M,7)),"")</f>
        <v/>
      </c>
      <c r="J507" s="25" t="str">
        <f>IF(H507&lt;&gt;"",IFERROR(INDEX(DATABASE!$Z$19:$Z$38,MATCH(DATEVALUE(H507),DATABASE!$AA$19:$AA$38,0)),INDEX(DATABASE!$Z$12:$Z$18,MATCH(WEEKDAY(H507,2),DATABASE!$AA$12:$AA$18,0))),"")</f>
        <v/>
      </c>
      <c r="K507" s="25" t="str">
        <f>IF('DATA ACCURATE'!V510&lt;&gt;"",'DATA ACCURATE'!V510,"")</f>
        <v/>
      </c>
      <c r="L507" s="80" t="str">
        <f>IF($H507="","",IF(OR($J507="LIBUR",AND($L506="LIBUR",$O506=$O507)),"LIBUR",IF(AND(OR($L506="LUAR JAM KERJA 1",$L506="LUAR JAM KERJA 2"),OR(OR(AND($H506=$H507,AND(OR($I507&gt;DATABASE!$J$3,$I507&lt;DATABASE!$J$6),((DATEVALUE($H507)+$I507)-(DATEVALUE($H506)+$I506))&lt;DATABASE!$J$6)),AND($H506=$H507,$O506=$O507,OR($I507&gt;DATABASE!$J$6,$I507&lt;DATABASE!$J$3))),AND(($H507-$H506)=1,OR($I507&lt;DATABASE!$I$6,((DATEVALUE($H507)+$I507)-(DATEVALUE($H506)+$I506))&lt;DATABASE!$J$6))),$A507=$A506),"LUAR JAM KERJA 2",IF(AND(OR(WEEKDAY($H507,2)=1,WEEKDAY($H507,2)=2,WEEKDAY($H507,2)=3,WEEKDAY($H507,2)=4,WEEKDAY($H507,2)=5),$I507&lt;=DATABASE!$J$3,$I507&gt;=DATABASE!$I$3),"JAM KERJA",IF(AND(WEEKDAY($H507,2)=6,$I507&lt;=DATABASE!$J$4,$I507&gt;=DATABASE!$I$4),"JAM KERJA","LUAR JAM KERJA 1")))))</f>
        <v/>
      </c>
      <c r="M507" s="33" t="str">
        <f>IF('DATA ACCURATE'!T510&lt;&gt;"",IF('DATA ACCURATE'!T510&gt;100,'DATA ACCURATE'!T510/10,'DATA ACCURATE'!T510),"")</f>
        <v/>
      </c>
      <c r="N507" t="str">
        <f>IF(M507="","",IF(M507&lt;=DATABASE!$I$9,"LOKAL",IF(M507&lt;DATABASE!$J$9,"LUAR KOTA 1",IF($M507&gt;=DATABASE!$J$9,"LUAR KOTA 2",""))))</f>
        <v/>
      </c>
      <c r="O507" s="38" t="str">
        <f>IF('DATA ACCURATE'!L510&lt;&gt;"",'DATA ACCURATE'!L510,"")</f>
        <v/>
      </c>
      <c r="Q507" s="38">
        <f t="shared" si="50"/>
        <v>0</v>
      </c>
      <c r="R507" s="38">
        <f t="shared" si="50"/>
        <v>0</v>
      </c>
      <c r="S507" s="38">
        <f t="shared" si="50"/>
        <v>0</v>
      </c>
      <c r="T507" s="38">
        <f t="shared" si="48"/>
        <v>0</v>
      </c>
      <c r="U507" s="38">
        <f t="shared" si="51"/>
        <v>0</v>
      </c>
      <c r="V507" s="38">
        <f t="shared" si="51"/>
        <v>0</v>
      </c>
      <c r="W507" s="38">
        <f t="shared" si="51"/>
        <v>0</v>
      </c>
      <c r="X507" s="38">
        <f t="shared" si="52"/>
        <v>0</v>
      </c>
      <c r="Y507" s="38">
        <f t="shared" si="52"/>
        <v>0</v>
      </c>
      <c r="Z507" s="38">
        <f t="shared" si="52"/>
        <v>0</v>
      </c>
      <c r="AA507" s="38">
        <f t="shared" si="49"/>
        <v>0</v>
      </c>
      <c r="AB507" s="38">
        <f t="shared" si="53"/>
        <v>0</v>
      </c>
      <c r="AC507" s="38">
        <f t="shared" si="54"/>
        <v>0</v>
      </c>
      <c r="AD507" s="38" t="str">
        <f t="shared" si="55"/>
        <v>000000000000</v>
      </c>
    </row>
    <row r="508" spans="1:30">
      <c r="A508" s="9" t="str">
        <f>IF('DATA ACCURATE'!A511&lt;&gt;"",'DATA ACCURATE'!A511,"")</f>
        <v/>
      </c>
      <c r="B508" s="9" t="str">
        <f>IF('DATA ACCURATE'!D511&lt;&gt;"",'DATA ACCURATE'!D511,"")</f>
        <v/>
      </c>
      <c r="C508" s="38" t="str">
        <f>IF($AD508="000000000000","",INDEX(DATABASE!$W$12:$W$71,MATCH($AD508,DATABASE!$V$12:$V$71,0)))</f>
        <v/>
      </c>
      <c r="D508" s="34" t="str">
        <f>IF(C508="","",IF(E508="",INDEX(DATABASE!$AF$13:$AF$62,MATCH($C508,DATABASE!$AC$13:$AC$62,0)),IF(E508="2x D11",INDEX(DATABASE!$AF$13:$AF$62,MATCH($C508,DATABASE!$AC$13:$AC$62,0))+2*DATABASE!$AF$62,IF(E508="3x D11",INDEX(DATABASE!$AF$13:$AF$62,MATCH($C508,DATABASE!$AC$13:$AC$62,0))+3*DATABASE!$AF$62,""))))</f>
        <v/>
      </c>
      <c r="E508" s="38" t="str">
        <f>IF(AND($K508="Y",$G508&lt;&gt;"UNYIL",$F508&lt;DATABASE!$O$8),"2x D11",IF(AND($K508="Y",$G508&lt;&gt;"UNYIL",$F508&gt;=DATABASE!$O$8),"3x D11",""))</f>
        <v/>
      </c>
      <c r="F508" s="9" t="str">
        <f>IF('DATA ACCURATE'!N511&lt;&gt;"",'DATA ACCURATE'!N511,"")</f>
        <v/>
      </c>
      <c r="G508" t="str">
        <f>IF(F508="","",IF(F508&lt;=DATABASE!$I$8,"UNYIL",IF(F508&lt;=DATABASE!$J$8,"KECIL",IF(F508&lt;DATABASE!$K$8,"TANGGUNG",IF(F508&gt;=DATABASE!$K$8,"BESAR","")))))</f>
        <v/>
      </c>
      <c r="H508" s="16" t="str">
        <f>IF('DATA ACCURATE'!J511&lt;&gt;"",'DATA ACCURATE'!J511,"")</f>
        <v/>
      </c>
      <c r="I508" s="35" t="str">
        <f>IF(B508&lt;&gt;"",IFERROR(VLOOKUP(B508,'DATA TIMBANGAN'!G:M,7,FALSE),VLOOKUP(B508,'DATA TIMBANGAN'!G:M,7)),"")</f>
        <v/>
      </c>
      <c r="J508" s="25" t="str">
        <f>IF(H508&lt;&gt;"",IFERROR(INDEX(DATABASE!$Z$19:$Z$38,MATCH(DATEVALUE(H508),DATABASE!$AA$19:$AA$38,0)),INDEX(DATABASE!$Z$12:$Z$18,MATCH(WEEKDAY(H508,2),DATABASE!$AA$12:$AA$18,0))),"")</f>
        <v/>
      </c>
      <c r="K508" s="25" t="str">
        <f>IF('DATA ACCURATE'!V511&lt;&gt;"",'DATA ACCURATE'!V511,"")</f>
        <v/>
      </c>
      <c r="L508" s="80" t="str">
        <f>IF($H508="","",IF(OR($J508="LIBUR",AND($L507="LIBUR",$O507=$O508)),"LIBUR",IF(AND(OR($L507="LUAR JAM KERJA 1",$L507="LUAR JAM KERJA 2"),OR(OR(AND($H507=$H508,AND(OR($I508&gt;DATABASE!$J$3,$I508&lt;DATABASE!$J$6),((DATEVALUE($H508)+$I508)-(DATEVALUE($H507)+$I507))&lt;DATABASE!$J$6)),AND($H507=$H508,$O507=$O508,OR($I508&gt;DATABASE!$J$6,$I508&lt;DATABASE!$J$3))),AND(($H508-$H507)=1,OR($I508&lt;DATABASE!$I$6,((DATEVALUE($H508)+$I508)-(DATEVALUE($H507)+$I507))&lt;DATABASE!$J$6))),$A508=$A507),"LUAR JAM KERJA 2",IF(AND(OR(WEEKDAY($H508,2)=1,WEEKDAY($H508,2)=2,WEEKDAY($H508,2)=3,WEEKDAY($H508,2)=4,WEEKDAY($H508,2)=5),$I508&lt;=DATABASE!$J$3,$I508&gt;=DATABASE!$I$3),"JAM KERJA",IF(AND(WEEKDAY($H508,2)=6,$I508&lt;=DATABASE!$J$4,$I508&gt;=DATABASE!$I$4),"JAM KERJA","LUAR JAM KERJA 1")))))</f>
        <v/>
      </c>
      <c r="M508" s="33" t="str">
        <f>IF('DATA ACCURATE'!T511&lt;&gt;"",IF('DATA ACCURATE'!T511&gt;100,'DATA ACCURATE'!T511/10,'DATA ACCURATE'!T511),"")</f>
        <v/>
      </c>
      <c r="N508" t="str">
        <f>IF(M508="","",IF(M508&lt;=DATABASE!$I$9,"LOKAL",IF(M508&lt;DATABASE!$J$9,"LUAR KOTA 1",IF($M508&gt;=DATABASE!$J$9,"LUAR KOTA 2",""))))</f>
        <v/>
      </c>
      <c r="O508" s="38" t="str">
        <f>IF('DATA ACCURATE'!L511&lt;&gt;"",'DATA ACCURATE'!L511,"")</f>
        <v/>
      </c>
      <c r="Q508" s="38">
        <f t="shared" si="50"/>
        <v>0</v>
      </c>
      <c r="R508" s="38">
        <f t="shared" si="50"/>
        <v>0</v>
      </c>
      <c r="S508" s="38">
        <f t="shared" si="50"/>
        <v>0</v>
      </c>
      <c r="T508" s="38">
        <f t="shared" si="48"/>
        <v>0</v>
      </c>
      <c r="U508" s="38">
        <f t="shared" si="51"/>
        <v>0</v>
      </c>
      <c r="V508" s="38">
        <f t="shared" si="51"/>
        <v>0</v>
      </c>
      <c r="W508" s="38">
        <f t="shared" si="51"/>
        <v>0</v>
      </c>
      <c r="X508" s="38">
        <f t="shared" si="52"/>
        <v>0</v>
      </c>
      <c r="Y508" s="38">
        <f t="shared" si="52"/>
        <v>0</v>
      </c>
      <c r="Z508" s="38">
        <f t="shared" si="52"/>
        <v>0</v>
      </c>
      <c r="AA508" s="38">
        <f t="shared" si="49"/>
        <v>0</v>
      </c>
      <c r="AB508" s="38">
        <f t="shared" si="53"/>
        <v>0</v>
      </c>
      <c r="AC508" s="38">
        <f t="shared" si="54"/>
        <v>0</v>
      </c>
      <c r="AD508" s="38" t="str">
        <f t="shared" si="55"/>
        <v>000000000000</v>
      </c>
    </row>
    <row r="509" spans="1:30">
      <c r="A509" s="9" t="str">
        <f>IF('DATA ACCURATE'!A512&lt;&gt;"",'DATA ACCURATE'!A512,"")</f>
        <v/>
      </c>
      <c r="B509" s="9" t="str">
        <f>IF('DATA ACCURATE'!D512&lt;&gt;"",'DATA ACCURATE'!D512,"")</f>
        <v/>
      </c>
      <c r="C509" s="38" t="str">
        <f>IF($AD509="000000000000","",INDEX(DATABASE!$W$12:$W$71,MATCH($AD509,DATABASE!$V$12:$V$71,0)))</f>
        <v/>
      </c>
      <c r="D509" s="34" t="str">
        <f>IF(C509="","",IF(E509="",INDEX(DATABASE!$AF$13:$AF$62,MATCH($C509,DATABASE!$AC$13:$AC$62,0)),IF(E509="2x D11",INDEX(DATABASE!$AF$13:$AF$62,MATCH($C509,DATABASE!$AC$13:$AC$62,0))+2*DATABASE!$AF$62,IF(E509="3x D11",INDEX(DATABASE!$AF$13:$AF$62,MATCH($C509,DATABASE!$AC$13:$AC$62,0))+3*DATABASE!$AF$62,""))))</f>
        <v/>
      </c>
      <c r="E509" s="38" t="str">
        <f>IF(AND($K509="Y",$G509&lt;&gt;"UNYIL",$F509&lt;DATABASE!$O$8),"2x D11",IF(AND($K509="Y",$G509&lt;&gt;"UNYIL",$F509&gt;=DATABASE!$O$8),"3x D11",""))</f>
        <v/>
      </c>
      <c r="F509" s="9" t="str">
        <f>IF('DATA ACCURATE'!N512&lt;&gt;"",'DATA ACCURATE'!N512,"")</f>
        <v/>
      </c>
      <c r="G509" t="str">
        <f>IF(F509="","",IF(F509&lt;=DATABASE!$I$8,"UNYIL",IF(F509&lt;=DATABASE!$J$8,"KECIL",IF(F509&lt;DATABASE!$K$8,"TANGGUNG",IF(F509&gt;=DATABASE!$K$8,"BESAR","")))))</f>
        <v/>
      </c>
      <c r="H509" s="16" t="str">
        <f>IF('DATA ACCURATE'!J512&lt;&gt;"",'DATA ACCURATE'!J512,"")</f>
        <v/>
      </c>
      <c r="I509" s="35" t="str">
        <f>IF(B509&lt;&gt;"",IFERROR(VLOOKUP(B509,'DATA TIMBANGAN'!G:M,7,FALSE),VLOOKUP(B509,'DATA TIMBANGAN'!G:M,7)),"")</f>
        <v/>
      </c>
      <c r="J509" s="25" t="str">
        <f>IF(H509&lt;&gt;"",IFERROR(INDEX(DATABASE!$Z$19:$Z$38,MATCH(DATEVALUE(H509),DATABASE!$AA$19:$AA$38,0)),INDEX(DATABASE!$Z$12:$Z$18,MATCH(WEEKDAY(H509,2),DATABASE!$AA$12:$AA$18,0))),"")</f>
        <v/>
      </c>
      <c r="K509" s="25" t="str">
        <f>IF('DATA ACCURATE'!V512&lt;&gt;"",'DATA ACCURATE'!V512,"")</f>
        <v/>
      </c>
      <c r="L509" s="80" t="str">
        <f>IF($H509="","",IF(OR($J509="LIBUR",AND($L508="LIBUR",$O508=$O509)),"LIBUR",IF(AND(OR($L508="LUAR JAM KERJA 1",$L508="LUAR JAM KERJA 2"),OR(OR(AND($H508=$H509,AND(OR($I509&gt;DATABASE!$J$3,$I509&lt;DATABASE!$J$6),((DATEVALUE($H509)+$I509)-(DATEVALUE($H508)+$I508))&lt;DATABASE!$J$6)),AND($H508=$H509,$O508=$O509,OR($I509&gt;DATABASE!$J$6,$I509&lt;DATABASE!$J$3))),AND(($H509-$H508)=1,OR($I509&lt;DATABASE!$I$6,((DATEVALUE($H509)+$I509)-(DATEVALUE($H508)+$I508))&lt;DATABASE!$J$6))),$A509=$A508),"LUAR JAM KERJA 2",IF(AND(OR(WEEKDAY($H509,2)=1,WEEKDAY($H509,2)=2,WEEKDAY($H509,2)=3,WEEKDAY($H509,2)=4,WEEKDAY($H509,2)=5),$I509&lt;=DATABASE!$J$3,$I509&gt;=DATABASE!$I$3),"JAM KERJA",IF(AND(WEEKDAY($H509,2)=6,$I509&lt;=DATABASE!$J$4,$I509&gt;=DATABASE!$I$4),"JAM KERJA","LUAR JAM KERJA 1")))))</f>
        <v/>
      </c>
      <c r="M509" s="33" t="str">
        <f>IF('DATA ACCURATE'!T512&lt;&gt;"",IF('DATA ACCURATE'!T512&gt;100,'DATA ACCURATE'!T512/10,'DATA ACCURATE'!T512),"")</f>
        <v/>
      </c>
      <c r="N509" t="str">
        <f>IF(M509="","",IF(M509&lt;=DATABASE!$I$9,"LOKAL",IF(M509&lt;DATABASE!$J$9,"LUAR KOTA 1",IF($M509&gt;=DATABASE!$J$9,"LUAR KOTA 2",""))))</f>
        <v/>
      </c>
      <c r="O509" s="38" t="str">
        <f>IF('DATA ACCURATE'!L512&lt;&gt;"",'DATA ACCURATE'!L512,"")</f>
        <v/>
      </c>
      <c r="Q509" s="38">
        <f t="shared" si="50"/>
        <v>0</v>
      </c>
      <c r="R509" s="38">
        <f t="shared" si="50"/>
        <v>0</v>
      </c>
      <c r="S509" s="38">
        <f t="shared" si="50"/>
        <v>0</v>
      </c>
      <c r="T509" s="38">
        <f t="shared" si="48"/>
        <v>0</v>
      </c>
      <c r="U509" s="38">
        <f t="shared" si="51"/>
        <v>0</v>
      </c>
      <c r="V509" s="38">
        <f t="shared" si="51"/>
        <v>0</v>
      </c>
      <c r="W509" s="38">
        <f t="shared" si="51"/>
        <v>0</v>
      </c>
      <c r="X509" s="38">
        <f t="shared" si="52"/>
        <v>0</v>
      </c>
      <c r="Y509" s="38">
        <f t="shared" si="52"/>
        <v>0</v>
      </c>
      <c r="Z509" s="38">
        <f t="shared" si="52"/>
        <v>0</v>
      </c>
      <c r="AA509" s="38">
        <f t="shared" si="49"/>
        <v>0</v>
      </c>
      <c r="AB509" s="38">
        <f t="shared" si="53"/>
        <v>0</v>
      </c>
      <c r="AC509" s="38">
        <f t="shared" si="54"/>
        <v>0</v>
      </c>
      <c r="AD509" s="38" t="str">
        <f t="shared" si="55"/>
        <v>000000000000</v>
      </c>
    </row>
    <row r="510" spans="1:30">
      <c r="A510" s="9" t="str">
        <f>IF('DATA ACCURATE'!A513&lt;&gt;"",'DATA ACCURATE'!A513,"")</f>
        <v/>
      </c>
      <c r="B510" s="9" t="str">
        <f>IF('DATA ACCURATE'!D513&lt;&gt;"",'DATA ACCURATE'!D513,"")</f>
        <v/>
      </c>
      <c r="C510" s="38" t="str">
        <f>IF($AD510="000000000000","",INDEX(DATABASE!$W$12:$W$71,MATCH($AD510,DATABASE!$V$12:$V$71,0)))</f>
        <v/>
      </c>
      <c r="D510" s="34" t="str">
        <f>IF(C510="","",IF(E510="",INDEX(DATABASE!$AF$13:$AF$62,MATCH($C510,DATABASE!$AC$13:$AC$62,0)),IF(E510="2x D11",INDEX(DATABASE!$AF$13:$AF$62,MATCH($C510,DATABASE!$AC$13:$AC$62,0))+2*DATABASE!$AF$62,IF(E510="3x D11",INDEX(DATABASE!$AF$13:$AF$62,MATCH($C510,DATABASE!$AC$13:$AC$62,0))+3*DATABASE!$AF$62,""))))</f>
        <v/>
      </c>
      <c r="E510" s="38" t="str">
        <f>IF(AND($K510="Y",$G510&lt;&gt;"UNYIL",$F510&lt;DATABASE!$O$8),"2x D11",IF(AND($K510="Y",$G510&lt;&gt;"UNYIL",$F510&gt;=DATABASE!$O$8),"3x D11",""))</f>
        <v/>
      </c>
      <c r="F510" s="9" t="str">
        <f>IF('DATA ACCURATE'!N513&lt;&gt;"",'DATA ACCURATE'!N513,"")</f>
        <v/>
      </c>
      <c r="G510" t="str">
        <f>IF(F510="","",IF(F510&lt;=DATABASE!$I$8,"UNYIL",IF(F510&lt;=DATABASE!$J$8,"KECIL",IF(F510&lt;DATABASE!$K$8,"TANGGUNG",IF(F510&gt;=DATABASE!$K$8,"BESAR","")))))</f>
        <v/>
      </c>
      <c r="H510" s="16" t="str">
        <f>IF('DATA ACCURATE'!J513&lt;&gt;"",'DATA ACCURATE'!J513,"")</f>
        <v/>
      </c>
      <c r="I510" s="35" t="str">
        <f>IF(B510&lt;&gt;"",IFERROR(VLOOKUP(B510,'DATA TIMBANGAN'!G:M,7,FALSE),VLOOKUP(B510,'DATA TIMBANGAN'!G:M,7)),"")</f>
        <v/>
      </c>
      <c r="J510" s="25" t="str">
        <f>IF(H510&lt;&gt;"",IFERROR(INDEX(DATABASE!$Z$19:$Z$38,MATCH(DATEVALUE(H510),DATABASE!$AA$19:$AA$38,0)),INDEX(DATABASE!$Z$12:$Z$18,MATCH(WEEKDAY(H510,2),DATABASE!$AA$12:$AA$18,0))),"")</f>
        <v/>
      </c>
      <c r="K510" s="25" t="str">
        <f>IF('DATA ACCURATE'!V513&lt;&gt;"",'DATA ACCURATE'!V513,"")</f>
        <v/>
      </c>
      <c r="L510" s="80" t="str">
        <f>IF($H510="","",IF(OR($J510="LIBUR",AND($L509="LIBUR",$O509=$O510)),"LIBUR",IF(AND(OR($L509="LUAR JAM KERJA 1",$L509="LUAR JAM KERJA 2"),OR(OR(AND($H509=$H510,AND(OR($I510&gt;DATABASE!$J$3,$I510&lt;DATABASE!$J$6),((DATEVALUE($H510)+$I510)-(DATEVALUE($H509)+$I509))&lt;DATABASE!$J$6)),AND($H509=$H510,$O509=$O510,OR($I510&gt;DATABASE!$J$6,$I510&lt;DATABASE!$J$3))),AND(($H510-$H509)=1,OR($I510&lt;DATABASE!$I$6,((DATEVALUE($H510)+$I510)-(DATEVALUE($H509)+$I509))&lt;DATABASE!$J$6))),$A510=$A509),"LUAR JAM KERJA 2",IF(AND(OR(WEEKDAY($H510,2)=1,WEEKDAY($H510,2)=2,WEEKDAY($H510,2)=3,WEEKDAY($H510,2)=4,WEEKDAY($H510,2)=5),$I510&lt;=DATABASE!$J$3,$I510&gt;=DATABASE!$I$3),"JAM KERJA",IF(AND(WEEKDAY($H510,2)=6,$I510&lt;=DATABASE!$J$4,$I510&gt;=DATABASE!$I$4),"JAM KERJA","LUAR JAM KERJA 1")))))</f>
        <v/>
      </c>
      <c r="M510" s="33" t="str">
        <f>IF('DATA ACCURATE'!T513&lt;&gt;"",IF('DATA ACCURATE'!T513&gt;100,'DATA ACCURATE'!T513/10,'DATA ACCURATE'!T513),"")</f>
        <v/>
      </c>
      <c r="N510" t="str">
        <f>IF(M510="","",IF(M510&lt;=DATABASE!$I$9,"LOKAL",IF(M510&lt;DATABASE!$J$9,"LUAR KOTA 1",IF($M510&gt;=DATABASE!$J$9,"LUAR KOTA 2",""))))</f>
        <v/>
      </c>
      <c r="O510" s="38" t="str">
        <f>IF('DATA ACCURATE'!L513&lt;&gt;"",'DATA ACCURATE'!L513,"")</f>
        <v/>
      </c>
      <c r="Q510" s="38">
        <f t="shared" si="50"/>
        <v>0</v>
      </c>
      <c r="R510" s="38">
        <f t="shared" si="50"/>
        <v>0</v>
      </c>
      <c r="S510" s="38">
        <f t="shared" si="50"/>
        <v>0</v>
      </c>
      <c r="T510" s="38">
        <f t="shared" si="48"/>
        <v>0</v>
      </c>
      <c r="U510" s="38">
        <f t="shared" si="51"/>
        <v>0</v>
      </c>
      <c r="V510" s="38">
        <f t="shared" si="51"/>
        <v>0</v>
      </c>
      <c r="W510" s="38">
        <f t="shared" si="51"/>
        <v>0</v>
      </c>
      <c r="X510" s="38">
        <f t="shared" si="52"/>
        <v>0</v>
      </c>
      <c r="Y510" s="38">
        <f t="shared" si="52"/>
        <v>0</v>
      </c>
      <c r="Z510" s="38">
        <f t="shared" si="52"/>
        <v>0</v>
      </c>
      <c r="AA510" s="38">
        <f t="shared" si="49"/>
        <v>0</v>
      </c>
      <c r="AB510" s="38">
        <f t="shared" si="53"/>
        <v>0</v>
      </c>
      <c r="AC510" s="38">
        <f t="shared" si="54"/>
        <v>0</v>
      </c>
      <c r="AD510" s="38" t="str">
        <f t="shared" si="55"/>
        <v>000000000000</v>
      </c>
    </row>
    <row r="511" spans="1:30">
      <c r="A511" s="9" t="str">
        <f>IF('DATA ACCURATE'!A514&lt;&gt;"",'DATA ACCURATE'!A514,"")</f>
        <v/>
      </c>
      <c r="B511" s="9" t="str">
        <f>IF('DATA ACCURATE'!D514&lt;&gt;"",'DATA ACCURATE'!D514,"")</f>
        <v/>
      </c>
      <c r="C511" s="38" t="str">
        <f>IF($AD511="000000000000","",INDEX(DATABASE!$W$12:$W$71,MATCH($AD511,DATABASE!$V$12:$V$71,0)))</f>
        <v/>
      </c>
      <c r="D511" s="34" t="str">
        <f>IF(C511="","",IF(E511="",INDEX(DATABASE!$AF$13:$AF$62,MATCH($C511,DATABASE!$AC$13:$AC$62,0)),IF(E511="2x D11",INDEX(DATABASE!$AF$13:$AF$62,MATCH($C511,DATABASE!$AC$13:$AC$62,0))+2*DATABASE!$AF$62,IF(E511="3x D11",INDEX(DATABASE!$AF$13:$AF$62,MATCH($C511,DATABASE!$AC$13:$AC$62,0))+3*DATABASE!$AF$62,""))))</f>
        <v/>
      </c>
      <c r="E511" s="38" t="str">
        <f>IF(AND($K511="Y",$G511&lt;&gt;"UNYIL",$F511&lt;DATABASE!$O$8),"2x D11",IF(AND($K511="Y",$G511&lt;&gt;"UNYIL",$F511&gt;=DATABASE!$O$8),"3x D11",""))</f>
        <v/>
      </c>
      <c r="F511" s="9" t="str">
        <f>IF('DATA ACCURATE'!N514&lt;&gt;"",'DATA ACCURATE'!N514,"")</f>
        <v/>
      </c>
      <c r="G511" t="str">
        <f>IF(F511="","",IF(F511&lt;=DATABASE!$I$8,"UNYIL",IF(F511&lt;=DATABASE!$J$8,"KECIL",IF(F511&lt;DATABASE!$K$8,"TANGGUNG",IF(F511&gt;=DATABASE!$K$8,"BESAR","")))))</f>
        <v/>
      </c>
      <c r="H511" s="16" t="str">
        <f>IF('DATA ACCURATE'!J514&lt;&gt;"",'DATA ACCURATE'!J514,"")</f>
        <v/>
      </c>
      <c r="I511" s="35" t="str">
        <f>IF(B511&lt;&gt;"",IFERROR(VLOOKUP(B511,'DATA TIMBANGAN'!G:M,7,FALSE),VLOOKUP(B511,'DATA TIMBANGAN'!G:M,7)),"")</f>
        <v/>
      </c>
      <c r="J511" s="25" t="str">
        <f>IF(H511&lt;&gt;"",IFERROR(INDEX(DATABASE!$Z$19:$Z$38,MATCH(DATEVALUE(H511),DATABASE!$AA$19:$AA$38,0)),INDEX(DATABASE!$Z$12:$Z$18,MATCH(WEEKDAY(H511,2),DATABASE!$AA$12:$AA$18,0))),"")</f>
        <v/>
      </c>
      <c r="K511" s="25" t="str">
        <f>IF('DATA ACCURATE'!V514&lt;&gt;"",'DATA ACCURATE'!V514,"")</f>
        <v/>
      </c>
      <c r="L511" s="80" t="str">
        <f>IF($H511="","",IF(OR($J511="LIBUR",AND($L510="LIBUR",$O510=$O511)),"LIBUR",IF(AND(OR($L510="LUAR JAM KERJA 1",$L510="LUAR JAM KERJA 2"),OR(OR(AND($H510=$H511,AND(OR($I511&gt;DATABASE!$J$3,$I511&lt;DATABASE!$J$6),((DATEVALUE($H511)+$I511)-(DATEVALUE($H510)+$I510))&lt;DATABASE!$J$6)),AND($H510=$H511,$O510=$O511,OR($I511&gt;DATABASE!$J$6,$I511&lt;DATABASE!$J$3))),AND(($H511-$H510)=1,OR($I511&lt;DATABASE!$I$6,((DATEVALUE($H511)+$I511)-(DATEVALUE($H510)+$I510))&lt;DATABASE!$J$6))),$A511=$A510),"LUAR JAM KERJA 2",IF(AND(OR(WEEKDAY($H511,2)=1,WEEKDAY($H511,2)=2,WEEKDAY($H511,2)=3,WEEKDAY($H511,2)=4,WEEKDAY($H511,2)=5),$I511&lt;=DATABASE!$J$3,$I511&gt;=DATABASE!$I$3),"JAM KERJA",IF(AND(WEEKDAY($H511,2)=6,$I511&lt;=DATABASE!$J$4,$I511&gt;=DATABASE!$I$4),"JAM KERJA","LUAR JAM KERJA 1")))))</f>
        <v/>
      </c>
      <c r="M511" s="33" t="str">
        <f>IF('DATA ACCURATE'!T514&lt;&gt;"",IF('DATA ACCURATE'!T514&gt;100,'DATA ACCURATE'!T514/10,'DATA ACCURATE'!T514),"")</f>
        <v/>
      </c>
      <c r="N511" t="str">
        <f>IF(M511="","",IF(M511&lt;=DATABASE!$I$9,"LOKAL",IF(M511&lt;DATABASE!$J$9,"LUAR KOTA 1",IF($M511&gt;=DATABASE!$J$9,"LUAR KOTA 2",""))))</f>
        <v/>
      </c>
      <c r="O511" s="38" t="str">
        <f>IF('DATA ACCURATE'!L514&lt;&gt;"",'DATA ACCURATE'!L514,"")</f>
        <v/>
      </c>
      <c r="Q511" s="38">
        <f t="shared" si="50"/>
        <v>0</v>
      </c>
      <c r="R511" s="38">
        <f t="shared" si="50"/>
        <v>0</v>
      </c>
      <c r="S511" s="38">
        <f t="shared" si="50"/>
        <v>0</v>
      </c>
      <c r="T511" s="38">
        <f t="shared" si="48"/>
        <v>0</v>
      </c>
      <c r="U511" s="38">
        <f t="shared" si="51"/>
        <v>0</v>
      </c>
      <c r="V511" s="38">
        <f t="shared" si="51"/>
        <v>0</v>
      </c>
      <c r="W511" s="38">
        <f t="shared" si="51"/>
        <v>0</v>
      </c>
      <c r="X511" s="38">
        <f t="shared" si="52"/>
        <v>0</v>
      </c>
      <c r="Y511" s="38">
        <f t="shared" si="52"/>
        <v>0</v>
      </c>
      <c r="Z511" s="38">
        <f t="shared" si="52"/>
        <v>0</v>
      </c>
      <c r="AA511" s="38">
        <f t="shared" si="49"/>
        <v>0</v>
      </c>
      <c r="AB511" s="38">
        <f t="shared" si="53"/>
        <v>0</v>
      </c>
      <c r="AC511" s="38">
        <f t="shared" si="54"/>
        <v>0</v>
      </c>
      <c r="AD511" s="38" t="str">
        <f t="shared" si="55"/>
        <v>000000000000</v>
      </c>
    </row>
    <row r="512" spans="1:30">
      <c r="A512" s="9" t="str">
        <f>IF('DATA ACCURATE'!A515&lt;&gt;"",'DATA ACCURATE'!A515,"")</f>
        <v/>
      </c>
      <c r="B512" s="9" t="str">
        <f>IF('DATA ACCURATE'!D515&lt;&gt;"",'DATA ACCURATE'!D515,"")</f>
        <v/>
      </c>
      <c r="C512" s="38" t="str">
        <f>IF($AD512="000000000000","",INDEX(DATABASE!$W$12:$W$71,MATCH($AD512,DATABASE!$V$12:$V$71,0)))</f>
        <v/>
      </c>
      <c r="D512" s="34" t="str">
        <f>IF(C512="","",IF(E512="",INDEX(DATABASE!$AF$13:$AF$62,MATCH($C512,DATABASE!$AC$13:$AC$62,0)),IF(E512="2x D11",INDEX(DATABASE!$AF$13:$AF$62,MATCH($C512,DATABASE!$AC$13:$AC$62,0))+2*DATABASE!$AF$62,IF(E512="3x D11",INDEX(DATABASE!$AF$13:$AF$62,MATCH($C512,DATABASE!$AC$13:$AC$62,0))+3*DATABASE!$AF$62,""))))</f>
        <v/>
      </c>
      <c r="E512" s="38" t="str">
        <f>IF(AND($K512="Y",$G512&lt;&gt;"UNYIL",$F512&lt;DATABASE!$O$8),"2x D11",IF(AND($K512="Y",$G512&lt;&gt;"UNYIL",$F512&gt;=DATABASE!$O$8),"3x D11",""))</f>
        <v/>
      </c>
      <c r="F512" s="9" t="str">
        <f>IF('DATA ACCURATE'!N515&lt;&gt;"",'DATA ACCURATE'!N515,"")</f>
        <v/>
      </c>
      <c r="G512" t="str">
        <f>IF(F512="","",IF(F512&lt;=DATABASE!$I$8,"UNYIL",IF(F512&lt;=DATABASE!$J$8,"KECIL",IF(F512&lt;DATABASE!$K$8,"TANGGUNG",IF(F512&gt;=DATABASE!$K$8,"BESAR","")))))</f>
        <v/>
      </c>
      <c r="H512" s="16" t="str">
        <f>IF('DATA ACCURATE'!J515&lt;&gt;"",'DATA ACCURATE'!J515,"")</f>
        <v/>
      </c>
      <c r="I512" s="35" t="str">
        <f>IF(B512&lt;&gt;"",IFERROR(VLOOKUP(B512,'DATA TIMBANGAN'!G:M,7,FALSE),VLOOKUP(B512,'DATA TIMBANGAN'!G:M,7)),"")</f>
        <v/>
      </c>
      <c r="J512" s="25" t="str">
        <f>IF(H512&lt;&gt;"",IFERROR(INDEX(DATABASE!$Z$19:$Z$38,MATCH(DATEVALUE(H512),DATABASE!$AA$19:$AA$38,0)),INDEX(DATABASE!$Z$12:$Z$18,MATCH(WEEKDAY(H512,2),DATABASE!$AA$12:$AA$18,0))),"")</f>
        <v/>
      </c>
      <c r="K512" s="25" t="str">
        <f>IF('DATA ACCURATE'!V515&lt;&gt;"",'DATA ACCURATE'!V515,"")</f>
        <v/>
      </c>
      <c r="L512" s="80" t="str">
        <f>IF($H512="","",IF(OR($J512="LIBUR",AND($L511="LIBUR",$O511=$O512)),"LIBUR",IF(AND(OR($L511="LUAR JAM KERJA 1",$L511="LUAR JAM KERJA 2"),OR(OR(AND($H511=$H512,AND(OR($I512&gt;DATABASE!$J$3,$I512&lt;DATABASE!$J$6),((DATEVALUE($H512)+$I512)-(DATEVALUE($H511)+$I511))&lt;DATABASE!$J$6)),AND($H511=$H512,$O511=$O512,OR($I512&gt;DATABASE!$J$6,$I512&lt;DATABASE!$J$3))),AND(($H512-$H511)=1,OR($I512&lt;DATABASE!$I$6,((DATEVALUE($H512)+$I512)-(DATEVALUE($H511)+$I511))&lt;DATABASE!$J$6))),$A512=$A511),"LUAR JAM KERJA 2",IF(AND(OR(WEEKDAY($H512,2)=1,WEEKDAY($H512,2)=2,WEEKDAY($H512,2)=3,WEEKDAY($H512,2)=4,WEEKDAY($H512,2)=5),$I512&lt;=DATABASE!$J$3,$I512&gt;=DATABASE!$I$3),"JAM KERJA",IF(AND(WEEKDAY($H512,2)=6,$I512&lt;=DATABASE!$J$4,$I512&gt;=DATABASE!$I$4),"JAM KERJA","LUAR JAM KERJA 1")))))</f>
        <v/>
      </c>
      <c r="M512" s="33" t="str">
        <f>IF('DATA ACCURATE'!T515&lt;&gt;"",IF('DATA ACCURATE'!T515&gt;100,'DATA ACCURATE'!T515/10,'DATA ACCURATE'!T515),"")</f>
        <v/>
      </c>
      <c r="N512" t="str">
        <f>IF(M512="","",IF(M512&lt;=DATABASE!$I$9,"LOKAL",IF(M512&lt;DATABASE!$J$9,"LUAR KOTA 1",IF($M512&gt;=DATABASE!$J$9,"LUAR KOTA 2",""))))</f>
        <v/>
      </c>
      <c r="O512" s="38" t="str">
        <f>IF('DATA ACCURATE'!L515&lt;&gt;"",'DATA ACCURATE'!L515,"")</f>
        <v/>
      </c>
      <c r="Q512" s="38">
        <f t="shared" si="50"/>
        <v>0</v>
      </c>
      <c r="R512" s="38">
        <f t="shared" si="50"/>
        <v>0</v>
      </c>
      <c r="S512" s="38">
        <f t="shared" si="50"/>
        <v>0</v>
      </c>
      <c r="T512" s="38">
        <f t="shared" si="48"/>
        <v>0</v>
      </c>
      <c r="U512" s="38">
        <f t="shared" si="51"/>
        <v>0</v>
      </c>
      <c r="V512" s="38">
        <f t="shared" si="51"/>
        <v>0</v>
      </c>
      <c r="W512" s="38">
        <f t="shared" si="51"/>
        <v>0</v>
      </c>
      <c r="X512" s="38">
        <f t="shared" si="52"/>
        <v>0</v>
      </c>
      <c r="Y512" s="38">
        <f t="shared" si="52"/>
        <v>0</v>
      </c>
      <c r="Z512" s="38">
        <f t="shared" si="52"/>
        <v>0</v>
      </c>
      <c r="AA512" s="38">
        <f t="shared" si="49"/>
        <v>0</v>
      </c>
      <c r="AB512" s="38">
        <f t="shared" si="53"/>
        <v>0</v>
      </c>
      <c r="AC512" s="38">
        <f t="shared" si="54"/>
        <v>0</v>
      </c>
      <c r="AD512" s="38" t="str">
        <f t="shared" si="55"/>
        <v>000000000000</v>
      </c>
    </row>
    <row r="513" spans="1:30">
      <c r="A513" s="9" t="str">
        <f>IF('DATA ACCURATE'!A516&lt;&gt;"",'DATA ACCURATE'!A516,"")</f>
        <v/>
      </c>
      <c r="B513" s="9" t="str">
        <f>IF('DATA ACCURATE'!D516&lt;&gt;"",'DATA ACCURATE'!D516,"")</f>
        <v/>
      </c>
      <c r="C513" s="38" t="str">
        <f>IF($AD513="000000000000","",INDEX(DATABASE!$W$12:$W$71,MATCH($AD513,DATABASE!$V$12:$V$71,0)))</f>
        <v/>
      </c>
      <c r="D513" s="34" t="str">
        <f>IF(C513="","",IF(E513="",INDEX(DATABASE!$AF$13:$AF$62,MATCH($C513,DATABASE!$AC$13:$AC$62,0)),IF(E513="2x D11",INDEX(DATABASE!$AF$13:$AF$62,MATCH($C513,DATABASE!$AC$13:$AC$62,0))+2*DATABASE!$AF$62,IF(E513="3x D11",INDEX(DATABASE!$AF$13:$AF$62,MATCH($C513,DATABASE!$AC$13:$AC$62,0))+3*DATABASE!$AF$62,""))))</f>
        <v/>
      </c>
      <c r="E513" s="38" t="str">
        <f>IF(AND($K513="Y",$G513&lt;&gt;"UNYIL",$F513&lt;DATABASE!$O$8),"2x D11",IF(AND($K513="Y",$G513&lt;&gt;"UNYIL",$F513&gt;=DATABASE!$O$8),"3x D11",""))</f>
        <v/>
      </c>
      <c r="F513" s="9" t="str">
        <f>IF('DATA ACCURATE'!N516&lt;&gt;"",'DATA ACCURATE'!N516,"")</f>
        <v/>
      </c>
      <c r="G513" t="str">
        <f>IF(F513="","",IF(F513&lt;=DATABASE!$I$8,"UNYIL",IF(F513&lt;=DATABASE!$J$8,"KECIL",IF(F513&lt;DATABASE!$K$8,"TANGGUNG",IF(F513&gt;=DATABASE!$K$8,"BESAR","")))))</f>
        <v/>
      </c>
      <c r="H513" s="16" t="str">
        <f>IF('DATA ACCURATE'!J516&lt;&gt;"",'DATA ACCURATE'!J516,"")</f>
        <v/>
      </c>
      <c r="I513" s="35" t="str">
        <f>IF(B513&lt;&gt;"",IFERROR(VLOOKUP(B513,'DATA TIMBANGAN'!G:M,7,FALSE),VLOOKUP(B513,'DATA TIMBANGAN'!G:M,7)),"")</f>
        <v/>
      </c>
      <c r="J513" s="25" t="str">
        <f>IF(H513&lt;&gt;"",IFERROR(INDEX(DATABASE!$Z$19:$Z$38,MATCH(DATEVALUE(H513),DATABASE!$AA$19:$AA$38,0)),INDEX(DATABASE!$Z$12:$Z$18,MATCH(WEEKDAY(H513,2),DATABASE!$AA$12:$AA$18,0))),"")</f>
        <v/>
      </c>
      <c r="K513" s="25" t="str">
        <f>IF('DATA ACCURATE'!V516&lt;&gt;"",'DATA ACCURATE'!V516,"")</f>
        <v/>
      </c>
      <c r="L513" s="80" t="str">
        <f>IF($H513="","",IF(OR($J513="LIBUR",AND($L512="LIBUR",$O512=$O513)),"LIBUR",IF(AND(OR($L512="LUAR JAM KERJA 1",$L512="LUAR JAM KERJA 2"),OR(OR(AND($H512=$H513,AND(OR($I513&gt;DATABASE!$J$3,$I513&lt;DATABASE!$J$6),((DATEVALUE($H513)+$I513)-(DATEVALUE($H512)+$I512))&lt;DATABASE!$J$6)),AND($H512=$H513,$O512=$O513,OR($I513&gt;DATABASE!$J$6,$I513&lt;DATABASE!$J$3))),AND(($H513-$H512)=1,OR($I513&lt;DATABASE!$I$6,((DATEVALUE($H513)+$I513)-(DATEVALUE($H512)+$I512))&lt;DATABASE!$J$6))),$A513=$A512),"LUAR JAM KERJA 2",IF(AND(OR(WEEKDAY($H513,2)=1,WEEKDAY($H513,2)=2,WEEKDAY($H513,2)=3,WEEKDAY($H513,2)=4,WEEKDAY($H513,2)=5),$I513&lt;=DATABASE!$J$3,$I513&gt;=DATABASE!$I$3),"JAM KERJA",IF(AND(WEEKDAY($H513,2)=6,$I513&lt;=DATABASE!$J$4,$I513&gt;=DATABASE!$I$4),"JAM KERJA","LUAR JAM KERJA 1")))))</f>
        <v/>
      </c>
      <c r="M513" s="33" t="str">
        <f>IF('DATA ACCURATE'!T516&lt;&gt;"",IF('DATA ACCURATE'!T516&gt;100,'DATA ACCURATE'!T516/10,'DATA ACCURATE'!T516),"")</f>
        <v/>
      </c>
      <c r="N513" t="str">
        <f>IF(M513="","",IF(M513&lt;=DATABASE!$I$9,"LOKAL",IF(M513&lt;DATABASE!$J$9,"LUAR KOTA 1",IF($M513&gt;=DATABASE!$J$9,"LUAR KOTA 2",""))))</f>
        <v/>
      </c>
      <c r="O513" s="38" t="str">
        <f>IF('DATA ACCURATE'!L516&lt;&gt;"",'DATA ACCURATE'!L516,"")</f>
        <v/>
      </c>
      <c r="Q513" s="38">
        <f t="shared" si="50"/>
        <v>0</v>
      </c>
      <c r="R513" s="38">
        <f t="shared" si="50"/>
        <v>0</v>
      </c>
      <c r="S513" s="38">
        <f t="shared" si="50"/>
        <v>0</v>
      </c>
      <c r="T513" s="38">
        <f t="shared" si="48"/>
        <v>0</v>
      </c>
      <c r="U513" s="38">
        <f t="shared" si="51"/>
        <v>0</v>
      </c>
      <c r="V513" s="38">
        <f t="shared" si="51"/>
        <v>0</v>
      </c>
      <c r="W513" s="38">
        <f t="shared" si="51"/>
        <v>0</v>
      </c>
      <c r="X513" s="38">
        <f t="shared" si="52"/>
        <v>0</v>
      </c>
      <c r="Y513" s="38">
        <f t="shared" si="52"/>
        <v>0</v>
      </c>
      <c r="Z513" s="38">
        <f t="shared" si="52"/>
        <v>0</v>
      </c>
      <c r="AA513" s="38">
        <f t="shared" si="49"/>
        <v>0</v>
      </c>
      <c r="AB513" s="38">
        <f t="shared" si="53"/>
        <v>0</v>
      </c>
      <c r="AC513" s="38">
        <f t="shared" si="54"/>
        <v>0</v>
      </c>
      <c r="AD513" s="38" t="str">
        <f t="shared" si="55"/>
        <v>000000000000</v>
      </c>
    </row>
    <row r="514" spans="1:30">
      <c r="A514" s="9" t="str">
        <f>IF('DATA ACCURATE'!A517&lt;&gt;"",'DATA ACCURATE'!A517,"")</f>
        <v/>
      </c>
      <c r="B514" s="9" t="str">
        <f>IF('DATA ACCURATE'!D517&lt;&gt;"",'DATA ACCURATE'!D517,"")</f>
        <v/>
      </c>
      <c r="C514" s="38" t="str">
        <f>IF($AD514="000000000000","",INDEX(DATABASE!$W$12:$W$71,MATCH($AD514,DATABASE!$V$12:$V$71,0)))</f>
        <v/>
      </c>
      <c r="D514" s="34" t="str">
        <f>IF(C514="","",IF(E514="",INDEX(DATABASE!$AF$13:$AF$62,MATCH($C514,DATABASE!$AC$13:$AC$62,0)),IF(E514="2x D11",INDEX(DATABASE!$AF$13:$AF$62,MATCH($C514,DATABASE!$AC$13:$AC$62,0))+2*DATABASE!$AF$62,IF(E514="3x D11",INDEX(DATABASE!$AF$13:$AF$62,MATCH($C514,DATABASE!$AC$13:$AC$62,0))+3*DATABASE!$AF$62,""))))</f>
        <v/>
      </c>
      <c r="E514" s="38" t="str">
        <f>IF(AND($K514="Y",$G514&lt;&gt;"UNYIL",$F514&lt;DATABASE!$O$8),"2x D11",IF(AND($K514="Y",$G514&lt;&gt;"UNYIL",$F514&gt;=DATABASE!$O$8),"3x D11",""))</f>
        <v/>
      </c>
      <c r="F514" s="9" t="str">
        <f>IF('DATA ACCURATE'!N517&lt;&gt;"",'DATA ACCURATE'!N517,"")</f>
        <v/>
      </c>
      <c r="G514" t="str">
        <f>IF(F514="","",IF(F514&lt;=DATABASE!$I$8,"UNYIL",IF(F514&lt;=DATABASE!$J$8,"KECIL",IF(F514&lt;DATABASE!$K$8,"TANGGUNG",IF(F514&gt;=DATABASE!$K$8,"BESAR","")))))</f>
        <v/>
      </c>
      <c r="H514" s="16" t="str">
        <f>IF('DATA ACCURATE'!J517&lt;&gt;"",'DATA ACCURATE'!J517,"")</f>
        <v/>
      </c>
      <c r="I514" s="35" t="str">
        <f>IF(B514&lt;&gt;"",IFERROR(VLOOKUP(B514,'DATA TIMBANGAN'!G:M,7,FALSE),VLOOKUP(B514,'DATA TIMBANGAN'!G:M,7)),"")</f>
        <v/>
      </c>
      <c r="J514" s="25" t="str">
        <f>IF(H514&lt;&gt;"",IFERROR(INDEX(DATABASE!$Z$19:$Z$38,MATCH(DATEVALUE(H514),DATABASE!$AA$19:$AA$38,0)),INDEX(DATABASE!$Z$12:$Z$18,MATCH(WEEKDAY(H514,2),DATABASE!$AA$12:$AA$18,0))),"")</f>
        <v/>
      </c>
      <c r="K514" s="25" t="str">
        <f>IF('DATA ACCURATE'!V517&lt;&gt;"",'DATA ACCURATE'!V517,"")</f>
        <v/>
      </c>
      <c r="L514" s="80" t="str">
        <f>IF($H514="","",IF(OR($J514="LIBUR",AND($L513="LIBUR",$O513=$O514)),"LIBUR",IF(AND(OR($L513="LUAR JAM KERJA 1",$L513="LUAR JAM KERJA 2"),OR(OR(AND($H513=$H514,AND(OR($I514&gt;DATABASE!$J$3,$I514&lt;DATABASE!$J$6),((DATEVALUE($H514)+$I514)-(DATEVALUE($H513)+$I513))&lt;DATABASE!$J$6)),AND($H513=$H514,$O513=$O514,OR($I514&gt;DATABASE!$J$6,$I514&lt;DATABASE!$J$3))),AND(($H514-$H513)=1,OR($I514&lt;DATABASE!$I$6,((DATEVALUE($H514)+$I514)-(DATEVALUE($H513)+$I513))&lt;DATABASE!$J$6))),$A514=$A513),"LUAR JAM KERJA 2",IF(AND(OR(WEEKDAY($H514,2)=1,WEEKDAY($H514,2)=2,WEEKDAY($H514,2)=3,WEEKDAY($H514,2)=4,WEEKDAY($H514,2)=5),$I514&lt;=DATABASE!$J$3,$I514&gt;=DATABASE!$I$3),"JAM KERJA",IF(AND(WEEKDAY($H514,2)=6,$I514&lt;=DATABASE!$J$4,$I514&gt;=DATABASE!$I$4),"JAM KERJA","LUAR JAM KERJA 1")))))</f>
        <v/>
      </c>
      <c r="M514" s="33" t="str">
        <f>IF('DATA ACCURATE'!T517&lt;&gt;"",IF('DATA ACCURATE'!T517&gt;100,'DATA ACCURATE'!T517/10,'DATA ACCURATE'!T517),"")</f>
        <v/>
      </c>
      <c r="N514" t="str">
        <f>IF(M514="","",IF(M514&lt;=DATABASE!$I$9,"LOKAL",IF(M514&lt;DATABASE!$J$9,"LUAR KOTA 1",IF($M514&gt;=DATABASE!$J$9,"LUAR KOTA 2",""))))</f>
        <v/>
      </c>
      <c r="O514" s="38" t="str">
        <f>IF('DATA ACCURATE'!L517&lt;&gt;"",'DATA ACCURATE'!L517,"")</f>
        <v/>
      </c>
      <c r="Q514" s="38">
        <f t="shared" si="50"/>
        <v>0</v>
      </c>
      <c r="R514" s="38">
        <f t="shared" si="50"/>
        <v>0</v>
      </c>
      <c r="S514" s="38">
        <f t="shared" si="50"/>
        <v>0</v>
      </c>
      <c r="T514" s="38">
        <f t="shared" si="50"/>
        <v>0</v>
      </c>
      <c r="U514" s="38">
        <f t="shared" si="51"/>
        <v>0</v>
      </c>
      <c r="V514" s="38">
        <f t="shared" si="51"/>
        <v>0</v>
      </c>
      <c r="W514" s="38">
        <f t="shared" si="51"/>
        <v>0</v>
      </c>
      <c r="X514" s="38">
        <f t="shared" si="52"/>
        <v>0</v>
      </c>
      <c r="Y514" s="38">
        <f t="shared" si="52"/>
        <v>0</v>
      </c>
      <c r="Z514" s="38">
        <f t="shared" si="52"/>
        <v>0</v>
      </c>
      <c r="AA514" s="38">
        <f t="shared" si="52"/>
        <v>0</v>
      </c>
      <c r="AB514" s="38">
        <f t="shared" si="53"/>
        <v>0</v>
      </c>
      <c r="AC514" s="38">
        <f t="shared" si="54"/>
        <v>0</v>
      </c>
      <c r="AD514" s="38" t="str">
        <f t="shared" si="55"/>
        <v>000000000000</v>
      </c>
    </row>
    <row r="515" spans="1:30">
      <c r="A515" s="9" t="str">
        <f>IF('DATA ACCURATE'!A518&lt;&gt;"",'DATA ACCURATE'!A518,"")</f>
        <v/>
      </c>
      <c r="B515" s="9" t="str">
        <f>IF('DATA ACCURATE'!D518&lt;&gt;"",'DATA ACCURATE'!D518,"")</f>
        <v/>
      </c>
      <c r="C515" s="38" t="str">
        <f>IF($AD515="000000000000","",INDEX(DATABASE!$W$12:$W$71,MATCH($AD515,DATABASE!$V$12:$V$71,0)))</f>
        <v/>
      </c>
      <c r="D515" s="34" t="str">
        <f>IF(C515="","",IF(E515="",INDEX(DATABASE!$AF$13:$AF$62,MATCH($C515,DATABASE!$AC$13:$AC$62,0)),IF(E515="2x D11",INDEX(DATABASE!$AF$13:$AF$62,MATCH($C515,DATABASE!$AC$13:$AC$62,0))+2*DATABASE!$AF$62,IF(E515="3x D11",INDEX(DATABASE!$AF$13:$AF$62,MATCH($C515,DATABASE!$AC$13:$AC$62,0))+3*DATABASE!$AF$62,""))))</f>
        <v/>
      </c>
      <c r="E515" s="38" t="str">
        <f>IF(AND($K515="Y",$G515&lt;&gt;"UNYIL",$F515&lt;DATABASE!$O$8),"2x D11",IF(AND($K515="Y",$G515&lt;&gt;"UNYIL",$F515&gt;=DATABASE!$O$8),"3x D11",""))</f>
        <v/>
      </c>
      <c r="F515" s="9" t="str">
        <f>IF('DATA ACCURATE'!N518&lt;&gt;"",'DATA ACCURATE'!N518,"")</f>
        <v/>
      </c>
      <c r="G515" t="str">
        <f>IF(F515="","",IF(F515&lt;=DATABASE!$I$8,"UNYIL",IF(F515&lt;=DATABASE!$J$8,"KECIL",IF(F515&lt;DATABASE!$K$8,"TANGGUNG",IF(F515&gt;=DATABASE!$K$8,"BESAR","")))))</f>
        <v/>
      </c>
      <c r="H515" s="16" t="str">
        <f>IF('DATA ACCURATE'!J518&lt;&gt;"",'DATA ACCURATE'!J518,"")</f>
        <v/>
      </c>
      <c r="I515" s="35" t="str">
        <f>IF(B515&lt;&gt;"",IFERROR(VLOOKUP(B515,'DATA TIMBANGAN'!G:M,7,FALSE),VLOOKUP(B515,'DATA TIMBANGAN'!G:M,7)),"")</f>
        <v/>
      </c>
      <c r="J515" s="25" t="str">
        <f>IF(H515&lt;&gt;"",IFERROR(INDEX(DATABASE!$Z$19:$Z$38,MATCH(DATEVALUE(H515),DATABASE!$AA$19:$AA$38,0)),INDEX(DATABASE!$Z$12:$Z$18,MATCH(WEEKDAY(H515,2),DATABASE!$AA$12:$AA$18,0))),"")</f>
        <v/>
      </c>
      <c r="K515" s="25" t="str">
        <f>IF('DATA ACCURATE'!V518&lt;&gt;"",'DATA ACCURATE'!V518,"")</f>
        <v/>
      </c>
      <c r="L515" s="80" t="str">
        <f>IF($H515="","",IF(OR($J515="LIBUR",AND($L514="LIBUR",$O514=$O515)),"LIBUR",IF(AND(OR($L514="LUAR JAM KERJA 1",$L514="LUAR JAM KERJA 2"),OR(OR(AND($H514=$H515,AND(OR($I515&gt;DATABASE!$J$3,$I515&lt;DATABASE!$J$6),((DATEVALUE($H515)+$I515)-(DATEVALUE($H514)+$I514))&lt;DATABASE!$J$6)),AND($H514=$H515,$O514=$O515,OR($I515&gt;DATABASE!$J$6,$I515&lt;DATABASE!$J$3))),AND(($H515-$H514)=1,OR($I515&lt;DATABASE!$I$6,((DATEVALUE($H515)+$I515)-(DATEVALUE($H514)+$I514))&lt;DATABASE!$J$6))),$A515=$A514),"LUAR JAM KERJA 2",IF(AND(OR(WEEKDAY($H515,2)=1,WEEKDAY($H515,2)=2,WEEKDAY($H515,2)=3,WEEKDAY($H515,2)=4,WEEKDAY($H515,2)=5),$I515&lt;=DATABASE!$J$3,$I515&gt;=DATABASE!$I$3),"JAM KERJA",IF(AND(WEEKDAY($H515,2)=6,$I515&lt;=DATABASE!$J$4,$I515&gt;=DATABASE!$I$4),"JAM KERJA","LUAR JAM KERJA 1")))))</f>
        <v/>
      </c>
      <c r="M515" s="33" t="str">
        <f>IF('DATA ACCURATE'!T518&lt;&gt;"",IF('DATA ACCURATE'!T518&gt;100,'DATA ACCURATE'!T518/10,'DATA ACCURATE'!T518),"")</f>
        <v/>
      </c>
      <c r="N515" t="str">
        <f>IF(M515="","",IF(M515&lt;=DATABASE!$I$9,"LOKAL",IF(M515&lt;DATABASE!$J$9,"LUAR KOTA 1",IF($M515&gt;=DATABASE!$J$9,"LUAR KOTA 2",""))))</f>
        <v/>
      </c>
      <c r="O515" s="38" t="str">
        <f>IF('DATA ACCURATE'!L518&lt;&gt;"",'DATA ACCURATE'!L518,"")</f>
        <v/>
      </c>
      <c r="Q515" s="38">
        <f t="shared" ref="Q515:T578" si="56">IF($G515=Q$1,1,0)</f>
        <v>0</v>
      </c>
      <c r="R515" s="38">
        <f t="shared" si="56"/>
        <v>0</v>
      </c>
      <c r="S515" s="38">
        <f t="shared" si="56"/>
        <v>0</v>
      </c>
      <c r="T515" s="38">
        <f t="shared" si="56"/>
        <v>0</v>
      </c>
      <c r="U515" s="38">
        <f t="shared" ref="U515:W578" si="57">IF($N515=U$1,1,0)</f>
        <v>0</v>
      </c>
      <c r="V515" s="38">
        <f t="shared" si="57"/>
        <v>0</v>
      </c>
      <c r="W515" s="38">
        <f t="shared" si="57"/>
        <v>0</v>
      </c>
      <c r="X515" s="38">
        <f t="shared" ref="X515:AA578" si="58">IF($L515=X$1,1,0)</f>
        <v>0</v>
      </c>
      <c r="Y515" s="38">
        <f t="shared" si="58"/>
        <v>0</v>
      </c>
      <c r="Z515" s="38">
        <f t="shared" si="58"/>
        <v>0</v>
      </c>
      <c r="AA515" s="38">
        <f t="shared" si="58"/>
        <v>0</v>
      </c>
      <c r="AB515" s="38">
        <f t="shared" ref="AB515:AB578" si="59">IF(AND($G515="UNYIL",$K515="Y"),1,0)</f>
        <v>0</v>
      </c>
      <c r="AC515" s="38">
        <f t="shared" ref="AC515:AC578" si="60">IF($E515="2x D11",2,IF($E515="3x D11",3,0))</f>
        <v>0</v>
      </c>
      <c r="AD515" s="38" t="str">
        <f t="shared" ref="AD515:AD578" si="61">Q515&amp;R515&amp;S515&amp;T515&amp;U515&amp;V515&amp;W515&amp;X515&amp;Y515&amp;Z515&amp;AA515&amp;AB515</f>
        <v>000000000000</v>
      </c>
    </row>
    <row r="516" spans="1:30">
      <c r="A516" s="9" t="str">
        <f>IF('DATA ACCURATE'!A519&lt;&gt;"",'DATA ACCURATE'!A519,"")</f>
        <v/>
      </c>
      <c r="B516" s="9" t="str">
        <f>IF('DATA ACCURATE'!D519&lt;&gt;"",'DATA ACCURATE'!D519,"")</f>
        <v/>
      </c>
      <c r="C516" s="38" t="str">
        <f>IF($AD516="000000000000","",INDEX(DATABASE!$W$12:$W$71,MATCH($AD516,DATABASE!$V$12:$V$71,0)))</f>
        <v/>
      </c>
      <c r="D516" s="34" t="str">
        <f>IF(C516="","",IF(E516="",INDEX(DATABASE!$AF$13:$AF$62,MATCH($C516,DATABASE!$AC$13:$AC$62,0)),IF(E516="2x D11",INDEX(DATABASE!$AF$13:$AF$62,MATCH($C516,DATABASE!$AC$13:$AC$62,0))+2*DATABASE!$AF$62,IF(E516="3x D11",INDEX(DATABASE!$AF$13:$AF$62,MATCH($C516,DATABASE!$AC$13:$AC$62,0))+3*DATABASE!$AF$62,""))))</f>
        <v/>
      </c>
      <c r="E516" s="38" t="str">
        <f>IF(AND($K516="Y",$G516&lt;&gt;"UNYIL",$F516&lt;DATABASE!$O$8),"2x D11",IF(AND($K516="Y",$G516&lt;&gt;"UNYIL",$F516&gt;=DATABASE!$O$8),"3x D11",""))</f>
        <v/>
      </c>
      <c r="F516" s="9" t="str">
        <f>IF('DATA ACCURATE'!N519&lt;&gt;"",'DATA ACCURATE'!N519,"")</f>
        <v/>
      </c>
      <c r="G516" t="str">
        <f>IF(F516="","",IF(F516&lt;=DATABASE!$I$8,"UNYIL",IF(F516&lt;=DATABASE!$J$8,"KECIL",IF(F516&lt;DATABASE!$K$8,"TANGGUNG",IF(F516&gt;=DATABASE!$K$8,"BESAR","")))))</f>
        <v/>
      </c>
      <c r="H516" s="16" t="str">
        <f>IF('DATA ACCURATE'!J519&lt;&gt;"",'DATA ACCURATE'!J519,"")</f>
        <v/>
      </c>
      <c r="I516" s="35" t="str">
        <f>IF(B516&lt;&gt;"",IFERROR(VLOOKUP(B516,'DATA TIMBANGAN'!G:M,7,FALSE),VLOOKUP(B516,'DATA TIMBANGAN'!G:M,7)),"")</f>
        <v/>
      </c>
      <c r="J516" s="25" t="str">
        <f>IF(H516&lt;&gt;"",IFERROR(INDEX(DATABASE!$Z$19:$Z$38,MATCH(DATEVALUE(H516),DATABASE!$AA$19:$AA$38,0)),INDEX(DATABASE!$Z$12:$Z$18,MATCH(WEEKDAY(H516,2),DATABASE!$AA$12:$AA$18,0))),"")</f>
        <v/>
      </c>
      <c r="K516" s="25" t="str">
        <f>IF('DATA ACCURATE'!V519&lt;&gt;"",'DATA ACCURATE'!V519,"")</f>
        <v/>
      </c>
      <c r="L516" s="80" t="str">
        <f>IF($H516="","",IF(OR($J516="LIBUR",AND($L515="LIBUR",$O515=$O516)),"LIBUR",IF(AND(OR($L515="LUAR JAM KERJA 1",$L515="LUAR JAM KERJA 2"),OR(OR(AND($H515=$H516,AND(OR($I516&gt;DATABASE!$J$3,$I516&lt;DATABASE!$J$6),((DATEVALUE($H516)+$I516)-(DATEVALUE($H515)+$I515))&lt;DATABASE!$J$6)),AND($H515=$H516,$O515=$O516,OR($I516&gt;DATABASE!$J$6,$I516&lt;DATABASE!$J$3))),AND(($H516-$H515)=1,OR($I516&lt;DATABASE!$I$6,((DATEVALUE($H516)+$I516)-(DATEVALUE($H515)+$I515))&lt;DATABASE!$J$6))),$A516=$A515),"LUAR JAM KERJA 2",IF(AND(OR(WEEKDAY($H516,2)=1,WEEKDAY($H516,2)=2,WEEKDAY($H516,2)=3,WEEKDAY($H516,2)=4,WEEKDAY($H516,2)=5),$I516&lt;=DATABASE!$J$3,$I516&gt;=DATABASE!$I$3),"JAM KERJA",IF(AND(WEEKDAY($H516,2)=6,$I516&lt;=DATABASE!$J$4,$I516&gt;=DATABASE!$I$4),"JAM KERJA","LUAR JAM KERJA 1")))))</f>
        <v/>
      </c>
      <c r="M516" s="33" t="str">
        <f>IF('DATA ACCURATE'!T519&lt;&gt;"",IF('DATA ACCURATE'!T519&gt;100,'DATA ACCURATE'!T519/10,'DATA ACCURATE'!T519),"")</f>
        <v/>
      </c>
      <c r="N516" t="str">
        <f>IF(M516="","",IF(M516&lt;=DATABASE!$I$9,"LOKAL",IF(M516&lt;DATABASE!$J$9,"LUAR KOTA 1",IF($M516&gt;=DATABASE!$J$9,"LUAR KOTA 2",""))))</f>
        <v/>
      </c>
      <c r="O516" s="38" t="str">
        <f>IF('DATA ACCURATE'!L519&lt;&gt;"",'DATA ACCURATE'!L519,"")</f>
        <v/>
      </c>
      <c r="Q516" s="38">
        <f t="shared" si="56"/>
        <v>0</v>
      </c>
      <c r="R516" s="38">
        <f t="shared" si="56"/>
        <v>0</v>
      </c>
      <c r="S516" s="38">
        <f t="shared" si="56"/>
        <v>0</v>
      </c>
      <c r="T516" s="38">
        <f t="shared" si="56"/>
        <v>0</v>
      </c>
      <c r="U516" s="38">
        <f t="shared" si="57"/>
        <v>0</v>
      </c>
      <c r="V516" s="38">
        <f t="shared" si="57"/>
        <v>0</v>
      </c>
      <c r="W516" s="38">
        <f t="shared" si="57"/>
        <v>0</v>
      </c>
      <c r="X516" s="38">
        <f t="shared" si="58"/>
        <v>0</v>
      </c>
      <c r="Y516" s="38">
        <f t="shared" si="58"/>
        <v>0</v>
      </c>
      <c r="Z516" s="38">
        <f t="shared" si="58"/>
        <v>0</v>
      </c>
      <c r="AA516" s="38">
        <f t="shared" si="58"/>
        <v>0</v>
      </c>
      <c r="AB516" s="38">
        <f t="shared" si="59"/>
        <v>0</v>
      </c>
      <c r="AC516" s="38">
        <f t="shared" si="60"/>
        <v>0</v>
      </c>
      <c r="AD516" s="38" t="str">
        <f t="shared" si="61"/>
        <v>000000000000</v>
      </c>
    </row>
    <row r="517" spans="1:30">
      <c r="A517" s="9" t="str">
        <f>IF('DATA ACCURATE'!A520&lt;&gt;"",'DATA ACCURATE'!A520,"")</f>
        <v/>
      </c>
      <c r="B517" s="9" t="str">
        <f>IF('DATA ACCURATE'!D520&lt;&gt;"",'DATA ACCURATE'!D520,"")</f>
        <v/>
      </c>
      <c r="C517" s="38" t="str">
        <f>IF($AD517="000000000000","",INDEX(DATABASE!$W$12:$W$71,MATCH($AD517,DATABASE!$V$12:$V$71,0)))</f>
        <v/>
      </c>
      <c r="D517" s="34" t="str">
        <f>IF(C517="","",IF(E517="",INDEX(DATABASE!$AF$13:$AF$62,MATCH($C517,DATABASE!$AC$13:$AC$62,0)),IF(E517="2x D11",INDEX(DATABASE!$AF$13:$AF$62,MATCH($C517,DATABASE!$AC$13:$AC$62,0))+2*DATABASE!$AF$62,IF(E517="3x D11",INDEX(DATABASE!$AF$13:$AF$62,MATCH($C517,DATABASE!$AC$13:$AC$62,0))+3*DATABASE!$AF$62,""))))</f>
        <v/>
      </c>
      <c r="E517" s="38" t="str">
        <f>IF(AND($K517="Y",$G517&lt;&gt;"UNYIL",$F517&lt;DATABASE!$O$8),"2x D11",IF(AND($K517="Y",$G517&lt;&gt;"UNYIL",$F517&gt;=DATABASE!$O$8),"3x D11",""))</f>
        <v/>
      </c>
      <c r="F517" s="9" t="str">
        <f>IF('DATA ACCURATE'!N520&lt;&gt;"",'DATA ACCURATE'!N520,"")</f>
        <v/>
      </c>
      <c r="G517" t="str">
        <f>IF(F517="","",IF(F517&lt;=DATABASE!$I$8,"UNYIL",IF(F517&lt;=DATABASE!$J$8,"KECIL",IF(F517&lt;DATABASE!$K$8,"TANGGUNG",IF(F517&gt;=DATABASE!$K$8,"BESAR","")))))</f>
        <v/>
      </c>
      <c r="H517" s="16" t="str">
        <f>IF('DATA ACCURATE'!J520&lt;&gt;"",'DATA ACCURATE'!J520,"")</f>
        <v/>
      </c>
      <c r="I517" s="35" t="str">
        <f>IF(B517&lt;&gt;"",IFERROR(VLOOKUP(B517,'DATA TIMBANGAN'!G:M,7,FALSE),VLOOKUP(B517,'DATA TIMBANGAN'!G:M,7)),"")</f>
        <v/>
      </c>
      <c r="J517" s="25" t="str">
        <f>IF(H517&lt;&gt;"",IFERROR(INDEX(DATABASE!$Z$19:$Z$38,MATCH(DATEVALUE(H517),DATABASE!$AA$19:$AA$38,0)),INDEX(DATABASE!$Z$12:$Z$18,MATCH(WEEKDAY(H517,2),DATABASE!$AA$12:$AA$18,0))),"")</f>
        <v/>
      </c>
      <c r="K517" s="25" t="str">
        <f>IF('DATA ACCURATE'!V520&lt;&gt;"",'DATA ACCURATE'!V520,"")</f>
        <v/>
      </c>
      <c r="L517" s="80" t="str">
        <f>IF($H517="","",IF(OR($J517="LIBUR",AND($L516="LIBUR",$O516=$O517)),"LIBUR",IF(AND(OR($L516="LUAR JAM KERJA 1",$L516="LUAR JAM KERJA 2"),OR(OR(AND($H516=$H517,AND(OR($I517&gt;DATABASE!$J$3,$I517&lt;DATABASE!$J$6),((DATEVALUE($H517)+$I517)-(DATEVALUE($H516)+$I516))&lt;DATABASE!$J$6)),AND($H516=$H517,$O516=$O517,OR($I517&gt;DATABASE!$J$6,$I517&lt;DATABASE!$J$3))),AND(($H517-$H516)=1,OR($I517&lt;DATABASE!$I$6,((DATEVALUE($H517)+$I517)-(DATEVALUE($H516)+$I516))&lt;DATABASE!$J$6))),$A517=$A516),"LUAR JAM KERJA 2",IF(AND(OR(WEEKDAY($H517,2)=1,WEEKDAY($H517,2)=2,WEEKDAY($H517,2)=3,WEEKDAY($H517,2)=4,WEEKDAY($H517,2)=5),$I517&lt;=DATABASE!$J$3,$I517&gt;=DATABASE!$I$3),"JAM KERJA",IF(AND(WEEKDAY($H517,2)=6,$I517&lt;=DATABASE!$J$4,$I517&gt;=DATABASE!$I$4),"JAM KERJA","LUAR JAM KERJA 1")))))</f>
        <v/>
      </c>
      <c r="M517" s="33" t="str">
        <f>IF('DATA ACCURATE'!T520&lt;&gt;"",IF('DATA ACCURATE'!T520&gt;100,'DATA ACCURATE'!T520/10,'DATA ACCURATE'!T520),"")</f>
        <v/>
      </c>
      <c r="N517" t="str">
        <f>IF(M517="","",IF(M517&lt;=DATABASE!$I$9,"LOKAL",IF(M517&lt;DATABASE!$J$9,"LUAR KOTA 1",IF($M517&gt;=DATABASE!$J$9,"LUAR KOTA 2",""))))</f>
        <v/>
      </c>
      <c r="O517" s="38" t="str">
        <f>IF('DATA ACCURATE'!L520&lt;&gt;"",'DATA ACCURATE'!L520,"")</f>
        <v/>
      </c>
      <c r="Q517" s="38">
        <f t="shared" si="56"/>
        <v>0</v>
      </c>
      <c r="R517" s="38">
        <f t="shared" si="56"/>
        <v>0</v>
      </c>
      <c r="S517" s="38">
        <f t="shared" si="56"/>
        <v>0</v>
      </c>
      <c r="T517" s="38">
        <f t="shared" si="56"/>
        <v>0</v>
      </c>
      <c r="U517" s="38">
        <f t="shared" si="57"/>
        <v>0</v>
      </c>
      <c r="V517" s="38">
        <f t="shared" si="57"/>
        <v>0</v>
      </c>
      <c r="W517" s="38">
        <f t="shared" si="57"/>
        <v>0</v>
      </c>
      <c r="X517" s="38">
        <f t="shared" si="58"/>
        <v>0</v>
      </c>
      <c r="Y517" s="38">
        <f t="shared" si="58"/>
        <v>0</v>
      </c>
      <c r="Z517" s="38">
        <f t="shared" si="58"/>
        <v>0</v>
      </c>
      <c r="AA517" s="38">
        <f t="shared" si="58"/>
        <v>0</v>
      </c>
      <c r="AB517" s="38">
        <f t="shared" si="59"/>
        <v>0</v>
      </c>
      <c r="AC517" s="38">
        <f t="shared" si="60"/>
        <v>0</v>
      </c>
      <c r="AD517" s="38" t="str">
        <f t="shared" si="61"/>
        <v>000000000000</v>
      </c>
    </row>
    <row r="518" spans="1:30">
      <c r="A518" s="9" t="str">
        <f>IF('DATA ACCURATE'!A521&lt;&gt;"",'DATA ACCURATE'!A521,"")</f>
        <v/>
      </c>
      <c r="B518" s="9" t="str">
        <f>IF('DATA ACCURATE'!D521&lt;&gt;"",'DATA ACCURATE'!D521,"")</f>
        <v/>
      </c>
      <c r="C518" s="38" t="str">
        <f>IF($AD518="000000000000","",INDEX(DATABASE!$W$12:$W$71,MATCH($AD518,DATABASE!$V$12:$V$71,0)))</f>
        <v/>
      </c>
      <c r="D518" s="34" t="str">
        <f>IF(C518="","",IF(E518="",INDEX(DATABASE!$AF$13:$AF$62,MATCH($C518,DATABASE!$AC$13:$AC$62,0)),IF(E518="2x D11",INDEX(DATABASE!$AF$13:$AF$62,MATCH($C518,DATABASE!$AC$13:$AC$62,0))+2*DATABASE!$AF$62,IF(E518="3x D11",INDEX(DATABASE!$AF$13:$AF$62,MATCH($C518,DATABASE!$AC$13:$AC$62,0))+3*DATABASE!$AF$62,""))))</f>
        <v/>
      </c>
      <c r="E518" s="38" t="str">
        <f>IF(AND($K518="Y",$G518&lt;&gt;"UNYIL",$F518&lt;DATABASE!$O$8),"2x D11",IF(AND($K518="Y",$G518&lt;&gt;"UNYIL",$F518&gt;=DATABASE!$O$8),"3x D11",""))</f>
        <v/>
      </c>
      <c r="F518" s="9" t="str">
        <f>IF('DATA ACCURATE'!N521&lt;&gt;"",'DATA ACCURATE'!N521,"")</f>
        <v/>
      </c>
      <c r="G518" t="str">
        <f>IF(F518="","",IF(F518&lt;=DATABASE!$I$8,"UNYIL",IF(F518&lt;=DATABASE!$J$8,"KECIL",IF(F518&lt;DATABASE!$K$8,"TANGGUNG",IF(F518&gt;=DATABASE!$K$8,"BESAR","")))))</f>
        <v/>
      </c>
      <c r="H518" s="16" t="str">
        <f>IF('DATA ACCURATE'!J521&lt;&gt;"",'DATA ACCURATE'!J521,"")</f>
        <v/>
      </c>
      <c r="I518" s="35" t="str">
        <f>IF(B518&lt;&gt;"",IFERROR(VLOOKUP(B518,'DATA TIMBANGAN'!G:M,7,FALSE),VLOOKUP(B518,'DATA TIMBANGAN'!G:M,7)),"")</f>
        <v/>
      </c>
      <c r="J518" s="25" t="str">
        <f>IF(H518&lt;&gt;"",IFERROR(INDEX(DATABASE!$Z$19:$Z$38,MATCH(DATEVALUE(H518),DATABASE!$AA$19:$AA$38,0)),INDEX(DATABASE!$Z$12:$Z$18,MATCH(WEEKDAY(H518,2),DATABASE!$AA$12:$AA$18,0))),"")</f>
        <v/>
      </c>
      <c r="K518" s="25" t="str">
        <f>IF('DATA ACCURATE'!V521&lt;&gt;"",'DATA ACCURATE'!V521,"")</f>
        <v/>
      </c>
      <c r="L518" s="80" t="str">
        <f>IF($H518="","",IF(OR($J518="LIBUR",AND($L517="LIBUR",$O517=$O518)),"LIBUR",IF(AND(OR($L517="LUAR JAM KERJA 1",$L517="LUAR JAM KERJA 2"),OR(OR(AND($H517=$H518,AND(OR($I518&gt;DATABASE!$J$3,$I518&lt;DATABASE!$J$6),((DATEVALUE($H518)+$I518)-(DATEVALUE($H517)+$I517))&lt;DATABASE!$J$6)),AND($H517=$H518,$O517=$O518,OR($I518&gt;DATABASE!$J$6,$I518&lt;DATABASE!$J$3))),AND(($H518-$H517)=1,OR($I518&lt;DATABASE!$I$6,((DATEVALUE($H518)+$I518)-(DATEVALUE($H517)+$I517))&lt;DATABASE!$J$6))),$A518=$A517),"LUAR JAM KERJA 2",IF(AND(OR(WEEKDAY($H518,2)=1,WEEKDAY($H518,2)=2,WEEKDAY($H518,2)=3,WEEKDAY($H518,2)=4,WEEKDAY($H518,2)=5),$I518&lt;=DATABASE!$J$3,$I518&gt;=DATABASE!$I$3),"JAM KERJA",IF(AND(WEEKDAY($H518,2)=6,$I518&lt;=DATABASE!$J$4,$I518&gt;=DATABASE!$I$4),"JAM KERJA","LUAR JAM KERJA 1")))))</f>
        <v/>
      </c>
      <c r="M518" s="33" t="str">
        <f>IF('DATA ACCURATE'!T521&lt;&gt;"",IF('DATA ACCURATE'!T521&gt;100,'DATA ACCURATE'!T521/10,'DATA ACCURATE'!T521),"")</f>
        <v/>
      </c>
      <c r="N518" t="str">
        <f>IF(M518="","",IF(M518&lt;=DATABASE!$I$9,"LOKAL",IF(M518&lt;DATABASE!$J$9,"LUAR KOTA 1",IF($M518&gt;=DATABASE!$J$9,"LUAR KOTA 2",""))))</f>
        <v/>
      </c>
      <c r="O518" s="38" t="str">
        <f>IF('DATA ACCURATE'!L521&lt;&gt;"",'DATA ACCURATE'!L521,"")</f>
        <v/>
      </c>
      <c r="Q518" s="38">
        <f t="shared" si="56"/>
        <v>0</v>
      </c>
      <c r="R518" s="38">
        <f t="shared" si="56"/>
        <v>0</v>
      </c>
      <c r="S518" s="38">
        <f t="shared" si="56"/>
        <v>0</v>
      </c>
      <c r="T518" s="38">
        <f t="shared" si="56"/>
        <v>0</v>
      </c>
      <c r="U518" s="38">
        <f t="shared" si="57"/>
        <v>0</v>
      </c>
      <c r="V518" s="38">
        <f t="shared" si="57"/>
        <v>0</v>
      </c>
      <c r="W518" s="38">
        <f t="shared" si="57"/>
        <v>0</v>
      </c>
      <c r="X518" s="38">
        <f t="shared" si="58"/>
        <v>0</v>
      </c>
      <c r="Y518" s="38">
        <f t="shared" si="58"/>
        <v>0</v>
      </c>
      <c r="Z518" s="38">
        <f t="shared" si="58"/>
        <v>0</v>
      </c>
      <c r="AA518" s="38">
        <f t="shared" si="58"/>
        <v>0</v>
      </c>
      <c r="AB518" s="38">
        <f t="shared" si="59"/>
        <v>0</v>
      </c>
      <c r="AC518" s="38">
        <f t="shared" si="60"/>
        <v>0</v>
      </c>
      <c r="AD518" s="38" t="str">
        <f t="shared" si="61"/>
        <v>000000000000</v>
      </c>
    </row>
    <row r="519" spans="1:30">
      <c r="A519" s="9" t="str">
        <f>IF('DATA ACCURATE'!A522&lt;&gt;"",'DATA ACCURATE'!A522,"")</f>
        <v/>
      </c>
      <c r="B519" s="9" t="str">
        <f>IF('DATA ACCURATE'!D522&lt;&gt;"",'DATA ACCURATE'!D522,"")</f>
        <v/>
      </c>
      <c r="C519" s="38" t="str">
        <f>IF($AD519="000000000000","",INDEX(DATABASE!$W$12:$W$71,MATCH($AD519,DATABASE!$V$12:$V$71,0)))</f>
        <v/>
      </c>
      <c r="D519" s="34" t="str">
        <f>IF(C519="","",IF(E519="",INDEX(DATABASE!$AF$13:$AF$62,MATCH($C519,DATABASE!$AC$13:$AC$62,0)),IF(E519="2x D11",INDEX(DATABASE!$AF$13:$AF$62,MATCH($C519,DATABASE!$AC$13:$AC$62,0))+2*DATABASE!$AF$62,IF(E519="3x D11",INDEX(DATABASE!$AF$13:$AF$62,MATCH($C519,DATABASE!$AC$13:$AC$62,0))+3*DATABASE!$AF$62,""))))</f>
        <v/>
      </c>
      <c r="E519" s="38" t="str">
        <f>IF(AND($K519="Y",$G519&lt;&gt;"UNYIL",$F519&lt;DATABASE!$O$8),"2x D11",IF(AND($K519="Y",$G519&lt;&gt;"UNYIL",$F519&gt;=DATABASE!$O$8),"3x D11",""))</f>
        <v/>
      </c>
      <c r="F519" s="9" t="str">
        <f>IF('DATA ACCURATE'!N522&lt;&gt;"",'DATA ACCURATE'!N522,"")</f>
        <v/>
      </c>
      <c r="G519" t="str">
        <f>IF(F519="","",IF(F519&lt;=DATABASE!$I$8,"UNYIL",IF(F519&lt;=DATABASE!$J$8,"KECIL",IF(F519&lt;DATABASE!$K$8,"TANGGUNG",IF(F519&gt;=DATABASE!$K$8,"BESAR","")))))</f>
        <v/>
      </c>
      <c r="H519" s="16" t="str">
        <f>IF('DATA ACCURATE'!J522&lt;&gt;"",'DATA ACCURATE'!J522,"")</f>
        <v/>
      </c>
      <c r="I519" s="35" t="str">
        <f>IF(B519&lt;&gt;"",IFERROR(VLOOKUP(B519,'DATA TIMBANGAN'!G:M,7,FALSE),VLOOKUP(B519,'DATA TIMBANGAN'!G:M,7)),"")</f>
        <v/>
      </c>
      <c r="J519" s="25" t="str">
        <f>IF(H519&lt;&gt;"",IFERROR(INDEX(DATABASE!$Z$19:$Z$38,MATCH(DATEVALUE(H519),DATABASE!$AA$19:$AA$38,0)),INDEX(DATABASE!$Z$12:$Z$18,MATCH(WEEKDAY(H519,2),DATABASE!$AA$12:$AA$18,0))),"")</f>
        <v/>
      </c>
      <c r="K519" s="25" t="str">
        <f>IF('DATA ACCURATE'!V522&lt;&gt;"",'DATA ACCURATE'!V522,"")</f>
        <v/>
      </c>
      <c r="L519" s="80" t="str">
        <f>IF($H519="","",IF(OR($J519="LIBUR",AND($L518="LIBUR",$O518=$O519)),"LIBUR",IF(AND(OR($L518="LUAR JAM KERJA 1",$L518="LUAR JAM KERJA 2"),OR(OR(AND($H518=$H519,AND(OR($I519&gt;DATABASE!$J$3,$I519&lt;DATABASE!$J$6),((DATEVALUE($H519)+$I519)-(DATEVALUE($H518)+$I518))&lt;DATABASE!$J$6)),AND($H518=$H519,$O518=$O519,OR($I519&gt;DATABASE!$J$6,$I519&lt;DATABASE!$J$3))),AND(($H519-$H518)=1,OR($I519&lt;DATABASE!$I$6,((DATEVALUE($H519)+$I519)-(DATEVALUE($H518)+$I518))&lt;DATABASE!$J$6))),$A519=$A518),"LUAR JAM KERJA 2",IF(AND(OR(WEEKDAY($H519,2)=1,WEEKDAY($H519,2)=2,WEEKDAY($H519,2)=3,WEEKDAY($H519,2)=4,WEEKDAY($H519,2)=5),$I519&lt;=DATABASE!$J$3,$I519&gt;=DATABASE!$I$3),"JAM KERJA",IF(AND(WEEKDAY($H519,2)=6,$I519&lt;=DATABASE!$J$4,$I519&gt;=DATABASE!$I$4),"JAM KERJA","LUAR JAM KERJA 1")))))</f>
        <v/>
      </c>
      <c r="M519" s="33" t="str">
        <f>IF('DATA ACCURATE'!T522&lt;&gt;"",IF('DATA ACCURATE'!T522&gt;100,'DATA ACCURATE'!T522/10,'DATA ACCURATE'!T522),"")</f>
        <v/>
      </c>
      <c r="N519" t="str">
        <f>IF(M519="","",IF(M519&lt;=DATABASE!$I$9,"LOKAL",IF(M519&lt;DATABASE!$J$9,"LUAR KOTA 1",IF($M519&gt;=DATABASE!$J$9,"LUAR KOTA 2",""))))</f>
        <v/>
      </c>
      <c r="O519" s="38" t="str">
        <f>IF('DATA ACCURATE'!L522&lt;&gt;"",'DATA ACCURATE'!L522,"")</f>
        <v/>
      </c>
      <c r="Q519" s="38">
        <f t="shared" si="56"/>
        <v>0</v>
      </c>
      <c r="R519" s="38">
        <f t="shared" si="56"/>
        <v>0</v>
      </c>
      <c r="S519" s="38">
        <f t="shared" si="56"/>
        <v>0</v>
      </c>
      <c r="T519" s="38">
        <f t="shared" si="56"/>
        <v>0</v>
      </c>
      <c r="U519" s="38">
        <f t="shared" si="57"/>
        <v>0</v>
      </c>
      <c r="V519" s="38">
        <f t="shared" si="57"/>
        <v>0</v>
      </c>
      <c r="W519" s="38">
        <f t="shared" si="57"/>
        <v>0</v>
      </c>
      <c r="X519" s="38">
        <f t="shared" si="58"/>
        <v>0</v>
      </c>
      <c r="Y519" s="38">
        <f t="shared" si="58"/>
        <v>0</v>
      </c>
      <c r="Z519" s="38">
        <f t="shared" si="58"/>
        <v>0</v>
      </c>
      <c r="AA519" s="38">
        <f t="shared" si="58"/>
        <v>0</v>
      </c>
      <c r="AB519" s="38">
        <f t="shared" si="59"/>
        <v>0</v>
      </c>
      <c r="AC519" s="38">
        <f t="shared" si="60"/>
        <v>0</v>
      </c>
      <c r="AD519" s="38" t="str">
        <f t="shared" si="61"/>
        <v>000000000000</v>
      </c>
    </row>
    <row r="520" spans="1:30">
      <c r="A520" s="9" t="str">
        <f>IF('DATA ACCURATE'!A523&lt;&gt;"",'DATA ACCURATE'!A523,"")</f>
        <v/>
      </c>
      <c r="B520" s="9" t="str">
        <f>IF('DATA ACCURATE'!D523&lt;&gt;"",'DATA ACCURATE'!D523,"")</f>
        <v/>
      </c>
      <c r="C520" s="38" t="str">
        <f>IF($AD520="000000000000","",INDEX(DATABASE!$W$12:$W$71,MATCH($AD520,DATABASE!$V$12:$V$71,0)))</f>
        <v/>
      </c>
      <c r="D520" s="34" t="str">
        <f>IF(C520="","",IF(E520="",INDEX(DATABASE!$AF$13:$AF$62,MATCH($C520,DATABASE!$AC$13:$AC$62,0)),IF(E520="2x D11",INDEX(DATABASE!$AF$13:$AF$62,MATCH($C520,DATABASE!$AC$13:$AC$62,0))+2*DATABASE!$AF$62,IF(E520="3x D11",INDEX(DATABASE!$AF$13:$AF$62,MATCH($C520,DATABASE!$AC$13:$AC$62,0))+3*DATABASE!$AF$62,""))))</f>
        <v/>
      </c>
      <c r="E520" s="38" t="str">
        <f>IF(AND($K520="Y",$G520&lt;&gt;"UNYIL",$F520&lt;DATABASE!$O$8),"2x D11",IF(AND($K520="Y",$G520&lt;&gt;"UNYIL",$F520&gt;=DATABASE!$O$8),"3x D11",""))</f>
        <v/>
      </c>
      <c r="F520" s="9" t="str">
        <f>IF('DATA ACCURATE'!N523&lt;&gt;"",'DATA ACCURATE'!N523,"")</f>
        <v/>
      </c>
      <c r="G520" t="str">
        <f>IF(F520="","",IF(F520&lt;=DATABASE!$I$8,"UNYIL",IF(F520&lt;=DATABASE!$J$8,"KECIL",IF(F520&lt;DATABASE!$K$8,"TANGGUNG",IF(F520&gt;=DATABASE!$K$8,"BESAR","")))))</f>
        <v/>
      </c>
      <c r="H520" s="16" t="str">
        <f>IF('DATA ACCURATE'!J523&lt;&gt;"",'DATA ACCURATE'!J523,"")</f>
        <v/>
      </c>
      <c r="I520" s="35" t="str">
        <f>IF(B520&lt;&gt;"",IFERROR(VLOOKUP(B520,'DATA TIMBANGAN'!G:M,7,FALSE),VLOOKUP(B520,'DATA TIMBANGAN'!G:M,7)),"")</f>
        <v/>
      </c>
      <c r="J520" s="25" t="str">
        <f>IF(H520&lt;&gt;"",IFERROR(INDEX(DATABASE!$Z$19:$Z$38,MATCH(DATEVALUE(H520),DATABASE!$AA$19:$AA$38,0)),INDEX(DATABASE!$Z$12:$Z$18,MATCH(WEEKDAY(H520,2),DATABASE!$AA$12:$AA$18,0))),"")</f>
        <v/>
      </c>
      <c r="K520" s="25" t="str">
        <f>IF('DATA ACCURATE'!V523&lt;&gt;"",'DATA ACCURATE'!V523,"")</f>
        <v/>
      </c>
      <c r="L520" s="80" t="str">
        <f>IF($H520="","",IF(OR($J520="LIBUR",AND($L519="LIBUR",$O519=$O520)),"LIBUR",IF(AND(OR($L519="LUAR JAM KERJA 1",$L519="LUAR JAM KERJA 2"),OR(OR(AND($H519=$H520,AND(OR($I520&gt;DATABASE!$J$3,$I520&lt;DATABASE!$J$6),((DATEVALUE($H520)+$I520)-(DATEVALUE($H519)+$I519))&lt;DATABASE!$J$6)),AND($H519=$H520,$O519=$O520,OR($I520&gt;DATABASE!$J$6,$I520&lt;DATABASE!$J$3))),AND(($H520-$H519)=1,OR($I520&lt;DATABASE!$I$6,((DATEVALUE($H520)+$I520)-(DATEVALUE($H519)+$I519))&lt;DATABASE!$J$6))),$A520=$A519),"LUAR JAM KERJA 2",IF(AND(OR(WEEKDAY($H520,2)=1,WEEKDAY($H520,2)=2,WEEKDAY($H520,2)=3,WEEKDAY($H520,2)=4,WEEKDAY($H520,2)=5),$I520&lt;=DATABASE!$J$3,$I520&gt;=DATABASE!$I$3),"JAM KERJA",IF(AND(WEEKDAY($H520,2)=6,$I520&lt;=DATABASE!$J$4,$I520&gt;=DATABASE!$I$4),"JAM KERJA","LUAR JAM KERJA 1")))))</f>
        <v/>
      </c>
      <c r="M520" s="33" t="str">
        <f>IF('DATA ACCURATE'!T523&lt;&gt;"",IF('DATA ACCURATE'!T523&gt;100,'DATA ACCURATE'!T523/10,'DATA ACCURATE'!T523),"")</f>
        <v/>
      </c>
      <c r="N520" t="str">
        <f>IF(M520="","",IF(M520&lt;=DATABASE!$I$9,"LOKAL",IF(M520&lt;DATABASE!$J$9,"LUAR KOTA 1",IF($M520&gt;=DATABASE!$J$9,"LUAR KOTA 2",""))))</f>
        <v/>
      </c>
      <c r="O520" s="38" t="str">
        <f>IF('DATA ACCURATE'!L523&lt;&gt;"",'DATA ACCURATE'!L523,"")</f>
        <v/>
      </c>
      <c r="Q520" s="38">
        <f t="shared" si="56"/>
        <v>0</v>
      </c>
      <c r="R520" s="38">
        <f t="shared" si="56"/>
        <v>0</v>
      </c>
      <c r="S520" s="38">
        <f t="shared" si="56"/>
        <v>0</v>
      </c>
      <c r="T520" s="38">
        <f t="shared" si="56"/>
        <v>0</v>
      </c>
      <c r="U520" s="38">
        <f t="shared" si="57"/>
        <v>0</v>
      </c>
      <c r="V520" s="38">
        <f t="shared" si="57"/>
        <v>0</v>
      </c>
      <c r="W520" s="38">
        <f t="shared" si="57"/>
        <v>0</v>
      </c>
      <c r="X520" s="38">
        <f t="shared" si="58"/>
        <v>0</v>
      </c>
      <c r="Y520" s="38">
        <f t="shared" si="58"/>
        <v>0</v>
      </c>
      <c r="Z520" s="38">
        <f t="shared" si="58"/>
        <v>0</v>
      </c>
      <c r="AA520" s="38">
        <f t="shared" si="58"/>
        <v>0</v>
      </c>
      <c r="AB520" s="38">
        <f t="shared" si="59"/>
        <v>0</v>
      </c>
      <c r="AC520" s="38">
        <f t="shared" si="60"/>
        <v>0</v>
      </c>
      <c r="AD520" s="38" t="str">
        <f t="shared" si="61"/>
        <v>000000000000</v>
      </c>
    </row>
    <row r="521" spans="1:30">
      <c r="A521" s="9" t="str">
        <f>IF('DATA ACCURATE'!A524&lt;&gt;"",'DATA ACCURATE'!A524,"")</f>
        <v/>
      </c>
      <c r="B521" s="9" t="str">
        <f>IF('DATA ACCURATE'!D524&lt;&gt;"",'DATA ACCURATE'!D524,"")</f>
        <v/>
      </c>
      <c r="C521" s="38" t="str">
        <f>IF($AD521="000000000000","",INDEX(DATABASE!$W$12:$W$71,MATCH($AD521,DATABASE!$V$12:$V$71,0)))</f>
        <v/>
      </c>
      <c r="D521" s="34" t="str">
        <f>IF(C521="","",IF(E521="",INDEX(DATABASE!$AF$13:$AF$62,MATCH($C521,DATABASE!$AC$13:$AC$62,0)),IF(E521="2x D11",INDEX(DATABASE!$AF$13:$AF$62,MATCH($C521,DATABASE!$AC$13:$AC$62,0))+2*DATABASE!$AF$62,IF(E521="3x D11",INDEX(DATABASE!$AF$13:$AF$62,MATCH($C521,DATABASE!$AC$13:$AC$62,0))+3*DATABASE!$AF$62,""))))</f>
        <v/>
      </c>
      <c r="E521" s="38" t="str">
        <f>IF(AND($K521="Y",$G521&lt;&gt;"UNYIL",$F521&lt;DATABASE!$O$8),"2x D11",IF(AND($K521="Y",$G521&lt;&gt;"UNYIL",$F521&gt;=DATABASE!$O$8),"3x D11",""))</f>
        <v/>
      </c>
      <c r="F521" s="9" t="str">
        <f>IF('DATA ACCURATE'!N524&lt;&gt;"",'DATA ACCURATE'!N524,"")</f>
        <v/>
      </c>
      <c r="G521" t="str">
        <f>IF(F521="","",IF(F521&lt;=DATABASE!$I$8,"UNYIL",IF(F521&lt;=DATABASE!$J$8,"KECIL",IF(F521&lt;DATABASE!$K$8,"TANGGUNG",IF(F521&gt;=DATABASE!$K$8,"BESAR","")))))</f>
        <v/>
      </c>
      <c r="H521" s="16" t="str">
        <f>IF('DATA ACCURATE'!J524&lt;&gt;"",'DATA ACCURATE'!J524,"")</f>
        <v/>
      </c>
      <c r="I521" s="35" t="str">
        <f>IF(B521&lt;&gt;"",IFERROR(VLOOKUP(B521,'DATA TIMBANGAN'!G:M,7,FALSE),VLOOKUP(B521,'DATA TIMBANGAN'!G:M,7)),"")</f>
        <v/>
      </c>
      <c r="J521" s="25" t="str">
        <f>IF(H521&lt;&gt;"",IFERROR(INDEX(DATABASE!$Z$19:$Z$38,MATCH(DATEVALUE(H521),DATABASE!$AA$19:$AA$38,0)),INDEX(DATABASE!$Z$12:$Z$18,MATCH(WEEKDAY(H521,2),DATABASE!$AA$12:$AA$18,0))),"")</f>
        <v/>
      </c>
      <c r="K521" s="25" t="str">
        <f>IF('DATA ACCURATE'!V524&lt;&gt;"",'DATA ACCURATE'!V524,"")</f>
        <v/>
      </c>
      <c r="L521" s="80" t="str">
        <f>IF($H521="","",IF(OR($J521="LIBUR",AND($L520="LIBUR",$O520=$O521)),"LIBUR",IF(AND(OR($L520="LUAR JAM KERJA 1",$L520="LUAR JAM KERJA 2"),OR(OR(AND($H520=$H521,AND(OR($I521&gt;DATABASE!$J$3,$I521&lt;DATABASE!$J$6),((DATEVALUE($H521)+$I521)-(DATEVALUE($H520)+$I520))&lt;DATABASE!$J$6)),AND($H520=$H521,$O520=$O521,OR($I521&gt;DATABASE!$J$6,$I521&lt;DATABASE!$J$3))),AND(($H521-$H520)=1,OR($I521&lt;DATABASE!$I$6,((DATEVALUE($H521)+$I521)-(DATEVALUE($H520)+$I520))&lt;DATABASE!$J$6))),$A521=$A520),"LUAR JAM KERJA 2",IF(AND(OR(WEEKDAY($H521,2)=1,WEEKDAY($H521,2)=2,WEEKDAY($H521,2)=3,WEEKDAY($H521,2)=4,WEEKDAY($H521,2)=5),$I521&lt;=DATABASE!$J$3,$I521&gt;=DATABASE!$I$3),"JAM KERJA",IF(AND(WEEKDAY($H521,2)=6,$I521&lt;=DATABASE!$J$4,$I521&gt;=DATABASE!$I$4),"JAM KERJA","LUAR JAM KERJA 1")))))</f>
        <v/>
      </c>
      <c r="M521" s="33" t="str">
        <f>IF('DATA ACCURATE'!T524&lt;&gt;"",IF('DATA ACCURATE'!T524&gt;100,'DATA ACCURATE'!T524/10,'DATA ACCURATE'!T524),"")</f>
        <v/>
      </c>
      <c r="N521" t="str">
        <f>IF(M521="","",IF(M521&lt;=DATABASE!$I$9,"LOKAL",IF(M521&lt;DATABASE!$J$9,"LUAR KOTA 1",IF($M521&gt;=DATABASE!$J$9,"LUAR KOTA 2",""))))</f>
        <v/>
      </c>
      <c r="O521" s="38" t="str">
        <f>IF('DATA ACCURATE'!L524&lt;&gt;"",'DATA ACCURATE'!L524,"")</f>
        <v/>
      </c>
      <c r="Q521" s="38">
        <f t="shared" si="56"/>
        <v>0</v>
      </c>
      <c r="R521" s="38">
        <f t="shared" si="56"/>
        <v>0</v>
      </c>
      <c r="S521" s="38">
        <f t="shared" si="56"/>
        <v>0</v>
      </c>
      <c r="T521" s="38">
        <f t="shared" si="56"/>
        <v>0</v>
      </c>
      <c r="U521" s="38">
        <f t="shared" si="57"/>
        <v>0</v>
      </c>
      <c r="V521" s="38">
        <f t="shared" si="57"/>
        <v>0</v>
      </c>
      <c r="W521" s="38">
        <f t="shared" si="57"/>
        <v>0</v>
      </c>
      <c r="X521" s="38">
        <f t="shared" si="58"/>
        <v>0</v>
      </c>
      <c r="Y521" s="38">
        <f t="shared" si="58"/>
        <v>0</v>
      </c>
      <c r="Z521" s="38">
        <f t="shared" si="58"/>
        <v>0</v>
      </c>
      <c r="AA521" s="38">
        <f t="shared" si="58"/>
        <v>0</v>
      </c>
      <c r="AB521" s="38">
        <f t="shared" si="59"/>
        <v>0</v>
      </c>
      <c r="AC521" s="38">
        <f t="shared" si="60"/>
        <v>0</v>
      </c>
      <c r="AD521" s="38" t="str">
        <f t="shared" si="61"/>
        <v>000000000000</v>
      </c>
    </row>
    <row r="522" spans="1:30">
      <c r="A522" s="9" t="str">
        <f>IF('DATA ACCURATE'!A525&lt;&gt;"",'DATA ACCURATE'!A525,"")</f>
        <v/>
      </c>
      <c r="B522" s="9" t="str">
        <f>IF('DATA ACCURATE'!D525&lt;&gt;"",'DATA ACCURATE'!D525,"")</f>
        <v/>
      </c>
      <c r="C522" s="38" t="str">
        <f>IF($AD522="000000000000","",INDEX(DATABASE!$W$12:$W$71,MATCH($AD522,DATABASE!$V$12:$V$71,0)))</f>
        <v/>
      </c>
      <c r="D522" s="34" t="str">
        <f>IF(C522="","",IF(E522="",INDEX(DATABASE!$AF$13:$AF$62,MATCH($C522,DATABASE!$AC$13:$AC$62,0)),IF(E522="2x D11",INDEX(DATABASE!$AF$13:$AF$62,MATCH($C522,DATABASE!$AC$13:$AC$62,0))+2*DATABASE!$AF$62,IF(E522="3x D11",INDEX(DATABASE!$AF$13:$AF$62,MATCH($C522,DATABASE!$AC$13:$AC$62,0))+3*DATABASE!$AF$62,""))))</f>
        <v/>
      </c>
      <c r="E522" s="38" t="str">
        <f>IF(AND($K522="Y",$G522&lt;&gt;"UNYIL",$F522&lt;DATABASE!$O$8),"2x D11",IF(AND($K522="Y",$G522&lt;&gt;"UNYIL",$F522&gt;=DATABASE!$O$8),"3x D11",""))</f>
        <v/>
      </c>
      <c r="F522" s="9" t="str">
        <f>IF('DATA ACCURATE'!N525&lt;&gt;"",'DATA ACCURATE'!N525,"")</f>
        <v/>
      </c>
      <c r="G522" t="str">
        <f>IF(F522="","",IF(F522&lt;=DATABASE!$I$8,"UNYIL",IF(F522&lt;=DATABASE!$J$8,"KECIL",IF(F522&lt;DATABASE!$K$8,"TANGGUNG",IF(F522&gt;=DATABASE!$K$8,"BESAR","")))))</f>
        <v/>
      </c>
      <c r="H522" s="16" t="str">
        <f>IF('DATA ACCURATE'!J525&lt;&gt;"",'DATA ACCURATE'!J525,"")</f>
        <v/>
      </c>
      <c r="I522" s="35" t="str">
        <f>IF(B522&lt;&gt;"",IFERROR(VLOOKUP(B522,'DATA TIMBANGAN'!G:M,7,FALSE),VLOOKUP(B522,'DATA TIMBANGAN'!G:M,7)),"")</f>
        <v/>
      </c>
      <c r="J522" s="25" t="str">
        <f>IF(H522&lt;&gt;"",IFERROR(INDEX(DATABASE!$Z$19:$Z$38,MATCH(DATEVALUE(H522),DATABASE!$AA$19:$AA$38,0)),INDEX(DATABASE!$Z$12:$Z$18,MATCH(WEEKDAY(H522,2),DATABASE!$AA$12:$AA$18,0))),"")</f>
        <v/>
      </c>
      <c r="K522" s="25" t="str">
        <f>IF('DATA ACCURATE'!V525&lt;&gt;"",'DATA ACCURATE'!V525,"")</f>
        <v/>
      </c>
      <c r="L522" s="80" t="str">
        <f>IF($H522="","",IF(OR($J522="LIBUR",AND($L521="LIBUR",$O521=$O522)),"LIBUR",IF(AND(OR($L521="LUAR JAM KERJA 1",$L521="LUAR JAM KERJA 2"),OR(OR(AND($H521=$H522,AND(OR($I522&gt;DATABASE!$J$3,$I522&lt;DATABASE!$J$6),((DATEVALUE($H522)+$I522)-(DATEVALUE($H521)+$I521))&lt;DATABASE!$J$6)),AND($H521=$H522,$O521=$O522,OR($I522&gt;DATABASE!$J$6,$I522&lt;DATABASE!$J$3))),AND(($H522-$H521)=1,OR($I522&lt;DATABASE!$I$6,((DATEVALUE($H522)+$I522)-(DATEVALUE($H521)+$I521))&lt;DATABASE!$J$6))),$A522=$A521),"LUAR JAM KERJA 2",IF(AND(OR(WEEKDAY($H522,2)=1,WEEKDAY($H522,2)=2,WEEKDAY($H522,2)=3,WEEKDAY($H522,2)=4,WEEKDAY($H522,2)=5),$I522&lt;=DATABASE!$J$3,$I522&gt;=DATABASE!$I$3),"JAM KERJA",IF(AND(WEEKDAY($H522,2)=6,$I522&lt;=DATABASE!$J$4,$I522&gt;=DATABASE!$I$4),"JAM KERJA","LUAR JAM KERJA 1")))))</f>
        <v/>
      </c>
      <c r="M522" s="33" t="str">
        <f>IF('DATA ACCURATE'!T525&lt;&gt;"",IF('DATA ACCURATE'!T525&gt;100,'DATA ACCURATE'!T525/10,'DATA ACCURATE'!T525),"")</f>
        <v/>
      </c>
      <c r="N522" t="str">
        <f>IF(M522="","",IF(M522&lt;=DATABASE!$I$9,"LOKAL",IF(M522&lt;DATABASE!$J$9,"LUAR KOTA 1",IF($M522&gt;=DATABASE!$J$9,"LUAR KOTA 2",""))))</f>
        <v/>
      </c>
      <c r="O522" s="38" t="str">
        <f>IF('DATA ACCURATE'!L525&lt;&gt;"",'DATA ACCURATE'!L525,"")</f>
        <v/>
      </c>
      <c r="Q522" s="38">
        <f t="shared" si="56"/>
        <v>0</v>
      </c>
      <c r="R522" s="38">
        <f t="shared" si="56"/>
        <v>0</v>
      </c>
      <c r="S522" s="38">
        <f t="shared" si="56"/>
        <v>0</v>
      </c>
      <c r="T522" s="38">
        <f t="shared" si="56"/>
        <v>0</v>
      </c>
      <c r="U522" s="38">
        <f t="shared" si="57"/>
        <v>0</v>
      </c>
      <c r="V522" s="38">
        <f t="shared" si="57"/>
        <v>0</v>
      </c>
      <c r="W522" s="38">
        <f t="shared" si="57"/>
        <v>0</v>
      </c>
      <c r="X522" s="38">
        <f t="shared" si="58"/>
        <v>0</v>
      </c>
      <c r="Y522" s="38">
        <f t="shared" si="58"/>
        <v>0</v>
      </c>
      <c r="Z522" s="38">
        <f t="shared" si="58"/>
        <v>0</v>
      </c>
      <c r="AA522" s="38">
        <f t="shared" si="58"/>
        <v>0</v>
      </c>
      <c r="AB522" s="38">
        <f t="shared" si="59"/>
        <v>0</v>
      </c>
      <c r="AC522" s="38">
        <f t="shared" si="60"/>
        <v>0</v>
      </c>
      <c r="AD522" s="38" t="str">
        <f t="shared" si="61"/>
        <v>000000000000</v>
      </c>
    </row>
    <row r="523" spans="1:30">
      <c r="A523" s="9" t="str">
        <f>IF('DATA ACCURATE'!A526&lt;&gt;"",'DATA ACCURATE'!A526,"")</f>
        <v/>
      </c>
      <c r="B523" s="9" t="str">
        <f>IF('DATA ACCURATE'!D526&lt;&gt;"",'DATA ACCURATE'!D526,"")</f>
        <v/>
      </c>
      <c r="C523" s="38" t="str">
        <f>IF($AD523="000000000000","",INDEX(DATABASE!$W$12:$W$71,MATCH($AD523,DATABASE!$V$12:$V$71,0)))</f>
        <v/>
      </c>
      <c r="D523" s="34" t="str">
        <f>IF(C523="","",IF(E523="",INDEX(DATABASE!$AF$13:$AF$62,MATCH($C523,DATABASE!$AC$13:$AC$62,0)),IF(E523="2x D11",INDEX(DATABASE!$AF$13:$AF$62,MATCH($C523,DATABASE!$AC$13:$AC$62,0))+2*DATABASE!$AF$62,IF(E523="3x D11",INDEX(DATABASE!$AF$13:$AF$62,MATCH($C523,DATABASE!$AC$13:$AC$62,0))+3*DATABASE!$AF$62,""))))</f>
        <v/>
      </c>
      <c r="E523" s="38" t="str">
        <f>IF(AND($K523="Y",$G523&lt;&gt;"UNYIL",$F523&lt;DATABASE!$O$8),"2x D11",IF(AND($K523="Y",$G523&lt;&gt;"UNYIL",$F523&gt;=DATABASE!$O$8),"3x D11",""))</f>
        <v/>
      </c>
      <c r="F523" s="9" t="str">
        <f>IF('DATA ACCURATE'!N526&lt;&gt;"",'DATA ACCURATE'!N526,"")</f>
        <v/>
      </c>
      <c r="G523" t="str">
        <f>IF(F523="","",IF(F523&lt;=DATABASE!$I$8,"UNYIL",IF(F523&lt;=DATABASE!$J$8,"KECIL",IF(F523&lt;DATABASE!$K$8,"TANGGUNG",IF(F523&gt;=DATABASE!$K$8,"BESAR","")))))</f>
        <v/>
      </c>
      <c r="H523" s="16" t="str">
        <f>IF('DATA ACCURATE'!J526&lt;&gt;"",'DATA ACCURATE'!J526,"")</f>
        <v/>
      </c>
      <c r="I523" s="35" t="str">
        <f>IF(B523&lt;&gt;"",IFERROR(VLOOKUP(B523,'DATA TIMBANGAN'!G:M,7,FALSE),VLOOKUP(B523,'DATA TIMBANGAN'!G:M,7)),"")</f>
        <v/>
      </c>
      <c r="J523" s="25" t="str">
        <f>IF(H523&lt;&gt;"",IFERROR(INDEX(DATABASE!$Z$19:$Z$38,MATCH(DATEVALUE(H523),DATABASE!$AA$19:$AA$38,0)),INDEX(DATABASE!$Z$12:$Z$18,MATCH(WEEKDAY(H523,2),DATABASE!$AA$12:$AA$18,0))),"")</f>
        <v/>
      </c>
      <c r="K523" s="25" t="str">
        <f>IF('DATA ACCURATE'!V526&lt;&gt;"",'DATA ACCURATE'!V526,"")</f>
        <v/>
      </c>
      <c r="L523" s="80" t="str">
        <f>IF($H523="","",IF(OR($J523="LIBUR",AND($L522="LIBUR",$O522=$O523)),"LIBUR",IF(AND(OR($L522="LUAR JAM KERJA 1",$L522="LUAR JAM KERJA 2"),OR(OR(AND($H522=$H523,AND(OR($I523&gt;DATABASE!$J$3,$I523&lt;DATABASE!$J$6),((DATEVALUE($H523)+$I523)-(DATEVALUE($H522)+$I522))&lt;DATABASE!$J$6)),AND($H522=$H523,$O522=$O523,OR($I523&gt;DATABASE!$J$6,$I523&lt;DATABASE!$J$3))),AND(($H523-$H522)=1,OR($I523&lt;DATABASE!$I$6,((DATEVALUE($H523)+$I523)-(DATEVALUE($H522)+$I522))&lt;DATABASE!$J$6))),$A523=$A522),"LUAR JAM KERJA 2",IF(AND(OR(WEEKDAY($H523,2)=1,WEEKDAY($H523,2)=2,WEEKDAY($H523,2)=3,WEEKDAY($H523,2)=4,WEEKDAY($H523,2)=5),$I523&lt;=DATABASE!$J$3,$I523&gt;=DATABASE!$I$3),"JAM KERJA",IF(AND(WEEKDAY($H523,2)=6,$I523&lt;=DATABASE!$J$4,$I523&gt;=DATABASE!$I$4),"JAM KERJA","LUAR JAM KERJA 1")))))</f>
        <v/>
      </c>
      <c r="M523" s="33" t="str">
        <f>IF('DATA ACCURATE'!T526&lt;&gt;"",IF('DATA ACCURATE'!T526&gt;100,'DATA ACCURATE'!T526/10,'DATA ACCURATE'!T526),"")</f>
        <v/>
      </c>
      <c r="N523" t="str">
        <f>IF(M523="","",IF(M523&lt;=DATABASE!$I$9,"LOKAL",IF(M523&lt;DATABASE!$J$9,"LUAR KOTA 1",IF($M523&gt;=DATABASE!$J$9,"LUAR KOTA 2",""))))</f>
        <v/>
      </c>
      <c r="O523" s="38" t="str">
        <f>IF('DATA ACCURATE'!L526&lt;&gt;"",'DATA ACCURATE'!L526,"")</f>
        <v/>
      </c>
      <c r="Q523" s="38">
        <f t="shared" si="56"/>
        <v>0</v>
      </c>
      <c r="R523" s="38">
        <f t="shared" si="56"/>
        <v>0</v>
      </c>
      <c r="S523" s="38">
        <f t="shared" si="56"/>
        <v>0</v>
      </c>
      <c r="T523" s="38">
        <f t="shared" si="56"/>
        <v>0</v>
      </c>
      <c r="U523" s="38">
        <f t="shared" si="57"/>
        <v>0</v>
      </c>
      <c r="V523" s="38">
        <f t="shared" si="57"/>
        <v>0</v>
      </c>
      <c r="W523" s="38">
        <f t="shared" si="57"/>
        <v>0</v>
      </c>
      <c r="X523" s="38">
        <f t="shared" si="58"/>
        <v>0</v>
      </c>
      <c r="Y523" s="38">
        <f t="shared" si="58"/>
        <v>0</v>
      </c>
      <c r="Z523" s="38">
        <f t="shared" si="58"/>
        <v>0</v>
      </c>
      <c r="AA523" s="38">
        <f t="shared" si="58"/>
        <v>0</v>
      </c>
      <c r="AB523" s="38">
        <f t="shared" si="59"/>
        <v>0</v>
      </c>
      <c r="AC523" s="38">
        <f t="shared" si="60"/>
        <v>0</v>
      </c>
      <c r="AD523" s="38" t="str">
        <f t="shared" si="61"/>
        <v>000000000000</v>
      </c>
    </row>
    <row r="524" spans="1:30">
      <c r="A524" s="9" t="str">
        <f>IF('DATA ACCURATE'!A527&lt;&gt;"",'DATA ACCURATE'!A527,"")</f>
        <v/>
      </c>
      <c r="B524" s="9" t="str">
        <f>IF('DATA ACCURATE'!D527&lt;&gt;"",'DATA ACCURATE'!D527,"")</f>
        <v/>
      </c>
      <c r="C524" s="38" t="str">
        <f>IF($AD524="000000000000","",INDEX(DATABASE!$W$12:$W$71,MATCH($AD524,DATABASE!$V$12:$V$71,0)))</f>
        <v/>
      </c>
      <c r="D524" s="34" t="str">
        <f>IF(C524="","",IF(E524="",INDEX(DATABASE!$AF$13:$AF$62,MATCH($C524,DATABASE!$AC$13:$AC$62,0)),IF(E524="2x D11",INDEX(DATABASE!$AF$13:$AF$62,MATCH($C524,DATABASE!$AC$13:$AC$62,0))+2*DATABASE!$AF$62,IF(E524="3x D11",INDEX(DATABASE!$AF$13:$AF$62,MATCH($C524,DATABASE!$AC$13:$AC$62,0))+3*DATABASE!$AF$62,""))))</f>
        <v/>
      </c>
      <c r="E524" s="38" t="str">
        <f>IF(AND($K524="Y",$G524&lt;&gt;"UNYIL",$F524&lt;DATABASE!$O$8),"2x D11",IF(AND($K524="Y",$G524&lt;&gt;"UNYIL",$F524&gt;=DATABASE!$O$8),"3x D11",""))</f>
        <v/>
      </c>
      <c r="F524" s="9" t="str">
        <f>IF('DATA ACCURATE'!N527&lt;&gt;"",'DATA ACCURATE'!N527,"")</f>
        <v/>
      </c>
      <c r="G524" t="str">
        <f>IF(F524="","",IF(F524&lt;=DATABASE!$I$8,"UNYIL",IF(F524&lt;=DATABASE!$J$8,"KECIL",IF(F524&lt;DATABASE!$K$8,"TANGGUNG",IF(F524&gt;=DATABASE!$K$8,"BESAR","")))))</f>
        <v/>
      </c>
      <c r="H524" s="16" t="str">
        <f>IF('DATA ACCURATE'!J527&lt;&gt;"",'DATA ACCURATE'!J527,"")</f>
        <v/>
      </c>
      <c r="I524" s="35" t="str">
        <f>IF(B524&lt;&gt;"",IFERROR(VLOOKUP(B524,'DATA TIMBANGAN'!G:M,7,FALSE),VLOOKUP(B524,'DATA TIMBANGAN'!G:M,7)),"")</f>
        <v/>
      </c>
      <c r="J524" s="25" t="str">
        <f>IF(H524&lt;&gt;"",IFERROR(INDEX(DATABASE!$Z$19:$Z$38,MATCH(DATEVALUE(H524),DATABASE!$AA$19:$AA$38,0)),INDEX(DATABASE!$Z$12:$Z$18,MATCH(WEEKDAY(H524,2),DATABASE!$AA$12:$AA$18,0))),"")</f>
        <v/>
      </c>
      <c r="K524" s="25" t="str">
        <f>IF('DATA ACCURATE'!V527&lt;&gt;"",'DATA ACCURATE'!V527,"")</f>
        <v/>
      </c>
      <c r="L524" s="80" t="str">
        <f>IF($H524="","",IF(OR($J524="LIBUR",AND($L523="LIBUR",$O523=$O524)),"LIBUR",IF(AND(OR($L523="LUAR JAM KERJA 1",$L523="LUAR JAM KERJA 2"),OR(OR(AND($H523=$H524,AND(OR($I524&gt;DATABASE!$J$3,$I524&lt;DATABASE!$J$6),((DATEVALUE($H524)+$I524)-(DATEVALUE($H523)+$I523))&lt;DATABASE!$J$6)),AND($H523=$H524,$O523=$O524,OR($I524&gt;DATABASE!$J$6,$I524&lt;DATABASE!$J$3))),AND(($H524-$H523)=1,OR($I524&lt;DATABASE!$I$6,((DATEVALUE($H524)+$I524)-(DATEVALUE($H523)+$I523))&lt;DATABASE!$J$6))),$A524=$A523),"LUAR JAM KERJA 2",IF(AND(OR(WEEKDAY($H524,2)=1,WEEKDAY($H524,2)=2,WEEKDAY($H524,2)=3,WEEKDAY($H524,2)=4,WEEKDAY($H524,2)=5),$I524&lt;=DATABASE!$J$3,$I524&gt;=DATABASE!$I$3),"JAM KERJA",IF(AND(WEEKDAY($H524,2)=6,$I524&lt;=DATABASE!$J$4,$I524&gt;=DATABASE!$I$4),"JAM KERJA","LUAR JAM KERJA 1")))))</f>
        <v/>
      </c>
      <c r="M524" s="33" t="str">
        <f>IF('DATA ACCURATE'!T527&lt;&gt;"",IF('DATA ACCURATE'!T527&gt;100,'DATA ACCURATE'!T527/10,'DATA ACCURATE'!T527),"")</f>
        <v/>
      </c>
      <c r="N524" t="str">
        <f>IF(M524="","",IF(M524&lt;=DATABASE!$I$9,"LOKAL",IF(M524&lt;DATABASE!$J$9,"LUAR KOTA 1",IF($M524&gt;=DATABASE!$J$9,"LUAR KOTA 2",""))))</f>
        <v/>
      </c>
      <c r="O524" s="38" t="str">
        <f>IF('DATA ACCURATE'!L527&lt;&gt;"",'DATA ACCURATE'!L527,"")</f>
        <v/>
      </c>
      <c r="Q524" s="38">
        <f t="shared" si="56"/>
        <v>0</v>
      </c>
      <c r="R524" s="38">
        <f t="shared" si="56"/>
        <v>0</v>
      </c>
      <c r="S524" s="38">
        <f t="shared" si="56"/>
        <v>0</v>
      </c>
      <c r="T524" s="38">
        <f t="shared" si="56"/>
        <v>0</v>
      </c>
      <c r="U524" s="38">
        <f t="shared" si="57"/>
        <v>0</v>
      </c>
      <c r="V524" s="38">
        <f t="shared" si="57"/>
        <v>0</v>
      </c>
      <c r="W524" s="38">
        <f t="shared" si="57"/>
        <v>0</v>
      </c>
      <c r="X524" s="38">
        <f t="shared" si="58"/>
        <v>0</v>
      </c>
      <c r="Y524" s="38">
        <f t="shared" si="58"/>
        <v>0</v>
      </c>
      <c r="Z524" s="38">
        <f t="shared" si="58"/>
        <v>0</v>
      </c>
      <c r="AA524" s="38">
        <f t="shared" si="58"/>
        <v>0</v>
      </c>
      <c r="AB524" s="38">
        <f t="shared" si="59"/>
        <v>0</v>
      </c>
      <c r="AC524" s="38">
        <f t="shared" si="60"/>
        <v>0</v>
      </c>
      <c r="AD524" s="38" t="str">
        <f t="shared" si="61"/>
        <v>000000000000</v>
      </c>
    </row>
    <row r="525" spans="1:30">
      <c r="A525" s="9" t="str">
        <f>IF('DATA ACCURATE'!A528&lt;&gt;"",'DATA ACCURATE'!A528,"")</f>
        <v/>
      </c>
      <c r="B525" s="9" t="str">
        <f>IF('DATA ACCURATE'!D528&lt;&gt;"",'DATA ACCURATE'!D528,"")</f>
        <v/>
      </c>
      <c r="C525" s="38" t="str">
        <f>IF($AD525="000000000000","",INDEX(DATABASE!$W$12:$W$71,MATCH($AD525,DATABASE!$V$12:$V$71,0)))</f>
        <v/>
      </c>
      <c r="D525" s="34" t="str">
        <f>IF(C525="","",IF(E525="",INDEX(DATABASE!$AF$13:$AF$62,MATCH($C525,DATABASE!$AC$13:$AC$62,0)),IF(E525="2x D11",INDEX(DATABASE!$AF$13:$AF$62,MATCH($C525,DATABASE!$AC$13:$AC$62,0))+2*DATABASE!$AF$62,IF(E525="3x D11",INDEX(DATABASE!$AF$13:$AF$62,MATCH($C525,DATABASE!$AC$13:$AC$62,0))+3*DATABASE!$AF$62,""))))</f>
        <v/>
      </c>
      <c r="E525" s="38" t="str">
        <f>IF(AND($K525="Y",$G525&lt;&gt;"UNYIL",$F525&lt;DATABASE!$O$8),"2x D11",IF(AND($K525="Y",$G525&lt;&gt;"UNYIL",$F525&gt;=DATABASE!$O$8),"3x D11",""))</f>
        <v/>
      </c>
      <c r="F525" s="9" t="str">
        <f>IF('DATA ACCURATE'!N528&lt;&gt;"",'DATA ACCURATE'!N528,"")</f>
        <v/>
      </c>
      <c r="G525" t="str">
        <f>IF(F525="","",IF(F525&lt;=DATABASE!$I$8,"UNYIL",IF(F525&lt;=DATABASE!$J$8,"KECIL",IF(F525&lt;DATABASE!$K$8,"TANGGUNG",IF(F525&gt;=DATABASE!$K$8,"BESAR","")))))</f>
        <v/>
      </c>
      <c r="H525" s="16" t="str">
        <f>IF('DATA ACCURATE'!J528&lt;&gt;"",'DATA ACCURATE'!J528,"")</f>
        <v/>
      </c>
      <c r="I525" s="35" t="str">
        <f>IF(B525&lt;&gt;"",IFERROR(VLOOKUP(B525,'DATA TIMBANGAN'!G:M,7,FALSE),VLOOKUP(B525,'DATA TIMBANGAN'!G:M,7)),"")</f>
        <v/>
      </c>
      <c r="J525" s="25" t="str">
        <f>IF(H525&lt;&gt;"",IFERROR(INDEX(DATABASE!$Z$19:$Z$38,MATCH(DATEVALUE(H525),DATABASE!$AA$19:$AA$38,0)),INDEX(DATABASE!$Z$12:$Z$18,MATCH(WEEKDAY(H525,2),DATABASE!$AA$12:$AA$18,0))),"")</f>
        <v/>
      </c>
      <c r="K525" s="25" t="str">
        <f>IF('DATA ACCURATE'!V528&lt;&gt;"",'DATA ACCURATE'!V528,"")</f>
        <v/>
      </c>
      <c r="L525" s="80" t="str">
        <f>IF($H525="","",IF(OR($J525="LIBUR",AND($L524="LIBUR",$O524=$O525)),"LIBUR",IF(AND(OR($L524="LUAR JAM KERJA 1",$L524="LUAR JAM KERJA 2"),OR(OR(AND($H524=$H525,AND(OR($I525&gt;DATABASE!$J$3,$I525&lt;DATABASE!$J$6),((DATEVALUE($H525)+$I525)-(DATEVALUE($H524)+$I524))&lt;DATABASE!$J$6)),AND($H524=$H525,$O524=$O525,OR($I525&gt;DATABASE!$J$6,$I525&lt;DATABASE!$J$3))),AND(($H525-$H524)=1,OR($I525&lt;DATABASE!$I$6,((DATEVALUE($H525)+$I525)-(DATEVALUE($H524)+$I524))&lt;DATABASE!$J$6))),$A525=$A524),"LUAR JAM KERJA 2",IF(AND(OR(WEEKDAY($H525,2)=1,WEEKDAY($H525,2)=2,WEEKDAY($H525,2)=3,WEEKDAY($H525,2)=4,WEEKDAY($H525,2)=5),$I525&lt;=DATABASE!$J$3,$I525&gt;=DATABASE!$I$3),"JAM KERJA",IF(AND(WEEKDAY($H525,2)=6,$I525&lt;=DATABASE!$J$4,$I525&gt;=DATABASE!$I$4),"JAM KERJA","LUAR JAM KERJA 1")))))</f>
        <v/>
      </c>
      <c r="M525" s="33" t="str">
        <f>IF('DATA ACCURATE'!T528&lt;&gt;"",IF('DATA ACCURATE'!T528&gt;100,'DATA ACCURATE'!T528/10,'DATA ACCURATE'!T528),"")</f>
        <v/>
      </c>
      <c r="N525" t="str">
        <f>IF(M525="","",IF(M525&lt;=DATABASE!$I$9,"LOKAL",IF(M525&lt;DATABASE!$J$9,"LUAR KOTA 1",IF($M525&gt;=DATABASE!$J$9,"LUAR KOTA 2",""))))</f>
        <v/>
      </c>
      <c r="O525" s="38" t="str">
        <f>IF('DATA ACCURATE'!L528&lt;&gt;"",'DATA ACCURATE'!L528,"")</f>
        <v/>
      </c>
      <c r="Q525" s="38">
        <f t="shared" si="56"/>
        <v>0</v>
      </c>
      <c r="R525" s="38">
        <f t="shared" si="56"/>
        <v>0</v>
      </c>
      <c r="S525" s="38">
        <f t="shared" si="56"/>
        <v>0</v>
      </c>
      <c r="T525" s="38">
        <f t="shared" si="56"/>
        <v>0</v>
      </c>
      <c r="U525" s="38">
        <f t="shared" si="57"/>
        <v>0</v>
      </c>
      <c r="V525" s="38">
        <f t="shared" si="57"/>
        <v>0</v>
      </c>
      <c r="W525" s="38">
        <f t="shared" si="57"/>
        <v>0</v>
      </c>
      <c r="X525" s="38">
        <f t="shared" si="58"/>
        <v>0</v>
      </c>
      <c r="Y525" s="38">
        <f t="shared" si="58"/>
        <v>0</v>
      </c>
      <c r="Z525" s="38">
        <f t="shared" si="58"/>
        <v>0</v>
      </c>
      <c r="AA525" s="38">
        <f t="shared" si="58"/>
        <v>0</v>
      </c>
      <c r="AB525" s="38">
        <f t="shared" si="59"/>
        <v>0</v>
      </c>
      <c r="AC525" s="38">
        <f t="shared" si="60"/>
        <v>0</v>
      </c>
      <c r="AD525" s="38" t="str">
        <f t="shared" si="61"/>
        <v>000000000000</v>
      </c>
    </row>
    <row r="526" spans="1:30">
      <c r="A526" s="9" t="str">
        <f>IF('DATA ACCURATE'!A529&lt;&gt;"",'DATA ACCURATE'!A529,"")</f>
        <v/>
      </c>
      <c r="B526" s="9" t="str">
        <f>IF('DATA ACCURATE'!D529&lt;&gt;"",'DATA ACCURATE'!D529,"")</f>
        <v/>
      </c>
      <c r="C526" s="38" t="str">
        <f>IF($AD526="000000000000","",INDEX(DATABASE!$W$12:$W$71,MATCH($AD526,DATABASE!$V$12:$V$71,0)))</f>
        <v/>
      </c>
      <c r="D526" s="34" t="str">
        <f>IF(C526="","",IF(E526="",INDEX(DATABASE!$AF$13:$AF$62,MATCH($C526,DATABASE!$AC$13:$AC$62,0)),IF(E526="2x D11",INDEX(DATABASE!$AF$13:$AF$62,MATCH($C526,DATABASE!$AC$13:$AC$62,0))+2*DATABASE!$AF$62,IF(E526="3x D11",INDEX(DATABASE!$AF$13:$AF$62,MATCH($C526,DATABASE!$AC$13:$AC$62,0))+3*DATABASE!$AF$62,""))))</f>
        <v/>
      </c>
      <c r="E526" s="38" t="str">
        <f>IF(AND($K526="Y",$G526&lt;&gt;"UNYIL",$F526&lt;DATABASE!$O$8),"2x D11",IF(AND($K526="Y",$G526&lt;&gt;"UNYIL",$F526&gt;=DATABASE!$O$8),"3x D11",""))</f>
        <v/>
      </c>
      <c r="F526" s="9" t="str">
        <f>IF('DATA ACCURATE'!N529&lt;&gt;"",'DATA ACCURATE'!N529,"")</f>
        <v/>
      </c>
      <c r="G526" t="str">
        <f>IF(F526="","",IF(F526&lt;=DATABASE!$I$8,"UNYIL",IF(F526&lt;=DATABASE!$J$8,"KECIL",IF(F526&lt;DATABASE!$K$8,"TANGGUNG",IF(F526&gt;=DATABASE!$K$8,"BESAR","")))))</f>
        <v/>
      </c>
      <c r="H526" s="16" t="str">
        <f>IF('DATA ACCURATE'!J529&lt;&gt;"",'DATA ACCURATE'!J529,"")</f>
        <v/>
      </c>
      <c r="I526" s="35" t="str">
        <f>IF(B526&lt;&gt;"",IFERROR(VLOOKUP(B526,'DATA TIMBANGAN'!G:M,7,FALSE),VLOOKUP(B526,'DATA TIMBANGAN'!G:M,7)),"")</f>
        <v/>
      </c>
      <c r="J526" s="25" t="str">
        <f>IF(H526&lt;&gt;"",IFERROR(INDEX(DATABASE!$Z$19:$Z$38,MATCH(DATEVALUE(H526),DATABASE!$AA$19:$AA$38,0)),INDEX(DATABASE!$Z$12:$Z$18,MATCH(WEEKDAY(H526,2),DATABASE!$AA$12:$AA$18,0))),"")</f>
        <v/>
      </c>
      <c r="K526" s="25" t="str">
        <f>IF('DATA ACCURATE'!V529&lt;&gt;"",'DATA ACCURATE'!V529,"")</f>
        <v/>
      </c>
      <c r="L526" s="80" t="str">
        <f>IF($H526="","",IF(OR($J526="LIBUR",AND($L525="LIBUR",$O525=$O526)),"LIBUR",IF(AND(OR($L525="LUAR JAM KERJA 1",$L525="LUAR JAM KERJA 2"),OR(OR(AND($H525=$H526,AND(OR($I526&gt;DATABASE!$J$3,$I526&lt;DATABASE!$J$6),((DATEVALUE($H526)+$I526)-(DATEVALUE($H525)+$I525))&lt;DATABASE!$J$6)),AND($H525=$H526,$O525=$O526,OR($I526&gt;DATABASE!$J$6,$I526&lt;DATABASE!$J$3))),AND(($H526-$H525)=1,OR($I526&lt;DATABASE!$I$6,((DATEVALUE($H526)+$I526)-(DATEVALUE($H525)+$I525))&lt;DATABASE!$J$6))),$A526=$A525),"LUAR JAM KERJA 2",IF(AND(OR(WEEKDAY($H526,2)=1,WEEKDAY($H526,2)=2,WEEKDAY($H526,2)=3,WEEKDAY($H526,2)=4,WEEKDAY($H526,2)=5),$I526&lt;=DATABASE!$J$3,$I526&gt;=DATABASE!$I$3),"JAM KERJA",IF(AND(WEEKDAY($H526,2)=6,$I526&lt;=DATABASE!$J$4,$I526&gt;=DATABASE!$I$4),"JAM KERJA","LUAR JAM KERJA 1")))))</f>
        <v/>
      </c>
      <c r="M526" s="33" t="str">
        <f>IF('DATA ACCURATE'!T529&lt;&gt;"",IF('DATA ACCURATE'!T529&gt;100,'DATA ACCURATE'!T529/10,'DATA ACCURATE'!T529),"")</f>
        <v/>
      </c>
      <c r="N526" t="str">
        <f>IF(M526="","",IF(M526&lt;=DATABASE!$I$9,"LOKAL",IF(M526&lt;DATABASE!$J$9,"LUAR KOTA 1",IF($M526&gt;=DATABASE!$J$9,"LUAR KOTA 2",""))))</f>
        <v/>
      </c>
      <c r="O526" s="38" t="str">
        <f>IF('DATA ACCURATE'!L529&lt;&gt;"",'DATA ACCURATE'!L529,"")</f>
        <v/>
      </c>
      <c r="Q526" s="38">
        <f t="shared" si="56"/>
        <v>0</v>
      </c>
      <c r="R526" s="38">
        <f t="shared" si="56"/>
        <v>0</v>
      </c>
      <c r="S526" s="38">
        <f t="shared" si="56"/>
        <v>0</v>
      </c>
      <c r="T526" s="38">
        <f t="shared" si="56"/>
        <v>0</v>
      </c>
      <c r="U526" s="38">
        <f t="shared" si="57"/>
        <v>0</v>
      </c>
      <c r="V526" s="38">
        <f t="shared" si="57"/>
        <v>0</v>
      </c>
      <c r="W526" s="38">
        <f t="shared" si="57"/>
        <v>0</v>
      </c>
      <c r="X526" s="38">
        <f t="shared" si="58"/>
        <v>0</v>
      </c>
      <c r="Y526" s="38">
        <f t="shared" si="58"/>
        <v>0</v>
      </c>
      <c r="Z526" s="38">
        <f t="shared" si="58"/>
        <v>0</v>
      </c>
      <c r="AA526" s="38">
        <f t="shared" si="58"/>
        <v>0</v>
      </c>
      <c r="AB526" s="38">
        <f t="shared" si="59"/>
        <v>0</v>
      </c>
      <c r="AC526" s="38">
        <f t="shared" si="60"/>
        <v>0</v>
      </c>
      <c r="AD526" s="38" t="str">
        <f t="shared" si="61"/>
        <v>000000000000</v>
      </c>
    </row>
    <row r="527" spans="1:30">
      <c r="A527" s="9" t="str">
        <f>IF('DATA ACCURATE'!A530&lt;&gt;"",'DATA ACCURATE'!A530,"")</f>
        <v/>
      </c>
      <c r="B527" s="9" t="str">
        <f>IF('DATA ACCURATE'!D530&lt;&gt;"",'DATA ACCURATE'!D530,"")</f>
        <v/>
      </c>
      <c r="C527" s="38" t="str">
        <f>IF($AD527="000000000000","",INDEX(DATABASE!$W$12:$W$71,MATCH($AD527,DATABASE!$V$12:$V$71,0)))</f>
        <v/>
      </c>
      <c r="D527" s="34" t="str">
        <f>IF(C527="","",IF(E527="",INDEX(DATABASE!$AF$13:$AF$62,MATCH($C527,DATABASE!$AC$13:$AC$62,0)),IF(E527="2x D11",INDEX(DATABASE!$AF$13:$AF$62,MATCH($C527,DATABASE!$AC$13:$AC$62,0))+2*DATABASE!$AF$62,IF(E527="3x D11",INDEX(DATABASE!$AF$13:$AF$62,MATCH($C527,DATABASE!$AC$13:$AC$62,0))+3*DATABASE!$AF$62,""))))</f>
        <v/>
      </c>
      <c r="E527" s="38" t="str">
        <f>IF(AND($K527="Y",$G527&lt;&gt;"UNYIL",$F527&lt;DATABASE!$O$8),"2x D11",IF(AND($K527="Y",$G527&lt;&gt;"UNYIL",$F527&gt;=DATABASE!$O$8),"3x D11",""))</f>
        <v/>
      </c>
      <c r="F527" s="9" t="str">
        <f>IF('DATA ACCURATE'!N530&lt;&gt;"",'DATA ACCURATE'!N530,"")</f>
        <v/>
      </c>
      <c r="G527" t="str">
        <f>IF(F527="","",IF(F527&lt;=DATABASE!$I$8,"UNYIL",IF(F527&lt;=DATABASE!$J$8,"KECIL",IF(F527&lt;DATABASE!$K$8,"TANGGUNG",IF(F527&gt;=DATABASE!$K$8,"BESAR","")))))</f>
        <v/>
      </c>
      <c r="H527" s="16" t="str">
        <f>IF('DATA ACCURATE'!J530&lt;&gt;"",'DATA ACCURATE'!J530,"")</f>
        <v/>
      </c>
      <c r="I527" s="35" t="str">
        <f>IF(B527&lt;&gt;"",IFERROR(VLOOKUP(B527,'DATA TIMBANGAN'!G:M,7,FALSE),VLOOKUP(B527,'DATA TIMBANGAN'!G:M,7)),"")</f>
        <v/>
      </c>
      <c r="J527" s="25" t="str">
        <f>IF(H527&lt;&gt;"",IFERROR(INDEX(DATABASE!$Z$19:$Z$38,MATCH(DATEVALUE(H527),DATABASE!$AA$19:$AA$38,0)),INDEX(DATABASE!$Z$12:$Z$18,MATCH(WEEKDAY(H527,2),DATABASE!$AA$12:$AA$18,0))),"")</f>
        <v/>
      </c>
      <c r="K527" s="25" t="str">
        <f>IF('DATA ACCURATE'!V530&lt;&gt;"",'DATA ACCURATE'!V530,"")</f>
        <v/>
      </c>
      <c r="L527" s="80" t="str">
        <f>IF($H527="","",IF(OR($J527="LIBUR",AND($L526="LIBUR",$O526=$O527)),"LIBUR",IF(AND(OR($L526="LUAR JAM KERJA 1",$L526="LUAR JAM KERJA 2"),OR(OR(AND($H526=$H527,AND(OR($I527&gt;DATABASE!$J$3,$I527&lt;DATABASE!$J$6),((DATEVALUE($H527)+$I527)-(DATEVALUE($H526)+$I526))&lt;DATABASE!$J$6)),AND($H526=$H527,$O526=$O527,OR($I527&gt;DATABASE!$J$6,$I527&lt;DATABASE!$J$3))),AND(($H527-$H526)=1,OR($I527&lt;DATABASE!$I$6,((DATEVALUE($H527)+$I527)-(DATEVALUE($H526)+$I526))&lt;DATABASE!$J$6))),$A527=$A526),"LUAR JAM KERJA 2",IF(AND(OR(WEEKDAY($H527,2)=1,WEEKDAY($H527,2)=2,WEEKDAY($H527,2)=3,WEEKDAY($H527,2)=4,WEEKDAY($H527,2)=5),$I527&lt;=DATABASE!$J$3,$I527&gt;=DATABASE!$I$3),"JAM KERJA",IF(AND(WEEKDAY($H527,2)=6,$I527&lt;=DATABASE!$J$4,$I527&gt;=DATABASE!$I$4),"JAM KERJA","LUAR JAM KERJA 1")))))</f>
        <v/>
      </c>
      <c r="M527" s="33" t="str">
        <f>IF('DATA ACCURATE'!T530&lt;&gt;"",IF('DATA ACCURATE'!T530&gt;100,'DATA ACCURATE'!T530/10,'DATA ACCURATE'!T530),"")</f>
        <v/>
      </c>
      <c r="N527" t="str">
        <f>IF(M527="","",IF(M527&lt;=DATABASE!$I$9,"LOKAL",IF(M527&lt;DATABASE!$J$9,"LUAR KOTA 1",IF($M527&gt;=DATABASE!$J$9,"LUAR KOTA 2",""))))</f>
        <v/>
      </c>
      <c r="O527" s="38" t="str">
        <f>IF('DATA ACCURATE'!L530&lt;&gt;"",'DATA ACCURATE'!L530,"")</f>
        <v/>
      </c>
      <c r="Q527" s="38">
        <f t="shared" si="56"/>
        <v>0</v>
      </c>
      <c r="R527" s="38">
        <f t="shared" si="56"/>
        <v>0</v>
      </c>
      <c r="S527" s="38">
        <f t="shared" si="56"/>
        <v>0</v>
      </c>
      <c r="T527" s="38">
        <f t="shared" si="56"/>
        <v>0</v>
      </c>
      <c r="U527" s="38">
        <f t="shared" si="57"/>
        <v>0</v>
      </c>
      <c r="V527" s="38">
        <f t="shared" si="57"/>
        <v>0</v>
      </c>
      <c r="W527" s="38">
        <f t="shared" si="57"/>
        <v>0</v>
      </c>
      <c r="X527" s="38">
        <f t="shared" si="58"/>
        <v>0</v>
      </c>
      <c r="Y527" s="38">
        <f t="shared" si="58"/>
        <v>0</v>
      </c>
      <c r="Z527" s="38">
        <f t="shared" si="58"/>
        <v>0</v>
      </c>
      <c r="AA527" s="38">
        <f t="shared" si="58"/>
        <v>0</v>
      </c>
      <c r="AB527" s="38">
        <f t="shared" si="59"/>
        <v>0</v>
      </c>
      <c r="AC527" s="38">
        <f t="shared" si="60"/>
        <v>0</v>
      </c>
      <c r="AD527" s="38" t="str">
        <f t="shared" si="61"/>
        <v>000000000000</v>
      </c>
    </row>
    <row r="528" spans="1:30">
      <c r="A528" s="9" t="str">
        <f>IF('DATA ACCURATE'!A531&lt;&gt;"",'DATA ACCURATE'!A531,"")</f>
        <v/>
      </c>
      <c r="B528" s="9" t="str">
        <f>IF('DATA ACCURATE'!D531&lt;&gt;"",'DATA ACCURATE'!D531,"")</f>
        <v/>
      </c>
      <c r="C528" s="38" t="str">
        <f>IF($AD528="000000000000","",INDEX(DATABASE!$W$12:$W$71,MATCH($AD528,DATABASE!$V$12:$V$71,0)))</f>
        <v/>
      </c>
      <c r="D528" s="34" t="str">
        <f>IF(C528="","",IF(E528="",INDEX(DATABASE!$AF$13:$AF$62,MATCH($C528,DATABASE!$AC$13:$AC$62,0)),IF(E528="2x D11",INDEX(DATABASE!$AF$13:$AF$62,MATCH($C528,DATABASE!$AC$13:$AC$62,0))+2*DATABASE!$AF$62,IF(E528="3x D11",INDEX(DATABASE!$AF$13:$AF$62,MATCH($C528,DATABASE!$AC$13:$AC$62,0))+3*DATABASE!$AF$62,""))))</f>
        <v/>
      </c>
      <c r="E528" s="38" t="str">
        <f>IF(AND($K528="Y",$G528&lt;&gt;"UNYIL",$F528&lt;DATABASE!$O$8),"2x D11",IF(AND($K528="Y",$G528&lt;&gt;"UNYIL",$F528&gt;=DATABASE!$O$8),"3x D11",""))</f>
        <v/>
      </c>
      <c r="F528" s="9" t="str">
        <f>IF('DATA ACCURATE'!N531&lt;&gt;"",'DATA ACCURATE'!N531,"")</f>
        <v/>
      </c>
      <c r="G528" t="str">
        <f>IF(F528="","",IF(F528&lt;=DATABASE!$I$8,"UNYIL",IF(F528&lt;=DATABASE!$J$8,"KECIL",IF(F528&lt;DATABASE!$K$8,"TANGGUNG",IF(F528&gt;=DATABASE!$K$8,"BESAR","")))))</f>
        <v/>
      </c>
      <c r="H528" s="16" t="str">
        <f>IF('DATA ACCURATE'!J531&lt;&gt;"",'DATA ACCURATE'!J531,"")</f>
        <v/>
      </c>
      <c r="I528" s="35" t="str">
        <f>IF(B528&lt;&gt;"",IFERROR(VLOOKUP(B528,'DATA TIMBANGAN'!G:M,7,FALSE),VLOOKUP(B528,'DATA TIMBANGAN'!G:M,7)),"")</f>
        <v/>
      </c>
      <c r="J528" s="25" t="str">
        <f>IF(H528&lt;&gt;"",IFERROR(INDEX(DATABASE!$Z$19:$Z$38,MATCH(DATEVALUE(H528),DATABASE!$AA$19:$AA$38,0)),INDEX(DATABASE!$Z$12:$Z$18,MATCH(WEEKDAY(H528,2),DATABASE!$AA$12:$AA$18,0))),"")</f>
        <v/>
      </c>
      <c r="K528" s="25" t="str">
        <f>IF('DATA ACCURATE'!V531&lt;&gt;"",'DATA ACCURATE'!V531,"")</f>
        <v/>
      </c>
      <c r="L528" s="80" t="str">
        <f>IF($H528="","",IF(OR($J528="LIBUR",AND($L527="LIBUR",$O527=$O528)),"LIBUR",IF(AND(OR($L527="LUAR JAM KERJA 1",$L527="LUAR JAM KERJA 2"),OR(OR(AND($H527=$H528,AND(OR($I528&gt;DATABASE!$J$3,$I528&lt;DATABASE!$J$6),((DATEVALUE($H528)+$I528)-(DATEVALUE($H527)+$I527))&lt;DATABASE!$J$6)),AND($H527=$H528,$O527=$O528,OR($I528&gt;DATABASE!$J$6,$I528&lt;DATABASE!$J$3))),AND(($H528-$H527)=1,OR($I528&lt;DATABASE!$I$6,((DATEVALUE($H528)+$I528)-(DATEVALUE($H527)+$I527))&lt;DATABASE!$J$6))),$A528=$A527),"LUAR JAM KERJA 2",IF(AND(OR(WEEKDAY($H528,2)=1,WEEKDAY($H528,2)=2,WEEKDAY($H528,2)=3,WEEKDAY($H528,2)=4,WEEKDAY($H528,2)=5),$I528&lt;=DATABASE!$J$3,$I528&gt;=DATABASE!$I$3),"JAM KERJA",IF(AND(WEEKDAY($H528,2)=6,$I528&lt;=DATABASE!$J$4,$I528&gt;=DATABASE!$I$4),"JAM KERJA","LUAR JAM KERJA 1")))))</f>
        <v/>
      </c>
      <c r="M528" s="33" t="str">
        <f>IF('DATA ACCURATE'!T531&lt;&gt;"",IF('DATA ACCURATE'!T531&gt;100,'DATA ACCURATE'!T531/10,'DATA ACCURATE'!T531),"")</f>
        <v/>
      </c>
      <c r="N528" t="str">
        <f>IF(M528="","",IF(M528&lt;=DATABASE!$I$9,"LOKAL",IF(M528&lt;DATABASE!$J$9,"LUAR KOTA 1",IF($M528&gt;=DATABASE!$J$9,"LUAR KOTA 2",""))))</f>
        <v/>
      </c>
      <c r="O528" s="38" t="str">
        <f>IF('DATA ACCURATE'!L531&lt;&gt;"",'DATA ACCURATE'!L531,"")</f>
        <v/>
      </c>
      <c r="Q528" s="38">
        <f t="shared" si="56"/>
        <v>0</v>
      </c>
      <c r="R528" s="38">
        <f t="shared" si="56"/>
        <v>0</v>
      </c>
      <c r="S528" s="38">
        <f t="shared" si="56"/>
        <v>0</v>
      </c>
      <c r="T528" s="38">
        <f t="shared" si="56"/>
        <v>0</v>
      </c>
      <c r="U528" s="38">
        <f t="shared" si="57"/>
        <v>0</v>
      </c>
      <c r="V528" s="38">
        <f t="shared" si="57"/>
        <v>0</v>
      </c>
      <c r="W528" s="38">
        <f t="shared" si="57"/>
        <v>0</v>
      </c>
      <c r="X528" s="38">
        <f t="shared" si="58"/>
        <v>0</v>
      </c>
      <c r="Y528" s="38">
        <f t="shared" si="58"/>
        <v>0</v>
      </c>
      <c r="Z528" s="38">
        <f t="shared" si="58"/>
        <v>0</v>
      </c>
      <c r="AA528" s="38">
        <f t="shared" si="58"/>
        <v>0</v>
      </c>
      <c r="AB528" s="38">
        <f t="shared" si="59"/>
        <v>0</v>
      </c>
      <c r="AC528" s="38">
        <f t="shared" si="60"/>
        <v>0</v>
      </c>
      <c r="AD528" s="38" t="str">
        <f t="shared" si="61"/>
        <v>000000000000</v>
      </c>
    </row>
    <row r="529" spans="1:30">
      <c r="A529" s="9" t="str">
        <f>IF('DATA ACCURATE'!A532&lt;&gt;"",'DATA ACCURATE'!A532,"")</f>
        <v/>
      </c>
      <c r="B529" s="9" t="str">
        <f>IF('DATA ACCURATE'!D532&lt;&gt;"",'DATA ACCURATE'!D532,"")</f>
        <v/>
      </c>
      <c r="C529" s="38" t="str">
        <f>IF($AD529="000000000000","",INDEX(DATABASE!$W$12:$W$71,MATCH($AD529,DATABASE!$V$12:$V$71,0)))</f>
        <v/>
      </c>
      <c r="D529" s="34" t="str">
        <f>IF(C529="","",IF(E529="",INDEX(DATABASE!$AF$13:$AF$62,MATCH($C529,DATABASE!$AC$13:$AC$62,0)),IF(E529="2x D11",INDEX(DATABASE!$AF$13:$AF$62,MATCH($C529,DATABASE!$AC$13:$AC$62,0))+2*DATABASE!$AF$62,IF(E529="3x D11",INDEX(DATABASE!$AF$13:$AF$62,MATCH($C529,DATABASE!$AC$13:$AC$62,0))+3*DATABASE!$AF$62,""))))</f>
        <v/>
      </c>
      <c r="E529" s="38" t="str">
        <f>IF(AND($K529="Y",$G529&lt;&gt;"UNYIL",$F529&lt;DATABASE!$O$8),"2x D11",IF(AND($K529="Y",$G529&lt;&gt;"UNYIL",$F529&gt;=DATABASE!$O$8),"3x D11",""))</f>
        <v/>
      </c>
      <c r="F529" s="9" t="str">
        <f>IF('DATA ACCURATE'!N532&lt;&gt;"",'DATA ACCURATE'!N532,"")</f>
        <v/>
      </c>
      <c r="G529" t="str">
        <f>IF(F529="","",IF(F529&lt;=DATABASE!$I$8,"UNYIL",IF(F529&lt;=DATABASE!$J$8,"KECIL",IF(F529&lt;DATABASE!$K$8,"TANGGUNG",IF(F529&gt;=DATABASE!$K$8,"BESAR","")))))</f>
        <v/>
      </c>
      <c r="H529" s="16" t="str">
        <f>IF('DATA ACCURATE'!J532&lt;&gt;"",'DATA ACCURATE'!J532,"")</f>
        <v/>
      </c>
      <c r="I529" s="35" t="str">
        <f>IF(B529&lt;&gt;"",IFERROR(VLOOKUP(B529,'DATA TIMBANGAN'!G:M,7,FALSE),VLOOKUP(B529,'DATA TIMBANGAN'!G:M,7)),"")</f>
        <v/>
      </c>
      <c r="J529" s="25" t="str">
        <f>IF(H529&lt;&gt;"",IFERROR(INDEX(DATABASE!$Z$19:$Z$38,MATCH(DATEVALUE(H529),DATABASE!$AA$19:$AA$38,0)),INDEX(DATABASE!$Z$12:$Z$18,MATCH(WEEKDAY(H529,2),DATABASE!$AA$12:$AA$18,0))),"")</f>
        <v/>
      </c>
      <c r="K529" s="25" t="str">
        <f>IF('DATA ACCURATE'!V532&lt;&gt;"",'DATA ACCURATE'!V532,"")</f>
        <v/>
      </c>
      <c r="L529" s="80" t="str">
        <f>IF($H529="","",IF(OR($J529="LIBUR",AND($L528="LIBUR",$O528=$O529)),"LIBUR",IF(AND(OR($L528="LUAR JAM KERJA 1",$L528="LUAR JAM KERJA 2"),OR(OR(AND($H528=$H529,AND(OR($I529&gt;DATABASE!$J$3,$I529&lt;DATABASE!$J$6),((DATEVALUE($H529)+$I529)-(DATEVALUE($H528)+$I528))&lt;DATABASE!$J$6)),AND($H528=$H529,$O528=$O529,OR($I529&gt;DATABASE!$J$6,$I529&lt;DATABASE!$J$3))),AND(($H529-$H528)=1,OR($I529&lt;DATABASE!$I$6,((DATEVALUE($H529)+$I529)-(DATEVALUE($H528)+$I528))&lt;DATABASE!$J$6))),$A529=$A528),"LUAR JAM KERJA 2",IF(AND(OR(WEEKDAY($H529,2)=1,WEEKDAY($H529,2)=2,WEEKDAY($H529,2)=3,WEEKDAY($H529,2)=4,WEEKDAY($H529,2)=5),$I529&lt;=DATABASE!$J$3,$I529&gt;=DATABASE!$I$3),"JAM KERJA",IF(AND(WEEKDAY($H529,2)=6,$I529&lt;=DATABASE!$J$4,$I529&gt;=DATABASE!$I$4),"JAM KERJA","LUAR JAM KERJA 1")))))</f>
        <v/>
      </c>
      <c r="M529" s="33" t="str">
        <f>IF('DATA ACCURATE'!T532&lt;&gt;"",IF('DATA ACCURATE'!T532&gt;100,'DATA ACCURATE'!T532/10,'DATA ACCURATE'!T532),"")</f>
        <v/>
      </c>
      <c r="N529" t="str">
        <f>IF(M529="","",IF(M529&lt;=DATABASE!$I$9,"LOKAL",IF(M529&lt;DATABASE!$J$9,"LUAR KOTA 1",IF($M529&gt;=DATABASE!$J$9,"LUAR KOTA 2",""))))</f>
        <v/>
      </c>
      <c r="O529" s="38" t="str">
        <f>IF('DATA ACCURATE'!L532&lt;&gt;"",'DATA ACCURATE'!L532,"")</f>
        <v/>
      </c>
      <c r="Q529" s="38">
        <f t="shared" si="56"/>
        <v>0</v>
      </c>
      <c r="R529" s="38">
        <f t="shared" si="56"/>
        <v>0</v>
      </c>
      <c r="S529" s="38">
        <f t="shared" si="56"/>
        <v>0</v>
      </c>
      <c r="T529" s="38">
        <f t="shared" si="56"/>
        <v>0</v>
      </c>
      <c r="U529" s="38">
        <f t="shared" si="57"/>
        <v>0</v>
      </c>
      <c r="V529" s="38">
        <f t="shared" si="57"/>
        <v>0</v>
      </c>
      <c r="W529" s="38">
        <f t="shared" si="57"/>
        <v>0</v>
      </c>
      <c r="X529" s="38">
        <f t="shared" si="58"/>
        <v>0</v>
      </c>
      <c r="Y529" s="38">
        <f t="shared" si="58"/>
        <v>0</v>
      </c>
      <c r="Z529" s="38">
        <f t="shared" si="58"/>
        <v>0</v>
      </c>
      <c r="AA529" s="38">
        <f t="shared" si="58"/>
        <v>0</v>
      </c>
      <c r="AB529" s="38">
        <f t="shared" si="59"/>
        <v>0</v>
      </c>
      <c r="AC529" s="38">
        <f t="shared" si="60"/>
        <v>0</v>
      </c>
      <c r="AD529" s="38" t="str">
        <f t="shared" si="61"/>
        <v>000000000000</v>
      </c>
    </row>
    <row r="530" spans="1:30">
      <c r="A530" s="9" t="str">
        <f>IF('DATA ACCURATE'!A533&lt;&gt;"",'DATA ACCURATE'!A533,"")</f>
        <v/>
      </c>
      <c r="B530" s="9" t="str">
        <f>IF('DATA ACCURATE'!D533&lt;&gt;"",'DATA ACCURATE'!D533,"")</f>
        <v/>
      </c>
      <c r="C530" s="38" t="str">
        <f>IF($AD530="000000000000","",INDEX(DATABASE!$W$12:$W$71,MATCH($AD530,DATABASE!$V$12:$V$71,0)))</f>
        <v/>
      </c>
      <c r="D530" s="34" t="str">
        <f>IF(C530="","",IF(E530="",INDEX(DATABASE!$AF$13:$AF$62,MATCH($C530,DATABASE!$AC$13:$AC$62,0)),IF(E530="2x D11",INDEX(DATABASE!$AF$13:$AF$62,MATCH($C530,DATABASE!$AC$13:$AC$62,0))+2*DATABASE!$AF$62,IF(E530="3x D11",INDEX(DATABASE!$AF$13:$AF$62,MATCH($C530,DATABASE!$AC$13:$AC$62,0))+3*DATABASE!$AF$62,""))))</f>
        <v/>
      </c>
      <c r="E530" s="38" t="str">
        <f>IF(AND($K530="Y",$G530&lt;&gt;"UNYIL",$F530&lt;DATABASE!$O$8),"2x D11",IF(AND($K530="Y",$G530&lt;&gt;"UNYIL",$F530&gt;=DATABASE!$O$8),"3x D11",""))</f>
        <v/>
      </c>
      <c r="F530" s="9" t="str">
        <f>IF('DATA ACCURATE'!N533&lt;&gt;"",'DATA ACCURATE'!N533,"")</f>
        <v/>
      </c>
      <c r="G530" t="str">
        <f>IF(F530="","",IF(F530&lt;=DATABASE!$I$8,"UNYIL",IF(F530&lt;=DATABASE!$J$8,"KECIL",IF(F530&lt;DATABASE!$K$8,"TANGGUNG",IF(F530&gt;=DATABASE!$K$8,"BESAR","")))))</f>
        <v/>
      </c>
      <c r="H530" s="16" t="str">
        <f>IF('DATA ACCURATE'!J533&lt;&gt;"",'DATA ACCURATE'!J533,"")</f>
        <v/>
      </c>
      <c r="I530" s="35" t="str">
        <f>IF(B530&lt;&gt;"",IFERROR(VLOOKUP(B530,'DATA TIMBANGAN'!G:M,7,FALSE),VLOOKUP(B530,'DATA TIMBANGAN'!G:M,7)),"")</f>
        <v/>
      </c>
      <c r="J530" s="25" t="str">
        <f>IF(H530&lt;&gt;"",IFERROR(INDEX(DATABASE!$Z$19:$Z$38,MATCH(DATEVALUE(H530),DATABASE!$AA$19:$AA$38,0)),INDEX(DATABASE!$Z$12:$Z$18,MATCH(WEEKDAY(H530,2),DATABASE!$AA$12:$AA$18,0))),"")</f>
        <v/>
      </c>
      <c r="K530" s="25" t="str">
        <f>IF('DATA ACCURATE'!V533&lt;&gt;"",'DATA ACCURATE'!V533,"")</f>
        <v/>
      </c>
      <c r="L530" s="80" t="str">
        <f>IF($H530="","",IF(OR($J530="LIBUR",AND($L529="LIBUR",$O529=$O530)),"LIBUR",IF(AND(OR($L529="LUAR JAM KERJA 1",$L529="LUAR JAM KERJA 2"),OR(OR(AND($H529=$H530,AND(OR($I530&gt;DATABASE!$J$3,$I530&lt;DATABASE!$J$6),((DATEVALUE($H530)+$I530)-(DATEVALUE($H529)+$I529))&lt;DATABASE!$J$6)),AND($H529=$H530,$O529=$O530,OR($I530&gt;DATABASE!$J$6,$I530&lt;DATABASE!$J$3))),AND(($H530-$H529)=1,OR($I530&lt;DATABASE!$I$6,((DATEVALUE($H530)+$I530)-(DATEVALUE($H529)+$I529))&lt;DATABASE!$J$6))),$A530=$A529),"LUAR JAM KERJA 2",IF(AND(OR(WEEKDAY($H530,2)=1,WEEKDAY($H530,2)=2,WEEKDAY($H530,2)=3,WEEKDAY($H530,2)=4,WEEKDAY($H530,2)=5),$I530&lt;=DATABASE!$J$3,$I530&gt;=DATABASE!$I$3),"JAM KERJA",IF(AND(WEEKDAY($H530,2)=6,$I530&lt;=DATABASE!$J$4,$I530&gt;=DATABASE!$I$4),"JAM KERJA","LUAR JAM KERJA 1")))))</f>
        <v/>
      </c>
      <c r="M530" s="33" t="str">
        <f>IF('DATA ACCURATE'!T533&lt;&gt;"",IF('DATA ACCURATE'!T533&gt;100,'DATA ACCURATE'!T533/10,'DATA ACCURATE'!T533),"")</f>
        <v/>
      </c>
      <c r="N530" t="str">
        <f>IF(M530="","",IF(M530&lt;=DATABASE!$I$9,"LOKAL",IF(M530&lt;DATABASE!$J$9,"LUAR KOTA 1",IF($M530&gt;=DATABASE!$J$9,"LUAR KOTA 2",""))))</f>
        <v/>
      </c>
      <c r="O530" s="38" t="str">
        <f>IF('DATA ACCURATE'!L533&lt;&gt;"",'DATA ACCURATE'!L533,"")</f>
        <v/>
      </c>
      <c r="Q530" s="38">
        <f t="shared" si="56"/>
        <v>0</v>
      </c>
      <c r="R530" s="38">
        <f t="shared" si="56"/>
        <v>0</v>
      </c>
      <c r="S530" s="38">
        <f t="shared" si="56"/>
        <v>0</v>
      </c>
      <c r="T530" s="38">
        <f t="shared" si="56"/>
        <v>0</v>
      </c>
      <c r="U530" s="38">
        <f t="shared" si="57"/>
        <v>0</v>
      </c>
      <c r="V530" s="38">
        <f t="shared" si="57"/>
        <v>0</v>
      </c>
      <c r="W530" s="38">
        <f t="shared" si="57"/>
        <v>0</v>
      </c>
      <c r="X530" s="38">
        <f t="shared" si="58"/>
        <v>0</v>
      </c>
      <c r="Y530" s="38">
        <f t="shared" si="58"/>
        <v>0</v>
      </c>
      <c r="Z530" s="38">
        <f t="shared" si="58"/>
        <v>0</v>
      </c>
      <c r="AA530" s="38">
        <f t="shared" si="58"/>
        <v>0</v>
      </c>
      <c r="AB530" s="38">
        <f t="shared" si="59"/>
        <v>0</v>
      </c>
      <c r="AC530" s="38">
        <f t="shared" si="60"/>
        <v>0</v>
      </c>
      <c r="AD530" s="38" t="str">
        <f t="shared" si="61"/>
        <v>000000000000</v>
      </c>
    </row>
    <row r="531" spans="1:30">
      <c r="A531" s="9" t="str">
        <f>IF('DATA ACCURATE'!A534&lt;&gt;"",'DATA ACCURATE'!A534,"")</f>
        <v/>
      </c>
      <c r="B531" s="9" t="str">
        <f>IF('DATA ACCURATE'!D534&lt;&gt;"",'DATA ACCURATE'!D534,"")</f>
        <v/>
      </c>
      <c r="C531" s="38" t="str">
        <f>IF($AD531="000000000000","",INDEX(DATABASE!$W$12:$W$71,MATCH($AD531,DATABASE!$V$12:$V$71,0)))</f>
        <v/>
      </c>
      <c r="D531" s="34" t="str">
        <f>IF(C531="","",IF(E531="",INDEX(DATABASE!$AF$13:$AF$62,MATCH($C531,DATABASE!$AC$13:$AC$62,0)),IF(E531="2x D11",INDEX(DATABASE!$AF$13:$AF$62,MATCH($C531,DATABASE!$AC$13:$AC$62,0))+2*DATABASE!$AF$62,IF(E531="3x D11",INDEX(DATABASE!$AF$13:$AF$62,MATCH($C531,DATABASE!$AC$13:$AC$62,0))+3*DATABASE!$AF$62,""))))</f>
        <v/>
      </c>
      <c r="E531" s="38" t="str">
        <f>IF(AND($K531="Y",$G531&lt;&gt;"UNYIL",$F531&lt;DATABASE!$O$8),"2x D11",IF(AND($K531="Y",$G531&lt;&gt;"UNYIL",$F531&gt;=DATABASE!$O$8),"3x D11",""))</f>
        <v/>
      </c>
      <c r="F531" s="9" t="str">
        <f>IF('DATA ACCURATE'!N534&lt;&gt;"",'DATA ACCURATE'!N534,"")</f>
        <v/>
      </c>
      <c r="G531" t="str">
        <f>IF(F531="","",IF(F531&lt;=DATABASE!$I$8,"UNYIL",IF(F531&lt;=DATABASE!$J$8,"KECIL",IF(F531&lt;DATABASE!$K$8,"TANGGUNG",IF(F531&gt;=DATABASE!$K$8,"BESAR","")))))</f>
        <v/>
      </c>
      <c r="H531" s="16" t="str">
        <f>IF('DATA ACCURATE'!J534&lt;&gt;"",'DATA ACCURATE'!J534,"")</f>
        <v/>
      </c>
      <c r="I531" s="35" t="str">
        <f>IF(B531&lt;&gt;"",IFERROR(VLOOKUP(B531,'DATA TIMBANGAN'!G:M,7,FALSE),VLOOKUP(B531,'DATA TIMBANGAN'!G:M,7)),"")</f>
        <v/>
      </c>
      <c r="J531" s="25" t="str">
        <f>IF(H531&lt;&gt;"",IFERROR(INDEX(DATABASE!$Z$19:$Z$38,MATCH(DATEVALUE(H531),DATABASE!$AA$19:$AA$38,0)),INDEX(DATABASE!$Z$12:$Z$18,MATCH(WEEKDAY(H531,2),DATABASE!$AA$12:$AA$18,0))),"")</f>
        <v/>
      </c>
      <c r="K531" s="25" t="str">
        <f>IF('DATA ACCURATE'!V534&lt;&gt;"",'DATA ACCURATE'!V534,"")</f>
        <v/>
      </c>
      <c r="L531" s="80" t="str">
        <f>IF($H531="","",IF(OR($J531="LIBUR",AND($L530="LIBUR",$O530=$O531)),"LIBUR",IF(AND(OR($L530="LUAR JAM KERJA 1",$L530="LUAR JAM KERJA 2"),OR(OR(AND($H530=$H531,AND(OR($I531&gt;DATABASE!$J$3,$I531&lt;DATABASE!$J$6),((DATEVALUE($H531)+$I531)-(DATEVALUE($H530)+$I530))&lt;DATABASE!$J$6)),AND($H530=$H531,$O530=$O531,OR($I531&gt;DATABASE!$J$6,$I531&lt;DATABASE!$J$3))),AND(($H531-$H530)=1,OR($I531&lt;DATABASE!$I$6,((DATEVALUE($H531)+$I531)-(DATEVALUE($H530)+$I530))&lt;DATABASE!$J$6))),$A531=$A530),"LUAR JAM KERJA 2",IF(AND(OR(WEEKDAY($H531,2)=1,WEEKDAY($H531,2)=2,WEEKDAY($H531,2)=3,WEEKDAY($H531,2)=4,WEEKDAY($H531,2)=5),$I531&lt;=DATABASE!$J$3,$I531&gt;=DATABASE!$I$3),"JAM KERJA",IF(AND(WEEKDAY($H531,2)=6,$I531&lt;=DATABASE!$J$4,$I531&gt;=DATABASE!$I$4),"JAM KERJA","LUAR JAM KERJA 1")))))</f>
        <v/>
      </c>
      <c r="M531" s="33" t="str">
        <f>IF('DATA ACCURATE'!T534&lt;&gt;"",IF('DATA ACCURATE'!T534&gt;100,'DATA ACCURATE'!T534/10,'DATA ACCURATE'!T534),"")</f>
        <v/>
      </c>
      <c r="N531" t="str">
        <f>IF(M531="","",IF(M531&lt;=DATABASE!$I$9,"LOKAL",IF(M531&lt;DATABASE!$J$9,"LUAR KOTA 1",IF($M531&gt;=DATABASE!$J$9,"LUAR KOTA 2",""))))</f>
        <v/>
      </c>
      <c r="O531" s="38" t="str">
        <f>IF('DATA ACCURATE'!L534&lt;&gt;"",'DATA ACCURATE'!L534,"")</f>
        <v/>
      </c>
      <c r="Q531" s="38">
        <f t="shared" si="56"/>
        <v>0</v>
      </c>
      <c r="R531" s="38">
        <f t="shared" si="56"/>
        <v>0</v>
      </c>
      <c r="S531" s="38">
        <f t="shared" si="56"/>
        <v>0</v>
      </c>
      <c r="T531" s="38">
        <f t="shared" si="56"/>
        <v>0</v>
      </c>
      <c r="U531" s="38">
        <f t="shared" si="57"/>
        <v>0</v>
      </c>
      <c r="V531" s="38">
        <f t="shared" si="57"/>
        <v>0</v>
      </c>
      <c r="W531" s="38">
        <f t="shared" si="57"/>
        <v>0</v>
      </c>
      <c r="X531" s="38">
        <f t="shared" si="58"/>
        <v>0</v>
      </c>
      <c r="Y531" s="38">
        <f t="shared" si="58"/>
        <v>0</v>
      </c>
      <c r="Z531" s="38">
        <f t="shared" si="58"/>
        <v>0</v>
      </c>
      <c r="AA531" s="38">
        <f t="shared" si="58"/>
        <v>0</v>
      </c>
      <c r="AB531" s="38">
        <f t="shared" si="59"/>
        <v>0</v>
      </c>
      <c r="AC531" s="38">
        <f t="shared" si="60"/>
        <v>0</v>
      </c>
      <c r="AD531" s="38" t="str">
        <f t="shared" si="61"/>
        <v>000000000000</v>
      </c>
    </row>
    <row r="532" spans="1:30">
      <c r="A532" s="9" t="str">
        <f>IF('DATA ACCURATE'!A535&lt;&gt;"",'DATA ACCURATE'!A535,"")</f>
        <v/>
      </c>
      <c r="B532" s="9" t="str">
        <f>IF('DATA ACCURATE'!D535&lt;&gt;"",'DATA ACCURATE'!D535,"")</f>
        <v/>
      </c>
      <c r="C532" s="38" t="str">
        <f>IF($AD532="000000000000","",INDEX(DATABASE!$W$12:$W$71,MATCH($AD532,DATABASE!$V$12:$V$71,0)))</f>
        <v/>
      </c>
      <c r="D532" s="34" t="str">
        <f>IF(C532="","",IF(E532="",INDEX(DATABASE!$AF$13:$AF$62,MATCH($C532,DATABASE!$AC$13:$AC$62,0)),IF(E532="2x D11",INDEX(DATABASE!$AF$13:$AF$62,MATCH($C532,DATABASE!$AC$13:$AC$62,0))+2*DATABASE!$AF$62,IF(E532="3x D11",INDEX(DATABASE!$AF$13:$AF$62,MATCH($C532,DATABASE!$AC$13:$AC$62,0))+3*DATABASE!$AF$62,""))))</f>
        <v/>
      </c>
      <c r="E532" s="38" t="str">
        <f>IF(AND($K532="Y",$G532&lt;&gt;"UNYIL",$F532&lt;DATABASE!$O$8),"2x D11",IF(AND($K532="Y",$G532&lt;&gt;"UNYIL",$F532&gt;=DATABASE!$O$8),"3x D11",""))</f>
        <v/>
      </c>
      <c r="F532" s="9" t="str">
        <f>IF('DATA ACCURATE'!N535&lt;&gt;"",'DATA ACCURATE'!N535,"")</f>
        <v/>
      </c>
      <c r="G532" t="str">
        <f>IF(F532="","",IF(F532&lt;=DATABASE!$I$8,"UNYIL",IF(F532&lt;=DATABASE!$J$8,"KECIL",IF(F532&lt;DATABASE!$K$8,"TANGGUNG",IF(F532&gt;=DATABASE!$K$8,"BESAR","")))))</f>
        <v/>
      </c>
      <c r="H532" s="16" t="str">
        <f>IF('DATA ACCURATE'!J535&lt;&gt;"",'DATA ACCURATE'!J535,"")</f>
        <v/>
      </c>
      <c r="I532" s="35" t="str">
        <f>IF(B532&lt;&gt;"",IFERROR(VLOOKUP(B532,'DATA TIMBANGAN'!G:M,7,FALSE),VLOOKUP(B532,'DATA TIMBANGAN'!G:M,7)),"")</f>
        <v/>
      </c>
      <c r="J532" s="25" t="str">
        <f>IF(H532&lt;&gt;"",IFERROR(INDEX(DATABASE!$Z$19:$Z$38,MATCH(DATEVALUE(H532),DATABASE!$AA$19:$AA$38,0)),INDEX(DATABASE!$Z$12:$Z$18,MATCH(WEEKDAY(H532,2),DATABASE!$AA$12:$AA$18,0))),"")</f>
        <v/>
      </c>
      <c r="K532" s="25" t="str">
        <f>IF('DATA ACCURATE'!V535&lt;&gt;"",'DATA ACCURATE'!V535,"")</f>
        <v/>
      </c>
      <c r="L532" s="80" t="str">
        <f>IF($H532="","",IF(OR($J532="LIBUR",AND($L531="LIBUR",$O531=$O532)),"LIBUR",IF(AND(OR($L531="LUAR JAM KERJA 1",$L531="LUAR JAM KERJA 2"),OR(OR(AND($H531=$H532,AND(OR($I532&gt;DATABASE!$J$3,$I532&lt;DATABASE!$J$6),((DATEVALUE($H532)+$I532)-(DATEVALUE($H531)+$I531))&lt;DATABASE!$J$6)),AND($H531=$H532,$O531=$O532,OR($I532&gt;DATABASE!$J$6,$I532&lt;DATABASE!$J$3))),AND(($H532-$H531)=1,OR($I532&lt;DATABASE!$I$6,((DATEVALUE($H532)+$I532)-(DATEVALUE($H531)+$I531))&lt;DATABASE!$J$6))),$A532=$A531),"LUAR JAM KERJA 2",IF(AND(OR(WEEKDAY($H532,2)=1,WEEKDAY($H532,2)=2,WEEKDAY($H532,2)=3,WEEKDAY($H532,2)=4,WEEKDAY($H532,2)=5),$I532&lt;=DATABASE!$J$3,$I532&gt;=DATABASE!$I$3),"JAM KERJA",IF(AND(WEEKDAY($H532,2)=6,$I532&lt;=DATABASE!$J$4,$I532&gt;=DATABASE!$I$4),"JAM KERJA","LUAR JAM KERJA 1")))))</f>
        <v/>
      </c>
      <c r="M532" s="33" t="str">
        <f>IF('DATA ACCURATE'!T535&lt;&gt;"",IF('DATA ACCURATE'!T535&gt;100,'DATA ACCURATE'!T535/10,'DATA ACCURATE'!T535),"")</f>
        <v/>
      </c>
      <c r="N532" t="str">
        <f>IF(M532="","",IF(M532&lt;=DATABASE!$I$9,"LOKAL",IF(M532&lt;DATABASE!$J$9,"LUAR KOTA 1",IF($M532&gt;=DATABASE!$J$9,"LUAR KOTA 2",""))))</f>
        <v/>
      </c>
      <c r="O532" s="38" t="str">
        <f>IF('DATA ACCURATE'!L535&lt;&gt;"",'DATA ACCURATE'!L535,"")</f>
        <v/>
      </c>
      <c r="Q532" s="38">
        <f t="shared" si="56"/>
        <v>0</v>
      </c>
      <c r="R532" s="38">
        <f t="shared" si="56"/>
        <v>0</v>
      </c>
      <c r="S532" s="38">
        <f t="shared" si="56"/>
        <v>0</v>
      </c>
      <c r="T532" s="38">
        <f t="shared" si="56"/>
        <v>0</v>
      </c>
      <c r="U532" s="38">
        <f t="shared" si="57"/>
        <v>0</v>
      </c>
      <c r="V532" s="38">
        <f t="shared" si="57"/>
        <v>0</v>
      </c>
      <c r="W532" s="38">
        <f t="shared" si="57"/>
        <v>0</v>
      </c>
      <c r="X532" s="38">
        <f t="shared" si="58"/>
        <v>0</v>
      </c>
      <c r="Y532" s="38">
        <f t="shared" si="58"/>
        <v>0</v>
      </c>
      <c r="Z532" s="38">
        <f t="shared" si="58"/>
        <v>0</v>
      </c>
      <c r="AA532" s="38">
        <f t="shared" si="58"/>
        <v>0</v>
      </c>
      <c r="AB532" s="38">
        <f t="shared" si="59"/>
        <v>0</v>
      </c>
      <c r="AC532" s="38">
        <f t="shared" si="60"/>
        <v>0</v>
      </c>
      <c r="AD532" s="38" t="str">
        <f t="shared" si="61"/>
        <v>000000000000</v>
      </c>
    </row>
    <row r="533" spans="1:30">
      <c r="A533" s="9" t="str">
        <f>IF('DATA ACCURATE'!A536&lt;&gt;"",'DATA ACCURATE'!A536,"")</f>
        <v/>
      </c>
      <c r="B533" s="9" t="str">
        <f>IF('DATA ACCURATE'!D536&lt;&gt;"",'DATA ACCURATE'!D536,"")</f>
        <v/>
      </c>
      <c r="C533" s="38" t="str">
        <f>IF($AD533="000000000000","",INDEX(DATABASE!$W$12:$W$71,MATCH($AD533,DATABASE!$V$12:$V$71,0)))</f>
        <v/>
      </c>
      <c r="D533" s="34" t="str">
        <f>IF(C533="","",IF(E533="",INDEX(DATABASE!$AF$13:$AF$62,MATCH($C533,DATABASE!$AC$13:$AC$62,0)),IF(E533="2x D11",INDEX(DATABASE!$AF$13:$AF$62,MATCH($C533,DATABASE!$AC$13:$AC$62,0))+2*DATABASE!$AF$62,IF(E533="3x D11",INDEX(DATABASE!$AF$13:$AF$62,MATCH($C533,DATABASE!$AC$13:$AC$62,0))+3*DATABASE!$AF$62,""))))</f>
        <v/>
      </c>
      <c r="E533" s="38" t="str">
        <f>IF(AND($K533="Y",$G533&lt;&gt;"UNYIL",$F533&lt;DATABASE!$O$8),"2x D11",IF(AND($K533="Y",$G533&lt;&gt;"UNYIL",$F533&gt;=DATABASE!$O$8),"3x D11",""))</f>
        <v/>
      </c>
      <c r="F533" s="9" t="str">
        <f>IF('DATA ACCURATE'!N536&lt;&gt;"",'DATA ACCURATE'!N536,"")</f>
        <v/>
      </c>
      <c r="G533" t="str">
        <f>IF(F533="","",IF(F533&lt;=DATABASE!$I$8,"UNYIL",IF(F533&lt;=DATABASE!$J$8,"KECIL",IF(F533&lt;DATABASE!$K$8,"TANGGUNG",IF(F533&gt;=DATABASE!$K$8,"BESAR","")))))</f>
        <v/>
      </c>
      <c r="H533" s="16" t="str">
        <f>IF('DATA ACCURATE'!J536&lt;&gt;"",'DATA ACCURATE'!J536,"")</f>
        <v/>
      </c>
      <c r="I533" s="35" t="str">
        <f>IF(B533&lt;&gt;"",IFERROR(VLOOKUP(B533,'DATA TIMBANGAN'!G:M,7,FALSE),VLOOKUP(B533,'DATA TIMBANGAN'!G:M,7)),"")</f>
        <v/>
      </c>
      <c r="J533" s="25" t="str">
        <f>IF(H533&lt;&gt;"",IFERROR(INDEX(DATABASE!$Z$19:$Z$38,MATCH(DATEVALUE(H533),DATABASE!$AA$19:$AA$38,0)),INDEX(DATABASE!$Z$12:$Z$18,MATCH(WEEKDAY(H533,2),DATABASE!$AA$12:$AA$18,0))),"")</f>
        <v/>
      </c>
      <c r="K533" s="25" t="str">
        <f>IF('DATA ACCURATE'!V536&lt;&gt;"",'DATA ACCURATE'!V536,"")</f>
        <v/>
      </c>
      <c r="L533" s="80" t="str">
        <f>IF($H533="","",IF(OR($J533="LIBUR",AND($L532="LIBUR",$O532=$O533)),"LIBUR",IF(AND(OR($L532="LUAR JAM KERJA 1",$L532="LUAR JAM KERJA 2"),OR(OR(AND($H532=$H533,AND(OR($I533&gt;DATABASE!$J$3,$I533&lt;DATABASE!$J$6),((DATEVALUE($H533)+$I533)-(DATEVALUE($H532)+$I532))&lt;DATABASE!$J$6)),AND($H532=$H533,$O532=$O533,OR($I533&gt;DATABASE!$J$6,$I533&lt;DATABASE!$J$3))),AND(($H533-$H532)=1,OR($I533&lt;DATABASE!$I$6,((DATEVALUE($H533)+$I533)-(DATEVALUE($H532)+$I532))&lt;DATABASE!$J$6))),$A533=$A532),"LUAR JAM KERJA 2",IF(AND(OR(WEEKDAY($H533,2)=1,WEEKDAY($H533,2)=2,WEEKDAY($H533,2)=3,WEEKDAY($H533,2)=4,WEEKDAY($H533,2)=5),$I533&lt;=DATABASE!$J$3,$I533&gt;=DATABASE!$I$3),"JAM KERJA",IF(AND(WEEKDAY($H533,2)=6,$I533&lt;=DATABASE!$J$4,$I533&gt;=DATABASE!$I$4),"JAM KERJA","LUAR JAM KERJA 1")))))</f>
        <v/>
      </c>
      <c r="M533" s="33" t="str">
        <f>IF('DATA ACCURATE'!T536&lt;&gt;"",IF('DATA ACCURATE'!T536&gt;100,'DATA ACCURATE'!T536/10,'DATA ACCURATE'!T536),"")</f>
        <v/>
      </c>
      <c r="N533" t="str">
        <f>IF(M533="","",IF(M533&lt;=DATABASE!$I$9,"LOKAL",IF(M533&lt;DATABASE!$J$9,"LUAR KOTA 1",IF($M533&gt;=DATABASE!$J$9,"LUAR KOTA 2",""))))</f>
        <v/>
      </c>
      <c r="O533" s="38" t="str">
        <f>IF('DATA ACCURATE'!L536&lt;&gt;"",'DATA ACCURATE'!L536,"")</f>
        <v/>
      </c>
      <c r="Q533" s="38">
        <f t="shared" si="56"/>
        <v>0</v>
      </c>
      <c r="R533" s="38">
        <f t="shared" si="56"/>
        <v>0</v>
      </c>
      <c r="S533" s="38">
        <f t="shared" si="56"/>
        <v>0</v>
      </c>
      <c r="T533" s="38">
        <f t="shared" si="56"/>
        <v>0</v>
      </c>
      <c r="U533" s="38">
        <f t="shared" si="57"/>
        <v>0</v>
      </c>
      <c r="V533" s="38">
        <f t="shared" si="57"/>
        <v>0</v>
      </c>
      <c r="W533" s="38">
        <f t="shared" si="57"/>
        <v>0</v>
      </c>
      <c r="X533" s="38">
        <f t="shared" si="58"/>
        <v>0</v>
      </c>
      <c r="Y533" s="38">
        <f t="shared" si="58"/>
        <v>0</v>
      </c>
      <c r="Z533" s="38">
        <f t="shared" si="58"/>
        <v>0</v>
      </c>
      <c r="AA533" s="38">
        <f t="shared" si="58"/>
        <v>0</v>
      </c>
      <c r="AB533" s="38">
        <f t="shared" si="59"/>
        <v>0</v>
      </c>
      <c r="AC533" s="38">
        <f t="shared" si="60"/>
        <v>0</v>
      </c>
      <c r="AD533" s="38" t="str">
        <f t="shared" si="61"/>
        <v>000000000000</v>
      </c>
    </row>
    <row r="534" spans="1:30">
      <c r="A534" s="9" t="str">
        <f>IF('DATA ACCURATE'!A537&lt;&gt;"",'DATA ACCURATE'!A537,"")</f>
        <v/>
      </c>
      <c r="B534" s="9" t="str">
        <f>IF('DATA ACCURATE'!D537&lt;&gt;"",'DATA ACCURATE'!D537,"")</f>
        <v/>
      </c>
      <c r="C534" s="38" t="str">
        <f>IF($AD534="000000000000","",INDEX(DATABASE!$W$12:$W$71,MATCH($AD534,DATABASE!$V$12:$V$71,0)))</f>
        <v/>
      </c>
      <c r="D534" s="34" t="str">
        <f>IF(C534="","",IF(E534="",INDEX(DATABASE!$AF$13:$AF$62,MATCH($C534,DATABASE!$AC$13:$AC$62,0)),IF(E534="2x D11",INDEX(DATABASE!$AF$13:$AF$62,MATCH($C534,DATABASE!$AC$13:$AC$62,0))+2*DATABASE!$AF$62,IF(E534="3x D11",INDEX(DATABASE!$AF$13:$AF$62,MATCH($C534,DATABASE!$AC$13:$AC$62,0))+3*DATABASE!$AF$62,""))))</f>
        <v/>
      </c>
      <c r="E534" s="38" t="str">
        <f>IF(AND($K534="Y",$G534&lt;&gt;"UNYIL",$F534&lt;DATABASE!$O$8),"2x D11",IF(AND($K534="Y",$G534&lt;&gt;"UNYIL",$F534&gt;=DATABASE!$O$8),"3x D11",""))</f>
        <v/>
      </c>
      <c r="F534" s="9" t="str">
        <f>IF('DATA ACCURATE'!N537&lt;&gt;"",'DATA ACCURATE'!N537,"")</f>
        <v/>
      </c>
      <c r="G534" t="str">
        <f>IF(F534="","",IF(F534&lt;=DATABASE!$I$8,"UNYIL",IF(F534&lt;=DATABASE!$J$8,"KECIL",IF(F534&lt;DATABASE!$K$8,"TANGGUNG",IF(F534&gt;=DATABASE!$K$8,"BESAR","")))))</f>
        <v/>
      </c>
      <c r="H534" s="16" t="str">
        <f>IF('DATA ACCURATE'!J537&lt;&gt;"",'DATA ACCURATE'!J537,"")</f>
        <v/>
      </c>
      <c r="I534" s="35" t="str">
        <f>IF(B534&lt;&gt;"",IFERROR(VLOOKUP(B534,'DATA TIMBANGAN'!G:M,7,FALSE),VLOOKUP(B534,'DATA TIMBANGAN'!G:M,7)),"")</f>
        <v/>
      </c>
      <c r="J534" s="25" t="str">
        <f>IF(H534&lt;&gt;"",IFERROR(INDEX(DATABASE!$Z$19:$Z$38,MATCH(DATEVALUE(H534),DATABASE!$AA$19:$AA$38,0)),INDEX(DATABASE!$Z$12:$Z$18,MATCH(WEEKDAY(H534,2),DATABASE!$AA$12:$AA$18,0))),"")</f>
        <v/>
      </c>
      <c r="K534" s="25" t="str">
        <f>IF('DATA ACCURATE'!V537&lt;&gt;"",'DATA ACCURATE'!V537,"")</f>
        <v/>
      </c>
      <c r="L534" s="80" t="str">
        <f>IF($H534="","",IF(OR($J534="LIBUR",AND($L533="LIBUR",$O533=$O534)),"LIBUR",IF(AND(OR($L533="LUAR JAM KERJA 1",$L533="LUAR JAM KERJA 2"),OR(OR(AND($H533=$H534,AND(OR($I534&gt;DATABASE!$J$3,$I534&lt;DATABASE!$J$6),((DATEVALUE($H534)+$I534)-(DATEVALUE($H533)+$I533))&lt;DATABASE!$J$6)),AND($H533=$H534,$O533=$O534,OR($I534&gt;DATABASE!$J$6,$I534&lt;DATABASE!$J$3))),AND(($H534-$H533)=1,OR($I534&lt;DATABASE!$I$6,((DATEVALUE($H534)+$I534)-(DATEVALUE($H533)+$I533))&lt;DATABASE!$J$6))),$A534=$A533),"LUAR JAM KERJA 2",IF(AND(OR(WEEKDAY($H534,2)=1,WEEKDAY($H534,2)=2,WEEKDAY($H534,2)=3,WEEKDAY($H534,2)=4,WEEKDAY($H534,2)=5),$I534&lt;=DATABASE!$J$3,$I534&gt;=DATABASE!$I$3),"JAM KERJA",IF(AND(WEEKDAY($H534,2)=6,$I534&lt;=DATABASE!$J$4,$I534&gt;=DATABASE!$I$4),"JAM KERJA","LUAR JAM KERJA 1")))))</f>
        <v/>
      </c>
      <c r="M534" s="33" t="str">
        <f>IF('DATA ACCURATE'!T537&lt;&gt;"",IF('DATA ACCURATE'!T537&gt;100,'DATA ACCURATE'!T537/10,'DATA ACCURATE'!T537),"")</f>
        <v/>
      </c>
      <c r="N534" t="str">
        <f>IF(M534="","",IF(M534&lt;=DATABASE!$I$9,"LOKAL",IF(M534&lt;DATABASE!$J$9,"LUAR KOTA 1",IF($M534&gt;=DATABASE!$J$9,"LUAR KOTA 2",""))))</f>
        <v/>
      </c>
      <c r="O534" s="38" t="str">
        <f>IF('DATA ACCURATE'!L537&lt;&gt;"",'DATA ACCURATE'!L537,"")</f>
        <v/>
      </c>
      <c r="Q534" s="38">
        <f t="shared" si="56"/>
        <v>0</v>
      </c>
      <c r="R534" s="38">
        <f t="shared" si="56"/>
        <v>0</v>
      </c>
      <c r="S534" s="38">
        <f t="shared" si="56"/>
        <v>0</v>
      </c>
      <c r="T534" s="38">
        <f t="shared" si="56"/>
        <v>0</v>
      </c>
      <c r="U534" s="38">
        <f t="shared" si="57"/>
        <v>0</v>
      </c>
      <c r="V534" s="38">
        <f t="shared" si="57"/>
        <v>0</v>
      </c>
      <c r="W534" s="38">
        <f t="shared" si="57"/>
        <v>0</v>
      </c>
      <c r="X534" s="38">
        <f t="shared" si="58"/>
        <v>0</v>
      </c>
      <c r="Y534" s="38">
        <f t="shared" si="58"/>
        <v>0</v>
      </c>
      <c r="Z534" s="38">
        <f t="shared" si="58"/>
        <v>0</v>
      </c>
      <c r="AA534" s="38">
        <f t="shared" si="58"/>
        <v>0</v>
      </c>
      <c r="AB534" s="38">
        <f t="shared" si="59"/>
        <v>0</v>
      </c>
      <c r="AC534" s="38">
        <f t="shared" si="60"/>
        <v>0</v>
      </c>
      <c r="AD534" s="38" t="str">
        <f t="shared" si="61"/>
        <v>000000000000</v>
      </c>
    </row>
    <row r="535" spans="1:30">
      <c r="A535" s="9" t="str">
        <f>IF('DATA ACCURATE'!A538&lt;&gt;"",'DATA ACCURATE'!A538,"")</f>
        <v/>
      </c>
      <c r="B535" s="9" t="str">
        <f>IF('DATA ACCURATE'!D538&lt;&gt;"",'DATA ACCURATE'!D538,"")</f>
        <v/>
      </c>
      <c r="C535" s="38" t="str">
        <f>IF($AD535="000000000000","",INDEX(DATABASE!$W$12:$W$71,MATCH($AD535,DATABASE!$V$12:$V$71,0)))</f>
        <v/>
      </c>
      <c r="D535" s="34" t="str">
        <f>IF(C535="","",IF(E535="",INDEX(DATABASE!$AF$13:$AF$62,MATCH($C535,DATABASE!$AC$13:$AC$62,0)),IF(E535="2x D11",INDEX(DATABASE!$AF$13:$AF$62,MATCH($C535,DATABASE!$AC$13:$AC$62,0))+2*DATABASE!$AF$62,IF(E535="3x D11",INDEX(DATABASE!$AF$13:$AF$62,MATCH($C535,DATABASE!$AC$13:$AC$62,0))+3*DATABASE!$AF$62,""))))</f>
        <v/>
      </c>
      <c r="E535" s="38" t="str">
        <f>IF(AND($K535="Y",$G535&lt;&gt;"UNYIL",$F535&lt;DATABASE!$O$8),"2x D11",IF(AND($K535="Y",$G535&lt;&gt;"UNYIL",$F535&gt;=DATABASE!$O$8),"3x D11",""))</f>
        <v/>
      </c>
      <c r="F535" s="9" t="str">
        <f>IF('DATA ACCURATE'!N538&lt;&gt;"",'DATA ACCURATE'!N538,"")</f>
        <v/>
      </c>
      <c r="G535" t="str">
        <f>IF(F535="","",IF(F535&lt;=DATABASE!$I$8,"UNYIL",IF(F535&lt;=DATABASE!$J$8,"KECIL",IF(F535&lt;DATABASE!$K$8,"TANGGUNG",IF(F535&gt;=DATABASE!$K$8,"BESAR","")))))</f>
        <v/>
      </c>
      <c r="H535" s="16" t="str">
        <f>IF('DATA ACCURATE'!J538&lt;&gt;"",'DATA ACCURATE'!J538,"")</f>
        <v/>
      </c>
      <c r="I535" s="35" t="str">
        <f>IF(B535&lt;&gt;"",IFERROR(VLOOKUP(B535,'DATA TIMBANGAN'!G:M,7,FALSE),VLOOKUP(B535,'DATA TIMBANGAN'!G:M,7)),"")</f>
        <v/>
      </c>
      <c r="J535" s="25" t="str">
        <f>IF(H535&lt;&gt;"",IFERROR(INDEX(DATABASE!$Z$19:$Z$38,MATCH(DATEVALUE(H535),DATABASE!$AA$19:$AA$38,0)),INDEX(DATABASE!$Z$12:$Z$18,MATCH(WEEKDAY(H535,2),DATABASE!$AA$12:$AA$18,0))),"")</f>
        <v/>
      </c>
      <c r="K535" s="25" t="str">
        <f>IF('DATA ACCURATE'!V538&lt;&gt;"",'DATA ACCURATE'!V538,"")</f>
        <v/>
      </c>
      <c r="L535" s="80" t="str">
        <f>IF($H535="","",IF(OR($J535="LIBUR",AND($L534="LIBUR",$O534=$O535)),"LIBUR",IF(AND(OR($L534="LUAR JAM KERJA 1",$L534="LUAR JAM KERJA 2"),OR(OR(AND($H534=$H535,AND(OR($I535&gt;DATABASE!$J$3,$I535&lt;DATABASE!$J$6),((DATEVALUE($H535)+$I535)-(DATEVALUE($H534)+$I534))&lt;DATABASE!$J$6)),AND($H534=$H535,$O534=$O535,OR($I535&gt;DATABASE!$J$6,$I535&lt;DATABASE!$J$3))),AND(($H535-$H534)=1,OR($I535&lt;DATABASE!$I$6,((DATEVALUE($H535)+$I535)-(DATEVALUE($H534)+$I534))&lt;DATABASE!$J$6))),$A535=$A534),"LUAR JAM KERJA 2",IF(AND(OR(WEEKDAY($H535,2)=1,WEEKDAY($H535,2)=2,WEEKDAY($H535,2)=3,WEEKDAY($H535,2)=4,WEEKDAY($H535,2)=5),$I535&lt;=DATABASE!$J$3,$I535&gt;=DATABASE!$I$3),"JAM KERJA",IF(AND(WEEKDAY($H535,2)=6,$I535&lt;=DATABASE!$J$4,$I535&gt;=DATABASE!$I$4),"JAM KERJA","LUAR JAM KERJA 1")))))</f>
        <v/>
      </c>
      <c r="M535" s="33" t="str">
        <f>IF('DATA ACCURATE'!T538&lt;&gt;"",IF('DATA ACCURATE'!T538&gt;100,'DATA ACCURATE'!T538/10,'DATA ACCURATE'!T538),"")</f>
        <v/>
      </c>
      <c r="N535" t="str">
        <f>IF(M535="","",IF(M535&lt;=DATABASE!$I$9,"LOKAL",IF(M535&lt;DATABASE!$J$9,"LUAR KOTA 1",IF($M535&gt;=DATABASE!$J$9,"LUAR KOTA 2",""))))</f>
        <v/>
      </c>
      <c r="O535" s="38" t="str">
        <f>IF('DATA ACCURATE'!L538&lt;&gt;"",'DATA ACCURATE'!L538,"")</f>
        <v/>
      </c>
      <c r="Q535" s="38">
        <f t="shared" si="56"/>
        <v>0</v>
      </c>
      <c r="R535" s="38">
        <f t="shared" si="56"/>
        <v>0</v>
      </c>
      <c r="S535" s="38">
        <f t="shared" si="56"/>
        <v>0</v>
      </c>
      <c r="T535" s="38">
        <f t="shared" si="56"/>
        <v>0</v>
      </c>
      <c r="U535" s="38">
        <f t="shared" si="57"/>
        <v>0</v>
      </c>
      <c r="V535" s="38">
        <f t="shared" si="57"/>
        <v>0</v>
      </c>
      <c r="W535" s="38">
        <f t="shared" si="57"/>
        <v>0</v>
      </c>
      <c r="X535" s="38">
        <f t="shared" si="58"/>
        <v>0</v>
      </c>
      <c r="Y535" s="38">
        <f t="shared" si="58"/>
        <v>0</v>
      </c>
      <c r="Z535" s="38">
        <f t="shared" si="58"/>
        <v>0</v>
      </c>
      <c r="AA535" s="38">
        <f t="shared" si="58"/>
        <v>0</v>
      </c>
      <c r="AB535" s="38">
        <f t="shared" si="59"/>
        <v>0</v>
      </c>
      <c r="AC535" s="38">
        <f t="shared" si="60"/>
        <v>0</v>
      </c>
      <c r="AD535" s="38" t="str">
        <f t="shared" si="61"/>
        <v>000000000000</v>
      </c>
    </row>
    <row r="536" spans="1:30">
      <c r="A536" s="9" t="str">
        <f>IF('DATA ACCURATE'!A539&lt;&gt;"",'DATA ACCURATE'!A539,"")</f>
        <v/>
      </c>
      <c r="B536" s="9" t="str">
        <f>IF('DATA ACCURATE'!D539&lt;&gt;"",'DATA ACCURATE'!D539,"")</f>
        <v/>
      </c>
      <c r="C536" s="38" t="str">
        <f>IF($AD536="000000000000","",INDEX(DATABASE!$W$12:$W$71,MATCH($AD536,DATABASE!$V$12:$V$71,0)))</f>
        <v/>
      </c>
      <c r="D536" s="34" t="str">
        <f>IF(C536="","",IF(E536="",INDEX(DATABASE!$AF$13:$AF$62,MATCH($C536,DATABASE!$AC$13:$AC$62,0)),IF(E536="2x D11",INDEX(DATABASE!$AF$13:$AF$62,MATCH($C536,DATABASE!$AC$13:$AC$62,0))+2*DATABASE!$AF$62,IF(E536="3x D11",INDEX(DATABASE!$AF$13:$AF$62,MATCH($C536,DATABASE!$AC$13:$AC$62,0))+3*DATABASE!$AF$62,""))))</f>
        <v/>
      </c>
      <c r="E536" s="38" t="str">
        <f>IF(AND($K536="Y",$G536&lt;&gt;"UNYIL",$F536&lt;DATABASE!$O$8),"2x D11",IF(AND($K536="Y",$G536&lt;&gt;"UNYIL",$F536&gt;=DATABASE!$O$8),"3x D11",""))</f>
        <v/>
      </c>
      <c r="F536" s="9" t="str">
        <f>IF('DATA ACCURATE'!N539&lt;&gt;"",'DATA ACCURATE'!N539,"")</f>
        <v/>
      </c>
      <c r="G536" t="str">
        <f>IF(F536="","",IF(F536&lt;=DATABASE!$I$8,"UNYIL",IF(F536&lt;=DATABASE!$J$8,"KECIL",IF(F536&lt;DATABASE!$K$8,"TANGGUNG",IF(F536&gt;=DATABASE!$K$8,"BESAR","")))))</f>
        <v/>
      </c>
      <c r="H536" s="16" t="str">
        <f>IF('DATA ACCURATE'!J539&lt;&gt;"",'DATA ACCURATE'!J539,"")</f>
        <v/>
      </c>
      <c r="I536" s="35" t="str">
        <f>IF(B536&lt;&gt;"",IFERROR(VLOOKUP(B536,'DATA TIMBANGAN'!G:M,7,FALSE),VLOOKUP(B536,'DATA TIMBANGAN'!G:M,7)),"")</f>
        <v/>
      </c>
      <c r="J536" s="25" t="str">
        <f>IF(H536&lt;&gt;"",IFERROR(INDEX(DATABASE!$Z$19:$Z$38,MATCH(DATEVALUE(H536),DATABASE!$AA$19:$AA$38,0)),INDEX(DATABASE!$Z$12:$Z$18,MATCH(WEEKDAY(H536,2),DATABASE!$AA$12:$AA$18,0))),"")</f>
        <v/>
      </c>
      <c r="K536" s="25" t="str">
        <f>IF('DATA ACCURATE'!V539&lt;&gt;"",'DATA ACCURATE'!V539,"")</f>
        <v/>
      </c>
      <c r="L536" s="80" t="str">
        <f>IF($H536="","",IF(OR($J536="LIBUR",AND($L535="LIBUR",$O535=$O536)),"LIBUR",IF(AND(OR($L535="LUAR JAM KERJA 1",$L535="LUAR JAM KERJA 2"),OR(OR(AND($H535=$H536,AND(OR($I536&gt;DATABASE!$J$3,$I536&lt;DATABASE!$J$6),((DATEVALUE($H536)+$I536)-(DATEVALUE($H535)+$I535))&lt;DATABASE!$J$6)),AND($H535=$H536,$O535=$O536,OR($I536&gt;DATABASE!$J$6,$I536&lt;DATABASE!$J$3))),AND(($H536-$H535)=1,OR($I536&lt;DATABASE!$I$6,((DATEVALUE($H536)+$I536)-(DATEVALUE($H535)+$I535))&lt;DATABASE!$J$6))),$A536=$A535),"LUAR JAM KERJA 2",IF(AND(OR(WEEKDAY($H536,2)=1,WEEKDAY($H536,2)=2,WEEKDAY($H536,2)=3,WEEKDAY($H536,2)=4,WEEKDAY($H536,2)=5),$I536&lt;=DATABASE!$J$3,$I536&gt;=DATABASE!$I$3),"JAM KERJA",IF(AND(WEEKDAY($H536,2)=6,$I536&lt;=DATABASE!$J$4,$I536&gt;=DATABASE!$I$4),"JAM KERJA","LUAR JAM KERJA 1")))))</f>
        <v/>
      </c>
      <c r="M536" s="33" t="str">
        <f>IF('DATA ACCURATE'!T539&lt;&gt;"",IF('DATA ACCURATE'!T539&gt;100,'DATA ACCURATE'!T539/10,'DATA ACCURATE'!T539),"")</f>
        <v/>
      </c>
      <c r="N536" t="str">
        <f>IF(M536="","",IF(M536&lt;=DATABASE!$I$9,"LOKAL",IF(M536&lt;DATABASE!$J$9,"LUAR KOTA 1",IF($M536&gt;=DATABASE!$J$9,"LUAR KOTA 2",""))))</f>
        <v/>
      </c>
      <c r="O536" s="38" t="str">
        <f>IF('DATA ACCURATE'!L539&lt;&gt;"",'DATA ACCURATE'!L539,"")</f>
        <v/>
      </c>
      <c r="Q536" s="38">
        <f t="shared" si="56"/>
        <v>0</v>
      </c>
      <c r="R536" s="38">
        <f t="shared" si="56"/>
        <v>0</v>
      </c>
      <c r="S536" s="38">
        <f t="shared" si="56"/>
        <v>0</v>
      </c>
      <c r="T536" s="38">
        <f t="shared" si="56"/>
        <v>0</v>
      </c>
      <c r="U536" s="38">
        <f t="shared" si="57"/>
        <v>0</v>
      </c>
      <c r="V536" s="38">
        <f t="shared" si="57"/>
        <v>0</v>
      </c>
      <c r="W536" s="38">
        <f t="shared" si="57"/>
        <v>0</v>
      </c>
      <c r="X536" s="38">
        <f t="shared" si="58"/>
        <v>0</v>
      </c>
      <c r="Y536" s="38">
        <f t="shared" si="58"/>
        <v>0</v>
      </c>
      <c r="Z536" s="38">
        <f t="shared" si="58"/>
        <v>0</v>
      </c>
      <c r="AA536" s="38">
        <f t="shared" si="58"/>
        <v>0</v>
      </c>
      <c r="AB536" s="38">
        <f t="shared" si="59"/>
        <v>0</v>
      </c>
      <c r="AC536" s="38">
        <f t="shared" si="60"/>
        <v>0</v>
      </c>
      <c r="AD536" s="38" t="str">
        <f t="shared" si="61"/>
        <v>000000000000</v>
      </c>
    </row>
    <row r="537" spans="1:30">
      <c r="A537" s="9" t="str">
        <f>IF('DATA ACCURATE'!A540&lt;&gt;"",'DATA ACCURATE'!A540,"")</f>
        <v/>
      </c>
      <c r="B537" s="9" t="str">
        <f>IF('DATA ACCURATE'!D540&lt;&gt;"",'DATA ACCURATE'!D540,"")</f>
        <v/>
      </c>
      <c r="C537" s="38" t="str">
        <f>IF($AD537="000000000000","",INDEX(DATABASE!$W$12:$W$71,MATCH($AD537,DATABASE!$V$12:$V$71,0)))</f>
        <v/>
      </c>
      <c r="D537" s="34" t="str">
        <f>IF(C537="","",IF(E537="",INDEX(DATABASE!$AF$13:$AF$62,MATCH($C537,DATABASE!$AC$13:$AC$62,0)),IF(E537="2x D11",INDEX(DATABASE!$AF$13:$AF$62,MATCH($C537,DATABASE!$AC$13:$AC$62,0))+2*DATABASE!$AF$62,IF(E537="3x D11",INDEX(DATABASE!$AF$13:$AF$62,MATCH($C537,DATABASE!$AC$13:$AC$62,0))+3*DATABASE!$AF$62,""))))</f>
        <v/>
      </c>
      <c r="E537" s="38" t="str">
        <f>IF(AND($K537="Y",$G537&lt;&gt;"UNYIL",$F537&lt;DATABASE!$O$8),"2x D11",IF(AND($K537="Y",$G537&lt;&gt;"UNYIL",$F537&gt;=DATABASE!$O$8),"3x D11",""))</f>
        <v/>
      </c>
      <c r="F537" s="9" t="str">
        <f>IF('DATA ACCURATE'!N540&lt;&gt;"",'DATA ACCURATE'!N540,"")</f>
        <v/>
      </c>
      <c r="G537" t="str">
        <f>IF(F537="","",IF(F537&lt;=DATABASE!$I$8,"UNYIL",IF(F537&lt;=DATABASE!$J$8,"KECIL",IF(F537&lt;DATABASE!$K$8,"TANGGUNG",IF(F537&gt;=DATABASE!$K$8,"BESAR","")))))</f>
        <v/>
      </c>
      <c r="H537" s="16" t="str">
        <f>IF('DATA ACCURATE'!J540&lt;&gt;"",'DATA ACCURATE'!J540,"")</f>
        <v/>
      </c>
      <c r="I537" s="35" t="str">
        <f>IF(B537&lt;&gt;"",IFERROR(VLOOKUP(B537,'DATA TIMBANGAN'!G:M,7,FALSE),VLOOKUP(B537,'DATA TIMBANGAN'!G:M,7)),"")</f>
        <v/>
      </c>
      <c r="J537" s="25" t="str">
        <f>IF(H537&lt;&gt;"",IFERROR(INDEX(DATABASE!$Z$19:$Z$38,MATCH(DATEVALUE(H537),DATABASE!$AA$19:$AA$38,0)),INDEX(DATABASE!$Z$12:$Z$18,MATCH(WEEKDAY(H537,2),DATABASE!$AA$12:$AA$18,0))),"")</f>
        <v/>
      </c>
      <c r="K537" s="25" t="str">
        <f>IF('DATA ACCURATE'!V540&lt;&gt;"",'DATA ACCURATE'!V540,"")</f>
        <v/>
      </c>
      <c r="L537" s="80" t="str">
        <f>IF($H537="","",IF(OR($J537="LIBUR",AND($L536="LIBUR",$O536=$O537)),"LIBUR",IF(AND(OR($L536="LUAR JAM KERJA 1",$L536="LUAR JAM KERJA 2"),OR(OR(AND($H536=$H537,AND(OR($I537&gt;DATABASE!$J$3,$I537&lt;DATABASE!$J$6),((DATEVALUE($H537)+$I537)-(DATEVALUE($H536)+$I536))&lt;DATABASE!$J$6)),AND($H536=$H537,$O536=$O537,OR($I537&gt;DATABASE!$J$6,$I537&lt;DATABASE!$J$3))),AND(($H537-$H536)=1,OR($I537&lt;DATABASE!$I$6,((DATEVALUE($H537)+$I537)-(DATEVALUE($H536)+$I536))&lt;DATABASE!$J$6))),$A537=$A536),"LUAR JAM KERJA 2",IF(AND(OR(WEEKDAY($H537,2)=1,WEEKDAY($H537,2)=2,WEEKDAY($H537,2)=3,WEEKDAY($H537,2)=4,WEEKDAY($H537,2)=5),$I537&lt;=DATABASE!$J$3,$I537&gt;=DATABASE!$I$3),"JAM KERJA",IF(AND(WEEKDAY($H537,2)=6,$I537&lt;=DATABASE!$J$4,$I537&gt;=DATABASE!$I$4),"JAM KERJA","LUAR JAM KERJA 1")))))</f>
        <v/>
      </c>
      <c r="M537" s="33" t="str">
        <f>IF('DATA ACCURATE'!T540&lt;&gt;"",IF('DATA ACCURATE'!T540&gt;100,'DATA ACCURATE'!T540/10,'DATA ACCURATE'!T540),"")</f>
        <v/>
      </c>
      <c r="N537" t="str">
        <f>IF(M537="","",IF(M537&lt;=DATABASE!$I$9,"LOKAL",IF(M537&lt;DATABASE!$J$9,"LUAR KOTA 1",IF($M537&gt;=DATABASE!$J$9,"LUAR KOTA 2",""))))</f>
        <v/>
      </c>
      <c r="O537" s="38" t="str">
        <f>IF('DATA ACCURATE'!L540&lt;&gt;"",'DATA ACCURATE'!L540,"")</f>
        <v/>
      </c>
      <c r="Q537" s="38">
        <f t="shared" si="56"/>
        <v>0</v>
      </c>
      <c r="R537" s="38">
        <f t="shared" si="56"/>
        <v>0</v>
      </c>
      <c r="S537" s="38">
        <f t="shared" si="56"/>
        <v>0</v>
      </c>
      <c r="T537" s="38">
        <f t="shared" si="56"/>
        <v>0</v>
      </c>
      <c r="U537" s="38">
        <f t="shared" si="57"/>
        <v>0</v>
      </c>
      <c r="V537" s="38">
        <f t="shared" si="57"/>
        <v>0</v>
      </c>
      <c r="W537" s="38">
        <f t="shared" si="57"/>
        <v>0</v>
      </c>
      <c r="X537" s="38">
        <f t="shared" si="58"/>
        <v>0</v>
      </c>
      <c r="Y537" s="38">
        <f t="shared" si="58"/>
        <v>0</v>
      </c>
      <c r="Z537" s="38">
        <f t="shared" si="58"/>
        <v>0</v>
      </c>
      <c r="AA537" s="38">
        <f t="shared" si="58"/>
        <v>0</v>
      </c>
      <c r="AB537" s="38">
        <f t="shared" si="59"/>
        <v>0</v>
      </c>
      <c r="AC537" s="38">
        <f t="shared" si="60"/>
        <v>0</v>
      </c>
      <c r="AD537" s="38" t="str">
        <f t="shared" si="61"/>
        <v>000000000000</v>
      </c>
    </row>
    <row r="538" spans="1:30">
      <c r="A538" s="9" t="str">
        <f>IF('DATA ACCURATE'!A541&lt;&gt;"",'DATA ACCURATE'!A541,"")</f>
        <v/>
      </c>
      <c r="B538" s="9" t="str">
        <f>IF('DATA ACCURATE'!D541&lt;&gt;"",'DATA ACCURATE'!D541,"")</f>
        <v/>
      </c>
      <c r="C538" s="38" t="str">
        <f>IF($AD538="000000000000","",INDEX(DATABASE!$W$12:$W$71,MATCH($AD538,DATABASE!$V$12:$V$71,0)))</f>
        <v/>
      </c>
      <c r="D538" s="34" t="str">
        <f>IF(C538="","",IF(E538="",INDEX(DATABASE!$AF$13:$AF$62,MATCH($C538,DATABASE!$AC$13:$AC$62,0)),IF(E538="2x D11",INDEX(DATABASE!$AF$13:$AF$62,MATCH($C538,DATABASE!$AC$13:$AC$62,0))+2*DATABASE!$AF$62,IF(E538="3x D11",INDEX(DATABASE!$AF$13:$AF$62,MATCH($C538,DATABASE!$AC$13:$AC$62,0))+3*DATABASE!$AF$62,""))))</f>
        <v/>
      </c>
      <c r="E538" s="38" t="str">
        <f>IF(AND($K538="Y",$G538&lt;&gt;"UNYIL",$F538&lt;DATABASE!$O$8),"2x D11",IF(AND($K538="Y",$G538&lt;&gt;"UNYIL",$F538&gt;=DATABASE!$O$8),"3x D11",""))</f>
        <v/>
      </c>
      <c r="F538" s="9" t="str">
        <f>IF('DATA ACCURATE'!N541&lt;&gt;"",'DATA ACCURATE'!N541,"")</f>
        <v/>
      </c>
      <c r="G538" t="str">
        <f>IF(F538="","",IF(F538&lt;=DATABASE!$I$8,"UNYIL",IF(F538&lt;=DATABASE!$J$8,"KECIL",IF(F538&lt;DATABASE!$K$8,"TANGGUNG",IF(F538&gt;=DATABASE!$K$8,"BESAR","")))))</f>
        <v/>
      </c>
      <c r="H538" s="16" t="str">
        <f>IF('DATA ACCURATE'!J541&lt;&gt;"",'DATA ACCURATE'!J541,"")</f>
        <v/>
      </c>
      <c r="I538" s="35" t="str">
        <f>IF(B538&lt;&gt;"",IFERROR(VLOOKUP(B538,'DATA TIMBANGAN'!G:M,7,FALSE),VLOOKUP(B538,'DATA TIMBANGAN'!G:M,7)),"")</f>
        <v/>
      </c>
      <c r="J538" s="25" t="str">
        <f>IF(H538&lt;&gt;"",IFERROR(INDEX(DATABASE!$Z$19:$Z$38,MATCH(DATEVALUE(H538),DATABASE!$AA$19:$AA$38,0)),INDEX(DATABASE!$Z$12:$Z$18,MATCH(WEEKDAY(H538,2),DATABASE!$AA$12:$AA$18,0))),"")</f>
        <v/>
      </c>
      <c r="K538" s="25" t="str">
        <f>IF('DATA ACCURATE'!V541&lt;&gt;"",'DATA ACCURATE'!V541,"")</f>
        <v/>
      </c>
      <c r="L538" s="80" t="str">
        <f>IF($H538="","",IF(OR($J538="LIBUR",AND($L537="LIBUR",$O537=$O538)),"LIBUR",IF(AND(OR($L537="LUAR JAM KERJA 1",$L537="LUAR JAM KERJA 2"),OR(OR(AND($H537=$H538,AND(OR($I538&gt;DATABASE!$J$3,$I538&lt;DATABASE!$J$6),((DATEVALUE($H538)+$I538)-(DATEVALUE($H537)+$I537))&lt;DATABASE!$J$6)),AND($H537=$H538,$O537=$O538,OR($I538&gt;DATABASE!$J$6,$I538&lt;DATABASE!$J$3))),AND(($H538-$H537)=1,OR($I538&lt;DATABASE!$I$6,((DATEVALUE($H538)+$I538)-(DATEVALUE($H537)+$I537))&lt;DATABASE!$J$6))),$A538=$A537),"LUAR JAM KERJA 2",IF(AND(OR(WEEKDAY($H538,2)=1,WEEKDAY($H538,2)=2,WEEKDAY($H538,2)=3,WEEKDAY($H538,2)=4,WEEKDAY($H538,2)=5),$I538&lt;=DATABASE!$J$3,$I538&gt;=DATABASE!$I$3),"JAM KERJA",IF(AND(WEEKDAY($H538,2)=6,$I538&lt;=DATABASE!$J$4,$I538&gt;=DATABASE!$I$4),"JAM KERJA","LUAR JAM KERJA 1")))))</f>
        <v/>
      </c>
      <c r="M538" s="33" t="str">
        <f>IF('DATA ACCURATE'!T541&lt;&gt;"",IF('DATA ACCURATE'!T541&gt;100,'DATA ACCURATE'!T541/10,'DATA ACCURATE'!T541),"")</f>
        <v/>
      </c>
      <c r="N538" t="str">
        <f>IF(M538="","",IF(M538&lt;=DATABASE!$I$9,"LOKAL",IF(M538&lt;DATABASE!$J$9,"LUAR KOTA 1",IF($M538&gt;=DATABASE!$J$9,"LUAR KOTA 2",""))))</f>
        <v/>
      </c>
      <c r="O538" s="38" t="str">
        <f>IF('DATA ACCURATE'!L541&lt;&gt;"",'DATA ACCURATE'!L541,"")</f>
        <v/>
      </c>
      <c r="Q538" s="38">
        <f t="shared" si="56"/>
        <v>0</v>
      </c>
      <c r="R538" s="38">
        <f t="shared" si="56"/>
        <v>0</v>
      </c>
      <c r="S538" s="38">
        <f t="shared" si="56"/>
        <v>0</v>
      </c>
      <c r="T538" s="38">
        <f t="shared" si="56"/>
        <v>0</v>
      </c>
      <c r="U538" s="38">
        <f t="shared" si="57"/>
        <v>0</v>
      </c>
      <c r="V538" s="38">
        <f t="shared" si="57"/>
        <v>0</v>
      </c>
      <c r="W538" s="38">
        <f t="shared" si="57"/>
        <v>0</v>
      </c>
      <c r="X538" s="38">
        <f t="shared" si="58"/>
        <v>0</v>
      </c>
      <c r="Y538" s="38">
        <f t="shared" si="58"/>
        <v>0</v>
      </c>
      <c r="Z538" s="38">
        <f t="shared" si="58"/>
        <v>0</v>
      </c>
      <c r="AA538" s="38">
        <f t="shared" si="58"/>
        <v>0</v>
      </c>
      <c r="AB538" s="38">
        <f t="shared" si="59"/>
        <v>0</v>
      </c>
      <c r="AC538" s="38">
        <f t="shared" si="60"/>
        <v>0</v>
      </c>
      <c r="AD538" s="38" t="str">
        <f t="shared" si="61"/>
        <v>000000000000</v>
      </c>
    </row>
    <row r="539" spans="1:30">
      <c r="A539" s="9" t="str">
        <f>IF('DATA ACCURATE'!A542&lt;&gt;"",'DATA ACCURATE'!A542,"")</f>
        <v/>
      </c>
      <c r="B539" s="9" t="str">
        <f>IF('DATA ACCURATE'!D542&lt;&gt;"",'DATA ACCURATE'!D542,"")</f>
        <v/>
      </c>
      <c r="C539" s="38" t="str">
        <f>IF($AD539="000000000000","",INDEX(DATABASE!$W$12:$W$71,MATCH($AD539,DATABASE!$V$12:$V$71,0)))</f>
        <v/>
      </c>
      <c r="D539" s="34" t="str">
        <f>IF(C539="","",IF(E539="",INDEX(DATABASE!$AF$13:$AF$62,MATCH($C539,DATABASE!$AC$13:$AC$62,0)),IF(E539="2x D11",INDEX(DATABASE!$AF$13:$AF$62,MATCH($C539,DATABASE!$AC$13:$AC$62,0))+2*DATABASE!$AF$62,IF(E539="3x D11",INDEX(DATABASE!$AF$13:$AF$62,MATCH($C539,DATABASE!$AC$13:$AC$62,0))+3*DATABASE!$AF$62,""))))</f>
        <v/>
      </c>
      <c r="E539" s="38" t="str">
        <f>IF(AND($K539="Y",$G539&lt;&gt;"UNYIL",$F539&lt;DATABASE!$O$8),"2x D11",IF(AND($K539="Y",$G539&lt;&gt;"UNYIL",$F539&gt;=DATABASE!$O$8),"3x D11",""))</f>
        <v/>
      </c>
      <c r="F539" s="9" t="str">
        <f>IF('DATA ACCURATE'!N542&lt;&gt;"",'DATA ACCURATE'!N542,"")</f>
        <v/>
      </c>
      <c r="G539" t="str">
        <f>IF(F539="","",IF(F539&lt;=DATABASE!$I$8,"UNYIL",IF(F539&lt;=DATABASE!$J$8,"KECIL",IF(F539&lt;DATABASE!$K$8,"TANGGUNG",IF(F539&gt;=DATABASE!$K$8,"BESAR","")))))</f>
        <v/>
      </c>
      <c r="H539" s="16" t="str">
        <f>IF('DATA ACCURATE'!J542&lt;&gt;"",'DATA ACCURATE'!J542,"")</f>
        <v/>
      </c>
      <c r="I539" s="35" t="str">
        <f>IF(B539&lt;&gt;"",IFERROR(VLOOKUP(B539,'DATA TIMBANGAN'!G:M,7,FALSE),VLOOKUP(B539,'DATA TIMBANGAN'!G:M,7)),"")</f>
        <v/>
      </c>
      <c r="J539" s="25" t="str">
        <f>IF(H539&lt;&gt;"",IFERROR(INDEX(DATABASE!$Z$19:$Z$38,MATCH(DATEVALUE(H539),DATABASE!$AA$19:$AA$38,0)),INDEX(DATABASE!$Z$12:$Z$18,MATCH(WEEKDAY(H539,2),DATABASE!$AA$12:$AA$18,0))),"")</f>
        <v/>
      </c>
      <c r="K539" s="25" t="str">
        <f>IF('DATA ACCURATE'!V542&lt;&gt;"",'DATA ACCURATE'!V542,"")</f>
        <v/>
      </c>
      <c r="L539" s="80" t="str">
        <f>IF($H539="","",IF(OR($J539="LIBUR",AND($L538="LIBUR",$O538=$O539)),"LIBUR",IF(AND(OR($L538="LUAR JAM KERJA 1",$L538="LUAR JAM KERJA 2"),OR(OR(AND($H538=$H539,AND(OR($I539&gt;DATABASE!$J$3,$I539&lt;DATABASE!$J$6),((DATEVALUE($H539)+$I539)-(DATEVALUE($H538)+$I538))&lt;DATABASE!$J$6)),AND($H538=$H539,$O538=$O539,OR($I539&gt;DATABASE!$J$6,$I539&lt;DATABASE!$J$3))),AND(($H539-$H538)=1,OR($I539&lt;DATABASE!$I$6,((DATEVALUE($H539)+$I539)-(DATEVALUE($H538)+$I538))&lt;DATABASE!$J$6))),$A539=$A538),"LUAR JAM KERJA 2",IF(AND(OR(WEEKDAY($H539,2)=1,WEEKDAY($H539,2)=2,WEEKDAY($H539,2)=3,WEEKDAY($H539,2)=4,WEEKDAY($H539,2)=5),$I539&lt;=DATABASE!$J$3,$I539&gt;=DATABASE!$I$3),"JAM KERJA",IF(AND(WEEKDAY($H539,2)=6,$I539&lt;=DATABASE!$J$4,$I539&gt;=DATABASE!$I$4),"JAM KERJA","LUAR JAM KERJA 1")))))</f>
        <v/>
      </c>
      <c r="M539" s="33" t="str">
        <f>IF('DATA ACCURATE'!T542&lt;&gt;"",IF('DATA ACCURATE'!T542&gt;100,'DATA ACCURATE'!T542/10,'DATA ACCURATE'!T542),"")</f>
        <v/>
      </c>
      <c r="N539" t="str">
        <f>IF(M539="","",IF(M539&lt;=DATABASE!$I$9,"LOKAL",IF(M539&lt;DATABASE!$J$9,"LUAR KOTA 1",IF($M539&gt;=DATABASE!$J$9,"LUAR KOTA 2",""))))</f>
        <v/>
      </c>
      <c r="O539" s="38" t="str">
        <f>IF('DATA ACCURATE'!L542&lt;&gt;"",'DATA ACCURATE'!L542,"")</f>
        <v/>
      </c>
      <c r="Q539" s="38">
        <f t="shared" si="56"/>
        <v>0</v>
      </c>
      <c r="R539" s="38">
        <f t="shared" si="56"/>
        <v>0</v>
      </c>
      <c r="S539" s="38">
        <f t="shared" si="56"/>
        <v>0</v>
      </c>
      <c r="T539" s="38">
        <f t="shared" si="56"/>
        <v>0</v>
      </c>
      <c r="U539" s="38">
        <f t="shared" si="57"/>
        <v>0</v>
      </c>
      <c r="V539" s="38">
        <f t="shared" si="57"/>
        <v>0</v>
      </c>
      <c r="W539" s="38">
        <f t="shared" si="57"/>
        <v>0</v>
      </c>
      <c r="X539" s="38">
        <f t="shared" si="58"/>
        <v>0</v>
      </c>
      <c r="Y539" s="38">
        <f t="shared" si="58"/>
        <v>0</v>
      </c>
      <c r="Z539" s="38">
        <f t="shared" si="58"/>
        <v>0</v>
      </c>
      <c r="AA539" s="38">
        <f t="shared" si="58"/>
        <v>0</v>
      </c>
      <c r="AB539" s="38">
        <f t="shared" si="59"/>
        <v>0</v>
      </c>
      <c r="AC539" s="38">
        <f t="shared" si="60"/>
        <v>0</v>
      </c>
      <c r="AD539" s="38" t="str">
        <f t="shared" si="61"/>
        <v>000000000000</v>
      </c>
    </row>
    <row r="540" spans="1:30">
      <c r="A540" s="9" t="str">
        <f>IF('DATA ACCURATE'!A543&lt;&gt;"",'DATA ACCURATE'!A543,"")</f>
        <v/>
      </c>
      <c r="B540" s="9" t="str">
        <f>IF('DATA ACCURATE'!D543&lt;&gt;"",'DATA ACCURATE'!D543,"")</f>
        <v/>
      </c>
      <c r="C540" s="38" t="str">
        <f>IF($AD540="000000000000","",INDEX(DATABASE!$W$12:$W$71,MATCH($AD540,DATABASE!$V$12:$V$71,0)))</f>
        <v/>
      </c>
      <c r="D540" s="34" t="str">
        <f>IF(C540="","",IF(E540="",INDEX(DATABASE!$AF$13:$AF$62,MATCH($C540,DATABASE!$AC$13:$AC$62,0)),IF(E540="2x D11",INDEX(DATABASE!$AF$13:$AF$62,MATCH($C540,DATABASE!$AC$13:$AC$62,0))+2*DATABASE!$AF$62,IF(E540="3x D11",INDEX(DATABASE!$AF$13:$AF$62,MATCH($C540,DATABASE!$AC$13:$AC$62,0))+3*DATABASE!$AF$62,""))))</f>
        <v/>
      </c>
      <c r="E540" s="38" t="str">
        <f>IF(AND($K540="Y",$G540&lt;&gt;"UNYIL",$F540&lt;DATABASE!$O$8),"2x D11",IF(AND($K540="Y",$G540&lt;&gt;"UNYIL",$F540&gt;=DATABASE!$O$8),"3x D11",""))</f>
        <v/>
      </c>
      <c r="F540" s="9" t="str">
        <f>IF('DATA ACCURATE'!N543&lt;&gt;"",'DATA ACCURATE'!N543,"")</f>
        <v/>
      </c>
      <c r="G540" t="str">
        <f>IF(F540="","",IF(F540&lt;=DATABASE!$I$8,"UNYIL",IF(F540&lt;=DATABASE!$J$8,"KECIL",IF(F540&lt;DATABASE!$K$8,"TANGGUNG",IF(F540&gt;=DATABASE!$K$8,"BESAR","")))))</f>
        <v/>
      </c>
      <c r="H540" s="16" t="str">
        <f>IF('DATA ACCURATE'!J543&lt;&gt;"",'DATA ACCURATE'!J543,"")</f>
        <v/>
      </c>
      <c r="I540" s="35" t="str">
        <f>IF(B540&lt;&gt;"",IFERROR(VLOOKUP(B540,'DATA TIMBANGAN'!G:M,7,FALSE),VLOOKUP(B540,'DATA TIMBANGAN'!G:M,7)),"")</f>
        <v/>
      </c>
      <c r="J540" s="25" t="str">
        <f>IF(H540&lt;&gt;"",IFERROR(INDEX(DATABASE!$Z$19:$Z$38,MATCH(DATEVALUE(H540),DATABASE!$AA$19:$AA$38,0)),INDEX(DATABASE!$Z$12:$Z$18,MATCH(WEEKDAY(H540,2),DATABASE!$AA$12:$AA$18,0))),"")</f>
        <v/>
      </c>
      <c r="K540" s="25" t="str">
        <f>IF('DATA ACCURATE'!V543&lt;&gt;"",'DATA ACCURATE'!V543,"")</f>
        <v/>
      </c>
      <c r="L540" s="80" t="str">
        <f>IF($H540="","",IF(OR($J540="LIBUR",AND($L539="LIBUR",$O539=$O540)),"LIBUR",IF(AND(OR($L539="LUAR JAM KERJA 1",$L539="LUAR JAM KERJA 2"),OR(OR(AND($H539=$H540,AND(OR($I540&gt;DATABASE!$J$3,$I540&lt;DATABASE!$J$6),((DATEVALUE($H540)+$I540)-(DATEVALUE($H539)+$I539))&lt;DATABASE!$J$6)),AND($H539=$H540,$O539=$O540,OR($I540&gt;DATABASE!$J$6,$I540&lt;DATABASE!$J$3))),AND(($H540-$H539)=1,OR($I540&lt;DATABASE!$I$6,((DATEVALUE($H540)+$I540)-(DATEVALUE($H539)+$I539))&lt;DATABASE!$J$6))),$A540=$A539),"LUAR JAM KERJA 2",IF(AND(OR(WEEKDAY($H540,2)=1,WEEKDAY($H540,2)=2,WEEKDAY($H540,2)=3,WEEKDAY($H540,2)=4,WEEKDAY($H540,2)=5),$I540&lt;=DATABASE!$J$3,$I540&gt;=DATABASE!$I$3),"JAM KERJA",IF(AND(WEEKDAY($H540,2)=6,$I540&lt;=DATABASE!$J$4,$I540&gt;=DATABASE!$I$4),"JAM KERJA","LUAR JAM KERJA 1")))))</f>
        <v/>
      </c>
      <c r="M540" s="33" t="str">
        <f>IF('DATA ACCURATE'!T543&lt;&gt;"",IF('DATA ACCURATE'!T543&gt;100,'DATA ACCURATE'!T543/10,'DATA ACCURATE'!T543),"")</f>
        <v/>
      </c>
      <c r="N540" t="str">
        <f>IF(M540="","",IF(M540&lt;=DATABASE!$I$9,"LOKAL",IF(M540&lt;DATABASE!$J$9,"LUAR KOTA 1",IF($M540&gt;=DATABASE!$J$9,"LUAR KOTA 2",""))))</f>
        <v/>
      </c>
      <c r="O540" s="38" t="str">
        <f>IF('DATA ACCURATE'!L543&lt;&gt;"",'DATA ACCURATE'!L543,"")</f>
        <v/>
      </c>
      <c r="Q540" s="38">
        <f t="shared" si="56"/>
        <v>0</v>
      </c>
      <c r="R540" s="38">
        <f t="shared" si="56"/>
        <v>0</v>
      </c>
      <c r="S540" s="38">
        <f t="shared" si="56"/>
        <v>0</v>
      </c>
      <c r="T540" s="38">
        <f t="shared" si="56"/>
        <v>0</v>
      </c>
      <c r="U540" s="38">
        <f t="shared" si="57"/>
        <v>0</v>
      </c>
      <c r="V540" s="38">
        <f t="shared" si="57"/>
        <v>0</v>
      </c>
      <c r="W540" s="38">
        <f t="shared" si="57"/>
        <v>0</v>
      </c>
      <c r="X540" s="38">
        <f t="shared" si="58"/>
        <v>0</v>
      </c>
      <c r="Y540" s="38">
        <f t="shared" si="58"/>
        <v>0</v>
      </c>
      <c r="Z540" s="38">
        <f t="shared" si="58"/>
        <v>0</v>
      </c>
      <c r="AA540" s="38">
        <f t="shared" si="58"/>
        <v>0</v>
      </c>
      <c r="AB540" s="38">
        <f t="shared" si="59"/>
        <v>0</v>
      </c>
      <c r="AC540" s="38">
        <f t="shared" si="60"/>
        <v>0</v>
      </c>
      <c r="AD540" s="38" t="str">
        <f t="shared" si="61"/>
        <v>000000000000</v>
      </c>
    </row>
    <row r="541" spans="1:30">
      <c r="A541" s="9" t="str">
        <f>IF('DATA ACCURATE'!A544&lt;&gt;"",'DATA ACCURATE'!A544,"")</f>
        <v/>
      </c>
      <c r="B541" s="9" t="str">
        <f>IF('DATA ACCURATE'!D544&lt;&gt;"",'DATA ACCURATE'!D544,"")</f>
        <v/>
      </c>
      <c r="C541" s="38" t="str">
        <f>IF($AD541="000000000000","",INDEX(DATABASE!$W$12:$W$71,MATCH($AD541,DATABASE!$V$12:$V$71,0)))</f>
        <v/>
      </c>
      <c r="D541" s="34" t="str">
        <f>IF(C541="","",IF(E541="",INDEX(DATABASE!$AF$13:$AF$62,MATCH($C541,DATABASE!$AC$13:$AC$62,0)),IF(E541="2x D11",INDEX(DATABASE!$AF$13:$AF$62,MATCH($C541,DATABASE!$AC$13:$AC$62,0))+2*DATABASE!$AF$62,IF(E541="3x D11",INDEX(DATABASE!$AF$13:$AF$62,MATCH($C541,DATABASE!$AC$13:$AC$62,0))+3*DATABASE!$AF$62,""))))</f>
        <v/>
      </c>
      <c r="E541" s="38" t="str">
        <f>IF(AND($K541="Y",$G541&lt;&gt;"UNYIL",$F541&lt;DATABASE!$O$8),"2x D11",IF(AND($K541="Y",$G541&lt;&gt;"UNYIL",$F541&gt;=DATABASE!$O$8),"3x D11",""))</f>
        <v/>
      </c>
      <c r="F541" s="9" t="str">
        <f>IF('DATA ACCURATE'!N544&lt;&gt;"",'DATA ACCURATE'!N544,"")</f>
        <v/>
      </c>
      <c r="G541" t="str">
        <f>IF(F541="","",IF(F541&lt;=DATABASE!$I$8,"UNYIL",IF(F541&lt;=DATABASE!$J$8,"KECIL",IF(F541&lt;DATABASE!$K$8,"TANGGUNG",IF(F541&gt;=DATABASE!$K$8,"BESAR","")))))</f>
        <v/>
      </c>
      <c r="H541" s="16" t="str">
        <f>IF('DATA ACCURATE'!J544&lt;&gt;"",'DATA ACCURATE'!J544,"")</f>
        <v/>
      </c>
      <c r="I541" s="35" t="str">
        <f>IF(B541&lt;&gt;"",IFERROR(VLOOKUP(B541,'DATA TIMBANGAN'!G:M,7,FALSE),VLOOKUP(B541,'DATA TIMBANGAN'!G:M,7)),"")</f>
        <v/>
      </c>
      <c r="J541" s="25" t="str">
        <f>IF(H541&lt;&gt;"",IFERROR(INDEX(DATABASE!$Z$19:$Z$38,MATCH(DATEVALUE(H541),DATABASE!$AA$19:$AA$38,0)),INDEX(DATABASE!$Z$12:$Z$18,MATCH(WEEKDAY(H541,2),DATABASE!$AA$12:$AA$18,0))),"")</f>
        <v/>
      </c>
      <c r="K541" s="25" t="str">
        <f>IF('DATA ACCURATE'!V544&lt;&gt;"",'DATA ACCURATE'!V544,"")</f>
        <v/>
      </c>
      <c r="L541" s="80" t="str">
        <f>IF($H541="","",IF(OR($J541="LIBUR",AND($L540="LIBUR",$O540=$O541)),"LIBUR",IF(AND(OR($L540="LUAR JAM KERJA 1",$L540="LUAR JAM KERJA 2"),OR(OR(AND($H540=$H541,AND(OR($I541&gt;DATABASE!$J$3,$I541&lt;DATABASE!$J$6),((DATEVALUE($H541)+$I541)-(DATEVALUE($H540)+$I540))&lt;DATABASE!$J$6)),AND($H540=$H541,$O540=$O541,OR($I541&gt;DATABASE!$J$6,$I541&lt;DATABASE!$J$3))),AND(($H541-$H540)=1,OR($I541&lt;DATABASE!$I$6,((DATEVALUE($H541)+$I541)-(DATEVALUE($H540)+$I540))&lt;DATABASE!$J$6))),$A541=$A540),"LUAR JAM KERJA 2",IF(AND(OR(WEEKDAY($H541,2)=1,WEEKDAY($H541,2)=2,WEEKDAY($H541,2)=3,WEEKDAY($H541,2)=4,WEEKDAY($H541,2)=5),$I541&lt;=DATABASE!$J$3,$I541&gt;=DATABASE!$I$3),"JAM KERJA",IF(AND(WEEKDAY($H541,2)=6,$I541&lt;=DATABASE!$J$4,$I541&gt;=DATABASE!$I$4),"JAM KERJA","LUAR JAM KERJA 1")))))</f>
        <v/>
      </c>
      <c r="M541" s="33" t="str">
        <f>IF('DATA ACCURATE'!T544&lt;&gt;"",IF('DATA ACCURATE'!T544&gt;100,'DATA ACCURATE'!T544/10,'DATA ACCURATE'!T544),"")</f>
        <v/>
      </c>
      <c r="N541" t="str">
        <f>IF(M541="","",IF(M541&lt;=DATABASE!$I$9,"LOKAL",IF(M541&lt;DATABASE!$J$9,"LUAR KOTA 1",IF($M541&gt;=DATABASE!$J$9,"LUAR KOTA 2",""))))</f>
        <v/>
      </c>
      <c r="O541" s="38" t="str">
        <f>IF('DATA ACCURATE'!L544&lt;&gt;"",'DATA ACCURATE'!L544,"")</f>
        <v/>
      </c>
      <c r="Q541" s="38">
        <f t="shared" si="56"/>
        <v>0</v>
      </c>
      <c r="R541" s="38">
        <f t="shared" si="56"/>
        <v>0</v>
      </c>
      <c r="S541" s="38">
        <f t="shared" si="56"/>
        <v>0</v>
      </c>
      <c r="T541" s="38">
        <f t="shared" si="56"/>
        <v>0</v>
      </c>
      <c r="U541" s="38">
        <f t="shared" si="57"/>
        <v>0</v>
      </c>
      <c r="V541" s="38">
        <f t="shared" si="57"/>
        <v>0</v>
      </c>
      <c r="W541" s="38">
        <f t="shared" si="57"/>
        <v>0</v>
      </c>
      <c r="X541" s="38">
        <f t="shared" si="58"/>
        <v>0</v>
      </c>
      <c r="Y541" s="38">
        <f t="shared" si="58"/>
        <v>0</v>
      </c>
      <c r="Z541" s="38">
        <f t="shared" si="58"/>
        <v>0</v>
      </c>
      <c r="AA541" s="38">
        <f t="shared" si="58"/>
        <v>0</v>
      </c>
      <c r="AB541" s="38">
        <f t="shared" si="59"/>
        <v>0</v>
      </c>
      <c r="AC541" s="38">
        <f t="shared" si="60"/>
        <v>0</v>
      </c>
      <c r="AD541" s="38" t="str">
        <f t="shared" si="61"/>
        <v>000000000000</v>
      </c>
    </row>
    <row r="542" spans="1:30">
      <c r="A542" s="9" t="str">
        <f>IF('DATA ACCURATE'!A545&lt;&gt;"",'DATA ACCURATE'!A545,"")</f>
        <v/>
      </c>
      <c r="B542" s="9" t="str">
        <f>IF('DATA ACCURATE'!D545&lt;&gt;"",'DATA ACCURATE'!D545,"")</f>
        <v/>
      </c>
      <c r="C542" s="38" t="str">
        <f>IF($AD542="000000000000","",INDEX(DATABASE!$W$12:$W$71,MATCH($AD542,DATABASE!$V$12:$V$71,0)))</f>
        <v/>
      </c>
      <c r="D542" s="34" t="str">
        <f>IF(C542="","",IF(E542="",INDEX(DATABASE!$AF$13:$AF$62,MATCH($C542,DATABASE!$AC$13:$AC$62,0)),IF(E542="2x D11",INDEX(DATABASE!$AF$13:$AF$62,MATCH($C542,DATABASE!$AC$13:$AC$62,0))+2*DATABASE!$AF$62,IF(E542="3x D11",INDEX(DATABASE!$AF$13:$AF$62,MATCH($C542,DATABASE!$AC$13:$AC$62,0))+3*DATABASE!$AF$62,""))))</f>
        <v/>
      </c>
      <c r="E542" s="38" t="str">
        <f>IF(AND($K542="Y",$G542&lt;&gt;"UNYIL",$F542&lt;DATABASE!$O$8),"2x D11",IF(AND($K542="Y",$G542&lt;&gt;"UNYIL",$F542&gt;=DATABASE!$O$8),"3x D11",""))</f>
        <v/>
      </c>
      <c r="F542" s="9" t="str">
        <f>IF('DATA ACCURATE'!N545&lt;&gt;"",'DATA ACCURATE'!N545,"")</f>
        <v/>
      </c>
      <c r="G542" t="str">
        <f>IF(F542="","",IF(F542&lt;=DATABASE!$I$8,"UNYIL",IF(F542&lt;=DATABASE!$J$8,"KECIL",IF(F542&lt;DATABASE!$K$8,"TANGGUNG",IF(F542&gt;=DATABASE!$K$8,"BESAR","")))))</f>
        <v/>
      </c>
      <c r="H542" s="16" t="str">
        <f>IF('DATA ACCURATE'!J545&lt;&gt;"",'DATA ACCURATE'!J545,"")</f>
        <v/>
      </c>
      <c r="I542" s="35" t="str">
        <f>IF(B542&lt;&gt;"",IFERROR(VLOOKUP(B542,'DATA TIMBANGAN'!G:M,7,FALSE),VLOOKUP(B542,'DATA TIMBANGAN'!G:M,7)),"")</f>
        <v/>
      </c>
      <c r="J542" s="25" t="str">
        <f>IF(H542&lt;&gt;"",IFERROR(INDEX(DATABASE!$Z$19:$Z$38,MATCH(DATEVALUE(H542),DATABASE!$AA$19:$AA$38,0)),INDEX(DATABASE!$Z$12:$Z$18,MATCH(WEEKDAY(H542,2),DATABASE!$AA$12:$AA$18,0))),"")</f>
        <v/>
      </c>
      <c r="K542" s="25" t="str">
        <f>IF('DATA ACCURATE'!V545&lt;&gt;"",'DATA ACCURATE'!V545,"")</f>
        <v/>
      </c>
      <c r="L542" s="80" t="str">
        <f>IF($H542="","",IF(OR($J542="LIBUR",AND($L541="LIBUR",$O541=$O542)),"LIBUR",IF(AND(OR($L541="LUAR JAM KERJA 1",$L541="LUAR JAM KERJA 2"),OR(OR(AND($H541=$H542,AND(OR($I542&gt;DATABASE!$J$3,$I542&lt;DATABASE!$J$6),((DATEVALUE($H542)+$I542)-(DATEVALUE($H541)+$I541))&lt;DATABASE!$J$6)),AND($H541=$H542,$O541=$O542,OR($I542&gt;DATABASE!$J$6,$I542&lt;DATABASE!$J$3))),AND(($H542-$H541)=1,OR($I542&lt;DATABASE!$I$6,((DATEVALUE($H542)+$I542)-(DATEVALUE($H541)+$I541))&lt;DATABASE!$J$6))),$A542=$A541),"LUAR JAM KERJA 2",IF(AND(OR(WEEKDAY($H542,2)=1,WEEKDAY($H542,2)=2,WEEKDAY($H542,2)=3,WEEKDAY($H542,2)=4,WEEKDAY($H542,2)=5),$I542&lt;=DATABASE!$J$3,$I542&gt;=DATABASE!$I$3),"JAM KERJA",IF(AND(WEEKDAY($H542,2)=6,$I542&lt;=DATABASE!$J$4,$I542&gt;=DATABASE!$I$4),"JAM KERJA","LUAR JAM KERJA 1")))))</f>
        <v/>
      </c>
      <c r="M542" s="33" t="str">
        <f>IF('DATA ACCURATE'!T545&lt;&gt;"",IF('DATA ACCURATE'!T545&gt;100,'DATA ACCURATE'!T545/10,'DATA ACCURATE'!T545),"")</f>
        <v/>
      </c>
      <c r="N542" t="str">
        <f>IF(M542="","",IF(M542&lt;=DATABASE!$I$9,"LOKAL",IF(M542&lt;DATABASE!$J$9,"LUAR KOTA 1",IF($M542&gt;=DATABASE!$J$9,"LUAR KOTA 2",""))))</f>
        <v/>
      </c>
      <c r="O542" s="38" t="str">
        <f>IF('DATA ACCURATE'!L545&lt;&gt;"",'DATA ACCURATE'!L545,"")</f>
        <v/>
      </c>
      <c r="Q542" s="38">
        <f t="shared" si="56"/>
        <v>0</v>
      </c>
      <c r="R542" s="38">
        <f t="shared" si="56"/>
        <v>0</v>
      </c>
      <c r="S542" s="38">
        <f t="shared" si="56"/>
        <v>0</v>
      </c>
      <c r="T542" s="38">
        <f t="shared" si="56"/>
        <v>0</v>
      </c>
      <c r="U542" s="38">
        <f t="shared" si="57"/>
        <v>0</v>
      </c>
      <c r="V542" s="38">
        <f t="shared" si="57"/>
        <v>0</v>
      </c>
      <c r="W542" s="38">
        <f t="shared" si="57"/>
        <v>0</v>
      </c>
      <c r="X542" s="38">
        <f t="shared" si="58"/>
        <v>0</v>
      </c>
      <c r="Y542" s="38">
        <f t="shared" si="58"/>
        <v>0</v>
      </c>
      <c r="Z542" s="38">
        <f t="shared" si="58"/>
        <v>0</v>
      </c>
      <c r="AA542" s="38">
        <f t="shared" si="58"/>
        <v>0</v>
      </c>
      <c r="AB542" s="38">
        <f t="shared" si="59"/>
        <v>0</v>
      </c>
      <c r="AC542" s="38">
        <f t="shared" si="60"/>
        <v>0</v>
      </c>
      <c r="AD542" s="38" t="str">
        <f t="shared" si="61"/>
        <v>000000000000</v>
      </c>
    </row>
    <row r="543" spans="1:30">
      <c r="A543" s="9" t="str">
        <f>IF('DATA ACCURATE'!A546&lt;&gt;"",'DATA ACCURATE'!A546,"")</f>
        <v/>
      </c>
      <c r="B543" s="9" t="str">
        <f>IF('DATA ACCURATE'!D546&lt;&gt;"",'DATA ACCURATE'!D546,"")</f>
        <v/>
      </c>
      <c r="C543" s="38" t="str">
        <f>IF($AD543="000000000000","",INDEX(DATABASE!$W$12:$W$71,MATCH($AD543,DATABASE!$V$12:$V$71,0)))</f>
        <v/>
      </c>
      <c r="D543" s="34" t="str">
        <f>IF(C543="","",IF(E543="",INDEX(DATABASE!$AF$13:$AF$62,MATCH($C543,DATABASE!$AC$13:$AC$62,0)),IF(E543="2x D11",INDEX(DATABASE!$AF$13:$AF$62,MATCH($C543,DATABASE!$AC$13:$AC$62,0))+2*DATABASE!$AF$62,IF(E543="3x D11",INDEX(DATABASE!$AF$13:$AF$62,MATCH($C543,DATABASE!$AC$13:$AC$62,0))+3*DATABASE!$AF$62,""))))</f>
        <v/>
      </c>
      <c r="E543" s="38" t="str">
        <f>IF(AND($K543="Y",$G543&lt;&gt;"UNYIL",$F543&lt;DATABASE!$O$8),"2x D11",IF(AND($K543="Y",$G543&lt;&gt;"UNYIL",$F543&gt;=DATABASE!$O$8),"3x D11",""))</f>
        <v/>
      </c>
      <c r="F543" s="9" t="str">
        <f>IF('DATA ACCURATE'!N546&lt;&gt;"",'DATA ACCURATE'!N546,"")</f>
        <v/>
      </c>
      <c r="G543" t="str">
        <f>IF(F543="","",IF(F543&lt;=DATABASE!$I$8,"UNYIL",IF(F543&lt;=DATABASE!$J$8,"KECIL",IF(F543&lt;DATABASE!$K$8,"TANGGUNG",IF(F543&gt;=DATABASE!$K$8,"BESAR","")))))</f>
        <v/>
      </c>
      <c r="H543" s="16" t="str">
        <f>IF('DATA ACCURATE'!J546&lt;&gt;"",'DATA ACCURATE'!J546,"")</f>
        <v/>
      </c>
      <c r="I543" s="35" t="str">
        <f>IF(B543&lt;&gt;"",IFERROR(VLOOKUP(B543,'DATA TIMBANGAN'!G:M,7,FALSE),VLOOKUP(B543,'DATA TIMBANGAN'!G:M,7)),"")</f>
        <v/>
      </c>
      <c r="J543" s="25" t="str">
        <f>IF(H543&lt;&gt;"",IFERROR(INDEX(DATABASE!$Z$19:$Z$38,MATCH(DATEVALUE(H543),DATABASE!$AA$19:$AA$38,0)),INDEX(DATABASE!$Z$12:$Z$18,MATCH(WEEKDAY(H543,2),DATABASE!$AA$12:$AA$18,0))),"")</f>
        <v/>
      </c>
      <c r="K543" s="25" t="str">
        <f>IF('DATA ACCURATE'!V546&lt;&gt;"",'DATA ACCURATE'!V546,"")</f>
        <v/>
      </c>
      <c r="L543" s="80" t="str">
        <f>IF($H543="","",IF(OR($J543="LIBUR",AND($L542="LIBUR",$O542=$O543)),"LIBUR",IF(AND(OR($L542="LUAR JAM KERJA 1",$L542="LUAR JAM KERJA 2"),OR(OR(AND($H542=$H543,AND(OR($I543&gt;DATABASE!$J$3,$I543&lt;DATABASE!$J$6),((DATEVALUE($H543)+$I543)-(DATEVALUE($H542)+$I542))&lt;DATABASE!$J$6)),AND($H542=$H543,$O542=$O543,OR($I543&gt;DATABASE!$J$6,$I543&lt;DATABASE!$J$3))),AND(($H543-$H542)=1,OR($I543&lt;DATABASE!$I$6,((DATEVALUE($H543)+$I543)-(DATEVALUE($H542)+$I542))&lt;DATABASE!$J$6))),$A543=$A542),"LUAR JAM KERJA 2",IF(AND(OR(WEEKDAY($H543,2)=1,WEEKDAY($H543,2)=2,WEEKDAY($H543,2)=3,WEEKDAY($H543,2)=4,WEEKDAY($H543,2)=5),$I543&lt;=DATABASE!$J$3,$I543&gt;=DATABASE!$I$3),"JAM KERJA",IF(AND(WEEKDAY($H543,2)=6,$I543&lt;=DATABASE!$J$4,$I543&gt;=DATABASE!$I$4),"JAM KERJA","LUAR JAM KERJA 1")))))</f>
        <v/>
      </c>
      <c r="M543" s="33" t="str">
        <f>IF('DATA ACCURATE'!T546&lt;&gt;"",IF('DATA ACCURATE'!T546&gt;100,'DATA ACCURATE'!T546/10,'DATA ACCURATE'!T546),"")</f>
        <v/>
      </c>
      <c r="N543" t="str">
        <f>IF(M543="","",IF(M543&lt;=DATABASE!$I$9,"LOKAL",IF(M543&lt;DATABASE!$J$9,"LUAR KOTA 1",IF($M543&gt;=DATABASE!$J$9,"LUAR KOTA 2",""))))</f>
        <v/>
      </c>
      <c r="O543" s="38" t="str">
        <f>IF('DATA ACCURATE'!L546&lt;&gt;"",'DATA ACCURATE'!L546,"")</f>
        <v/>
      </c>
      <c r="Q543" s="38">
        <f t="shared" si="56"/>
        <v>0</v>
      </c>
      <c r="R543" s="38">
        <f t="shared" si="56"/>
        <v>0</v>
      </c>
      <c r="S543" s="38">
        <f t="shared" si="56"/>
        <v>0</v>
      </c>
      <c r="T543" s="38">
        <f t="shared" si="56"/>
        <v>0</v>
      </c>
      <c r="U543" s="38">
        <f t="shared" si="57"/>
        <v>0</v>
      </c>
      <c r="V543" s="38">
        <f t="shared" si="57"/>
        <v>0</v>
      </c>
      <c r="W543" s="38">
        <f t="shared" si="57"/>
        <v>0</v>
      </c>
      <c r="X543" s="38">
        <f t="shared" si="58"/>
        <v>0</v>
      </c>
      <c r="Y543" s="38">
        <f t="shared" si="58"/>
        <v>0</v>
      </c>
      <c r="Z543" s="38">
        <f t="shared" si="58"/>
        <v>0</v>
      </c>
      <c r="AA543" s="38">
        <f t="shared" si="58"/>
        <v>0</v>
      </c>
      <c r="AB543" s="38">
        <f t="shared" si="59"/>
        <v>0</v>
      </c>
      <c r="AC543" s="38">
        <f t="shared" si="60"/>
        <v>0</v>
      </c>
      <c r="AD543" s="38" t="str">
        <f t="shared" si="61"/>
        <v>000000000000</v>
      </c>
    </row>
    <row r="544" spans="1:30">
      <c r="A544" s="9" t="str">
        <f>IF('DATA ACCURATE'!A547&lt;&gt;"",'DATA ACCURATE'!A547,"")</f>
        <v/>
      </c>
      <c r="B544" s="9" t="str">
        <f>IF('DATA ACCURATE'!D547&lt;&gt;"",'DATA ACCURATE'!D547,"")</f>
        <v/>
      </c>
      <c r="C544" s="38" t="str">
        <f>IF($AD544="000000000000","",INDEX(DATABASE!$W$12:$W$71,MATCH($AD544,DATABASE!$V$12:$V$71,0)))</f>
        <v/>
      </c>
      <c r="D544" s="34" t="str">
        <f>IF(C544="","",IF(E544="",INDEX(DATABASE!$AF$13:$AF$62,MATCH($C544,DATABASE!$AC$13:$AC$62,0)),IF(E544="2x D11",INDEX(DATABASE!$AF$13:$AF$62,MATCH($C544,DATABASE!$AC$13:$AC$62,0))+2*DATABASE!$AF$62,IF(E544="3x D11",INDEX(DATABASE!$AF$13:$AF$62,MATCH($C544,DATABASE!$AC$13:$AC$62,0))+3*DATABASE!$AF$62,""))))</f>
        <v/>
      </c>
      <c r="E544" s="38" t="str">
        <f>IF(AND($K544="Y",$G544&lt;&gt;"UNYIL",$F544&lt;DATABASE!$O$8),"2x D11",IF(AND($K544="Y",$G544&lt;&gt;"UNYIL",$F544&gt;=DATABASE!$O$8),"3x D11",""))</f>
        <v/>
      </c>
      <c r="F544" s="9" t="str">
        <f>IF('DATA ACCURATE'!N547&lt;&gt;"",'DATA ACCURATE'!N547,"")</f>
        <v/>
      </c>
      <c r="G544" t="str">
        <f>IF(F544="","",IF(F544&lt;=DATABASE!$I$8,"UNYIL",IF(F544&lt;=DATABASE!$J$8,"KECIL",IF(F544&lt;DATABASE!$K$8,"TANGGUNG",IF(F544&gt;=DATABASE!$K$8,"BESAR","")))))</f>
        <v/>
      </c>
      <c r="H544" s="16" t="str">
        <f>IF('DATA ACCURATE'!J547&lt;&gt;"",'DATA ACCURATE'!J547,"")</f>
        <v/>
      </c>
      <c r="I544" s="35" t="str">
        <f>IF(B544&lt;&gt;"",IFERROR(VLOOKUP(B544,'DATA TIMBANGAN'!G:M,7,FALSE),VLOOKUP(B544,'DATA TIMBANGAN'!G:M,7)),"")</f>
        <v/>
      </c>
      <c r="J544" s="25" t="str">
        <f>IF(H544&lt;&gt;"",IFERROR(INDEX(DATABASE!$Z$19:$Z$38,MATCH(DATEVALUE(H544),DATABASE!$AA$19:$AA$38,0)),INDEX(DATABASE!$Z$12:$Z$18,MATCH(WEEKDAY(H544,2),DATABASE!$AA$12:$AA$18,0))),"")</f>
        <v/>
      </c>
      <c r="K544" s="25" t="str">
        <f>IF('DATA ACCURATE'!V547&lt;&gt;"",'DATA ACCURATE'!V547,"")</f>
        <v/>
      </c>
      <c r="L544" s="80" t="str">
        <f>IF($H544="","",IF(OR($J544="LIBUR",AND($L543="LIBUR",$O543=$O544)),"LIBUR",IF(AND(OR($L543="LUAR JAM KERJA 1",$L543="LUAR JAM KERJA 2"),OR(OR(AND($H543=$H544,AND(OR($I544&gt;DATABASE!$J$3,$I544&lt;DATABASE!$J$6),((DATEVALUE($H544)+$I544)-(DATEVALUE($H543)+$I543))&lt;DATABASE!$J$6)),AND($H543=$H544,$O543=$O544,OR($I544&gt;DATABASE!$J$6,$I544&lt;DATABASE!$J$3))),AND(($H544-$H543)=1,OR($I544&lt;DATABASE!$I$6,((DATEVALUE($H544)+$I544)-(DATEVALUE($H543)+$I543))&lt;DATABASE!$J$6))),$A544=$A543),"LUAR JAM KERJA 2",IF(AND(OR(WEEKDAY($H544,2)=1,WEEKDAY($H544,2)=2,WEEKDAY($H544,2)=3,WEEKDAY($H544,2)=4,WEEKDAY($H544,2)=5),$I544&lt;=DATABASE!$J$3,$I544&gt;=DATABASE!$I$3),"JAM KERJA",IF(AND(WEEKDAY($H544,2)=6,$I544&lt;=DATABASE!$J$4,$I544&gt;=DATABASE!$I$4),"JAM KERJA","LUAR JAM KERJA 1")))))</f>
        <v/>
      </c>
      <c r="M544" s="33" t="str">
        <f>IF('DATA ACCURATE'!T547&lt;&gt;"",IF('DATA ACCURATE'!T547&gt;100,'DATA ACCURATE'!T547/10,'DATA ACCURATE'!T547),"")</f>
        <v/>
      </c>
      <c r="N544" t="str">
        <f>IF(M544="","",IF(M544&lt;=DATABASE!$I$9,"LOKAL",IF(M544&lt;DATABASE!$J$9,"LUAR KOTA 1",IF($M544&gt;=DATABASE!$J$9,"LUAR KOTA 2",""))))</f>
        <v/>
      </c>
      <c r="O544" s="38" t="str">
        <f>IF('DATA ACCURATE'!L547&lt;&gt;"",'DATA ACCURATE'!L547,"")</f>
        <v/>
      </c>
      <c r="Q544" s="38">
        <f t="shared" si="56"/>
        <v>0</v>
      </c>
      <c r="R544" s="38">
        <f t="shared" si="56"/>
        <v>0</v>
      </c>
      <c r="S544" s="38">
        <f t="shared" si="56"/>
        <v>0</v>
      </c>
      <c r="T544" s="38">
        <f t="shared" si="56"/>
        <v>0</v>
      </c>
      <c r="U544" s="38">
        <f t="shared" si="57"/>
        <v>0</v>
      </c>
      <c r="V544" s="38">
        <f t="shared" si="57"/>
        <v>0</v>
      </c>
      <c r="W544" s="38">
        <f t="shared" si="57"/>
        <v>0</v>
      </c>
      <c r="X544" s="38">
        <f t="shared" si="58"/>
        <v>0</v>
      </c>
      <c r="Y544" s="38">
        <f t="shared" si="58"/>
        <v>0</v>
      </c>
      <c r="Z544" s="38">
        <f t="shared" si="58"/>
        <v>0</v>
      </c>
      <c r="AA544" s="38">
        <f t="shared" si="58"/>
        <v>0</v>
      </c>
      <c r="AB544" s="38">
        <f t="shared" si="59"/>
        <v>0</v>
      </c>
      <c r="AC544" s="38">
        <f t="shared" si="60"/>
        <v>0</v>
      </c>
      <c r="AD544" s="38" t="str">
        <f t="shared" si="61"/>
        <v>000000000000</v>
      </c>
    </row>
    <row r="545" spans="1:30">
      <c r="A545" s="9" t="str">
        <f>IF('DATA ACCURATE'!A548&lt;&gt;"",'DATA ACCURATE'!A548,"")</f>
        <v/>
      </c>
      <c r="B545" s="9" t="str">
        <f>IF('DATA ACCURATE'!D548&lt;&gt;"",'DATA ACCURATE'!D548,"")</f>
        <v/>
      </c>
      <c r="C545" s="38" t="str">
        <f>IF($AD545="000000000000","",INDEX(DATABASE!$W$12:$W$71,MATCH($AD545,DATABASE!$V$12:$V$71,0)))</f>
        <v/>
      </c>
      <c r="D545" s="34" t="str">
        <f>IF(C545="","",IF(E545="",INDEX(DATABASE!$AF$13:$AF$62,MATCH($C545,DATABASE!$AC$13:$AC$62,0)),IF(E545="2x D11",INDEX(DATABASE!$AF$13:$AF$62,MATCH($C545,DATABASE!$AC$13:$AC$62,0))+2*DATABASE!$AF$62,IF(E545="3x D11",INDEX(DATABASE!$AF$13:$AF$62,MATCH($C545,DATABASE!$AC$13:$AC$62,0))+3*DATABASE!$AF$62,""))))</f>
        <v/>
      </c>
      <c r="E545" s="38" t="str">
        <f>IF(AND($K545="Y",$G545&lt;&gt;"UNYIL",$F545&lt;DATABASE!$O$8),"2x D11",IF(AND($K545="Y",$G545&lt;&gt;"UNYIL",$F545&gt;=DATABASE!$O$8),"3x D11",""))</f>
        <v/>
      </c>
      <c r="F545" s="9" t="str">
        <f>IF('DATA ACCURATE'!N548&lt;&gt;"",'DATA ACCURATE'!N548,"")</f>
        <v/>
      </c>
      <c r="G545" t="str">
        <f>IF(F545="","",IF(F545&lt;=DATABASE!$I$8,"UNYIL",IF(F545&lt;=DATABASE!$J$8,"KECIL",IF(F545&lt;DATABASE!$K$8,"TANGGUNG",IF(F545&gt;=DATABASE!$K$8,"BESAR","")))))</f>
        <v/>
      </c>
      <c r="H545" s="16" t="str">
        <f>IF('DATA ACCURATE'!J548&lt;&gt;"",'DATA ACCURATE'!J548,"")</f>
        <v/>
      </c>
      <c r="I545" s="35" t="str">
        <f>IF(B545&lt;&gt;"",IFERROR(VLOOKUP(B545,'DATA TIMBANGAN'!G:M,7,FALSE),VLOOKUP(B545,'DATA TIMBANGAN'!G:M,7)),"")</f>
        <v/>
      </c>
      <c r="J545" s="25" t="str">
        <f>IF(H545&lt;&gt;"",IFERROR(INDEX(DATABASE!$Z$19:$Z$38,MATCH(DATEVALUE(H545),DATABASE!$AA$19:$AA$38,0)),INDEX(DATABASE!$Z$12:$Z$18,MATCH(WEEKDAY(H545,2),DATABASE!$AA$12:$AA$18,0))),"")</f>
        <v/>
      </c>
      <c r="K545" s="25" t="str">
        <f>IF('DATA ACCURATE'!V548&lt;&gt;"",'DATA ACCURATE'!V548,"")</f>
        <v/>
      </c>
      <c r="L545" s="80" t="str">
        <f>IF($H545="","",IF(OR($J545="LIBUR",AND($L544="LIBUR",$O544=$O545)),"LIBUR",IF(AND(OR($L544="LUAR JAM KERJA 1",$L544="LUAR JAM KERJA 2"),OR(OR(AND($H544=$H545,AND(OR($I545&gt;DATABASE!$J$3,$I545&lt;DATABASE!$J$6),((DATEVALUE($H545)+$I545)-(DATEVALUE($H544)+$I544))&lt;DATABASE!$J$6)),AND($H544=$H545,$O544=$O545,OR($I545&gt;DATABASE!$J$6,$I545&lt;DATABASE!$J$3))),AND(($H545-$H544)=1,OR($I545&lt;DATABASE!$I$6,((DATEVALUE($H545)+$I545)-(DATEVALUE($H544)+$I544))&lt;DATABASE!$J$6))),$A545=$A544),"LUAR JAM KERJA 2",IF(AND(OR(WEEKDAY($H545,2)=1,WEEKDAY($H545,2)=2,WEEKDAY($H545,2)=3,WEEKDAY($H545,2)=4,WEEKDAY($H545,2)=5),$I545&lt;=DATABASE!$J$3,$I545&gt;=DATABASE!$I$3),"JAM KERJA",IF(AND(WEEKDAY($H545,2)=6,$I545&lt;=DATABASE!$J$4,$I545&gt;=DATABASE!$I$4),"JAM KERJA","LUAR JAM KERJA 1")))))</f>
        <v/>
      </c>
      <c r="M545" s="33" t="str">
        <f>IF('DATA ACCURATE'!T548&lt;&gt;"",IF('DATA ACCURATE'!T548&gt;100,'DATA ACCURATE'!T548/10,'DATA ACCURATE'!T548),"")</f>
        <v/>
      </c>
      <c r="N545" t="str">
        <f>IF(M545="","",IF(M545&lt;=DATABASE!$I$9,"LOKAL",IF(M545&lt;DATABASE!$J$9,"LUAR KOTA 1",IF($M545&gt;=DATABASE!$J$9,"LUAR KOTA 2",""))))</f>
        <v/>
      </c>
      <c r="O545" s="38" t="str">
        <f>IF('DATA ACCURATE'!L548&lt;&gt;"",'DATA ACCURATE'!L548,"")</f>
        <v/>
      </c>
      <c r="Q545" s="38">
        <f t="shared" si="56"/>
        <v>0</v>
      </c>
      <c r="R545" s="38">
        <f t="shared" si="56"/>
        <v>0</v>
      </c>
      <c r="S545" s="38">
        <f t="shared" si="56"/>
        <v>0</v>
      </c>
      <c r="T545" s="38">
        <f t="shared" si="56"/>
        <v>0</v>
      </c>
      <c r="U545" s="38">
        <f t="shared" si="57"/>
        <v>0</v>
      </c>
      <c r="V545" s="38">
        <f t="shared" si="57"/>
        <v>0</v>
      </c>
      <c r="W545" s="38">
        <f t="shared" si="57"/>
        <v>0</v>
      </c>
      <c r="X545" s="38">
        <f t="shared" si="58"/>
        <v>0</v>
      </c>
      <c r="Y545" s="38">
        <f t="shared" si="58"/>
        <v>0</v>
      </c>
      <c r="Z545" s="38">
        <f t="shared" si="58"/>
        <v>0</v>
      </c>
      <c r="AA545" s="38">
        <f t="shared" si="58"/>
        <v>0</v>
      </c>
      <c r="AB545" s="38">
        <f t="shared" si="59"/>
        <v>0</v>
      </c>
      <c r="AC545" s="38">
        <f t="shared" si="60"/>
        <v>0</v>
      </c>
      <c r="AD545" s="38" t="str">
        <f t="shared" si="61"/>
        <v>000000000000</v>
      </c>
    </row>
    <row r="546" spans="1:30">
      <c r="A546" s="9" t="str">
        <f>IF('DATA ACCURATE'!A549&lt;&gt;"",'DATA ACCURATE'!A549,"")</f>
        <v/>
      </c>
      <c r="B546" s="9" t="str">
        <f>IF('DATA ACCURATE'!D549&lt;&gt;"",'DATA ACCURATE'!D549,"")</f>
        <v/>
      </c>
      <c r="C546" s="38" t="str">
        <f>IF($AD546="000000000000","",INDEX(DATABASE!$W$12:$W$71,MATCH($AD546,DATABASE!$V$12:$V$71,0)))</f>
        <v/>
      </c>
      <c r="D546" s="34" t="str">
        <f>IF(C546="","",IF(E546="",INDEX(DATABASE!$AF$13:$AF$62,MATCH($C546,DATABASE!$AC$13:$AC$62,0)),IF(E546="2x D11",INDEX(DATABASE!$AF$13:$AF$62,MATCH($C546,DATABASE!$AC$13:$AC$62,0))+2*DATABASE!$AF$62,IF(E546="3x D11",INDEX(DATABASE!$AF$13:$AF$62,MATCH($C546,DATABASE!$AC$13:$AC$62,0))+3*DATABASE!$AF$62,""))))</f>
        <v/>
      </c>
      <c r="E546" s="38" t="str">
        <f>IF(AND($K546="Y",$G546&lt;&gt;"UNYIL",$F546&lt;DATABASE!$O$8),"2x D11",IF(AND($K546="Y",$G546&lt;&gt;"UNYIL",$F546&gt;=DATABASE!$O$8),"3x D11",""))</f>
        <v/>
      </c>
      <c r="F546" s="9" t="str">
        <f>IF('DATA ACCURATE'!N549&lt;&gt;"",'DATA ACCURATE'!N549,"")</f>
        <v/>
      </c>
      <c r="G546" t="str">
        <f>IF(F546="","",IF(F546&lt;=DATABASE!$I$8,"UNYIL",IF(F546&lt;=DATABASE!$J$8,"KECIL",IF(F546&lt;DATABASE!$K$8,"TANGGUNG",IF(F546&gt;=DATABASE!$K$8,"BESAR","")))))</f>
        <v/>
      </c>
      <c r="H546" s="16" t="str">
        <f>IF('DATA ACCURATE'!J549&lt;&gt;"",'DATA ACCURATE'!J549,"")</f>
        <v/>
      </c>
      <c r="I546" s="35" t="str">
        <f>IF(B546&lt;&gt;"",IFERROR(VLOOKUP(B546,'DATA TIMBANGAN'!G:M,7,FALSE),VLOOKUP(B546,'DATA TIMBANGAN'!G:M,7)),"")</f>
        <v/>
      </c>
      <c r="J546" s="25" t="str">
        <f>IF(H546&lt;&gt;"",IFERROR(INDEX(DATABASE!$Z$19:$Z$38,MATCH(DATEVALUE(H546),DATABASE!$AA$19:$AA$38,0)),INDEX(DATABASE!$Z$12:$Z$18,MATCH(WEEKDAY(H546,2),DATABASE!$AA$12:$AA$18,0))),"")</f>
        <v/>
      </c>
      <c r="K546" s="25" t="str">
        <f>IF('DATA ACCURATE'!V549&lt;&gt;"",'DATA ACCURATE'!V549,"")</f>
        <v/>
      </c>
      <c r="L546" s="80" t="str">
        <f>IF($H546="","",IF(OR($J546="LIBUR",AND($L545="LIBUR",$O545=$O546)),"LIBUR",IF(AND(OR($L545="LUAR JAM KERJA 1",$L545="LUAR JAM KERJA 2"),OR(OR(AND($H545=$H546,AND(OR($I546&gt;DATABASE!$J$3,$I546&lt;DATABASE!$J$6),((DATEVALUE($H546)+$I546)-(DATEVALUE($H545)+$I545))&lt;DATABASE!$J$6)),AND($H545=$H546,$O545=$O546,OR($I546&gt;DATABASE!$J$6,$I546&lt;DATABASE!$J$3))),AND(($H546-$H545)=1,OR($I546&lt;DATABASE!$I$6,((DATEVALUE($H546)+$I546)-(DATEVALUE($H545)+$I545))&lt;DATABASE!$J$6))),$A546=$A545),"LUAR JAM KERJA 2",IF(AND(OR(WEEKDAY($H546,2)=1,WEEKDAY($H546,2)=2,WEEKDAY($H546,2)=3,WEEKDAY($H546,2)=4,WEEKDAY($H546,2)=5),$I546&lt;=DATABASE!$J$3,$I546&gt;=DATABASE!$I$3),"JAM KERJA",IF(AND(WEEKDAY($H546,2)=6,$I546&lt;=DATABASE!$J$4,$I546&gt;=DATABASE!$I$4),"JAM KERJA","LUAR JAM KERJA 1")))))</f>
        <v/>
      </c>
      <c r="M546" s="33" t="str">
        <f>IF('DATA ACCURATE'!T549&lt;&gt;"",IF('DATA ACCURATE'!T549&gt;100,'DATA ACCURATE'!T549/10,'DATA ACCURATE'!T549),"")</f>
        <v/>
      </c>
      <c r="N546" t="str">
        <f>IF(M546="","",IF(M546&lt;=DATABASE!$I$9,"LOKAL",IF(M546&lt;DATABASE!$J$9,"LUAR KOTA 1",IF($M546&gt;=DATABASE!$J$9,"LUAR KOTA 2",""))))</f>
        <v/>
      </c>
      <c r="O546" s="38" t="str">
        <f>IF('DATA ACCURATE'!L549&lt;&gt;"",'DATA ACCURATE'!L549,"")</f>
        <v/>
      </c>
      <c r="Q546" s="38">
        <f t="shared" si="56"/>
        <v>0</v>
      </c>
      <c r="R546" s="38">
        <f t="shared" si="56"/>
        <v>0</v>
      </c>
      <c r="S546" s="38">
        <f t="shared" si="56"/>
        <v>0</v>
      </c>
      <c r="T546" s="38">
        <f t="shared" si="56"/>
        <v>0</v>
      </c>
      <c r="U546" s="38">
        <f t="shared" si="57"/>
        <v>0</v>
      </c>
      <c r="V546" s="38">
        <f t="shared" si="57"/>
        <v>0</v>
      </c>
      <c r="W546" s="38">
        <f t="shared" si="57"/>
        <v>0</v>
      </c>
      <c r="X546" s="38">
        <f t="shared" si="58"/>
        <v>0</v>
      </c>
      <c r="Y546" s="38">
        <f t="shared" si="58"/>
        <v>0</v>
      </c>
      <c r="Z546" s="38">
        <f t="shared" si="58"/>
        <v>0</v>
      </c>
      <c r="AA546" s="38">
        <f t="shared" si="58"/>
        <v>0</v>
      </c>
      <c r="AB546" s="38">
        <f t="shared" si="59"/>
        <v>0</v>
      </c>
      <c r="AC546" s="38">
        <f t="shared" si="60"/>
        <v>0</v>
      </c>
      <c r="AD546" s="38" t="str">
        <f t="shared" si="61"/>
        <v>000000000000</v>
      </c>
    </row>
    <row r="547" spans="1:30">
      <c r="A547" s="9" t="str">
        <f>IF('DATA ACCURATE'!A550&lt;&gt;"",'DATA ACCURATE'!A550,"")</f>
        <v/>
      </c>
      <c r="B547" s="9" t="str">
        <f>IF('DATA ACCURATE'!D550&lt;&gt;"",'DATA ACCURATE'!D550,"")</f>
        <v/>
      </c>
      <c r="C547" s="38" t="str">
        <f>IF($AD547="000000000000","",INDEX(DATABASE!$W$12:$W$71,MATCH($AD547,DATABASE!$V$12:$V$71,0)))</f>
        <v/>
      </c>
      <c r="D547" s="34" t="str">
        <f>IF(C547="","",IF(E547="",INDEX(DATABASE!$AF$13:$AF$62,MATCH($C547,DATABASE!$AC$13:$AC$62,0)),IF(E547="2x D11",INDEX(DATABASE!$AF$13:$AF$62,MATCH($C547,DATABASE!$AC$13:$AC$62,0))+2*DATABASE!$AF$62,IF(E547="3x D11",INDEX(DATABASE!$AF$13:$AF$62,MATCH($C547,DATABASE!$AC$13:$AC$62,0))+3*DATABASE!$AF$62,""))))</f>
        <v/>
      </c>
      <c r="E547" s="38" t="str">
        <f>IF(AND($K547="Y",$G547&lt;&gt;"UNYIL",$F547&lt;DATABASE!$O$8),"2x D11",IF(AND($K547="Y",$G547&lt;&gt;"UNYIL",$F547&gt;=DATABASE!$O$8),"3x D11",""))</f>
        <v/>
      </c>
      <c r="F547" s="9" t="str">
        <f>IF('DATA ACCURATE'!N550&lt;&gt;"",'DATA ACCURATE'!N550,"")</f>
        <v/>
      </c>
      <c r="G547" t="str">
        <f>IF(F547="","",IF(F547&lt;=DATABASE!$I$8,"UNYIL",IF(F547&lt;=DATABASE!$J$8,"KECIL",IF(F547&lt;DATABASE!$K$8,"TANGGUNG",IF(F547&gt;=DATABASE!$K$8,"BESAR","")))))</f>
        <v/>
      </c>
      <c r="H547" s="16" t="str">
        <f>IF('DATA ACCURATE'!J550&lt;&gt;"",'DATA ACCURATE'!J550,"")</f>
        <v/>
      </c>
      <c r="I547" s="35" t="str">
        <f>IF(B547&lt;&gt;"",IFERROR(VLOOKUP(B547,'DATA TIMBANGAN'!G:M,7,FALSE),VLOOKUP(B547,'DATA TIMBANGAN'!G:M,7)),"")</f>
        <v/>
      </c>
      <c r="J547" s="25" t="str">
        <f>IF(H547&lt;&gt;"",IFERROR(INDEX(DATABASE!$Z$19:$Z$38,MATCH(DATEVALUE(H547),DATABASE!$AA$19:$AA$38,0)),INDEX(DATABASE!$Z$12:$Z$18,MATCH(WEEKDAY(H547,2),DATABASE!$AA$12:$AA$18,0))),"")</f>
        <v/>
      </c>
      <c r="K547" s="25" t="str">
        <f>IF('DATA ACCURATE'!V550&lt;&gt;"",'DATA ACCURATE'!V550,"")</f>
        <v/>
      </c>
      <c r="L547" s="80" t="str">
        <f>IF($H547="","",IF(OR($J547="LIBUR",AND($L546="LIBUR",$O546=$O547)),"LIBUR",IF(AND(OR($L546="LUAR JAM KERJA 1",$L546="LUAR JAM KERJA 2"),OR(OR(AND($H546=$H547,AND(OR($I547&gt;DATABASE!$J$3,$I547&lt;DATABASE!$J$6),((DATEVALUE($H547)+$I547)-(DATEVALUE($H546)+$I546))&lt;DATABASE!$J$6)),AND($H546=$H547,$O546=$O547,OR($I547&gt;DATABASE!$J$6,$I547&lt;DATABASE!$J$3))),AND(($H547-$H546)=1,OR($I547&lt;DATABASE!$I$6,((DATEVALUE($H547)+$I547)-(DATEVALUE($H546)+$I546))&lt;DATABASE!$J$6))),$A547=$A546),"LUAR JAM KERJA 2",IF(AND(OR(WEEKDAY($H547,2)=1,WEEKDAY($H547,2)=2,WEEKDAY($H547,2)=3,WEEKDAY($H547,2)=4,WEEKDAY($H547,2)=5),$I547&lt;=DATABASE!$J$3,$I547&gt;=DATABASE!$I$3),"JAM KERJA",IF(AND(WEEKDAY($H547,2)=6,$I547&lt;=DATABASE!$J$4,$I547&gt;=DATABASE!$I$4),"JAM KERJA","LUAR JAM KERJA 1")))))</f>
        <v/>
      </c>
      <c r="M547" s="33" t="str">
        <f>IF('DATA ACCURATE'!T550&lt;&gt;"",IF('DATA ACCURATE'!T550&gt;100,'DATA ACCURATE'!T550/10,'DATA ACCURATE'!T550),"")</f>
        <v/>
      </c>
      <c r="N547" t="str">
        <f>IF(M547="","",IF(M547&lt;=DATABASE!$I$9,"LOKAL",IF(M547&lt;DATABASE!$J$9,"LUAR KOTA 1",IF($M547&gt;=DATABASE!$J$9,"LUAR KOTA 2",""))))</f>
        <v/>
      </c>
      <c r="O547" s="38" t="str">
        <f>IF('DATA ACCURATE'!L550&lt;&gt;"",'DATA ACCURATE'!L550,"")</f>
        <v/>
      </c>
      <c r="Q547" s="38">
        <f t="shared" si="56"/>
        <v>0</v>
      </c>
      <c r="R547" s="38">
        <f t="shared" si="56"/>
        <v>0</v>
      </c>
      <c r="S547" s="38">
        <f t="shared" si="56"/>
        <v>0</v>
      </c>
      <c r="T547" s="38">
        <f t="shared" si="56"/>
        <v>0</v>
      </c>
      <c r="U547" s="38">
        <f t="shared" si="57"/>
        <v>0</v>
      </c>
      <c r="V547" s="38">
        <f t="shared" si="57"/>
        <v>0</v>
      </c>
      <c r="W547" s="38">
        <f t="shared" si="57"/>
        <v>0</v>
      </c>
      <c r="X547" s="38">
        <f t="shared" si="58"/>
        <v>0</v>
      </c>
      <c r="Y547" s="38">
        <f t="shared" si="58"/>
        <v>0</v>
      </c>
      <c r="Z547" s="38">
        <f t="shared" si="58"/>
        <v>0</v>
      </c>
      <c r="AA547" s="38">
        <f t="shared" si="58"/>
        <v>0</v>
      </c>
      <c r="AB547" s="38">
        <f t="shared" si="59"/>
        <v>0</v>
      </c>
      <c r="AC547" s="38">
        <f t="shared" si="60"/>
        <v>0</v>
      </c>
      <c r="AD547" s="38" t="str">
        <f t="shared" si="61"/>
        <v>000000000000</v>
      </c>
    </row>
    <row r="548" spans="1:30">
      <c r="A548" s="9" t="str">
        <f>IF('DATA ACCURATE'!A551&lt;&gt;"",'DATA ACCURATE'!A551,"")</f>
        <v/>
      </c>
      <c r="B548" s="9" t="str">
        <f>IF('DATA ACCURATE'!D551&lt;&gt;"",'DATA ACCURATE'!D551,"")</f>
        <v/>
      </c>
      <c r="C548" s="38" t="str">
        <f>IF($AD548="000000000000","",INDEX(DATABASE!$W$12:$W$71,MATCH($AD548,DATABASE!$V$12:$V$71,0)))</f>
        <v/>
      </c>
      <c r="D548" s="34" t="str">
        <f>IF(C548="","",IF(E548="",INDEX(DATABASE!$AF$13:$AF$62,MATCH($C548,DATABASE!$AC$13:$AC$62,0)),IF(E548="2x D11",INDEX(DATABASE!$AF$13:$AF$62,MATCH($C548,DATABASE!$AC$13:$AC$62,0))+2*DATABASE!$AF$62,IF(E548="3x D11",INDEX(DATABASE!$AF$13:$AF$62,MATCH($C548,DATABASE!$AC$13:$AC$62,0))+3*DATABASE!$AF$62,""))))</f>
        <v/>
      </c>
      <c r="E548" s="38" t="str">
        <f>IF(AND($K548="Y",$G548&lt;&gt;"UNYIL",$F548&lt;DATABASE!$O$8),"2x D11",IF(AND($K548="Y",$G548&lt;&gt;"UNYIL",$F548&gt;=DATABASE!$O$8),"3x D11",""))</f>
        <v/>
      </c>
      <c r="F548" s="9" t="str">
        <f>IF('DATA ACCURATE'!N551&lt;&gt;"",'DATA ACCURATE'!N551,"")</f>
        <v/>
      </c>
      <c r="G548" t="str">
        <f>IF(F548="","",IF(F548&lt;=DATABASE!$I$8,"UNYIL",IF(F548&lt;=DATABASE!$J$8,"KECIL",IF(F548&lt;DATABASE!$K$8,"TANGGUNG",IF(F548&gt;=DATABASE!$K$8,"BESAR","")))))</f>
        <v/>
      </c>
      <c r="H548" s="16" t="str">
        <f>IF('DATA ACCURATE'!J551&lt;&gt;"",'DATA ACCURATE'!J551,"")</f>
        <v/>
      </c>
      <c r="I548" s="35" t="str">
        <f>IF(B548&lt;&gt;"",IFERROR(VLOOKUP(B548,'DATA TIMBANGAN'!G:M,7,FALSE),VLOOKUP(B548,'DATA TIMBANGAN'!G:M,7)),"")</f>
        <v/>
      </c>
      <c r="J548" s="25" t="str">
        <f>IF(H548&lt;&gt;"",IFERROR(INDEX(DATABASE!$Z$19:$Z$38,MATCH(DATEVALUE(H548),DATABASE!$AA$19:$AA$38,0)),INDEX(DATABASE!$Z$12:$Z$18,MATCH(WEEKDAY(H548,2),DATABASE!$AA$12:$AA$18,0))),"")</f>
        <v/>
      </c>
      <c r="K548" s="25" t="str">
        <f>IF('DATA ACCURATE'!V551&lt;&gt;"",'DATA ACCURATE'!V551,"")</f>
        <v/>
      </c>
      <c r="L548" s="80" t="str">
        <f>IF($H548="","",IF(OR($J548="LIBUR",AND($L547="LIBUR",$O547=$O548)),"LIBUR",IF(AND(OR($L547="LUAR JAM KERJA 1",$L547="LUAR JAM KERJA 2"),OR(OR(AND($H547=$H548,AND(OR($I548&gt;DATABASE!$J$3,$I548&lt;DATABASE!$J$6),((DATEVALUE($H548)+$I548)-(DATEVALUE($H547)+$I547))&lt;DATABASE!$J$6)),AND($H547=$H548,$O547=$O548,OR($I548&gt;DATABASE!$J$6,$I548&lt;DATABASE!$J$3))),AND(($H548-$H547)=1,OR($I548&lt;DATABASE!$I$6,((DATEVALUE($H548)+$I548)-(DATEVALUE($H547)+$I547))&lt;DATABASE!$J$6))),$A548=$A547),"LUAR JAM KERJA 2",IF(AND(OR(WEEKDAY($H548,2)=1,WEEKDAY($H548,2)=2,WEEKDAY($H548,2)=3,WEEKDAY($H548,2)=4,WEEKDAY($H548,2)=5),$I548&lt;=DATABASE!$J$3,$I548&gt;=DATABASE!$I$3),"JAM KERJA",IF(AND(WEEKDAY($H548,2)=6,$I548&lt;=DATABASE!$J$4,$I548&gt;=DATABASE!$I$4),"JAM KERJA","LUAR JAM KERJA 1")))))</f>
        <v/>
      </c>
      <c r="M548" s="33" t="str">
        <f>IF('DATA ACCURATE'!T551&lt;&gt;"",IF('DATA ACCURATE'!T551&gt;100,'DATA ACCURATE'!T551/10,'DATA ACCURATE'!T551),"")</f>
        <v/>
      </c>
      <c r="N548" t="str">
        <f>IF(M548="","",IF(M548&lt;=DATABASE!$I$9,"LOKAL",IF(M548&lt;DATABASE!$J$9,"LUAR KOTA 1",IF($M548&gt;=DATABASE!$J$9,"LUAR KOTA 2",""))))</f>
        <v/>
      </c>
      <c r="O548" s="38" t="str">
        <f>IF('DATA ACCURATE'!L551&lt;&gt;"",'DATA ACCURATE'!L551,"")</f>
        <v/>
      </c>
      <c r="Q548" s="38">
        <f t="shared" si="56"/>
        <v>0</v>
      </c>
      <c r="R548" s="38">
        <f t="shared" si="56"/>
        <v>0</v>
      </c>
      <c r="S548" s="38">
        <f t="shared" si="56"/>
        <v>0</v>
      </c>
      <c r="T548" s="38">
        <f t="shared" si="56"/>
        <v>0</v>
      </c>
      <c r="U548" s="38">
        <f t="shared" si="57"/>
        <v>0</v>
      </c>
      <c r="V548" s="38">
        <f t="shared" si="57"/>
        <v>0</v>
      </c>
      <c r="W548" s="38">
        <f t="shared" si="57"/>
        <v>0</v>
      </c>
      <c r="X548" s="38">
        <f t="shared" si="58"/>
        <v>0</v>
      </c>
      <c r="Y548" s="38">
        <f t="shared" si="58"/>
        <v>0</v>
      </c>
      <c r="Z548" s="38">
        <f t="shared" si="58"/>
        <v>0</v>
      </c>
      <c r="AA548" s="38">
        <f t="shared" si="58"/>
        <v>0</v>
      </c>
      <c r="AB548" s="38">
        <f t="shared" si="59"/>
        <v>0</v>
      </c>
      <c r="AC548" s="38">
        <f t="shared" si="60"/>
        <v>0</v>
      </c>
      <c r="AD548" s="38" t="str">
        <f t="shared" si="61"/>
        <v>000000000000</v>
      </c>
    </row>
    <row r="549" spans="1:30">
      <c r="A549" s="9" t="str">
        <f>IF('DATA ACCURATE'!A552&lt;&gt;"",'DATA ACCURATE'!A552,"")</f>
        <v/>
      </c>
      <c r="B549" s="9" t="str">
        <f>IF('DATA ACCURATE'!D552&lt;&gt;"",'DATA ACCURATE'!D552,"")</f>
        <v/>
      </c>
      <c r="C549" s="38" t="str">
        <f>IF($AD549="000000000000","",INDEX(DATABASE!$W$12:$W$71,MATCH($AD549,DATABASE!$V$12:$V$71,0)))</f>
        <v/>
      </c>
      <c r="D549" s="34" t="str">
        <f>IF(C549="","",IF(E549="",INDEX(DATABASE!$AF$13:$AF$62,MATCH($C549,DATABASE!$AC$13:$AC$62,0)),IF(E549="2x D11",INDEX(DATABASE!$AF$13:$AF$62,MATCH($C549,DATABASE!$AC$13:$AC$62,0))+2*DATABASE!$AF$62,IF(E549="3x D11",INDEX(DATABASE!$AF$13:$AF$62,MATCH($C549,DATABASE!$AC$13:$AC$62,0))+3*DATABASE!$AF$62,""))))</f>
        <v/>
      </c>
      <c r="E549" s="38" t="str">
        <f>IF(AND($K549="Y",$G549&lt;&gt;"UNYIL",$F549&lt;DATABASE!$O$8),"2x D11",IF(AND($K549="Y",$G549&lt;&gt;"UNYIL",$F549&gt;=DATABASE!$O$8),"3x D11",""))</f>
        <v/>
      </c>
      <c r="F549" s="9" t="str">
        <f>IF('DATA ACCURATE'!N552&lt;&gt;"",'DATA ACCURATE'!N552,"")</f>
        <v/>
      </c>
      <c r="G549" t="str">
        <f>IF(F549="","",IF(F549&lt;=DATABASE!$I$8,"UNYIL",IF(F549&lt;=DATABASE!$J$8,"KECIL",IF(F549&lt;DATABASE!$K$8,"TANGGUNG",IF(F549&gt;=DATABASE!$K$8,"BESAR","")))))</f>
        <v/>
      </c>
      <c r="H549" s="16" t="str">
        <f>IF('DATA ACCURATE'!J552&lt;&gt;"",'DATA ACCURATE'!J552,"")</f>
        <v/>
      </c>
      <c r="I549" s="35" t="str">
        <f>IF(B549&lt;&gt;"",IFERROR(VLOOKUP(B549,'DATA TIMBANGAN'!G:M,7,FALSE),VLOOKUP(B549,'DATA TIMBANGAN'!G:M,7)),"")</f>
        <v/>
      </c>
      <c r="J549" s="25" t="str">
        <f>IF(H549&lt;&gt;"",IFERROR(INDEX(DATABASE!$Z$19:$Z$38,MATCH(DATEVALUE(H549),DATABASE!$AA$19:$AA$38,0)),INDEX(DATABASE!$Z$12:$Z$18,MATCH(WEEKDAY(H549,2),DATABASE!$AA$12:$AA$18,0))),"")</f>
        <v/>
      </c>
      <c r="K549" s="25" t="str">
        <f>IF('DATA ACCURATE'!V552&lt;&gt;"",'DATA ACCURATE'!V552,"")</f>
        <v/>
      </c>
      <c r="L549" s="80" t="str">
        <f>IF($H549="","",IF(OR($J549="LIBUR",AND($L548="LIBUR",$O548=$O549)),"LIBUR",IF(AND(OR($L548="LUAR JAM KERJA 1",$L548="LUAR JAM KERJA 2"),OR(OR(AND($H548=$H549,AND(OR($I549&gt;DATABASE!$J$3,$I549&lt;DATABASE!$J$6),((DATEVALUE($H549)+$I549)-(DATEVALUE($H548)+$I548))&lt;DATABASE!$J$6)),AND($H548=$H549,$O548=$O549,OR($I549&gt;DATABASE!$J$6,$I549&lt;DATABASE!$J$3))),AND(($H549-$H548)=1,OR($I549&lt;DATABASE!$I$6,((DATEVALUE($H549)+$I549)-(DATEVALUE($H548)+$I548))&lt;DATABASE!$J$6))),$A549=$A548),"LUAR JAM KERJA 2",IF(AND(OR(WEEKDAY($H549,2)=1,WEEKDAY($H549,2)=2,WEEKDAY($H549,2)=3,WEEKDAY($H549,2)=4,WEEKDAY($H549,2)=5),$I549&lt;=DATABASE!$J$3,$I549&gt;=DATABASE!$I$3),"JAM KERJA",IF(AND(WEEKDAY($H549,2)=6,$I549&lt;=DATABASE!$J$4,$I549&gt;=DATABASE!$I$4),"JAM KERJA","LUAR JAM KERJA 1")))))</f>
        <v/>
      </c>
      <c r="M549" s="33" t="str">
        <f>IF('DATA ACCURATE'!T552&lt;&gt;"",IF('DATA ACCURATE'!T552&gt;100,'DATA ACCURATE'!T552/10,'DATA ACCURATE'!T552),"")</f>
        <v/>
      </c>
      <c r="N549" t="str">
        <f>IF(M549="","",IF(M549&lt;=DATABASE!$I$9,"LOKAL",IF(M549&lt;DATABASE!$J$9,"LUAR KOTA 1",IF($M549&gt;=DATABASE!$J$9,"LUAR KOTA 2",""))))</f>
        <v/>
      </c>
      <c r="O549" s="38" t="str">
        <f>IF('DATA ACCURATE'!L552&lt;&gt;"",'DATA ACCURATE'!L552,"")</f>
        <v/>
      </c>
      <c r="Q549" s="38">
        <f t="shared" si="56"/>
        <v>0</v>
      </c>
      <c r="R549" s="38">
        <f t="shared" si="56"/>
        <v>0</v>
      </c>
      <c r="S549" s="38">
        <f t="shared" si="56"/>
        <v>0</v>
      </c>
      <c r="T549" s="38">
        <f t="shared" si="56"/>
        <v>0</v>
      </c>
      <c r="U549" s="38">
        <f t="shared" si="57"/>
        <v>0</v>
      </c>
      <c r="V549" s="38">
        <f t="shared" si="57"/>
        <v>0</v>
      </c>
      <c r="W549" s="38">
        <f t="shared" si="57"/>
        <v>0</v>
      </c>
      <c r="X549" s="38">
        <f t="shared" si="58"/>
        <v>0</v>
      </c>
      <c r="Y549" s="38">
        <f t="shared" si="58"/>
        <v>0</v>
      </c>
      <c r="Z549" s="38">
        <f t="shared" si="58"/>
        <v>0</v>
      </c>
      <c r="AA549" s="38">
        <f t="shared" si="58"/>
        <v>0</v>
      </c>
      <c r="AB549" s="38">
        <f t="shared" si="59"/>
        <v>0</v>
      </c>
      <c r="AC549" s="38">
        <f t="shared" si="60"/>
        <v>0</v>
      </c>
      <c r="AD549" s="38" t="str">
        <f t="shared" si="61"/>
        <v>000000000000</v>
      </c>
    </row>
    <row r="550" spans="1:30">
      <c r="A550" s="9" t="str">
        <f>IF('DATA ACCURATE'!A553&lt;&gt;"",'DATA ACCURATE'!A553,"")</f>
        <v/>
      </c>
      <c r="B550" s="9" t="str">
        <f>IF('DATA ACCURATE'!D553&lt;&gt;"",'DATA ACCURATE'!D553,"")</f>
        <v/>
      </c>
      <c r="C550" s="38" t="str">
        <f>IF($AD550="000000000000","",INDEX(DATABASE!$W$12:$W$71,MATCH($AD550,DATABASE!$V$12:$V$71,0)))</f>
        <v/>
      </c>
      <c r="D550" s="34" t="str">
        <f>IF(C550="","",IF(E550="",INDEX(DATABASE!$AF$13:$AF$62,MATCH($C550,DATABASE!$AC$13:$AC$62,0)),IF(E550="2x D11",INDEX(DATABASE!$AF$13:$AF$62,MATCH($C550,DATABASE!$AC$13:$AC$62,0))+2*DATABASE!$AF$62,IF(E550="3x D11",INDEX(DATABASE!$AF$13:$AF$62,MATCH($C550,DATABASE!$AC$13:$AC$62,0))+3*DATABASE!$AF$62,""))))</f>
        <v/>
      </c>
      <c r="E550" s="38" t="str">
        <f>IF(AND($K550="Y",$G550&lt;&gt;"UNYIL",$F550&lt;DATABASE!$O$8),"2x D11",IF(AND($K550="Y",$G550&lt;&gt;"UNYIL",$F550&gt;=DATABASE!$O$8),"3x D11",""))</f>
        <v/>
      </c>
      <c r="F550" s="9" t="str">
        <f>IF('DATA ACCURATE'!N553&lt;&gt;"",'DATA ACCURATE'!N553,"")</f>
        <v/>
      </c>
      <c r="G550" t="str">
        <f>IF(F550="","",IF(F550&lt;=DATABASE!$I$8,"UNYIL",IF(F550&lt;=DATABASE!$J$8,"KECIL",IF(F550&lt;DATABASE!$K$8,"TANGGUNG",IF(F550&gt;=DATABASE!$K$8,"BESAR","")))))</f>
        <v/>
      </c>
      <c r="H550" s="16" t="str">
        <f>IF('DATA ACCURATE'!J553&lt;&gt;"",'DATA ACCURATE'!J553,"")</f>
        <v/>
      </c>
      <c r="I550" s="35" t="str">
        <f>IF(B550&lt;&gt;"",IFERROR(VLOOKUP(B550,'DATA TIMBANGAN'!G:M,7,FALSE),VLOOKUP(B550,'DATA TIMBANGAN'!G:M,7)),"")</f>
        <v/>
      </c>
      <c r="J550" s="25" t="str">
        <f>IF(H550&lt;&gt;"",IFERROR(INDEX(DATABASE!$Z$19:$Z$38,MATCH(DATEVALUE(H550),DATABASE!$AA$19:$AA$38,0)),INDEX(DATABASE!$Z$12:$Z$18,MATCH(WEEKDAY(H550,2),DATABASE!$AA$12:$AA$18,0))),"")</f>
        <v/>
      </c>
      <c r="K550" s="25" t="str">
        <f>IF('DATA ACCURATE'!V553&lt;&gt;"",'DATA ACCURATE'!V553,"")</f>
        <v/>
      </c>
      <c r="L550" s="80" t="str">
        <f>IF($H550="","",IF(OR($J550="LIBUR",AND($L549="LIBUR",$O549=$O550)),"LIBUR",IF(AND(OR($L549="LUAR JAM KERJA 1",$L549="LUAR JAM KERJA 2"),OR(OR(AND($H549=$H550,AND(OR($I550&gt;DATABASE!$J$3,$I550&lt;DATABASE!$J$6),((DATEVALUE($H550)+$I550)-(DATEVALUE($H549)+$I549))&lt;DATABASE!$J$6)),AND($H549=$H550,$O549=$O550,OR($I550&gt;DATABASE!$J$6,$I550&lt;DATABASE!$J$3))),AND(($H550-$H549)=1,OR($I550&lt;DATABASE!$I$6,((DATEVALUE($H550)+$I550)-(DATEVALUE($H549)+$I549))&lt;DATABASE!$J$6))),$A550=$A549),"LUAR JAM KERJA 2",IF(AND(OR(WEEKDAY($H550,2)=1,WEEKDAY($H550,2)=2,WEEKDAY($H550,2)=3,WEEKDAY($H550,2)=4,WEEKDAY($H550,2)=5),$I550&lt;=DATABASE!$J$3,$I550&gt;=DATABASE!$I$3),"JAM KERJA",IF(AND(WEEKDAY($H550,2)=6,$I550&lt;=DATABASE!$J$4,$I550&gt;=DATABASE!$I$4),"JAM KERJA","LUAR JAM KERJA 1")))))</f>
        <v/>
      </c>
      <c r="M550" s="33" t="str">
        <f>IF('DATA ACCURATE'!T553&lt;&gt;"",IF('DATA ACCURATE'!T553&gt;100,'DATA ACCURATE'!T553/10,'DATA ACCURATE'!T553),"")</f>
        <v/>
      </c>
      <c r="N550" t="str">
        <f>IF(M550="","",IF(M550&lt;=DATABASE!$I$9,"LOKAL",IF(M550&lt;DATABASE!$J$9,"LUAR KOTA 1",IF($M550&gt;=DATABASE!$J$9,"LUAR KOTA 2",""))))</f>
        <v/>
      </c>
      <c r="O550" s="38" t="str">
        <f>IF('DATA ACCURATE'!L553&lt;&gt;"",'DATA ACCURATE'!L553,"")</f>
        <v/>
      </c>
      <c r="Q550" s="38">
        <f t="shared" si="56"/>
        <v>0</v>
      </c>
      <c r="R550" s="38">
        <f t="shared" si="56"/>
        <v>0</v>
      </c>
      <c r="S550" s="38">
        <f t="shared" si="56"/>
        <v>0</v>
      </c>
      <c r="T550" s="38">
        <f t="shared" si="56"/>
        <v>0</v>
      </c>
      <c r="U550" s="38">
        <f t="shared" si="57"/>
        <v>0</v>
      </c>
      <c r="V550" s="38">
        <f t="shared" si="57"/>
        <v>0</v>
      </c>
      <c r="W550" s="38">
        <f t="shared" si="57"/>
        <v>0</v>
      </c>
      <c r="X550" s="38">
        <f t="shared" si="58"/>
        <v>0</v>
      </c>
      <c r="Y550" s="38">
        <f t="shared" si="58"/>
        <v>0</v>
      </c>
      <c r="Z550" s="38">
        <f t="shared" si="58"/>
        <v>0</v>
      </c>
      <c r="AA550" s="38">
        <f t="shared" si="58"/>
        <v>0</v>
      </c>
      <c r="AB550" s="38">
        <f t="shared" si="59"/>
        <v>0</v>
      </c>
      <c r="AC550" s="38">
        <f t="shared" si="60"/>
        <v>0</v>
      </c>
      <c r="AD550" s="38" t="str">
        <f t="shared" si="61"/>
        <v>000000000000</v>
      </c>
    </row>
    <row r="551" spans="1:30">
      <c r="A551" s="9" t="str">
        <f>IF('DATA ACCURATE'!A554&lt;&gt;"",'DATA ACCURATE'!A554,"")</f>
        <v/>
      </c>
      <c r="B551" s="9" t="str">
        <f>IF('DATA ACCURATE'!D554&lt;&gt;"",'DATA ACCURATE'!D554,"")</f>
        <v/>
      </c>
      <c r="C551" s="38" t="str">
        <f>IF($AD551="000000000000","",INDEX(DATABASE!$W$12:$W$71,MATCH($AD551,DATABASE!$V$12:$V$71,0)))</f>
        <v/>
      </c>
      <c r="D551" s="34" t="str">
        <f>IF(C551="","",IF(E551="",INDEX(DATABASE!$AF$13:$AF$62,MATCH($C551,DATABASE!$AC$13:$AC$62,0)),IF(E551="2x D11",INDEX(DATABASE!$AF$13:$AF$62,MATCH($C551,DATABASE!$AC$13:$AC$62,0))+2*DATABASE!$AF$62,IF(E551="3x D11",INDEX(DATABASE!$AF$13:$AF$62,MATCH($C551,DATABASE!$AC$13:$AC$62,0))+3*DATABASE!$AF$62,""))))</f>
        <v/>
      </c>
      <c r="E551" s="38" t="str">
        <f>IF(AND($K551="Y",$G551&lt;&gt;"UNYIL",$F551&lt;DATABASE!$O$8),"2x D11",IF(AND($K551="Y",$G551&lt;&gt;"UNYIL",$F551&gt;=DATABASE!$O$8),"3x D11",""))</f>
        <v/>
      </c>
      <c r="F551" s="9" t="str">
        <f>IF('DATA ACCURATE'!N554&lt;&gt;"",'DATA ACCURATE'!N554,"")</f>
        <v/>
      </c>
      <c r="G551" t="str">
        <f>IF(F551="","",IF(F551&lt;=DATABASE!$I$8,"UNYIL",IF(F551&lt;=DATABASE!$J$8,"KECIL",IF(F551&lt;DATABASE!$K$8,"TANGGUNG",IF(F551&gt;=DATABASE!$K$8,"BESAR","")))))</f>
        <v/>
      </c>
      <c r="H551" s="16" t="str">
        <f>IF('DATA ACCURATE'!J554&lt;&gt;"",'DATA ACCURATE'!J554,"")</f>
        <v/>
      </c>
      <c r="I551" s="35" t="str">
        <f>IF(B551&lt;&gt;"",IFERROR(VLOOKUP(B551,'DATA TIMBANGAN'!G:M,7,FALSE),VLOOKUP(B551,'DATA TIMBANGAN'!G:M,7)),"")</f>
        <v/>
      </c>
      <c r="J551" s="25" t="str">
        <f>IF(H551&lt;&gt;"",IFERROR(INDEX(DATABASE!$Z$19:$Z$38,MATCH(DATEVALUE(H551),DATABASE!$AA$19:$AA$38,0)),INDEX(DATABASE!$Z$12:$Z$18,MATCH(WEEKDAY(H551,2),DATABASE!$AA$12:$AA$18,0))),"")</f>
        <v/>
      </c>
      <c r="K551" s="25" t="str">
        <f>IF('DATA ACCURATE'!V554&lt;&gt;"",'DATA ACCURATE'!V554,"")</f>
        <v/>
      </c>
      <c r="L551" s="80" t="str">
        <f>IF($H551="","",IF(OR($J551="LIBUR",AND($L550="LIBUR",$O550=$O551)),"LIBUR",IF(AND(OR($L550="LUAR JAM KERJA 1",$L550="LUAR JAM KERJA 2"),OR(OR(AND($H550=$H551,AND(OR($I551&gt;DATABASE!$J$3,$I551&lt;DATABASE!$J$6),((DATEVALUE($H551)+$I551)-(DATEVALUE($H550)+$I550))&lt;DATABASE!$J$6)),AND($H550=$H551,$O550=$O551,OR($I551&gt;DATABASE!$J$6,$I551&lt;DATABASE!$J$3))),AND(($H551-$H550)=1,OR($I551&lt;DATABASE!$I$6,((DATEVALUE($H551)+$I551)-(DATEVALUE($H550)+$I550))&lt;DATABASE!$J$6))),$A551=$A550),"LUAR JAM KERJA 2",IF(AND(OR(WEEKDAY($H551,2)=1,WEEKDAY($H551,2)=2,WEEKDAY($H551,2)=3,WEEKDAY($H551,2)=4,WEEKDAY($H551,2)=5),$I551&lt;=DATABASE!$J$3,$I551&gt;=DATABASE!$I$3),"JAM KERJA",IF(AND(WEEKDAY($H551,2)=6,$I551&lt;=DATABASE!$J$4,$I551&gt;=DATABASE!$I$4),"JAM KERJA","LUAR JAM KERJA 1")))))</f>
        <v/>
      </c>
      <c r="M551" s="33" t="str">
        <f>IF('DATA ACCURATE'!T554&lt;&gt;"",IF('DATA ACCURATE'!T554&gt;100,'DATA ACCURATE'!T554/10,'DATA ACCURATE'!T554),"")</f>
        <v/>
      </c>
      <c r="N551" t="str">
        <f>IF(M551="","",IF(M551&lt;=DATABASE!$I$9,"LOKAL",IF(M551&lt;DATABASE!$J$9,"LUAR KOTA 1",IF($M551&gt;=DATABASE!$J$9,"LUAR KOTA 2",""))))</f>
        <v/>
      </c>
      <c r="O551" s="38" t="str">
        <f>IF('DATA ACCURATE'!L554&lt;&gt;"",'DATA ACCURATE'!L554,"")</f>
        <v/>
      </c>
      <c r="Q551" s="38">
        <f t="shared" si="56"/>
        <v>0</v>
      </c>
      <c r="R551" s="38">
        <f t="shared" si="56"/>
        <v>0</v>
      </c>
      <c r="S551" s="38">
        <f t="shared" si="56"/>
        <v>0</v>
      </c>
      <c r="T551" s="38">
        <f t="shared" si="56"/>
        <v>0</v>
      </c>
      <c r="U551" s="38">
        <f t="shared" si="57"/>
        <v>0</v>
      </c>
      <c r="V551" s="38">
        <f t="shared" si="57"/>
        <v>0</v>
      </c>
      <c r="W551" s="38">
        <f t="shared" si="57"/>
        <v>0</v>
      </c>
      <c r="X551" s="38">
        <f t="shared" si="58"/>
        <v>0</v>
      </c>
      <c r="Y551" s="38">
        <f t="shared" si="58"/>
        <v>0</v>
      </c>
      <c r="Z551" s="38">
        <f t="shared" si="58"/>
        <v>0</v>
      </c>
      <c r="AA551" s="38">
        <f t="shared" si="58"/>
        <v>0</v>
      </c>
      <c r="AB551" s="38">
        <f t="shared" si="59"/>
        <v>0</v>
      </c>
      <c r="AC551" s="38">
        <f t="shared" si="60"/>
        <v>0</v>
      </c>
      <c r="AD551" s="38" t="str">
        <f t="shared" si="61"/>
        <v>000000000000</v>
      </c>
    </row>
    <row r="552" spans="1:30">
      <c r="A552" s="9" t="str">
        <f>IF('DATA ACCURATE'!A555&lt;&gt;"",'DATA ACCURATE'!A555,"")</f>
        <v/>
      </c>
      <c r="B552" s="9" t="str">
        <f>IF('DATA ACCURATE'!D555&lt;&gt;"",'DATA ACCURATE'!D555,"")</f>
        <v/>
      </c>
      <c r="C552" s="38" t="str">
        <f>IF($AD552="000000000000","",INDEX(DATABASE!$W$12:$W$71,MATCH($AD552,DATABASE!$V$12:$V$71,0)))</f>
        <v/>
      </c>
      <c r="D552" s="34" t="str">
        <f>IF(C552="","",IF(E552="",INDEX(DATABASE!$AF$13:$AF$62,MATCH($C552,DATABASE!$AC$13:$AC$62,0)),IF(E552="2x D11",INDEX(DATABASE!$AF$13:$AF$62,MATCH($C552,DATABASE!$AC$13:$AC$62,0))+2*DATABASE!$AF$62,IF(E552="3x D11",INDEX(DATABASE!$AF$13:$AF$62,MATCH($C552,DATABASE!$AC$13:$AC$62,0))+3*DATABASE!$AF$62,""))))</f>
        <v/>
      </c>
      <c r="E552" s="38" t="str">
        <f>IF(AND($K552="Y",$G552&lt;&gt;"UNYIL",$F552&lt;DATABASE!$O$8),"2x D11",IF(AND($K552="Y",$G552&lt;&gt;"UNYIL",$F552&gt;=DATABASE!$O$8),"3x D11",""))</f>
        <v/>
      </c>
      <c r="F552" s="9" t="str">
        <f>IF('DATA ACCURATE'!N555&lt;&gt;"",'DATA ACCURATE'!N555,"")</f>
        <v/>
      </c>
      <c r="G552" t="str">
        <f>IF(F552="","",IF(F552&lt;=DATABASE!$I$8,"UNYIL",IF(F552&lt;=DATABASE!$J$8,"KECIL",IF(F552&lt;DATABASE!$K$8,"TANGGUNG",IF(F552&gt;=DATABASE!$K$8,"BESAR","")))))</f>
        <v/>
      </c>
      <c r="H552" s="16" t="str">
        <f>IF('DATA ACCURATE'!J555&lt;&gt;"",'DATA ACCURATE'!J555,"")</f>
        <v/>
      </c>
      <c r="I552" s="35" t="str">
        <f>IF(B552&lt;&gt;"",IFERROR(VLOOKUP(B552,'DATA TIMBANGAN'!G:M,7,FALSE),VLOOKUP(B552,'DATA TIMBANGAN'!G:M,7)),"")</f>
        <v/>
      </c>
      <c r="J552" s="25" t="str">
        <f>IF(H552&lt;&gt;"",IFERROR(INDEX(DATABASE!$Z$19:$Z$38,MATCH(DATEVALUE(H552),DATABASE!$AA$19:$AA$38,0)),INDEX(DATABASE!$Z$12:$Z$18,MATCH(WEEKDAY(H552,2),DATABASE!$AA$12:$AA$18,0))),"")</f>
        <v/>
      </c>
      <c r="K552" s="25" t="str">
        <f>IF('DATA ACCURATE'!V555&lt;&gt;"",'DATA ACCURATE'!V555,"")</f>
        <v/>
      </c>
      <c r="L552" s="80" t="str">
        <f>IF($H552="","",IF(OR($J552="LIBUR",AND($L551="LIBUR",$O551=$O552)),"LIBUR",IF(AND(OR($L551="LUAR JAM KERJA 1",$L551="LUAR JAM KERJA 2"),OR(OR(AND($H551=$H552,AND(OR($I552&gt;DATABASE!$J$3,$I552&lt;DATABASE!$J$6),((DATEVALUE($H552)+$I552)-(DATEVALUE($H551)+$I551))&lt;DATABASE!$J$6)),AND($H551=$H552,$O551=$O552,OR($I552&gt;DATABASE!$J$6,$I552&lt;DATABASE!$J$3))),AND(($H552-$H551)=1,OR($I552&lt;DATABASE!$I$6,((DATEVALUE($H552)+$I552)-(DATEVALUE($H551)+$I551))&lt;DATABASE!$J$6))),$A552=$A551),"LUAR JAM KERJA 2",IF(AND(OR(WEEKDAY($H552,2)=1,WEEKDAY($H552,2)=2,WEEKDAY($H552,2)=3,WEEKDAY($H552,2)=4,WEEKDAY($H552,2)=5),$I552&lt;=DATABASE!$J$3,$I552&gt;=DATABASE!$I$3),"JAM KERJA",IF(AND(WEEKDAY($H552,2)=6,$I552&lt;=DATABASE!$J$4,$I552&gt;=DATABASE!$I$4),"JAM KERJA","LUAR JAM KERJA 1")))))</f>
        <v/>
      </c>
      <c r="M552" s="33" t="str">
        <f>IF('DATA ACCURATE'!T555&lt;&gt;"",IF('DATA ACCURATE'!T555&gt;100,'DATA ACCURATE'!T555/10,'DATA ACCURATE'!T555),"")</f>
        <v/>
      </c>
      <c r="N552" t="str">
        <f>IF(M552="","",IF(M552&lt;=DATABASE!$I$9,"LOKAL",IF(M552&lt;DATABASE!$J$9,"LUAR KOTA 1",IF($M552&gt;=DATABASE!$J$9,"LUAR KOTA 2",""))))</f>
        <v/>
      </c>
      <c r="O552" s="38" t="str">
        <f>IF('DATA ACCURATE'!L555&lt;&gt;"",'DATA ACCURATE'!L555,"")</f>
        <v/>
      </c>
      <c r="Q552" s="38">
        <f t="shared" si="56"/>
        <v>0</v>
      </c>
      <c r="R552" s="38">
        <f t="shared" si="56"/>
        <v>0</v>
      </c>
      <c r="S552" s="38">
        <f t="shared" si="56"/>
        <v>0</v>
      </c>
      <c r="T552" s="38">
        <f t="shared" si="56"/>
        <v>0</v>
      </c>
      <c r="U552" s="38">
        <f t="shared" si="57"/>
        <v>0</v>
      </c>
      <c r="V552" s="38">
        <f t="shared" si="57"/>
        <v>0</v>
      </c>
      <c r="W552" s="38">
        <f t="shared" si="57"/>
        <v>0</v>
      </c>
      <c r="X552" s="38">
        <f t="shared" si="58"/>
        <v>0</v>
      </c>
      <c r="Y552" s="38">
        <f t="shared" si="58"/>
        <v>0</v>
      </c>
      <c r="Z552" s="38">
        <f t="shared" si="58"/>
        <v>0</v>
      </c>
      <c r="AA552" s="38">
        <f t="shared" si="58"/>
        <v>0</v>
      </c>
      <c r="AB552" s="38">
        <f t="shared" si="59"/>
        <v>0</v>
      </c>
      <c r="AC552" s="38">
        <f t="shared" si="60"/>
        <v>0</v>
      </c>
      <c r="AD552" s="38" t="str">
        <f t="shared" si="61"/>
        <v>000000000000</v>
      </c>
    </row>
    <row r="553" spans="1:30">
      <c r="A553" s="9" t="str">
        <f>IF('DATA ACCURATE'!A556&lt;&gt;"",'DATA ACCURATE'!A556,"")</f>
        <v/>
      </c>
      <c r="B553" s="9" t="str">
        <f>IF('DATA ACCURATE'!D556&lt;&gt;"",'DATA ACCURATE'!D556,"")</f>
        <v/>
      </c>
      <c r="C553" s="38" t="str">
        <f>IF($AD553="000000000000","",INDEX(DATABASE!$W$12:$W$71,MATCH($AD553,DATABASE!$V$12:$V$71,0)))</f>
        <v/>
      </c>
      <c r="D553" s="34" t="str">
        <f>IF(C553="","",IF(E553="",INDEX(DATABASE!$AF$13:$AF$62,MATCH($C553,DATABASE!$AC$13:$AC$62,0)),IF(E553="2x D11",INDEX(DATABASE!$AF$13:$AF$62,MATCH($C553,DATABASE!$AC$13:$AC$62,0))+2*DATABASE!$AF$62,IF(E553="3x D11",INDEX(DATABASE!$AF$13:$AF$62,MATCH($C553,DATABASE!$AC$13:$AC$62,0))+3*DATABASE!$AF$62,""))))</f>
        <v/>
      </c>
      <c r="E553" s="38" t="str">
        <f>IF(AND($K553="Y",$G553&lt;&gt;"UNYIL",$F553&lt;DATABASE!$O$8),"2x D11",IF(AND($K553="Y",$G553&lt;&gt;"UNYIL",$F553&gt;=DATABASE!$O$8),"3x D11",""))</f>
        <v/>
      </c>
      <c r="F553" s="9" t="str">
        <f>IF('DATA ACCURATE'!N556&lt;&gt;"",'DATA ACCURATE'!N556,"")</f>
        <v/>
      </c>
      <c r="G553" t="str">
        <f>IF(F553="","",IF(F553&lt;=DATABASE!$I$8,"UNYIL",IF(F553&lt;=DATABASE!$J$8,"KECIL",IF(F553&lt;DATABASE!$K$8,"TANGGUNG",IF(F553&gt;=DATABASE!$K$8,"BESAR","")))))</f>
        <v/>
      </c>
      <c r="H553" s="16" t="str">
        <f>IF('DATA ACCURATE'!J556&lt;&gt;"",'DATA ACCURATE'!J556,"")</f>
        <v/>
      </c>
      <c r="I553" s="35" t="str">
        <f>IF(B553&lt;&gt;"",IFERROR(VLOOKUP(B553,'DATA TIMBANGAN'!G:M,7,FALSE),VLOOKUP(B553,'DATA TIMBANGAN'!G:M,7)),"")</f>
        <v/>
      </c>
      <c r="J553" s="25" t="str">
        <f>IF(H553&lt;&gt;"",IFERROR(INDEX(DATABASE!$Z$19:$Z$38,MATCH(DATEVALUE(H553),DATABASE!$AA$19:$AA$38,0)),INDEX(DATABASE!$Z$12:$Z$18,MATCH(WEEKDAY(H553,2),DATABASE!$AA$12:$AA$18,0))),"")</f>
        <v/>
      </c>
      <c r="K553" s="25" t="str">
        <f>IF('DATA ACCURATE'!V556&lt;&gt;"",'DATA ACCURATE'!V556,"")</f>
        <v/>
      </c>
      <c r="L553" s="80" t="str">
        <f>IF($H553="","",IF(OR($J553="LIBUR",AND($L552="LIBUR",$O552=$O553)),"LIBUR",IF(AND(OR($L552="LUAR JAM KERJA 1",$L552="LUAR JAM KERJA 2"),OR(OR(AND($H552=$H553,AND(OR($I553&gt;DATABASE!$J$3,$I553&lt;DATABASE!$J$6),((DATEVALUE($H553)+$I553)-(DATEVALUE($H552)+$I552))&lt;DATABASE!$J$6)),AND($H552=$H553,$O552=$O553,OR($I553&gt;DATABASE!$J$6,$I553&lt;DATABASE!$J$3))),AND(($H553-$H552)=1,OR($I553&lt;DATABASE!$I$6,((DATEVALUE($H553)+$I553)-(DATEVALUE($H552)+$I552))&lt;DATABASE!$J$6))),$A553=$A552),"LUAR JAM KERJA 2",IF(AND(OR(WEEKDAY($H553,2)=1,WEEKDAY($H553,2)=2,WEEKDAY($H553,2)=3,WEEKDAY($H553,2)=4,WEEKDAY($H553,2)=5),$I553&lt;=DATABASE!$J$3,$I553&gt;=DATABASE!$I$3),"JAM KERJA",IF(AND(WEEKDAY($H553,2)=6,$I553&lt;=DATABASE!$J$4,$I553&gt;=DATABASE!$I$4),"JAM KERJA","LUAR JAM KERJA 1")))))</f>
        <v/>
      </c>
      <c r="M553" s="33" t="str">
        <f>IF('DATA ACCURATE'!T556&lt;&gt;"",IF('DATA ACCURATE'!T556&gt;100,'DATA ACCURATE'!T556/10,'DATA ACCURATE'!T556),"")</f>
        <v/>
      </c>
      <c r="N553" t="str">
        <f>IF(M553="","",IF(M553&lt;=DATABASE!$I$9,"LOKAL",IF(M553&lt;DATABASE!$J$9,"LUAR KOTA 1",IF($M553&gt;=DATABASE!$J$9,"LUAR KOTA 2",""))))</f>
        <v/>
      </c>
      <c r="O553" s="38" t="str">
        <f>IF('DATA ACCURATE'!L556&lt;&gt;"",'DATA ACCURATE'!L556,"")</f>
        <v/>
      </c>
      <c r="Q553" s="38">
        <f t="shared" si="56"/>
        <v>0</v>
      </c>
      <c r="R553" s="38">
        <f t="shared" si="56"/>
        <v>0</v>
      </c>
      <c r="S553" s="38">
        <f t="shared" si="56"/>
        <v>0</v>
      </c>
      <c r="T553" s="38">
        <f t="shared" si="56"/>
        <v>0</v>
      </c>
      <c r="U553" s="38">
        <f t="shared" si="57"/>
        <v>0</v>
      </c>
      <c r="V553" s="38">
        <f t="shared" si="57"/>
        <v>0</v>
      </c>
      <c r="W553" s="38">
        <f t="shared" si="57"/>
        <v>0</v>
      </c>
      <c r="X553" s="38">
        <f t="shared" si="58"/>
        <v>0</v>
      </c>
      <c r="Y553" s="38">
        <f t="shared" si="58"/>
        <v>0</v>
      </c>
      <c r="Z553" s="38">
        <f t="shared" si="58"/>
        <v>0</v>
      </c>
      <c r="AA553" s="38">
        <f t="shared" si="58"/>
        <v>0</v>
      </c>
      <c r="AB553" s="38">
        <f t="shared" si="59"/>
        <v>0</v>
      </c>
      <c r="AC553" s="38">
        <f t="shared" si="60"/>
        <v>0</v>
      </c>
      <c r="AD553" s="38" t="str">
        <f t="shared" si="61"/>
        <v>000000000000</v>
      </c>
    </row>
    <row r="554" spans="1:30">
      <c r="A554" s="9" t="str">
        <f>IF('DATA ACCURATE'!A557&lt;&gt;"",'DATA ACCURATE'!A557,"")</f>
        <v/>
      </c>
      <c r="B554" s="9" t="str">
        <f>IF('DATA ACCURATE'!D557&lt;&gt;"",'DATA ACCURATE'!D557,"")</f>
        <v/>
      </c>
      <c r="C554" s="38" t="str">
        <f>IF($AD554="000000000000","",INDEX(DATABASE!$W$12:$W$71,MATCH($AD554,DATABASE!$V$12:$V$71,0)))</f>
        <v/>
      </c>
      <c r="D554" s="34" t="str">
        <f>IF(C554="","",IF(E554="",INDEX(DATABASE!$AF$13:$AF$62,MATCH($C554,DATABASE!$AC$13:$AC$62,0)),IF(E554="2x D11",INDEX(DATABASE!$AF$13:$AF$62,MATCH($C554,DATABASE!$AC$13:$AC$62,0))+2*DATABASE!$AF$62,IF(E554="3x D11",INDEX(DATABASE!$AF$13:$AF$62,MATCH($C554,DATABASE!$AC$13:$AC$62,0))+3*DATABASE!$AF$62,""))))</f>
        <v/>
      </c>
      <c r="E554" s="38" t="str">
        <f>IF(AND($K554="Y",$G554&lt;&gt;"UNYIL",$F554&lt;DATABASE!$O$8),"2x D11",IF(AND($K554="Y",$G554&lt;&gt;"UNYIL",$F554&gt;=DATABASE!$O$8),"3x D11",""))</f>
        <v/>
      </c>
      <c r="F554" s="9" t="str">
        <f>IF('DATA ACCURATE'!N557&lt;&gt;"",'DATA ACCURATE'!N557,"")</f>
        <v/>
      </c>
      <c r="G554" t="str">
        <f>IF(F554="","",IF(F554&lt;=DATABASE!$I$8,"UNYIL",IF(F554&lt;=DATABASE!$J$8,"KECIL",IF(F554&lt;DATABASE!$K$8,"TANGGUNG",IF(F554&gt;=DATABASE!$K$8,"BESAR","")))))</f>
        <v/>
      </c>
      <c r="H554" s="16" t="str">
        <f>IF('DATA ACCURATE'!J557&lt;&gt;"",'DATA ACCURATE'!J557,"")</f>
        <v/>
      </c>
      <c r="I554" s="35" t="str">
        <f>IF(B554&lt;&gt;"",IFERROR(VLOOKUP(B554,'DATA TIMBANGAN'!G:M,7,FALSE),VLOOKUP(B554,'DATA TIMBANGAN'!G:M,7)),"")</f>
        <v/>
      </c>
      <c r="J554" s="25" t="str">
        <f>IF(H554&lt;&gt;"",IFERROR(INDEX(DATABASE!$Z$19:$Z$38,MATCH(DATEVALUE(H554),DATABASE!$AA$19:$AA$38,0)),INDEX(DATABASE!$Z$12:$Z$18,MATCH(WEEKDAY(H554,2),DATABASE!$AA$12:$AA$18,0))),"")</f>
        <v/>
      </c>
      <c r="K554" s="25" t="str">
        <f>IF('DATA ACCURATE'!V557&lt;&gt;"",'DATA ACCURATE'!V557,"")</f>
        <v/>
      </c>
      <c r="L554" s="80" t="str">
        <f>IF($H554="","",IF(OR($J554="LIBUR",AND($L553="LIBUR",$O553=$O554)),"LIBUR",IF(AND(OR($L553="LUAR JAM KERJA 1",$L553="LUAR JAM KERJA 2"),OR(OR(AND($H553=$H554,AND(OR($I554&gt;DATABASE!$J$3,$I554&lt;DATABASE!$J$6),((DATEVALUE($H554)+$I554)-(DATEVALUE($H553)+$I553))&lt;DATABASE!$J$6)),AND($H553=$H554,$O553=$O554,OR($I554&gt;DATABASE!$J$6,$I554&lt;DATABASE!$J$3))),AND(($H554-$H553)=1,OR($I554&lt;DATABASE!$I$6,((DATEVALUE($H554)+$I554)-(DATEVALUE($H553)+$I553))&lt;DATABASE!$J$6))),$A554=$A553),"LUAR JAM KERJA 2",IF(AND(OR(WEEKDAY($H554,2)=1,WEEKDAY($H554,2)=2,WEEKDAY($H554,2)=3,WEEKDAY($H554,2)=4,WEEKDAY($H554,2)=5),$I554&lt;=DATABASE!$J$3,$I554&gt;=DATABASE!$I$3),"JAM KERJA",IF(AND(WEEKDAY($H554,2)=6,$I554&lt;=DATABASE!$J$4,$I554&gt;=DATABASE!$I$4),"JAM KERJA","LUAR JAM KERJA 1")))))</f>
        <v/>
      </c>
      <c r="M554" s="33" t="str">
        <f>IF('DATA ACCURATE'!T557&lt;&gt;"",IF('DATA ACCURATE'!T557&gt;100,'DATA ACCURATE'!T557/10,'DATA ACCURATE'!T557),"")</f>
        <v/>
      </c>
      <c r="N554" t="str">
        <f>IF(M554="","",IF(M554&lt;=DATABASE!$I$9,"LOKAL",IF(M554&lt;DATABASE!$J$9,"LUAR KOTA 1",IF($M554&gt;=DATABASE!$J$9,"LUAR KOTA 2",""))))</f>
        <v/>
      </c>
      <c r="O554" s="38" t="str">
        <f>IF('DATA ACCURATE'!L557&lt;&gt;"",'DATA ACCURATE'!L557,"")</f>
        <v/>
      </c>
      <c r="Q554" s="38">
        <f t="shared" si="56"/>
        <v>0</v>
      </c>
      <c r="R554" s="38">
        <f t="shared" si="56"/>
        <v>0</v>
      </c>
      <c r="S554" s="38">
        <f t="shared" si="56"/>
        <v>0</v>
      </c>
      <c r="T554" s="38">
        <f t="shared" si="56"/>
        <v>0</v>
      </c>
      <c r="U554" s="38">
        <f t="shared" si="57"/>
        <v>0</v>
      </c>
      <c r="V554" s="38">
        <f t="shared" si="57"/>
        <v>0</v>
      </c>
      <c r="W554" s="38">
        <f t="shared" si="57"/>
        <v>0</v>
      </c>
      <c r="X554" s="38">
        <f t="shared" si="58"/>
        <v>0</v>
      </c>
      <c r="Y554" s="38">
        <f t="shared" si="58"/>
        <v>0</v>
      </c>
      <c r="Z554" s="38">
        <f t="shared" si="58"/>
        <v>0</v>
      </c>
      <c r="AA554" s="38">
        <f t="shared" si="58"/>
        <v>0</v>
      </c>
      <c r="AB554" s="38">
        <f t="shared" si="59"/>
        <v>0</v>
      </c>
      <c r="AC554" s="38">
        <f t="shared" si="60"/>
        <v>0</v>
      </c>
      <c r="AD554" s="38" t="str">
        <f t="shared" si="61"/>
        <v>000000000000</v>
      </c>
    </row>
    <row r="555" spans="1:30">
      <c r="A555" s="9" t="str">
        <f>IF('DATA ACCURATE'!A558&lt;&gt;"",'DATA ACCURATE'!A558,"")</f>
        <v/>
      </c>
      <c r="B555" s="9" t="str">
        <f>IF('DATA ACCURATE'!D558&lt;&gt;"",'DATA ACCURATE'!D558,"")</f>
        <v/>
      </c>
      <c r="C555" s="38" t="str">
        <f>IF($AD555="000000000000","",INDEX(DATABASE!$W$12:$W$71,MATCH($AD555,DATABASE!$V$12:$V$71,0)))</f>
        <v/>
      </c>
      <c r="D555" s="34" t="str">
        <f>IF(C555="","",IF(E555="",INDEX(DATABASE!$AF$13:$AF$62,MATCH($C555,DATABASE!$AC$13:$AC$62,0)),IF(E555="2x D11",INDEX(DATABASE!$AF$13:$AF$62,MATCH($C555,DATABASE!$AC$13:$AC$62,0))+2*DATABASE!$AF$62,IF(E555="3x D11",INDEX(DATABASE!$AF$13:$AF$62,MATCH($C555,DATABASE!$AC$13:$AC$62,0))+3*DATABASE!$AF$62,""))))</f>
        <v/>
      </c>
      <c r="E555" s="38" t="str">
        <f>IF(AND($K555="Y",$G555&lt;&gt;"UNYIL",$F555&lt;DATABASE!$O$8),"2x D11",IF(AND($K555="Y",$G555&lt;&gt;"UNYIL",$F555&gt;=DATABASE!$O$8),"3x D11",""))</f>
        <v/>
      </c>
      <c r="F555" s="9" t="str">
        <f>IF('DATA ACCURATE'!N558&lt;&gt;"",'DATA ACCURATE'!N558,"")</f>
        <v/>
      </c>
      <c r="G555" t="str">
        <f>IF(F555="","",IF(F555&lt;=DATABASE!$I$8,"UNYIL",IF(F555&lt;=DATABASE!$J$8,"KECIL",IF(F555&lt;DATABASE!$K$8,"TANGGUNG",IF(F555&gt;=DATABASE!$K$8,"BESAR","")))))</f>
        <v/>
      </c>
      <c r="H555" s="16" t="str">
        <f>IF('DATA ACCURATE'!J558&lt;&gt;"",'DATA ACCURATE'!J558,"")</f>
        <v/>
      </c>
      <c r="I555" s="35" t="str">
        <f>IF(B555&lt;&gt;"",IFERROR(VLOOKUP(B555,'DATA TIMBANGAN'!G:M,7,FALSE),VLOOKUP(B555,'DATA TIMBANGAN'!G:M,7)),"")</f>
        <v/>
      </c>
      <c r="J555" s="25" t="str">
        <f>IF(H555&lt;&gt;"",IFERROR(INDEX(DATABASE!$Z$19:$Z$38,MATCH(DATEVALUE(H555),DATABASE!$AA$19:$AA$38,0)),INDEX(DATABASE!$Z$12:$Z$18,MATCH(WEEKDAY(H555,2),DATABASE!$AA$12:$AA$18,0))),"")</f>
        <v/>
      </c>
      <c r="K555" s="25" t="str">
        <f>IF('DATA ACCURATE'!V558&lt;&gt;"",'DATA ACCURATE'!V558,"")</f>
        <v/>
      </c>
      <c r="L555" s="80" t="str">
        <f>IF($H555="","",IF(OR($J555="LIBUR",AND($L554="LIBUR",$O554=$O555)),"LIBUR",IF(AND(OR($L554="LUAR JAM KERJA 1",$L554="LUAR JAM KERJA 2"),OR(OR(AND($H554=$H555,AND(OR($I555&gt;DATABASE!$J$3,$I555&lt;DATABASE!$J$6),((DATEVALUE($H555)+$I555)-(DATEVALUE($H554)+$I554))&lt;DATABASE!$J$6)),AND($H554=$H555,$O554=$O555,OR($I555&gt;DATABASE!$J$6,$I555&lt;DATABASE!$J$3))),AND(($H555-$H554)=1,OR($I555&lt;DATABASE!$I$6,((DATEVALUE($H555)+$I555)-(DATEVALUE($H554)+$I554))&lt;DATABASE!$J$6))),$A555=$A554),"LUAR JAM KERJA 2",IF(AND(OR(WEEKDAY($H555,2)=1,WEEKDAY($H555,2)=2,WEEKDAY($H555,2)=3,WEEKDAY($H555,2)=4,WEEKDAY($H555,2)=5),$I555&lt;=DATABASE!$J$3,$I555&gt;=DATABASE!$I$3),"JAM KERJA",IF(AND(WEEKDAY($H555,2)=6,$I555&lt;=DATABASE!$J$4,$I555&gt;=DATABASE!$I$4),"JAM KERJA","LUAR JAM KERJA 1")))))</f>
        <v/>
      </c>
      <c r="M555" s="33" t="str">
        <f>IF('DATA ACCURATE'!T558&lt;&gt;"",IF('DATA ACCURATE'!T558&gt;100,'DATA ACCURATE'!T558/10,'DATA ACCURATE'!T558),"")</f>
        <v/>
      </c>
      <c r="N555" t="str">
        <f>IF(M555="","",IF(M555&lt;=DATABASE!$I$9,"LOKAL",IF(M555&lt;DATABASE!$J$9,"LUAR KOTA 1",IF($M555&gt;=DATABASE!$J$9,"LUAR KOTA 2",""))))</f>
        <v/>
      </c>
      <c r="O555" s="38" t="str">
        <f>IF('DATA ACCURATE'!L558&lt;&gt;"",'DATA ACCURATE'!L558,"")</f>
        <v/>
      </c>
      <c r="Q555" s="38">
        <f t="shared" si="56"/>
        <v>0</v>
      </c>
      <c r="R555" s="38">
        <f t="shared" si="56"/>
        <v>0</v>
      </c>
      <c r="S555" s="38">
        <f t="shared" si="56"/>
        <v>0</v>
      </c>
      <c r="T555" s="38">
        <f t="shared" si="56"/>
        <v>0</v>
      </c>
      <c r="U555" s="38">
        <f t="shared" si="57"/>
        <v>0</v>
      </c>
      <c r="V555" s="38">
        <f t="shared" si="57"/>
        <v>0</v>
      </c>
      <c r="W555" s="38">
        <f t="shared" si="57"/>
        <v>0</v>
      </c>
      <c r="X555" s="38">
        <f t="shared" si="58"/>
        <v>0</v>
      </c>
      <c r="Y555" s="38">
        <f t="shared" si="58"/>
        <v>0</v>
      </c>
      <c r="Z555" s="38">
        <f t="shared" si="58"/>
        <v>0</v>
      </c>
      <c r="AA555" s="38">
        <f t="shared" si="58"/>
        <v>0</v>
      </c>
      <c r="AB555" s="38">
        <f t="shared" si="59"/>
        <v>0</v>
      </c>
      <c r="AC555" s="38">
        <f t="shared" si="60"/>
        <v>0</v>
      </c>
      <c r="AD555" s="38" t="str">
        <f t="shared" si="61"/>
        <v>000000000000</v>
      </c>
    </row>
    <row r="556" spans="1:30">
      <c r="A556" s="9" t="str">
        <f>IF('DATA ACCURATE'!A559&lt;&gt;"",'DATA ACCURATE'!A559,"")</f>
        <v/>
      </c>
      <c r="B556" s="9" t="str">
        <f>IF('DATA ACCURATE'!D559&lt;&gt;"",'DATA ACCURATE'!D559,"")</f>
        <v/>
      </c>
      <c r="C556" s="38" t="str">
        <f>IF($AD556="000000000000","",INDEX(DATABASE!$W$12:$W$71,MATCH($AD556,DATABASE!$V$12:$V$71,0)))</f>
        <v/>
      </c>
      <c r="D556" s="34" t="str">
        <f>IF(C556="","",IF(E556="",INDEX(DATABASE!$AF$13:$AF$62,MATCH($C556,DATABASE!$AC$13:$AC$62,0)),IF(E556="2x D11",INDEX(DATABASE!$AF$13:$AF$62,MATCH($C556,DATABASE!$AC$13:$AC$62,0))+2*DATABASE!$AF$62,IF(E556="3x D11",INDEX(DATABASE!$AF$13:$AF$62,MATCH($C556,DATABASE!$AC$13:$AC$62,0))+3*DATABASE!$AF$62,""))))</f>
        <v/>
      </c>
      <c r="E556" s="38" t="str">
        <f>IF(AND($K556="Y",$G556&lt;&gt;"UNYIL",$F556&lt;DATABASE!$O$8),"2x D11",IF(AND($K556="Y",$G556&lt;&gt;"UNYIL",$F556&gt;=DATABASE!$O$8),"3x D11",""))</f>
        <v/>
      </c>
      <c r="F556" s="9" t="str">
        <f>IF('DATA ACCURATE'!N559&lt;&gt;"",'DATA ACCURATE'!N559,"")</f>
        <v/>
      </c>
      <c r="G556" t="str">
        <f>IF(F556="","",IF(F556&lt;=DATABASE!$I$8,"UNYIL",IF(F556&lt;=DATABASE!$J$8,"KECIL",IF(F556&lt;DATABASE!$K$8,"TANGGUNG",IF(F556&gt;=DATABASE!$K$8,"BESAR","")))))</f>
        <v/>
      </c>
      <c r="H556" s="16" t="str">
        <f>IF('DATA ACCURATE'!J559&lt;&gt;"",'DATA ACCURATE'!J559,"")</f>
        <v/>
      </c>
      <c r="I556" s="35" t="str">
        <f>IF(B556&lt;&gt;"",IFERROR(VLOOKUP(B556,'DATA TIMBANGAN'!G:M,7,FALSE),VLOOKUP(B556,'DATA TIMBANGAN'!G:M,7)),"")</f>
        <v/>
      </c>
      <c r="J556" s="25" t="str">
        <f>IF(H556&lt;&gt;"",IFERROR(INDEX(DATABASE!$Z$19:$Z$38,MATCH(DATEVALUE(H556),DATABASE!$AA$19:$AA$38,0)),INDEX(DATABASE!$Z$12:$Z$18,MATCH(WEEKDAY(H556,2),DATABASE!$AA$12:$AA$18,0))),"")</f>
        <v/>
      </c>
      <c r="K556" s="25" t="str">
        <f>IF('DATA ACCURATE'!V559&lt;&gt;"",'DATA ACCURATE'!V559,"")</f>
        <v/>
      </c>
      <c r="L556" s="80" t="str">
        <f>IF($H556="","",IF(OR($J556="LIBUR",AND($L555="LIBUR",$O555=$O556)),"LIBUR",IF(AND(OR($L555="LUAR JAM KERJA 1",$L555="LUAR JAM KERJA 2"),OR(OR(AND($H555=$H556,AND(OR($I556&gt;DATABASE!$J$3,$I556&lt;DATABASE!$J$6),((DATEVALUE($H556)+$I556)-(DATEVALUE($H555)+$I555))&lt;DATABASE!$J$6)),AND($H555=$H556,$O555=$O556,OR($I556&gt;DATABASE!$J$6,$I556&lt;DATABASE!$J$3))),AND(($H556-$H555)=1,OR($I556&lt;DATABASE!$I$6,((DATEVALUE($H556)+$I556)-(DATEVALUE($H555)+$I555))&lt;DATABASE!$J$6))),$A556=$A555),"LUAR JAM KERJA 2",IF(AND(OR(WEEKDAY($H556,2)=1,WEEKDAY($H556,2)=2,WEEKDAY($H556,2)=3,WEEKDAY($H556,2)=4,WEEKDAY($H556,2)=5),$I556&lt;=DATABASE!$J$3,$I556&gt;=DATABASE!$I$3),"JAM KERJA",IF(AND(WEEKDAY($H556,2)=6,$I556&lt;=DATABASE!$J$4,$I556&gt;=DATABASE!$I$4),"JAM KERJA","LUAR JAM KERJA 1")))))</f>
        <v/>
      </c>
      <c r="M556" s="33" t="str">
        <f>IF('DATA ACCURATE'!T559&lt;&gt;"",IF('DATA ACCURATE'!T559&gt;100,'DATA ACCURATE'!T559/10,'DATA ACCURATE'!T559),"")</f>
        <v/>
      </c>
      <c r="N556" t="str">
        <f>IF(M556="","",IF(M556&lt;=DATABASE!$I$9,"LOKAL",IF(M556&lt;DATABASE!$J$9,"LUAR KOTA 1",IF($M556&gt;=DATABASE!$J$9,"LUAR KOTA 2",""))))</f>
        <v/>
      </c>
      <c r="O556" s="38" t="str">
        <f>IF('DATA ACCURATE'!L559&lt;&gt;"",'DATA ACCURATE'!L559,"")</f>
        <v/>
      </c>
      <c r="Q556" s="38">
        <f t="shared" si="56"/>
        <v>0</v>
      </c>
      <c r="R556" s="38">
        <f t="shared" si="56"/>
        <v>0</v>
      </c>
      <c r="S556" s="38">
        <f t="shared" si="56"/>
        <v>0</v>
      </c>
      <c r="T556" s="38">
        <f t="shared" si="56"/>
        <v>0</v>
      </c>
      <c r="U556" s="38">
        <f t="shared" si="57"/>
        <v>0</v>
      </c>
      <c r="V556" s="38">
        <f t="shared" si="57"/>
        <v>0</v>
      </c>
      <c r="W556" s="38">
        <f t="shared" si="57"/>
        <v>0</v>
      </c>
      <c r="X556" s="38">
        <f t="shared" si="58"/>
        <v>0</v>
      </c>
      <c r="Y556" s="38">
        <f t="shared" si="58"/>
        <v>0</v>
      </c>
      <c r="Z556" s="38">
        <f t="shared" si="58"/>
        <v>0</v>
      </c>
      <c r="AA556" s="38">
        <f t="shared" si="58"/>
        <v>0</v>
      </c>
      <c r="AB556" s="38">
        <f t="shared" si="59"/>
        <v>0</v>
      </c>
      <c r="AC556" s="38">
        <f t="shared" si="60"/>
        <v>0</v>
      </c>
      <c r="AD556" s="38" t="str">
        <f t="shared" si="61"/>
        <v>000000000000</v>
      </c>
    </row>
    <row r="557" spans="1:30">
      <c r="A557" s="9" t="str">
        <f>IF('DATA ACCURATE'!A560&lt;&gt;"",'DATA ACCURATE'!A560,"")</f>
        <v/>
      </c>
      <c r="B557" s="9" t="str">
        <f>IF('DATA ACCURATE'!D560&lt;&gt;"",'DATA ACCURATE'!D560,"")</f>
        <v/>
      </c>
      <c r="C557" s="38" t="str">
        <f>IF($AD557="000000000000","",INDEX(DATABASE!$W$12:$W$71,MATCH($AD557,DATABASE!$V$12:$V$71,0)))</f>
        <v/>
      </c>
      <c r="D557" s="34" t="str">
        <f>IF(C557="","",IF(E557="",INDEX(DATABASE!$AF$13:$AF$62,MATCH($C557,DATABASE!$AC$13:$AC$62,0)),IF(E557="2x D11",INDEX(DATABASE!$AF$13:$AF$62,MATCH($C557,DATABASE!$AC$13:$AC$62,0))+2*DATABASE!$AF$62,IF(E557="3x D11",INDEX(DATABASE!$AF$13:$AF$62,MATCH($C557,DATABASE!$AC$13:$AC$62,0))+3*DATABASE!$AF$62,""))))</f>
        <v/>
      </c>
      <c r="E557" s="38" t="str">
        <f>IF(AND($K557="Y",$G557&lt;&gt;"UNYIL",$F557&lt;DATABASE!$O$8),"2x D11",IF(AND($K557="Y",$G557&lt;&gt;"UNYIL",$F557&gt;=DATABASE!$O$8),"3x D11",""))</f>
        <v/>
      </c>
      <c r="F557" s="9" t="str">
        <f>IF('DATA ACCURATE'!N560&lt;&gt;"",'DATA ACCURATE'!N560,"")</f>
        <v/>
      </c>
      <c r="G557" t="str">
        <f>IF(F557="","",IF(F557&lt;=DATABASE!$I$8,"UNYIL",IF(F557&lt;=DATABASE!$J$8,"KECIL",IF(F557&lt;DATABASE!$K$8,"TANGGUNG",IF(F557&gt;=DATABASE!$K$8,"BESAR","")))))</f>
        <v/>
      </c>
      <c r="H557" s="16" t="str">
        <f>IF('DATA ACCURATE'!J560&lt;&gt;"",'DATA ACCURATE'!J560,"")</f>
        <v/>
      </c>
      <c r="I557" s="35" t="str">
        <f>IF(B557&lt;&gt;"",IFERROR(VLOOKUP(B557,'DATA TIMBANGAN'!G:M,7,FALSE),VLOOKUP(B557,'DATA TIMBANGAN'!G:M,7)),"")</f>
        <v/>
      </c>
      <c r="J557" s="25" t="str">
        <f>IF(H557&lt;&gt;"",IFERROR(INDEX(DATABASE!$Z$19:$Z$38,MATCH(DATEVALUE(H557),DATABASE!$AA$19:$AA$38,0)),INDEX(DATABASE!$Z$12:$Z$18,MATCH(WEEKDAY(H557,2),DATABASE!$AA$12:$AA$18,0))),"")</f>
        <v/>
      </c>
      <c r="K557" s="25" t="str">
        <f>IF('DATA ACCURATE'!V560&lt;&gt;"",'DATA ACCURATE'!V560,"")</f>
        <v/>
      </c>
      <c r="L557" s="80" t="str">
        <f>IF($H557="","",IF(OR($J557="LIBUR",AND($L556="LIBUR",$O556=$O557)),"LIBUR",IF(AND(OR($L556="LUAR JAM KERJA 1",$L556="LUAR JAM KERJA 2"),OR(OR(AND($H556=$H557,AND(OR($I557&gt;DATABASE!$J$3,$I557&lt;DATABASE!$J$6),((DATEVALUE($H557)+$I557)-(DATEVALUE($H556)+$I556))&lt;DATABASE!$J$6)),AND($H556=$H557,$O556=$O557,OR($I557&gt;DATABASE!$J$6,$I557&lt;DATABASE!$J$3))),AND(($H557-$H556)=1,OR($I557&lt;DATABASE!$I$6,((DATEVALUE($H557)+$I557)-(DATEVALUE($H556)+$I556))&lt;DATABASE!$J$6))),$A557=$A556),"LUAR JAM KERJA 2",IF(AND(OR(WEEKDAY($H557,2)=1,WEEKDAY($H557,2)=2,WEEKDAY($H557,2)=3,WEEKDAY($H557,2)=4,WEEKDAY($H557,2)=5),$I557&lt;=DATABASE!$J$3,$I557&gt;=DATABASE!$I$3),"JAM KERJA",IF(AND(WEEKDAY($H557,2)=6,$I557&lt;=DATABASE!$J$4,$I557&gt;=DATABASE!$I$4),"JAM KERJA","LUAR JAM KERJA 1")))))</f>
        <v/>
      </c>
      <c r="M557" s="33" t="str">
        <f>IF('DATA ACCURATE'!T560&lt;&gt;"",IF('DATA ACCURATE'!T560&gt;100,'DATA ACCURATE'!T560/10,'DATA ACCURATE'!T560),"")</f>
        <v/>
      </c>
      <c r="N557" t="str">
        <f>IF(M557="","",IF(M557&lt;=DATABASE!$I$9,"LOKAL",IF(M557&lt;DATABASE!$J$9,"LUAR KOTA 1",IF($M557&gt;=DATABASE!$J$9,"LUAR KOTA 2",""))))</f>
        <v/>
      </c>
      <c r="O557" s="38" t="str">
        <f>IF('DATA ACCURATE'!L560&lt;&gt;"",'DATA ACCURATE'!L560,"")</f>
        <v/>
      </c>
      <c r="Q557" s="38">
        <f t="shared" si="56"/>
        <v>0</v>
      </c>
      <c r="R557" s="38">
        <f t="shared" si="56"/>
        <v>0</v>
      </c>
      <c r="S557" s="38">
        <f t="shared" si="56"/>
        <v>0</v>
      </c>
      <c r="T557" s="38">
        <f t="shared" si="56"/>
        <v>0</v>
      </c>
      <c r="U557" s="38">
        <f t="shared" si="57"/>
        <v>0</v>
      </c>
      <c r="V557" s="38">
        <f t="shared" si="57"/>
        <v>0</v>
      </c>
      <c r="W557" s="38">
        <f t="shared" si="57"/>
        <v>0</v>
      </c>
      <c r="X557" s="38">
        <f t="shared" si="58"/>
        <v>0</v>
      </c>
      <c r="Y557" s="38">
        <f t="shared" si="58"/>
        <v>0</v>
      </c>
      <c r="Z557" s="38">
        <f t="shared" si="58"/>
        <v>0</v>
      </c>
      <c r="AA557" s="38">
        <f t="shared" si="58"/>
        <v>0</v>
      </c>
      <c r="AB557" s="38">
        <f t="shared" si="59"/>
        <v>0</v>
      </c>
      <c r="AC557" s="38">
        <f t="shared" si="60"/>
        <v>0</v>
      </c>
      <c r="AD557" s="38" t="str">
        <f t="shared" si="61"/>
        <v>000000000000</v>
      </c>
    </row>
    <row r="558" spans="1:30">
      <c r="A558" s="9" t="str">
        <f>IF('DATA ACCURATE'!A561&lt;&gt;"",'DATA ACCURATE'!A561,"")</f>
        <v/>
      </c>
      <c r="B558" s="9" t="str">
        <f>IF('DATA ACCURATE'!D561&lt;&gt;"",'DATA ACCURATE'!D561,"")</f>
        <v/>
      </c>
      <c r="C558" s="38" t="str">
        <f>IF($AD558="000000000000","",INDEX(DATABASE!$W$12:$W$71,MATCH($AD558,DATABASE!$V$12:$V$71,0)))</f>
        <v/>
      </c>
      <c r="D558" s="34" t="str">
        <f>IF(C558="","",IF(E558="",INDEX(DATABASE!$AF$13:$AF$62,MATCH($C558,DATABASE!$AC$13:$AC$62,0)),IF(E558="2x D11",INDEX(DATABASE!$AF$13:$AF$62,MATCH($C558,DATABASE!$AC$13:$AC$62,0))+2*DATABASE!$AF$62,IF(E558="3x D11",INDEX(DATABASE!$AF$13:$AF$62,MATCH($C558,DATABASE!$AC$13:$AC$62,0))+3*DATABASE!$AF$62,""))))</f>
        <v/>
      </c>
      <c r="E558" s="38" t="str">
        <f>IF(AND($K558="Y",$G558&lt;&gt;"UNYIL",$F558&lt;DATABASE!$O$8),"2x D11",IF(AND($K558="Y",$G558&lt;&gt;"UNYIL",$F558&gt;=DATABASE!$O$8),"3x D11",""))</f>
        <v/>
      </c>
      <c r="F558" s="9" t="str">
        <f>IF('DATA ACCURATE'!N561&lt;&gt;"",'DATA ACCURATE'!N561,"")</f>
        <v/>
      </c>
      <c r="G558" t="str">
        <f>IF(F558="","",IF(F558&lt;=DATABASE!$I$8,"UNYIL",IF(F558&lt;=DATABASE!$J$8,"KECIL",IF(F558&lt;DATABASE!$K$8,"TANGGUNG",IF(F558&gt;=DATABASE!$K$8,"BESAR","")))))</f>
        <v/>
      </c>
      <c r="H558" s="16" t="str">
        <f>IF('DATA ACCURATE'!J561&lt;&gt;"",'DATA ACCURATE'!J561,"")</f>
        <v/>
      </c>
      <c r="I558" s="35" t="str">
        <f>IF(B558&lt;&gt;"",IFERROR(VLOOKUP(B558,'DATA TIMBANGAN'!G:M,7,FALSE),VLOOKUP(B558,'DATA TIMBANGAN'!G:M,7)),"")</f>
        <v/>
      </c>
      <c r="J558" s="25" t="str">
        <f>IF(H558&lt;&gt;"",IFERROR(INDEX(DATABASE!$Z$19:$Z$38,MATCH(DATEVALUE(H558),DATABASE!$AA$19:$AA$38,0)),INDEX(DATABASE!$Z$12:$Z$18,MATCH(WEEKDAY(H558,2),DATABASE!$AA$12:$AA$18,0))),"")</f>
        <v/>
      </c>
      <c r="K558" s="25" t="str">
        <f>IF('DATA ACCURATE'!V561&lt;&gt;"",'DATA ACCURATE'!V561,"")</f>
        <v/>
      </c>
      <c r="L558" s="80" t="str">
        <f>IF($H558="","",IF(OR($J558="LIBUR",AND($L557="LIBUR",$O557=$O558)),"LIBUR",IF(AND(OR($L557="LUAR JAM KERJA 1",$L557="LUAR JAM KERJA 2"),OR(OR(AND($H557=$H558,AND(OR($I558&gt;DATABASE!$J$3,$I558&lt;DATABASE!$J$6),((DATEVALUE($H558)+$I558)-(DATEVALUE($H557)+$I557))&lt;DATABASE!$J$6)),AND($H557=$H558,$O557=$O558,OR($I558&gt;DATABASE!$J$6,$I558&lt;DATABASE!$J$3))),AND(($H558-$H557)=1,OR($I558&lt;DATABASE!$I$6,((DATEVALUE($H558)+$I558)-(DATEVALUE($H557)+$I557))&lt;DATABASE!$J$6))),$A558=$A557),"LUAR JAM KERJA 2",IF(AND(OR(WEEKDAY($H558,2)=1,WEEKDAY($H558,2)=2,WEEKDAY($H558,2)=3,WEEKDAY($H558,2)=4,WEEKDAY($H558,2)=5),$I558&lt;=DATABASE!$J$3,$I558&gt;=DATABASE!$I$3),"JAM KERJA",IF(AND(WEEKDAY($H558,2)=6,$I558&lt;=DATABASE!$J$4,$I558&gt;=DATABASE!$I$4),"JAM KERJA","LUAR JAM KERJA 1")))))</f>
        <v/>
      </c>
      <c r="M558" s="33" t="str">
        <f>IF('DATA ACCURATE'!T561&lt;&gt;"",IF('DATA ACCURATE'!T561&gt;100,'DATA ACCURATE'!T561/10,'DATA ACCURATE'!T561),"")</f>
        <v/>
      </c>
      <c r="N558" t="str">
        <f>IF(M558="","",IF(M558&lt;=DATABASE!$I$9,"LOKAL",IF(M558&lt;DATABASE!$J$9,"LUAR KOTA 1",IF($M558&gt;=DATABASE!$J$9,"LUAR KOTA 2",""))))</f>
        <v/>
      </c>
      <c r="O558" s="38" t="str">
        <f>IF('DATA ACCURATE'!L561&lt;&gt;"",'DATA ACCURATE'!L561,"")</f>
        <v/>
      </c>
      <c r="Q558" s="38">
        <f t="shared" si="56"/>
        <v>0</v>
      </c>
      <c r="R558" s="38">
        <f t="shared" si="56"/>
        <v>0</v>
      </c>
      <c r="S558" s="38">
        <f t="shared" si="56"/>
        <v>0</v>
      </c>
      <c r="T558" s="38">
        <f t="shared" si="56"/>
        <v>0</v>
      </c>
      <c r="U558" s="38">
        <f t="shared" si="57"/>
        <v>0</v>
      </c>
      <c r="V558" s="38">
        <f t="shared" si="57"/>
        <v>0</v>
      </c>
      <c r="W558" s="38">
        <f t="shared" si="57"/>
        <v>0</v>
      </c>
      <c r="X558" s="38">
        <f t="shared" si="58"/>
        <v>0</v>
      </c>
      <c r="Y558" s="38">
        <f t="shared" si="58"/>
        <v>0</v>
      </c>
      <c r="Z558" s="38">
        <f t="shared" si="58"/>
        <v>0</v>
      </c>
      <c r="AA558" s="38">
        <f t="shared" si="58"/>
        <v>0</v>
      </c>
      <c r="AB558" s="38">
        <f t="shared" si="59"/>
        <v>0</v>
      </c>
      <c r="AC558" s="38">
        <f t="shared" si="60"/>
        <v>0</v>
      </c>
      <c r="AD558" s="38" t="str">
        <f t="shared" si="61"/>
        <v>000000000000</v>
      </c>
    </row>
    <row r="559" spans="1:30">
      <c r="A559" s="9" t="str">
        <f>IF('DATA ACCURATE'!A562&lt;&gt;"",'DATA ACCURATE'!A562,"")</f>
        <v/>
      </c>
      <c r="B559" s="9" t="str">
        <f>IF('DATA ACCURATE'!D562&lt;&gt;"",'DATA ACCURATE'!D562,"")</f>
        <v/>
      </c>
      <c r="C559" s="38" t="str">
        <f>IF($AD559="000000000000","",INDEX(DATABASE!$W$12:$W$71,MATCH($AD559,DATABASE!$V$12:$V$71,0)))</f>
        <v/>
      </c>
      <c r="D559" s="34" t="str">
        <f>IF(C559="","",IF(E559="",INDEX(DATABASE!$AF$13:$AF$62,MATCH($C559,DATABASE!$AC$13:$AC$62,0)),IF(E559="2x D11",INDEX(DATABASE!$AF$13:$AF$62,MATCH($C559,DATABASE!$AC$13:$AC$62,0))+2*DATABASE!$AF$62,IF(E559="3x D11",INDEX(DATABASE!$AF$13:$AF$62,MATCH($C559,DATABASE!$AC$13:$AC$62,0))+3*DATABASE!$AF$62,""))))</f>
        <v/>
      </c>
      <c r="E559" s="38" t="str">
        <f>IF(AND($K559="Y",$G559&lt;&gt;"UNYIL",$F559&lt;DATABASE!$O$8),"2x D11",IF(AND($K559="Y",$G559&lt;&gt;"UNYIL",$F559&gt;=DATABASE!$O$8),"3x D11",""))</f>
        <v/>
      </c>
      <c r="F559" s="9" t="str">
        <f>IF('DATA ACCURATE'!N562&lt;&gt;"",'DATA ACCURATE'!N562,"")</f>
        <v/>
      </c>
      <c r="G559" t="str">
        <f>IF(F559="","",IF(F559&lt;=DATABASE!$I$8,"UNYIL",IF(F559&lt;=DATABASE!$J$8,"KECIL",IF(F559&lt;DATABASE!$K$8,"TANGGUNG",IF(F559&gt;=DATABASE!$K$8,"BESAR","")))))</f>
        <v/>
      </c>
      <c r="H559" s="16" t="str">
        <f>IF('DATA ACCURATE'!J562&lt;&gt;"",'DATA ACCURATE'!J562,"")</f>
        <v/>
      </c>
      <c r="I559" s="35" t="str">
        <f>IF(B559&lt;&gt;"",IFERROR(VLOOKUP(B559,'DATA TIMBANGAN'!G:M,7,FALSE),VLOOKUP(B559,'DATA TIMBANGAN'!G:M,7)),"")</f>
        <v/>
      </c>
      <c r="J559" s="25" t="str">
        <f>IF(H559&lt;&gt;"",IFERROR(INDEX(DATABASE!$Z$19:$Z$38,MATCH(DATEVALUE(H559),DATABASE!$AA$19:$AA$38,0)),INDEX(DATABASE!$Z$12:$Z$18,MATCH(WEEKDAY(H559,2),DATABASE!$AA$12:$AA$18,0))),"")</f>
        <v/>
      </c>
      <c r="K559" s="25" t="str">
        <f>IF('DATA ACCURATE'!V562&lt;&gt;"",'DATA ACCURATE'!V562,"")</f>
        <v/>
      </c>
      <c r="L559" s="80" t="str">
        <f>IF($H559="","",IF(OR($J559="LIBUR",AND($L558="LIBUR",$O558=$O559)),"LIBUR",IF(AND(OR($L558="LUAR JAM KERJA 1",$L558="LUAR JAM KERJA 2"),OR(OR(AND($H558=$H559,AND(OR($I559&gt;DATABASE!$J$3,$I559&lt;DATABASE!$J$6),((DATEVALUE($H559)+$I559)-(DATEVALUE($H558)+$I558))&lt;DATABASE!$J$6)),AND($H558=$H559,$O558=$O559,OR($I559&gt;DATABASE!$J$6,$I559&lt;DATABASE!$J$3))),AND(($H559-$H558)=1,OR($I559&lt;DATABASE!$I$6,((DATEVALUE($H559)+$I559)-(DATEVALUE($H558)+$I558))&lt;DATABASE!$J$6))),$A559=$A558),"LUAR JAM KERJA 2",IF(AND(OR(WEEKDAY($H559,2)=1,WEEKDAY($H559,2)=2,WEEKDAY($H559,2)=3,WEEKDAY($H559,2)=4,WEEKDAY($H559,2)=5),$I559&lt;=DATABASE!$J$3,$I559&gt;=DATABASE!$I$3),"JAM KERJA",IF(AND(WEEKDAY($H559,2)=6,$I559&lt;=DATABASE!$J$4,$I559&gt;=DATABASE!$I$4),"JAM KERJA","LUAR JAM KERJA 1")))))</f>
        <v/>
      </c>
      <c r="M559" s="33" t="str">
        <f>IF('DATA ACCURATE'!T562&lt;&gt;"",IF('DATA ACCURATE'!T562&gt;100,'DATA ACCURATE'!T562/10,'DATA ACCURATE'!T562),"")</f>
        <v/>
      </c>
      <c r="N559" t="str">
        <f>IF(M559="","",IF(M559&lt;=DATABASE!$I$9,"LOKAL",IF(M559&lt;DATABASE!$J$9,"LUAR KOTA 1",IF($M559&gt;=DATABASE!$J$9,"LUAR KOTA 2",""))))</f>
        <v/>
      </c>
      <c r="O559" s="38" t="str">
        <f>IF('DATA ACCURATE'!L562&lt;&gt;"",'DATA ACCURATE'!L562,"")</f>
        <v/>
      </c>
      <c r="Q559" s="38">
        <f t="shared" si="56"/>
        <v>0</v>
      </c>
      <c r="R559" s="38">
        <f t="shared" si="56"/>
        <v>0</v>
      </c>
      <c r="S559" s="38">
        <f t="shared" si="56"/>
        <v>0</v>
      </c>
      <c r="T559" s="38">
        <f t="shared" si="56"/>
        <v>0</v>
      </c>
      <c r="U559" s="38">
        <f t="shared" si="57"/>
        <v>0</v>
      </c>
      <c r="V559" s="38">
        <f t="shared" si="57"/>
        <v>0</v>
      </c>
      <c r="W559" s="38">
        <f t="shared" si="57"/>
        <v>0</v>
      </c>
      <c r="X559" s="38">
        <f t="shared" si="58"/>
        <v>0</v>
      </c>
      <c r="Y559" s="38">
        <f t="shared" si="58"/>
        <v>0</v>
      </c>
      <c r="Z559" s="38">
        <f t="shared" si="58"/>
        <v>0</v>
      </c>
      <c r="AA559" s="38">
        <f t="shared" si="58"/>
        <v>0</v>
      </c>
      <c r="AB559" s="38">
        <f t="shared" si="59"/>
        <v>0</v>
      </c>
      <c r="AC559" s="38">
        <f t="shared" si="60"/>
        <v>0</v>
      </c>
      <c r="AD559" s="38" t="str">
        <f t="shared" si="61"/>
        <v>000000000000</v>
      </c>
    </row>
    <row r="560" spans="1:30">
      <c r="A560" s="9" t="str">
        <f>IF('DATA ACCURATE'!A563&lt;&gt;"",'DATA ACCURATE'!A563,"")</f>
        <v/>
      </c>
      <c r="B560" s="9" t="str">
        <f>IF('DATA ACCURATE'!D563&lt;&gt;"",'DATA ACCURATE'!D563,"")</f>
        <v/>
      </c>
      <c r="C560" s="38" t="str">
        <f>IF($AD560="000000000000","",INDEX(DATABASE!$W$12:$W$71,MATCH($AD560,DATABASE!$V$12:$V$71,0)))</f>
        <v/>
      </c>
      <c r="D560" s="34" t="str">
        <f>IF(C560="","",IF(E560="",INDEX(DATABASE!$AF$13:$AF$62,MATCH($C560,DATABASE!$AC$13:$AC$62,0)),IF(E560="2x D11",INDEX(DATABASE!$AF$13:$AF$62,MATCH($C560,DATABASE!$AC$13:$AC$62,0))+2*DATABASE!$AF$62,IF(E560="3x D11",INDEX(DATABASE!$AF$13:$AF$62,MATCH($C560,DATABASE!$AC$13:$AC$62,0))+3*DATABASE!$AF$62,""))))</f>
        <v/>
      </c>
      <c r="E560" s="38" t="str">
        <f>IF(AND($K560="Y",$G560&lt;&gt;"UNYIL",$F560&lt;DATABASE!$O$8),"2x D11",IF(AND($K560="Y",$G560&lt;&gt;"UNYIL",$F560&gt;=DATABASE!$O$8),"3x D11",""))</f>
        <v/>
      </c>
      <c r="F560" s="9" t="str">
        <f>IF('DATA ACCURATE'!N563&lt;&gt;"",'DATA ACCURATE'!N563,"")</f>
        <v/>
      </c>
      <c r="G560" t="str">
        <f>IF(F560="","",IF(F560&lt;=DATABASE!$I$8,"UNYIL",IF(F560&lt;=DATABASE!$J$8,"KECIL",IF(F560&lt;DATABASE!$K$8,"TANGGUNG",IF(F560&gt;=DATABASE!$K$8,"BESAR","")))))</f>
        <v/>
      </c>
      <c r="H560" s="16" t="str">
        <f>IF('DATA ACCURATE'!J563&lt;&gt;"",'DATA ACCURATE'!J563,"")</f>
        <v/>
      </c>
      <c r="I560" s="35" t="str">
        <f>IF(B560&lt;&gt;"",IFERROR(VLOOKUP(B560,'DATA TIMBANGAN'!G:M,7,FALSE),VLOOKUP(B560,'DATA TIMBANGAN'!G:M,7)),"")</f>
        <v/>
      </c>
      <c r="J560" s="25" t="str">
        <f>IF(H560&lt;&gt;"",IFERROR(INDEX(DATABASE!$Z$19:$Z$38,MATCH(DATEVALUE(H560),DATABASE!$AA$19:$AA$38,0)),INDEX(DATABASE!$Z$12:$Z$18,MATCH(WEEKDAY(H560,2),DATABASE!$AA$12:$AA$18,0))),"")</f>
        <v/>
      </c>
      <c r="K560" s="25" t="str">
        <f>IF('DATA ACCURATE'!V563&lt;&gt;"",'DATA ACCURATE'!V563,"")</f>
        <v/>
      </c>
      <c r="L560" s="80" t="str">
        <f>IF($H560="","",IF(OR($J560="LIBUR",AND($L559="LIBUR",$O559=$O560)),"LIBUR",IF(AND(OR($L559="LUAR JAM KERJA 1",$L559="LUAR JAM KERJA 2"),OR(OR(AND($H559=$H560,AND(OR($I560&gt;DATABASE!$J$3,$I560&lt;DATABASE!$J$6),((DATEVALUE($H560)+$I560)-(DATEVALUE($H559)+$I559))&lt;DATABASE!$J$6)),AND($H559=$H560,$O559=$O560,OR($I560&gt;DATABASE!$J$6,$I560&lt;DATABASE!$J$3))),AND(($H560-$H559)=1,OR($I560&lt;DATABASE!$I$6,((DATEVALUE($H560)+$I560)-(DATEVALUE($H559)+$I559))&lt;DATABASE!$J$6))),$A560=$A559),"LUAR JAM KERJA 2",IF(AND(OR(WEEKDAY($H560,2)=1,WEEKDAY($H560,2)=2,WEEKDAY($H560,2)=3,WEEKDAY($H560,2)=4,WEEKDAY($H560,2)=5),$I560&lt;=DATABASE!$J$3,$I560&gt;=DATABASE!$I$3),"JAM KERJA",IF(AND(WEEKDAY($H560,2)=6,$I560&lt;=DATABASE!$J$4,$I560&gt;=DATABASE!$I$4),"JAM KERJA","LUAR JAM KERJA 1")))))</f>
        <v/>
      </c>
      <c r="M560" s="33" t="str">
        <f>IF('DATA ACCURATE'!T563&lt;&gt;"",IF('DATA ACCURATE'!T563&gt;100,'DATA ACCURATE'!T563/10,'DATA ACCURATE'!T563),"")</f>
        <v/>
      </c>
      <c r="N560" t="str">
        <f>IF(M560="","",IF(M560&lt;=DATABASE!$I$9,"LOKAL",IF(M560&lt;DATABASE!$J$9,"LUAR KOTA 1",IF($M560&gt;=DATABASE!$J$9,"LUAR KOTA 2",""))))</f>
        <v/>
      </c>
      <c r="O560" s="38" t="str">
        <f>IF('DATA ACCURATE'!L563&lt;&gt;"",'DATA ACCURATE'!L563,"")</f>
        <v/>
      </c>
      <c r="Q560" s="38">
        <f t="shared" si="56"/>
        <v>0</v>
      </c>
      <c r="R560" s="38">
        <f t="shared" si="56"/>
        <v>0</v>
      </c>
      <c r="S560" s="38">
        <f t="shared" si="56"/>
        <v>0</v>
      </c>
      <c r="T560" s="38">
        <f t="shared" si="56"/>
        <v>0</v>
      </c>
      <c r="U560" s="38">
        <f t="shared" si="57"/>
        <v>0</v>
      </c>
      <c r="V560" s="38">
        <f t="shared" si="57"/>
        <v>0</v>
      </c>
      <c r="W560" s="38">
        <f t="shared" si="57"/>
        <v>0</v>
      </c>
      <c r="X560" s="38">
        <f t="shared" si="58"/>
        <v>0</v>
      </c>
      <c r="Y560" s="38">
        <f t="shared" si="58"/>
        <v>0</v>
      </c>
      <c r="Z560" s="38">
        <f t="shared" si="58"/>
        <v>0</v>
      </c>
      <c r="AA560" s="38">
        <f t="shared" si="58"/>
        <v>0</v>
      </c>
      <c r="AB560" s="38">
        <f t="shared" si="59"/>
        <v>0</v>
      </c>
      <c r="AC560" s="38">
        <f t="shared" si="60"/>
        <v>0</v>
      </c>
      <c r="AD560" s="38" t="str">
        <f t="shared" si="61"/>
        <v>000000000000</v>
      </c>
    </row>
    <row r="561" spans="1:30">
      <c r="A561" s="9" t="str">
        <f>IF('DATA ACCURATE'!A564&lt;&gt;"",'DATA ACCURATE'!A564,"")</f>
        <v/>
      </c>
      <c r="B561" s="9" t="str">
        <f>IF('DATA ACCURATE'!D564&lt;&gt;"",'DATA ACCURATE'!D564,"")</f>
        <v/>
      </c>
      <c r="C561" s="38" t="str">
        <f>IF($AD561="000000000000","",INDEX(DATABASE!$W$12:$W$71,MATCH($AD561,DATABASE!$V$12:$V$71,0)))</f>
        <v/>
      </c>
      <c r="D561" s="34" t="str">
        <f>IF(C561="","",IF(E561="",INDEX(DATABASE!$AF$13:$AF$62,MATCH($C561,DATABASE!$AC$13:$AC$62,0)),IF(E561="2x D11",INDEX(DATABASE!$AF$13:$AF$62,MATCH($C561,DATABASE!$AC$13:$AC$62,0))+2*DATABASE!$AF$62,IF(E561="3x D11",INDEX(DATABASE!$AF$13:$AF$62,MATCH($C561,DATABASE!$AC$13:$AC$62,0))+3*DATABASE!$AF$62,""))))</f>
        <v/>
      </c>
      <c r="E561" s="38" t="str">
        <f>IF(AND($K561="Y",$G561&lt;&gt;"UNYIL",$F561&lt;DATABASE!$O$8),"2x D11",IF(AND($K561="Y",$G561&lt;&gt;"UNYIL",$F561&gt;=DATABASE!$O$8),"3x D11",""))</f>
        <v/>
      </c>
      <c r="F561" s="9" t="str">
        <f>IF('DATA ACCURATE'!N564&lt;&gt;"",'DATA ACCURATE'!N564,"")</f>
        <v/>
      </c>
      <c r="G561" t="str">
        <f>IF(F561="","",IF(F561&lt;=DATABASE!$I$8,"UNYIL",IF(F561&lt;=DATABASE!$J$8,"KECIL",IF(F561&lt;DATABASE!$K$8,"TANGGUNG",IF(F561&gt;=DATABASE!$K$8,"BESAR","")))))</f>
        <v/>
      </c>
      <c r="H561" s="16" t="str">
        <f>IF('DATA ACCURATE'!J564&lt;&gt;"",'DATA ACCURATE'!J564,"")</f>
        <v/>
      </c>
      <c r="I561" s="35" t="str">
        <f>IF(B561&lt;&gt;"",IFERROR(VLOOKUP(B561,'DATA TIMBANGAN'!G:M,7,FALSE),VLOOKUP(B561,'DATA TIMBANGAN'!G:M,7)),"")</f>
        <v/>
      </c>
      <c r="J561" s="25" t="str">
        <f>IF(H561&lt;&gt;"",IFERROR(INDEX(DATABASE!$Z$19:$Z$38,MATCH(DATEVALUE(H561),DATABASE!$AA$19:$AA$38,0)),INDEX(DATABASE!$Z$12:$Z$18,MATCH(WEEKDAY(H561,2),DATABASE!$AA$12:$AA$18,0))),"")</f>
        <v/>
      </c>
      <c r="K561" s="25" t="str">
        <f>IF('DATA ACCURATE'!V564&lt;&gt;"",'DATA ACCURATE'!V564,"")</f>
        <v/>
      </c>
      <c r="L561" s="80" t="str">
        <f>IF($H561="","",IF(OR($J561="LIBUR",AND($L560="LIBUR",$O560=$O561)),"LIBUR",IF(AND(OR($L560="LUAR JAM KERJA 1",$L560="LUAR JAM KERJA 2"),OR(OR(AND($H560=$H561,AND(OR($I561&gt;DATABASE!$J$3,$I561&lt;DATABASE!$J$6),((DATEVALUE($H561)+$I561)-(DATEVALUE($H560)+$I560))&lt;DATABASE!$J$6)),AND($H560=$H561,$O560=$O561,OR($I561&gt;DATABASE!$J$6,$I561&lt;DATABASE!$J$3))),AND(($H561-$H560)=1,OR($I561&lt;DATABASE!$I$6,((DATEVALUE($H561)+$I561)-(DATEVALUE($H560)+$I560))&lt;DATABASE!$J$6))),$A561=$A560),"LUAR JAM KERJA 2",IF(AND(OR(WEEKDAY($H561,2)=1,WEEKDAY($H561,2)=2,WEEKDAY($H561,2)=3,WEEKDAY($H561,2)=4,WEEKDAY($H561,2)=5),$I561&lt;=DATABASE!$J$3,$I561&gt;=DATABASE!$I$3),"JAM KERJA",IF(AND(WEEKDAY($H561,2)=6,$I561&lt;=DATABASE!$J$4,$I561&gt;=DATABASE!$I$4),"JAM KERJA","LUAR JAM KERJA 1")))))</f>
        <v/>
      </c>
      <c r="M561" s="33" t="str">
        <f>IF('DATA ACCURATE'!T564&lt;&gt;"",IF('DATA ACCURATE'!T564&gt;100,'DATA ACCURATE'!T564/10,'DATA ACCURATE'!T564),"")</f>
        <v/>
      </c>
      <c r="N561" t="str">
        <f>IF(M561="","",IF(M561&lt;=DATABASE!$I$9,"LOKAL",IF(M561&lt;DATABASE!$J$9,"LUAR KOTA 1",IF($M561&gt;=DATABASE!$J$9,"LUAR KOTA 2",""))))</f>
        <v/>
      </c>
      <c r="O561" s="38" t="str">
        <f>IF('DATA ACCURATE'!L564&lt;&gt;"",'DATA ACCURATE'!L564,"")</f>
        <v/>
      </c>
      <c r="Q561" s="38">
        <f t="shared" si="56"/>
        <v>0</v>
      </c>
      <c r="R561" s="38">
        <f t="shared" si="56"/>
        <v>0</v>
      </c>
      <c r="S561" s="38">
        <f t="shared" si="56"/>
        <v>0</v>
      </c>
      <c r="T561" s="38">
        <f t="shared" si="56"/>
        <v>0</v>
      </c>
      <c r="U561" s="38">
        <f t="shared" si="57"/>
        <v>0</v>
      </c>
      <c r="V561" s="38">
        <f t="shared" si="57"/>
        <v>0</v>
      </c>
      <c r="W561" s="38">
        <f t="shared" si="57"/>
        <v>0</v>
      </c>
      <c r="X561" s="38">
        <f t="shared" si="58"/>
        <v>0</v>
      </c>
      <c r="Y561" s="38">
        <f t="shared" si="58"/>
        <v>0</v>
      </c>
      <c r="Z561" s="38">
        <f t="shared" si="58"/>
        <v>0</v>
      </c>
      <c r="AA561" s="38">
        <f t="shared" si="58"/>
        <v>0</v>
      </c>
      <c r="AB561" s="38">
        <f t="shared" si="59"/>
        <v>0</v>
      </c>
      <c r="AC561" s="38">
        <f t="shared" si="60"/>
        <v>0</v>
      </c>
      <c r="AD561" s="38" t="str">
        <f t="shared" si="61"/>
        <v>000000000000</v>
      </c>
    </row>
    <row r="562" spans="1:30">
      <c r="A562" s="9" t="str">
        <f>IF('DATA ACCURATE'!A565&lt;&gt;"",'DATA ACCURATE'!A565,"")</f>
        <v/>
      </c>
      <c r="B562" s="9" t="str">
        <f>IF('DATA ACCURATE'!D565&lt;&gt;"",'DATA ACCURATE'!D565,"")</f>
        <v/>
      </c>
      <c r="C562" s="38" t="str">
        <f>IF($AD562="000000000000","",INDEX(DATABASE!$W$12:$W$71,MATCH($AD562,DATABASE!$V$12:$V$71,0)))</f>
        <v/>
      </c>
      <c r="D562" s="34" t="str">
        <f>IF(C562="","",IF(E562="",INDEX(DATABASE!$AF$13:$AF$62,MATCH($C562,DATABASE!$AC$13:$AC$62,0)),IF(E562="2x D11",INDEX(DATABASE!$AF$13:$AF$62,MATCH($C562,DATABASE!$AC$13:$AC$62,0))+2*DATABASE!$AF$62,IF(E562="3x D11",INDEX(DATABASE!$AF$13:$AF$62,MATCH($C562,DATABASE!$AC$13:$AC$62,0))+3*DATABASE!$AF$62,""))))</f>
        <v/>
      </c>
      <c r="E562" s="38" t="str">
        <f>IF(AND($K562="Y",$G562&lt;&gt;"UNYIL",$F562&lt;DATABASE!$O$8),"2x D11",IF(AND($K562="Y",$G562&lt;&gt;"UNYIL",$F562&gt;=DATABASE!$O$8),"3x D11",""))</f>
        <v/>
      </c>
      <c r="F562" s="9" t="str">
        <f>IF('DATA ACCURATE'!N565&lt;&gt;"",'DATA ACCURATE'!N565,"")</f>
        <v/>
      </c>
      <c r="G562" t="str">
        <f>IF(F562="","",IF(F562&lt;=DATABASE!$I$8,"UNYIL",IF(F562&lt;=DATABASE!$J$8,"KECIL",IF(F562&lt;DATABASE!$K$8,"TANGGUNG",IF(F562&gt;=DATABASE!$K$8,"BESAR","")))))</f>
        <v/>
      </c>
      <c r="H562" s="16" t="str">
        <f>IF('DATA ACCURATE'!J565&lt;&gt;"",'DATA ACCURATE'!J565,"")</f>
        <v/>
      </c>
      <c r="I562" s="35" t="str">
        <f>IF(B562&lt;&gt;"",IFERROR(VLOOKUP(B562,'DATA TIMBANGAN'!G:M,7,FALSE),VLOOKUP(B562,'DATA TIMBANGAN'!G:M,7)),"")</f>
        <v/>
      </c>
      <c r="J562" s="25" t="str">
        <f>IF(H562&lt;&gt;"",IFERROR(INDEX(DATABASE!$Z$19:$Z$38,MATCH(DATEVALUE(H562),DATABASE!$AA$19:$AA$38,0)),INDEX(DATABASE!$Z$12:$Z$18,MATCH(WEEKDAY(H562,2),DATABASE!$AA$12:$AA$18,0))),"")</f>
        <v/>
      </c>
      <c r="K562" s="25" t="str">
        <f>IF('DATA ACCURATE'!V565&lt;&gt;"",'DATA ACCURATE'!V565,"")</f>
        <v/>
      </c>
      <c r="L562" s="80" t="str">
        <f>IF($H562="","",IF(OR($J562="LIBUR",AND($L561="LIBUR",$O561=$O562)),"LIBUR",IF(AND(OR($L561="LUAR JAM KERJA 1",$L561="LUAR JAM KERJA 2"),OR(OR(AND($H561=$H562,AND(OR($I562&gt;DATABASE!$J$3,$I562&lt;DATABASE!$J$6),((DATEVALUE($H562)+$I562)-(DATEVALUE($H561)+$I561))&lt;DATABASE!$J$6)),AND($H561=$H562,$O561=$O562,OR($I562&gt;DATABASE!$J$6,$I562&lt;DATABASE!$J$3))),AND(($H562-$H561)=1,OR($I562&lt;DATABASE!$I$6,((DATEVALUE($H562)+$I562)-(DATEVALUE($H561)+$I561))&lt;DATABASE!$J$6))),$A562=$A561),"LUAR JAM KERJA 2",IF(AND(OR(WEEKDAY($H562,2)=1,WEEKDAY($H562,2)=2,WEEKDAY($H562,2)=3,WEEKDAY($H562,2)=4,WEEKDAY($H562,2)=5),$I562&lt;=DATABASE!$J$3,$I562&gt;=DATABASE!$I$3),"JAM KERJA",IF(AND(WEEKDAY($H562,2)=6,$I562&lt;=DATABASE!$J$4,$I562&gt;=DATABASE!$I$4),"JAM KERJA","LUAR JAM KERJA 1")))))</f>
        <v/>
      </c>
      <c r="M562" s="33" t="str">
        <f>IF('DATA ACCURATE'!T565&lt;&gt;"",IF('DATA ACCURATE'!T565&gt;100,'DATA ACCURATE'!T565/10,'DATA ACCURATE'!T565),"")</f>
        <v/>
      </c>
      <c r="N562" t="str">
        <f>IF(M562="","",IF(M562&lt;=DATABASE!$I$9,"LOKAL",IF(M562&lt;DATABASE!$J$9,"LUAR KOTA 1",IF($M562&gt;=DATABASE!$J$9,"LUAR KOTA 2",""))))</f>
        <v/>
      </c>
      <c r="O562" s="38" t="str">
        <f>IF('DATA ACCURATE'!L565&lt;&gt;"",'DATA ACCURATE'!L565,"")</f>
        <v/>
      </c>
      <c r="Q562" s="38">
        <f t="shared" si="56"/>
        <v>0</v>
      </c>
      <c r="R562" s="38">
        <f t="shared" si="56"/>
        <v>0</v>
      </c>
      <c r="S562" s="38">
        <f t="shared" si="56"/>
        <v>0</v>
      </c>
      <c r="T562" s="38">
        <f t="shared" si="56"/>
        <v>0</v>
      </c>
      <c r="U562" s="38">
        <f t="shared" si="57"/>
        <v>0</v>
      </c>
      <c r="V562" s="38">
        <f t="shared" si="57"/>
        <v>0</v>
      </c>
      <c r="W562" s="38">
        <f t="shared" si="57"/>
        <v>0</v>
      </c>
      <c r="X562" s="38">
        <f t="shared" si="58"/>
        <v>0</v>
      </c>
      <c r="Y562" s="38">
        <f t="shared" si="58"/>
        <v>0</v>
      </c>
      <c r="Z562" s="38">
        <f t="shared" si="58"/>
        <v>0</v>
      </c>
      <c r="AA562" s="38">
        <f t="shared" si="58"/>
        <v>0</v>
      </c>
      <c r="AB562" s="38">
        <f t="shared" si="59"/>
        <v>0</v>
      </c>
      <c r="AC562" s="38">
        <f t="shared" si="60"/>
        <v>0</v>
      </c>
      <c r="AD562" s="38" t="str">
        <f t="shared" si="61"/>
        <v>000000000000</v>
      </c>
    </row>
    <row r="563" spans="1:30">
      <c r="A563" s="9" t="str">
        <f>IF('DATA ACCURATE'!A566&lt;&gt;"",'DATA ACCURATE'!A566,"")</f>
        <v/>
      </c>
      <c r="B563" s="9" t="str">
        <f>IF('DATA ACCURATE'!D566&lt;&gt;"",'DATA ACCURATE'!D566,"")</f>
        <v/>
      </c>
      <c r="C563" s="38" t="str">
        <f>IF($AD563="000000000000","",INDEX(DATABASE!$W$12:$W$71,MATCH($AD563,DATABASE!$V$12:$V$71,0)))</f>
        <v/>
      </c>
      <c r="D563" s="34" t="str">
        <f>IF(C563="","",IF(E563="",INDEX(DATABASE!$AF$13:$AF$62,MATCH($C563,DATABASE!$AC$13:$AC$62,0)),IF(E563="2x D11",INDEX(DATABASE!$AF$13:$AF$62,MATCH($C563,DATABASE!$AC$13:$AC$62,0))+2*DATABASE!$AF$62,IF(E563="3x D11",INDEX(DATABASE!$AF$13:$AF$62,MATCH($C563,DATABASE!$AC$13:$AC$62,0))+3*DATABASE!$AF$62,""))))</f>
        <v/>
      </c>
      <c r="E563" s="38" t="str">
        <f>IF(AND($K563="Y",$G563&lt;&gt;"UNYIL",$F563&lt;DATABASE!$O$8),"2x D11",IF(AND($K563="Y",$G563&lt;&gt;"UNYIL",$F563&gt;=DATABASE!$O$8),"3x D11",""))</f>
        <v/>
      </c>
      <c r="F563" s="9" t="str">
        <f>IF('DATA ACCURATE'!N566&lt;&gt;"",'DATA ACCURATE'!N566,"")</f>
        <v/>
      </c>
      <c r="G563" t="str">
        <f>IF(F563="","",IF(F563&lt;=DATABASE!$I$8,"UNYIL",IF(F563&lt;=DATABASE!$J$8,"KECIL",IF(F563&lt;DATABASE!$K$8,"TANGGUNG",IF(F563&gt;=DATABASE!$K$8,"BESAR","")))))</f>
        <v/>
      </c>
      <c r="H563" s="16" t="str">
        <f>IF('DATA ACCURATE'!J566&lt;&gt;"",'DATA ACCURATE'!J566,"")</f>
        <v/>
      </c>
      <c r="I563" s="35" t="str">
        <f>IF(B563&lt;&gt;"",IFERROR(VLOOKUP(B563,'DATA TIMBANGAN'!G:M,7,FALSE),VLOOKUP(B563,'DATA TIMBANGAN'!G:M,7)),"")</f>
        <v/>
      </c>
      <c r="J563" s="25" t="str">
        <f>IF(H563&lt;&gt;"",IFERROR(INDEX(DATABASE!$Z$19:$Z$38,MATCH(DATEVALUE(H563),DATABASE!$AA$19:$AA$38,0)),INDEX(DATABASE!$Z$12:$Z$18,MATCH(WEEKDAY(H563,2),DATABASE!$AA$12:$AA$18,0))),"")</f>
        <v/>
      </c>
      <c r="K563" s="25" t="str">
        <f>IF('DATA ACCURATE'!V566&lt;&gt;"",'DATA ACCURATE'!V566,"")</f>
        <v/>
      </c>
      <c r="L563" s="80" t="str">
        <f>IF($H563="","",IF(OR($J563="LIBUR",AND($L562="LIBUR",$O562=$O563)),"LIBUR",IF(AND(OR($L562="LUAR JAM KERJA 1",$L562="LUAR JAM KERJA 2"),OR(OR(AND($H562=$H563,AND(OR($I563&gt;DATABASE!$J$3,$I563&lt;DATABASE!$J$6),((DATEVALUE($H563)+$I563)-(DATEVALUE($H562)+$I562))&lt;DATABASE!$J$6)),AND($H562=$H563,$O562=$O563,OR($I563&gt;DATABASE!$J$6,$I563&lt;DATABASE!$J$3))),AND(($H563-$H562)=1,OR($I563&lt;DATABASE!$I$6,((DATEVALUE($H563)+$I563)-(DATEVALUE($H562)+$I562))&lt;DATABASE!$J$6))),$A563=$A562),"LUAR JAM KERJA 2",IF(AND(OR(WEEKDAY($H563,2)=1,WEEKDAY($H563,2)=2,WEEKDAY($H563,2)=3,WEEKDAY($H563,2)=4,WEEKDAY($H563,2)=5),$I563&lt;=DATABASE!$J$3,$I563&gt;=DATABASE!$I$3),"JAM KERJA",IF(AND(WEEKDAY($H563,2)=6,$I563&lt;=DATABASE!$J$4,$I563&gt;=DATABASE!$I$4),"JAM KERJA","LUAR JAM KERJA 1")))))</f>
        <v/>
      </c>
      <c r="M563" s="33" t="str">
        <f>IF('DATA ACCURATE'!T566&lt;&gt;"",IF('DATA ACCURATE'!T566&gt;100,'DATA ACCURATE'!T566/10,'DATA ACCURATE'!T566),"")</f>
        <v/>
      </c>
      <c r="N563" t="str">
        <f>IF(M563="","",IF(M563&lt;=DATABASE!$I$9,"LOKAL",IF(M563&lt;DATABASE!$J$9,"LUAR KOTA 1",IF($M563&gt;=DATABASE!$J$9,"LUAR KOTA 2",""))))</f>
        <v/>
      </c>
      <c r="O563" s="38" t="str">
        <f>IF('DATA ACCURATE'!L566&lt;&gt;"",'DATA ACCURATE'!L566,"")</f>
        <v/>
      </c>
      <c r="Q563" s="38">
        <f t="shared" si="56"/>
        <v>0</v>
      </c>
      <c r="R563" s="38">
        <f t="shared" si="56"/>
        <v>0</v>
      </c>
      <c r="S563" s="38">
        <f t="shared" si="56"/>
        <v>0</v>
      </c>
      <c r="T563" s="38">
        <f t="shared" si="56"/>
        <v>0</v>
      </c>
      <c r="U563" s="38">
        <f t="shared" si="57"/>
        <v>0</v>
      </c>
      <c r="V563" s="38">
        <f t="shared" si="57"/>
        <v>0</v>
      </c>
      <c r="W563" s="38">
        <f t="shared" si="57"/>
        <v>0</v>
      </c>
      <c r="X563" s="38">
        <f t="shared" si="58"/>
        <v>0</v>
      </c>
      <c r="Y563" s="38">
        <f t="shared" si="58"/>
        <v>0</v>
      </c>
      <c r="Z563" s="38">
        <f t="shared" si="58"/>
        <v>0</v>
      </c>
      <c r="AA563" s="38">
        <f t="shared" si="58"/>
        <v>0</v>
      </c>
      <c r="AB563" s="38">
        <f t="shared" si="59"/>
        <v>0</v>
      </c>
      <c r="AC563" s="38">
        <f t="shared" si="60"/>
        <v>0</v>
      </c>
      <c r="AD563" s="38" t="str">
        <f t="shared" si="61"/>
        <v>000000000000</v>
      </c>
    </row>
    <row r="564" spans="1:30">
      <c r="A564" s="9" t="str">
        <f>IF('DATA ACCURATE'!A567&lt;&gt;"",'DATA ACCURATE'!A567,"")</f>
        <v/>
      </c>
      <c r="B564" s="9" t="str">
        <f>IF('DATA ACCURATE'!D567&lt;&gt;"",'DATA ACCURATE'!D567,"")</f>
        <v/>
      </c>
      <c r="C564" s="38" t="str">
        <f>IF($AD564="000000000000","",INDEX(DATABASE!$W$12:$W$71,MATCH($AD564,DATABASE!$V$12:$V$71,0)))</f>
        <v/>
      </c>
      <c r="D564" s="34" t="str">
        <f>IF(C564="","",IF(E564="",INDEX(DATABASE!$AF$13:$AF$62,MATCH($C564,DATABASE!$AC$13:$AC$62,0)),IF(E564="2x D11",INDEX(DATABASE!$AF$13:$AF$62,MATCH($C564,DATABASE!$AC$13:$AC$62,0))+2*DATABASE!$AF$62,IF(E564="3x D11",INDEX(DATABASE!$AF$13:$AF$62,MATCH($C564,DATABASE!$AC$13:$AC$62,0))+3*DATABASE!$AF$62,""))))</f>
        <v/>
      </c>
      <c r="E564" s="38" t="str">
        <f>IF(AND($K564="Y",$G564&lt;&gt;"UNYIL",$F564&lt;DATABASE!$O$8),"2x D11",IF(AND($K564="Y",$G564&lt;&gt;"UNYIL",$F564&gt;=DATABASE!$O$8),"3x D11",""))</f>
        <v/>
      </c>
      <c r="F564" s="9" t="str">
        <f>IF('DATA ACCURATE'!N567&lt;&gt;"",'DATA ACCURATE'!N567,"")</f>
        <v/>
      </c>
      <c r="G564" t="str">
        <f>IF(F564="","",IF(F564&lt;=DATABASE!$I$8,"UNYIL",IF(F564&lt;=DATABASE!$J$8,"KECIL",IF(F564&lt;DATABASE!$K$8,"TANGGUNG",IF(F564&gt;=DATABASE!$K$8,"BESAR","")))))</f>
        <v/>
      </c>
      <c r="H564" s="16" t="str">
        <f>IF('DATA ACCURATE'!J567&lt;&gt;"",'DATA ACCURATE'!J567,"")</f>
        <v/>
      </c>
      <c r="I564" s="35" t="str">
        <f>IF(B564&lt;&gt;"",IFERROR(VLOOKUP(B564,'DATA TIMBANGAN'!G:M,7,FALSE),VLOOKUP(B564,'DATA TIMBANGAN'!G:M,7)),"")</f>
        <v/>
      </c>
      <c r="J564" s="25" t="str">
        <f>IF(H564&lt;&gt;"",IFERROR(INDEX(DATABASE!$Z$19:$Z$38,MATCH(DATEVALUE(H564),DATABASE!$AA$19:$AA$38,0)),INDEX(DATABASE!$Z$12:$Z$18,MATCH(WEEKDAY(H564,2),DATABASE!$AA$12:$AA$18,0))),"")</f>
        <v/>
      </c>
      <c r="K564" s="25" t="str">
        <f>IF('DATA ACCURATE'!V567&lt;&gt;"",'DATA ACCURATE'!V567,"")</f>
        <v/>
      </c>
      <c r="L564" s="80" t="str">
        <f>IF($H564="","",IF(OR($J564="LIBUR",AND($L563="LIBUR",$O563=$O564)),"LIBUR",IF(AND(OR($L563="LUAR JAM KERJA 1",$L563="LUAR JAM KERJA 2"),OR(OR(AND($H563=$H564,AND(OR($I564&gt;DATABASE!$J$3,$I564&lt;DATABASE!$J$6),((DATEVALUE($H564)+$I564)-(DATEVALUE($H563)+$I563))&lt;DATABASE!$J$6)),AND($H563=$H564,$O563=$O564,OR($I564&gt;DATABASE!$J$6,$I564&lt;DATABASE!$J$3))),AND(($H564-$H563)=1,OR($I564&lt;DATABASE!$I$6,((DATEVALUE($H564)+$I564)-(DATEVALUE($H563)+$I563))&lt;DATABASE!$J$6))),$A564=$A563),"LUAR JAM KERJA 2",IF(AND(OR(WEEKDAY($H564,2)=1,WEEKDAY($H564,2)=2,WEEKDAY($H564,2)=3,WEEKDAY($H564,2)=4,WEEKDAY($H564,2)=5),$I564&lt;=DATABASE!$J$3,$I564&gt;=DATABASE!$I$3),"JAM KERJA",IF(AND(WEEKDAY($H564,2)=6,$I564&lt;=DATABASE!$J$4,$I564&gt;=DATABASE!$I$4),"JAM KERJA","LUAR JAM KERJA 1")))))</f>
        <v/>
      </c>
      <c r="M564" s="33" t="str">
        <f>IF('DATA ACCURATE'!T567&lt;&gt;"",IF('DATA ACCURATE'!T567&gt;100,'DATA ACCURATE'!T567/10,'DATA ACCURATE'!T567),"")</f>
        <v/>
      </c>
      <c r="N564" t="str">
        <f>IF(M564="","",IF(M564&lt;=DATABASE!$I$9,"LOKAL",IF(M564&lt;DATABASE!$J$9,"LUAR KOTA 1",IF($M564&gt;=DATABASE!$J$9,"LUAR KOTA 2",""))))</f>
        <v/>
      </c>
      <c r="O564" s="38" t="str">
        <f>IF('DATA ACCURATE'!L567&lt;&gt;"",'DATA ACCURATE'!L567,"")</f>
        <v/>
      </c>
      <c r="Q564" s="38">
        <f t="shared" si="56"/>
        <v>0</v>
      </c>
      <c r="R564" s="38">
        <f t="shared" si="56"/>
        <v>0</v>
      </c>
      <c r="S564" s="38">
        <f t="shared" si="56"/>
        <v>0</v>
      </c>
      <c r="T564" s="38">
        <f t="shared" si="56"/>
        <v>0</v>
      </c>
      <c r="U564" s="38">
        <f t="shared" si="57"/>
        <v>0</v>
      </c>
      <c r="V564" s="38">
        <f t="shared" si="57"/>
        <v>0</v>
      </c>
      <c r="W564" s="38">
        <f t="shared" si="57"/>
        <v>0</v>
      </c>
      <c r="X564" s="38">
        <f t="shared" si="58"/>
        <v>0</v>
      </c>
      <c r="Y564" s="38">
        <f t="shared" si="58"/>
        <v>0</v>
      </c>
      <c r="Z564" s="38">
        <f t="shared" si="58"/>
        <v>0</v>
      </c>
      <c r="AA564" s="38">
        <f t="shared" si="58"/>
        <v>0</v>
      </c>
      <c r="AB564" s="38">
        <f t="shared" si="59"/>
        <v>0</v>
      </c>
      <c r="AC564" s="38">
        <f t="shared" si="60"/>
        <v>0</v>
      </c>
      <c r="AD564" s="38" t="str">
        <f t="shared" si="61"/>
        <v>000000000000</v>
      </c>
    </row>
    <row r="565" spans="1:30">
      <c r="A565" s="9" t="str">
        <f>IF('DATA ACCURATE'!A568&lt;&gt;"",'DATA ACCURATE'!A568,"")</f>
        <v/>
      </c>
      <c r="B565" s="9" t="str">
        <f>IF('DATA ACCURATE'!D568&lt;&gt;"",'DATA ACCURATE'!D568,"")</f>
        <v/>
      </c>
      <c r="C565" s="38" t="str">
        <f>IF($AD565="000000000000","",INDEX(DATABASE!$W$12:$W$71,MATCH($AD565,DATABASE!$V$12:$V$71,0)))</f>
        <v/>
      </c>
      <c r="D565" s="34" t="str">
        <f>IF(C565="","",IF(E565="",INDEX(DATABASE!$AF$13:$AF$62,MATCH($C565,DATABASE!$AC$13:$AC$62,0)),IF(E565="2x D11",INDEX(DATABASE!$AF$13:$AF$62,MATCH($C565,DATABASE!$AC$13:$AC$62,0))+2*DATABASE!$AF$62,IF(E565="3x D11",INDEX(DATABASE!$AF$13:$AF$62,MATCH($C565,DATABASE!$AC$13:$AC$62,0))+3*DATABASE!$AF$62,""))))</f>
        <v/>
      </c>
      <c r="E565" s="38" t="str">
        <f>IF(AND($K565="Y",$G565&lt;&gt;"UNYIL",$F565&lt;DATABASE!$O$8),"2x D11",IF(AND($K565="Y",$G565&lt;&gt;"UNYIL",$F565&gt;=DATABASE!$O$8),"3x D11",""))</f>
        <v/>
      </c>
      <c r="F565" s="9" t="str">
        <f>IF('DATA ACCURATE'!N568&lt;&gt;"",'DATA ACCURATE'!N568,"")</f>
        <v/>
      </c>
      <c r="G565" t="str">
        <f>IF(F565="","",IF(F565&lt;=DATABASE!$I$8,"UNYIL",IF(F565&lt;=DATABASE!$J$8,"KECIL",IF(F565&lt;DATABASE!$K$8,"TANGGUNG",IF(F565&gt;=DATABASE!$K$8,"BESAR","")))))</f>
        <v/>
      </c>
      <c r="H565" s="16" t="str">
        <f>IF('DATA ACCURATE'!J568&lt;&gt;"",'DATA ACCURATE'!J568,"")</f>
        <v/>
      </c>
      <c r="I565" s="35" t="str">
        <f>IF(B565&lt;&gt;"",IFERROR(VLOOKUP(B565,'DATA TIMBANGAN'!G:M,7,FALSE),VLOOKUP(B565,'DATA TIMBANGAN'!G:M,7)),"")</f>
        <v/>
      </c>
      <c r="J565" s="25" t="str">
        <f>IF(H565&lt;&gt;"",IFERROR(INDEX(DATABASE!$Z$19:$Z$38,MATCH(DATEVALUE(H565),DATABASE!$AA$19:$AA$38,0)),INDEX(DATABASE!$Z$12:$Z$18,MATCH(WEEKDAY(H565,2),DATABASE!$AA$12:$AA$18,0))),"")</f>
        <v/>
      </c>
      <c r="K565" s="25" t="str">
        <f>IF('DATA ACCURATE'!V568&lt;&gt;"",'DATA ACCURATE'!V568,"")</f>
        <v/>
      </c>
      <c r="L565" s="80" t="str">
        <f>IF($H565="","",IF(OR($J565="LIBUR",AND($L564="LIBUR",$O564=$O565)),"LIBUR",IF(AND(OR($L564="LUAR JAM KERJA 1",$L564="LUAR JAM KERJA 2"),OR(OR(AND($H564=$H565,AND(OR($I565&gt;DATABASE!$J$3,$I565&lt;DATABASE!$J$6),((DATEVALUE($H565)+$I565)-(DATEVALUE($H564)+$I564))&lt;DATABASE!$J$6)),AND($H564=$H565,$O564=$O565,OR($I565&gt;DATABASE!$J$6,$I565&lt;DATABASE!$J$3))),AND(($H565-$H564)=1,OR($I565&lt;DATABASE!$I$6,((DATEVALUE($H565)+$I565)-(DATEVALUE($H564)+$I564))&lt;DATABASE!$J$6))),$A565=$A564),"LUAR JAM KERJA 2",IF(AND(OR(WEEKDAY($H565,2)=1,WEEKDAY($H565,2)=2,WEEKDAY($H565,2)=3,WEEKDAY($H565,2)=4,WEEKDAY($H565,2)=5),$I565&lt;=DATABASE!$J$3,$I565&gt;=DATABASE!$I$3),"JAM KERJA",IF(AND(WEEKDAY($H565,2)=6,$I565&lt;=DATABASE!$J$4,$I565&gt;=DATABASE!$I$4),"JAM KERJA","LUAR JAM KERJA 1")))))</f>
        <v/>
      </c>
      <c r="M565" s="33" t="str">
        <f>IF('DATA ACCURATE'!T568&lt;&gt;"",IF('DATA ACCURATE'!T568&gt;100,'DATA ACCURATE'!T568/10,'DATA ACCURATE'!T568),"")</f>
        <v/>
      </c>
      <c r="N565" t="str">
        <f>IF(M565="","",IF(M565&lt;=DATABASE!$I$9,"LOKAL",IF(M565&lt;DATABASE!$J$9,"LUAR KOTA 1",IF($M565&gt;=DATABASE!$J$9,"LUAR KOTA 2",""))))</f>
        <v/>
      </c>
      <c r="O565" s="38" t="str">
        <f>IF('DATA ACCURATE'!L568&lt;&gt;"",'DATA ACCURATE'!L568,"")</f>
        <v/>
      </c>
      <c r="Q565" s="38">
        <f t="shared" si="56"/>
        <v>0</v>
      </c>
      <c r="R565" s="38">
        <f t="shared" si="56"/>
        <v>0</v>
      </c>
      <c r="S565" s="38">
        <f t="shared" si="56"/>
        <v>0</v>
      </c>
      <c r="T565" s="38">
        <f t="shared" si="56"/>
        <v>0</v>
      </c>
      <c r="U565" s="38">
        <f t="shared" si="57"/>
        <v>0</v>
      </c>
      <c r="V565" s="38">
        <f t="shared" si="57"/>
        <v>0</v>
      </c>
      <c r="W565" s="38">
        <f t="shared" si="57"/>
        <v>0</v>
      </c>
      <c r="X565" s="38">
        <f t="shared" si="58"/>
        <v>0</v>
      </c>
      <c r="Y565" s="38">
        <f t="shared" si="58"/>
        <v>0</v>
      </c>
      <c r="Z565" s="38">
        <f t="shared" si="58"/>
        <v>0</v>
      </c>
      <c r="AA565" s="38">
        <f t="shared" si="58"/>
        <v>0</v>
      </c>
      <c r="AB565" s="38">
        <f t="shared" si="59"/>
        <v>0</v>
      </c>
      <c r="AC565" s="38">
        <f t="shared" si="60"/>
        <v>0</v>
      </c>
      <c r="AD565" s="38" t="str">
        <f t="shared" si="61"/>
        <v>000000000000</v>
      </c>
    </row>
    <row r="566" spans="1:30">
      <c r="A566" s="9" t="str">
        <f>IF('DATA ACCURATE'!A569&lt;&gt;"",'DATA ACCURATE'!A569,"")</f>
        <v/>
      </c>
      <c r="B566" s="9" t="str">
        <f>IF('DATA ACCURATE'!D569&lt;&gt;"",'DATA ACCURATE'!D569,"")</f>
        <v/>
      </c>
      <c r="C566" s="38" t="str">
        <f>IF($AD566="000000000000","",INDEX(DATABASE!$W$12:$W$71,MATCH($AD566,DATABASE!$V$12:$V$71,0)))</f>
        <v/>
      </c>
      <c r="D566" s="34" t="str">
        <f>IF(C566="","",IF(E566="",INDEX(DATABASE!$AF$13:$AF$62,MATCH($C566,DATABASE!$AC$13:$AC$62,0)),IF(E566="2x D11",INDEX(DATABASE!$AF$13:$AF$62,MATCH($C566,DATABASE!$AC$13:$AC$62,0))+2*DATABASE!$AF$62,IF(E566="3x D11",INDEX(DATABASE!$AF$13:$AF$62,MATCH($C566,DATABASE!$AC$13:$AC$62,0))+3*DATABASE!$AF$62,""))))</f>
        <v/>
      </c>
      <c r="E566" s="38" t="str">
        <f>IF(AND($K566="Y",$G566&lt;&gt;"UNYIL",$F566&lt;DATABASE!$O$8),"2x D11",IF(AND($K566="Y",$G566&lt;&gt;"UNYIL",$F566&gt;=DATABASE!$O$8),"3x D11",""))</f>
        <v/>
      </c>
      <c r="F566" s="9" t="str">
        <f>IF('DATA ACCURATE'!N569&lt;&gt;"",'DATA ACCURATE'!N569,"")</f>
        <v/>
      </c>
      <c r="G566" t="str">
        <f>IF(F566="","",IF(F566&lt;=DATABASE!$I$8,"UNYIL",IF(F566&lt;=DATABASE!$J$8,"KECIL",IF(F566&lt;DATABASE!$K$8,"TANGGUNG",IF(F566&gt;=DATABASE!$K$8,"BESAR","")))))</f>
        <v/>
      </c>
      <c r="H566" s="16" t="str">
        <f>IF('DATA ACCURATE'!J569&lt;&gt;"",'DATA ACCURATE'!J569,"")</f>
        <v/>
      </c>
      <c r="I566" s="35" t="str">
        <f>IF(B566&lt;&gt;"",IFERROR(VLOOKUP(B566,'DATA TIMBANGAN'!G:M,7,FALSE),VLOOKUP(B566,'DATA TIMBANGAN'!G:M,7)),"")</f>
        <v/>
      </c>
      <c r="J566" s="25" t="str">
        <f>IF(H566&lt;&gt;"",IFERROR(INDEX(DATABASE!$Z$19:$Z$38,MATCH(DATEVALUE(H566),DATABASE!$AA$19:$AA$38,0)),INDEX(DATABASE!$Z$12:$Z$18,MATCH(WEEKDAY(H566,2),DATABASE!$AA$12:$AA$18,0))),"")</f>
        <v/>
      </c>
      <c r="K566" s="25" t="str">
        <f>IF('DATA ACCURATE'!V569&lt;&gt;"",'DATA ACCURATE'!V569,"")</f>
        <v/>
      </c>
      <c r="L566" s="80" t="str">
        <f>IF($H566="","",IF(OR($J566="LIBUR",AND($L565="LIBUR",$O565=$O566)),"LIBUR",IF(AND(OR($L565="LUAR JAM KERJA 1",$L565="LUAR JAM KERJA 2"),OR(OR(AND($H565=$H566,AND(OR($I566&gt;DATABASE!$J$3,$I566&lt;DATABASE!$J$6),((DATEVALUE($H566)+$I566)-(DATEVALUE($H565)+$I565))&lt;DATABASE!$J$6)),AND($H565=$H566,$O565=$O566,OR($I566&gt;DATABASE!$J$6,$I566&lt;DATABASE!$J$3))),AND(($H566-$H565)=1,OR($I566&lt;DATABASE!$I$6,((DATEVALUE($H566)+$I566)-(DATEVALUE($H565)+$I565))&lt;DATABASE!$J$6))),$A566=$A565),"LUAR JAM KERJA 2",IF(AND(OR(WEEKDAY($H566,2)=1,WEEKDAY($H566,2)=2,WEEKDAY($H566,2)=3,WEEKDAY($H566,2)=4,WEEKDAY($H566,2)=5),$I566&lt;=DATABASE!$J$3,$I566&gt;=DATABASE!$I$3),"JAM KERJA",IF(AND(WEEKDAY($H566,2)=6,$I566&lt;=DATABASE!$J$4,$I566&gt;=DATABASE!$I$4),"JAM KERJA","LUAR JAM KERJA 1")))))</f>
        <v/>
      </c>
      <c r="M566" s="33" t="str">
        <f>IF('DATA ACCURATE'!T569&lt;&gt;"",IF('DATA ACCURATE'!T569&gt;100,'DATA ACCURATE'!T569/10,'DATA ACCURATE'!T569),"")</f>
        <v/>
      </c>
      <c r="N566" t="str">
        <f>IF(M566="","",IF(M566&lt;=DATABASE!$I$9,"LOKAL",IF(M566&lt;DATABASE!$J$9,"LUAR KOTA 1",IF($M566&gt;=DATABASE!$J$9,"LUAR KOTA 2",""))))</f>
        <v/>
      </c>
      <c r="O566" s="38" t="str">
        <f>IF('DATA ACCURATE'!L569&lt;&gt;"",'DATA ACCURATE'!L569,"")</f>
        <v/>
      </c>
      <c r="Q566" s="38">
        <f t="shared" si="56"/>
        <v>0</v>
      </c>
      <c r="R566" s="38">
        <f t="shared" si="56"/>
        <v>0</v>
      </c>
      <c r="S566" s="38">
        <f t="shared" si="56"/>
        <v>0</v>
      </c>
      <c r="T566" s="38">
        <f t="shared" si="56"/>
        <v>0</v>
      </c>
      <c r="U566" s="38">
        <f t="shared" si="57"/>
        <v>0</v>
      </c>
      <c r="V566" s="38">
        <f t="shared" si="57"/>
        <v>0</v>
      </c>
      <c r="W566" s="38">
        <f t="shared" si="57"/>
        <v>0</v>
      </c>
      <c r="X566" s="38">
        <f t="shared" si="58"/>
        <v>0</v>
      </c>
      <c r="Y566" s="38">
        <f t="shared" si="58"/>
        <v>0</v>
      </c>
      <c r="Z566" s="38">
        <f t="shared" si="58"/>
        <v>0</v>
      </c>
      <c r="AA566" s="38">
        <f t="shared" si="58"/>
        <v>0</v>
      </c>
      <c r="AB566" s="38">
        <f t="shared" si="59"/>
        <v>0</v>
      </c>
      <c r="AC566" s="38">
        <f t="shared" si="60"/>
        <v>0</v>
      </c>
      <c r="AD566" s="38" t="str">
        <f t="shared" si="61"/>
        <v>000000000000</v>
      </c>
    </row>
    <row r="567" spans="1:30">
      <c r="A567" s="9" t="str">
        <f>IF('DATA ACCURATE'!A570&lt;&gt;"",'DATA ACCURATE'!A570,"")</f>
        <v/>
      </c>
      <c r="B567" s="9" t="str">
        <f>IF('DATA ACCURATE'!D570&lt;&gt;"",'DATA ACCURATE'!D570,"")</f>
        <v/>
      </c>
      <c r="C567" s="38" t="str">
        <f>IF($AD567="000000000000","",INDEX(DATABASE!$W$12:$W$71,MATCH($AD567,DATABASE!$V$12:$V$71,0)))</f>
        <v/>
      </c>
      <c r="D567" s="34" t="str">
        <f>IF(C567="","",IF(E567="",INDEX(DATABASE!$AF$13:$AF$62,MATCH($C567,DATABASE!$AC$13:$AC$62,0)),IF(E567="2x D11",INDEX(DATABASE!$AF$13:$AF$62,MATCH($C567,DATABASE!$AC$13:$AC$62,0))+2*DATABASE!$AF$62,IF(E567="3x D11",INDEX(DATABASE!$AF$13:$AF$62,MATCH($C567,DATABASE!$AC$13:$AC$62,0))+3*DATABASE!$AF$62,""))))</f>
        <v/>
      </c>
      <c r="E567" s="38" t="str">
        <f>IF(AND($K567="Y",$G567&lt;&gt;"UNYIL",$F567&lt;DATABASE!$O$8),"2x D11",IF(AND($K567="Y",$G567&lt;&gt;"UNYIL",$F567&gt;=DATABASE!$O$8),"3x D11",""))</f>
        <v/>
      </c>
      <c r="F567" s="9" t="str">
        <f>IF('DATA ACCURATE'!N570&lt;&gt;"",'DATA ACCURATE'!N570,"")</f>
        <v/>
      </c>
      <c r="G567" t="str">
        <f>IF(F567="","",IF(F567&lt;=DATABASE!$I$8,"UNYIL",IF(F567&lt;=DATABASE!$J$8,"KECIL",IF(F567&lt;DATABASE!$K$8,"TANGGUNG",IF(F567&gt;=DATABASE!$K$8,"BESAR","")))))</f>
        <v/>
      </c>
      <c r="H567" s="16" t="str">
        <f>IF('DATA ACCURATE'!J570&lt;&gt;"",'DATA ACCURATE'!J570,"")</f>
        <v/>
      </c>
      <c r="I567" s="35" t="str">
        <f>IF(B567&lt;&gt;"",IFERROR(VLOOKUP(B567,'DATA TIMBANGAN'!G:M,7,FALSE),VLOOKUP(B567,'DATA TIMBANGAN'!G:M,7)),"")</f>
        <v/>
      </c>
      <c r="J567" s="25" t="str">
        <f>IF(H567&lt;&gt;"",IFERROR(INDEX(DATABASE!$Z$19:$Z$38,MATCH(DATEVALUE(H567),DATABASE!$AA$19:$AA$38,0)),INDEX(DATABASE!$Z$12:$Z$18,MATCH(WEEKDAY(H567,2),DATABASE!$AA$12:$AA$18,0))),"")</f>
        <v/>
      </c>
      <c r="K567" s="25" t="str">
        <f>IF('DATA ACCURATE'!V570&lt;&gt;"",'DATA ACCURATE'!V570,"")</f>
        <v/>
      </c>
      <c r="L567" s="80" t="str">
        <f>IF($H567="","",IF(OR($J567="LIBUR",AND($L566="LIBUR",$O566=$O567)),"LIBUR",IF(AND(OR($L566="LUAR JAM KERJA 1",$L566="LUAR JAM KERJA 2"),OR(OR(AND($H566=$H567,AND(OR($I567&gt;DATABASE!$J$3,$I567&lt;DATABASE!$J$6),((DATEVALUE($H567)+$I567)-(DATEVALUE($H566)+$I566))&lt;DATABASE!$J$6)),AND($H566=$H567,$O566=$O567,OR($I567&gt;DATABASE!$J$6,$I567&lt;DATABASE!$J$3))),AND(($H567-$H566)=1,OR($I567&lt;DATABASE!$I$6,((DATEVALUE($H567)+$I567)-(DATEVALUE($H566)+$I566))&lt;DATABASE!$J$6))),$A567=$A566),"LUAR JAM KERJA 2",IF(AND(OR(WEEKDAY($H567,2)=1,WEEKDAY($H567,2)=2,WEEKDAY($H567,2)=3,WEEKDAY($H567,2)=4,WEEKDAY($H567,2)=5),$I567&lt;=DATABASE!$J$3,$I567&gt;=DATABASE!$I$3),"JAM KERJA",IF(AND(WEEKDAY($H567,2)=6,$I567&lt;=DATABASE!$J$4,$I567&gt;=DATABASE!$I$4),"JAM KERJA","LUAR JAM KERJA 1")))))</f>
        <v/>
      </c>
      <c r="M567" s="33" t="str">
        <f>IF('DATA ACCURATE'!T570&lt;&gt;"",IF('DATA ACCURATE'!T570&gt;100,'DATA ACCURATE'!T570/10,'DATA ACCURATE'!T570),"")</f>
        <v/>
      </c>
      <c r="N567" t="str">
        <f>IF(M567="","",IF(M567&lt;=DATABASE!$I$9,"LOKAL",IF(M567&lt;DATABASE!$J$9,"LUAR KOTA 1",IF($M567&gt;=DATABASE!$J$9,"LUAR KOTA 2",""))))</f>
        <v/>
      </c>
      <c r="O567" s="38" t="str">
        <f>IF('DATA ACCURATE'!L570&lt;&gt;"",'DATA ACCURATE'!L570,"")</f>
        <v/>
      </c>
      <c r="Q567" s="38">
        <f t="shared" si="56"/>
        <v>0</v>
      </c>
      <c r="R567" s="38">
        <f t="shared" si="56"/>
        <v>0</v>
      </c>
      <c r="S567" s="38">
        <f t="shared" si="56"/>
        <v>0</v>
      </c>
      <c r="T567" s="38">
        <f t="shared" si="56"/>
        <v>0</v>
      </c>
      <c r="U567" s="38">
        <f t="shared" si="57"/>
        <v>0</v>
      </c>
      <c r="V567" s="38">
        <f t="shared" si="57"/>
        <v>0</v>
      </c>
      <c r="W567" s="38">
        <f t="shared" si="57"/>
        <v>0</v>
      </c>
      <c r="X567" s="38">
        <f t="shared" si="58"/>
        <v>0</v>
      </c>
      <c r="Y567" s="38">
        <f t="shared" si="58"/>
        <v>0</v>
      </c>
      <c r="Z567" s="38">
        <f t="shared" si="58"/>
        <v>0</v>
      </c>
      <c r="AA567" s="38">
        <f t="shared" si="58"/>
        <v>0</v>
      </c>
      <c r="AB567" s="38">
        <f t="shared" si="59"/>
        <v>0</v>
      </c>
      <c r="AC567" s="38">
        <f t="shared" si="60"/>
        <v>0</v>
      </c>
      <c r="AD567" s="38" t="str">
        <f t="shared" si="61"/>
        <v>000000000000</v>
      </c>
    </row>
    <row r="568" spans="1:30">
      <c r="A568" s="9" t="str">
        <f>IF('DATA ACCURATE'!A571&lt;&gt;"",'DATA ACCURATE'!A571,"")</f>
        <v/>
      </c>
      <c r="B568" s="9" t="str">
        <f>IF('DATA ACCURATE'!D571&lt;&gt;"",'DATA ACCURATE'!D571,"")</f>
        <v/>
      </c>
      <c r="C568" s="38" t="str">
        <f>IF($AD568="000000000000","",INDEX(DATABASE!$W$12:$W$71,MATCH($AD568,DATABASE!$V$12:$V$71,0)))</f>
        <v/>
      </c>
      <c r="D568" s="34" t="str">
        <f>IF(C568="","",IF(E568="",INDEX(DATABASE!$AF$13:$AF$62,MATCH($C568,DATABASE!$AC$13:$AC$62,0)),IF(E568="2x D11",INDEX(DATABASE!$AF$13:$AF$62,MATCH($C568,DATABASE!$AC$13:$AC$62,0))+2*DATABASE!$AF$62,IF(E568="3x D11",INDEX(DATABASE!$AF$13:$AF$62,MATCH($C568,DATABASE!$AC$13:$AC$62,0))+3*DATABASE!$AF$62,""))))</f>
        <v/>
      </c>
      <c r="E568" s="38" t="str">
        <f>IF(AND($K568="Y",$G568&lt;&gt;"UNYIL",$F568&lt;DATABASE!$O$8),"2x D11",IF(AND($K568="Y",$G568&lt;&gt;"UNYIL",$F568&gt;=DATABASE!$O$8),"3x D11",""))</f>
        <v/>
      </c>
      <c r="F568" s="9" t="str">
        <f>IF('DATA ACCURATE'!N571&lt;&gt;"",'DATA ACCURATE'!N571,"")</f>
        <v/>
      </c>
      <c r="G568" t="str">
        <f>IF(F568="","",IF(F568&lt;=DATABASE!$I$8,"UNYIL",IF(F568&lt;=DATABASE!$J$8,"KECIL",IF(F568&lt;DATABASE!$K$8,"TANGGUNG",IF(F568&gt;=DATABASE!$K$8,"BESAR","")))))</f>
        <v/>
      </c>
      <c r="H568" s="16" t="str">
        <f>IF('DATA ACCURATE'!J571&lt;&gt;"",'DATA ACCURATE'!J571,"")</f>
        <v/>
      </c>
      <c r="I568" s="35" t="str">
        <f>IF(B568&lt;&gt;"",IFERROR(VLOOKUP(B568,'DATA TIMBANGAN'!G:M,7,FALSE),VLOOKUP(B568,'DATA TIMBANGAN'!G:M,7)),"")</f>
        <v/>
      </c>
      <c r="J568" s="25" t="str">
        <f>IF(H568&lt;&gt;"",IFERROR(INDEX(DATABASE!$Z$19:$Z$38,MATCH(DATEVALUE(H568),DATABASE!$AA$19:$AA$38,0)),INDEX(DATABASE!$Z$12:$Z$18,MATCH(WEEKDAY(H568,2),DATABASE!$AA$12:$AA$18,0))),"")</f>
        <v/>
      </c>
      <c r="K568" s="25" t="str">
        <f>IF('DATA ACCURATE'!V571&lt;&gt;"",'DATA ACCURATE'!V571,"")</f>
        <v/>
      </c>
      <c r="L568" s="80" t="str">
        <f>IF($H568="","",IF(OR($J568="LIBUR",AND($L567="LIBUR",$O567=$O568)),"LIBUR",IF(AND(OR($L567="LUAR JAM KERJA 1",$L567="LUAR JAM KERJA 2"),OR(OR(AND($H567=$H568,AND(OR($I568&gt;DATABASE!$J$3,$I568&lt;DATABASE!$J$6),((DATEVALUE($H568)+$I568)-(DATEVALUE($H567)+$I567))&lt;DATABASE!$J$6)),AND($H567=$H568,$O567=$O568,OR($I568&gt;DATABASE!$J$6,$I568&lt;DATABASE!$J$3))),AND(($H568-$H567)=1,OR($I568&lt;DATABASE!$I$6,((DATEVALUE($H568)+$I568)-(DATEVALUE($H567)+$I567))&lt;DATABASE!$J$6))),$A568=$A567),"LUAR JAM KERJA 2",IF(AND(OR(WEEKDAY($H568,2)=1,WEEKDAY($H568,2)=2,WEEKDAY($H568,2)=3,WEEKDAY($H568,2)=4,WEEKDAY($H568,2)=5),$I568&lt;=DATABASE!$J$3,$I568&gt;=DATABASE!$I$3),"JAM KERJA",IF(AND(WEEKDAY($H568,2)=6,$I568&lt;=DATABASE!$J$4,$I568&gt;=DATABASE!$I$4),"JAM KERJA","LUAR JAM KERJA 1")))))</f>
        <v/>
      </c>
      <c r="M568" s="33" t="str">
        <f>IF('DATA ACCURATE'!T571&lt;&gt;"",IF('DATA ACCURATE'!T571&gt;100,'DATA ACCURATE'!T571/10,'DATA ACCURATE'!T571),"")</f>
        <v/>
      </c>
      <c r="N568" t="str">
        <f>IF(M568="","",IF(M568&lt;=DATABASE!$I$9,"LOKAL",IF(M568&lt;DATABASE!$J$9,"LUAR KOTA 1",IF($M568&gt;=DATABASE!$J$9,"LUAR KOTA 2",""))))</f>
        <v/>
      </c>
      <c r="O568" s="38" t="str">
        <f>IF('DATA ACCURATE'!L571&lt;&gt;"",'DATA ACCURATE'!L571,"")</f>
        <v/>
      </c>
      <c r="Q568" s="38">
        <f t="shared" si="56"/>
        <v>0</v>
      </c>
      <c r="R568" s="38">
        <f t="shared" si="56"/>
        <v>0</v>
      </c>
      <c r="S568" s="38">
        <f t="shared" si="56"/>
        <v>0</v>
      </c>
      <c r="T568" s="38">
        <f t="shared" si="56"/>
        <v>0</v>
      </c>
      <c r="U568" s="38">
        <f t="shared" si="57"/>
        <v>0</v>
      </c>
      <c r="V568" s="38">
        <f t="shared" si="57"/>
        <v>0</v>
      </c>
      <c r="W568" s="38">
        <f t="shared" si="57"/>
        <v>0</v>
      </c>
      <c r="X568" s="38">
        <f t="shared" si="58"/>
        <v>0</v>
      </c>
      <c r="Y568" s="38">
        <f t="shared" si="58"/>
        <v>0</v>
      </c>
      <c r="Z568" s="38">
        <f t="shared" si="58"/>
        <v>0</v>
      </c>
      <c r="AA568" s="38">
        <f t="shared" si="58"/>
        <v>0</v>
      </c>
      <c r="AB568" s="38">
        <f t="shared" si="59"/>
        <v>0</v>
      </c>
      <c r="AC568" s="38">
        <f t="shared" si="60"/>
        <v>0</v>
      </c>
      <c r="AD568" s="38" t="str">
        <f t="shared" si="61"/>
        <v>000000000000</v>
      </c>
    </row>
    <row r="569" spans="1:30">
      <c r="A569" s="9" t="str">
        <f>IF('DATA ACCURATE'!A572&lt;&gt;"",'DATA ACCURATE'!A572,"")</f>
        <v/>
      </c>
      <c r="B569" s="9" t="str">
        <f>IF('DATA ACCURATE'!D572&lt;&gt;"",'DATA ACCURATE'!D572,"")</f>
        <v/>
      </c>
      <c r="C569" s="38" t="str">
        <f>IF($AD569="000000000000","",INDEX(DATABASE!$W$12:$W$71,MATCH($AD569,DATABASE!$V$12:$V$71,0)))</f>
        <v/>
      </c>
      <c r="D569" s="34" t="str">
        <f>IF(C569="","",IF(E569="",INDEX(DATABASE!$AF$13:$AF$62,MATCH($C569,DATABASE!$AC$13:$AC$62,0)),IF(E569="2x D11",INDEX(DATABASE!$AF$13:$AF$62,MATCH($C569,DATABASE!$AC$13:$AC$62,0))+2*DATABASE!$AF$62,IF(E569="3x D11",INDEX(DATABASE!$AF$13:$AF$62,MATCH($C569,DATABASE!$AC$13:$AC$62,0))+3*DATABASE!$AF$62,""))))</f>
        <v/>
      </c>
      <c r="E569" s="38" t="str">
        <f>IF(AND($K569="Y",$G569&lt;&gt;"UNYIL",$F569&lt;DATABASE!$O$8),"2x D11",IF(AND($K569="Y",$G569&lt;&gt;"UNYIL",$F569&gt;=DATABASE!$O$8),"3x D11",""))</f>
        <v/>
      </c>
      <c r="F569" s="9" t="str">
        <f>IF('DATA ACCURATE'!N572&lt;&gt;"",'DATA ACCURATE'!N572,"")</f>
        <v/>
      </c>
      <c r="G569" t="str">
        <f>IF(F569="","",IF(F569&lt;=DATABASE!$I$8,"UNYIL",IF(F569&lt;=DATABASE!$J$8,"KECIL",IF(F569&lt;DATABASE!$K$8,"TANGGUNG",IF(F569&gt;=DATABASE!$K$8,"BESAR","")))))</f>
        <v/>
      </c>
      <c r="H569" s="16" t="str">
        <f>IF('DATA ACCURATE'!J572&lt;&gt;"",'DATA ACCURATE'!J572,"")</f>
        <v/>
      </c>
      <c r="I569" s="35" t="str">
        <f>IF(B569&lt;&gt;"",IFERROR(VLOOKUP(B569,'DATA TIMBANGAN'!G:M,7,FALSE),VLOOKUP(B569,'DATA TIMBANGAN'!G:M,7)),"")</f>
        <v/>
      </c>
      <c r="J569" s="25" t="str">
        <f>IF(H569&lt;&gt;"",IFERROR(INDEX(DATABASE!$Z$19:$Z$38,MATCH(DATEVALUE(H569),DATABASE!$AA$19:$AA$38,0)),INDEX(DATABASE!$Z$12:$Z$18,MATCH(WEEKDAY(H569,2),DATABASE!$AA$12:$AA$18,0))),"")</f>
        <v/>
      </c>
      <c r="K569" s="25" t="str">
        <f>IF('DATA ACCURATE'!V572&lt;&gt;"",'DATA ACCURATE'!V572,"")</f>
        <v/>
      </c>
      <c r="L569" s="80" t="str">
        <f>IF($H569="","",IF(OR($J569="LIBUR",AND($L568="LIBUR",$O568=$O569)),"LIBUR",IF(AND(OR($L568="LUAR JAM KERJA 1",$L568="LUAR JAM KERJA 2"),OR(OR(AND($H568=$H569,AND(OR($I569&gt;DATABASE!$J$3,$I569&lt;DATABASE!$J$6),((DATEVALUE($H569)+$I569)-(DATEVALUE($H568)+$I568))&lt;DATABASE!$J$6)),AND($H568=$H569,$O568=$O569,OR($I569&gt;DATABASE!$J$6,$I569&lt;DATABASE!$J$3))),AND(($H569-$H568)=1,OR($I569&lt;DATABASE!$I$6,((DATEVALUE($H569)+$I569)-(DATEVALUE($H568)+$I568))&lt;DATABASE!$J$6))),$A569=$A568),"LUAR JAM KERJA 2",IF(AND(OR(WEEKDAY($H569,2)=1,WEEKDAY($H569,2)=2,WEEKDAY($H569,2)=3,WEEKDAY($H569,2)=4,WEEKDAY($H569,2)=5),$I569&lt;=DATABASE!$J$3,$I569&gt;=DATABASE!$I$3),"JAM KERJA",IF(AND(WEEKDAY($H569,2)=6,$I569&lt;=DATABASE!$J$4,$I569&gt;=DATABASE!$I$4),"JAM KERJA","LUAR JAM KERJA 1")))))</f>
        <v/>
      </c>
      <c r="M569" s="33" t="str">
        <f>IF('DATA ACCURATE'!T572&lt;&gt;"",IF('DATA ACCURATE'!T572&gt;100,'DATA ACCURATE'!T572/10,'DATA ACCURATE'!T572),"")</f>
        <v/>
      </c>
      <c r="N569" t="str">
        <f>IF(M569="","",IF(M569&lt;=DATABASE!$I$9,"LOKAL",IF(M569&lt;DATABASE!$J$9,"LUAR KOTA 1",IF($M569&gt;=DATABASE!$J$9,"LUAR KOTA 2",""))))</f>
        <v/>
      </c>
      <c r="O569" s="38" t="str">
        <f>IF('DATA ACCURATE'!L572&lt;&gt;"",'DATA ACCURATE'!L572,"")</f>
        <v/>
      </c>
      <c r="Q569" s="38">
        <f t="shared" si="56"/>
        <v>0</v>
      </c>
      <c r="R569" s="38">
        <f t="shared" si="56"/>
        <v>0</v>
      </c>
      <c r="S569" s="38">
        <f t="shared" si="56"/>
        <v>0</v>
      </c>
      <c r="T569" s="38">
        <f t="shared" si="56"/>
        <v>0</v>
      </c>
      <c r="U569" s="38">
        <f t="shared" si="57"/>
        <v>0</v>
      </c>
      <c r="V569" s="38">
        <f t="shared" si="57"/>
        <v>0</v>
      </c>
      <c r="W569" s="38">
        <f t="shared" si="57"/>
        <v>0</v>
      </c>
      <c r="X569" s="38">
        <f t="shared" si="58"/>
        <v>0</v>
      </c>
      <c r="Y569" s="38">
        <f t="shared" si="58"/>
        <v>0</v>
      </c>
      <c r="Z569" s="38">
        <f t="shared" si="58"/>
        <v>0</v>
      </c>
      <c r="AA569" s="38">
        <f t="shared" si="58"/>
        <v>0</v>
      </c>
      <c r="AB569" s="38">
        <f t="shared" si="59"/>
        <v>0</v>
      </c>
      <c r="AC569" s="38">
        <f t="shared" si="60"/>
        <v>0</v>
      </c>
      <c r="AD569" s="38" t="str">
        <f t="shared" si="61"/>
        <v>000000000000</v>
      </c>
    </row>
    <row r="570" spans="1:30">
      <c r="A570" s="9" t="str">
        <f>IF('DATA ACCURATE'!A573&lt;&gt;"",'DATA ACCURATE'!A573,"")</f>
        <v/>
      </c>
      <c r="B570" s="9" t="str">
        <f>IF('DATA ACCURATE'!D573&lt;&gt;"",'DATA ACCURATE'!D573,"")</f>
        <v/>
      </c>
      <c r="C570" s="38" t="str">
        <f>IF($AD570="000000000000","",INDEX(DATABASE!$W$12:$W$71,MATCH($AD570,DATABASE!$V$12:$V$71,0)))</f>
        <v/>
      </c>
      <c r="D570" s="34" t="str">
        <f>IF(C570="","",IF(E570="",INDEX(DATABASE!$AF$13:$AF$62,MATCH($C570,DATABASE!$AC$13:$AC$62,0)),IF(E570="2x D11",INDEX(DATABASE!$AF$13:$AF$62,MATCH($C570,DATABASE!$AC$13:$AC$62,0))+2*DATABASE!$AF$62,IF(E570="3x D11",INDEX(DATABASE!$AF$13:$AF$62,MATCH($C570,DATABASE!$AC$13:$AC$62,0))+3*DATABASE!$AF$62,""))))</f>
        <v/>
      </c>
      <c r="E570" s="38" t="str">
        <f>IF(AND($K570="Y",$G570&lt;&gt;"UNYIL",$F570&lt;DATABASE!$O$8),"2x D11",IF(AND($K570="Y",$G570&lt;&gt;"UNYIL",$F570&gt;=DATABASE!$O$8),"3x D11",""))</f>
        <v/>
      </c>
      <c r="F570" s="9" t="str">
        <f>IF('DATA ACCURATE'!N573&lt;&gt;"",'DATA ACCURATE'!N573,"")</f>
        <v/>
      </c>
      <c r="G570" t="str">
        <f>IF(F570="","",IF(F570&lt;=DATABASE!$I$8,"UNYIL",IF(F570&lt;=DATABASE!$J$8,"KECIL",IF(F570&lt;DATABASE!$K$8,"TANGGUNG",IF(F570&gt;=DATABASE!$K$8,"BESAR","")))))</f>
        <v/>
      </c>
      <c r="H570" s="16" t="str">
        <f>IF('DATA ACCURATE'!J573&lt;&gt;"",'DATA ACCURATE'!J573,"")</f>
        <v/>
      </c>
      <c r="I570" s="35" t="str">
        <f>IF(B570&lt;&gt;"",IFERROR(VLOOKUP(B570,'DATA TIMBANGAN'!G:M,7,FALSE),VLOOKUP(B570,'DATA TIMBANGAN'!G:M,7)),"")</f>
        <v/>
      </c>
      <c r="J570" s="25" t="str">
        <f>IF(H570&lt;&gt;"",IFERROR(INDEX(DATABASE!$Z$19:$Z$38,MATCH(DATEVALUE(H570),DATABASE!$AA$19:$AA$38,0)),INDEX(DATABASE!$Z$12:$Z$18,MATCH(WEEKDAY(H570,2),DATABASE!$AA$12:$AA$18,0))),"")</f>
        <v/>
      </c>
      <c r="K570" s="25" t="str">
        <f>IF('DATA ACCURATE'!V573&lt;&gt;"",'DATA ACCURATE'!V573,"")</f>
        <v/>
      </c>
      <c r="L570" s="80" t="str">
        <f>IF($H570="","",IF(OR($J570="LIBUR",AND($L569="LIBUR",$O569=$O570)),"LIBUR",IF(AND(OR($L569="LUAR JAM KERJA 1",$L569="LUAR JAM KERJA 2"),OR(OR(AND($H569=$H570,AND(OR($I570&gt;DATABASE!$J$3,$I570&lt;DATABASE!$J$6),((DATEVALUE($H570)+$I570)-(DATEVALUE($H569)+$I569))&lt;DATABASE!$J$6)),AND($H569=$H570,$O569=$O570,OR($I570&gt;DATABASE!$J$6,$I570&lt;DATABASE!$J$3))),AND(($H570-$H569)=1,OR($I570&lt;DATABASE!$I$6,((DATEVALUE($H570)+$I570)-(DATEVALUE($H569)+$I569))&lt;DATABASE!$J$6))),$A570=$A569),"LUAR JAM KERJA 2",IF(AND(OR(WEEKDAY($H570,2)=1,WEEKDAY($H570,2)=2,WEEKDAY($H570,2)=3,WEEKDAY($H570,2)=4,WEEKDAY($H570,2)=5),$I570&lt;=DATABASE!$J$3,$I570&gt;=DATABASE!$I$3),"JAM KERJA",IF(AND(WEEKDAY($H570,2)=6,$I570&lt;=DATABASE!$J$4,$I570&gt;=DATABASE!$I$4),"JAM KERJA","LUAR JAM KERJA 1")))))</f>
        <v/>
      </c>
      <c r="M570" s="33" t="str">
        <f>IF('DATA ACCURATE'!T573&lt;&gt;"",IF('DATA ACCURATE'!T573&gt;100,'DATA ACCURATE'!T573/10,'DATA ACCURATE'!T573),"")</f>
        <v/>
      </c>
      <c r="N570" t="str">
        <f>IF(M570="","",IF(M570&lt;=DATABASE!$I$9,"LOKAL",IF(M570&lt;DATABASE!$J$9,"LUAR KOTA 1",IF($M570&gt;=DATABASE!$J$9,"LUAR KOTA 2",""))))</f>
        <v/>
      </c>
      <c r="O570" s="38" t="str">
        <f>IF('DATA ACCURATE'!L573&lt;&gt;"",'DATA ACCURATE'!L573,"")</f>
        <v/>
      </c>
      <c r="Q570" s="38">
        <f t="shared" si="56"/>
        <v>0</v>
      </c>
      <c r="R570" s="38">
        <f t="shared" si="56"/>
        <v>0</v>
      </c>
      <c r="S570" s="38">
        <f t="shared" si="56"/>
        <v>0</v>
      </c>
      <c r="T570" s="38">
        <f t="shared" si="56"/>
        <v>0</v>
      </c>
      <c r="U570" s="38">
        <f t="shared" si="57"/>
        <v>0</v>
      </c>
      <c r="V570" s="38">
        <f t="shared" si="57"/>
        <v>0</v>
      </c>
      <c r="W570" s="38">
        <f t="shared" si="57"/>
        <v>0</v>
      </c>
      <c r="X570" s="38">
        <f t="shared" si="58"/>
        <v>0</v>
      </c>
      <c r="Y570" s="38">
        <f t="shared" si="58"/>
        <v>0</v>
      </c>
      <c r="Z570" s="38">
        <f t="shared" si="58"/>
        <v>0</v>
      </c>
      <c r="AA570" s="38">
        <f t="shared" si="58"/>
        <v>0</v>
      </c>
      <c r="AB570" s="38">
        <f t="shared" si="59"/>
        <v>0</v>
      </c>
      <c r="AC570" s="38">
        <f t="shared" si="60"/>
        <v>0</v>
      </c>
      <c r="AD570" s="38" t="str">
        <f t="shared" si="61"/>
        <v>000000000000</v>
      </c>
    </row>
    <row r="571" spans="1:30">
      <c r="A571" s="9" t="str">
        <f>IF('DATA ACCURATE'!A574&lt;&gt;"",'DATA ACCURATE'!A574,"")</f>
        <v/>
      </c>
      <c r="B571" s="9" t="str">
        <f>IF('DATA ACCURATE'!D574&lt;&gt;"",'DATA ACCURATE'!D574,"")</f>
        <v/>
      </c>
      <c r="C571" s="38" t="str">
        <f>IF($AD571="000000000000","",INDEX(DATABASE!$W$12:$W$71,MATCH($AD571,DATABASE!$V$12:$V$71,0)))</f>
        <v/>
      </c>
      <c r="D571" s="34" t="str">
        <f>IF(C571="","",IF(E571="",INDEX(DATABASE!$AF$13:$AF$62,MATCH($C571,DATABASE!$AC$13:$AC$62,0)),IF(E571="2x D11",INDEX(DATABASE!$AF$13:$AF$62,MATCH($C571,DATABASE!$AC$13:$AC$62,0))+2*DATABASE!$AF$62,IF(E571="3x D11",INDEX(DATABASE!$AF$13:$AF$62,MATCH($C571,DATABASE!$AC$13:$AC$62,0))+3*DATABASE!$AF$62,""))))</f>
        <v/>
      </c>
      <c r="E571" s="38" t="str">
        <f>IF(AND($K571="Y",$G571&lt;&gt;"UNYIL",$F571&lt;DATABASE!$O$8),"2x D11",IF(AND($K571="Y",$G571&lt;&gt;"UNYIL",$F571&gt;=DATABASE!$O$8),"3x D11",""))</f>
        <v/>
      </c>
      <c r="F571" s="9" t="str">
        <f>IF('DATA ACCURATE'!N574&lt;&gt;"",'DATA ACCURATE'!N574,"")</f>
        <v/>
      </c>
      <c r="G571" t="str">
        <f>IF(F571="","",IF(F571&lt;=DATABASE!$I$8,"UNYIL",IF(F571&lt;=DATABASE!$J$8,"KECIL",IF(F571&lt;DATABASE!$K$8,"TANGGUNG",IF(F571&gt;=DATABASE!$K$8,"BESAR","")))))</f>
        <v/>
      </c>
      <c r="H571" s="16" t="str">
        <f>IF('DATA ACCURATE'!J574&lt;&gt;"",'DATA ACCURATE'!J574,"")</f>
        <v/>
      </c>
      <c r="I571" s="35" t="str">
        <f>IF(B571&lt;&gt;"",IFERROR(VLOOKUP(B571,'DATA TIMBANGAN'!G:M,7,FALSE),VLOOKUP(B571,'DATA TIMBANGAN'!G:M,7)),"")</f>
        <v/>
      </c>
      <c r="J571" s="25" t="str">
        <f>IF(H571&lt;&gt;"",IFERROR(INDEX(DATABASE!$Z$19:$Z$38,MATCH(DATEVALUE(H571),DATABASE!$AA$19:$AA$38,0)),INDEX(DATABASE!$Z$12:$Z$18,MATCH(WEEKDAY(H571,2),DATABASE!$AA$12:$AA$18,0))),"")</f>
        <v/>
      </c>
      <c r="K571" s="25" t="str">
        <f>IF('DATA ACCURATE'!V574&lt;&gt;"",'DATA ACCURATE'!V574,"")</f>
        <v/>
      </c>
      <c r="L571" s="80" t="str">
        <f>IF($H571="","",IF(OR($J571="LIBUR",AND($L570="LIBUR",$O570=$O571)),"LIBUR",IF(AND(OR($L570="LUAR JAM KERJA 1",$L570="LUAR JAM KERJA 2"),OR(OR(AND($H570=$H571,AND(OR($I571&gt;DATABASE!$J$3,$I571&lt;DATABASE!$J$6),((DATEVALUE($H571)+$I571)-(DATEVALUE($H570)+$I570))&lt;DATABASE!$J$6)),AND($H570=$H571,$O570=$O571,OR($I571&gt;DATABASE!$J$6,$I571&lt;DATABASE!$J$3))),AND(($H571-$H570)=1,OR($I571&lt;DATABASE!$I$6,((DATEVALUE($H571)+$I571)-(DATEVALUE($H570)+$I570))&lt;DATABASE!$J$6))),$A571=$A570),"LUAR JAM KERJA 2",IF(AND(OR(WEEKDAY($H571,2)=1,WEEKDAY($H571,2)=2,WEEKDAY($H571,2)=3,WEEKDAY($H571,2)=4,WEEKDAY($H571,2)=5),$I571&lt;=DATABASE!$J$3,$I571&gt;=DATABASE!$I$3),"JAM KERJA",IF(AND(WEEKDAY($H571,2)=6,$I571&lt;=DATABASE!$J$4,$I571&gt;=DATABASE!$I$4),"JAM KERJA","LUAR JAM KERJA 1")))))</f>
        <v/>
      </c>
      <c r="M571" s="33" t="str">
        <f>IF('DATA ACCURATE'!T574&lt;&gt;"",IF('DATA ACCURATE'!T574&gt;100,'DATA ACCURATE'!T574/10,'DATA ACCURATE'!T574),"")</f>
        <v/>
      </c>
      <c r="N571" t="str">
        <f>IF(M571="","",IF(M571&lt;=DATABASE!$I$9,"LOKAL",IF(M571&lt;DATABASE!$J$9,"LUAR KOTA 1",IF($M571&gt;=DATABASE!$J$9,"LUAR KOTA 2",""))))</f>
        <v/>
      </c>
      <c r="O571" s="38" t="str">
        <f>IF('DATA ACCURATE'!L574&lt;&gt;"",'DATA ACCURATE'!L574,"")</f>
        <v/>
      </c>
      <c r="Q571" s="38">
        <f t="shared" si="56"/>
        <v>0</v>
      </c>
      <c r="R571" s="38">
        <f t="shared" si="56"/>
        <v>0</v>
      </c>
      <c r="S571" s="38">
        <f t="shared" si="56"/>
        <v>0</v>
      </c>
      <c r="T571" s="38">
        <f t="shared" si="56"/>
        <v>0</v>
      </c>
      <c r="U571" s="38">
        <f t="shared" si="57"/>
        <v>0</v>
      </c>
      <c r="V571" s="38">
        <f t="shared" si="57"/>
        <v>0</v>
      </c>
      <c r="W571" s="38">
        <f t="shared" si="57"/>
        <v>0</v>
      </c>
      <c r="X571" s="38">
        <f t="shared" si="58"/>
        <v>0</v>
      </c>
      <c r="Y571" s="38">
        <f t="shared" si="58"/>
        <v>0</v>
      </c>
      <c r="Z571" s="38">
        <f t="shared" si="58"/>
        <v>0</v>
      </c>
      <c r="AA571" s="38">
        <f t="shared" si="58"/>
        <v>0</v>
      </c>
      <c r="AB571" s="38">
        <f t="shared" si="59"/>
        <v>0</v>
      </c>
      <c r="AC571" s="38">
        <f t="shared" si="60"/>
        <v>0</v>
      </c>
      <c r="AD571" s="38" t="str">
        <f t="shared" si="61"/>
        <v>000000000000</v>
      </c>
    </row>
    <row r="572" spans="1:30">
      <c r="A572" s="9" t="str">
        <f>IF('DATA ACCURATE'!A575&lt;&gt;"",'DATA ACCURATE'!A575,"")</f>
        <v/>
      </c>
      <c r="B572" s="9" t="str">
        <f>IF('DATA ACCURATE'!D575&lt;&gt;"",'DATA ACCURATE'!D575,"")</f>
        <v/>
      </c>
      <c r="C572" s="38" t="str">
        <f>IF($AD572="000000000000","",INDEX(DATABASE!$W$12:$W$71,MATCH($AD572,DATABASE!$V$12:$V$71,0)))</f>
        <v/>
      </c>
      <c r="D572" s="34" t="str">
        <f>IF(C572="","",IF(E572="",INDEX(DATABASE!$AF$13:$AF$62,MATCH($C572,DATABASE!$AC$13:$AC$62,0)),IF(E572="2x D11",INDEX(DATABASE!$AF$13:$AF$62,MATCH($C572,DATABASE!$AC$13:$AC$62,0))+2*DATABASE!$AF$62,IF(E572="3x D11",INDEX(DATABASE!$AF$13:$AF$62,MATCH($C572,DATABASE!$AC$13:$AC$62,0))+3*DATABASE!$AF$62,""))))</f>
        <v/>
      </c>
      <c r="E572" s="38" t="str">
        <f>IF(AND($K572="Y",$G572&lt;&gt;"UNYIL",$F572&lt;DATABASE!$O$8),"2x D11",IF(AND($K572="Y",$G572&lt;&gt;"UNYIL",$F572&gt;=DATABASE!$O$8),"3x D11",""))</f>
        <v/>
      </c>
      <c r="F572" s="9" t="str">
        <f>IF('DATA ACCURATE'!N575&lt;&gt;"",'DATA ACCURATE'!N575,"")</f>
        <v/>
      </c>
      <c r="G572" t="str">
        <f>IF(F572="","",IF(F572&lt;=DATABASE!$I$8,"UNYIL",IF(F572&lt;=DATABASE!$J$8,"KECIL",IF(F572&lt;DATABASE!$K$8,"TANGGUNG",IF(F572&gt;=DATABASE!$K$8,"BESAR","")))))</f>
        <v/>
      </c>
      <c r="H572" s="16" t="str">
        <f>IF('DATA ACCURATE'!J575&lt;&gt;"",'DATA ACCURATE'!J575,"")</f>
        <v/>
      </c>
      <c r="I572" s="35" t="str">
        <f>IF(B572&lt;&gt;"",IFERROR(VLOOKUP(B572,'DATA TIMBANGAN'!G:M,7,FALSE),VLOOKUP(B572,'DATA TIMBANGAN'!G:M,7)),"")</f>
        <v/>
      </c>
      <c r="J572" s="25" t="str">
        <f>IF(H572&lt;&gt;"",IFERROR(INDEX(DATABASE!$Z$19:$Z$38,MATCH(DATEVALUE(H572),DATABASE!$AA$19:$AA$38,0)),INDEX(DATABASE!$Z$12:$Z$18,MATCH(WEEKDAY(H572,2),DATABASE!$AA$12:$AA$18,0))),"")</f>
        <v/>
      </c>
      <c r="K572" s="25" t="str">
        <f>IF('DATA ACCURATE'!V575&lt;&gt;"",'DATA ACCURATE'!V575,"")</f>
        <v/>
      </c>
      <c r="L572" s="80" t="str">
        <f>IF($H572="","",IF(OR($J572="LIBUR",AND($L571="LIBUR",$O571=$O572)),"LIBUR",IF(AND(OR($L571="LUAR JAM KERJA 1",$L571="LUAR JAM KERJA 2"),OR(OR(AND($H571=$H572,AND(OR($I572&gt;DATABASE!$J$3,$I572&lt;DATABASE!$J$6),((DATEVALUE($H572)+$I572)-(DATEVALUE($H571)+$I571))&lt;DATABASE!$J$6)),AND($H571=$H572,$O571=$O572,OR($I572&gt;DATABASE!$J$6,$I572&lt;DATABASE!$J$3))),AND(($H572-$H571)=1,OR($I572&lt;DATABASE!$I$6,((DATEVALUE($H572)+$I572)-(DATEVALUE($H571)+$I571))&lt;DATABASE!$J$6))),$A572=$A571),"LUAR JAM KERJA 2",IF(AND(OR(WEEKDAY($H572,2)=1,WEEKDAY($H572,2)=2,WEEKDAY($H572,2)=3,WEEKDAY($H572,2)=4,WEEKDAY($H572,2)=5),$I572&lt;=DATABASE!$J$3,$I572&gt;=DATABASE!$I$3),"JAM KERJA",IF(AND(WEEKDAY($H572,2)=6,$I572&lt;=DATABASE!$J$4,$I572&gt;=DATABASE!$I$4),"JAM KERJA","LUAR JAM KERJA 1")))))</f>
        <v/>
      </c>
      <c r="M572" s="33" t="str">
        <f>IF('DATA ACCURATE'!T575&lt;&gt;"",IF('DATA ACCURATE'!T575&gt;100,'DATA ACCURATE'!T575/10,'DATA ACCURATE'!T575),"")</f>
        <v/>
      </c>
      <c r="N572" t="str">
        <f>IF(M572="","",IF(M572&lt;=DATABASE!$I$9,"LOKAL",IF(M572&lt;DATABASE!$J$9,"LUAR KOTA 1",IF($M572&gt;=DATABASE!$J$9,"LUAR KOTA 2",""))))</f>
        <v/>
      </c>
      <c r="O572" s="38" t="str">
        <f>IF('DATA ACCURATE'!L575&lt;&gt;"",'DATA ACCURATE'!L575,"")</f>
        <v/>
      </c>
      <c r="Q572" s="38">
        <f t="shared" si="56"/>
        <v>0</v>
      </c>
      <c r="R572" s="38">
        <f t="shared" si="56"/>
        <v>0</v>
      </c>
      <c r="S572" s="38">
        <f t="shared" si="56"/>
        <v>0</v>
      </c>
      <c r="T572" s="38">
        <f t="shared" si="56"/>
        <v>0</v>
      </c>
      <c r="U572" s="38">
        <f t="shared" si="57"/>
        <v>0</v>
      </c>
      <c r="V572" s="38">
        <f t="shared" si="57"/>
        <v>0</v>
      </c>
      <c r="W572" s="38">
        <f t="shared" si="57"/>
        <v>0</v>
      </c>
      <c r="X572" s="38">
        <f t="shared" si="58"/>
        <v>0</v>
      </c>
      <c r="Y572" s="38">
        <f t="shared" si="58"/>
        <v>0</v>
      </c>
      <c r="Z572" s="38">
        <f t="shared" si="58"/>
        <v>0</v>
      </c>
      <c r="AA572" s="38">
        <f t="shared" si="58"/>
        <v>0</v>
      </c>
      <c r="AB572" s="38">
        <f t="shared" si="59"/>
        <v>0</v>
      </c>
      <c r="AC572" s="38">
        <f t="shared" si="60"/>
        <v>0</v>
      </c>
      <c r="AD572" s="38" t="str">
        <f t="shared" si="61"/>
        <v>000000000000</v>
      </c>
    </row>
    <row r="573" spans="1:30">
      <c r="A573" s="9" t="str">
        <f>IF('DATA ACCURATE'!A576&lt;&gt;"",'DATA ACCURATE'!A576,"")</f>
        <v/>
      </c>
      <c r="B573" s="9" t="str">
        <f>IF('DATA ACCURATE'!D576&lt;&gt;"",'DATA ACCURATE'!D576,"")</f>
        <v/>
      </c>
      <c r="C573" s="38" t="str">
        <f>IF($AD573="000000000000","",INDEX(DATABASE!$W$12:$W$71,MATCH($AD573,DATABASE!$V$12:$V$71,0)))</f>
        <v/>
      </c>
      <c r="D573" s="34" t="str">
        <f>IF(C573="","",IF(E573="",INDEX(DATABASE!$AF$13:$AF$62,MATCH($C573,DATABASE!$AC$13:$AC$62,0)),IF(E573="2x D11",INDEX(DATABASE!$AF$13:$AF$62,MATCH($C573,DATABASE!$AC$13:$AC$62,0))+2*DATABASE!$AF$62,IF(E573="3x D11",INDEX(DATABASE!$AF$13:$AF$62,MATCH($C573,DATABASE!$AC$13:$AC$62,0))+3*DATABASE!$AF$62,""))))</f>
        <v/>
      </c>
      <c r="E573" s="38" t="str">
        <f>IF(AND($K573="Y",$G573&lt;&gt;"UNYIL",$F573&lt;DATABASE!$O$8),"2x D11",IF(AND($K573="Y",$G573&lt;&gt;"UNYIL",$F573&gt;=DATABASE!$O$8),"3x D11",""))</f>
        <v/>
      </c>
      <c r="F573" s="9" t="str">
        <f>IF('DATA ACCURATE'!N576&lt;&gt;"",'DATA ACCURATE'!N576,"")</f>
        <v/>
      </c>
      <c r="G573" t="str">
        <f>IF(F573="","",IF(F573&lt;=DATABASE!$I$8,"UNYIL",IF(F573&lt;=DATABASE!$J$8,"KECIL",IF(F573&lt;DATABASE!$K$8,"TANGGUNG",IF(F573&gt;=DATABASE!$K$8,"BESAR","")))))</f>
        <v/>
      </c>
      <c r="H573" s="16" t="str">
        <f>IF('DATA ACCURATE'!J576&lt;&gt;"",'DATA ACCURATE'!J576,"")</f>
        <v/>
      </c>
      <c r="I573" s="35" t="str">
        <f>IF(B573&lt;&gt;"",IFERROR(VLOOKUP(B573,'DATA TIMBANGAN'!G:M,7,FALSE),VLOOKUP(B573,'DATA TIMBANGAN'!G:M,7)),"")</f>
        <v/>
      </c>
      <c r="J573" s="25" t="str">
        <f>IF(H573&lt;&gt;"",IFERROR(INDEX(DATABASE!$Z$19:$Z$38,MATCH(DATEVALUE(H573),DATABASE!$AA$19:$AA$38,0)),INDEX(DATABASE!$Z$12:$Z$18,MATCH(WEEKDAY(H573,2),DATABASE!$AA$12:$AA$18,0))),"")</f>
        <v/>
      </c>
      <c r="K573" s="25" t="str">
        <f>IF('DATA ACCURATE'!V576&lt;&gt;"",'DATA ACCURATE'!V576,"")</f>
        <v/>
      </c>
      <c r="L573" s="80" t="str">
        <f>IF($H573="","",IF(OR($J573="LIBUR",AND($L572="LIBUR",$O572=$O573)),"LIBUR",IF(AND(OR($L572="LUAR JAM KERJA 1",$L572="LUAR JAM KERJA 2"),OR(OR(AND($H572=$H573,AND(OR($I573&gt;DATABASE!$J$3,$I573&lt;DATABASE!$J$6),((DATEVALUE($H573)+$I573)-(DATEVALUE($H572)+$I572))&lt;DATABASE!$J$6)),AND($H572=$H573,$O572=$O573,OR($I573&gt;DATABASE!$J$6,$I573&lt;DATABASE!$J$3))),AND(($H573-$H572)=1,OR($I573&lt;DATABASE!$I$6,((DATEVALUE($H573)+$I573)-(DATEVALUE($H572)+$I572))&lt;DATABASE!$J$6))),$A573=$A572),"LUAR JAM KERJA 2",IF(AND(OR(WEEKDAY($H573,2)=1,WEEKDAY($H573,2)=2,WEEKDAY($H573,2)=3,WEEKDAY($H573,2)=4,WEEKDAY($H573,2)=5),$I573&lt;=DATABASE!$J$3,$I573&gt;=DATABASE!$I$3),"JAM KERJA",IF(AND(WEEKDAY($H573,2)=6,$I573&lt;=DATABASE!$J$4,$I573&gt;=DATABASE!$I$4),"JAM KERJA","LUAR JAM KERJA 1")))))</f>
        <v/>
      </c>
      <c r="M573" s="33" t="str">
        <f>IF('DATA ACCURATE'!T576&lt;&gt;"",IF('DATA ACCURATE'!T576&gt;100,'DATA ACCURATE'!T576/10,'DATA ACCURATE'!T576),"")</f>
        <v/>
      </c>
      <c r="N573" t="str">
        <f>IF(M573="","",IF(M573&lt;=DATABASE!$I$9,"LOKAL",IF(M573&lt;DATABASE!$J$9,"LUAR KOTA 1",IF($M573&gt;=DATABASE!$J$9,"LUAR KOTA 2",""))))</f>
        <v/>
      </c>
      <c r="O573" s="38" t="str">
        <f>IF('DATA ACCURATE'!L576&lt;&gt;"",'DATA ACCURATE'!L576,"")</f>
        <v/>
      </c>
      <c r="Q573" s="38">
        <f t="shared" si="56"/>
        <v>0</v>
      </c>
      <c r="R573" s="38">
        <f t="shared" si="56"/>
        <v>0</v>
      </c>
      <c r="S573" s="38">
        <f t="shared" si="56"/>
        <v>0</v>
      </c>
      <c r="T573" s="38">
        <f t="shared" si="56"/>
        <v>0</v>
      </c>
      <c r="U573" s="38">
        <f t="shared" si="57"/>
        <v>0</v>
      </c>
      <c r="V573" s="38">
        <f t="shared" si="57"/>
        <v>0</v>
      </c>
      <c r="W573" s="38">
        <f t="shared" si="57"/>
        <v>0</v>
      </c>
      <c r="X573" s="38">
        <f t="shared" si="58"/>
        <v>0</v>
      </c>
      <c r="Y573" s="38">
        <f t="shared" si="58"/>
        <v>0</v>
      </c>
      <c r="Z573" s="38">
        <f t="shared" si="58"/>
        <v>0</v>
      </c>
      <c r="AA573" s="38">
        <f t="shared" si="58"/>
        <v>0</v>
      </c>
      <c r="AB573" s="38">
        <f t="shared" si="59"/>
        <v>0</v>
      </c>
      <c r="AC573" s="38">
        <f t="shared" si="60"/>
        <v>0</v>
      </c>
      <c r="AD573" s="38" t="str">
        <f t="shared" si="61"/>
        <v>000000000000</v>
      </c>
    </row>
    <row r="574" spans="1:30">
      <c r="A574" s="9" t="str">
        <f>IF('DATA ACCURATE'!A577&lt;&gt;"",'DATA ACCURATE'!A577,"")</f>
        <v/>
      </c>
      <c r="B574" s="9" t="str">
        <f>IF('DATA ACCURATE'!D577&lt;&gt;"",'DATA ACCURATE'!D577,"")</f>
        <v/>
      </c>
      <c r="C574" s="38" t="str">
        <f>IF($AD574="000000000000","",INDEX(DATABASE!$W$12:$W$71,MATCH($AD574,DATABASE!$V$12:$V$71,0)))</f>
        <v/>
      </c>
      <c r="D574" s="34" t="str">
        <f>IF(C574="","",IF(E574="",INDEX(DATABASE!$AF$13:$AF$62,MATCH($C574,DATABASE!$AC$13:$AC$62,0)),IF(E574="2x D11",INDEX(DATABASE!$AF$13:$AF$62,MATCH($C574,DATABASE!$AC$13:$AC$62,0))+2*DATABASE!$AF$62,IF(E574="3x D11",INDEX(DATABASE!$AF$13:$AF$62,MATCH($C574,DATABASE!$AC$13:$AC$62,0))+3*DATABASE!$AF$62,""))))</f>
        <v/>
      </c>
      <c r="E574" s="38" t="str">
        <f>IF(AND($K574="Y",$G574&lt;&gt;"UNYIL",$F574&lt;DATABASE!$O$8),"2x D11",IF(AND($K574="Y",$G574&lt;&gt;"UNYIL",$F574&gt;=DATABASE!$O$8),"3x D11",""))</f>
        <v/>
      </c>
      <c r="F574" s="9" t="str">
        <f>IF('DATA ACCURATE'!N577&lt;&gt;"",'DATA ACCURATE'!N577,"")</f>
        <v/>
      </c>
      <c r="G574" t="str">
        <f>IF(F574="","",IF(F574&lt;=DATABASE!$I$8,"UNYIL",IF(F574&lt;=DATABASE!$J$8,"KECIL",IF(F574&lt;DATABASE!$K$8,"TANGGUNG",IF(F574&gt;=DATABASE!$K$8,"BESAR","")))))</f>
        <v/>
      </c>
      <c r="H574" s="16" t="str">
        <f>IF('DATA ACCURATE'!J577&lt;&gt;"",'DATA ACCURATE'!J577,"")</f>
        <v/>
      </c>
      <c r="I574" s="35" t="str">
        <f>IF(B574&lt;&gt;"",IFERROR(VLOOKUP(B574,'DATA TIMBANGAN'!G:M,7,FALSE),VLOOKUP(B574,'DATA TIMBANGAN'!G:M,7)),"")</f>
        <v/>
      </c>
      <c r="J574" s="25" t="str">
        <f>IF(H574&lt;&gt;"",IFERROR(INDEX(DATABASE!$Z$19:$Z$38,MATCH(DATEVALUE(H574),DATABASE!$AA$19:$AA$38,0)),INDEX(DATABASE!$Z$12:$Z$18,MATCH(WEEKDAY(H574,2),DATABASE!$AA$12:$AA$18,0))),"")</f>
        <v/>
      </c>
      <c r="K574" s="25" t="str">
        <f>IF('DATA ACCURATE'!V577&lt;&gt;"",'DATA ACCURATE'!V577,"")</f>
        <v/>
      </c>
      <c r="L574" s="80" t="str">
        <f>IF($H574="","",IF(OR($J574="LIBUR",AND($L573="LIBUR",$O573=$O574)),"LIBUR",IF(AND(OR($L573="LUAR JAM KERJA 1",$L573="LUAR JAM KERJA 2"),OR(OR(AND($H573=$H574,AND(OR($I574&gt;DATABASE!$J$3,$I574&lt;DATABASE!$J$6),((DATEVALUE($H574)+$I574)-(DATEVALUE($H573)+$I573))&lt;DATABASE!$J$6)),AND($H573=$H574,$O573=$O574,OR($I574&gt;DATABASE!$J$6,$I574&lt;DATABASE!$J$3))),AND(($H574-$H573)=1,OR($I574&lt;DATABASE!$I$6,((DATEVALUE($H574)+$I574)-(DATEVALUE($H573)+$I573))&lt;DATABASE!$J$6))),$A574=$A573),"LUAR JAM KERJA 2",IF(AND(OR(WEEKDAY($H574,2)=1,WEEKDAY($H574,2)=2,WEEKDAY($H574,2)=3,WEEKDAY($H574,2)=4,WEEKDAY($H574,2)=5),$I574&lt;=DATABASE!$J$3,$I574&gt;=DATABASE!$I$3),"JAM KERJA",IF(AND(WEEKDAY($H574,2)=6,$I574&lt;=DATABASE!$J$4,$I574&gt;=DATABASE!$I$4),"JAM KERJA","LUAR JAM KERJA 1")))))</f>
        <v/>
      </c>
      <c r="M574" s="33" t="str">
        <f>IF('DATA ACCURATE'!T577&lt;&gt;"",IF('DATA ACCURATE'!T577&gt;100,'DATA ACCURATE'!T577/10,'DATA ACCURATE'!T577),"")</f>
        <v/>
      </c>
      <c r="N574" t="str">
        <f>IF(M574="","",IF(M574&lt;=DATABASE!$I$9,"LOKAL",IF(M574&lt;DATABASE!$J$9,"LUAR KOTA 1",IF($M574&gt;=DATABASE!$J$9,"LUAR KOTA 2",""))))</f>
        <v/>
      </c>
      <c r="O574" s="38" t="str">
        <f>IF('DATA ACCURATE'!L577&lt;&gt;"",'DATA ACCURATE'!L577,"")</f>
        <v/>
      </c>
      <c r="Q574" s="38">
        <f t="shared" si="56"/>
        <v>0</v>
      </c>
      <c r="R574" s="38">
        <f t="shared" si="56"/>
        <v>0</v>
      </c>
      <c r="S574" s="38">
        <f t="shared" si="56"/>
        <v>0</v>
      </c>
      <c r="T574" s="38">
        <f t="shared" si="56"/>
        <v>0</v>
      </c>
      <c r="U574" s="38">
        <f t="shared" si="57"/>
        <v>0</v>
      </c>
      <c r="V574" s="38">
        <f t="shared" si="57"/>
        <v>0</v>
      </c>
      <c r="W574" s="38">
        <f t="shared" si="57"/>
        <v>0</v>
      </c>
      <c r="X574" s="38">
        <f t="shared" si="58"/>
        <v>0</v>
      </c>
      <c r="Y574" s="38">
        <f t="shared" si="58"/>
        <v>0</v>
      </c>
      <c r="Z574" s="38">
        <f t="shared" si="58"/>
        <v>0</v>
      </c>
      <c r="AA574" s="38">
        <f t="shared" si="58"/>
        <v>0</v>
      </c>
      <c r="AB574" s="38">
        <f t="shared" si="59"/>
        <v>0</v>
      </c>
      <c r="AC574" s="38">
        <f t="shared" si="60"/>
        <v>0</v>
      </c>
      <c r="AD574" s="38" t="str">
        <f t="shared" si="61"/>
        <v>000000000000</v>
      </c>
    </row>
    <row r="575" spans="1:30">
      <c r="A575" s="9" t="str">
        <f>IF('DATA ACCURATE'!A578&lt;&gt;"",'DATA ACCURATE'!A578,"")</f>
        <v/>
      </c>
      <c r="B575" s="9" t="str">
        <f>IF('DATA ACCURATE'!D578&lt;&gt;"",'DATA ACCURATE'!D578,"")</f>
        <v/>
      </c>
      <c r="C575" s="38" t="str">
        <f>IF($AD575="000000000000","",INDEX(DATABASE!$W$12:$W$71,MATCH($AD575,DATABASE!$V$12:$V$71,0)))</f>
        <v/>
      </c>
      <c r="D575" s="34" t="str">
        <f>IF(C575="","",IF(E575="",INDEX(DATABASE!$AF$13:$AF$62,MATCH($C575,DATABASE!$AC$13:$AC$62,0)),IF(E575="2x D11",INDEX(DATABASE!$AF$13:$AF$62,MATCH($C575,DATABASE!$AC$13:$AC$62,0))+2*DATABASE!$AF$62,IF(E575="3x D11",INDEX(DATABASE!$AF$13:$AF$62,MATCH($C575,DATABASE!$AC$13:$AC$62,0))+3*DATABASE!$AF$62,""))))</f>
        <v/>
      </c>
      <c r="E575" s="38" t="str">
        <f>IF(AND($K575="Y",$G575&lt;&gt;"UNYIL",$F575&lt;DATABASE!$O$8),"2x D11",IF(AND($K575="Y",$G575&lt;&gt;"UNYIL",$F575&gt;=DATABASE!$O$8),"3x D11",""))</f>
        <v/>
      </c>
      <c r="F575" s="9" t="str">
        <f>IF('DATA ACCURATE'!N578&lt;&gt;"",'DATA ACCURATE'!N578,"")</f>
        <v/>
      </c>
      <c r="G575" t="str">
        <f>IF(F575="","",IF(F575&lt;=DATABASE!$I$8,"UNYIL",IF(F575&lt;=DATABASE!$J$8,"KECIL",IF(F575&lt;DATABASE!$K$8,"TANGGUNG",IF(F575&gt;=DATABASE!$K$8,"BESAR","")))))</f>
        <v/>
      </c>
      <c r="H575" s="16" t="str">
        <f>IF('DATA ACCURATE'!J578&lt;&gt;"",'DATA ACCURATE'!J578,"")</f>
        <v/>
      </c>
      <c r="I575" s="35" t="str">
        <f>IF(B575&lt;&gt;"",IFERROR(VLOOKUP(B575,'DATA TIMBANGAN'!G:M,7,FALSE),VLOOKUP(B575,'DATA TIMBANGAN'!G:M,7)),"")</f>
        <v/>
      </c>
      <c r="J575" s="25" t="str">
        <f>IF(H575&lt;&gt;"",IFERROR(INDEX(DATABASE!$Z$19:$Z$38,MATCH(DATEVALUE(H575),DATABASE!$AA$19:$AA$38,0)),INDEX(DATABASE!$Z$12:$Z$18,MATCH(WEEKDAY(H575,2),DATABASE!$AA$12:$AA$18,0))),"")</f>
        <v/>
      </c>
      <c r="K575" s="25" t="str">
        <f>IF('DATA ACCURATE'!V578&lt;&gt;"",'DATA ACCURATE'!V578,"")</f>
        <v/>
      </c>
      <c r="L575" s="80" t="str">
        <f>IF($H575="","",IF(OR($J575="LIBUR",AND($L574="LIBUR",$O574=$O575)),"LIBUR",IF(AND(OR($L574="LUAR JAM KERJA 1",$L574="LUAR JAM KERJA 2"),OR(OR(AND($H574=$H575,AND(OR($I575&gt;DATABASE!$J$3,$I575&lt;DATABASE!$J$6),((DATEVALUE($H575)+$I575)-(DATEVALUE($H574)+$I574))&lt;DATABASE!$J$6)),AND($H574=$H575,$O574=$O575,OR($I575&gt;DATABASE!$J$6,$I575&lt;DATABASE!$J$3))),AND(($H575-$H574)=1,OR($I575&lt;DATABASE!$I$6,((DATEVALUE($H575)+$I575)-(DATEVALUE($H574)+$I574))&lt;DATABASE!$J$6))),$A575=$A574),"LUAR JAM KERJA 2",IF(AND(OR(WEEKDAY($H575,2)=1,WEEKDAY($H575,2)=2,WEEKDAY($H575,2)=3,WEEKDAY($H575,2)=4,WEEKDAY($H575,2)=5),$I575&lt;=DATABASE!$J$3,$I575&gt;=DATABASE!$I$3),"JAM KERJA",IF(AND(WEEKDAY($H575,2)=6,$I575&lt;=DATABASE!$J$4,$I575&gt;=DATABASE!$I$4),"JAM KERJA","LUAR JAM KERJA 1")))))</f>
        <v/>
      </c>
      <c r="M575" s="33" t="str">
        <f>IF('DATA ACCURATE'!T578&lt;&gt;"",IF('DATA ACCURATE'!T578&gt;100,'DATA ACCURATE'!T578/10,'DATA ACCURATE'!T578),"")</f>
        <v/>
      </c>
      <c r="N575" t="str">
        <f>IF(M575="","",IF(M575&lt;=DATABASE!$I$9,"LOKAL",IF(M575&lt;DATABASE!$J$9,"LUAR KOTA 1",IF($M575&gt;=DATABASE!$J$9,"LUAR KOTA 2",""))))</f>
        <v/>
      </c>
      <c r="O575" s="38" t="str">
        <f>IF('DATA ACCURATE'!L578&lt;&gt;"",'DATA ACCURATE'!L578,"")</f>
        <v/>
      </c>
      <c r="Q575" s="38">
        <f t="shared" si="56"/>
        <v>0</v>
      </c>
      <c r="R575" s="38">
        <f t="shared" si="56"/>
        <v>0</v>
      </c>
      <c r="S575" s="38">
        <f t="shared" si="56"/>
        <v>0</v>
      </c>
      <c r="T575" s="38">
        <f t="shared" si="56"/>
        <v>0</v>
      </c>
      <c r="U575" s="38">
        <f t="shared" si="57"/>
        <v>0</v>
      </c>
      <c r="V575" s="38">
        <f t="shared" si="57"/>
        <v>0</v>
      </c>
      <c r="W575" s="38">
        <f t="shared" si="57"/>
        <v>0</v>
      </c>
      <c r="X575" s="38">
        <f t="shared" si="58"/>
        <v>0</v>
      </c>
      <c r="Y575" s="38">
        <f t="shared" si="58"/>
        <v>0</v>
      </c>
      <c r="Z575" s="38">
        <f t="shared" si="58"/>
        <v>0</v>
      </c>
      <c r="AA575" s="38">
        <f t="shared" si="58"/>
        <v>0</v>
      </c>
      <c r="AB575" s="38">
        <f t="shared" si="59"/>
        <v>0</v>
      </c>
      <c r="AC575" s="38">
        <f t="shared" si="60"/>
        <v>0</v>
      </c>
      <c r="AD575" s="38" t="str">
        <f t="shared" si="61"/>
        <v>000000000000</v>
      </c>
    </row>
    <row r="576" spans="1:30">
      <c r="A576" s="9" t="str">
        <f>IF('DATA ACCURATE'!A579&lt;&gt;"",'DATA ACCURATE'!A579,"")</f>
        <v/>
      </c>
      <c r="B576" s="9" t="str">
        <f>IF('DATA ACCURATE'!D579&lt;&gt;"",'DATA ACCURATE'!D579,"")</f>
        <v/>
      </c>
      <c r="C576" s="38" t="str">
        <f>IF($AD576="000000000000","",INDEX(DATABASE!$W$12:$W$71,MATCH($AD576,DATABASE!$V$12:$V$71,0)))</f>
        <v/>
      </c>
      <c r="D576" s="34" t="str">
        <f>IF(C576="","",IF(E576="",INDEX(DATABASE!$AF$13:$AF$62,MATCH($C576,DATABASE!$AC$13:$AC$62,0)),IF(E576="2x D11",INDEX(DATABASE!$AF$13:$AF$62,MATCH($C576,DATABASE!$AC$13:$AC$62,0))+2*DATABASE!$AF$62,IF(E576="3x D11",INDEX(DATABASE!$AF$13:$AF$62,MATCH($C576,DATABASE!$AC$13:$AC$62,0))+3*DATABASE!$AF$62,""))))</f>
        <v/>
      </c>
      <c r="E576" s="38" t="str">
        <f>IF(AND($K576="Y",$G576&lt;&gt;"UNYIL",$F576&lt;DATABASE!$O$8),"2x D11",IF(AND($K576="Y",$G576&lt;&gt;"UNYIL",$F576&gt;=DATABASE!$O$8),"3x D11",""))</f>
        <v/>
      </c>
      <c r="F576" s="9" t="str">
        <f>IF('DATA ACCURATE'!N579&lt;&gt;"",'DATA ACCURATE'!N579,"")</f>
        <v/>
      </c>
      <c r="G576" t="str">
        <f>IF(F576="","",IF(F576&lt;=DATABASE!$I$8,"UNYIL",IF(F576&lt;=DATABASE!$J$8,"KECIL",IF(F576&lt;DATABASE!$K$8,"TANGGUNG",IF(F576&gt;=DATABASE!$K$8,"BESAR","")))))</f>
        <v/>
      </c>
      <c r="H576" s="16" t="str">
        <f>IF('DATA ACCURATE'!J579&lt;&gt;"",'DATA ACCURATE'!J579,"")</f>
        <v/>
      </c>
      <c r="I576" s="35" t="str">
        <f>IF(B576&lt;&gt;"",IFERROR(VLOOKUP(B576,'DATA TIMBANGAN'!G:M,7,FALSE),VLOOKUP(B576,'DATA TIMBANGAN'!G:M,7)),"")</f>
        <v/>
      </c>
      <c r="J576" s="25" t="str">
        <f>IF(H576&lt;&gt;"",IFERROR(INDEX(DATABASE!$Z$19:$Z$38,MATCH(DATEVALUE(H576),DATABASE!$AA$19:$AA$38,0)),INDEX(DATABASE!$Z$12:$Z$18,MATCH(WEEKDAY(H576,2),DATABASE!$AA$12:$AA$18,0))),"")</f>
        <v/>
      </c>
      <c r="K576" s="25" t="str">
        <f>IF('DATA ACCURATE'!V579&lt;&gt;"",'DATA ACCURATE'!V579,"")</f>
        <v/>
      </c>
      <c r="L576" s="80" t="str">
        <f>IF($H576="","",IF(OR($J576="LIBUR",AND($L575="LIBUR",$O575=$O576)),"LIBUR",IF(AND(OR($L575="LUAR JAM KERJA 1",$L575="LUAR JAM KERJA 2"),OR(OR(AND($H575=$H576,AND(OR($I576&gt;DATABASE!$J$3,$I576&lt;DATABASE!$J$6),((DATEVALUE($H576)+$I576)-(DATEVALUE($H575)+$I575))&lt;DATABASE!$J$6)),AND($H575=$H576,$O575=$O576,OR($I576&gt;DATABASE!$J$6,$I576&lt;DATABASE!$J$3))),AND(($H576-$H575)=1,OR($I576&lt;DATABASE!$I$6,((DATEVALUE($H576)+$I576)-(DATEVALUE($H575)+$I575))&lt;DATABASE!$J$6))),$A576=$A575),"LUAR JAM KERJA 2",IF(AND(OR(WEEKDAY($H576,2)=1,WEEKDAY($H576,2)=2,WEEKDAY($H576,2)=3,WEEKDAY($H576,2)=4,WEEKDAY($H576,2)=5),$I576&lt;=DATABASE!$J$3,$I576&gt;=DATABASE!$I$3),"JAM KERJA",IF(AND(WEEKDAY($H576,2)=6,$I576&lt;=DATABASE!$J$4,$I576&gt;=DATABASE!$I$4),"JAM KERJA","LUAR JAM KERJA 1")))))</f>
        <v/>
      </c>
      <c r="M576" s="33" t="str">
        <f>IF('DATA ACCURATE'!T579&lt;&gt;"",IF('DATA ACCURATE'!T579&gt;100,'DATA ACCURATE'!T579/10,'DATA ACCURATE'!T579),"")</f>
        <v/>
      </c>
      <c r="N576" t="str">
        <f>IF(M576="","",IF(M576&lt;=DATABASE!$I$9,"LOKAL",IF(M576&lt;DATABASE!$J$9,"LUAR KOTA 1",IF($M576&gt;=DATABASE!$J$9,"LUAR KOTA 2",""))))</f>
        <v/>
      </c>
      <c r="O576" s="38" t="str">
        <f>IF('DATA ACCURATE'!L579&lt;&gt;"",'DATA ACCURATE'!L579,"")</f>
        <v/>
      </c>
      <c r="Q576" s="38">
        <f t="shared" si="56"/>
        <v>0</v>
      </c>
      <c r="R576" s="38">
        <f t="shared" si="56"/>
        <v>0</v>
      </c>
      <c r="S576" s="38">
        <f t="shared" si="56"/>
        <v>0</v>
      </c>
      <c r="T576" s="38">
        <f t="shared" si="56"/>
        <v>0</v>
      </c>
      <c r="U576" s="38">
        <f t="shared" si="57"/>
        <v>0</v>
      </c>
      <c r="V576" s="38">
        <f t="shared" si="57"/>
        <v>0</v>
      </c>
      <c r="W576" s="38">
        <f t="shared" si="57"/>
        <v>0</v>
      </c>
      <c r="X576" s="38">
        <f t="shared" si="58"/>
        <v>0</v>
      </c>
      <c r="Y576" s="38">
        <f t="shared" si="58"/>
        <v>0</v>
      </c>
      <c r="Z576" s="38">
        <f t="shared" si="58"/>
        <v>0</v>
      </c>
      <c r="AA576" s="38">
        <f t="shared" si="58"/>
        <v>0</v>
      </c>
      <c r="AB576" s="38">
        <f t="shared" si="59"/>
        <v>0</v>
      </c>
      <c r="AC576" s="38">
        <f t="shared" si="60"/>
        <v>0</v>
      </c>
      <c r="AD576" s="38" t="str">
        <f t="shared" si="61"/>
        <v>000000000000</v>
      </c>
    </row>
    <row r="577" spans="1:33">
      <c r="A577" s="9" t="str">
        <f>IF('DATA ACCURATE'!A580&lt;&gt;"",'DATA ACCURATE'!A580,"")</f>
        <v/>
      </c>
      <c r="B577" s="9" t="str">
        <f>IF('DATA ACCURATE'!D580&lt;&gt;"",'DATA ACCURATE'!D580,"")</f>
        <v/>
      </c>
      <c r="C577" s="38" t="str">
        <f>IF($AD577="000000000000","",INDEX(DATABASE!$W$12:$W$71,MATCH($AD577,DATABASE!$V$12:$V$71,0)))</f>
        <v/>
      </c>
      <c r="D577" s="34" t="str">
        <f>IF(C577="","",IF(E577="",INDEX(DATABASE!$AF$13:$AF$62,MATCH($C577,DATABASE!$AC$13:$AC$62,0)),IF(E577="2x D11",INDEX(DATABASE!$AF$13:$AF$62,MATCH($C577,DATABASE!$AC$13:$AC$62,0))+2*DATABASE!$AF$62,IF(E577="3x D11",INDEX(DATABASE!$AF$13:$AF$62,MATCH($C577,DATABASE!$AC$13:$AC$62,0))+3*DATABASE!$AF$62,""))))</f>
        <v/>
      </c>
      <c r="E577" s="38" t="str">
        <f>IF(AND($K577="Y",$G577&lt;&gt;"UNYIL",$F577&lt;DATABASE!$O$8),"2x D11",IF(AND($K577="Y",$G577&lt;&gt;"UNYIL",$F577&gt;=DATABASE!$O$8),"3x D11",""))</f>
        <v/>
      </c>
      <c r="F577" s="9" t="str">
        <f>IF('DATA ACCURATE'!N580&lt;&gt;"",'DATA ACCURATE'!N580,"")</f>
        <v/>
      </c>
      <c r="G577" t="str">
        <f>IF(F577="","",IF(F577&lt;=DATABASE!$I$8,"UNYIL",IF(F577&lt;=DATABASE!$J$8,"KECIL",IF(F577&lt;DATABASE!$K$8,"TANGGUNG",IF(F577&gt;=DATABASE!$K$8,"BESAR","")))))</f>
        <v/>
      </c>
      <c r="H577" s="16" t="str">
        <f>IF('DATA ACCURATE'!J580&lt;&gt;"",'DATA ACCURATE'!J580,"")</f>
        <v/>
      </c>
      <c r="I577" s="35" t="str">
        <f>IF(B577&lt;&gt;"",IFERROR(VLOOKUP(B577,'DATA TIMBANGAN'!G:M,7,FALSE),VLOOKUP(B577,'DATA TIMBANGAN'!G:M,7)),"")</f>
        <v/>
      </c>
      <c r="J577" s="25" t="str">
        <f>IF(H577&lt;&gt;"",IFERROR(INDEX(DATABASE!$Z$19:$Z$38,MATCH(DATEVALUE(H577),DATABASE!$AA$19:$AA$38,0)),INDEX(DATABASE!$Z$12:$Z$18,MATCH(WEEKDAY(H577,2),DATABASE!$AA$12:$AA$18,0))),"")</f>
        <v/>
      </c>
      <c r="K577" s="25" t="str">
        <f>IF('DATA ACCURATE'!V580&lt;&gt;"",'DATA ACCURATE'!V580,"")</f>
        <v/>
      </c>
      <c r="L577" s="80" t="str">
        <f>IF($H577="","",IF(OR($J577="LIBUR",AND($L576="LIBUR",$O576=$O577)),"LIBUR",IF(AND(OR($L576="LUAR JAM KERJA 1",$L576="LUAR JAM KERJA 2"),OR(OR(AND($H576=$H577,AND(OR($I577&gt;DATABASE!$J$3,$I577&lt;DATABASE!$J$6),((DATEVALUE($H577)+$I577)-(DATEVALUE($H576)+$I576))&lt;DATABASE!$J$6)),AND($H576=$H577,$O576=$O577,OR($I577&gt;DATABASE!$J$6,$I577&lt;DATABASE!$J$3))),AND(($H577-$H576)=1,OR($I577&lt;DATABASE!$I$6,((DATEVALUE($H577)+$I577)-(DATEVALUE($H576)+$I576))&lt;DATABASE!$J$6))),$A577=$A576),"LUAR JAM KERJA 2",IF(AND(OR(WEEKDAY($H577,2)=1,WEEKDAY($H577,2)=2,WEEKDAY($H577,2)=3,WEEKDAY($H577,2)=4,WEEKDAY($H577,2)=5),$I577&lt;=DATABASE!$J$3,$I577&gt;=DATABASE!$I$3),"JAM KERJA",IF(AND(WEEKDAY($H577,2)=6,$I577&lt;=DATABASE!$J$4,$I577&gt;=DATABASE!$I$4),"JAM KERJA","LUAR JAM KERJA 1")))))</f>
        <v/>
      </c>
      <c r="M577" s="33" t="str">
        <f>IF('DATA ACCURATE'!T580&lt;&gt;"",IF('DATA ACCURATE'!T580&gt;100,'DATA ACCURATE'!T580/10,'DATA ACCURATE'!T580),"")</f>
        <v/>
      </c>
      <c r="N577" t="str">
        <f>IF(M577="","",IF(M577&lt;=DATABASE!$I$9,"LOKAL",IF(M577&lt;DATABASE!$J$9,"LUAR KOTA 1",IF($M577&gt;=DATABASE!$J$9,"LUAR KOTA 2",""))))</f>
        <v/>
      </c>
      <c r="O577" s="38" t="str">
        <f>IF('DATA ACCURATE'!L580&lt;&gt;"",'DATA ACCURATE'!L580,"")</f>
        <v/>
      </c>
      <c r="Q577" s="38">
        <f t="shared" si="56"/>
        <v>0</v>
      </c>
      <c r="R577" s="38">
        <f t="shared" si="56"/>
        <v>0</v>
      </c>
      <c r="S577" s="38">
        <f t="shared" si="56"/>
        <v>0</v>
      </c>
      <c r="T577" s="38">
        <f t="shared" si="56"/>
        <v>0</v>
      </c>
      <c r="U577" s="38">
        <f t="shared" si="57"/>
        <v>0</v>
      </c>
      <c r="V577" s="38">
        <f t="shared" si="57"/>
        <v>0</v>
      </c>
      <c r="W577" s="38">
        <f t="shared" si="57"/>
        <v>0</v>
      </c>
      <c r="X577" s="38">
        <f t="shared" si="58"/>
        <v>0</v>
      </c>
      <c r="Y577" s="38">
        <f t="shared" si="58"/>
        <v>0</v>
      </c>
      <c r="Z577" s="38">
        <f t="shared" si="58"/>
        <v>0</v>
      </c>
      <c r="AA577" s="38">
        <f t="shared" si="58"/>
        <v>0</v>
      </c>
      <c r="AB577" s="38">
        <f t="shared" si="59"/>
        <v>0</v>
      </c>
      <c r="AC577" s="38">
        <f t="shared" si="60"/>
        <v>0</v>
      </c>
      <c r="AD577" s="38" t="str">
        <f t="shared" si="61"/>
        <v>000000000000</v>
      </c>
    </row>
    <row r="578" spans="1:33">
      <c r="A578" s="9" t="str">
        <f>IF('DATA ACCURATE'!A581&lt;&gt;"",'DATA ACCURATE'!A581,"")</f>
        <v/>
      </c>
      <c r="B578" s="9" t="str">
        <f>IF('DATA ACCURATE'!D581&lt;&gt;"",'DATA ACCURATE'!D581,"")</f>
        <v/>
      </c>
      <c r="C578" s="38" t="str">
        <f>IF($AD578="000000000000","",INDEX(DATABASE!$W$12:$W$71,MATCH($AD578,DATABASE!$V$12:$V$71,0)))</f>
        <v/>
      </c>
      <c r="D578" s="34" t="str">
        <f>IF(C578="","",IF(E578="",INDEX(DATABASE!$AF$13:$AF$62,MATCH($C578,DATABASE!$AC$13:$AC$62,0)),IF(E578="2x D11",INDEX(DATABASE!$AF$13:$AF$62,MATCH($C578,DATABASE!$AC$13:$AC$62,0))+2*DATABASE!$AF$62,IF(E578="3x D11",INDEX(DATABASE!$AF$13:$AF$62,MATCH($C578,DATABASE!$AC$13:$AC$62,0))+3*DATABASE!$AF$62,""))))</f>
        <v/>
      </c>
      <c r="E578" s="38" t="str">
        <f>IF(AND($K578="Y",$G578&lt;&gt;"UNYIL",$F578&lt;DATABASE!$O$8),"2x D11",IF(AND($K578="Y",$G578&lt;&gt;"UNYIL",$F578&gt;=DATABASE!$O$8),"3x D11",""))</f>
        <v/>
      </c>
      <c r="F578" s="9" t="str">
        <f>IF('DATA ACCURATE'!N581&lt;&gt;"",'DATA ACCURATE'!N581,"")</f>
        <v/>
      </c>
      <c r="G578" t="str">
        <f>IF(F578="","",IF(F578&lt;=DATABASE!$I$8,"UNYIL",IF(F578&lt;=DATABASE!$J$8,"KECIL",IF(F578&lt;DATABASE!$K$8,"TANGGUNG",IF(F578&gt;=DATABASE!$K$8,"BESAR","")))))</f>
        <v/>
      </c>
      <c r="H578" s="16" t="str">
        <f>IF('DATA ACCURATE'!J581&lt;&gt;"",'DATA ACCURATE'!J581,"")</f>
        <v/>
      </c>
      <c r="I578" s="35" t="str">
        <f>IF(B578&lt;&gt;"",IFERROR(VLOOKUP(B578,'DATA TIMBANGAN'!G:M,7,FALSE),VLOOKUP(B578,'DATA TIMBANGAN'!G:M,7)),"")</f>
        <v/>
      </c>
      <c r="J578" s="25" t="str">
        <f>IF(H578&lt;&gt;"",IFERROR(INDEX(DATABASE!$Z$19:$Z$38,MATCH(DATEVALUE(H578),DATABASE!$AA$19:$AA$38,0)),INDEX(DATABASE!$Z$12:$Z$18,MATCH(WEEKDAY(H578,2),DATABASE!$AA$12:$AA$18,0))),"")</f>
        <v/>
      </c>
      <c r="K578" s="25" t="str">
        <f>IF('DATA ACCURATE'!V581&lt;&gt;"",'DATA ACCURATE'!V581,"")</f>
        <v/>
      </c>
      <c r="L578" s="80" t="str">
        <f>IF($H578="","",IF(OR($J578="LIBUR",AND($L577="LIBUR",$O577=$O578)),"LIBUR",IF(AND(OR($L577="LUAR JAM KERJA 1",$L577="LUAR JAM KERJA 2"),OR(OR(AND($H577=$H578,AND(OR($I578&gt;DATABASE!$J$3,$I578&lt;DATABASE!$J$6),((DATEVALUE($H578)+$I578)-(DATEVALUE($H577)+$I577))&lt;DATABASE!$J$6)),AND($H577=$H578,$O577=$O578,OR($I578&gt;DATABASE!$J$6,$I578&lt;DATABASE!$J$3))),AND(($H578-$H577)=1,OR($I578&lt;DATABASE!$I$6,((DATEVALUE($H578)+$I578)-(DATEVALUE($H577)+$I577))&lt;DATABASE!$J$6))),$A578=$A577),"LUAR JAM KERJA 2",IF(AND(OR(WEEKDAY($H578,2)=1,WEEKDAY($H578,2)=2,WEEKDAY($H578,2)=3,WEEKDAY($H578,2)=4,WEEKDAY($H578,2)=5),$I578&lt;=DATABASE!$J$3,$I578&gt;=DATABASE!$I$3),"JAM KERJA",IF(AND(WEEKDAY($H578,2)=6,$I578&lt;=DATABASE!$J$4,$I578&gt;=DATABASE!$I$4),"JAM KERJA","LUAR JAM KERJA 1")))))</f>
        <v/>
      </c>
      <c r="M578" s="33" t="str">
        <f>IF('DATA ACCURATE'!T581&lt;&gt;"",IF('DATA ACCURATE'!T581&gt;100,'DATA ACCURATE'!T581/10,'DATA ACCURATE'!T581),"")</f>
        <v/>
      </c>
      <c r="N578" t="str">
        <f>IF(M578="","",IF(M578&lt;=DATABASE!$I$9,"LOKAL",IF(M578&lt;DATABASE!$J$9,"LUAR KOTA 1",IF($M578&gt;=DATABASE!$J$9,"LUAR KOTA 2",""))))</f>
        <v/>
      </c>
      <c r="O578" s="38" t="str">
        <f>IF('DATA ACCURATE'!L581&lt;&gt;"",'DATA ACCURATE'!L581,"")</f>
        <v/>
      </c>
      <c r="Q578" s="38">
        <f t="shared" si="56"/>
        <v>0</v>
      </c>
      <c r="R578" s="38">
        <f t="shared" si="56"/>
        <v>0</v>
      </c>
      <c r="S578" s="38">
        <f t="shared" si="56"/>
        <v>0</v>
      </c>
      <c r="T578" s="38">
        <f t="shared" ref="T578:T641" si="62">IF($G578=T$1,1,0)</f>
        <v>0</v>
      </c>
      <c r="U578" s="38">
        <f t="shared" si="57"/>
        <v>0</v>
      </c>
      <c r="V578" s="38">
        <f t="shared" si="57"/>
        <v>0</v>
      </c>
      <c r="W578" s="38">
        <f t="shared" si="57"/>
        <v>0</v>
      </c>
      <c r="X578" s="38">
        <f t="shared" si="58"/>
        <v>0</v>
      </c>
      <c r="Y578" s="38">
        <f t="shared" si="58"/>
        <v>0</v>
      </c>
      <c r="Z578" s="38">
        <f t="shared" si="58"/>
        <v>0</v>
      </c>
      <c r="AA578" s="38">
        <f t="shared" ref="AA578:AA641" si="63">IF($L578=AA$1,1,0)</f>
        <v>0</v>
      </c>
      <c r="AB578" s="38">
        <f t="shared" si="59"/>
        <v>0</v>
      </c>
      <c r="AC578" s="38">
        <f t="shared" si="60"/>
        <v>0</v>
      </c>
      <c r="AD578" s="38" t="str">
        <f t="shared" si="61"/>
        <v>000000000000</v>
      </c>
    </row>
    <row r="579" spans="1:33">
      <c r="A579" s="9" t="str">
        <f>IF('DATA ACCURATE'!A582&lt;&gt;"",'DATA ACCURATE'!A582,"")</f>
        <v/>
      </c>
      <c r="B579" s="9" t="str">
        <f>IF('DATA ACCURATE'!D582&lt;&gt;"",'DATA ACCURATE'!D582,"")</f>
        <v/>
      </c>
      <c r="C579" s="38" t="str">
        <f>IF($AD579="000000000000","",INDEX(DATABASE!$W$12:$W$71,MATCH($AD579,DATABASE!$V$12:$V$71,0)))</f>
        <v/>
      </c>
      <c r="D579" s="34" t="str">
        <f>IF(C579="","",IF(E579="",INDEX(DATABASE!$AF$13:$AF$62,MATCH($C579,DATABASE!$AC$13:$AC$62,0)),IF(E579="2x D11",INDEX(DATABASE!$AF$13:$AF$62,MATCH($C579,DATABASE!$AC$13:$AC$62,0))+2*DATABASE!$AF$62,IF(E579="3x D11",INDEX(DATABASE!$AF$13:$AF$62,MATCH($C579,DATABASE!$AC$13:$AC$62,0))+3*DATABASE!$AF$62,""))))</f>
        <v/>
      </c>
      <c r="E579" s="38" t="str">
        <f>IF(AND($K579="Y",$G579&lt;&gt;"UNYIL",$F579&lt;DATABASE!$O$8),"2x D11",IF(AND($K579="Y",$G579&lt;&gt;"UNYIL",$F579&gt;=DATABASE!$O$8),"3x D11",""))</f>
        <v/>
      </c>
      <c r="F579" s="9" t="str">
        <f>IF('DATA ACCURATE'!N582&lt;&gt;"",'DATA ACCURATE'!N582,"")</f>
        <v/>
      </c>
      <c r="G579" t="str">
        <f>IF(F579="","",IF(F579&lt;=DATABASE!$I$8,"UNYIL",IF(F579&lt;=DATABASE!$J$8,"KECIL",IF(F579&lt;DATABASE!$K$8,"TANGGUNG",IF(F579&gt;=DATABASE!$K$8,"BESAR","")))))</f>
        <v/>
      </c>
      <c r="H579" s="16" t="str">
        <f>IF('DATA ACCURATE'!J582&lt;&gt;"",'DATA ACCURATE'!J582,"")</f>
        <v/>
      </c>
      <c r="I579" s="35" t="str">
        <f>IF(B579&lt;&gt;"",IFERROR(VLOOKUP(B579,'DATA TIMBANGAN'!G:M,7,FALSE),VLOOKUP(B579,'DATA TIMBANGAN'!G:M,7)),"")</f>
        <v/>
      </c>
      <c r="J579" s="25" t="str">
        <f>IF(H579&lt;&gt;"",IFERROR(INDEX(DATABASE!$Z$19:$Z$38,MATCH(DATEVALUE(H579),DATABASE!$AA$19:$AA$38,0)),INDEX(DATABASE!$Z$12:$Z$18,MATCH(WEEKDAY(H579,2),DATABASE!$AA$12:$AA$18,0))),"")</f>
        <v/>
      </c>
      <c r="K579" s="25" t="str">
        <f>IF('DATA ACCURATE'!V582&lt;&gt;"",'DATA ACCURATE'!V582,"")</f>
        <v/>
      </c>
      <c r="L579" s="80" t="str">
        <f>IF($H579="","",IF(OR($J579="LIBUR",AND($L578="LIBUR",$O578=$O579)),"LIBUR",IF(AND(OR($L578="LUAR JAM KERJA 1",$L578="LUAR JAM KERJA 2"),OR(OR(AND($H578=$H579,AND(OR($I579&gt;DATABASE!$J$3,$I579&lt;DATABASE!$J$6),((DATEVALUE($H579)+$I579)-(DATEVALUE($H578)+$I578))&lt;DATABASE!$J$6)),AND($H578=$H579,$O578=$O579,OR($I579&gt;DATABASE!$J$6,$I579&lt;DATABASE!$J$3))),AND(($H579-$H578)=1,OR($I579&lt;DATABASE!$I$6,((DATEVALUE($H579)+$I579)-(DATEVALUE($H578)+$I578))&lt;DATABASE!$J$6))),$A579=$A578),"LUAR JAM KERJA 2",IF(AND(OR(WEEKDAY($H579,2)=1,WEEKDAY($H579,2)=2,WEEKDAY($H579,2)=3,WEEKDAY($H579,2)=4,WEEKDAY($H579,2)=5),$I579&lt;=DATABASE!$J$3,$I579&gt;=DATABASE!$I$3),"JAM KERJA",IF(AND(WEEKDAY($H579,2)=6,$I579&lt;=DATABASE!$J$4,$I579&gt;=DATABASE!$I$4),"JAM KERJA","LUAR JAM KERJA 1")))))</f>
        <v/>
      </c>
      <c r="M579" s="33" t="str">
        <f>IF('DATA ACCURATE'!T582&lt;&gt;"",IF('DATA ACCURATE'!T582&gt;100,'DATA ACCURATE'!T582/10,'DATA ACCURATE'!T582),"")</f>
        <v/>
      </c>
      <c r="N579" t="str">
        <f>IF(M579="","",IF(M579&lt;=DATABASE!$I$9,"LOKAL",IF(M579&lt;DATABASE!$J$9,"LUAR KOTA 1",IF($M579&gt;=DATABASE!$J$9,"LUAR KOTA 2",""))))</f>
        <v/>
      </c>
      <c r="O579" s="38" t="str">
        <f>IF('DATA ACCURATE'!L582&lt;&gt;"",'DATA ACCURATE'!L582,"")</f>
        <v/>
      </c>
      <c r="Q579" s="38">
        <f t="shared" ref="Q579:T642" si="64">IF($G579=Q$1,1,0)</f>
        <v>0</v>
      </c>
      <c r="R579" s="38">
        <f t="shared" si="64"/>
        <v>0</v>
      </c>
      <c r="S579" s="38">
        <f t="shared" si="64"/>
        <v>0</v>
      </c>
      <c r="T579" s="38">
        <f t="shared" si="62"/>
        <v>0</v>
      </c>
      <c r="U579" s="38">
        <f t="shared" ref="U579:W642" si="65">IF($N579=U$1,1,0)</f>
        <v>0</v>
      </c>
      <c r="V579" s="38">
        <f t="shared" si="65"/>
        <v>0</v>
      </c>
      <c r="W579" s="38">
        <f t="shared" si="65"/>
        <v>0</v>
      </c>
      <c r="X579" s="38">
        <f t="shared" ref="X579:AA642" si="66">IF($L579=X$1,1,0)</f>
        <v>0</v>
      </c>
      <c r="Y579" s="38">
        <f t="shared" si="66"/>
        <v>0</v>
      </c>
      <c r="Z579" s="38">
        <f t="shared" si="66"/>
        <v>0</v>
      </c>
      <c r="AA579" s="38">
        <f t="shared" si="63"/>
        <v>0</v>
      </c>
      <c r="AB579" s="38">
        <f t="shared" ref="AB579:AB642" si="67">IF(AND($G579="UNYIL",$K579="Y"),1,0)</f>
        <v>0</v>
      </c>
      <c r="AC579" s="38">
        <f t="shared" ref="AC579:AC642" si="68">IF($E579="2x D11",2,IF($E579="3x D11",3,0))</f>
        <v>0</v>
      </c>
      <c r="AD579" s="38" t="str">
        <f t="shared" ref="AD579:AD642" si="69">Q579&amp;R579&amp;S579&amp;T579&amp;U579&amp;V579&amp;W579&amp;X579&amp;Y579&amp;Z579&amp;AA579&amp;AB579</f>
        <v>000000000000</v>
      </c>
    </row>
    <row r="580" spans="1:33">
      <c r="A580" s="9" t="str">
        <f>IF('DATA ACCURATE'!A583&lt;&gt;"",'DATA ACCURATE'!A583,"")</f>
        <v/>
      </c>
      <c r="B580" s="9" t="str">
        <f>IF('DATA ACCURATE'!D583&lt;&gt;"",'DATA ACCURATE'!D583,"")</f>
        <v/>
      </c>
      <c r="C580" s="38" t="str">
        <f>IF($AD580="000000000000","",INDEX(DATABASE!$W$12:$W$71,MATCH($AD580,DATABASE!$V$12:$V$71,0)))</f>
        <v/>
      </c>
      <c r="D580" s="34" t="str">
        <f>IF(C580="","",IF(E580="",INDEX(DATABASE!$AF$13:$AF$62,MATCH($C580,DATABASE!$AC$13:$AC$62,0)),IF(E580="2x D11",INDEX(DATABASE!$AF$13:$AF$62,MATCH($C580,DATABASE!$AC$13:$AC$62,0))+2*DATABASE!$AF$62,IF(E580="3x D11",INDEX(DATABASE!$AF$13:$AF$62,MATCH($C580,DATABASE!$AC$13:$AC$62,0))+3*DATABASE!$AF$62,""))))</f>
        <v/>
      </c>
      <c r="E580" s="38" t="str">
        <f>IF(AND($K580="Y",$G580&lt;&gt;"UNYIL",$F580&lt;DATABASE!$O$8),"2x D11",IF(AND($K580="Y",$G580&lt;&gt;"UNYIL",$F580&gt;=DATABASE!$O$8),"3x D11",""))</f>
        <v/>
      </c>
      <c r="F580" s="9" t="str">
        <f>IF('DATA ACCURATE'!N583&lt;&gt;"",'DATA ACCURATE'!N583,"")</f>
        <v/>
      </c>
      <c r="G580" t="str">
        <f>IF(F580="","",IF(F580&lt;=DATABASE!$I$8,"UNYIL",IF(F580&lt;=DATABASE!$J$8,"KECIL",IF(F580&lt;DATABASE!$K$8,"TANGGUNG",IF(F580&gt;=DATABASE!$K$8,"BESAR","")))))</f>
        <v/>
      </c>
      <c r="H580" s="16" t="str">
        <f>IF('DATA ACCURATE'!J583&lt;&gt;"",'DATA ACCURATE'!J583,"")</f>
        <v/>
      </c>
      <c r="I580" s="35" t="str">
        <f>IF(B580&lt;&gt;"",IFERROR(VLOOKUP(B580,'DATA TIMBANGAN'!G:M,7,FALSE),VLOOKUP(B580,'DATA TIMBANGAN'!G:M,7)),"")</f>
        <v/>
      </c>
      <c r="J580" s="25" t="str">
        <f>IF(H580&lt;&gt;"",IFERROR(INDEX(DATABASE!$Z$19:$Z$38,MATCH(DATEVALUE(H580),DATABASE!$AA$19:$AA$38,0)),INDEX(DATABASE!$Z$12:$Z$18,MATCH(WEEKDAY(H580,2),DATABASE!$AA$12:$AA$18,0))),"")</f>
        <v/>
      </c>
      <c r="K580" s="25" t="str">
        <f>IF('DATA ACCURATE'!V583&lt;&gt;"",'DATA ACCURATE'!V583,"")</f>
        <v/>
      </c>
      <c r="L580" s="80" t="str">
        <f>IF($H580="","",IF(OR($J580="LIBUR",AND($L579="LIBUR",$O579=$O580)),"LIBUR",IF(AND(OR($L579="LUAR JAM KERJA 1",$L579="LUAR JAM KERJA 2"),OR(OR(AND($H579=$H580,AND(OR($I580&gt;DATABASE!$J$3,$I580&lt;DATABASE!$J$6),((DATEVALUE($H580)+$I580)-(DATEVALUE($H579)+$I579))&lt;DATABASE!$J$6)),AND($H579=$H580,$O579=$O580,OR($I580&gt;DATABASE!$J$6,$I580&lt;DATABASE!$J$3))),AND(($H580-$H579)=1,OR($I580&lt;DATABASE!$I$6,((DATEVALUE($H580)+$I580)-(DATEVALUE($H579)+$I579))&lt;DATABASE!$J$6))),$A580=$A579),"LUAR JAM KERJA 2",IF(AND(OR(WEEKDAY($H580,2)=1,WEEKDAY($H580,2)=2,WEEKDAY($H580,2)=3,WEEKDAY($H580,2)=4,WEEKDAY($H580,2)=5),$I580&lt;=DATABASE!$J$3,$I580&gt;=DATABASE!$I$3),"JAM KERJA",IF(AND(WEEKDAY($H580,2)=6,$I580&lt;=DATABASE!$J$4,$I580&gt;=DATABASE!$I$4),"JAM KERJA","LUAR JAM KERJA 1")))))</f>
        <v/>
      </c>
      <c r="M580" s="33" t="str">
        <f>IF('DATA ACCURATE'!T583&lt;&gt;"",IF('DATA ACCURATE'!T583&gt;100,'DATA ACCURATE'!T583/10,'DATA ACCURATE'!T583),"")</f>
        <v/>
      </c>
      <c r="N580" t="str">
        <f>IF(M580="","",IF(M580&lt;=DATABASE!$I$9,"LOKAL",IF(M580&lt;DATABASE!$J$9,"LUAR KOTA 1",IF($M580&gt;=DATABASE!$J$9,"LUAR KOTA 2",""))))</f>
        <v/>
      </c>
      <c r="O580" s="38" t="str">
        <f>IF('DATA ACCURATE'!L583&lt;&gt;"",'DATA ACCURATE'!L583,"")</f>
        <v/>
      </c>
      <c r="Q580" s="38">
        <f t="shared" si="64"/>
        <v>0</v>
      </c>
      <c r="R580" s="38">
        <f t="shared" si="64"/>
        <v>0</v>
      </c>
      <c r="S580" s="38">
        <f t="shared" si="64"/>
        <v>0</v>
      </c>
      <c r="T580" s="38">
        <f t="shared" si="62"/>
        <v>0</v>
      </c>
      <c r="U580" s="38">
        <f t="shared" si="65"/>
        <v>0</v>
      </c>
      <c r="V580" s="38">
        <f t="shared" si="65"/>
        <v>0</v>
      </c>
      <c r="W580" s="38">
        <f t="shared" si="65"/>
        <v>0</v>
      </c>
      <c r="X580" s="38">
        <f t="shared" si="66"/>
        <v>0</v>
      </c>
      <c r="Y580" s="38">
        <f t="shared" si="66"/>
        <v>0</v>
      </c>
      <c r="Z580" s="38">
        <f t="shared" si="66"/>
        <v>0</v>
      </c>
      <c r="AA580" s="38">
        <f t="shared" si="63"/>
        <v>0</v>
      </c>
      <c r="AB580" s="38">
        <f t="shared" si="67"/>
        <v>0</v>
      </c>
      <c r="AC580" s="38">
        <f t="shared" si="68"/>
        <v>0</v>
      </c>
      <c r="AD580" s="38" t="str">
        <f t="shared" si="69"/>
        <v>000000000000</v>
      </c>
    </row>
    <row r="581" spans="1:33">
      <c r="A581" s="9" t="str">
        <f>IF('DATA ACCURATE'!A584&lt;&gt;"",'DATA ACCURATE'!A584,"")</f>
        <v/>
      </c>
      <c r="B581" s="9" t="str">
        <f>IF('DATA ACCURATE'!D584&lt;&gt;"",'DATA ACCURATE'!D584,"")</f>
        <v/>
      </c>
      <c r="C581" s="38" t="str">
        <f>IF($AD581="000000000000","",INDEX(DATABASE!$W$12:$W$71,MATCH($AD581,DATABASE!$V$12:$V$71,0)))</f>
        <v/>
      </c>
      <c r="D581" s="34" t="str">
        <f>IF(C581="","",IF(E581="",INDEX(DATABASE!$AF$13:$AF$62,MATCH($C581,DATABASE!$AC$13:$AC$62,0)),IF(E581="2x D11",INDEX(DATABASE!$AF$13:$AF$62,MATCH($C581,DATABASE!$AC$13:$AC$62,0))+2*DATABASE!$AF$62,IF(E581="3x D11",INDEX(DATABASE!$AF$13:$AF$62,MATCH($C581,DATABASE!$AC$13:$AC$62,0))+3*DATABASE!$AF$62,""))))</f>
        <v/>
      </c>
      <c r="E581" s="38" t="str">
        <f>IF(AND($K581="Y",$G581&lt;&gt;"UNYIL",$F581&lt;DATABASE!$O$8),"2x D11",IF(AND($K581="Y",$G581&lt;&gt;"UNYIL",$F581&gt;=DATABASE!$O$8),"3x D11",""))</f>
        <v/>
      </c>
      <c r="F581" s="9" t="str">
        <f>IF('DATA ACCURATE'!N584&lt;&gt;"",'DATA ACCURATE'!N584,"")</f>
        <v/>
      </c>
      <c r="G581" t="str">
        <f>IF(F581="","",IF(F581&lt;=DATABASE!$I$8,"UNYIL",IF(F581&lt;=DATABASE!$J$8,"KECIL",IF(F581&lt;DATABASE!$K$8,"TANGGUNG",IF(F581&gt;=DATABASE!$K$8,"BESAR","")))))</f>
        <v/>
      </c>
      <c r="H581" s="16" t="str">
        <f>IF('DATA ACCURATE'!J584&lt;&gt;"",'DATA ACCURATE'!J584,"")</f>
        <v/>
      </c>
      <c r="I581" s="35" t="str">
        <f>IF(B581&lt;&gt;"",IFERROR(VLOOKUP(B581,'DATA TIMBANGAN'!G:M,7,FALSE),VLOOKUP(B581,'DATA TIMBANGAN'!G:M,7)),"")</f>
        <v/>
      </c>
      <c r="J581" s="25" t="str">
        <f>IF(H581&lt;&gt;"",IFERROR(INDEX(DATABASE!$Z$19:$Z$38,MATCH(DATEVALUE(H581),DATABASE!$AA$19:$AA$38,0)),INDEX(DATABASE!$Z$12:$Z$18,MATCH(WEEKDAY(H581,2),DATABASE!$AA$12:$AA$18,0))),"")</f>
        <v/>
      </c>
      <c r="K581" s="25" t="str">
        <f>IF('DATA ACCURATE'!V584&lt;&gt;"",'DATA ACCURATE'!V584,"")</f>
        <v/>
      </c>
      <c r="L581" s="80" t="str">
        <f>IF($H581="","",IF(OR($J581="LIBUR",AND($L580="LIBUR",$O580=$O581)),"LIBUR",IF(AND(OR($L580="LUAR JAM KERJA 1",$L580="LUAR JAM KERJA 2"),OR(OR(AND($H580=$H581,AND(OR($I581&gt;DATABASE!$J$3,$I581&lt;DATABASE!$J$6),((DATEVALUE($H581)+$I581)-(DATEVALUE($H580)+$I580))&lt;DATABASE!$J$6)),AND($H580=$H581,$O580=$O581,OR($I581&gt;DATABASE!$J$6,$I581&lt;DATABASE!$J$3))),AND(($H581-$H580)=1,OR($I581&lt;DATABASE!$I$6,((DATEVALUE($H581)+$I581)-(DATEVALUE($H580)+$I580))&lt;DATABASE!$J$6))),$A581=$A580),"LUAR JAM KERJA 2",IF(AND(OR(WEEKDAY($H581,2)=1,WEEKDAY($H581,2)=2,WEEKDAY($H581,2)=3,WEEKDAY($H581,2)=4,WEEKDAY($H581,2)=5),$I581&lt;=DATABASE!$J$3,$I581&gt;=DATABASE!$I$3),"JAM KERJA",IF(AND(WEEKDAY($H581,2)=6,$I581&lt;=DATABASE!$J$4,$I581&gt;=DATABASE!$I$4),"JAM KERJA","LUAR JAM KERJA 1")))))</f>
        <v/>
      </c>
      <c r="M581" s="33" t="str">
        <f>IF('DATA ACCURATE'!T584&lt;&gt;"",IF('DATA ACCURATE'!T584&gt;100,'DATA ACCURATE'!T584/10,'DATA ACCURATE'!T584),"")</f>
        <v/>
      </c>
      <c r="N581" t="str">
        <f>IF(M581="","",IF(M581&lt;=DATABASE!$I$9,"LOKAL",IF(M581&lt;DATABASE!$J$9,"LUAR KOTA 1",IF($M581&gt;=DATABASE!$J$9,"LUAR KOTA 2",""))))</f>
        <v/>
      </c>
      <c r="O581" s="38" t="str">
        <f>IF('DATA ACCURATE'!L584&lt;&gt;"",'DATA ACCURATE'!L584,"")</f>
        <v/>
      </c>
      <c r="Q581" s="38">
        <f t="shared" si="64"/>
        <v>0</v>
      </c>
      <c r="R581" s="38">
        <f t="shared" si="64"/>
        <v>0</v>
      </c>
      <c r="S581" s="38">
        <f t="shared" si="64"/>
        <v>0</v>
      </c>
      <c r="T581" s="38">
        <f t="shared" si="62"/>
        <v>0</v>
      </c>
      <c r="U581" s="38">
        <f t="shared" si="65"/>
        <v>0</v>
      </c>
      <c r="V581" s="38">
        <f t="shared" si="65"/>
        <v>0</v>
      </c>
      <c r="W581" s="38">
        <f t="shared" si="65"/>
        <v>0</v>
      </c>
      <c r="X581" s="38">
        <f t="shared" si="66"/>
        <v>0</v>
      </c>
      <c r="Y581" s="38">
        <f t="shared" si="66"/>
        <v>0</v>
      </c>
      <c r="Z581" s="38">
        <f t="shared" si="66"/>
        <v>0</v>
      </c>
      <c r="AA581" s="38">
        <f t="shared" si="63"/>
        <v>0</v>
      </c>
      <c r="AB581" s="38">
        <f t="shared" si="67"/>
        <v>0</v>
      </c>
      <c r="AC581" s="38">
        <f t="shared" si="68"/>
        <v>0</v>
      </c>
      <c r="AD581" s="38" t="str">
        <f t="shared" si="69"/>
        <v>000000000000</v>
      </c>
    </row>
    <row r="582" spans="1:33">
      <c r="A582" s="9" t="str">
        <f>IF('DATA ACCURATE'!A585&lt;&gt;"",'DATA ACCURATE'!A585,"")</f>
        <v/>
      </c>
      <c r="B582" s="9" t="str">
        <f>IF('DATA ACCURATE'!D585&lt;&gt;"",'DATA ACCURATE'!D585,"")</f>
        <v/>
      </c>
      <c r="C582" s="38" t="str">
        <f>IF($AD582="000000000000","",INDEX(DATABASE!$W$12:$W$71,MATCH($AD582,DATABASE!$V$12:$V$71,0)))</f>
        <v/>
      </c>
      <c r="D582" s="34" t="str">
        <f>IF(C582="","",IF(E582="",INDEX(DATABASE!$AF$13:$AF$62,MATCH($C582,DATABASE!$AC$13:$AC$62,0)),IF(E582="2x D11",INDEX(DATABASE!$AF$13:$AF$62,MATCH($C582,DATABASE!$AC$13:$AC$62,0))+2*DATABASE!$AF$62,IF(E582="3x D11",INDEX(DATABASE!$AF$13:$AF$62,MATCH($C582,DATABASE!$AC$13:$AC$62,0))+3*DATABASE!$AF$62,""))))</f>
        <v/>
      </c>
      <c r="E582" s="38" t="str">
        <f>IF(AND($K582="Y",$G582&lt;&gt;"UNYIL",$F582&lt;DATABASE!$O$8),"2x D11",IF(AND($K582="Y",$G582&lt;&gt;"UNYIL",$F582&gt;=DATABASE!$O$8),"3x D11",""))</f>
        <v/>
      </c>
      <c r="F582" s="9" t="str">
        <f>IF('DATA ACCURATE'!N585&lt;&gt;"",'DATA ACCURATE'!N585,"")</f>
        <v/>
      </c>
      <c r="G582" t="str">
        <f>IF(F582="","",IF(F582&lt;=DATABASE!$I$8,"UNYIL",IF(F582&lt;=DATABASE!$J$8,"KECIL",IF(F582&lt;DATABASE!$K$8,"TANGGUNG",IF(F582&gt;=DATABASE!$K$8,"BESAR","")))))</f>
        <v/>
      </c>
      <c r="H582" s="16" t="str">
        <f>IF('DATA ACCURATE'!J585&lt;&gt;"",'DATA ACCURATE'!J585,"")</f>
        <v/>
      </c>
      <c r="I582" s="35" t="str">
        <f>IF(B582&lt;&gt;"",IFERROR(VLOOKUP(B582,'DATA TIMBANGAN'!G:M,7,FALSE),VLOOKUP(B582,'DATA TIMBANGAN'!G:M,7)),"")</f>
        <v/>
      </c>
      <c r="J582" s="25" t="str">
        <f>IF(H582&lt;&gt;"",IFERROR(INDEX(DATABASE!$Z$19:$Z$38,MATCH(DATEVALUE(H582),DATABASE!$AA$19:$AA$38,0)),INDEX(DATABASE!$Z$12:$Z$18,MATCH(WEEKDAY(H582,2),DATABASE!$AA$12:$AA$18,0))),"")</f>
        <v/>
      </c>
      <c r="K582" s="25" t="str">
        <f>IF('DATA ACCURATE'!V585&lt;&gt;"",'DATA ACCURATE'!V585,"")</f>
        <v/>
      </c>
      <c r="L582" s="80" t="str">
        <f>IF($H582="","",IF(OR($J582="LIBUR",AND($L581="LIBUR",$O581=$O582)),"LIBUR",IF(AND(OR($L581="LUAR JAM KERJA 1",$L581="LUAR JAM KERJA 2"),OR(OR(AND($H581=$H582,AND(OR($I582&gt;DATABASE!$J$3,$I582&lt;DATABASE!$J$6),((DATEVALUE($H582)+$I582)-(DATEVALUE($H581)+$I581))&lt;DATABASE!$J$6)),AND($H581=$H582,$O581=$O582,OR($I582&gt;DATABASE!$J$6,$I582&lt;DATABASE!$J$3))),AND(($H582-$H581)=1,OR($I582&lt;DATABASE!$I$6,((DATEVALUE($H582)+$I582)-(DATEVALUE($H581)+$I581))&lt;DATABASE!$J$6))),$A582=$A581),"LUAR JAM KERJA 2",IF(AND(OR(WEEKDAY($H582,2)=1,WEEKDAY($H582,2)=2,WEEKDAY($H582,2)=3,WEEKDAY($H582,2)=4,WEEKDAY($H582,2)=5),$I582&lt;=DATABASE!$J$3,$I582&gt;=DATABASE!$I$3),"JAM KERJA",IF(AND(WEEKDAY($H582,2)=6,$I582&lt;=DATABASE!$J$4,$I582&gt;=DATABASE!$I$4),"JAM KERJA","LUAR JAM KERJA 1")))))</f>
        <v/>
      </c>
      <c r="M582" s="33" t="str">
        <f>IF('DATA ACCURATE'!T585&lt;&gt;"",IF('DATA ACCURATE'!T585&gt;100,'DATA ACCURATE'!T585/10,'DATA ACCURATE'!T585),"")</f>
        <v/>
      </c>
      <c r="N582" t="str">
        <f>IF(M582="","",IF(M582&lt;=DATABASE!$I$9,"LOKAL",IF(M582&lt;DATABASE!$J$9,"LUAR KOTA 1",IF($M582&gt;=DATABASE!$J$9,"LUAR KOTA 2",""))))</f>
        <v/>
      </c>
      <c r="O582" s="38" t="str">
        <f>IF('DATA ACCURATE'!L585&lt;&gt;"",'DATA ACCURATE'!L585,"")</f>
        <v/>
      </c>
      <c r="Q582" s="38">
        <f t="shared" si="64"/>
        <v>0</v>
      </c>
      <c r="R582" s="38">
        <f t="shared" si="64"/>
        <v>0</v>
      </c>
      <c r="S582" s="38">
        <f t="shared" si="64"/>
        <v>0</v>
      </c>
      <c r="T582" s="38">
        <f t="shared" si="62"/>
        <v>0</v>
      </c>
      <c r="U582" s="38">
        <f t="shared" si="65"/>
        <v>0</v>
      </c>
      <c r="V582" s="38">
        <f t="shared" si="65"/>
        <v>0</v>
      </c>
      <c r="W582" s="38">
        <f t="shared" si="65"/>
        <v>0</v>
      </c>
      <c r="X582" s="38">
        <f t="shared" si="66"/>
        <v>0</v>
      </c>
      <c r="Y582" s="38">
        <f t="shared" si="66"/>
        <v>0</v>
      </c>
      <c r="Z582" s="38">
        <f t="shared" si="66"/>
        <v>0</v>
      </c>
      <c r="AA582" s="38">
        <f t="shared" si="63"/>
        <v>0</v>
      </c>
      <c r="AB582" s="38">
        <f t="shared" si="67"/>
        <v>0</v>
      </c>
      <c r="AC582" s="38">
        <f t="shared" si="68"/>
        <v>0</v>
      </c>
      <c r="AD582" s="38" t="str">
        <f t="shared" si="69"/>
        <v>000000000000</v>
      </c>
    </row>
    <row r="583" spans="1:33">
      <c r="A583" s="9" t="str">
        <f>IF('DATA ACCURATE'!A586&lt;&gt;"",'DATA ACCURATE'!A586,"")</f>
        <v/>
      </c>
      <c r="B583" s="9" t="str">
        <f>IF('DATA ACCURATE'!D586&lt;&gt;"",'DATA ACCURATE'!D586,"")</f>
        <v/>
      </c>
      <c r="C583" s="38" t="str">
        <f>IF($AD583="000000000000","",INDEX(DATABASE!$W$12:$W$71,MATCH($AD583,DATABASE!$V$12:$V$71,0)))</f>
        <v/>
      </c>
      <c r="D583" s="34" t="str">
        <f>IF(C583="","",IF(E583="",INDEX(DATABASE!$AF$13:$AF$62,MATCH($C583,DATABASE!$AC$13:$AC$62,0)),IF(E583="2x D11",INDEX(DATABASE!$AF$13:$AF$62,MATCH($C583,DATABASE!$AC$13:$AC$62,0))+2*DATABASE!$AF$62,IF(E583="3x D11",INDEX(DATABASE!$AF$13:$AF$62,MATCH($C583,DATABASE!$AC$13:$AC$62,0))+3*DATABASE!$AF$62,""))))</f>
        <v/>
      </c>
      <c r="E583" s="38" t="str">
        <f>IF(AND($K583="Y",$G583&lt;&gt;"UNYIL",$F583&lt;DATABASE!$O$8),"2x D11",IF(AND($K583="Y",$G583&lt;&gt;"UNYIL",$F583&gt;=DATABASE!$O$8),"3x D11",""))</f>
        <v/>
      </c>
      <c r="F583" s="9" t="str">
        <f>IF('DATA ACCURATE'!N586&lt;&gt;"",'DATA ACCURATE'!N586,"")</f>
        <v/>
      </c>
      <c r="G583" t="str">
        <f>IF(F583="","",IF(F583&lt;=DATABASE!$I$8,"UNYIL",IF(F583&lt;=DATABASE!$J$8,"KECIL",IF(F583&lt;DATABASE!$K$8,"TANGGUNG",IF(F583&gt;=DATABASE!$K$8,"BESAR","")))))</f>
        <v/>
      </c>
      <c r="H583" s="16" t="str">
        <f>IF('DATA ACCURATE'!J586&lt;&gt;"",'DATA ACCURATE'!J586,"")</f>
        <v/>
      </c>
      <c r="I583" s="35" t="str">
        <f>IF(B583&lt;&gt;"",IFERROR(VLOOKUP(B583,'DATA TIMBANGAN'!G:M,7,FALSE),VLOOKUP(B583,'DATA TIMBANGAN'!G:M,7)),"")</f>
        <v/>
      </c>
      <c r="J583" s="25" t="str">
        <f>IF(H583&lt;&gt;"",IFERROR(INDEX(DATABASE!$Z$19:$Z$38,MATCH(DATEVALUE(H583),DATABASE!$AA$19:$AA$38,0)),INDEX(DATABASE!$Z$12:$Z$18,MATCH(WEEKDAY(H583,2),DATABASE!$AA$12:$AA$18,0))),"")</f>
        <v/>
      </c>
      <c r="K583" s="25" t="str">
        <f>IF('DATA ACCURATE'!V586&lt;&gt;"",'DATA ACCURATE'!V586,"")</f>
        <v/>
      </c>
      <c r="L583" s="80" t="str">
        <f>IF($H583="","",IF(OR($J583="LIBUR",AND($L582="LIBUR",$O582=$O583)),"LIBUR",IF(AND(OR($L582="LUAR JAM KERJA 1",$L582="LUAR JAM KERJA 2"),OR(OR(AND($H582=$H583,AND(OR($I583&gt;DATABASE!$J$3,$I583&lt;DATABASE!$J$6),((DATEVALUE($H583)+$I583)-(DATEVALUE($H582)+$I582))&lt;DATABASE!$J$6)),AND($H582=$H583,$O582=$O583,OR($I583&gt;DATABASE!$J$6,$I583&lt;DATABASE!$J$3))),AND(($H583-$H582)=1,OR($I583&lt;DATABASE!$I$6,((DATEVALUE($H583)+$I583)-(DATEVALUE($H582)+$I582))&lt;DATABASE!$J$6))),$A583=$A582),"LUAR JAM KERJA 2",IF(AND(OR(WEEKDAY($H583,2)=1,WEEKDAY($H583,2)=2,WEEKDAY($H583,2)=3,WEEKDAY($H583,2)=4,WEEKDAY($H583,2)=5),$I583&lt;=DATABASE!$J$3,$I583&gt;=DATABASE!$I$3),"JAM KERJA",IF(AND(WEEKDAY($H583,2)=6,$I583&lt;=DATABASE!$J$4,$I583&gt;=DATABASE!$I$4),"JAM KERJA","LUAR JAM KERJA 1")))))</f>
        <v/>
      </c>
      <c r="M583" s="33" t="str">
        <f>IF('DATA ACCURATE'!T586&lt;&gt;"",IF('DATA ACCURATE'!T586&gt;100,'DATA ACCURATE'!T586/10,'DATA ACCURATE'!T586),"")</f>
        <v/>
      </c>
      <c r="N583" t="str">
        <f>IF(M583="","",IF(M583&lt;=DATABASE!$I$9,"LOKAL",IF(M583&lt;DATABASE!$J$9,"LUAR KOTA 1",IF($M583&gt;=DATABASE!$J$9,"LUAR KOTA 2",""))))</f>
        <v/>
      </c>
      <c r="O583" s="38" t="str">
        <f>IF('DATA ACCURATE'!L586&lt;&gt;"",'DATA ACCURATE'!L586,"")</f>
        <v/>
      </c>
      <c r="Q583" s="38">
        <f t="shared" si="64"/>
        <v>0</v>
      </c>
      <c r="R583" s="38">
        <f t="shared" si="64"/>
        <v>0</v>
      </c>
      <c r="S583" s="38">
        <f t="shared" si="64"/>
        <v>0</v>
      </c>
      <c r="T583" s="38">
        <f t="shared" si="62"/>
        <v>0</v>
      </c>
      <c r="U583" s="38">
        <f t="shared" si="65"/>
        <v>0</v>
      </c>
      <c r="V583" s="38">
        <f t="shared" si="65"/>
        <v>0</v>
      </c>
      <c r="W583" s="38">
        <f t="shared" si="65"/>
        <v>0</v>
      </c>
      <c r="X583" s="38">
        <f t="shared" si="66"/>
        <v>0</v>
      </c>
      <c r="Y583" s="38">
        <f t="shared" si="66"/>
        <v>0</v>
      </c>
      <c r="Z583" s="38">
        <f t="shared" si="66"/>
        <v>0</v>
      </c>
      <c r="AA583" s="38">
        <f t="shared" si="63"/>
        <v>0</v>
      </c>
      <c r="AB583" s="38">
        <f t="shared" si="67"/>
        <v>0</v>
      </c>
      <c r="AC583" s="38">
        <f t="shared" si="68"/>
        <v>0</v>
      </c>
      <c r="AD583" s="38" t="str">
        <f t="shared" si="69"/>
        <v>000000000000</v>
      </c>
    </row>
    <row r="584" spans="1:33">
      <c r="A584" s="9" t="str">
        <f>IF('DATA ACCURATE'!A587&lt;&gt;"",'DATA ACCURATE'!A587,"")</f>
        <v/>
      </c>
      <c r="B584" s="9" t="str">
        <f>IF('DATA ACCURATE'!D587&lt;&gt;"",'DATA ACCURATE'!D587,"")</f>
        <v/>
      </c>
      <c r="C584" s="38" t="str">
        <f>IF($AD584="000000000000","",INDEX(DATABASE!$W$12:$W$71,MATCH($AD584,DATABASE!$V$12:$V$71,0)))</f>
        <v/>
      </c>
      <c r="D584" s="34" t="str">
        <f>IF(C584="","",IF(E584="",INDEX(DATABASE!$AF$13:$AF$62,MATCH($C584,DATABASE!$AC$13:$AC$62,0)),IF(E584="2x D11",INDEX(DATABASE!$AF$13:$AF$62,MATCH($C584,DATABASE!$AC$13:$AC$62,0))+2*DATABASE!$AF$62,IF(E584="3x D11",INDEX(DATABASE!$AF$13:$AF$62,MATCH($C584,DATABASE!$AC$13:$AC$62,0))+3*DATABASE!$AF$62,""))))</f>
        <v/>
      </c>
      <c r="E584" s="38" t="str">
        <f>IF(AND($K584="Y",$G584&lt;&gt;"UNYIL",$F584&lt;DATABASE!$O$8),"2x D11",IF(AND($K584="Y",$G584&lt;&gt;"UNYIL",$F584&gt;=DATABASE!$O$8),"3x D11",""))</f>
        <v/>
      </c>
      <c r="F584" s="9" t="str">
        <f>IF('DATA ACCURATE'!N587&lt;&gt;"",'DATA ACCURATE'!N587,"")</f>
        <v/>
      </c>
      <c r="G584" t="str">
        <f>IF(F584="","",IF(F584&lt;=DATABASE!$I$8,"UNYIL",IF(F584&lt;=DATABASE!$J$8,"KECIL",IF(F584&lt;DATABASE!$K$8,"TANGGUNG",IF(F584&gt;=DATABASE!$K$8,"BESAR","")))))</f>
        <v/>
      </c>
      <c r="H584" s="16" t="str">
        <f>IF('DATA ACCURATE'!J587&lt;&gt;"",'DATA ACCURATE'!J587,"")</f>
        <v/>
      </c>
      <c r="I584" s="35" t="str">
        <f>IF(B584&lt;&gt;"",IFERROR(VLOOKUP(B584,'DATA TIMBANGAN'!G:M,7,FALSE),VLOOKUP(B584,'DATA TIMBANGAN'!G:M,7)),"")</f>
        <v/>
      </c>
      <c r="J584" s="25" t="str">
        <f>IF(H584&lt;&gt;"",IFERROR(INDEX(DATABASE!$Z$19:$Z$38,MATCH(DATEVALUE(H584),DATABASE!$AA$19:$AA$38,0)),INDEX(DATABASE!$Z$12:$Z$18,MATCH(WEEKDAY(H584,2),DATABASE!$AA$12:$AA$18,0))),"")</f>
        <v/>
      </c>
      <c r="K584" s="25" t="str">
        <f>IF('DATA ACCURATE'!V587&lt;&gt;"",'DATA ACCURATE'!V587,"")</f>
        <v/>
      </c>
      <c r="L584" s="80" t="str">
        <f>IF($H584="","",IF(OR($J584="LIBUR",AND($L583="LIBUR",$O583=$O584)),"LIBUR",IF(AND(OR($L583="LUAR JAM KERJA 1",$L583="LUAR JAM KERJA 2"),OR(OR(AND($H583=$H584,AND(OR($I584&gt;DATABASE!$J$3,$I584&lt;DATABASE!$J$6),((DATEVALUE($H584)+$I584)-(DATEVALUE($H583)+$I583))&lt;DATABASE!$J$6)),AND($H583=$H584,$O583=$O584,OR($I584&gt;DATABASE!$J$6,$I584&lt;DATABASE!$J$3))),AND(($H584-$H583)=1,OR($I584&lt;DATABASE!$I$6,((DATEVALUE($H584)+$I584)-(DATEVALUE($H583)+$I583))&lt;DATABASE!$J$6))),$A584=$A583),"LUAR JAM KERJA 2",IF(AND(OR(WEEKDAY($H584,2)=1,WEEKDAY($H584,2)=2,WEEKDAY($H584,2)=3,WEEKDAY($H584,2)=4,WEEKDAY($H584,2)=5),$I584&lt;=DATABASE!$J$3,$I584&gt;=DATABASE!$I$3),"JAM KERJA",IF(AND(WEEKDAY($H584,2)=6,$I584&lt;=DATABASE!$J$4,$I584&gt;=DATABASE!$I$4),"JAM KERJA","LUAR JAM KERJA 1")))))</f>
        <v/>
      </c>
      <c r="M584" s="33" t="str">
        <f>IF('DATA ACCURATE'!T587&lt;&gt;"",IF('DATA ACCURATE'!T587&gt;100,'DATA ACCURATE'!T587/10,'DATA ACCURATE'!T587),"")</f>
        <v/>
      </c>
      <c r="N584" t="str">
        <f>IF(M584="","",IF(M584&lt;=DATABASE!$I$9,"LOKAL",IF(M584&lt;DATABASE!$J$9,"LUAR KOTA 1",IF($M584&gt;=DATABASE!$J$9,"LUAR KOTA 2",""))))</f>
        <v/>
      </c>
      <c r="O584" s="38" t="str">
        <f>IF('DATA ACCURATE'!L587&lt;&gt;"",'DATA ACCURATE'!L587,"")</f>
        <v/>
      </c>
      <c r="Q584" s="38">
        <f t="shared" si="64"/>
        <v>0</v>
      </c>
      <c r="R584" s="38">
        <f t="shared" si="64"/>
        <v>0</v>
      </c>
      <c r="S584" s="38">
        <f t="shared" si="64"/>
        <v>0</v>
      </c>
      <c r="T584" s="38">
        <f t="shared" si="62"/>
        <v>0</v>
      </c>
      <c r="U584" s="38">
        <f t="shared" si="65"/>
        <v>0</v>
      </c>
      <c r="V584" s="38">
        <f t="shared" si="65"/>
        <v>0</v>
      </c>
      <c r="W584" s="38">
        <f t="shared" si="65"/>
        <v>0</v>
      </c>
      <c r="X584" s="38">
        <f t="shared" si="66"/>
        <v>0</v>
      </c>
      <c r="Y584" s="38">
        <f t="shared" si="66"/>
        <v>0</v>
      </c>
      <c r="Z584" s="38">
        <f t="shared" si="66"/>
        <v>0</v>
      </c>
      <c r="AA584" s="38">
        <f t="shared" si="63"/>
        <v>0</v>
      </c>
      <c r="AB584" s="38">
        <f t="shared" si="67"/>
        <v>0</v>
      </c>
      <c r="AC584" s="38">
        <f t="shared" si="68"/>
        <v>0</v>
      </c>
      <c r="AD584" s="38" t="str">
        <f t="shared" si="69"/>
        <v>000000000000</v>
      </c>
    </row>
    <row r="585" spans="1:33">
      <c r="A585" s="9" t="str">
        <f>IF('DATA ACCURATE'!A588&lt;&gt;"",'DATA ACCURATE'!A588,"")</f>
        <v/>
      </c>
      <c r="B585" s="9" t="str">
        <f>IF('DATA ACCURATE'!D588&lt;&gt;"",'DATA ACCURATE'!D588,"")</f>
        <v/>
      </c>
      <c r="C585" s="38" t="str">
        <f>IF($AD585="000000000000","",INDEX(DATABASE!$W$12:$W$71,MATCH($AD585,DATABASE!$V$12:$V$71,0)))</f>
        <v/>
      </c>
      <c r="D585" s="34" t="str">
        <f>IF(C585="","",IF(E585="",INDEX(DATABASE!$AF$13:$AF$62,MATCH($C585,DATABASE!$AC$13:$AC$62,0)),IF(E585="2x D11",INDEX(DATABASE!$AF$13:$AF$62,MATCH($C585,DATABASE!$AC$13:$AC$62,0))+2*DATABASE!$AF$62,IF(E585="3x D11",INDEX(DATABASE!$AF$13:$AF$62,MATCH($C585,DATABASE!$AC$13:$AC$62,0))+3*DATABASE!$AF$62,""))))</f>
        <v/>
      </c>
      <c r="E585" s="38" t="str">
        <f>IF(AND($K585="Y",$G585&lt;&gt;"UNYIL",$F585&lt;DATABASE!$O$8),"2x D11",IF(AND($K585="Y",$G585&lt;&gt;"UNYIL",$F585&gt;=DATABASE!$O$8),"3x D11",""))</f>
        <v/>
      </c>
      <c r="F585" s="9" t="str">
        <f>IF('DATA ACCURATE'!N588&lt;&gt;"",'DATA ACCURATE'!N588,"")</f>
        <v/>
      </c>
      <c r="G585" t="str">
        <f>IF(F585="","",IF(F585&lt;=DATABASE!$I$8,"UNYIL",IF(F585&lt;=DATABASE!$J$8,"KECIL",IF(F585&lt;DATABASE!$K$8,"TANGGUNG",IF(F585&gt;=DATABASE!$K$8,"BESAR","")))))</f>
        <v/>
      </c>
      <c r="H585" s="16" t="str">
        <f>IF('DATA ACCURATE'!J588&lt;&gt;"",'DATA ACCURATE'!J588,"")</f>
        <v/>
      </c>
      <c r="I585" s="35" t="str">
        <f>IF(B585&lt;&gt;"",IFERROR(VLOOKUP(B585,'DATA TIMBANGAN'!G:M,7,FALSE),VLOOKUP(B585,'DATA TIMBANGAN'!G:M,7)),"")</f>
        <v/>
      </c>
      <c r="J585" s="25" t="str">
        <f>IF(H585&lt;&gt;"",IFERROR(INDEX(DATABASE!$Z$19:$Z$38,MATCH(DATEVALUE(H585),DATABASE!$AA$19:$AA$38,0)),INDEX(DATABASE!$Z$12:$Z$18,MATCH(WEEKDAY(H585,2),DATABASE!$AA$12:$AA$18,0))),"")</f>
        <v/>
      </c>
      <c r="K585" s="25" t="str">
        <f>IF('DATA ACCURATE'!V588&lt;&gt;"",'DATA ACCURATE'!V588,"")</f>
        <v/>
      </c>
      <c r="L585" s="80" t="str">
        <f>IF($H585="","",IF(OR($J585="LIBUR",AND($L584="LIBUR",$O584=$O585)),"LIBUR",IF(AND(OR($L584="LUAR JAM KERJA 1",$L584="LUAR JAM KERJA 2"),OR(OR(AND($H584=$H585,AND(OR($I585&gt;DATABASE!$J$3,$I585&lt;DATABASE!$J$6),((DATEVALUE($H585)+$I585)-(DATEVALUE($H584)+$I584))&lt;DATABASE!$J$6)),AND($H584=$H585,$O584=$O585,OR($I585&gt;DATABASE!$J$6,$I585&lt;DATABASE!$J$3))),AND(($H585-$H584)=1,OR($I585&lt;DATABASE!$I$6,((DATEVALUE($H585)+$I585)-(DATEVALUE($H584)+$I584))&lt;DATABASE!$J$6))),$A585=$A584),"LUAR JAM KERJA 2",IF(AND(OR(WEEKDAY($H585,2)=1,WEEKDAY($H585,2)=2,WEEKDAY($H585,2)=3,WEEKDAY($H585,2)=4,WEEKDAY($H585,2)=5),$I585&lt;=DATABASE!$J$3,$I585&gt;=DATABASE!$I$3),"JAM KERJA",IF(AND(WEEKDAY($H585,2)=6,$I585&lt;=DATABASE!$J$4,$I585&gt;=DATABASE!$I$4),"JAM KERJA","LUAR JAM KERJA 1")))))</f>
        <v/>
      </c>
      <c r="M585" s="33" t="str">
        <f>IF('DATA ACCURATE'!T588&lt;&gt;"",IF('DATA ACCURATE'!T588&gt;100,'DATA ACCURATE'!T588/10,'DATA ACCURATE'!T588),"")</f>
        <v/>
      </c>
      <c r="N585" t="str">
        <f>IF(M585="","",IF(M585&lt;=DATABASE!$I$9,"LOKAL",IF(M585&lt;DATABASE!$J$9,"LUAR KOTA 1",IF($M585&gt;=DATABASE!$J$9,"LUAR KOTA 2",""))))</f>
        <v/>
      </c>
      <c r="O585" s="38" t="str">
        <f>IF('DATA ACCURATE'!L588&lt;&gt;"",'DATA ACCURATE'!L588,"")</f>
        <v/>
      </c>
      <c r="Q585" s="38">
        <f t="shared" si="64"/>
        <v>0</v>
      </c>
      <c r="R585" s="38">
        <f t="shared" si="64"/>
        <v>0</v>
      </c>
      <c r="S585" s="38">
        <f t="shared" si="64"/>
        <v>0</v>
      </c>
      <c r="T585" s="38">
        <f t="shared" si="62"/>
        <v>0</v>
      </c>
      <c r="U585" s="38">
        <f t="shared" si="65"/>
        <v>0</v>
      </c>
      <c r="V585" s="38">
        <f t="shared" si="65"/>
        <v>0</v>
      </c>
      <c r="W585" s="38">
        <f t="shared" si="65"/>
        <v>0</v>
      </c>
      <c r="X585" s="38">
        <f t="shared" si="66"/>
        <v>0</v>
      </c>
      <c r="Y585" s="38">
        <f t="shared" si="66"/>
        <v>0</v>
      </c>
      <c r="Z585" s="38">
        <f t="shared" si="66"/>
        <v>0</v>
      </c>
      <c r="AA585" s="38">
        <f t="shared" si="63"/>
        <v>0</v>
      </c>
      <c r="AB585" s="38">
        <f t="shared" si="67"/>
        <v>0</v>
      </c>
      <c r="AC585" s="38">
        <f t="shared" si="68"/>
        <v>0</v>
      </c>
      <c r="AD585" s="38" t="str">
        <f t="shared" si="69"/>
        <v>000000000000</v>
      </c>
    </row>
    <row r="586" spans="1:33">
      <c r="A586" s="9" t="str">
        <f>IF('DATA ACCURATE'!A589&lt;&gt;"",'DATA ACCURATE'!A589,"")</f>
        <v/>
      </c>
      <c r="B586" s="9" t="str">
        <f>IF('DATA ACCURATE'!D589&lt;&gt;"",'DATA ACCURATE'!D589,"")</f>
        <v/>
      </c>
      <c r="C586" s="38" t="str">
        <f>IF($AD586="000000000000","",INDEX(DATABASE!$W$12:$W$71,MATCH($AD586,DATABASE!$V$12:$V$71,0)))</f>
        <v/>
      </c>
      <c r="D586" s="34" t="str">
        <f>IF(C586="","",IF(E586="",INDEX(DATABASE!$AF$13:$AF$62,MATCH($C586,DATABASE!$AC$13:$AC$62,0)),IF(E586="2x D11",INDEX(DATABASE!$AF$13:$AF$62,MATCH($C586,DATABASE!$AC$13:$AC$62,0))+2*DATABASE!$AF$62,IF(E586="3x D11",INDEX(DATABASE!$AF$13:$AF$62,MATCH($C586,DATABASE!$AC$13:$AC$62,0))+3*DATABASE!$AF$62,""))))</f>
        <v/>
      </c>
      <c r="E586" s="38" t="str">
        <f>IF(AND($K586="Y",$G586&lt;&gt;"UNYIL",$F586&lt;DATABASE!$O$8),"2x D11",IF(AND($K586="Y",$G586&lt;&gt;"UNYIL",$F586&gt;=DATABASE!$O$8),"3x D11",""))</f>
        <v/>
      </c>
      <c r="F586" s="9" t="str">
        <f>IF('DATA ACCURATE'!N589&lt;&gt;"",'DATA ACCURATE'!N589,"")</f>
        <v/>
      </c>
      <c r="G586" t="str">
        <f>IF(F586="","",IF(F586&lt;=DATABASE!$I$8,"UNYIL",IF(F586&lt;=DATABASE!$J$8,"KECIL",IF(F586&lt;DATABASE!$K$8,"TANGGUNG",IF(F586&gt;=DATABASE!$K$8,"BESAR","")))))</f>
        <v/>
      </c>
      <c r="H586" s="16" t="str">
        <f>IF('DATA ACCURATE'!J589&lt;&gt;"",'DATA ACCURATE'!J589,"")</f>
        <v/>
      </c>
      <c r="I586" s="35" t="str">
        <f>IF(B586&lt;&gt;"",IFERROR(VLOOKUP(B586,'DATA TIMBANGAN'!G:M,7,FALSE),VLOOKUP(B586,'DATA TIMBANGAN'!G:M,7)),"")</f>
        <v/>
      </c>
      <c r="J586" s="25" t="str">
        <f>IF(H586&lt;&gt;"",IFERROR(INDEX(DATABASE!$Z$19:$Z$38,MATCH(DATEVALUE(H586),DATABASE!$AA$19:$AA$38,0)),INDEX(DATABASE!$Z$12:$Z$18,MATCH(WEEKDAY(H586,2),DATABASE!$AA$12:$AA$18,0))),"")</f>
        <v/>
      </c>
      <c r="K586" s="25" t="str">
        <f>IF('DATA ACCURATE'!V589&lt;&gt;"",'DATA ACCURATE'!V589,"")</f>
        <v/>
      </c>
      <c r="L586" s="80" t="str">
        <f>IF($H586="","",IF(OR($J586="LIBUR",AND($L585="LIBUR",$O585=$O586)),"LIBUR",IF(AND(OR($L585="LUAR JAM KERJA 1",$L585="LUAR JAM KERJA 2"),OR(OR(AND($H585=$H586,AND(OR($I586&gt;DATABASE!$J$3,$I586&lt;DATABASE!$J$6),((DATEVALUE($H586)+$I586)-(DATEVALUE($H585)+$I585))&lt;DATABASE!$J$6)),AND($H585=$H586,$O585=$O586,OR($I586&gt;DATABASE!$J$6,$I586&lt;DATABASE!$J$3))),AND(($H586-$H585)=1,OR($I586&lt;DATABASE!$I$6,((DATEVALUE($H586)+$I586)-(DATEVALUE($H585)+$I585))&lt;DATABASE!$J$6))),$A586=$A585),"LUAR JAM KERJA 2",IF(AND(OR(WEEKDAY($H586,2)=1,WEEKDAY($H586,2)=2,WEEKDAY($H586,2)=3,WEEKDAY($H586,2)=4,WEEKDAY($H586,2)=5),$I586&lt;=DATABASE!$J$3,$I586&gt;=DATABASE!$I$3),"JAM KERJA",IF(AND(WEEKDAY($H586,2)=6,$I586&lt;=DATABASE!$J$4,$I586&gt;=DATABASE!$I$4),"JAM KERJA","LUAR JAM KERJA 1")))))</f>
        <v/>
      </c>
      <c r="M586" s="33" t="str">
        <f>IF('DATA ACCURATE'!T589&lt;&gt;"",IF('DATA ACCURATE'!T589&gt;100,'DATA ACCURATE'!T589/10,'DATA ACCURATE'!T589),"")</f>
        <v/>
      </c>
      <c r="N586" t="str">
        <f>IF(M586="","",IF(M586&lt;=DATABASE!$I$9,"LOKAL",IF(M586&lt;DATABASE!$J$9,"LUAR KOTA 1",IF($M586&gt;=DATABASE!$J$9,"LUAR KOTA 2",""))))</f>
        <v/>
      </c>
      <c r="O586" s="38" t="str">
        <f>IF('DATA ACCURATE'!L589&lt;&gt;"",'DATA ACCURATE'!L589,"")</f>
        <v/>
      </c>
      <c r="Q586" s="38">
        <f t="shared" si="64"/>
        <v>0</v>
      </c>
      <c r="R586" s="38">
        <f t="shared" si="64"/>
        <v>0</v>
      </c>
      <c r="S586" s="38">
        <f t="shared" si="64"/>
        <v>0</v>
      </c>
      <c r="T586" s="38">
        <f t="shared" si="62"/>
        <v>0</v>
      </c>
      <c r="U586" s="38">
        <f t="shared" si="65"/>
        <v>0</v>
      </c>
      <c r="V586" s="38">
        <f t="shared" si="65"/>
        <v>0</v>
      </c>
      <c r="W586" s="38">
        <f t="shared" si="65"/>
        <v>0</v>
      </c>
      <c r="X586" s="38">
        <f t="shared" si="66"/>
        <v>0</v>
      </c>
      <c r="Y586" s="38">
        <f t="shared" si="66"/>
        <v>0</v>
      </c>
      <c r="Z586" s="38">
        <f t="shared" si="66"/>
        <v>0</v>
      </c>
      <c r="AA586" s="38">
        <f t="shared" si="63"/>
        <v>0</v>
      </c>
      <c r="AB586" s="38">
        <f t="shared" si="67"/>
        <v>0</v>
      </c>
      <c r="AC586" s="38">
        <f t="shared" si="68"/>
        <v>0</v>
      </c>
      <c r="AD586" s="38" t="str">
        <f t="shared" si="69"/>
        <v>000000000000</v>
      </c>
    </row>
    <row r="587" spans="1:33">
      <c r="A587" s="9" t="str">
        <f>IF('DATA ACCURATE'!A590&lt;&gt;"",'DATA ACCURATE'!A590,"")</f>
        <v/>
      </c>
      <c r="B587" s="9" t="str">
        <f>IF('DATA ACCURATE'!D590&lt;&gt;"",'DATA ACCURATE'!D590,"")</f>
        <v/>
      </c>
      <c r="C587" s="38" t="str">
        <f>IF($AD587="000000000000","",INDEX(DATABASE!$W$12:$W$71,MATCH($AD587,DATABASE!$V$12:$V$71,0)))</f>
        <v/>
      </c>
      <c r="D587" s="34" t="str">
        <f>IF(C587="","",IF(E587="",INDEX(DATABASE!$AF$13:$AF$62,MATCH($C587,DATABASE!$AC$13:$AC$62,0)),IF(E587="2x D11",INDEX(DATABASE!$AF$13:$AF$62,MATCH($C587,DATABASE!$AC$13:$AC$62,0))+2*DATABASE!$AF$62,IF(E587="3x D11",INDEX(DATABASE!$AF$13:$AF$62,MATCH($C587,DATABASE!$AC$13:$AC$62,0))+3*DATABASE!$AF$62,""))))</f>
        <v/>
      </c>
      <c r="E587" s="38" t="str">
        <f>IF(AND($K587="Y",$G587&lt;&gt;"UNYIL",$F587&lt;DATABASE!$O$8),"2x D11",IF(AND($K587="Y",$G587&lt;&gt;"UNYIL",$F587&gt;=DATABASE!$O$8),"3x D11",""))</f>
        <v/>
      </c>
      <c r="F587" s="9" t="str">
        <f>IF('DATA ACCURATE'!N590&lt;&gt;"",'DATA ACCURATE'!N590,"")</f>
        <v/>
      </c>
      <c r="G587" t="str">
        <f>IF(F587="","",IF(F587&lt;=DATABASE!$I$8,"UNYIL",IF(F587&lt;=DATABASE!$J$8,"KECIL",IF(F587&lt;DATABASE!$K$8,"TANGGUNG",IF(F587&gt;=DATABASE!$K$8,"BESAR","")))))</f>
        <v/>
      </c>
      <c r="H587" s="16" t="str">
        <f>IF('DATA ACCURATE'!J590&lt;&gt;"",'DATA ACCURATE'!J590,"")</f>
        <v/>
      </c>
      <c r="I587" s="35" t="str">
        <f>IF(B587&lt;&gt;"",IFERROR(VLOOKUP(B587,'DATA TIMBANGAN'!G:M,7,FALSE),VLOOKUP(B587,'DATA TIMBANGAN'!G:M,7)),"")</f>
        <v/>
      </c>
      <c r="J587" s="25" t="str">
        <f>IF(H587&lt;&gt;"",IFERROR(INDEX(DATABASE!$Z$19:$Z$38,MATCH(DATEVALUE(H587),DATABASE!$AA$19:$AA$38,0)),INDEX(DATABASE!$Z$12:$Z$18,MATCH(WEEKDAY(H587,2),DATABASE!$AA$12:$AA$18,0))),"")</f>
        <v/>
      </c>
      <c r="K587" s="25" t="str">
        <f>IF('DATA ACCURATE'!V590&lt;&gt;"",'DATA ACCURATE'!V590,"")</f>
        <v/>
      </c>
      <c r="L587" s="80" t="str">
        <f>IF($H587="","",IF(OR($J587="LIBUR",AND($L586="LIBUR",$O586=$O587)),"LIBUR",IF(AND(OR($L586="LUAR JAM KERJA 1",$L586="LUAR JAM KERJA 2"),OR(OR(AND($H586=$H587,AND(OR($I587&gt;DATABASE!$J$3,$I587&lt;DATABASE!$J$6),((DATEVALUE($H587)+$I587)-(DATEVALUE($H586)+$I586))&lt;DATABASE!$J$6)),AND($H586=$H587,$O586=$O587,OR($I587&gt;DATABASE!$J$6,$I587&lt;DATABASE!$J$3))),AND(($H587-$H586)=1,OR($I587&lt;DATABASE!$I$6,((DATEVALUE($H587)+$I587)-(DATEVALUE($H586)+$I586))&lt;DATABASE!$J$6))),$A587=$A586),"LUAR JAM KERJA 2",IF(AND(OR(WEEKDAY($H587,2)=1,WEEKDAY($H587,2)=2,WEEKDAY($H587,2)=3,WEEKDAY($H587,2)=4,WEEKDAY($H587,2)=5),$I587&lt;=DATABASE!$J$3,$I587&gt;=DATABASE!$I$3),"JAM KERJA",IF(AND(WEEKDAY($H587,2)=6,$I587&lt;=DATABASE!$J$4,$I587&gt;=DATABASE!$I$4),"JAM KERJA","LUAR JAM KERJA 1")))))</f>
        <v/>
      </c>
      <c r="M587" s="33" t="str">
        <f>IF('DATA ACCURATE'!T590&lt;&gt;"",IF('DATA ACCURATE'!T590&gt;100,'DATA ACCURATE'!T590/10,'DATA ACCURATE'!T590),"")</f>
        <v/>
      </c>
      <c r="N587" t="str">
        <f>IF(M587="","",IF(M587&lt;=DATABASE!$I$9,"LOKAL",IF(M587&lt;DATABASE!$J$9,"LUAR KOTA 1",IF($M587&gt;=DATABASE!$J$9,"LUAR KOTA 2",""))))</f>
        <v/>
      </c>
      <c r="O587" s="38" t="str">
        <f>IF('DATA ACCURATE'!L590&lt;&gt;"",'DATA ACCURATE'!L590,"")</f>
        <v/>
      </c>
      <c r="Q587" s="38">
        <f t="shared" si="64"/>
        <v>0</v>
      </c>
      <c r="R587" s="38">
        <f t="shared" si="64"/>
        <v>0</v>
      </c>
      <c r="S587" s="38">
        <f t="shared" si="64"/>
        <v>0</v>
      </c>
      <c r="T587" s="38">
        <f t="shared" si="62"/>
        <v>0</v>
      </c>
      <c r="U587" s="38">
        <f t="shared" si="65"/>
        <v>0</v>
      </c>
      <c r="V587" s="38">
        <f t="shared" si="65"/>
        <v>0</v>
      </c>
      <c r="W587" s="38">
        <f t="shared" si="65"/>
        <v>0</v>
      </c>
      <c r="X587" s="38">
        <f t="shared" si="66"/>
        <v>0</v>
      </c>
      <c r="Y587" s="38">
        <f t="shared" si="66"/>
        <v>0</v>
      </c>
      <c r="Z587" s="38">
        <f t="shared" si="66"/>
        <v>0</v>
      </c>
      <c r="AA587" s="38">
        <f t="shared" si="63"/>
        <v>0</v>
      </c>
      <c r="AB587" s="38">
        <f t="shared" si="67"/>
        <v>0</v>
      </c>
      <c r="AC587" s="38">
        <f t="shared" si="68"/>
        <v>0</v>
      </c>
      <c r="AD587" s="38" t="str">
        <f t="shared" si="69"/>
        <v>000000000000</v>
      </c>
    </row>
    <row r="588" spans="1:33">
      <c r="A588" s="9" t="str">
        <f>IF('DATA ACCURATE'!A591&lt;&gt;"",'DATA ACCURATE'!A591,"")</f>
        <v/>
      </c>
      <c r="B588" s="9" t="str">
        <f>IF('DATA ACCURATE'!D591&lt;&gt;"",'DATA ACCURATE'!D591,"")</f>
        <v/>
      </c>
      <c r="C588" s="38" t="str">
        <f>IF($AD588="000000000000","",INDEX(DATABASE!$W$12:$W$71,MATCH($AD588,DATABASE!$V$12:$V$71,0)))</f>
        <v/>
      </c>
      <c r="D588" s="34" t="str">
        <f>IF(C588="","",IF(E588="",INDEX(DATABASE!$AF$13:$AF$62,MATCH($C588,DATABASE!$AC$13:$AC$62,0)),IF(E588="2x D11",INDEX(DATABASE!$AF$13:$AF$62,MATCH($C588,DATABASE!$AC$13:$AC$62,0))+2*DATABASE!$AF$62,IF(E588="3x D11",INDEX(DATABASE!$AF$13:$AF$62,MATCH($C588,DATABASE!$AC$13:$AC$62,0))+3*DATABASE!$AF$62,""))))</f>
        <v/>
      </c>
      <c r="E588" s="38" t="str">
        <f>IF(AND($K588="Y",$G588&lt;&gt;"UNYIL",$F588&lt;DATABASE!$O$8),"2x D11",IF(AND($K588="Y",$G588&lt;&gt;"UNYIL",$F588&gt;=DATABASE!$O$8),"3x D11",""))</f>
        <v/>
      </c>
      <c r="F588" s="9" t="str">
        <f>IF('DATA ACCURATE'!N591&lt;&gt;"",'DATA ACCURATE'!N591,"")</f>
        <v/>
      </c>
      <c r="G588" t="str">
        <f>IF(F588="","",IF(F588&lt;=DATABASE!$I$8,"UNYIL",IF(F588&lt;=DATABASE!$J$8,"KECIL",IF(F588&lt;DATABASE!$K$8,"TANGGUNG",IF(F588&gt;=DATABASE!$K$8,"BESAR","")))))</f>
        <v/>
      </c>
      <c r="H588" s="16" t="str">
        <f>IF('DATA ACCURATE'!J591&lt;&gt;"",'DATA ACCURATE'!J591,"")</f>
        <v/>
      </c>
      <c r="I588" s="35" t="str">
        <f>IF(B588&lt;&gt;"",IFERROR(VLOOKUP(B588,'DATA TIMBANGAN'!G:M,7,FALSE),VLOOKUP(B588,'DATA TIMBANGAN'!G:M,7)),"")</f>
        <v/>
      </c>
      <c r="J588" s="25" t="str">
        <f>IF(H588&lt;&gt;"",IFERROR(INDEX(DATABASE!$Z$19:$Z$38,MATCH(DATEVALUE(H588),DATABASE!$AA$19:$AA$38,0)),INDEX(DATABASE!$Z$12:$Z$18,MATCH(WEEKDAY(H588,2),DATABASE!$AA$12:$AA$18,0))),"")</f>
        <v/>
      </c>
      <c r="K588" s="25" t="str">
        <f>IF('DATA ACCURATE'!V591&lt;&gt;"",'DATA ACCURATE'!V591,"")</f>
        <v/>
      </c>
      <c r="L588" s="80" t="str">
        <f>IF($H588="","",IF(OR($J588="LIBUR",AND($L587="LIBUR",$O587=$O588)),"LIBUR",IF(AND(OR($L587="LUAR JAM KERJA 1",$L587="LUAR JAM KERJA 2"),OR(OR(AND($H587=$H588,AND(OR($I588&gt;DATABASE!$J$3,$I588&lt;DATABASE!$J$6),((DATEVALUE($H588)+$I588)-(DATEVALUE($H587)+$I587))&lt;DATABASE!$J$6)),AND($H587=$H588,$O587=$O588,OR($I588&gt;DATABASE!$J$6,$I588&lt;DATABASE!$J$3))),AND(($H588-$H587)=1,OR($I588&lt;DATABASE!$I$6,((DATEVALUE($H588)+$I588)-(DATEVALUE($H587)+$I587))&lt;DATABASE!$J$6))),$A588=$A587),"LUAR JAM KERJA 2",IF(AND(OR(WEEKDAY($H588,2)=1,WEEKDAY($H588,2)=2,WEEKDAY($H588,2)=3,WEEKDAY($H588,2)=4,WEEKDAY($H588,2)=5),$I588&lt;=DATABASE!$J$3,$I588&gt;=DATABASE!$I$3),"JAM KERJA",IF(AND(WEEKDAY($H588,2)=6,$I588&lt;=DATABASE!$J$4,$I588&gt;=DATABASE!$I$4),"JAM KERJA","LUAR JAM KERJA 1")))))</f>
        <v/>
      </c>
      <c r="M588" s="33" t="str">
        <f>IF('DATA ACCURATE'!T591&lt;&gt;"",IF('DATA ACCURATE'!T591&gt;100,'DATA ACCURATE'!T591/10,'DATA ACCURATE'!T591),"")</f>
        <v/>
      </c>
      <c r="N588" t="str">
        <f>IF(M588="","",IF(M588&lt;=DATABASE!$I$9,"LOKAL",IF(M588&lt;DATABASE!$J$9,"LUAR KOTA 1",IF($M588&gt;=DATABASE!$J$9,"LUAR KOTA 2",""))))</f>
        <v/>
      </c>
      <c r="O588" s="38" t="str">
        <f>IF('DATA ACCURATE'!L591&lt;&gt;"",'DATA ACCURATE'!L591,"")</f>
        <v/>
      </c>
      <c r="Q588" s="38">
        <f t="shared" si="64"/>
        <v>0</v>
      </c>
      <c r="R588" s="38">
        <f t="shared" si="64"/>
        <v>0</v>
      </c>
      <c r="S588" s="38">
        <f t="shared" si="64"/>
        <v>0</v>
      </c>
      <c r="T588" s="38">
        <f t="shared" si="62"/>
        <v>0</v>
      </c>
      <c r="U588" s="38">
        <f t="shared" si="65"/>
        <v>0</v>
      </c>
      <c r="V588" s="38">
        <f t="shared" si="65"/>
        <v>0</v>
      </c>
      <c r="W588" s="38">
        <f t="shared" si="65"/>
        <v>0</v>
      </c>
      <c r="X588" s="38">
        <f t="shared" si="66"/>
        <v>0</v>
      </c>
      <c r="Y588" s="38">
        <f t="shared" si="66"/>
        <v>0</v>
      </c>
      <c r="Z588" s="38">
        <f t="shared" si="66"/>
        <v>0</v>
      </c>
      <c r="AA588" s="38">
        <f t="shared" si="63"/>
        <v>0</v>
      </c>
      <c r="AB588" s="38">
        <f t="shared" si="67"/>
        <v>0</v>
      </c>
      <c r="AC588" s="38">
        <f t="shared" si="68"/>
        <v>0</v>
      </c>
      <c r="AD588" s="38" t="str">
        <f t="shared" si="69"/>
        <v>000000000000</v>
      </c>
    </row>
    <row r="589" spans="1:33">
      <c r="A589" s="9" t="str">
        <f>IF('DATA ACCURATE'!A592&lt;&gt;"",'DATA ACCURATE'!A592,"")</f>
        <v/>
      </c>
      <c r="B589" s="9" t="str">
        <f>IF('DATA ACCURATE'!D592&lt;&gt;"",'DATA ACCURATE'!D592,"")</f>
        <v/>
      </c>
      <c r="C589" s="38" t="str">
        <f>IF($AD589="000000000000","",INDEX(DATABASE!$W$12:$W$71,MATCH($AD589,DATABASE!$V$12:$V$71,0)))</f>
        <v/>
      </c>
      <c r="D589" s="34" t="str">
        <f>IF(C589="","",IF(E589="",INDEX(DATABASE!$AF$13:$AF$62,MATCH($C589,DATABASE!$AC$13:$AC$62,0)),IF(E589="2x D11",INDEX(DATABASE!$AF$13:$AF$62,MATCH($C589,DATABASE!$AC$13:$AC$62,0))+2*DATABASE!$AF$62,IF(E589="3x D11",INDEX(DATABASE!$AF$13:$AF$62,MATCH($C589,DATABASE!$AC$13:$AC$62,0))+3*DATABASE!$AF$62,""))))</f>
        <v/>
      </c>
      <c r="E589" s="38" t="str">
        <f>IF(AND($K589="Y",$G589&lt;&gt;"UNYIL",$F589&lt;DATABASE!$O$8),"2x D11",IF(AND($K589="Y",$G589&lt;&gt;"UNYIL",$F589&gt;=DATABASE!$O$8),"3x D11",""))</f>
        <v/>
      </c>
      <c r="F589" s="9" t="str">
        <f>IF('DATA ACCURATE'!N592&lt;&gt;"",'DATA ACCURATE'!N592,"")</f>
        <v/>
      </c>
      <c r="G589" t="str">
        <f>IF(F589="","",IF(F589&lt;=DATABASE!$I$8,"UNYIL",IF(F589&lt;=DATABASE!$J$8,"KECIL",IF(F589&lt;DATABASE!$K$8,"TANGGUNG",IF(F589&gt;=DATABASE!$K$8,"BESAR","")))))</f>
        <v/>
      </c>
      <c r="H589" s="16" t="str">
        <f>IF('DATA ACCURATE'!J592&lt;&gt;"",'DATA ACCURATE'!J592,"")</f>
        <v/>
      </c>
      <c r="I589" s="35" t="str">
        <f>IF(B589&lt;&gt;"",IFERROR(VLOOKUP(B589,'DATA TIMBANGAN'!G:M,7,FALSE),VLOOKUP(B589,'DATA TIMBANGAN'!G:M,7)),"")</f>
        <v/>
      </c>
      <c r="J589" s="25" t="str">
        <f>IF(H589&lt;&gt;"",IFERROR(INDEX(DATABASE!$Z$19:$Z$38,MATCH(DATEVALUE(H589),DATABASE!$AA$19:$AA$38,0)),INDEX(DATABASE!$Z$12:$Z$18,MATCH(WEEKDAY(H589,2),DATABASE!$AA$12:$AA$18,0))),"")</f>
        <v/>
      </c>
      <c r="K589" s="25" t="str">
        <f>IF('DATA ACCURATE'!V592&lt;&gt;"",'DATA ACCURATE'!V592,"")</f>
        <v/>
      </c>
      <c r="L589" s="80" t="str">
        <f>IF($H589="","",IF(OR($J589="LIBUR",AND($L588="LIBUR",$O588=$O589)),"LIBUR",IF(AND(OR($L588="LUAR JAM KERJA 1",$L588="LUAR JAM KERJA 2"),OR(OR(AND($H588=$H589,AND(OR($I589&gt;DATABASE!$J$3,$I589&lt;DATABASE!$J$6),((DATEVALUE($H589)+$I589)-(DATEVALUE($H588)+$I588))&lt;DATABASE!$J$6)),AND($H588=$H589,$O588=$O589,OR($I589&gt;DATABASE!$J$6,$I589&lt;DATABASE!$J$3))),AND(($H589-$H588)=1,OR($I589&lt;DATABASE!$I$6,((DATEVALUE($H589)+$I589)-(DATEVALUE($H588)+$I588))&lt;DATABASE!$J$6))),$A589=$A588),"LUAR JAM KERJA 2",IF(AND(OR(WEEKDAY($H589,2)=1,WEEKDAY($H589,2)=2,WEEKDAY($H589,2)=3,WEEKDAY($H589,2)=4,WEEKDAY($H589,2)=5),$I589&lt;=DATABASE!$J$3,$I589&gt;=DATABASE!$I$3),"JAM KERJA",IF(AND(WEEKDAY($H589,2)=6,$I589&lt;=DATABASE!$J$4,$I589&gt;=DATABASE!$I$4),"JAM KERJA","LUAR JAM KERJA 1")))))</f>
        <v/>
      </c>
      <c r="M589" s="33" t="str">
        <f>IF('DATA ACCURATE'!T592&lt;&gt;"",IF('DATA ACCURATE'!T592&gt;100,'DATA ACCURATE'!T592/10,'DATA ACCURATE'!T592),"")</f>
        <v/>
      </c>
      <c r="N589" t="str">
        <f>IF(M589="","",IF(M589&lt;=DATABASE!$I$9,"LOKAL",IF(M589&lt;DATABASE!$J$9,"LUAR KOTA 1",IF($M589&gt;=DATABASE!$J$9,"LUAR KOTA 2",""))))</f>
        <v/>
      </c>
      <c r="O589" s="38" t="str">
        <f>IF('DATA ACCURATE'!L592&lt;&gt;"",'DATA ACCURATE'!L592,"")</f>
        <v/>
      </c>
      <c r="Q589" s="38">
        <f t="shared" si="64"/>
        <v>0</v>
      </c>
      <c r="R589" s="38">
        <f t="shared" si="64"/>
        <v>0</v>
      </c>
      <c r="S589" s="38">
        <f t="shared" si="64"/>
        <v>0</v>
      </c>
      <c r="T589" s="38">
        <f t="shared" si="62"/>
        <v>0</v>
      </c>
      <c r="U589" s="38">
        <f t="shared" si="65"/>
        <v>0</v>
      </c>
      <c r="V589" s="38">
        <f t="shared" si="65"/>
        <v>0</v>
      </c>
      <c r="W589" s="38">
        <f t="shared" si="65"/>
        <v>0</v>
      </c>
      <c r="X589" s="38">
        <f t="shared" si="66"/>
        <v>0</v>
      </c>
      <c r="Y589" s="38">
        <f t="shared" si="66"/>
        <v>0</v>
      </c>
      <c r="Z589" s="38">
        <f t="shared" si="66"/>
        <v>0</v>
      </c>
      <c r="AA589" s="38">
        <f t="shared" si="63"/>
        <v>0</v>
      </c>
      <c r="AB589" s="38">
        <f t="shared" si="67"/>
        <v>0</v>
      </c>
      <c r="AC589" s="38">
        <f t="shared" si="68"/>
        <v>0</v>
      </c>
      <c r="AD589" s="38" t="str">
        <f t="shared" si="69"/>
        <v>000000000000</v>
      </c>
    </row>
    <row r="590" spans="1:33">
      <c r="A590" s="9" t="str">
        <f>IF('DATA ACCURATE'!A593&lt;&gt;"",'DATA ACCURATE'!A593,"")</f>
        <v/>
      </c>
      <c r="B590" s="9" t="str">
        <f>IF('DATA ACCURATE'!D593&lt;&gt;"",'DATA ACCURATE'!D593,"")</f>
        <v/>
      </c>
      <c r="C590" s="38" t="str">
        <f>IF($AD590="000000000000","",INDEX(DATABASE!$W$12:$W$71,MATCH($AD590,DATABASE!$V$12:$V$71,0)))</f>
        <v/>
      </c>
      <c r="D590" s="34" t="str">
        <f>IF(C590="","",IF(E590="",INDEX(DATABASE!$AF$13:$AF$62,MATCH($C590,DATABASE!$AC$13:$AC$62,0)),IF(E590="2x D11",INDEX(DATABASE!$AF$13:$AF$62,MATCH($C590,DATABASE!$AC$13:$AC$62,0))+2*DATABASE!$AF$62,IF(E590="3x D11",INDEX(DATABASE!$AF$13:$AF$62,MATCH($C590,DATABASE!$AC$13:$AC$62,0))+3*DATABASE!$AF$62,""))))</f>
        <v/>
      </c>
      <c r="E590" s="38" t="str">
        <f>IF(AND($K590="Y",$G590&lt;&gt;"UNYIL",$F590&lt;DATABASE!$O$8),"2x D11",IF(AND($K590="Y",$G590&lt;&gt;"UNYIL",$F590&gt;=DATABASE!$O$8),"3x D11",""))</f>
        <v/>
      </c>
      <c r="F590" s="9" t="str">
        <f>IF('DATA ACCURATE'!N593&lt;&gt;"",'DATA ACCURATE'!N593,"")</f>
        <v/>
      </c>
      <c r="G590" t="str">
        <f>IF(F590="","",IF(F590&lt;=DATABASE!$I$8,"UNYIL",IF(F590&lt;=DATABASE!$J$8,"KECIL",IF(F590&lt;DATABASE!$K$8,"TANGGUNG",IF(F590&gt;=DATABASE!$K$8,"BESAR","")))))</f>
        <v/>
      </c>
      <c r="H590" s="16" t="str">
        <f>IF('DATA ACCURATE'!J593&lt;&gt;"",'DATA ACCURATE'!J593,"")</f>
        <v/>
      </c>
      <c r="I590" s="35" t="str">
        <f>IF(B590&lt;&gt;"",IFERROR(VLOOKUP(B590,'DATA TIMBANGAN'!G:M,7,FALSE),VLOOKUP(B590,'DATA TIMBANGAN'!G:M,7)),"")</f>
        <v/>
      </c>
      <c r="J590" s="25" t="str">
        <f>IF(H590&lt;&gt;"",IFERROR(INDEX(DATABASE!$Z$19:$Z$38,MATCH(DATEVALUE(H590),DATABASE!$AA$19:$AA$38,0)),INDEX(DATABASE!$Z$12:$Z$18,MATCH(WEEKDAY(H590,2),DATABASE!$AA$12:$AA$18,0))),"")</f>
        <v/>
      </c>
      <c r="K590" s="25" t="str">
        <f>IF('DATA ACCURATE'!V593&lt;&gt;"",'DATA ACCURATE'!V593,"")</f>
        <v/>
      </c>
      <c r="L590" s="80" t="str">
        <f>IF($H590="","",IF(OR($J590="LIBUR",AND($L589="LIBUR",$O589=$O590)),"LIBUR",IF(AND(OR($L589="LUAR JAM KERJA 1",$L589="LUAR JAM KERJA 2"),OR(OR(AND($H589=$H590,AND(OR($I590&gt;DATABASE!$J$3,$I590&lt;DATABASE!$J$6),((DATEVALUE($H590)+$I590)-(DATEVALUE($H589)+$I589))&lt;DATABASE!$J$6)),AND($H589=$H590,$O589=$O590,OR($I590&gt;DATABASE!$J$6,$I590&lt;DATABASE!$J$3))),AND(($H590-$H589)=1,OR($I590&lt;DATABASE!$I$6,((DATEVALUE($H590)+$I590)-(DATEVALUE($H589)+$I589))&lt;DATABASE!$J$6))),$A590=$A589),"LUAR JAM KERJA 2",IF(AND(OR(WEEKDAY($H590,2)=1,WEEKDAY($H590,2)=2,WEEKDAY($H590,2)=3,WEEKDAY($H590,2)=4,WEEKDAY($H590,2)=5),$I590&lt;=DATABASE!$J$3,$I590&gt;=DATABASE!$I$3),"JAM KERJA",IF(AND(WEEKDAY($H590,2)=6,$I590&lt;=DATABASE!$J$4,$I590&gt;=DATABASE!$I$4),"JAM KERJA","LUAR JAM KERJA 1")))))</f>
        <v/>
      </c>
      <c r="M590" s="33" t="str">
        <f>IF('DATA ACCURATE'!T593&lt;&gt;"",IF('DATA ACCURATE'!T593&gt;100,'DATA ACCURATE'!T593/10,'DATA ACCURATE'!T593),"")</f>
        <v/>
      </c>
      <c r="N590" t="str">
        <f>IF(M590="","",IF(M590&lt;=DATABASE!$I$9,"LOKAL",IF(M590&lt;DATABASE!$J$9,"LUAR KOTA 1",IF($M590&gt;=DATABASE!$J$9,"LUAR KOTA 2",""))))</f>
        <v/>
      </c>
      <c r="O590" s="38" t="str">
        <f>IF('DATA ACCURATE'!L593&lt;&gt;"",'DATA ACCURATE'!L593,"")</f>
        <v/>
      </c>
      <c r="Q590" s="38">
        <f t="shared" si="64"/>
        <v>0</v>
      </c>
      <c r="R590" s="38">
        <f t="shared" si="64"/>
        <v>0</v>
      </c>
      <c r="S590" s="38">
        <f t="shared" si="64"/>
        <v>0</v>
      </c>
      <c r="T590" s="38">
        <f t="shared" si="62"/>
        <v>0</v>
      </c>
      <c r="U590" s="38">
        <f t="shared" si="65"/>
        <v>0</v>
      </c>
      <c r="V590" s="38">
        <f t="shared" si="65"/>
        <v>0</v>
      </c>
      <c r="W590" s="38">
        <f t="shared" si="65"/>
        <v>0</v>
      </c>
      <c r="X590" s="38">
        <f t="shared" si="66"/>
        <v>0</v>
      </c>
      <c r="Y590" s="38">
        <f t="shared" si="66"/>
        <v>0</v>
      </c>
      <c r="Z590" s="38">
        <f t="shared" si="66"/>
        <v>0</v>
      </c>
      <c r="AA590" s="38">
        <f t="shared" si="63"/>
        <v>0</v>
      </c>
      <c r="AB590" s="38">
        <f t="shared" si="67"/>
        <v>0</v>
      </c>
      <c r="AC590" s="38">
        <f t="shared" si="68"/>
        <v>0</v>
      </c>
      <c r="AD590" s="38" t="str">
        <f t="shared" si="69"/>
        <v>000000000000</v>
      </c>
      <c r="AG590" s="35"/>
    </row>
    <row r="591" spans="1:33">
      <c r="A591" s="9" t="str">
        <f>IF('DATA ACCURATE'!A594&lt;&gt;"",'DATA ACCURATE'!A594,"")</f>
        <v/>
      </c>
      <c r="B591" s="9" t="str">
        <f>IF('DATA ACCURATE'!D594&lt;&gt;"",'DATA ACCURATE'!D594,"")</f>
        <v/>
      </c>
      <c r="C591" s="38" t="str">
        <f>IF($AD591="000000000000","",INDEX(DATABASE!$W$12:$W$71,MATCH($AD591,DATABASE!$V$12:$V$71,0)))</f>
        <v/>
      </c>
      <c r="D591" s="34" t="str">
        <f>IF(C591="","",IF(E591="",INDEX(DATABASE!$AF$13:$AF$62,MATCH($C591,DATABASE!$AC$13:$AC$62,0)),IF(E591="2x D11",INDEX(DATABASE!$AF$13:$AF$62,MATCH($C591,DATABASE!$AC$13:$AC$62,0))+2*DATABASE!$AF$62,IF(E591="3x D11",INDEX(DATABASE!$AF$13:$AF$62,MATCH($C591,DATABASE!$AC$13:$AC$62,0))+3*DATABASE!$AF$62,""))))</f>
        <v/>
      </c>
      <c r="E591" s="38" t="str">
        <f>IF(AND($K591="Y",$G591&lt;&gt;"UNYIL",$F591&lt;DATABASE!$O$8),"2x D11",IF(AND($K591="Y",$G591&lt;&gt;"UNYIL",$F591&gt;=DATABASE!$O$8),"3x D11",""))</f>
        <v/>
      </c>
      <c r="F591" s="9" t="str">
        <f>IF('DATA ACCURATE'!N594&lt;&gt;"",'DATA ACCURATE'!N594,"")</f>
        <v/>
      </c>
      <c r="G591" t="str">
        <f>IF(F591="","",IF(F591&lt;=DATABASE!$I$8,"UNYIL",IF(F591&lt;=DATABASE!$J$8,"KECIL",IF(F591&lt;DATABASE!$K$8,"TANGGUNG",IF(F591&gt;=DATABASE!$K$8,"BESAR","")))))</f>
        <v/>
      </c>
      <c r="H591" s="16" t="str">
        <f>IF('DATA ACCURATE'!J594&lt;&gt;"",'DATA ACCURATE'!J594,"")</f>
        <v/>
      </c>
      <c r="I591" s="35" t="str">
        <f>IF(B591&lt;&gt;"",IFERROR(VLOOKUP(B591,'DATA TIMBANGAN'!G:M,7,FALSE),VLOOKUP(B591,'DATA TIMBANGAN'!G:M,7)),"")</f>
        <v/>
      </c>
      <c r="J591" s="25" t="str">
        <f>IF(H591&lt;&gt;"",IFERROR(INDEX(DATABASE!$Z$19:$Z$38,MATCH(DATEVALUE(H591),DATABASE!$AA$19:$AA$38,0)),INDEX(DATABASE!$Z$12:$Z$18,MATCH(WEEKDAY(H591,2),DATABASE!$AA$12:$AA$18,0))),"")</f>
        <v/>
      </c>
      <c r="K591" s="25" t="str">
        <f>IF('DATA ACCURATE'!V594&lt;&gt;"",'DATA ACCURATE'!V594,"")</f>
        <v/>
      </c>
      <c r="L591" s="80" t="str">
        <f>IF($H591="","",IF(OR($J591="LIBUR",AND($L590="LIBUR",$O590=$O591)),"LIBUR",IF(AND(OR($L590="LUAR JAM KERJA 1",$L590="LUAR JAM KERJA 2"),OR(OR(AND($H590=$H591,AND(OR($I591&gt;DATABASE!$J$3,$I591&lt;DATABASE!$J$6),((DATEVALUE($H591)+$I591)-(DATEVALUE($H590)+$I590))&lt;DATABASE!$J$6)),AND($H590=$H591,$O590=$O591,OR($I591&gt;DATABASE!$J$6,$I591&lt;DATABASE!$J$3))),AND(($H591-$H590)=1,OR($I591&lt;DATABASE!$I$6,((DATEVALUE($H591)+$I591)-(DATEVALUE($H590)+$I590))&lt;DATABASE!$J$6))),$A591=$A590),"LUAR JAM KERJA 2",IF(AND(OR(WEEKDAY($H591,2)=1,WEEKDAY($H591,2)=2,WEEKDAY($H591,2)=3,WEEKDAY($H591,2)=4,WEEKDAY($H591,2)=5),$I591&lt;=DATABASE!$J$3,$I591&gt;=DATABASE!$I$3),"JAM KERJA",IF(AND(WEEKDAY($H591,2)=6,$I591&lt;=DATABASE!$J$4,$I591&gt;=DATABASE!$I$4),"JAM KERJA","LUAR JAM KERJA 1")))))</f>
        <v/>
      </c>
      <c r="M591" s="33" t="str">
        <f>IF('DATA ACCURATE'!T594&lt;&gt;"",IF('DATA ACCURATE'!T594&gt;100,'DATA ACCURATE'!T594/10,'DATA ACCURATE'!T594),"")</f>
        <v/>
      </c>
      <c r="N591" t="str">
        <f>IF(M591="","",IF(M591&lt;=DATABASE!$I$9,"LOKAL",IF(M591&lt;DATABASE!$J$9,"LUAR KOTA 1",IF($M591&gt;=DATABASE!$J$9,"LUAR KOTA 2",""))))</f>
        <v/>
      </c>
      <c r="O591" s="38" t="str">
        <f>IF('DATA ACCURATE'!L594&lt;&gt;"",'DATA ACCURATE'!L594,"")</f>
        <v/>
      </c>
      <c r="Q591" s="38">
        <f t="shared" si="64"/>
        <v>0</v>
      </c>
      <c r="R591" s="38">
        <f t="shared" si="64"/>
        <v>0</v>
      </c>
      <c r="S591" s="38">
        <f t="shared" si="64"/>
        <v>0</v>
      </c>
      <c r="T591" s="38">
        <f t="shared" si="62"/>
        <v>0</v>
      </c>
      <c r="U591" s="38">
        <f t="shared" si="65"/>
        <v>0</v>
      </c>
      <c r="V591" s="38">
        <f t="shared" si="65"/>
        <v>0</v>
      </c>
      <c r="W591" s="38">
        <f t="shared" si="65"/>
        <v>0</v>
      </c>
      <c r="X591" s="38">
        <f t="shared" si="66"/>
        <v>0</v>
      </c>
      <c r="Y591" s="38">
        <f t="shared" si="66"/>
        <v>0</v>
      </c>
      <c r="Z591" s="38">
        <f t="shared" si="66"/>
        <v>0</v>
      </c>
      <c r="AA591" s="38">
        <f t="shared" si="63"/>
        <v>0</v>
      </c>
      <c r="AB591" s="38">
        <f t="shared" si="67"/>
        <v>0</v>
      </c>
      <c r="AC591" s="38">
        <f t="shared" si="68"/>
        <v>0</v>
      </c>
      <c r="AD591" s="38" t="str">
        <f t="shared" si="69"/>
        <v>000000000000</v>
      </c>
    </row>
    <row r="592" spans="1:33">
      <c r="A592" s="9" t="str">
        <f>IF('DATA ACCURATE'!A595&lt;&gt;"",'DATA ACCURATE'!A595,"")</f>
        <v/>
      </c>
      <c r="B592" s="9" t="str">
        <f>IF('DATA ACCURATE'!D595&lt;&gt;"",'DATA ACCURATE'!D595,"")</f>
        <v/>
      </c>
      <c r="C592" s="38" t="str">
        <f>IF($AD592="000000000000","",INDEX(DATABASE!$W$12:$W$71,MATCH($AD592,DATABASE!$V$12:$V$71,0)))</f>
        <v/>
      </c>
      <c r="D592" s="34" t="str">
        <f>IF(C592="","",IF(E592="",INDEX(DATABASE!$AF$13:$AF$62,MATCH($C592,DATABASE!$AC$13:$AC$62,0)),IF(E592="2x D11",INDEX(DATABASE!$AF$13:$AF$62,MATCH($C592,DATABASE!$AC$13:$AC$62,0))+2*DATABASE!$AF$62,IF(E592="3x D11",INDEX(DATABASE!$AF$13:$AF$62,MATCH($C592,DATABASE!$AC$13:$AC$62,0))+3*DATABASE!$AF$62,""))))</f>
        <v/>
      </c>
      <c r="E592" s="38" t="str">
        <f>IF(AND($K592="Y",$G592&lt;&gt;"UNYIL",$F592&lt;DATABASE!$O$8),"2x D11",IF(AND($K592="Y",$G592&lt;&gt;"UNYIL",$F592&gt;=DATABASE!$O$8),"3x D11",""))</f>
        <v/>
      </c>
      <c r="F592" s="9" t="str">
        <f>IF('DATA ACCURATE'!N595&lt;&gt;"",'DATA ACCURATE'!N595,"")</f>
        <v/>
      </c>
      <c r="G592" t="str">
        <f>IF(F592="","",IF(F592&lt;=DATABASE!$I$8,"UNYIL",IF(F592&lt;=DATABASE!$J$8,"KECIL",IF(F592&lt;DATABASE!$K$8,"TANGGUNG",IF(F592&gt;=DATABASE!$K$8,"BESAR","")))))</f>
        <v/>
      </c>
      <c r="H592" s="16" t="str">
        <f>IF('DATA ACCURATE'!J595&lt;&gt;"",'DATA ACCURATE'!J595,"")</f>
        <v/>
      </c>
      <c r="I592" s="35" t="str">
        <f>IF(B592&lt;&gt;"",IFERROR(VLOOKUP(B592,'DATA TIMBANGAN'!G:M,7,FALSE),VLOOKUP(B592,'DATA TIMBANGAN'!G:M,7)),"")</f>
        <v/>
      </c>
      <c r="J592" s="25" t="str">
        <f>IF(H592&lt;&gt;"",IFERROR(INDEX(DATABASE!$Z$19:$Z$38,MATCH(DATEVALUE(H592),DATABASE!$AA$19:$AA$38,0)),INDEX(DATABASE!$Z$12:$Z$18,MATCH(WEEKDAY(H592,2),DATABASE!$AA$12:$AA$18,0))),"")</f>
        <v/>
      </c>
      <c r="K592" s="25" t="str">
        <f>IF('DATA ACCURATE'!V595&lt;&gt;"",'DATA ACCURATE'!V595,"")</f>
        <v/>
      </c>
      <c r="L592" s="80" t="str">
        <f>IF($H592="","",IF(OR($J592="LIBUR",AND($L591="LIBUR",$O591=$O592)),"LIBUR",IF(AND(OR($L591="LUAR JAM KERJA 1",$L591="LUAR JAM KERJA 2"),OR(OR(AND($H591=$H592,AND(OR($I592&gt;DATABASE!$J$3,$I592&lt;DATABASE!$J$6),((DATEVALUE($H592)+$I592)-(DATEVALUE($H591)+$I591))&lt;DATABASE!$J$6)),AND($H591=$H592,$O591=$O592,OR($I592&gt;DATABASE!$J$6,$I592&lt;DATABASE!$J$3))),AND(($H592-$H591)=1,OR($I592&lt;DATABASE!$I$6,((DATEVALUE($H592)+$I592)-(DATEVALUE($H591)+$I591))&lt;DATABASE!$J$6))),$A592=$A591),"LUAR JAM KERJA 2",IF(AND(OR(WEEKDAY($H592,2)=1,WEEKDAY($H592,2)=2,WEEKDAY($H592,2)=3,WEEKDAY($H592,2)=4,WEEKDAY($H592,2)=5),$I592&lt;=DATABASE!$J$3,$I592&gt;=DATABASE!$I$3),"JAM KERJA",IF(AND(WEEKDAY($H592,2)=6,$I592&lt;=DATABASE!$J$4,$I592&gt;=DATABASE!$I$4),"JAM KERJA","LUAR JAM KERJA 1")))))</f>
        <v/>
      </c>
      <c r="M592" s="33" t="str">
        <f>IF('DATA ACCURATE'!T595&lt;&gt;"",IF('DATA ACCURATE'!T595&gt;100,'DATA ACCURATE'!T595/10,'DATA ACCURATE'!T595),"")</f>
        <v/>
      </c>
      <c r="N592" t="str">
        <f>IF(M592="","",IF(M592&lt;=DATABASE!$I$9,"LOKAL",IF(M592&lt;DATABASE!$J$9,"LUAR KOTA 1",IF($M592&gt;=DATABASE!$J$9,"LUAR KOTA 2",""))))</f>
        <v/>
      </c>
      <c r="O592" s="38" t="str">
        <f>IF('DATA ACCURATE'!L595&lt;&gt;"",'DATA ACCURATE'!L595,"")</f>
        <v/>
      </c>
      <c r="Q592" s="38">
        <f t="shared" si="64"/>
        <v>0</v>
      </c>
      <c r="R592" s="38">
        <f t="shared" si="64"/>
        <v>0</v>
      </c>
      <c r="S592" s="38">
        <f t="shared" si="64"/>
        <v>0</v>
      </c>
      <c r="T592" s="38">
        <f t="shared" si="62"/>
        <v>0</v>
      </c>
      <c r="U592" s="38">
        <f t="shared" si="65"/>
        <v>0</v>
      </c>
      <c r="V592" s="38">
        <f t="shared" si="65"/>
        <v>0</v>
      </c>
      <c r="W592" s="38">
        <f t="shared" si="65"/>
        <v>0</v>
      </c>
      <c r="X592" s="38">
        <f t="shared" si="66"/>
        <v>0</v>
      </c>
      <c r="Y592" s="38">
        <f t="shared" si="66"/>
        <v>0</v>
      </c>
      <c r="Z592" s="38">
        <f t="shared" si="66"/>
        <v>0</v>
      </c>
      <c r="AA592" s="38">
        <f t="shared" si="63"/>
        <v>0</v>
      </c>
      <c r="AB592" s="38">
        <f t="shared" si="67"/>
        <v>0</v>
      </c>
      <c r="AC592" s="38">
        <f t="shared" si="68"/>
        <v>0</v>
      </c>
      <c r="AD592" s="38" t="str">
        <f t="shared" si="69"/>
        <v>000000000000</v>
      </c>
    </row>
    <row r="593" spans="1:30">
      <c r="A593" s="9" t="str">
        <f>IF('DATA ACCURATE'!A596&lt;&gt;"",'DATA ACCURATE'!A596,"")</f>
        <v/>
      </c>
      <c r="B593" s="9" t="str">
        <f>IF('DATA ACCURATE'!D596&lt;&gt;"",'DATA ACCURATE'!D596,"")</f>
        <v/>
      </c>
      <c r="C593" s="38" t="str">
        <f>IF($AD593="000000000000","",INDEX(DATABASE!$W$12:$W$71,MATCH($AD593,DATABASE!$V$12:$V$71,0)))</f>
        <v/>
      </c>
      <c r="D593" s="34" t="str">
        <f>IF(C593="","",IF(E593="",INDEX(DATABASE!$AF$13:$AF$62,MATCH($C593,DATABASE!$AC$13:$AC$62,0)),IF(E593="2x D11",INDEX(DATABASE!$AF$13:$AF$62,MATCH($C593,DATABASE!$AC$13:$AC$62,0))+2*DATABASE!$AF$62,IF(E593="3x D11",INDEX(DATABASE!$AF$13:$AF$62,MATCH($C593,DATABASE!$AC$13:$AC$62,0))+3*DATABASE!$AF$62,""))))</f>
        <v/>
      </c>
      <c r="E593" s="38" t="str">
        <f>IF(AND($K593="Y",$G593&lt;&gt;"UNYIL",$F593&lt;DATABASE!$O$8),"2x D11",IF(AND($K593="Y",$G593&lt;&gt;"UNYIL",$F593&gt;=DATABASE!$O$8),"3x D11",""))</f>
        <v/>
      </c>
      <c r="F593" s="9" t="str">
        <f>IF('DATA ACCURATE'!N596&lt;&gt;"",'DATA ACCURATE'!N596,"")</f>
        <v/>
      </c>
      <c r="G593" t="str">
        <f>IF(F593="","",IF(F593&lt;=DATABASE!$I$8,"UNYIL",IF(F593&lt;=DATABASE!$J$8,"KECIL",IF(F593&lt;DATABASE!$K$8,"TANGGUNG",IF(F593&gt;=DATABASE!$K$8,"BESAR","")))))</f>
        <v/>
      </c>
      <c r="H593" s="16" t="str">
        <f>IF('DATA ACCURATE'!J596&lt;&gt;"",'DATA ACCURATE'!J596,"")</f>
        <v/>
      </c>
      <c r="I593" s="35" t="str">
        <f>IF(B593&lt;&gt;"",IFERROR(VLOOKUP(B593,'DATA TIMBANGAN'!G:M,7,FALSE),VLOOKUP(B593,'DATA TIMBANGAN'!G:M,7)),"")</f>
        <v/>
      </c>
      <c r="J593" s="25" t="str">
        <f>IF(H593&lt;&gt;"",IFERROR(INDEX(DATABASE!$Z$19:$Z$38,MATCH(DATEVALUE(H593),DATABASE!$AA$19:$AA$38,0)),INDEX(DATABASE!$Z$12:$Z$18,MATCH(WEEKDAY(H593,2),DATABASE!$AA$12:$AA$18,0))),"")</f>
        <v/>
      </c>
      <c r="K593" s="25" t="str">
        <f>IF('DATA ACCURATE'!V596&lt;&gt;"",'DATA ACCURATE'!V596,"")</f>
        <v/>
      </c>
      <c r="L593" s="80" t="str">
        <f>IF($H593="","",IF(OR($J593="LIBUR",AND($L592="LIBUR",$O592=$O593)),"LIBUR",IF(AND(OR($L592="LUAR JAM KERJA 1",$L592="LUAR JAM KERJA 2"),OR(OR(AND($H592=$H593,AND(OR($I593&gt;DATABASE!$J$3,$I593&lt;DATABASE!$J$6),((DATEVALUE($H593)+$I593)-(DATEVALUE($H592)+$I592))&lt;DATABASE!$J$6)),AND($H592=$H593,$O592=$O593,OR($I593&gt;DATABASE!$J$6,$I593&lt;DATABASE!$J$3))),AND(($H593-$H592)=1,OR($I593&lt;DATABASE!$I$6,((DATEVALUE($H593)+$I593)-(DATEVALUE($H592)+$I592))&lt;DATABASE!$J$6))),$A593=$A592),"LUAR JAM KERJA 2",IF(AND(OR(WEEKDAY($H593,2)=1,WEEKDAY($H593,2)=2,WEEKDAY($H593,2)=3,WEEKDAY($H593,2)=4,WEEKDAY($H593,2)=5),$I593&lt;=DATABASE!$J$3,$I593&gt;=DATABASE!$I$3),"JAM KERJA",IF(AND(WEEKDAY($H593,2)=6,$I593&lt;=DATABASE!$J$4,$I593&gt;=DATABASE!$I$4),"JAM KERJA","LUAR JAM KERJA 1")))))</f>
        <v/>
      </c>
      <c r="M593" s="33" t="str">
        <f>IF('DATA ACCURATE'!T596&lt;&gt;"",IF('DATA ACCURATE'!T596&gt;100,'DATA ACCURATE'!T596/10,'DATA ACCURATE'!T596),"")</f>
        <v/>
      </c>
      <c r="N593" t="str">
        <f>IF(M593="","",IF(M593&lt;=DATABASE!$I$9,"LOKAL",IF(M593&lt;DATABASE!$J$9,"LUAR KOTA 1",IF($M593&gt;=DATABASE!$J$9,"LUAR KOTA 2",""))))</f>
        <v/>
      </c>
      <c r="O593" s="38" t="str">
        <f>IF('DATA ACCURATE'!L596&lt;&gt;"",'DATA ACCURATE'!L596,"")</f>
        <v/>
      </c>
      <c r="Q593" s="38">
        <f t="shared" si="64"/>
        <v>0</v>
      </c>
      <c r="R593" s="38">
        <f t="shared" si="64"/>
        <v>0</v>
      </c>
      <c r="S593" s="38">
        <f t="shared" si="64"/>
        <v>0</v>
      </c>
      <c r="T593" s="38">
        <f t="shared" si="62"/>
        <v>0</v>
      </c>
      <c r="U593" s="38">
        <f t="shared" si="65"/>
        <v>0</v>
      </c>
      <c r="V593" s="38">
        <f t="shared" si="65"/>
        <v>0</v>
      </c>
      <c r="W593" s="38">
        <f t="shared" si="65"/>
        <v>0</v>
      </c>
      <c r="X593" s="38">
        <f t="shared" si="66"/>
        <v>0</v>
      </c>
      <c r="Y593" s="38">
        <f t="shared" si="66"/>
        <v>0</v>
      </c>
      <c r="Z593" s="38">
        <f t="shared" si="66"/>
        <v>0</v>
      </c>
      <c r="AA593" s="38">
        <f t="shared" si="63"/>
        <v>0</v>
      </c>
      <c r="AB593" s="38">
        <f t="shared" si="67"/>
        <v>0</v>
      </c>
      <c r="AC593" s="38">
        <f t="shared" si="68"/>
        <v>0</v>
      </c>
      <c r="AD593" s="38" t="str">
        <f t="shared" si="69"/>
        <v>000000000000</v>
      </c>
    </row>
    <row r="594" spans="1:30">
      <c r="A594" s="9" t="str">
        <f>IF('DATA ACCURATE'!A597&lt;&gt;"",'DATA ACCURATE'!A597,"")</f>
        <v/>
      </c>
      <c r="B594" s="9" t="str">
        <f>IF('DATA ACCURATE'!D597&lt;&gt;"",'DATA ACCURATE'!D597,"")</f>
        <v/>
      </c>
      <c r="C594" s="38" t="str">
        <f>IF($AD594="000000000000","",INDEX(DATABASE!$W$12:$W$71,MATCH($AD594,DATABASE!$V$12:$V$71,0)))</f>
        <v/>
      </c>
      <c r="D594" s="34" t="str">
        <f>IF(C594="","",IF(E594="",INDEX(DATABASE!$AF$13:$AF$62,MATCH($C594,DATABASE!$AC$13:$AC$62,0)),IF(E594="2x D11",INDEX(DATABASE!$AF$13:$AF$62,MATCH($C594,DATABASE!$AC$13:$AC$62,0))+2*DATABASE!$AF$62,IF(E594="3x D11",INDEX(DATABASE!$AF$13:$AF$62,MATCH($C594,DATABASE!$AC$13:$AC$62,0))+3*DATABASE!$AF$62,""))))</f>
        <v/>
      </c>
      <c r="E594" s="38" t="str">
        <f>IF(AND($K594="Y",$G594&lt;&gt;"UNYIL",$F594&lt;DATABASE!$O$8),"2x D11",IF(AND($K594="Y",$G594&lt;&gt;"UNYIL",$F594&gt;=DATABASE!$O$8),"3x D11",""))</f>
        <v/>
      </c>
      <c r="F594" s="9" t="str">
        <f>IF('DATA ACCURATE'!N597&lt;&gt;"",'DATA ACCURATE'!N597,"")</f>
        <v/>
      </c>
      <c r="G594" t="str">
        <f>IF(F594="","",IF(F594&lt;=DATABASE!$I$8,"UNYIL",IF(F594&lt;=DATABASE!$J$8,"KECIL",IF(F594&lt;DATABASE!$K$8,"TANGGUNG",IF(F594&gt;=DATABASE!$K$8,"BESAR","")))))</f>
        <v/>
      </c>
      <c r="H594" s="16" t="str">
        <f>IF('DATA ACCURATE'!J597&lt;&gt;"",'DATA ACCURATE'!J597,"")</f>
        <v/>
      </c>
      <c r="I594" s="35" t="str">
        <f>IF(B594&lt;&gt;"",IFERROR(VLOOKUP(B594,'DATA TIMBANGAN'!G:M,7,FALSE),VLOOKUP(B594,'DATA TIMBANGAN'!G:M,7)),"")</f>
        <v/>
      </c>
      <c r="J594" s="25" t="str">
        <f>IF(H594&lt;&gt;"",IFERROR(INDEX(DATABASE!$Z$19:$Z$38,MATCH(DATEVALUE(H594),DATABASE!$AA$19:$AA$38,0)),INDEX(DATABASE!$Z$12:$Z$18,MATCH(WEEKDAY(H594,2),DATABASE!$AA$12:$AA$18,0))),"")</f>
        <v/>
      </c>
      <c r="K594" s="25" t="str">
        <f>IF('DATA ACCURATE'!V597&lt;&gt;"",'DATA ACCURATE'!V597,"")</f>
        <v/>
      </c>
      <c r="L594" s="80" t="str">
        <f>IF($H594="","",IF(OR($J594="LIBUR",AND($L593="LIBUR",$O593=$O594)),"LIBUR",IF(AND(OR($L593="LUAR JAM KERJA 1",$L593="LUAR JAM KERJA 2"),OR(OR(AND($H593=$H594,AND(OR($I594&gt;DATABASE!$J$3,$I594&lt;DATABASE!$J$6),((DATEVALUE($H594)+$I594)-(DATEVALUE($H593)+$I593))&lt;DATABASE!$J$6)),AND($H593=$H594,$O593=$O594,OR($I594&gt;DATABASE!$J$6,$I594&lt;DATABASE!$J$3))),AND(($H594-$H593)=1,OR($I594&lt;DATABASE!$I$6,((DATEVALUE($H594)+$I594)-(DATEVALUE($H593)+$I593))&lt;DATABASE!$J$6))),$A594=$A593),"LUAR JAM KERJA 2",IF(AND(OR(WEEKDAY($H594,2)=1,WEEKDAY($H594,2)=2,WEEKDAY($H594,2)=3,WEEKDAY($H594,2)=4,WEEKDAY($H594,2)=5),$I594&lt;=DATABASE!$J$3,$I594&gt;=DATABASE!$I$3),"JAM KERJA",IF(AND(WEEKDAY($H594,2)=6,$I594&lt;=DATABASE!$J$4,$I594&gt;=DATABASE!$I$4),"JAM KERJA","LUAR JAM KERJA 1")))))</f>
        <v/>
      </c>
      <c r="M594" s="33" t="str">
        <f>IF('DATA ACCURATE'!T597&lt;&gt;"",IF('DATA ACCURATE'!T597&gt;100,'DATA ACCURATE'!T597/10,'DATA ACCURATE'!T597),"")</f>
        <v/>
      </c>
      <c r="N594" t="str">
        <f>IF(M594="","",IF(M594&lt;=DATABASE!$I$9,"LOKAL",IF(M594&lt;DATABASE!$J$9,"LUAR KOTA 1",IF($M594&gt;=DATABASE!$J$9,"LUAR KOTA 2",""))))</f>
        <v/>
      </c>
      <c r="O594" s="38" t="str">
        <f>IF('DATA ACCURATE'!L597&lt;&gt;"",'DATA ACCURATE'!L597,"")</f>
        <v/>
      </c>
      <c r="Q594" s="38">
        <f t="shared" si="64"/>
        <v>0</v>
      </c>
      <c r="R594" s="38">
        <f t="shared" si="64"/>
        <v>0</v>
      </c>
      <c r="S594" s="38">
        <f t="shared" si="64"/>
        <v>0</v>
      </c>
      <c r="T594" s="38">
        <f t="shared" si="62"/>
        <v>0</v>
      </c>
      <c r="U594" s="38">
        <f t="shared" si="65"/>
        <v>0</v>
      </c>
      <c r="V594" s="38">
        <f t="shared" si="65"/>
        <v>0</v>
      </c>
      <c r="W594" s="38">
        <f t="shared" si="65"/>
        <v>0</v>
      </c>
      <c r="X594" s="38">
        <f t="shared" si="66"/>
        <v>0</v>
      </c>
      <c r="Y594" s="38">
        <f t="shared" si="66"/>
        <v>0</v>
      </c>
      <c r="Z594" s="38">
        <f t="shared" si="66"/>
        <v>0</v>
      </c>
      <c r="AA594" s="38">
        <f t="shared" si="63"/>
        <v>0</v>
      </c>
      <c r="AB594" s="38">
        <f t="shared" si="67"/>
        <v>0</v>
      </c>
      <c r="AC594" s="38">
        <f t="shared" si="68"/>
        <v>0</v>
      </c>
      <c r="AD594" s="38" t="str">
        <f t="shared" si="69"/>
        <v>000000000000</v>
      </c>
    </row>
    <row r="595" spans="1:30">
      <c r="A595" s="9" t="str">
        <f>IF('DATA ACCURATE'!A598&lt;&gt;"",'DATA ACCURATE'!A598,"")</f>
        <v/>
      </c>
      <c r="B595" s="9" t="str">
        <f>IF('DATA ACCURATE'!D598&lt;&gt;"",'DATA ACCURATE'!D598,"")</f>
        <v/>
      </c>
      <c r="C595" s="38" t="str">
        <f>IF($AD595="000000000000","",INDEX(DATABASE!$W$12:$W$71,MATCH($AD595,DATABASE!$V$12:$V$71,0)))</f>
        <v/>
      </c>
      <c r="D595" s="34" t="str">
        <f>IF(C595="","",IF(E595="",INDEX(DATABASE!$AF$13:$AF$62,MATCH($C595,DATABASE!$AC$13:$AC$62,0)),IF(E595="2x D11",INDEX(DATABASE!$AF$13:$AF$62,MATCH($C595,DATABASE!$AC$13:$AC$62,0))+2*DATABASE!$AF$62,IF(E595="3x D11",INDEX(DATABASE!$AF$13:$AF$62,MATCH($C595,DATABASE!$AC$13:$AC$62,0))+3*DATABASE!$AF$62,""))))</f>
        <v/>
      </c>
      <c r="E595" s="38" t="str">
        <f>IF(AND($K595="Y",$G595&lt;&gt;"UNYIL",$F595&lt;DATABASE!$O$8),"2x D11",IF(AND($K595="Y",$G595&lt;&gt;"UNYIL",$F595&gt;=DATABASE!$O$8),"3x D11",""))</f>
        <v/>
      </c>
      <c r="F595" s="9" t="str">
        <f>IF('DATA ACCURATE'!N598&lt;&gt;"",'DATA ACCURATE'!N598,"")</f>
        <v/>
      </c>
      <c r="G595" t="str">
        <f>IF(F595="","",IF(F595&lt;=DATABASE!$I$8,"UNYIL",IF(F595&lt;=DATABASE!$J$8,"KECIL",IF(F595&lt;DATABASE!$K$8,"TANGGUNG",IF(F595&gt;=DATABASE!$K$8,"BESAR","")))))</f>
        <v/>
      </c>
      <c r="H595" s="16" t="str">
        <f>IF('DATA ACCURATE'!J598&lt;&gt;"",'DATA ACCURATE'!J598,"")</f>
        <v/>
      </c>
      <c r="I595" s="35" t="str">
        <f>IF(B595&lt;&gt;"",IFERROR(VLOOKUP(B595,'DATA TIMBANGAN'!G:M,7,FALSE),VLOOKUP(B595,'DATA TIMBANGAN'!G:M,7)),"")</f>
        <v/>
      </c>
      <c r="J595" s="25" t="str">
        <f>IF(H595&lt;&gt;"",IFERROR(INDEX(DATABASE!$Z$19:$Z$38,MATCH(DATEVALUE(H595),DATABASE!$AA$19:$AA$38,0)),INDEX(DATABASE!$Z$12:$Z$18,MATCH(WEEKDAY(H595,2),DATABASE!$AA$12:$AA$18,0))),"")</f>
        <v/>
      </c>
      <c r="K595" s="25" t="str">
        <f>IF('DATA ACCURATE'!V598&lt;&gt;"",'DATA ACCURATE'!V598,"")</f>
        <v/>
      </c>
      <c r="L595" s="80" t="str">
        <f>IF($H595="","",IF(OR($J595="LIBUR",AND($L594="LIBUR",$O594=$O595)),"LIBUR",IF(AND(OR($L594="LUAR JAM KERJA 1",$L594="LUAR JAM KERJA 2"),OR(OR(AND($H594=$H595,AND(OR($I595&gt;DATABASE!$J$3,$I595&lt;DATABASE!$J$6),((DATEVALUE($H595)+$I595)-(DATEVALUE($H594)+$I594))&lt;DATABASE!$J$6)),AND($H594=$H595,$O594=$O595,OR($I595&gt;DATABASE!$J$6,$I595&lt;DATABASE!$J$3))),AND(($H595-$H594)=1,OR($I595&lt;DATABASE!$I$6,((DATEVALUE($H595)+$I595)-(DATEVALUE($H594)+$I594))&lt;DATABASE!$J$6))),$A595=$A594),"LUAR JAM KERJA 2",IF(AND(OR(WEEKDAY($H595,2)=1,WEEKDAY($H595,2)=2,WEEKDAY($H595,2)=3,WEEKDAY($H595,2)=4,WEEKDAY($H595,2)=5),$I595&lt;=DATABASE!$J$3,$I595&gt;=DATABASE!$I$3),"JAM KERJA",IF(AND(WEEKDAY($H595,2)=6,$I595&lt;=DATABASE!$J$4,$I595&gt;=DATABASE!$I$4),"JAM KERJA","LUAR JAM KERJA 1")))))</f>
        <v/>
      </c>
      <c r="M595" s="33" t="str">
        <f>IF('DATA ACCURATE'!T598&lt;&gt;"",IF('DATA ACCURATE'!T598&gt;100,'DATA ACCURATE'!T598/10,'DATA ACCURATE'!T598),"")</f>
        <v/>
      </c>
      <c r="N595" t="str">
        <f>IF(M595="","",IF(M595&lt;=DATABASE!$I$9,"LOKAL",IF(M595&lt;DATABASE!$J$9,"LUAR KOTA 1",IF($M595&gt;=DATABASE!$J$9,"LUAR KOTA 2",""))))</f>
        <v/>
      </c>
      <c r="O595" s="38" t="str">
        <f>IF('DATA ACCURATE'!L598&lt;&gt;"",'DATA ACCURATE'!L598,"")</f>
        <v/>
      </c>
      <c r="Q595" s="38">
        <f t="shared" si="64"/>
        <v>0</v>
      </c>
      <c r="R595" s="38">
        <f t="shared" si="64"/>
        <v>0</v>
      </c>
      <c r="S595" s="38">
        <f t="shared" si="64"/>
        <v>0</v>
      </c>
      <c r="T595" s="38">
        <f t="shared" si="62"/>
        <v>0</v>
      </c>
      <c r="U595" s="38">
        <f t="shared" si="65"/>
        <v>0</v>
      </c>
      <c r="V595" s="38">
        <f t="shared" si="65"/>
        <v>0</v>
      </c>
      <c r="W595" s="38">
        <f t="shared" si="65"/>
        <v>0</v>
      </c>
      <c r="X595" s="38">
        <f t="shared" si="66"/>
        <v>0</v>
      </c>
      <c r="Y595" s="38">
        <f t="shared" si="66"/>
        <v>0</v>
      </c>
      <c r="Z595" s="38">
        <f t="shared" si="66"/>
        <v>0</v>
      </c>
      <c r="AA595" s="38">
        <f t="shared" si="63"/>
        <v>0</v>
      </c>
      <c r="AB595" s="38">
        <f t="shared" si="67"/>
        <v>0</v>
      </c>
      <c r="AC595" s="38">
        <f t="shared" si="68"/>
        <v>0</v>
      </c>
      <c r="AD595" s="38" t="str">
        <f t="shared" si="69"/>
        <v>000000000000</v>
      </c>
    </row>
    <row r="596" spans="1:30">
      <c r="A596" s="9" t="str">
        <f>IF('DATA ACCURATE'!A599&lt;&gt;"",'DATA ACCURATE'!A599,"")</f>
        <v/>
      </c>
      <c r="B596" s="9" t="str">
        <f>IF('DATA ACCURATE'!D599&lt;&gt;"",'DATA ACCURATE'!D599,"")</f>
        <v/>
      </c>
      <c r="C596" s="38" t="str">
        <f>IF($AD596="000000000000","",INDEX(DATABASE!$W$12:$W$71,MATCH($AD596,DATABASE!$V$12:$V$71,0)))</f>
        <v/>
      </c>
      <c r="D596" s="34" t="str">
        <f>IF(C596="","",IF(E596="",INDEX(DATABASE!$AF$13:$AF$62,MATCH($C596,DATABASE!$AC$13:$AC$62,0)),IF(E596="2x D11",INDEX(DATABASE!$AF$13:$AF$62,MATCH($C596,DATABASE!$AC$13:$AC$62,0))+2*DATABASE!$AF$62,IF(E596="3x D11",INDEX(DATABASE!$AF$13:$AF$62,MATCH($C596,DATABASE!$AC$13:$AC$62,0))+3*DATABASE!$AF$62,""))))</f>
        <v/>
      </c>
      <c r="E596" s="38" t="str">
        <f>IF(AND($K596="Y",$G596&lt;&gt;"UNYIL",$F596&lt;DATABASE!$O$8),"2x D11",IF(AND($K596="Y",$G596&lt;&gt;"UNYIL",$F596&gt;=DATABASE!$O$8),"3x D11",""))</f>
        <v/>
      </c>
      <c r="F596" s="9" t="str">
        <f>IF('DATA ACCURATE'!N599&lt;&gt;"",'DATA ACCURATE'!N599,"")</f>
        <v/>
      </c>
      <c r="G596" t="str">
        <f>IF(F596="","",IF(F596&lt;=DATABASE!$I$8,"UNYIL",IF(F596&lt;=DATABASE!$J$8,"KECIL",IF(F596&lt;DATABASE!$K$8,"TANGGUNG",IF(F596&gt;=DATABASE!$K$8,"BESAR","")))))</f>
        <v/>
      </c>
      <c r="H596" s="16" t="str">
        <f>IF('DATA ACCURATE'!J599&lt;&gt;"",'DATA ACCURATE'!J599,"")</f>
        <v/>
      </c>
      <c r="I596" s="35" t="str">
        <f>IF(B596&lt;&gt;"",IFERROR(VLOOKUP(B596,'DATA TIMBANGAN'!G:M,7,FALSE),VLOOKUP(B596,'DATA TIMBANGAN'!G:M,7)),"")</f>
        <v/>
      </c>
      <c r="J596" s="25" t="str">
        <f>IF(H596&lt;&gt;"",IFERROR(INDEX(DATABASE!$Z$19:$Z$38,MATCH(DATEVALUE(H596),DATABASE!$AA$19:$AA$38,0)),INDEX(DATABASE!$Z$12:$Z$18,MATCH(WEEKDAY(H596,2),DATABASE!$AA$12:$AA$18,0))),"")</f>
        <v/>
      </c>
      <c r="K596" s="25" t="str">
        <f>IF('DATA ACCURATE'!V599&lt;&gt;"",'DATA ACCURATE'!V599,"")</f>
        <v/>
      </c>
      <c r="L596" s="80" t="str">
        <f>IF($H596="","",IF(OR($J596="LIBUR",AND($L595="LIBUR",$O595=$O596)),"LIBUR",IF(AND(OR($L595="LUAR JAM KERJA 1",$L595="LUAR JAM KERJA 2"),OR(OR(AND($H595=$H596,AND(OR($I596&gt;DATABASE!$J$3,$I596&lt;DATABASE!$J$6),((DATEVALUE($H596)+$I596)-(DATEVALUE($H595)+$I595))&lt;DATABASE!$J$6)),AND($H595=$H596,$O595=$O596,OR($I596&gt;DATABASE!$J$6,$I596&lt;DATABASE!$J$3))),AND(($H596-$H595)=1,OR($I596&lt;DATABASE!$I$6,((DATEVALUE($H596)+$I596)-(DATEVALUE($H595)+$I595))&lt;DATABASE!$J$6))),$A596=$A595),"LUAR JAM KERJA 2",IF(AND(OR(WEEKDAY($H596,2)=1,WEEKDAY($H596,2)=2,WEEKDAY($H596,2)=3,WEEKDAY($H596,2)=4,WEEKDAY($H596,2)=5),$I596&lt;=DATABASE!$J$3,$I596&gt;=DATABASE!$I$3),"JAM KERJA",IF(AND(WEEKDAY($H596,2)=6,$I596&lt;=DATABASE!$J$4,$I596&gt;=DATABASE!$I$4),"JAM KERJA","LUAR JAM KERJA 1")))))</f>
        <v/>
      </c>
      <c r="M596" s="33" t="str">
        <f>IF('DATA ACCURATE'!T599&lt;&gt;"",IF('DATA ACCURATE'!T599&gt;100,'DATA ACCURATE'!T599/10,'DATA ACCURATE'!T599),"")</f>
        <v/>
      </c>
      <c r="N596" t="str">
        <f>IF(M596="","",IF(M596&lt;=DATABASE!$I$9,"LOKAL",IF(M596&lt;DATABASE!$J$9,"LUAR KOTA 1",IF($M596&gt;=DATABASE!$J$9,"LUAR KOTA 2",""))))</f>
        <v/>
      </c>
      <c r="O596" s="38" t="str">
        <f>IF('DATA ACCURATE'!L599&lt;&gt;"",'DATA ACCURATE'!L599,"")</f>
        <v/>
      </c>
      <c r="Q596" s="38">
        <f t="shared" si="64"/>
        <v>0</v>
      </c>
      <c r="R596" s="38">
        <f t="shared" si="64"/>
        <v>0</v>
      </c>
      <c r="S596" s="38">
        <f t="shared" si="64"/>
        <v>0</v>
      </c>
      <c r="T596" s="38">
        <f t="shared" si="62"/>
        <v>0</v>
      </c>
      <c r="U596" s="38">
        <f t="shared" si="65"/>
        <v>0</v>
      </c>
      <c r="V596" s="38">
        <f t="shared" si="65"/>
        <v>0</v>
      </c>
      <c r="W596" s="38">
        <f t="shared" si="65"/>
        <v>0</v>
      </c>
      <c r="X596" s="38">
        <f t="shared" si="66"/>
        <v>0</v>
      </c>
      <c r="Y596" s="38">
        <f t="shared" si="66"/>
        <v>0</v>
      </c>
      <c r="Z596" s="38">
        <f t="shared" si="66"/>
        <v>0</v>
      </c>
      <c r="AA596" s="38">
        <f t="shared" si="63"/>
        <v>0</v>
      </c>
      <c r="AB596" s="38">
        <f t="shared" si="67"/>
        <v>0</v>
      </c>
      <c r="AC596" s="38">
        <f t="shared" si="68"/>
        <v>0</v>
      </c>
      <c r="AD596" s="38" t="str">
        <f t="shared" si="69"/>
        <v>000000000000</v>
      </c>
    </row>
    <row r="597" spans="1:30">
      <c r="A597" s="9" t="str">
        <f>IF('DATA ACCURATE'!A600&lt;&gt;"",'DATA ACCURATE'!A600,"")</f>
        <v/>
      </c>
      <c r="B597" s="9" t="str">
        <f>IF('DATA ACCURATE'!D600&lt;&gt;"",'DATA ACCURATE'!D600,"")</f>
        <v/>
      </c>
      <c r="C597" s="38" t="str">
        <f>IF($AD597="000000000000","",INDEX(DATABASE!$W$12:$W$71,MATCH($AD597,DATABASE!$V$12:$V$71,0)))</f>
        <v/>
      </c>
      <c r="D597" s="34" t="str">
        <f>IF(C597="","",IF(E597="",INDEX(DATABASE!$AF$13:$AF$62,MATCH($C597,DATABASE!$AC$13:$AC$62,0)),IF(E597="2x D11",INDEX(DATABASE!$AF$13:$AF$62,MATCH($C597,DATABASE!$AC$13:$AC$62,0))+2*DATABASE!$AF$62,IF(E597="3x D11",INDEX(DATABASE!$AF$13:$AF$62,MATCH($C597,DATABASE!$AC$13:$AC$62,0))+3*DATABASE!$AF$62,""))))</f>
        <v/>
      </c>
      <c r="E597" s="38" t="str">
        <f>IF(AND($K597="Y",$G597&lt;&gt;"UNYIL",$F597&lt;DATABASE!$O$8),"2x D11",IF(AND($K597="Y",$G597&lt;&gt;"UNYIL",$F597&gt;=DATABASE!$O$8),"3x D11",""))</f>
        <v/>
      </c>
      <c r="F597" s="9" t="str">
        <f>IF('DATA ACCURATE'!N600&lt;&gt;"",'DATA ACCURATE'!N600,"")</f>
        <v/>
      </c>
      <c r="G597" t="str">
        <f>IF(F597="","",IF(F597&lt;=DATABASE!$I$8,"UNYIL",IF(F597&lt;=DATABASE!$J$8,"KECIL",IF(F597&lt;DATABASE!$K$8,"TANGGUNG",IF(F597&gt;=DATABASE!$K$8,"BESAR","")))))</f>
        <v/>
      </c>
      <c r="H597" s="16" t="str">
        <f>IF('DATA ACCURATE'!J600&lt;&gt;"",'DATA ACCURATE'!J600,"")</f>
        <v/>
      </c>
      <c r="I597" s="35" t="str">
        <f>IF(B597&lt;&gt;"",IFERROR(VLOOKUP(B597,'DATA TIMBANGAN'!G:M,7,FALSE),VLOOKUP(B597,'DATA TIMBANGAN'!G:M,7)),"")</f>
        <v/>
      </c>
      <c r="J597" s="25" t="str">
        <f>IF(H597&lt;&gt;"",IFERROR(INDEX(DATABASE!$Z$19:$Z$38,MATCH(DATEVALUE(H597),DATABASE!$AA$19:$AA$38,0)),INDEX(DATABASE!$Z$12:$Z$18,MATCH(WEEKDAY(H597,2),DATABASE!$AA$12:$AA$18,0))),"")</f>
        <v/>
      </c>
      <c r="K597" s="25" t="str">
        <f>IF('DATA ACCURATE'!V600&lt;&gt;"",'DATA ACCURATE'!V600,"")</f>
        <v/>
      </c>
      <c r="L597" s="80" t="str">
        <f>IF($H597="","",IF(OR($J597="LIBUR",AND($L596="LIBUR",$O596=$O597)),"LIBUR",IF(AND(OR($L596="LUAR JAM KERJA 1",$L596="LUAR JAM KERJA 2"),OR(OR(AND($H596=$H597,AND(OR($I597&gt;DATABASE!$J$3,$I597&lt;DATABASE!$J$6),((DATEVALUE($H597)+$I597)-(DATEVALUE($H596)+$I596))&lt;DATABASE!$J$6)),AND($H596=$H597,$O596=$O597,OR($I597&gt;DATABASE!$J$6,$I597&lt;DATABASE!$J$3))),AND(($H597-$H596)=1,OR($I597&lt;DATABASE!$I$6,((DATEVALUE($H597)+$I597)-(DATEVALUE($H596)+$I596))&lt;DATABASE!$J$6))),$A597=$A596),"LUAR JAM KERJA 2",IF(AND(OR(WEEKDAY($H597,2)=1,WEEKDAY($H597,2)=2,WEEKDAY($H597,2)=3,WEEKDAY($H597,2)=4,WEEKDAY($H597,2)=5),$I597&lt;=DATABASE!$J$3,$I597&gt;=DATABASE!$I$3),"JAM KERJA",IF(AND(WEEKDAY($H597,2)=6,$I597&lt;=DATABASE!$J$4,$I597&gt;=DATABASE!$I$4),"JAM KERJA","LUAR JAM KERJA 1")))))</f>
        <v/>
      </c>
      <c r="M597" s="33" t="str">
        <f>IF('DATA ACCURATE'!T600&lt;&gt;"",IF('DATA ACCURATE'!T600&gt;100,'DATA ACCURATE'!T600/10,'DATA ACCURATE'!T600),"")</f>
        <v/>
      </c>
      <c r="N597" t="str">
        <f>IF(M597="","",IF(M597&lt;=DATABASE!$I$9,"LOKAL",IF(M597&lt;DATABASE!$J$9,"LUAR KOTA 1",IF($M597&gt;=DATABASE!$J$9,"LUAR KOTA 2",""))))</f>
        <v/>
      </c>
      <c r="O597" s="38" t="str">
        <f>IF('DATA ACCURATE'!L600&lt;&gt;"",'DATA ACCURATE'!L600,"")</f>
        <v/>
      </c>
      <c r="Q597" s="38">
        <f t="shared" si="64"/>
        <v>0</v>
      </c>
      <c r="R597" s="38">
        <f t="shared" si="64"/>
        <v>0</v>
      </c>
      <c r="S597" s="38">
        <f t="shared" si="64"/>
        <v>0</v>
      </c>
      <c r="T597" s="38">
        <f t="shared" si="62"/>
        <v>0</v>
      </c>
      <c r="U597" s="38">
        <f t="shared" si="65"/>
        <v>0</v>
      </c>
      <c r="V597" s="38">
        <f t="shared" si="65"/>
        <v>0</v>
      </c>
      <c r="W597" s="38">
        <f t="shared" si="65"/>
        <v>0</v>
      </c>
      <c r="X597" s="38">
        <f t="shared" si="66"/>
        <v>0</v>
      </c>
      <c r="Y597" s="38">
        <f t="shared" si="66"/>
        <v>0</v>
      </c>
      <c r="Z597" s="38">
        <f t="shared" si="66"/>
        <v>0</v>
      </c>
      <c r="AA597" s="38">
        <f t="shared" si="63"/>
        <v>0</v>
      </c>
      <c r="AB597" s="38">
        <f t="shared" si="67"/>
        <v>0</v>
      </c>
      <c r="AC597" s="38">
        <f t="shared" si="68"/>
        <v>0</v>
      </c>
      <c r="AD597" s="38" t="str">
        <f t="shared" si="69"/>
        <v>000000000000</v>
      </c>
    </row>
    <row r="598" spans="1:30">
      <c r="A598" s="9" t="str">
        <f>IF('DATA ACCURATE'!A601&lt;&gt;"",'DATA ACCURATE'!A601,"")</f>
        <v/>
      </c>
      <c r="B598" s="9" t="str">
        <f>IF('DATA ACCURATE'!D601&lt;&gt;"",'DATA ACCURATE'!D601,"")</f>
        <v/>
      </c>
      <c r="C598" s="38" t="str">
        <f>IF($AD598="000000000000","",INDEX(DATABASE!$W$12:$W$71,MATCH($AD598,DATABASE!$V$12:$V$71,0)))</f>
        <v/>
      </c>
      <c r="D598" s="34" t="str">
        <f>IF(C598="","",IF(E598="",INDEX(DATABASE!$AF$13:$AF$62,MATCH($C598,DATABASE!$AC$13:$AC$62,0)),IF(E598="2x D11",INDEX(DATABASE!$AF$13:$AF$62,MATCH($C598,DATABASE!$AC$13:$AC$62,0))+2*DATABASE!$AF$62,IF(E598="3x D11",INDEX(DATABASE!$AF$13:$AF$62,MATCH($C598,DATABASE!$AC$13:$AC$62,0))+3*DATABASE!$AF$62,""))))</f>
        <v/>
      </c>
      <c r="E598" s="38" t="str">
        <f>IF(AND($K598="Y",$G598&lt;&gt;"UNYIL",$F598&lt;DATABASE!$O$8),"2x D11",IF(AND($K598="Y",$G598&lt;&gt;"UNYIL",$F598&gt;=DATABASE!$O$8),"3x D11",""))</f>
        <v/>
      </c>
      <c r="F598" s="9" t="str">
        <f>IF('DATA ACCURATE'!N601&lt;&gt;"",'DATA ACCURATE'!N601,"")</f>
        <v/>
      </c>
      <c r="G598" t="str">
        <f>IF(F598="","",IF(F598&lt;=DATABASE!$I$8,"UNYIL",IF(F598&lt;=DATABASE!$J$8,"KECIL",IF(F598&lt;DATABASE!$K$8,"TANGGUNG",IF(F598&gt;=DATABASE!$K$8,"BESAR","")))))</f>
        <v/>
      </c>
      <c r="H598" s="16" t="str">
        <f>IF('DATA ACCURATE'!J601&lt;&gt;"",'DATA ACCURATE'!J601,"")</f>
        <v/>
      </c>
      <c r="I598" s="35" t="str">
        <f>IF(B598&lt;&gt;"",IFERROR(VLOOKUP(B598,'DATA TIMBANGAN'!G:M,7,FALSE),VLOOKUP(B598,'DATA TIMBANGAN'!G:M,7)),"")</f>
        <v/>
      </c>
      <c r="J598" s="25" t="str">
        <f>IF(H598&lt;&gt;"",IFERROR(INDEX(DATABASE!$Z$19:$Z$38,MATCH(DATEVALUE(H598),DATABASE!$AA$19:$AA$38,0)),INDEX(DATABASE!$Z$12:$Z$18,MATCH(WEEKDAY(H598,2),DATABASE!$AA$12:$AA$18,0))),"")</f>
        <v/>
      </c>
      <c r="K598" s="25" t="str">
        <f>IF('DATA ACCURATE'!V601&lt;&gt;"",'DATA ACCURATE'!V601,"")</f>
        <v/>
      </c>
      <c r="L598" s="80" t="str">
        <f>IF($H598="","",IF(OR($J598="LIBUR",AND($L597="LIBUR",$O597=$O598)),"LIBUR",IF(AND(OR($L597="LUAR JAM KERJA 1",$L597="LUAR JAM KERJA 2"),OR(OR(AND($H597=$H598,AND(OR($I598&gt;DATABASE!$J$3,$I598&lt;DATABASE!$J$6),((DATEVALUE($H598)+$I598)-(DATEVALUE($H597)+$I597))&lt;DATABASE!$J$6)),AND($H597=$H598,$O597=$O598,OR($I598&gt;DATABASE!$J$6,$I598&lt;DATABASE!$J$3))),AND(($H598-$H597)=1,OR($I598&lt;DATABASE!$I$6,((DATEVALUE($H598)+$I598)-(DATEVALUE($H597)+$I597))&lt;DATABASE!$J$6))),$A598=$A597),"LUAR JAM KERJA 2",IF(AND(OR(WEEKDAY($H598,2)=1,WEEKDAY($H598,2)=2,WEEKDAY($H598,2)=3,WEEKDAY($H598,2)=4,WEEKDAY($H598,2)=5),$I598&lt;=DATABASE!$J$3,$I598&gt;=DATABASE!$I$3),"JAM KERJA",IF(AND(WEEKDAY($H598,2)=6,$I598&lt;=DATABASE!$J$4,$I598&gt;=DATABASE!$I$4),"JAM KERJA","LUAR JAM KERJA 1")))))</f>
        <v/>
      </c>
      <c r="M598" s="33" t="str">
        <f>IF('DATA ACCURATE'!T601&lt;&gt;"",IF('DATA ACCURATE'!T601&gt;100,'DATA ACCURATE'!T601/10,'DATA ACCURATE'!T601),"")</f>
        <v/>
      </c>
      <c r="N598" t="str">
        <f>IF(M598="","",IF(M598&lt;=DATABASE!$I$9,"LOKAL",IF(M598&lt;DATABASE!$J$9,"LUAR KOTA 1",IF($M598&gt;=DATABASE!$J$9,"LUAR KOTA 2",""))))</f>
        <v/>
      </c>
      <c r="O598" s="38" t="str">
        <f>IF('DATA ACCURATE'!L601&lt;&gt;"",'DATA ACCURATE'!L601,"")</f>
        <v/>
      </c>
      <c r="Q598" s="38">
        <f t="shared" si="64"/>
        <v>0</v>
      </c>
      <c r="R598" s="38">
        <f t="shared" si="64"/>
        <v>0</v>
      </c>
      <c r="S598" s="38">
        <f t="shared" si="64"/>
        <v>0</v>
      </c>
      <c r="T598" s="38">
        <f t="shared" si="62"/>
        <v>0</v>
      </c>
      <c r="U598" s="38">
        <f t="shared" si="65"/>
        <v>0</v>
      </c>
      <c r="V598" s="38">
        <f t="shared" si="65"/>
        <v>0</v>
      </c>
      <c r="W598" s="38">
        <f t="shared" si="65"/>
        <v>0</v>
      </c>
      <c r="X598" s="38">
        <f t="shared" si="66"/>
        <v>0</v>
      </c>
      <c r="Y598" s="38">
        <f t="shared" si="66"/>
        <v>0</v>
      </c>
      <c r="Z598" s="38">
        <f t="shared" si="66"/>
        <v>0</v>
      </c>
      <c r="AA598" s="38">
        <f t="shared" si="63"/>
        <v>0</v>
      </c>
      <c r="AB598" s="38">
        <f t="shared" si="67"/>
        <v>0</v>
      </c>
      <c r="AC598" s="38">
        <f t="shared" si="68"/>
        <v>0</v>
      </c>
      <c r="AD598" s="38" t="str">
        <f t="shared" si="69"/>
        <v>000000000000</v>
      </c>
    </row>
    <row r="599" spans="1:30">
      <c r="A599" s="9" t="str">
        <f>IF('DATA ACCURATE'!A602&lt;&gt;"",'DATA ACCURATE'!A602,"")</f>
        <v/>
      </c>
      <c r="B599" s="9" t="str">
        <f>IF('DATA ACCURATE'!D602&lt;&gt;"",'DATA ACCURATE'!D602,"")</f>
        <v/>
      </c>
      <c r="C599" s="38" t="str">
        <f>IF($AD599="000000000000","",INDEX(DATABASE!$W$12:$W$71,MATCH($AD599,DATABASE!$V$12:$V$71,0)))</f>
        <v/>
      </c>
      <c r="D599" s="34" t="str">
        <f>IF(C599="","",IF(E599="",INDEX(DATABASE!$AF$13:$AF$62,MATCH($C599,DATABASE!$AC$13:$AC$62,0)),IF(E599="2x D11",INDEX(DATABASE!$AF$13:$AF$62,MATCH($C599,DATABASE!$AC$13:$AC$62,0))+2*DATABASE!$AF$62,IF(E599="3x D11",INDEX(DATABASE!$AF$13:$AF$62,MATCH($C599,DATABASE!$AC$13:$AC$62,0))+3*DATABASE!$AF$62,""))))</f>
        <v/>
      </c>
      <c r="E599" s="38" t="str">
        <f>IF(AND($K599="Y",$G599&lt;&gt;"UNYIL",$F599&lt;DATABASE!$O$8),"2x D11",IF(AND($K599="Y",$G599&lt;&gt;"UNYIL",$F599&gt;=DATABASE!$O$8),"3x D11",""))</f>
        <v/>
      </c>
      <c r="F599" s="9" t="str">
        <f>IF('DATA ACCURATE'!N602&lt;&gt;"",'DATA ACCURATE'!N602,"")</f>
        <v/>
      </c>
      <c r="G599" t="str">
        <f>IF(F599="","",IF(F599&lt;=DATABASE!$I$8,"UNYIL",IF(F599&lt;=DATABASE!$J$8,"KECIL",IF(F599&lt;DATABASE!$K$8,"TANGGUNG",IF(F599&gt;=DATABASE!$K$8,"BESAR","")))))</f>
        <v/>
      </c>
      <c r="H599" s="16" t="str">
        <f>IF('DATA ACCURATE'!J602&lt;&gt;"",'DATA ACCURATE'!J602,"")</f>
        <v/>
      </c>
      <c r="I599" s="35" t="str">
        <f>IF(B599&lt;&gt;"",IFERROR(VLOOKUP(B599,'DATA TIMBANGAN'!G:M,7,FALSE),VLOOKUP(B599,'DATA TIMBANGAN'!G:M,7)),"")</f>
        <v/>
      </c>
      <c r="J599" s="25" t="str">
        <f>IF(H599&lt;&gt;"",IFERROR(INDEX(DATABASE!$Z$19:$Z$38,MATCH(DATEVALUE(H599),DATABASE!$AA$19:$AA$38,0)),INDEX(DATABASE!$Z$12:$Z$18,MATCH(WEEKDAY(H599,2),DATABASE!$AA$12:$AA$18,0))),"")</f>
        <v/>
      </c>
      <c r="K599" s="25" t="str">
        <f>IF('DATA ACCURATE'!V602&lt;&gt;"",'DATA ACCURATE'!V602,"")</f>
        <v/>
      </c>
      <c r="L599" s="80" t="str">
        <f>IF($H599="","",IF(OR($J599="LIBUR",AND($L598="LIBUR",$O598=$O599)),"LIBUR",IF(AND(OR($L598="LUAR JAM KERJA 1",$L598="LUAR JAM KERJA 2"),OR(OR(AND($H598=$H599,AND(OR($I599&gt;DATABASE!$J$3,$I599&lt;DATABASE!$J$6),((DATEVALUE($H599)+$I599)-(DATEVALUE($H598)+$I598))&lt;DATABASE!$J$6)),AND($H598=$H599,$O598=$O599,OR($I599&gt;DATABASE!$J$6,$I599&lt;DATABASE!$J$3))),AND(($H599-$H598)=1,OR($I599&lt;DATABASE!$I$6,((DATEVALUE($H599)+$I599)-(DATEVALUE($H598)+$I598))&lt;DATABASE!$J$6))),$A599=$A598),"LUAR JAM KERJA 2",IF(AND(OR(WEEKDAY($H599,2)=1,WEEKDAY($H599,2)=2,WEEKDAY($H599,2)=3,WEEKDAY($H599,2)=4,WEEKDAY($H599,2)=5),$I599&lt;=DATABASE!$J$3,$I599&gt;=DATABASE!$I$3),"JAM KERJA",IF(AND(WEEKDAY($H599,2)=6,$I599&lt;=DATABASE!$J$4,$I599&gt;=DATABASE!$I$4),"JAM KERJA","LUAR JAM KERJA 1")))))</f>
        <v/>
      </c>
      <c r="M599" s="33" t="str">
        <f>IF('DATA ACCURATE'!T602&lt;&gt;"",IF('DATA ACCURATE'!T602&gt;100,'DATA ACCURATE'!T602/10,'DATA ACCURATE'!T602),"")</f>
        <v/>
      </c>
      <c r="N599" t="str">
        <f>IF(M599="","",IF(M599&lt;=DATABASE!$I$9,"LOKAL",IF(M599&lt;DATABASE!$J$9,"LUAR KOTA 1",IF($M599&gt;=DATABASE!$J$9,"LUAR KOTA 2",""))))</f>
        <v/>
      </c>
      <c r="O599" s="38" t="str">
        <f>IF('DATA ACCURATE'!L602&lt;&gt;"",'DATA ACCURATE'!L602,"")</f>
        <v/>
      </c>
      <c r="Q599" s="38">
        <f t="shared" si="64"/>
        <v>0</v>
      </c>
      <c r="R599" s="38">
        <f t="shared" si="64"/>
        <v>0</v>
      </c>
      <c r="S599" s="38">
        <f t="shared" si="64"/>
        <v>0</v>
      </c>
      <c r="T599" s="38">
        <f t="shared" si="62"/>
        <v>0</v>
      </c>
      <c r="U599" s="38">
        <f t="shared" si="65"/>
        <v>0</v>
      </c>
      <c r="V599" s="38">
        <f t="shared" si="65"/>
        <v>0</v>
      </c>
      <c r="W599" s="38">
        <f t="shared" si="65"/>
        <v>0</v>
      </c>
      <c r="X599" s="38">
        <f t="shared" si="66"/>
        <v>0</v>
      </c>
      <c r="Y599" s="38">
        <f t="shared" si="66"/>
        <v>0</v>
      </c>
      <c r="Z599" s="38">
        <f t="shared" si="66"/>
        <v>0</v>
      </c>
      <c r="AA599" s="38">
        <f t="shared" si="63"/>
        <v>0</v>
      </c>
      <c r="AB599" s="38">
        <f t="shared" si="67"/>
        <v>0</v>
      </c>
      <c r="AC599" s="38">
        <f t="shared" si="68"/>
        <v>0</v>
      </c>
      <c r="AD599" s="38" t="str">
        <f t="shared" si="69"/>
        <v>000000000000</v>
      </c>
    </row>
    <row r="600" spans="1:30">
      <c r="A600" s="9" t="str">
        <f>IF('DATA ACCURATE'!A603&lt;&gt;"",'DATA ACCURATE'!A603,"")</f>
        <v/>
      </c>
      <c r="B600" s="9" t="str">
        <f>IF('DATA ACCURATE'!D603&lt;&gt;"",'DATA ACCURATE'!D603,"")</f>
        <v/>
      </c>
      <c r="C600" s="38" t="str">
        <f>IF($AD600="000000000000","",INDEX(DATABASE!$W$12:$W$71,MATCH($AD600,DATABASE!$V$12:$V$71,0)))</f>
        <v/>
      </c>
      <c r="D600" s="34" t="str">
        <f>IF(C600="","",IF(E600="",INDEX(DATABASE!$AF$13:$AF$62,MATCH($C600,DATABASE!$AC$13:$AC$62,0)),IF(E600="2x D11",INDEX(DATABASE!$AF$13:$AF$62,MATCH($C600,DATABASE!$AC$13:$AC$62,0))+2*DATABASE!$AF$62,IF(E600="3x D11",INDEX(DATABASE!$AF$13:$AF$62,MATCH($C600,DATABASE!$AC$13:$AC$62,0))+3*DATABASE!$AF$62,""))))</f>
        <v/>
      </c>
      <c r="E600" s="38" t="str">
        <f>IF(AND($K600="Y",$G600&lt;&gt;"UNYIL",$F600&lt;DATABASE!$O$8),"2x D11",IF(AND($K600="Y",$G600&lt;&gt;"UNYIL",$F600&gt;=DATABASE!$O$8),"3x D11",""))</f>
        <v/>
      </c>
      <c r="F600" s="9" t="str">
        <f>IF('DATA ACCURATE'!N603&lt;&gt;"",'DATA ACCURATE'!N603,"")</f>
        <v/>
      </c>
      <c r="G600" t="str">
        <f>IF(F600="","",IF(F600&lt;=DATABASE!$I$8,"UNYIL",IF(F600&lt;=DATABASE!$J$8,"KECIL",IF(F600&lt;DATABASE!$K$8,"TANGGUNG",IF(F600&gt;=DATABASE!$K$8,"BESAR","")))))</f>
        <v/>
      </c>
      <c r="H600" s="16" t="str">
        <f>IF('DATA ACCURATE'!J603&lt;&gt;"",'DATA ACCURATE'!J603,"")</f>
        <v/>
      </c>
      <c r="I600" s="35" t="str">
        <f>IF(B600&lt;&gt;"",IFERROR(VLOOKUP(B600,'DATA TIMBANGAN'!G:M,7,FALSE),VLOOKUP(B600,'DATA TIMBANGAN'!G:M,7)),"")</f>
        <v/>
      </c>
      <c r="J600" s="25" t="str">
        <f>IF(H600&lt;&gt;"",IFERROR(INDEX(DATABASE!$Z$19:$Z$38,MATCH(DATEVALUE(H600),DATABASE!$AA$19:$AA$38,0)),INDEX(DATABASE!$Z$12:$Z$18,MATCH(WEEKDAY(H600,2),DATABASE!$AA$12:$AA$18,0))),"")</f>
        <v/>
      </c>
      <c r="K600" s="25" t="str">
        <f>IF('DATA ACCURATE'!V603&lt;&gt;"",'DATA ACCURATE'!V603,"")</f>
        <v/>
      </c>
      <c r="L600" s="80" t="str">
        <f>IF($H600="","",IF(OR($J600="LIBUR",AND($L599="LIBUR",$O599=$O600)),"LIBUR",IF(AND(OR($L599="LUAR JAM KERJA 1",$L599="LUAR JAM KERJA 2"),OR(OR(AND($H599=$H600,AND(OR($I600&gt;DATABASE!$J$3,$I600&lt;DATABASE!$J$6),((DATEVALUE($H600)+$I600)-(DATEVALUE($H599)+$I599))&lt;DATABASE!$J$6)),AND($H599=$H600,$O599=$O600,OR($I600&gt;DATABASE!$J$6,$I600&lt;DATABASE!$J$3))),AND(($H600-$H599)=1,OR($I600&lt;DATABASE!$I$6,((DATEVALUE($H600)+$I600)-(DATEVALUE($H599)+$I599))&lt;DATABASE!$J$6))),$A600=$A599),"LUAR JAM KERJA 2",IF(AND(OR(WEEKDAY($H600,2)=1,WEEKDAY($H600,2)=2,WEEKDAY($H600,2)=3,WEEKDAY($H600,2)=4,WEEKDAY($H600,2)=5),$I600&lt;=DATABASE!$J$3,$I600&gt;=DATABASE!$I$3),"JAM KERJA",IF(AND(WEEKDAY($H600,2)=6,$I600&lt;=DATABASE!$J$4,$I600&gt;=DATABASE!$I$4),"JAM KERJA","LUAR JAM KERJA 1")))))</f>
        <v/>
      </c>
      <c r="M600" s="33" t="str">
        <f>IF('DATA ACCURATE'!T603&lt;&gt;"",IF('DATA ACCURATE'!T603&gt;100,'DATA ACCURATE'!T603/10,'DATA ACCURATE'!T603),"")</f>
        <v/>
      </c>
      <c r="N600" t="str">
        <f>IF(M600="","",IF(M600&lt;=DATABASE!$I$9,"LOKAL",IF(M600&lt;DATABASE!$J$9,"LUAR KOTA 1",IF($M600&gt;=DATABASE!$J$9,"LUAR KOTA 2",""))))</f>
        <v/>
      </c>
      <c r="O600" s="38" t="str">
        <f>IF('DATA ACCURATE'!L603&lt;&gt;"",'DATA ACCURATE'!L603,"")</f>
        <v/>
      </c>
      <c r="Q600" s="38">
        <f t="shared" si="64"/>
        <v>0</v>
      </c>
      <c r="R600" s="38">
        <f t="shared" si="64"/>
        <v>0</v>
      </c>
      <c r="S600" s="38">
        <f t="shared" si="64"/>
        <v>0</v>
      </c>
      <c r="T600" s="38">
        <f t="shared" si="62"/>
        <v>0</v>
      </c>
      <c r="U600" s="38">
        <f t="shared" si="65"/>
        <v>0</v>
      </c>
      <c r="V600" s="38">
        <f t="shared" si="65"/>
        <v>0</v>
      </c>
      <c r="W600" s="38">
        <f t="shared" si="65"/>
        <v>0</v>
      </c>
      <c r="X600" s="38">
        <f t="shared" si="66"/>
        <v>0</v>
      </c>
      <c r="Y600" s="38">
        <f t="shared" si="66"/>
        <v>0</v>
      </c>
      <c r="Z600" s="38">
        <f t="shared" si="66"/>
        <v>0</v>
      </c>
      <c r="AA600" s="38">
        <f t="shared" si="63"/>
        <v>0</v>
      </c>
      <c r="AB600" s="38">
        <f t="shared" si="67"/>
        <v>0</v>
      </c>
      <c r="AC600" s="38">
        <f t="shared" si="68"/>
        <v>0</v>
      </c>
      <c r="AD600" s="38" t="str">
        <f t="shared" si="69"/>
        <v>000000000000</v>
      </c>
    </row>
    <row r="601" spans="1:30">
      <c r="A601" s="9" t="str">
        <f>IF('DATA ACCURATE'!A604&lt;&gt;"",'DATA ACCURATE'!A604,"")</f>
        <v/>
      </c>
      <c r="B601" s="9" t="str">
        <f>IF('DATA ACCURATE'!D604&lt;&gt;"",'DATA ACCURATE'!D604,"")</f>
        <v/>
      </c>
      <c r="C601" s="38" t="str">
        <f>IF($AD601="000000000000","",INDEX(DATABASE!$W$12:$W$71,MATCH($AD601,DATABASE!$V$12:$V$71,0)))</f>
        <v/>
      </c>
      <c r="D601" s="34" t="str">
        <f>IF(C601="","",IF(E601="",INDEX(DATABASE!$AF$13:$AF$62,MATCH($C601,DATABASE!$AC$13:$AC$62,0)),IF(E601="2x D11",INDEX(DATABASE!$AF$13:$AF$62,MATCH($C601,DATABASE!$AC$13:$AC$62,0))+2*DATABASE!$AF$62,IF(E601="3x D11",INDEX(DATABASE!$AF$13:$AF$62,MATCH($C601,DATABASE!$AC$13:$AC$62,0))+3*DATABASE!$AF$62,""))))</f>
        <v/>
      </c>
      <c r="E601" s="38" t="str">
        <f>IF(AND($K601="Y",$G601&lt;&gt;"UNYIL",$F601&lt;DATABASE!$O$8),"2x D11",IF(AND($K601="Y",$G601&lt;&gt;"UNYIL",$F601&gt;=DATABASE!$O$8),"3x D11",""))</f>
        <v/>
      </c>
      <c r="F601" s="9" t="str">
        <f>IF('DATA ACCURATE'!N604&lt;&gt;"",'DATA ACCURATE'!N604,"")</f>
        <v/>
      </c>
      <c r="G601" t="str">
        <f>IF(F601="","",IF(F601&lt;=DATABASE!$I$8,"UNYIL",IF(F601&lt;=DATABASE!$J$8,"KECIL",IF(F601&lt;DATABASE!$K$8,"TANGGUNG",IF(F601&gt;=DATABASE!$K$8,"BESAR","")))))</f>
        <v/>
      </c>
      <c r="H601" s="16" t="str">
        <f>IF('DATA ACCURATE'!J604&lt;&gt;"",'DATA ACCURATE'!J604,"")</f>
        <v/>
      </c>
      <c r="I601" s="35" t="str">
        <f>IF(B601&lt;&gt;"",IFERROR(VLOOKUP(B601,'DATA TIMBANGAN'!G:M,7,FALSE),VLOOKUP(B601,'DATA TIMBANGAN'!G:M,7)),"")</f>
        <v/>
      </c>
      <c r="J601" s="25" t="str">
        <f>IF(H601&lt;&gt;"",IFERROR(INDEX(DATABASE!$Z$19:$Z$38,MATCH(DATEVALUE(H601),DATABASE!$AA$19:$AA$38,0)),INDEX(DATABASE!$Z$12:$Z$18,MATCH(WEEKDAY(H601,2),DATABASE!$AA$12:$AA$18,0))),"")</f>
        <v/>
      </c>
      <c r="K601" s="25" t="str">
        <f>IF('DATA ACCURATE'!V604&lt;&gt;"",'DATA ACCURATE'!V604,"")</f>
        <v/>
      </c>
      <c r="L601" s="80" t="str">
        <f>IF($H601="","",IF(OR($J601="LIBUR",AND($L600="LIBUR",$O600=$O601)),"LIBUR",IF(AND(OR($L600="LUAR JAM KERJA 1",$L600="LUAR JAM KERJA 2"),OR(OR(AND($H600=$H601,AND(OR($I601&gt;DATABASE!$J$3,$I601&lt;DATABASE!$J$6),((DATEVALUE($H601)+$I601)-(DATEVALUE($H600)+$I600))&lt;DATABASE!$J$6)),AND($H600=$H601,$O600=$O601,OR($I601&gt;DATABASE!$J$6,$I601&lt;DATABASE!$J$3))),AND(($H601-$H600)=1,OR($I601&lt;DATABASE!$I$6,((DATEVALUE($H601)+$I601)-(DATEVALUE($H600)+$I600))&lt;DATABASE!$J$6))),$A601=$A600),"LUAR JAM KERJA 2",IF(AND(OR(WEEKDAY($H601,2)=1,WEEKDAY($H601,2)=2,WEEKDAY($H601,2)=3,WEEKDAY($H601,2)=4,WEEKDAY($H601,2)=5),$I601&lt;=DATABASE!$J$3,$I601&gt;=DATABASE!$I$3),"JAM KERJA",IF(AND(WEEKDAY($H601,2)=6,$I601&lt;=DATABASE!$J$4,$I601&gt;=DATABASE!$I$4),"JAM KERJA","LUAR JAM KERJA 1")))))</f>
        <v/>
      </c>
      <c r="M601" s="33" t="str">
        <f>IF('DATA ACCURATE'!T604&lt;&gt;"",IF('DATA ACCURATE'!T604&gt;100,'DATA ACCURATE'!T604/10,'DATA ACCURATE'!T604),"")</f>
        <v/>
      </c>
      <c r="N601" t="str">
        <f>IF(M601="","",IF(M601&lt;=DATABASE!$I$9,"LOKAL",IF(M601&lt;DATABASE!$J$9,"LUAR KOTA 1",IF($M601&gt;=DATABASE!$J$9,"LUAR KOTA 2",""))))</f>
        <v/>
      </c>
      <c r="O601" s="38" t="str">
        <f>IF('DATA ACCURATE'!L604&lt;&gt;"",'DATA ACCURATE'!L604,"")</f>
        <v/>
      </c>
      <c r="Q601" s="38">
        <f t="shared" si="64"/>
        <v>0</v>
      </c>
      <c r="R601" s="38">
        <f t="shared" si="64"/>
        <v>0</v>
      </c>
      <c r="S601" s="38">
        <f t="shared" si="64"/>
        <v>0</v>
      </c>
      <c r="T601" s="38">
        <f t="shared" si="62"/>
        <v>0</v>
      </c>
      <c r="U601" s="38">
        <f t="shared" si="65"/>
        <v>0</v>
      </c>
      <c r="V601" s="38">
        <f t="shared" si="65"/>
        <v>0</v>
      </c>
      <c r="W601" s="38">
        <f t="shared" si="65"/>
        <v>0</v>
      </c>
      <c r="X601" s="38">
        <f t="shared" si="66"/>
        <v>0</v>
      </c>
      <c r="Y601" s="38">
        <f t="shared" si="66"/>
        <v>0</v>
      </c>
      <c r="Z601" s="38">
        <f t="shared" si="66"/>
        <v>0</v>
      </c>
      <c r="AA601" s="38">
        <f t="shared" si="63"/>
        <v>0</v>
      </c>
      <c r="AB601" s="38">
        <f t="shared" si="67"/>
        <v>0</v>
      </c>
      <c r="AC601" s="38">
        <f t="shared" si="68"/>
        <v>0</v>
      </c>
      <c r="AD601" s="38" t="str">
        <f t="shared" si="69"/>
        <v>000000000000</v>
      </c>
    </row>
    <row r="602" spans="1:30">
      <c r="A602" s="9" t="str">
        <f>IF('DATA ACCURATE'!A605&lt;&gt;"",'DATA ACCURATE'!A605,"")</f>
        <v/>
      </c>
      <c r="B602" s="9" t="str">
        <f>IF('DATA ACCURATE'!D605&lt;&gt;"",'DATA ACCURATE'!D605,"")</f>
        <v/>
      </c>
      <c r="C602" s="38" t="str">
        <f>IF($AD602="000000000000","",INDEX(DATABASE!$W$12:$W$71,MATCH($AD602,DATABASE!$V$12:$V$71,0)))</f>
        <v/>
      </c>
      <c r="D602" s="34" t="str">
        <f>IF(C602="","",IF(E602="",INDEX(DATABASE!$AF$13:$AF$62,MATCH($C602,DATABASE!$AC$13:$AC$62,0)),IF(E602="2x D11",INDEX(DATABASE!$AF$13:$AF$62,MATCH($C602,DATABASE!$AC$13:$AC$62,0))+2*DATABASE!$AF$62,IF(E602="3x D11",INDEX(DATABASE!$AF$13:$AF$62,MATCH($C602,DATABASE!$AC$13:$AC$62,0))+3*DATABASE!$AF$62,""))))</f>
        <v/>
      </c>
      <c r="E602" s="38" t="str">
        <f>IF(AND($K602="Y",$G602&lt;&gt;"UNYIL",$F602&lt;DATABASE!$O$8),"2x D11",IF(AND($K602="Y",$G602&lt;&gt;"UNYIL",$F602&gt;=DATABASE!$O$8),"3x D11",""))</f>
        <v/>
      </c>
      <c r="F602" s="9" t="str">
        <f>IF('DATA ACCURATE'!N605&lt;&gt;"",'DATA ACCURATE'!N605,"")</f>
        <v/>
      </c>
      <c r="G602" t="str">
        <f>IF(F602="","",IF(F602&lt;=DATABASE!$I$8,"UNYIL",IF(F602&lt;=DATABASE!$J$8,"KECIL",IF(F602&lt;DATABASE!$K$8,"TANGGUNG",IF(F602&gt;=DATABASE!$K$8,"BESAR","")))))</f>
        <v/>
      </c>
      <c r="H602" s="16" t="str">
        <f>IF('DATA ACCURATE'!J605&lt;&gt;"",'DATA ACCURATE'!J605,"")</f>
        <v/>
      </c>
      <c r="I602" s="35" t="str">
        <f>IF(B602&lt;&gt;"",IFERROR(VLOOKUP(B602,'DATA TIMBANGAN'!G:M,7,FALSE),VLOOKUP(B602,'DATA TIMBANGAN'!G:M,7)),"")</f>
        <v/>
      </c>
      <c r="J602" s="25" t="str">
        <f>IF(H602&lt;&gt;"",IFERROR(INDEX(DATABASE!$Z$19:$Z$38,MATCH(DATEVALUE(H602),DATABASE!$AA$19:$AA$38,0)),INDEX(DATABASE!$Z$12:$Z$18,MATCH(WEEKDAY(H602,2),DATABASE!$AA$12:$AA$18,0))),"")</f>
        <v/>
      </c>
      <c r="K602" s="25" t="str">
        <f>IF('DATA ACCURATE'!V605&lt;&gt;"",'DATA ACCURATE'!V605,"")</f>
        <v/>
      </c>
      <c r="L602" s="80" t="str">
        <f>IF($H602="","",IF(OR($J602="LIBUR",AND($L601="LIBUR",$O601=$O602)),"LIBUR",IF(AND(OR($L601="LUAR JAM KERJA 1",$L601="LUAR JAM KERJA 2"),OR(OR(AND($H601=$H602,AND(OR($I602&gt;DATABASE!$J$3,$I602&lt;DATABASE!$J$6),((DATEVALUE($H602)+$I602)-(DATEVALUE($H601)+$I601))&lt;DATABASE!$J$6)),AND($H601=$H602,$O601=$O602,OR($I602&gt;DATABASE!$J$6,$I602&lt;DATABASE!$J$3))),AND(($H602-$H601)=1,OR($I602&lt;DATABASE!$I$6,((DATEVALUE($H602)+$I602)-(DATEVALUE($H601)+$I601))&lt;DATABASE!$J$6))),$A602=$A601),"LUAR JAM KERJA 2",IF(AND(OR(WEEKDAY($H602,2)=1,WEEKDAY($H602,2)=2,WEEKDAY($H602,2)=3,WEEKDAY($H602,2)=4,WEEKDAY($H602,2)=5),$I602&lt;=DATABASE!$J$3,$I602&gt;=DATABASE!$I$3),"JAM KERJA",IF(AND(WEEKDAY($H602,2)=6,$I602&lt;=DATABASE!$J$4,$I602&gt;=DATABASE!$I$4),"JAM KERJA","LUAR JAM KERJA 1")))))</f>
        <v/>
      </c>
      <c r="M602" s="33" t="str">
        <f>IF('DATA ACCURATE'!T605&lt;&gt;"",IF('DATA ACCURATE'!T605&gt;100,'DATA ACCURATE'!T605/10,'DATA ACCURATE'!T605),"")</f>
        <v/>
      </c>
      <c r="N602" t="str">
        <f>IF(M602="","",IF(M602&lt;=DATABASE!$I$9,"LOKAL",IF(M602&lt;DATABASE!$J$9,"LUAR KOTA 1",IF($M602&gt;=DATABASE!$J$9,"LUAR KOTA 2",""))))</f>
        <v/>
      </c>
      <c r="O602" s="38" t="str">
        <f>IF('DATA ACCURATE'!L605&lt;&gt;"",'DATA ACCURATE'!L605,"")</f>
        <v/>
      </c>
      <c r="Q602" s="38">
        <f t="shared" si="64"/>
        <v>0</v>
      </c>
      <c r="R602" s="38">
        <f t="shared" si="64"/>
        <v>0</v>
      </c>
      <c r="S602" s="38">
        <f t="shared" si="64"/>
        <v>0</v>
      </c>
      <c r="T602" s="38">
        <f t="shared" si="62"/>
        <v>0</v>
      </c>
      <c r="U602" s="38">
        <f t="shared" si="65"/>
        <v>0</v>
      </c>
      <c r="V602" s="38">
        <f t="shared" si="65"/>
        <v>0</v>
      </c>
      <c r="W602" s="38">
        <f t="shared" si="65"/>
        <v>0</v>
      </c>
      <c r="X602" s="38">
        <f t="shared" si="66"/>
        <v>0</v>
      </c>
      <c r="Y602" s="38">
        <f t="shared" si="66"/>
        <v>0</v>
      </c>
      <c r="Z602" s="38">
        <f t="shared" si="66"/>
        <v>0</v>
      </c>
      <c r="AA602" s="38">
        <f t="shared" si="63"/>
        <v>0</v>
      </c>
      <c r="AB602" s="38">
        <f t="shared" si="67"/>
        <v>0</v>
      </c>
      <c r="AC602" s="38">
        <f t="shared" si="68"/>
        <v>0</v>
      </c>
      <c r="AD602" s="38" t="str">
        <f t="shared" si="69"/>
        <v>000000000000</v>
      </c>
    </row>
    <row r="603" spans="1:30">
      <c r="A603" s="9" t="str">
        <f>IF('DATA ACCURATE'!A606&lt;&gt;"",'DATA ACCURATE'!A606,"")</f>
        <v/>
      </c>
      <c r="B603" s="9" t="str">
        <f>IF('DATA ACCURATE'!D606&lt;&gt;"",'DATA ACCURATE'!D606,"")</f>
        <v/>
      </c>
      <c r="C603" s="38" t="str">
        <f>IF($AD603="000000000000","",INDEX(DATABASE!$W$12:$W$71,MATCH($AD603,DATABASE!$V$12:$V$71,0)))</f>
        <v/>
      </c>
      <c r="D603" s="34" t="str">
        <f>IF(C603="","",IF(E603="",INDEX(DATABASE!$AF$13:$AF$62,MATCH($C603,DATABASE!$AC$13:$AC$62,0)),IF(E603="2x D11",INDEX(DATABASE!$AF$13:$AF$62,MATCH($C603,DATABASE!$AC$13:$AC$62,0))+2*DATABASE!$AF$62,IF(E603="3x D11",INDEX(DATABASE!$AF$13:$AF$62,MATCH($C603,DATABASE!$AC$13:$AC$62,0))+3*DATABASE!$AF$62,""))))</f>
        <v/>
      </c>
      <c r="E603" s="38" t="str">
        <f>IF(AND($K603="Y",$G603&lt;&gt;"UNYIL",$F603&lt;DATABASE!$O$8),"2x D11",IF(AND($K603="Y",$G603&lt;&gt;"UNYIL",$F603&gt;=DATABASE!$O$8),"3x D11",""))</f>
        <v/>
      </c>
      <c r="F603" s="9" t="str">
        <f>IF('DATA ACCURATE'!N606&lt;&gt;"",'DATA ACCURATE'!N606,"")</f>
        <v/>
      </c>
      <c r="G603" t="str">
        <f>IF(F603="","",IF(F603&lt;=DATABASE!$I$8,"UNYIL",IF(F603&lt;=DATABASE!$J$8,"KECIL",IF(F603&lt;DATABASE!$K$8,"TANGGUNG",IF(F603&gt;=DATABASE!$K$8,"BESAR","")))))</f>
        <v/>
      </c>
      <c r="H603" s="16" t="str">
        <f>IF('DATA ACCURATE'!J606&lt;&gt;"",'DATA ACCURATE'!J606,"")</f>
        <v/>
      </c>
      <c r="I603" s="35" t="str">
        <f>IF(B603&lt;&gt;"",IFERROR(VLOOKUP(B603,'DATA TIMBANGAN'!G:M,7,FALSE),VLOOKUP(B603,'DATA TIMBANGAN'!G:M,7)),"")</f>
        <v/>
      </c>
      <c r="J603" s="25" t="str">
        <f>IF(H603&lt;&gt;"",IFERROR(INDEX(DATABASE!$Z$19:$Z$38,MATCH(DATEVALUE(H603),DATABASE!$AA$19:$AA$38,0)),INDEX(DATABASE!$Z$12:$Z$18,MATCH(WEEKDAY(H603,2),DATABASE!$AA$12:$AA$18,0))),"")</f>
        <v/>
      </c>
      <c r="K603" s="25" t="str">
        <f>IF('DATA ACCURATE'!V606&lt;&gt;"",'DATA ACCURATE'!V606,"")</f>
        <v/>
      </c>
      <c r="L603" s="80" t="str">
        <f>IF($H603="","",IF(OR($J603="LIBUR",AND($L602="LIBUR",$O602=$O603)),"LIBUR",IF(AND(OR($L602="LUAR JAM KERJA 1",$L602="LUAR JAM KERJA 2"),OR(OR(AND($H602=$H603,AND(OR($I603&gt;DATABASE!$J$3,$I603&lt;DATABASE!$J$6),((DATEVALUE($H603)+$I603)-(DATEVALUE($H602)+$I602))&lt;DATABASE!$J$6)),AND($H602=$H603,$O602=$O603,OR($I603&gt;DATABASE!$J$6,$I603&lt;DATABASE!$J$3))),AND(($H603-$H602)=1,OR($I603&lt;DATABASE!$I$6,((DATEVALUE($H603)+$I603)-(DATEVALUE($H602)+$I602))&lt;DATABASE!$J$6))),$A603=$A602),"LUAR JAM KERJA 2",IF(AND(OR(WEEKDAY($H603,2)=1,WEEKDAY($H603,2)=2,WEEKDAY($H603,2)=3,WEEKDAY($H603,2)=4,WEEKDAY($H603,2)=5),$I603&lt;=DATABASE!$J$3,$I603&gt;=DATABASE!$I$3),"JAM KERJA",IF(AND(WEEKDAY($H603,2)=6,$I603&lt;=DATABASE!$J$4,$I603&gt;=DATABASE!$I$4),"JAM KERJA","LUAR JAM KERJA 1")))))</f>
        <v/>
      </c>
      <c r="M603" s="33" t="str">
        <f>IF('DATA ACCURATE'!T606&lt;&gt;"",IF('DATA ACCURATE'!T606&gt;100,'DATA ACCURATE'!T606/10,'DATA ACCURATE'!T606),"")</f>
        <v/>
      </c>
      <c r="N603" t="str">
        <f>IF(M603="","",IF(M603&lt;=DATABASE!$I$9,"LOKAL",IF(M603&lt;DATABASE!$J$9,"LUAR KOTA 1",IF($M603&gt;=DATABASE!$J$9,"LUAR KOTA 2",""))))</f>
        <v/>
      </c>
      <c r="O603" s="38" t="str">
        <f>IF('DATA ACCURATE'!L606&lt;&gt;"",'DATA ACCURATE'!L606,"")</f>
        <v/>
      </c>
      <c r="Q603" s="38">
        <f t="shared" si="64"/>
        <v>0</v>
      </c>
      <c r="R603" s="38">
        <f t="shared" si="64"/>
        <v>0</v>
      </c>
      <c r="S603" s="38">
        <f t="shared" si="64"/>
        <v>0</v>
      </c>
      <c r="T603" s="38">
        <f t="shared" si="62"/>
        <v>0</v>
      </c>
      <c r="U603" s="38">
        <f t="shared" si="65"/>
        <v>0</v>
      </c>
      <c r="V603" s="38">
        <f t="shared" si="65"/>
        <v>0</v>
      </c>
      <c r="W603" s="38">
        <f t="shared" si="65"/>
        <v>0</v>
      </c>
      <c r="X603" s="38">
        <f t="shared" si="66"/>
        <v>0</v>
      </c>
      <c r="Y603" s="38">
        <f t="shared" si="66"/>
        <v>0</v>
      </c>
      <c r="Z603" s="38">
        <f t="shared" si="66"/>
        <v>0</v>
      </c>
      <c r="AA603" s="38">
        <f t="shared" si="63"/>
        <v>0</v>
      </c>
      <c r="AB603" s="38">
        <f t="shared" si="67"/>
        <v>0</v>
      </c>
      <c r="AC603" s="38">
        <f t="shared" si="68"/>
        <v>0</v>
      </c>
      <c r="AD603" s="38" t="str">
        <f t="shared" si="69"/>
        <v>000000000000</v>
      </c>
    </row>
    <row r="604" spans="1:30">
      <c r="A604" s="9" t="str">
        <f>IF('DATA ACCURATE'!A607&lt;&gt;"",'DATA ACCURATE'!A607,"")</f>
        <v/>
      </c>
      <c r="B604" s="9" t="str">
        <f>IF('DATA ACCURATE'!D607&lt;&gt;"",'DATA ACCURATE'!D607,"")</f>
        <v/>
      </c>
      <c r="C604" s="38" t="str">
        <f>IF($AD604="000000000000","",INDEX(DATABASE!$W$12:$W$71,MATCH($AD604,DATABASE!$V$12:$V$71,0)))</f>
        <v/>
      </c>
      <c r="D604" s="34" t="str">
        <f>IF(C604="","",IF(E604="",INDEX(DATABASE!$AF$13:$AF$62,MATCH($C604,DATABASE!$AC$13:$AC$62,0)),IF(E604="2x D11",INDEX(DATABASE!$AF$13:$AF$62,MATCH($C604,DATABASE!$AC$13:$AC$62,0))+2*DATABASE!$AF$62,IF(E604="3x D11",INDEX(DATABASE!$AF$13:$AF$62,MATCH($C604,DATABASE!$AC$13:$AC$62,0))+3*DATABASE!$AF$62,""))))</f>
        <v/>
      </c>
      <c r="E604" s="38" t="str">
        <f>IF(AND($K604="Y",$G604&lt;&gt;"UNYIL",$F604&lt;DATABASE!$O$8),"2x D11",IF(AND($K604="Y",$G604&lt;&gt;"UNYIL",$F604&gt;=DATABASE!$O$8),"3x D11",""))</f>
        <v/>
      </c>
      <c r="F604" s="9" t="str">
        <f>IF('DATA ACCURATE'!N607&lt;&gt;"",'DATA ACCURATE'!N607,"")</f>
        <v/>
      </c>
      <c r="G604" t="str">
        <f>IF(F604="","",IF(F604&lt;=DATABASE!$I$8,"UNYIL",IF(F604&lt;=DATABASE!$J$8,"KECIL",IF(F604&lt;DATABASE!$K$8,"TANGGUNG",IF(F604&gt;=DATABASE!$K$8,"BESAR","")))))</f>
        <v/>
      </c>
      <c r="H604" s="16" t="str">
        <f>IF('DATA ACCURATE'!J607&lt;&gt;"",'DATA ACCURATE'!J607,"")</f>
        <v/>
      </c>
      <c r="I604" s="35" t="str">
        <f>IF(B604&lt;&gt;"",IFERROR(VLOOKUP(B604,'DATA TIMBANGAN'!G:M,7,FALSE),VLOOKUP(B604,'DATA TIMBANGAN'!G:M,7)),"")</f>
        <v/>
      </c>
      <c r="J604" s="25" t="str">
        <f>IF(H604&lt;&gt;"",IFERROR(INDEX(DATABASE!$Z$19:$Z$38,MATCH(DATEVALUE(H604),DATABASE!$AA$19:$AA$38,0)),INDEX(DATABASE!$Z$12:$Z$18,MATCH(WEEKDAY(H604,2),DATABASE!$AA$12:$AA$18,0))),"")</f>
        <v/>
      </c>
      <c r="K604" s="25" t="str">
        <f>IF('DATA ACCURATE'!V607&lt;&gt;"",'DATA ACCURATE'!V607,"")</f>
        <v/>
      </c>
      <c r="L604" s="80" t="str">
        <f>IF($H604="","",IF(OR($J604="LIBUR",AND($L603="LIBUR",$O603=$O604)),"LIBUR",IF(AND(OR($L603="LUAR JAM KERJA 1",$L603="LUAR JAM KERJA 2"),OR(OR(AND($H603=$H604,AND(OR($I604&gt;DATABASE!$J$3,$I604&lt;DATABASE!$J$6),((DATEVALUE($H604)+$I604)-(DATEVALUE($H603)+$I603))&lt;DATABASE!$J$6)),AND($H603=$H604,$O603=$O604,OR($I604&gt;DATABASE!$J$6,$I604&lt;DATABASE!$J$3))),AND(($H604-$H603)=1,OR($I604&lt;DATABASE!$I$6,((DATEVALUE($H604)+$I604)-(DATEVALUE($H603)+$I603))&lt;DATABASE!$J$6))),$A604=$A603),"LUAR JAM KERJA 2",IF(AND(OR(WEEKDAY($H604,2)=1,WEEKDAY($H604,2)=2,WEEKDAY($H604,2)=3,WEEKDAY($H604,2)=4,WEEKDAY($H604,2)=5),$I604&lt;=DATABASE!$J$3,$I604&gt;=DATABASE!$I$3),"JAM KERJA",IF(AND(WEEKDAY($H604,2)=6,$I604&lt;=DATABASE!$J$4,$I604&gt;=DATABASE!$I$4),"JAM KERJA","LUAR JAM KERJA 1")))))</f>
        <v/>
      </c>
      <c r="M604" s="33" t="str">
        <f>IF('DATA ACCURATE'!T607&lt;&gt;"",IF('DATA ACCURATE'!T607&gt;100,'DATA ACCURATE'!T607/10,'DATA ACCURATE'!T607),"")</f>
        <v/>
      </c>
      <c r="N604" t="str">
        <f>IF(M604="","",IF(M604&lt;=DATABASE!$I$9,"LOKAL",IF(M604&lt;DATABASE!$J$9,"LUAR KOTA 1",IF($M604&gt;=DATABASE!$J$9,"LUAR KOTA 2",""))))</f>
        <v/>
      </c>
      <c r="O604" s="38" t="str">
        <f>IF('DATA ACCURATE'!L607&lt;&gt;"",'DATA ACCURATE'!L607,"")</f>
        <v/>
      </c>
      <c r="Q604" s="38">
        <f t="shared" si="64"/>
        <v>0</v>
      </c>
      <c r="R604" s="38">
        <f t="shared" si="64"/>
        <v>0</v>
      </c>
      <c r="S604" s="38">
        <f t="shared" si="64"/>
        <v>0</v>
      </c>
      <c r="T604" s="38">
        <f t="shared" si="62"/>
        <v>0</v>
      </c>
      <c r="U604" s="38">
        <f t="shared" si="65"/>
        <v>0</v>
      </c>
      <c r="V604" s="38">
        <f t="shared" si="65"/>
        <v>0</v>
      </c>
      <c r="W604" s="38">
        <f t="shared" si="65"/>
        <v>0</v>
      </c>
      <c r="X604" s="38">
        <f t="shared" si="66"/>
        <v>0</v>
      </c>
      <c r="Y604" s="38">
        <f t="shared" si="66"/>
        <v>0</v>
      </c>
      <c r="Z604" s="38">
        <f t="shared" si="66"/>
        <v>0</v>
      </c>
      <c r="AA604" s="38">
        <f t="shared" si="63"/>
        <v>0</v>
      </c>
      <c r="AB604" s="38">
        <f t="shared" si="67"/>
        <v>0</v>
      </c>
      <c r="AC604" s="38">
        <f t="shared" si="68"/>
        <v>0</v>
      </c>
      <c r="AD604" s="38" t="str">
        <f t="shared" si="69"/>
        <v>000000000000</v>
      </c>
    </row>
    <row r="605" spans="1:30">
      <c r="A605" s="9" t="str">
        <f>IF('DATA ACCURATE'!A608&lt;&gt;"",'DATA ACCURATE'!A608,"")</f>
        <v/>
      </c>
      <c r="B605" s="9" t="str">
        <f>IF('DATA ACCURATE'!D608&lt;&gt;"",'DATA ACCURATE'!D608,"")</f>
        <v/>
      </c>
      <c r="C605" s="38" t="str">
        <f>IF($AD605="000000000000","",INDEX(DATABASE!$W$12:$W$71,MATCH($AD605,DATABASE!$V$12:$V$71,0)))</f>
        <v/>
      </c>
      <c r="D605" s="34" t="str">
        <f>IF(C605="","",IF(E605="",INDEX(DATABASE!$AF$13:$AF$62,MATCH($C605,DATABASE!$AC$13:$AC$62,0)),IF(E605="2x D11",INDEX(DATABASE!$AF$13:$AF$62,MATCH($C605,DATABASE!$AC$13:$AC$62,0))+2*DATABASE!$AF$62,IF(E605="3x D11",INDEX(DATABASE!$AF$13:$AF$62,MATCH($C605,DATABASE!$AC$13:$AC$62,0))+3*DATABASE!$AF$62,""))))</f>
        <v/>
      </c>
      <c r="E605" s="38" t="str">
        <f>IF(AND($K605="Y",$G605&lt;&gt;"UNYIL",$F605&lt;DATABASE!$O$8),"2x D11",IF(AND($K605="Y",$G605&lt;&gt;"UNYIL",$F605&gt;=DATABASE!$O$8),"3x D11",""))</f>
        <v/>
      </c>
      <c r="F605" s="9" t="str">
        <f>IF('DATA ACCURATE'!N608&lt;&gt;"",'DATA ACCURATE'!N608,"")</f>
        <v/>
      </c>
      <c r="G605" t="str">
        <f>IF(F605="","",IF(F605&lt;=DATABASE!$I$8,"UNYIL",IF(F605&lt;=DATABASE!$J$8,"KECIL",IF(F605&lt;DATABASE!$K$8,"TANGGUNG",IF(F605&gt;=DATABASE!$K$8,"BESAR","")))))</f>
        <v/>
      </c>
      <c r="H605" s="16" t="str">
        <f>IF('DATA ACCURATE'!J608&lt;&gt;"",'DATA ACCURATE'!J608,"")</f>
        <v/>
      </c>
      <c r="I605" s="35" t="str">
        <f>IF(B605&lt;&gt;"",IFERROR(VLOOKUP(B605,'DATA TIMBANGAN'!G:M,7,FALSE),VLOOKUP(B605,'DATA TIMBANGAN'!G:M,7)),"")</f>
        <v/>
      </c>
      <c r="J605" s="25" t="str">
        <f>IF(H605&lt;&gt;"",IFERROR(INDEX(DATABASE!$Z$19:$Z$38,MATCH(DATEVALUE(H605),DATABASE!$AA$19:$AA$38,0)),INDEX(DATABASE!$Z$12:$Z$18,MATCH(WEEKDAY(H605,2),DATABASE!$AA$12:$AA$18,0))),"")</f>
        <v/>
      </c>
      <c r="K605" s="25" t="str">
        <f>IF('DATA ACCURATE'!V608&lt;&gt;"",'DATA ACCURATE'!V608,"")</f>
        <v/>
      </c>
      <c r="L605" s="80" t="str">
        <f>IF($H605="","",IF(OR($J605="LIBUR",AND($L604="LIBUR",$O604=$O605)),"LIBUR",IF(AND(OR($L604="LUAR JAM KERJA 1",$L604="LUAR JAM KERJA 2"),OR(OR(AND($H604=$H605,AND(OR($I605&gt;DATABASE!$J$3,$I605&lt;DATABASE!$J$6),((DATEVALUE($H605)+$I605)-(DATEVALUE($H604)+$I604))&lt;DATABASE!$J$6)),AND($H604=$H605,$O604=$O605,OR($I605&gt;DATABASE!$J$6,$I605&lt;DATABASE!$J$3))),AND(($H605-$H604)=1,OR($I605&lt;DATABASE!$I$6,((DATEVALUE($H605)+$I605)-(DATEVALUE($H604)+$I604))&lt;DATABASE!$J$6))),$A605=$A604),"LUAR JAM KERJA 2",IF(AND(OR(WEEKDAY($H605,2)=1,WEEKDAY($H605,2)=2,WEEKDAY($H605,2)=3,WEEKDAY($H605,2)=4,WEEKDAY($H605,2)=5),$I605&lt;=DATABASE!$J$3,$I605&gt;=DATABASE!$I$3),"JAM KERJA",IF(AND(WEEKDAY($H605,2)=6,$I605&lt;=DATABASE!$J$4,$I605&gt;=DATABASE!$I$4),"JAM KERJA","LUAR JAM KERJA 1")))))</f>
        <v/>
      </c>
      <c r="M605" s="33" t="str">
        <f>IF('DATA ACCURATE'!T608&lt;&gt;"",IF('DATA ACCURATE'!T608&gt;100,'DATA ACCURATE'!T608/10,'DATA ACCURATE'!T608),"")</f>
        <v/>
      </c>
      <c r="N605" t="str">
        <f>IF(M605="","",IF(M605&lt;=DATABASE!$I$9,"LOKAL",IF(M605&lt;DATABASE!$J$9,"LUAR KOTA 1",IF($M605&gt;=DATABASE!$J$9,"LUAR KOTA 2",""))))</f>
        <v/>
      </c>
      <c r="O605" s="38" t="str">
        <f>IF('DATA ACCURATE'!L608&lt;&gt;"",'DATA ACCURATE'!L608,"")</f>
        <v/>
      </c>
      <c r="Q605" s="38">
        <f t="shared" si="64"/>
        <v>0</v>
      </c>
      <c r="R605" s="38">
        <f t="shared" si="64"/>
        <v>0</v>
      </c>
      <c r="S605" s="38">
        <f t="shared" si="64"/>
        <v>0</v>
      </c>
      <c r="T605" s="38">
        <f t="shared" si="62"/>
        <v>0</v>
      </c>
      <c r="U605" s="38">
        <f t="shared" si="65"/>
        <v>0</v>
      </c>
      <c r="V605" s="38">
        <f t="shared" si="65"/>
        <v>0</v>
      </c>
      <c r="W605" s="38">
        <f t="shared" si="65"/>
        <v>0</v>
      </c>
      <c r="X605" s="38">
        <f t="shared" si="66"/>
        <v>0</v>
      </c>
      <c r="Y605" s="38">
        <f t="shared" si="66"/>
        <v>0</v>
      </c>
      <c r="Z605" s="38">
        <f t="shared" si="66"/>
        <v>0</v>
      </c>
      <c r="AA605" s="38">
        <f t="shared" si="63"/>
        <v>0</v>
      </c>
      <c r="AB605" s="38">
        <f t="shared" si="67"/>
        <v>0</v>
      </c>
      <c r="AC605" s="38">
        <f t="shared" si="68"/>
        <v>0</v>
      </c>
      <c r="AD605" s="38" t="str">
        <f t="shared" si="69"/>
        <v>000000000000</v>
      </c>
    </row>
    <row r="606" spans="1:30">
      <c r="A606" s="9" t="str">
        <f>IF('DATA ACCURATE'!A609&lt;&gt;"",'DATA ACCURATE'!A609,"")</f>
        <v/>
      </c>
      <c r="B606" s="9" t="str">
        <f>IF('DATA ACCURATE'!D609&lt;&gt;"",'DATA ACCURATE'!D609,"")</f>
        <v/>
      </c>
      <c r="C606" s="38" t="str">
        <f>IF($AD606="000000000000","",INDEX(DATABASE!$W$12:$W$71,MATCH($AD606,DATABASE!$V$12:$V$71,0)))</f>
        <v/>
      </c>
      <c r="D606" s="34" t="str">
        <f>IF(C606="","",IF(E606="",INDEX(DATABASE!$AF$13:$AF$62,MATCH($C606,DATABASE!$AC$13:$AC$62,0)),IF(E606="2x D11",INDEX(DATABASE!$AF$13:$AF$62,MATCH($C606,DATABASE!$AC$13:$AC$62,0))+2*DATABASE!$AF$62,IF(E606="3x D11",INDEX(DATABASE!$AF$13:$AF$62,MATCH($C606,DATABASE!$AC$13:$AC$62,0))+3*DATABASE!$AF$62,""))))</f>
        <v/>
      </c>
      <c r="E606" s="38" t="str">
        <f>IF(AND($K606="Y",$G606&lt;&gt;"UNYIL",$F606&lt;DATABASE!$O$8),"2x D11",IF(AND($K606="Y",$G606&lt;&gt;"UNYIL",$F606&gt;=DATABASE!$O$8),"3x D11",""))</f>
        <v/>
      </c>
      <c r="F606" s="9" t="str">
        <f>IF('DATA ACCURATE'!N609&lt;&gt;"",'DATA ACCURATE'!N609,"")</f>
        <v/>
      </c>
      <c r="G606" t="str">
        <f>IF(F606="","",IF(F606&lt;=DATABASE!$I$8,"UNYIL",IF(F606&lt;=DATABASE!$J$8,"KECIL",IF(F606&lt;DATABASE!$K$8,"TANGGUNG",IF(F606&gt;=DATABASE!$K$8,"BESAR","")))))</f>
        <v/>
      </c>
      <c r="H606" s="16" t="str">
        <f>IF('DATA ACCURATE'!J609&lt;&gt;"",'DATA ACCURATE'!J609,"")</f>
        <v/>
      </c>
      <c r="I606" s="35" t="str">
        <f>IF(B606&lt;&gt;"",IFERROR(VLOOKUP(B606,'DATA TIMBANGAN'!G:M,7,FALSE),VLOOKUP(B606,'DATA TIMBANGAN'!G:M,7)),"")</f>
        <v/>
      </c>
      <c r="J606" s="25" t="str">
        <f>IF(H606&lt;&gt;"",IFERROR(INDEX(DATABASE!$Z$19:$Z$38,MATCH(DATEVALUE(H606),DATABASE!$AA$19:$AA$38,0)),INDEX(DATABASE!$Z$12:$Z$18,MATCH(WEEKDAY(H606,2),DATABASE!$AA$12:$AA$18,0))),"")</f>
        <v/>
      </c>
      <c r="K606" s="25" t="str">
        <f>IF('DATA ACCURATE'!V609&lt;&gt;"",'DATA ACCURATE'!V609,"")</f>
        <v/>
      </c>
      <c r="L606" s="80" t="str">
        <f>IF($H606="","",IF(OR($J606="LIBUR",AND($L605="LIBUR",$O605=$O606)),"LIBUR",IF(AND(OR($L605="LUAR JAM KERJA 1",$L605="LUAR JAM KERJA 2"),OR(OR(AND($H605=$H606,AND(OR($I606&gt;DATABASE!$J$3,$I606&lt;DATABASE!$J$6),((DATEVALUE($H606)+$I606)-(DATEVALUE($H605)+$I605))&lt;DATABASE!$J$6)),AND($H605=$H606,$O605=$O606,OR($I606&gt;DATABASE!$J$6,$I606&lt;DATABASE!$J$3))),AND(($H606-$H605)=1,OR($I606&lt;DATABASE!$I$6,((DATEVALUE($H606)+$I606)-(DATEVALUE($H605)+$I605))&lt;DATABASE!$J$6))),$A606=$A605),"LUAR JAM KERJA 2",IF(AND(OR(WEEKDAY($H606,2)=1,WEEKDAY($H606,2)=2,WEEKDAY($H606,2)=3,WEEKDAY($H606,2)=4,WEEKDAY($H606,2)=5),$I606&lt;=DATABASE!$J$3,$I606&gt;=DATABASE!$I$3),"JAM KERJA",IF(AND(WEEKDAY($H606,2)=6,$I606&lt;=DATABASE!$J$4,$I606&gt;=DATABASE!$I$4),"JAM KERJA","LUAR JAM KERJA 1")))))</f>
        <v/>
      </c>
      <c r="M606" s="33" t="str">
        <f>IF('DATA ACCURATE'!T609&lt;&gt;"",IF('DATA ACCURATE'!T609&gt;100,'DATA ACCURATE'!T609/10,'DATA ACCURATE'!T609),"")</f>
        <v/>
      </c>
      <c r="N606" t="str">
        <f>IF(M606="","",IF(M606&lt;=DATABASE!$I$9,"LOKAL",IF(M606&lt;DATABASE!$J$9,"LUAR KOTA 1",IF($M606&gt;=DATABASE!$J$9,"LUAR KOTA 2",""))))</f>
        <v/>
      </c>
      <c r="O606" s="38" t="str">
        <f>IF('DATA ACCURATE'!L609&lt;&gt;"",'DATA ACCURATE'!L609,"")</f>
        <v/>
      </c>
      <c r="Q606" s="38">
        <f t="shared" si="64"/>
        <v>0</v>
      </c>
      <c r="R606" s="38">
        <f t="shared" si="64"/>
        <v>0</v>
      </c>
      <c r="S606" s="38">
        <f t="shared" si="64"/>
        <v>0</v>
      </c>
      <c r="T606" s="38">
        <f t="shared" si="62"/>
        <v>0</v>
      </c>
      <c r="U606" s="38">
        <f t="shared" si="65"/>
        <v>0</v>
      </c>
      <c r="V606" s="38">
        <f t="shared" si="65"/>
        <v>0</v>
      </c>
      <c r="W606" s="38">
        <f t="shared" si="65"/>
        <v>0</v>
      </c>
      <c r="X606" s="38">
        <f t="shared" si="66"/>
        <v>0</v>
      </c>
      <c r="Y606" s="38">
        <f t="shared" si="66"/>
        <v>0</v>
      </c>
      <c r="Z606" s="38">
        <f t="shared" si="66"/>
        <v>0</v>
      </c>
      <c r="AA606" s="38">
        <f t="shared" si="63"/>
        <v>0</v>
      </c>
      <c r="AB606" s="38">
        <f t="shared" si="67"/>
        <v>0</v>
      </c>
      <c r="AC606" s="38">
        <f t="shared" si="68"/>
        <v>0</v>
      </c>
      <c r="AD606" s="38" t="str">
        <f t="shared" si="69"/>
        <v>000000000000</v>
      </c>
    </row>
    <row r="607" spans="1:30">
      <c r="A607" s="9" t="str">
        <f>IF('DATA ACCURATE'!A610&lt;&gt;"",'DATA ACCURATE'!A610,"")</f>
        <v/>
      </c>
      <c r="B607" s="9" t="str">
        <f>IF('DATA ACCURATE'!D610&lt;&gt;"",'DATA ACCURATE'!D610,"")</f>
        <v/>
      </c>
      <c r="C607" s="38" t="str">
        <f>IF($AD607="000000000000","",INDEX(DATABASE!$W$12:$W$71,MATCH($AD607,DATABASE!$V$12:$V$71,0)))</f>
        <v/>
      </c>
      <c r="D607" s="34" t="str">
        <f>IF(C607="","",IF(E607="",INDEX(DATABASE!$AF$13:$AF$62,MATCH($C607,DATABASE!$AC$13:$AC$62,0)),IF(E607="2x D11",INDEX(DATABASE!$AF$13:$AF$62,MATCH($C607,DATABASE!$AC$13:$AC$62,0))+2*DATABASE!$AF$62,IF(E607="3x D11",INDEX(DATABASE!$AF$13:$AF$62,MATCH($C607,DATABASE!$AC$13:$AC$62,0))+3*DATABASE!$AF$62,""))))</f>
        <v/>
      </c>
      <c r="E607" s="38" t="str">
        <f>IF(AND($K607="Y",$G607&lt;&gt;"UNYIL",$F607&lt;DATABASE!$O$8),"2x D11",IF(AND($K607="Y",$G607&lt;&gt;"UNYIL",$F607&gt;=DATABASE!$O$8),"3x D11",""))</f>
        <v/>
      </c>
      <c r="F607" s="9" t="str">
        <f>IF('DATA ACCURATE'!N610&lt;&gt;"",'DATA ACCURATE'!N610,"")</f>
        <v/>
      </c>
      <c r="G607" t="str">
        <f>IF(F607="","",IF(F607&lt;=DATABASE!$I$8,"UNYIL",IF(F607&lt;=DATABASE!$J$8,"KECIL",IF(F607&lt;DATABASE!$K$8,"TANGGUNG",IF(F607&gt;=DATABASE!$K$8,"BESAR","")))))</f>
        <v/>
      </c>
      <c r="H607" s="16" t="str">
        <f>IF('DATA ACCURATE'!J610&lt;&gt;"",'DATA ACCURATE'!J610,"")</f>
        <v/>
      </c>
      <c r="I607" s="35" t="str">
        <f>IF(B607&lt;&gt;"",IFERROR(VLOOKUP(B607,'DATA TIMBANGAN'!G:M,7,FALSE),VLOOKUP(B607,'DATA TIMBANGAN'!G:M,7)),"")</f>
        <v/>
      </c>
      <c r="J607" s="25" t="str">
        <f>IF(H607&lt;&gt;"",IFERROR(INDEX(DATABASE!$Z$19:$Z$38,MATCH(DATEVALUE(H607),DATABASE!$AA$19:$AA$38,0)),INDEX(DATABASE!$Z$12:$Z$18,MATCH(WEEKDAY(H607,2),DATABASE!$AA$12:$AA$18,0))),"")</f>
        <v/>
      </c>
      <c r="K607" s="25" t="str">
        <f>IF('DATA ACCURATE'!V610&lt;&gt;"",'DATA ACCURATE'!V610,"")</f>
        <v/>
      </c>
      <c r="L607" s="80" t="str">
        <f>IF($H607="","",IF(OR($J607="LIBUR",AND($L606="LIBUR",$O606=$O607)),"LIBUR",IF(AND(OR($L606="LUAR JAM KERJA 1",$L606="LUAR JAM KERJA 2"),OR(OR(AND($H606=$H607,AND(OR($I607&gt;DATABASE!$J$3,$I607&lt;DATABASE!$J$6),((DATEVALUE($H607)+$I607)-(DATEVALUE($H606)+$I606))&lt;DATABASE!$J$6)),AND($H606=$H607,$O606=$O607,OR($I607&gt;DATABASE!$J$6,$I607&lt;DATABASE!$J$3))),AND(($H607-$H606)=1,OR($I607&lt;DATABASE!$I$6,((DATEVALUE($H607)+$I607)-(DATEVALUE($H606)+$I606))&lt;DATABASE!$J$6))),$A607=$A606),"LUAR JAM KERJA 2",IF(AND(OR(WEEKDAY($H607,2)=1,WEEKDAY($H607,2)=2,WEEKDAY($H607,2)=3,WEEKDAY($H607,2)=4,WEEKDAY($H607,2)=5),$I607&lt;=DATABASE!$J$3,$I607&gt;=DATABASE!$I$3),"JAM KERJA",IF(AND(WEEKDAY($H607,2)=6,$I607&lt;=DATABASE!$J$4,$I607&gt;=DATABASE!$I$4),"JAM KERJA","LUAR JAM KERJA 1")))))</f>
        <v/>
      </c>
      <c r="M607" s="33" t="str">
        <f>IF('DATA ACCURATE'!T610&lt;&gt;"",IF('DATA ACCURATE'!T610&gt;100,'DATA ACCURATE'!T610/10,'DATA ACCURATE'!T610),"")</f>
        <v/>
      </c>
      <c r="N607" t="str">
        <f>IF(M607="","",IF(M607&lt;=DATABASE!$I$9,"LOKAL",IF(M607&lt;DATABASE!$J$9,"LUAR KOTA 1",IF($M607&gt;=DATABASE!$J$9,"LUAR KOTA 2",""))))</f>
        <v/>
      </c>
      <c r="O607" s="38" t="str">
        <f>IF('DATA ACCURATE'!L610&lt;&gt;"",'DATA ACCURATE'!L610,"")</f>
        <v/>
      </c>
      <c r="Q607" s="38">
        <f t="shared" si="64"/>
        <v>0</v>
      </c>
      <c r="R607" s="38">
        <f t="shared" si="64"/>
        <v>0</v>
      </c>
      <c r="S607" s="38">
        <f t="shared" si="64"/>
        <v>0</v>
      </c>
      <c r="T607" s="38">
        <f t="shared" si="62"/>
        <v>0</v>
      </c>
      <c r="U607" s="38">
        <f t="shared" si="65"/>
        <v>0</v>
      </c>
      <c r="V607" s="38">
        <f t="shared" si="65"/>
        <v>0</v>
      </c>
      <c r="W607" s="38">
        <f t="shared" si="65"/>
        <v>0</v>
      </c>
      <c r="X607" s="38">
        <f t="shared" si="66"/>
        <v>0</v>
      </c>
      <c r="Y607" s="38">
        <f t="shared" si="66"/>
        <v>0</v>
      </c>
      <c r="Z607" s="38">
        <f t="shared" si="66"/>
        <v>0</v>
      </c>
      <c r="AA607" s="38">
        <f t="shared" si="63"/>
        <v>0</v>
      </c>
      <c r="AB607" s="38">
        <f t="shared" si="67"/>
        <v>0</v>
      </c>
      <c r="AC607" s="38">
        <f t="shared" si="68"/>
        <v>0</v>
      </c>
      <c r="AD607" s="38" t="str">
        <f t="shared" si="69"/>
        <v>000000000000</v>
      </c>
    </row>
    <row r="608" spans="1:30">
      <c r="A608" s="9" t="str">
        <f>IF('DATA ACCURATE'!A611&lt;&gt;"",'DATA ACCURATE'!A611,"")</f>
        <v/>
      </c>
      <c r="B608" s="9" t="str">
        <f>IF('DATA ACCURATE'!D611&lt;&gt;"",'DATA ACCURATE'!D611,"")</f>
        <v/>
      </c>
      <c r="C608" s="38" t="str">
        <f>IF($AD608="000000000000","",INDEX(DATABASE!$W$12:$W$71,MATCH($AD608,DATABASE!$V$12:$V$71,0)))</f>
        <v/>
      </c>
      <c r="D608" s="34" t="str">
        <f>IF(C608="","",IF(E608="",INDEX(DATABASE!$AF$13:$AF$62,MATCH($C608,DATABASE!$AC$13:$AC$62,0)),IF(E608="2x D11",INDEX(DATABASE!$AF$13:$AF$62,MATCH($C608,DATABASE!$AC$13:$AC$62,0))+2*DATABASE!$AF$62,IF(E608="3x D11",INDEX(DATABASE!$AF$13:$AF$62,MATCH($C608,DATABASE!$AC$13:$AC$62,0))+3*DATABASE!$AF$62,""))))</f>
        <v/>
      </c>
      <c r="E608" s="38" t="str">
        <f>IF(AND($K608="Y",$G608&lt;&gt;"UNYIL",$F608&lt;DATABASE!$O$8),"2x D11",IF(AND($K608="Y",$G608&lt;&gt;"UNYIL",$F608&gt;=DATABASE!$O$8),"3x D11",""))</f>
        <v/>
      </c>
      <c r="F608" s="9" t="str">
        <f>IF('DATA ACCURATE'!N611&lt;&gt;"",'DATA ACCURATE'!N611,"")</f>
        <v/>
      </c>
      <c r="G608" t="str">
        <f>IF(F608="","",IF(F608&lt;=DATABASE!$I$8,"UNYIL",IF(F608&lt;=DATABASE!$J$8,"KECIL",IF(F608&lt;DATABASE!$K$8,"TANGGUNG",IF(F608&gt;=DATABASE!$K$8,"BESAR","")))))</f>
        <v/>
      </c>
      <c r="H608" s="16" t="str">
        <f>IF('DATA ACCURATE'!J611&lt;&gt;"",'DATA ACCURATE'!J611,"")</f>
        <v/>
      </c>
      <c r="I608" s="35" t="str">
        <f>IF(B608&lt;&gt;"",IFERROR(VLOOKUP(B608,'DATA TIMBANGAN'!G:M,7,FALSE),VLOOKUP(B608,'DATA TIMBANGAN'!G:M,7)),"")</f>
        <v/>
      </c>
      <c r="J608" s="25" t="str">
        <f>IF(H608&lt;&gt;"",IFERROR(INDEX(DATABASE!$Z$19:$Z$38,MATCH(DATEVALUE(H608),DATABASE!$AA$19:$AA$38,0)),INDEX(DATABASE!$Z$12:$Z$18,MATCH(WEEKDAY(H608,2),DATABASE!$AA$12:$AA$18,0))),"")</f>
        <v/>
      </c>
      <c r="K608" s="25" t="str">
        <f>IF('DATA ACCURATE'!V611&lt;&gt;"",'DATA ACCURATE'!V611,"")</f>
        <v/>
      </c>
      <c r="L608" s="80" t="str">
        <f>IF($H608="","",IF(OR($J608="LIBUR",AND($L607="LIBUR",$O607=$O608)),"LIBUR",IF(AND(OR($L607="LUAR JAM KERJA 1",$L607="LUAR JAM KERJA 2"),OR(OR(AND($H607=$H608,AND(OR($I608&gt;DATABASE!$J$3,$I608&lt;DATABASE!$J$6),((DATEVALUE($H608)+$I608)-(DATEVALUE($H607)+$I607))&lt;DATABASE!$J$6)),AND($H607=$H608,$O607=$O608,OR($I608&gt;DATABASE!$J$6,$I608&lt;DATABASE!$J$3))),AND(($H608-$H607)=1,OR($I608&lt;DATABASE!$I$6,((DATEVALUE($H608)+$I608)-(DATEVALUE($H607)+$I607))&lt;DATABASE!$J$6))),$A608=$A607),"LUAR JAM KERJA 2",IF(AND(OR(WEEKDAY($H608,2)=1,WEEKDAY($H608,2)=2,WEEKDAY($H608,2)=3,WEEKDAY($H608,2)=4,WEEKDAY($H608,2)=5),$I608&lt;=DATABASE!$J$3,$I608&gt;=DATABASE!$I$3),"JAM KERJA",IF(AND(WEEKDAY($H608,2)=6,$I608&lt;=DATABASE!$J$4,$I608&gt;=DATABASE!$I$4),"JAM KERJA","LUAR JAM KERJA 1")))))</f>
        <v/>
      </c>
      <c r="M608" s="33" t="str">
        <f>IF('DATA ACCURATE'!T611&lt;&gt;"",IF('DATA ACCURATE'!T611&gt;100,'DATA ACCURATE'!T611/10,'DATA ACCURATE'!T611),"")</f>
        <v/>
      </c>
      <c r="N608" t="str">
        <f>IF(M608="","",IF(M608&lt;=DATABASE!$I$9,"LOKAL",IF(M608&lt;DATABASE!$J$9,"LUAR KOTA 1",IF($M608&gt;=DATABASE!$J$9,"LUAR KOTA 2",""))))</f>
        <v/>
      </c>
      <c r="O608" s="38" t="str">
        <f>IF('DATA ACCURATE'!L611&lt;&gt;"",'DATA ACCURATE'!L611,"")</f>
        <v/>
      </c>
      <c r="Q608" s="38">
        <f t="shared" si="64"/>
        <v>0</v>
      </c>
      <c r="R608" s="38">
        <f t="shared" si="64"/>
        <v>0</v>
      </c>
      <c r="S608" s="38">
        <f t="shared" si="64"/>
        <v>0</v>
      </c>
      <c r="T608" s="38">
        <f t="shared" si="62"/>
        <v>0</v>
      </c>
      <c r="U608" s="38">
        <f t="shared" si="65"/>
        <v>0</v>
      </c>
      <c r="V608" s="38">
        <f t="shared" si="65"/>
        <v>0</v>
      </c>
      <c r="W608" s="38">
        <f t="shared" si="65"/>
        <v>0</v>
      </c>
      <c r="X608" s="38">
        <f t="shared" si="66"/>
        <v>0</v>
      </c>
      <c r="Y608" s="38">
        <f t="shared" si="66"/>
        <v>0</v>
      </c>
      <c r="Z608" s="38">
        <f t="shared" si="66"/>
        <v>0</v>
      </c>
      <c r="AA608" s="38">
        <f t="shared" si="63"/>
        <v>0</v>
      </c>
      <c r="AB608" s="38">
        <f t="shared" si="67"/>
        <v>0</v>
      </c>
      <c r="AC608" s="38">
        <f t="shared" si="68"/>
        <v>0</v>
      </c>
      <c r="AD608" s="38" t="str">
        <f t="shared" si="69"/>
        <v>000000000000</v>
      </c>
    </row>
    <row r="609" spans="1:30">
      <c r="A609" s="9" t="str">
        <f>IF('DATA ACCURATE'!A612&lt;&gt;"",'DATA ACCURATE'!A612,"")</f>
        <v/>
      </c>
      <c r="B609" s="9" t="str">
        <f>IF('DATA ACCURATE'!D612&lt;&gt;"",'DATA ACCURATE'!D612,"")</f>
        <v/>
      </c>
      <c r="C609" s="38" t="str">
        <f>IF($AD609="000000000000","",INDEX(DATABASE!$W$12:$W$71,MATCH($AD609,DATABASE!$V$12:$V$71,0)))</f>
        <v/>
      </c>
      <c r="D609" s="34" t="str">
        <f>IF(C609="","",IF(E609="",INDEX(DATABASE!$AF$13:$AF$62,MATCH($C609,DATABASE!$AC$13:$AC$62,0)),IF(E609="2x D11",INDEX(DATABASE!$AF$13:$AF$62,MATCH($C609,DATABASE!$AC$13:$AC$62,0))+2*DATABASE!$AF$62,IF(E609="3x D11",INDEX(DATABASE!$AF$13:$AF$62,MATCH($C609,DATABASE!$AC$13:$AC$62,0))+3*DATABASE!$AF$62,""))))</f>
        <v/>
      </c>
      <c r="E609" s="38" t="str">
        <f>IF(AND($K609="Y",$G609&lt;&gt;"UNYIL",$F609&lt;DATABASE!$O$8),"2x D11",IF(AND($K609="Y",$G609&lt;&gt;"UNYIL",$F609&gt;=DATABASE!$O$8),"3x D11",""))</f>
        <v/>
      </c>
      <c r="F609" s="9" t="str">
        <f>IF('DATA ACCURATE'!N612&lt;&gt;"",'DATA ACCURATE'!N612,"")</f>
        <v/>
      </c>
      <c r="G609" t="str">
        <f>IF(F609="","",IF(F609&lt;=DATABASE!$I$8,"UNYIL",IF(F609&lt;=DATABASE!$J$8,"KECIL",IF(F609&lt;DATABASE!$K$8,"TANGGUNG",IF(F609&gt;=DATABASE!$K$8,"BESAR","")))))</f>
        <v/>
      </c>
      <c r="H609" s="16" t="str">
        <f>IF('DATA ACCURATE'!J612&lt;&gt;"",'DATA ACCURATE'!J612,"")</f>
        <v/>
      </c>
      <c r="I609" s="35" t="str">
        <f>IF(B609&lt;&gt;"",IFERROR(VLOOKUP(B609,'DATA TIMBANGAN'!G:M,7,FALSE),VLOOKUP(B609,'DATA TIMBANGAN'!G:M,7)),"")</f>
        <v/>
      </c>
      <c r="J609" s="25" t="str">
        <f>IF(H609&lt;&gt;"",IFERROR(INDEX(DATABASE!$Z$19:$Z$38,MATCH(DATEVALUE(H609),DATABASE!$AA$19:$AA$38,0)),INDEX(DATABASE!$Z$12:$Z$18,MATCH(WEEKDAY(H609,2),DATABASE!$AA$12:$AA$18,0))),"")</f>
        <v/>
      </c>
      <c r="K609" s="25" t="str">
        <f>IF('DATA ACCURATE'!V612&lt;&gt;"",'DATA ACCURATE'!V612,"")</f>
        <v/>
      </c>
      <c r="L609" s="80" t="str">
        <f>IF($H609="","",IF(OR($J609="LIBUR",AND($L608="LIBUR",$O608=$O609)),"LIBUR",IF(AND(OR($L608="LUAR JAM KERJA 1",$L608="LUAR JAM KERJA 2"),OR(OR(AND($H608=$H609,AND(OR($I609&gt;DATABASE!$J$3,$I609&lt;DATABASE!$J$6),((DATEVALUE($H609)+$I609)-(DATEVALUE($H608)+$I608))&lt;DATABASE!$J$6)),AND($H608=$H609,$O608=$O609,OR($I609&gt;DATABASE!$J$6,$I609&lt;DATABASE!$J$3))),AND(($H609-$H608)=1,OR($I609&lt;DATABASE!$I$6,((DATEVALUE($H609)+$I609)-(DATEVALUE($H608)+$I608))&lt;DATABASE!$J$6))),$A609=$A608),"LUAR JAM KERJA 2",IF(AND(OR(WEEKDAY($H609,2)=1,WEEKDAY($H609,2)=2,WEEKDAY($H609,2)=3,WEEKDAY($H609,2)=4,WEEKDAY($H609,2)=5),$I609&lt;=DATABASE!$J$3,$I609&gt;=DATABASE!$I$3),"JAM KERJA",IF(AND(WEEKDAY($H609,2)=6,$I609&lt;=DATABASE!$J$4,$I609&gt;=DATABASE!$I$4),"JAM KERJA","LUAR JAM KERJA 1")))))</f>
        <v/>
      </c>
      <c r="M609" s="33" t="str">
        <f>IF('DATA ACCURATE'!T612&lt;&gt;"",IF('DATA ACCURATE'!T612&gt;100,'DATA ACCURATE'!T612/10,'DATA ACCURATE'!T612),"")</f>
        <v/>
      </c>
      <c r="N609" t="str">
        <f>IF(M609="","",IF(M609&lt;=DATABASE!$I$9,"LOKAL",IF(M609&lt;DATABASE!$J$9,"LUAR KOTA 1",IF($M609&gt;=DATABASE!$J$9,"LUAR KOTA 2",""))))</f>
        <v/>
      </c>
      <c r="O609" s="38" t="str">
        <f>IF('DATA ACCURATE'!L612&lt;&gt;"",'DATA ACCURATE'!L612,"")</f>
        <v/>
      </c>
      <c r="Q609" s="38">
        <f t="shared" si="64"/>
        <v>0</v>
      </c>
      <c r="R609" s="38">
        <f t="shared" si="64"/>
        <v>0</v>
      </c>
      <c r="S609" s="38">
        <f t="shared" si="64"/>
        <v>0</v>
      </c>
      <c r="T609" s="38">
        <f t="shared" si="62"/>
        <v>0</v>
      </c>
      <c r="U609" s="38">
        <f t="shared" si="65"/>
        <v>0</v>
      </c>
      <c r="V609" s="38">
        <f t="shared" si="65"/>
        <v>0</v>
      </c>
      <c r="W609" s="38">
        <f t="shared" si="65"/>
        <v>0</v>
      </c>
      <c r="X609" s="38">
        <f t="shared" si="66"/>
        <v>0</v>
      </c>
      <c r="Y609" s="38">
        <f t="shared" si="66"/>
        <v>0</v>
      </c>
      <c r="Z609" s="38">
        <f t="shared" si="66"/>
        <v>0</v>
      </c>
      <c r="AA609" s="38">
        <f t="shared" si="63"/>
        <v>0</v>
      </c>
      <c r="AB609" s="38">
        <f t="shared" si="67"/>
        <v>0</v>
      </c>
      <c r="AC609" s="38">
        <f t="shared" si="68"/>
        <v>0</v>
      </c>
      <c r="AD609" s="38" t="str">
        <f t="shared" si="69"/>
        <v>000000000000</v>
      </c>
    </row>
    <row r="610" spans="1:30">
      <c r="A610" s="9" t="str">
        <f>IF('DATA ACCURATE'!A613&lt;&gt;"",'DATA ACCURATE'!A613,"")</f>
        <v/>
      </c>
      <c r="B610" s="9" t="str">
        <f>IF('DATA ACCURATE'!D613&lt;&gt;"",'DATA ACCURATE'!D613,"")</f>
        <v/>
      </c>
      <c r="C610" s="38" t="str">
        <f>IF($AD610="000000000000","",INDEX(DATABASE!$W$12:$W$71,MATCH($AD610,DATABASE!$V$12:$V$71,0)))</f>
        <v/>
      </c>
      <c r="D610" s="34" t="str">
        <f>IF(C610="","",IF(E610="",INDEX(DATABASE!$AF$13:$AF$62,MATCH($C610,DATABASE!$AC$13:$AC$62,0)),IF(E610="2x D11",INDEX(DATABASE!$AF$13:$AF$62,MATCH($C610,DATABASE!$AC$13:$AC$62,0))+2*DATABASE!$AF$62,IF(E610="3x D11",INDEX(DATABASE!$AF$13:$AF$62,MATCH($C610,DATABASE!$AC$13:$AC$62,0))+3*DATABASE!$AF$62,""))))</f>
        <v/>
      </c>
      <c r="E610" s="38" t="str">
        <f>IF(AND($K610="Y",$G610&lt;&gt;"UNYIL",$F610&lt;DATABASE!$O$8),"2x D11",IF(AND($K610="Y",$G610&lt;&gt;"UNYIL",$F610&gt;=DATABASE!$O$8),"3x D11",""))</f>
        <v/>
      </c>
      <c r="F610" s="9" t="str">
        <f>IF('DATA ACCURATE'!N613&lt;&gt;"",'DATA ACCURATE'!N613,"")</f>
        <v/>
      </c>
      <c r="G610" t="str">
        <f>IF(F610="","",IF(F610&lt;=DATABASE!$I$8,"UNYIL",IF(F610&lt;=DATABASE!$J$8,"KECIL",IF(F610&lt;DATABASE!$K$8,"TANGGUNG",IF(F610&gt;=DATABASE!$K$8,"BESAR","")))))</f>
        <v/>
      </c>
      <c r="H610" s="16" t="str">
        <f>IF('DATA ACCURATE'!J613&lt;&gt;"",'DATA ACCURATE'!J613,"")</f>
        <v/>
      </c>
      <c r="I610" s="35" t="str">
        <f>IF(B610&lt;&gt;"",IFERROR(VLOOKUP(B610,'DATA TIMBANGAN'!G:M,7,FALSE),VLOOKUP(B610,'DATA TIMBANGAN'!G:M,7)),"")</f>
        <v/>
      </c>
      <c r="J610" s="25" t="str">
        <f>IF(H610&lt;&gt;"",IFERROR(INDEX(DATABASE!$Z$19:$Z$38,MATCH(DATEVALUE(H610),DATABASE!$AA$19:$AA$38,0)),INDEX(DATABASE!$Z$12:$Z$18,MATCH(WEEKDAY(H610,2),DATABASE!$AA$12:$AA$18,0))),"")</f>
        <v/>
      </c>
      <c r="K610" s="25" t="str">
        <f>IF('DATA ACCURATE'!V613&lt;&gt;"",'DATA ACCURATE'!V613,"")</f>
        <v/>
      </c>
      <c r="L610" s="80" t="str">
        <f>IF($H610="","",IF(OR($J610="LIBUR",AND($L609="LIBUR",$O609=$O610)),"LIBUR",IF(AND(OR($L609="LUAR JAM KERJA 1",$L609="LUAR JAM KERJA 2"),OR(OR(AND($H609=$H610,AND(OR($I610&gt;DATABASE!$J$3,$I610&lt;DATABASE!$J$6),((DATEVALUE($H610)+$I610)-(DATEVALUE($H609)+$I609))&lt;DATABASE!$J$6)),AND($H609=$H610,$O609=$O610,OR($I610&gt;DATABASE!$J$6,$I610&lt;DATABASE!$J$3))),AND(($H610-$H609)=1,OR($I610&lt;DATABASE!$I$6,((DATEVALUE($H610)+$I610)-(DATEVALUE($H609)+$I609))&lt;DATABASE!$J$6))),$A610=$A609),"LUAR JAM KERJA 2",IF(AND(OR(WEEKDAY($H610,2)=1,WEEKDAY($H610,2)=2,WEEKDAY($H610,2)=3,WEEKDAY($H610,2)=4,WEEKDAY($H610,2)=5),$I610&lt;=DATABASE!$J$3,$I610&gt;=DATABASE!$I$3),"JAM KERJA",IF(AND(WEEKDAY($H610,2)=6,$I610&lt;=DATABASE!$J$4,$I610&gt;=DATABASE!$I$4),"JAM KERJA","LUAR JAM KERJA 1")))))</f>
        <v/>
      </c>
      <c r="M610" s="33" t="str">
        <f>IF('DATA ACCURATE'!T613&lt;&gt;"",IF('DATA ACCURATE'!T613&gt;100,'DATA ACCURATE'!T613/10,'DATA ACCURATE'!T613),"")</f>
        <v/>
      </c>
      <c r="N610" t="str">
        <f>IF(M610="","",IF(M610&lt;=DATABASE!$I$9,"LOKAL",IF(M610&lt;DATABASE!$J$9,"LUAR KOTA 1",IF($M610&gt;=DATABASE!$J$9,"LUAR KOTA 2",""))))</f>
        <v/>
      </c>
      <c r="O610" s="38" t="str">
        <f>IF('DATA ACCURATE'!L613&lt;&gt;"",'DATA ACCURATE'!L613,"")</f>
        <v/>
      </c>
      <c r="Q610" s="38">
        <f t="shared" si="64"/>
        <v>0</v>
      </c>
      <c r="R610" s="38">
        <f t="shared" si="64"/>
        <v>0</v>
      </c>
      <c r="S610" s="38">
        <f t="shared" si="64"/>
        <v>0</v>
      </c>
      <c r="T610" s="38">
        <f t="shared" si="62"/>
        <v>0</v>
      </c>
      <c r="U610" s="38">
        <f t="shared" si="65"/>
        <v>0</v>
      </c>
      <c r="V610" s="38">
        <f t="shared" si="65"/>
        <v>0</v>
      </c>
      <c r="W610" s="38">
        <f t="shared" si="65"/>
        <v>0</v>
      </c>
      <c r="X610" s="38">
        <f t="shared" si="66"/>
        <v>0</v>
      </c>
      <c r="Y610" s="38">
        <f t="shared" si="66"/>
        <v>0</v>
      </c>
      <c r="Z610" s="38">
        <f t="shared" si="66"/>
        <v>0</v>
      </c>
      <c r="AA610" s="38">
        <f t="shared" si="63"/>
        <v>0</v>
      </c>
      <c r="AB610" s="38">
        <f t="shared" si="67"/>
        <v>0</v>
      </c>
      <c r="AC610" s="38">
        <f t="shared" si="68"/>
        <v>0</v>
      </c>
      <c r="AD610" s="38" t="str">
        <f t="shared" si="69"/>
        <v>000000000000</v>
      </c>
    </row>
    <row r="611" spans="1:30">
      <c r="A611" s="9" t="str">
        <f>IF('DATA ACCURATE'!A614&lt;&gt;"",'DATA ACCURATE'!A614,"")</f>
        <v/>
      </c>
      <c r="B611" s="9" t="str">
        <f>IF('DATA ACCURATE'!D614&lt;&gt;"",'DATA ACCURATE'!D614,"")</f>
        <v/>
      </c>
      <c r="C611" s="38" t="str">
        <f>IF($AD611="000000000000","",INDEX(DATABASE!$W$12:$W$71,MATCH($AD611,DATABASE!$V$12:$V$71,0)))</f>
        <v/>
      </c>
      <c r="D611" s="34" t="str">
        <f>IF(C611="","",IF(E611="",INDEX(DATABASE!$AF$13:$AF$62,MATCH($C611,DATABASE!$AC$13:$AC$62,0)),IF(E611="2x D11",INDEX(DATABASE!$AF$13:$AF$62,MATCH($C611,DATABASE!$AC$13:$AC$62,0))+2*DATABASE!$AF$62,IF(E611="3x D11",INDEX(DATABASE!$AF$13:$AF$62,MATCH($C611,DATABASE!$AC$13:$AC$62,0))+3*DATABASE!$AF$62,""))))</f>
        <v/>
      </c>
      <c r="E611" s="38" t="str">
        <f>IF(AND($K611="Y",$G611&lt;&gt;"UNYIL",$F611&lt;DATABASE!$O$8),"2x D11",IF(AND($K611="Y",$G611&lt;&gt;"UNYIL",$F611&gt;=DATABASE!$O$8),"3x D11",""))</f>
        <v/>
      </c>
      <c r="F611" s="9" t="str">
        <f>IF('DATA ACCURATE'!N614&lt;&gt;"",'DATA ACCURATE'!N614,"")</f>
        <v/>
      </c>
      <c r="G611" t="str">
        <f>IF(F611="","",IF(F611&lt;=DATABASE!$I$8,"UNYIL",IF(F611&lt;=DATABASE!$J$8,"KECIL",IF(F611&lt;DATABASE!$K$8,"TANGGUNG",IF(F611&gt;=DATABASE!$K$8,"BESAR","")))))</f>
        <v/>
      </c>
      <c r="H611" s="16" t="str">
        <f>IF('DATA ACCURATE'!J614&lt;&gt;"",'DATA ACCURATE'!J614,"")</f>
        <v/>
      </c>
      <c r="I611" s="35" t="str">
        <f>IF(B611&lt;&gt;"",IFERROR(VLOOKUP(B611,'DATA TIMBANGAN'!G:M,7,FALSE),VLOOKUP(B611,'DATA TIMBANGAN'!G:M,7)),"")</f>
        <v/>
      </c>
      <c r="J611" s="25" t="str">
        <f>IF(H611&lt;&gt;"",IFERROR(INDEX(DATABASE!$Z$19:$Z$38,MATCH(DATEVALUE(H611),DATABASE!$AA$19:$AA$38,0)),INDEX(DATABASE!$Z$12:$Z$18,MATCH(WEEKDAY(H611,2),DATABASE!$AA$12:$AA$18,0))),"")</f>
        <v/>
      </c>
      <c r="K611" s="25" t="str">
        <f>IF('DATA ACCURATE'!V614&lt;&gt;"",'DATA ACCURATE'!V614,"")</f>
        <v/>
      </c>
      <c r="L611" s="80" t="str">
        <f>IF($H611="","",IF(OR($J611="LIBUR",AND($L610="LIBUR",$O610=$O611)),"LIBUR",IF(AND(OR($L610="LUAR JAM KERJA 1",$L610="LUAR JAM KERJA 2"),OR(OR(AND($H610=$H611,AND(OR($I611&gt;DATABASE!$J$3,$I611&lt;DATABASE!$J$6),((DATEVALUE($H611)+$I611)-(DATEVALUE($H610)+$I610))&lt;DATABASE!$J$6)),AND($H610=$H611,$O610=$O611,OR($I611&gt;DATABASE!$J$6,$I611&lt;DATABASE!$J$3))),AND(($H611-$H610)=1,OR($I611&lt;DATABASE!$I$6,((DATEVALUE($H611)+$I611)-(DATEVALUE($H610)+$I610))&lt;DATABASE!$J$6))),$A611=$A610),"LUAR JAM KERJA 2",IF(AND(OR(WEEKDAY($H611,2)=1,WEEKDAY($H611,2)=2,WEEKDAY($H611,2)=3,WEEKDAY($H611,2)=4,WEEKDAY($H611,2)=5),$I611&lt;=DATABASE!$J$3,$I611&gt;=DATABASE!$I$3),"JAM KERJA",IF(AND(WEEKDAY($H611,2)=6,$I611&lt;=DATABASE!$J$4,$I611&gt;=DATABASE!$I$4),"JAM KERJA","LUAR JAM KERJA 1")))))</f>
        <v/>
      </c>
      <c r="M611" s="33" t="str">
        <f>IF('DATA ACCURATE'!T614&lt;&gt;"",IF('DATA ACCURATE'!T614&gt;100,'DATA ACCURATE'!T614/10,'DATA ACCURATE'!T614),"")</f>
        <v/>
      </c>
      <c r="N611" t="str">
        <f>IF(M611="","",IF(M611&lt;=DATABASE!$I$9,"LOKAL",IF(M611&lt;DATABASE!$J$9,"LUAR KOTA 1",IF($M611&gt;=DATABASE!$J$9,"LUAR KOTA 2",""))))</f>
        <v/>
      </c>
      <c r="O611" s="38" t="str">
        <f>IF('DATA ACCURATE'!L614&lt;&gt;"",'DATA ACCURATE'!L614,"")</f>
        <v/>
      </c>
      <c r="Q611" s="38">
        <f t="shared" si="64"/>
        <v>0</v>
      </c>
      <c r="R611" s="38">
        <f t="shared" si="64"/>
        <v>0</v>
      </c>
      <c r="S611" s="38">
        <f t="shared" si="64"/>
        <v>0</v>
      </c>
      <c r="T611" s="38">
        <f t="shared" si="62"/>
        <v>0</v>
      </c>
      <c r="U611" s="38">
        <f t="shared" si="65"/>
        <v>0</v>
      </c>
      <c r="V611" s="38">
        <f t="shared" si="65"/>
        <v>0</v>
      </c>
      <c r="W611" s="38">
        <f t="shared" si="65"/>
        <v>0</v>
      </c>
      <c r="X611" s="38">
        <f t="shared" si="66"/>
        <v>0</v>
      </c>
      <c r="Y611" s="38">
        <f t="shared" si="66"/>
        <v>0</v>
      </c>
      <c r="Z611" s="38">
        <f t="shared" si="66"/>
        <v>0</v>
      </c>
      <c r="AA611" s="38">
        <f t="shared" si="63"/>
        <v>0</v>
      </c>
      <c r="AB611" s="38">
        <f t="shared" si="67"/>
        <v>0</v>
      </c>
      <c r="AC611" s="38">
        <f t="shared" si="68"/>
        <v>0</v>
      </c>
      <c r="AD611" s="38" t="str">
        <f t="shared" si="69"/>
        <v>000000000000</v>
      </c>
    </row>
    <row r="612" spans="1:30">
      <c r="A612" s="9" t="str">
        <f>IF('DATA ACCURATE'!A615&lt;&gt;"",'DATA ACCURATE'!A615,"")</f>
        <v/>
      </c>
      <c r="B612" s="9" t="str">
        <f>IF('DATA ACCURATE'!D615&lt;&gt;"",'DATA ACCURATE'!D615,"")</f>
        <v/>
      </c>
      <c r="C612" s="38" t="str">
        <f>IF($AD612="000000000000","",INDEX(DATABASE!$W$12:$W$71,MATCH($AD612,DATABASE!$V$12:$V$71,0)))</f>
        <v/>
      </c>
      <c r="D612" s="34" t="str">
        <f>IF(C612="","",IF(E612="",INDEX(DATABASE!$AF$13:$AF$62,MATCH($C612,DATABASE!$AC$13:$AC$62,0)),IF(E612="2x D11",INDEX(DATABASE!$AF$13:$AF$62,MATCH($C612,DATABASE!$AC$13:$AC$62,0))+2*DATABASE!$AF$62,IF(E612="3x D11",INDEX(DATABASE!$AF$13:$AF$62,MATCH($C612,DATABASE!$AC$13:$AC$62,0))+3*DATABASE!$AF$62,""))))</f>
        <v/>
      </c>
      <c r="E612" s="38" t="str">
        <f>IF(AND($K612="Y",$G612&lt;&gt;"UNYIL",$F612&lt;DATABASE!$O$8),"2x D11",IF(AND($K612="Y",$G612&lt;&gt;"UNYIL",$F612&gt;=DATABASE!$O$8),"3x D11",""))</f>
        <v/>
      </c>
      <c r="F612" s="9" t="str">
        <f>IF('DATA ACCURATE'!N615&lt;&gt;"",'DATA ACCURATE'!N615,"")</f>
        <v/>
      </c>
      <c r="G612" t="str">
        <f>IF(F612="","",IF(F612&lt;=DATABASE!$I$8,"UNYIL",IF(F612&lt;=DATABASE!$J$8,"KECIL",IF(F612&lt;DATABASE!$K$8,"TANGGUNG",IF(F612&gt;=DATABASE!$K$8,"BESAR","")))))</f>
        <v/>
      </c>
      <c r="H612" s="16" t="str">
        <f>IF('DATA ACCURATE'!J615&lt;&gt;"",'DATA ACCURATE'!J615,"")</f>
        <v/>
      </c>
      <c r="I612" s="35" t="str">
        <f>IF(B612&lt;&gt;"",IFERROR(VLOOKUP(B612,'DATA TIMBANGAN'!G:M,7,FALSE),VLOOKUP(B612,'DATA TIMBANGAN'!G:M,7)),"")</f>
        <v/>
      </c>
      <c r="J612" s="25" t="str">
        <f>IF(H612&lt;&gt;"",IFERROR(INDEX(DATABASE!$Z$19:$Z$38,MATCH(DATEVALUE(H612),DATABASE!$AA$19:$AA$38,0)),INDEX(DATABASE!$Z$12:$Z$18,MATCH(WEEKDAY(H612,2),DATABASE!$AA$12:$AA$18,0))),"")</f>
        <v/>
      </c>
      <c r="K612" s="25" t="str">
        <f>IF('DATA ACCURATE'!V615&lt;&gt;"",'DATA ACCURATE'!V615,"")</f>
        <v/>
      </c>
      <c r="L612" s="80" t="str">
        <f>IF($H612="","",IF(OR($J612="LIBUR",AND($L611="LIBUR",$O611=$O612)),"LIBUR",IF(AND(OR($L611="LUAR JAM KERJA 1",$L611="LUAR JAM KERJA 2"),OR(OR(AND($H611=$H612,AND(OR($I612&gt;DATABASE!$J$3,$I612&lt;DATABASE!$J$6),((DATEVALUE($H612)+$I612)-(DATEVALUE($H611)+$I611))&lt;DATABASE!$J$6)),AND($H611=$H612,$O611=$O612,OR($I612&gt;DATABASE!$J$6,$I612&lt;DATABASE!$J$3))),AND(($H612-$H611)=1,OR($I612&lt;DATABASE!$I$6,((DATEVALUE($H612)+$I612)-(DATEVALUE($H611)+$I611))&lt;DATABASE!$J$6))),$A612=$A611),"LUAR JAM KERJA 2",IF(AND(OR(WEEKDAY($H612,2)=1,WEEKDAY($H612,2)=2,WEEKDAY($H612,2)=3,WEEKDAY($H612,2)=4,WEEKDAY($H612,2)=5),$I612&lt;=DATABASE!$J$3,$I612&gt;=DATABASE!$I$3),"JAM KERJA",IF(AND(WEEKDAY($H612,2)=6,$I612&lt;=DATABASE!$J$4,$I612&gt;=DATABASE!$I$4),"JAM KERJA","LUAR JAM KERJA 1")))))</f>
        <v/>
      </c>
      <c r="M612" s="33" t="str">
        <f>IF('DATA ACCURATE'!T615&lt;&gt;"",IF('DATA ACCURATE'!T615&gt;100,'DATA ACCURATE'!T615/10,'DATA ACCURATE'!T615),"")</f>
        <v/>
      </c>
      <c r="N612" t="str">
        <f>IF(M612="","",IF(M612&lt;=DATABASE!$I$9,"LOKAL",IF(M612&lt;DATABASE!$J$9,"LUAR KOTA 1",IF($M612&gt;=DATABASE!$J$9,"LUAR KOTA 2",""))))</f>
        <v/>
      </c>
      <c r="O612" s="38" t="str">
        <f>IF('DATA ACCURATE'!L615&lt;&gt;"",'DATA ACCURATE'!L615,"")</f>
        <v/>
      </c>
      <c r="Q612" s="38">
        <f t="shared" si="64"/>
        <v>0</v>
      </c>
      <c r="R612" s="38">
        <f t="shared" si="64"/>
        <v>0</v>
      </c>
      <c r="S612" s="38">
        <f t="shared" si="64"/>
        <v>0</v>
      </c>
      <c r="T612" s="38">
        <f t="shared" si="62"/>
        <v>0</v>
      </c>
      <c r="U612" s="38">
        <f t="shared" si="65"/>
        <v>0</v>
      </c>
      <c r="V612" s="38">
        <f t="shared" si="65"/>
        <v>0</v>
      </c>
      <c r="W612" s="38">
        <f t="shared" si="65"/>
        <v>0</v>
      </c>
      <c r="X612" s="38">
        <f t="shared" si="66"/>
        <v>0</v>
      </c>
      <c r="Y612" s="38">
        <f t="shared" si="66"/>
        <v>0</v>
      </c>
      <c r="Z612" s="38">
        <f t="shared" si="66"/>
        <v>0</v>
      </c>
      <c r="AA612" s="38">
        <f t="shared" si="63"/>
        <v>0</v>
      </c>
      <c r="AB612" s="38">
        <f t="shared" si="67"/>
        <v>0</v>
      </c>
      <c r="AC612" s="38">
        <f t="shared" si="68"/>
        <v>0</v>
      </c>
      <c r="AD612" s="38" t="str">
        <f t="shared" si="69"/>
        <v>000000000000</v>
      </c>
    </row>
    <row r="613" spans="1:30">
      <c r="A613" s="9" t="str">
        <f>IF('DATA ACCURATE'!A616&lt;&gt;"",'DATA ACCURATE'!A616,"")</f>
        <v/>
      </c>
      <c r="B613" s="9" t="str">
        <f>IF('DATA ACCURATE'!D616&lt;&gt;"",'DATA ACCURATE'!D616,"")</f>
        <v/>
      </c>
      <c r="C613" s="38" t="str">
        <f>IF($AD613="000000000000","",INDEX(DATABASE!$W$12:$W$71,MATCH($AD613,DATABASE!$V$12:$V$71,0)))</f>
        <v/>
      </c>
      <c r="D613" s="34" t="str">
        <f>IF(C613="","",IF(E613="",INDEX(DATABASE!$AF$13:$AF$62,MATCH($C613,DATABASE!$AC$13:$AC$62,0)),IF(E613="2x D11",INDEX(DATABASE!$AF$13:$AF$62,MATCH($C613,DATABASE!$AC$13:$AC$62,0))+2*DATABASE!$AF$62,IF(E613="3x D11",INDEX(DATABASE!$AF$13:$AF$62,MATCH($C613,DATABASE!$AC$13:$AC$62,0))+3*DATABASE!$AF$62,""))))</f>
        <v/>
      </c>
      <c r="E613" s="38" t="str">
        <f>IF(AND($K613="Y",$G613&lt;&gt;"UNYIL",$F613&lt;DATABASE!$O$8),"2x D11",IF(AND($K613="Y",$G613&lt;&gt;"UNYIL",$F613&gt;=DATABASE!$O$8),"3x D11",""))</f>
        <v/>
      </c>
      <c r="F613" s="9" t="str">
        <f>IF('DATA ACCURATE'!N616&lt;&gt;"",'DATA ACCURATE'!N616,"")</f>
        <v/>
      </c>
      <c r="G613" t="str">
        <f>IF(F613="","",IF(F613&lt;=DATABASE!$I$8,"UNYIL",IF(F613&lt;=DATABASE!$J$8,"KECIL",IF(F613&lt;DATABASE!$K$8,"TANGGUNG",IF(F613&gt;=DATABASE!$K$8,"BESAR","")))))</f>
        <v/>
      </c>
      <c r="H613" s="16" t="str">
        <f>IF('DATA ACCURATE'!J616&lt;&gt;"",'DATA ACCURATE'!J616,"")</f>
        <v/>
      </c>
      <c r="I613" s="35" t="str">
        <f>IF(B613&lt;&gt;"",IFERROR(VLOOKUP(B613,'DATA TIMBANGAN'!G:M,7,FALSE),VLOOKUP(B613,'DATA TIMBANGAN'!G:M,7)),"")</f>
        <v/>
      </c>
      <c r="J613" s="25" t="str">
        <f>IF(H613&lt;&gt;"",IFERROR(INDEX(DATABASE!$Z$19:$Z$38,MATCH(DATEVALUE(H613),DATABASE!$AA$19:$AA$38,0)),INDEX(DATABASE!$Z$12:$Z$18,MATCH(WEEKDAY(H613,2),DATABASE!$AA$12:$AA$18,0))),"")</f>
        <v/>
      </c>
      <c r="K613" s="25" t="str">
        <f>IF('DATA ACCURATE'!V616&lt;&gt;"",'DATA ACCURATE'!V616,"")</f>
        <v/>
      </c>
      <c r="L613" s="80" t="str">
        <f>IF($H613="","",IF(OR($J613="LIBUR",AND($L612="LIBUR",$O612=$O613)),"LIBUR",IF(AND(OR($L612="LUAR JAM KERJA 1",$L612="LUAR JAM KERJA 2"),OR(OR(AND($H612=$H613,AND(OR($I613&gt;DATABASE!$J$3,$I613&lt;DATABASE!$J$6),((DATEVALUE($H613)+$I613)-(DATEVALUE($H612)+$I612))&lt;DATABASE!$J$6)),AND($H612=$H613,$O612=$O613,OR($I613&gt;DATABASE!$J$6,$I613&lt;DATABASE!$J$3))),AND(($H613-$H612)=1,OR($I613&lt;DATABASE!$I$6,((DATEVALUE($H613)+$I613)-(DATEVALUE($H612)+$I612))&lt;DATABASE!$J$6))),$A613=$A612),"LUAR JAM KERJA 2",IF(AND(OR(WEEKDAY($H613,2)=1,WEEKDAY($H613,2)=2,WEEKDAY($H613,2)=3,WEEKDAY($H613,2)=4,WEEKDAY($H613,2)=5),$I613&lt;=DATABASE!$J$3,$I613&gt;=DATABASE!$I$3),"JAM KERJA",IF(AND(WEEKDAY($H613,2)=6,$I613&lt;=DATABASE!$J$4,$I613&gt;=DATABASE!$I$4),"JAM KERJA","LUAR JAM KERJA 1")))))</f>
        <v/>
      </c>
      <c r="M613" s="33" t="str">
        <f>IF('DATA ACCURATE'!T616&lt;&gt;"",IF('DATA ACCURATE'!T616&gt;100,'DATA ACCURATE'!T616/10,'DATA ACCURATE'!T616),"")</f>
        <v/>
      </c>
      <c r="N613" t="str">
        <f>IF(M613="","",IF(M613&lt;=DATABASE!$I$9,"LOKAL",IF(M613&lt;DATABASE!$J$9,"LUAR KOTA 1",IF($M613&gt;=DATABASE!$J$9,"LUAR KOTA 2",""))))</f>
        <v/>
      </c>
      <c r="O613" s="38" t="str">
        <f>IF('DATA ACCURATE'!L616&lt;&gt;"",'DATA ACCURATE'!L616,"")</f>
        <v/>
      </c>
      <c r="Q613" s="38">
        <f t="shared" si="64"/>
        <v>0</v>
      </c>
      <c r="R613" s="38">
        <f t="shared" si="64"/>
        <v>0</v>
      </c>
      <c r="S613" s="38">
        <f t="shared" si="64"/>
        <v>0</v>
      </c>
      <c r="T613" s="38">
        <f t="shared" si="62"/>
        <v>0</v>
      </c>
      <c r="U613" s="38">
        <f t="shared" si="65"/>
        <v>0</v>
      </c>
      <c r="V613" s="38">
        <f t="shared" si="65"/>
        <v>0</v>
      </c>
      <c r="W613" s="38">
        <f t="shared" si="65"/>
        <v>0</v>
      </c>
      <c r="X613" s="38">
        <f t="shared" si="66"/>
        <v>0</v>
      </c>
      <c r="Y613" s="38">
        <f t="shared" si="66"/>
        <v>0</v>
      </c>
      <c r="Z613" s="38">
        <f t="shared" si="66"/>
        <v>0</v>
      </c>
      <c r="AA613" s="38">
        <f t="shared" si="63"/>
        <v>0</v>
      </c>
      <c r="AB613" s="38">
        <f t="shared" si="67"/>
        <v>0</v>
      </c>
      <c r="AC613" s="38">
        <f t="shared" si="68"/>
        <v>0</v>
      </c>
      <c r="AD613" s="38" t="str">
        <f t="shared" si="69"/>
        <v>000000000000</v>
      </c>
    </row>
    <row r="614" spans="1:30">
      <c r="A614" s="9" t="str">
        <f>IF('DATA ACCURATE'!A617&lt;&gt;"",'DATA ACCURATE'!A617,"")</f>
        <v/>
      </c>
      <c r="B614" s="9" t="str">
        <f>IF('DATA ACCURATE'!D617&lt;&gt;"",'DATA ACCURATE'!D617,"")</f>
        <v/>
      </c>
      <c r="C614" s="38" t="str">
        <f>IF($AD614="000000000000","",INDEX(DATABASE!$W$12:$W$71,MATCH($AD614,DATABASE!$V$12:$V$71,0)))</f>
        <v/>
      </c>
      <c r="D614" s="34" t="str">
        <f>IF(C614="","",IF(E614="",INDEX(DATABASE!$AF$13:$AF$62,MATCH($C614,DATABASE!$AC$13:$AC$62,0)),IF(E614="2x D11",INDEX(DATABASE!$AF$13:$AF$62,MATCH($C614,DATABASE!$AC$13:$AC$62,0))+2*DATABASE!$AF$62,IF(E614="3x D11",INDEX(DATABASE!$AF$13:$AF$62,MATCH($C614,DATABASE!$AC$13:$AC$62,0))+3*DATABASE!$AF$62,""))))</f>
        <v/>
      </c>
      <c r="E614" s="38" t="str">
        <f>IF(AND($K614="Y",$G614&lt;&gt;"UNYIL",$F614&lt;DATABASE!$O$8),"2x D11",IF(AND($K614="Y",$G614&lt;&gt;"UNYIL",$F614&gt;=DATABASE!$O$8),"3x D11",""))</f>
        <v/>
      </c>
      <c r="F614" s="9" t="str">
        <f>IF('DATA ACCURATE'!N617&lt;&gt;"",'DATA ACCURATE'!N617,"")</f>
        <v/>
      </c>
      <c r="G614" t="str">
        <f>IF(F614="","",IF(F614&lt;=DATABASE!$I$8,"UNYIL",IF(F614&lt;=DATABASE!$J$8,"KECIL",IF(F614&lt;DATABASE!$K$8,"TANGGUNG",IF(F614&gt;=DATABASE!$K$8,"BESAR","")))))</f>
        <v/>
      </c>
      <c r="H614" s="16" t="str">
        <f>IF('DATA ACCURATE'!J617&lt;&gt;"",'DATA ACCURATE'!J617,"")</f>
        <v/>
      </c>
      <c r="I614" s="35" t="str">
        <f>IF(B614&lt;&gt;"",IFERROR(VLOOKUP(B614,'DATA TIMBANGAN'!G:M,7,FALSE),VLOOKUP(B614,'DATA TIMBANGAN'!G:M,7)),"")</f>
        <v/>
      </c>
      <c r="J614" s="25" t="str">
        <f>IF(H614&lt;&gt;"",IFERROR(INDEX(DATABASE!$Z$19:$Z$38,MATCH(DATEVALUE(H614),DATABASE!$AA$19:$AA$38,0)),INDEX(DATABASE!$Z$12:$Z$18,MATCH(WEEKDAY(H614,2),DATABASE!$AA$12:$AA$18,0))),"")</f>
        <v/>
      </c>
      <c r="K614" s="25" t="str">
        <f>IF('DATA ACCURATE'!V617&lt;&gt;"",'DATA ACCURATE'!V617,"")</f>
        <v/>
      </c>
      <c r="L614" s="80" t="str">
        <f>IF($H614="","",IF(OR($J614="LIBUR",AND($L613="LIBUR",$O613=$O614)),"LIBUR",IF(AND(OR($L613="LUAR JAM KERJA 1",$L613="LUAR JAM KERJA 2"),OR(OR(AND($H613=$H614,AND(OR($I614&gt;DATABASE!$J$3,$I614&lt;DATABASE!$J$6),((DATEVALUE($H614)+$I614)-(DATEVALUE($H613)+$I613))&lt;DATABASE!$J$6)),AND($H613=$H614,$O613=$O614,OR($I614&gt;DATABASE!$J$6,$I614&lt;DATABASE!$J$3))),AND(($H614-$H613)=1,OR($I614&lt;DATABASE!$I$6,((DATEVALUE($H614)+$I614)-(DATEVALUE($H613)+$I613))&lt;DATABASE!$J$6))),$A614=$A613),"LUAR JAM KERJA 2",IF(AND(OR(WEEKDAY($H614,2)=1,WEEKDAY($H614,2)=2,WEEKDAY($H614,2)=3,WEEKDAY($H614,2)=4,WEEKDAY($H614,2)=5),$I614&lt;=DATABASE!$J$3,$I614&gt;=DATABASE!$I$3),"JAM KERJA",IF(AND(WEEKDAY($H614,2)=6,$I614&lt;=DATABASE!$J$4,$I614&gt;=DATABASE!$I$4),"JAM KERJA","LUAR JAM KERJA 1")))))</f>
        <v/>
      </c>
      <c r="M614" s="33" t="str">
        <f>IF('DATA ACCURATE'!T617&lt;&gt;"",IF('DATA ACCURATE'!T617&gt;100,'DATA ACCURATE'!T617/10,'DATA ACCURATE'!T617),"")</f>
        <v/>
      </c>
      <c r="N614" t="str">
        <f>IF(M614="","",IF(M614&lt;=DATABASE!$I$9,"LOKAL",IF(M614&lt;DATABASE!$J$9,"LUAR KOTA 1",IF($M614&gt;=DATABASE!$J$9,"LUAR KOTA 2",""))))</f>
        <v/>
      </c>
      <c r="O614" s="38" t="str">
        <f>IF('DATA ACCURATE'!L617&lt;&gt;"",'DATA ACCURATE'!L617,"")</f>
        <v/>
      </c>
      <c r="Q614" s="38">
        <f t="shared" si="64"/>
        <v>0</v>
      </c>
      <c r="R614" s="38">
        <f t="shared" si="64"/>
        <v>0</v>
      </c>
      <c r="S614" s="38">
        <f t="shared" si="64"/>
        <v>0</v>
      </c>
      <c r="T614" s="38">
        <f t="shared" si="62"/>
        <v>0</v>
      </c>
      <c r="U614" s="38">
        <f t="shared" si="65"/>
        <v>0</v>
      </c>
      <c r="V614" s="38">
        <f t="shared" si="65"/>
        <v>0</v>
      </c>
      <c r="W614" s="38">
        <f t="shared" si="65"/>
        <v>0</v>
      </c>
      <c r="X614" s="38">
        <f t="shared" si="66"/>
        <v>0</v>
      </c>
      <c r="Y614" s="38">
        <f t="shared" si="66"/>
        <v>0</v>
      </c>
      <c r="Z614" s="38">
        <f t="shared" si="66"/>
        <v>0</v>
      </c>
      <c r="AA614" s="38">
        <f t="shared" si="63"/>
        <v>0</v>
      </c>
      <c r="AB614" s="38">
        <f t="shared" si="67"/>
        <v>0</v>
      </c>
      <c r="AC614" s="38">
        <f t="shared" si="68"/>
        <v>0</v>
      </c>
      <c r="AD614" s="38" t="str">
        <f t="shared" si="69"/>
        <v>000000000000</v>
      </c>
    </row>
    <row r="615" spans="1:30">
      <c r="A615" s="9" t="str">
        <f>IF('DATA ACCURATE'!A618&lt;&gt;"",'DATA ACCURATE'!A618,"")</f>
        <v/>
      </c>
      <c r="B615" s="9" t="str">
        <f>IF('DATA ACCURATE'!D618&lt;&gt;"",'DATA ACCURATE'!D618,"")</f>
        <v/>
      </c>
      <c r="C615" s="38" t="str">
        <f>IF($AD615="000000000000","",INDEX(DATABASE!$W$12:$W$71,MATCH($AD615,DATABASE!$V$12:$V$71,0)))</f>
        <v/>
      </c>
      <c r="D615" s="34" t="str">
        <f>IF(C615="","",IF(E615="",INDEX(DATABASE!$AF$13:$AF$62,MATCH($C615,DATABASE!$AC$13:$AC$62,0)),IF(E615="2x D11",INDEX(DATABASE!$AF$13:$AF$62,MATCH($C615,DATABASE!$AC$13:$AC$62,0))+2*DATABASE!$AF$62,IF(E615="3x D11",INDEX(DATABASE!$AF$13:$AF$62,MATCH($C615,DATABASE!$AC$13:$AC$62,0))+3*DATABASE!$AF$62,""))))</f>
        <v/>
      </c>
      <c r="E615" s="38" t="str">
        <f>IF(AND($K615="Y",$G615&lt;&gt;"UNYIL",$F615&lt;DATABASE!$O$8),"2x D11",IF(AND($K615="Y",$G615&lt;&gt;"UNYIL",$F615&gt;=DATABASE!$O$8),"3x D11",""))</f>
        <v/>
      </c>
      <c r="F615" s="9" t="str">
        <f>IF('DATA ACCURATE'!N618&lt;&gt;"",'DATA ACCURATE'!N618,"")</f>
        <v/>
      </c>
      <c r="G615" t="str">
        <f>IF(F615="","",IF(F615&lt;=DATABASE!$I$8,"UNYIL",IF(F615&lt;=DATABASE!$J$8,"KECIL",IF(F615&lt;DATABASE!$K$8,"TANGGUNG",IF(F615&gt;=DATABASE!$K$8,"BESAR","")))))</f>
        <v/>
      </c>
      <c r="H615" s="16" t="str">
        <f>IF('DATA ACCURATE'!J618&lt;&gt;"",'DATA ACCURATE'!J618,"")</f>
        <v/>
      </c>
      <c r="I615" s="35" t="str">
        <f>IF(B615&lt;&gt;"",IFERROR(VLOOKUP(B615,'DATA TIMBANGAN'!G:M,7,FALSE),VLOOKUP(B615,'DATA TIMBANGAN'!G:M,7)),"")</f>
        <v/>
      </c>
      <c r="J615" s="25" t="str">
        <f>IF(H615&lt;&gt;"",IFERROR(INDEX(DATABASE!$Z$19:$Z$38,MATCH(DATEVALUE(H615),DATABASE!$AA$19:$AA$38,0)),INDEX(DATABASE!$Z$12:$Z$18,MATCH(WEEKDAY(H615,2),DATABASE!$AA$12:$AA$18,0))),"")</f>
        <v/>
      </c>
      <c r="K615" s="25" t="str">
        <f>IF('DATA ACCURATE'!V618&lt;&gt;"",'DATA ACCURATE'!V618,"")</f>
        <v/>
      </c>
      <c r="L615" s="80" t="str">
        <f>IF($H615="","",IF(OR($J615="LIBUR",AND($L614="LIBUR",$O614=$O615)),"LIBUR",IF(AND(OR($L614="LUAR JAM KERJA 1",$L614="LUAR JAM KERJA 2"),OR(OR(AND($H614=$H615,AND(OR($I615&gt;DATABASE!$J$3,$I615&lt;DATABASE!$J$6),((DATEVALUE($H615)+$I615)-(DATEVALUE($H614)+$I614))&lt;DATABASE!$J$6)),AND($H614=$H615,$O614=$O615,OR($I615&gt;DATABASE!$J$6,$I615&lt;DATABASE!$J$3))),AND(($H615-$H614)=1,OR($I615&lt;DATABASE!$I$6,((DATEVALUE($H615)+$I615)-(DATEVALUE($H614)+$I614))&lt;DATABASE!$J$6))),$A615=$A614),"LUAR JAM KERJA 2",IF(AND(OR(WEEKDAY($H615,2)=1,WEEKDAY($H615,2)=2,WEEKDAY($H615,2)=3,WEEKDAY($H615,2)=4,WEEKDAY($H615,2)=5),$I615&lt;=DATABASE!$J$3,$I615&gt;=DATABASE!$I$3),"JAM KERJA",IF(AND(WEEKDAY($H615,2)=6,$I615&lt;=DATABASE!$J$4,$I615&gt;=DATABASE!$I$4),"JAM KERJA","LUAR JAM KERJA 1")))))</f>
        <v/>
      </c>
      <c r="M615" s="33" t="str">
        <f>IF('DATA ACCURATE'!T618&lt;&gt;"",IF('DATA ACCURATE'!T618&gt;100,'DATA ACCURATE'!T618/10,'DATA ACCURATE'!T618),"")</f>
        <v/>
      </c>
      <c r="N615" t="str">
        <f>IF(M615="","",IF(M615&lt;=DATABASE!$I$9,"LOKAL",IF(M615&lt;DATABASE!$J$9,"LUAR KOTA 1",IF($M615&gt;=DATABASE!$J$9,"LUAR KOTA 2",""))))</f>
        <v/>
      </c>
      <c r="O615" s="38" t="str">
        <f>IF('DATA ACCURATE'!L618&lt;&gt;"",'DATA ACCURATE'!L618,"")</f>
        <v/>
      </c>
      <c r="Q615" s="38">
        <f t="shared" si="64"/>
        <v>0</v>
      </c>
      <c r="R615" s="38">
        <f t="shared" si="64"/>
        <v>0</v>
      </c>
      <c r="S615" s="38">
        <f t="shared" si="64"/>
        <v>0</v>
      </c>
      <c r="T615" s="38">
        <f t="shared" si="62"/>
        <v>0</v>
      </c>
      <c r="U615" s="38">
        <f t="shared" si="65"/>
        <v>0</v>
      </c>
      <c r="V615" s="38">
        <f t="shared" si="65"/>
        <v>0</v>
      </c>
      <c r="W615" s="38">
        <f t="shared" si="65"/>
        <v>0</v>
      </c>
      <c r="X615" s="38">
        <f t="shared" si="66"/>
        <v>0</v>
      </c>
      <c r="Y615" s="38">
        <f t="shared" si="66"/>
        <v>0</v>
      </c>
      <c r="Z615" s="38">
        <f t="shared" si="66"/>
        <v>0</v>
      </c>
      <c r="AA615" s="38">
        <f t="shared" si="63"/>
        <v>0</v>
      </c>
      <c r="AB615" s="38">
        <f t="shared" si="67"/>
        <v>0</v>
      </c>
      <c r="AC615" s="38">
        <f t="shared" si="68"/>
        <v>0</v>
      </c>
      <c r="AD615" s="38" t="str">
        <f t="shared" si="69"/>
        <v>000000000000</v>
      </c>
    </row>
    <row r="616" spans="1:30">
      <c r="A616" s="9" t="str">
        <f>IF('DATA ACCURATE'!A619&lt;&gt;"",'DATA ACCURATE'!A619,"")</f>
        <v/>
      </c>
      <c r="B616" s="9" t="str">
        <f>IF('DATA ACCURATE'!D619&lt;&gt;"",'DATA ACCURATE'!D619,"")</f>
        <v/>
      </c>
      <c r="C616" s="38" t="str">
        <f>IF($AD616="000000000000","",INDEX(DATABASE!$W$12:$W$71,MATCH($AD616,DATABASE!$V$12:$V$71,0)))</f>
        <v/>
      </c>
      <c r="D616" s="34" t="str">
        <f>IF(C616="","",IF(E616="",INDEX(DATABASE!$AF$13:$AF$62,MATCH($C616,DATABASE!$AC$13:$AC$62,0)),IF(E616="2x D11",INDEX(DATABASE!$AF$13:$AF$62,MATCH($C616,DATABASE!$AC$13:$AC$62,0))+2*DATABASE!$AF$62,IF(E616="3x D11",INDEX(DATABASE!$AF$13:$AF$62,MATCH($C616,DATABASE!$AC$13:$AC$62,0))+3*DATABASE!$AF$62,""))))</f>
        <v/>
      </c>
      <c r="E616" s="38" t="str">
        <f>IF(AND($K616="Y",$G616&lt;&gt;"UNYIL",$F616&lt;DATABASE!$O$8),"2x D11",IF(AND($K616="Y",$G616&lt;&gt;"UNYIL",$F616&gt;=DATABASE!$O$8),"3x D11",""))</f>
        <v/>
      </c>
      <c r="F616" s="9" t="str">
        <f>IF('DATA ACCURATE'!N619&lt;&gt;"",'DATA ACCURATE'!N619,"")</f>
        <v/>
      </c>
      <c r="G616" t="str">
        <f>IF(F616="","",IF(F616&lt;=DATABASE!$I$8,"UNYIL",IF(F616&lt;=DATABASE!$J$8,"KECIL",IF(F616&lt;DATABASE!$K$8,"TANGGUNG",IF(F616&gt;=DATABASE!$K$8,"BESAR","")))))</f>
        <v/>
      </c>
      <c r="H616" s="16" t="str">
        <f>IF('DATA ACCURATE'!J619&lt;&gt;"",'DATA ACCURATE'!J619,"")</f>
        <v/>
      </c>
      <c r="I616" s="35" t="str">
        <f>IF(B616&lt;&gt;"",IFERROR(VLOOKUP(B616,'DATA TIMBANGAN'!G:M,7,FALSE),VLOOKUP(B616,'DATA TIMBANGAN'!G:M,7)),"")</f>
        <v/>
      </c>
      <c r="J616" s="25" t="str">
        <f>IF(H616&lt;&gt;"",IFERROR(INDEX(DATABASE!$Z$19:$Z$38,MATCH(DATEVALUE(H616),DATABASE!$AA$19:$AA$38,0)),INDEX(DATABASE!$Z$12:$Z$18,MATCH(WEEKDAY(H616,2),DATABASE!$AA$12:$AA$18,0))),"")</f>
        <v/>
      </c>
      <c r="K616" s="25" t="str">
        <f>IF('DATA ACCURATE'!V619&lt;&gt;"",'DATA ACCURATE'!V619,"")</f>
        <v/>
      </c>
      <c r="L616" s="80" t="str">
        <f>IF($H616="","",IF(OR($J616="LIBUR",AND($L615="LIBUR",$O615=$O616)),"LIBUR",IF(AND(OR($L615="LUAR JAM KERJA 1",$L615="LUAR JAM KERJA 2"),OR(OR(AND($H615=$H616,AND(OR($I616&gt;DATABASE!$J$3,$I616&lt;DATABASE!$J$6),((DATEVALUE($H616)+$I616)-(DATEVALUE($H615)+$I615))&lt;DATABASE!$J$6)),AND($H615=$H616,$O615=$O616,OR($I616&gt;DATABASE!$J$6,$I616&lt;DATABASE!$J$3))),AND(($H616-$H615)=1,OR($I616&lt;DATABASE!$I$6,((DATEVALUE($H616)+$I616)-(DATEVALUE($H615)+$I615))&lt;DATABASE!$J$6))),$A616=$A615),"LUAR JAM KERJA 2",IF(AND(OR(WEEKDAY($H616,2)=1,WEEKDAY($H616,2)=2,WEEKDAY($H616,2)=3,WEEKDAY($H616,2)=4,WEEKDAY($H616,2)=5),$I616&lt;=DATABASE!$J$3,$I616&gt;=DATABASE!$I$3),"JAM KERJA",IF(AND(WEEKDAY($H616,2)=6,$I616&lt;=DATABASE!$J$4,$I616&gt;=DATABASE!$I$4),"JAM KERJA","LUAR JAM KERJA 1")))))</f>
        <v/>
      </c>
      <c r="M616" s="33" t="str">
        <f>IF('DATA ACCURATE'!T619&lt;&gt;"",IF('DATA ACCURATE'!T619&gt;100,'DATA ACCURATE'!T619/10,'DATA ACCURATE'!T619),"")</f>
        <v/>
      </c>
      <c r="N616" t="str">
        <f>IF(M616="","",IF(M616&lt;=DATABASE!$I$9,"LOKAL",IF(M616&lt;DATABASE!$J$9,"LUAR KOTA 1",IF($M616&gt;=DATABASE!$J$9,"LUAR KOTA 2",""))))</f>
        <v/>
      </c>
      <c r="O616" s="38" t="str">
        <f>IF('DATA ACCURATE'!L619&lt;&gt;"",'DATA ACCURATE'!L619,"")</f>
        <v/>
      </c>
      <c r="Q616" s="38">
        <f t="shared" si="64"/>
        <v>0</v>
      </c>
      <c r="R616" s="38">
        <f t="shared" si="64"/>
        <v>0</v>
      </c>
      <c r="S616" s="38">
        <f t="shared" si="64"/>
        <v>0</v>
      </c>
      <c r="T616" s="38">
        <f t="shared" si="62"/>
        <v>0</v>
      </c>
      <c r="U616" s="38">
        <f t="shared" si="65"/>
        <v>0</v>
      </c>
      <c r="V616" s="38">
        <f t="shared" si="65"/>
        <v>0</v>
      </c>
      <c r="W616" s="38">
        <f t="shared" si="65"/>
        <v>0</v>
      </c>
      <c r="X616" s="38">
        <f t="shared" si="66"/>
        <v>0</v>
      </c>
      <c r="Y616" s="38">
        <f t="shared" si="66"/>
        <v>0</v>
      </c>
      <c r="Z616" s="38">
        <f t="shared" si="66"/>
        <v>0</v>
      </c>
      <c r="AA616" s="38">
        <f t="shared" si="63"/>
        <v>0</v>
      </c>
      <c r="AB616" s="38">
        <f t="shared" si="67"/>
        <v>0</v>
      </c>
      <c r="AC616" s="38">
        <f t="shared" si="68"/>
        <v>0</v>
      </c>
      <c r="AD616" s="38" t="str">
        <f t="shared" si="69"/>
        <v>000000000000</v>
      </c>
    </row>
    <row r="617" spans="1:30">
      <c r="A617" s="9" t="str">
        <f>IF('DATA ACCURATE'!A620&lt;&gt;"",'DATA ACCURATE'!A620,"")</f>
        <v/>
      </c>
      <c r="B617" s="9" t="str">
        <f>IF('DATA ACCURATE'!D620&lt;&gt;"",'DATA ACCURATE'!D620,"")</f>
        <v/>
      </c>
      <c r="C617" s="38" t="str">
        <f>IF($AD617="000000000000","",INDEX(DATABASE!$W$12:$W$71,MATCH($AD617,DATABASE!$V$12:$V$71,0)))</f>
        <v/>
      </c>
      <c r="D617" s="34" t="str">
        <f>IF(C617="","",IF(E617="",INDEX(DATABASE!$AF$13:$AF$62,MATCH($C617,DATABASE!$AC$13:$AC$62,0)),IF(E617="2x D11",INDEX(DATABASE!$AF$13:$AF$62,MATCH($C617,DATABASE!$AC$13:$AC$62,0))+2*DATABASE!$AF$62,IF(E617="3x D11",INDEX(DATABASE!$AF$13:$AF$62,MATCH($C617,DATABASE!$AC$13:$AC$62,0))+3*DATABASE!$AF$62,""))))</f>
        <v/>
      </c>
      <c r="E617" s="38" t="str">
        <f>IF(AND($K617="Y",$G617&lt;&gt;"UNYIL",$F617&lt;DATABASE!$O$8),"2x D11",IF(AND($K617="Y",$G617&lt;&gt;"UNYIL",$F617&gt;=DATABASE!$O$8),"3x D11",""))</f>
        <v/>
      </c>
      <c r="F617" s="9" t="str">
        <f>IF('DATA ACCURATE'!N620&lt;&gt;"",'DATA ACCURATE'!N620,"")</f>
        <v/>
      </c>
      <c r="G617" t="str">
        <f>IF(F617="","",IF(F617&lt;=DATABASE!$I$8,"UNYIL",IF(F617&lt;=DATABASE!$J$8,"KECIL",IF(F617&lt;DATABASE!$K$8,"TANGGUNG",IF(F617&gt;=DATABASE!$K$8,"BESAR","")))))</f>
        <v/>
      </c>
      <c r="H617" s="16" t="str">
        <f>IF('DATA ACCURATE'!J620&lt;&gt;"",'DATA ACCURATE'!J620,"")</f>
        <v/>
      </c>
      <c r="I617" s="35" t="str">
        <f>IF(B617&lt;&gt;"",IFERROR(VLOOKUP(B617,'DATA TIMBANGAN'!G:M,7,FALSE),VLOOKUP(B617,'DATA TIMBANGAN'!G:M,7)),"")</f>
        <v/>
      </c>
      <c r="J617" s="25" t="str">
        <f>IF(H617&lt;&gt;"",IFERROR(INDEX(DATABASE!$Z$19:$Z$38,MATCH(DATEVALUE(H617),DATABASE!$AA$19:$AA$38,0)),INDEX(DATABASE!$Z$12:$Z$18,MATCH(WEEKDAY(H617,2),DATABASE!$AA$12:$AA$18,0))),"")</f>
        <v/>
      </c>
      <c r="K617" s="25" t="str">
        <f>IF('DATA ACCURATE'!V620&lt;&gt;"",'DATA ACCURATE'!V620,"")</f>
        <v/>
      </c>
      <c r="L617" s="80" t="str">
        <f>IF($H617="","",IF(OR($J617="LIBUR",AND($L616="LIBUR",$O616=$O617)),"LIBUR",IF(AND(OR($L616="LUAR JAM KERJA 1",$L616="LUAR JAM KERJA 2"),OR(OR(AND($H616=$H617,AND(OR($I617&gt;DATABASE!$J$3,$I617&lt;DATABASE!$J$6),((DATEVALUE($H617)+$I617)-(DATEVALUE($H616)+$I616))&lt;DATABASE!$J$6)),AND($H616=$H617,$O616=$O617,OR($I617&gt;DATABASE!$J$6,$I617&lt;DATABASE!$J$3))),AND(($H617-$H616)=1,OR($I617&lt;DATABASE!$I$6,((DATEVALUE($H617)+$I617)-(DATEVALUE($H616)+$I616))&lt;DATABASE!$J$6))),$A617=$A616),"LUAR JAM KERJA 2",IF(AND(OR(WEEKDAY($H617,2)=1,WEEKDAY($H617,2)=2,WEEKDAY($H617,2)=3,WEEKDAY($H617,2)=4,WEEKDAY($H617,2)=5),$I617&lt;=DATABASE!$J$3,$I617&gt;=DATABASE!$I$3),"JAM KERJA",IF(AND(WEEKDAY($H617,2)=6,$I617&lt;=DATABASE!$J$4,$I617&gt;=DATABASE!$I$4),"JAM KERJA","LUAR JAM KERJA 1")))))</f>
        <v/>
      </c>
      <c r="M617" s="33" t="str">
        <f>IF('DATA ACCURATE'!T620&lt;&gt;"",IF('DATA ACCURATE'!T620&gt;100,'DATA ACCURATE'!T620/10,'DATA ACCURATE'!T620),"")</f>
        <v/>
      </c>
      <c r="N617" t="str">
        <f>IF(M617="","",IF(M617&lt;=DATABASE!$I$9,"LOKAL",IF(M617&lt;DATABASE!$J$9,"LUAR KOTA 1",IF($M617&gt;=DATABASE!$J$9,"LUAR KOTA 2",""))))</f>
        <v/>
      </c>
      <c r="O617" s="38" t="str">
        <f>IF('DATA ACCURATE'!L620&lt;&gt;"",'DATA ACCURATE'!L620,"")</f>
        <v/>
      </c>
      <c r="Q617" s="38">
        <f t="shared" si="64"/>
        <v>0</v>
      </c>
      <c r="R617" s="38">
        <f t="shared" si="64"/>
        <v>0</v>
      </c>
      <c r="S617" s="38">
        <f t="shared" si="64"/>
        <v>0</v>
      </c>
      <c r="T617" s="38">
        <f t="shared" si="62"/>
        <v>0</v>
      </c>
      <c r="U617" s="38">
        <f t="shared" si="65"/>
        <v>0</v>
      </c>
      <c r="V617" s="38">
        <f t="shared" si="65"/>
        <v>0</v>
      </c>
      <c r="W617" s="38">
        <f t="shared" si="65"/>
        <v>0</v>
      </c>
      <c r="X617" s="38">
        <f t="shared" si="66"/>
        <v>0</v>
      </c>
      <c r="Y617" s="38">
        <f t="shared" si="66"/>
        <v>0</v>
      </c>
      <c r="Z617" s="38">
        <f t="shared" si="66"/>
        <v>0</v>
      </c>
      <c r="AA617" s="38">
        <f t="shared" si="63"/>
        <v>0</v>
      </c>
      <c r="AB617" s="38">
        <f t="shared" si="67"/>
        <v>0</v>
      </c>
      <c r="AC617" s="38">
        <f t="shared" si="68"/>
        <v>0</v>
      </c>
      <c r="AD617" s="38" t="str">
        <f t="shared" si="69"/>
        <v>000000000000</v>
      </c>
    </row>
    <row r="618" spans="1:30">
      <c r="A618" s="9" t="str">
        <f>IF('DATA ACCURATE'!A621&lt;&gt;"",'DATA ACCURATE'!A621,"")</f>
        <v/>
      </c>
      <c r="B618" s="9" t="str">
        <f>IF('DATA ACCURATE'!D621&lt;&gt;"",'DATA ACCURATE'!D621,"")</f>
        <v/>
      </c>
      <c r="C618" s="38" t="str">
        <f>IF($AD618="000000000000","",INDEX(DATABASE!$W$12:$W$71,MATCH($AD618,DATABASE!$V$12:$V$71,0)))</f>
        <v/>
      </c>
      <c r="D618" s="34" t="str">
        <f>IF(C618="","",IF(E618="",INDEX(DATABASE!$AF$13:$AF$62,MATCH($C618,DATABASE!$AC$13:$AC$62,0)),IF(E618="2x D11",INDEX(DATABASE!$AF$13:$AF$62,MATCH($C618,DATABASE!$AC$13:$AC$62,0))+2*DATABASE!$AF$62,IF(E618="3x D11",INDEX(DATABASE!$AF$13:$AF$62,MATCH($C618,DATABASE!$AC$13:$AC$62,0))+3*DATABASE!$AF$62,""))))</f>
        <v/>
      </c>
      <c r="E618" s="38" t="str">
        <f>IF(AND($K618="Y",$G618&lt;&gt;"UNYIL",$F618&lt;DATABASE!$O$8),"2x D11",IF(AND($K618="Y",$G618&lt;&gt;"UNYIL",$F618&gt;=DATABASE!$O$8),"3x D11",""))</f>
        <v/>
      </c>
      <c r="F618" s="9" t="str">
        <f>IF('DATA ACCURATE'!N621&lt;&gt;"",'DATA ACCURATE'!N621,"")</f>
        <v/>
      </c>
      <c r="G618" t="str">
        <f>IF(F618="","",IF(F618&lt;=DATABASE!$I$8,"UNYIL",IF(F618&lt;=DATABASE!$J$8,"KECIL",IF(F618&lt;DATABASE!$K$8,"TANGGUNG",IF(F618&gt;=DATABASE!$K$8,"BESAR","")))))</f>
        <v/>
      </c>
      <c r="H618" s="16" t="str">
        <f>IF('DATA ACCURATE'!J621&lt;&gt;"",'DATA ACCURATE'!J621,"")</f>
        <v/>
      </c>
      <c r="I618" s="35" t="str">
        <f>IF(B618&lt;&gt;"",IFERROR(VLOOKUP(B618,'DATA TIMBANGAN'!G:M,7,FALSE),VLOOKUP(B618,'DATA TIMBANGAN'!G:M,7)),"")</f>
        <v/>
      </c>
      <c r="J618" s="25" t="str">
        <f>IF(H618&lt;&gt;"",IFERROR(INDEX(DATABASE!$Z$19:$Z$38,MATCH(DATEVALUE(H618),DATABASE!$AA$19:$AA$38,0)),INDEX(DATABASE!$Z$12:$Z$18,MATCH(WEEKDAY(H618,2),DATABASE!$AA$12:$AA$18,0))),"")</f>
        <v/>
      </c>
      <c r="K618" s="25" t="str">
        <f>IF('DATA ACCURATE'!V621&lt;&gt;"",'DATA ACCURATE'!V621,"")</f>
        <v/>
      </c>
      <c r="L618" s="80" t="str">
        <f>IF($H618="","",IF(OR($J618="LIBUR",AND($L617="LIBUR",$O617=$O618)),"LIBUR",IF(AND(OR($L617="LUAR JAM KERJA 1",$L617="LUAR JAM KERJA 2"),OR(OR(AND($H617=$H618,AND(OR($I618&gt;DATABASE!$J$3,$I618&lt;DATABASE!$J$6),((DATEVALUE($H618)+$I618)-(DATEVALUE($H617)+$I617))&lt;DATABASE!$J$6)),AND($H617=$H618,$O617=$O618,OR($I618&gt;DATABASE!$J$6,$I618&lt;DATABASE!$J$3))),AND(($H618-$H617)=1,OR($I618&lt;DATABASE!$I$6,((DATEVALUE($H618)+$I618)-(DATEVALUE($H617)+$I617))&lt;DATABASE!$J$6))),$A618=$A617),"LUAR JAM KERJA 2",IF(AND(OR(WEEKDAY($H618,2)=1,WEEKDAY($H618,2)=2,WEEKDAY($H618,2)=3,WEEKDAY($H618,2)=4,WEEKDAY($H618,2)=5),$I618&lt;=DATABASE!$J$3,$I618&gt;=DATABASE!$I$3),"JAM KERJA",IF(AND(WEEKDAY($H618,2)=6,$I618&lt;=DATABASE!$J$4,$I618&gt;=DATABASE!$I$4),"JAM KERJA","LUAR JAM KERJA 1")))))</f>
        <v/>
      </c>
      <c r="M618" s="33" t="str">
        <f>IF('DATA ACCURATE'!T621&lt;&gt;"",IF('DATA ACCURATE'!T621&gt;100,'DATA ACCURATE'!T621/10,'DATA ACCURATE'!T621),"")</f>
        <v/>
      </c>
      <c r="N618" t="str">
        <f>IF(M618="","",IF(M618&lt;=DATABASE!$I$9,"LOKAL",IF(M618&lt;DATABASE!$J$9,"LUAR KOTA 1",IF($M618&gt;=DATABASE!$J$9,"LUAR KOTA 2",""))))</f>
        <v/>
      </c>
      <c r="O618" s="38" t="str">
        <f>IF('DATA ACCURATE'!L621&lt;&gt;"",'DATA ACCURATE'!L621,"")</f>
        <v/>
      </c>
      <c r="Q618" s="38">
        <f t="shared" si="64"/>
        <v>0</v>
      </c>
      <c r="R618" s="38">
        <f t="shared" si="64"/>
        <v>0</v>
      </c>
      <c r="S618" s="38">
        <f t="shared" si="64"/>
        <v>0</v>
      </c>
      <c r="T618" s="38">
        <f t="shared" si="62"/>
        <v>0</v>
      </c>
      <c r="U618" s="38">
        <f t="shared" si="65"/>
        <v>0</v>
      </c>
      <c r="V618" s="38">
        <f t="shared" si="65"/>
        <v>0</v>
      </c>
      <c r="W618" s="38">
        <f t="shared" si="65"/>
        <v>0</v>
      </c>
      <c r="X618" s="38">
        <f t="shared" si="66"/>
        <v>0</v>
      </c>
      <c r="Y618" s="38">
        <f t="shared" si="66"/>
        <v>0</v>
      </c>
      <c r="Z618" s="38">
        <f t="shared" si="66"/>
        <v>0</v>
      </c>
      <c r="AA618" s="38">
        <f t="shared" si="63"/>
        <v>0</v>
      </c>
      <c r="AB618" s="38">
        <f t="shared" si="67"/>
        <v>0</v>
      </c>
      <c r="AC618" s="38">
        <f t="shared" si="68"/>
        <v>0</v>
      </c>
      <c r="AD618" s="38" t="str">
        <f t="shared" si="69"/>
        <v>000000000000</v>
      </c>
    </row>
    <row r="619" spans="1:30">
      <c r="A619" s="9" t="str">
        <f>IF('DATA ACCURATE'!A622&lt;&gt;"",'DATA ACCURATE'!A622,"")</f>
        <v/>
      </c>
      <c r="B619" s="9" t="str">
        <f>IF('DATA ACCURATE'!D622&lt;&gt;"",'DATA ACCURATE'!D622,"")</f>
        <v/>
      </c>
      <c r="C619" s="38" t="str">
        <f>IF($AD619="000000000000","",INDEX(DATABASE!$W$12:$W$71,MATCH($AD619,DATABASE!$V$12:$V$71,0)))</f>
        <v/>
      </c>
      <c r="D619" s="34" t="str">
        <f>IF(C619="","",IF(E619="",INDEX(DATABASE!$AF$13:$AF$62,MATCH($C619,DATABASE!$AC$13:$AC$62,0)),IF(E619="2x D11",INDEX(DATABASE!$AF$13:$AF$62,MATCH($C619,DATABASE!$AC$13:$AC$62,0))+2*DATABASE!$AF$62,IF(E619="3x D11",INDEX(DATABASE!$AF$13:$AF$62,MATCH($C619,DATABASE!$AC$13:$AC$62,0))+3*DATABASE!$AF$62,""))))</f>
        <v/>
      </c>
      <c r="E619" s="38" t="str">
        <f>IF(AND($K619="Y",$G619&lt;&gt;"UNYIL",$F619&lt;DATABASE!$O$8),"2x D11",IF(AND($K619="Y",$G619&lt;&gt;"UNYIL",$F619&gt;=DATABASE!$O$8),"3x D11",""))</f>
        <v/>
      </c>
      <c r="F619" s="9" t="str">
        <f>IF('DATA ACCURATE'!N622&lt;&gt;"",'DATA ACCURATE'!N622,"")</f>
        <v/>
      </c>
      <c r="G619" t="str">
        <f>IF(F619="","",IF(F619&lt;=DATABASE!$I$8,"UNYIL",IF(F619&lt;=DATABASE!$J$8,"KECIL",IF(F619&lt;DATABASE!$K$8,"TANGGUNG",IF(F619&gt;=DATABASE!$K$8,"BESAR","")))))</f>
        <v/>
      </c>
      <c r="H619" s="16" t="str">
        <f>IF('DATA ACCURATE'!J622&lt;&gt;"",'DATA ACCURATE'!J622,"")</f>
        <v/>
      </c>
      <c r="I619" s="35" t="str">
        <f>IF(B619&lt;&gt;"",IFERROR(VLOOKUP(B619,'DATA TIMBANGAN'!G:M,7,FALSE),VLOOKUP(B619,'DATA TIMBANGAN'!G:M,7)),"")</f>
        <v/>
      </c>
      <c r="J619" s="25" t="str">
        <f>IF(H619&lt;&gt;"",IFERROR(INDEX(DATABASE!$Z$19:$Z$38,MATCH(DATEVALUE(H619),DATABASE!$AA$19:$AA$38,0)),INDEX(DATABASE!$Z$12:$Z$18,MATCH(WEEKDAY(H619,2),DATABASE!$AA$12:$AA$18,0))),"")</f>
        <v/>
      </c>
      <c r="K619" s="25" t="str">
        <f>IF('DATA ACCURATE'!V622&lt;&gt;"",'DATA ACCURATE'!V622,"")</f>
        <v/>
      </c>
      <c r="L619" s="80" t="str">
        <f>IF($H619="","",IF(OR($J619="LIBUR",AND($L618="LIBUR",$O618=$O619)),"LIBUR",IF(AND(OR($L618="LUAR JAM KERJA 1",$L618="LUAR JAM KERJA 2"),OR(OR(AND($H618=$H619,AND(OR($I619&gt;DATABASE!$J$3,$I619&lt;DATABASE!$J$6),((DATEVALUE($H619)+$I619)-(DATEVALUE($H618)+$I618))&lt;DATABASE!$J$6)),AND($H618=$H619,$O618=$O619,OR($I619&gt;DATABASE!$J$6,$I619&lt;DATABASE!$J$3))),AND(($H619-$H618)=1,OR($I619&lt;DATABASE!$I$6,((DATEVALUE($H619)+$I619)-(DATEVALUE($H618)+$I618))&lt;DATABASE!$J$6))),$A619=$A618),"LUAR JAM KERJA 2",IF(AND(OR(WEEKDAY($H619,2)=1,WEEKDAY($H619,2)=2,WEEKDAY($H619,2)=3,WEEKDAY($H619,2)=4,WEEKDAY($H619,2)=5),$I619&lt;=DATABASE!$J$3,$I619&gt;=DATABASE!$I$3),"JAM KERJA",IF(AND(WEEKDAY($H619,2)=6,$I619&lt;=DATABASE!$J$4,$I619&gt;=DATABASE!$I$4),"JAM KERJA","LUAR JAM KERJA 1")))))</f>
        <v/>
      </c>
      <c r="M619" s="33" t="str">
        <f>IF('DATA ACCURATE'!T622&lt;&gt;"",IF('DATA ACCURATE'!T622&gt;100,'DATA ACCURATE'!T622/10,'DATA ACCURATE'!T622),"")</f>
        <v/>
      </c>
      <c r="N619" t="str">
        <f>IF(M619="","",IF(M619&lt;=DATABASE!$I$9,"LOKAL",IF(M619&lt;DATABASE!$J$9,"LUAR KOTA 1",IF($M619&gt;=DATABASE!$J$9,"LUAR KOTA 2",""))))</f>
        <v/>
      </c>
      <c r="O619" s="38" t="str">
        <f>IF('DATA ACCURATE'!L622&lt;&gt;"",'DATA ACCURATE'!L622,"")</f>
        <v/>
      </c>
      <c r="Q619" s="38">
        <f t="shared" si="64"/>
        <v>0</v>
      </c>
      <c r="R619" s="38">
        <f t="shared" si="64"/>
        <v>0</v>
      </c>
      <c r="S619" s="38">
        <f t="shared" si="64"/>
        <v>0</v>
      </c>
      <c r="T619" s="38">
        <f t="shared" si="62"/>
        <v>0</v>
      </c>
      <c r="U619" s="38">
        <f t="shared" si="65"/>
        <v>0</v>
      </c>
      <c r="V619" s="38">
        <f t="shared" si="65"/>
        <v>0</v>
      </c>
      <c r="W619" s="38">
        <f t="shared" si="65"/>
        <v>0</v>
      </c>
      <c r="X619" s="38">
        <f t="shared" si="66"/>
        <v>0</v>
      </c>
      <c r="Y619" s="38">
        <f t="shared" si="66"/>
        <v>0</v>
      </c>
      <c r="Z619" s="38">
        <f t="shared" si="66"/>
        <v>0</v>
      </c>
      <c r="AA619" s="38">
        <f t="shared" si="63"/>
        <v>0</v>
      </c>
      <c r="AB619" s="38">
        <f t="shared" si="67"/>
        <v>0</v>
      </c>
      <c r="AC619" s="38">
        <f t="shared" si="68"/>
        <v>0</v>
      </c>
      <c r="AD619" s="38" t="str">
        <f t="shared" si="69"/>
        <v>000000000000</v>
      </c>
    </row>
    <row r="620" spans="1:30">
      <c r="A620" s="9" t="str">
        <f>IF('DATA ACCURATE'!A623&lt;&gt;"",'DATA ACCURATE'!A623,"")</f>
        <v/>
      </c>
      <c r="B620" s="9" t="str">
        <f>IF('DATA ACCURATE'!D623&lt;&gt;"",'DATA ACCURATE'!D623,"")</f>
        <v/>
      </c>
      <c r="C620" s="38" t="str">
        <f>IF($AD620="000000000000","",INDEX(DATABASE!$W$12:$W$71,MATCH($AD620,DATABASE!$V$12:$V$71,0)))</f>
        <v/>
      </c>
      <c r="D620" s="34" t="str">
        <f>IF(C620="","",IF(E620="",INDEX(DATABASE!$AF$13:$AF$62,MATCH($C620,DATABASE!$AC$13:$AC$62,0)),IF(E620="2x D11",INDEX(DATABASE!$AF$13:$AF$62,MATCH($C620,DATABASE!$AC$13:$AC$62,0))+2*DATABASE!$AF$62,IF(E620="3x D11",INDEX(DATABASE!$AF$13:$AF$62,MATCH($C620,DATABASE!$AC$13:$AC$62,0))+3*DATABASE!$AF$62,""))))</f>
        <v/>
      </c>
      <c r="E620" s="38" t="str">
        <f>IF(AND($K620="Y",$G620&lt;&gt;"UNYIL",$F620&lt;DATABASE!$O$8),"2x D11",IF(AND($K620="Y",$G620&lt;&gt;"UNYIL",$F620&gt;=DATABASE!$O$8),"3x D11",""))</f>
        <v/>
      </c>
      <c r="F620" s="9" t="str">
        <f>IF('DATA ACCURATE'!N623&lt;&gt;"",'DATA ACCURATE'!N623,"")</f>
        <v/>
      </c>
      <c r="G620" t="str">
        <f>IF(F620="","",IF(F620&lt;=DATABASE!$I$8,"UNYIL",IF(F620&lt;=DATABASE!$J$8,"KECIL",IF(F620&lt;DATABASE!$K$8,"TANGGUNG",IF(F620&gt;=DATABASE!$K$8,"BESAR","")))))</f>
        <v/>
      </c>
      <c r="H620" s="16" t="str">
        <f>IF('DATA ACCURATE'!J623&lt;&gt;"",'DATA ACCURATE'!J623,"")</f>
        <v/>
      </c>
      <c r="I620" s="35" t="str">
        <f>IF(B620&lt;&gt;"",IFERROR(VLOOKUP(B620,'DATA TIMBANGAN'!G:M,7,FALSE),VLOOKUP(B620,'DATA TIMBANGAN'!G:M,7)),"")</f>
        <v/>
      </c>
      <c r="J620" s="25" t="str">
        <f>IF(H620&lt;&gt;"",IFERROR(INDEX(DATABASE!$Z$19:$Z$38,MATCH(DATEVALUE(H620),DATABASE!$AA$19:$AA$38,0)),INDEX(DATABASE!$Z$12:$Z$18,MATCH(WEEKDAY(H620,2),DATABASE!$AA$12:$AA$18,0))),"")</f>
        <v/>
      </c>
      <c r="K620" s="25" t="str">
        <f>IF('DATA ACCURATE'!V623&lt;&gt;"",'DATA ACCURATE'!V623,"")</f>
        <v/>
      </c>
      <c r="L620" s="80" t="str">
        <f>IF($H620="","",IF(OR($J620="LIBUR",AND($L619="LIBUR",$O619=$O620)),"LIBUR",IF(AND(OR($L619="LUAR JAM KERJA 1",$L619="LUAR JAM KERJA 2"),OR(OR(AND($H619=$H620,AND(OR($I620&gt;DATABASE!$J$3,$I620&lt;DATABASE!$J$6),((DATEVALUE($H620)+$I620)-(DATEVALUE($H619)+$I619))&lt;DATABASE!$J$6)),AND($H619=$H620,$O619=$O620,OR($I620&gt;DATABASE!$J$6,$I620&lt;DATABASE!$J$3))),AND(($H620-$H619)=1,OR($I620&lt;DATABASE!$I$6,((DATEVALUE($H620)+$I620)-(DATEVALUE($H619)+$I619))&lt;DATABASE!$J$6))),$A620=$A619),"LUAR JAM KERJA 2",IF(AND(OR(WEEKDAY($H620,2)=1,WEEKDAY($H620,2)=2,WEEKDAY($H620,2)=3,WEEKDAY($H620,2)=4,WEEKDAY($H620,2)=5),$I620&lt;=DATABASE!$J$3,$I620&gt;=DATABASE!$I$3),"JAM KERJA",IF(AND(WEEKDAY($H620,2)=6,$I620&lt;=DATABASE!$J$4,$I620&gt;=DATABASE!$I$4),"JAM KERJA","LUAR JAM KERJA 1")))))</f>
        <v/>
      </c>
      <c r="M620" s="33" t="str">
        <f>IF('DATA ACCURATE'!T623&lt;&gt;"",IF('DATA ACCURATE'!T623&gt;100,'DATA ACCURATE'!T623/10,'DATA ACCURATE'!T623),"")</f>
        <v/>
      </c>
      <c r="N620" t="str">
        <f>IF(M620="","",IF(M620&lt;=DATABASE!$I$9,"LOKAL",IF(M620&lt;DATABASE!$J$9,"LUAR KOTA 1",IF($M620&gt;=DATABASE!$J$9,"LUAR KOTA 2",""))))</f>
        <v/>
      </c>
      <c r="O620" s="38" t="str">
        <f>IF('DATA ACCURATE'!L623&lt;&gt;"",'DATA ACCURATE'!L623,"")</f>
        <v/>
      </c>
      <c r="Q620" s="38">
        <f t="shared" si="64"/>
        <v>0</v>
      </c>
      <c r="R620" s="38">
        <f t="shared" si="64"/>
        <v>0</v>
      </c>
      <c r="S620" s="38">
        <f t="shared" si="64"/>
        <v>0</v>
      </c>
      <c r="T620" s="38">
        <f t="shared" si="62"/>
        <v>0</v>
      </c>
      <c r="U620" s="38">
        <f t="shared" si="65"/>
        <v>0</v>
      </c>
      <c r="V620" s="38">
        <f t="shared" si="65"/>
        <v>0</v>
      </c>
      <c r="W620" s="38">
        <f t="shared" si="65"/>
        <v>0</v>
      </c>
      <c r="X620" s="38">
        <f t="shared" si="66"/>
        <v>0</v>
      </c>
      <c r="Y620" s="38">
        <f t="shared" si="66"/>
        <v>0</v>
      </c>
      <c r="Z620" s="38">
        <f t="shared" si="66"/>
        <v>0</v>
      </c>
      <c r="AA620" s="38">
        <f t="shared" si="63"/>
        <v>0</v>
      </c>
      <c r="AB620" s="38">
        <f t="shared" si="67"/>
        <v>0</v>
      </c>
      <c r="AC620" s="38">
        <f t="shared" si="68"/>
        <v>0</v>
      </c>
      <c r="AD620" s="38" t="str">
        <f t="shared" si="69"/>
        <v>000000000000</v>
      </c>
    </row>
    <row r="621" spans="1:30">
      <c r="A621" s="9" t="str">
        <f>IF('DATA ACCURATE'!A624&lt;&gt;"",'DATA ACCURATE'!A624,"")</f>
        <v/>
      </c>
      <c r="B621" s="9" t="str">
        <f>IF('DATA ACCURATE'!D624&lt;&gt;"",'DATA ACCURATE'!D624,"")</f>
        <v/>
      </c>
      <c r="C621" s="38" t="str">
        <f>IF($AD621="000000000000","",INDEX(DATABASE!$W$12:$W$71,MATCH($AD621,DATABASE!$V$12:$V$71,0)))</f>
        <v/>
      </c>
      <c r="D621" s="34" t="str">
        <f>IF(C621="","",IF(E621="",INDEX(DATABASE!$AF$13:$AF$62,MATCH($C621,DATABASE!$AC$13:$AC$62,0)),IF(E621="2x D11",INDEX(DATABASE!$AF$13:$AF$62,MATCH($C621,DATABASE!$AC$13:$AC$62,0))+2*DATABASE!$AF$62,IF(E621="3x D11",INDEX(DATABASE!$AF$13:$AF$62,MATCH($C621,DATABASE!$AC$13:$AC$62,0))+3*DATABASE!$AF$62,""))))</f>
        <v/>
      </c>
      <c r="E621" s="38" t="str">
        <f>IF(AND($K621="Y",$G621&lt;&gt;"UNYIL",$F621&lt;DATABASE!$O$8),"2x D11",IF(AND($K621="Y",$G621&lt;&gt;"UNYIL",$F621&gt;=DATABASE!$O$8),"3x D11",""))</f>
        <v/>
      </c>
      <c r="F621" s="9" t="str">
        <f>IF('DATA ACCURATE'!N624&lt;&gt;"",'DATA ACCURATE'!N624,"")</f>
        <v/>
      </c>
      <c r="G621" t="str">
        <f>IF(F621="","",IF(F621&lt;=DATABASE!$I$8,"UNYIL",IF(F621&lt;=DATABASE!$J$8,"KECIL",IF(F621&lt;DATABASE!$K$8,"TANGGUNG",IF(F621&gt;=DATABASE!$K$8,"BESAR","")))))</f>
        <v/>
      </c>
      <c r="H621" s="16" t="str">
        <f>IF('DATA ACCURATE'!J624&lt;&gt;"",'DATA ACCURATE'!J624,"")</f>
        <v/>
      </c>
      <c r="I621" s="35" t="str">
        <f>IF(B621&lt;&gt;"",IFERROR(VLOOKUP(B621,'DATA TIMBANGAN'!G:M,7,FALSE),VLOOKUP(B621,'DATA TIMBANGAN'!G:M,7)),"")</f>
        <v/>
      </c>
      <c r="J621" s="25" t="str">
        <f>IF(H621&lt;&gt;"",IFERROR(INDEX(DATABASE!$Z$19:$Z$38,MATCH(DATEVALUE(H621),DATABASE!$AA$19:$AA$38,0)),INDEX(DATABASE!$Z$12:$Z$18,MATCH(WEEKDAY(H621,2),DATABASE!$AA$12:$AA$18,0))),"")</f>
        <v/>
      </c>
      <c r="K621" s="25" t="str">
        <f>IF('DATA ACCURATE'!V624&lt;&gt;"",'DATA ACCURATE'!V624,"")</f>
        <v/>
      </c>
      <c r="L621" s="80" t="str">
        <f>IF($H621="","",IF(OR($J621="LIBUR",AND($L620="LIBUR",$O620=$O621)),"LIBUR",IF(AND(OR($L620="LUAR JAM KERJA 1",$L620="LUAR JAM KERJA 2"),OR(OR(AND($H620=$H621,AND(OR($I621&gt;DATABASE!$J$3,$I621&lt;DATABASE!$J$6),((DATEVALUE($H621)+$I621)-(DATEVALUE($H620)+$I620))&lt;DATABASE!$J$6)),AND($H620=$H621,$O620=$O621,OR($I621&gt;DATABASE!$J$6,$I621&lt;DATABASE!$J$3))),AND(($H621-$H620)=1,OR($I621&lt;DATABASE!$I$6,((DATEVALUE($H621)+$I621)-(DATEVALUE($H620)+$I620))&lt;DATABASE!$J$6))),$A621=$A620),"LUAR JAM KERJA 2",IF(AND(OR(WEEKDAY($H621,2)=1,WEEKDAY($H621,2)=2,WEEKDAY($H621,2)=3,WEEKDAY($H621,2)=4,WEEKDAY($H621,2)=5),$I621&lt;=DATABASE!$J$3,$I621&gt;=DATABASE!$I$3),"JAM KERJA",IF(AND(WEEKDAY($H621,2)=6,$I621&lt;=DATABASE!$J$4,$I621&gt;=DATABASE!$I$4),"JAM KERJA","LUAR JAM KERJA 1")))))</f>
        <v/>
      </c>
      <c r="M621" s="33" t="str">
        <f>IF('DATA ACCURATE'!T624&lt;&gt;"",IF('DATA ACCURATE'!T624&gt;100,'DATA ACCURATE'!T624/10,'DATA ACCURATE'!T624),"")</f>
        <v/>
      </c>
      <c r="N621" t="str">
        <f>IF(M621="","",IF(M621&lt;=DATABASE!$I$9,"LOKAL",IF(M621&lt;DATABASE!$J$9,"LUAR KOTA 1",IF($M621&gt;=DATABASE!$J$9,"LUAR KOTA 2",""))))</f>
        <v/>
      </c>
      <c r="O621" s="38" t="str">
        <f>IF('DATA ACCURATE'!L624&lt;&gt;"",'DATA ACCURATE'!L624,"")</f>
        <v/>
      </c>
      <c r="Q621" s="38">
        <f t="shared" si="64"/>
        <v>0</v>
      </c>
      <c r="R621" s="38">
        <f t="shared" si="64"/>
        <v>0</v>
      </c>
      <c r="S621" s="38">
        <f t="shared" si="64"/>
        <v>0</v>
      </c>
      <c r="T621" s="38">
        <f t="shared" si="62"/>
        <v>0</v>
      </c>
      <c r="U621" s="38">
        <f t="shared" si="65"/>
        <v>0</v>
      </c>
      <c r="V621" s="38">
        <f t="shared" si="65"/>
        <v>0</v>
      </c>
      <c r="W621" s="38">
        <f t="shared" si="65"/>
        <v>0</v>
      </c>
      <c r="X621" s="38">
        <f t="shared" si="66"/>
        <v>0</v>
      </c>
      <c r="Y621" s="38">
        <f t="shared" si="66"/>
        <v>0</v>
      </c>
      <c r="Z621" s="38">
        <f t="shared" si="66"/>
        <v>0</v>
      </c>
      <c r="AA621" s="38">
        <f t="shared" si="63"/>
        <v>0</v>
      </c>
      <c r="AB621" s="38">
        <f t="shared" si="67"/>
        <v>0</v>
      </c>
      <c r="AC621" s="38">
        <f t="shared" si="68"/>
        <v>0</v>
      </c>
      <c r="AD621" s="38" t="str">
        <f t="shared" si="69"/>
        <v>000000000000</v>
      </c>
    </row>
    <row r="622" spans="1:30">
      <c r="A622" s="9" t="str">
        <f>IF('DATA ACCURATE'!A625&lt;&gt;"",'DATA ACCURATE'!A625,"")</f>
        <v/>
      </c>
      <c r="B622" s="9" t="str">
        <f>IF('DATA ACCURATE'!D625&lt;&gt;"",'DATA ACCURATE'!D625,"")</f>
        <v/>
      </c>
      <c r="C622" s="38" t="str">
        <f>IF($AD622="000000000000","",INDEX(DATABASE!$W$12:$W$71,MATCH($AD622,DATABASE!$V$12:$V$71,0)))</f>
        <v/>
      </c>
      <c r="D622" s="34" t="str">
        <f>IF(C622="","",IF(E622="",INDEX(DATABASE!$AF$13:$AF$62,MATCH($C622,DATABASE!$AC$13:$AC$62,0)),IF(E622="2x D11",INDEX(DATABASE!$AF$13:$AF$62,MATCH($C622,DATABASE!$AC$13:$AC$62,0))+2*DATABASE!$AF$62,IF(E622="3x D11",INDEX(DATABASE!$AF$13:$AF$62,MATCH($C622,DATABASE!$AC$13:$AC$62,0))+3*DATABASE!$AF$62,""))))</f>
        <v/>
      </c>
      <c r="E622" s="38" t="str">
        <f>IF(AND($K622="Y",$G622&lt;&gt;"UNYIL",$F622&lt;DATABASE!$O$8),"2x D11",IF(AND($K622="Y",$G622&lt;&gt;"UNYIL",$F622&gt;=DATABASE!$O$8),"3x D11",""))</f>
        <v/>
      </c>
      <c r="F622" s="9" t="str">
        <f>IF('DATA ACCURATE'!N625&lt;&gt;"",'DATA ACCURATE'!N625,"")</f>
        <v/>
      </c>
      <c r="G622" t="str">
        <f>IF(F622="","",IF(F622&lt;=DATABASE!$I$8,"UNYIL",IF(F622&lt;=DATABASE!$J$8,"KECIL",IF(F622&lt;DATABASE!$K$8,"TANGGUNG",IF(F622&gt;=DATABASE!$K$8,"BESAR","")))))</f>
        <v/>
      </c>
      <c r="H622" s="16" t="str">
        <f>IF('DATA ACCURATE'!J625&lt;&gt;"",'DATA ACCURATE'!J625,"")</f>
        <v/>
      </c>
      <c r="I622" s="35" t="str">
        <f>IF(B622&lt;&gt;"",IFERROR(VLOOKUP(B622,'DATA TIMBANGAN'!G:M,7,FALSE),VLOOKUP(B622,'DATA TIMBANGAN'!G:M,7)),"")</f>
        <v/>
      </c>
      <c r="J622" s="25" t="str">
        <f>IF(H622&lt;&gt;"",IFERROR(INDEX(DATABASE!$Z$19:$Z$38,MATCH(DATEVALUE(H622),DATABASE!$AA$19:$AA$38,0)),INDEX(DATABASE!$Z$12:$Z$18,MATCH(WEEKDAY(H622,2),DATABASE!$AA$12:$AA$18,0))),"")</f>
        <v/>
      </c>
      <c r="K622" s="25" t="str">
        <f>IF('DATA ACCURATE'!V625&lt;&gt;"",'DATA ACCURATE'!V625,"")</f>
        <v/>
      </c>
      <c r="L622" s="80" t="str">
        <f>IF($H622="","",IF(OR($J622="LIBUR",AND($L621="LIBUR",$O621=$O622)),"LIBUR",IF(AND(OR($L621="LUAR JAM KERJA 1",$L621="LUAR JAM KERJA 2"),OR(OR(AND($H621=$H622,AND(OR($I622&gt;DATABASE!$J$3,$I622&lt;DATABASE!$J$6),((DATEVALUE($H622)+$I622)-(DATEVALUE($H621)+$I621))&lt;DATABASE!$J$6)),AND($H621=$H622,$O621=$O622,OR($I622&gt;DATABASE!$J$6,$I622&lt;DATABASE!$J$3))),AND(($H622-$H621)=1,OR($I622&lt;DATABASE!$I$6,((DATEVALUE($H622)+$I622)-(DATEVALUE($H621)+$I621))&lt;DATABASE!$J$6))),$A622=$A621),"LUAR JAM KERJA 2",IF(AND(OR(WEEKDAY($H622,2)=1,WEEKDAY($H622,2)=2,WEEKDAY($H622,2)=3,WEEKDAY($H622,2)=4,WEEKDAY($H622,2)=5),$I622&lt;=DATABASE!$J$3,$I622&gt;=DATABASE!$I$3),"JAM KERJA",IF(AND(WEEKDAY($H622,2)=6,$I622&lt;=DATABASE!$J$4,$I622&gt;=DATABASE!$I$4),"JAM KERJA","LUAR JAM KERJA 1")))))</f>
        <v/>
      </c>
      <c r="M622" s="33" t="str">
        <f>IF('DATA ACCURATE'!T625&lt;&gt;"",IF('DATA ACCURATE'!T625&gt;100,'DATA ACCURATE'!T625/10,'DATA ACCURATE'!T625),"")</f>
        <v/>
      </c>
      <c r="N622" t="str">
        <f>IF(M622="","",IF(M622&lt;=DATABASE!$I$9,"LOKAL",IF(M622&lt;DATABASE!$J$9,"LUAR KOTA 1",IF($M622&gt;=DATABASE!$J$9,"LUAR KOTA 2",""))))</f>
        <v/>
      </c>
      <c r="O622" s="38" t="str">
        <f>IF('DATA ACCURATE'!L625&lt;&gt;"",'DATA ACCURATE'!L625,"")</f>
        <v/>
      </c>
      <c r="Q622" s="38">
        <f t="shared" si="64"/>
        <v>0</v>
      </c>
      <c r="R622" s="38">
        <f t="shared" si="64"/>
        <v>0</v>
      </c>
      <c r="S622" s="38">
        <f t="shared" si="64"/>
        <v>0</v>
      </c>
      <c r="T622" s="38">
        <f t="shared" si="62"/>
        <v>0</v>
      </c>
      <c r="U622" s="38">
        <f t="shared" si="65"/>
        <v>0</v>
      </c>
      <c r="V622" s="38">
        <f t="shared" si="65"/>
        <v>0</v>
      </c>
      <c r="W622" s="38">
        <f t="shared" si="65"/>
        <v>0</v>
      </c>
      <c r="X622" s="38">
        <f t="shared" si="66"/>
        <v>0</v>
      </c>
      <c r="Y622" s="38">
        <f t="shared" si="66"/>
        <v>0</v>
      </c>
      <c r="Z622" s="38">
        <f t="shared" si="66"/>
        <v>0</v>
      </c>
      <c r="AA622" s="38">
        <f t="shared" si="63"/>
        <v>0</v>
      </c>
      <c r="AB622" s="38">
        <f t="shared" si="67"/>
        <v>0</v>
      </c>
      <c r="AC622" s="38">
        <f t="shared" si="68"/>
        <v>0</v>
      </c>
      <c r="AD622" s="38" t="str">
        <f t="shared" si="69"/>
        <v>000000000000</v>
      </c>
    </row>
    <row r="623" spans="1:30">
      <c r="A623" s="9" t="str">
        <f>IF('DATA ACCURATE'!A626&lt;&gt;"",'DATA ACCURATE'!A626,"")</f>
        <v/>
      </c>
      <c r="B623" s="9" t="str">
        <f>IF('DATA ACCURATE'!D626&lt;&gt;"",'DATA ACCURATE'!D626,"")</f>
        <v/>
      </c>
      <c r="C623" s="38" t="str">
        <f>IF($AD623="000000000000","",INDEX(DATABASE!$W$12:$W$71,MATCH($AD623,DATABASE!$V$12:$V$71,0)))</f>
        <v/>
      </c>
      <c r="D623" s="34" t="str">
        <f>IF(C623="","",IF(E623="",INDEX(DATABASE!$AF$13:$AF$62,MATCH($C623,DATABASE!$AC$13:$AC$62,0)),IF(E623="2x D11",INDEX(DATABASE!$AF$13:$AF$62,MATCH($C623,DATABASE!$AC$13:$AC$62,0))+2*DATABASE!$AF$62,IF(E623="3x D11",INDEX(DATABASE!$AF$13:$AF$62,MATCH($C623,DATABASE!$AC$13:$AC$62,0))+3*DATABASE!$AF$62,""))))</f>
        <v/>
      </c>
      <c r="E623" s="38" t="str">
        <f>IF(AND($K623="Y",$G623&lt;&gt;"UNYIL",$F623&lt;DATABASE!$O$8),"2x D11",IF(AND($K623="Y",$G623&lt;&gt;"UNYIL",$F623&gt;=DATABASE!$O$8),"3x D11",""))</f>
        <v/>
      </c>
      <c r="F623" s="9" t="str">
        <f>IF('DATA ACCURATE'!N626&lt;&gt;"",'DATA ACCURATE'!N626,"")</f>
        <v/>
      </c>
      <c r="G623" t="str">
        <f>IF(F623="","",IF(F623&lt;=DATABASE!$I$8,"UNYIL",IF(F623&lt;=DATABASE!$J$8,"KECIL",IF(F623&lt;DATABASE!$K$8,"TANGGUNG",IF(F623&gt;=DATABASE!$K$8,"BESAR","")))))</f>
        <v/>
      </c>
      <c r="H623" s="16" t="str">
        <f>IF('DATA ACCURATE'!J626&lt;&gt;"",'DATA ACCURATE'!J626,"")</f>
        <v/>
      </c>
      <c r="I623" s="35" t="str">
        <f>IF(B623&lt;&gt;"",IFERROR(VLOOKUP(B623,'DATA TIMBANGAN'!G:M,7,FALSE),VLOOKUP(B623,'DATA TIMBANGAN'!G:M,7)),"")</f>
        <v/>
      </c>
      <c r="J623" s="25" t="str">
        <f>IF(H623&lt;&gt;"",IFERROR(INDEX(DATABASE!$Z$19:$Z$38,MATCH(DATEVALUE(H623),DATABASE!$AA$19:$AA$38,0)),INDEX(DATABASE!$Z$12:$Z$18,MATCH(WEEKDAY(H623,2),DATABASE!$AA$12:$AA$18,0))),"")</f>
        <v/>
      </c>
      <c r="K623" s="25" t="str">
        <f>IF('DATA ACCURATE'!V626&lt;&gt;"",'DATA ACCURATE'!V626,"")</f>
        <v/>
      </c>
      <c r="L623" s="80" t="str">
        <f>IF($H623="","",IF(OR($J623="LIBUR",AND($L622="LIBUR",$O622=$O623)),"LIBUR",IF(AND(OR($L622="LUAR JAM KERJA 1",$L622="LUAR JAM KERJA 2"),OR(OR(AND($H622=$H623,AND(OR($I623&gt;DATABASE!$J$3,$I623&lt;DATABASE!$J$6),((DATEVALUE($H623)+$I623)-(DATEVALUE($H622)+$I622))&lt;DATABASE!$J$6)),AND($H622=$H623,$O622=$O623,OR($I623&gt;DATABASE!$J$6,$I623&lt;DATABASE!$J$3))),AND(($H623-$H622)=1,OR($I623&lt;DATABASE!$I$6,((DATEVALUE($H623)+$I623)-(DATEVALUE($H622)+$I622))&lt;DATABASE!$J$6))),$A623=$A622),"LUAR JAM KERJA 2",IF(AND(OR(WEEKDAY($H623,2)=1,WEEKDAY($H623,2)=2,WEEKDAY($H623,2)=3,WEEKDAY($H623,2)=4,WEEKDAY($H623,2)=5),$I623&lt;=DATABASE!$J$3,$I623&gt;=DATABASE!$I$3),"JAM KERJA",IF(AND(WEEKDAY($H623,2)=6,$I623&lt;=DATABASE!$J$4,$I623&gt;=DATABASE!$I$4),"JAM KERJA","LUAR JAM KERJA 1")))))</f>
        <v/>
      </c>
      <c r="M623" s="33" t="str">
        <f>IF('DATA ACCURATE'!T626&lt;&gt;"",IF('DATA ACCURATE'!T626&gt;100,'DATA ACCURATE'!T626/10,'DATA ACCURATE'!T626),"")</f>
        <v/>
      </c>
      <c r="N623" t="str">
        <f>IF(M623="","",IF(M623&lt;=DATABASE!$I$9,"LOKAL",IF(M623&lt;DATABASE!$J$9,"LUAR KOTA 1",IF($M623&gt;=DATABASE!$J$9,"LUAR KOTA 2",""))))</f>
        <v/>
      </c>
      <c r="O623" s="38" t="str">
        <f>IF('DATA ACCURATE'!L626&lt;&gt;"",'DATA ACCURATE'!L626,"")</f>
        <v/>
      </c>
      <c r="Q623" s="38">
        <f t="shared" si="64"/>
        <v>0</v>
      </c>
      <c r="R623" s="38">
        <f t="shared" si="64"/>
        <v>0</v>
      </c>
      <c r="S623" s="38">
        <f t="shared" si="64"/>
        <v>0</v>
      </c>
      <c r="T623" s="38">
        <f t="shared" si="62"/>
        <v>0</v>
      </c>
      <c r="U623" s="38">
        <f t="shared" si="65"/>
        <v>0</v>
      </c>
      <c r="V623" s="38">
        <f t="shared" si="65"/>
        <v>0</v>
      </c>
      <c r="W623" s="38">
        <f t="shared" si="65"/>
        <v>0</v>
      </c>
      <c r="X623" s="38">
        <f t="shared" si="66"/>
        <v>0</v>
      </c>
      <c r="Y623" s="38">
        <f t="shared" si="66"/>
        <v>0</v>
      </c>
      <c r="Z623" s="38">
        <f t="shared" si="66"/>
        <v>0</v>
      </c>
      <c r="AA623" s="38">
        <f t="shared" si="63"/>
        <v>0</v>
      </c>
      <c r="AB623" s="38">
        <f t="shared" si="67"/>
        <v>0</v>
      </c>
      <c r="AC623" s="38">
        <f t="shared" si="68"/>
        <v>0</v>
      </c>
      <c r="AD623" s="38" t="str">
        <f t="shared" si="69"/>
        <v>000000000000</v>
      </c>
    </row>
    <row r="624" spans="1:30">
      <c r="A624" s="9" t="str">
        <f>IF('DATA ACCURATE'!A627&lt;&gt;"",'DATA ACCURATE'!A627,"")</f>
        <v/>
      </c>
      <c r="B624" s="9" t="str">
        <f>IF('DATA ACCURATE'!D627&lt;&gt;"",'DATA ACCURATE'!D627,"")</f>
        <v/>
      </c>
      <c r="C624" s="38" t="str">
        <f>IF($AD624="000000000000","",INDEX(DATABASE!$W$12:$W$71,MATCH($AD624,DATABASE!$V$12:$V$71,0)))</f>
        <v/>
      </c>
      <c r="D624" s="34" t="str">
        <f>IF(C624="","",IF(E624="",INDEX(DATABASE!$AF$13:$AF$62,MATCH($C624,DATABASE!$AC$13:$AC$62,0)),IF(E624="2x D11",INDEX(DATABASE!$AF$13:$AF$62,MATCH($C624,DATABASE!$AC$13:$AC$62,0))+2*DATABASE!$AF$62,IF(E624="3x D11",INDEX(DATABASE!$AF$13:$AF$62,MATCH($C624,DATABASE!$AC$13:$AC$62,0))+3*DATABASE!$AF$62,""))))</f>
        <v/>
      </c>
      <c r="E624" s="38" t="str">
        <f>IF(AND($K624="Y",$G624&lt;&gt;"UNYIL",$F624&lt;DATABASE!$O$8),"2x D11",IF(AND($K624="Y",$G624&lt;&gt;"UNYIL",$F624&gt;=DATABASE!$O$8),"3x D11",""))</f>
        <v/>
      </c>
      <c r="F624" s="9" t="str">
        <f>IF('DATA ACCURATE'!N627&lt;&gt;"",'DATA ACCURATE'!N627,"")</f>
        <v/>
      </c>
      <c r="G624" t="str">
        <f>IF(F624="","",IF(F624&lt;=DATABASE!$I$8,"UNYIL",IF(F624&lt;=DATABASE!$J$8,"KECIL",IF(F624&lt;DATABASE!$K$8,"TANGGUNG",IF(F624&gt;=DATABASE!$K$8,"BESAR","")))))</f>
        <v/>
      </c>
      <c r="H624" s="16" t="str">
        <f>IF('DATA ACCURATE'!J627&lt;&gt;"",'DATA ACCURATE'!J627,"")</f>
        <v/>
      </c>
      <c r="I624" s="35" t="str">
        <f>IF(B624&lt;&gt;"",IFERROR(VLOOKUP(B624,'DATA TIMBANGAN'!G:M,7,FALSE),VLOOKUP(B624,'DATA TIMBANGAN'!G:M,7)),"")</f>
        <v/>
      </c>
      <c r="J624" s="25" t="str">
        <f>IF(H624&lt;&gt;"",IFERROR(INDEX(DATABASE!$Z$19:$Z$38,MATCH(DATEVALUE(H624),DATABASE!$AA$19:$AA$38,0)),INDEX(DATABASE!$Z$12:$Z$18,MATCH(WEEKDAY(H624,2),DATABASE!$AA$12:$AA$18,0))),"")</f>
        <v/>
      </c>
      <c r="K624" s="25" t="str">
        <f>IF('DATA ACCURATE'!V627&lt;&gt;"",'DATA ACCURATE'!V627,"")</f>
        <v/>
      </c>
      <c r="L624" s="80" t="str">
        <f>IF($H624="","",IF(OR($J624="LIBUR",AND($L623="LIBUR",$O623=$O624)),"LIBUR",IF(AND(OR($L623="LUAR JAM KERJA 1",$L623="LUAR JAM KERJA 2"),OR(OR(AND($H623=$H624,AND(OR($I624&gt;DATABASE!$J$3,$I624&lt;DATABASE!$J$6),((DATEVALUE($H624)+$I624)-(DATEVALUE($H623)+$I623))&lt;DATABASE!$J$6)),AND($H623=$H624,$O623=$O624,OR($I624&gt;DATABASE!$J$6,$I624&lt;DATABASE!$J$3))),AND(($H624-$H623)=1,OR($I624&lt;DATABASE!$I$6,((DATEVALUE($H624)+$I624)-(DATEVALUE($H623)+$I623))&lt;DATABASE!$J$6))),$A624=$A623),"LUAR JAM KERJA 2",IF(AND(OR(WEEKDAY($H624,2)=1,WEEKDAY($H624,2)=2,WEEKDAY($H624,2)=3,WEEKDAY($H624,2)=4,WEEKDAY($H624,2)=5),$I624&lt;=DATABASE!$J$3,$I624&gt;=DATABASE!$I$3),"JAM KERJA",IF(AND(WEEKDAY($H624,2)=6,$I624&lt;=DATABASE!$J$4,$I624&gt;=DATABASE!$I$4),"JAM KERJA","LUAR JAM KERJA 1")))))</f>
        <v/>
      </c>
      <c r="M624" s="33" t="str">
        <f>IF('DATA ACCURATE'!T627&lt;&gt;"",IF('DATA ACCURATE'!T627&gt;100,'DATA ACCURATE'!T627/10,'DATA ACCURATE'!T627),"")</f>
        <v/>
      </c>
      <c r="N624" t="str">
        <f>IF(M624="","",IF(M624&lt;=DATABASE!$I$9,"LOKAL",IF(M624&lt;DATABASE!$J$9,"LUAR KOTA 1",IF($M624&gt;=DATABASE!$J$9,"LUAR KOTA 2",""))))</f>
        <v/>
      </c>
      <c r="O624" s="38" t="str">
        <f>IF('DATA ACCURATE'!L627&lt;&gt;"",'DATA ACCURATE'!L627,"")</f>
        <v/>
      </c>
      <c r="Q624" s="38">
        <f t="shared" si="64"/>
        <v>0</v>
      </c>
      <c r="R624" s="38">
        <f t="shared" si="64"/>
        <v>0</v>
      </c>
      <c r="S624" s="38">
        <f t="shared" si="64"/>
        <v>0</v>
      </c>
      <c r="T624" s="38">
        <f t="shared" si="62"/>
        <v>0</v>
      </c>
      <c r="U624" s="38">
        <f t="shared" si="65"/>
        <v>0</v>
      </c>
      <c r="V624" s="38">
        <f t="shared" si="65"/>
        <v>0</v>
      </c>
      <c r="W624" s="38">
        <f t="shared" si="65"/>
        <v>0</v>
      </c>
      <c r="X624" s="38">
        <f t="shared" si="66"/>
        <v>0</v>
      </c>
      <c r="Y624" s="38">
        <f t="shared" si="66"/>
        <v>0</v>
      </c>
      <c r="Z624" s="38">
        <f t="shared" si="66"/>
        <v>0</v>
      </c>
      <c r="AA624" s="38">
        <f t="shared" si="63"/>
        <v>0</v>
      </c>
      <c r="AB624" s="38">
        <f t="shared" si="67"/>
        <v>0</v>
      </c>
      <c r="AC624" s="38">
        <f t="shared" si="68"/>
        <v>0</v>
      </c>
      <c r="AD624" s="38" t="str">
        <f t="shared" si="69"/>
        <v>000000000000</v>
      </c>
    </row>
    <row r="625" spans="1:30">
      <c r="A625" s="9" t="str">
        <f>IF('DATA ACCURATE'!A628&lt;&gt;"",'DATA ACCURATE'!A628,"")</f>
        <v/>
      </c>
      <c r="B625" s="9" t="str">
        <f>IF('DATA ACCURATE'!D628&lt;&gt;"",'DATA ACCURATE'!D628,"")</f>
        <v/>
      </c>
      <c r="C625" s="38" t="str">
        <f>IF($AD625="000000000000","",INDEX(DATABASE!$W$12:$W$71,MATCH($AD625,DATABASE!$V$12:$V$71,0)))</f>
        <v/>
      </c>
      <c r="D625" s="34" t="str">
        <f>IF(C625="","",IF(E625="",INDEX(DATABASE!$AF$13:$AF$62,MATCH($C625,DATABASE!$AC$13:$AC$62,0)),IF(E625="2x D11",INDEX(DATABASE!$AF$13:$AF$62,MATCH($C625,DATABASE!$AC$13:$AC$62,0))+2*DATABASE!$AF$62,IF(E625="3x D11",INDEX(DATABASE!$AF$13:$AF$62,MATCH($C625,DATABASE!$AC$13:$AC$62,0))+3*DATABASE!$AF$62,""))))</f>
        <v/>
      </c>
      <c r="E625" s="38" t="str">
        <f>IF(AND($K625="Y",$G625&lt;&gt;"UNYIL",$F625&lt;DATABASE!$O$8),"2x D11",IF(AND($K625="Y",$G625&lt;&gt;"UNYIL",$F625&gt;=DATABASE!$O$8),"3x D11",""))</f>
        <v/>
      </c>
      <c r="F625" s="9" t="str">
        <f>IF('DATA ACCURATE'!N628&lt;&gt;"",'DATA ACCURATE'!N628,"")</f>
        <v/>
      </c>
      <c r="G625" t="str">
        <f>IF(F625="","",IF(F625&lt;=DATABASE!$I$8,"UNYIL",IF(F625&lt;=DATABASE!$J$8,"KECIL",IF(F625&lt;DATABASE!$K$8,"TANGGUNG",IF(F625&gt;=DATABASE!$K$8,"BESAR","")))))</f>
        <v/>
      </c>
      <c r="H625" s="16" t="str">
        <f>IF('DATA ACCURATE'!J628&lt;&gt;"",'DATA ACCURATE'!J628,"")</f>
        <v/>
      </c>
      <c r="I625" s="35" t="str">
        <f>IF(B625&lt;&gt;"",IFERROR(VLOOKUP(B625,'DATA TIMBANGAN'!G:M,7,FALSE),VLOOKUP(B625,'DATA TIMBANGAN'!G:M,7)),"")</f>
        <v/>
      </c>
      <c r="J625" s="25" t="str">
        <f>IF(H625&lt;&gt;"",IFERROR(INDEX(DATABASE!$Z$19:$Z$38,MATCH(DATEVALUE(H625),DATABASE!$AA$19:$AA$38,0)),INDEX(DATABASE!$Z$12:$Z$18,MATCH(WEEKDAY(H625,2),DATABASE!$AA$12:$AA$18,0))),"")</f>
        <v/>
      </c>
      <c r="K625" s="25" t="str">
        <f>IF('DATA ACCURATE'!V628&lt;&gt;"",'DATA ACCURATE'!V628,"")</f>
        <v/>
      </c>
      <c r="L625" s="80" t="str">
        <f>IF($H625="","",IF(OR($J625="LIBUR",AND($L624="LIBUR",$O624=$O625)),"LIBUR",IF(AND(OR($L624="LUAR JAM KERJA 1",$L624="LUAR JAM KERJA 2"),OR(OR(AND($H624=$H625,AND(OR($I625&gt;DATABASE!$J$3,$I625&lt;DATABASE!$J$6),((DATEVALUE($H625)+$I625)-(DATEVALUE($H624)+$I624))&lt;DATABASE!$J$6)),AND($H624=$H625,$O624=$O625,OR($I625&gt;DATABASE!$J$6,$I625&lt;DATABASE!$J$3))),AND(($H625-$H624)=1,OR($I625&lt;DATABASE!$I$6,((DATEVALUE($H625)+$I625)-(DATEVALUE($H624)+$I624))&lt;DATABASE!$J$6))),$A625=$A624),"LUAR JAM KERJA 2",IF(AND(OR(WEEKDAY($H625,2)=1,WEEKDAY($H625,2)=2,WEEKDAY($H625,2)=3,WEEKDAY($H625,2)=4,WEEKDAY($H625,2)=5),$I625&lt;=DATABASE!$J$3,$I625&gt;=DATABASE!$I$3),"JAM KERJA",IF(AND(WEEKDAY($H625,2)=6,$I625&lt;=DATABASE!$J$4,$I625&gt;=DATABASE!$I$4),"JAM KERJA","LUAR JAM KERJA 1")))))</f>
        <v/>
      </c>
      <c r="M625" s="33" t="str">
        <f>IF('DATA ACCURATE'!T628&lt;&gt;"",IF('DATA ACCURATE'!T628&gt;100,'DATA ACCURATE'!T628/10,'DATA ACCURATE'!T628),"")</f>
        <v/>
      </c>
      <c r="N625" t="str">
        <f>IF(M625="","",IF(M625&lt;=DATABASE!$I$9,"LOKAL",IF(M625&lt;DATABASE!$J$9,"LUAR KOTA 1",IF($M625&gt;=DATABASE!$J$9,"LUAR KOTA 2",""))))</f>
        <v/>
      </c>
      <c r="O625" s="38" t="str">
        <f>IF('DATA ACCURATE'!L628&lt;&gt;"",'DATA ACCURATE'!L628,"")</f>
        <v/>
      </c>
      <c r="Q625" s="38">
        <f t="shared" si="64"/>
        <v>0</v>
      </c>
      <c r="R625" s="38">
        <f t="shared" si="64"/>
        <v>0</v>
      </c>
      <c r="S625" s="38">
        <f t="shared" si="64"/>
        <v>0</v>
      </c>
      <c r="T625" s="38">
        <f t="shared" si="62"/>
        <v>0</v>
      </c>
      <c r="U625" s="38">
        <f t="shared" si="65"/>
        <v>0</v>
      </c>
      <c r="V625" s="38">
        <f t="shared" si="65"/>
        <v>0</v>
      </c>
      <c r="W625" s="38">
        <f t="shared" si="65"/>
        <v>0</v>
      </c>
      <c r="X625" s="38">
        <f t="shared" si="66"/>
        <v>0</v>
      </c>
      <c r="Y625" s="38">
        <f t="shared" si="66"/>
        <v>0</v>
      </c>
      <c r="Z625" s="38">
        <f t="shared" si="66"/>
        <v>0</v>
      </c>
      <c r="AA625" s="38">
        <f t="shared" si="63"/>
        <v>0</v>
      </c>
      <c r="AB625" s="38">
        <f t="shared" si="67"/>
        <v>0</v>
      </c>
      <c r="AC625" s="38">
        <f t="shared" si="68"/>
        <v>0</v>
      </c>
      <c r="AD625" s="38" t="str">
        <f t="shared" si="69"/>
        <v>000000000000</v>
      </c>
    </row>
    <row r="626" spans="1:30">
      <c r="A626" s="9" t="str">
        <f>IF('DATA ACCURATE'!A629&lt;&gt;"",'DATA ACCURATE'!A629,"")</f>
        <v/>
      </c>
      <c r="B626" s="9" t="str">
        <f>IF('DATA ACCURATE'!D629&lt;&gt;"",'DATA ACCURATE'!D629,"")</f>
        <v/>
      </c>
      <c r="C626" s="38" t="str">
        <f>IF($AD626="000000000000","",INDEX(DATABASE!$W$12:$W$71,MATCH($AD626,DATABASE!$V$12:$V$71,0)))</f>
        <v/>
      </c>
      <c r="D626" s="34" t="str">
        <f>IF(C626="","",IF(E626="",INDEX(DATABASE!$AF$13:$AF$62,MATCH($C626,DATABASE!$AC$13:$AC$62,0)),IF(E626="2x D11",INDEX(DATABASE!$AF$13:$AF$62,MATCH($C626,DATABASE!$AC$13:$AC$62,0))+2*DATABASE!$AF$62,IF(E626="3x D11",INDEX(DATABASE!$AF$13:$AF$62,MATCH($C626,DATABASE!$AC$13:$AC$62,0))+3*DATABASE!$AF$62,""))))</f>
        <v/>
      </c>
      <c r="E626" s="38" t="str">
        <f>IF(AND($K626="Y",$G626&lt;&gt;"UNYIL",$F626&lt;DATABASE!$O$8),"2x D11",IF(AND($K626="Y",$G626&lt;&gt;"UNYIL",$F626&gt;=DATABASE!$O$8),"3x D11",""))</f>
        <v/>
      </c>
      <c r="F626" s="9" t="str">
        <f>IF('DATA ACCURATE'!N629&lt;&gt;"",'DATA ACCURATE'!N629,"")</f>
        <v/>
      </c>
      <c r="G626" t="str">
        <f>IF(F626="","",IF(F626&lt;=DATABASE!$I$8,"UNYIL",IF(F626&lt;=DATABASE!$J$8,"KECIL",IF(F626&lt;DATABASE!$K$8,"TANGGUNG",IF(F626&gt;=DATABASE!$K$8,"BESAR","")))))</f>
        <v/>
      </c>
      <c r="H626" s="16" t="str">
        <f>IF('DATA ACCURATE'!J629&lt;&gt;"",'DATA ACCURATE'!J629,"")</f>
        <v/>
      </c>
      <c r="I626" s="35" t="str">
        <f>IF(B626&lt;&gt;"",IFERROR(VLOOKUP(B626,'DATA TIMBANGAN'!G:M,7,FALSE),VLOOKUP(B626,'DATA TIMBANGAN'!G:M,7)),"")</f>
        <v/>
      </c>
      <c r="J626" s="25" t="str">
        <f>IF(H626&lt;&gt;"",IFERROR(INDEX(DATABASE!$Z$19:$Z$38,MATCH(DATEVALUE(H626),DATABASE!$AA$19:$AA$38,0)),INDEX(DATABASE!$Z$12:$Z$18,MATCH(WEEKDAY(H626,2),DATABASE!$AA$12:$AA$18,0))),"")</f>
        <v/>
      </c>
      <c r="K626" s="25" t="str">
        <f>IF('DATA ACCURATE'!V629&lt;&gt;"",'DATA ACCURATE'!V629,"")</f>
        <v/>
      </c>
      <c r="L626" s="80" t="str">
        <f>IF($H626="","",IF(OR($J626="LIBUR",AND($L625="LIBUR",$O625=$O626)),"LIBUR",IF(AND(OR($L625="LUAR JAM KERJA 1",$L625="LUAR JAM KERJA 2"),OR(OR(AND($H625=$H626,AND(OR($I626&gt;DATABASE!$J$3,$I626&lt;DATABASE!$J$6),((DATEVALUE($H626)+$I626)-(DATEVALUE($H625)+$I625))&lt;DATABASE!$J$6)),AND($H625=$H626,$O625=$O626,OR($I626&gt;DATABASE!$J$6,$I626&lt;DATABASE!$J$3))),AND(($H626-$H625)=1,OR($I626&lt;DATABASE!$I$6,((DATEVALUE($H626)+$I626)-(DATEVALUE($H625)+$I625))&lt;DATABASE!$J$6))),$A626=$A625),"LUAR JAM KERJA 2",IF(AND(OR(WEEKDAY($H626,2)=1,WEEKDAY($H626,2)=2,WEEKDAY($H626,2)=3,WEEKDAY($H626,2)=4,WEEKDAY($H626,2)=5),$I626&lt;=DATABASE!$J$3,$I626&gt;=DATABASE!$I$3),"JAM KERJA",IF(AND(WEEKDAY($H626,2)=6,$I626&lt;=DATABASE!$J$4,$I626&gt;=DATABASE!$I$4),"JAM KERJA","LUAR JAM KERJA 1")))))</f>
        <v/>
      </c>
      <c r="M626" s="33" t="str">
        <f>IF('DATA ACCURATE'!T629&lt;&gt;"",IF('DATA ACCURATE'!T629&gt;100,'DATA ACCURATE'!T629/10,'DATA ACCURATE'!T629),"")</f>
        <v/>
      </c>
      <c r="N626" t="str">
        <f>IF(M626="","",IF(M626&lt;=DATABASE!$I$9,"LOKAL",IF(M626&lt;DATABASE!$J$9,"LUAR KOTA 1",IF($M626&gt;=DATABASE!$J$9,"LUAR KOTA 2",""))))</f>
        <v/>
      </c>
      <c r="O626" s="38" t="str">
        <f>IF('DATA ACCURATE'!L629&lt;&gt;"",'DATA ACCURATE'!L629,"")</f>
        <v/>
      </c>
      <c r="Q626" s="38">
        <f t="shared" si="64"/>
        <v>0</v>
      </c>
      <c r="R626" s="38">
        <f t="shared" si="64"/>
        <v>0</v>
      </c>
      <c r="S626" s="38">
        <f t="shared" si="64"/>
        <v>0</v>
      </c>
      <c r="T626" s="38">
        <f t="shared" si="62"/>
        <v>0</v>
      </c>
      <c r="U626" s="38">
        <f t="shared" si="65"/>
        <v>0</v>
      </c>
      <c r="V626" s="38">
        <f t="shared" si="65"/>
        <v>0</v>
      </c>
      <c r="W626" s="38">
        <f t="shared" si="65"/>
        <v>0</v>
      </c>
      <c r="X626" s="38">
        <f t="shared" si="66"/>
        <v>0</v>
      </c>
      <c r="Y626" s="38">
        <f t="shared" si="66"/>
        <v>0</v>
      </c>
      <c r="Z626" s="38">
        <f t="shared" si="66"/>
        <v>0</v>
      </c>
      <c r="AA626" s="38">
        <f t="shared" si="63"/>
        <v>0</v>
      </c>
      <c r="AB626" s="38">
        <f t="shared" si="67"/>
        <v>0</v>
      </c>
      <c r="AC626" s="38">
        <f t="shared" si="68"/>
        <v>0</v>
      </c>
      <c r="AD626" s="38" t="str">
        <f t="shared" si="69"/>
        <v>000000000000</v>
      </c>
    </row>
    <row r="627" spans="1:30">
      <c r="A627" s="9" t="str">
        <f>IF('DATA ACCURATE'!A630&lt;&gt;"",'DATA ACCURATE'!A630,"")</f>
        <v/>
      </c>
      <c r="B627" s="9" t="str">
        <f>IF('DATA ACCURATE'!D630&lt;&gt;"",'DATA ACCURATE'!D630,"")</f>
        <v/>
      </c>
      <c r="C627" s="38" t="str">
        <f>IF($AD627="000000000000","",INDEX(DATABASE!$W$12:$W$71,MATCH($AD627,DATABASE!$V$12:$V$71,0)))</f>
        <v/>
      </c>
      <c r="D627" s="34" t="str">
        <f>IF(C627="","",IF(E627="",INDEX(DATABASE!$AF$13:$AF$62,MATCH($C627,DATABASE!$AC$13:$AC$62,0)),IF(E627="2x D11",INDEX(DATABASE!$AF$13:$AF$62,MATCH($C627,DATABASE!$AC$13:$AC$62,0))+2*DATABASE!$AF$62,IF(E627="3x D11",INDEX(DATABASE!$AF$13:$AF$62,MATCH($C627,DATABASE!$AC$13:$AC$62,0))+3*DATABASE!$AF$62,""))))</f>
        <v/>
      </c>
      <c r="E627" s="38" t="str">
        <f>IF(AND($K627="Y",$G627&lt;&gt;"UNYIL",$F627&lt;DATABASE!$O$8),"2x D11",IF(AND($K627="Y",$G627&lt;&gt;"UNYIL",$F627&gt;=DATABASE!$O$8),"3x D11",""))</f>
        <v/>
      </c>
      <c r="F627" s="9" t="str">
        <f>IF('DATA ACCURATE'!N630&lt;&gt;"",'DATA ACCURATE'!N630,"")</f>
        <v/>
      </c>
      <c r="G627" t="str">
        <f>IF(F627="","",IF(F627&lt;=DATABASE!$I$8,"UNYIL",IF(F627&lt;=DATABASE!$J$8,"KECIL",IF(F627&lt;DATABASE!$K$8,"TANGGUNG",IF(F627&gt;=DATABASE!$K$8,"BESAR","")))))</f>
        <v/>
      </c>
      <c r="H627" s="16" t="str">
        <f>IF('DATA ACCURATE'!J630&lt;&gt;"",'DATA ACCURATE'!J630,"")</f>
        <v/>
      </c>
      <c r="I627" s="35" t="str">
        <f>IF(B627&lt;&gt;"",IFERROR(VLOOKUP(B627,'DATA TIMBANGAN'!G:M,7,FALSE),VLOOKUP(B627,'DATA TIMBANGAN'!G:M,7)),"")</f>
        <v/>
      </c>
      <c r="J627" s="25" t="str">
        <f>IF(H627&lt;&gt;"",IFERROR(INDEX(DATABASE!$Z$19:$Z$38,MATCH(DATEVALUE(H627),DATABASE!$AA$19:$AA$38,0)),INDEX(DATABASE!$Z$12:$Z$18,MATCH(WEEKDAY(H627,2),DATABASE!$AA$12:$AA$18,0))),"")</f>
        <v/>
      </c>
      <c r="K627" s="25" t="str">
        <f>IF('DATA ACCURATE'!V630&lt;&gt;"",'DATA ACCURATE'!V630,"")</f>
        <v/>
      </c>
      <c r="L627" s="80" t="str">
        <f>IF($H627="","",IF(OR($J627="LIBUR",AND($L626="LIBUR",$O626=$O627)),"LIBUR",IF(AND(OR($L626="LUAR JAM KERJA 1",$L626="LUAR JAM KERJA 2"),OR(OR(AND($H626=$H627,AND(OR($I627&gt;DATABASE!$J$3,$I627&lt;DATABASE!$J$6),((DATEVALUE($H627)+$I627)-(DATEVALUE($H626)+$I626))&lt;DATABASE!$J$6)),AND($H626=$H627,$O626=$O627,OR($I627&gt;DATABASE!$J$6,$I627&lt;DATABASE!$J$3))),AND(($H627-$H626)=1,OR($I627&lt;DATABASE!$I$6,((DATEVALUE($H627)+$I627)-(DATEVALUE($H626)+$I626))&lt;DATABASE!$J$6))),$A627=$A626),"LUAR JAM KERJA 2",IF(AND(OR(WEEKDAY($H627,2)=1,WEEKDAY($H627,2)=2,WEEKDAY($H627,2)=3,WEEKDAY($H627,2)=4,WEEKDAY($H627,2)=5),$I627&lt;=DATABASE!$J$3,$I627&gt;=DATABASE!$I$3),"JAM KERJA",IF(AND(WEEKDAY($H627,2)=6,$I627&lt;=DATABASE!$J$4,$I627&gt;=DATABASE!$I$4),"JAM KERJA","LUAR JAM KERJA 1")))))</f>
        <v/>
      </c>
      <c r="M627" s="33" t="str">
        <f>IF('DATA ACCURATE'!T630&lt;&gt;"",IF('DATA ACCURATE'!T630&gt;100,'DATA ACCURATE'!T630/10,'DATA ACCURATE'!T630),"")</f>
        <v/>
      </c>
      <c r="N627" t="str">
        <f>IF(M627="","",IF(M627&lt;=DATABASE!$I$9,"LOKAL",IF(M627&lt;DATABASE!$J$9,"LUAR KOTA 1",IF($M627&gt;=DATABASE!$J$9,"LUAR KOTA 2",""))))</f>
        <v/>
      </c>
      <c r="O627" s="38" t="str">
        <f>IF('DATA ACCURATE'!L630&lt;&gt;"",'DATA ACCURATE'!L630,"")</f>
        <v/>
      </c>
      <c r="Q627" s="38">
        <f t="shared" si="64"/>
        <v>0</v>
      </c>
      <c r="R627" s="38">
        <f t="shared" si="64"/>
        <v>0</v>
      </c>
      <c r="S627" s="38">
        <f t="shared" si="64"/>
        <v>0</v>
      </c>
      <c r="T627" s="38">
        <f t="shared" si="62"/>
        <v>0</v>
      </c>
      <c r="U627" s="38">
        <f t="shared" si="65"/>
        <v>0</v>
      </c>
      <c r="V627" s="38">
        <f t="shared" si="65"/>
        <v>0</v>
      </c>
      <c r="W627" s="38">
        <f t="shared" si="65"/>
        <v>0</v>
      </c>
      <c r="X627" s="38">
        <f t="shared" si="66"/>
        <v>0</v>
      </c>
      <c r="Y627" s="38">
        <f t="shared" si="66"/>
        <v>0</v>
      </c>
      <c r="Z627" s="38">
        <f t="shared" si="66"/>
        <v>0</v>
      </c>
      <c r="AA627" s="38">
        <f t="shared" si="63"/>
        <v>0</v>
      </c>
      <c r="AB627" s="38">
        <f t="shared" si="67"/>
        <v>0</v>
      </c>
      <c r="AC627" s="38">
        <f t="shared" si="68"/>
        <v>0</v>
      </c>
      <c r="AD627" s="38" t="str">
        <f t="shared" si="69"/>
        <v>000000000000</v>
      </c>
    </row>
    <row r="628" spans="1:30">
      <c r="A628" s="9" t="str">
        <f>IF('DATA ACCURATE'!A631&lt;&gt;"",'DATA ACCURATE'!A631,"")</f>
        <v/>
      </c>
      <c r="B628" s="9" t="str">
        <f>IF('DATA ACCURATE'!D631&lt;&gt;"",'DATA ACCURATE'!D631,"")</f>
        <v/>
      </c>
      <c r="C628" s="38" t="str">
        <f>IF($AD628="000000000000","",INDEX(DATABASE!$W$12:$W$71,MATCH($AD628,DATABASE!$V$12:$V$71,0)))</f>
        <v/>
      </c>
      <c r="D628" s="34" t="str">
        <f>IF(C628="","",IF(E628="",INDEX(DATABASE!$AF$13:$AF$62,MATCH($C628,DATABASE!$AC$13:$AC$62,0)),IF(E628="2x D11",INDEX(DATABASE!$AF$13:$AF$62,MATCH($C628,DATABASE!$AC$13:$AC$62,0))+2*DATABASE!$AF$62,IF(E628="3x D11",INDEX(DATABASE!$AF$13:$AF$62,MATCH($C628,DATABASE!$AC$13:$AC$62,0))+3*DATABASE!$AF$62,""))))</f>
        <v/>
      </c>
      <c r="E628" s="38" t="str">
        <f>IF(AND($K628="Y",$G628&lt;&gt;"UNYIL",$F628&lt;DATABASE!$O$8),"2x D11",IF(AND($K628="Y",$G628&lt;&gt;"UNYIL",$F628&gt;=DATABASE!$O$8),"3x D11",""))</f>
        <v/>
      </c>
      <c r="F628" s="9" t="str">
        <f>IF('DATA ACCURATE'!N631&lt;&gt;"",'DATA ACCURATE'!N631,"")</f>
        <v/>
      </c>
      <c r="G628" t="str">
        <f>IF(F628="","",IF(F628&lt;=DATABASE!$I$8,"UNYIL",IF(F628&lt;=DATABASE!$J$8,"KECIL",IF(F628&lt;DATABASE!$K$8,"TANGGUNG",IF(F628&gt;=DATABASE!$K$8,"BESAR","")))))</f>
        <v/>
      </c>
      <c r="H628" s="16" t="str">
        <f>IF('DATA ACCURATE'!J631&lt;&gt;"",'DATA ACCURATE'!J631,"")</f>
        <v/>
      </c>
      <c r="I628" s="35" t="str">
        <f>IF(B628&lt;&gt;"",IFERROR(VLOOKUP(B628,'DATA TIMBANGAN'!G:M,7,FALSE),VLOOKUP(B628,'DATA TIMBANGAN'!G:M,7)),"")</f>
        <v/>
      </c>
      <c r="J628" s="25" t="str">
        <f>IF(H628&lt;&gt;"",IFERROR(INDEX(DATABASE!$Z$19:$Z$38,MATCH(DATEVALUE(H628),DATABASE!$AA$19:$AA$38,0)),INDEX(DATABASE!$Z$12:$Z$18,MATCH(WEEKDAY(H628,2),DATABASE!$AA$12:$AA$18,0))),"")</f>
        <v/>
      </c>
      <c r="K628" s="25" t="str">
        <f>IF('DATA ACCURATE'!V631&lt;&gt;"",'DATA ACCURATE'!V631,"")</f>
        <v/>
      </c>
      <c r="L628" s="80" t="str">
        <f>IF($H628="","",IF(OR($J628="LIBUR",AND($L627="LIBUR",$O627=$O628)),"LIBUR",IF(AND(OR($L627="LUAR JAM KERJA 1",$L627="LUAR JAM KERJA 2"),OR(OR(AND($H627=$H628,AND(OR($I628&gt;DATABASE!$J$3,$I628&lt;DATABASE!$J$6),((DATEVALUE($H628)+$I628)-(DATEVALUE($H627)+$I627))&lt;DATABASE!$J$6)),AND($H627=$H628,$O627=$O628,OR($I628&gt;DATABASE!$J$6,$I628&lt;DATABASE!$J$3))),AND(($H628-$H627)=1,OR($I628&lt;DATABASE!$I$6,((DATEVALUE($H628)+$I628)-(DATEVALUE($H627)+$I627))&lt;DATABASE!$J$6))),$A628=$A627),"LUAR JAM KERJA 2",IF(AND(OR(WEEKDAY($H628,2)=1,WEEKDAY($H628,2)=2,WEEKDAY($H628,2)=3,WEEKDAY($H628,2)=4,WEEKDAY($H628,2)=5),$I628&lt;=DATABASE!$J$3,$I628&gt;=DATABASE!$I$3),"JAM KERJA",IF(AND(WEEKDAY($H628,2)=6,$I628&lt;=DATABASE!$J$4,$I628&gt;=DATABASE!$I$4),"JAM KERJA","LUAR JAM KERJA 1")))))</f>
        <v/>
      </c>
      <c r="M628" s="33" t="str">
        <f>IF('DATA ACCURATE'!T631&lt;&gt;"",IF('DATA ACCURATE'!T631&gt;100,'DATA ACCURATE'!T631/10,'DATA ACCURATE'!T631),"")</f>
        <v/>
      </c>
      <c r="N628" t="str">
        <f>IF(M628="","",IF(M628&lt;=DATABASE!$I$9,"LOKAL",IF(M628&lt;DATABASE!$J$9,"LUAR KOTA 1",IF($M628&gt;=DATABASE!$J$9,"LUAR KOTA 2",""))))</f>
        <v/>
      </c>
      <c r="O628" s="38" t="str">
        <f>IF('DATA ACCURATE'!L631&lt;&gt;"",'DATA ACCURATE'!L631,"")</f>
        <v/>
      </c>
      <c r="Q628" s="38">
        <f t="shared" si="64"/>
        <v>0</v>
      </c>
      <c r="R628" s="38">
        <f t="shared" si="64"/>
        <v>0</v>
      </c>
      <c r="S628" s="38">
        <f t="shared" si="64"/>
        <v>0</v>
      </c>
      <c r="T628" s="38">
        <f t="shared" si="62"/>
        <v>0</v>
      </c>
      <c r="U628" s="38">
        <f t="shared" si="65"/>
        <v>0</v>
      </c>
      <c r="V628" s="38">
        <f t="shared" si="65"/>
        <v>0</v>
      </c>
      <c r="W628" s="38">
        <f t="shared" si="65"/>
        <v>0</v>
      </c>
      <c r="X628" s="38">
        <f t="shared" si="66"/>
        <v>0</v>
      </c>
      <c r="Y628" s="38">
        <f t="shared" si="66"/>
        <v>0</v>
      </c>
      <c r="Z628" s="38">
        <f t="shared" si="66"/>
        <v>0</v>
      </c>
      <c r="AA628" s="38">
        <f t="shared" si="63"/>
        <v>0</v>
      </c>
      <c r="AB628" s="38">
        <f t="shared" si="67"/>
        <v>0</v>
      </c>
      <c r="AC628" s="38">
        <f t="shared" si="68"/>
        <v>0</v>
      </c>
      <c r="AD628" s="38" t="str">
        <f t="shared" si="69"/>
        <v>000000000000</v>
      </c>
    </row>
    <row r="629" spans="1:30">
      <c r="A629" s="9" t="str">
        <f>IF('DATA ACCURATE'!A632&lt;&gt;"",'DATA ACCURATE'!A632,"")</f>
        <v/>
      </c>
      <c r="B629" s="9" t="str">
        <f>IF('DATA ACCURATE'!D632&lt;&gt;"",'DATA ACCURATE'!D632,"")</f>
        <v/>
      </c>
      <c r="C629" s="38" t="str">
        <f>IF($AD629="000000000000","",INDEX(DATABASE!$W$12:$W$71,MATCH($AD629,DATABASE!$V$12:$V$71,0)))</f>
        <v/>
      </c>
      <c r="D629" s="34" t="str">
        <f>IF(C629="","",IF(E629="",INDEX(DATABASE!$AF$13:$AF$62,MATCH($C629,DATABASE!$AC$13:$AC$62,0)),IF(E629="2x D11",INDEX(DATABASE!$AF$13:$AF$62,MATCH($C629,DATABASE!$AC$13:$AC$62,0))+2*DATABASE!$AF$62,IF(E629="3x D11",INDEX(DATABASE!$AF$13:$AF$62,MATCH($C629,DATABASE!$AC$13:$AC$62,0))+3*DATABASE!$AF$62,""))))</f>
        <v/>
      </c>
      <c r="E629" s="38" t="str">
        <f>IF(AND($K629="Y",$G629&lt;&gt;"UNYIL",$F629&lt;DATABASE!$O$8),"2x D11",IF(AND($K629="Y",$G629&lt;&gt;"UNYIL",$F629&gt;=DATABASE!$O$8),"3x D11",""))</f>
        <v/>
      </c>
      <c r="F629" s="9" t="str">
        <f>IF('DATA ACCURATE'!N632&lt;&gt;"",'DATA ACCURATE'!N632,"")</f>
        <v/>
      </c>
      <c r="G629" t="str">
        <f>IF(F629="","",IF(F629&lt;=DATABASE!$I$8,"UNYIL",IF(F629&lt;=DATABASE!$J$8,"KECIL",IF(F629&lt;DATABASE!$K$8,"TANGGUNG",IF(F629&gt;=DATABASE!$K$8,"BESAR","")))))</f>
        <v/>
      </c>
      <c r="H629" s="16" t="str">
        <f>IF('DATA ACCURATE'!J632&lt;&gt;"",'DATA ACCURATE'!J632,"")</f>
        <v/>
      </c>
      <c r="I629" s="35" t="str">
        <f>IF(B629&lt;&gt;"",IFERROR(VLOOKUP(B629,'DATA TIMBANGAN'!G:M,7,FALSE),VLOOKUP(B629,'DATA TIMBANGAN'!G:M,7)),"")</f>
        <v/>
      </c>
      <c r="J629" s="25" t="str">
        <f>IF(H629&lt;&gt;"",IFERROR(INDEX(DATABASE!$Z$19:$Z$38,MATCH(DATEVALUE(H629),DATABASE!$AA$19:$AA$38,0)),INDEX(DATABASE!$Z$12:$Z$18,MATCH(WEEKDAY(H629,2),DATABASE!$AA$12:$AA$18,0))),"")</f>
        <v/>
      </c>
      <c r="K629" s="25" t="str">
        <f>IF('DATA ACCURATE'!V632&lt;&gt;"",'DATA ACCURATE'!V632,"")</f>
        <v/>
      </c>
      <c r="L629" s="80" t="str">
        <f>IF($H629="","",IF(OR($J629="LIBUR",AND($L628="LIBUR",$O628=$O629)),"LIBUR",IF(AND(OR($L628="LUAR JAM KERJA 1",$L628="LUAR JAM KERJA 2"),OR(OR(AND($H628=$H629,AND(OR($I629&gt;DATABASE!$J$3,$I629&lt;DATABASE!$J$6),((DATEVALUE($H629)+$I629)-(DATEVALUE($H628)+$I628))&lt;DATABASE!$J$6)),AND($H628=$H629,$O628=$O629,OR($I629&gt;DATABASE!$J$6,$I629&lt;DATABASE!$J$3))),AND(($H629-$H628)=1,OR($I629&lt;DATABASE!$I$6,((DATEVALUE($H629)+$I629)-(DATEVALUE($H628)+$I628))&lt;DATABASE!$J$6))),$A629=$A628),"LUAR JAM KERJA 2",IF(AND(OR(WEEKDAY($H629,2)=1,WEEKDAY($H629,2)=2,WEEKDAY($H629,2)=3,WEEKDAY($H629,2)=4,WEEKDAY($H629,2)=5),$I629&lt;=DATABASE!$J$3,$I629&gt;=DATABASE!$I$3),"JAM KERJA",IF(AND(WEEKDAY($H629,2)=6,$I629&lt;=DATABASE!$J$4,$I629&gt;=DATABASE!$I$4),"JAM KERJA","LUAR JAM KERJA 1")))))</f>
        <v/>
      </c>
      <c r="M629" s="33" t="str">
        <f>IF('DATA ACCURATE'!T632&lt;&gt;"",IF('DATA ACCURATE'!T632&gt;100,'DATA ACCURATE'!T632/10,'DATA ACCURATE'!T632),"")</f>
        <v/>
      </c>
      <c r="N629" t="str">
        <f>IF(M629="","",IF(M629&lt;=DATABASE!$I$9,"LOKAL",IF(M629&lt;DATABASE!$J$9,"LUAR KOTA 1",IF($M629&gt;=DATABASE!$J$9,"LUAR KOTA 2",""))))</f>
        <v/>
      </c>
      <c r="O629" s="38" t="str">
        <f>IF('DATA ACCURATE'!L632&lt;&gt;"",'DATA ACCURATE'!L632,"")</f>
        <v/>
      </c>
      <c r="Q629" s="38">
        <f t="shared" si="64"/>
        <v>0</v>
      </c>
      <c r="R629" s="38">
        <f t="shared" si="64"/>
        <v>0</v>
      </c>
      <c r="S629" s="38">
        <f t="shared" si="64"/>
        <v>0</v>
      </c>
      <c r="T629" s="38">
        <f t="shared" si="62"/>
        <v>0</v>
      </c>
      <c r="U629" s="38">
        <f t="shared" si="65"/>
        <v>0</v>
      </c>
      <c r="V629" s="38">
        <f t="shared" si="65"/>
        <v>0</v>
      </c>
      <c r="W629" s="38">
        <f t="shared" si="65"/>
        <v>0</v>
      </c>
      <c r="X629" s="38">
        <f t="shared" si="66"/>
        <v>0</v>
      </c>
      <c r="Y629" s="38">
        <f t="shared" si="66"/>
        <v>0</v>
      </c>
      <c r="Z629" s="38">
        <f t="shared" si="66"/>
        <v>0</v>
      </c>
      <c r="AA629" s="38">
        <f t="shared" si="63"/>
        <v>0</v>
      </c>
      <c r="AB629" s="38">
        <f t="shared" si="67"/>
        <v>0</v>
      </c>
      <c r="AC629" s="38">
        <f t="shared" si="68"/>
        <v>0</v>
      </c>
      <c r="AD629" s="38" t="str">
        <f t="shared" si="69"/>
        <v>000000000000</v>
      </c>
    </row>
    <row r="630" spans="1:30">
      <c r="A630" s="9" t="str">
        <f>IF('DATA ACCURATE'!A633&lt;&gt;"",'DATA ACCURATE'!A633,"")</f>
        <v/>
      </c>
      <c r="B630" s="9" t="str">
        <f>IF('DATA ACCURATE'!D633&lt;&gt;"",'DATA ACCURATE'!D633,"")</f>
        <v/>
      </c>
      <c r="C630" s="38" t="str">
        <f>IF($AD630="000000000000","",INDEX(DATABASE!$W$12:$W$71,MATCH($AD630,DATABASE!$V$12:$V$71,0)))</f>
        <v/>
      </c>
      <c r="D630" s="34" t="str">
        <f>IF(C630="","",IF(E630="",INDEX(DATABASE!$AF$13:$AF$62,MATCH($C630,DATABASE!$AC$13:$AC$62,0)),IF(E630="2x D11",INDEX(DATABASE!$AF$13:$AF$62,MATCH($C630,DATABASE!$AC$13:$AC$62,0))+2*DATABASE!$AF$62,IF(E630="3x D11",INDEX(DATABASE!$AF$13:$AF$62,MATCH($C630,DATABASE!$AC$13:$AC$62,0))+3*DATABASE!$AF$62,""))))</f>
        <v/>
      </c>
      <c r="E630" s="38" t="str">
        <f>IF(AND($K630="Y",$G630&lt;&gt;"UNYIL",$F630&lt;DATABASE!$O$8),"2x D11",IF(AND($K630="Y",$G630&lt;&gt;"UNYIL",$F630&gt;=DATABASE!$O$8),"3x D11",""))</f>
        <v/>
      </c>
      <c r="F630" s="9" t="str">
        <f>IF('DATA ACCURATE'!N633&lt;&gt;"",'DATA ACCURATE'!N633,"")</f>
        <v/>
      </c>
      <c r="G630" t="str">
        <f>IF(F630="","",IF(F630&lt;=DATABASE!$I$8,"UNYIL",IF(F630&lt;=DATABASE!$J$8,"KECIL",IF(F630&lt;DATABASE!$K$8,"TANGGUNG",IF(F630&gt;=DATABASE!$K$8,"BESAR","")))))</f>
        <v/>
      </c>
      <c r="H630" s="16" t="str">
        <f>IF('DATA ACCURATE'!J633&lt;&gt;"",'DATA ACCURATE'!J633,"")</f>
        <v/>
      </c>
      <c r="I630" s="35" t="str">
        <f>IF(B630&lt;&gt;"",IFERROR(VLOOKUP(B630,'DATA TIMBANGAN'!G:M,7,FALSE),VLOOKUP(B630,'DATA TIMBANGAN'!G:M,7)),"")</f>
        <v/>
      </c>
      <c r="J630" s="25" t="str">
        <f>IF(H630&lt;&gt;"",IFERROR(INDEX(DATABASE!$Z$19:$Z$38,MATCH(DATEVALUE(H630),DATABASE!$AA$19:$AA$38,0)),INDEX(DATABASE!$Z$12:$Z$18,MATCH(WEEKDAY(H630,2),DATABASE!$AA$12:$AA$18,0))),"")</f>
        <v/>
      </c>
      <c r="K630" s="25" t="str">
        <f>IF('DATA ACCURATE'!V633&lt;&gt;"",'DATA ACCURATE'!V633,"")</f>
        <v/>
      </c>
      <c r="L630" s="80" t="str">
        <f>IF($H630="","",IF(OR($J630="LIBUR",AND($L629="LIBUR",$O629=$O630)),"LIBUR",IF(AND(OR($L629="LUAR JAM KERJA 1",$L629="LUAR JAM KERJA 2"),OR(OR(AND($H629=$H630,AND(OR($I630&gt;DATABASE!$J$3,$I630&lt;DATABASE!$J$6),((DATEVALUE($H630)+$I630)-(DATEVALUE($H629)+$I629))&lt;DATABASE!$J$6)),AND($H629=$H630,$O629=$O630,OR($I630&gt;DATABASE!$J$6,$I630&lt;DATABASE!$J$3))),AND(($H630-$H629)=1,OR($I630&lt;DATABASE!$I$6,((DATEVALUE($H630)+$I630)-(DATEVALUE($H629)+$I629))&lt;DATABASE!$J$6))),$A630=$A629),"LUAR JAM KERJA 2",IF(AND(OR(WEEKDAY($H630,2)=1,WEEKDAY($H630,2)=2,WEEKDAY($H630,2)=3,WEEKDAY($H630,2)=4,WEEKDAY($H630,2)=5),$I630&lt;=DATABASE!$J$3,$I630&gt;=DATABASE!$I$3),"JAM KERJA",IF(AND(WEEKDAY($H630,2)=6,$I630&lt;=DATABASE!$J$4,$I630&gt;=DATABASE!$I$4),"JAM KERJA","LUAR JAM KERJA 1")))))</f>
        <v/>
      </c>
      <c r="M630" s="33" t="str">
        <f>IF('DATA ACCURATE'!T633&lt;&gt;"",IF('DATA ACCURATE'!T633&gt;100,'DATA ACCURATE'!T633/10,'DATA ACCURATE'!T633),"")</f>
        <v/>
      </c>
      <c r="N630" t="str">
        <f>IF(M630="","",IF(M630&lt;=DATABASE!$I$9,"LOKAL",IF(M630&lt;DATABASE!$J$9,"LUAR KOTA 1",IF($M630&gt;=DATABASE!$J$9,"LUAR KOTA 2",""))))</f>
        <v/>
      </c>
      <c r="O630" s="38" t="str">
        <f>IF('DATA ACCURATE'!L633&lt;&gt;"",'DATA ACCURATE'!L633,"")</f>
        <v/>
      </c>
      <c r="Q630" s="38">
        <f t="shared" si="64"/>
        <v>0</v>
      </c>
      <c r="R630" s="38">
        <f t="shared" si="64"/>
        <v>0</v>
      </c>
      <c r="S630" s="38">
        <f t="shared" si="64"/>
        <v>0</v>
      </c>
      <c r="T630" s="38">
        <f t="shared" si="62"/>
        <v>0</v>
      </c>
      <c r="U630" s="38">
        <f t="shared" si="65"/>
        <v>0</v>
      </c>
      <c r="V630" s="38">
        <f t="shared" si="65"/>
        <v>0</v>
      </c>
      <c r="W630" s="38">
        <f t="shared" si="65"/>
        <v>0</v>
      </c>
      <c r="X630" s="38">
        <f t="shared" si="66"/>
        <v>0</v>
      </c>
      <c r="Y630" s="38">
        <f t="shared" si="66"/>
        <v>0</v>
      </c>
      <c r="Z630" s="38">
        <f t="shared" si="66"/>
        <v>0</v>
      </c>
      <c r="AA630" s="38">
        <f t="shared" si="63"/>
        <v>0</v>
      </c>
      <c r="AB630" s="38">
        <f t="shared" si="67"/>
        <v>0</v>
      </c>
      <c r="AC630" s="38">
        <f t="shared" si="68"/>
        <v>0</v>
      </c>
      <c r="AD630" s="38" t="str">
        <f t="shared" si="69"/>
        <v>000000000000</v>
      </c>
    </row>
    <row r="631" spans="1:30">
      <c r="A631" s="9" t="str">
        <f>IF('DATA ACCURATE'!A634&lt;&gt;"",'DATA ACCURATE'!A634,"")</f>
        <v/>
      </c>
      <c r="B631" s="9" t="str">
        <f>IF('DATA ACCURATE'!D634&lt;&gt;"",'DATA ACCURATE'!D634,"")</f>
        <v/>
      </c>
      <c r="C631" s="38" t="str">
        <f>IF($AD631="000000000000","",INDEX(DATABASE!$W$12:$W$71,MATCH($AD631,DATABASE!$V$12:$V$71,0)))</f>
        <v/>
      </c>
      <c r="D631" s="34" t="str">
        <f>IF(C631="","",IF(E631="",INDEX(DATABASE!$AF$13:$AF$62,MATCH($C631,DATABASE!$AC$13:$AC$62,0)),IF(E631="2x D11",INDEX(DATABASE!$AF$13:$AF$62,MATCH($C631,DATABASE!$AC$13:$AC$62,0))+2*DATABASE!$AF$62,IF(E631="3x D11",INDEX(DATABASE!$AF$13:$AF$62,MATCH($C631,DATABASE!$AC$13:$AC$62,0))+3*DATABASE!$AF$62,""))))</f>
        <v/>
      </c>
      <c r="E631" s="38" t="str">
        <f>IF(AND($K631="Y",$G631&lt;&gt;"UNYIL",$F631&lt;DATABASE!$O$8),"2x D11",IF(AND($K631="Y",$G631&lt;&gt;"UNYIL",$F631&gt;=DATABASE!$O$8),"3x D11",""))</f>
        <v/>
      </c>
      <c r="F631" s="9" t="str">
        <f>IF('DATA ACCURATE'!N634&lt;&gt;"",'DATA ACCURATE'!N634,"")</f>
        <v/>
      </c>
      <c r="G631" t="str">
        <f>IF(F631="","",IF(F631&lt;=DATABASE!$I$8,"UNYIL",IF(F631&lt;=DATABASE!$J$8,"KECIL",IF(F631&lt;DATABASE!$K$8,"TANGGUNG",IF(F631&gt;=DATABASE!$K$8,"BESAR","")))))</f>
        <v/>
      </c>
      <c r="H631" s="16" t="str">
        <f>IF('DATA ACCURATE'!J634&lt;&gt;"",'DATA ACCURATE'!J634,"")</f>
        <v/>
      </c>
      <c r="I631" s="35" t="str">
        <f>IF(B631&lt;&gt;"",IFERROR(VLOOKUP(B631,'DATA TIMBANGAN'!G:M,7,FALSE),VLOOKUP(B631,'DATA TIMBANGAN'!G:M,7)),"")</f>
        <v/>
      </c>
      <c r="J631" s="25" t="str">
        <f>IF(H631&lt;&gt;"",IFERROR(INDEX(DATABASE!$Z$19:$Z$38,MATCH(DATEVALUE(H631),DATABASE!$AA$19:$AA$38,0)),INDEX(DATABASE!$Z$12:$Z$18,MATCH(WEEKDAY(H631,2),DATABASE!$AA$12:$AA$18,0))),"")</f>
        <v/>
      </c>
      <c r="K631" s="25" t="str">
        <f>IF('DATA ACCURATE'!V634&lt;&gt;"",'DATA ACCURATE'!V634,"")</f>
        <v/>
      </c>
      <c r="L631" s="80" t="str">
        <f>IF($H631="","",IF(OR($J631="LIBUR",AND($L630="LIBUR",$O630=$O631)),"LIBUR",IF(AND(OR($L630="LUAR JAM KERJA 1",$L630="LUAR JAM KERJA 2"),OR(OR(AND($H630=$H631,AND(OR($I631&gt;DATABASE!$J$3,$I631&lt;DATABASE!$J$6),((DATEVALUE($H631)+$I631)-(DATEVALUE($H630)+$I630))&lt;DATABASE!$J$6)),AND($H630=$H631,$O630=$O631,OR($I631&gt;DATABASE!$J$6,$I631&lt;DATABASE!$J$3))),AND(($H631-$H630)=1,OR($I631&lt;DATABASE!$I$6,((DATEVALUE($H631)+$I631)-(DATEVALUE($H630)+$I630))&lt;DATABASE!$J$6))),$A631=$A630),"LUAR JAM KERJA 2",IF(AND(OR(WEEKDAY($H631,2)=1,WEEKDAY($H631,2)=2,WEEKDAY($H631,2)=3,WEEKDAY($H631,2)=4,WEEKDAY($H631,2)=5),$I631&lt;=DATABASE!$J$3,$I631&gt;=DATABASE!$I$3),"JAM KERJA",IF(AND(WEEKDAY($H631,2)=6,$I631&lt;=DATABASE!$J$4,$I631&gt;=DATABASE!$I$4),"JAM KERJA","LUAR JAM KERJA 1")))))</f>
        <v/>
      </c>
      <c r="M631" s="33" t="str">
        <f>IF('DATA ACCURATE'!T634&lt;&gt;"",IF('DATA ACCURATE'!T634&gt;100,'DATA ACCURATE'!T634/10,'DATA ACCURATE'!T634),"")</f>
        <v/>
      </c>
      <c r="N631" t="str">
        <f>IF(M631="","",IF(M631&lt;=DATABASE!$I$9,"LOKAL",IF(M631&lt;DATABASE!$J$9,"LUAR KOTA 1",IF($M631&gt;=DATABASE!$J$9,"LUAR KOTA 2",""))))</f>
        <v/>
      </c>
      <c r="O631" s="38" t="str">
        <f>IF('DATA ACCURATE'!L634&lt;&gt;"",'DATA ACCURATE'!L634,"")</f>
        <v/>
      </c>
      <c r="Q631" s="38">
        <f t="shared" si="64"/>
        <v>0</v>
      </c>
      <c r="R631" s="38">
        <f t="shared" si="64"/>
        <v>0</v>
      </c>
      <c r="S631" s="38">
        <f t="shared" si="64"/>
        <v>0</v>
      </c>
      <c r="T631" s="38">
        <f t="shared" si="62"/>
        <v>0</v>
      </c>
      <c r="U631" s="38">
        <f t="shared" si="65"/>
        <v>0</v>
      </c>
      <c r="V631" s="38">
        <f t="shared" si="65"/>
        <v>0</v>
      </c>
      <c r="W631" s="38">
        <f t="shared" si="65"/>
        <v>0</v>
      </c>
      <c r="X631" s="38">
        <f t="shared" si="66"/>
        <v>0</v>
      </c>
      <c r="Y631" s="38">
        <f t="shared" si="66"/>
        <v>0</v>
      </c>
      <c r="Z631" s="38">
        <f t="shared" si="66"/>
        <v>0</v>
      </c>
      <c r="AA631" s="38">
        <f t="shared" si="63"/>
        <v>0</v>
      </c>
      <c r="AB631" s="38">
        <f t="shared" si="67"/>
        <v>0</v>
      </c>
      <c r="AC631" s="38">
        <f t="shared" si="68"/>
        <v>0</v>
      </c>
      <c r="AD631" s="38" t="str">
        <f t="shared" si="69"/>
        <v>000000000000</v>
      </c>
    </row>
    <row r="632" spans="1:30">
      <c r="A632" s="9" t="str">
        <f>IF('DATA ACCURATE'!A635&lt;&gt;"",'DATA ACCURATE'!A635,"")</f>
        <v/>
      </c>
      <c r="B632" s="9" t="str">
        <f>IF('DATA ACCURATE'!D635&lt;&gt;"",'DATA ACCURATE'!D635,"")</f>
        <v/>
      </c>
      <c r="C632" s="38" t="str">
        <f>IF($AD632="000000000000","",INDEX(DATABASE!$W$12:$W$71,MATCH($AD632,DATABASE!$V$12:$V$71,0)))</f>
        <v/>
      </c>
      <c r="D632" s="34" t="str">
        <f>IF(C632="","",IF(E632="",INDEX(DATABASE!$AF$13:$AF$62,MATCH($C632,DATABASE!$AC$13:$AC$62,0)),IF(E632="2x D11",INDEX(DATABASE!$AF$13:$AF$62,MATCH($C632,DATABASE!$AC$13:$AC$62,0))+2*DATABASE!$AF$62,IF(E632="3x D11",INDEX(DATABASE!$AF$13:$AF$62,MATCH($C632,DATABASE!$AC$13:$AC$62,0))+3*DATABASE!$AF$62,""))))</f>
        <v/>
      </c>
      <c r="E632" s="38" t="str">
        <f>IF(AND($K632="Y",$G632&lt;&gt;"UNYIL",$F632&lt;DATABASE!$O$8),"2x D11",IF(AND($K632="Y",$G632&lt;&gt;"UNYIL",$F632&gt;=DATABASE!$O$8),"3x D11",""))</f>
        <v/>
      </c>
      <c r="F632" s="9" t="str">
        <f>IF('DATA ACCURATE'!N635&lt;&gt;"",'DATA ACCURATE'!N635,"")</f>
        <v/>
      </c>
      <c r="G632" t="str">
        <f>IF(F632="","",IF(F632&lt;=DATABASE!$I$8,"UNYIL",IF(F632&lt;=DATABASE!$J$8,"KECIL",IF(F632&lt;DATABASE!$K$8,"TANGGUNG",IF(F632&gt;=DATABASE!$K$8,"BESAR","")))))</f>
        <v/>
      </c>
      <c r="H632" s="16" t="str">
        <f>IF('DATA ACCURATE'!J635&lt;&gt;"",'DATA ACCURATE'!J635,"")</f>
        <v/>
      </c>
      <c r="I632" s="35" t="str">
        <f>IF(B632&lt;&gt;"",IFERROR(VLOOKUP(B632,'DATA TIMBANGAN'!G:M,7,FALSE),VLOOKUP(B632,'DATA TIMBANGAN'!G:M,7)),"")</f>
        <v/>
      </c>
      <c r="J632" s="25" t="str">
        <f>IF(H632&lt;&gt;"",IFERROR(INDEX(DATABASE!$Z$19:$Z$38,MATCH(DATEVALUE(H632),DATABASE!$AA$19:$AA$38,0)),INDEX(DATABASE!$Z$12:$Z$18,MATCH(WEEKDAY(H632,2),DATABASE!$AA$12:$AA$18,0))),"")</f>
        <v/>
      </c>
      <c r="K632" s="25" t="str">
        <f>IF('DATA ACCURATE'!V635&lt;&gt;"",'DATA ACCURATE'!V635,"")</f>
        <v/>
      </c>
      <c r="L632" s="80" t="str">
        <f>IF($H632="","",IF(OR($J632="LIBUR",AND($L631="LIBUR",$O631=$O632)),"LIBUR",IF(AND(OR($L631="LUAR JAM KERJA 1",$L631="LUAR JAM KERJA 2"),OR(OR(AND($H631=$H632,AND(OR($I632&gt;DATABASE!$J$3,$I632&lt;DATABASE!$J$6),((DATEVALUE($H632)+$I632)-(DATEVALUE($H631)+$I631))&lt;DATABASE!$J$6)),AND($H631=$H632,$O631=$O632,OR($I632&gt;DATABASE!$J$6,$I632&lt;DATABASE!$J$3))),AND(($H632-$H631)=1,OR($I632&lt;DATABASE!$I$6,((DATEVALUE($H632)+$I632)-(DATEVALUE($H631)+$I631))&lt;DATABASE!$J$6))),$A632=$A631),"LUAR JAM KERJA 2",IF(AND(OR(WEEKDAY($H632,2)=1,WEEKDAY($H632,2)=2,WEEKDAY($H632,2)=3,WEEKDAY($H632,2)=4,WEEKDAY($H632,2)=5),$I632&lt;=DATABASE!$J$3,$I632&gt;=DATABASE!$I$3),"JAM KERJA",IF(AND(WEEKDAY($H632,2)=6,$I632&lt;=DATABASE!$J$4,$I632&gt;=DATABASE!$I$4),"JAM KERJA","LUAR JAM KERJA 1")))))</f>
        <v/>
      </c>
      <c r="M632" s="33" t="str">
        <f>IF('DATA ACCURATE'!T635&lt;&gt;"",IF('DATA ACCURATE'!T635&gt;100,'DATA ACCURATE'!T635/10,'DATA ACCURATE'!T635),"")</f>
        <v/>
      </c>
      <c r="N632" t="str">
        <f>IF(M632="","",IF(M632&lt;=DATABASE!$I$9,"LOKAL",IF(M632&lt;DATABASE!$J$9,"LUAR KOTA 1",IF($M632&gt;=DATABASE!$J$9,"LUAR KOTA 2",""))))</f>
        <v/>
      </c>
      <c r="O632" s="38" t="str">
        <f>IF('DATA ACCURATE'!L635&lt;&gt;"",'DATA ACCURATE'!L635,"")</f>
        <v/>
      </c>
      <c r="Q632" s="38">
        <f t="shared" si="64"/>
        <v>0</v>
      </c>
      <c r="R632" s="38">
        <f t="shared" si="64"/>
        <v>0</v>
      </c>
      <c r="S632" s="38">
        <f t="shared" si="64"/>
        <v>0</v>
      </c>
      <c r="T632" s="38">
        <f t="shared" si="62"/>
        <v>0</v>
      </c>
      <c r="U632" s="38">
        <f t="shared" si="65"/>
        <v>0</v>
      </c>
      <c r="V632" s="38">
        <f t="shared" si="65"/>
        <v>0</v>
      </c>
      <c r="W632" s="38">
        <f t="shared" si="65"/>
        <v>0</v>
      </c>
      <c r="X632" s="38">
        <f t="shared" si="66"/>
        <v>0</v>
      </c>
      <c r="Y632" s="38">
        <f t="shared" si="66"/>
        <v>0</v>
      </c>
      <c r="Z632" s="38">
        <f t="shared" si="66"/>
        <v>0</v>
      </c>
      <c r="AA632" s="38">
        <f t="shared" si="63"/>
        <v>0</v>
      </c>
      <c r="AB632" s="38">
        <f t="shared" si="67"/>
        <v>0</v>
      </c>
      <c r="AC632" s="38">
        <f t="shared" si="68"/>
        <v>0</v>
      </c>
      <c r="AD632" s="38" t="str">
        <f t="shared" si="69"/>
        <v>000000000000</v>
      </c>
    </row>
    <row r="633" spans="1:30">
      <c r="A633" s="9" t="str">
        <f>IF('DATA ACCURATE'!A636&lt;&gt;"",'DATA ACCURATE'!A636,"")</f>
        <v/>
      </c>
      <c r="B633" s="9" t="str">
        <f>IF('DATA ACCURATE'!D636&lt;&gt;"",'DATA ACCURATE'!D636,"")</f>
        <v/>
      </c>
      <c r="C633" s="38" t="str">
        <f>IF($AD633="000000000000","",INDEX(DATABASE!$W$12:$W$71,MATCH($AD633,DATABASE!$V$12:$V$71,0)))</f>
        <v/>
      </c>
      <c r="D633" s="34" t="str">
        <f>IF(C633="","",IF(E633="",INDEX(DATABASE!$AF$13:$AF$62,MATCH($C633,DATABASE!$AC$13:$AC$62,0)),IF(E633="2x D11",INDEX(DATABASE!$AF$13:$AF$62,MATCH($C633,DATABASE!$AC$13:$AC$62,0))+2*DATABASE!$AF$62,IF(E633="3x D11",INDEX(DATABASE!$AF$13:$AF$62,MATCH($C633,DATABASE!$AC$13:$AC$62,0))+3*DATABASE!$AF$62,""))))</f>
        <v/>
      </c>
      <c r="E633" s="38" t="str">
        <f>IF(AND($K633="Y",$G633&lt;&gt;"UNYIL",$F633&lt;DATABASE!$O$8),"2x D11",IF(AND($K633="Y",$G633&lt;&gt;"UNYIL",$F633&gt;=DATABASE!$O$8),"3x D11",""))</f>
        <v/>
      </c>
      <c r="F633" s="9" t="str">
        <f>IF('DATA ACCURATE'!N636&lt;&gt;"",'DATA ACCURATE'!N636,"")</f>
        <v/>
      </c>
      <c r="G633" t="str">
        <f>IF(F633="","",IF(F633&lt;=DATABASE!$I$8,"UNYIL",IF(F633&lt;=DATABASE!$J$8,"KECIL",IF(F633&lt;DATABASE!$K$8,"TANGGUNG",IF(F633&gt;=DATABASE!$K$8,"BESAR","")))))</f>
        <v/>
      </c>
      <c r="H633" s="16" t="str">
        <f>IF('DATA ACCURATE'!J636&lt;&gt;"",'DATA ACCURATE'!J636,"")</f>
        <v/>
      </c>
      <c r="I633" s="35" t="str">
        <f>IF(B633&lt;&gt;"",IFERROR(VLOOKUP(B633,'DATA TIMBANGAN'!G:M,7,FALSE),VLOOKUP(B633,'DATA TIMBANGAN'!G:M,7)),"")</f>
        <v/>
      </c>
      <c r="J633" s="25" t="str">
        <f>IF(H633&lt;&gt;"",IFERROR(INDEX(DATABASE!$Z$19:$Z$38,MATCH(DATEVALUE(H633),DATABASE!$AA$19:$AA$38,0)),INDEX(DATABASE!$Z$12:$Z$18,MATCH(WEEKDAY(H633,2),DATABASE!$AA$12:$AA$18,0))),"")</f>
        <v/>
      </c>
      <c r="K633" s="25" t="str">
        <f>IF('DATA ACCURATE'!V636&lt;&gt;"",'DATA ACCURATE'!V636,"")</f>
        <v/>
      </c>
      <c r="L633" s="80" t="str">
        <f>IF($H633="","",IF(OR($J633="LIBUR",AND($L632="LIBUR",$O632=$O633)),"LIBUR",IF(AND(OR($L632="LUAR JAM KERJA 1",$L632="LUAR JAM KERJA 2"),OR(OR(AND($H632=$H633,AND(OR($I633&gt;DATABASE!$J$3,$I633&lt;DATABASE!$J$6),((DATEVALUE($H633)+$I633)-(DATEVALUE($H632)+$I632))&lt;DATABASE!$J$6)),AND($H632=$H633,$O632=$O633,OR($I633&gt;DATABASE!$J$6,$I633&lt;DATABASE!$J$3))),AND(($H633-$H632)=1,OR($I633&lt;DATABASE!$I$6,((DATEVALUE($H633)+$I633)-(DATEVALUE($H632)+$I632))&lt;DATABASE!$J$6))),$A633=$A632),"LUAR JAM KERJA 2",IF(AND(OR(WEEKDAY($H633,2)=1,WEEKDAY($H633,2)=2,WEEKDAY($H633,2)=3,WEEKDAY($H633,2)=4,WEEKDAY($H633,2)=5),$I633&lt;=DATABASE!$J$3,$I633&gt;=DATABASE!$I$3),"JAM KERJA",IF(AND(WEEKDAY($H633,2)=6,$I633&lt;=DATABASE!$J$4,$I633&gt;=DATABASE!$I$4),"JAM KERJA","LUAR JAM KERJA 1")))))</f>
        <v/>
      </c>
      <c r="M633" s="33" t="str">
        <f>IF('DATA ACCURATE'!T636&lt;&gt;"",IF('DATA ACCURATE'!T636&gt;100,'DATA ACCURATE'!T636/10,'DATA ACCURATE'!T636),"")</f>
        <v/>
      </c>
      <c r="N633" t="str">
        <f>IF(M633="","",IF(M633&lt;=DATABASE!$I$9,"LOKAL",IF(M633&lt;DATABASE!$J$9,"LUAR KOTA 1",IF($M633&gt;=DATABASE!$J$9,"LUAR KOTA 2",""))))</f>
        <v/>
      </c>
      <c r="O633" s="38" t="str">
        <f>IF('DATA ACCURATE'!L636&lt;&gt;"",'DATA ACCURATE'!L636,"")</f>
        <v/>
      </c>
      <c r="Q633" s="38">
        <f t="shared" si="64"/>
        <v>0</v>
      </c>
      <c r="R633" s="38">
        <f t="shared" si="64"/>
        <v>0</v>
      </c>
      <c r="S633" s="38">
        <f t="shared" si="64"/>
        <v>0</v>
      </c>
      <c r="T633" s="38">
        <f t="shared" si="62"/>
        <v>0</v>
      </c>
      <c r="U633" s="38">
        <f t="shared" si="65"/>
        <v>0</v>
      </c>
      <c r="V633" s="38">
        <f t="shared" si="65"/>
        <v>0</v>
      </c>
      <c r="W633" s="38">
        <f t="shared" si="65"/>
        <v>0</v>
      </c>
      <c r="X633" s="38">
        <f t="shared" si="66"/>
        <v>0</v>
      </c>
      <c r="Y633" s="38">
        <f t="shared" si="66"/>
        <v>0</v>
      </c>
      <c r="Z633" s="38">
        <f t="shared" si="66"/>
        <v>0</v>
      </c>
      <c r="AA633" s="38">
        <f t="shared" si="63"/>
        <v>0</v>
      </c>
      <c r="AB633" s="38">
        <f t="shared" si="67"/>
        <v>0</v>
      </c>
      <c r="AC633" s="38">
        <f t="shared" si="68"/>
        <v>0</v>
      </c>
      <c r="AD633" s="38" t="str">
        <f t="shared" si="69"/>
        <v>000000000000</v>
      </c>
    </row>
    <row r="634" spans="1:30">
      <c r="A634" s="9" t="str">
        <f>IF('DATA ACCURATE'!A637&lt;&gt;"",'DATA ACCURATE'!A637,"")</f>
        <v/>
      </c>
      <c r="B634" s="9" t="str">
        <f>IF('DATA ACCURATE'!D637&lt;&gt;"",'DATA ACCURATE'!D637,"")</f>
        <v/>
      </c>
      <c r="C634" s="38" t="str">
        <f>IF($AD634="000000000000","",INDEX(DATABASE!$W$12:$W$71,MATCH($AD634,DATABASE!$V$12:$V$71,0)))</f>
        <v/>
      </c>
      <c r="D634" s="34" t="str">
        <f>IF(C634="","",IF(E634="",INDEX(DATABASE!$AF$13:$AF$62,MATCH($C634,DATABASE!$AC$13:$AC$62,0)),IF(E634="2x D11",INDEX(DATABASE!$AF$13:$AF$62,MATCH($C634,DATABASE!$AC$13:$AC$62,0))+2*DATABASE!$AF$62,IF(E634="3x D11",INDEX(DATABASE!$AF$13:$AF$62,MATCH($C634,DATABASE!$AC$13:$AC$62,0))+3*DATABASE!$AF$62,""))))</f>
        <v/>
      </c>
      <c r="E634" s="38" t="str">
        <f>IF(AND($K634="Y",$G634&lt;&gt;"UNYIL",$F634&lt;DATABASE!$O$8),"2x D11",IF(AND($K634="Y",$G634&lt;&gt;"UNYIL",$F634&gt;=DATABASE!$O$8),"3x D11",""))</f>
        <v/>
      </c>
      <c r="F634" s="9" t="str">
        <f>IF('DATA ACCURATE'!N637&lt;&gt;"",'DATA ACCURATE'!N637,"")</f>
        <v/>
      </c>
      <c r="G634" t="str">
        <f>IF(F634="","",IF(F634&lt;=DATABASE!$I$8,"UNYIL",IF(F634&lt;=DATABASE!$J$8,"KECIL",IF(F634&lt;DATABASE!$K$8,"TANGGUNG",IF(F634&gt;=DATABASE!$K$8,"BESAR","")))))</f>
        <v/>
      </c>
      <c r="H634" s="16" t="str">
        <f>IF('DATA ACCURATE'!J637&lt;&gt;"",'DATA ACCURATE'!J637,"")</f>
        <v/>
      </c>
      <c r="I634" s="35" t="str">
        <f>IF(B634&lt;&gt;"",IFERROR(VLOOKUP(B634,'DATA TIMBANGAN'!G:M,7,FALSE),VLOOKUP(B634,'DATA TIMBANGAN'!G:M,7)),"")</f>
        <v/>
      </c>
      <c r="J634" s="25" t="str">
        <f>IF(H634&lt;&gt;"",IFERROR(INDEX(DATABASE!$Z$19:$Z$38,MATCH(DATEVALUE(H634),DATABASE!$AA$19:$AA$38,0)),INDEX(DATABASE!$Z$12:$Z$18,MATCH(WEEKDAY(H634,2),DATABASE!$AA$12:$AA$18,0))),"")</f>
        <v/>
      </c>
      <c r="K634" s="25" t="str">
        <f>IF('DATA ACCURATE'!V637&lt;&gt;"",'DATA ACCURATE'!V637,"")</f>
        <v/>
      </c>
      <c r="L634" s="80" t="str">
        <f>IF($H634="","",IF(OR($J634="LIBUR",AND($L633="LIBUR",$O633=$O634)),"LIBUR",IF(AND(OR($L633="LUAR JAM KERJA 1",$L633="LUAR JAM KERJA 2"),OR(OR(AND($H633=$H634,AND(OR($I634&gt;DATABASE!$J$3,$I634&lt;DATABASE!$J$6),((DATEVALUE($H634)+$I634)-(DATEVALUE($H633)+$I633))&lt;DATABASE!$J$6)),AND($H633=$H634,$O633=$O634,OR($I634&gt;DATABASE!$J$6,$I634&lt;DATABASE!$J$3))),AND(($H634-$H633)=1,OR($I634&lt;DATABASE!$I$6,((DATEVALUE($H634)+$I634)-(DATEVALUE($H633)+$I633))&lt;DATABASE!$J$6))),$A634=$A633),"LUAR JAM KERJA 2",IF(AND(OR(WEEKDAY($H634,2)=1,WEEKDAY($H634,2)=2,WEEKDAY($H634,2)=3,WEEKDAY($H634,2)=4,WEEKDAY($H634,2)=5),$I634&lt;=DATABASE!$J$3,$I634&gt;=DATABASE!$I$3),"JAM KERJA",IF(AND(WEEKDAY($H634,2)=6,$I634&lt;=DATABASE!$J$4,$I634&gt;=DATABASE!$I$4),"JAM KERJA","LUAR JAM KERJA 1")))))</f>
        <v/>
      </c>
      <c r="M634" s="33" t="str">
        <f>IF('DATA ACCURATE'!T637&lt;&gt;"",IF('DATA ACCURATE'!T637&gt;100,'DATA ACCURATE'!T637/10,'DATA ACCURATE'!T637),"")</f>
        <v/>
      </c>
      <c r="N634" t="str">
        <f>IF(M634="","",IF(M634&lt;=DATABASE!$I$9,"LOKAL",IF(M634&lt;DATABASE!$J$9,"LUAR KOTA 1",IF($M634&gt;=DATABASE!$J$9,"LUAR KOTA 2",""))))</f>
        <v/>
      </c>
      <c r="O634" s="38" t="str">
        <f>IF('DATA ACCURATE'!L637&lt;&gt;"",'DATA ACCURATE'!L637,"")</f>
        <v/>
      </c>
      <c r="Q634" s="38">
        <f t="shared" si="64"/>
        <v>0</v>
      </c>
      <c r="R634" s="38">
        <f t="shared" si="64"/>
        <v>0</v>
      </c>
      <c r="S634" s="38">
        <f t="shared" si="64"/>
        <v>0</v>
      </c>
      <c r="T634" s="38">
        <f t="shared" si="62"/>
        <v>0</v>
      </c>
      <c r="U634" s="38">
        <f t="shared" si="65"/>
        <v>0</v>
      </c>
      <c r="V634" s="38">
        <f t="shared" si="65"/>
        <v>0</v>
      </c>
      <c r="W634" s="38">
        <f t="shared" si="65"/>
        <v>0</v>
      </c>
      <c r="X634" s="38">
        <f t="shared" si="66"/>
        <v>0</v>
      </c>
      <c r="Y634" s="38">
        <f t="shared" si="66"/>
        <v>0</v>
      </c>
      <c r="Z634" s="38">
        <f t="shared" si="66"/>
        <v>0</v>
      </c>
      <c r="AA634" s="38">
        <f t="shared" si="63"/>
        <v>0</v>
      </c>
      <c r="AB634" s="38">
        <f t="shared" si="67"/>
        <v>0</v>
      </c>
      <c r="AC634" s="38">
        <f t="shared" si="68"/>
        <v>0</v>
      </c>
      <c r="AD634" s="38" t="str">
        <f t="shared" si="69"/>
        <v>000000000000</v>
      </c>
    </row>
    <row r="635" spans="1:30">
      <c r="A635" s="9" t="str">
        <f>IF('DATA ACCURATE'!A638&lt;&gt;"",'DATA ACCURATE'!A638,"")</f>
        <v/>
      </c>
      <c r="B635" s="9" t="str">
        <f>IF('DATA ACCURATE'!D638&lt;&gt;"",'DATA ACCURATE'!D638,"")</f>
        <v/>
      </c>
      <c r="C635" s="38" t="str">
        <f>IF($AD635="000000000000","",INDEX(DATABASE!$W$12:$W$71,MATCH($AD635,DATABASE!$V$12:$V$71,0)))</f>
        <v/>
      </c>
      <c r="D635" s="34" t="str">
        <f>IF(C635="","",IF(E635="",INDEX(DATABASE!$AF$13:$AF$62,MATCH($C635,DATABASE!$AC$13:$AC$62,0)),IF(E635="2x D11",INDEX(DATABASE!$AF$13:$AF$62,MATCH($C635,DATABASE!$AC$13:$AC$62,0))+2*DATABASE!$AF$62,IF(E635="3x D11",INDEX(DATABASE!$AF$13:$AF$62,MATCH($C635,DATABASE!$AC$13:$AC$62,0))+3*DATABASE!$AF$62,""))))</f>
        <v/>
      </c>
      <c r="E635" s="38" t="str">
        <f>IF(AND($K635="Y",$G635&lt;&gt;"UNYIL",$F635&lt;DATABASE!$O$8),"2x D11",IF(AND($K635="Y",$G635&lt;&gt;"UNYIL",$F635&gt;=DATABASE!$O$8),"3x D11",""))</f>
        <v/>
      </c>
      <c r="F635" s="9" t="str">
        <f>IF('DATA ACCURATE'!N638&lt;&gt;"",'DATA ACCURATE'!N638,"")</f>
        <v/>
      </c>
      <c r="G635" t="str">
        <f>IF(F635="","",IF(F635&lt;=DATABASE!$I$8,"UNYIL",IF(F635&lt;=DATABASE!$J$8,"KECIL",IF(F635&lt;DATABASE!$K$8,"TANGGUNG",IF(F635&gt;=DATABASE!$K$8,"BESAR","")))))</f>
        <v/>
      </c>
      <c r="H635" s="16" t="str">
        <f>IF('DATA ACCURATE'!J638&lt;&gt;"",'DATA ACCURATE'!J638,"")</f>
        <v/>
      </c>
      <c r="I635" s="35" t="str">
        <f>IF(B635&lt;&gt;"",IFERROR(VLOOKUP(B635,'DATA TIMBANGAN'!G:M,7,FALSE),VLOOKUP(B635,'DATA TIMBANGAN'!G:M,7)),"")</f>
        <v/>
      </c>
      <c r="J635" s="25" t="str">
        <f>IF(H635&lt;&gt;"",IFERROR(INDEX(DATABASE!$Z$19:$Z$38,MATCH(DATEVALUE(H635),DATABASE!$AA$19:$AA$38,0)),INDEX(DATABASE!$Z$12:$Z$18,MATCH(WEEKDAY(H635,2),DATABASE!$AA$12:$AA$18,0))),"")</f>
        <v/>
      </c>
      <c r="K635" s="25" t="str">
        <f>IF('DATA ACCURATE'!V638&lt;&gt;"",'DATA ACCURATE'!V638,"")</f>
        <v/>
      </c>
      <c r="L635" s="80" t="str">
        <f>IF($H635="","",IF(OR($J635="LIBUR",AND($L634="LIBUR",$O634=$O635)),"LIBUR",IF(AND(OR($L634="LUAR JAM KERJA 1",$L634="LUAR JAM KERJA 2"),OR(OR(AND($H634=$H635,AND(OR($I635&gt;DATABASE!$J$3,$I635&lt;DATABASE!$J$6),((DATEVALUE($H635)+$I635)-(DATEVALUE($H634)+$I634))&lt;DATABASE!$J$6)),AND($H634=$H635,$O634=$O635,OR($I635&gt;DATABASE!$J$6,$I635&lt;DATABASE!$J$3))),AND(($H635-$H634)=1,OR($I635&lt;DATABASE!$I$6,((DATEVALUE($H635)+$I635)-(DATEVALUE($H634)+$I634))&lt;DATABASE!$J$6))),$A635=$A634),"LUAR JAM KERJA 2",IF(AND(OR(WEEKDAY($H635,2)=1,WEEKDAY($H635,2)=2,WEEKDAY($H635,2)=3,WEEKDAY($H635,2)=4,WEEKDAY($H635,2)=5),$I635&lt;=DATABASE!$J$3,$I635&gt;=DATABASE!$I$3),"JAM KERJA",IF(AND(WEEKDAY($H635,2)=6,$I635&lt;=DATABASE!$J$4,$I635&gt;=DATABASE!$I$4),"JAM KERJA","LUAR JAM KERJA 1")))))</f>
        <v/>
      </c>
      <c r="M635" s="33" t="str">
        <f>IF('DATA ACCURATE'!T638&lt;&gt;"",IF('DATA ACCURATE'!T638&gt;100,'DATA ACCURATE'!T638/10,'DATA ACCURATE'!T638),"")</f>
        <v/>
      </c>
      <c r="N635" t="str">
        <f>IF(M635="","",IF(M635&lt;=DATABASE!$I$9,"LOKAL",IF(M635&lt;DATABASE!$J$9,"LUAR KOTA 1",IF($M635&gt;=DATABASE!$J$9,"LUAR KOTA 2",""))))</f>
        <v/>
      </c>
      <c r="O635" s="38" t="str">
        <f>IF('DATA ACCURATE'!L638&lt;&gt;"",'DATA ACCURATE'!L638,"")</f>
        <v/>
      </c>
      <c r="Q635" s="38">
        <f t="shared" si="64"/>
        <v>0</v>
      </c>
      <c r="R635" s="38">
        <f t="shared" si="64"/>
        <v>0</v>
      </c>
      <c r="S635" s="38">
        <f t="shared" si="64"/>
        <v>0</v>
      </c>
      <c r="T635" s="38">
        <f t="shared" si="62"/>
        <v>0</v>
      </c>
      <c r="U635" s="38">
        <f t="shared" si="65"/>
        <v>0</v>
      </c>
      <c r="V635" s="38">
        <f t="shared" si="65"/>
        <v>0</v>
      </c>
      <c r="W635" s="38">
        <f t="shared" si="65"/>
        <v>0</v>
      </c>
      <c r="X635" s="38">
        <f t="shared" si="66"/>
        <v>0</v>
      </c>
      <c r="Y635" s="38">
        <f t="shared" si="66"/>
        <v>0</v>
      </c>
      <c r="Z635" s="38">
        <f t="shared" si="66"/>
        <v>0</v>
      </c>
      <c r="AA635" s="38">
        <f t="shared" si="63"/>
        <v>0</v>
      </c>
      <c r="AB635" s="38">
        <f t="shared" si="67"/>
        <v>0</v>
      </c>
      <c r="AC635" s="38">
        <f t="shared" si="68"/>
        <v>0</v>
      </c>
      <c r="AD635" s="38" t="str">
        <f t="shared" si="69"/>
        <v>000000000000</v>
      </c>
    </row>
    <row r="636" spans="1:30">
      <c r="A636" s="9" t="str">
        <f>IF('DATA ACCURATE'!A639&lt;&gt;"",'DATA ACCURATE'!A639,"")</f>
        <v/>
      </c>
      <c r="B636" s="9" t="str">
        <f>IF('DATA ACCURATE'!D639&lt;&gt;"",'DATA ACCURATE'!D639,"")</f>
        <v/>
      </c>
      <c r="C636" s="38" t="str">
        <f>IF($AD636="000000000000","",INDEX(DATABASE!$W$12:$W$71,MATCH($AD636,DATABASE!$V$12:$V$71,0)))</f>
        <v/>
      </c>
      <c r="D636" s="34" t="str">
        <f>IF(C636="","",IF(E636="",INDEX(DATABASE!$AF$13:$AF$62,MATCH($C636,DATABASE!$AC$13:$AC$62,0)),IF(E636="2x D11",INDEX(DATABASE!$AF$13:$AF$62,MATCH($C636,DATABASE!$AC$13:$AC$62,0))+2*DATABASE!$AF$62,IF(E636="3x D11",INDEX(DATABASE!$AF$13:$AF$62,MATCH($C636,DATABASE!$AC$13:$AC$62,0))+3*DATABASE!$AF$62,""))))</f>
        <v/>
      </c>
      <c r="E636" s="38" t="str">
        <f>IF(AND($K636="Y",$G636&lt;&gt;"UNYIL",$F636&lt;DATABASE!$O$8),"2x D11",IF(AND($K636="Y",$G636&lt;&gt;"UNYIL",$F636&gt;=DATABASE!$O$8),"3x D11",""))</f>
        <v/>
      </c>
      <c r="F636" s="9" t="str">
        <f>IF('DATA ACCURATE'!N639&lt;&gt;"",'DATA ACCURATE'!N639,"")</f>
        <v/>
      </c>
      <c r="G636" t="str">
        <f>IF(F636="","",IF(F636&lt;=DATABASE!$I$8,"UNYIL",IF(F636&lt;=DATABASE!$J$8,"KECIL",IF(F636&lt;DATABASE!$K$8,"TANGGUNG",IF(F636&gt;=DATABASE!$K$8,"BESAR","")))))</f>
        <v/>
      </c>
      <c r="H636" s="16" t="str">
        <f>IF('DATA ACCURATE'!J639&lt;&gt;"",'DATA ACCURATE'!J639,"")</f>
        <v/>
      </c>
      <c r="I636" s="35" t="str">
        <f>IF(B636&lt;&gt;"",IFERROR(VLOOKUP(B636,'DATA TIMBANGAN'!G:M,7,FALSE),VLOOKUP(B636,'DATA TIMBANGAN'!G:M,7)),"")</f>
        <v/>
      </c>
      <c r="J636" s="25" t="str">
        <f>IF(H636&lt;&gt;"",IFERROR(INDEX(DATABASE!$Z$19:$Z$38,MATCH(DATEVALUE(H636),DATABASE!$AA$19:$AA$38,0)),INDEX(DATABASE!$Z$12:$Z$18,MATCH(WEEKDAY(H636,2),DATABASE!$AA$12:$AA$18,0))),"")</f>
        <v/>
      </c>
      <c r="K636" s="25" t="str">
        <f>IF('DATA ACCURATE'!V639&lt;&gt;"",'DATA ACCURATE'!V639,"")</f>
        <v/>
      </c>
      <c r="L636" s="80" t="str">
        <f>IF($H636="","",IF(OR($J636="LIBUR",AND($L635="LIBUR",$O635=$O636)),"LIBUR",IF(AND(OR($L635="LUAR JAM KERJA 1",$L635="LUAR JAM KERJA 2"),OR(OR(AND($H635=$H636,AND(OR($I636&gt;DATABASE!$J$3,$I636&lt;DATABASE!$J$6),((DATEVALUE($H636)+$I636)-(DATEVALUE($H635)+$I635))&lt;DATABASE!$J$6)),AND($H635=$H636,$O635=$O636,OR($I636&gt;DATABASE!$J$6,$I636&lt;DATABASE!$J$3))),AND(($H636-$H635)=1,OR($I636&lt;DATABASE!$I$6,((DATEVALUE($H636)+$I636)-(DATEVALUE($H635)+$I635))&lt;DATABASE!$J$6))),$A636=$A635),"LUAR JAM KERJA 2",IF(AND(OR(WEEKDAY($H636,2)=1,WEEKDAY($H636,2)=2,WEEKDAY($H636,2)=3,WEEKDAY($H636,2)=4,WEEKDAY($H636,2)=5),$I636&lt;=DATABASE!$J$3,$I636&gt;=DATABASE!$I$3),"JAM KERJA",IF(AND(WEEKDAY($H636,2)=6,$I636&lt;=DATABASE!$J$4,$I636&gt;=DATABASE!$I$4),"JAM KERJA","LUAR JAM KERJA 1")))))</f>
        <v/>
      </c>
      <c r="M636" s="33" t="str">
        <f>IF('DATA ACCURATE'!T639&lt;&gt;"",IF('DATA ACCURATE'!T639&gt;100,'DATA ACCURATE'!T639/10,'DATA ACCURATE'!T639),"")</f>
        <v/>
      </c>
      <c r="N636" t="str">
        <f>IF(M636="","",IF(M636&lt;=DATABASE!$I$9,"LOKAL",IF(M636&lt;DATABASE!$J$9,"LUAR KOTA 1",IF($M636&gt;=DATABASE!$J$9,"LUAR KOTA 2",""))))</f>
        <v/>
      </c>
      <c r="O636" s="38" t="str">
        <f>IF('DATA ACCURATE'!L639&lt;&gt;"",'DATA ACCURATE'!L639,"")</f>
        <v/>
      </c>
      <c r="Q636" s="38">
        <f t="shared" si="64"/>
        <v>0</v>
      </c>
      <c r="R636" s="38">
        <f t="shared" si="64"/>
        <v>0</v>
      </c>
      <c r="S636" s="38">
        <f t="shared" si="64"/>
        <v>0</v>
      </c>
      <c r="T636" s="38">
        <f t="shared" si="62"/>
        <v>0</v>
      </c>
      <c r="U636" s="38">
        <f t="shared" si="65"/>
        <v>0</v>
      </c>
      <c r="V636" s="38">
        <f t="shared" si="65"/>
        <v>0</v>
      </c>
      <c r="W636" s="38">
        <f t="shared" si="65"/>
        <v>0</v>
      </c>
      <c r="X636" s="38">
        <f t="shared" si="66"/>
        <v>0</v>
      </c>
      <c r="Y636" s="38">
        <f t="shared" si="66"/>
        <v>0</v>
      </c>
      <c r="Z636" s="38">
        <f t="shared" si="66"/>
        <v>0</v>
      </c>
      <c r="AA636" s="38">
        <f t="shared" si="63"/>
        <v>0</v>
      </c>
      <c r="AB636" s="38">
        <f t="shared" si="67"/>
        <v>0</v>
      </c>
      <c r="AC636" s="38">
        <f t="shared" si="68"/>
        <v>0</v>
      </c>
      <c r="AD636" s="38" t="str">
        <f t="shared" si="69"/>
        <v>000000000000</v>
      </c>
    </row>
    <row r="637" spans="1:30">
      <c r="A637" s="9" t="str">
        <f>IF('DATA ACCURATE'!A640&lt;&gt;"",'DATA ACCURATE'!A640,"")</f>
        <v/>
      </c>
      <c r="B637" s="9" t="str">
        <f>IF('DATA ACCURATE'!D640&lt;&gt;"",'DATA ACCURATE'!D640,"")</f>
        <v/>
      </c>
      <c r="C637" s="38" t="str">
        <f>IF($AD637="000000000000","",INDEX(DATABASE!$W$12:$W$71,MATCH($AD637,DATABASE!$V$12:$V$71,0)))</f>
        <v/>
      </c>
      <c r="D637" s="34" t="str">
        <f>IF(C637="","",IF(E637="",INDEX(DATABASE!$AF$13:$AF$62,MATCH($C637,DATABASE!$AC$13:$AC$62,0)),IF(E637="2x D11",INDEX(DATABASE!$AF$13:$AF$62,MATCH($C637,DATABASE!$AC$13:$AC$62,0))+2*DATABASE!$AF$62,IF(E637="3x D11",INDEX(DATABASE!$AF$13:$AF$62,MATCH($C637,DATABASE!$AC$13:$AC$62,0))+3*DATABASE!$AF$62,""))))</f>
        <v/>
      </c>
      <c r="E637" s="38" t="str">
        <f>IF(AND($K637="Y",$G637&lt;&gt;"UNYIL",$F637&lt;DATABASE!$O$8),"2x D11",IF(AND($K637="Y",$G637&lt;&gt;"UNYIL",$F637&gt;=DATABASE!$O$8),"3x D11",""))</f>
        <v/>
      </c>
      <c r="F637" s="9" t="str">
        <f>IF('DATA ACCURATE'!N640&lt;&gt;"",'DATA ACCURATE'!N640,"")</f>
        <v/>
      </c>
      <c r="G637" t="str">
        <f>IF(F637="","",IF(F637&lt;=DATABASE!$I$8,"UNYIL",IF(F637&lt;=DATABASE!$J$8,"KECIL",IF(F637&lt;DATABASE!$K$8,"TANGGUNG",IF(F637&gt;=DATABASE!$K$8,"BESAR","")))))</f>
        <v/>
      </c>
      <c r="H637" s="16" t="str">
        <f>IF('DATA ACCURATE'!J640&lt;&gt;"",'DATA ACCURATE'!J640,"")</f>
        <v/>
      </c>
      <c r="I637" s="35" t="str">
        <f>IF(B637&lt;&gt;"",IFERROR(VLOOKUP(B637,'DATA TIMBANGAN'!G:M,7,FALSE),VLOOKUP(B637,'DATA TIMBANGAN'!G:M,7)),"")</f>
        <v/>
      </c>
      <c r="J637" s="25" t="str">
        <f>IF(H637&lt;&gt;"",IFERROR(INDEX(DATABASE!$Z$19:$Z$38,MATCH(DATEVALUE(H637),DATABASE!$AA$19:$AA$38,0)),INDEX(DATABASE!$Z$12:$Z$18,MATCH(WEEKDAY(H637,2),DATABASE!$AA$12:$AA$18,0))),"")</f>
        <v/>
      </c>
      <c r="K637" s="25" t="str">
        <f>IF('DATA ACCURATE'!V640&lt;&gt;"",'DATA ACCURATE'!V640,"")</f>
        <v/>
      </c>
      <c r="L637" s="80" t="str">
        <f>IF($H637="","",IF(OR($J637="LIBUR",AND($L636="LIBUR",$O636=$O637)),"LIBUR",IF(AND(OR($L636="LUAR JAM KERJA 1",$L636="LUAR JAM KERJA 2"),OR(OR(AND($H636=$H637,AND(OR($I637&gt;DATABASE!$J$3,$I637&lt;DATABASE!$J$6),((DATEVALUE($H637)+$I637)-(DATEVALUE($H636)+$I636))&lt;DATABASE!$J$6)),AND($H636=$H637,$O636=$O637,OR($I637&gt;DATABASE!$J$6,$I637&lt;DATABASE!$J$3))),AND(($H637-$H636)=1,OR($I637&lt;DATABASE!$I$6,((DATEVALUE($H637)+$I637)-(DATEVALUE($H636)+$I636))&lt;DATABASE!$J$6))),$A637=$A636),"LUAR JAM KERJA 2",IF(AND(OR(WEEKDAY($H637,2)=1,WEEKDAY($H637,2)=2,WEEKDAY($H637,2)=3,WEEKDAY($H637,2)=4,WEEKDAY($H637,2)=5),$I637&lt;=DATABASE!$J$3,$I637&gt;=DATABASE!$I$3),"JAM KERJA",IF(AND(WEEKDAY($H637,2)=6,$I637&lt;=DATABASE!$J$4,$I637&gt;=DATABASE!$I$4),"JAM KERJA","LUAR JAM KERJA 1")))))</f>
        <v/>
      </c>
      <c r="M637" s="33" t="str">
        <f>IF('DATA ACCURATE'!T640&lt;&gt;"",IF('DATA ACCURATE'!T640&gt;100,'DATA ACCURATE'!T640/10,'DATA ACCURATE'!T640),"")</f>
        <v/>
      </c>
      <c r="N637" t="str">
        <f>IF(M637="","",IF(M637&lt;=DATABASE!$I$9,"LOKAL",IF(M637&lt;DATABASE!$J$9,"LUAR KOTA 1",IF($M637&gt;=DATABASE!$J$9,"LUAR KOTA 2",""))))</f>
        <v/>
      </c>
      <c r="O637" s="38" t="str">
        <f>IF('DATA ACCURATE'!L640&lt;&gt;"",'DATA ACCURATE'!L640,"")</f>
        <v/>
      </c>
      <c r="Q637" s="38">
        <f t="shared" si="64"/>
        <v>0</v>
      </c>
      <c r="R637" s="38">
        <f t="shared" si="64"/>
        <v>0</v>
      </c>
      <c r="S637" s="38">
        <f t="shared" si="64"/>
        <v>0</v>
      </c>
      <c r="T637" s="38">
        <f t="shared" si="62"/>
        <v>0</v>
      </c>
      <c r="U637" s="38">
        <f t="shared" si="65"/>
        <v>0</v>
      </c>
      <c r="V637" s="38">
        <f t="shared" si="65"/>
        <v>0</v>
      </c>
      <c r="W637" s="38">
        <f t="shared" si="65"/>
        <v>0</v>
      </c>
      <c r="X637" s="38">
        <f t="shared" si="66"/>
        <v>0</v>
      </c>
      <c r="Y637" s="38">
        <f t="shared" si="66"/>
        <v>0</v>
      </c>
      <c r="Z637" s="38">
        <f t="shared" si="66"/>
        <v>0</v>
      </c>
      <c r="AA637" s="38">
        <f t="shared" si="63"/>
        <v>0</v>
      </c>
      <c r="AB637" s="38">
        <f t="shared" si="67"/>
        <v>0</v>
      </c>
      <c r="AC637" s="38">
        <f t="shared" si="68"/>
        <v>0</v>
      </c>
      <c r="AD637" s="38" t="str">
        <f t="shared" si="69"/>
        <v>000000000000</v>
      </c>
    </row>
    <row r="638" spans="1:30">
      <c r="A638" s="9" t="str">
        <f>IF('DATA ACCURATE'!A641&lt;&gt;"",'DATA ACCURATE'!A641,"")</f>
        <v/>
      </c>
      <c r="B638" s="9" t="str">
        <f>IF('DATA ACCURATE'!D641&lt;&gt;"",'DATA ACCURATE'!D641,"")</f>
        <v/>
      </c>
      <c r="C638" s="38" t="str">
        <f>IF($AD638="000000000000","",INDEX(DATABASE!$W$12:$W$71,MATCH($AD638,DATABASE!$V$12:$V$71,0)))</f>
        <v/>
      </c>
      <c r="D638" s="34" t="str">
        <f>IF(C638="","",IF(E638="",INDEX(DATABASE!$AF$13:$AF$62,MATCH($C638,DATABASE!$AC$13:$AC$62,0)),IF(E638="2x D11",INDEX(DATABASE!$AF$13:$AF$62,MATCH($C638,DATABASE!$AC$13:$AC$62,0))+2*DATABASE!$AF$62,IF(E638="3x D11",INDEX(DATABASE!$AF$13:$AF$62,MATCH($C638,DATABASE!$AC$13:$AC$62,0))+3*DATABASE!$AF$62,""))))</f>
        <v/>
      </c>
      <c r="E638" s="38" t="str">
        <f>IF(AND($K638="Y",$G638&lt;&gt;"UNYIL",$F638&lt;DATABASE!$O$8),"2x D11",IF(AND($K638="Y",$G638&lt;&gt;"UNYIL",$F638&gt;=DATABASE!$O$8),"3x D11",""))</f>
        <v/>
      </c>
      <c r="F638" s="9" t="str">
        <f>IF('DATA ACCURATE'!N641&lt;&gt;"",'DATA ACCURATE'!N641,"")</f>
        <v/>
      </c>
      <c r="G638" t="str">
        <f>IF(F638="","",IF(F638&lt;=DATABASE!$I$8,"UNYIL",IF(F638&lt;=DATABASE!$J$8,"KECIL",IF(F638&lt;DATABASE!$K$8,"TANGGUNG",IF(F638&gt;=DATABASE!$K$8,"BESAR","")))))</f>
        <v/>
      </c>
      <c r="H638" s="16" t="str">
        <f>IF('DATA ACCURATE'!J641&lt;&gt;"",'DATA ACCURATE'!J641,"")</f>
        <v/>
      </c>
      <c r="I638" s="35" t="str">
        <f>IF(B638&lt;&gt;"",IFERROR(VLOOKUP(B638,'DATA TIMBANGAN'!G:M,7,FALSE),VLOOKUP(B638,'DATA TIMBANGAN'!G:M,7)),"")</f>
        <v/>
      </c>
      <c r="J638" s="25" t="str">
        <f>IF(H638&lt;&gt;"",IFERROR(INDEX(DATABASE!$Z$19:$Z$38,MATCH(DATEVALUE(H638),DATABASE!$AA$19:$AA$38,0)),INDEX(DATABASE!$Z$12:$Z$18,MATCH(WEEKDAY(H638,2),DATABASE!$AA$12:$AA$18,0))),"")</f>
        <v/>
      </c>
      <c r="K638" s="25" t="str">
        <f>IF('DATA ACCURATE'!V641&lt;&gt;"",'DATA ACCURATE'!V641,"")</f>
        <v/>
      </c>
      <c r="L638" s="80" t="str">
        <f>IF($H638="","",IF(OR($J638="LIBUR",AND($L637="LIBUR",$O637=$O638)),"LIBUR",IF(AND(OR($L637="LUAR JAM KERJA 1",$L637="LUAR JAM KERJA 2"),OR(OR(AND($H637=$H638,AND(OR($I638&gt;DATABASE!$J$3,$I638&lt;DATABASE!$J$6),((DATEVALUE($H638)+$I638)-(DATEVALUE($H637)+$I637))&lt;DATABASE!$J$6)),AND($H637=$H638,$O637=$O638,OR($I638&gt;DATABASE!$J$6,$I638&lt;DATABASE!$J$3))),AND(($H638-$H637)=1,OR($I638&lt;DATABASE!$I$6,((DATEVALUE($H638)+$I638)-(DATEVALUE($H637)+$I637))&lt;DATABASE!$J$6))),$A638=$A637),"LUAR JAM KERJA 2",IF(AND(OR(WEEKDAY($H638,2)=1,WEEKDAY($H638,2)=2,WEEKDAY($H638,2)=3,WEEKDAY($H638,2)=4,WEEKDAY($H638,2)=5),$I638&lt;=DATABASE!$J$3,$I638&gt;=DATABASE!$I$3),"JAM KERJA",IF(AND(WEEKDAY($H638,2)=6,$I638&lt;=DATABASE!$J$4,$I638&gt;=DATABASE!$I$4),"JAM KERJA","LUAR JAM KERJA 1")))))</f>
        <v/>
      </c>
      <c r="M638" s="33" t="str">
        <f>IF('DATA ACCURATE'!T641&lt;&gt;"",IF('DATA ACCURATE'!T641&gt;100,'DATA ACCURATE'!T641/10,'DATA ACCURATE'!T641),"")</f>
        <v/>
      </c>
      <c r="N638" t="str">
        <f>IF(M638="","",IF(M638&lt;=DATABASE!$I$9,"LOKAL",IF(M638&lt;DATABASE!$J$9,"LUAR KOTA 1",IF($M638&gt;=DATABASE!$J$9,"LUAR KOTA 2",""))))</f>
        <v/>
      </c>
      <c r="O638" s="38" t="str">
        <f>IF('DATA ACCURATE'!L641&lt;&gt;"",'DATA ACCURATE'!L641,"")</f>
        <v/>
      </c>
      <c r="Q638" s="38">
        <f t="shared" si="64"/>
        <v>0</v>
      </c>
      <c r="R638" s="38">
        <f t="shared" si="64"/>
        <v>0</v>
      </c>
      <c r="S638" s="38">
        <f t="shared" si="64"/>
        <v>0</v>
      </c>
      <c r="T638" s="38">
        <f t="shared" si="62"/>
        <v>0</v>
      </c>
      <c r="U638" s="38">
        <f t="shared" si="65"/>
        <v>0</v>
      </c>
      <c r="V638" s="38">
        <f t="shared" si="65"/>
        <v>0</v>
      </c>
      <c r="W638" s="38">
        <f t="shared" si="65"/>
        <v>0</v>
      </c>
      <c r="X638" s="38">
        <f t="shared" si="66"/>
        <v>0</v>
      </c>
      <c r="Y638" s="38">
        <f t="shared" si="66"/>
        <v>0</v>
      </c>
      <c r="Z638" s="38">
        <f t="shared" si="66"/>
        <v>0</v>
      </c>
      <c r="AA638" s="38">
        <f t="shared" si="63"/>
        <v>0</v>
      </c>
      <c r="AB638" s="38">
        <f t="shared" si="67"/>
        <v>0</v>
      </c>
      <c r="AC638" s="38">
        <f t="shared" si="68"/>
        <v>0</v>
      </c>
      <c r="AD638" s="38" t="str">
        <f t="shared" si="69"/>
        <v>000000000000</v>
      </c>
    </row>
    <row r="639" spans="1:30">
      <c r="A639" s="9" t="str">
        <f>IF('DATA ACCURATE'!A642&lt;&gt;"",'DATA ACCURATE'!A642,"")</f>
        <v/>
      </c>
      <c r="B639" s="9" t="str">
        <f>IF('DATA ACCURATE'!D642&lt;&gt;"",'DATA ACCURATE'!D642,"")</f>
        <v/>
      </c>
      <c r="C639" s="38" t="str">
        <f>IF($AD639="000000000000","",INDEX(DATABASE!$W$12:$W$71,MATCH($AD639,DATABASE!$V$12:$V$71,0)))</f>
        <v/>
      </c>
      <c r="D639" s="34" t="str">
        <f>IF(C639="","",IF(E639="",INDEX(DATABASE!$AF$13:$AF$62,MATCH($C639,DATABASE!$AC$13:$AC$62,0)),IF(E639="2x D11",INDEX(DATABASE!$AF$13:$AF$62,MATCH($C639,DATABASE!$AC$13:$AC$62,0))+2*DATABASE!$AF$62,IF(E639="3x D11",INDEX(DATABASE!$AF$13:$AF$62,MATCH($C639,DATABASE!$AC$13:$AC$62,0))+3*DATABASE!$AF$62,""))))</f>
        <v/>
      </c>
      <c r="E639" s="38" t="str">
        <f>IF(AND($K639="Y",$G639&lt;&gt;"UNYIL",$F639&lt;DATABASE!$O$8),"2x D11",IF(AND($K639="Y",$G639&lt;&gt;"UNYIL",$F639&gt;=DATABASE!$O$8),"3x D11",""))</f>
        <v/>
      </c>
      <c r="F639" s="9" t="str">
        <f>IF('DATA ACCURATE'!N642&lt;&gt;"",'DATA ACCURATE'!N642,"")</f>
        <v/>
      </c>
      <c r="G639" t="str">
        <f>IF(F639="","",IF(F639&lt;=DATABASE!$I$8,"UNYIL",IF(F639&lt;=DATABASE!$J$8,"KECIL",IF(F639&lt;DATABASE!$K$8,"TANGGUNG",IF(F639&gt;=DATABASE!$K$8,"BESAR","")))))</f>
        <v/>
      </c>
      <c r="H639" s="16" t="str">
        <f>IF('DATA ACCURATE'!J642&lt;&gt;"",'DATA ACCURATE'!J642,"")</f>
        <v/>
      </c>
      <c r="I639" s="35" t="str">
        <f>IF(B639&lt;&gt;"",IFERROR(VLOOKUP(B639,'DATA TIMBANGAN'!G:M,7,FALSE),VLOOKUP(B639,'DATA TIMBANGAN'!G:M,7)),"")</f>
        <v/>
      </c>
      <c r="J639" s="25" t="str">
        <f>IF(H639&lt;&gt;"",IFERROR(INDEX(DATABASE!$Z$19:$Z$38,MATCH(DATEVALUE(H639),DATABASE!$AA$19:$AA$38,0)),INDEX(DATABASE!$Z$12:$Z$18,MATCH(WEEKDAY(H639,2),DATABASE!$AA$12:$AA$18,0))),"")</f>
        <v/>
      </c>
      <c r="K639" s="25" t="str">
        <f>IF('DATA ACCURATE'!V642&lt;&gt;"",'DATA ACCURATE'!V642,"")</f>
        <v/>
      </c>
      <c r="L639" s="80" t="str">
        <f>IF($H639="","",IF(OR($J639="LIBUR",AND($L638="LIBUR",$O638=$O639)),"LIBUR",IF(AND(OR($L638="LUAR JAM KERJA 1",$L638="LUAR JAM KERJA 2"),OR(OR(AND($H638=$H639,AND(OR($I639&gt;DATABASE!$J$3,$I639&lt;DATABASE!$J$6),((DATEVALUE($H639)+$I639)-(DATEVALUE($H638)+$I638))&lt;DATABASE!$J$6)),AND($H638=$H639,$O638=$O639,OR($I639&gt;DATABASE!$J$6,$I639&lt;DATABASE!$J$3))),AND(($H639-$H638)=1,OR($I639&lt;DATABASE!$I$6,((DATEVALUE($H639)+$I639)-(DATEVALUE($H638)+$I638))&lt;DATABASE!$J$6))),$A639=$A638),"LUAR JAM KERJA 2",IF(AND(OR(WEEKDAY($H639,2)=1,WEEKDAY($H639,2)=2,WEEKDAY($H639,2)=3,WEEKDAY($H639,2)=4,WEEKDAY($H639,2)=5),$I639&lt;=DATABASE!$J$3,$I639&gt;=DATABASE!$I$3),"JAM KERJA",IF(AND(WEEKDAY($H639,2)=6,$I639&lt;=DATABASE!$J$4,$I639&gt;=DATABASE!$I$4),"JAM KERJA","LUAR JAM KERJA 1")))))</f>
        <v/>
      </c>
      <c r="M639" s="33" t="str">
        <f>IF('DATA ACCURATE'!T642&lt;&gt;"",IF('DATA ACCURATE'!T642&gt;100,'DATA ACCURATE'!T642/10,'DATA ACCURATE'!T642),"")</f>
        <v/>
      </c>
      <c r="N639" t="str">
        <f>IF(M639="","",IF(M639&lt;=DATABASE!$I$9,"LOKAL",IF(M639&lt;DATABASE!$J$9,"LUAR KOTA 1",IF($M639&gt;=DATABASE!$J$9,"LUAR KOTA 2",""))))</f>
        <v/>
      </c>
      <c r="O639" s="38" t="str">
        <f>IF('DATA ACCURATE'!L642&lt;&gt;"",'DATA ACCURATE'!L642,"")</f>
        <v/>
      </c>
      <c r="Q639" s="38">
        <f t="shared" si="64"/>
        <v>0</v>
      </c>
      <c r="R639" s="38">
        <f t="shared" si="64"/>
        <v>0</v>
      </c>
      <c r="S639" s="38">
        <f t="shared" si="64"/>
        <v>0</v>
      </c>
      <c r="T639" s="38">
        <f t="shared" si="62"/>
        <v>0</v>
      </c>
      <c r="U639" s="38">
        <f t="shared" si="65"/>
        <v>0</v>
      </c>
      <c r="V639" s="38">
        <f t="shared" si="65"/>
        <v>0</v>
      </c>
      <c r="W639" s="38">
        <f t="shared" si="65"/>
        <v>0</v>
      </c>
      <c r="X639" s="38">
        <f t="shared" si="66"/>
        <v>0</v>
      </c>
      <c r="Y639" s="38">
        <f t="shared" si="66"/>
        <v>0</v>
      </c>
      <c r="Z639" s="38">
        <f t="shared" si="66"/>
        <v>0</v>
      </c>
      <c r="AA639" s="38">
        <f t="shared" si="63"/>
        <v>0</v>
      </c>
      <c r="AB639" s="38">
        <f t="shared" si="67"/>
        <v>0</v>
      </c>
      <c r="AC639" s="38">
        <f t="shared" si="68"/>
        <v>0</v>
      </c>
      <c r="AD639" s="38" t="str">
        <f t="shared" si="69"/>
        <v>000000000000</v>
      </c>
    </row>
    <row r="640" spans="1:30">
      <c r="A640" s="9" t="str">
        <f>IF('DATA ACCURATE'!A643&lt;&gt;"",'DATA ACCURATE'!A643,"")</f>
        <v/>
      </c>
      <c r="B640" s="9" t="str">
        <f>IF('DATA ACCURATE'!D643&lt;&gt;"",'DATA ACCURATE'!D643,"")</f>
        <v/>
      </c>
      <c r="C640" s="38" t="str">
        <f>IF($AD640="000000000000","",INDEX(DATABASE!$W$12:$W$71,MATCH($AD640,DATABASE!$V$12:$V$71,0)))</f>
        <v/>
      </c>
      <c r="D640" s="34" t="str">
        <f>IF(C640="","",IF(E640="",INDEX(DATABASE!$AF$13:$AF$62,MATCH($C640,DATABASE!$AC$13:$AC$62,0)),IF(E640="2x D11",INDEX(DATABASE!$AF$13:$AF$62,MATCH($C640,DATABASE!$AC$13:$AC$62,0))+2*DATABASE!$AF$62,IF(E640="3x D11",INDEX(DATABASE!$AF$13:$AF$62,MATCH($C640,DATABASE!$AC$13:$AC$62,0))+3*DATABASE!$AF$62,""))))</f>
        <v/>
      </c>
      <c r="E640" s="38" t="str">
        <f>IF(AND($K640="Y",$G640&lt;&gt;"UNYIL",$F640&lt;DATABASE!$O$8),"2x D11",IF(AND($K640="Y",$G640&lt;&gt;"UNYIL",$F640&gt;=DATABASE!$O$8),"3x D11",""))</f>
        <v/>
      </c>
      <c r="F640" s="9" t="str">
        <f>IF('DATA ACCURATE'!N643&lt;&gt;"",'DATA ACCURATE'!N643,"")</f>
        <v/>
      </c>
      <c r="G640" t="str">
        <f>IF(F640="","",IF(F640&lt;=DATABASE!$I$8,"UNYIL",IF(F640&lt;=DATABASE!$J$8,"KECIL",IF(F640&lt;DATABASE!$K$8,"TANGGUNG",IF(F640&gt;=DATABASE!$K$8,"BESAR","")))))</f>
        <v/>
      </c>
      <c r="H640" s="16" t="str">
        <f>IF('DATA ACCURATE'!J643&lt;&gt;"",'DATA ACCURATE'!J643,"")</f>
        <v/>
      </c>
      <c r="I640" s="35" t="str">
        <f>IF(B640&lt;&gt;"",IFERROR(VLOOKUP(B640,'DATA TIMBANGAN'!G:M,7,FALSE),VLOOKUP(B640,'DATA TIMBANGAN'!G:M,7)),"")</f>
        <v/>
      </c>
      <c r="J640" s="25" t="str">
        <f>IF(H640&lt;&gt;"",IFERROR(INDEX(DATABASE!$Z$19:$Z$38,MATCH(DATEVALUE(H640),DATABASE!$AA$19:$AA$38,0)),INDEX(DATABASE!$Z$12:$Z$18,MATCH(WEEKDAY(H640,2),DATABASE!$AA$12:$AA$18,0))),"")</f>
        <v/>
      </c>
      <c r="K640" s="25" t="str">
        <f>IF('DATA ACCURATE'!V643&lt;&gt;"",'DATA ACCURATE'!V643,"")</f>
        <v/>
      </c>
      <c r="L640" s="80" t="str">
        <f>IF($H640="","",IF(OR($J640="LIBUR",AND($L639="LIBUR",$O639=$O640)),"LIBUR",IF(AND(OR($L639="LUAR JAM KERJA 1",$L639="LUAR JAM KERJA 2"),OR(OR(AND($H639=$H640,AND(OR($I640&gt;DATABASE!$J$3,$I640&lt;DATABASE!$J$6),((DATEVALUE($H640)+$I640)-(DATEVALUE($H639)+$I639))&lt;DATABASE!$J$6)),AND($H639=$H640,$O639=$O640,OR($I640&gt;DATABASE!$J$6,$I640&lt;DATABASE!$J$3))),AND(($H640-$H639)=1,OR($I640&lt;DATABASE!$I$6,((DATEVALUE($H640)+$I640)-(DATEVALUE($H639)+$I639))&lt;DATABASE!$J$6))),$A640=$A639),"LUAR JAM KERJA 2",IF(AND(OR(WEEKDAY($H640,2)=1,WEEKDAY($H640,2)=2,WEEKDAY($H640,2)=3,WEEKDAY($H640,2)=4,WEEKDAY($H640,2)=5),$I640&lt;=DATABASE!$J$3,$I640&gt;=DATABASE!$I$3),"JAM KERJA",IF(AND(WEEKDAY($H640,2)=6,$I640&lt;=DATABASE!$J$4,$I640&gt;=DATABASE!$I$4),"JAM KERJA","LUAR JAM KERJA 1")))))</f>
        <v/>
      </c>
      <c r="M640" s="33" t="str">
        <f>IF('DATA ACCURATE'!T643&lt;&gt;"",IF('DATA ACCURATE'!T643&gt;100,'DATA ACCURATE'!T643/10,'DATA ACCURATE'!T643),"")</f>
        <v/>
      </c>
      <c r="N640" t="str">
        <f>IF(M640="","",IF(M640&lt;=DATABASE!$I$9,"LOKAL",IF(M640&lt;DATABASE!$J$9,"LUAR KOTA 1",IF($M640&gt;=DATABASE!$J$9,"LUAR KOTA 2",""))))</f>
        <v/>
      </c>
      <c r="O640" s="38" t="str">
        <f>IF('DATA ACCURATE'!L643&lt;&gt;"",'DATA ACCURATE'!L643,"")</f>
        <v/>
      </c>
      <c r="Q640" s="38">
        <f t="shared" si="64"/>
        <v>0</v>
      </c>
      <c r="R640" s="38">
        <f t="shared" si="64"/>
        <v>0</v>
      </c>
      <c r="S640" s="38">
        <f t="shared" si="64"/>
        <v>0</v>
      </c>
      <c r="T640" s="38">
        <f t="shared" si="62"/>
        <v>0</v>
      </c>
      <c r="U640" s="38">
        <f t="shared" si="65"/>
        <v>0</v>
      </c>
      <c r="V640" s="38">
        <f t="shared" si="65"/>
        <v>0</v>
      </c>
      <c r="W640" s="38">
        <f t="shared" si="65"/>
        <v>0</v>
      </c>
      <c r="X640" s="38">
        <f t="shared" si="66"/>
        <v>0</v>
      </c>
      <c r="Y640" s="38">
        <f t="shared" si="66"/>
        <v>0</v>
      </c>
      <c r="Z640" s="38">
        <f t="shared" si="66"/>
        <v>0</v>
      </c>
      <c r="AA640" s="38">
        <f t="shared" si="63"/>
        <v>0</v>
      </c>
      <c r="AB640" s="38">
        <f t="shared" si="67"/>
        <v>0</v>
      </c>
      <c r="AC640" s="38">
        <f t="shared" si="68"/>
        <v>0</v>
      </c>
      <c r="AD640" s="38" t="str">
        <f t="shared" si="69"/>
        <v>000000000000</v>
      </c>
    </row>
    <row r="641" spans="1:30">
      <c r="A641" s="9" t="str">
        <f>IF('DATA ACCURATE'!A644&lt;&gt;"",'DATA ACCURATE'!A644,"")</f>
        <v/>
      </c>
      <c r="B641" s="9" t="str">
        <f>IF('DATA ACCURATE'!D644&lt;&gt;"",'DATA ACCURATE'!D644,"")</f>
        <v/>
      </c>
      <c r="C641" s="38" t="str">
        <f>IF($AD641="000000000000","",INDEX(DATABASE!$W$12:$W$71,MATCH($AD641,DATABASE!$V$12:$V$71,0)))</f>
        <v/>
      </c>
      <c r="D641" s="34" t="str">
        <f>IF(C641="","",IF(E641="",INDEX(DATABASE!$AF$13:$AF$62,MATCH($C641,DATABASE!$AC$13:$AC$62,0)),IF(E641="2x D11",INDEX(DATABASE!$AF$13:$AF$62,MATCH($C641,DATABASE!$AC$13:$AC$62,0))+2*DATABASE!$AF$62,IF(E641="3x D11",INDEX(DATABASE!$AF$13:$AF$62,MATCH($C641,DATABASE!$AC$13:$AC$62,0))+3*DATABASE!$AF$62,""))))</f>
        <v/>
      </c>
      <c r="E641" s="38" t="str">
        <f>IF(AND($K641="Y",$G641&lt;&gt;"UNYIL",$F641&lt;DATABASE!$O$8),"2x D11",IF(AND($K641="Y",$G641&lt;&gt;"UNYIL",$F641&gt;=DATABASE!$O$8),"3x D11",""))</f>
        <v/>
      </c>
      <c r="F641" s="9" t="str">
        <f>IF('DATA ACCURATE'!N644&lt;&gt;"",'DATA ACCURATE'!N644,"")</f>
        <v/>
      </c>
      <c r="G641" t="str">
        <f>IF(F641="","",IF(F641&lt;=DATABASE!$I$8,"UNYIL",IF(F641&lt;=DATABASE!$J$8,"KECIL",IF(F641&lt;DATABASE!$K$8,"TANGGUNG",IF(F641&gt;=DATABASE!$K$8,"BESAR","")))))</f>
        <v/>
      </c>
      <c r="H641" s="16" t="str">
        <f>IF('DATA ACCURATE'!J644&lt;&gt;"",'DATA ACCURATE'!J644,"")</f>
        <v/>
      </c>
      <c r="I641" s="35" t="str">
        <f>IF(B641&lt;&gt;"",IFERROR(VLOOKUP(B641,'DATA TIMBANGAN'!G:M,7,FALSE),VLOOKUP(B641,'DATA TIMBANGAN'!G:M,7)),"")</f>
        <v/>
      </c>
      <c r="J641" s="25" t="str">
        <f>IF(H641&lt;&gt;"",IFERROR(INDEX(DATABASE!$Z$19:$Z$38,MATCH(DATEVALUE(H641),DATABASE!$AA$19:$AA$38,0)),INDEX(DATABASE!$Z$12:$Z$18,MATCH(WEEKDAY(H641,2),DATABASE!$AA$12:$AA$18,0))),"")</f>
        <v/>
      </c>
      <c r="K641" s="25" t="str">
        <f>IF('DATA ACCURATE'!V644&lt;&gt;"",'DATA ACCURATE'!V644,"")</f>
        <v/>
      </c>
      <c r="L641" s="80" t="str">
        <f>IF($H641="","",IF(OR($J641="LIBUR",AND($L640="LIBUR",$O640=$O641)),"LIBUR",IF(AND(OR($L640="LUAR JAM KERJA 1",$L640="LUAR JAM KERJA 2"),OR(OR(AND($H640=$H641,AND(OR($I641&gt;DATABASE!$J$3,$I641&lt;DATABASE!$J$6),((DATEVALUE($H641)+$I641)-(DATEVALUE($H640)+$I640))&lt;DATABASE!$J$6)),AND($H640=$H641,$O640=$O641,OR($I641&gt;DATABASE!$J$6,$I641&lt;DATABASE!$J$3))),AND(($H641-$H640)=1,OR($I641&lt;DATABASE!$I$6,((DATEVALUE($H641)+$I641)-(DATEVALUE($H640)+$I640))&lt;DATABASE!$J$6))),$A641=$A640),"LUAR JAM KERJA 2",IF(AND(OR(WEEKDAY($H641,2)=1,WEEKDAY($H641,2)=2,WEEKDAY($H641,2)=3,WEEKDAY($H641,2)=4,WEEKDAY($H641,2)=5),$I641&lt;=DATABASE!$J$3,$I641&gt;=DATABASE!$I$3),"JAM KERJA",IF(AND(WEEKDAY($H641,2)=6,$I641&lt;=DATABASE!$J$4,$I641&gt;=DATABASE!$I$4),"JAM KERJA","LUAR JAM KERJA 1")))))</f>
        <v/>
      </c>
      <c r="M641" s="33" t="str">
        <f>IF('DATA ACCURATE'!T644&lt;&gt;"",IF('DATA ACCURATE'!T644&gt;100,'DATA ACCURATE'!T644/10,'DATA ACCURATE'!T644),"")</f>
        <v/>
      </c>
      <c r="N641" t="str">
        <f>IF(M641="","",IF(M641&lt;=DATABASE!$I$9,"LOKAL",IF(M641&lt;DATABASE!$J$9,"LUAR KOTA 1",IF($M641&gt;=DATABASE!$J$9,"LUAR KOTA 2",""))))</f>
        <v/>
      </c>
      <c r="O641" s="38" t="str">
        <f>IF('DATA ACCURATE'!L644&lt;&gt;"",'DATA ACCURATE'!L644,"")</f>
        <v/>
      </c>
      <c r="Q641" s="38">
        <f t="shared" si="64"/>
        <v>0</v>
      </c>
      <c r="R641" s="38">
        <f t="shared" si="64"/>
        <v>0</v>
      </c>
      <c r="S641" s="38">
        <f t="shared" si="64"/>
        <v>0</v>
      </c>
      <c r="T641" s="38">
        <f t="shared" si="62"/>
        <v>0</v>
      </c>
      <c r="U641" s="38">
        <f t="shared" si="65"/>
        <v>0</v>
      </c>
      <c r="V641" s="38">
        <f t="shared" si="65"/>
        <v>0</v>
      </c>
      <c r="W641" s="38">
        <f t="shared" si="65"/>
        <v>0</v>
      </c>
      <c r="X641" s="38">
        <f t="shared" si="66"/>
        <v>0</v>
      </c>
      <c r="Y641" s="38">
        <f t="shared" si="66"/>
        <v>0</v>
      </c>
      <c r="Z641" s="38">
        <f t="shared" si="66"/>
        <v>0</v>
      </c>
      <c r="AA641" s="38">
        <f t="shared" si="63"/>
        <v>0</v>
      </c>
      <c r="AB641" s="38">
        <f t="shared" si="67"/>
        <v>0</v>
      </c>
      <c r="AC641" s="38">
        <f t="shared" si="68"/>
        <v>0</v>
      </c>
      <c r="AD641" s="38" t="str">
        <f t="shared" si="69"/>
        <v>000000000000</v>
      </c>
    </row>
    <row r="642" spans="1:30">
      <c r="A642" s="9" t="str">
        <f>IF('DATA ACCURATE'!A645&lt;&gt;"",'DATA ACCURATE'!A645,"")</f>
        <v/>
      </c>
      <c r="B642" s="9" t="str">
        <f>IF('DATA ACCURATE'!D645&lt;&gt;"",'DATA ACCURATE'!D645,"")</f>
        <v/>
      </c>
      <c r="C642" s="38" t="str">
        <f>IF($AD642="000000000000","",INDEX(DATABASE!$W$12:$W$71,MATCH($AD642,DATABASE!$V$12:$V$71,0)))</f>
        <v/>
      </c>
      <c r="D642" s="34" t="str">
        <f>IF(C642="","",IF(E642="",INDEX(DATABASE!$AF$13:$AF$62,MATCH($C642,DATABASE!$AC$13:$AC$62,0)),IF(E642="2x D11",INDEX(DATABASE!$AF$13:$AF$62,MATCH($C642,DATABASE!$AC$13:$AC$62,0))+2*DATABASE!$AF$62,IF(E642="3x D11",INDEX(DATABASE!$AF$13:$AF$62,MATCH($C642,DATABASE!$AC$13:$AC$62,0))+3*DATABASE!$AF$62,""))))</f>
        <v/>
      </c>
      <c r="E642" s="38" t="str">
        <f>IF(AND($K642="Y",$G642&lt;&gt;"UNYIL",$F642&lt;DATABASE!$O$8),"2x D11",IF(AND($K642="Y",$G642&lt;&gt;"UNYIL",$F642&gt;=DATABASE!$O$8),"3x D11",""))</f>
        <v/>
      </c>
      <c r="F642" s="9" t="str">
        <f>IF('DATA ACCURATE'!N645&lt;&gt;"",'DATA ACCURATE'!N645,"")</f>
        <v/>
      </c>
      <c r="G642" t="str">
        <f>IF(F642="","",IF(F642&lt;=DATABASE!$I$8,"UNYIL",IF(F642&lt;=DATABASE!$J$8,"KECIL",IF(F642&lt;DATABASE!$K$8,"TANGGUNG",IF(F642&gt;=DATABASE!$K$8,"BESAR","")))))</f>
        <v/>
      </c>
      <c r="H642" s="16" t="str">
        <f>IF('DATA ACCURATE'!J645&lt;&gt;"",'DATA ACCURATE'!J645,"")</f>
        <v/>
      </c>
      <c r="I642" s="35" t="str">
        <f>IF(B642&lt;&gt;"",IFERROR(VLOOKUP(B642,'DATA TIMBANGAN'!G:M,7,FALSE),VLOOKUP(B642,'DATA TIMBANGAN'!G:M,7)),"")</f>
        <v/>
      </c>
      <c r="J642" s="25" t="str">
        <f>IF(H642&lt;&gt;"",IFERROR(INDEX(DATABASE!$Z$19:$Z$38,MATCH(DATEVALUE(H642),DATABASE!$AA$19:$AA$38,0)),INDEX(DATABASE!$Z$12:$Z$18,MATCH(WEEKDAY(H642,2),DATABASE!$AA$12:$AA$18,0))),"")</f>
        <v/>
      </c>
      <c r="K642" s="25" t="str">
        <f>IF('DATA ACCURATE'!V645&lt;&gt;"",'DATA ACCURATE'!V645,"")</f>
        <v/>
      </c>
      <c r="L642" s="80" t="str">
        <f>IF($H642="","",IF(OR($J642="LIBUR",AND($L641="LIBUR",$O641=$O642)),"LIBUR",IF(AND(OR($L641="LUAR JAM KERJA 1",$L641="LUAR JAM KERJA 2"),OR(OR(AND($H641=$H642,AND(OR($I642&gt;DATABASE!$J$3,$I642&lt;DATABASE!$J$6),((DATEVALUE($H642)+$I642)-(DATEVALUE($H641)+$I641))&lt;DATABASE!$J$6)),AND($H641=$H642,$O641=$O642,OR($I642&gt;DATABASE!$J$6,$I642&lt;DATABASE!$J$3))),AND(($H642-$H641)=1,OR($I642&lt;DATABASE!$I$6,((DATEVALUE($H642)+$I642)-(DATEVALUE($H641)+$I641))&lt;DATABASE!$J$6))),$A642=$A641),"LUAR JAM KERJA 2",IF(AND(OR(WEEKDAY($H642,2)=1,WEEKDAY($H642,2)=2,WEEKDAY($H642,2)=3,WEEKDAY($H642,2)=4,WEEKDAY($H642,2)=5),$I642&lt;=DATABASE!$J$3,$I642&gt;=DATABASE!$I$3),"JAM KERJA",IF(AND(WEEKDAY($H642,2)=6,$I642&lt;=DATABASE!$J$4,$I642&gt;=DATABASE!$I$4),"JAM KERJA","LUAR JAM KERJA 1")))))</f>
        <v/>
      </c>
      <c r="M642" s="33" t="str">
        <f>IF('DATA ACCURATE'!T645&lt;&gt;"",IF('DATA ACCURATE'!T645&gt;100,'DATA ACCURATE'!T645/10,'DATA ACCURATE'!T645),"")</f>
        <v/>
      </c>
      <c r="N642" t="str">
        <f>IF(M642="","",IF(M642&lt;=DATABASE!$I$9,"LOKAL",IF(M642&lt;DATABASE!$J$9,"LUAR KOTA 1",IF($M642&gt;=DATABASE!$J$9,"LUAR KOTA 2",""))))</f>
        <v/>
      </c>
      <c r="O642" s="38" t="str">
        <f>IF('DATA ACCURATE'!L645&lt;&gt;"",'DATA ACCURATE'!L645,"")</f>
        <v/>
      </c>
      <c r="Q642" s="38">
        <f t="shared" si="64"/>
        <v>0</v>
      </c>
      <c r="R642" s="38">
        <f t="shared" si="64"/>
        <v>0</v>
      </c>
      <c r="S642" s="38">
        <f t="shared" si="64"/>
        <v>0</v>
      </c>
      <c r="T642" s="38">
        <f t="shared" si="64"/>
        <v>0</v>
      </c>
      <c r="U642" s="38">
        <f t="shared" si="65"/>
        <v>0</v>
      </c>
      <c r="V642" s="38">
        <f t="shared" si="65"/>
        <v>0</v>
      </c>
      <c r="W642" s="38">
        <f t="shared" si="65"/>
        <v>0</v>
      </c>
      <c r="X642" s="38">
        <f t="shared" si="66"/>
        <v>0</v>
      </c>
      <c r="Y642" s="38">
        <f t="shared" si="66"/>
        <v>0</v>
      </c>
      <c r="Z642" s="38">
        <f t="shared" si="66"/>
        <v>0</v>
      </c>
      <c r="AA642" s="38">
        <f t="shared" si="66"/>
        <v>0</v>
      </c>
      <c r="AB642" s="38">
        <f t="shared" si="67"/>
        <v>0</v>
      </c>
      <c r="AC642" s="38">
        <f t="shared" si="68"/>
        <v>0</v>
      </c>
      <c r="AD642" s="38" t="str">
        <f t="shared" si="69"/>
        <v>000000000000</v>
      </c>
    </row>
    <row r="643" spans="1:30">
      <c r="A643" s="9" t="str">
        <f>IF('DATA ACCURATE'!A646&lt;&gt;"",'DATA ACCURATE'!A646,"")</f>
        <v/>
      </c>
      <c r="B643" s="9" t="str">
        <f>IF('DATA ACCURATE'!D646&lt;&gt;"",'DATA ACCURATE'!D646,"")</f>
        <v/>
      </c>
      <c r="C643" s="38" t="str">
        <f>IF($AD643="000000000000","",INDEX(DATABASE!$W$12:$W$71,MATCH($AD643,DATABASE!$V$12:$V$71,0)))</f>
        <v/>
      </c>
      <c r="D643" s="34" t="str">
        <f>IF(C643="","",IF(E643="",INDEX(DATABASE!$AF$13:$AF$62,MATCH($C643,DATABASE!$AC$13:$AC$62,0)),IF(E643="2x D11",INDEX(DATABASE!$AF$13:$AF$62,MATCH($C643,DATABASE!$AC$13:$AC$62,0))+2*DATABASE!$AF$62,IF(E643="3x D11",INDEX(DATABASE!$AF$13:$AF$62,MATCH($C643,DATABASE!$AC$13:$AC$62,0))+3*DATABASE!$AF$62,""))))</f>
        <v/>
      </c>
      <c r="E643" s="38" t="str">
        <f>IF(AND($K643="Y",$G643&lt;&gt;"UNYIL",$F643&lt;DATABASE!$O$8),"2x D11",IF(AND($K643="Y",$G643&lt;&gt;"UNYIL",$F643&gt;=DATABASE!$O$8),"3x D11",""))</f>
        <v/>
      </c>
      <c r="F643" s="9" t="str">
        <f>IF('DATA ACCURATE'!N646&lt;&gt;"",'DATA ACCURATE'!N646,"")</f>
        <v/>
      </c>
      <c r="G643" t="str">
        <f>IF(F643="","",IF(F643&lt;=DATABASE!$I$8,"UNYIL",IF(F643&lt;=DATABASE!$J$8,"KECIL",IF(F643&lt;DATABASE!$K$8,"TANGGUNG",IF(F643&gt;=DATABASE!$K$8,"BESAR","")))))</f>
        <v/>
      </c>
      <c r="H643" s="16" t="str">
        <f>IF('DATA ACCURATE'!J646&lt;&gt;"",'DATA ACCURATE'!J646,"")</f>
        <v/>
      </c>
      <c r="I643" s="35" t="str">
        <f>IF(B643&lt;&gt;"",IFERROR(VLOOKUP(B643,'DATA TIMBANGAN'!G:M,7,FALSE),VLOOKUP(B643,'DATA TIMBANGAN'!G:M,7)),"")</f>
        <v/>
      </c>
      <c r="J643" s="25" t="str">
        <f>IF(H643&lt;&gt;"",IFERROR(INDEX(DATABASE!$Z$19:$Z$38,MATCH(DATEVALUE(H643),DATABASE!$AA$19:$AA$38,0)),INDEX(DATABASE!$Z$12:$Z$18,MATCH(WEEKDAY(H643,2),DATABASE!$AA$12:$AA$18,0))),"")</f>
        <v/>
      </c>
      <c r="K643" s="25" t="str">
        <f>IF('DATA ACCURATE'!V646&lt;&gt;"",'DATA ACCURATE'!V646,"")</f>
        <v/>
      </c>
      <c r="L643" s="80" t="str">
        <f>IF($H643="","",IF(OR($J643="LIBUR",AND($L642="LIBUR",$O642=$O643)),"LIBUR",IF(AND(OR($L642="LUAR JAM KERJA 1",$L642="LUAR JAM KERJA 2"),OR(OR(AND($H642=$H643,AND(OR($I643&gt;DATABASE!$J$3,$I643&lt;DATABASE!$J$6),((DATEVALUE($H643)+$I643)-(DATEVALUE($H642)+$I642))&lt;DATABASE!$J$6)),AND($H642=$H643,$O642=$O643,OR($I643&gt;DATABASE!$J$6,$I643&lt;DATABASE!$J$3))),AND(($H643-$H642)=1,OR($I643&lt;DATABASE!$I$6,((DATEVALUE($H643)+$I643)-(DATEVALUE($H642)+$I642))&lt;DATABASE!$J$6))),$A643=$A642),"LUAR JAM KERJA 2",IF(AND(OR(WEEKDAY($H643,2)=1,WEEKDAY($H643,2)=2,WEEKDAY($H643,2)=3,WEEKDAY($H643,2)=4,WEEKDAY($H643,2)=5),$I643&lt;=DATABASE!$J$3,$I643&gt;=DATABASE!$I$3),"JAM KERJA",IF(AND(WEEKDAY($H643,2)=6,$I643&lt;=DATABASE!$J$4,$I643&gt;=DATABASE!$I$4),"JAM KERJA","LUAR JAM KERJA 1")))))</f>
        <v/>
      </c>
      <c r="M643" s="33" t="str">
        <f>IF('DATA ACCURATE'!T646&lt;&gt;"",IF('DATA ACCURATE'!T646&gt;100,'DATA ACCURATE'!T646/10,'DATA ACCURATE'!T646),"")</f>
        <v/>
      </c>
      <c r="N643" t="str">
        <f>IF(M643="","",IF(M643&lt;=DATABASE!$I$9,"LOKAL",IF(M643&lt;DATABASE!$J$9,"LUAR KOTA 1",IF($M643&gt;=DATABASE!$J$9,"LUAR KOTA 2",""))))</f>
        <v/>
      </c>
      <c r="O643" s="38" t="str">
        <f>IF('DATA ACCURATE'!L646&lt;&gt;"",'DATA ACCURATE'!L646,"")</f>
        <v/>
      </c>
      <c r="Q643" s="38">
        <f t="shared" ref="Q643:T706" si="70">IF($G643=Q$1,1,0)</f>
        <v>0</v>
      </c>
      <c r="R643" s="38">
        <f t="shared" si="70"/>
        <v>0</v>
      </c>
      <c r="S643" s="38">
        <f t="shared" si="70"/>
        <v>0</v>
      </c>
      <c r="T643" s="38">
        <f t="shared" si="70"/>
        <v>0</v>
      </c>
      <c r="U643" s="38">
        <f t="shared" ref="U643:W706" si="71">IF($N643=U$1,1,0)</f>
        <v>0</v>
      </c>
      <c r="V643" s="38">
        <f t="shared" si="71"/>
        <v>0</v>
      </c>
      <c r="W643" s="38">
        <f t="shared" si="71"/>
        <v>0</v>
      </c>
      <c r="X643" s="38">
        <f t="shared" ref="X643:AA706" si="72">IF($L643=X$1,1,0)</f>
        <v>0</v>
      </c>
      <c r="Y643" s="38">
        <f t="shared" si="72"/>
        <v>0</v>
      </c>
      <c r="Z643" s="38">
        <f t="shared" si="72"/>
        <v>0</v>
      </c>
      <c r="AA643" s="38">
        <f t="shared" si="72"/>
        <v>0</v>
      </c>
      <c r="AB643" s="38">
        <f t="shared" ref="AB643:AB706" si="73">IF(AND($G643="UNYIL",$K643="Y"),1,0)</f>
        <v>0</v>
      </c>
      <c r="AC643" s="38">
        <f t="shared" ref="AC643:AC706" si="74">IF($E643="2x D11",2,IF($E643="3x D11",3,0))</f>
        <v>0</v>
      </c>
      <c r="AD643" s="38" t="str">
        <f t="shared" ref="AD643:AD706" si="75">Q643&amp;R643&amp;S643&amp;T643&amp;U643&amp;V643&amp;W643&amp;X643&amp;Y643&amp;Z643&amp;AA643&amp;AB643</f>
        <v>000000000000</v>
      </c>
    </row>
    <row r="644" spans="1:30">
      <c r="A644" s="9" t="str">
        <f>IF('DATA ACCURATE'!A647&lt;&gt;"",'DATA ACCURATE'!A647,"")</f>
        <v/>
      </c>
      <c r="B644" s="9" t="str">
        <f>IF('DATA ACCURATE'!D647&lt;&gt;"",'DATA ACCURATE'!D647,"")</f>
        <v/>
      </c>
      <c r="C644" s="38" t="str">
        <f>IF($AD644="000000000000","",INDEX(DATABASE!$W$12:$W$71,MATCH($AD644,DATABASE!$V$12:$V$71,0)))</f>
        <v/>
      </c>
      <c r="D644" s="34" t="str">
        <f>IF(C644="","",IF(E644="",INDEX(DATABASE!$AF$13:$AF$62,MATCH($C644,DATABASE!$AC$13:$AC$62,0)),IF(E644="2x D11",INDEX(DATABASE!$AF$13:$AF$62,MATCH($C644,DATABASE!$AC$13:$AC$62,0))+2*DATABASE!$AF$62,IF(E644="3x D11",INDEX(DATABASE!$AF$13:$AF$62,MATCH($C644,DATABASE!$AC$13:$AC$62,0))+3*DATABASE!$AF$62,""))))</f>
        <v/>
      </c>
      <c r="E644" s="38" t="str">
        <f>IF(AND($K644="Y",$G644&lt;&gt;"UNYIL",$F644&lt;DATABASE!$O$8),"2x D11",IF(AND($K644="Y",$G644&lt;&gt;"UNYIL",$F644&gt;=DATABASE!$O$8),"3x D11",""))</f>
        <v/>
      </c>
      <c r="F644" s="9" t="str">
        <f>IF('DATA ACCURATE'!N647&lt;&gt;"",'DATA ACCURATE'!N647,"")</f>
        <v/>
      </c>
      <c r="G644" t="str">
        <f>IF(F644="","",IF(F644&lt;=DATABASE!$I$8,"UNYIL",IF(F644&lt;=DATABASE!$J$8,"KECIL",IF(F644&lt;DATABASE!$K$8,"TANGGUNG",IF(F644&gt;=DATABASE!$K$8,"BESAR","")))))</f>
        <v/>
      </c>
      <c r="H644" s="16" t="str">
        <f>IF('DATA ACCURATE'!J647&lt;&gt;"",'DATA ACCURATE'!J647,"")</f>
        <v/>
      </c>
      <c r="I644" s="35" t="str">
        <f>IF(B644&lt;&gt;"",IFERROR(VLOOKUP(B644,'DATA TIMBANGAN'!G:M,7,FALSE),VLOOKUP(B644,'DATA TIMBANGAN'!G:M,7)),"")</f>
        <v/>
      </c>
      <c r="J644" s="25" t="str">
        <f>IF(H644&lt;&gt;"",IFERROR(INDEX(DATABASE!$Z$19:$Z$38,MATCH(DATEVALUE(H644),DATABASE!$AA$19:$AA$38,0)),INDEX(DATABASE!$Z$12:$Z$18,MATCH(WEEKDAY(H644,2),DATABASE!$AA$12:$AA$18,0))),"")</f>
        <v/>
      </c>
      <c r="K644" s="25" t="str">
        <f>IF('DATA ACCURATE'!V647&lt;&gt;"",'DATA ACCURATE'!V647,"")</f>
        <v/>
      </c>
      <c r="L644" s="80" t="str">
        <f>IF($H644="","",IF(OR($J644="LIBUR",AND($L643="LIBUR",$O643=$O644)),"LIBUR",IF(AND(OR($L643="LUAR JAM KERJA 1",$L643="LUAR JAM KERJA 2"),OR(OR(AND($H643=$H644,AND(OR($I644&gt;DATABASE!$J$3,$I644&lt;DATABASE!$J$6),((DATEVALUE($H644)+$I644)-(DATEVALUE($H643)+$I643))&lt;DATABASE!$J$6)),AND($H643=$H644,$O643=$O644,OR($I644&gt;DATABASE!$J$6,$I644&lt;DATABASE!$J$3))),AND(($H644-$H643)=1,OR($I644&lt;DATABASE!$I$6,((DATEVALUE($H644)+$I644)-(DATEVALUE($H643)+$I643))&lt;DATABASE!$J$6))),$A644=$A643),"LUAR JAM KERJA 2",IF(AND(OR(WEEKDAY($H644,2)=1,WEEKDAY($H644,2)=2,WEEKDAY($H644,2)=3,WEEKDAY($H644,2)=4,WEEKDAY($H644,2)=5),$I644&lt;=DATABASE!$J$3,$I644&gt;=DATABASE!$I$3),"JAM KERJA",IF(AND(WEEKDAY($H644,2)=6,$I644&lt;=DATABASE!$J$4,$I644&gt;=DATABASE!$I$4),"JAM KERJA","LUAR JAM KERJA 1")))))</f>
        <v/>
      </c>
      <c r="M644" s="33" t="str">
        <f>IF('DATA ACCURATE'!T647&lt;&gt;"",IF('DATA ACCURATE'!T647&gt;100,'DATA ACCURATE'!T647/10,'DATA ACCURATE'!T647),"")</f>
        <v/>
      </c>
      <c r="N644" t="str">
        <f>IF(M644="","",IF(M644&lt;=DATABASE!$I$9,"LOKAL",IF(M644&lt;DATABASE!$J$9,"LUAR KOTA 1",IF($M644&gt;=DATABASE!$J$9,"LUAR KOTA 2",""))))</f>
        <v/>
      </c>
      <c r="O644" s="38" t="str">
        <f>IF('DATA ACCURATE'!L647&lt;&gt;"",'DATA ACCURATE'!L647,"")</f>
        <v/>
      </c>
      <c r="Q644" s="38">
        <f t="shared" si="70"/>
        <v>0</v>
      </c>
      <c r="R644" s="38">
        <f t="shared" si="70"/>
        <v>0</v>
      </c>
      <c r="S644" s="38">
        <f t="shared" si="70"/>
        <v>0</v>
      </c>
      <c r="T644" s="38">
        <f t="shared" si="70"/>
        <v>0</v>
      </c>
      <c r="U644" s="38">
        <f t="shared" si="71"/>
        <v>0</v>
      </c>
      <c r="V644" s="38">
        <f t="shared" si="71"/>
        <v>0</v>
      </c>
      <c r="W644" s="38">
        <f t="shared" si="71"/>
        <v>0</v>
      </c>
      <c r="X644" s="38">
        <f t="shared" si="72"/>
        <v>0</v>
      </c>
      <c r="Y644" s="38">
        <f t="shared" si="72"/>
        <v>0</v>
      </c>
      <c r="Z644" s="38">
        <f t="shared" si="72"/>
        <v>0</v>
      </c>
      <c r="AA644" s="38">
        <f t="shared" si="72"/>
        <v>0</v>
      </c>
      <c r="AB644" s="38">
        <f t="shared" si="73"/>
        <v>0</v>
      </c>
      <c r="AC644" s="38">
        <f t="shared" si="74"/>
        <v>0</v>
      </c>
      <c r="AD644" s="38" t="str">
        <f t="shared" si="75"/>
        <v>000000000000</v>
      </c>
    </row>
    <row r="645" spans="1:30">
      <c r="A645" s="9" t="str">
        <f>IF('DATA ACCURATE'!A648&lt;&gt;"",'DATA ACCURATE'!A648,"")</f>
        <v/>
      </c>
      <c r="B645" s="9" t="str">
        <f>IF('DATA ACCURATE'!D648&lt;&gt;"",'DATA ACCURATE'!D648,"")</f>
        <v/>
      </c>
      <c r="C645" s="38" t="str">
        <f>IF($AD645="000000000000","",INDEX(DATABASE!$W$12:$W$71,MATCH($AD645,DATABASE!$V$12:$V$71,0)))</f>
        <v/>
      </c>
      <c r="D645" s="34" t="str">
        <f>IF(C645="","",IF(E645="",INDEX(DATABASE!$AF$13:$AF$62,MATCH($C645,DATABASE!$AC$13:$AC$62,0)),IF(E645="2x D11",INDEX(DATABASE!$AF$13:$AF$62,MATCH($C645,DATABASE!$AC$13:$AC$62,0))+2*DATABASE!$AF$62,IF(E645="3x D11",INDEX(DATABASE!$AF$13:$AF$62,MATCH($C645,DATABASE!$AC$13:$AC$62,0))+3*DATABASE!$AF$62,""))))</f>
        <v/>
      </c>
      <c r="E645" s="38" t="str">
        <f>IF(AND($K645="Y",$G645&lt;&gt;"UNYIL",$F645&lt;DATABASE!$O$8),"2x D11",IF(AND($K645="Y",$G645&lt;&gt;"UNYIL",$F645&gt;=DATABASE!$O$8),"3x D11",""))</f>
        <v/>
      </c>
      <c r="F645" s="9" t="str">
        <f>IF('DATA ACCURATE'!N648&lt;&gt;"",'DATA ACCURATE'!N648,"")</f>
        <v/>
      </c>
      <c r="G645" t="str">
        <f>IF(F645="","",IF(F645&lt;=DATABASE!$I$8,"UNYIL",IF(F645&lt;=DATABASE!$J$8,"KECIL",IF(F645&lt;DATABASE!$K$8,"TANGGUNG",IF(F645&gt;=DATABASE!$K$8,"BESAR","")))))</f>
        <v/>
      </c>
      <c r="H645" s="16" t="str">
        <f>IF('DATA ACCURATE'!J648&lt;&gt;"",'DATA ACCURATE'!J648,"")</f>
        <v/>
      </c>
      <c r="I645" s="35" t="str">
        <f>IF(B645&lt;&gt;"",IFERROR(VLOOKUP(B645,'DATA TIMBANGAN'!G:M,7,FALSE),VLOOKUP(B645,'DATA TIMBANGAN'!G:M,7)),"")</f>
        <v/>
      </c>
      <c r="J645" s="25" t="str">
        <f>IF(H645&lt;&gt;"",IFERROR(INDEX(DATABASE!$Z$19:$Z$38,MATCH(DATEVALUE(H645),DATABASE!$AA$19:$AA$38,0)),INDEX(DATABASE!$Z$12:$Z$18,MATCH(WEEKDAY(H645,2),DATABASE!$AA$12:$AA$18,0))),"")</f>
        <v/>
      </c>
      <c r="K645" s="25" t="str">
        <f>IF('DATA ACCURATE'!V648&lt;&gt;"",'DATA ACCURATE'!V648,"")</f>
        <v/>
      </c>
      <c r="L645" s="80" t="str">
        <f>IF($H645="","",IF(OR($J645="LIBUR",AND($L644="LIBUR",$O644=$O645)),"LIBUR",IF(AND(OR($L644="LUAR JAM KERJA 1",$L644="LUAR JAM KERJA 2"),OR(OR(AND($H644=$H645,AND(OR($I645&gt;DATABASE!$J$3,$I645&lt;DATABASE!$J$6),((DATEVALUE($H645)+$I645)-(DATEVALUE($H644)+$I644))&lt;DATABASE!$J$6)),AND($H644=$H645,$O644=$O645,OR($I645&gt;DATABASE!$J$6,$I645&lt;DATABASE!$J$3))),AND(($H645-$H644)=1,OR($I645&lt;DATABASE!$I$6,((DATEVALUE($H645)+$I645)-(DATEVALUE($H644)+$I644))&lt;DATABASE!$J$6))),$A645=$A644),"LUAR JAM KERJA 2",IF(AND(OR(WEEKDAY($H645,2)=1,WEEKDAY($H645,2)=2,WEEKDAY($H645,2)=3,WEEKDAY($H645,2)=4,WEEKDAY($H645,2)=5),$I645&lt;=DATABASE!$J$3,$I645&gt;=DATABASE!$I$3),"JAM KERJA",IF(AND(WEEKDAY($H645,2)=6,$I645&lt;=DATABASE!$J$4,$I645&gt;=DATABASE!$I$4),"JAM KERJA","LUAR JAM KERJA 1")))))</f>
        <v/>
      </c>
      <c r="M645" s="33" t="str">
        <f>IF('DATA ACCURATE'!T648&lt;&gt;"",IF('DATA ACCURATE'!T648&gt;100,'DATA ACCURATE'!T648/10,'DATA ACCURATE'!T648),"")</f>
        <v/>
      </c>
      <c r="N645" t="str">
        <f>IF(M645="","",IF(M645&lt;=DATABASE!$I$9,"LOKAL",IF(M645&lt;DATABASE!$J$9,"LUAR KOTA 1",IF($M645&gt;=DATABASE!$J$9,"LUAR KOTA 2",""))))</f>
        <v/>
      </c>
      <c r="O645" s="38" t="str">
        <f>IF('DATA ACCURATE'!L648&lt;&gt;"",'DATA ACCURATE'!L648,"")</f>
        <v/>
      </c>
      <c r="Q645" s="38">
        <f t="shared" si="70"/>
        <v>0</v>
      </c>
      <c r="R645" s="38">
        <f t="shared" si="70"/>
        <v>0</v>
      </c>
      <c r="S645" s="38">
        <f t="shared" si="70"/>
        <v>0</v>
      </c>
      <c r="T645" s="38">
        <f t="shared" si="70"/>
        <v>0</v>
      </c>
      <c r="U645" s="38">
        <f t="shared" si="71"/>
        <v>0</v>
      </c>
      <c r="V645" s="38">
        <f t="shared" si="71"/>
        <v>0</v>
      </c>
      <c r="W645" s="38">
        <f t="shared" si="71"/>
        <v>0</v>
      </c>
      <c r="X645" s="38">
        <f t="shared" si="72"/>
        <v>0</v>
      </c>
      <c r="Y645" s="38">
        <f t="shared" si="72"/>
        <v>0</v>
      </c>
      <c r="Z645" s="38">
        <f t="shared" si="72"/>
        <v>0</v>
      </c>
      <c r="AA645" s="38">
        <f t="shared" si="72"/>
        <v>0</v>
      </c>
      <c r="AB645" s="38">
        <f t="shared" si="73"/>
        <v>0</v>
      </c>
      <c r="AC645" s="38">
        <f t="shared" si="74"/>
        <v>0</v>
      </c>
      <c r="AD645" s="38" t="str">
        <f t="shared" si="75"/>
        <v>000000000000</v>
      </c>
    </row>
    <row r="646" spans="1:30">
      <c r="A646" s="9" t="str">
        <f>IF('DATA ACCURATE'!A649&lt;&gt;"",'DATA ACCURATE'!A649,"")</f>
        <v/>
      </c>
      <c r="B646" s="9" t="str">
        <f>IF('DATA ACCURATE'!D649&lt;&gt;"",'DATA ACCURATE'!D649,"")</f>
        <v/>
      </c>
      <c r="C646" s="38" t="str">
        <f>IF($AD646="000000000000","",INDEX(DATABASE!$W$12:$W$71,MATCH($AD646,DATABASE!$V$12:$V$71,0)))</f>
        <v/>
      </c>
      <c r="D646" s="34" t="str">
        <f>IF(C646="","",IF(E646="",INDEX(DATABASE!$AF$13:$AF$62,MATCH($C646,DATABASE!$AC$13:$AC$62,0)),IF(E646="2x D11",INDEX(DATABASE!$AF$13:$AF$62,MATCH($C646,DATABASE!$AC$13:$AC$62,0))+2*DATABASE!$AF$62,IF(E646="3x D11",INDEX(DATABASE!$AF$13:$AF$62,MATCH($C646,DATABASE!$AC$13:$AC$62,0))+3*DATABASE!$AF$62,""))))</f>
        <v/>
      </c>
      <c r="E646" s="38" t="str">
        <f>IF(AND($K646="Y",$G646&lt;&gt;"UNYIL",$F646&lt;DATABASE!$O$8),"2x D11",IF(AND($K646="Y",$G646&lt;&gt;"UNYIL",$F646&gt;=DATABASE!$O$8),"3x D11",""))</f>
        <v/>
      </c>
      <c r="F646" s="9" t="str">
        <f>IF('DATA ACCURATE'!N649&lt;&gt;"",'DATA ACCURATE'!N649,"")</f>
        <v/>
      </c>
      <c r="G646" t="str">
        <f>IF(F646="","",IF(F646&lt;=DATABASE!$I$8,"UNYIL",IF(F646&lt;=DATABASE!$J$8,"KECIL",IF(F646&lt;DATABASE!$K$8,"TANGGUNG",IF(F646&gt;=DATABASE!$K$8,"BESAR","")))))</f>
        <v/>
      </c>
      <c r="H646" s="16" t="str">
        <f>IF('DATA ACCURATE'!J649&lt;&gt;"",'DATA ACCURATE'!J649,"")</f>
        <v/>
      </c>
      <c r="I646" s="35" t="str">
        <f>IF(B646&lt;&gt;"",IFERROR(VLOOKUP(B646,'DATA TIMBANGAN'!G:M,7,FALSE),VLOOKUP(B646,'DATA TIMBANGAN'!G:M,7)),"")</f>
        <v/>
      </c>
      <c r="J646" s="25" t="str">
        <f>IF(H646&lt;&gt;"",IFERROR(INDEX(DATABASE!$Z$19:$Z$38,MATCH(DATEVALUE(H646),DATABASE!$AA$19:$AA$38,0)),INDEX(DATABASE!$Z$12:$Z$18,MATCH(WEEKDAY(H646,2),DATABASE!$AA$12:$AA$18,0))),"")</f>
        <v/>
      </c>
      <c r="K646" s="25" t="str">
        <f>IF('DATA ACCURATE'!V649&lt;&gt;"",'DATA ACCURATE'!V649,"")</f>
        <v/>
      </c>
      <c r="L646" s="80" t="str">
        <f>IF($H646="","",IF(OR($J646="LIBUR",AND($L645="LIBUR",$O645=$O646)),"LIBUR",IF(AND(OR($L645="LUAR JAM KERJA 1",$L645="LUAR JAM KERJA 2"),OR(OR(AND($H645=$H646,AND(OR($I646&gt;DATABASE!$J$3,$I646&lt;DATABASE!$J$6),((DATEVALUE($H646)+$I646)-(DATEVALUE($H645)+$I645))&lt;DATABASE!$J$6)),AND($H645=$H646,$O645=$O646,OR($I646&gt;DATABASE!$J$6,$I646&lt;DATABASE!$J$3))),AND(($H646-$H645)=1,OR($I646&lt;DATABASE!$I$6,((DATEVALUE($H646)+$I646)-(DATEVALUE($H645)+$I645))&lt;DATABASE!$J$6))),$A646=$A645),"LUAR JAM KERJA 2",IF(AND(OR(WEEKDAY($H646,2)=1,WEEKDAY($H646,2)=2,WEEKDAY($H646,2)=3,WEEKDAY($H646,2)=4,WEEKDAY($H646,2)=5),$I646&lt;=DATABASE!$J$3,$I646&gt;=DATABASE!$I$3),"JAM KERJA",IF(AND(WEEKDAY($H646,2)=6,$I646&lt;=DATABASE!$J$4,$I646&gt;=DATABASE!$I$4),"JAM KERJA","LUAR JAM KERJA 1")))))</f>
        <v/>
      </c>
      <c r="M646" s="33" t="str">
        <f>IF('DATA ACCURATE'!T649&lt;&gt;"",IF('DATA ACCURATE'!T649&gt;100,'DATA ACCURATE'!T649/10,'DATA ACCURATE'!T649),"")</f>
        <v/>
      </c>
      <c r="N646" t="str">
        <f>IF(M646="","",IF(M646&lt;=DATABASE!$I$9,"LOKAL",IF(M646&lt;DATABASE!$J$9,"LUAR KOTA 1",IF($M646&gt;=DATABASE!$J$9,"LUAR KOTA 2",""))))</f>
        <v/>
      </c>
      <c r="O646" s="38" t="str">
        <f>IF('DATA ACCURATE'!L649&lt;&gt;"",'DATA ACCURATE'!L649,"")</f>
        <v/>
      </c>
      <c r="Q646" s="38">
        <f t="shared" si="70"/>
        <v>0</v>
      </c>
      <c r="R646" s="38">
        <f t="shared" si="70"/>
        <v>0</v>
      </c>
      <c r="S646" s="38">
        <f t="shared" si="70"/>
        <v>0</v>
      </c>
      <c r="T646" s="38">
        <f t="shared" si="70"/>
        <v>0</v>
      </c>
      <c r="U646" s="38">
        <f t="shared" si="71"/>
        <v>0</v>
      </c>
      <c r="V646" s="38">
        <f t="shared" si="71"/>
        <v>0</v>
      </c>
      <c r="W646" s="38">
        <f t="shared" si="71"/>
        <v>0</v>
      </c>
      <c r="X646" s="38">
        <f t="shared" si="72"/>
        <v>0</v>
      </c>
      <c r="Y646" s="38">
        <f t="shared" si="72"/>
        <v>0</v>
      </c>
      <c r="Z646" s="38">
        <f t="shared" si="72"/>
        <v>0</v>
      </c>
      <c r="AA646" s="38">
        <f t="shared" si="72"/>
        <v>0</v>
      </c>
      <c r="AB646" s="38">
        <f t="shared" si="73"/>
        <v>0</v>
      </c>
      <c r="AC646" s="38">
        <f t="shared" si="74"/>
        <v>0</v>
      </c>
      <c r="AD646" s="38" t="str">
        <f t="shared" si="75"/>
        <v>000000000000</v>
      </c>
    </row>
    <row r="647" spans="1:30">
      <c r="A647" s="9" t="str">
        <f>IF('DATA ACCURATE'!A650&lt;&gt;"",'DATA ACCURATE'!A650,"")</f>
        <v/>
      </c>
      <c r="B647" s="9" t="str">
        <f>IF('DATA ACCURATE'!D650&lt;&gt;"",'DATA ACCURATE'!D650,"")</f>
        <v/>
      </c>
      <c r="C647" s="38" t="str">
        <f>IF($AD647="000000000000","",INDEX(DATABASE!$W$12:$W$71,MATCH($AD647,DATABASE!$V$12:$V$71,0)))</f>
        <v/>
      </c>
      <c r="D647" s="34" t="str">
        <f>IF(C647="","",IF(E647="",INDEX(DATABASE!$AF$13:$AF$62,MATCH($C647,DATABASE!$AC$13:$AC$62,0)),IF(E647="2x D11",INDEX(DATABASE!$AF$13:$AF$62,MATCH($C647,DATABASE!$AC$13:$AC$62,0))+2*DATABASE!$AF$62,IF(E647="3x D11",INDEX(DATABASE!$AF$13:$AF$62,MATCH($C647,DATABASE!$AC$13:$AC$62,0))+3*DATABASE!$AF$62,""))))</f>
        <v/>
      </c>
      <c r="E647" s="38" t="str">
        <f>IF(AND($K647="Y",$G647&lt;&gt;"UNYIL",$F647&lt;DATABASE!$O$8),"2x D11",IF(AND($K647="Y",$G647&lt;&gt;"UNYIL",$F647&gt;=DATABASE!$O$8),"3x D11",""))</f>
        <v/>
      </c>
      <c r="F647" s="9" t="str">
        <f>IF('DATA ACCURATE'!N650&lt;&gt;"",'DATA ACCURATE'!N650,"")</f>
        <v/>
      </c>
      <c r="G647" t="str">
        <f>IF(F647="","",IF(F647&lt;=DATABASE!$I$8,"UNYIL",IF(F647&lt;=DATABASE!$J$8,"KECIL",IF(F647&lt;DATABASE!$K$8,"TANGGUNG",IF(F647&gt;=DATABASE!$K$8,"BESAR","")))))</f>
        <v/>
      </c>
      <c r="H647" s="16" t="str">
        <f>IF('DATA ACCURATE'!J650&lt;&gt;"",'DATA ACCURATE'!J650,"")</f>
        <v/>
      </c>
      <c r="I647" s="35" t="str">
        <f>IF(B647&lt;&gt;"",IFERROR(VLOOKUP(B647,'DATA TIMBANGAN'!G:M,7,FALSE),VLOOKUP(B647,'DATA TIMBANGAN'!G:M,7)),"")</f>
        <v/>
      </c>
      <c r="J647" s="25" t="str">
        <f>IF(H647&lt;&gt;"",IFERROR(INDEX(DATABASE!$Z$19:$Z$38,MATCH(DATEVALUE(H647),DATABASE!$AA$19:$AA$38,0)),INDEX(DATABASE!$Z$12:$Z$18,MATCH(WEEKDAY(H647,2),DATABASE!$AA$12:$AA$18,0))),"")</f>
        <v/>
      </c>
      <c r="K647" s="25" t="str">
        <f>IF('DATA ACCURATE'!V650&lt;&gt;"",'DATA ACCURATE'!V650,"")</f>
        <v/>
      </c>
      <c r="L647" s="80" t="str">
        <f>IF($H647="","",IF(OR($J647="LIBUR",AND($L646="LIBUR",$O646=$O647)),"LIBUR",IF(AND(OR($L646="LUAR JAM KERJA 1",$L646="LUAR JAM KERJA 2"),OR(OR(AND($H646=$H647,AND(OR($I647&gt;DATABASE!$J$3,$I647&lt;DATABASE!$J$6),((DATEVALUE($H647)+$I647)-(DATEVALUE($H646)+$I646))&lt;DATABASE!$J$6)),AND($H646=$H647,$O646=$O647,OR($I647&gt;DATABASE!$J$6,$I647&lt;DATABASE!$J$3))),AND(($H647-$H646)=1,OR($I647&lt;DATABASE!$I$6,((DATEVALUE($H647)+$I647)-(DATEVALUE($H646)+$I646))&lt;DATABASE!$J$6))),$A647=$A646),"LUAR JAM KERJA 2",IF(AND(OR(WEEKDAY($H647,2)=1,WEEKDAY($H647,2)=2,WEEKDAY($H647,2)=3,WEEKDAY($H647,2)=4,WEEKDAY($H647,2)=5),$I647&lt;=DATABASE!$J$3,$I647&gt;=DATABASE!$I$3),"JAM KERJA",IF(AND(WEEKDAY($H647,2)=6,$I647&lt;=DATABASE!$J$4,$I647&gt;=DATABASE!$I$4),"JAM KERJA","LUAR JAM KERJA 1")))))</f>
        <v/>
      </c>
      <c r="M647" s="33" t="str">
        <f>IF('DATA ACCURATE'!T650&lt;&gt;"",IF('DATA ACCURATE'!T650&gt;100,'DATA ACCURATE'!T650/10,'DATA ACCURATE'!T650),"")</f>
        <v/>
      </c>
      <c r="N647" t="str">
        <f>IF(M647="","",IF(M647&lt;=DATABASE!$I$9,"LOKAL",IF(M647&lt;DATABASE!$J$9,"LUAR KOTA 1",IF($M647&gt;=DATABASE!$J$9,"LUAR KOTA 2",""))))</f>
        <v/>
      </c>
      <c r="O647" s="38" t="str">
        <f>IF('DATA ACCURATE'!L650&lt;&gt;"",'DATA ACCURATE'!L650,"")</f>
        <v/>
      </c>
      <c r="Q647" s="38">
        <f t="shared" si="70"/>
        <v>0</v>
      </c>
      <c r="R647" s="38">
        <f t="shared" si="70"/>
        <v>0</v>
      </c>
      <c r="S647" s="38">
        <f t="shared" si="70"/>
        <v>0</v>
      </c>
      <c r="T647" s="38">
        <f t="shared" si="70"/>
        <v>0</v>
      </c>
      <c r="U647" s="38">
        <f t="shared" si="71"/>
        <v>0</v>
      </c>
      <c r="V647" s="38">
        <f t="shared" si="71"/>
        <v>0</v>
      </c>
      <c r="W647" s="38">
        <f t="shared" si="71"/>
        <v>0</v>
      </c>
      <c r="X647" s="38">
        <f t="shared" si="72"/>
        <v>0</v>
      </c>
      <c r="Y647" s="38">
        <f t="shared" si="72"/>
        <v>0</v>
      </c>
      <c r="Z647" s="38">
        <f t="shared" si="72"/>
        <v>0</v>
      </c>
      <c r="AA647" s="38">
        <f t="shared" si="72"/>
        <v>0</v>
      </c>
      <c r="AB647" s="38">
        <f t="shared" si="73"/>
        <v>0</v>
      </c>
      <c r="AC647" s="38">
        <f t="shared" si="74"/>
        <v>0</v>
      </c>
      <c r="AD647" s="38" t="str">
        <f t="shared" si="75"/>
        <v>000000000000</v>
      </c>
    </row>
    <row r="648" spans="1:30">
      <c r="A648" s="9" t="str">
        <f>IF('DATA ACCURATE'!A651&lt;&gt;"",'DATA ACCURATE'!A651,"")</f>
        <v/>
      </c>
      <c r="B648" s="9" t="str">
        <f>IF('DATA ACCURATE'!D651&lt;&gt;"",'DATA ACCURATE'!D651,"")</f>
        <v/>
      </c>
      <c r="C648" s="38" t="str">
        <f>IF($AD648="000000000000","",INDEX(DATABASE!$W$12:$W$71,MATCH($AD648,DATABASE!$V$12:$V$71,0)))</f>
        <v/>
      </c>
      <c r="D648" s="34" t="str">
        <f>IF(C648="","",IF(E648="",INDEX(DATABASE!$AF$13:$AF$62,MATCH($C648,DATABASE!$AC$13:$AC$62,0)),IF(E648="2x D11",INDEX(DATABASE!$AF$13:$AF$62,MATCH($C648,DATABASE!$AC$13:$AC$62,0))+2*DATABASE!$AF$62,IF(E648="3x D11",INDEX(DATABASE!$AF$13:$AF$62,MATCH($C648,DATABASE!$AC$13:$AC$62,0))+3*DATABASE!$AF$62,""))))</f>
        <v/>
      </c>
      <c r="E648" s="38" t="str">
        <f>IF(AND($K648="Y",$G648&lt;&gt;"UNYIL",$F648&lt;DATABASE!$O$8),"2x D11",IF(AND($K648="Y",$G648&lt;&gt;"UNYIL",$F648&gt;=DATABASE!$O$8),"3x D11",""))</f>
        <v/>
      </c>
      <c r="F648" s="9" t="str">
        <f>IF('DATA ACCURATE'!N651&lt;&gt;"",'DATA ACCURATE'!N651,"")</f>
        <v/>
      </c>
      <c r="G648" t="str">
        <f>IF(F648="","",IF(F648&lt;=DATABASE!$I$8,"UNYIL",IF(F648&lt;=DATABASE!$J$8,"KECIL",IF(F648&lt;DATABASE!$K$8,"TANGGUNG",IF(F648&gt;=DATABASE!$K$8,"BESAR","")))))</f>
        <v/>
      </c>
      <c r="H648" s="16" t="str">
        <f>IF('DATA ACCURATE'!J651&lt;&gt;"",'DATA ACCURATE'!J651,"")</f>
        <v/>
      </c>
      <c r="I648" s="35" t="str">
        <f>IF(B648&lt;&gt;"",IFERROR(VLOOKUP(B648,'DATA TIMBANGAN'!G:M,7,FALSE),VLOOKUP(B648,'DATA TIMBANGAN'!G:M,7)),"")</f>
        <v/>
      </c>
      <c r="J648" s="25" t="str">
        <f>IF(H648&lt;&gt;"",IFERROR(INDEX(DATABASE!$Z$19:$Z$38,MATCH(DATEVALUE(H648),DATABASE!$AA$19:$AA$38,0)),INDEX(DATABASE!$Z$12:$Z$18,MATCH(WEEKDAY(H648,2),DATABASE!$AA$12:$AA$18,0))),"")</f>
        <v/>
      </c>
      <c r="K648" s="25" t="str">
        <f>IF('DATA ACCURATE'!V651&lt;&gt;"",'DATA ACCURATE'!V651,"")</f>
        <v/>
      </c>
      <c r="L648" s="80" t="str">
        <f>IF($H648="","",IF(OR($J648="LIBUR",AND($L647="LIBUR",$O647=$O648)),"LIBUR",IF(AND(OR($L647="LUAR JAM KERJA 1",$L647="LUAR JAM KERJA 2"),OR(OR(AND($H647=$H648,AND(OR($I648&gt;DATABASE!$J$3,$I648&lt;DATABASE!$J$6),((DATEVALUE($H648)+$I648)-(DATEVALUE($H647)+$I647))&lt;DATABASE!$J$6)),AND($H647=$H648,$O647=$O648,OR($I648&gt;DATABASE!$J$6,$I648&lt;DATABASE!$J$3))),AND(($H648-$H647)=1,OR($I648&lt;DATABASE!$I$6,((DATEVALUE($H648)+$I648)-(DATEVALUE($H647)+$I647))&lt;DATABASE!$J$6))),$A648=$A647),"LUAR JAM KERJA 2",IF(AND(OR(WEEKDAY($H648,2)=1,WEEKDAY($H648,2)=2,WEEKDAY($H648,2)=3,WEEKDAY($H648,2)=4,WEEKDAY($H648,2)=5),$I648&lt;=DATABASE!$J$3,$I648&gt;=DATABASE!$I$3),"JAM KERJA",IF(AND(WEEKDAY($H648,2)=6,$I648&lt;=DATABASE!$J$4,$I648&gt;=DATABASE!$I$4),"JAM KERJA","LUAR JAM KERJA 1")))))</f>
        <v/>
      </c>
      <c r="M648" s="33" t="str">
        <f>IF('DATA ACCURATE'!T651&lt;&gt;"",IF('DATA ACCURATE'!T651&gt;100,'DATA ACCURATE'!T651/10,'DATA ACCURATE'!T651),"")</f>
        <v/>
      </c>
      <c r="N648" t="str">
        <f>IF(M648="","",IF(M648&lt;=DATABASE!$I$9,"LOKAL",IF(M648&lt;DATABASE!$J$9,"LUAR KOTA 1",IF($M648&gt;=DATABASE!$J$9,"LUAR KOTA 2",""))))</f>
        <v/>
      </c>
      <c r="O648" s="38" t="str">
        <f>IF('DATA ACCURATE'!L651&lt;&gt;"",'DATA ACCURATE'!L651,"")</f>
        <v/>
      </c>
      <c r="Q648" s="38">
        <f t="shared" si="70"/>
        <v>0</v>
      </c>
      <c r="R648" s="38">
        <f t="shared" si="70"/>
        <v>0</v>
      </c>
      <c r="S648" s="38">
        <f t="shared" si="70"/>
        <v>0</v>
      </c>
      <c r="T648" s="38">
        <f t="shared" si="70"/>
        <v>0</v>
      </c>
      <c r="U648" s="38">
        <f t="shared" si="71"/>
        <v>0</v>
      </c>
      <c r="V648" s="38">
        <f t="shared" si="71"/>
        <v>0</v>
      </c>
      <c r="W648" s="38">
        <f t="shared" si="71"/>
        <v>0</v>
      </c>
      <c r="X648" s="38">
        <f t="shared" si="72"/>
        <v>0</v>
      </c>
      <c r="Y648" s="38">
        <f t="shared" si="72"/>
        <v>0</v>
      </c>
      <c r="Z648" s="38">
        <f t="shared" si="72"/>
        <v>0</v>
      </c>
      <c r="AA648" s="38">
        <f t="shared" si="72"/>
        <v>0</v>
      </c>
      <c r="AB648" s="38">
        <f t="shared" si="73"/>
        <v>0</v>
      </c>
      <c r="AC648" s="38">
        <f t="shared" si="74"/>
        <v>0</v>
      </c>
      <c r="AD648" s="38" t="str">
        <f t="shared" si="75"/>
        <v>000000000000</v>
      </c>
    </row>
    <row r="649" spans="1:30">
      <c r="A649" s="9" t="str">
        <f>IF('DATA ACCURATE'!A652&lt;&gt;"",'DATA ACCURATE'!A652,"")</f>
        <v/>
      </c>
      <c r="B649" s="9" t="str">
        <f>IF('DATA ACCURATE'!D652&lt;&gt;"",'DATA ACCURATE'!D652,"")</f>
        <v/>
      </c>
      <c r="C649" s="38" t="str">
        <f>IF($AD649="000000000000","",INDEX(DATABASE!$W$12:$W$71,MATCH($AD649,DATABASE!$V$12:$V$71,0)))</f>
        <v/>
      </c>
      <c r="D649" s="34" t="str">
        <f>IF(C649="","",IF(E649="",INDEX(DATABASE!$AF$13:$AF$62,MATCH($C649,DATABASE!$AC$13:$AC$62,0)),IF(E649="2x D11",INDEX(DATABASE!$AF$13:$AF$62,MATCH($C649,DATABASE!$AC$13:$AC$62,0))+2*DATABASE!$AF$62,IF(E649="3x D11",INDEX(DATABASE!$AF$13:$AF$62,MATCH($C649,DATABASE!$AC$13:$AC$62,0))+3*DATABASE!$AF$62,""))))</f>
        <v/>
      </c>
      <c r="E649" s="38" t="str">
        <f>IF(AND($K649="Y",$G649&lt;&gt;"UNYIL",$F649&lt;DATABASE!$O$8),"2x D11",IF(AND($K649="Y",$G649&lt;&gt;"UNYIL",$F649&gt;=DATABASE!$O$8),"3x D11",""))</f>
        <v/>
      </c>
      <c r="F649" s="9" t="str">
        <f>IF('DATA ACCURATE'!N652&lt;&gt;"",'DATA ACCURATE'!N652,"")</f>
        <v/>
      </c>
      <c r="G649" t="str">
        <f>IF(F649="","",IF(F649&lt;=DATABASE!$I$8,"UNYIL",IF(F649&lt;=DATABASE!$J$8,"KECIL",IF(F649&lt;DATABASE!$K$8,"TANGGUNG",IF(F649&gt;=DATABASE!$K$8,"BESAR","")))))</f>
        <v/>
      </c>
      <c r="H649" s="16" t="str">
        <f>IF('DATA ACCURATE'!J652&lt;&gt;"",'DATA ACCURATE'!J652,"")</f>
        <v/>
      </c>
      <c r="I649" s="35" t="str">
        <f>IF(B649&lt;&gt;"",IFERROR(VLOOKUP(B649,'DATA TIMBANGAN'!G:M,7,FALSE),VLOOKUP(B649,'DATA TIMBANGAN'!G:M,7)),"")</f>
        <v/>
      </c>
      <c r="J649" s="25" t="str">
        <f>IF(H649&lt;&gt;"",IFERROR(INDEX(DATABASE!$Z$19:$Z$38,MATCH(DATEVALUE(H649),DATABASE!$AA$19:$AA$38,0)),INDEX(DATABASE!$Z$12:$Z$18,MATCH(WEEKDAY(H649,2),DATABASE!$AA$12:$AA$18,0))),"")</f>
        <v/>
      </c>
      <c r="K649" s="25" t="str">
        <f>IF('DATA ACCURATE'!V652&lt;&gt;"",'DATA ACCURATE'!V652,"")</f>
        <v/>
      </c>
      <c r="L649" s="80" t="str">
        <f>IF($H649="","",IF(OR($J649="LIBUR",AND($L648="LIBUR",$O648=$O649)),"LIBUR",IF(AND(OR($L648="LUAR JAM KERJA 1",$L648="LUAR JAM KERJA 2"),OR(OR(AND($H648=$H649,AND(OR($I649&gt;DATABASE!$J$3,$I649&lt;DATABASE!$J$6),((DATEVALUE($H649)+$I649)-(DATEVALUE($H648)+$I648))&lt;DATABASE!$J$6)),AND($H648=$H649,$O648=$O649,OR($I649&gt;DATABASE!$J$6,$I649&lt;DATABASE!$J$3))),AND(($H649-$H648)=1,OR($I649&lt;DATABASE!$I$6,((DATEVALUE($H649)+$I649)-(DATEVALUE($H648)+$I648))&lt;DATABASE!$J$6))),$A649=$A648),"LUAR JAM KERJA 2",IF(AND(OR(WEEKDAY($H649,2)=1,WEEKDAY($H649,2)=2,WEEKDAY($H649,2)=3,WEEKDAY($H649,2)=4,WEEKDAY($H649,2)=5),$I649&lt;=DATABASE!$J$3,$I649&gt;=DATABASE!$I$3),"JAM KERJA",IF(AND(WEEKDAY($H649,2)=6,$I649&lt;=DATABASE!$J$4,$I649&gt;=DATABASE!$I$4),"JAM KERJA","LUAR JAM KERJA 1")))))</f>
        <v/>
      </c>
      <c r="M649" s="33" t="str">
        <f>IF('DATA ACCURATE'!T652&lt;&gt;"",IF('DATA ACCURATE'!T652&gt;100,'DATA ACCURATE'!T652/10,'DATA ACCURATE'!T652),"")</f>
        <v/>
      </c>
      <c r="N649" t="str">
        <f>IF(M649="","",IF(M649&lt;=DATABASE!$I$9,"LOKAL",IF(M649&lt;DATABASE!$J$9,"LUAR KOTA 1",IF($M649&gt;=DATABASE!$J$9,"LUAR KOTA 2",""))))</f>
        <v/>
      </c>
      <c r="O649" s="38" t="str">
        <f>IF('DATA ACCURATE'!L652&lt;&gt;"",'DATA ACCURATE'!L652,"")</f>
        <v/>
      </c>
      <c r="Q649" s="38">
        <f t="shared" si="70"/>
        <v>0</v>
      </c>
      <c r="R649" s="38">
        <f t="shared" si="70"/>
        <v>0</v>
      </c>
      <c r="S649" s="38">
        <f t="shared" si="70"/>
        <v>0</v>
      </c>
      <c r="T649" s="38">
        <f t="shared" si="70"/>
        <v>0</v>
      </c>
      <c r="U649" s="38">
        <f t="shared" si="71"/>
        <v>0</v>
      </c>
      <c r="V649" s="38">
        <f t="shared" si="71"/>
        <v>0</v>
      </c>
      <c r="W649" s="38">
        <f t="shared" si="71"/>
        <v>0</v>
      </c>
      <c r="X649" s="38">
        <f t="shared" si="72"/>
        <v>0</v>
      </c>
      <c r="Y649" s="38">
        <f t="shared" si="72"/>
        <v>0</v>
      </c>
      <c r="Z649" s="38">
        <f t="shared" si="72"/>
        <v>0</v>
      </c>
      <c r="AA649" s="38">
        <f t="shared" si="72"/>
        <v>0</v>
      </c>
      <c r="AB649" s="38">
        <f t="shared" si="73"/>
        <v>0</v>
      </c>
      <c r="AC649" s="38">
        <f t="shared" si="74"/>
        <v>0</v>
      </c>
      <c r="AD649" s="38" t="str">
        <f t="shared" si="75"/>
        <v>000000000000</v>
      </c>
    </row>
    <row r="650" spans="1:30">
      <c r="A650" s="9" t="str">
        <f>IF('DATA ACCURATE'!A653&lt;&gt;"",'DATA ACCURATE'!A653,"")</f>
        <v/>
      </c>
      <c r="B650" s="9" t="str">
        <f>IF('DATA ACCURATE'!D653&lt;&gt;"",'DATA ACCURATE'!D653,"")</f>
        <v/>
      </c>
      <c r="C650" s="38" t="str">
        <f>IF($AD650="000000000000","",INDEX(DATABASE!$W$12:$W$71,MATCH($AD650,DATABASE!$V$12:$V$71,0)))</f>
        <v/>
      </c>
      <c r="D650" s="34" t="str">
        <f>IF(C650="","",IF(E650="",INDEX(DATABASE!$AF$13:$AF$62,MATCH($C650,DATABASE!$AC$13:$AC$62,0)),IF(E650="2x D11",INDEX(DATABASE!$AF$13:$AF$62,MATCH($C650,DATABASE!$AC$13:$AC$62,0))+2*DATABASE!$AF$62,IF(E650="3x D11",INDEX(DATABASE!$AF$13:$AF$62,MATCH($C650,DATABASE!$AC$13:$AC$62,0))+3*DATABASE!$AF$62,""))))</f>
        <v/>
      </c>
      <c r="E650" s="38" t="str">
        <f>IF(AND($K650="Y",$G650&lt;&gt;"UNYIL",$F650&lt;DATABASE!$O$8),"2x D11",IF(AND($K650="Y",$G650&lt;&gt;"UNYIL",$F650&gt;=DATABASE!$O$8),"3x D11",""))</f>
        <v/>
      </c>
      <c r="F650" s="9" t="str">
        <f>IF('DATA ACCURATE'!N653&lt;&gt;"",'DATA ACCURATE'!N653,"")</f>
        <v/>
      </c>
      <c r="G650" t="str">
        <f>IF(F650="","",IF(F650&lt;=DATABASE!$I$8,"UNYIL",IF(F650&lt;=DATABASE!$J$8,"KECIL",IF(F650&lt;DATABASE!$K$8,"TANGGUNG",IF(F650&gt;=DATABASE!$K$8,"BESAR","")))))</f>
        <v/>
      </c>
      <c r="H650" s="16" t="str">
        <f>IF('DATA ACCURATE'!J653&lt;&gt;"",'DATA ACCURATE'!J653,"")</f>
        <v/>
      </c>
      <c r="I650" s="35" t="str">
        <f>IF(B650&lt;&gt;"",IFERROR(VLOOKUP(B650,'DATA TIMBANGAN'!G:M,7,FALSE),VLOOKUP(B650,'DATA TIMBANGAN'!G:M,7)),"")</f>
        <v/>
      </c>
      <c r="J650" s="25" t="str">
        <f>IF(H650&lt;&gt;"",IFERROR(INDEX(DATABASE!$Z$19:$Z$38,MATCH(DATEVALUE(H650),DATABASE!$AA$19:$AA$38,0)),INDEX(DATABASE!$Z$12:$Z$18,MATCH(WEEKDAY(H650,2),DATABASE!$AA$12:$AA$18,0))),"")</f>
        <v/>
      </c>
      <c r="K650" s="25" t="str">
        <f>IF('DATA ACCURATE'!V653&lt;&gt;"",'DATA ACCURATE'!V653,"")</f>
        <v/>
      </c>
      <c r="L650" s="80" t="str">
        <f>IF($H650="","",IF(OR($J650="LIBUR",AND($L649="LIBUR",$O649=$O650)),"LIBUR",IF(AND(OR($L649="LUAR JAM KERJA 1",$L649="LUAR JAM KERJA 2"),OR(OR(AND($H649=$H650,AND(OR($I650&gt;DATABASE!$J$3,$I650&lt;DATABASE!$J$6),((DATEVALUE($H650)+$I650)-(DATEVALUE($H649)+$I649))&lt;DATABASE!$J$6)),AND($H649=$H650,$O649=$O650,OR($I650&gt;DATABASE!$J$6,$I650&lt;DATABASE!$J$3))),AND(($H650-$H649)=1,OR($I650&lt;DATABASE!$I$6,((DATEVALUE($H650)+$I650)-(DATEVALUE($H649)+$I649))&lt;DATABASE!$J$6))),$A650=$A649),"LUAR JAM KERJA 2",IF(AND(OR(WEEKDAY($H650,2)=1,WEEKDAY($H650,2)=2,WEEKDAY($H650,2)=3,WEEKDAY($H650,2)=4,WEEKDAY($H650,2)=5),$I650&lt;=DATABASE!$J$3,$I650&gt;=DATABASE!$I$3),"JAM KERJA",IF(AND(WEEKDAY($H650,2)=6,$I650&lt;=DATABASE!$J$4,$I650&gt;=DATABASE!$I$4),"JAM KERJA","LUAR JAM KERJA 1")))))</f>
        <v/>
      </c>
      <c r="M650" s="33" t="str">
        <f>IF('DATA ACCURATE'!T653&lt;&gt;"",IF('DATA ACCURATE'!T653&gt;100,'DATA ACCURATE'!T653/10,'DATA ACCURATE'!T653),"")</f>
        <v/>
      </c>
      <c r="N650" t="str">
        <f>IF(M650="","",IF(M650&lt;=DATABASE!$I$9,"LOKAL",IF(M650&lt;DATABASE!$J$9,"LUAR KOTA 1",IF($M650&gt;=DATABASE!$J$9,"LUAR KOTA 2",""))))</f>
        <v/>
      </c>
      <c r="O650" s="38" t="str">
        <f>IF('DATA ACCURATE'!L653&lt;&gt;"",'DATA ACCURATE'!L653,"")</f>
        <v/>
      </c>
      <c r="Q650" s="38">
        <f t="shared" si="70"/>
        <v>0</v>
      </c>
      <c r="R650" s="38">
        <f t="shared" si="70"/>
        <v>0</v>
      </c>
      <c r="S650" s="38">
        <f t="shared" si="70"/>
        <v>0</v>
      </c>
      <c r="T650" s="38">
        <f t="shared" si="70"/>
        <v>0</v>
      </c>
      <c r="U650" s="38">
        <f t="shared" si="71"/>
        <v>0</v>
      </c>
      <c r="V650" s="38">
        <f t="shared" si="71"/>
        <v>0</v>
      </c>
      <c r="W650" s="38">
        <f t="shared" si="71"/>
        <v>0</v>
      </c>
      <c r="X650" s="38">
        <f t="shared" si="72"/>
        <v>0</v>
      </c>
      <c r="Y650" s="38">
        <f t="shared" si="72"/>
        <v>0</v>
      </c>
      <c r="Z650" s="38">
        <f t="shared" si="72"/>
        <v>0</v>
      </c>
      <c r="AA650" s="38">
        <f t="shared" si="72"/>
        <v>0</v>
      </c>
      <c r="AB650" s="38">
        <f t="shared" si="73"/>
        <v>0</v>
      </c>
      <c r="AC650" s="38">
        <f t="shared" si="74"/>
        <v>0</v>
      </c>
      <c r="AD650" s="38" t="str">
        <f t="shared" si="75"/>
        <v>000000000000</v>
      </c>
    </row>
    <row r="651" spans="1:30">
      <c r="A651" s="9" t="str">
        <f>IF('DATA ACCURATE'!A654&lt;&gt;"",'DATA ACCURATE'!A654,"")</f>
        <v/>
      </c>
      <c r="B651" s="9" t="str">
        <f>IF('DATA ACCURATE'!D654&lt;&gt;"",'DATA ACCURATE'!D654,"")</f>
        <v/>
      </c>
      <c r="C651" s="38" t="str">
        <f>IF($AD651="000000000000","",INDEX(DATABASE!$W$12:$W$71,MATCH($AD651,DATABASE!$V$12:$V$71,0)))</f>
        <v/>
      </c>
      <c r="D651" s="34" t="str">
        <f>IF(C651="","",IF(E651="",INDEX(DATABASE!$AF$13:$AF$62,MATCH($C651,DATABASE!$AC$13:$AC$62,0)),IF(E651="2x D11",INDEX(DATABASE!$AF$13:$AF$62,MATCH($C651,DATABASE!$AC$13:$AC$62,0))+2*DATABASE!$AF$62,IF(E651="3x D11",INDEX(DATABASE!$AF$13:$AF$62,MATCH($C651,DATABASE!$AC$13:$AC$62,0))+3*DATABASE!$AF$62,""))))</f>
        <v/>
      </c>
      <c r="E651" s="38" t="str">
        <f>IF(AND($K651="Y",$G651&lt;&gt;"UNYIL",$F651&lt;DATABASE!$O$8),"2x D11",IF(AND($K651="Y",$G651&lt;&gt;"UNYIL",$F651&gt;=DATABASE!$O$8),"3x D11",""))</f>
        <v/>
      </c>
      <c r="F651" s="9" t="str">
        <f>IF('DATA ACCURATE'!N654&lt;&gt;"",'DATA ACCURATE'!N654,"")</f>
        <v/>
      </c>
      <c r="G651" t="str">
        <f>IF(F651="","",IF(F651&lt;=DATABASE!$I$8,"UNYIL",IF(F651&lt;=DATABASE!$J$8,"KECIL",IF(F651&lt;DATABASE!$K$8,"TANGGUNG",IF(F651&gt;=DATABASE!$K$8,"BESAR","")))))</f>
        <v/>
      </c>
      <c r="H651" s="16" t="str">
        <f>IF('DATA ACCURATE'!J654&lt;&gt;"",'DATA ACCURATE'!J654,"")</f>
        <v/>
      </c>
      <c r="I651" s="35" t="str">
        <f>IF(B651&lt;&gt;"",IFERROR(VLOOKUP(B651,'DATA TIMBANGAN'!G:M,7,FALSE),VLOOKUP(B651,'DATA TIMBANGAN'!G:M,7)),"")</f>
        <v/>
      </c>
      <c r="J651" s="25" t="str">
        <f>IF(H651&lt;&gt;"",IFERROR(INDEX(DATABASE!$Z$19:$Z$38,MATCH(DATEVALUE(H651),DATABASE!$AA$19:$AA$38,0)),INDEX(DATABASE!$Z$12:$Z$18,MATCH(WEEKDAY(H651,2),DATABASE!$AA$12:$AA$18,0))),"")</f>
        <v/>
      </c>
      <c r="K651" s="25" t="str">
        <f>IF('DATA ACCURATE'!V654&lt;&gt;"",'DATA ACCURATE'!V654,"")</f>
        <v/>
      </c>
      <c r="L651" s="80" t="str">
        <f>IF($H651="","",IF(OR($J651="LIBUR",AND($L650="LIBUR",$O650=$O651)),"LIBUR",IF(AND(OR($L650="LUAR JAM KERJA 1",$L650="LUAR JAM KERJA 2"),OR(OR(AND($H650=$H651,AND(OR($I651&gt;DATABASE!$J$3,$I651&lt;DATABASE!$J$6),((DATEVALUE($H651)+$I651)-(DATEVALUE($H650)+$I650))&lt;DATABASE!$J$6)),AND($H650=$H651,$O650=$O651,OR($I651&gt;DATABASE!$J$6,$I651&lt;DATABASE!$J$3))),AND(($H651-$H650)=1,OR($I651&lt;DATABASE!$I$6,((DATEVALUE($H651)+$I651)-(DATEVALUE($H650)+$I650))&lt;DATABASE!$J$6))),$A651=$A650),"LUAR JAM KERJA 2",IF(AND(OR(WEEKDAY($H651,2)=1,WEEKDAY($H651,2)=2,WEEKDAY($H651,2)=3,WEEKDAY($H651,2)=4,WEEKDAY($H651,2)=5),$I651&lt;=DATABASE!$J$3,$I651&gt;=DATABASE!$I$3),"JAM KERJA",IF(AND(WEEKDAY($H651,2)=6,$I651&lt;=DATABASE!$J$4,$I651&gt;=DATABASE!$I$4),"JAM KERJA","LUAR JAM KERJA 1")))))</f>
        <v/>
      </c>
      <c r="M651" s="33" t="str">
        <f>IF('DATA ACCURATE'!T654&lt;&gt;"",IF('DATA ACCURATE'!T654&gt;100,'DATA ACCURATE'!T654/10,'DATA ACCURATE'!T654),"")</f>
        <v/>
      </c>
      <c r="N651" t="str">
        <f>IF(M651="","",IF(M651&lt;=DATABASE!$I$9,"LOKAL",IF(M651&lt;DATABASE!$J$9,"LUAR KOTA 1",IF($M651&gt;=DATABASE!$J$9,"LUAR KOTA 2",""))))</f>
        <v/>
      </c>
      <c r="O651" s="38" t="str">
        <f>IF('DATA ACCURATE'!L654&lt;&gt;"",'DATA ACCURATE'!L654,"")</f>
        <v/>
      </c>
      <c r="Q651" s="38">
        <f t="shared" si="70"/>
        <v>0</v>
      </c>
      <c r="R651" s="38">
        <f t="shared" si="70"/>
        <v>0</v>
      </c>
      <c r="S651" s="38">
        <f t="shared" si="70"/>
        <v>0</v>
      </c>
      <c r="T651" s="38">
        <f t="shared" si="70"/>
        <v>0</v>
      </c>
      <c r="U651" s="38">
        <f t="shared" si="71"/>
        <v>0</v>
      </c>
      <c r="V651" s="38">
        <f t="shared" si="71"/>
        <v>0</v>
      </c>
      <c r="W651" s="38">
        <f t="shared" si="71"/>
        <v>0</v>
      </c>
      <c r="X651" s="38">
        <f t="shared" si="72"/>
        <v>0</v>
      </c>
      <c r="Y651" s="38">
        <f t="shared" si="72"/>
        <v>0</v>
      </c>
      <c r="Z651" s="38">
        <f t="shared" si="72"/>
        <v>0</v>
      </c>
      <c r="AA651" s="38">
        <f t="shared" si="72"/>
        <v>0</v>
      </c>
      <c r="AB651" s="38">
        <f t="shared" si="73"/>
        <v>0</v>
      </c>
      <c r="AC651" s="38">
        <f t="shared" si="74"/>
        <v>0</v>
      </c>
      <c r="AD651" s="38" t="str">
        <f t="shared" si="75"/>
        <v>000000000000</v>
      </c>
    </row>
    <row r="652" spans="1:30">
      <c r="A652" s="9" t="str">
        <f>IF('DATA ACCURATE'!A655&lt;&gt;"",'DATA ACCURATE'!A655,"")</f>
        <v/>
      </c>
      <c r="B652" s="9" t="str">
        <f>IF('DATA ACCURATE'!D655&lt;&gt;"",'DATA ACCURATE'!D655,"")</f>
        <v/>
      </c>
      <c r="C652" s="38" t="str">
        <f>IF($AD652="000000000000","",INDEX(DATABASE!$W$12:$W$71,MATCH($AD652,DATABASE!$V$12:$V$71,0)))</f>
        <v/>
      </c>
      <c r="D652" s="34" t="str">
        <f>IF(C652="","",IF(E652="",INDEX(DATABASE!$AF$13:$AF$62,MATCH($C652,DATABASE!$AC$13:$AC$62,0)),IF(E652="2x D11",INDEX(DATABASE!$AF$13:$AF$62,MATCH($C652,DATABASE!$AC$13:$AC$62,0))+2*DATABASE!$AF$62,IF(E652="3x D11",INDEX(DATABASE!$AF$13:$AF$62,MATCH($C652,DATABASE!$AC$13:$AC$62,0))+3*DATABASE!$AF$62,""))))</f>
        <v/>
      </c>
      <c r="E652" s="38" t="str">
        <f>IF(AND($K652="Y",$G652&lt;&gt;"UNYIL",$F652&lt;DATABASE!$O$8),"2x D11",IF(AND($K652="Y",$G652&lt;&gt;"UNYIL",$F652&gt;=DATABASE!$O$8),"3x D11",""))</f>
        <v/>
      </c>
      <c r="F652" s="9" t="str">
        <f>IF('DATA ACCURATE'!N655&lt;&gt;"",'DATA ACCURATE'!N655,"")</f>
        <v/>
      </c>
      <c r="G652" t="str">
        <f>IF(F652="","",IF(F652&lt;=DATABASE!$I$8,"UNYIL",IF(F652&lt;=DATABASE!$J$8,"KECIL",IF(F652&lt;DATABASE!$K$8,"TANGGUNG",IF(F652&gt;=DATABASE!$K$8,"BESAR","")))))</f>
        <v/>
      </c>
      <c r="H652" s="16" t="str">
        <f>IF('DATA ACCURATE'!J655&lt;&gt;"",'DATA ACCURATE'!J655,"")</f>
        <v/>
      </c>
      <c r="I652" s="35" t="str">
        <f>IF(B652&lt;&gt;"",IFERROR(VLOOKUP(B652,'DATA TIMBANGAN'!G:M,7,FALSE),VLOOKUP(B652,'DATA TIMBANGAN'!G:M,7)),"")</f>
        <v/>
      </c>
      <c r="J652" s="25" t="str">
        <f>IF(H652&lt;&gt;"",IFERROR(INDEX(DATABASE!$Z$19:$Z$38,MATCH(DATEVALUE(H652),DATABASE!$AA$19:$AA$38,0)),INDEX(DATABASE!$Z$12:$Z$18,MATCH(WEEKDAY(H652,2),DATABASE!$AA$12:$AA$18,0))),"")</f>
        <v/>
      </c>
      <c r="K652" s="25" t="str">
        <f>IF('DATA ACCURATE'!V655&lt;&gt;"",'DATA ACCURATE'!V655,"")</f>
        <v/>
      </c>
      <c r="L652" s="80" t="str">
        <f>IF($H652="","",IF(OR($J652="LIBUR",AND($L651="LIBUR",$O651=$O652)),"LIBUR",IF(AND(OR($L651="LUAR JAM KERJA 1",$L651="LUAR JAM KERJA 2"),OR(OR(AND($H651=$H652,AND(OR($I652&gt;DATABASE!$J$3,$I652&lt;DATABASE!$J$6),((DATEVALUE($H652)+$I652)-(DATEVALUE($H651)+$I651))&lt;DATABASE!$J$6)),AND($H651=$H652,$O651=$O652,OR($I652&gt;DATABASE!$J$6,$I652&lt;DATABASE!$J$3))),AND(($H652-$H651)=1,OR($I652&lt;DATABASE!$I$6,((DATEVALUE($H652)+$I652)-(DATEVALUE($H651)+$I651))&lt;DATABASE!$J$6))),$A652=$A651),"LUAR JAM KERJA 2",IF(AND(OR(WEEKDAY($H652,2)=1,WEEKDAY($H652,2)=2,WEEKDAY($H652,2)=3,WEEKDAY($H652,2)=4,WEEKDAY($H652,2)=5),$I652&lt;=DATABASE!$J$3,$I652&gt;=DATABASE!$I$3),"JAM KERJA",IF(AND(WEEKDAY($H652,2)=6,$I652&lt;=DATABASE!$J$4,$I652&gt;=DATABASE!$I$4),"JAM KERJA","LUAR JAM KERJA 1")))))</f>
        <v/>
      </c>
      <c r="M652" s="33" t="str">
        <f>IF('DATA ACCURATE'!T655&lt;&gt;"",IF('DATA ACCURATE'!T655&gt;100,'DATA ACCURATE'!T655/10,'DATA ACCURATE'!T655),"")</f>
        <v/>
      </c>
      <c r="N652" t="str">
        <f>IF(M652="","",IF(M652&lt;=DATABASE!$I$9,"LOKAL",IF(M652&lt;DATABASE!$J$9,"LUAR KOTA 1",IF($M652&gt;=DATABASE!$J$9,"LUAR KOTA 2",""))))</f>
        <v/>
      </c>
      <c r="O652" s="38" t="str">
        <f>IF('DATA ACCURATE'!L655&lt;&gt;"",'DATA ACCURATE'!L655,"")</f>
        <v/>
      </c>
      <c r="Q652" s="38">
        <f t="shared" si="70"/>
        <v>0</v>
      </c>
      <c r="R652" s="38">
        <f t="shared" si="70"/>
        <v>0</v>
      </c>
      <c r="S652" s="38">
        <f t="shared" si="70"/>
        <v>0</v>
      </c>
      <c r="T652" s="38">
        <f t="shared" si="70"/>
        <v>0</v>
      </c>
      <c r="U652" s="38">
        <f t="shared" si="71"/>
        <v>0</v>
      </c>
      <c r="V652" s="38">
        <f t="shared" si="71"/>
        <v>0</v>
      </c>
      <c r="W652" s="38">
        <f t="shared" si="71"/>
        <v>0</v>
      </c>
      <c r="X652" s="38">
        <f t="shared" si="72"/>
        <v>0</v>
      </c>
      <c r="Y652" s="38">
        <f t="shared" si="72"/>
        <v>0</v>
      </c>
      <c r="Z652" s="38">
        <f t="shared" si="72"/>
        <v>0</v>
      </c>
      <c r="AA652" s="38">
        <f t="shared" si="72"/>
        <v>0</v>
      </c>
      <c r="AB652" s="38">
        <f t="shared" si="73"/>
        <v>0</v>
      </c>
      <c r="AC652" s="38">
        <f t="shared" si="74"/>
        <v>0</v>
      </c>
      <c r="AD652" s="38" t="str">
        <f t="shared" si="75"/>
        <v>000000000000</v>
      </c>
    </row>
    <row r="653" spans="1:30">
      <c r="A653" s="9" t="str">
        <f>IF('DATA ACCURATE'!A656&lt;&gt;"",'DATA ACCURATE'!A656,"")</f>
        <v/>
      </c>
      <c r="B653" s="9" t="str">
        <f>IF('DATA ACCURATE'!D656&lt;&gt;"",'DATA ACCURATE'!D656,"")</f>
        <v/>
      </c>
      <c r="C653" s="38" t="str">
        <f>IF($AD653="000000000000","",INDEX(DATABASE!$W$12:$W$71,MATCH($AD653,DATABASE!$V$12:$V$71,0)))</f>
        <v/>
      </c>
      <c r="D653" s="34" t="str">
        <f>IF(C653="","",IF(E653="",INDEX(DATABASE!$AF$13:$AF$62,MATCH($C653,DATABASE!$AC$13:$AC$62,0)),IF(E653="2x D11",INDEX(DATABASE!$AF$13:$AF$62,MATCH($C653,DATABASE!$AC$13:$AC$62,0))+2*DATABASE!$AF$62,IF(E653="3x D11",INDEX(DATABASE!$AF$13:$AF$62,MATCH($C653,DATABASE!$AC$13:$AC$62,0))+3*DATABASE!$AF$62,""))))</f>
        <v/>
      </c>
      <c r="E653" s="38" t="str">
        <f>IF(AND($K653="Y",$G653&lt;&gt;"UNYIL",$F653&lt;DATABASE!$O$8),"2x D11",IF(AND($K653="Y",$G653&lt;&gt;"UNYIL",$F653&gt;=DATABASE!$O$8),"3x D11",""))</f>
        <v/>
      </c>
      <c r="F653" s="9" t="str">
        <f>IF('DATA ACCURATE'!N656&lt;&gt;"",'DATA ACCURATE'!N656,"")</f>
        <v/>
      </c>
      <c r="G653" t="str">
        <f>IF(F653="","",IF(F653&lt;=DATABASE!$I$8,"UNYIL",IF(F653&lt;=DATABASE!$J$8,"KECIL",IF(F653&lt;DATABASE!$K$8,"TANGGUNG",IF(F653&gt;=DATABASE!$K$8,"BESAR","")))))</f>
        <v/>
      </c>
      <c r="H653" s="16" t="str">
        <f>IF('DATA ACCURATE'!J656&lt;&gt;"",'DATA ACCURATE'!J656,"")</f>
        <v/>
      </c>
      <c r="I653" s="35" t="str">
        <f>IF(B653&lt;&gt;"",IFERROR(VLOOKUP(B653,'DATA TIMBANGAN'!G:M,7,FALSE),VLOOKUP(B653,'DATA TIMBANGAN'!G:M,7)),"")</f>
        <v/>
      </c>
      <c r="J653" s="25" t="str">
        <f>IF(H653&lt;&gt;"",IFERROR(INDEX(DATABASE!$Z$19:$Z$38,MATCH(DATEVALUE(H653),DATABASE!$AA$19:$AA$38,0)),INDEX(DATABASE!$Z$12:$Z$18,MATCH(WEEKDAY(H653,2),DATABASE!$AA$12:$AA$18,0))),"")</f>
        <v/>
      </c>
      <c r="K653" s="25" t="str">
        <f>IF('DATA ACCURATE'!V656&lt;&gt;"",'DATA ACCURATE'!V656,"")</f>
        <v/>
      </c>
      <c r="L653" s="80" t="str">
        <f>IF($H653="","",IF(OR($J653="LIBUR",AND($L652="LIBUR",$O652=$O653)),"LIBUR",IF(AND(OR($L652="LUAR JAM KERJA 1",$L652="LUAR JAM KERJA 2"),OR(OR(AND($H652=$H653,AND(OR($I653&gt;DATABASE!$J$3,$I653&lt;DATABASE!$J$6),((DATEVALUE($H653)+$I653)-(DATEVALUE($H652)+$I652))&lt;DATABASE!$J$6)),AND($H652=$H653,$O652=$O653,OR($I653&gt;DATABASE!$J$6,$I653&lt;DATABASE!$J$3))),AND(($H653-$H652)=1,OR($I653&lt;DATABASE!$I$6,((DATEVALUE($H653)+$I653)-(DATEVALUE($H652)+$I652))&lt;DATABASE!$J$6))),$A653=$A652),"LUAR JAM KERJA 2",IF(AND(OR(WEEKDAY($H653,2)=1,WEEKDAY($H653,2)=2,WEEKDAY($H653,2)=3,WEEKDAY($H653,2)=4,WEEKDAY($H653,2)=5),$I653&lt;=DATABASE!$J$3,$I653&gt;=DATABASE!$I$3),"JAM KERJA",IF(AND(WEEKDAY($H653,2)=6,$I653&lt;=DATABASE!$J$4,$I653&gt;=DATABASE!$I$4),"JAM KERJA","LUAR JAM KERJA 1")))))</f>
        <v/>
      </c>
      <c r="M653" s="33" t="str">
        <f>IF('DATA ACCURATE'!T656&lt;&gt;"",IF('DATA ACCURATE'!T656&gt;100,'DATA ACCURATE'!T656/10,'DATA ACCURATE'!T656),"")</f>
        <v/>
      </c>
      <c r="N653" t="str">
        <f>IF(M653="","",IF(M653&lt;=DATABASE!$I$9,"LOKAL",IF(M653&lt;DATABASE!$J$9,"LUAR KOTA 1",IF($M653&gt;=DATABASE!$J$9,"LUAR KOTA 2",""))))</f>
        <v/>
      </c>
      <c r="O653" s="38" t="str">
        <f>IF('DATA ACCURATE'!L656&lt;&gt;"",'DATA ACCURATE'!L656,"")</f>
        <v/>
      </c>
      <c r="Q653" s="38">
        <f t="shared" si="70"/>
        <v>0</v>
      </c>
      <c r="R653" s="38">
        <f t="shared" si="70"/>
        <v>0</v>
      </c>
      <c r="S653" s="38">
        <f t="shared" si="70"/>
        <v>0</v>
      </c>
      <c r="T653" s="38">
        <f t="shared" si="70"/>
        <v>0</v>
      </c>
      <c r="U653" s="38">
        <f t="shared" si="71"/>
        <v>0</v>
      </c>
      <c r="V653" s="38">
        <f t="shared" si="71"/>
        <v>0</v>
      </c>
      <c r="W653" s="38">
        <f t="shared" si="71"/>
        <v>0</v>
      </c>
      <c r="X653" s="38">
        <f t="shared" si="72"/>
        <v>0</v>
      </c>
      <c r="Y653" s="38">
        <f t="shared" si="72"/>
        <v>0</v>
      </c>
      <c r="Z653" s="38">
        <f t="shared" si="72"/>
        <v>0</v>
      </c>
      <c r="AA653" s="38">
        <f t="shared" si="72"/>
        <v>0</v>
      </c>
      <c r="AB653" s="38">
        <f t="shared" si="73"/>
        <v>0</v>
      </c>
      <c r="AC653" s="38">
        <f t="shared" si="74"/>
        <v>0</v>
      </c>
      <c r="AD653" s="38" t="str">
        <f t="shared" si="75"/>
        <v>000000000000</v>
      </c>
    </row>
    <row r="654" spans="1:30">
      <c r="A654" s="9" t="str">
        <f>IF('DATA ACCURATE'!A657&lt;&gt;"",'DATA ACCURATE'!A657,"")</f>
        <v/>
      </c>
      <c r="B654" s="9" t="str">
        <f>IF('DATA ACCURATE'!D657&lt;&gt;"",'DATA ACCURATE'!D657,"")</f>
        <v/>
      </c>
      <c r="C654" s="38" t="str">
        <f>IF($AD654="000000000000","",INDEX(DATABASE!$W$12:$W$71,MATCH($AD654,DATABASE!$V$12:$V$71,0)))</f>
        <v/>
      </c>
      <c r="D654" s="34" t="str">
        <f>IF(C654="","",IF(E654="",INDEX(DATABASE!$AF$13:$AF$62,MATCH($C654,DATABASE!$AC$13:$AC$62,0)),IF(E654="2x D11",INDEX(DATABASE!$AF$13:$AF$62,MATCH($C654,DATABASE!$AC$13:$AC$62,0))+2*DATABASE!$AF$62,IF(E654="3x D11",INDEX(DATABASE!$AF$13:$AF$62,MATCH($C654,DATABASE!$AC$13:$AC$62,0))+3*DATABASE!$AF$62,""))))</f>
        <v/>
      </c>
      <c r="E654" s="38" t="str">
        <f>IF(AND($K654="Y",$G654&lt;&gt;"UNYIL",$F654&lt;DATABASE!$O$8),"2x D11",IF(AND($K654="Y",$G654&lt;&gt;"UNYIL",$F654&gt;=DATABASE!$O$8),"3x D11",""))</f>
        <v/>
      </c>
      <c r="F654" s="9" t="str">
        <f>IF('DATA ACCURATE'!N657&lt;&gt;"",'DATA ACCURATE'!N657,"")</f>
        <v/>
      </c>
      <c r="G654" t="str">
        <f>IF(F654="","",IF(F654&lt;=DATABASE!$I$8,"UNYIL",IF(F654&lt;=DATABASE!$J$8,"KECIL",IF(F654&lt;DATABASE!$K$8,"TANGGUNG",IF(F654&gt;=DATABASE!$K$8,"BESAR","")))))</f>
        <v/>
      </c>
      <c r="H654" s="16" t="str">
        <f>IF('DATA ACCURATE'!J657&lt;&gt;"",'DATA ACCURATE'!J657,"")</f>
        <v/>
      </c>
      <c r="I654" s="35" t="str">
        <f>IF(B654&lt;&gt;"",IFERROR(VLOOKUP(B654,'DATA TIMBANGAN'!G:M,7,FALSE),VLOOKUP(B654,'DATA TIMBANGAN'!G:M,7)),"")</f>
        <v/>
      </c>
      <c r="J654" s="25" t="str">
        <f>IF(H654&lt;&gt;"",IFERROR(INDEX(DATABASE!$Z$19:$Z$38,MATCH(DATEVALUE(H654),DATABASE!$AA$19:$AA$38,0)),INDEX(DATABASE!$Z$12:$Z$18,MATCH(WEEKDAY(H654,2),DATABASE!$AA$12:$AA$18,0))),"")</f>
        <v/>
      </c>
      <c r="K654" s="25" t="str">
        <f>IF('DATA ACCURATE'!V657&lt;&gt;"",'DATA ACCURATE'!V657,"")</f>
        <v/>
      </c>
      <c r="L654" s="80" t="str">
        <f>IF($H654="","",IF(OR($J654="LIBUR",AND($L653="LIBUR",$O653=$O654)),"LIBUR",IF(AND(OR($L653="LUAR JAM KERJA 1",$L653="LUAR JAM KERJA 2"),OR(OR(AND($H653=$H654,AND(OR($I654&gt;DATABASE!$J$3,$I654&lt;DATABASE!$J$6),((DATEVALUE($H654)+$I654)-(DATEVALUE($H653)+$I653))&lt;DATABASE!$J$6)),AND($H653=$H654,$O653=$O654,OR($I654&gt;DATABASE!$J$6,$I654&lt;DATABASE!$J$3))),AND(($H654-$H653)=1,OR($I654&lt;DATABASE!$I$6,((DATEVALUE($H654)+$I654)-(DATEVALUE($H653)+$I653))&lt;DATABASE!$J$6))),$A654=$A653),"LUAR JAM KERJA 2",IF(AND(OR(WEEKDAY($H654,2)=1,WEEKDAY($H654,2)=2,WEEKDAY($H654,2)=3,WEEKDAY($H654,2)=4,WEEKDAY($H654,2)=5),$I654&lt;=DATABASE!$J$3,$I654&gt;=DATABASE!$I$3),"JAM KERJA",IF(AND(WEEKDAY($H654,2)=6,$I654&lt;=DATABASE!$J$4,$I654&gt;=DATABASE!$I$4),"JAM KERJA","LUAR JAM KERJA 1")))))</f>
        <v/>
      </c>
      <c r="M654" s="33" t="str">
        <f>IF('DATA ACCURATE'!T657&lt;&gt;"",IF('DATA ACCURATE'!T657&gt;100,'DATA ACCURATE'!T657/10,'DATA ACCURATE'!T657),"")</f>
        <v/>
      </c>
      <c r="N654" t="str">
        <f>IF(M654="","",IF(M654&lt;=DATABASE!$I$9,"LOKAL",IF(M654&lt;DATABASE!$J$9,"LUAR KOTA 1",IF($M654&gt;=DATABASE!$J$9,"LUAR KOTA 2",""))))</f>
        <v/>
      </c>
      <c r="O654" s="38" t="str">
        <f>IF('DATA ACCURATE'!L657&lt;&gt;"",'DATA ACCURATE'!L657,"")</f>
        <v/>
      </c>
      <c r="Q654" s="38">
        <f t="shared" si="70"/>
        <v>0</v>
      </c>
      <c r="R654" s="38">
        <f t="shared" si="70"/>
        <v>0</v>
      </c>
      <c r="S654" s="38">
        <f t="shared" si="70"/>
        <v>0</v>
      </c>
      <c r="T654" s="38">
        <f t="shared" si="70"/>
        <v>0</v>
      </c>
      <c r="U654" s="38">
        <f t="shared" si="71"/>
        <v>0</v>
      </c>
      <c r="V654" s="38">
        <f t="shared" si="71"/>
        <v>0</v>
      </c>
      <c r="W654" s="38">
        <f t="shared" si="71"/>
        <v>0</v>
      </c>
      <c r="X654" s="38">
        <f t="shared" si="72"/>
        <v>0</v>
      </c>
      <c r="Y654" s="38">
        <f t="shared" si="72"/>
        <v>0</v>
      </c>
      <c r="Z654" s="38">
        <f t="shared" si="72"/>
        <v>0</v>
      </c>
      <c r="AA654" s="38">
        <f t="shared" si="72"/>
        <v>0</v>
      </c>
      <c r="AB654" s="38">
        <f t="shared" si="73"/>
        <v>0</v>
      </c>
      <c r="AC654" s="38">
        <f t="shared" si="74"/>
        <v>0</v>
      </c>
      <c r="AD654" s="38" t="str">
        <f t="shared" si="75"/>
        <v>000000000000</v>
      </c>
    </row>
    <row r="655" spans="1:30">
      <c r="A655" s="9" t="str">
        <f>IF('DATA ACCURATE'!A658&lt;&gt;"",'DATA ACCURATE'!A658,"")</f>
        <v/>
      </c>
      <c r="B655" s="9" t="str">
        <f>IF('DATA ACCURATE'!D658&lt;&gt;"",'DATA ACCURATE'!D658,"")</f>
        <v/>
      </c>
      <c r="C655" s="38" t="str">
        <f>IF($AD655="000000000000","",INDEX(DATABASE!$W$12:$W$71,MATCH($AD655,DATABASE!$V$12:$V$71,0)))</f>
        <v/>
      </c>
      <c r="D655" s="34" t="str">
        <f>IF(C655="","",IF(E655="",INDEX(DATABASE!$AF$13:$AF$62,MATCH($C655,DATABASE!$AC$13:$AC$62,0)),IF(E655="2x D11",INDEX(DATABASE!$AF$13:$AF$62,MATCH($C655,DATABASE!$AC$13:$AC$62,0))+2*DATABASE!$AF$62,IF(E655="3x D11",INDEX(DATABASE!$AF$13:$AF$62,MATCH($C655,DATABASE!$AC$13:$AC$62,0))+3*DATABASE!$AF$62,""))))</f>
        <v/>
      </c>
      <c r="E655" s="38" t="str">
        <f>IF(AND($K655="Y",$G655&lt;&gt;"UNYIL",$F655&lt;DATABASE!$O$8),"2x D11",IF(AND($K655="Y",$G655&lt;&gt;"UNYIL",$F655&gt;=DATABASE!$O$8),"3x D11",""))</f>
        <v/>
      </c>
      <c r="F655" s="9" t="str">
        <f>IF('DATA ACCURATE'!N658&lt;&gt;"",'DATA ACCURATE'!N658,"")</f>
        <v/>
      </c>
      <c r="G655" t="str">
        <f>IF(F655="","",IF(F655&lt;=DATABASE!$I$8,"UNYIL",IF(F655&lt;=DATABASE!$J$8,"KECIL",IF(F655&lt;DATABASE!$K$8,"TANGGUNG",IF(F655&gt;=DATABASE!$K$8,"BESAR","")))))</f>
        <v/>
      </c>
      <c r="H655" s="16" t="str">
        <f>IF('DATA ACCURATE'!J658&lt;&gt;"",'DATA ACCURATE'!J658,"")</f>
        <v/>
      </c>
      <c r="I655" s="35" t="str">
        <f>IF(B655&lt;&gt;"",IFERROR(VLOOKUP(B655,'DATA TIMBANGAN'!G:M,7,FALSE),VLOOKUP(B655,'DATA TIMBANGAN'!G:M,7)),"")</f>
        <v/>
      </c>
      <c r="J655" s="25" t="str">
        <f>IF(H655&lt;&gt;"",IFERROR(INDEX(DATABASE!$Z$19:$Z$38,MATCH(DATEVALUE(H655),DATABASE!$AA$19:$AA$38,0)),INDEX(DATABASE!$Z$12:$Z$18,MATCH(WEEKDAY(H655,2),DATABASE!$AA$12:$AA$18,0))),"")</f>
        <v/>
      </c>
      <c r="K655" s="25" t="str">
        <f>IF('DATA ACCURATE'!V658&lt;&gt;"",'DATA ACCURATE'!V658,"")</f>
        <v/>
      </c>
      <c r="L655" s="80" t="str">
        <f>IF($H655="","",IF(OR($J655="LIBUR",AND($L654="LIBUR",$O654=$O655)),"LIBUR",IF(AND(OR($L654="LUAR JAM KERJA 1",$L654="LUAR JAM KERJA 2"),OR(OR(AND($H654=$H655,AND(OR($I655&gt;DATABASE!$J$3,$I655&lt;DATABASE!$J$6),((DATEVALUE($H655)+$I655)-(DATEVALUE($H654)+$I654))&lt;DATABASE!$J$6)),AND($H654=$H655,$O654=$O655,OR($I655&gt;DATABASE!$J$6,$I655&lt;DATABASE!$J$3))),AND(($H655-$H654)=1,OR($I655&lt;DATABASE!$I$6,((DATEVALUE($H655)+$I655)-(DATEVALUE($H654)+$I654))&lt;DATABASE!$J$6))),$A655=$A654),"LUAR JAM KERJA 2",IF(AND(OR(WEEKDAY($H655,2)=1,WEEKDAY($H655,2)=2,WEEKDAY($H655,2)=3,WEEKDAY($H655,2)=4,WEEKDAY($H655,2)=5),$I655&lt;=DATABASE!$J$3,$I655&gt;=DATABASE!$I$3),"JAM KERJA",IF(AND(WEEKDAY($H655,2)=6,$I655&lt;=DATABASE!$J$4,$I655&gt;=DATABASE!$I$4),"JAM KERJA","LUAR JAM KERJA 1")))))</f>
        <v/>
      </c>
      <c r="M655" s="33" t="str">
        <f>IF('DATA ACCURATE'!T658&lt;&gt;"",IF('DATA ACCURATE'!T658&gt;100,'DATA ACCURATE'!T658/10,'DATA ACCURATE'!T658),"")</f>
        <v/>
      </c>
      <c r="N655" t="str">
        <f>IF(M655="","",IF(M655&lt;=DATABASE!$I$9,"LOKAL",IF(M655&lt;DATABASE!$J$9,"LUAR KOTA 1",IF($M655&gt;=DATABASE!$J$9,"LUAR KOTA 2",""))))</f>
        <v/>
      </c>
      <c r="O655" s="38" t="str">
        <f>IF('DATA ACCURATE'!L658&lt;&gt;"",'DATA ACCURATE'!L658,"")</f>
        <v/>
      </c>
      <c r="Q655" s="38">
        <f t="shared" si="70"/>
        <v>0</v>
      </c>
      <c r="R655" s="38">
        <f t="shared" si="70"/>
        <v>0</v>
      </c>
      <c r="S655" s="38">
        <f t="shared" si="70"/>
        <v>0</v>
      </c>
      <c r="T655" s="38">
        <f t="shared" si="70"/>
        <v>0</v>
      </c>
      <c r="U655" s="38">
        <f t="shared" si="71"/>
        <v>0</v>
      </c>
      <c r="V655" s="38">
        <f t="shared" si="71"/>
        <v>0</v>
      </c>
      <c r="W655" s="38">
        <f t="shared" si="71"/>
        <v>0</v>
      </c>
      <c r="X655" s="38">
        <f t="shared" si="72"/>
        <v>0</v>
      </c>
      <c r="Y655" s="38">
        <f t="shared" si="72"/>
        <v>0</v>
      </c>
      <c r="Z655" s="38">
        <f t="shared" si="72"/>
        <v>0</v>
      </c>
      <c r="AA655" s="38">
        <f t="shared" si="72"/>
        <v>0</v>
      </c>
      <c r="AB655" s="38">
        <f t="shared" si="73"/>
        <v>0</v>
      </c>
      <c r="AC655" s="38">
        <f t="shared" si="74"/>
        <v>0</v>
      </c>
      <c r="AD655" s="38" t="str">
        <f t="shared" si="75"/>
        <v>000000000000</v>
      </c>
    </row>
    <row r="656" spans="1:30">
      <c r="A656" s="9" t="str">
        <f>IF('DATA ACCURATE'!A659&lt;&gt;"",'DATA ACCURATE'!A659,"")</f>
        <v/>
      </c>
      <c r="B656" s="9" t="str">
        <f>IF('DATA ACCURATE'!D659&lt;&gt;"",'DATA ACCURATE'!D659,"")</f>
        <v/>
      </c>
      <c r="C656" s="38" t="str">
        <f>IF($AD656="000000000000","",INDEX(DATABASE!$W$12:$W$71,MATCH($AD656,DATABASE!$V$12:$V$71,0)))</f>
        <v/>
      </c>
      <c r="D656" s="34" t="str">
        <f>IF(C656="","",IF(E656="",INDEX(DATABASE!$AF$13:$AF$62,MATCH($C656,DATABASE!$AC$13:$AC$62,0)),IF(E656="2x D11",INDEX(DATABASE!$AF$13:$AF$62,MATCH($C656,DATABASE!$AC$13:$AC$62,0))+2*DATABASE!$AF$62,IF(E656="3x D11",INDEX(DATABASE!$AF$13:$AF$62,MATCH($C656,DATABASE!$AC$13:$AC$62,0))+3*DATABASE!$AF$62,""))))</f>
        <v/>
      </c>
      <c r="E656" s="38" t="str">
        <f>IF(AND($K656="Y",$G656&lt;&gt;"UNYIL",$F656&lt;DATABASE!$O$8),"2x D11",IF(AND($K656="Y",$G656&lt;&gt;"UNYIL",$F656&gt;=DATABASE!$O$8),"3x D11",""))</f>
        <v/>
      </c>
      <c r="F656" s="9" t="str">
        <f>IF('DATA ACCURATE'!N659&lt;&gt;"",'DATA ACCURATE'!N659,"")</f>
        <v/>
      </c>
      <c r="G656" t="str">
        <f>IF(F656="","",IF(F656&lt;=DATABASE!$I$8,"UNYIL",IF(F656&lt;=DATABASE!$J$8,"KECIL",IF(F656&lt;DATABASE!$K$8,"TANGGUNG",IF(F656&gt;=DATABASE!$K$8,"BESAR","")))))</f>
        <v/>
      </c>
      <c r="H656" s="16" t="str">
        <f>IF('DATA ACCURATE'!J659&lt;&gt;"",'DATA ACCURATE'!J659,"")</f>
        <v/>
      </c>
      <c r="I656" s="35" t="str">
        <f>IF(B656&lt;&gt;"",IFERROR(VLOOKUP(B656,'DATA TIMBANGAN'!G:M,7,FALSE),VLOOKUP(B656,'DATA TIMBANGAN'!G:M,7)),"")</f>
        <v/>
      </c>
      <c r="J656" s="25" t="str">
        <f>IF(H656&lt;&gt;"",IFERROR(INDEX(DATABASE!$Z$19:$Z$38,MATCH(DATEVALUE(H656),DATABASE!$AA$19:$AA$38,0)),INDEX(DATABASE!$Z$12:$Z$18,MATCH(WEEKDAY(H656,2),DATABASE!$AA$12:$AA$18,0))),"")</f>
        <v/>
      </c>
      <c r="K656" s="25" t="str">
        <f>IF('DATA ACCURATE'!V659&lt;&gt;"",'DATA ACCURATE'!V659,"")</f>
        <v/>
      </c>
      <c r="L656" s="80" t="str">
        <f>IF($H656="","",IF(OR($J656="LIBUR",AND($L655="LIBUR",$O655=$O656)),"LIBUR",IF(AND(OR($L655="LUAR JAM KERJA 1",$L655="LUAR JAM KERJA 2"),OR(OR(AND($H655=$H656,AND(OR($I656&gt;DATABASE!$J$3,$I656&lt;DATABASE!$J$6),((DATEVALUE($H656)+$I656)-(DATEVALUE($H655)+$I655))&lt;DATABASE!$J$6)),AND($H655=$H656,$O655=$O656,OR($I656&gt;DATABASE!$J$6,$I656&lt;DATABASE!$J$3))),AND(($H656-$H655)=1,OR($I656&lt;DATABASE!$I$6,((DATEVALUE($H656)+$I656)-(DATEVALUE($H655)+$I655))&lt;DATABASE!$J$6))),$A656=$A655),"LUAR JAM KERJA 2",IF(AND(OR(WEEKDAY($H656,2)=1,WEEKDAY($H656,2)=2,WEEKDAY($H656,2)=3,WEEKDAY($H656,2)=4,WEEKDAY($H656,2)=5),$I656&lt;=DATABASE!$J$3,$I656&gt;=DATABASE!$I$3),"JAM KERJA",IF(AND(WEEKDAY($H656,2)=6,$I656&lt;=DATABASE!$J$4,$I656&gt;=DATABASE!$I$4),"JAM KERJA","LUAR JAM KERJA 1")))))</f>
        <v/>
      </c>
      <c r="M656" s="33" t="str">
        <f>IF('DATA ACCURATE'!T659&lt;&gt;"",IF('DATA ACCURATE'!T659&gt;100,'DATA ACCURATE'!T659/10,'DATA ACCURATE'!T659),"")</f>
        <v/>
      </c>
      <c r="N656" t="str">
        <f>IF(M656="","",IF(M656&lt;=DATABASE!$I$9,"LOKAL",IF(M656&lt;DATABASE!$J$9,"LUAR KOTA 1",IF($M656&gt;=DATABASE!$J$9,"LUAR KOTA 2",""))))</f>
        <v/>
      </c>
      <c r="O656" s="38" t="str">
        <f>IF('DATA ACCURATE'!L659&lt;&gt;"",'DATA ACCURATE'!L659,"")</f>
        <v/>
      </c>
      <c r="Q656" s="38">
        <f t="shared" si="70"/>
        <v>0</v>
      </c>
      <c r="R656" s="38">
        <f t="shared" si="70"/>
        <v>0</v>
      </c>
      <c r="S656" s="38">
        <f t="shared" si="70"/>
        <v>0</v>
      </c>
      <c r="T656" s="38">
        <f t="shared" si="70"/>
        <v>0</v>
      </c>
      <c r="U656" s="38">
        <f t="shared" si="71"/>
        <v>0</v>
      </c>
      <c r="V656" s="38">
        <f t="shared" si="71"/>
        <v>0</v>
      </c>
      <c r="W656" s="38">
        <f t="shared" si="71"/>
        <v>0</v>
      </c>
      <c r="X656" s="38">
        <f t="shared" si="72"/>
        <v>0</v>
      </c>
      <c r="Y656" s="38">
        <f t="shared" si="72"/>
        <v>0</v>
      </c>
      <c r="Z656" s="38">
        <f t="shared" si="72"/>
        <v>0</v>
      </c>
      <c r="AA656" s="38">
        <f t="shared" si="72"/>
        <v>0</v>
      </c>
      <c r="AB656" s="38">
        <f t="shared" si="73"/>
        <v>0</v>
      </c>
      <c r="AC656" s="38">
        <f t="shared" si="74"/>
        <v>0</v>
      </c>
      <c r="AD656" s="38" t="str">
        <f t="shared" si="75"/>
        <v>000000000000</v>
      </c>
    </row>
    <row r="657" spans="1:30">
      <c r="A657" s="9" t="str">
        <f>IF('DATA ACCURATE'!A660&lt;&gt;"",'DATA ACCURATE'!A660,"")</f>
        <v/>
      </c>
      <c r="B657" s="9" t="str">
        <f>IF('DATA ACCURATE'!D660&lt;&gt;"",'DATA ACCURATE'!D660,"")</f>
        <v/>
      </c>
      <c r="C657" s="38" t="str">
        <f>IF($AD657="000000000000","",INDEX(DATABASE!$W$12:$W$71,MATCH($AD657,DATABASE!$V$12:$V$71,0)))</f>
        <v/>
      </c>
      <c r="D657" s="34" t="str">
        <f>IF(C657="","",IF(E657="",INDEX(DATABASE!$AF$13:$AF$62,MATCH($C657,DATABASE!$AC$13:$AC$62,0)),IF(E657="2x D11",INDEX(DATABASE!$AF$13:$AF$62,MATCH($C657,DATABASE!$AC$13:$AC$62,0))+2*DATABASE!$AF$62,IF(E657="3x D11",INDEX(DATABASE!$AF$13:$AF$62,MATCH($C657,DATABASE!$AC$13:$AC$62,0))+3*DATABASE!$AF$62,""))))</f>
        <v/>
      </c>
      <c r="E657" s="38" t="str">
        <f>IF(AND($K657="Y",$G657&lt;&gt;"UNYIL",$F657&lt;DATABASE!$O$8),"2x D11",IF(AND($K657="Y",$G657&lt;&gt;"UNYIL",$F657&gt;=DATABASE!$O$8),"3x D11",""))</f>
        <v/>
      </c>
      <c r="F657" s="9" t="str">
        <f>IF('DATA ACCURATE'!N660&lt;&gt;"",'DATA ACCURATE'!N660,"")</f>
        <v/>
      </c>
      <c r="G657" t="str">
        <f>IF(F657="","",IF(F657&lt;=DATABASE!$I$8,"UNYIL",IF(F657&lt;=DATABASE!$J$8,"KECIL",IF(F657&lt;DATABASE!$K$8,"TANGGUNG",IF(F657&gt;=DATABASE!$K$8,"BESAR","")))))</f>
        <v/>
      </c>
      <c r="H657" s="16" t="str">
        <f>IF('DATA ACCURATE'!J660&lt;&gt;"",'DATA ACCURATE'!J660,"")</f>
        <v/>
      </c>
      <c r="I657" s="35" t="str">
        <f>IF(B657&lt;&gt;"",IFERROR(VLOOKUP(B657,'DATA TIMBANGAN'!G:M,7,FALSE),VLOOKUP(B657,'DATA TIMBANGAN'!G:M,7)),"")</f>
        <v/>
      </c>
      <c r="J657" s="25" t="str">
        <f>IF(H657&lt;&gt;"",IFERROR(INDEX(DATABASE!$Z$19:$Z$38,MATCH(DATEVALUE(H657),DATABASE!$AA$19:$AA$38,0)),INDEX(DATABASE!$Z$12:$Z$18,MATCH(WEEKDAY(H657,2),DATABASE!$AA$12:$AA$18,0))),"")</f>
        <v/>
      </c>
      <c r="K657" s="25" t="str">
        <f>IF('DATA ACCURATE'!V660&lt;&gt;"",'DATA ACCURATE'!V660,"")</f>
        <v/>
      </c>
      <c r="L657" s="80" t="str">
        <f>IF($H657="","",IF(OR($J657="LIBUR",AND($L656="LIBUR",$O656=$O657)),"LIBUR",IF(AND(OR($L656="LUAR JAM KERJA 1",$L656="LUAR JAM KERJA 2"),OR(OR(AND($H656=$H657,AND(OR($I657&gt;DATABASE!$J$3,$I657&lt;DATABASE!$J$6),((DATEVALUE($H657)+$I657)-(DATEVALUE($H656)+$I656))&lt;DATABASE!$J$6)),AND($H656=$H657,$O656=$O657,OR($I657&gt;DATABASE!$J$6,$I657&lt;DATABASE!$J$3))),AND(($H657-$H656)=1,OR($I657&lt;DATABASE!$I$6,((DATEVALUE($H657)+$I657)-(DATEVALUE($H656)+$I656))&lt;DATABASE!$J$6))),$A657=$A656),"LUAR JAM KERJA 2",IF(AND(OR(WEEKDAY($H657,2)=1,WEEKDAY($H657,2)=2,WEEKDAY($H657,2)=3,WEEKDAY($H657,2)=4,WEEKDAY($H657,2)=5),$I657&lt;=DATABASE!$J$3,$I657&gt;=DATABASE!$I$3),"JAM KERJA",IF(AND(WEEKDAY($H657,2)=6,$I657&lt;=DATABASE!$J$4,$I657&gt;=DATABASE!$I$4),"JAM KERJA","LUAR JAM KERJA 1")))))</f>
        <v/>
      </c>
      <c r="M657" s="33" t="str">
        <f>IF('DATA ACCURATE'!T660&lt;&gt;"",IF('DATA ACCURATE'!T660&gt;100,'DATA ACCURATE'!T660/10,'DATA ACCURATE'!T660),"")</f>
        <v/>
      </c>
      <c r="N657" t="str">
        <f>IF(M657="","",IF(M657&lt;=DATABASE!$I$9,"LOKAL",IF(M657&lt;DATABASE!$J$9,"LUAR KOTA 1",IF($M657&gt;=DATABASE!$J$9,"LUAR KOTA 2",""))))</f>
        <v/>
      </c>
      <c r="O657" s="38" t="str">
        <f>IF('DATA ACCURATE'!L660&lt;&gt;"",'DATA ACCURATE'!L660,"")</f>
        <v/>
      </c>
      <c r="Q657" s="38">
        <f t="shared" si="70"/>
        <v>0</v>
      </c>
      <c r="R657" s="38">
        <f t="shared" si="70"/>
        <v>0</v>
      </c>
      <c r="S657" s="38">
        <f t="shared" si="70"/>
        <v>0</v>
      </c>
      <c r="T657" s="38">
        <f t="shared" si="70"/>
        <v>0</v>
      </c>
      <c r="U657" s="38">
        <f t="shared" si="71"/>
        <v>0</v>
      </c>
      <c r="V657" s="38">
        <f t="shared" si="71"/>
        <v>0</v>
      </c>
      <c r="W657" s="38">
        <f t="shared" si="71"/>
        <v>0</v>
      </c>
      <c r="X657" s="38">
        <f t="shared" si="72"/>
        <v>0</v>
      </c>
      <c r="Y657" s="38">
        <f t="shared" si="72"/>
        <v>0</v>
      </c>
      <c r="Z657" s="38">
        <f t="shared" si="72"/>
        <v>0</v>
      </c>
      <c r="AA657" s="38">
        <f t="shared" si="72"/>
        <v>0</v>
      </c>
      <c r="AB657" s="38">
        <f t="shared" si="73"/>
        <v>0</v>
      </c>
      <c r="AC657" s="38">
        <f t="shared" si="74"/>
        <v>0</v>
      </c>
      <c r="AD657" s="38" t="str">
        <f t="shared" si="75"/>
        <v>000000000000</v>
      </c>
    </row>
    <row r="658" spans="1:30">
      <c r="A658" s="9" t="str">
        <f>IF('DATA ACCURATE'!A661&lt;&gt;"",'DATA ACCURATE'!A661,"")</f>
        <v/>
      </c>
      <c r="B658" s="9" t="str">
        <f>IF('DATA ACCURATE'!D661&lt;&gt;"",'DATA ACCURATE'!D661,"")</f>
        <v/>
      </c>
      <c r="C658" s="38" t="str">
        <f>IF($AD658="000000000000","",INDEX(DATABASE!$W$12:$W$71,MATCH($AD658,DATABASE!$V$12:$V$71,0)))</f>
        <v/>
      </c>
      <c r="D658" s="34" t="str">
        <f>IF(C658="","",IF(E658="",INDEX(DATABASE!$AF$13:$AF$62,MATCH($C658,DATABASE!$AC$13:$AC$62,0)),IF(E658="2x D11",INDEX(DATABASE!$AF$13:$AF$62,MATCH($C658,DATABASE!$AC$13:$AC$62,0))+2*DATABASE!$AF$62,IF(E658="3x D11",INDEX(DATABASE!$AF$13:$AF$62,MATCH($C658,DATABASE!$AC$13:$AC$62,0))+3*DATABASE!$AF$62,""))))</f>
        <v/>
      </c>
      <c r="E658" s="38" t="str">
        <f>IF(AND($K658="Y",$G658&lt;&gt;"UNYIL",$F658&lt;DATABASE!$O$8),"2x D11",IF(AND($K658="Y",$G658&lt;&gt;"UNYIL",$F658&gt;=DATABASE!$O$8),"3x D11",""))</f>
        <v/>
      </c>
      <c r="F658" s="9" t="str">
        <f>IF('DATA ACCURATE'!N661&lt;&gt;"",'DATA ACCURATE'!N661,"")</f>
        <v/>
      </c>
      <c r="G658" t="str">
        <f>IF(F658="","",IF(F658&lt;=DATABASE!$I$8,"UNYIL",IF(F658&lt;=DATABASE!$J$8,"KECIL",IF(F658&lt;DATABASE!$K$8,"TANGGUNG",IF(F658&gt;=DATABASE!$K$8,"BESAR","")))))</f>
        <v/>
      </c>
      <c r="H658" s="16" t="str">
        <f>IF('DATA ACCURATE'!J661&lt;&gt;"",'DATA ACCURATE'!J661,"")</f>
        <v/>
      </c>
      <c r="I658" s="35" t="str">
        <f>IF(B658&lt;&gt;"",IFERROR(VLOOKUP(B658,'DATA TIMBANGAN'!G:M,7,FALSE),VLOOKUP(B658,'DATA TIMBANGAN'!G:M,7)),"")</f>
        <v/>
      </c>
      <c r="J658" s="25" t="str">
        <f>IF(H658&lt;&gt;"",IFERROR(INDEX(DATABASE!$Z$19:$Z$38,MATCH(DATEVALUE(H658),DATABASE!$AA$19:$AA$38,0)),INDEX(DATABASE!$Z$12:$Z$18,MATCH(WEEKDAY(H658,2),DATABASE!$AA$12:$AA$18,0))),"")</f>
        <v/>
      </c>
      <c r="K658" s="25" t="str">
        <f>IF('DATA ACCURATE'!V661&lt;&gt;"",'DATA ACCURATE'!V661,"")</f>
        <v/>
      </c>
      <c r="L658" s="80" t="str">
        <f>IF($H658="","",IF(OR($J658="LIBUR",AND($L657="LIBUR",$O657=$O658)),"LIBUR",IF(AND(OR($L657="LUAR JAM KERJA 1",$L657="LUAR JAM KERJA 2"),OR(OR(AND($H657=$H658,AND(OR($I658&gt;DATABASE!$J$3,$I658&lt;DATABASE!$J$6),((DATEVALUE($H658)+$I658)-(DATEVALUE($H657)+$I657))&lt;DATABASE!$J$6)),AND($H657=$H658,$O657=$O658,OR($I658&gt;DATABASE!$J$6,$I658&lt;DATABASE!$J$3))),AND(($H658-$H657)=1,OR($I658&lt;DATABASE!$I$6,((DATEVALUE($H658)+$I658)-(DATEVALUE($H657)+$I657))&lt;DATABASE!$J$6))),$A658=$A657),"LUAR JAM KERJA 2",IF(AND(OR(WEEKDAY($H658,2)=1,WEEKDAY($H658,2)=2,WEEKDAY($H658,2)=3,WEEKDAY($H658,2)=4,WEEKDAY($H658,2)=5),$I658&lt;=DATABASE!$J$3,$I658&gt;=DATABASE!$I$3),"JAM KERJA",IF(AND(WEEKDAY($H658,2)=6,$I658&lt;=DATABASE!$J$4,$I658&gt;=DATABASE!$I$4),"JAM KERJA","LUAR JAM KERJA 1")))))</f>
        <v/>
      </c>
      <c r="M658" s="33" t="str">
        <f>IF('DATA ACCURATE'!T661&lt;&gt;"",IF('DATA ACCURATE'!T661&gt;100,'DATA ACCURATE'!T661/10,'DATA ACCURATE'!T661),"")</f>
        <v/>
      </c>
      <c r="N658" t="str">
        <f>IF(M658="","",IF(M658&lt;=DATABASE!$I$9,"LOKAL",IF(M658&lt;DATABASE!$J$9,"LUAR KOTA 1",IF($M658&gt;=DATABASE!$J$9,"LUAR KOTA 2",""))))</f>
        <v/>
      </c>
      <c r="O658" s="38" t="str">
        <f>IF('DATA ACCURATE'!L661&lt;&gt;"",'DATA ACCURATE'!L661,"")</f>
        <v/>
      </c>
      <c r="Q658" s="38">
        <f t="shared" si="70"/>
        <v>0</v>
      </c>
      <c r="R658" s="38">
        <f t="shared" si="70"/>
        <v>0</v>
      </c>
      <c r="S658" s="38">
        <f t="shared" si="70"/>
        <v>0</v>
      </c>
      <c r="T658" s="38">
        <f t="shared" si="70"/>
        <v>0</v>
      </c>
      <c r="U658" s="38">
        <f t="shared" si="71"/>
        <v>0</v>
      </c>
      <c r="V658" s="38">
        <f t="shared" si="71"/>
        <v>0</v>
      </c>
      <c r="W658" s="38">
        <f t="shared" si="71"/>
        <v>0</v>
      </c>
      <c r="X658" s="38">
        <f t="shared" si="72"/>
        <v>0</v>
      </c>
      <c r="Y658" s="38">
        <f t="shared" si="72"/>
        <v>0</v>
      </c>
      <c r="Z658" s="38">
        <f t="shared" si="72"/>
        <v>0</v>
      </c>
      <c r="AA658" s="38">
        <f t="shared" si="72"/>
        <v>0</v>
      </c>
      <c r="AB658" s="38">
        <f t="shared" si="73"/>
        <v>0</v>
      </c>
      <c r="AC658" s="38">
        <f t="shared" si="74"/>
        <v>0</v>
      </c>
      <c r="AD658" s="38" t="str">
        <f t="shared" si="75"/>
        <v>000000000000</v>
      </c>
    </row>
    <row r="659" spans="1:30">
      <c r="A659" s="9" t="str">
        <f>IF('DATA ACCURATE'!A662&lt;&gt;"",'DATA ACCURATE'!A662,"")</f>
        <v/>
      </c>
      <c r="B659" s="9" t="str">
        <f>IF('DATA ACCURATE'!D662&lt;&gt;"",'DATA ACCURATE'!D662,"")</f>
        <v/>
      </c>
      <c r="C659" s="38" t="str">
        <f>IF($AD659="000000000000","",INDEX(DATABASE!$W$12:$W$71,MATCH($AD659,DATABASE!$V$12:$V$71,0)))</f>
        <v/>
      </c>
      <c r="D659" s="34" t="str">
        <f>IF(C659="","",IF(E659="",INDEX(DATABASE!$AF$13:$AF$62,MATCH($C659,DATABASE!$AC$13:$AC$62,0)),IF(E659="2x D11",INDEX(DATABASE!$AF$13:$AF$62,MATCH($C659,DATABASE!$AC$13:$AC$62,0))+2*DATABASE!$AF$62,IF(E659="3x D11",INDEX(DATABASE!$AF$13:$AF$62,MATCH($C659,DATABASE!$AC$13:$AC$62,0))+3*DATABASE!$AF$62,""))))</f>
        <v/>
      </c>
      <c r="E659" s="38" t="str">
        <f>IF(AND($K659="Y",$G659&lt;&gt;"UNYIL",$F659&lt;DATABASE!$O$8),"2x D11",IF(AND($K659="Y",$G659&lt;&gt;"UNYIL",$F659&gt;=DATABASE!$O$8),"3x D11",""))</f>
        <v/>
      </c>
      <c r="F659" s="9" t="str">
        <f>IF('DATA ACCURATE'!N662&lt;&gt;"",'DATA ACCURATE'!N662,"")</f>
        <v/>
      </c>
      <c r="G659" t="str">
        <f>IF(F659="","",IF(F659&lt;=DATABASE!$I$8,"UNYIL",IF(F659&lt;=DATABASE!$J$8,"KECIL",IF(F659&lt;DATABASE!$K$8,"TANGGUNG",IF(F659&gt;=DATABASE!$K$8,"BESAR","")))))</f>
        <v/>
      </c>
      <c r="H659" s="16" t="str">
        <f>IF('DATA ACCURATE'!J662&lt;&gt;"",'DATA ACCURATE'!J662,"")</f>
        <v/>
      </c>
      <c r="I659" s="35" t="str">
        <f>IF(B659&lt;&gt;"",IFERROR(VLOOKUP(B659,'DATA TIMBANGAN'!G:M,7,FALSE),VLOOKUP(B659,'DATA TIMBANGAN'!G:M,7)),"")</f>
        <v/>
      </c>
      <c r="J659" s="25" t="str">
        <f>IF(H659&lt;&gt;"",IFERROR(INDEX(DATABASE!$Z$19:$Z$38,MATCH(DATEVALUE(H659),DATABASE!$AA$19:$AA$38,0)),INDEX(DATABASE!$Z$12:$Z$18,MATCH(WEEKDAY(H659,2),DATABASE!$AA$12:$AA$18,0))),"")</f>
        <v/>
      </c>
      <c r="K659" s="25" t="str">
        <f>IF('DATA ACCURATE'!V662&lt;&gt;"",'DATA ACCURATE'!V662,"")</f>
        <v/>
      </c>
      <c r="L659" s="80" t="str">
        <f>IF($H659="","",IF(OR($J659="LIBUR",AND($L658="LIBUR",$O658=$O659)),"LIBUR",IF(AND(OR($L658="LUAR JAM KERJA 1",$L658="LUAR JAM KERJA 2"),OR(OR(AND($H658=$H659,AND(OR($I659&gt;DATABASE!$J$3,$I659&lt;DATABASE!$J$6),((DATEVALUE($H659)+$I659)-(DATEVALUE($H658)+$I658))&lt;DATABASE!$J$6)),AND($H658=$H659,$O658=$O659,OR($I659&gt;DATABASE!$J$6,$I659&lt;DATABASE!$J$3))),AND(($H659-$H658)=1,OR($I659&lt;DATABASE!$I$6,((DATEVALUE($H659)+$I659)-(DATEVALUE($H658)+$I658))&lt;DATABASE!$J$6))),$A659=$A658),"LUAR JAM KERJA 2",IF(AND(OR(WEEKDAY($H659,2)=1,WEEKDAY($H659,2)=2,WEEKDAY($H659,2)=3,WEEKDAY($H659,2)=4,WEEKDAY($H659,2)=5),$I659&lt;=DATABASE!$J$3,$I659&gt;=DATABASE!$I$3),"JAM KERJA",IF(AND(WEEKDAY($H659,2)=6,$I659&lt;=DATABASE!$J$4,$I659&gt;=DATABASE!$I$4),"JAM KERJA","LUAR JAM KERJA 1")))))</f>
        <v/>
      </c>
      <c r="M659" s="33" t="str">
        <f>IF('DATA ACCURATE'!T662&lt;&gt;"",IF('DATA ACCURATE'!T662&gt;100,'DATA ACCURATE'!T662/10,'DATA ACCURATE'!T662),"")</f>
        <v/>
      </c>
      <c r="N659" t="str">
        <f>IF(M659="","",IF(M659&lt;=DATABASE!$I$9,"LOKAL",IF(M659&lt;DATABASE!$J$9,"LUAR KOTA 1",IF($M659&gt;=DATABASE!$J$9,"LUAR KOTA 2",""))))</f>
        <v/>
      </c>
      <c r="O659" s="38" t="str">
        <f>IF('DATA ACCURATE'!L662&lt;&gt;"",'DATA ACCURATE'!L662,"")</f>
        <v/>
      </c>
      <c r="Q659" s="38">
        <f t="shared" si="70"/>
        <v>0</v>
      </c>
      <c r="R659" s="38">
        <f t="shared" si="70"/>
        <v>0</v>
      </c>
      <c r="S659" s="38">
        <f t="shared" si="70"/>
        <v>0</v>
      </c>
      <c r="T659" s="38">
        <f t="shared" si="70"/>
        <v>0</v>
      </c>
      <c r="U659" s="38">
        <f t="shared" si="71"/>
        <v>0</v>
      </c>
      <c r="V659" s="38">
        <f t="shared" si="71"/>
        <v>0</v>
      </c>
      <c r="W659" s="38">
        <f t="shared" si="71"/>
        <v>0</v>
      </c>
      <c r="X659" s="38">
        <f t="shared" si="72"/>
        <v>0</v>
      </c>
      <c r="Y659" s="38">
        <f t="shared" si="72"/>
        <v>0</v>
      </c>
      <c r="Z659" s="38">
        <f t="shared" si="72"/>
        <v>0</v>
      </c>
      <c r="AA659" s="38">
        <f t="shared" si="72"/>
        <v>0</v>
      </c>
      <c r="AB659" s="38">
        <f t="shared" si="73"/>
        <v>0</v>
      </c>
      <c r="AC659" s="38">
        <f t="shared" si="74"/>
        <v>0</v>
      </c>
      <c r="AD659" s="38" t="str">
        <f t="shared" si="75"/>
        <v>000000000000</v>
      </c>
    </row>
    <row r="660" spans="1:30">
      <c r="A660" s="9" t="str">
        <f>IF('DATA ACCURATE'!A663&lt;&gt;"",'DATA ACCURATE'!A663,"")</f>
        <v/>
      </c>
      <c r="B660" s="9" t="str">
        <f>IF('DATA ACCURATE'!D663&lt;&gt;"",'DATA ACCURATE'!D663,"")</f>
        <v/>
      </c>
      <c r="C660" s="38" t="str">
        <f>IF($AD660="000000000000","",INDEX(DATABASE!$W$12:$W$71,MATCH($AD660,DATABASE!$V$12:$V$71,0)))</f>
        <v/>
      </c>
      <c r="D660" s="34" t="str">
        <f>IF(C660="","",IF(E660="",INDEX(DATABASE!$AF$13:$AF$62,MATCH($C660,DATABASE!$AC$13:$AC$62,0)),IF(E660="2x D11",INDEX(DATABASE!$AF$13:$AF$62,MATCH($C660,DATABASE!$AC$13:$AC$62,0))+2*DATABASE!$AF$62,IF(E660="3x D11",INDEX(DATABASE!$AF$13:$AF$62,MATCH($C660,DATABASE!$AC$13:$AC$62,0))+3*DATABASE!$AF$62,""))))</f>
        <v/>
      </c>
      <c r="E660" s="38" t="str">
        <f>IF(AND($K660="Y",$G660&lt;&gt;"UNYIL",$F660&lt;DATABASE!$O$8),"2x D11",IF(AND($K660="Y",$G660&lt;&gt;"UNYIL",$F660&gt;=DATABASE!$O$8),"3x D11",""))</f>
        <v/>
      </c>
      <c r="F660" s="9" t="str">
        <f>IF('DATA ACCURATE'!N663&lt;&gt;"",'DATA ACCURATE'!N663,"")</f>
        <v/>
      </c>
      <c r="G660" t="str">
        <f>IF(F660="","",IF(F660&lt;=DATABASE!$I$8,"UNYIL",IF(F660&lt;=DATABASE!$J$8,"KECIL",IF(F660&lt;DATABASE!$K$8,"TANGGUNG",IF(F660&gt;=DATABASE!$K$8,"BESAR","")))))</f>
        <v/>
      </c>
      <c r="H660" s="16" t="str">
        <f>IF('DATA ACCURATE'!J663&lt;&gt;"",'DATA ACCURATE'!J663,"")</f>
        <v/>
      </c>
      <c r="I660" s="35" t="str">
        <f>IF(B660&lt;&gt;"",IFERROR(VLOOKUP(B660,'DATA TIMBANGAN'!G:M,7,FALSE),VLOOKUP(B660,'DATA TIMBANGAN'!G:M,7)),"")</f>
        <v/>
      </c>
      <c r="J660" s="25" t="str">
        <f>IF(H660&lt;&gt;"",IFERROR(INDEX(DATABASE!$Z$19:$Z$38,MATCH(DATEVALUE(H660),DATABASE!$AA$19:$AA$38,0)),INDEX(DATABASE!$Z$12:$Z$18,MATCH(WEEKDAY(H660,2),DATABASE!$AA$12:$AA$18,0))),"")</f>
        <v/>
      </c>
      <c r="K660" s="25" t="str">
        <f>IF('DATA ACCURATE'!V663&lt;&gt;"",'DATA ACCURATE'!V663,"")</f>
        <v/>
      </c>
      <c r="L660" s="80" t="str">
        <f>IF($H660="","",IF(OR($J660="LIBUR",AND($L659="LIBUR",$O659=$O660)),"LIBUR",IF(AND(OR($L659="LUAR JAM KERJA 1",$L659="LUAR JAM KERJA 2"),OR(OR(AND($H659=$H660,AND(OR($I660&gt;DATABASE!$J$3,$I660&lt;DATABASE!$J$6),((DATEVALUE($H660)+$I660)-(DATEVALUE($H659)+$I659))&lt;DATABASE!$J$6)),AND($H659=$H660,$O659=$O660,OR($I660&gt;DATABASE!$J$6,$I660&lt;DATABASE!$J$3))),AND(($H660-$H659)=1,OR($I660&lt;DATABASE!$I$6,((DATEVALUE($H660)+$I660)-(DATEVALUE($H659)+$I659))&lt;DATABASE!$J$6))),$A660=$A659),"LUAR JAM KERJA 2",IF(AND(OR(WEEKDAY($H660,2)=1,WEEKDAY($H660,2)=2,WEEKDAY($H660,2)=3,WEEKDAY($H660,2)=4,WEEKDAY($H660,2)=5),$I660&lt;=DATABASE!$J$3,$I660&gt;=DATABASE!$I$3),"JAM KERJA",IF(AND(WEEKDAY($H660,2)=6,$I660&lt;=DATABASE!$J$4,$I660&gt;=DATABASE!$I$4),"JAM KERJA","LUAR JAM KERJA 1")))))</f>
        <v/>
      </c>
      <c r="M660" s="33" t="str">
        <f>IF('DATA ACCURATE'!T663&lt;&gt;"",IF('DATA ACCURATE'!T663&gt;100,'DATA ACCURATE'!T663/10,'DATA ACCURATE'!T663),"")</f>
        <v/>
      </c>
      <c r="N660" t="str">
        <f>IF(M660="","",IF(M660&lt;=DATABASE!$I$9,"LOKAL",IF(M660&lt;DATABASE!$J$9,"LUAR KOTA 1",IF($M660&gt;=DATABASE!$J$9,"LUAR KOTA 2",""))))</f>
        <v/>
      </c>
      <c r="O660" s="38" t="str">
        <f>IF('DATA ACCURATE'!L663&lt;&gt;"",'DATA ACCURATE'!L663,"")</f>
        <v/>
      </c>
      <c r="Q660" s="38">
        <f t="shared" si="70"/>
        <v>0</v>
      </c>
      <c r="R660" s="38">
        <f t="shared" si="70"/>
        <v>0</v>
      </c>
      <c r="S660" s="38">
        <f t="shared" si="70"/>
        <v>0</v>
      </c>
      <c r="T660" s="38">
        <f t="shared" si="70"/>
        <v>0</v>
      </c>
      <c r="U660" s="38">
        <f t="shared" si="71"/>
        <v>0</v>
      </c>
      <c r="V660" s="38">
        <f t="shared" si="71"/>
        <v>0</v>
      </c>
      <c r="W660" s="38">
        <f t="shared" si="71"/>
        <v>0</v>
      </c>
      <c r="X660" s="38">
        <f t="shared" si="72"/>
        <v>0</v>
      </c>
      <c r="Y660" s="38">
        <f t="shared" si="72"/>
        <v>0</v>
      </c>
      <c r="Z660" s="38">
        <f t="shared" si="72"/>
        <v>0</v>
      </c>
      <c r="AA660" s="38">
        <f t="shared" si="72"/>
        <v>0</v>
      </c>
      <c r="AB660" s="38">
        <f t="shared" si="73"/>
        <v>0</v>
      </c>
      <c r="AC660" s="38">
        <f t="shared" si="74"/>
        <v>0</v>
      </c>
      <c r="AD660" s="38" t="str">
        <f t="shared" si="75"/>
        <v>000000000000</v>
      </c>
    </row>
    <row r="661" spans="1:30">
      <c r="A661" s="9" t="str">
        <f>IF('DATA ACCURATE'!A664&lt;&gt;"",'DATA ACCURATE'!A664,"")</f>
        <v/>
      </c>
      <c r="B661" s="9" t="str">
        <f>IF('DATA ACCURATE'!D664&lt;&gt;"",'DATA ACCURATE'!D664,"")</f>
        <v/>
      </c>
      <c r="C661" s="38" t="str">
        <f>IF($AD661="000000000000","",INDEX(DATABASE!$W$12:$W$71,MATCH($AD661,DATABASE!$V$12:$V$71,0)))</f>
        <v/>
      </c>
      <c r="D661" s="34" t="str">
        <f>IF(C661="","",IF(E661="",INDEX(DATABASE!$AF$13:$AF$62,MATCH($C661,DATABASE!$AC$13:$AC$62,0)),IF(E661="2x D11",INDEX(DATABASE!$AF$13:$AF$62,MATCH($C661,DATABASE!$AC$13:$AC$62,0))+2*DATABASE!$AF$62,IF(E661="3x D11",INDEX(DATABASE!$AF$13:$AF$62,MATCH($C661,DATABASE!$AC$13:$AC$62,0))+3*DATABASE!$AF$62,""))))</f>
        <v/>
      </c>
      <c r="E661" s="38" t="str">
        <f>IF(AND($K661="Y",$G661&lt;&gt;"UNYIL",$F661&lt;DATABASE!$O$8),"2x D11",IF(AND($K661="Y",$G661&lt;&gt;"UNYIL",$F661&gt;=DATABASE!$O$8),"3x D11",""))</f>
        <v/>
      </c>
      <c r="F661" s="9" t="str">
        <f>IF('DATA ACCURATE'!N664&lt;&gt;"",'DATA ACCURATE'!N664,"")</f>
        <v/>
      </c>
      <c r="G661" t="str">
        <f>IF(F661="","",IF(F661&lt;=DATABASE!$I$8,"UNYIL",IF(F661&lt;=DATABASE!$J$8,"KECIL",IF(F661&lt;DATABASE!$K$8,"TANGGUNG",IF(F661&gt;=DATABASE!$K$8,"BESAR","")))))</f>
        <v/>
      </c>
      <c r="H661" s="16" t="str">
        <f>IF('DATA ACCURATE'!J664&lt;&gt;"",'DATA ACCURATE'!J664,"")</f>
        <v/>
      </c>
      <c r="I661" s="35" t="str">
        <f>IF(B661&lt;&gt;"",IFERROR(VLOOKUP(B661,'DATA TIMBANGAN'!G:M,7,FALSE),VLOOKUP(B661,'DATA TIMBANGAN'!G:M,7)),"")</f>
        <v/>
      </c>
      <c r="J661" s="25" t="str">
        <f>IF(H661&lt;&gt;"",IFERROR(INDEX(DATABASE!$Z$19:$Z$38,MATCH(DATEVALUE(H661),DATABASE!$AA$19:$AA$38,0)),INDEX(DATABASE!$Z$12:$Z$18,MATCH(WEEKDAY(H661,2),DATABASE!$AA$12:$AA$18,0))),"")</f>
        <v/>
      </c>
      <c r="K661" s="25" t="str">
        <f>IF('DATA ACCURATE'!V664&lt;&gt;"",'DATA ACCURATE'!V664,"")</f>
        <v/>
      </c>
      <c r="L661" s="80" t="str">
        <f>IF($H661="","",IF(OR($J661="LIBUR",AND($L660="LIBUR",$O660=$O661)),"LIBUR",IF(AND(OR($L660="LUAR JAM KERJA 1",$L660="LUAR JAM KERJA 2"),OR(OR(AND($H660=$H661,AND(OR($I661&gt;DATABASE!$J$3,$I661&lt;DATABASE!$J$6),((DATEVALUE($H661)+$I661)-(DATEVALUE($H660)+$I660))&lt;DATABASE!$J$6)),AND($H660=$H661,$O660=$O661,OR($I661&gt;DATABASE!$J$6,$I661&lt;DATABASE!$J$3))),AND(($H661-$H660)=1,OR($I661&lt;DATABASE!$I$6,((DATEVALUE($H661)+$I661)-(DATEVALUE($H660)+$I660))&lt;DATABASE!$J$6))),$A661=$A660),"LUAR JAM KERJA 2",IF(AND(OR(WEEKDAY($H661,2)=1,WEEKDAY($H661,2)=2,WEEKDAY($H661,2)=3,WEEKDAY($H661,2)=4,WEEKDAY($H661,2)=5),$I661&lt;=DATABASE!$J$3,$I661&gt;=DATABASE!$I$3),"JAM KERJA",IF(AND(WEEKDAY($H661,2)=6,$I661&lt;=DATABASE!$J$4,$I661&gt;=DATABASE!$I$4),"JAM KERJA","LUAR JAM KERJA 1")))))</f>
        <v/>
      </c>
      <c r="M661" s="33" t="str">
        <f>IF('DATA ACCURATE'!T664&lt;&gt;"",IF('DATA ACCURATE'!T664&gt;100,'DATA ACCURATE'!T664/10,'DATA ACCURATE'!T664),"")</f>
        <v/>
      </c>
      <c r="N661" t="str">
        <f>IF(M661="","",IF(M661&lt;=DATABASE!$I$9,"LOKAL",IF(M661&lt;DATABASE!$J$9,"LUAR KOTA 1",IF($M661&gt;=DATABASE!$J$9,"LUAR KOTA 2",""))))</f>
        <v/>
      </c>
      <c r="O661" s="38" t="str">
        <f>IF('DATA ACCURATE'!L664&lt;&gt;"",'DATA ACCURATE'!L664,"")</f>
        <v/>
      </c>
      <c r="Q661" s="38">
        <f t="shared" si="70"/>
        <v>0</v>
      </c>
      <c r="R661" s="38">
        <f t="shared" si="70"/>
        <v>0</v>
      </c>
      <c r="S661" s="38">
        <f t="shared" si="70"/>
        <v>0</v>
      </c>
      <c r="T661" s="38">
        <f t="shared" si="70"/>
        <v>0</v>
      </c>
      <c r="U661" s="38">
        <f t="shared" si="71"/>
        <v>0</v>
      </c>
      <c r="V661" s="38">
        <f t="shared" si="71"/>
        <v>0</v>
      </c>
      <c r="W661" s="38">
        <f t="shared" si="71"/>
        <v>0</v>
      </c>
      <c r="X661" s="38">
        <f t="shared" si="72"/>
        <v>0</v>
      </c>
      <c r="Y661" s="38">
        <f t="shared" si="72"/>
        <v>0</v>
      </c>
      <c r="Z661" s="38">
        <f t="shared" si="72"/>
        <v>0</v>
      </c>
      <c r="AA661" s="38">
        <f t="shared" si="72"/>
        <v>0</v>
      </c>
      <c r="AB661" s="38">
        <f t="shared" si="73"/>
        <v>0</v>
      </c>
      <c r="AC661" s="38">
        <f t="shared" si="74"/>
        <v>0</v>
      </c>
      <c r="AD661" s="38" t="str">
        <f t="shared" si="75"/>
        <v>000000000000</v>
      </c>
    </row>
    <row r="662" spans="1:30">
      <c r="A662" s="9" t="str">
        <f>IF('DATA ACCURATE'!A665&lt;&gt;"",'DATA ACCURATE'!A665,"")</f>
        <v/>
      </c>
      <c r="B662" s="9" t="str">
        <f>IF('DATA ACCURATE'!D665&lt;&gt;"",'DATA ACCURATE'!D665,"")</f>
        <v/>
      </c>
      <c r="C662" s="38" t="str">
        <f>IF($AD662="000000000000","",INDEX(DATABASE!$W$12:$W$71,MATCH($AD662,DATABASE!$V$12:$V$71,0)))</f>
        <v/>
      </c>
      <c r="D662" s="34" t="str">
        <f>IF(C662="","",IF(E662="",INDEX(DATABASE!$AF$13:$AF$62,MATCH($C662,DATABASE!$AC$13:$AC$62,0)),IF(E662="2x D11",INDEX(DATABASE!$AF$13:$AF$62,MATCH($C662,DATABASE!$AC$13:$AC$62,0))+2*DATABASE!$AF$62,IF(E662="3x D11",INDEX(DATABASE!$AF$13:$AF$62,MATCH($C662,DATABASE!$AC$13:$AC$62,0))+3*DATABASE!$AF$62,""))))</f>
        <v/>
      </c>
      <c r="E662" s="38" t="str">
        <f>IF(AND($K662="Y",$G662&lt;&gt;"UNYIL",$F662&lt;DATABASE!$O$8),"2x D11",IF(AND($K662="Y",$G662&lt;&gt;"UNYIL",$F662&gt;=DATABASE!$O$8),"3x D11",""))</f>
        <v/>
      </c>
      <c r="F662" s="9" t="str">
        <f>IF('DATA ACCURATE'!N665&lt;&gt;"",'DATA ACCURATE'!N665,"")</f>
        <v/>
      </c>
      <c r="G662" t="str">
        <f>IF(F662="","",IF(F662&lt;=DATABASE!$I$8,"UNYIL",IF(F662&lt;=DATABASE!$J$8,"KECIL",IF(F662&lt;DATABASE!$K$8,"TANGGUNG",IF(F662&gt;=DATABASE!$K$8,"BESAR","")))))</f>
        <v/>
      </c>
      <c r="H662" s="16" t="str">
        <f>IF('DATA ACCURATE'!J665&lt;&gt;"",'DATA ACCURATE'!J665,"")</f>
        <v/>
      </c>
      <c r="I662" s="35" t="str">
        <f>IF(B662&lt;&gt;"",IFERROR(VLOOKUP(B662,'DATA TIMBANGAN'!G:M,7,FALSE),VLOOKUP(B662,'DATA TIMBANGAN'!G:M,7)),"")</f>
        <v/>
      </c>
      <c r="J662" s="25" t="str">
        <f>IF(H662&lt;&gt;"",IFERROR(INDEX(DATABASE!$Z$19:$Z$38,MATCH(DATEVALUE(H662),DATABASE!$AA$19:$AA$38,0)),INDEX(DATABASE!$Z$12:$Z$18,MATCH(WEEKDAY(H662,2),DATABASE!$AA$12:$AA$18,0))),"")</f>
        <v/>
      </c>
      <c r="K662" s="25" t="str">
        <f>IF('DATA ACCURATE'!V665&lt;&gt;"",'DATA ACCURATE'!V665,"")</f>
        <v/>
      </c>
      <c r="L662" s="80" t="str">
        <f>IF($H662="","",IF(OR($J662="LIBUR",AND($L661="LIBUR",$O661=$O662)),"LIBUR",IF(AND(OR($L661="LUAR JAM KERJA 1",$L661="LUAR JAM KERJA 2"),OR(OR(AND($H661=$H662,AND(OR($I662&gt;DATABASE!$J$3,$I662&lt;DATABASE!$J$6),((DATEVALUE($H662)+$I662)-(DATEVALUE($H661)+$I661))&lt;DATABASE!$J$6)),AND($H661=$H662,$O661=$O662,OR($I662&gt;DATABASE!$J$6,$I662&lt;DATABASE!$J$3))),AND(($H662-$H661)=1,OR($I662&lt;DATABASE!$I$6,((DATEVALUE($H662)+$I662)-(DATEVALUE($H661)+$I661))&lt;DATABASE!$J$6))),$A662=$A661),"LUAR JAM KERJA 2",IF(AND(OR(WEEKDAY($H662,2)=1,WEEKDAY($H662,2)=2,WEEKDAY($H662,2)=3,WEEKDAY($H662,2)=4,WEEKDAY($H662,2)=5),$I662&lt;=DATABASE!$J$3,$I662&gt;=DATABASE!$I$3),"JAM KERJA",IF(AND(WEEKDAY($H662,2)=6,$I662&lt;=DATABASE!$J$4,$I662&gt;=DATABASE!$I$4),"JAM KERJA","LUAR JAM KERJA 1")))))</f>
        <v/>
      </c>
      <c r="M662" s="33" t="str">
        <f>IF('DATA ACCURATE'!T665&lt;&gt;"",IF('DATA ACCURATE'!T665&gt;100,'DATA ACCURATE'!T665/10,'DATA ACCURATE'!T665),"")</f>
        <v/>
      </c>
      <c r="N662" t="str">
        <f>IF(M662="","",IF(M662&lt;=DATABASE!$I$9,"LOKAL",IF(M662&lt;DATABASE!$J$9,"LUAR KOTA 1",IF($M662&gt;=DATABASE!$J$9,"LUAR KOTA 2",""))))</f>
        <v/>
      </c>
      <c r="O662" s="38" t="str">
        <f>IF('DATA ACCURATE'!L665&lt;&gt;"",'DATA ACCURATE'!L665,"")</f>
        <v/>
      </c>
      <c r="Q662" s="38">
        <f t="shared" si="70"/>
        <v>0</v>
      </c>
      <c r="R662" s="38">
        <f t="shared" si="70"/>
        <v>0</v>
      </c>
      <c r="S662" s="38">
        <f t="shared" si="70"/>
        <v>0</v>
      </c>
      <c r="T662" s="38">
        <f t="shared" si="70"/>
        <v>0</v>
      </c>
      <c r="U662" s="38">
        <f t="shared" si="71"/>
        <v>0</v>
      </c>
      <c r="V662" s="38">
        <f t="shared" si="71"/>
        <v>0</v>
      </c>
      <c r="W662" s="38">
        <f t="shared" si="71"/>
        <v>0</v>
      </c>
      <c r="X662" s="38">
        <f t="shared" si="72"/>
        <v>0</v>
      </c>
      <c r="Y662" s="38">
        <f t="shared" si="72"/>
        <v>0</v>
      </c>
      <c r="Z662" s="38">
        <f t="shared" si="72"/>
        <v>0</v>
      </c>
      <c r="AA662" s="38">
        <f t="shared" si="72"/>
        <v>0</v>
      </c>
      <c r="AB662" s="38">
        <f t="shared" si="73"/>
        <v>0</v>
      </c>
      <c r="AC662" s="38">
        <f t="shared" si="74"/>
        <v>0</v>
      </c>
      <c r="AD662" s="38" t="str">
        <f t="shared" si="75"/>
        <v>000000000000</v>
      </c>
    </row>
    <row r="663" spans="1:30">
      <c r="A663" s="9" t="str">
        <f>IF('DATA ACCURATE'!A666&lt;&gt;"",'DATA ACCURATE'!A666,"")</f>
        <v/>
      </c>
      <c r="B663" s="9" t="str">
        <f>IF('DATA ACCURATE'!D666&lt;&gt;"",'DATA ACCURATE'!D666,"")</f>
        <v/>
      </c>
      <c r="C663" s="38" t="str">
        <f>IF($AD663="000000000000","",INDEX(DATABASE!$W$12:$W$71,MATCH($AD663,DATABASE!$V$12:$V$71,0)))</f>
        <v/>
      </c>
      <c r="D663" s="34" t="str">
        <f>IF(C663="","",IF(E663="",INDEX(DATABASE!$AF$13:$AF$62,MATCH($C663,DATABASE!$AC$13:$AC$62,0)),IF(E663="2x D11",INDEX(DATABASE!$AF$13:$AF$62,MATCH($C663,DATABASE!$AC$13:$AC$62,0))+2*DATABASE!$AF$62,IF(E663="3x D11",INDEX(DATABASE!$AF$13:$AF$62,MATCH($C663,DATABASE!$AC$13:$AC$62,0))+3*DATABASE!$AF$62,""))))</f>
        <v/>
      </c>
      <c r="E663" s="38" t="str">
        <f>IF(AND($K663="Y",$G663&lt;&gt;"UNYIL",$F663&lt;DATABASE!$O$8),"2x D11",IF(AND($K663="Y",$G663&lt;&gt;"UNYIL",$F663&gt;=DATABASE!$O$8),"3x D11",""))</f>
        <v/>
      </c>
      <c r="F663" s="9" t="str">
        <f>IF('DATA ACCURATE'!N666&lt;&gt;"",'DATA ACCURATE'!N666,"")</f>
        <v/>
      </c>
      <c r="G663" t="str">
        <f>IF(F663="","",IF(F663&lt;=DATABASE!$I$8,"UNYIL",IF(F663&lt;=DATABASE!$J$8,"KECIL",IF(F663&lt;DATABASE!$K$8,"TANGGUNG",IF(F663&gt;=DATABASE!$K$8,"BESAR","")))))</f>
        <v/>
      </c>
      <c r="H663" s="16" t="str">
        <f>IF('DATA ACCURATE'!J666&lt;&gt;"",'DATA ACCURATE'!J666,"")</f>
        <v/>
      </c>
      <c r="I663" s="35" t="str">
        <f>IF(B663&lt;&gt;"",IFERROR(VLOOKUP(B663,'DATA TIMBANGAN'!G:M,7,FALSE),VLOOKUP(B663,'DATA TIMBANGAN'!G:M,7)),"")</f>
        <v/>
      </c>
      <c r="J663" s="25" t="str">
        <f>IF(H663&lt;&gt;"",IFERROR(INDEX(DATABASE!$Z$19:$Z$38,MATCH(DATEVALUE(H663),DATABASE!$AA$19:$AA$38,0)),INDEX(DATABASE!$Z$12:$Z$18,MATCH(WEEKDAY(H663,2),DATABASE!$AA$12:$AA$18,0))),"")</f>
        <v/>
      </c>
      <c r="K663" s="25" t="str">
        <f>IF('DATA ACCURATE'!V666&lt;&gt;"",'DATA ACCURATE'!V666,"")</f>
        <v/>
      </c>
      <c r="L663" s="80" t="str">
        <f>IF($H663="","",IF(OR($J663="LIBUR",AND($L662="LIBUR",$O662=$O663)),"LIBUR",IF(AND(OR($L662="LUAR JAM KERJA 1",$L662="LUAR JAM KERJA 2"),OR(OR(AND($H662=$H663,AND(OR($I663&gt;DATABASE!$J$3,$I663&lt;DATABASE!$J$6),((DATEVALUE($H663)+$I663)-(DATEVALUE($H662)+$I662))&lt;DATABASE!$J$6)),AND($H662=$H663,$O662=$O663,OR($I663&gt;DATABASE!$J$6,$I663&lt;DATABASE!$J$3))),AND(($H663-$H662)=1,OR($I663&lt;DATABASE!$I$6,((DATEVALUE($H663)+$I663)-(DATEVALUE($H662)+$I662))&lt;DATABASE!$J$6))),$A663=$A662),"LUAR JAM KERJA 2",IF(AND(OR(WEEKDAY($H663,2)=1,WEEKDAY($H663,2)=2,WEEKDAY($H663,2)=3,WEEKDAY($H663,2)=4,WEEKDAY($H663,2)=5),$I663&lt;=DATABASE!$J$3,$I663&gt;=DATABASE!$I$3),"JAM KERJA",IF(AND(WEEKDAY($H663,2)=6,$I663&lt;=DATABASE!$J$4,$I663&gt;=DATABASE!$I$4),"JAM KERJA","LUAR JAM KERJA 1")))))</f>
        <v/>
      </c>
      <c r="M663" s="33" t="str">
        <f>IF('DATA ACCURATE'!T666&lt;&gt;"",IF('DATA ACCURATE'!T666&gt;100,'DATA ACCURATE'!T666/10,'DATA ACCURATE'!T666),"")</f>
        <v/>
      </c>
      <c r="N663" t="str">
        <f>IF(M663="","",IF(M663&lt;=DATABASE!$I$9,"LOKAL",IF(M663&lt;DATABASE!$J$9,"LUAR KOTA 1",IF($M663&gt;=DATABASE!$J$9,"LUAR KOTA 2",""))))</f>
        <v/>
      </c>
      <c r="O663" s="38" t="str">
        <f>IF('DATA ACCURATE'!L666&lt;&gt;"",'DATA ACCURATE'!L666,"")</f>
        <v/>
      </c>
      <c r="Q663" s="38">
        <f t="shared" si="70"/>
        <v>0</v>
      </c>
      <c r="R663" s="38">
        <f t="shared" si="70"/>
        <v>0</v>
      </c>
      <c r="S663" s="38">
        <f t="shared" si="70"/>
        <v>0</v>
      </c>
      <c r="T663" s="38">
        <f t="shared" si="70"/>
        <v>0</v>
      </c>
      <c r="U663" s="38">
        <f t="shared" si="71"/>
        <v>0</v>
      </c>
      <c r="V663" s="38">
        <f t="shared" si="71"/>
        <v>0</v>
      </c>
      <c r="W663" s="38">
        <f t="shared" si="71"/>
        <v>0</v>
      </c>
      <c r="X663" s="38">
        <f t="shared" si="72"/>
        <v>0</v>
      </c>
      <c r="Y663" s="38">
        <f t="shared" si="72"/>
        <v>0</v>
      </c>
      <c r="Z663" s="38">
        <f t="shared" si="72"/>
        <v>0</v>
      </c>
      <c r="AA663" s="38">
        <f t="shared" si="72"/>
        <v>0</v>
      </c>
      <c r="AB663" s="38">
        <f t="shared" si="73"/>
        <v>0</v>
      </c>
      <c r="AC663" s="38">
        <f t="shared" si="74"/>
        <v>0</v>
      </c>
      <c r="AD663" s="38" t="str">
        <f t="shared" si="75"/>
        <v>000000000000</v>
      </c>
    </row>
    <row r="664" spans="1:30">
      <c r="A664" s="9" t="str">
        <f>IF('DATA ACCURATE'!A667&lt;&gt;"",'DATA ACCURATE'!A667,"")</f>
        <v/>
      </c>
      <c r="B664" s="9" t="str">
        <f>IF('DATA ACCURATE'!D667&lt;&gt;"",'DATA ACCURATE'!D667,"")</f>
        <v/>
      </c>
      <c r="C664" s="38" t="str">
        <f>IF($AD664="000000000000","",INDEX(DATABASE!$W$12:$W$71,MATCH($AD664,DATABASE!$V$12:$V$71,0)))</f>
        <v/>
      </c>
      <c r="D664" s="34" t="str">
        <f>IF(C664="","",IF(E664="",INDEX(DATABASE!$AF$13:$AF$62,MATCH($C664,DATABASE!$AC$13:$AC$62,0)),IF(E664="2x D11",INDEX(DATABASE!$AF$13:$AF$62,MATCH($C664,DATABASE!$AC$13:$AC$62,0))+2*DATABASE!$AF$62,IF(E664="3x D11",INDEX(DATABASE!$AF$13:$AF$62,MATCH($C664,DATABASE!$AC$13:$AC$62,0))+3*DATABASE!$AF$62,""))))</f>
        <v/>
      </c>
      <c r="E664" s="38" t="str">
        <f>IF(AND($K664="Y",$G664&lt;&gt;"UNYIL",$F664&lt;DATABASE!$O$8),"2x D11",IF(AND($K664="Y",$G664&lt;&gt;"UNYIL",$F664&gt;=DATABASE!$O$8),"3x D11",""))</f>
        <v/>
      </c>
      <c r="F664" s="9" t="str">
        <f>IF('DATA ACCURATE'!N667&lt;&gt;"",'DATA ACCURATE'!N667,"")</f>
        <v/>
      </c>
      <c r="G664" t="str">
        <f>IF(F664="","",IF(F664&lt;=DATABASE!$I$8,"UNYIL",IF(F664&lt;=DATABASE!$J$8,"KECIL",IF(F664&lt;DATABASE!$K$8,"TANGGUNG",IF(F664&gt;=DATABASE!$K$8,"BESAR","")))))</f>
        <v/>
      </c>
      <c r="H664" s="16" t="str">
        <f>IF('DATA ACCURATE'!J667&lt;&gt;"",'DATA ACCURATE'!J667,"")</f>
        <v/>
      </c>
      <c r="I664" s="35" t="str">
        <f>IF(B664&lt;&gt;"",IFERROR(VLOOKUP(B664,'DATA TIMBANGAN'!G:M,7,FALSE),VLOOKUP(B664,'DATA TIMBANGAN'!G:M,7)),"")</f>
        <v/>
      </c>
      <c r="J664" s="25" t="str">
        <f>IF(H664&lt;&gt;"",IFERROR(INDEX(DATABASE!$Z$19:$Z$38,MATCH(DATEVALUE(H664),DATABASE!$AA$19:$AA$38,0)),INDEX(DATABASE!$Z$12:$Z$18,MATCH(WEEKDAY(H664,2),DATABASE!$AA$12:$AA$18,0))),"")</f>
        <v/>
      </c>
      <c r="K664" s="25" t="str">
        <f>IF('DATA ACCURATE'!V667&lt;&gt;"",'DATA ACCURATE'!V667,"")</f>
        <v/>
      </c>
      <c r="L664" s="80" t="str">
        <f>IF($H664="","",IF(OR($J664="LIBUR",AND($L663="LIBUR",$O663=$O664)),"LIBUR",IF(AND(OR($L663="LUAR JAM KERJA 1",$L663="LUAR JAM KERJA 2"),OR(OR(AND($H663=$H664,AND(OR($I664&gt;DATABASE!$J$3,$I664&lt;DATABASE!$J$6),((DATEVALUE($H664)+$I664)-(DATEVALUE($H663)+$I663))&lt;DATABASE!$J$6)),AND($H663=$H664,$O663=$O664,OR($I664&gt;DATABASE!$J$6,$I664&lt;DATABASE!$J$3))),AND(($H664-$H663)=1,OR($I664&lt;DATABASE!$I$6,((DATEVALUE($H664)+$I664)-(DATEVALUE($H663)+$I663))&lt;DATABASE!$J$6))),$A664=$A663),"LUAR JAM KERJA 2",IF(AND(OR(WEEKDAY($H664,2)=1,WEEKDAY($H664,2)=2,WEEKDAY($H664,2)=3,WEEKDAY($H664,2)=4,WEEKDAY($H664,2)=5),$I664&lt;=DATABASE!$J$3,$I664&gt;=DATABASE!$I$3),"JAM KERJA",IF(AND(WEEKDAY($H664,2)=6,$I664&lt;=DATABASE!$J$4,$I664&gt;=DATABASE!$I$4),"JAM KERJA","LUAR JAM KERJA 1")))))</f>
        <v/>
      </c>
      <c r="M664" s="33" t="str">
        <f>IF('DATA ACCURATE'!T667&lt;&gt;"",IF('DATA ACCURATE'!T667&gt;100,'DATA ACCURATE'!T667/10,'DATA ACCURATE'!T667),"")</f>
        <v/>
      </c>
      <c r="N664" t="str">
        <f>IF(M664="","",IF(M664&lt;=DATABASE!$I$9,"LOKAL",IF(M664&lt;DATABASE!$J$9,"LUAR KOTA 1",IF($M664&gt;=DATABASE!$J$9,"LUAR KOTA 2",""))))</f>
        <v/>
      </c>
      <c r="O664" s="38" t="str">
        <f>IF('DATA ACCURATE'!L667&lt;&gt;"",'DATA ACCURATE'!L667,"")</f>
        <v/>
      </c>
      <c r="Q664" s="38">
        <f t="shared" si="70"/>
        <v>0</v>
      </c>
      <c r="R664" s="38">
        <f t="shared" si="70"/>
        <v>0</v>
      </c>
      <c r="S664" s="38">
        <f t="shared" si="70"/>
        <v>0</v>
      </c>
      <c r="T664" s="38">
        <f t="shared" si="70"/>
        <v>0</v>
      </c>
      <c r="U664" s="38">
        <f t="shared" si="71"/>
        <v>0</v>
      </c>
      <c r="V664" s="38">
        <f t="shared" si="71"/>
        <v>0</v>
      </c>
      <c r="W664" s="38">
        <f t="shared" si="71"/>
        <v>0</v>
      </c>
      <c r="X664" s="38">
        <f t="shared" si="72"/>
        <v>0</v>
      </c>
      <c r="Y664" s="38">
        <f t="shared" si="72"/>
        <v>0</v>
      </c>
      <c r="Z664" s="38">
        <f t="shared" si="72"/>
        <v>0</v>
      </c>
      <c r="AA664" s="38">
        <f t="shared" si="72"/>
        <v>0</v>
      </c>
      <c r="AB664" s="38">
        <f t="shared" si="73"/>
        <v>0</v>
      </c>
      <c r="AC664" s="38">
        <f t="shared" si="74"/>
        <v>0</v>
      </c>
      <c r="AD664" s="38" t="str">
        <f t="shared" si="75"/>
        <v>000000000000</v>
      </c>
    </row>
    <row r="665" spans="1:30">
      <c r="A665" s="9" t="str">
        <f>IF('DATA ACCURATE'!A668&lt;&gt;"",'DATA ACCURATE'!A668,"")</f>
        <v/>
      </c>
      <c r="B665" s="9" t="str">
        <f>IF('DATA ACCURATE'!D668&lt;&gt;"",'DATA ACCURATE'!D668,"")</f>
        <v/>
      </c>
      <c r="C665" s="38" t="str">
        <f>IF($AD665="000000000000","",INDEX(DATABASE!$W$12:$W$71,MATCH($AD665,DATABASE!$V$12:$V$71,0)))</f>
        <v/>
      </c>
      <c r="D665" s="34" t="str">
        <f>IF(C665="","",IF(E665="",INDEX(DATABASE!$AF$13:$AF$62,MATCH($C665,DATABASE!$AC$13:$AC$62,0)),IF(E665="2x D11",INDEX(DATABASE!$AF$13:$AF$62,MATCH($C665,DATABASE!$AC$13:$AC$62,0))+2*DATABASE!$AF$62,IF(E665="3x D11",INDEX(DATABASE!$AF$13:$AF$62,MATCH($C665,DATABASE!$AC$13:$AC$62,0))+3*DATABASE!$AF$62,""))))</f>
        <v/>
      </c>
      <c r="E665" s="38" t="str">
        <f>IF(AND($K665="Y",$G665&lt;&gt;"UNYIL",$F665&lt;DATABASE!$O$8),"2x D11",IF(AND($K665="Y",$G665&lt;&gt;"UNYIL",$F665&gt;=DATABASE!$O$8),"3x D11",""))</f>
        <v/>
      </c>
      <c r="F665" s="9" t="str">
        <f>IF('DATA ACCURATE'!N668&lt;&gt;"",'DATA ACCURATE'!N668,"")</f>
        <v/>
      </c>
      <c r="G665" t="str">
        <f>IF(F665="","",IF(F665&lt;=DATABASE!$I$8,"UNYIL",IF(F665&lt;=DATABASE!$J$8,"KECIL",IF(F665&lt;DATABASE!$K$8,"TANGGUNG",IF(F665&gt;=DATABASE!$K$8,"BESAR","")))))</f>
        <v/>
      </c>
      <c r="H665" s="16" t="str">
        <f>IF('DATA ACCURATE'!J668&lt;&gt;"",'DATA ACCURATE'!J668,"")</f>
        <v/>
      </c>
      <c r="I665" s="35" t="str">
        <f>IF(B665&lt;&gt;"",IFERROR(VLOOKUP(B665,'DATA TIMBANGAN'!G:M,7,FALSE),VLOOKUP(B665,'DATA TIMBANGAN'!G:M,7)),"")</f>
        <v/>
      </c>
      <c r="J665" s="25" t="str">
        <f>IF(H665&lt;&gt;"",IFERROR(INDEX(DATABASE!$Z$19:$Z$38,MATCH(DATEVALUE(H665),DATABASE!$AA$19:$AA$38,0)),INDEX(DATABASE!$Z$12:$Z$18,MATCH(WEEKDAY(H665,2),DATABASE!$AA$12:$AA$18,0))),"")</f>
        <v/>
      </c>
      <c r="K665" s="25" t="str">
        <f>IF('DATA ACCURATE'!V668&lt;&gt;"",'DATA ACCURATE'!V668,"")</f>
        <v/>
      </c>
      <c r="L665" s="80" t="str">
        <f>IF($H665="","",IF(OR($J665="LIBUR",AND($L664="LIBUR",$O664=$O665)),"LIBUR",IF(AND(OR($L664="LUAR JAM KERJA 1",$L664="LUAR JAM KERJA 2"),OR(OR(AND($H664=$H665,AND(OR($I665&gt;DATABASE!$J$3,$I665&lt;DATABASE!$J$6),((DATEVALUE($H665)+$I665)-(DATEVALUE($H664)+$I664))&lt;DATABASE!$J$6)),AND($H664=$H665,$O664=$O665,OR($I665&gt;DATABASE!$J$6,$I665&lt;DATABASE!$J$3))),AND(($H665-$H664)=1,OR($I665&lt;DATABASE!$I$6,((DATEVALUE($H665)+$I665)-(DATEVALUE($H664)+$I664))&lt;DATABASE!$J$6))),$A665=$A664),"LUAR JAM KERJA 2",IF(AND(OR(WEEKDAY($H665,2)=1,WEEKDAY($H665,2)=2,WEEKDAY($H665,2)=3,WEEKDAY($H665,2)=4,WEEKDAY($H665,2)=5),$I665&lt;=DATABASE!$J$3,$I665&gt;=DATABASE!$I$3),"JAM KERJA",IF(AND(WEEKDAY($H665,2)=6,$I665&lt;=DATABASE!$J$4,$I665&gt;=DATABASE!$I$4),"JAM KERJA","LUAR JAM KERJA 1")))))</f>
        <v/>
      </c>
      <c r="M665" s="33" t="str">
        <f>IF('DATA ACCURATE'!T668&lt;&gt;"",IF('DATA ACCURATE'!T668&gt;100,'DATA ACCURATE'!T668/10,'DATA ACCURATE'!T668),"")</f>
        <v/>
      </c>
      <c r="N665" t="str">
        <f>IF(M665="","",IF(M665&lt;=DATABASE!$I$9,"LOKAL",IF(M665&lt;DATABASE!$J$9,"LUAR KOTA 1",IF($M665&gt;=DATABASE!$J$9,"LUAR KOTA 2",""))))</f>
        <v/>
      </c>
      <c r="O665" s="38" t="str">
        <f>IF('DATA ACCURATE'!L668&lt;&gt;"",'DATA ACCURATE'!L668,"")</f>
        <v/>
      </c>
      <c r="Q665" s="38">
        <f t="shared" si="70"/>
        <v>0</v>
      </c>
      <c r="R665" s="38">
        <f t="shared" si="70"/>
        <v>0</v>
      </c>
      <c r="S665" s="38">
        <f t="shared" si="70"/>
        <v>0</v>
      </c>
      <c r="T665" s="38">
        <f t="shared" si="70"/>
        <v>0</v>
      </c>
      <c r="U665" s="38">
        <f t="shared" si="71"/>
        <v>0</v>
      </c>
      <c r="V665" s="38">
        <f t="shared" si="71"/>
        <v>0</v>
      </c>
      <c r="W665" s="38">
        <f t="shared" si="71"/>
        <v>0</v>
      </c>
      <c r="X665" s="38">
        <f t="shared" si="72"/>
        <v>0</v>
      </c>
      <c r="Y665" s="38">
        <f t="shared" si="72"/>
        <v>0</v>
      </c>
      <c r="Z665" s="38">
        <f t="shared" si="72"/>
        <v>0</v>
      </c>
      <c r="AA665" s="38">
        <f t="shared" si="72"/>
        <v>0</v>
      </c>
      <c r="AB665" s="38">
        <f t="shared" si="73"/>
        <v>0</v>
      </c>
      <c r="AC665" s="38">
        <f t="shared" si="74"/>
        <v>0</v>
      </c>
      <c r="AD665" s="38" t="str">
        <f t="shared" si="75"/>
        <v>000000000000</v>
      </c>
    </row>
    <row r="666" spans="1:30">
      <c r="A666" s="9" t="str">
        <f>IF('DATA ACCURATE'!A669&lt;&gt;"",'DATA ACCURATE'!A669,"")</f>
        <v/>
      </c>
      <c r="B666" s="9" t="str">
        <f>IF('DATA ACCURATE'!D669&lt;&gt;"",'DATA ACCURATE'!D669,"")</f>
        <v/>
      </c>
      <c r="C666" s="38" t="str">
        <f>IF($AD666="000000000000","",INDEX(DATABASE!$W$12:$W$71,MATCH($AD666,DATABASE!$V$12:$V$71,0)))</f>
        <v/>
      </c>
      <c r="D666" s="34" t="str">
        <f>IF(C666="","",IF(E666="",INDEX(DATABASE!$AF$13:$AF$62,MATCH($C666,DATABASE!$AC$13:$AC$62,0)),IF(E666="2x D11",INDEX(DATABASE!$AF$13:$AF$62,MATCH($C666,DATABASE!$AC$13:$AC$62,0))+2*DATABASE!$AF$62,IF(E666="3x D11",INDEX(DATABASE!$AF$13:$AF$62,MATCH($C666,DATABASE!$AC$13:$AC$62,0))+3*DATABASE!$AF$62,""))))</f>
        <v/>
      </c>
      <c r="E666" s="38" t="str">
        <f>IF(AND($K666="Y",$G666&lt;&gt;"UNYIL",$F666&lt;DATABASE!$O$8),"2x D11",IF(AND($K666="Y",$G666&lt;&gt;"UNYIL",$F666&gt;=DATABASE!$O$8),"3x D11",""))</f>
        <v/>
      </c>
      <c r="F666" s="9" t="str">
        <f>IF('DATA ACCURATE'!N669&lt;&gt;"",'DATA ACCURATE'!N669,"")</f>
        <v/>
      </c>
      <c r="G666" t="str">
        <f>IF(F666="","",IF(F666&lt;=DATABASE!$I$8,"UNYIL",IF(F666&lt;=DATABASE!$J$8,"KECIL",IF(F666&lt;DATABASE!$K$8,"TANGGUNG",IF(F666&gt;=DATABASE!$K$8,"BESAR","")))))</f>
        <v/>
      </c>
      <c r="H666" s="16" t="str">
        <f>IF('DATA ACCURATE'!J669&lt;&gt;"",'DATA ACCURATE'!J669,"")</f>
        <v/>
      </c>
      <c r="I666" s="35" t="str">
        <f>IF(B666&lt;&gt;"",IFERROR(VLOOKUP(B666,'DATA TIMBANGAN'!G:M,7,FALSE),VLOOKUP(B666,'DATA TIMBANGAN'!G:M,7)),"")</f>
        <v/>
      </c>
      <c r="J666" s="25" t="str">
        <f>IF(H666&lt;&gt;"",IFERROR(INDEX(DATABASE!$Z$19:$Z$38,MATCH(DATEVALUE(H666),DATABASE!$AA$19:$AA$38,0)),INDEX(DATABASE!$Z$12:$Z$18,MATCH(WEEKDAY(H666,2),DATABASE!$AA$12:$AA$18,0))),"")</f>
        <v/>
      </c>
      <c r="K666" s="25" t="str">
        <f>IF('DATA ACCURATE'!V669&lt;&gt;"",'DATA ACCURATE'!V669,"")</f>
        <v/>
      </c>
      <c r="L666" s="80" t="str">
        <f>IF($H666="","",IF(OR($J666="LIBUR",AND($L665="LIBUR",$O665=$O666)),"LIBUR",IF(AND(OR($L665="LUAR JAM KERJA 1",$L665="LUAR JAM KERJA 2"),OR(OR(AND($H665=$H666,AND(OR($I666&gt;DATABASE!$J$3,$I666&lt;DATABASE!$J$6),((DATEVALUE($H666)+$I666)-(DATEVALUE($H665)+$I665))&lt;DATABASE!$J$6)),AND($H665=$H666,$O665=$O666,OR($I666&gt;DATABASE!$J$6,$I666&lt;DATABASE!$J$3))),AND(($H666-$H665)=1,OR($I666&lt;DATABASE!$I$6,((DATEVALUE($H666)+$I666)-(DATEVALUE($H665)+$I665))&lt;DATABASE!$J$6))),$A666=$A665),"LUAR JAM KERJA 2",IF(AND(OR(WEEKDAY($H666,2)=1,WEEKDAY($H666,2)=2,WEEKDAY($H666,2)=3,WEEKDAY($H666,2)=4,WEEKDAY($H666,2)=5),$I666&lt;=DATABASE!$J$3,$I666&gt;=DATABASE!$I$3),"JAM KERJA",IF(AND(WEEKDAY($H666,2)=6,$I666&lt;=DATABASE!$J$4,$I666&gt;=DATABASE!$I$4),"JAM KERJA","LUAR JAM KERJA 1")))))</f>
        <v/>
      </c>
      <c r="M666" s="33" t="str">
        <f>IF('DATA ACCURATE'!T669&lt;&gt;"",IF('DATA ACCURATE'!T669&gt;100,'DATA ACCURATE'!T669/10,'DATA ACCURATE'!T669),"")</f>
        <v/>
      </c>
      <c r="N666" t="str">
        <f>IF(M666="","",IF(M666&lt;=DATABASE!$I$9,"LOKAL",IF(M666&lt;DATABASE!$J$9,"LUAR KOTA 1",IF($M666&gt;=DATABASE!$J$9,"LUAR KOTA 2",""))))</f>
        <v/>
      </c>
      <c r="O666" s="38" t="str">
        <f>IF('DATA ACCURATE'!L669&lt;&gt;"",'DATA ACCURATE'!L669,"")</f>
        <v/>
      </c>
      <c r="Q666" s="38">
        <f t="shared" si="70"/>
        <v>0</v>
      </c>
      <c r="R666" s="38">
        <f t="shared" si="70"/>
        <v>0</v>
      </c>
      <c r="S666" s="38">
        <f t="shared" si="70"/>
        <v>0</v>
      </c>
      <c r="T666" s="38">
        <f t="shared" si="70"/>
        <v>0</v>
      </c>
      <c r="U666" s="38">
        <f t="shared" si="71"/>
        <v>0</v>
      </c>
      <c r="V666" s="38">
        <f t="shared" si="71"/>
        <v>0</v>
      </c>
      <c r="W666" s="38">
        <f t="shared" si="71"/>
        <v>0</v>
      </c>
      <c r="X666" s="38">
        <f t="shared" si="72"/>
        <v>0</v>
      </c>
      <c r="Y666" s="38">
        <f t="shared" si="72"/>
        <v>0</v>
      </c>
      <c r="Z666" s="38">
        <f t="shared" si="72"/>
        <v>0</v>
      </c>
      <c r="AA666" s="38">
        <f t="shared" si="72"/>
        <v>0</v>
      </c>
      <c r="AB666" s="38">
        <f t="shared" si="73"/>
        <v>0</v>
      </c>
      <c r="AC666" s="38">
        <f t="shared" si="74"/>
        <v>0</v>
      </c>
      <c r="AD666" s="38" t="str">
        <f t="shared" si="75"/>
        <v>000000000000</v>
      </c>
    </row>
    <row r="667" spans="1:30">
      <c r="A667" s="9" t="str">
        <f>IF('DATA ACCURATE'!A670&lt;&gt;"",'DATA ACCURATE'!A670,"")</f>
        <v/>
      </c>
      <c r="B667" s="9" t="str">
        <f>IF('DATA ACCURATE'!D670&lt;&gt;"",'DATA ACCURATE'!D670,"")</f>
        <v/>
      </c>
      <c r="C667" s="38" t="str">
        <f>IF($AD667="000000000000","",INDEX(DATABASE!$W$12:$W$71,MATCH($AD667,DATABASE!$V$12:$V$71,0)))</f>
        <v/>
      </c>
      <c r="D667" s="34" t="str">
        <f>IF(C667="","",IF(E667="",INDEX(DATABASE!$AF$13:$AF$62,MATCH($C667,DATABASE!$AC$13:$AC$62,0)),IF(E667="2x D11",INDEX(DATABASE!$AF$13:$AF$62,MATCH($C667,DATABASE!$AC$13:$AC$62,0))+2*DATABASE!$AF$62,IF(E667="3x D11",INDEX(DATABASE!$AF$13:$AF$62,MATCH($C667,DATABASE!$AC$13:$AC$62,0))+3*DATABASE!$AF$62,""))))</f>
        <v/>
      </c>
      <c r="E667" s="38" t="str">
        <f>IF(AND($K667="Y",$G667&lt;&gt;"UNYIL",$F667&lt;DATABASE!$O$8),"2x D11",IF(AND($K667="Y",$G667&lt;&gt;"UNYIL",$F667&gt;=DATABASE!$O$8),"3x D11",""))</f>
        <v/>
      </c>
      <c r="F667" s="9" t="str">
        <f>IF('DATA ACCURATE'!N670&lt;&gt;"",'DATA ACCURATE'!N670,"")</f>
        <v/>
      </c>
      <c r="G667" t="str">
        <f>IF(F667="","",IF(F667&lt;=DATABASE!$I$8,"UNYIL",IF(F667&lt;=DATABASE!$J$8,"KECIL",IF(F667&lt;DATABASE!$K$8,"TANGGUNG",IF(F667&gt;=DATABASE!$K$8,"BESAR","")))))</f>
        <v/>
      </c>
      <c r="H667" s="16" t="str">
        <f>IF('DATA ACCURATE'!J670&lt;&gt;"",'DATA ACCURATE'!J670,"")</f>
        <v/>
      </c>
      <c r="I667" s="35" t="str">
        <f>IF(B667&lt;&gt;"",IFERROR(VLOOKUP(B667,'DATA TIMBANGAN'!G:M,7,FALSE),VLOOKUP(B667,'DATA TIMBANGAN'!G:M,7)),"")</f>
        <v/>
      </c>
      <c r="J667" s="25" t="str">
        <f>IF(H667&lt;&gt;"",IFERROR(INDEX(DATABASE!$Z$19:$Z$38,MATCH(DATEVALUE(H667),DATABASE!$AA$19:$AA$38,0)),INDEX(DATABASE!$Z$12:$Z$18,MATCH(WEEKDAY(H667,2),DATABASE!$AA$12:$AA$18,0))),"")</f>
        <v/>
      </c>
      <c r="K667" s="25" t="str">
        <f>IF('DATA ACCURATE'!V670&lt;&gt;"",'DATA ACCURATE'!V670,"")</f>
        <v/>
      </c>
      <c r="L667" s="80" t="str">
        <f>IF($H667="","",IF(OR($J667="LIBUR",AND($L666="LIBUR",$O666=$O667)),"LIBUR",IF(AND(OR($L666="LUAR JAM KERJA 1",$L666="LUAR JAM KERJA 2"),OR(OR(AND($H666=$H667,AND(OR($I667&gt;DATABASE!$J$3,$I667&lt;DATABASE!$J$6),((DATEVALUE($H667)+$I667)-(DATEVALUE($H666)+$I666))&lt;DATABASE!$J$6)),AND($H666=$H667,$O666=$O667,OR($I667&gt;DATABASE!$J$6,$I667&lt;DATABASE!$J$3))),AND(($H667-$H666)=1,OR($I667&lt;DATABASE!$I$6,((DATEVALUE($H667)+$I667)-(DATEVALUE($H666)+$I666))&lt;DATABASE!$J$6))),$A667=$A666),"LUAR JAM KERJA 2",IF(AND(OR(WEEKDAY($H667,2)=1,WEEKDAY($H667,2)=2,WEEKDAY($H667,2)=3,WEEKDAY($H667,2)=4,WEEKDAY($H667,2)=5),$I667&lt;=DATABASE!$J$3,$I667&gt;=DATABASE!$I$3),"JAM KERJA",IF(AND(WEEKDAY($H667,2)=6,$I667&lt;=DATABASE!$J$4,$I667&gt;=DATABASE!$I$4),"JAM KERJA","LUAR JAM KERJA 1")))))</f>
        <v/>
      </c>
      <c r="M667" s="33" t="str">
        <f>IF('DATA ACCURATE'!T670&lt;&gt;"",IF('DATA ACCURATE'!T670&gt;100,'DATA ACCURATE'!T670/10,'DATA ACCURATE'!T670),"")</f>
        <v/>
      </c>
      <c r="N667" t="str">
        <f>IF(M667="","",IF(M667&lt;=DATABASE!$I$9,"LOKAL",IF(M667&lt;DATABASE!$J$9,"LUAR KOTA 1",IF($M667&gt;=DATABASE!$J$9,"LUAR KOTA 2",""))))</f>
        <v/>
      </c>
      <c r="O667" s="38" t="str">
        <f>IF('DATA ACCURATE'!L670&lt;&gt;"",'DATA ACCURATE'!L670,"")</f>
        <v/>
      </c>
      <c r="Q667" s="38">
        <f t="shared" si="70"/>
        <v>0</v>
      </c>
      <c r="R667" s="38">
        <f t="shared" si="70"/>
        <v>0</v>
      </c>
      <c r="S667" s="38">
        <f t="shared" si="70"/>
        <v>0</v>
      </c>
      <c r="T667" s="38">
        <f t="shared" si="70"/>
        <v>0</v>
      </c>
      <c r="U667" s="38">
        <f t="shared" si="71"/>
        <v>0</v>
      </c>
      <c r="V667" s="38">
        <f t="shared" si="71"/>
        <v>0</v>
      </c>
      <c r="W667" s="38">
        <f t="shared" si="71"/>
        <v>0</v>
      </c>
      <c r="X667" s="38">
        <f t="shared" si="72"/>
        <v>0</v>
      </c>
      <c r="Y667" s="38">
        <f t="shared" si="72"/>
        <v>0</v>
      </c>
      <c r="Z667" s="38">
        <f t="shared" si="72"/>
        <v>0</v>
      </c>
      <c r="AA667" s="38">
        <f t="shared" si="72"/>
        <v>0</v>
      </c>
      <c r="AB667" s="38">
        <f t="shared" si="73"/>
        <v>0</v>
      </c>
      <c r="AC667" s="38">
        <f t="shared" si="74"/>
        <v>0</v>
      </c>
      <c r="AD667" s="38" t="str">
        <f t="shared" si="75"/>
        <v>000000000000</v>
      </c>
    </row>
    <row r="668" spans="1:30">
      <c r="A668" s="9" t="str">
        <f>IF('DATA ACCURATE'!A671&lt;&gt;"",'DATA ACCURATE'!A671,"")</f>
        <v/>
      </c>
      <c r="B668" s="9" t="str">
        <f>IF('DATA ACCURATE'!D671&lt;&gt;"",'DATA ACCURATE'!D671,"")</f>
        <v/>
      </c>
      <c r="C668" s="38" t="str">
        <f>IF($AD668="000000000000","",INDEX(DATABASE!$W$12:$W$71,MATCH($AD668,DATABASE!$V$12:$V$71,0)))</f>
        <v/>
      </c>
      <c r="D668" s="34" t="str">
        <f>IF(C668="","",IF(E668="",INDEX(DATABASE!$AF$13:$AF$62,MATCH($C668,DATABASE!$AC$13:$AC$62,0)),IF(E668="2x D11",INDEX(DATABASE!$AF$13:$AF$62,MATCH($C668,DATABASE!$AC$13:$AC$62,0))+2*DATABASE!$AF$62,IF(E668="3x D11",INDEX(DATABASE!$AF$13:$AF$62,MATCH($C668,DATABASE!$AC$13:$AC$62,0))+3*DATABASE!$AF$62,""))))</f>
        <v/>
      </c>
      <c r="E668" s="38" t="str">
        <f>IF(AND($K668="Y",$G668&lt;&gt;"UNYIL",$F668&lt;DATABASE!$O$8),"2x D11",IF(AND($K668="Y",$G668&lt;&gt;"UNYIL",$F668&gt;=DATABASE!$O$8),"3x D11",""))</f>
        <v/>
      </c>
      <c r="F668" s="9" t="str">
        <f>IF('DATA ACCURATE'!N671&lt;&gt;"",'DATA ACCURATE'!N671,"")</f>
        <v/>
      </c>
      <c r="G668" t="str">
        <f>IF(F668="","",IF(F668&lt;=DATABASE!$I$8,"UNYIL",IF(F668&lt;=DATABASE!$J$8,"KECIL",IF(F668&lt;DATABASE!$K$8,"TANGGUNG",IF(F668&gt;=DATABASE!$K$8,"BESAR","")))))</f>
        <v/>
      </c>
      <c r="H668" s="16" t="str">
        <f>IF('DATA ACCURATE'!J671&lt;&gt;"",'DATA ACCURATE'!J671,"")</f>
        <v/>
      </c>
      <c r="I668" s="35" t="str">
        <f>IF(B668&lt;&gt;"",IFERROR(VLOOKUP(B668,'DATA TIMBANGAN'!G:M,7,FALSE),VLOOKUP(B668,'DATA TIMBANGAN'!G:M,7)),"")</f>
        <v/>
      </c>
      <c r="J668" s="25" t="str">
        <f>IF(H668&lt;&gt;"",IFERROR(INDEX(DATABASE!$Z$19:$Z$38,MATCH(DATEVALUE(H668),DATABASE!$AA$19:$AA$38,0)),INDEX(DATABASE!$Z$12:$Z$18,MATCH(WEEKDAY(H668,2),DATABASE!$AA$12:$AA$18,0))),"")</f>
        <v/>
      </c>
      <c r="K668" s="25" t="str">
        <f>IF('DATA ACCURATE'!V671&lt;&gt;"",'DATA ACCURATE'!V671,"")</f>
        <v/>
      </c>
      <c r="L668" s="80" t="str">
        <f>IF($H668="","",IF(OR($J668="LIBUR",AND($L667="LIBUR",$O667=$O668)),"LIBUR",IF(AND(OR($L667="LUAR JAM KERJA 1",$L667="LUAR JAM KERJA 2"),OR(OR(AND($H667=$H668,AND(OR($I668&gt;DATABASE!$J$3,$I668&lt;DATABASE!$J$6),((DATEVALUE($H668)+$I668)-(DATEVALUE($H667)+$I667))&lt;DATABASE!$J$6)),AND($H667=$H668,$O667=$O668,OR($I668&gt;DATABASE!$J$6,$I668&lt;DATABASE!$J$3))),AND(($H668-$H667)=1,OR($I668&lt;DATABASE!$I$6,((DATEVALUE($H668)+$I668)-(DATEVALUE($H667)+$I667))&lt;DATABASE!$J$6))),$A668=$A667),"LUAR JAM KERJA 2",IF(AND(OR(WEEKDAY($H668,2)=1,WEEKDAY($H668,2)=2,WEEKDAY($H668,2)=3,WEEKDAY($H668,2)=4,WEEKDAY($H668,2)=5),$I668&lt;=DATABASE!$J$3,$I668&gt;=DATABASE!$I$3),"JAM KERJA",IF(AND(WEEKDAY($H668,2)=6,$I668&lt;=DATABASE!$J$4,$I668&gt;=DATABASE!$I$4),"JAM KERJA","LUAR JAM KERJA 1")))))</f>
        <v/>
      </c>
      <c r="M668" s="33" t="str">
        <f>IF('DATA ACCURATE'!T671&lt;&gt;"",IF('DATA ACCURATE'!T671&gt;100,'DATA ACCURATE'!T671/10,'DATA ACCURATE'!T671),"")</f>
        <v/>
      </c>
      <c r="N668" t="str">
        <f>IF(M668="","",IF(M668&lt;=DATABASE!$I$9,"LOKAL",IF(M668&lt;DATABASE!$J$9,"LUAR KOTA 1",IF($M668&gt;=DATABASE!$J$9,"LUAR KOTA 2",""))))</f>
        <v/>
      </c>
      <c r="O668" s="38" t="str">
        <f>IF('DATA ACCURATE'!L671&lt;&gt;"",'DATA ACCURATE'!L671,"")</f>
        <v/>
      </c>
      <c r="Q668" s="38">
        <f t="shared" si="70"/>
        <v>0</v>
      </c>
      <c r="R668" s="38">
        <f t="shared" si="70"/>
        <v>0</v>
      </c>
      <c r="S668" s="38">
        <f t="shared" si="70"/>
        <v>0</v>
      </c>
      <c r="T668" s="38">
        <f t="shared" si="70"/>
        <v>0</v>
      </c>
      <c r="U668" s="38">
        <f t="shared" si="71"/>
        <v>0</v>
      </c>
      <c r="V668" s="38">
        <f t="shared" si="71"/>
        <v>0</v>
      </c>
      <c r="W668" s="38">
        <f t="shared" si="71"/>
        <v>0</v>
      </c>
      <c r="X668" s="38">
        <f t="shared" si="72"/>
        <v>0</v>
      </c>
      <c r="Y668" s="38">
        <f t="shared" si="72"/>
        <v>0</v>
      </c>
      <c r="Z668" s="38">
        <f t="shared" si="72"/>
        <v>0</v>
      </c>
      <c r="AA668" s="38">
        <f t="shared" si="72"/>
        <v>0</v>
      </c>
      <c r="AB668" s="38">
        <f t="shared" si="73"/>
        <v>0</v>
      </c>
      <c r="AC668" s="38">
        <f t="shared" si="74"/>
        <v>0</v>
      </c>
      <c r="AD668" s="38" t="str">
        <f t="shared" si="75"/>
        <v>000000000000</v>
      </c>
    </row>
    <row r="669" spans="1:30">
      <c r="A669" s="9" t="str">
        <f>IF('DATA ACCURATE'!A672&lt;&gt;"",'DATA ACCURATE'!A672,"")</f>
        <v/>
      </c>
      <c r="B669" s="9" t="str">
        <f>IF('DATA ACCURATE'!D672&lt;&gt;"",'DATA ACCURATE'!D672,"")</f>
        <v/>
      </c>
      <c r="C669" s="38" t="str">
        <f>IF($AD669="000000000000","",INDEX(DATABASE!$W$12:$W$71,MATCH($AD669,DATABASE!$V$12:$V$71,0)))</f>
        <v/>
      </c>
      <c r="D669" s="34" t="str">
        <f>IF(C669="","",IF(E669="",INDEX(DATABASE!$AF$13:$AF$62,MATCH($C669,DATABASE!$AC$13:$AC$62,0)),IF(E669="2x D11",INDEX(DATABASE!$AF$13:$AF$62,MATCH($C669,DATABASE!$AC$13:$AC$62,0))+2*DATABASE!$AF$62,IF(E669="3x D11",INDEX(DATABASE!$AF$13:$AF$62,MATCH($C669,DATABASE!$AC$13:$AC$62,0))+3*DATABASE!$AF$62,""))))</f>
        <v/>
      </c>
      <c r="E669" s="38" t="str">
        <f>IF(AND($K669="Y",$G669&lt;&gt;"UNYIL",$F669&lt;DATABASE!$O$8),"2x D11",IF(AND($K669="Y",$G669&lt;&gt;"UNYIL",$F669&gt;=DATABASE!$O$8),"3x D11",""))</f>
        <v/>
      </c>
      <c r="F669" s="9" t="str">
        <f>IF('DATA ACCURATE'!N672&lt;&gt;"",'DATA ACCURATE'!N672,"")</f>
        <v/>
      </c>
      <c r="G669" t="str">
        <f>IF(F669="","",IF(F669&lt;=DATABASE!$I$8,"UNYIL",IF(F669&lt;=DATABASE!$J$8,"KECIL",IF(F669&lt;DATABASE!$K$8,"TANGGUNG",IF(F669&gt;=DATABASE!$K$8,"BESAR","")))))</f>
        <v/>
      </c>
      <c r="H669" s="16" t="str">
        <f>IF('DATA ACCURATE'!J672&lt;&gt;"",'DATA ACCURATE'!J672,"")</f>
        <v/>
      </c>
      <c r="I669" s="35" t="str">
        <f>IF(B669&lt;&gt;"",IFERROR(VLOOKUP(B669,'DATA TIMBANGAN'!G:M,7,FALSE),VLOOKUP(B669,'DATA TIMBANGAN'!G:M,7)),"")</f>
        <v/>
      </c>
      <c r="J669" s="25" t="str">
        <f>IF(H669&lt;&gt;"",IFERROR(INDEX(DATABASE!$Z$19:$Z$38,MATCH(DATEVALUE(H669),DATABASE!$AA$19:$AA$38,0)),INDEX(DATABASE!$Z$12:$Z$18,MATCH(WEEKDAY(H669,2),DATABASE!$AA$12:$AA$18,0))),"")</f>
        <v/>
      </c>
      <c r="K669" s="25" t="str">
        <f>IF('DATA ACCURATE'!V672&lt;&gt;"",'DATA ACCURATE'!V672,"")</f>
        <v/>
      </c>
      <c r="L669" s="80" t="str">
        <f>IF($H669="","",IF(OR($J669="LIBUR",AND($L668="LIBUR",$O668=$O669)),"LIBUR",IF(AND(OR($L668="LUAR JAM KERJA 1",$L668="LUAR JAM KERJA 2"),OR(OR(AND($H668=$H669,AND(OR($I669&gt;DATABASE!$J$3,$I669&lt;DATABASE!$J$6),((DATEVALUE($H669)+$I669)-(DATEVALUE($H668)+$I668))&lt;DATABASE!$J$6)),AND($H668=$H669,$O668=$O669,OR($I669&gt;DATABASE!$J$6,$I669&lt;DATABASE!$J$3))),AND(($H669-$H668)=1,OR($I669&lt;DATABASE!$I$6,((DATEVALUE($H669)+$I669)-(DATEVALUE($H668)+$I668))&lt;DATABASE!$J$6))),$A669=$A668),"LUAR JAM KERJA 2",IF(AND(OR(WEEKDAY($H669,2)=1,WEEKDAY($H669,2)=2,WEEKDAY($H669,2)=3,WEEKDAY($H669,2)=4,WEEKDAY($H669,2)=5),$I669&lt;=DATABASE!$J$3,$I669&gt;=DATABASE!$I$3),"JAM KERJA",IF(AND(WEEKDAY($H669,2)=6,$I669&lt;=DATABASE!$J$4,$I669&gt;=DATABASE!$I$4),"JAM KERJA","LUAR JAM KERJA 1")))))</f>
        <v/>
      </c>
      <c r="M669" s="33" t="str">
        <f>IF('DATA ACCURATE'!T672&lt;&gt;"",IF('DATA ACCURATE'!T672&gt;100,'DATA ACCURATE'!T672/10,'DATA ACCURATE'!T672),"")</f>
        <v/>
      </c>
      <c r="N669" t="str">
        <f>IF(M669="","",IF(M669&lt;=DATABASE!$I$9,"LOKAL",IF(M669&lt;DATABASE!$J$9,"LUAR KOTA 1",IF($M669&gt;=DATABASE!$J$9,"LUAR KOTA 2",""))))</f>
        <v/>
      </c>
      <c r="O669" s="38" t="str">
        <f>IF('DATA ACCURATE'!L672&lt;&gt;"",'DATA ACCURATE'!L672,"")</f>
        <v/>
      </c>
      <c r="Q669" s="38">
        <f t="shared" si="70"/>
        <v>0</v>
      </c>
      <c r="R669" s="38">
        <f t="shared" si="70"/>
        <v>0</v>
      </c>
      <c r="S669" s="38">
        <f t="shared" si="70"/>
        <v>0</v>
      </c>
      <c r="T669" s="38">
        <f t="shared" si="70"/>
        <v>0</v>
      </c>
      <c r="U669" s="38">
        <f t="shared" si="71"/>
        <v>0</v>
      </c>
      <c r="V669" s="38">
        <f t="shared" si="71"/>
        <v>0</v>
      </c>
      <c r="W669" s="38">
        <f t="shared" si="71"/>
        <v>0</v>
      </c>
      <c r="X669" s="38">
        <f t="shared" si="72"/>
        <v>0</v>
      </c>
      <c r="Y669" s="38">
        <f t="shared" si="72"/>
        <v>0</v>
      </c>
      <c r="Z669" s="38">
        <f t="shared" si="72"/>
        <v>0</v>
      </c>
      <c r="AA669" s="38">
        <f t="shared" si="72"/>
        <v>0</v>
      </c>
      <c r="AB669" s="38">
        <f t="shared" si="73"/>
        <v>0</v>
      </c>
      <c r="AC669" s="38">
        <f t="shared" si="74"/>
        <v>0</v>
      </c>
      <c r="AD669" s="38" t="str">
        <f t="shared" si="75"/>
        <v>000000000000</v>
      </c>
    </row>
    <row r="670" spans="1:30">
      <c r="A670" s="9" t="str">
        <f>IF('DATA ACCURATE'!A673&lt;&gt;"",'DATA ACCURATE'!A673,"")</f>
        <v/>
      </c>
      <c r="B670" s="9" t="str">
        <f>IF('DATA ACCURATE'!D673&lt;&gt;"",'DATA ACCURATE'!D673,"")</f>
        <v/>
      </c>
      <c r="C670" s="38" t="str">
        <f>IF($AD670="000000000000","",INDEX(DATABASE!$W$12:$W$71,MATCH($AD670,DATABASE!$V$12:$V$71,0)))</f>
        <v/>
      </c>
      <c r="D670" s="34" t="str">
        <f>IF(C670="","",IF(E670="",INDEX(DATABASE!$AF$13:$AF$62,MATCH($C670,DATABASE!$AC$13:$AC$62,0)),IF(E670="2x D11",INDEX(DATABASE!$AF$13:$AF$62,MATCH($C670,DATABASE!$AC$13:$AC$62,0))+2*DATABASE!$AF$62,IF(E670="3x D11",INDEX(DATABASE!$AF$13:$AF$62,MATCH($C670,DATABASE!$AC$13:$AC$62,0))+3*DATABASE!$AF$62,""))))</f>
        <v/>
      </c>
      <c r="E670" s="38" t="str">
        <f>IF(AND($K670="Y",$G670&lt;&gt;"UNYIL",$F670&lt;DATABASE!$O$8),"2x D11",IF(AND($K670="Y",$G670&lt;&gt;"UNYIL",$F670&gt;=DATABASE!$O$8),"3x D11",""))</f>
        <v/>
      </c>
      <c r="F670" s="9" t="str">
        <f>IF('DATA ACCURATE'!N673&lt;&gt;"",'DATA ACCURATE'!N673,"")</f>
        <v/>
      </c>
      <c r="G670" t="str">
        <f>IF(F670="","",IF(F670&lt;=DATABASE!$I$8,"UNYIL",IF(F670&lt;=DATABASE!$J$8,"KECIL",IF(F670&lt;DATABASE!$K$8,"TANGGUNG",IF(F670&gt;=DATABASE!$K$8,"BESAR","")))))</f>
        <v/>
      </c>
      <c r="H670" s="16" t="str">
        <f>IF('DATA ACCURATE'!J673&lt;&gt;"",'DATA ACCURATE'!J673,"")</f>
        <v/>
      </c>
      <c r="I670" s="35" t="str">
        <f>IF(B670&lt;&gt;"",IFERROR(VLOOKUP(B670,'DATA TIMBANGAN'!G:M,7,FALSE),VLOOKUP(B670,'DATA TIMBANGAN'!G:M,7)),"")</f>
        <v/>
      </c>
      <c r="J670" s="25" t="str">
        <f>IF(H670&lt;&gt;"",IFERROR(INDEX(DATABASE!$Z$19:$Z$38,MATCH(DATEVALUE(H670),DATABASE!$AA$19:$AA$38,0)),INDEX(DATABASE!$Z$12:$Z$18,MATCH(WEEKDAY(H670,2),DATABASE!$AA$12:$AA$18,0))),"")</f>
        <v/>
      </c>
      <c r="K670" s="25" t="str">
        <f>IF('DATA ACCURATE'!V673&lt;&gt;"",'DATA ACCURATE'!V673,"")</f>
        <v/>
      </c>
      <c r="L670" s="80" t="str">
        <f>IF($H670="","",IF(OR($J670="LIBUR",AND($L669="LIBUR",$O669=$O670)),"LIBUR",IF(AND(OR($L669="LUAR JAM KERJA 1",$L669="LUAR JAM KERJA 2"),OR(OR(AND($H669=$H670,AND(OR($I670&gt;DATABASE!$J$3,$I670&lt;DATABASE!$J$6),((DATEVALUE($H670)+$I670)-(DATEVALUE($H669)+$I669))&lt;DATABASE!$J$6)),AND($H669=$H670,$O669=$O670,OR($I670&gt;DATABASE!$J$6,$I670&lt;DATABASE!$J$3))),AND(($H670-$H669)=1,OR($I670&lt;DATABASE!$I$6,((DATEVALUE($H670)+$I670)-(DATEVALUE($H669)+$I669))&lt;DATABASE!$J$6))),$A670=$A669),"LUAR JAM KERJA 2",IF(AND(OR(WEEKDAY($H670,2)=1,WEEKDAY($H670,2)=2,WEEKDAY($H670,2)=3,WEEKDAY($H670,2)=4,WEEKDAY($H670,2)=5),$I670&lt;=DATABASE!$J$3,$I670&gt;=DATABASE!$I$3),"JAM KERJA",IF(AND(WEEKDAY($H670,2)=6,$I670&lt;=DATABASE!$J$4,$I670&gt;=DATABASE!$I$4),"JAM KERJA","LUAR JAM KERJA 1")))))</f>
        <v/>
      </c>
      <c r="M670" s="33" t="str">
        <f>IF('DATA ACCURATE'!T673&lt;&gt;"",IF('DATA ACCURATE'!T673&gt;100,'DATA ACCURATE'!T673/10,'DATA ACCURATE'!T673),"")</f>
        <v/>
      </c>
      <c r="N670" t="str">
        <f>IF(M670="","",IF(M670&lt;=DATABASE!$I$9,"LOKAL",IF(M670&lt;DATABASE!$J$9,"LUAR KOTA 1",IF($M670&gt;=DATABASE!$J$9,"LUAR KOTA 2",""))))</f>
        <v/>
      </c>
      <c r="O670" s="38" t="str">
        <f>IF('DATA ACCURATE'!L673&lt;&gt;"",'DATA ACCURATE'!L673,"")</f>
        <v/>
      </c>
      <c r="Q670" s="38">
        <f t="shared" si="70"/>
        <v>0</v>
      </c>
      <c r="R670" s="38">
        <f t="shared" si="70"/>
        <v>0</v>
      </c>
      <c r="S670" s="38">
        <f t="shared" si="70"/>
        <v>0</v>
      </c>
      <c r="T670" s="38">
        <f t="shared" si="70"/>
        <v>0</v>
      </c>
      <c r="U670" s="38">
        <f t="shared" si="71"/>
        <v>0</v>
      </c>
      <c r="V670" s="38">
        <f t="shared" si="71"/>
        <v>0</v>
      </c>
      <c r="W670" s="38">
        <f t="shared" si="71"/>
        <v>0</v>
      </c>
      <c r="X670" s="38">
        <f t="shared" si="72"/>
        <v>0</v>
      </c>
      <c r="Y670" s="38">
        <f t="shared" si="72"/>
        <v>0</v>
      </c>
      <c r="Z670" s="38">
        <f t="shared" si="72"/>
        <v>0</v>
      </c>
      <c r="AA670" s="38">
        <f t="shared" si="72"/>
        <v>0</v>
      </c>
      <c r="AB670" s="38">
        <f t="shared" si="73"/>
        <v>0</v>
      </c>
      <c r="AC670" s="38">
        <f t="shared" si="74"/>
        <v>0</v>
      </c>
      <c r="AD670" s="38" t="str">
        <f t="shared" si="75"/>
        <v>000000000000</v>
      </c>
    </row>
    <row r="671" spans="1:30">
      <c r="A671" s="9" t="str">
        <f>IF('DATA ACCURATE'!A674&lt;&gt;"",'DATA ACCURATE'!A674,"")</f>
        <v/>
      </c>
      <c r="B671" s="9" t="str">
        <f>IF('DATA ACCURATE'!D674&lt;&gt;"",'DATA ACCURATE'!D674,"")</f>
        <v/>
      </c>
      <c r="C671" s="38" t="str">
        <f>IF($AD671="000000000000","",INDEX(DATABASE!$W$12:$W$71,MATCH($AD671,DATABASE!$V$12:$V$71,0)))</f>
        <v/>
      </c>
      <c r="D671" s="34" t="str">
        <f>IF(C671="","",IF(E671="",INDEX(DATABASE!$AF$13:$AF$62,MATCH($C671,DATABASE!$AC$13:$AC$62,0)),IF(E671="2x D11",INDEX(DATABASE!$AF$13:$AF$62,MATCH($C671,DATABASE!$AC$13:$AC$62,0))+2*DATABASE!$AF$62,IF(E671="3x D11",INDEX(DATABASE!$AF$13:$AF$62,MATCH($C671,DATABASE!$AC$13:$AC$62,0))+3*DATABASE!$AF$62,""))))</f>
        <v/>
      </c>
      <c r="E671" s="38" t="str">
        <f>IF(AND($K671="Y",$G671&lt;&gt;"UNYIL",$F671&lt;DATABASE!$O$8),"2x D11",IF(AND($K671="Y",$G671&lt;&gt;"UNYIL",$F671&gt;=DATABASE!$O$8),"3x D11",""))</f>
        <v/>
      </c>
      <c r="F671" s="9" t="str">
        <f>IF('DATA ACCURATE'!N674&lt;&gt;"",'DATA ACCURATE'!N674,"")</f>
        <v/>
      </c>
      <c r="G671" t="str">
        <f>IF(F671="","",IF(F671&lt;=DATABASE!$I$8,"UNYIL",IF(F671&lt;=DATABASE!$J$8,"KECIL",IF(F671&lt;DATABASE!$K$8,"TANGGUNG",IF(F671&gt;=DATABASE!$K$8,"BESAR","")))))</f>
        <v/>
      </c>
      <c r="H671" s="16" t="str">
        <f>IF('DATA ACCURATE'!J674&lt;&gt;"",'DATA ACCURATE'!J674,"")</f>
        <v/>
      </c>
      <c r="I671" s="35" t="str">
        <f>IF(B671&lt;&gt;"",IFERROR(VLOOKUP(B671,'DATA TIMBANGAN'!G:M,7,FALSE),VLOOKUP(B671,'DATA TIMBANGAN'!G:M,7)),"")</f>
        <v/>
      </c>
      <c r="J671" s="25" t="str">
        <f>IF(H671&lt;&gt;"",IFERROR(INDEX(DATABASE!$Z$19:$Z$38,MATCH(DATEVALUE(H671),DATABASE!$AA$19:$AA$38,0)),INDEX(DATABASE!$Z$12:$Z$18,MATCH(WEEKDAY(H671,2),DATABASE!$AA$12:$AA$18,0))),"")</f>
        <v/>
      </c>
      <c r="K671" s="25" t="str">
        <f>IF('DATA ACCURATE'!V674&lt;&gt;"",'DATA ACCURATE'!V674,"")</f>
        <v/>
      </c>
      <c r="L671" s="80" t="str">
        <f>IF($H671="","",IF(OR($J671="LIBUR",AND($L670="LIBUR",$O670=$O671)),"LIBUR",IF(AND(OR($L670="LUAR JAM KERJA 1",$L670="LUAR JAM KERJA 2"),OR(OR(AND($H670=$H671,AND(OR($I671&gt;DATABASE!$J$3,$I671&lt;DATABASE!$J$6),((DATEVALUE($H671)+$I671)-(DATEVALUE($H670)+$I670))&lt;DATABASE!$J$6)),AND($H670=$H671,$O670=$O671,OR($I671&gt;DATABASE!$J$6,$I671&lt;DATABASE!$J$3))),AND(($H671-$H670)=1,OR($I671&lt;DATABASE!$I$6,((DATEVALUE($H671)+$I671)-(DATEVALUE($H670)+$I670))&lt;DATABASE!$J$6))),$A671=$A670),"LUAR JAM KERJA 2",IF(AND(OR(WEEKDAY($H671,2)=1,WEEKDAY($H671,2)=2,WEEKDAY($H671,2)=3,WEEKDAY($H671,2)=4,WEEKDAY($H671,2)=5),$I671&lt;=DATABASE!$J$3,$I671&gt;=DATABASE!$I$3),"JAM KERJA",IF(AND(WEEKDAY($H671,2)=6,$I671&lt;=DATABASE!$J$4,$I671&gt;=DATABASE!$I$4),"JAM KERJA","LUAR JAM KERJA 1")))))</f>
        <v/>
      </c>
      <c r="M671" s="33" t="str">
        <f>IF('DATA ACCURATE'!T674&lt;&gt;"",IF('DATA ACCURATE'!T674&gt;100,'DATA ACCURATE'!T674/10,'DATA ACCURATE'!T674),"")</f>
        <v/>
      </c>
      <c r="N671" t="str">
        <f>IF(M671="","",IF(M671&lt;=DATABASE!$I$9,"LOKAL",IF(M671&lt;DATABASE!$J$9,"LUAR KOTA 1",IF($M671&gt;=DATABASE!$J$9,"LUAR KOTA 2",""))))</f>
        <v/>
      </c>
      <c r="O671" s="38" t="str">
        <f>IF('DATA ACCURATE'!L674&lt;&gt;"",'DATA ACCURATE'!L674,"")</f>
        <v/>
      </c>
      <c r="Q671" s="38">
        <f t="shared" si="70"/>
        <v>0</v>
      </c>
      <c r="R671" s="38">
        <f t="shared" si="70"/>
        <v>0</v>
      </c>
      <c r="S671" s="38">
        <f t="shared" si="70"/>
        <v>0</v>
      </c>
      <c r="T671" s="38">
        <f t="shared" si="70"/>
        <v>0</v>
      </c>
      <c r="U671" s="38">
        <f t="shared" si="71"/>
        <v>0</v>
      </c>
      <c r="V671" s="38">
        <f t="shared" si="71"/>
        <v>0</v>
      </c>
      <c r="W671" s="38">
        <f t="shared" si="71"/>
        <v>0</v>
      </c>
      <c r="X671" s="38">
        <f t="shared" si="72"/>
        <v>0</v>
      </c>
      <c r="Y671" s="38">
        <f t="shared" si="72"/>
        <v>0</v>
      </c>
      <c r="Z671" s="38">
        <f t="shared" si="72"/>
        <v>0</v>
      </c>
      <c r="AA671" s="38">
        <f t="shared" si="72"/>
        <v>0</v>
      </c>
      <c r="AB671" s="38">
        <f t="shared" si="73"/>
        <v>0</v>
      </c>
      <c r="AC671" s="38">
        <f t="shared" si="74"/>
        <v>0</v>
      </c>
      <c r="AD671" s="38" t="str">
        <f t="shared" si="75"/>
        <v>000000000000</v>
      </c>
    </row>
    <row r="672" spans="1:30">
      <c r="A672" s="9" t="str">
        <f>IF('DATA ACCURATE'!A675&lt;&gt;"",'DATA ACCURATE'!A675,"")</f>
        <v/>
      </c>
      <c r="B672" s="9" t="str">
        <f>IF('DATA ACCURATE'!D675&lt;&gt;"",'DATA ACCURATE'!D675,"")</f>
        <v/>
      </c>
      <c r="C672" s="38" t="str">
        <f>IF($AD672="000000000000","",INDEX(DATABASE!$W$12:$W$71,MATCH($AD672,DATABASE!$V$12:$V$71,0)))</f>
        <v/>
      </c>
      <c r="D672" s="34" t="str">
        <f>IF(C672="","",IF(E672="",INDEX(DATABASE!$AF$13:$AF$62,MATCH($C672,DATABASE!$AC$13:$AC$62,0)),IF(E672="2x D11",INDEX(DATABASE!$AF$13:$AF$62,MATCH($C672,DATABASE!$AC$13:$AC$62,0))+2*DATABASE!$AF$62,IF(E672="3x D11",INDEX(DATABASE!$AF$13:$AF$62,MATCH($C672,DATABASE!$AC$13:$AC$62,0))+3*DATABASE!$AF$62,""))))</f>
        <v/>
      </c>
      <c r="E672" s="38" t="str">
        <f>IF(AND($K672="Y",$G672&lt;&gt;"UNYIL",$F672&lt;DATABASE!$O$8),"2x D11",IF(AND($K672="Y",$G672&lt;&gt;"UNYIL",$F672&gt;=DATABASE!$O$8),"3x D11",""))</f>
        <v/>
      </c>
      <c r="F672" s="9" t="str">
        <f>IF('DATA ACCURATE'!N675&lt;&gt;"",'DATA ACCURATE'!N675,"")</f>
        <v/>
      </c>
      <c r="G672" t="str">
        <f>IF(F672="","",IF(F672&lt;=DATABASE!$I$8,"UNYIL",IF(F672&lt;=DATABASE!$J$8,"KECIL",IF(F672&lt;DATABASE!$K$8,"TANGGUNG",IF(F672&gt;=DATABASE!$K$8,"BESAR","")))))</f>
        <v/>
      </c>
      <c r="H672" s="16" t="str">
        <f>IF('DATA ACCURATE'!J675&lt;&gt;"",'DATA ACCURATE'!J675,"")</f>
        <v/>
      </c>
      <c r="I672" s="35" t="str">
        <f>IF(B672&lt;&gt;"",IFERROR(VLOOKUP(B672,'DATA TIMBANGAN'!G:M,7,FALSE),VLOOKUP(B672,'DATA TIMBANGAN'!G:M,7)),"")</f>
        <v/>
      </c>
      <c r="J672" s="25" t="str">
        <f>IF(H672&lt;&gt;"",IFERROR(INDEX(DATABASE!$Z$19:$Z$38,MATCH(DATEVALUE(H672),DATABASE!$AA$19:$AA$38,0)),INDEX(DATABASE!$Z$12:$Z$18,MATCH(WEEKDAY(H672,2),DATABASE!$AA$12:$AA$18,0))),"")</f>
        <v/>
      </c>
      <c r="K672" s="25" t="str">
        <f>IF('DATA ACCURATE'!V675&lt;&gt;"",'DATA ACCURATE'!V675,"")</f>
        <v/>
      </c>
      <c r="L672" s="80" t="str">
        <f>IF($H672="","",IF(OR($J672="LIBUR",AND($L671="LIBUR",$O671=$O672)),"LIBUR",IF(AND(OR($L671="LUAR JAM KERJA 1",$L671="LUAR JAM KERJA 2"),OR(OR(AND($H671=$H672,AND(OR($I672&gt;DATABASE!$J$3,$I672&lt;DATABASE!$J$6),((DATEVALUE($H672)+$I672)-(DATEVALUE($H671)+$I671))&lt;DATABASE!$J$6)),AND($H671=$H672,$O671=$O672,OR($I672&gt;DATABASE!$J$6,$I672&lt;DATABASE!$J$3))),AND(($H672-$H671)=1,OR($I672&lt;DATABASE!$I$6,((DATEVALUE($H672)+$I672)-(DATEVALUE($H671)+$I671))&lt;DATABASE!$J$6))),$A672=$A671),"LUAR JAM KERJA 2",IF(AND(OR(WEEKDAY($H672,2)=1,WEEKDAY($H672,2)=2,WEEKDAY($H672,2)=3,WEEKDAY($H672,2)=4,WEEKDAY($H672,2)=5),$I672&lt;=DATABASE!$J$3,$I672&gt;=DATABASE!$I$3),"JAM KERJA",IF(AND(WEEKDAY($H672,2)=6,$I672&lt;=DATABASE!$J$4,$I672&gt;=DATABASE!$I$4),"JAM KERJA","LUAR JAM KERJA 1")))))</f>
        <v/>
      </c>
      <c r="M672" s="33" t="str">
        <f>IF('DATA ACCURATE'!T675&lt;&gt;"",IF('DATA ACCURATE'!T675&gt;100,'DATA ACCURATE'!T675/10,'DATA ACCURATE'!T675),"")</f>
        <v/>
      </c>
      <c r="N672" t="str">
        <f>IF(M672="","",IF(M672&lt;=DATABASE!$I$9,"LOKAL",IF(M672&lt;DATABASE!$J$9,"LUAR KOTA 1",IF($M672&gt;=DATABASE!$J$9,"LUAR KOTA 2",""))))</f>
        <v/>
      </c>
      <c r="O672" s="38" t="str">
        <f>IF('DATA ACCURATE'!L675&lt;&gt;"",'DATA ACCURATE'!L675,"")</f>
        <v/>
      </c>
      <c r="Q672" s="38">
        <f t="shared" si="70"/>
        <v>0</v>
      </c>
      <c r="R672" s="38">
        <f t="shared" si="70"/>
        <v>0</v>
      </c>
      <c r="S672" s="38">
        <f t="shared" si="70"/>
        <v>0</v>
      </c>
      <c r="T672" s="38">
        <f t="shared" si="70"/>
        <v>0</v>
      </c>
      <c r="U672" s="38">
        <f t="shared" si="71"/>
        <v>0</v>
      </c>
      <c r="V672" s="38">
        <f t="shared" si="71"/>
        <v>0</v>
      </c>
      <c r="W672" s="38">
        <f t="shared" si="71"/>
        <v>0</v>
      </c>
      <c r="X672" s="38">
        <f t="shared" si="72"/>
        <v>0</v>
      </c>
      <c r="Y672" s="38">
        <f t="shared" si="72"/>
        <v>0</v>
      </c>
      <c r="Z672" s="38">
        <f t="shared" si="72"/>
        <v>0</v>
      </c>
      <c r="AA672" s="38">
        <f t="shared" si="72"/>
        <v>0</v>
      </c>
      <c r="AB672" s="38">
        <f t="shared" si="73"/>
        <v>0</v>
      </c>
      <c r="AC672" s="38">
        <f t="shared" si="74"/>
        <v>0</v>
      </c>
      <c r="AD672" s="38" t="str">
        <f t="shared" si="75"/>
        <v>000000000000</v>
      </c>
    </row>
    <row r="673" spans="1:30">
      <c r="A673" s="9" t="str">
        <f>IF('DATA ACCURATE'!A676&lt;&gt;"",'DATA ACCURATE'!A676,"")</f>
        <v/>
      </c>
      <c r="B673" s="9" t="str">
        <f>IF('DATA ACCURATE'!D676&lt;&gt;"",'DATA ACCURATE'!D676,"")</f>
        <v/>
      </c>
      <c r="C673" s="38" t="str">
        <f>IF($AD673="000000000000","",INDEX(DATABASE!$W$12:$W$71,MATCH($AD673,DATABASE!$V$12:$V$71,0)))</f>
        <v/>
      </c>
      <c r="D673" s="34" t="str">
        <f>IF(C673="","",IF(E673="",INDEX(DATABASE!$AF$13:$AF$62,MATCH($C673,DATABASE!$AC$13:$AC$62,0)),IF(E673="2x D11",INDEX(DATABASE!$AF$13:$AF$62,MATCH($C673,DATABASE!$AC$13:$AC$62,0))+2*DATABASE!$AF$62,IF(E673="3x D11",INDEX(DATABASE!$AF$13:$AF$62,MATCH($C673,DATABASE!$AC$13:$AC$62,0))+3*DATABASE!$AF$62,""))))</f>
        <v/>
      </c>
      <c r="E673" s="38" t="str">
        <f>IF(AND($K673="Y",$G673&lt;&gt;"UNYIL",$F673&lt;DATABASE!$O$8),"2x D11",IF(AND($K673="Y",$G673&lt;&gt;"UNYIL",$F673&gt;=DATABASE!$O$8),"3x D11",""))</f>
        <v/>
      </c>
      <c r="F673" s="9" t="str">
        <f>IF('DATA ACCURATE'!N676&lt;&gt;"",'DATA ACCURATE'!N676,"")</f>
        <v/>
      </c>
      <c r="G673" t="str">
        <f>IF(F673="","",IF(F673&lt;=DATABASE!$I$8,"UNYIL",IF(F673&lt;=DATABASE!$J$8,"KECIL",IF(F673&lt;DATABASE!$K$8,"TANGGUNG",IF(F673&gt;=DATABASE!$K$8,"BESAR","")))))</f>
        <v/>
      </c>
      <c r="H673" s="16" t="str">
        <f>IF('DATA ACCURATE'!J676&lt;&gt;"",'DATA ACCURATE'!J676,"")</f>
        <v/>
      </c>
      <c r="I673" s="35" t="str">
        <f>IF(B673&lt;&gt;"",IFERROR(VLOOKUP(B673,'DATA TIMBANGAN'!G:M,7,FALSE),VLOOKUP(B673,'DATA TIMBANGAN'!G:M,7)),"")</f>
        <v/>
      </c>
      <c r="J673" s="25" t="str">
        <f>IF(H673&lt;&gt;"",IFERROR(INDEX(DATABASE!$Z$19:$Z$38,MATCH(DATEVALUE(H673),DATABASE!$AA$19:$AA$38,0)),INDEX(DATABASE!$Z$12:$Z$18,MATCH(WEEKDAY(H673,2),DATABASE!$AA$12:$AA$18,0))),"")</f>
        <v/>
      </c>
      <c r="K673" s="25" t="str">
        <f>IF('DATA ACCURATE'!V676&lt;&gt;"",'DATA ACCURATE'!V676,"")</f>
        <v/>
      </c>
      <c r="L673" s="80" t="str">
        <f>IF($H673="","",IF(OR($J673="LIBUR",AND($L672="LIBUR",$O672=$O673)),"LIBUR",IF(AND(OR($L672="LUAR JAM KERJA 1",$L672="LUAR JAM KERJA 2"),OR(OR(AND($H672=$H673,AND(OR($I673&gt;DATABASE!$J$3,$I673&lt;DATABASE!$J$6),((DATEVALUE($H673)+$I673)-(DATEVALUE($H672)+$I672))&lt;DATABASE!$J$6)),AND($H672=$H673,$O672=$O673,OR($I673&gt;DATABASE!$J$6,$I673&lt;DATABASE!$J$3))),AND(($H673-$H672)=1,OR($I673&lt;DATABASE!$I$6,((DATEVALUE($H673)+$I673)-(DATEVALUE($H672)+$I672))&lt;DATABASE!$J$6))),$A673=$A672),"LUAR JAM KERJA 2",IF(AND(OR(WEEKDAY($H673,2)=1,WEEKDAY($H673,2)=2,WEEKDAY($H673,2)=3,WEEKDAY($H673,2)=4,WEEKDAY($H673,2)=5),$I673&lt;=DATABASE!$J$3,$I673&gt;=DATABASE!$I$3),"JAM KERJA",IF(AND(WEEKDAY($H673,2)=6,$I673&lt;=DATABASE!$J$4,$I673&gt;=DATABASE!$I$4),"JAM KERJA","LUAR JAM KERJA 1")))))</f>
        <v/>
      </c>
      <c r="M673" s="33" t="str">
        <f>IF('DATA ACCURATE'!T676&lt;&gt;"",IF('DATA ACCURATE'!T676&gt;100,'DATA ACCURATE'!T676/10,'DATA ACCURATE'!T676),"")</f>
        <v/>
      </c>
      <c r="N673" t="str">
        <f>IF(M673="","",IF(M673&lt;=DATABASE!$I$9,"LOKAL",IF(M673&lt;DATABASE!$J$9,"LUAR KOTA 1",IF($M673&gt;=DATABASE!$J$9,"LUAR KOTA 2",""))))</f>
        <v/>
      </c>
      <c r="O673" s="38" t="str">
        <f>IF('DATA ACCURATE'!L676&lt;&gt;"",'DATA ACCURATE'!L676,"")</f>
        <v/>
      </c>
      <c r="Q673" s="38">
        <f t="shared" si="70"/>
        <v>0</v>
      </c>
      <c r="R673" s="38">
        <f t="shared" si="70"/>
        <v>0</v>
      </c>
      <c r="S673" s="38">
        <f t="shared" si="70"/>
        <v>0</v>
      </c>
      <c r="T673" s="38">
        <f t="shared" si="70"/>
        <v>0</v>
      </c>
      <c r="U673" s="38">
        <f t="shared" si="71"/>
        <v>0</v>
      </c>
      <c r="V673" s="38">
        <f t="shared" si="71"/>
        <v>0</v>
      </c>
      <c r="W673" s="38">
        <f t="shared" si="71"/>
        <v>0</v>
      </c>
      <c r="X673" s="38">
        <f t="shared" si="72"/>
        <v>0</v>
      </c>
      <c r="Y673" s="38">
        <f t="shared" si="72"/>
        <v>0</v>
      </c>
      <c r="Z673" s="38">
        <f t="shared" si="72"/>
        <v>0</v>
      </c>
      <c r="AA673" s="38">
        <f t="shared" si="72"/>
        <v>0</v>
      </c>
      <c r="AB673" s="38">
        <f t="shared" si="73"/>
        <v>0</v>
      </c>
      <c r="AC673" s="38">
        <f t="shared" si="74"/>
        <v>0</v>
      </c>
      <c r="AD673" s="38" t="str">
        <f t="shared" si="75"/>
        <v>000000000000</v>
      </c>
    </row>
    <row r="674" spans="1:30">
      <c r="A674" s="9" t="str">
        <f>IF('DATA ACCURATE'!A677&lt;&gt;"",'DATA ACCURATE'!A677,"")</f>
        <v/>
      </c>
      <c r="B674" s="9" t="str">
        <f>IF('DATA ACCURATE'!D677&lt;&gt;"",'DATA ACCURATE'!D677,"")</f>
        <v/>
      </c>
      <c r="C674" s="38" t="str">
        <f>IF($AD674="000000000000","",INDEX(DATABASE!$W$12:$W$71,MATCH($AD674,DATABASE!$V$12:$V$71,0)))</f>
        <v/>
      </c>
      <c r="D674" s="34" t="str">
        <f>IF(C674="","",IF(E674="",INDEX(DATABASE!$AF$13:$AF$62,MATCH($C674,DATABASE!$AC$13:$AC$62,0)),IF(E674="2x D11",INDEX(DATABASE!$AF$13:$AF$62,MATCH($C674,DATABASE!$AC$13:$AC$62,0))+2*DATABASE!$AF$62,IF(E674="3x D11",INDEX(DATABASE!$AF$13:$AF$62,MATCH($C674,DATABASE!$AC$13:$AC$62,0))+3*DATABASE!$AF$62,""))))</f>
        <v/>
      </c>
      <c r="E674" s="38" t="str">
        <f>IF(AND($K674="Y",$G674&lt;&gt;"UNYIL",$F674&lt;DATABASE!$O$8),"2x D11",IF(AND($K674="Y",$G674&lt;&gt;"UNYIL",$F674&gt;=DATABASE!$O$8),"3x D11",""))</f>
        <v/>
      </c>
      <c r="F674" s="9" t="str">
        <f>IF('DATA ACCURATE'!N677&lt;&gt;"",'DATA ACCURATE'!N677,"")</f>
        <v/>
      </c>
      <c r="G674" t="str">
        <f>IF(F674="","",IF(F674&lt;=DATABASE!$I$8,"UNYIL",IF(F674&lt;=DATABASE!$J$8,"KECIL",IF(F674&lt;DATABASE!$K$8,"TANGGUNG",IF(F674&gt;=DATABASE!$K$8,"BESAR","")))))</f>
        <v/>
      </c>
      <c r="H674" s="16" t="str">
        <f>IF('DATA ACCURATE'!J677&lt;&gt;"",'DATA ACCURATE'!J677,"")</f>
        <v/>
      </c>
      <c r="I674" s="35" t="str">
        <f>IF(B674&lt;&gt;"",IFERROR(VLOOKUP(B674,'DATA TIMBANGAN'!G:M,7,FALSE),VLOOKUP(B674,'DATA TIMBANGAN'!G:M,7)),"")</f>
        <v/>
      </c>
      <c r="J674" s="25" t="str">
        <f>IF(H674&lt;&gt;"",IFERROR(INDEX(DATABASE!$Z$19:$Z$38,MATCH(DATEVALUE(H674),DATABASE!$AA$19:$AA$38,0)),INDEX(DATABASE!$Z$12:$Z$18,MATCH(WEEKDAY(H674,2),DATABASE!$AA$12:$AA$18,0))),"")</f>
        <v/>
      </c>
      <c r="K674" s="25" t="str">
        <f>IF('DATA ACCURATE'!V677&lt;&gt;"",'DATA ACCURATE'!V677,"")</f>
        <v/>
      </c>
      <c r="L674" s="80" t="str">
        <f>IF($H674="","",IF(OR($J674="LIBUR",AND($L673="LIBUR",$O673=$O674)),"LIBUR",IF(AND(OR($L673="LUAR JAM KERJA 1",$L673="LUAR JAM KERJA 2"),OR(OR(AND($H673=$H674,AND(OR($I674&gt;DATABASE!$J$3,$I674&lt;DATABASE!$J$6),((DATEVALUE($H674)+$I674)-(DATEVALUE($H673)+$I673))&lt;DATABASE!$J$6)),AND($H673=$H674,$O673=$O674,OR($I674&gt;DATABASE!$J$6,$I674&lt;DATABASE!$J$3))),AND(($H674-$H673)=1,OR($I674&lt;DATABASE!$I$6,((DATEVALUE($H674)+$I674)-(DATEVALUE($H673)+$I673))&lt;DATABASE!$J$6))),$A674=$A673),"LUAR JAM KERJA 2",IF(AND(OR(WEEKDAY($H674,2)=1,WEEKDAY($H674,2)=2,WEEKDAY($H674,2)=3,WEEKDAY($H674,2)=4,WEEKDAY($H674,2)=5),$I674&lt;=DATABASE!$J$3,$I674&gt;=DATABASE!$I$3),"JAM KERJA",IF(AND(WEEKDAY($H674,2)=6,$I674&lt;=DATABASE!$J$4,$I674&gt;=DATABASE!$I$4),"JAM KERJA","LUAR JAM KERJA 1")))))</f>
        <v/>
      </c>
      <c r="M674" s="33" t="str">
        <f>IF('DATA ACCURATE'!T677&lt;&gt;"",IF('DATA ACCURATE'!T677&gt;100,'DATA ACCURATE'!T677/10,'DATA ACCURATE'!T677),"")</f>
        <v/>
      </c>
      <c r="N674" t="str">
        <f>IF(M674="","",IF(M674&lt;=DATABASE!$I$9,"LOKAL",IF(M674&lt;DATABASE!$J$9,"LUAR KOTA 1",IF($M674&gt;=DATABASE!$J$9,"LUAR KOTA 2",""))))</f>
        <v/>
      </c>
      <c r="O674" s="38" t="str">
        <f>IF('DATA ACCURATE'!L677&lt;&gt;"",'DATA ACCURATE'!L677,"")</f>
        <v/>
      </c>
      <c r="Q674" s="38">
        <f t="shared" si="70"/>
        <v>0</v>
      </c>
      <c r="R674" s="38">
        <f t="shared" si="70"/>
        <v>0</v>
      </c>
      <c r="S674" s="38">
        <f t="shared" si="70"/>
        <v>0</v>
      </c>
      <c r="T674" s="38">
        <f t="shared" si="70"/>
        <v>0</v>
      </c>
      <c r="U674" s="38">
        <f t="shared" si="71"/>
        <v>0</v>
      </c>
      <c r="V674" s="38">
        <f t="shared" si="71"/>
        <v>0</v>
      </c>
      <c r="W674" s="38">
        <f t="shared" si="71"/>
        <v>0</v>
      </c>
      <c r="X674" s="38">
        <f t="shared" si="72"/>
        <v>0</v>
      </c>
      <c r="Y674" s="38">
        <f t="shared" si="72"/>
        <v>0</v>
      </c>
      <c r="Z674" s="38">
        <f t="shared" si="72"/>
        <v>0</v>
      </c>
      <c r="AA674" s="38">
        <f t="shared" si="72"/>
        <v>0</v>
      </c>
      <c r="AB674" s="38">
        <f t="shared" si="73"/>
        <v>0</v>
      </c>
      <c r="AC674" s="38">
        <f t="shared" si="74"/>
        <v>0</v>
      </c>
      <c r="AD674" s="38" t="str">
        <f t="shared" si="75"/>
        <v>000000000000</v>
      </c>
    </row>
    <row r="675" spans="1:30">
      <c r="A675" s="9" t="str">
        <f>IF('DATA ACCURATE'!A678&lt;&gt;"",'DATA ACCURATE'!A678,"")</f>
        <v/>
      </c>
      <c r="B675" s="9" t="str">
        <f>IF('DATA ACCURATE'!D678&lt;&gt;"",'DATA ACCURATE'!D678,"")</f>
        <v/>
      </c>
      <c r="C675" s="38" t="str">
        <f>IF($AD675="000000000000","",INDEX(DATABASE!$W$12:$W$71,MATCH($AD675,DATABASE!$V$12:$V$71,0)))</f>
        <v/>
      </c>
      <c r="D675" s="34" t="str">
        <f>IF(C675="","",IF(E675="",INDEX(DATABASE!$AF$13:$AF$62,MATCH($C675,DATABASE!$AC$13:$AC$62,0)),IF(E675="2x D11",INDEX(DATABASE!$AF$13:$AF$62,MATCH($C675,DATABASE!$AC$13:$AC$62,0))+2*DATABASE!$AF$62,IF(E675="3x D11",INDEX(DATABASE!$AF$13:$AF$62,MATCH($C675,DATABASE!$AC$13:$AC$62,0))+3*DATABASE!$AF$62,""))))</f>
        <v/>
      </c>
      <c r="E675" s="38" t="str">
        <f>IF(AND($K675="Y",$G675&lt;&gt;"UNYIL",$F675&lt;DATABASE!$O$8),"2x D11",IF(AND($K675="Y",$G675&lt;&gt;"UNYIL",$F675&gt;=DATABASE!$O$8),"3x D11",""))</f>
        <v/>
      </c>
      <c r="F675" s="9" t="str">
        <f>IF('DATA ACCURATE'!N678&lt;&gt;"",'DATA ACCURATE'!N678,"")</f>
        <v/>
      </c>
      <c r="G675" t="str">
        <f>IF(F675="","",IF(F675&lt;=DATABASE!$I$8,"UNYIL",IF(F675&lt;=DATABASE!$J$8,"KECIL",IF(F675&lt;DATABASE!$K$8,"TANGGUNG",IF(F675&gt;=DATABASE!$K$8,"BESAR","")))))</f>
        <v/>
      </c>
      <c r="H675" s="16" t="str">
        <f>IF('DATA ACCURATE'!J678&lt;&gt;"",'DATA ACCURATE'!J678,"")</f>
        <v/>
      </c>
      <c r="I675" s="35" t="str">
        <f>IF(B675&lt;&gt;"",IFERROR(VLOOKUP(B675,'DATA TIMBANGAN'!G:M,7,FALSE),VLOOKUP(B675,'DATA TIMBANGAN'!G:M,7)),"")</f>
        <v/>
      </c>
      <c r="J675" s="25" t="str">
        <f>IF(H675&lt;&gt;"",IFERROR(INDEX(DATABASE!$Z$19:$Z$38,MATCH(DATEVALUE(H675),DATABASE!$AA$19:$AA$38,0)),INDEX(DATABASE!$Z$12:$Z$18,MATCH(WEEKDAY(H675,2),DATABASE!$AA$12:$AA$18,0))),"")</f>
        <v/>
      </c>
      <c r="K675" s="25" t="str">
        <f>IF('DATA ACCURATE'!V678&lt;&gt;"",'DATA ACCURATE'!V678,"")</f>
        <v/>
      </c>
      <c r="L675" s="80" t="str">
        <f>IF($H675="","",IF(OR($J675="LIBUR",AND($L674="LIBUR",$O674=$O675)),"LIBUR",IF(AND(OR($L674="LUAR JAM KERJA 1",$L674="LUAR JAM KERJA 2"),OR(OR(AND($H674=$H675,AND(OR($I675&gt;DATABASE!$J$3,$I675&lt;DATABASE!$J$6),((DATEVALUE($H675)+$I675)-(DATEVALUE($H674)+$I674))&lt;DATABASE!$J$6)),AND($H674=$H675,$O674=$O675,OR($I675&gt;DATABASE!$J$6,$I675&lt;DATABASE!$J$3))),AND(($H675-$H674)=1,OR($I675&lt;DATABASE!$I$6,((DATEVALUE($H675)+$I675)-(DATEVALUE($H674)+$I674))&lt;DATABASE!$J$6))),$A675=$A674),"LUAR JAM KERJA 2",IF(AND(OR(WEEKDAY($H675,2)=1,WEEKDAY($H675,2)=2,WEEKDAY($H675,2)=3,WEEKDAY($H675,2)=4,WEEKDAY($H675,2)=5),$I675&lt;=DATABASE!$J$3,$I675&gt;=DATABASE!$I$3),"JAM KERJA",IF(AND(WEEKDAY($H675,2)=6,$I675&lt;=DATABASE!$J$4,$I675&gt;=DATABASE!$I$4),"JAM KERJA","LUAR JAM KERJA 1")))))</f>
        <v/>
      </c>
      <c r="M675" s="33" t="str">
        <f>IF('DATA ACCURATE'!T678&lt;&gt;"",IF('DATA ACCURATE'!T678&gt;100,'DATA ACCURATE'!T678/10,'DATA ACCURATE'!T678),"")</f>
        <v/>
      </c>
      <c r="N675" t="str">
        <f>IF(M675="","",IF(M675&lt;=DATABASE!$I$9,"LOKAL",IF(M675&lt;DATABASE!$J$9,"LUAR KOTA 1",IF($M675&gt;=DATABASE!$J$9,"LUAR KOTA 2",""))))</f>
        <v/>
      </c>
      <c r="O675" s="38" t="str">
        <f>IF('DATA ACCURATE'!L678&lt;&gt;"",'DATA ACCURATE'!L678,"")</f>
        <v/>
      </c>
      <c r="Q675" s="38">
        <f t="shared" si="70"/>
        <v>0</v>
      </c>
      <c r="R675" s="38">
        <f t="shared" si="70"/>
        <v>0</v>
      </c>
      <c r="S675" s="38">
        <f t="shared" si="70"/>
        <v>0</v>
      </c>
      <c r="T675" s="38">
        <f t="shared" si="70"/>
        <v>0</v>
      </c>
      <c r="U675" s="38">
        <f t="shared" si="71"/>
        <v>0</v>
      </c>
      <c r="V675" s="38">
        <f t="shared" si="71"/>
        <v>0</v>
      </c>
      <c r="W675" s="38">
        <f t="shared" si="71"/>
        <v>0</v>
      </c>
      <c r="X675" s="38">
        <f t="shared" si="72"/>
        <v>0</v>
      </c>
      <c r="Y675" s="38">
        <f t="shared" si="72"/>
        <v>0</v>
      </c>
      <c r="Z675" s="38">
        <f t="shared" si="72"/>
        <v>0</v>
      </c>
      <c r="AA675" s="38">
        <f t="shared" si="72"/>
        <v>0</v>
      </c>
      <c r="AB675" s="38">
        <f t="shared" si="73"/>
        <v>0</v>
      </c>
      <c r="AC675" s="38">
        <f t="shared" si="74"/>
        <v>0</v>
      </c>
      <c r="AD675" s="38" t="str">
        <f t="shared" si="75"/>
        <v>000000000000</v>
      </c>
    </row>
    <row r="676" spans="1:30">
      <c r="A676" s="9" t="str">
        <f>IF('DATA ACCURATE'!A679&lt;&gt;"",'DATA ACCURATE'!A679,"")</f>
        <v/>
      </c>
      <c r="B676" s="9" t="str">
        <f>IF('DATA ACCURATE'!D679&lt;&gt;"",'DATA ACCURATE'!D679,"")</f>
        <v/>
      </c>
      <c r="C676" s="38" t="str">
        <f>IF($AD676="000000000000","",INDEX(DATABASE!$W$12:$W$71,MATCH($AD676,DATABASE!$V$12:$V$71,0)))</f>
        <v/>
      </c>
      <c r="D676" s="34" t="str">
        <f>IF(C676="","",IF(E676="",INDEX(DATABASE!$AF$13:$AF$62,MATCH($C676,DATABASE!$AC$13:$AC$62,0)),IF(E676="2x D11",INDEX(DATABASE!$AF$13:$AF$62,MATCH($C676,DATABASE!$AC$13:$AC$62,0))+2*DATABASE!$AF$62,IF(E676="3x D11",INDEX(DATABASE!$AF$13:$AF$62,MATCH($C676,DATABASE!$AC$13:$AC$62,0))+3*DATABASE!$AF$62,""))))</f>
        <v/>
      </c>
      <c r="E676" s="38" t="str">
        <f>IF(AND($K676="Y",$G676&lt;&gt;"UNYIL",$F676&lt;DATABASE!$O$8),"2x D11",IF(AND($K676="Y",$G676&lt;&gt;"UNYIL",$F676&gt;=DATABASE!$O$8),"3x D11",""))</f>
        <v/>
      </c>
      <c r="F676" s="9" t="str">
        <f>IF('DATA ACCURATE'!N679&lt;&gt;"",'DATA ACCURATE'!N679,"")</f>
        <v/>
      </c>
      <c r="G676" t="str">
        <f>IF(F676="","",IF(F676&lt;=DATABASE!$I$8,"UNYIL",IF(F676&lt;=DATABASE!$J$8,"KECIL",IF(F676&lt;DATABASE!$K$8,"TANGGUNG",IF(F676&gt;=DATABASE!$K$8,"BESAR","")))))</f>
        <v/>
      </c>
      <c r="H676" s="16" t="str">
        <f>IF('DATA ACCURATE'!J679&lt;&gt;"",'DATA ACCURATE'!J679,"")</f>
        <v/>
      </c>
      <c r="I676" s="35" t="str">
        <f>IF(B676&lt;&gt;"",IFERROR(VLOOKUP(B676,'DATA TIMBANGAN'!G:M,7,FALSE),VLOOKUP(B676,'DATA TIMBANGAN'!G:M,7)),"")</f>
        <v/>
      </c>
      <c r="J676" s="25" t="str">
        <f>IF(H676&lt;&gt;"",IFERROR(INDEX(DATABASE!$Z$19:$Z$38,MATCH(DATEVALUE(H676),DATABASE!$AA$19:$AA$38,0)),INDEX(DATABASE!$Z$12:$Z$18,MATCH(WEEKDAY(H676,2),DATABASE!$AA$12:$AA$18,0))),"")</f>
        <v/>
      </c>
      <c r="K676" s="25" t="str">
        <f>IF('DATA ACCURATE'!V679&lt;&gt;"",'DATA ACCURATE'!V679,"")</f>
        <v/>
      </c>
      <c r="L676" s="80" t="str">
        <f>IF($H676="","",IF(OR($J676="LIBUR",AND($L675="LIBUR",$O675=$O676)),"LIBUR",IF(AND(OR($L675="LUAR JAM KERJA 1",$L675="LUAR JAM KERJA 2"),OR(OR(AND($H675=$H676,AND(OR($I676&gt;DATABASE!$J$3,$I676&lt;DATABASE!$J$6),((DATEVALUE($H676)+$I676)-(DATEVALUE($H675)+$I675))&lt;DATABASE!$J$6)),AND($H675=$H676,$O675=$O676,OR($I676&gt;DATABASE!$J$6,$I676&lt;DATABASE!$J$3))),AND(($H676-$H675)=1,OR($I676&lt;DATABASE!$I$6,((DATEVALUE($H676)+$I676)-(DATEVALUE($H675)+$I675))&lt;DATABASE!$J$6))),$A676=$A675),"LUAR JAM KERJA 2",IF(AND(OR(WEEKDAY($H676,2)=1,WEEKDAY($H676,2)=2,WEEKDAY($H676,2)=3,WEEKDAY($H676,2)=4,WEEKDAY($H676,2)=5),$I676&lt;=DATABASE!$J$3,$I676&gt;=DATABASE!$I$3),"JAM KERJA",IF(AND(WEEKDAY($H676,2)=6,$I676&lt;=DATABASE!$J$4,$I676&gt;=DATABASE!$I$4),"JAM KERJA","LUAR JAM KERJA 1")))))</f>
        <v/>
      </c>
      <c r="M676" s="33" t="str">
        <f>IF('DATA ACCURATE'!T679&lt;&gt;"",IF('DATA ACCURATE'!T679&gt;100,'DATA ACCURATE'!T679/10,'DATA ACCURATE'!T679),"")</f>
        <v/>
      </c>
      <c r="N676" t="str">
        <f>IF(M676="","",IF(M676&lt;=DATABASE!$I$9,"LOKAL",IF(M676&lt;DATABASE!$J$9,"LUAR KOTA 1",IF($M676&gt;=DATABASE!$J$9,"LUAR KOTA 2",""))))</f>
        <v/>
      </c>
      <c r="O676" s="38" t="str">
        <f>IF('DATA ACCURATE'!L679&lt;&gt;"",'DATA ACCURATE'!L679,"")</f>
        <v/>
      </c>
      <c r="Q676" s="38">
        <f t="shared" si="70"/>
        <v>0</v>
      </c>
      <c r="R676" s="38">
        <f t="shared" si="70"/>
        <v>0</v>
      </c>
      <c r="S676" s="38">
        <f t="shared" si="70"/>
        <v>0</v>
      </c>
      <c r="T676" s="38">
        <f t="shared" si="70"/>
        <v>0</v>
      </c>
      <c r="U676" s="38">
        <f t="shared" si="71"/>
        <v>0</v>
      </c>
      <c r="V676" s="38">
        <f t="shared" si="71"/>
        <v>0</v>
      </c>
      <c r="W676" s="38">
        <f t="shared" si="71"/>
        <v>0</v>
      </c>
      <c r="X676" s="38">
        <f t="shared" si="72"/>
        <v>0</v>
      </c>
      <c r="Y676" s="38">
        <f t="shared" si="72"/>
        <v>0</v>
      </c>
      <c r="Z676" s="38">
        <f t="shared" si="72"/>
        <v>0</v>
      </c>
      <c r="AA676" s="38">
        <f t="shared" si="72"/>
        <v>0</v>
      </c>
      <c r="AB676" s="38">
        <f t="shared" si="73"/>
        <v>0</v>
      </c>
      <c r="AC676" s="38">
        <f t="shared" si="74"/>
        <v>0</v>
      </c>
      <c r="AD676" s="38" t="str">
        <f t="shared" si="75"/>
        <v>000000000000</v>
      </c>
    </row>
    <row r="677" spans="1:30">
      <c r="A677" s="9" t="str">
        <f>IF('DATA ACCURATE'!A680&lt;&gt;"",'DATA ACCURATE'!A680,"")</f>
        <v/>
      </c>
      <c r="B677" s="9" t="str">
        <f>IF('DATA ACCURATE'!D680&lt;&gt;"",'DATA ACCURATE'!D680,"")</f>
        <v/>
      </c>
      <c r="C677" s="38" t="str">
        <f>IF($AD677="000000000000","",INDEX(DATABASE!$W$12:$W$71,MATCH($AD677,DATABASE!$V$12:$V$71,0)))</f>
        <v/>
      </c>
      <c r="D677" s="34" t="str">
        <f>IF(C677="","",IF(E677="",INDEX(DATABASE!$AF$13:$AF$62,MATCH($C677,DATABASE!$AC$13:$AC$62,0)),IF(E677="2x D11",INDEX(DATABASE!$AF$13:$AF$62,MATCH($C677,DATABASE!$AC$13:$AC$62,0))+2*DATABASE!$AF$62,IF(E677="3x D11",INDEX(DATABASE!$AF$13:$AF$62,MATCH($C677,DATABASE!$AC$13:$AC$62,0))+3*DATABASE!$AF$62,""))))</f>
        <v/>
      </c>
      <c r="E677" s="38" t="str">
        <f>IF(AND($K677="Y",$G677&lt;&gt;"UNYIL",$F677&lt;DATABASE!$O$8),"2x D11",IF(AND($K677="Y",$G677&lt;&gt;"UNYIL",$F677&gt;=DATABASE!$O$8),"3x D11",""))</f>
        <v/>
      </c>
      <c r="F677" s="9" t="str">
        <f>IF('DATA ACCURATE'!N680&lt;&gt;"",'DATA ACCURATE'!N680,"")</f>
        <v/>
      </c>
      <c r="G677" t="str">
        <f>IF(F677="","",IF(F677&lt;=DATABASE!$I$8,"UNYIL",IF(F677&lt;=DATABASE!$J$8,"KECIL",IF(F677&lt;DATABASE!$K$8,"TANGGUNG",IF(F677&gt;=DATABASE!$K$8,"BESAR","")))))</f>
        <v/>
      </c>
      <c r="H677" s="16" t="str">
        <f>IF('DATA ACCURATE'!J680&lt;&gt;"",'DATA ACCURATE'!J680,"")</f>
        <v/>
      </c>
      <c r="I677" s="35" t="str">
        <f>IF(B677&lt;&gt;"",IFERROR(VLOOKUP(B677,'DATA TIMBANGAN'!G:M,7,FALSE),VLOOKUP(B677,'DATA TIMBANGAN'!G:M,7)),"")</f>
        <v/>
      </c>
      <c r="J677" s="25" t="str">
        <f>IF(H677&lt;&gt;"",IFERROR(INDEX(DATABASE!$Z$19:$Z$38,MATCH(DATEVALUE(H677),DATABASE!$AA$19:$AA$38,0)),INDEX(DATABASE!$Z$12:$Z$18,MATCH(WEEKDAY(H677,2),DATABASE!$AA$12:$AA$18,0))),"")</f>
        <v/>
      </c>
      <c r="K677" s="25" t="str">
        <f>IF('DATA ACCURATE'!V680&lt;&gt;"",'DATA ACCURATE'!V680,"")</f>
        <v/>
      </c>
      <c r="L677" s="80" t="str">
        <f>IF($H677="","",IF(OR($J677="LIBUR",AND($L676="LIBUR",$O676=$O677)),"LIBUR",IF(AND(OR($L676="LUAR JAM KERJA 1",$L676="LUAR JAM KERJA 2"),OR(OR(AND($H676=$H677,AND(OR($I677&gt;DATABASE!$J$3,$I677&lt;DATABASE!$J$6),((DATEVALUE($H677)+$I677)-(DATEVALUE($H676)+$I676))&lt;DATABASE!$J$6)),AND($H676=$H677,$O676=$O677,OR($I677&gt;DATABASE!$J$6,$I677&lt;DATABASE!$J$3))),AND(($H677-$H676)=1,OR($I677&lt;DATABASE!$I$6,((DATEVALUE($H677)+$I677)-(DATEVALUE($H676)+$I676))&lt;DATABASE!$J$6))),$A677=$A676),"LUAR JAM KERJA 2",IF(AND(OR(WEEKDAY($H677,2)=1,WEEKDAY($H677,2)=2,WEEKDAY($H677,2)=3,WEEKDAY($H677,2)=4,WEEKDAY($H677,2)=5),$I677&lt;=DATABASE!$J$3,$I677&gt;=DATABASE!$I$3),"JAM KERJA",IF(AND(WEEKDAY($H677,2)=6,$I677&lt;=DATABASE!$J$4,$I677&gt;=DATABASE!$I$4),"JAM KERJA","LUAR JAM KERJA 1")))))</f>
        <v/>
      </c>
      <c r="M677" s="33" t="str">
        <f>IF('DATA ACCURATE'!T680&lt;&gt;"",IF('DATA ACCURATE'!T680&gt;100,'DATA ACCURATE'!T680/10,'DATA ACCURATE'!T680),"")</f>
        <v/>
      </c>
      <c r="N677" t="str">
        <f>IF(M677="","",IF(M677&lt;=DATABASE!$I$9,"LOKAL",IF(M677&lt;DATABASE!$J$9,"LUAR KOTA 1",IF($M677&gt;=DATABASE!$J$9,"LUAR KOTA 2",""))))</f>
        <v/>
      </c>
      <c r="O677" s="38" t="str">
        <f>IF('DATA ACCURATE'!L680&lt;&gt;"",'DATA ACCURATE'!L680,"")</f>
        <v/>
      </c>
      <c r="Q677" s="38">
        <f t="shared" si="70"/>
        <v>0</v>
      </c>
      <c r="R677" s="38">
        <f t="shared" si="70"/>
        <v>0</v>
      </c>
      <c r="S677" s="38">
        <f t="shared" si="70"/>
        <v>0</v>
      </c>
      <c r="T677" s="38">
        <f t="shared" si="70"/>
        <v>0</v>
      </c>
      <c r="U677" s="38">
        <f t="shared" si="71"/>
        <v>0</v>
      </c>
      <c r="V677" s="38">
        <f t="shared" si="71"/>
        <v>0</v>
      </c>
      <c r="W677" s="38">
        <f t="shared" si="71"/>
        <v>0</v>
      </c>
      <c r="X677" s="38">
        <f t="shared" si="72"/>
        <v>0</v>
      </c>
      <c r="Y677" s="38">
        <f t="shared" si="72"/>
        <v>0</v>
      </c>
      <c r="Z677" s="38">
        <f t="shared" si="72"/>
        <v>0</v>
      </c>
      <c r="AA677" s="38">
        <f t="shared" si="72"/>
        <v>0</v>
      </c>
      <c r="AB677" s="38">
        <f t="shared" si="73"/>
        <v>0</v>
      </c>
      <c r="AC677" s="38">
        <f t="shared" si="74"/>
        <v>0</v>
      </c>
      <c r="AD677" s="38" t="str">
        <f t="shared" si="75"/>
        <v>000000000000</v>
      </c>
    </row>
    <row r="678" spans="1:30">
      <c r="A678" s="9" t="str">
        <f>IF('DATA ACCURATE'!A681&lt;&gt;"",'DATA ACCURATE'!A681,"")</f>
        <v/>
      </c>
      <c r="B678" s="9" t="str">
        <f>IF('DATA ACCURATE'!D681&lt;&gt;"",'DATA ACCURATE'!D681,"")</f>
        <v/>
      </c>
      <c r="C678" s="38" t="str">
        <f>IF($AD678="000000000000","",INDEX(DATABASE!$W$12:$W$71,MATCH($AD678,DATABASE!$V$12:$V$71,0)))</f>
        <v/>
      </c>
      <c r="D678" s="34" t="str">
        <f>IF(C678="","",IF(E678="",INDEX(DATABASE!$AF$13:$AF$62,MATCH($C678,DATABASE!$AC$13:$AC$62,0)),IF(E678="2x D11",INDEX(DATABASE!$AF$13:$AF$62,MATCH($C678,DATABASE!$AC$13:$AC$62,0))+2*DATABASE!$AF$62,IF(E678="3x D11",INDEX(DATABASE!$AF$13:$AF$62,MATCH($C678,DATABASE!$AC$13:$AC$62,0))+3*DATABASE!$AF$62,""))))</f>
        <v/>
      </c>
      <c r="E678" s="38" t="str">
        <f>IF(AND($K678="Y",$G678&lt;&gt;"UNYIL",$F678&lt;DATABASE!$O$8),"2x D11",IF(AND($K678="Y",$G678&lt;&gt;"UNYIL",$F678&gt;=DATABASE!$O$8),"3x D11",""))</f>
        <v/>
      </c>
      <c r="F678" s="9" t="str">
        <f>IF('DATA ACCURATE'!N681&lt;&gt;"",'DATA ACCURATE'!N681,"")</f>
        <v/>
      </c>
      <c r="G678" t="str">
        <f>IF(F678="","",IF(F678&lt;=DATABASE!$I$8,"UNYIL",IF(F678&lt;=DATABASE!$J$8,"KECIL",IF(F678&lt;DATABASE!$K$8,"TANGGUNG",IF(F678&gt;=DATABASE!$K$8,"BESAR","")))))</f>
        <v/>
      </c>
      <c r="H678" s="16" t="str">
        <f>IF('DATA ACCURATE'!J681&lt;&gt;"",'DATA ACCURATE'!J681,"")</f>
        <v/>
      </c>
      <c r="I678" s="35" t="str">
        <f>IF(B678&lt;&gt;"",IFERROR(VLOOKUP(B678,'DATA TIMBANGAN'!G:M,7,FALSE),VLOOKUP(B678,'DATA TIMBANGAN'!G:M,7)),"")</f>
        <v/>
      </c>
      <c r="J678" s="25" t="str">
        <f>IF(H678&lt;&gt;"",IFERROR(INDEX(DATABASE!$Z$19:$Z$38,MATCH(DATEVALUE(H678),DATABASE!$AA$19:$AA$38,0)),INDEX(DATABASE!$Z$12:$Z$18,MATCH(WEEKDAY(H678,2),DATABASE!$AA$12:$AA$18,0))),"")</f>
        <v/>
      </c>
      <c r="K678" s="25" t="str">
        <f>IF('DATA ACCURATE'!V681&lt;&gt;"",'DATA ACCURATE'!V681,"")</f>
        <v/>
      </c>
      <c r="L678" s="80" t="str">
        <f>IF($H678="","",IF(OR($J678="LIBUR",AND($L677="LIBUR",$O677=$O678)),"LIBUR",IF(AND(OR($L677="LUAR JAM KERJA 1",$L677="LUAR JAM KERJA 2"),OR(OR(AND($H677=$H678,AND(OR($I678&gt;DATABASE!$J$3,$I678&lt;DATABASE!$J$6),((DATEVALUE($H678)+$I678)-(DATEVALUE($H677)+$I677))&lt;DATABASE!$J$6)),AND($H677=$H678,$O677=$O678,OR($I678&gt;DATABASE!$J$6,$I678&lt;DATABASE!$J$3))),AND(($H678-$H677)=1,OR($I678&lt;DATABASE!$I$6,((DATEVALUE($H678)+$I678)-(DATEVALUE($H677)+$I677))&lt;DATABASE!$J$6))),$A678=$A677),"LUAR JAM KERJA 2",IF(AND(OR(WEEKDAY($H678,2)=1,WEEKDAY($H678,2)=2,WEEKDAY($H678,2)=3,WEEKDAY($H678,2)=4,WEEKDAY($H678,2)=5),$I678&lt;=DATABASE!$J$3,$I678&gt;=DATABASE!$I$3),"JAM KERJA",IF(AND(WEEKDAY($H678,2)=6,$I678&lt;=DATABASE!$J$4,$I678&gt;=DATABASE!$I$4),"JAM KERJA","LUAR JAM KERJA 1")))))</f>
        <v/>
      </c>
      <c r="M678" s="33" t="str">
        <f>IF('DATA ACCURATE'!T681&lt;&gt;"",IF('DATA ACCURATE'!T681&gt;100,'DATA ACCURATE'!T681/10,'DATA ACCURATE'!T681),"")</f>
        <v/>
      </c>
      <c r="N678" t="str">
        <f>IF(M678="","",IF(M678&lt;=DATABASE!$I$9,"LOKAL",IF(M678&lt;DATABASE!$J$9,"LUAR KOTA 1",IF($M678&gt;=DATABASE!$J$9,"LUAR KOTA 2",""))))</f>
        <v/>
      </c>
      <c r="O678" s="38" t="str">
        <f>IF('DATA ACCURATE'!L681&lt;&gt;"",'DATA ACCURATE'!L681,"")</f>
        <v/>
      </c>
      <c r="Q678" s="38">
        <f t="shared" si="70"/>
        <v>0</v>
      </c>
      <c r="R678" s="38">
        <f t="shared" si="70"/>
        <v>0</v>
      </c>
      <c r="S678" s="38">
        <f t="shared" si="70"/>
        <v>0</v>
      </c>
      <c r="T678" s="38">
        <f t="shared" si="70"/>
        <v>0</v>
      </c>
      <c r="U678" s="38">
        <f t="shared" si="71"/>
        <v>0</v>
      </c>
      <c r="V678" s="38">
        <f t="shared" si="71"/>
        <v>0</v>
      </c>
      <c r="W678" s="38">
        <f t="shared" si="71"/>
        <v>0</v>
      </c>
      <c r="X678" s="38">
        <f t="shared" si="72"/>
        <v>0</v>
      </c>
      <c r="Y678" s="38">
        <f t="shared" si="72"/>
        <v>0</v>
      </c>
      <c r="Z678" s="38">
        <f t="shared" si="72"/>
        <v>0</v>
      </c>
      <c r="AA678" s="38">
        <f t="shared" si="72"/>
        <v>0</v>
      </c>
      <c r="AB678" s="38">
        <f t="shared" si="73"/>
        <v>0</v>
      </c>
      <c r="AC678" s="38">
        <f t="shared" si="74"/>
        <v>0</v>
      </c>
      <c r="AD678" s="38" t="str">
        <f t="shared" si="75"/>
        <v>000000000000</v>
      </c>
    </row>
    <row r="679" spans="1:30">
      <c r="A679" s="9" t="str">
        <f>IF('DATA ACCURATE'!A682&lt;&gt;"",'DATA ACCURATE'!A682,"")</f>
        <v/>
      </c>
      <c r="B679" s="9" t="str">
        <f>IF('DATA ACCURATE'!D682&lt;&gt;"",'DATA ACCURATE'!D682,"")</f>
        <v/>
      </c>
      <c r="C679" s="38" t="str">
        <f>IF($AD679="000000000000","",INDEX(DATABASE!$W$12:$W$71,MATCH($AD679,DATABASE!$V$12:$V$71,0)))</f>
        <v/>
      </c>
      <c r="D679" s="34" t="str">
        <f>IF(C679="","",IF(E679="",INDEX(DATABASE!$AF$13:$AF$62,MATCH($C679,DATABASE!$AC$13:$AC$62,0)),IF(E679="2x D11",INDEX(DATABASE!$AF$13:$AF$62,MATCH($C679,DATABASE!$AC$13:$AC$62,0))+2*DATABASE!$AF$62,IF(E679="3x D11",INDEX(DATABASE!$AF$13:$AF$62,MATCH($C679,DATABASE!$AC$13:$AC$62,0))+3*DATABASE!$AF$62,""))))</f>
        <v/>
      </c>
      <c r="E679" s="38" t="str">
        <f>IF(AND($K679="Y",$G679&lt;&gt;"UNYIL",$F679&lt;DATABASE!$O$8),"2x D11",IF(AND($K679="Y",$G679&lt;&gt;"UNYIL",$F679&gt;=DATABASE!$O$8),"3x D11",""))</f>
        <v/>
      </c>
      <c r="F679" s="9" t="str">
        <f>IF('DATA ACCURATE'!N682&lt;&gt;"",'DATA ACCURATE'!N682,"")</f>
        <v/>
      </c>
      <c r="G679" t="str">
        <f>IF(F679="","",IF(F679&lt;=DATABASE!$I$8,"UNYIL",IF(F679&lt;=DATABASE!$J$8,"KECIL",IF(F679&lt;DATABASE!$K$8,"TANGGUNG",IF(F679&gt;=DATABASE!$K$8,"BESAR","")))))</f>
        <v/>
      </c>
      <c r="H679" s="16" t="str">
        <f>IF('DATA ACCURATE'!J682&lt;&gt;"",'DATA ACCURATE'!J682,"")</f>
        <v/>
      </c>
      <c r="I679" s="35" t="str">
        <f>IF(B679&lt;&gt;"",IFERROR(VLOOKUP(B679,'DATA TIMBANGAN'!G:M,7,FALSE),VLOOKUP(B679,'DATA TIMBANGAN'!G:M,7)),"")</f>
        <v/>
      </c>
      <c r="J679" s="25" t="str">
        <f>IF(H679&lt;&gt;"",IFERROR(INDEX(DATABASE!$Z$19:$Z$38,MATCH(DATEVALUE(H679),DATABASE!$AA$19:$AA$38,0)),INDEX(DATABASE!$Z$12:$Z$18,MATCH(WEEKDAY(H679,2),DATABASE!$AA$12:$AA$18,0))),"")</f>
        <v/>
      </c>
      <c r="K679" s="25" t="str">
        <f>IF('DATA ACCURATE'!V682&lt;&gt;"",'DATA ACCURATE'!V682,"")</f>
        <v/>
      </c>
      <c r="L679" s="80" t="str">
        <f>IF($H679="","",IF(OR($J679="LIBUR",AND($L678="LIBUR",$O678=$O679)),"LIBUR",IF(AND(OR($L678="LUAR JAM KERJA 1",$L678="LUAR JAM KERJA 2"),OR(OR(AND($H678=$H679,AND(OR($I679&gt;DATABASE!$J$3,$I679&lt;DATABASE!$J$6),((DATEVALUE($H679)+$I679)-(DATEVALUE($H678)+$I678))&lt;DATABASE!$J$6)),AND($H678=$H679,$O678=$O679,OR($I679&gt;DATABASE!$J$6,$I679&lt;DATABASE!$J$3))),AND(($H679-$H678)=1,OR($I679&lt;DATABASE!$I$6,((DATEVALUE($H679)+$I679)-(DATEVALUE($H678)+$I678))&lt;DATABASE!$J$6))),$A679=$A678),"LUAR JAM KERJA 2",IF(AND(OR(WEEKDAY($H679,2)=1,WEEKDAY($H679,2)=2,WEEKDAY($H679,2)=3,WEEKDAY($H679,2)=4,WEEKDAY($H679,2)=5),$I679&lt;=DATABASE!$J$3,$I679&gt;=DATABASE!$I$3),"JAM KERJA",IF(AND(WEEKDAY($H679,2)=6,$I679&lt;=DATABASE!$J$4,$I679&gt;=DATABASE!$I$4),"JAM KERJA","LUAR JAM KERJA 1")))))</f>
        <v/>
      </c>
      <c r="M679" s="33" t="str">
        <f>IF('DATA ACCURATE'!T682&lt;&gt;"",IF('DATA ACCURATE'!T682&gt;100,'DATA ACCURATE'!T682/10,'DATA ACCURATE'!T682),"")</f>
        <v/>
      </c>
      <c r="N679" t="str">
        <f>IF(M679="","",IF(M679&lt;=DATABASE!$I$9,"LOKAL",IF(M679&lt;DATABASE!$J$9,"LUAR KOTA 1",IF($M679&gt;=DATABASE!$J$9,"LUAR KOTA 2",""))))</f>
        <v/>
      </c>
      <c r="O679" s="38" t="str">
        <f>IF('DATA ACCURATE'!L682&lt;&gt;"",'DATA ACCURATE'!L682,"")</f>
        <v/>
      </c>
      <c r="Q679" s="38">
        <f t="shared" si="70"/>
        <v>0</v>
      </c>
      <c r="R679" s="38">
        <f t="shared" si="70"/>
        <v>0</v>
      </c>
      <c r="S679" s="38">
        <f t="shared" si="70"/>
        <v>0</v>
      </c>
      <c r="T679" s="38">
        <f t="shared" si="70"/>
        <v>0</v>
      </c>
      <c r="U679" s="38">
        <f t="shared" si="71"/>
        <v>0</v>
      </c>
      <c r="V679" s="38">
        <f t="shared" si="71"/>
        <v>0</v>
      </c>
      <c r="W679" s="38">
        <f t="shared" si="71"/>
        <v>0</v>
      </c>
      <c r="X679" s="38">
        <f t="shared" si="72"/>
        <v>0</v>
      </c>
      <c r="Y679" s="38">
        <f t="shared" si="72"/>
        <v>0</v>
      </c>
      <c r="Z679" s="38">
        <f t="shared" si="72"/>
        <v>0</v>
      </c>
      <c r="AA679" s="38">
        <f t="shared" si="72"/>
        <v>0</v>
      </c>
      <c r="AB679" s="38">
        <f t="shared" si="73"/>
        <v>0</v>
      </c>
      <c r="AC679" s="38">
        <f t="shared" si="74"/>
        <v>0</v>
      </c>
      <c r="AD679" s="38" t="str">
        <f t="shared" si="75"/>
        <v>000000000000</v>
      </c>
    </row>
    <row r="680" spans="1:30">
      <c r="A680" s="9" t="str">
        <f>IF('DATA ACCURATE'!A683&lt;&gt;"",'DATA ACCURATE'!A683,"")</f>
        <v/>
      </c>
      <c r="B680" s="9" t="str">
        <f>IF('DATA ACCURATE'!D683&lt;&gt;"",'DATA ACCURATE'!D683,"")</f>
        <v/>
      </c>
      <c r="C680" s="38" t="str">
        <f>IF($AD680="000000000000","",INDEX(DATABASE!$W$12:$W$71,MATCH($AD680,DATABASE!$V$12:$V$71,0)))</f>
        <v/>
      </c>
      <c r="D680" s="34" t="str">
        <f>IF(C680="","",IF(E680="",INDEX(DATABASE!$AF$13:$AF$62,MATCH($C680,DATABASE!$AC$13:$AC$62,0)),IF(E680="2x D11",INDEX(DATABASE!$AF$13:$AF$62,MATCH($C680,DATABASE!$AC$13:$AC$62,0))+2*DATABASE!$AF$62,IF(E680="3x D11",INDEX(DATABASE!$AF$13:$AF$62,MATCH($C680,DATABASE!$AC$13:$AC$62,0))+3*DATABASE!$AF$62,""))))</f>
        <v/>
      </c>
      <c r="E680" s="38" t="str">
        <f>IF(AND($K680="Y",$G680&lt;&gt;"UNYIL",$F680&lt;DATABASE!$O$8),"2x D11",IF(AND($K680="Y",$G680&lt;&gt;"UNYIL",$F680&gt;=DATABASE!$O$8),"3x D11",""))</f>
        <v/>
      </c>
      <c r="F680" s="9" t="str">
        <f>IF('DATA ACCURATE'!N683&lt;&gt;"",'DATA ACCURATE'!N683,"")</f>
        <v/>
      </c>
      <c r="G680" t="str">
        <f>IF(F680="","",IF(F680&lt;=DATABASE!$I$8,"UNYIL",IF(F680&lt;=DATABASE!$J$8,"KECIL",IF(F680&lt;DATABASE!$K$8,"TANGGUNG",IF(F680&gt;=DATABASE!$K$8,"BESAR","")))))</f>
        <v/>
      </c>
      <c r="H680" s="16" t="str">
        <f>IF('DATA ACCURATE'!J683&lt;&gt;"",'DATA ACCURATE'!J683,"")</f>
        <v/>
      </c>
      <c r="I680" s="35" t="str">
        <f>IF(B680&lt;&gt;"",IFERROR(VLOOKUP(B680,'DATA TIMBANGAN'!G:M,7,FALSE),VLOOKUP(B680,'DATA TIMBANGAN'!G:M,7)),"")</f>
        <v/>
      </c>
      <c r="J680" s="25" t="str">
        <f>IF(H680&lt;&gt;"",IFERROR(INDEX(DATABASE!$Z$19:$Z$38,MATCH(DATEVALUE(H680),DATABASE!$AA$19:$AA$38,0)),INDEX(DATABASE!$Z$12:$Z$18,MATCH(WEEKDAY(H680,2),DATABASE!$AA$12:$AA$18,0))),"")</f>
        <v/>
      </c>
      <c r="K680" s="25" t="str">
        <f>IF('DATA ACCURATE'!V683&lt;&gt;"",'DATA ACCURATE'!V683,"")</f>
        <v/>
      </c>
      <c r="L680" s="80" t="str">
        <f>IF($H680="","",IF(OR($J680="LIBUR",AND($L679="LIBUR",$O679=$O680)),"LIBUR",IF(AND(OR($L679="LUAR JAM KERJA 1",$L679="LUAR JAM KERJA 2"),OR(OR(AND($H679=$H680,AND(OR($I680&gt;DATABASE!$J$3,$I680&lt;DATABASE!$J$6),((DATEVALUE($H680)+$I680)-(DATEVALUE($H679)+$I679))&lt;DATABASE!$J$6)),AND($H679=$H680,$O679=$O680,OR($I680&gt;DATABASE!$J$6,$I680&lt;DATABASE!$J$3))),AND(($H680-$H679)=1,OR($I680&lt;DATABASE!$I$6,((DATEVALUE($H680)+$I680)-(DATEVALUE($H679)+$I679))&lt;DATABASE!$J$6))),$A680=$A679),"LUAR JAM KERJA 2",IF(AND(OR(WEEKDAY($H680,2)=1,WEEKDAY($H680,2)=2,WEEKDAY($H680,2)=3,WEEKDAY($H680,2)=4,WEEKDAY($H680,2)=5),$I680&lt;=DATABASE!$J$3,$I680&gt;=DATABASE!$I$3),"JAM KERJA",IF(AND(WEEKDAY($H680,2)=6,$I680&lt;=DATABASE!$J$4,$I680&gt;=DATABASE!$I$4),"JAM KERJA","LUAR JAM KERJA 1")))))</f>
        <v/>
      </c>
      <c r="M680" s="33" t="str">
        <f>IF('DATA ACCURATE'!T683&lt;&gt;"",IF('DATA ACCURATE'!T683&gt;100,'DATA ACCURATE'!T683/10,'DATA ACCURATE'!T683),"")</f>
        <v/>
      </c>
      <c r="N680" t="str">
        <f>IF(M680="","",IF(M680&lt;=DATABASE!$I$9,"LOKAL",IF(M680&lt;DATABASE!$J$9,"LUAR KOTA 1",IF($M680&gt;=DATABASE!$J$9,"LUAR KOTA 2",""))))</f>
        <v/>
      </c>
      <c r="O680" s="38" t="str">
        <f>IF('DATA ACCURATE'!L683&lt;&gt;"",'DATA ACCURATE'!L683,"")</f>
        <v/>
      </c>
      <c r="Q680" s="38">
        <f t="shared" si="70"/>
        <v>0</v>
      </c>
      <c r="R680" s="38">
        <f t="shared" si="70"/>
        <v>0</v>
      </c>
      <c r="S680" s="38">
        <f t="shared" si="70"/>
        <v>0</v>
      </c>
      <c r="T680" s="38">
        <f t="shared" si="70"/>
        <v>0</v>
      </c>
      <c r="U680" s="38">
        <f t="shared" si="71"/>
        <v>0</v>
      </c>
      <c r="V680" s="38">
        <f t="shared" si="71"/>
        <v>0</v>
      </c>
      <c r="W680" s="38">
        <f t="shared" si="71"/>
        <v>0</v>
      </c>
      <c r="X680" s="38">
        <f t="shared" si="72"/>
        <v>0</v>
      </c>
      <c r="Y680" s="38">
        <f t="shared" si="72"/>
        <v>0</v>
      </c>
      <c r="Z680" s="38">
        <f t="shared" si="72"/>
        <v>0</v>
      </c>
      <c r="AA680" s="38">
        <f t="shared" si="72"/>
        <v>0</v>
      </c>
      <c r="AB680" s="38">
        <f t="shared" si="73"/>
        <v>0</v>
      </c>
      <c r="AC680" s="38">
        <f t="shared" si="74"/>
        <v>0</v>
      </c>
      <c r="AD680" s="38" t="str">
        <f t="shared" si="75"/>
        <v>000000000000</v>
      </c>
    </row>
    <row r="681" spans="1:30">
      <c r="A681" s="9" t="str">
        <f>IF('DATA ACCURATE'!A684&lt;&gt;"",'DATA ACCURATE'!A684,"")</f>
        <v/>
      </c>
      <c r="B681" s="9" t="str">
        <f>IF('DATA ACCURATE'!D684&lt;&gt;"",'DATA ACCURATE'!D684,"")</f>
        <v/>
      </c>
      <c r="C681" s="38" t="str">
        <f>IF($AD681="000000000000","",INDEX(DATABASE!$W$12:$W$71,MATCH($AD681,DATABASE!$V$12:$V$71,0)))</f>
        <v/>
      </c>
      <c r="D681" s="34" t="str">
        <f>IF(C681="","",IF(E681="",INDEX(DATABASE!$AF$13:$AF$62,MATCH($C681,DATABASE!$AC$13:$AC$62,0)),IF(E681="2x D11",INDEX(DATABASE!$AF$13:$AF$62,MATCH($C681,DATABASE!$AC$13:$AC$62,0))+2*DATABASE!$AF$62,IF(E681="3x D11",INDEX(DATABASE!$AF$13:$AF$62,MATCH($C681,DATABASE!$AC$13:$AC$62,0))+3*DATABASE!$AF$62,""))))</f>
        <v/>
      </c>
      <c r="E681" s="38" t="str">
        <f>IF(AND($K681="Y",$G681&lt;&gt;"UNYIL",$F681&lt;DATABASE!$O$8),"2x D11",IF(AND($K681="Y",$G681&lt;&gt;"UNYIL",$F681&gt;=DATABASE!$O$8),"3x D11",""))</f>
        <v/>
      </c>
      <c r="F681" s="9" t="str">
        <f>IF('DATA ACCURATE'!N684&lt;&gt;"",'DATA ACCURATE'!N684,"")</f>
        <v/>
      </c>
      <c r="G681" t="str">
        <f>IF(F681="","",IF(F681&lt;=DATABASE!$I$8,"UNYIL",IF(F681&lt;=DATABASE!$J$8,"KECIL",IF(F681&lt;DATABASE!$K$8,"TANGGUNG",IF(F681&gt;=DATABASE!$K$8,"BESAR","")))))</f>
        <v/>
      </c>
      <c r="H681" s="16" t="str">
        <f>IF('DATA ACCURATE'!J684&lt;&gt;"",'DATA ACCURATE'!J684,"")</f>
        <v/>
      </c>
      <c r="I681" s="35" t="str">
        <f>IF(B681&lt;&gt;"",IFERROR(VLOOKUP(B681,'DATA TIMBANGAN'!G:M,7,FALSE),VLOOKUP(B681,'DATA TIMBANGAN'!G:M,7)),"")</f>
        <v/>
      </c>
      <c r="J681" s="25" t="str">
        <f>IF(H681&lt;&gt;"",IFERROR(INDEX(DATABASE!$Z$19:$Z$38,MATCH(DATEVALUE(H681),DATABASE!$AA$19:$AA$38,0)),INDEX(DATABASE!$Z$12:$Z$18,MATCH(WEEKDAY(H681,2),DATABASE!$AA$12:$AA$18,0))),"")</f>
        <v/>
      </c>
      <c r="K681" s="25" t="str">
        <f>IF('DATA ACCURATE'!V684&lt;&gt;"",'DATA ACCURATE'!V684,"")</f>
        <v/>
      </c>
      <c r="L681" s="80" t="str">
        <f>IF($H681="","",IF(OR($J681="LIBUR",AND($L680="LIBUR",$O680=$O681)),"LIBUR",IF(AND(OR($L680="LUAR JAM KERJA 1",$L680="LUAR JAM KERJA 2"),OR(OR(AND($H680=$H681,AND(OR($I681&gt;DATABASE!$J$3,$I681&lt;DATABASE!$J$6),((DATEVALUE($H681)+$I681)-(DATEVALUE($H680)+$I680))&lt;DATABASE!$J$6)),AND($H680=$H681,$O680=$O681,OR($I681&gt;DATABASE!$J$6,$I681&lt;DATABASE!$J$3))),AND(($H681-$H680)=1,OR($I681&lt;DATABASE!$I$6,((DATEVALUE($H681)+$I681)-(DATEVALUE($H680)+$I680))&lt;DATABASE!$J$6))),$A681=$A680),"LUAR JAM KERJA 2",IF(AND(OR(WEEKDAY($H681,2)=1,WEEKDAY($H681,2)=2,WEEKDAY($H681,2)=3,WEEKDAY($H681,2)=4,WEEKDAY($H681,2)=5),$I681&lt;=DATABASE!$J$3,$I681&gt;=DATABASE!$I$3),"JAM KERJA",IF(AND(WEEKDAY($H681,2)=6,$I681&lt;=DATABASE!$J$4,$I681&gt;=DATABASE!$I$4),"JAM KERJA","LUAR JAM KERJA 1")))))</f>
        <v/>
      </c>
      <c r="M681" s="33" t="str">
        <f>IF('DATA ACCURATE'!T684&lt;&gt;"",IF('DATA ACCURATE'!T684&gt;100,'DATA ACCURATE'!T684/10,'DATA ACCURATE'!T684),"")</f>
        <v/>
      </c>
      <c r="N681" t="str">
        <f>IF(M681="","",IF(M681&lt;=DATABASE!$I$9,"LOKAL",IF(M681&lt;DATABASE!$J$9,"LUAR KOTA 1",IF($M681&gt;=DATABASE!$J$9,"LUAR KOTA 2",""))))</f>
        <v/>
      </c>
      <c r="O681" s="38" t="str">
        <f>IF('DATA ACCURATE'!L684&lt;&gt;"",'DATA ACCURATE'!L684,"")</f>
        <v/>
      </c>
      <c r="Q681" s="38">
        <f t="shared" si="70"/>
        <v>0</v>
      </c>
      <c r="R681" s="38">
        <f t="shared" si="70"/>
        <v>0</v>
      </c>
      <c r="S681" s="38">
        <f t="shared" si="70"/>
        <v>0</v>
      </c>
      <c r="T681" s="38">
        <f t="shared" si="70"/>
        <v>0</v>
      </c>
      <c r="U681" s="38">
        <f t="shared" si="71"/>
        <v>0</v>
      </c>
      <c r="V681" s="38">
        <f t="shared" si="71"/>
        <v>0</v>
      </c>
      <c r="W681" s="38">
        <f t="shared" si="71"/>
        <v>0</v>
      </c>
      <c r="X681" s="38">
        <f t="shared" si="72"/>
        <v>0</v>
      </c>
      <c r="Y681" s="38">
        <f t="shared" si="72"/>
        <v>0</v>
      </c>
      <c r="Z681" s="38">
        <f t="shared" si="72"/>
        <v>0</v>
      </c>
      <c r="AA681" s="38">
        <f t="shared" si="72"/>
        <v>0</v>
      </c>
      <c r="AB681" s="38">
        <f t="shared" si="73"/>
        <v>0</v>
      </c>
      <c r="AC681" s="38">
        <f t="shared" si="74"/>
        <v>0</v>
      </c>
      <c r="AD681" s="38" t="str">
        <f t="shared" si="75"/>
        <v>000000000000</v>
      </c>
    </row>
    <row r="682" spans="1:30">
      <c r="A682" s="9" t="str">
        <f>IF('DATA ACCURATE'!A685&lt;&gt;"",'DATA ACCURATE'!A685,"")</f>
        <v/>
      </c>
      <c r="B682" s="9" t="str">
        <f>IF('DATA ACCURATE'!D685&lt;&gt;"",'DATA ACCURATE'!D685,"")</f>
        <v/>
      </c>
      <c r="C682" s="38" t="str">
        <f>IF($AD682="000000000000","",INDEX(DATABASE!$W$12:$W$71,MATCH($AD682,DATABASE!$V$12:$V$71,0)))</f>
        <v/>
      </c>
      <c r="D682" s="34" t="str">
        <f>IF(C682="","",IF(E682="",INDEX(DATABASE!$AF$13:$AF$62,MATCH($C682,DATABASE!$AC$13:$AC$62,0)),IF(E682="2x D11",INDEX(DATABASE!$AF$13:$AF$62,MATCH($C682,DATABASE!$AC$13:$AC$62,0))+2*DATABASE!$AF$62,IF(E682="3x D11",INDEX(DATABASE!$AF$13:$AF$62,MATCH($C682,DATABASE!$AC$13:$AC$62,0))+3*DATABASE!$AF$62,""))))</f>
        <v/>
      </c>
      <c r="E682" s="38" t="str">
        <f>IF(AND($K682="Y",$G682&lt;&gt;"UNYIL",$F682&lt;DATABASE!$O$8),"2x D11",IF(AND($K682="Y",$G682&lt;&gt;"UNYIL",$F682&gt;=DATABASE!$O$8),"3x D11",""))</f>
        <v/>
      </c>
      <c r="F682" s="9" t="str">
        <f>IF('DATA ACCURATE'!N685&lt;&gt;"",'DATA ACCURATE'!N685,"")</f>
        <v/>
      </c>
      <c r="G682" t="str">
        <f>IF(F682="","",IF(F682&lt;=DATABASE!$I$8,"UNYIL",IF(F682&lt;=DATABASE!$J$8,"KECIL",IF(F682&lt;DATABASE!$K$8,"TANGGUNG",IF(F682&gt;=DATABASE!$K$8,"BESAR","")))))</f>
        <v/>
      </c>
      <c r="H682" s="16" t="str">
        <f>IF('DATA ACCURATE'!J685&lt;&gt;"",'DATA ACCURATE'!J685,"")</f>
        <v/>
      </c>
      <c r="I682" s="35" t="str">
        <f>IF(B682&lt;&gt;"",IFERROR(VLOOKUP(B682,'DATA TIMBANGAN'!G:M,7,FALSE),VLOOKUP(B682,'DATA TIMBANGAN'!G:M,7)),"")</f>
        <v/>
      </c>
      <c r="J682" s="25" t="str">
        <f>IF(H682&lt;&gt;"",IFERROR(INDEX(DATABASE!$Z$19:$Z$38,MATCH(DATEVALUE(H682),DATABASE!$AA$19:$AA$38,0)),INDEX(DATABASE!$Z$12:$Z$18,MATCH(WEEKDAY(H682,2),DATABASE!$AA$12:$AA$18,0))),"")</f>
        <v/>
      </c>
      <c r="K682" s="25" t="str">
        <f>IF('DATA ACCURATE'!V685&lt;&gt;"",'DATA ACCURATE'!V685,"")</f>
        <v/>
      </c>
      <c r="L682" s="80" t="str">
        <f>IF($H682="","",IF(OR($J682="LIBUR",AND($L681="LIBUR",$O681=$O682)),"LIBUR",IF(AND(OR($L681="LUAR JAM KERJA 1",$L681="LUAR JAM KERJA 2"),OR(OR(AND($H681=$H682,AND(OR($I682&gt;DATABASE!$J$3,$I682&lt;DATABASE!$J$6),((DATEVALUE($H682)+$I682)-(DATEVALUE($H681)+$I681))&lt;DATABASE!$J$6)),AND($H681=$H682,$O681=$O682,OR($I682&gt;DATABASE!$J$6,$I682&lt;DATABASE!$J$3))),AND(($H682-$H681)=1,OR($I682&lt;DATABASE!$I$6,((DATEVALUE($H682)+$I682)-(DATEVALUE($H681)+$I681))&lt;DATABASE!$J$6))),$A682=$A681),"LUAR JAM KERJA 2",IF(AND(OR(WEEKDAY($H682,2)=1,WEEKDAY($H682,2)=2,WEEKDAY($H682,2)=3,WEEKDAY($H682,2)=4,WEEKDAY($H682,2)=5),$I682&lt;=DATABASE!$J$3,$I682&gt;=DATABASE!$I$3),"JAM KERJA",IF(AND(WEEKDAY($H682,2)=6,$I682&lt;=DATABASE!$J$4,$I682&gt;=DATABASE!$I$4),"JAM KERJA","LUAR JAM KERJA 1")))))</f>
        <v/>
      </c>
      <c r="M682" s="33" t="str">
        <f>IF('DATA ACCURATE'!T685&lt;&gt;"",IF('DATA ACCURATE'!T685&gt;100,'DATA ACCURATE'!T685/10,'DATA ACCURATE'!T685),"")</f>
        <v/>
      </c>
      <c r="N682" t="str">
        <f>IF(M682="","",IF(M682&lt;=DATABASE!$I$9,"LOKAL",IF(M682&lt;DATABASE!$J$9,"LUAR KOTA 1",IF($M682&gt;=DATABASE!$J$9,"LUAR KOTA 2",""))))</f>
        <v/>
      </c>
      <c r="O682" s="38" t="str">
        <f>IF('DATA ACCURATE'!L685&lt;&gt;"",'DATA ACCURATE'!L685,"")</f>
        <v/>
      </c>
      <c r="Q682" s="38">
        <f t="shared" si="70"/>
        <v>0</v>
      </c>
      <c r="R682" s="38">
        <f t="shared" si="70"/>
        <v>0</v>
      </c>
      <c r="S682" s="38">
        <f t="shared" si="70"/>
        <v>0</v>
      </c>
      <c r="T682" s="38">
        <f t="shared" si="70"/>
        <v>0</v>
      </c>
      <c r="U682" s="38">
        <f t="shared" si="71"/>
        <v>0</v>
      </c>
      <c r="V682" s="38">
        <f t="shared" si="71"/>
        <v>0</v>
      </c>
      <c r="W682" s="38">
        <f t="shared" si="71"/>
        <v>0</v>
      </c>
      <c r="X682" s="38">
        <f t="shared" si="72"/>
        <v>0</v>
      </c>
      <c r="Y682" s="38">
        <f t="shared" si="72"/>
        <v>0</v>
      </c>
      <c r="Z682" s="38">
        <f t="shared" si="72"/>
        <v>0</v>
      </c>
      <c r="AA682" s="38">
        <f t="shared" si="72"/>
        <v>0</v>
      </c>
      <c r="AB682" s="38">
        <f t="shared" si="73"/>
        <v>0</v>
      </c>
      <c r="AC682" s="38">
        <f t="shared" si="74"/>
        <v>0</v>
      </c>
      <c r="AD682" s="38" t="str">
        <f t="shared" si="75"/>
        <v>000000000000</v>
      </c>
    </row>
    <row r="683" spans="1:30">
      <c r="A683" s="9" t="str">
        <f>IF('DATA ACCURATE'!A686&lt;&gt;"",'DATA ACCURATE'!A686,"")</f>
        <v/>
      </c>
      <c r="B683" s="9" t="str">
        <f>IF('DATA ACCURATE'!D686&lt;&gt;"",'DATA ACCURATE'!D686,"")</f>
        <v/>
      </c>
      <c r="C683" s="38" t="str">
        <f>IF($AD683="000000000000","",INDEX(DATABASE!$W$12:$W$71,MATCH($AD683,DATABASE!$V$12:$V$71,0)))</f>
        <v/>
      </c>
      <c r="D683" s="34" t="str">
        <f>IF(C683="","",IF(E683="",INDEX(DATABASE!$AF$13:$AF$62,MATCH($C683,DATABASE!$AC$13:$AC$62,0)),IF(E683="2x D11",INDEX(DATABASE!$AF$13:$AF$62,MATCH($C683,DATABASE!$AC$13:$AC$62,0))+2*DATABASE!$AF$62,IF(E683="3x D11",INDEX(DATABASE!$AF$13:$AF$62,MATCH($C683,DATABASE!$AC$13:$AC$62,0))+3*DATABASE!$AF$62,""))))</f>
        <v/>
      </c>
      <c r="E683" s="38" t="str">
        <f>IF(AND($K683="Y",$G683&lt;&gt;"UNYIL",$F683&lt;DATABASE!$O$8),"2x D11",IF(AND($K683="Y",$G683&lt;&gt;"UNYIL",$F683&gt;=DATABASE!$O$8),"3x D11",""))</f>
        <v/>
      </c>
      <c r="F683" s="9" t="str">
        <f>IF('DATA ACCURATE'!N686&lt;&gt;"",'DATA ACCURATE'!N686,"")</f>
        <v/>
      </c>
      <c r="G683" t="str">
        <f>IF(F683="","",IF(F683&lt;=DATABASE!$I$8,"UNYIL",IF(F683&lt;=DATABASE!$J$8,"KECIL",IF(F683&lt;DATABASE!$K$8,"TANGGUNG",IF(F683&gt;=DATABASE!$K$8,"BESAR","")))))</f>
        <v/>
      </c>
      <c r="H683" s="16" t="str">
        <f>IF('DATA ACCURATE'!J686&lt;&gt;"",'DATA ACCURATE'!J686,"")</f>
        <v/>
      </c>
      <c r="I683" s="35" t="str">
        <f>IF(B683&lt;&gt;"",IFERROR(VLOOKUP(B683,'DATA TIMBANGAN'!G:M,7,FALSE),VLOOKUP(B683,'DATA TIMBANGAN'!G:M,7)),"")</f>
        <v/>
      </c>
      <c r="J683" s="25" t="str">
        <f>IF(H683&lt;&gt;"",IFERROR(INDEX(DATABASE!$Z$19:$Z$38,MATCH(DATEVALUE(H683),DATABASE!$AA$19:$AA$38,0)),INDEX(DATABASE!$Z$12:$Z$18,MATCH(WEEKDAY(H683,2),DATABASE!$AA$12:$AA$18,0))),"")</f>
        <v/>
      </c>
      <c r="K683" s="25" t="str">
        <f>IF('DATA ACCURATE'!V686&lt;&gt;"",'DATA ACCURATE'!V686,"")</f>
        <v/>
      </c>
      <c r="L683" s="80" t="str">
        <f>IF($H683="","",IF(OR($J683="LIBUR",AND($L682="LIBUR",$O682=$O683)),"LIBUR",IF(AND(OR($L682="LUAR JAM KERJA 1",$L682="LUAR JAM KERJA 2"),OR(OR(AND($H682=$H683,AND(OR($I683&gt;DATABASE!$J$3,$I683&lt;DATABASE!$J$6),((DATEVALUE($H683)+$I683)-(DATEVALUE($H682)+$I682))&lt;DATABASE!$J$6)),AND($H682=$H683,$O682=$O683,OR($I683&gt;DATABASE!$J$6,$I683&lt;DATABASE!$J$3))),AND(($H683-$H682)=1,OR($I683&lt;DATABASE!$I$6,((DATEVALUE($H683)+$I683)-(DATEVALUE($H682)+$I682))&lt;DATABASE!$J$6))),$A683=$A682),"LUAR JAM KERJA 2",IF(AND(OR(WEEKDAY($H683,2)=1,WEEKDAY($H683,2)=2,WEEKDAY($H683,2)=3,WEEKDAY($H683,2)=4,WEEKDAY($H683,2)=5),$I683&lt;=DATABASE!$J$3,$I683&gt;=DATABASE!$I$3),"JAM KERJA",IF(AND(WEEKDAY($H683,2)=6,$I683&lt;=DATABASE!$J$4,$I683&gt;=DATABASE!$I$4),"JAM KERJA","LUAR JAM KERJA 1")))))</f>
        <v/>
      </c>
      <c r="M683" s="33" t="str">
        <f>IF('DATA ACCURATE'!T686&lt;&gt;"",IF('DATA ACCURATE'!T686&gt;100,'DATA ACCURATE'!T686/10,'DATA ACCURATE'!T686),"")</f>
        <v/>
      </c>
      <c r="N683" t="str">
        <f>IF(M683="","",IF(M683&lt;=DATABASE!$I$9,"LOKAL",IF(M683&lt;DATABASE!$J$9,"LUAR KOTA 1",IF($M683&gt;=DATABASE!$J$9,"LUAR KOTA 2",""))))</f>
        <v/>
      </c>
      <c r="O683" s="38" t="str">
        <f>IF('DATA ACCURATE'!L686&lt;&gt;"",'DATA ACCURATE'!L686,"")</f>
        <v/>
      </c>
      <c r="Q683" s="38">
        <f t="shared" si="70"/>
        <v>0</v>
      </c>
      <c r="R683" s="38">
        <f t="shared" si="70"/>
        <v>0</v>
      </c>
      <c r="S683" s="38">
        <f t="shared" si="70"/>
        <v>0</v>
      </c>
      <c r="T683" s="38">
        <f t="shared" si="70"/>
        <v>0</v>
      </c>
      <c r="U683" s="38">
        <f t="shared" si="71"/>
        <v>0</v>
      </c>
      <c r="V683" s="38">
        <f t="shared" si="71"/>
        <v>0</v>
      </c>
      <c r="W683" s="38">
        <f t="shared" si="71"/>
        <v>0</v>
      </c>
      <c r="X683" s="38">
        <f t="shared" si="72"/>
        <v>0</v>
      </c>
      <c r="Y683" s="38">
        <f t="shared" si="72"/>
        <v>0</v>
      </c>
      <c r="Z683" s="38">
        <f t="shared" si="72"/>
        <v>0</v>
      </c>
      <c r="AA683" s="38">
        <f t="shared" si="72"/>
        <v>0</v>
      </c>
      <c r="AB683" s="38">
        <f t="shared" si="73"/>
        <v>0</v>
      </c>
      <c r="AC683" s="38">
        <f t="shared" si="74"/>
        <v>0</v>
      </c>
      <c r="AD683" s="38" t="str">
        <f t="shared" si="75"/>
        <v>000000000000</v>
      </c>
    </row>
    <row r="684" spans="1:30">
      <c r="A684" s="9" t="str">
        <f>IF('DATA ACCURATE'!A687&lt;&gt;"",'DATA ACCURATE'!A687,"")</f>
        <v/>
      </c>
      <c r="B684" s="9" t="str">
        <f>IF('DATA ACCURATE'!D687&lt;&gt;"",'DATA ACCURATE'!D687,"")</f>
        <v/>
      </c>
      <c r="C684" s="38" t="str">
        <f>IF($AD684="000000000000","",INDEX(DATABASE!$W$12:$W$71,MATCH($AD684,DATABASE!$V$12:$V$71,0)))</f>
        <v/>
      </c>
      <c r="D684" s="34" t="str">
        <f>IF(C684="","",IF(E684="",INDEX(DATABASE!$AF$13:$AF$62,MATCH($C684,DATABASE!$AC$13:$AC$62,0)),IF(E684="2x D11",INDEX(DATABASE!$AF$13:$AF$62,MATCH($C684,DATABASE!$AC$13:$AC$62,0))+2*DATABASE!$AF$62,IF(E684="3x D11",INDEX(DATABASE!$AF$13:$AF$62,MATCH($C684,DATABASE!$AC$13:$AC$62,0))+3*DATABASE!$AF$62,""))))</f>
        <v/>
      </c>
      <c r="E684" s="38" t="str">
        <f>IF(AND($K684="Y",$G684&lt;&gt;"UNYIL",$F684&lt;DATABASE!$O$8),"2x D11",IF(AND($K684="Y",$G684&lt;&gt;"UNYIL",$F684&gt;=DATABASE!$O$8),"3x D11",""))</f>
        <v/>
      </c>
      <c r="F684" s="9" t="str">
        <f>IF('DATA ACCURATE'!N687&lt;&gt;"",'DATA ACCURATE'!N687,"")</f>
        <v/>
      </c>
      <c r="G684" t="str">
        <f>IF(F684="","",IF(F684&lt;=DATABASE!$I$8,"UNYIL",IF(F684&lt;=DATABASE!$J$8,"KECIL",IF(F684&lt;DATABASE!$K$8,"TANGGUNG",IF(F684&gt;=DATABASE!$K$8,"BESAR","")))))</f>
        <v/>
      </c>
      <c r="H684" s="16" t="str">
        <f>IF('DATA ACCURATE'!J687&lt;&gt;"",'DATA ACCURATE'!J687,"")</f>
        <v/>
      </c>
      <c r="I684" s="35" t="str">
        <f>IF(B684&lt;&gt;"",IFERROR(VLOOKUP(B684,'DATA TIMBANGAN'!G:M,7,FALSE),VLOOKUP(B684,'DATA TIMBANGAN'!G:M,7)),"")</f>
        <v/>
      </c>
      <c r="J684" s="25" t="str">
        <f>IF(H684&lt;&gt;"",IFERROR(INDEX(DATABASE!$Z$19:$Z$38,MATCH(DATEVALUE(H684),DATABASE!$AA$19:$AA$38,0)),INDEX(DATABASE!$Z$12:$Z$18,MATCH(WEEKDAY(H684,2),DATABASE!$AA$12:$AA$18,0))),"")</f>
        <v/>
      </c>
      <c r="K684" s="25" t="str">
        <f>IF('DATA ACCURATE'!V687&lt;&gt;"",'DATA ACCURATE'!V687,"")</f>
        <v/>
      </c>
      <c r="L684" s="80" t="str">
        <f>IF($H684="","",IF(OR($J684="LIBUR",AND($L683="LIBUR",$O683=$O684)),"LIBUR",IF(AND(OR($L683="LUAR JAM KERJA 1",$L683="LUAR JAM KERJA 2"),OR(OR(AND($H683=$H684,AND(OR($I684&gt;DATABASE!$J$3,$I684&lt;DATABASE!$J$6),((DATEVALUE($H684)+$I684)-(DATEVALUE($H683)+$I683))&lt;DATABASE!$J$6)),AND($H683=$H684,$O683=$O684,OR($I684&gt;DATABASE!$J$6,$I684&lt;DATABASE!$J$3))),AND(($H684-$H683)=1,OR($I684&lt;DATABASE!$I$6,((DATEVALUE($H684)+$I684)-(DATEVALUE($H683)+$I683))&lt;DATABASE!$J$6))),$A684=$A683),"LUAR JAM KERJA 2",IF(AND(OR(WEEKDAY($H684,2)=1,WEEKDAY($H684,2)=2,WEEKDAY($H684,2)=3,WEEKDAY($H684,2)=4,WEEKDAY($H684,2)=5),$I684&lt;=DATABASE!$J$3,$I684&gt;=DATABASE!$I$3),"JAM KERJA",IF(AND(WEEKDAY($H684,2)=6,$I684&lt;=DATABASE!$J$4,$I684&gt;=DATABASE!$I$4),"JAM KERJA","LUAR JAM KERJA 1")))))</f>
        <v/>
      </c>
      <c r="M684" s="33" t="str">
        <f>IF('DATA ACCURATE'!T687&lt;&gt;"",IF('DATA ACCURATE'!T687&gt;100,'DATA ACCURATE'!T687/10,'DATA ACCURATE'!T687),"")</f>
        <v/>
      </c>
      <c r="N684" t="str">
        <f>IF(M684="","",IF(M684&lt;=DATABASE!$I$9,"LOKAL",IF(M684&lt;DATABASE!$J$9,"LUAR KOTA 1",IF($M684&gt;=DATABASE!$J$9,"LUAR KOTA 2",""))))</f>
        <v/>
      </c>
      <c r="O684" s="38" t="str">
        <f>IF('DATA ACCURATE'!L687&lt;&gt;"",'DATA ACCURATE'!L687,"")</f>
        <v/>
      </c>
      <c r="Q684" s="38">
        <f t="shared" si="70"/>
        <v>0</v>
      </c>
      <c r="R684" s="38">
        <f t="shared" si="70"/>
        <v>0</v>
      </c>
      <c r="S684" s="38">
        <f t="shared" si="70"/>
        <v>0</v>
      </c>
      <c r="T684" s="38">
        <f t="shared" si="70"/>
        <v>0</v>
      </c>
      <c r="U684" s="38">
        <f t="shared" si="71"/>
        <v>0</v>
      </c>
      <c r="V684" s="38">
        <f t="shared" si="71"/>
        <v>0</v>
      </c>
      <c r="W684" s="38">
        <f t="shared" si="71"/>
        <v>0</v>
      </c>
      <c r="X684" s="38">
        <f t="shared" si="72"/>
        <v>0</v>
      </c>
      <c r="Y684" s="38">
        <f t="shared" si="72"/>
        <v>0</v>
      </c>
      <c r="Z684" s="38">
        <f t="shared" si="72"/>
        <v>0</v>
      </c>
      <c r="AA684" s="38">
        <f t="shared" si="72"/>
        <v>0</v>
      </c>
      <c r="AB684" s="38">
        <f t="shared" si="73"/>
        <v>0</v>
      </c>
      <c r="AC684" s="38">
        <f t="shared" si="74"/>
        <v>0</v>
      </c>
      <c r="AD684" s="38" t="str">
        <f t="shared" si="75"/>
        <v>000000000000</v>
      </c>
    </row>
    <row r="685" spans="1:30">
      <c r="A685" s="9" t="str">
        <f>IF('DATA ACCURATE'!A688&lt;&gt;"",'DATA ACCURATE'!A688,"")</f>
        <v/>
      </c>
      <c r="B685" s="9" t="str">
        <f>IF('DATA ACCURATE'!D688&lt;&gt;"",'DATA ACCURATE'!D688,"")</f>
        <v/>
      </c>
      <c r="C685" s="38" t="str">
        <f>IF($AD685="000000000000","",INDEX(DATABASE!$W$12:$W$71,MATCH($AD685,DATABASE!$V$12:$V$71,0)))</f>
        <v/>
      </c>
      <c r="D685" s="34" t="str">
        <f>IF(C685="","",IF(E685="",INDEX(DATABASE!$AF$13:$AF$62,MATCH($C685,DATABASE!$AC$13:$AC$62,0)),IF(E685="2x D11",INDEX(DATABASE!$AF$13:$AF$62,MATCH($C685,DATABASE!$AC$13:$AC$62,0))+2*DATABASE!$AF$62,IF(E685="3x D11",INDEX(DATABASE!$AF$13:$AF$62,MATCH($C685,DATABASE!$AC$13:$AC$62,0))+3*DATABASE!$AF$62,""))))</f>
        <v/>
      </c>
      <c r="E685" s="38" t="str">
        <f>IF(AND($K685="Y",$G685&lt;&gt;"UNYIL",$F685&lt;DATABASE!$O$8),"2x D11",IF(AND($K685="Y",$G685&lt;&gt;"UNYIL",$F685&gt;=DATABASE!$O$8),"3x D11",""))</f>
        <v/>
      </c>
      <c r="F685" s="9" t="str">
        <f>IF('DATA ACCURATE'!N688&lt;&gt;"",'DATA ACCURATE'!N688,"")</f>
        <v/>
      </c>
      <c r="G685" t="str">
        <f>IF(F685="","",IF(F685&lt;=DATABASE!$I$8,"UNYIL",IF(F685&lt;=DATABASE!$J$8,"KECIL",IF(F685&lt;DATABASE!$K$8,"TANGGUNG",IF(F685&gt;=DATABASE!$K$8,"BESAR","")))))</f>
        <v/>
      </c>
      <c r="H685" s="16" t="str">
        <f>IF('DATA ACCURATE'!J688&lt;&gt;"",'DATA ACCURATE'!J688,"")</f>
        <v/>
      </c>
      <c r="I685" s="35" t="str">
        <f>IF(B685&lt;&gt;"",IFERROR(VLOOKUP(B685,'DATA TIMBANGAN'!G:M,7,FALSE),VLOOKUP(B685,'DATA TIMBANGAN'!G:M,7)),"")</f>
        <v/>
      </c>
      <c r="J685" s="25" t="str">
        <f>IF(H685&lt;&gt;"",IFERROR(INDEX(DATABASE!$Z$19:$Z$38,MATCH(DATEVALUE(H685),DATABASE!$AA$19:$AA$38,0)),INDEX(DATABASE!$Z$12:$Z$18,MATCH(WEEKDAY(H685,2),DATABASE!$AA$12:$AA$18,0))),"")</f>
        <v/>
      </c>
      <c r="K685" s="25" t="str">
        <f>IF('DATA ACCURATE'!V688&lt;&gt;"",'DATA ACCURATE'!V688,"")</f>
        <v/>
      </c>
      <c r="L685" s="80" t="str">
        <f>IF($H685="","",IF(OR($J685="LIBUR",AND($L684="LIBUR",$O684=$O685)),"LIBUR",IF(AND(OR($L684="LUAR JAM KERJA 1",$L684="LUAR JAM KERJA 2"),OR(OR(AND($H684=$H685,AND(OR($I685&gt;DATABASE!$J$3,$I685&lt;DATABASE!$J$6),((DATEVALUE($H685)+$I685)-(DATEVALUE($H684)+$I684))&lt;DATABASE!$J$6)),AND($H684=$H685,$O684=$O685,OR($I685&gt;DATABASE!$J$6,$I685&lt;DATABASE!$J$3))),AND(($H685-$H684)=1,OR($I685&lt;DATABASE!$I$6,((DATEVALUE($H685)+$I685)-(DATEVALUE($H684)+$I684))&lt;DATABASE!$J$6))),$A685=$A684),"LUAR JAM KERJA 2",IF(AND(OR(WEEKDAY($H685,2)=1,WEEKDAY($H685,2)=2,WEEKDAY($H685,2)=3,WEEKDAY($H685,2)=4,WEEKDAY($H685,2)=5),$I685&lt;=DATABASE!$J$3,$I685&gt;=DATABASE!$I$3),"JAM KERJA",IF(AND(WEEKDAY($H685,2)=6,$I685&lt;=DATABASE!$J$4,$I685&gt;=DATABASE!$I$4),"JAM KERJA","LUAR JAM KERJA 1")))))</f>
        <v/>
      </c>
      <c r="M685" s="33" t="str">
        <f>IF('DATA ACCURATE'!T688&lt;&gt;"",IF('DATA ACCURATE'!T688&gt;100,'DATA ACCURATE'!T688/10,'DATA ACCURATE'!T688),"")</f>
        <v/>
      </c>
      <c r="N685" t="str">
        <f>IF(M685="","",IF(M685&lt;=DATABASE!$I$9,"LOKAL",IF(M685&lt;DATABASE!$J$9,"LUAR KOTA 1",IF($M685&gt;=DATABASE!$J$9,"LUAR KOTA 2",""))))</f>
        <v/>
      </c>
      <c r="O685" s="38" t="str">
        <f>IF('DATA ACCURATE'!L688&lt;&gt;"",'DATA ACCURATE'!L688,"")</f>
        <v/>
      </c>
      <c r="Q685" s="38">
        <f t="shared" si="70"/>
        <v>0</v>
      </c>
      <c r="R685" s="38">
        <f t="shared" si="70"/>
        <v>0</v>
      </c>
      <c r="S685" s="38">
        <f t="shared" si="70"/>
        <v>0</v>
      </c>
      <c r="T685" s="38">
        <f t="shared" si="70"/>
        <v>0</v>
      </c>
      <c r="U685" s="38">
        <f t="shared" si="71"/>
        <v>0</v>
      </c>
      <c r="V685" s="38">
        <f t="shared" si="71"/>
        <v>0</v>
      </c>
      <c r="W685" s="38">
        <f t="shared" si="71"/>
        <v>0</v>
      </c>
      <c r="X685" s="38">
        <f t="shared" si="72"/>
        <v>0</v>
      </c>
      <c r="Y685" s="38">
        <f t="shared" si="72"/>
        <v>0</v>
      </c>
      <c r="Z685" s="38">
        <f t="shared" si="72"/>
        <v>0</v>
      </c>
      <c r="AA685" s="38">
        <f t="shared" si="72"/>
        <v>0</v>
      </c>
      <c r="AB685" s="38">
        <f t="shared" si="73"/>
        <v>0</v>
      </c>
      <c r="AC685" s="38">
        <f t="shared" si="74"/>
        <v>0</v>
      </c>
      <c r="AD685" s="38" t="str">
        <f t="shared" si="75"/>
        <v>000000000000</v>
      </c>
    </row>
    <row r="686" spans="1:30">
      <c r="A686" s="9" t="str">
        <f>IF('DATA ACCURATE'!A689&lt;&gt;"",'DATA ACCURATE'!A689,"")</f>
        <v/>
      </c>
      <c r="B686" s="9" t="str">
        <f>IF('DATA ACCURATE'!D689&lt;&gt;"",'DATA ACCURATE'!D689,"")</f>
        <v/>
      </c>
      <c r="C686" s="38" t="str">
        <f>IF($AD686="000000000000","",INDEX(DATABASE!$W$12:$W$71,MATCH($AD686,DATABASE!$V$12:$V$71,0)))</f>
        <v/>
      </c>
      <c r="D686" s="34" t="str">
        <f>IF(C686="","",IF(E686="",INDEX(DATABASE!$AF$13:$AF$62,MATCH($C686,DATABASE!$AC$13:$AC$62,0)),IF(E686="2x D11",INDEX(DATABASE!$AF$13:$AF$62,MATCH($C686,DATABASE!$AC$13:$AC$62,0))+2*DATABASE!$AF$62,IF(E686="3x D11",INDEX(DATABASE!$AF$13:$AF$62,MATCH($C686,DATABASE!$AC$13:$AC$62,0))+3*DATABASE!$AF$62,""))))</f>
        <v/>
      </c>
      <c r="E686" s="38" t="str">
        <f>IF(AND($K686="Y",$G686&lt;&gt;"UNYIL",$F686&lt;DATABASE!$O$8),"2x D11",IF(AND($K686="Y",$G686&lt;&gt;"UNYIL",$F686&gt;=DATABASE!$O$8),"3x D11",""))</f>
        <v/>
      </c>
      <c r="F686" s="9" t="str">
        <f>IF('DATA ACCURATE'!N689&lt;&gt;"",'DATA ACCURATE'!N689,"")</f>
        <v/>
      </c>
      <c r="G686" t="str">
        <f>IF(F686="","",IF(F686&lt;=DATABASE!$I$8,"UNYIL",IF(F686&lt;=DATABASE!$J$8,"KECIL",IF(F686&lt;DATABASE!$K$8,"TANGGUNG",IF(F686&gt;=DATABASE!$K$8,"BESAR","")))))</f>
        <v/>
      </c>
      <c r="H686" s="16" t="str">
        <f>IF('DATA ACCURATE'!J689&lt;&gt;"",'DATA ACCURATE'!J689,"")</f>
        <v/>
      </c>
      <c r="I686" s="35" t="str">
        <f>IF(B686&lt;&gt;"",IFERROR(VLOOKUP(B686,'DATA TIMBANGAN'!G:M,7,FALSE),VLOOKUP(B686,'DATA TIMBANGAN'!G:M,7)),"")</f>
        <v/>
      </c>
      <c r="J686" s="25" t="str">
        <f>IF(H686&lt;&gt;"",IFERROR(INDEX(DATABASE!$Z$19:$Z$38,MATCH(DATEVALUE(H686),DATABASE!$AA$19:$AA$38,0)),INDEX(DATABASE!$Z$12:$Z$18,MATCH(WEEKDAY(H686,2),DATABASE!$AA$12:$AA$18,0))),"")</f>
        <v/>
      </c>
      <c r="K686" s="25" t="str">
        <f>IF('DATA ACCURATE'!V689&lt;&gt;"",'DATA ACCURATE'!V689,"")</f>
        <v/>
      </c>
      <c r="L686" s="80" t="str">
        <f>IF($H686="","",IF(OR($J686="LIBUR",AND($L685="LIBUR",$O685=$O686)),"LIBUR",IF(AND(OR($L685="LUAR JAM KERJA 1",$L685="LUAR JAM KERJA 2"),OR(OR(AND($H685=$H686,AND(OR($I686&gt;DATABASE!$J$3,$I686&lt;DATABASE!$J$6),((DATEVALUE($H686)+$I686)-(DATEVALUE($H685)+$I685))&lt;DATABASE!$J$6)),AND($H685=$H686,$O685=$O686,OR($I686&gt;DATABASE!$J$6,$I686&lt;DATABASE!$J$3))),AND(($H686-$H685)=1,OR($I686&lt;DATABASE!$I$6,((DATEVALUE($H686)+$I686)-(DATEVALUE($H685)+$I685))&lt;DATABASE!$J$6))),$A686=$A685),"LUAR JAM KERJA 2",IF(AND(OR(WEEKDAY($H686,2)=1,WEEKDAY($H686,2)=2,WEEKDAY($H686,2)=3,WEEKDAY($H686,2)=4,WEEKDAY($H686,2)=5),$I686&lt;=DATABASE!$J$3,$I686&gt;=DATABASE!$I$3),"JAM KERJA",IF(AND(WEEKDAY($H686,2)=6,$I686&lt;=DATABASE!$J$4,$I686&gt;=DATABASE!$I$4),"JAM KERJA","LUAR JAM KERJA 1")))))</f>
        <v/>
      </c>
      <c r="M686" s="33" t="str">
        <f>IF('DATA ACCURATE'!T689&lt;&gt;"",IF('DATA ACCURATE'!T689&gt;100,'DATA ACCURATE'!T689/10,'DATA ACCURATE'!T689),"")</f>
        <v/>
      </c>
      <c r="N686" t="str">
        <f>IF(M686="","",IF(M686&lt;=DATABASE!$I$9,"LOKAL",IF(M686&lt;DATABASE!$J$9,"LUAR KOTA 1",IF($M686&gt;=DATABASE!$J$9,"LUAR KOTA 2",""))))</f>
        <v/>
      </c>
      <c r="O686" s="38" t="str">
        <f>IF('DATA ACCURATE'!L689&lt;&gt;"",'DATA ACCURATE'!L689,"")</f>
        <v/>
      </c>
      <c r="Q686" s="38">
        <f t="shared" si="70"/>
        <v>0</v>
      </c>
      <c r="R686" s="38">
        <f t="shared" si="70"/>
        <v>0</v>
      </c>
      <c r="S686" s="38">
        <f t="shared" si="70"/>
        <v>0</v>
      </c>
      <c r="T686" s="38">
        <f t="shared" si="70"/>
        <v>0</v>
      </c>
      <c r="U686" s="38">
        <f t="shared" si="71"/>
        <v>0</v>
      </c>
      <c r="V686" s="38">
        <f t="shared" si="71"/>
        <v>0</v>
      </c>
      <c r="W686" s="38">
        <f t="shared" si="71"/>
        <v>0</v>
      </c>
      <c r="X686" s="38">
        <f t="shared" si="72"/>
        <v>0</v>
      </c>
      <c r="Y686" s="38">
        <f t="shared" si="72"/>
        <v>0</v>
      </c>
      <c r="Z686" s="38">
        <f t="shared" si="72"/>
        <v>0</v>
      </c>
      <c r="AA686" s="38">
        <f t="shared" si="72"/>
        <v>0</v>
      </c>
      <c r="AB686" s="38">
        <f t="shared" si="73"/>
        <v>0</v>
      </c>
      <c r="AC686" s="38">
        <f t="shared" si="74"/>
        <v>0</v>
      </c>
      <c r="AD686" s="38" t="str">
        <f t="shared" si="75"/>
        <v>000000000000</v>
      </c>
    </row>
    <row r="687" spans="1:30">
      <c r="A687" s="9" t="str">
        <f>IF('DATA ACCURATE'!A690&lt;&gt;"",'DATA ACCURATE'!A690,"")</f>
        <v/>
      </c>
      <c r="B687" s="9" t="str">
        <f>IF('DATA ACCURATE'!D690&lt;&gt;"",'DATA ACCURATE'!D690,"")</f>
        <v/>
      </c>
      <c r="C687" s="38" t="str">
        <f>IF($AD687="000000000000","",INDEX(DATABASE!$W$12:$W$71,MATCH($AD687,DATABASE!$V$12:$V$71,0)))</f>
        <v/>
      </c>
      <c r="D687" s="34" t="str">
        <f>IF(C687="","",IF(E687="",INDEX(DATABASE!$AF$13:$AF$62,MATCH($C687,DATABASE!$AC$13:$AC$62,0)),IF(E687="2x D11",INDEX(DATABASE!$AF$13:$AF$62,MATCH($C687,DATABASE!$AC$13:$AC$62,0))+2*DATABASE!$AF$62,IF(E687="3x D11",INDEX(DATABASE!$AF$13:$AF$62,MATCH($C687,DATABASE!$AC$13:$AC$62,0))+3*DATABASE!$AF$62,""))))</f>
        <v/>
      </c>
      <c r="E687" s="38" t="str">
        <f>IF(AND($K687="Y",$G687&lt;&gt;"UNYIL",$F687&lt;DATABASE!$O$8),"2x D11",IF(AND($K687="Y",$G687&lt;&gt;"UNYIL",$F687&gt;=DATABASE!$O$8),"3x D11",""))</f>
        <v/>
      </c>
      <c r="F687" s="9" t="str">
        <f>IF('DATA ACCURATE'!N690&lt;&gt;"",'DATA ACCURATE'!N690,"")</f>
        <v/>
      </c>
      <c r="G687" t="str">
        <f>IF(F687="","",IF(F687&lt;=DATABASE!$I$8,"UNYIL",IF(F687&lt;=DATABASE!$J$8,"KECIL",IF(F687&lt;DATABASE!$K$8,"TANGGUNG",IF(F687&gt;=DATABASE!$K$8,"BESAR","")))))</f>
        <v/>
      </c>
      <c r="H687" s="16" t="str">
        <f>IF('DATA ACCURATE'!J690&lt;&gt;"",'DATA ACCURATE'!J690,"")</f>
        <v/>
      </c>
      <c r="I687" s="35" t="str">
        <f>IF(B687&lt;&gt;"",IFERROR(VLOOKUP(B687,'DATA TIMBANGAN'!G:M,7,FALSE),VLOOKUP(B687,'DATA TIMBANGAN'!G:M,7)),"")</f>
        <v/>
      </c>
      <c r="J687" s="25" t="str">
        <f>IF(H687&lt;&gt;"",IFERROR(INDEX(DATABASE!$Z$19:$Z$38,MATCH(DATEVALUE(H687),DATABASE!$AA$19:$AA$38,0)),INDEX(DATABASE!$Z$12:$Z$18,MATCH(WEEKDAY(H687,2),DATABASE!$AA$12:$AA$18,0))),"")</f>
        <v/>
      </c>
      <c r="K687" s="25" t="str">
        <f>IF('DATA ACCURATE'!V690&lt;&gt;"",'DATA ACCURATE'!V690,"")</f>
        <v/>
      </c>
      <c r="L687" s="80" t="str">
        <f>IF($H687="","",IF(OR($J687="LIBUR",AND($L686="LIBUR",$O686=$O687)),"LIBUR",IF(AND(OR($L686="LUAR JAM KERJA 1",$L686="LUAR JAM KERJA 2"),OR(OR(AND($H686=$H687,AND(OR($I687&gt;DATABASE!$J$3,$I687&lt;DATABASE!$J$6),((DATEVALUE($H687)+$I687)-(DATEVALUE($H686)+$I686))&lt;DATABASE!$J$6)),AND($H686=$H687,$O686=$O687,OR($I687&gt;DATABASE!$J$6,$I687&lt;DATABASE!$J$3))),AND(($H687-$H686)=1,OR($I687&lt;DATABASE!$I$6,((DATEVALUE($H687)+$I687)-(DATEVALUE($H686)+$I686))&lt;DATABASE!$J$6))),$A687=$A686),"LUAR JAM KERJA 2",IF(AND(OR(WEEKDAY($H687,2)=1,WEEKDAY($H687,2)=2,WEEKDAY($H687,2)=3,WEEKDAY($H687,2)=4,WEEKDAY($H687,2)=5),$I687&lt;=DATABASE!$J$3,$I687&gt;=DATABASE!$I$3),"JAM KERJA",IF(AND(WEEKDAY($H687,2)=6,$I687&lt;=DATABASE!$J$4,$I687&gt;=DATABASE!$I$4),"JAM KERJA","LUAR JAM KERJA 1")))))</f>
        <v/>
      </c>
      <c r="M687" s="33" t="str">
        <f>IF('DATA ACCURATE'!T690&lt;&gt;"",IF('DATA ACCURATE'!T690&gt;100,'DATA ACCURATE'!T690/10,'DATA ACCURATE'!T690),"")</f>
        <v/>
      </c>
      <c r="N687" t="str">
        <f>IF(M687="","",IF(M687&lt;=DATABASE!$I$9,"LOKAL",IF(M687&lt;DATABASE!$J$9,"LUAR KOTA 1",IF($M687&gt;=DATABASE!$J$9,"LUAR KOTA 2",""))))</f>
        <v/>
      </c>
      <c r="O687" s="38" t="str">
        <f>IF('DATA ACCURATE'!L690&lt;&gt;"",'DATA ACCURATE'!L690,"")</f>
        <v/>
      </c>
      <c r="Q687" s="38">
        <f t="shared" si="70"/>
        <v>0</v>
      </c>
      <c r="R687" s="38">
        <f t="shared" si="70"/>
        <v>0</v>
      </c>
      <c r="S687" s="38">
        <f t="shared" si="70"/>
        <v>0</v>
      </c>
      <c r="T687" s="38">
        <f t="shared" si="70"/>
        <v>0</v>
      </c>
      <c r="U687" s="38">
        <f t="shared" si="71"/>
        <v>0</v>
      </c>
      <c r="V687" s="38">
        <f t="shared" si="71"/>
        <v>0</v>
      </c>
      <c r="W687" s="38">
        <f t="shared" si="71"/>
        <v>0</v>
      </c>
      <c r="X687" s="38">
        <f t="shared" si="72"/>
        <v>0</v>
      </c>
      <c r="Y687" s="38">
        <f t="shared" si="72"/>
        <v>0</v>
      </c>
      <c r="Z687" s="38">
        <f t="shared" si="72"/>
        <v>0</v>
      </c>
      <c r="AA687" s="38">
        <f t="shared" si="72"/>
        <v>0</v>
      </c>
      <c r="AB687" s="38">
        <f t="shared" si="73"/>
        <v>0</v>
      </c>
      <c r="AC687" s="38">
        <f t="shared" si="74"/>
        <v>0</v>
      </c>
      <c r="AD687" s="38" t="str">
        <f t="shared" si="75"/>
        <v>000000000000</v>
      </c>
    </row>
    <row r="688" spans="1:30">
      <c r="A688" s="9" t="str">
        <f>IF('DATA ACCURATE'!A691&lt;&gt;"",'DATA ACCURATE'!A691,"")</f>
        <v/>
      </c>
      <c r="B688" s="9" t="str">
        <f>IF('DATA ACCURATE'!D691&lt;&gt;"",'DATA ACCURATE'!D691,"")</f>
        <v/>
      </c>
      <c r="C688" s="38" t="str">
        <f>IF($AD688="000000000000","",INDEX(DATABASE!$W$12:$W$71,MATCH($AD688,DATABASE!$V$12:$V$71,0)))</f>
        <v/>
      </c>
      <c r="D688" s="34" t="str">
        <f>IF(C688="","",IF(E688="",INDEX(DATABASE!$AF$13:$AF$62,MATCH($C688,DATABASE!$AC$13:$AC$62,0)),IF(E688="2x D11",INDEX(DATABASE!$AF$13:$AF$62,MATCH($C688,DATABASE!$AC$13:$AC$62,0))+2*DATABASE!$AF$62,IF(E688="3x D11",INDEX(DATABASE!$AF$13:$AF$62,MATCH($C688,DATABASE!$AC$13:$AC$62,0))+3*DATABASE!$AF$62,""))))</f>
        <v/>
      </c>
      <c r="E688" s="38" t="str">
        <f>IF(AND($K688="Y",$G688&lt;&gt;"UNYIL",$F688&lt;DATABASE!$O$8),"2x D11",IF(AND($K688="Y",$G688&lt;&gt;"UNYIL",$F688&gt;=DATABASE!$O$8),"3x D11",""))</f>
        <v/>
      </c>
      <c r="F688" s="9" t="str">
        <f>IF('DATA ACCURATE'!N691&lt;&gt;"",'DATA ACCURATE'!N691,"")</f>
        <v/>
      </c>
      <c r="G688" t="str">
        <f>IF(F688="","",IF(F688&lt;=DATABASE!$I$8,"UNYIL",IF(F688&lt;=DATABASE!$J$8,"KECIL",IF(F688&lt;DATABASE!$K$8,"TANGGUNG",IF(F688&gt;=DATABASE!$K$8,"BESAR","")))))</f>
        <v/>
      </c>
      <c r="H688" s="16" t="str">
        <f>IF('DATA ACCURATE'!J691&lt;&gt;"",'DATA ACCURATE'!J691,"")</f>
        <v/>
      </c>
      <c r="I688" s="35" t="str">
        <f>IF(B688&lt;&gt;"",IFERROR(VLOOKUP(B688,'DATA TIMBANGAN'!G:M,7,FALSE),VLOOKUP(B688,'DATA TIMBANGAN'!G:M,7)),"")</f>
        <v/>
      </c>
      <c r="J688" s="25" t="str">
        <f>IF(H688&lt;&gt;"",IFERROR(INDEX(DATABASE!$Z$19:$Z$38,MATCH(DATEVALUE(H688),DATABASE!$AA$19:$AA$38,0)),INDEX(DATABASE!$Z$12:$Z$18,MATCH(WEEKDAY(H688,2),DATABASE!$AA$12:$AA$18,0))),"")</f>
        <v/>
      </c>
      <c r="K688" s="25" t="str">
        <f>IF('DATA ACCURATE'!V691&lt;&gt;"",'DATA ACCURATE'!V691,"")</f>
        <v/>
      </c>
      <c r="L688" s="80" t="str">
        <f>IF($H688="","",IF(OR($J688="LIBUR",AND($L687="LIBUR",$O687=$O688)),"LIBUR",IF(AND(OR($L687="LUAR JAM KERJA 1",$L687="LUAR JAM KERJA 2"),OR(OR(AND($H687=$H688,AND(OR($I688&gt;DATABASE!$J$3,$I688&lt;DATABASE!$J$6),((DATEVALUE($H688)+$I688)-(DATEVALUE($H687)+$I687))&lt;DATABASE!$J$6)),AND($H687=$H688,$O687=$O688,OR($I688&gt;DATABASE!$J$6,$I688&lt;DATABASE!$J$3))),AND(($H688-$H687)=1,OR($I688&lt;DATABASE!$I$6,((DATEVALUE($H688)+$I688)-(DATEVALUE($H687)+$I687))&lt;DATABASE!$J$6))),$A688=$A687),"LUAR JAM KERJA 2",IF(AND(OR(WEEKDAY($H688,2)=1,WEEKDAY($H688,2)=2,WEEKDAY($H688,2)=3,WEEKDAY($H688,2)=4,WEEKDAY($H688,2)=5),$I688&lt;=DATABASE!$J$3,$I688&gt;=DATABASE!$I$3),"JAM KERJA",IF(AND(WEEKDAY($H688,2)=6,$I688&lt;=DATABASE!$J$4,$I688&gt;=DATABASE!$I$4),"JAM KERJA","LUAR JAM KERJA 1")))))</f>
        <v/>
      </c>
      <c r="M688" s="33" t="str">
        <f>IF('DATA ACCURATE'!T691&lt;&gt;"",IF('DATA ACCURATE'!T691&gt;100,'DATA ACCURATE'!T691/10,'DATA ACCURATE'!T691),"")</f>
        <v/>
      </c>
      <c r="N688" t="str">
        <f>IF(M688="","",IF(M688&lt;=DATABASE!$I$9,"LOKAL",IF(M688&lt;DATABASE!$J$9,"LUAR KOTA 1",IF($M688&gt;=DATABASE!$J$9,"LUAR KOTA 2",""))))</f>
        <v/>
      </c>
      <c r="O688" s="38" t="str">
        <f>IF('DATA ACCURATE'!L691&lt;&gt;"",'DATA ACCURATE'!L691,"")</f>
        <v/>
      </c>
      <c r="Q688" s="38">
        <f t="shared" si="70"/>
        <v>0</v>
      </c>
      <c r="R688" s="38">
        <f t="shared" si="70"/>
        <v>0</v>
      </c>
      <c r="S688" s="38">
        <f t="shared" si="70"/>
        <v>0</v>
      </c>
      <c r="T688" s="38">
        <f t="shared" si="70"/>
        <v>0</v>
      </c>
      <c r="U688" s="38">
        <f t="shared" si="71"/>
        <v>0</v>
      </c>
      <c r="V688" s="38">
        <f t="shared" si="71"/>
        <v>0</v>
      </c>
      <c r="W688" s="38">
        <f t="shared" si="71"/>
        <v>0</v>
      </c>
      <c r="X688" s="38">
        <f t="shared" si="72"/>
        <v>0</v>
      </c>
      <c r="Y688" s="38">
        <f t="shared" si="72"/>
        <v>0</v>
      </c>
      <c r="Z688" s="38">
        <f t="shared" si="72"/>
        <v>0</v>
      </c>
      <c r="AA688" s="38">
        <f t="shared" si="72"/>
        <v>0</v>
      </c>
      <c r="AB688" s="38">
        <f t="shared" si="73"/>
        <v>0</v>
      </c>
      <c r="AC688" s="38">
        <f t="shared" si="74"/>
        <v>0</v>
      </c>
      <c r="AD688" s="38" t="str">
        <f t="shared" si="75"/>
        <v>000000000000</v>
      </c>
    </row>
    <row r="689" spans="1:30">
      <c r="A689" s="9" t="str">
        <f>IF('DATA ACCURATE'!A692&lt;&gt;"",'DATA ACCURATE'!A692,"")</f>
        <v/>
      </c>
      <c r="B689" s="9" t="str">
        <f>IF('DATA ACCURATE'!D692&lt;&gt;"",'DATA ACCURATE'!D692,"")</f>
        <v/>
      </c>
      <c r="C689" s="38" t="str">
        <f>IF($AD689="000000000000","",INDEX(DATABASE!$W$12:$W$71,MATCH($AD689,DATABASE!$V$12:$V$71,0)))</f>
        <v/>
      </c>
      <c r="D689" s="34" t="str">
        <f>IF(C689="","",IF(E689="",INDEX(DATABASE!$AF$13:$AF$62,MATCH($C689,DATABASE!$AC$13:$AC$62,0)),IF(E689="2x D11",INDEX(DATABASE!$AF$13:$AF$62,MATCH($C689,DATABASE!$AC$13:$AC$62,0))+2*DATABASE!$AF$62,IF(E689="3x D11",INDEX(DATABASE!$AF$13:$AF$62,MATCH($C689,DATABASE!$AC$13:$AC$62,0))+3*DATABASE!$AF$62,""))))</f>
        <v/>
      </c>
      <c r="E689" s="38" t="str">
        <f>IF(AND($K689="Y",$G689&lt;&gt;"UNYIL",$F689&lt;DATABASE!$O$8),"2x D11",IF(AND($K689="Y",$G689&lt;&gt;"UNYIL",$F689&gt;=DATABASE!$O$8),"3x D11",""))</f>
        <v/>
      </c>
      <c r="F689" s="9" t="str">
        <f>IF('DATA ACCURATE'!N692&lt;&gt;"",'DATA ACCURATE'!N692,"")</f>
        <v/>
      </c>
      <c r="G689" t="str">
        <f>IF(F689="","",IF(F689&lt;=DATABASE!$I$8,"UNYIL",IF(F689&lt;=DATABASE!$J$8,"KECIL",IF(F689&lt;DATABASE!$K$8,"TANGGUNG",IF(F689&gt;=DATABASE!$K$8,"BESAR","")))))</f>
        <v/>
      </c>
      <c r="H689" s="16" t="str">
        <f>IF('DATA ACCURATE'!J692&lt;&gt;"",'DATA ACCURATE'!J692,"")</f>
        <v/>
      </c>
      <c r="I689" s="35" t="str">
        <f>IF(B689&lt;&gt;"",IFERROR(VLOOKUP(B689,'DATA TIMBANGAN'!G:M,7,FALSE),VLOOKUP(B689,'DATA TIMBANGAN'!G:M,7)),"")</f>
        <v/>
      </c>
      <c r="J689" s="25" t="str">
        <f>IF(H689&lt;&gt;"",IFERROR(INDEX(DATABASE!$Z$19:$Z$38,MATCH(DATEVALUE(H689),DATABASE!$AA$19:$AA$38,0)),INDEX(DATABASE!$Z$12:$Z$18,MATCH(WEEKDAY(H689,2),DATABASE!$AA$12:$AA$18,0))),"")</f>
        <v/>
      </c>
      <c r="K689" s="25" t="str">
        <f>IF('DATA ACCURATE'!V692&lt;&gt;"",'DATA ACCURATE'!V692,"")</f>
        <v/>
      </c>
      <c r="L689" s="80" t="str">
        <f>IF($H689="","",IF(OR($J689="LIBUR",AND($L688="LIBUR",$O688=$O689)),"LIBUR",IF(AND(OR($L688="LUAR JAM KERJA 1",$L688="LUAR JAM KERJA 2"),OR(OR(AND($H688=$H689,AND(OR($I689&gt;DATABASE!$J$3,$I689&lt;DATABASE!$J$6),((DATEVALUE($H689)+$I689)-(DATEVALUE($H688)+$I688))&lt;DATABASE!$J$6)),AND($H688=$H689,$O688=$O689,OR($I689&gt;DATABASE!$J$6,$I689&lt;DATABASE!$J$3))),AND(($H689-$H688)=1,OR($I689&lt;DATABASE!$I$6,((DATEVALUE($H689)+$I689)-(DATEVALUE($H688)+$I688))&lt;DATABASE!$J$6))),$A689=$A688),"LUAR JAM KERJA 2",IF(AND(OR(WEEKDAY($H689,2)=1,WEEKDAY($H689,2)=2,WEEKDAY($H689,2)=3,WEEKDAY($H689,2)=4,WEEKDAY($H689,2)=5),$I689&lt;=DATABASE!$J$3,$I689&gt;=DATABASE!$I$3),"JAM KERJA",IF(AND(WEEKDAY($H689,2)=6,$I689&lt;=DATABASE!$J$4,$I689&gt;=DATABASE!$I$4),"JAM KERJA","LUAR JAM KERJA 1")))))</f>
        <v/>
      </c>
      <c r="M689" s="33" t="str">
        <f>IF('DATA ACCURATE'!T692&lt;&gt;"",IF('DATA ACCURATE'!T692&gt;100,'DATA ACCURATE'!T692/10,'DATA ACCURATE'!T692),"")</f>
        <v/>
      </c>
      <c r="N689" t="str">
        <f>IF(M689="","",IF(M689&lt;=DATABASE!$I$9,"LOKAL",IF(M689&lt;DATABASE!$J$9,"LUAR KOTA 1",IF($M689&gt;=DATABASE!$J$9,"LUAR KOTA 2",""))))</f>
        <v/>
      </c>
      <c r="O689" s="38" t="str">
        <f>IF('DATA ACCURATE'!L692&lt;&gt;"",'DATA ACCURATE'!L692,"")</f>
        <v/>
      </c>
      <c r="Q689" s="38">
        <f t="shared" si="70"/>
        <v>0</v>
      </c>
      <c r="R689" s="38">
        <f t="shared" si="70"/>
        <v>0</v>
      </c>
      <c r="S689" s="38">
        <f t="shared" si="70"/>
        <v>0</v>
      </c>
      <c r="T689" s="38">
        <f t="shared" si="70"/>
        <v>0</v>
      </c>
      <c r="U689" s="38">
        <f t="shared" si="71"/>
        <v>0</v>
      </c>
      <c r="V689" s="38">
        <f t="shared" si="71"/>
        <v>0</v>
      </c>
      <c r="W689" s="38">
        <f t="shared" si="71"/>
        <v>0</v>
      </c>
      <c r="X689" s="38">
        <f t="shared" si="72"/>
        <v>0</v>
      </c>
      <c r="Y689" s="38">
        <f t="shared" si="72"/>
        <v>0</v>
      </c>
      <c r="Z689" s="38">
        <f t="shared" si="72"/>
        <v>0</v>
      </c>
      <c r="AA689" s="38">
        <f t="shared" si="72"/>
        <v>0</v>
      </c>
      <c r="AB689" s="38">
        <f t="shared" si="73"/>
        <v>0</v>
      </c>
      <c r="AC689" s="38">
        <f t="shared" si="74"/>
        <v>0</v>
      </c>
      <c r="AD689" s="38" t="str">
        <f t="shared" si="75"/>
        <v>000000000000</v>
      </c>
    </row>
    <row r="690" spans="1:30">
      <c r="A690" s="9" t="str">
        <f>IF('DATA ACCURATE'!A693&lt;&gt;"",'DATA ACCURATE'!A693,"")</f>
        <v/>
      </c>
      <c r="B690" s="9" t="str">
        <f>IF('DATA ACCURATE'!D693&lt;&gt;"",'DATA ACCURATE'!D693,"")</f>
        <v/>
      </c>
      <c r="C690" s="38" t="str">
        <f>IF($AD690="000000000000","",INDEX(DATABASE!$W$12:$W$71,MATCH($AD690,DATABASE!$V$12:$V$71,0)))</f>
        <v/>
      </c>
      <c r="D690" s="34" t="str">
        <f>IF(C690="","",IF(E690="",INDEX(DATABASE!$AF$13:$AF$62,MATCH($C690,DATABASE!$AC$13:$AC$62,0)),IF(E690="2x D11",INDEX(DATABASE!$AF$13:$AF$62,MATCH($C690,DATABASE!$AC$13:$AC$62,0))+2*DATABASE!$AF$62,IF(E690="3x D11",INDEX(DATABASE!$AF$13:$AF$62,MATCH($C690,DATABASE!$AC$13:$AC$62,0))+3*DATABASE!$AF$62,""))))</f>
        <v/>
      </c>
      <c r="E690" s="38" t="str">
        <f>IF(AND($K690="Y",$G690&lt;&gt;"UNYIL",$F690&lt;DATABASE!$O$8),"2x D11",IF(AND($K690="Y",$G690&lt;&gt;"UNYIL",$F690&gt;=DATABASE!$O$8),"3x D11",""))</f>
        <v/>
      </c>
      <c r="F690" s="9" t="str">
        <f>IF('DATA ACCURATE'!N693&lt;&gt;"",'DATA ACCURATE'!N693,"")</f>
        <v/>
      </c>
      <c r="G690" t="str">
        <f>IF(F690="","",IF(F690&lt;=DATABASE!$I$8,"UNYIL",IF(F690&lt;=DATABASE!$J$8,"KECIL",IF(F690&lt;DATABASE!$K$8,"TANGGUNG",IF(F690&gt;=DATABASE!$K$8,"BESAR","")))))</f>
        <v/>
      </c>
      <c r="H690" s="16" t="str">
        <f>IF('DATA ACCURATE'!J693&lt;&gt;"",'DATA ACCURATE'!J693,"")</f>
        <v/>
      </c>
      <c r="I690" s="35" t="str">
        <f>IF(B690&lt;&gt;"",IFERROR(VLOOKUP(B690,'DATA TIMBANGAN'!G:M,7,FALSE),VLOOKUP(B690,'DATA TIMBANGAN'!G:M,7)),"")</f>
        <v/>
      </c>
      <c r="J690" s="25" t="str">
        <f>IF(H690&lt;&gt;"",IFERROR(INDEX(DATABASE!$Z$19:$Z$38,MATCH(DATEVALUE(H690),DATABASE!$AA$19:$AA$38,0)),INDEX(DATABASE!$Z$12:$Z$18,MATCH(WEEKDAY(H690,2),DATABASE!$AA$12:$AA$18,0))),"")</f>
        <v/>
      </c>
      <c r="K690" s="25" t="str">
        <f>IF('DATA ACCURATE'!V693&lt;&gt;"",'DATA ACCURATE'!V693,"")</f>
        <v/>
      </c>
      <c r="L690" s="80" t="str">
        <f>IF($H690="","",IF(OR($J690="LIBUR",AND($L689="LIBUR",$O689=$O690)),"LIBUR",IF(AND(OR($L689="LUAR JAM KERJA 1",$L689="LUAR JAM KERJA 2"),OR(OR(AND($H689=$H690,AND(OR($I690&gt;DATABASE!$J$3,$I690&lt;DATABASE!$J$6),((DATEVALUE($H690)+$I690)-(DATEVALUE($H689)+$I689))&lt;DATABASE!$J$6)),AND($H689=$H690,$O689=$O690,OR($I690&gt;DATABASE!$J$6,$I690&lt;DATABASE!$J$3))),AND(($H690-$H689)=1,OR($I690&lt;DATABASE!$I$6,((DATEVALUE($H690)+$I690)-(DATEVALUE($H689)+$I689))&lt;DATABASE!$J$6))),$A690=$A689),"LUAR JAM KERJA 2",IF(AND(OR(WEEKDAY($H690,2)=1,WEEKDAY($H690,2)=2,WEEKDAY($H690,2)=3,WEEKDAY($H690,2)=4,WEEKDAY($H690,2)=5),$I690&lt;=DATABASE!$J$3,$I690&gt;=DATABASE!$I$3),"JAM KERJA",IF(AND(WEEKDAY($H690,2)=6,$I690&lt;=DATABASE!$J$4,$I690&gt;=DATABASE!$I$4),"JAM KERJA","LUAR JAM KERJA 1")))))</f>
        <v/>
      </c>
      <c r="M690" s="33" t="str">
        <f>IF('DATA ACCURATE'!T693&lt;&gt;"",IF('DATA ACCURATE'!T693&gt;100,'DATA ACCURATE'!T693/10,'DATA ACCURATE'!T693),"")</f>
        <v/>
      </c>
      <c r="N690" t="str">
        <f>IF(M690="","",IF(M690&lt;=DATABASE!$I$9,"LOKAL",IF(M690&lt;DATABASE!$J$9,"LUAR KOTA 1",IF($M690&gt;=DATABASE!$J$9,"LUAR KOTA 2",""))))</f>
        <v/>
      </c>
      <c r="O690" s="38" t="str">
        <f>IF('DATA ACCURATE'!L693&lt;&gt;"",'DATA ACCURATE'!L693,"")</f>
        <v/>
      </c>
      <c r="Q690" s="38">
        <f t="shared" si="70"/>
        <v>0</v>
      </c>
      <c r="R690" s="38">
        <f t="shared" si="70"/>
        <v>0</v>
      </c>
      <c r="S690" s="38">
        <f t="shared" si="70"/>
        <v>0</v>
      </c>
      <c r="T690" s="38">
        <f t="shared" si="70"/>
        <v>0</v>
      </c>
      <c r="U690" s="38">
        <f t="shared" si="71"/>
        <v>0</v>
      </c>
      <c r="V690" s="38">
        <f t="shared" si="71"/>
        <v>0</v>
      </c>
      <c r="W690" s="38">
        <f t="shared" si="71"/>
        <v>0</v>
      </c>
      <c r="X690" s="38">
        <f t="shared" si="72"/>
        <v>0</v>
      </c>
      <c r="Y690" s="38">
        <f t="shared" si="72"/>
        <v>0</v>
      </c>
      <c r="Z690" s="38">
        <f t="shared" si="72"/>
        <v>0</v>
      </c>
      <c r="AA690" s="38">
        <f t="shared" si="72"/>
        <v>0</v>
      </c>
      <c r="AB690" s="38">
        <f t="shared" si="73"/>
        <v>0</v>
      </c>
      <c r="AC690" s="38">
        <f t="shared" si="74"/>
        <v>0</v>
      </c>
      <c r="AD690" s="38" t="str">
        <f t="shared" si="75"/>
        <v>000000000000</v>
      </c>
    </row>
    <row r="691" spans="1:30">
      <c r="A691" s="9" t="str">
        <f>IF('DATA ACCURATE'!A694&lt;&gt;"",'DATA ACCURATE'!A694,"")</f>
        <v/>
      </c>
      <c r="B691" s="9" t="str">
        <f>IF('DATA ACCURATE'!D694&lt;&gt;"",'DATA ACCURATE'!D694,"")</f>
        <v/>
      </c>
      <c r="C691" s="38" t="str">
        <f>IF($AD691="000000000000","",INDEX(DATABASE!$W$12:$W$71,MATCH($AD691,DATABASE!$V$12:$V$71,0)))</f>
        <v/>
      </c>
      <c r="D691" s="34" t="str">
        <f>IF(C691="","",IF(E691="",INDEX(DATABASE!$AF$13:$AF$62,MATCH($C691,DATABASE!$AC$13:$AC$62,0)),IF(E691="2x D11",INDEX(DATABASE!$AF$13:$AF$62,MATCH($C691,DATABASE!$AC$13:$AC$62,0))+2*DATABASE!$AF$62,IF(E691="3x D11",INDEX(DATABASE!$AF$13:$AF$62,MATCH($C691,DATABASE!$AC$13:$AC$62,0))+3*DATABASE!$AF$62,""))))</f>
        <v/>
      </c>
      <c r="E691" s="38" t="str">
        <f>IF(AND($K691="Y",$G691&lt;&gt;"UNYIL",$F691&lt;DATABASE!$O$8),"2x D11",IF(AND($K691="Y",$G691&lt;&gt;"UNYIL",$F691&gt;=DATABASE!$O$8),"3x D11",""))</f>
        <v/>
      </c>
      <c r="F691" s="9" t="str">
        <f>IF('DATA ACCURATE'!N694&lt;&gt;"",'DATA ACCURATE'!N694,"")</f>
        <v/>
      </c>
      <c r="G691" t="str">
        <f>IF(F691="","",IF(F691&lt;=DATABASE!$I$8,"UNYIL",IF(F691&lt;=DATABASE!$J$8,"KECIL",IF(F691&lt;DATABASE!$K$8,"TANGGUNG",IF(F691&gt;=DATABASE!$K$8,"BESAR","")))))</f>
        <v/>
      </c>
      <c r="H691" s="16" t="str">
        <f>IF('DATA ACCURATE'!J694&lt;&gt;"",'DATA ACCURATE'!J694,"")</f>
        <v/>
      </c>
      <c r="I691" s="35" t="str">
        <f>IF(B691&lt;&gt;"",IFERROR(VLOOKUP(B691,'DATA TIMBANGAN'!G:M,7,FALSE),VLOOKUP(B691,'DATA TIMBANGAN'!G:M,7)),"")</f>
        <v/>
      </c>
      <c r="J691" s="25" t="str">
        <f>IF(H691&lt;&gt;"",IFERROR(INDEX(DATABASE!$Z$19:$Z$38,MATCH(DATEVALUE(H691),DATABASE!$AA$19:$AA$38,0)),INDEX(DATABASE!$Z$12:$Z$18,MATCH(WEEKDAY(H691,2),DATABASE!$AA$12:$AA$18,0))),"")</f>
        <v/>
      </c>
      <c r="K691" s="25" t="str">
        <f>IF('DATA ACCURATE'!V694&lt;&gt;"",'DATA ACCURATE'!V694,"")</f>
        <v/>
      </c>
      <c r="L691" s="80" t="str">
        <f>IF($H691="","",IF(OR($J691="LIBUR",AND($L690="LIBUR",$O690=$O691)),"LIBUR",IF(AND(OR($L690="LUAR JAM KERJA 1",$L690="LUAR JAM KERJA 2"),OR(OR(AND($H690=$H691,AND(OR($I691&gt;DATABASE!$J$3,$I691&lt;DATABASE!$J$6),((DATEVALUE($H691)+$I691)-(DATEVALUE($H690)+$I690))&lt;DATABASE!$J$6)),AND($H690=$H691,$O690=$O691,OR($I691&gt;DATABASE!$J$6,$I691&lt;DATABASE!$J$3))),AND(($H691-$H690)=1,OR($I691&lt;DATABASE!$I$6,((DATEVALUE($H691)+$I691)-(DATEVALUE($H690)+$I690))&lt;DATABASE!$J$6))),$A691=$A690),"LUAR JAM KERJA 2",IF(AND(OR(WEEKDAY($H691,2)=1,WEEKDAY($H691,2)=2,WEEKDAY($H691,2)=3,WEEKDAY($H691,2)=4,WEEKDAY($H691,2)=5),$I691&lt;=DATABASE!$J$3,$I691&gt;=DATABASE!$I$3),"JAM KERJA",IF(AND(WEEKDAY($H691,2)=6,$I691&lt;=DATABASE!$J$4,$I691&gt;=DATABASE!$I$4),"JAM KERJA","LUAR JAM KERJA 1")))))</f>
        <v/>
      </c>
      <c r="M691" s="33" t="str">
        <f>IF('DATA ACCURATE'!T694&lt;&gt;"",IF('DATA ACCURATE'!T694&gt;100,'DATA ACCURATE'!T694/10,'DATA ACCURATE'!T694),"")</f>
        <v/>
      </c>
      <c r="N691" t="str">
        <f>IF(M691="","",IF(M691&lt;=DATABASE!$I$9,"LOKAL",IF(M691&lt;DATABASE!$J$9,"LUAR KOTA 1",IF($M691&gt;=DATABASE!$J$9,"LUAR KOTA 2",""))))</f>
        <v/>
      </c>
      <c r="O691" s="38" t="str">
        <f>IF('DATA ACCURATE'!L694&lt;&gt;"",'DATA ACCURATE'!L694,"")</f>
        <v/>
      </c>
      <c r="Q691" s="38">
        <f t="shared" si="70"/>
        <v>0</v>
      </c>
      <c r="R691" s="38">
        <f t="shared" si="70"/>
        <v>0</v>
      </c>
      <c r="S691" s="38">
        <f t="shared" si="70"/>
        <v>0</v>
      </c>
      <c r="T691" s="38">
        <f t="shared" si="70"/>
        <v>0</v>
      </c>
      <c r="U691" s="38">
        <f t="shared" si="71"/>
        <v>0</v>
      </c>
      <c r="V691" s="38">
        <f t="shared" si="71"/>
        <v>0</v>
      </c>
      <c r="W691" s="38">
        <f t="shared" si="71"/>
        <v>0</v>
      </c>
      <c r="X691" s="38">
        <f t="shared" si="72"/>
        <v>0</v>
      </c>
      <c r="Y691" s="38">
        <f t="shared" si="72"/>
        <v>0</v>
      </c>
      <c r="Z691" s="38">
        <f t="shared" si="72"/>
        <v>0</v>
      </c>
      <c r="AA691" s="38">
        <f t="shared" si="72"/>
        <v>0</v>
      </c>
      <c r="AB691" s="38">
        <f t="shared" si="73"/>
        <v>0</v>
      </c>
      <c r="AC691" s="38">
        <f t="shared" si="74"/>
        <v>0</v>
      </c>
      <c r="AD691" s="38" t="str">
        <f t="shared" si="75"/>
        <v>000000000000</v>
      </c>
    </row>
    <row r="692" spans="1:30">
      <c r="A692" s="9" t="str">
        <f>IF('DATA ACCURATE'!A695&lt;&gt;"",'DATA ACCURATE'!A695,"")</f>
        <v/>
      </c>
      <c r="B692" s="9" t="str">
        <f>IF('DATA ACCURATE'!D695&lt;&gt;"",'DATA ACCURATE'!D695,"")</f>
        <v/>
      </c>
      <c r="C692" s="38" t="str">
        <f>IF($AD692="000000000000","",INDEX(DATABASE!$W$12:$W$71,MATCH($AD692,DATABASE!$V$12:$V$71,0)))</f>
        <v/>
      </c>
      <c r="D692" s="34" t="str">
        <f>IF(C692="","",IF(E692="",INDEX(DATABASE!$AF$13:$AF$62,MATCH($C692,DATABASE!$AC$13:$AC$62,0)),IF(E692="2x D11",INDEX(DATABASE!$AF$13:$AF$62,MATCH($C692,DATABASE!$AC$13:$AC$62,0))+2*DATABASE!$AF$62,IF(E692="3x D11",INDEX(DATABASE!$AF$13:$AF$62,MATCH($C692,DATABASE!$AC$13:$AC$62,0))+3*DATABASE!$AF$62,""))))</f>
        <v/>
      </c>
      <c r="E692" s="38" t="str">
        <f>IF(AND($K692="Y",$G692&lt;&gt;"UNYIL",$F692&lt;DATABASE!$O$8),"2x D11",IF(AND($K692="Y",$G692&lt;&gt;"UNYIL",$F692&gt;=DATABASE!$O$8),"3x D11",""))</f>
        <v/>
      </c>
      <c r="F692" s="9" t="str">
        <f>IF('DATA ACCURATE'!N695&lt;&gt;"",'DATA ACCURATE'!N695,"")</f>
        <v/>
      </c>
      <c r="G692" t="str">
        <f>IF(F692="","",IF(F692&lt;=DATABASE!$I$8,"UNYIL",IF(F692&lt;=DATABASE!$J$8,"KECIL",IF(F692&lt;DATABASE!$K$8,"TANGGUNG",IF(F692&gt;=DATABASE!$K$8,"BESAR","")))))</f>
        <v/>
      </c>
      <c r="H692" s="16" t="str">
        <f>IF('DATA ACCURATE'!J695&lt;&gt;"",'DATA ACCURATE'!J695,"")</f>
        <v/>
      </c>
      <c r="I692" s="35" t="str">
        <f>IF(B692&lt;&gt;"",IFERROR(VLOOKUP(B692,'DATA TIMBANGAN'!G:M,7,FALSE),VLOOKUP(B692,'DATA TIMBANGAN'!G:M,7)),"")</f>
        <v/>
      </c>
      <c r="J692" s="25" t="str">
        <f>IF(H692&lt;&gt;"",IFERROR(INDEX(DATABASE!$Z$19:$Z$38,MATCH(DATEVALUE(H692),DATABASE!$AA$19:$AA$38,0)),INDEX(DATABASE!$Z$12:$Z$18,MATCH(WEEKDAY(H692,2),DATABASE!$AA$12:$AA$18,0))),"")</f>
        <v/>
      </c>
      <c r="K692" s="25" t="str">
        <f>IF('DATA ACCURATE'!V695&lt;&gt;"",'DATA ACCURATE'!V695,"")</f>
        <v/>
      </c>
      <c r="L692" s="80" t="str">
        <f>IF($H692="","",IF(OR($J692="LIBUR",AND($L691="LIBUR",$O691=$O692)),"LIBUR",IF(AND(OR($L691="LUAR JAM KERJA 1",$L691="LUAR JAM KERJA 2"),OR(OR(AND($H691=$H692,AND(OR($I692&gt;DATABASE!$J$3,$I692&lt;DATABASE!$J$6),((DATEVALUE($H692)+$I692)-(DATEVALUE($H691)+$I691))&lt;DATABASE!$J$6)),AND($H691=$H692,$O691=$O692,OR($I692&gt;DATABASE!$J$6,$I692&lt;DATABASE!$J$3))),AND(($H692-$H691)=1,OR($I692&lt;DATABASE!$I$6,((DATEVALUE($H692)+$I692)-(DATEVALUE($H691)+$I691))&lt;DATABASE!$J$6))),$A692=$A691),"LUAR JAM KERJA 2",IF(AND(OR(WEEKDAY($H692,2)=1,WEEKDAY($H692,2)=2,WEEKDAY($H692,2)=3,WEEKDAY($H692,2)=4,WEEKDAY($H692,2)=5),$I692&lt;=DATABASE!$J$3,$I692&gt;=DATABASE!$I$3),"JAM KERJA",IF(AND(WEEKDAY($H692,2)=6,$I692&lt;=DATABASE!$J$4,$I692&gt;=DATABASE!$I$4),"JAM KERJA","LUAR JAM KERJA 1")))))</f>
        <v/>
      </c>
      <c r="M692" s="33" t="str">
        <f>IF('DATA ACCURATE'!T695&lt;&gt;"",IF('DATA ACCURATE'!T695&gt;100,'DATA ACCURATE'!T695/10,'DATA ACCURATE'!T695),"")</f>
        <v/>
      </c>
      <c r="N692" t="str">
        <f>IF(M692="","",IF(M692&lt;=DATABASE!$I$9,"LOKAL",IF(M692&lt;DATABASE!$J$9,"LUAR KOTA 1",IF($M692&gt;=DATABASE!$J$9,"LUAR KOTA 2",""))))</f>
        <v/>
      </c>
      <c r="O692" s="38" t="str">
        <f>IF('DATA ACCURATE'!L695&lt;&gt;"",'DATA ACCURATE'!L695,"")</f>
        <v/>
      </c>
      <c r="Q692" s="38">
        <f t="shared" si="70"/>
        <v>0</v>
      </c>
      <c r="R692" s="38">
        <f t="shared" si="70"/>
        <v>0</v>
      </c>
      <c r="S692" s="38">
        <f t="shared" si="70"/>
        <v>0</v>
      </c>
      <c r="T692" s="38">
        <f t="shared" si="70"/>
        <v>0</v>
      </c>
      <c r="U692" s="38">
        <f t="shared" si="71"/>
        <v>0</v>
      </c>
      <c r="V692" s="38">
        <f t="shared" si="71"/>
        <v>0</v>
      </c>
      <c r="W692" s="38">
        <f t="shared" si="71"/>
        <v>0</v>
      </c>
      <c r="X692" s="38">
        <f t="shared" si="72"/>
        <v>0</v>
      </c>
      <c r="Y692" s="38">
        <f t="shared" si="72"/>
        <v>0</v>
      </c>
      <c r="Z692" s="38">
        <f t="shared" si="72"/>
        <v>0</v>
      </c>
      <c r="AA692" s="38">
        <f t="shared" si="72"/>
        <v>0</v>
      </c>
      <c r="AB692" s="38">
        <f t="shared" si="73"/>
        <v>0</v>
      </c>
      <c r="AC692" s="38">
        <f t="shared" si="74"/>
        <v>0</v>
      </c>
      <c r="AD692" s="38" t="str">
        <f t="shared" si="75"/>
        <v>000000000000</v>
      </c>
    </row>
    <row r="693" spans="1:30">
      <c r="A693" s="9" t="str">
        <f>IF('DATA ACCURATE'!A696&lt;&gt;"",'DATA ACCURATE'!A696,"")</f>
        <v/>
      </c>
      <c r="B693" s="9" t="str">
        <f>IF('DATA ACCURATE'!D696&lt;&gt;"",'DATA ACCURATE'!D696,"")</f>
        <v/>
      </c>
      <c r="C693" s="38" t="str">
        <f>IF($AD693="000000000000","",INDEX(DATABASE!$W$12:$W$71,MATCH($AD693,DATABASE!$V$12:$V$71,0)))</f>
        <v/>
      </c>
      <c r="D693" s="34" t="str">
        <f>IF(C693="","",IF(E693="",INDEX(DATABASE!$AF$13:$AF$62,MATCH($C693,DATABASE!$AC$13:$AC$62,0)),IF(E693="2x D11",INDEX(DATABASE!$AF$13:$AF$62,MATCH($C693,DATABASE!$AC$13:$AC$62,0))+2*DATABASE!$AF$62,IF(E693="3x D11",INDEX(DATABASE!$AF$13:$AF$62,MATCH($C693,DATABASE!$AC$13:$AC$62,0))+3*DATABASE!$AF$62,""))))</f>
        <v/>
      </c>
      <c r="E693" s="38" t="str">
        <f>IF(AND($K693="Y",$G693&lt;&gt;"UNYIL",$F693&lt;DATABASE!$O$8),"2x D11",IF(AND($K693="Y",$G693&lt;&gt;"UNYIL",$F693&gt;=DATABASE!$O$8),"3x D11",""))</f>
        <v/>
      </c>
      <c r="F693" s="9" t="str">
        <f>IF('DATA ACCURATE'!N696&lt;&gt;"",'DATA ACCURATE'!N696,"")</f>
        <v/>
      </c>
      <c r="G693" t="str">
        <f>IF(F693="","",IF(F693&lt;=DATABASE!$I$8,"UNYIL",IF(F693&lt;=DATABASE!$J$8,"KECIL",IF(F693&lt;DATABASE!$K$8,"TANGGUNG",IF(F693&gt;=DATABASE!$K$8,"BESAR","")))))</f>
        <v/>
      </c>
      <c r="H693" s="16" t="str">
        <f>IF('DATA ACCURATE'!J696&lt;&gt;"",'DATA ACCURATE'!J696,"")</f>
        <v/>
      </c>
      <c r="I693" s="35" t="str">
        <f>IF(B693&lt;&gt;"",IFERROR(VLOOKUP(B693,'DATA TIMBANGAN'!G:M,7,FALSE),VLOOKUP(B693,'DATA TIMBANGAN'!G:M,7)),"")</f>
        <v/>
      </c>
      <c r="J693" s="25" t="str">
        <f>IF(H693&lt;&gt;"",IFERROR(INDEX(DATABASE!$Z$19:$Z$38,MATCH(DATEVALUE(H693),DATABASE!$AA$19:$AA$38,0)),INDEX(DATABASE!$Z$12:$Z$18,MATCH(WEEKDAY(H693,2),DATABASE!$AA$12:$AA$18,0))),"")</f>
        <v/>
      </c>
      <c r="K693" s="25" t="str">
        <f>IF('DATA ACCURATE'!V696&lt;&gt;"",'DATA ACCURATE'!V696,"")</f>
        <v/>
      </c>
      <c r="L693" s="80" t="str">
        <f>IF($H693="","",IF(OR($J693="LIBUR",AND($L692="LIBUR",$O692=$O693)),"LIBUR",IF(AND(OR($L692="LUAR JAM KERJA 1",$L692="LUAR JAM KERJA 2"),OR(OR(AND($H692=$H693,AND(OR($I693&gt;DATABASE!$J$3,$I693&lt;DATABASE!$J$6),((DATEVALUE($H693)+$I693)-(DATEVALUE($H692)+$I692))&lt;DATABASE!$J$6)),AND($H692=$H693,$O692=$O693,OR($I693&gt;DATABASE!$J$6,$I693&lt;DATABASE!$J$3))),AND(($H693-$H692)=1,OR($I693&lt;DATABASE!$I$6,((DATEVALUE($H693)+$I693)-(DATEVALUE($H692)+$I692))&lt;DATABASE!$J$6))),$A693=$A692),"LUAR JAM KERJA 2",IF(AND(OR(WEEKDAY($H693,2)=1,WEEKDAY($H693,2)=2,WEEKDAY($H693,2)=3,WEEKDAY($H693,2)=4,WEEKDAY($H693,2)=5),$I693&lt;=DATABASE!$J$3,$I693&gt;=DATABASE!$I$3),"JAM KERJA",IF(AND(WEEKDAY($H693,2)=6,$I693&lt;=DATABASE!$J$4,$I693&gt;=DATABASE!$I$4),"JAM KERJA","LUAR JAM KERJA 1")))))</f>
        <v/>
      </c>
      <c r="M693" s="33" t="str">
        <f>IF('DATA ACCURATE'!T696&lt;&gt;"",IF('DATA ACCURATE'!T696&gt;100,'DATA ACCURATE'!T696/10,'DATA ACCURATE'!T696),"")</f>
        <v/>
      </c>
      <c r="N693" t="str">
        <f>IF(M693="","",IF(M693&lt;=DATABASE!$I$9,"LOKAL",IF(M693&lt;DATABASE!$J$9,"LUAR KOTA 1",IF($M693&gt;=DATABASE!$J$9,"LUAR KOTA 2",""))))</f>
        <v/>
      </c>
      <c r="O693" s="38" t="str">
        <f>IF('DATA ACCURATE'!L696&lt;&gt;"",'DATA ACCURATE'!L696,"")</f>
        <v/>
      </c>
      <c r="Q693" s="38">
        <f t="shared" si="70"/>
        <v>0</v>
      </c>
      <c r="R693" s="38">
        <f t="shared" si="70"/>
        <v>0</v>
      </c>
      <c r="S693" s="38">
        <f t="shared" si="70"/>
        <v>0</v>
      </c>
      <c r="T693" s="38">
        <f t="shared" si="70"/>
        <v>0</v>
      </c>
      <c r="U693" s="38">
        <f t="shared" si="71"/>
        <v>0</v>
      </c>
      <c r="V693" s="38">
        <f t="shared" si="71"/>
        <v>0</v>
      </c>
      <c r="W693" s="38">
        <f t="shared" si="71"/>
        <v>0</v>
      </c>
      <c r="X693" s="38">
        <f t="shared" si="72"/>
        <v>0</v>
      </c>
      <c r="Y693" s="38">
        <f t="shared" si="72"/>
        <v>0</v>
      </c>
      <c r="Z693" s="38">
        <f t="shared" si="72"/>
        <v>0</v>
      </c>
      <c r="AA693" s="38">
        <f t="shared" si="72"/>
        <v>0</v>
      </c>
      <c r="AB693" s="38">
        <f t="shared" si="73"/>
        <v>0</v>
      </c>
      <c r="AC693" s="38">
        <f t="shared" si="74"/>
        <v>0</v>
      </c>
      <c r="AD693" s="38" t="str">
        <f t="shared" si="75"/>
        <v>000000000000</v>
      </c>
    </row>
    <row r="694" spans="1:30">
      <c r="A694" s="9" t="str">
        <f>IF('DATA ACCURATE'!A697&lt;&gt;"",'DATA ACCURATE'!A697,"")</f>
        <v/>
      </c>
      <c r="B694" s="9" t="str">
        <f>IF('DATA ACCURATE'!D697&lt;&gt;"",'DATA ACCURATE'!D697,"")</f>
        <v/>
      </c>
      <c r="C694" s="38" t="str">
        <f>IF($AD694="000000000000","",INDEX(DATABASE!$W$12:$W$71,MATCH($AD694,DATABASE!$V$12:$V$71,0)))</f>
        <v/>
      </c>
      <c r="D694" s="34" t="str">
        <f>IF(C694="","",IF(E694="",INDEX(DATABASE!$AF$13:$AF$62,MATCH($C694,DATABASE!$AC$13:$AC$62,0)),IF(E694="2x D11",INDEX(DATABASE!$AF$13:$AF$62,MATCH($C694,DATABASE!$AC$13:$AC$62,0))+2*DATABASE!$AF$62,IF(E694="3x D11",INDEX(DATABASE!$AF$13:$AF$62,MATCH($C694,DATABASE!$AC$13:$AC$62,0))+3*DATABASE!$AF$62,""))))</f>
        <v/>
      </c>
      <c r="E694" s="38" t="str">
        <f>IF(AND($K694="Y",$G694&lt;&gt;"UNYIL",$F694&lt;DATABASE!$O$8),"2x D11",IF(AND($K694="Y",$G694&lt;&gt;"UNYIL",$F694&gt;=DATABASE!$O$8),"3x D11",""))</f>
        <v/>
      </c>
      <c r="F694" s="9" t="str">
        <f>IF('DATA ACCURATE'!N697&lt;&gt;"",'DATA ACCURATE'!N697,"")</f>
        <v/>
      </c>
      <c r="G694" t="str">
        <f>IF(F694="","",IF(F694&lt;=DATABASE!$I$8,"UNYIL",IF(F694&lt;=DATABASE!$J$8,"KECIL",IF(F694&lt;DATABASE!$K$8,"TANGGUNG",IF(F694&gt;=DATABASE!$K$8,"BESAR","")))))</f>
        <v/>
      </c>
      <c r="H694" s="16" t="str">
        <f>IF('DATA ACCURATE'!J697&lt;&gt;"",'DATA ACCURATE'!J697,"")</f>
        <v/>
      </c>
      <c r="I694" s="35" t="str">
        <f>IF(B694&lt;&gt;"",IFERROR(VLOOKUP(B694,'DATA TIMBANGAN'!G:M,7,FALSE),VLOOKUP(B694,'DATA TIMBANGAN'!G:M,7)),"")</f>
        <v/>
      </c>
      <c r="J694" s="25" t="str">
        <f>IF(H694&lt;&gt;"",IFERROR(INDEX(DATABASE!$Z$19:$Z$38,MATCH(DATEVALUE(H694),DATABASE!$AA$19:$AA$38,0)),INDEX(DATABASE!$Z$12:$Z$18,MATCH(WEEKDAY(H694,2),DATABASE!$AA$12:$AA$18,0))),"")</f>
        <v/>
      </c>
      <c r="K694" s="25" t="str">
        <f>IF('DATA ACCURATE'!V697&lt;&gt;"",'DATA ACCURATE'!V697,"")</f>
        <v/>
      </c>
      <c r="L694" s="80" t="str">
        <f>IF($H694="","",IF(OR($J694="LIBUR",AND($L693="LIBUR",$O693=$O694)),"LIBUR",IF(AND(OR($L693="LUAR JAM KERJA 1",$L693="LUAR JAM KERJA 2"),OR(OR(AND($H693=$H694,AND(OR($I694&gt;DATABASE!$J$3,$I694&lt;DATABASE!$J$6),((DATEVALUE($H694)+$I694)-(DATEVALUE($H693)+$I693))&lt;DATABASE!$J$6)),AND($H693=$H694,$O693=$O694,OR($I694&gt;DATABASE!$J$6,$I694&lt;DATABASE!$J$3))),AND(($H694-$H693)=1,OR($I694&lt;DATABASE!$I$6,((DATEVALUE($H694)+$I694)-(DATEVALUE($H693)+$I693))&lt;DATABASE!$J$6))),$A694=$A693),"LUAR JAM KERJA 2",IF(AND(OR(WEEKDAY($H694,2)=1,WEEKDAY($H694,2)=2,WEEKDAY($H694,2)=3,WEEKDAY($H694,2)=4,WEEKDAY($H694,2)=5),$I694&lt;=DATABASE!$J$3,$I694&gt;=DATABASE!$I$3),"JAM KERJA",IF(AND(WEEKDAY($H694,2)=6,$I694&lt;=DATABASE!$J$4,$I694&gt;=DATABASE!$I$4),"JAM KERJA","LUAR JAM KERJA 1")))))</f>
        <v/>
      </c>
      <c r="M694" s="33" t="str">
        <f>IF('DATA ACCURATE'!T697&lt;&gt;"",IF('DATA ACCURATE'!T697&gt;100,'DATA ACCURATE'!T697/10,'DATA ACCURATE'!T697),"")</f>
        <v/>
      </c>
      <c r="N694" t="str">
        <f>IF(M694="","",IF(M694&lt;=DATABASE!$I$9,"LOKAL",IF(M694&lt;DATABASE!$J$9,"LUAR KOTA 1",IF($M694&gt;=DATABASE!$J$9,"LUAR KOTA 2",""))))</f>
        <v/>
      </c>
      <c r="O694" s="38" t="str">
        <f>IF('DATA ACCURATE'!L697&lt;&gt;"",'DATA ACCURATE'!L697,"")</f>
        <v/>
      </c>
      <c r="Q694" s="38">
        <f t="shared" si="70"/>
        <v>0</v>
      </c>
      <c r="R694" s="38">
        <f t="shared" si="70"/>
        <v>0</v>
      </c>
      <c r="S694" s="38">
        <f t="shared" si="70"/>
        <v>0</v>
      </c>
      <c r="T694" s="38">
        <f t="shared" si="70"/>
        <v>0</v>
      </c>
      <c r="U694" s="38">
        <f t="shared" si="71"/>
        <v>0</v>
      </c>
      <c r="V694" s="38">
        <f t="shared" si="71"/>
        <v>0</v>
      </c>
      <c r="W694" s="38">
        <f t="shared" si="71"/>
        <v>0</v>
      </c>
      <c r="X694" s="38">
        <f t="shared" si="72"/>
        <v>0</v>
      </c>
      <c r="Y694" s="38">
        <f t="shared" si="72"/>
        <v>0</v>
      </c>
      <c r="Z694" s="38">
        <f t="shared" si="72"/>
        <v>0</v>
      </c>
      <c r="AA694" s="38">
        <f t="shared" si="72"/>
        <v>0</v>
      </c>
      <c r="AB694" s="38">
        <f t="shared" si="73"/>
        <v>0</v>
      </c>
      <c r="AC694" s="38">
        <f t="shared" si="74"/>
        <v>0</v>
      </c>
      <c r="AD694" s="38" t="str">
        <f t="shared" si="75"/>
        <v>000000000000</v>
      </c>
    </row>
    <row r="695" spans="1:30">
      <c r="A695" s="9" t="str">
        <f>IF('DATA ACCURATE'!A698&lt;&gt;"",'DATA ACCURATE'!A698,"")</f>
        <v/>
      </c>
      <c r="B695" s="9" t="str">
        <f>IF('DATA ACCURATE'!D698&lt;&gt;"",'DATA ACCURATE'!D698,"")</f>
        <v/>
      </c>
      <c r="C695" s="38" t="str">
        <f>IF($AD695="000000000000","",INDEX(DATABASE!$W$12:$W$71,MATCH($AD695,DATABASE!$V$12:$V$71,0)))</f>
        <v/>
      </c>
      <c r="D695" s="34" t="str">
        <f>IF(C695="","",IF(E695="",INDEX(DATABASE!$AF$13:$AF$62,MATCH($C695,DATABASE!$AC$13:$AC$62,0)),IF(E695="2x D11",INDEX(DATABASE!$AF$13:$AF$62,MATCH($C695,DATABASE!$AC$13:$AC$62,0))+2*DATABASE!$AF$62,IF(E695="3x D11",INDEX(DATABASE!$AF$13:$AF$62,MATCH($C695,DATABASE!$AC$13:$AC$62,0))+3*DATABASE!$AF$62,""))))</f>
        <v/>
      </c>
      <c r="E695" s="38" t="str">
        <f>IF(AND($K695="Y",$G695&lt;&gt;"UNYIL",$F695&lt;DATABASE!$O$8),"2x D11",IF(AND($K695="Y",$G695&lt;&gt;"UNYIL",$F695&gt;=DATABASE!$O$8),"3x D11",""))</f>
        <v/>
      </c>
      <c r="F695" s="9" t="str">
        <f>IF('DATA ACCURATE'!N698&lt;&gt;"",'DATA ACCURATE'!N698,"")</f>
        <v/>
      </c>
      <c r="G695" t="str">
        <f>IF(F695="","",IF(F695&lt;=DATABASE!$I$8,"UNYIL",IF(F695&lt;=DATABASE!$J$8,"KECIL",IF(F695&lt;DATABASE!$K$8,"TANGGUNG",IF(F695&gt;=DATABASE!$K$8,"BESAR","")))))</f>
        <v/>
      </c>
      <c r="H695" s="16" t="str">
        <f>IF('DATA ACCURATE'!J698&lt;&gt;"",'DATA ACCURATE'!J698,"")</f>
        <v/>
      </c>
      <c r="I695" s="35" t="str">
        <f>IF(B695&lt;&gt;"",IFERROR(VLOOKUP(B695,'DATA TIMBANGAN'!G:M,7,FALSE),VLOOKUP(B695,'DATA TIMBANGAN'!G:M,7)),"")</f>
        <v/>
      </c>
      <c r="J695" s="25" t="str">
        <f>IF(H695&lt;&gt;"",IFERROR(INDEX(DATABASE!$Z$19:$Z$38,MATCH(DATEVALUE(H695),DATABASE!$AA$19:$AA$38,0)),INDEX(DATABASE!$Z$12:$Z$18,MATCH(WEEKDAY(H695,2),DATABASE!$AA$12:$AA$18,0))),"")</f>
        <v/>
      </c>
      <c r="K695" s="25" t="str">
        <f>IF('DATA ACCURATE'!V698&lt;&gt;"",'DATA ACCURATE'!V698,"")</f>
        <v/>
      </c>
      <c r="L695" s="80" t="str">
        <f>IF($H695="","",IF(OR($J695="LIBUR",AND($L694="LIBUR",$O694=$O695)),"LIBUR",IF(AND(OR($L694="LUAR JAM KERJA 1",$L694="LUAR JAM KERJA 2"),OR(OR(AND($H694=$H695,AND(OR($I695&gt;DATABASE!$J$3,$I695&lt;DATABASE!$J$6),((DATEVALUE($H695)+$I695)-(DATEVALUE($H694)+$I694))&lt;DATABASE!$J$6)),AND($H694=$H695,$O694=$O695,OR($I695&gt;DATABASE!$J$6,$I695&lt;DATABASE!$J$3))),AND(($H695-$H694)=1,OR($I695&lt;DATABASE!$I$6,((DATEVALUE($H695)+$I695)-(DATEVALUE($H694)+$I694))&lt;DATABASE!$J$6))),$A695=$A694),"LUAR JAM KERJA 2",IF(AND(OR(WEEKDAY($H695,2)=1,WEEKDAY($H695,2)=2,WEEKDAY($H695,2)=3,WEEKDAY($H695,2)=4,WEEKDAY($H695,2)=5),$I695&lt;=DATABASE!$J$3,$I695&gt;=DATABASE!$I$3),"JAM KERJA",IF(AND(WEEKDAY($H695,2)=6,$I695&lt;=DATABASE!$J$4,$I695&gt;=DATABASE!$I$4),"JAM KERJA","LUAR JAM KERJA 1")))))</f>
        <v/>
      </c>
      <c r="M695" s="33" t="str">
        <f>IF('DATA ACCURATE'!T698&lt;&gt;"",IF('DATA ACCURATE'!T698&gt;100,'DATA ACCURATE'!T698/10,'DATA ACCURATE'!T698),"")</f>
        <v/>
      </c>
      <c r="N695" t="str">
        <f>IF(M695="","",IF(M695&lt;=DATABASE!$I$9,"LOKAL",IF(M695&lt;DATABASE!$J$9,"LUAR KOTA 1",IF($M695&gt;=DATABASE!$J$9,"LUAR KOTA 2",""))))</f>
        <v/>
      </c>
      <c r="O695" s="38" t="str">
        <f>IF('DATA ACCURATE'!L698&lt;&gt;"",'DATA ACCURATE'!L698,"")</f>
        <v/>
      </c>
      <c r="Q695" s="38">
        <f t="shared" si="70"/>
        <v>0</v>
      </c>
      <c r="R695" s="38">
        <f t="shared" si="70"/>
        <v>0</v>
      </c>
      <c r="S695" s="38">
        <f t="shared" si="70"/>
        <v>0</v>
      </c>
      <c r="T695" s="38">
        <f t="shared" si="70"/>
        <v>0</v>
      </c>
      <c r="U695" s="38">
        <f t="shared" si="71"/>
        <v>0</v>
      </c>
      <c r="V695" s="38">
        <f t="shared" si="71"/>
        <v>0</v>
      </c>
      <c r="W695" s="38">
        <f t="shared" si="71"/>
        <v>0</v>
      </c>
      <c r="X695" s="38">
        <f t="shared" si="72"/>
        <v>0</v>
      </c>
      <c r="Y695" s="38">
        <f t="shared" si="72"/>
        <v>0</v>
      </c>
      <c r="Z695" s="38">
        <f t="shared" si="72"/>
        <v>0</v>
      </c>
      <c r="AA695" s="38">
        <f t="shared" si="72"/>
        <v>0</v>
      </c>
      <c r="AB695" s="38">
        <f t="shared" si="73"/>
        <v>0</v>
      </c>
      <c r="AC695" s="38">
        <f t="shared" si="74"/>
        <v>0</v>
      </c>
      <c r="AD695" s="38" t="str">
        <f t="shared" si="75"/>
        <v>000000000000</v>
      </c>
    </row>
    <row r="696" spans="1:30">
      <c r="A696" s="9" t="str">
        <f>IF('DATA ACCURATE'!A699&lt;&gt;"",'DATA ACCURATE'!A699,"")</f>
        <v/>
      </c>
      <c r="B696" s="9" t="str">
        <f>IF('DATA ACCURATE'!D699&lt;&gt;"",'DATA ACCURATE'!D699,"")</f>
        <v/>
      </c>
      <c r="C696" s="38" t="str">
        <f>IF($AD696="000000000000","",INDEX(DATABASE!$W$12:$W$71,MATCH($AD696,DATABASE!$V$12:$V$71,0)))</f>
        <v/>
      </c>
      <c r="D696" s="34" t="str">
        <f>IF(C696="","",IF(E696="",INDEX(DATABASE!$AF$13:$AF$62,MATCH($C696,DATABASE!$AC$13:$AC$62,0)),IF(E696="2x D11",INDEX(DATABASE!$AF$13:$AF$62,MATCH($C696,DATABASE!$AC$13:$AC$62,0))+2*DATABASE!$AF$62,IF(E696="3x D11",INDEX(DATABASE!$AF$13:$AF$62,MATCH($C696,DATABASE!$AC$13:$AC$62,0))+3*DATABASE!$AF$62,""))))</f>
        <v/>
      </c>
      <c r="E696" s="38" t="str">
        <f>IF(AND($K696="Y",$G696&lt;&gt;"UNYIL",$F696&lt;DATABASE!$O$8),"2x D11",IF(AND($K696="Y",$G696&lt;&gt;"UNYIL",$F696&gt;=DATABASE!$O$8),"3x D11",""))</f>
        <v/>
      </c>
      <c r="F696" s="9" t="str">
        <f>IF('DATA ACCURATE'!N699&lt;&gt;"",'DATA ACCURATE'!N699,"")</f>
        <v/>
      </c>
      <c r="G696" t="str">
        <f>IF(F696="","",IF(F696&lt;=DATABASE!$I$8,"UNYIL",IF(F696&lt;=DATABASE!$J$8,"KECIL",IF(F696&lt;DATABASE!$K$8,"TANGGUNG",IF(F696&gt;=DATABASE!$K$8,"BESAR","")))))</f>
        <v/>
      </c>
      <c r="H696" s="16" t="str">
        <f>IF('DATA ACCURATE'!J699&lt;&gt;"",'DATA ACCURATE'!J699,"")</f>
        <v/>
      </c>
      <c r="I696" s="35" t="str">
        <f>IF(B696&lt;&gt;"",IFERROR(VLOOKUP(B696,'DATA TIMBANGAN'!G:M,7,FALSE),VLOOKUP(B696,'DATA TIMBANGAN'!G:M,7)),"")</f>
        <v/>
      </c>
      <c r="J696" s="25" t="str">
        <f>IF(H696&lt;&gt;"",IFERROR(INDEX(DATABASE!$Z$19:$Z$38,MATCH(DATEVALUE(H696),DATABASE!$AA$19:$AA$38,0)),INDEX(DATABASE!$Z$12:$Z$18,MATCH(WEEKDAY(H696,2),DATABASE!$AA$12:$AA$18,0))),"")</f>
        <v/>
      </c>
      <c r="K696" s="25" t="str">
        <f>IF('DATA ACCURATE'!V699&lt;&gt;"",'DATA ACCURATE'!V699,"")</f>
        <v/>
      </c>
      <c r="L696" s="80" t="str">
        <f>IF($H696="","",IF(OR($J696="LIBUR",AND($L695="LIBUR",$O695=$O696)),"LIBUR",IF(AND(OR($L695="LUAR JAM KERJA 1",$L695="LUAR JAM KERJA 2"),OR(OR(AND($H695=$H696,AND(OR($I696&gt;DATABASE!$J$3,$I696&lt;DATABASE!$J$6),((DATEVALUE($H696)+$I696)-(DATEVALUE($H695)+$I695))&lt;DATABASE!$J$6)),AND($H695=$H696,$O695=$O696,OR($I696&gt;DATABASE!$J$6,$I696&lt;DATABASE!$J$3))),AND(($H696-$H695)=1,OR($I696&lt;DATABASE!$I$6,((DATEVALUE($H696)+$I696)-(DATEVALUE($H695)+$I695))&lt;DATABASE!$J$6))),$A696=$A695),"LUAR JAM KERJA 2",IF(AND(OR(WEEKDAY($H696,2)=1,WEEKDAY($H696,2)=2,WEEKDAY($H696,2)=3,WEEKDAY($H696,2)=4,WEEKDAY($H696,2)=5),$I696&lt;=DATABASE!$J$3,$I696&gt;=DATABASE!$I$3),"JAM KERJA",IF(AND(WEEKDAY($H696,2)=6,$I696&lt;=DATABASE!$J$4,$I696&gt;=DATABASE!$I$4),"JAM KERJA","LUAR JAM KERJA 1")))))</f>
        <v/>
      </c>
      <c r="M696" s="33" t="str">
        <f>IF('DATA ACCURATE'!T699&lt;&gt;"",IF('DATA ACCURATE'!T699&gt;100,'DATA ACCURATE'!T699/10,'DATA ACCURATE'!T699),"")</f>
        <v/>
      </c>
      <c r="N696" t="str">
        <f>IF(M696="","",IF(M696&lt;=DATABASE!$I$9,"LOKAL",IF(M696&lt;DATABASE!$J$9,"LUAR KOTA 1",IF($M696&gt;=DATABASE!$J$9,"LUAR KOTA 2",""))))</f>
        <v/>
      </c>
      <c r="O696" s="38" t="str">
        <f>IF('DATA ACCURATE'!L699&lt;&gt;"",'DATA ACCURATE'!L699,"")</f>
        <v/>
      </c>
      <c r="Q696" s="38">
        <f t="shared" si="70"/>
        <v>0</v>
      </c>
      <c r="R696" s="38">
        <f t="shared" si="70"/>
        <v>0</v>
      </c>
      <c r="S696" s="38">
        <f t="shared" si="70"/>
        <v>0</v>
      </c>
      <c r="T696" s="38">
        <f t="shared" si="70"/>
        <v>0</v>
      </c>
      <c r="U696" s="38">
        <f t="shared" si="71"/>
        <v>0</v>
      </c>
      <c r="V696" s="38">
        <f t="shared" si="71"/>
        <v>0</v>
      </c>
      <c r="W696" s="38">
        <f t="shared" si="71"/>
        <v>0</v>
      </c>
      <c r="X696" s="38">
        <f t="shared" si="72"/>
        <v>0</v>
      </c>
      <c r="Y696" s="38">
        <f t="shared" si="72"/>
        <v>0</v>
      </c>
      <c r="Z696" s="38">
        <f t="shared" si="72"/>
        <v>0</v>
      </c>
      <c r="AA696" s="38">
        <f t="shared" si="72"/>
        <v>0</v>
      </c>
      <c r="AB696" s="38">
        <f t="shared" si="73"/>
        <v>0</v>
      </c>
      <c r="AC696" s="38">
        <f t="shared" si="74"/>
        <v>0</v>
      </c>
      <c r="AD696" s="38" t="str">
        <f t="shared" si="75"/>
        <v>000000000000</v>
      </c>
    </row>
    <row r="697" spans="1:30">
      <c r="A697" s="9" t="str">
        <f>IF('DATA ACCURATE'!A700&lt;&gt;"",'DATA ACCURATE'!A700,"")</f>
        <v/>
      </c>
      <c r="B697" s="9" t="str">
        <f>IF('DATA ACCURATE'!D700&lt;&gt;"",'DATA ACCURATE'!D700,"")</f>
        <v/>
      </c>
      <c r="C697" s="38" t="str">
        <f>IF($AD697="000000000000","",INDEX(DATABASE!$W$12:$W$71,MATCH($AD697,DATABASE!$V$12:$V$71,0)))</f>
        <v/>
      </c>
      <c r="D697" s="34" t="str">
        <f>IF(C697="","",IF(E697="",INDEX(DATABASE!$AF$13:$AF$62,MATCH($C697,DATABASE!$AC$13:$AC$62,0)),IF(E697="2x D11",INDEX(DATABASE!$AF$13:$AF$62,MATCH($C697,DATABASE!$AC$13:$AC$62,0))+2*DATABASE!$AF$62,IF(E697="3x D11",INDEX(DATABASE!$AF$13:$AF$62,MATCH($C697,DATABASE!$AC$13:$AC$62,0))+3*DATABASE!$AF$62,""))))</f>
        <v/>
      </c>
      <c r="E697" s="38" t="str">
        <f>IF(AND($K697="Y",$G697&lt;&gt;"UNYIL",$F697&lt;DATABASE!$O$8),"2x D11",IF(AND($K697="Y",$G697&lt;&gt;"UNYIL",$F697&gt;=DATABASE!$O$8),"3x D11",""))</f>
        <v/>
      </c>
      <c r="F697" s="9" t="str">
        <f>IF('DATA ACCURATE'!N700&lt;&gt;"",'DATA ACCURATE'!N700,"")</f>
        <v/>
      </c>
      <c r="G697" t="str">
        <f>IF(F697="","",IF(F697&lt;=DATABASE!$I$8,"UNYIL",IF(F697&lt;=DATABASE!$J$8,"KECIL",IF(F697&lt;DATABASE!$K$8,"TANGGUNG",IF(F697&gt;=DATABASE!$K$8,"BESAR","")))))</f>
        <v/>
      </c>
      <c r="H697" s="16" t="str">
        <f>IF('DATA ACCURATE'!J700&lt;&gt;"",'DATA ACCURATE'!J700,"")</f>
        <v/>
      </c>
      <c r="I697" s="35" t="str">
        <f>IF(B697&lt;&gt;"",IFERROR(VLOOKUP(B697,'DATA TIMBANGAN'!G:M,7,FALSE),VLOOKUP(B697,'DATA TIMBANGAN'!G:M,7)),"")</f>
        <v/>
      </c>
      <c r="J697" s="25" t="str">
        <f>IF(H697&lt;&gt;"",IFERROR(INDEX(DATABASE!$Z$19:$Z$38,MATCH(DATEVALUE(H697),DATABASE!$AA$19:$AA$38,0)),INDEX(DATABASE!$Z$12:$Z$18,MATCH(WEEKDAY(H697,2),DATABASE!$AA$12:$AA$18,0))),"")</f>
        <v/>
      </c>
      <c r="K697" s="25" t="str">
        <f>IF('DATA ACCURATE'!V700&lt;&gt;"",'DATA ACCURATE'!V700,"")</f>
        <v/>
      </c>
      <c r="L697" s="80" t="str">
        <f>IF($H697="","",IF(OR($J697="LIBUR",AND($L696="LIBUR",$O696=$O697)),"LIBUR",IF(AND(OR($L696="LUAR JAM KERJA 1",$L696="LUAR JAM KERJA 2"),OR(OR(AND($H696=$H697,AND(OR($I697&gt;DATABASE!$J$3,$I697&lt;DATABASE!$J$6),((DATEVALUE($H697)+$I697)-(DATEVALUE($H696)+$I696))&lt;DATABASE!$J$6)),AND($H696=$H697,$O696=$O697,OR($I697&gt;DATABASE!$J$6,$I697&lt;DATABASE!$J$3))),AND(($H697-$H696)=1,OR($I697&lt;DATABASE!$I$6,((DATEVALUE($H697)+$I697)-(DATEVALUE($H696)+$I696))&lt;DATABASE!$J$6))),$A697=$A696),"LUAR JAM KERJA 2",IF(AND(OR(WEEKDAY($H697,2)=1,WEEKDAY($H697,2)=2,WEEKDAY($H697,2)=3,WEEKDAY($H697,2)=4,WEEKDAY($H697,2)=5),$I697&lt;=DATABASE!$J$3,$I697&gt;=DATABASE!$I$3),"JAM KERJA",IF(AND(WEEKDAY($H697,2)=6,$I697&lt;=DATABASE!$J$4,$I697&gt;=DATABASE!$I$4),"JAM KERJA","LUAR JAM KERJA 1")))))</f>
        <v/>
      </c>
      <c r="M697" s="33" t="str">
        <f>IF('DATA ACCURATE'!T700&lt;&gt;"",IF('DATA ACCURATE'!T700&gt;100,'DATA ACCURATE'!T700/10,'DATA ACCURATE'!T700),"")</f>
        <v/>
      </c>
      <c r="N697" t="str">
        <f>IF(M697="","",IF(M697&lt;=DATABASE!$I$9,"LOKAL",IF(M697&lt;DATABASE!$J$9,"LUAR KOTA 1",IF($M697&gt;=DATABASE!$J$9,"LUAR KOTA 2",""))))</f>
        <v/>
      </c>
      <c r="O697" s="38" t="str">
        <f>IF('DATA ACCURATE'!L700&lt;&gt;"",'DATA ACCURATE'!L700,"")</f>
        <v/>
      </c>
      <c r="Q697" s="38">
        <f t="shared" si="70"/>
        <v>0</v>
      </c>
      <c r="R697" s="38">
        <f t="shared" si="70"/>
        <v>0</v>
      </c>
      <c r="S697" s="38">
        <f t="shared" si="70"/>
        <v>0</v>
      </c>
      <c r="T697" s="38">
        <f t="shared" si="70"/>
        <v>0</v>
      </c>
      <c r="U697" s="38">
        <f t="shared" si="71"/>
        <v>0</v>
      </c>
      <c r="V697" s="38">
        <f t="shared" si="71"/>
        <v>0</v>
      </c>
      <c r="W697" s="38">
        <f t="shared" si="71"/>
        <v>0</v>
      </c>
      <c r="X697" s="38">
        <f t="shared" si="72"/>
        <v>0</v>
      </c>
      <c r="Y697" s="38">
        <f t="shared" si="72"/>
        <v>0</v>
      </c>
      <c r="Z697" s="38">
        <f t="shared" si="72"/>
        <v>0</v>
      </c>
      <c r="AA697" s="38">
        <f t="shared" si="72"/>
        <v>0</v>
      </c>
      <c r="AB697" s="38">
        <f t="shared" si="73"/>
        <v>0</v>
      </c>
      <c r="AC697" s="38">
        <f t="shared" si="74"/>
        <v>0</v>
      </c>
      <c r="AD697" s="38" t="str">
        <f t="shared" si="75"/>
        <v>000000000000</v>
      </c>
    </row>
    <row r="698" spans="1:30">
      <c r="A698" s="9" t="str">
        <f>IF('DATA ACCURATE'!A701&lt;&gt;"",'DATA ACCURATE'!A701,"")</f>
        <v/>
      </c>
      <c r="B698" s="9" t="str">
        <f>IF('DATA ACCURATE'!D701&lt;&gt;"",'DATA ACCURATE'!D701,"")</f>
        <v/>
      </c>
      <c r="C698" s="38" t="str">
        <f>IF($AD698="000000000000","",INDEX(DATABASE!$W$12:$W$71,MATCH($AD698,DATABASE!$V$12:$V$71,0)))</f>
        <v/>
      </c>
      <c r="D698" s="34" t="str">
        <f>IF(C698="","",IF(E698="",INDEX(DATABASE!$AF$13:$AF$62,MATCH($C698,DATABASE!$AC$13:$AC$62,0)),IF(E698="2x D11",INDEX(DATABASE!$AF$13:$AF$62,MATCH($C698,DATABASE!$AC$13:$AC$62,0))+2*DATABASE!$AF$62,IF(E698="3x D11",INDEX(DATABASE!$AF$13:$AF$62,MATCH($C698,DATABASE!$AC$13:$AC$62,0))+3*DATABASE!$AF$62,""))))</f>
        <v/>
      </c>
      <c r="E698" s="38" t="str">
        <f>IF(AND($K698="Y",$G698&lt;&gt;"UNYIL",$F698&lt;DATABASE!$O$8),"2x D11",IF(AND($K698="Y",$G698&lt;&gt;"UNYIL",$F698&gt;=DATABASE!$O$8),"3x D11",""))</f>
        <v/>
      </c>
      <c r="F698" s="9" t="str">
        <f>IF('DATA ACCURATE'!N701&lt;&gt;"",'DATA ACCURATE'!N701,"")</f>
        <v/>
      </c>
      <c r="G698" t="str">
        <f>IF(F698="","",IF(F698&lt;=DATABASE!$I$8,"UNYIL",IF(F698&lt;=DATABASE!$J$8,"KECIL",IF(F698&lt;DATABASE!$K$8,"TANGGUNG",IF(F698&gt;=DATABASE!$K$8,"BESAR","")))))</f>
        <v/>
      </c>
      <c r="H698" s="16" t="str">
        <f>IF('DATA ACCURATE'!J701&lt;&gt;"",'DATA ACCURATE'!J701,"")</f>
        <v/>
      </c>
      <c r="I698" s="35" t="str">
        <f>IF(B698&lt;&gt;"",IFERROR(VLOOKUP(B698,'DATA TIMBANGAN'!G:M,7,FALSE),VLOOKUP(B698,'DATA TIMBANGAN'!G:M,7)),"")</f>
        <v/>
      </c>
      <c r="J698" s="25" t="str">
        <f>IF(H698&lt;&gt;"",IFERROR(INDEX(DATABASE!$Z$19:$Z$38,MATCH(DATEVALUE(H698),DATABASE!$AA$19:$AA$38,0)),INDEX(DATABASE!$Z$12:$Z$18,MATCH(WEEKDAY(H698,2),DATABASE!$AA$12:$AA$18,0))),"")</f>
        <v/>
      </c>
      <c r="K698" s="25" t="str">
        <f>IF('DATA ACCURATE'!V701&lt;&gt;"",'DATA ACCURATE'!V701,"")</f>
        <v/>
      </c>
      <c r="L698" s="80" t="str">
        <f>IF($H698="","",IF(OR($J698="LIBUR",AND($L697="LIBUR",$O697=$O698)),"LIBUR",IF(AND(OR($L697="LUAR JAM KERJA 1",$L697="LUAR JAM KERJA 2"),OR(OR(AND($H697=$H698,AND(OR($I698&gt;DATABASE!$J$3,$I698&lt;DATABASE!$J$6),((DATEVALUE($H698)+$I698)-(DATEVALUE($H697)+$I697))&lt;DATABASE!$J$6)),AND($H697=$H698,$O697=$O698,OR($I698&gt;DATABASE!$J$6,$I698&lt;DATABASE!$J$3))),AND(($H698-$H697)=1,OR($I698&lt;DATABASE!$I$6,((DATEVALUE($H698)+$I698)-(DATEVALUE($H697)+$I697))&lt;DATABASE!$J$6))),$A698=$A697),"LUAR JAM KERJA 2",IF(AND(OR(WEEKDAY($H698,2)=1,WEEKDAY($H698,2)=2,WEEKDAY($H698,2)=3,WEEKDAY($H698,2)=4,WEEKDAY($H698,2)=5),$I698&lt;=DATABASE!$J$3,$I698&gt;=DATABASE!$I$3),"JAM KERJA",IF(AND(WEEKDAY($H698,2)=6,$I698&lt;=DATABASE!$J$4,$I698&gt;=DATABASE!$I$4),"JAM KERJA","LUAR JAM KERJA 1")))))</f>
        <v/>
      </c>
      <c r="M698" s="33" t="str">
        <f>IF('DATA ACCURATE'!T701&lt;&gt;"",IF('DATA ACCURATE'!T701&gt;100,'DATA ACCURATE'!T701/10,'DATA ACCURATE'!T701),"")</f>
        <v/>
      </c>
      <c r="N698" t="str">
        <f>IF(M698="","",IF(M698&lt;=DATABASE!$I$9,"LOKAL",IF(M698&lt;DATABASE!$J$9,"LUAR KOTA 1",IF($M698&gt;=DATABASE!$J$9,"LUAR KOTA 2",""))))</f>
        <v/>
      </c>
      <c r="O698" s="38" t="str">
        <f>IF('DATA ACCURATE'!L701&lt;&gt;"",'DATA ACCURATE'!L701,"")</f>
        <v/>
      </c>
      <c r="Q698" s="38">
        <f t="shared" si="70"/>
        <v>0</v>
      </c>
      <c r="R698" s="38">
        <f t="shared" si="70"/>
        <v>0</v>
      </c>
      <c r="S698" s="38">
        <f t="shared" si="70"/>
        <v>0</v>
      </c>
      <c r="T698" s="38">
        <f t="shared" si="70"/>
        <v>0</v>
      </c>
      <c r="U698" s="38">
        <f t="shared" si="71"/>
        <v>0</v>
      </c>
      <c r="V698" s="38">
        <f t="shared" si="71"/>
        <v>0</v>
      </c>
      <c r="W698" s="38">
        <f t="shared" si="71"/>
        <v>0</v>
      </c>
      <c r="X698" s="38">
        <f t="shared" si="72"/>
        <v>0</v>
      </c>
      <c r="Y698" s="38">
        <f t="shared" si="72"/>
        <v>0</v>
      </c>
      <c r="Z698" s="38">
        <f t="shared" si="72"/>
        <v>0</v>
      </c>
      <c r="AA698" s="38">
        <f t="shared" si="72"/>
        <v>0</v>
      </c>
      <c r="AB698" s="38">
        <f t="shared" si="73"/>
        <v>0</v>
      </c>
      <c r="AC698" s="38">
        <f t="shared" si="74"/>
        <v>0</v>
      </c>
      <c r="AD698" s="38" t="str">
        <f t="shared" si="75"/>
        <v>000000000000</v>
      </c>
    </row>
    <row r="699" spans="1:30">
      <c r="A699" s="9" t="str">
        <f>IF('DATA ACCURATE'!A702&lt;&gt;"",'DATA ACCURATE'!A702,"")</f>
        <v/>
      </c>
      <c r="B699" s="9" t="str">
        <f>IF('DATA ACCURATE'!D702&lt;&gt;"",'DATA ACCURATE'!D702,"")</f>
        <v/>
      </c>
      <c r="C699" s="38" t="str">
        <f>IF($AD699="000000000000","",INDEX(DATABASE!$W$12:$W$71,MATCH($AD699,DATABASE!$V$12:$V$71,0)))</f>
        <v/>
      </c>
      <c r="D699" s="34" t="str">
        <f>IF(C699="","",IF(E699="",INDEX(DATABASE!$AF$13:$AF$62,MATCH($C699,DATABASE!$AC$13:$AC$62,0)),IF(E699="2x D11",INDEX(DATABASE!$AF$13:$AF$62,MATCH($C699,DATABASE!$AC$13:$AC$62,0))+2*DATABASE!$AF$62,IF(E699="3x D11",INDEX(DATABASE!$AF$13:$AF$62,MATCH($C699,DATABASE!$AC$13:$AC$62,0))+3*DATABASE!$AF$62,""))))</f>
        <v/>
      </c>
      <c r="E699" s="38" t="str">
        <f>IF(AND($K699="Y",$G699&lt;&gt;"UNYIL",$F699&lt;DATABASE!$O$8),"2x D11",IF(AND($K699="Y",$G699&lt;&gt;"UNYIL",$F699&gt;=DATABASE!$O$8),"3x D11",""))</f>
        <v/>
      </c>
      <c r="F699" s="9" t="str">
        <f>IF('DATA ACCURATE'!N702&lt;&gt;"",'DATA ACCURATE'!N702,"")</f>
        <v/>
      </c>
      <c r="G699" t="str">
        <f>IF(F699="","",IF(F699&lt;=DATABASE!$I$8,"UNYIL",IF(F699&lt;=DATABASE!$J$8,"KECIL",IF(F699&lt;DATABASE!$K$8,"TANGGUNG",IF(F699&gt;=DATABASE!$K$8,"BESAR","")))))</f>
        <v/>
      </c>
      <c r="H699" s="16" t="str">
        <f>IF('DATA ACCURATE'!J702&lt;&gt;"",'DATA ACCURATE'!J702,"")</f>
        <v/>
      </c>
      <c r="I699" s="35" t="str">
        <f>IF(B699&lt;&gt;"",IFERROR(VLOOKUP(B699,'DATA TIMBANGAN'!G:M,7,FALSE),VLOOKUP(B699,'DATA TIMBANGAN'!G:M,7)),"")</f>
        <v/>
      </c>
      <c r="J699" s="25" t="str">
        <f>IF(H699&lt;&gt;"",IFERROR(INDEX(DATABASE!$Z$19:$Z$38,MATCH(DATEVALUE(H699),DATABASE!$AA$19:$AA$38,0)),INDEX(DATABASE!$Z$12:$Z$18,MATCH(WEEKDAY(H699,2),DATABASE!$AA$12:$AA$18,0))),"")</f>
        <v/>
      </c>
      <c r="K699" s="25" t="str">
        <f>IF('DATA ACCURATE'!V702&lt;&gt;"",'DATA ACCURATE'!V702,"")</f>
        <v/>
      </c>
      <c r="L699" s="80" t="str">
        <f>IF($H699="","",IF(OR($J699="LIBUR",AND($L698="LIBUR",$O698=$O699)),"LIBUR",IF(AND(OR($L698="LUAR JAM KERJA 1",$L698="LUAR JAM KERJA 2"),OR(OR(AND($H698=$H699,AND(OR($I699&gt;DATABASE!$J$3,$I699&lt;DATABASE!$J$6),((DATEVALUE($H699)+$I699)-(DATEVALUE($H698)+$I698))&lt;DATABASE!$J$6)),AND($H698=$H699,$O698=$O699,OR($I699&gt;DATABASE!$J$6,$I699&lt;DATABASE!$J$3))),AND(($H699-$H698)=1,OR($I699&lt;DATABASE!$I$6,((DATEVALUE($H699)+$I699)-(DATEVALUE($H698)+$I698))&lt;DATABASE!$J$6))),$A699=$A698),"LUAR JAM KERJA 2",IF(AND(OR(WEEKDAY($H699,2)=1,WEEKDAY($H699,2)=2,WEEKDAY($H699,2)=3,WEEKDAY($H699,2)=4,WEEKDAY($H699,2)=5),$I699&lt;=DATABASE!$J$3,$I699&gt;=DATABASE!$I$3),"JAM KERJA",IF(AND(WEEKDAY($H699,2)=6,$I699&lt;=DATABASE!$J$4,$I699&gt;=DATABASE!$I$4),"JAM KERJA","LUAR JAM KERJA 1")))))</f>
        <v/>
      </c>
      <c r="M699" s="33" t="str">
        <f>IF('DATA ACCURATE'!T702&lt;&gt;"",IF('DATA ACCURATE'!T702&gt;100,'DATA ACCURATE'!T702/10,'DATA ACCURATE'!T702),"")</f>
        <v/>
      </c>
      <c r="N699" t="str">
        <f>IF(M699="","",IF(M699&lt;=DATABASE!$I$9,"LOKAL",IF(M699&lt;DATABASE!$J$9,"LUAR KOTA 1",IF($M699&gt;=DATABASE!$J$9,"LUAR KOTA 2",""))))</f>
        <v/>
      </c>
      <c r="O699" s="38" t="str">
        <f>IF('DATA ACCURATE'!L702&lt;&gt;"",'DATA ACCURATE'!L702,"")</f>
        <v/>
      </c>
      <c r="Q699" s="38">
        <f t="shared" si="70"/>
        <v>0</v>
      </c>
      <c r="R699" s="38">
        <f t="shared" si="70"/>
        <v>0</v>
      </c>
      <c r="S699" s="38">
        <f t="shared" si="70"/>
        <v>0</v>
      </c>
      <c r="T699" s="38">
        <f t="shared" si="70"/>
        <v>0</v>
      </c>
      <c r="U699" s="38">
        <f t="shared" si="71"/>
        <v>0</v>
      </c>
      <c r="V699" s="38">
        <f t="shared" si="71"/>
        <v>0</v>
      </c>
      <c r="W699" s="38">
        <f t="shared" si="71"/>
        <v>0</v>
      </c>
      <c r="X699" s="38">
        <f t="shared" si="72"/>
        <v>0</v>
      </c>
      <c r="Y699" s="38">
        <f t="shared" si="72"/>
        <v>0</v>
      </c>
      <c r="Z699" s="38">
        <f t="shared" si="72"/>
        <v>0</v>
      </c>
      <c r="AA699" s="38">
        <f t="shared" si="72"/>
        <v>0</v>
      </c>
      <c r="AB699" s="38">
        <f t="shared" si="73"/>
        <v>0</v>
      </c>
      <c r="AC699" s="38">
        <f t="shared" si="74"/>
        <v>0</v>
      </c>
      <c r="AD699" s="38" t="str">
        <f t="shared" si="75"/>
        <v>000000000000</v>
      </c>
    </row>
    <row r="700" spans="1:30">
      <c r="A700" s="9" t="str">
        <f>IF('DATA ACCURATE'!A703&lt;&gt;"",'DATA ACCURATE'!A703,"")</f>
        <v/>
      </c>
      <c r="B700" s="9" t="str">
        <f>IF('DATA ACCURATE'!D703&lt;&gt;"",'DATA ACCURATE'!D703,"")</f>
        <v/>
      </c>
      <c r="C700" s="38" t="str">
        <f>IF($AD700="000000000000","",INDEX(DATABASE!$W$12:$W$71,MATCH($AD700,DATABASE!$V$12:$V$71,0)))</f>
        <v/>
      </c>
      <c r="D700" s="34" t="str">
        <f>IF(C700="","",IF(E700="",INDEX(DATABASE!$AF$13:$AF$62,MATCH($C700,DATABASE!$AC$13:$AC$62,0)),IF(E700="2x D11",INDEX(DATABASE!$AF$13:$AF$62,MATCH($C700,DATABASE!$AC$13:$AC$62,0))+2*DATABASE!$AF$62,IF(E700="3x D11",INDEX(DATABASE!$AF$13:$AF$62,MATCH($C700,DATABASE!$AC$13:$AC$62,0))+3*DATABASE!$AF$62,""))))</f>
        <v/>
      </c>
      <c r="E700" s="38" t="str">
        <f>IF(AND($K700="Y",$G700&lt;&gt;"UNYIL",$F700&lt;DATABASE!$O$8),"2x D11",IF(AND($K700="Y",$G700&lt;&gt;"UNYIL",$F700&gt;=DATABASE!$O$8),"3x D11",""))</f>
        <v/>
      </c>
      <c r="F700" s="9" t="str">
        <f>IF('DATA ACCURATE'!N703&lt;&gt;"",'DATA ACCURATE'!N703,"")</f>
        <v/>
      </c>
      <c r="G700" t="str">
        <f>IF(F700="","",IF(F700&lt;=DATABASE!$I$8,"UNYIL",IF(F700&lt;=DATABASE!$J$8,"KECIL",IF(F700&lt;DATABASE!$K$8,"TANGGUNG",IF(F700&gt;=DATABASE!$K$8,"BESAR","")))))</f>
        <v/>
      </c>
      <c r="H700" s="16" t="str">
        <f>IF('DATA ACCURATE'!J703&lt;&gt;"",'DATA ACCURATE'!J703,"")</f>
        <v/>
      </c>
      <c r="I700" s="35" t="str">
        <f>IF(B700&lt;&gt;"",IFERROR(VLOOKUP(B700,'DATA TIMBANGAN'!G:M,7,FALSE),VLOOKUP(B700,'DATA TIMBANGAN'!G:M,7)),"")</f>
        <v/>
      </c>
      <c r="J700" s="25" t="str">
        <f>IF(H700&lt;&gt;"",IFERROR(INDEX(DATABASE!$Z$19:$Z$38,MATCH(DATEVALUE(H700),DATABASE!$AA$19:$AA$38,0)),INDEX(DATABASE!$Z$12:$Z$18,MATCH(WEEKDAY(H700,2),DATABASE!$AA$12:$AA$18,0))),"")</f>
        <v/>
      </c>
      <c r="K700" s="25" t="str">
        <f>IF('DATA ACCURATE'!V703&lt;&gt;"",'DATA ACCURATE'!V703,"")</f>
        <v/>
      </c>
      <c r="L700" s="80" t="str">
        <f>IF($H700="","",IF(OR($J700="LIBUR",AND($L699="LIBUR",$O699=$O700)),"LIBUR",IF(AND(OR($L699="LUAR JAM KERJA 1",$L699="LUAR JAM KERJA 2"),OR(OR(AND($H699=$H700,AND(OR($I700&gt;DATABASE!$J$3,$I700&lt;DATABASE!$J$6),((DATEVALUE($H700)+$I700)-(DATEVALUE($H699)+$I699))&lt;DATABASE!$J$6)),AND($H699=$H700,$O699=$O700,OR($I700&gt;DATABASE!$J$6,$I700&lt;DATABASE!$J$3))),AND(($H700-$H699)=1,OR($I700&lt;DATABASE!$I$6,((DATEVALUE($H700)+$I700)-(DATEVALUE($H699)+$I699))&lt;DATABASE!$J$6))),$A700=$A699),"LUAR JAM KERJA 2",IF(AND(OR(WEEKDAY($H700,2)=1,WEEKDAY($H700,2)=2,WEEKDAY($H700,2)=3,WEEKDAY($H700,2)=4,WEEKDAY($H700,2)=5),$I700&lt;=DATABASE!$J$3,$I700&gt;=DATABASE!$I$3),"JAM KERJA",IF(AND(WEEKDAY($H700,2)=6,$I700&lt;=DATABASE!$J$4,$I700&gt;=DATABASE!$I$4),"JAM KERJA","LUAR JAM KERJA 1")))))</f>
        <v/>
      </c>
      <c r="M700" s="33" t="str">
        <f>IF('DATA ACCURATE'!T703&lt;&gt;"",IF('DATA ACCURATE'!T703&gt;100,'DATA ACCURATE'!T703/10,'DATA ACCURATE'!T703),"")</f>
        <v/>
      </c>
      <c r="N700" t="str">
        <f>IF(M700="","",IF(M700&lt;=DATABASE!$I$9,"LOKAL",IF(M700&lt;DATABASE!$J$9,"LUAR KOTA 1",IF($M700&gt;=DATABASE!$J$9,"LUAR KOTA 2",""))))</f>
        <v/>
      </c>
      <c r="O700" s="38" t="str">
        <f>IF('DATA ACCURATE'!L703&lt;&gt;"",'DATA ACCURATE'!L703,"")</f>
        <v/>
      </c>
      <c r="Q700" s="38">
        <f t="shared" si="70"/>
        <v>0</v>
      </c>
      <c r="R700" s="38">
        <f t="shared" si="70"/>
        <v>0</v>
      </c>
      <c r="S700" s="38">
        <f t="shared" si="70"/>
        <v>0</v>
      </c>
      <c r="T700" s="38">
        <f t="shared" si="70"/>
        <v>0</v>
      </c>
      <c r="U700" s="38">
        <f t="shared" si="71"/>
        <v>0</v>
      </c>
      <c r="V700" s="38">
        <f t="shared" si="71"/>
        <v>0</v>
      </c>
      <c r="W700" s="38">
        <f t="shared" si="71"/>
        <v>0</v>
      </c>
      <c r="X700" s="38">
        <f t="shared" si="72"/>
        <v>0</v>
      </c>
      <c r="Y700" s="38">
        <f t="shared" si="72"/>
        <v>0</v>
      </c>
      <c r="Z700" s="38">
        <f t="shared" si="72"/>
        <v>0</v>
      </c>
      <c r="AA700" s="38">
        <f t="shared" si="72"/>
        <v>0</v>
      </c>
      <c r="AB700" s="38">
        <f t="shared" si="73"/>
        <v>0</v>
      </c>
      <c r="AC700" s="38">
        <f t="shared" si="74"/>
        <v>0</v>
      </c>
      <c r="AD700" s="38" t="str">
        <f t="shared" si="75"/>
        <v>000000000000</v>
      </c>
    </row>
    <row r="701" spans="1:30">
      <c r="A701" s="9" t="str">
        <f>IF('DATA ACCURATE'!A704&lt;&gt;"",'DATA ACCURATE'!A704,"")</f>
        <v/>
      </c>
      <c r="B701" s="9" t="str">
        <f>IF('DATA ACCURATE'!D704&lt;&gt;"",'DATA ACCURATE'!D704,"")</f>
        <v/>
      </c>
      <c r="C701" s="38" t="str">
        <f>IF($AD701="000000000000","",INDEX(DATABASE!$W$12:$W$71,MATCH($AD701,DATABASE!$V$12:$V$71,0)))</f>
        <v/>
      </c>
      <c r="D701" s="34" t="str">
        <f>IF(C701="","",IF(E701="",INDEX(DATABASE!$AF$13:$AF$62,MATCH($C701,DATABASE!$AC$13:$AC$62,0)),IF(E701="2x D11",INDEX(DATABASE!$AF$13:$AF$62,MATCH($C701,DATABASE!$AC$13:$AC$62,0))+2*DATABASE!$AF$62,IF(E701="3x D11",INDEX(DATABASE!$AF$13:$AF$62,MATCH($C701,DATABASE!$AC$13:$AC$62,0))+3*DATABASE!$AF$62,""))))</f>
        <v/>
      </c>
      <c r="E701" s="38" t="str">
        <f>IF(AND($K701="Y",$G701&lt;&gt;"UNYIL",$F701&lt;DATABASE!$O$8),"2x D11",IF(AND($K701="Y",$G701&lt;&gt;"UNYIL",$F701&gt;=DATABASE!$O$8),"3x D11",""))</f>
        <v/>
      </c>
      <c r="F701" s="9" t="str">
        <f>IF('DATA ACCURATE'!N704&lt;&gt;"",'DATA ACCURATE'!N704,"")</f>
        <v/>
      </c>
      <c r="G701" t="str">
        <f>IF(F701="","",IF(F701&lt;=DATABASE!$I$8,"UNYIL",IF(F701&lt;=DATABASE!$J$8,"KECIL",IF(F701&lt;DATABASE!$K$8,"TANGGUNG",IF(F701&gt;=DATABASE!$K$8,"BESAR","")))))</f>
        <v/>
      </c>
      <c r="H701" s="16" t="str">
        <f>IF('DATA ACCURATE'!J704&lt;&gt;"",'DATA ACCURATE'!J704,"")</f>
        <v/>
      </c>
      <c r="I701" s="35" t="str">
        <f>IF(B701&lt;&gt;"",IFERROR(VLOOKUP(B701,'DATA TIMBANGAN'!G:M,7,FALSE),VLOOKUP(B701,'DATA TIMBANGAN'!G:M,7)),"")</f>
        <v/>
      </c>
      <c r="J701" s="25" t="str">
        <f>IF(H701&lt;&gt;"",IFERROR(INDEX(DATABASE!$Z$19:$Z$38,MATCH(DATEVALUE(H701),DATABASE!$AA$19:$AA$38,0)),INDEX(DATABASE!$Z$12:$Z$18,MATCH(WEEKDAY(H701,2),DATABASE!$AA$12:$AA$18,0))),"")</f>
        <v/>
      </c>
      <c r="K701" s="25" t="str">
        <f>IF('DATA ACCURATE'!V704&lt;&gt;"",'DATA ACCURATE'!V704,"")</f>
        <v/>
      </c>
      <c r="L701" s="80" t="str">
        <f>IF($H701="","",IF(OR($J701="LIBUR",AND($L700="LIBUR",$O700=$O701)),"LIBUR",IF(AND(OR($L700="LUAR JAM KERJA 1",$L700="LUAR JAM KERJA 2"),OR(OR(AND($H700=$H701,AND(OR($I701&gt;DATABASE!$J$3,$I701&lt;DATABASE!$J$6),((DATEVALUE($H701)+$I701)-(DATEVALUE($H700)+$I700))&lt;DATABASE!$J$6)),AND($H700=$H701,$O700=$O701,OR($I701&gt;DATABASE!$J$6,$I701&lt;DATABASE!$J$3))),AND(($H701-$H700)=1,OR($I701&lt;DATABASE!$I$6,((DATEVALUE($H701)+$I701)-(DATEVALUE($H700)+$I700))&lt;DATABASE!$J$6))),$A701=$A700),"LUAR JAM KERJA 2",IF(AND(OR(WEEKDAY($H701,2)=1,WEEKDAY($H701,2)=2,WEEKDAY($H701,2)=3,WEEKDAY($H701,2)=4,WEEKDAY($H701,2)=5),$I701&lt;=DATABASE!$J$3,$I701&gt;=DATABASE!$I$3),"JAM KERJA",IF(AND(WEEKDAY($H701,2)=6,$I701&lt;=DATABASE!$J$4,$I701&gt;=DATABASE!$I$4),"JAM KERJA","LUAR JAM KERJA 1")))))</f>
        <v/>
      </c>
      <c r="M701" s="33" t="str">
        <f>IF('DATA ACCURATE'!T704&lt;&gt;"",IF('DATA ACCURATE'!T704&gt;100,'DATA ACCURATE'!T704/10,'DATA ACCURATE'!T704),"")</f>
        <v/>
      </c>
      <c r="N701" t="str">
        <f>IF(M701="","",IF(M701&lt;=DATABASE!$I$9,"LOKAL",IF(M701&lt;DATABASE!$J$9,"LUAR KOTA 1",IF($M701&gt;=DATABASE!$J$9,"LUAR KOTA 2",""))))</f>
        <v/>
      </c>
      <c r="O701" s="38" t="str">
        <f>IF('DATA ACCURATE'!L704&lt;&gt;"",'DATA ACCURATE'!L704,"")</f>
        <v/>
      </c>
      <c r="Q701" s="38">
        <f t="shared" si="70"/>
        <v>0</v>
      </c>
      <c r="R701" s="38">
        <f t="shared" si="70"/>
        <v>0</v>
      </c>
      <c r="S701" s="38">
        <f t="shared" si="70"/>
        <v>0</v>
      </c>
      <c r="T701" s="38">
        <f t="shared" si="70"/>
        <v>0</v>
      </c>
      <c r="U701" s="38">
        <f t="shared" si="71"/>
        <v>0</v>
      </c>
      <c r="V701" s="38">
        <f t="shared" si="71"/>
        <v>0</v>
      </c>
      <c r="W701" s="38">
        <f t="shared" si="71"/>
        <v>0</v>
      </c>
      <c r="X701" s="38">
        <f t="shared" si="72"/>
        <v>0</v>
      </c>
      <c r="Y701" s="38">
        <f t="shared" si="72"/>
        <v>0</v>
      </c>
      <c r="Z701" s="38">
        <f t="shared" si="72"/>
        <v>0</v>
      </c>
      <c r="AA701" s="38">
        <f t="shared" si="72"/>
        <v>0</v>
      </c>
      <c r="AB701" s="38">
        <f t="shared" si="73"/>
        <v>0</v>
      </c>
      <c r="AC701" s="38">
        <f t="shared" si="74"/>
        <v>0</v>
      </c>
      <c r="AD701" s="38" t="str">
        <f t="shared" si="75"/>
        <v>000000000000</v>
      </c>
    </row>
    <row r="702" spans="1:30">
      <c r="A702" s="9" t="str">
        <f>IF('DATA ACCURATE'!A705&lt;&gt;"",'DATA ACCURATE'!A705,"")</f>
        <v/>
      </c>
      <c r="B702" s="9" t="str">
        <f>IF('DATA ACCURATE'!D705&lt;&gt;"",'DATA ACCURATE'!D705,"")</f>
        <v/>
      </c>
      <c r="C702" s="38" t="str">
        <f>IF($AD702="000000000000","",INDEX(DATABASE!$W$12:$W$71,MATCH($AD702,DATABASE!$V$12:$V$71,0)))</f>
        <v/>
      </c>
      <c r="D702" s="34" t="str">
        <f>IF(C702="","",IF(E702="",INDEX(DATABASE!$AF$13:$AF$62,MATCH($C702,DATABASE!$AC$13:$AC$62,0)),IF(E702="2x D11",INDEX(DATABASE!$AF$13:$AF$62,MATCH($C702,DATABASE!$AC$13:$AC$62,0))+2*DATABASE!$AF$62,IF(E702="3x D11",INDEX(DATABASE!$AF$13:$AF$62,MATCH($C702,DATABASE!$AC$13:$AC$62,0))+3*DATABASE!$AF$62,""))))</f>
        <v/>
      </c>
      <c r="E702" s="38" t="str">
        <f>IF(AND($K702="Y",$G702&lt;&gt;"UNYIL",$F702&lt;DATABASE!$O$8),"2x D11",IF(AND($K702="Y",$G702&lt;&gt;"UNYIL",$F702&gt;=DATABASE!$O$8),"3x D11",""))</f>
        <v/>
      </c>
      <c r="F702" s="9" t="str">
        <f>IF('DATA ACCURATE'!N705&lt;&gt;"",'DATA ACCURATE'!N705,"")</f>
        <v/>
      </c>
      <c r="G702" t="str">
        <f>IF(F702="","",IF(F702&lt;=DATABASE!$I$8,"UNYIL",IF(F702&lt;=DATABASE!$J$8,"KECIL",IF(F702&lt;DATABASE!$K$8,"TANGGUNG",IF(F702&gt;=DATABASE!$K$8,"BESAR","")))))</f>
        <v/>
      </c>
      <c r="H702" s="16" t="str">
        <f>IF('DATA ACCURATE'!J705&lt;&gt;"",'DATA ACCURATE'!J705,"")</f>
        <v/>
      </c>
      <c r="I702" s="35" t="str">
        <f>IF(B702&lt;&gt;"",IFERROR(VLOOKUP(B702,'DATA TIMBANGAN'!G:M,7,FALSE),VLOOKUP(B702,'DATA TIMBANGAN'!G:M,7)),"")</f>
        <v/>
      </c>
      <c r="J702" s="25" t="str">
        <f>IF(H702&lt;&gt;"",IFERROR(INDEX(DATABASE!$Z$19:$Z$38,MATCH(DATEVALUE(H702),DATABASE!$AA$19:$AA$38,0)),INDEX(DATABASE!$Z$12:$Z$18,MATCH(WEEKDAY(H702,2),DATABASE!$AA$12:$AA$18,0))),"")</f>
        <v/>
      </c>
      <c r="K702" s="25" t="str">
        <f>IF('DATA ACCURATE'!V705&lt;&gt;"",'DATA ACCURATE'!V705,"")</f>
        <v/>
      </c>
      <c r="L702" s="80" t="str">
        <f>IF($H702="","",IF(OR($J702="LIBUR",AND($L701="LIBUR",$O701=$O702)),"LIBUR",IF(AND(OR($L701="LUAR JAM KERJA 1",$L701="LUAR JAM KERJA 2"),OR(OR(AND($H701=$H702,AND(OR($I702&gt;DATABASE!$J$3,$I702&lt;DATABASE!$J$6),((DATEVALUE($H702)+$I702)-(DATEVALUE($H701)+$I701))&lt;DATABASE!$J$6)),AND($H701=$H702,$O701=$O702,OR($I702&gt;DATABASE!$J$6,$I702&lt;DATABASE!$J$3))),AND(($H702-$H701)=1,OR($I702&lt;DATABASE!$I$6,((DATEVALUE($H702)+$I702)-(DATEVALUE($H701)+$I701))&lt;DATABASE!$J$6))),$A702=$A701),"LUAR JAM KERJA 2",IF(AND(OR(WEEKDAY($H702,2)=1,WEEKDAY($H702,2)=2,WEEKDAY($H702,2)=3,WEEKDAY($H702,2)=4,WEEKDAY($H702,2)=5),$I702&lt;=DATABASE!$J$3,$I702&gt;=DATABASE!$I$3),"JAM KERJA",IF(AND(WEEKDAY($H702,2)=6,$I702&lt;=DATABASE!$J$4,$I702&gt;=DATABASE!$I$4),"JAM KERJA","LUAR JAM KERJA 1")))))</f>
        <v/>
      </c>
      <c r="M702" s="33" t="str">
        <f>IF('DATA ACCURATE'!T705&lt;&gt;"",IF('DATA ACCURATE'!T705&gt;100,'DATA ACCURATE'!T705/10,'DATA ACCURATE'!T705),"")</f>
        <v/>
      </c>
      <c r="N702" t="str">
        <f>IF(M702="","",IF(M702&lt;=DATABASE!$I$9,"LOKAL",IF(M702&lt;DATABASE!$J$9,"LUAR KOTA 1",IF($M702&gt;=DATABASE!$J$9,"LUAR KOTA 2",""))))</f>
        <v/>
      </c>
      <c r="O702" s="38" t="str">
        <f>IF('DATA ACCURATE'!L705&lt;&gt;"",'DATA ACCURATE'!L705,"")</f>
        <v/>
      </c>
      <c r="Q702" s="38">
        <f t="shared" si="70"/>
        <v>0</v>
      </c>
      <c r="R702" s="38">
        <f t="shared" si="70"/>
        <v>0</v>
      </c>
      <c r="S702" s="38">
        <f t="shared" si="70"/>
        <v>0</v>
      </c>
      <c r="T702" s="38">
        <f t="shared" si="70"/>
        <v>0</v>
      </c>
      <c r="U702" s="38">
        <f t="shared" si="71"/>
        <v>0</v>
      </c>
      <c r="V702" s="38">
        <f t="shared" si="71"/>
        <v>0</v>
      </c>
      <c r="W702" s="38">
        <f t="shared" si="71"/>
        <v>0</v>
      </c>
      <c r="X702" s="38">
        <f t="shared" si="72"/>
        <v>0</v>
      </c>
      <c r="Y702" s="38">
        <f t="shared" si="72"/>
        <v>0</v>
      </c>
      <c r="Z702" s="38">
        <f t="shared" si="72"/>
        <v>0</v>
      </c>
      <c r="AA702" s="38">
        <f t="shared" si="72"/>
        <v>0</v>
      </c>
      <c r="AB702" s="38">
        <f t="shared" si="73"/>
        <v>0</v>
      </c>
      <c r="AC702" s="38">
        <f t="shared" si="74"/>
        <v>0</v>
      </c>
      <c r="AD702" s="38" t="str">
        <f t="shared" si="75"/>
        <v>000000000000</v>
      </c>
    </row>
    <row r="703" spans="1:30">
      <c r="A703" s="9" t="str">
        <f>IF('DATA ACCURATE'!A706&lt;&gt;"",'DATA ACCURATE'!A706,"")</f>
        <v/>
      </c>
      <c r="B703" s="9" t="str">
        <f>IF('DATA ACCURATE'!D706&lt;&gt;"",'DATA ACCURATE'!D706,"")</f>
        <v/>
      </c>
      <c r="C703" s="38" t="str">
        <f>IF($AD703="000000000000","",INDEX(DATABASE!$W$12:$W$71,MATCH($AD703,DATABASE!$V$12:$V$71,0)))</f>
        <v/>
      </c>
      <c r="D703" s="34" t="str">
        <f>IF(C703="","",IF(E703="",INDEX(DATABASE!$AF$13:$AF$62,MATCH($C703,DATABASE!$AC$13:$AC$62,0)),IF(E703="2x D11",INDEX(DATABASE!$AF$13:$AF$62,MATCH($C703,DATABASE!$AC$13:$AC$62,0))+2*DATABASE!$AF$62,IF(E703="3x D11",INDEX(DATABASE!$AF$13:$AF$62,MATCH($C703,DATABASE!$AC$13:$AC$62,0))+3*DATABASE!$AF$62,""))))</f>
        <v/>
      </c>
      <c r="E703" s="38" t="str">
        <f>IF(AND($K703="Y",$G703&lt;&gt;"UNYIL",$F703&lt;DATABASE!$O$8),"2x D11",IF(AND($K703="Y",$G703&lt;&gt;"UNYIL",$F703&gt;=DATABASE!$O$8),"3x D11",""))</f>
        <v/>
      </c>
      <c r="F703" s="9" t="str">
        <f>IF('DATA ACCURATE'!N706&lt;&gt;"",'DATA ACCURATE'!N706,"")</f>
        <v/>
      </c>
      <c r="G703" t="str">
        <f>IF(F703="","",IF(F703&lt;=DATABASE!$I$8,"UNYIL",IF(F703&lt;=DATABASE!$J$8,"KECIL",IF(F703&lt;DATABASE!$K$8,"TANGGUNG",IF(F703&gt;=DATABASE!$K$8,"BESAR","")))))</f>
        <v/>
      </c>
      <c r="H703" s="16" t="str">
        <f>IF('DATA ACCURATE'!J706&lt;&gt;"",'DATA ACCURATE'!J706,"")</f>
        <v/>
      </c>
      <c r="I703" s="35" t="str">
        <f>IF(B703&lt;&gt;"",IFERROR(VLOOKUP(B703,'DATA TIMBANGAN'!G:M,7,FALSE),VLOOKUP(B703,'DATA TIMBANGAN'!G:M,7)),"")</f>
        <v/>
      </c>
      <c r="J703" s="25" t="str">
        <f>IF(H703&lt;&gt;"",IFERROR(INDEX(DATABASE!$Z$19:$Z$38,MATCH(DATEVALUE(H703),DATABASE!$AA$19:$AA$38,0)),INDEX(DATABASE!$Z$12:$Z$18,MATCH(WEEKDAY(H703,2),DATABASE!$AA$12:$AA$18,0))),"")</f>
        <v/>
      </c>
      <c r="K703" s="25" t="str">
        <f>IF('DATA ACCURATE'!V706&lt;&gt;"",'DATA ACCURATE'!V706,"")</f>
        <v/>
      </c>
      <c r="L703" s="80" t="str">
        <f>IF($H703="","",IF(OR($J703="LIBUR",AND($L702="LIBUR",$O702=$O703)),"LIBUR",IF(AND(OR($L702="LUAR JAM KERJA 1",$L702="LUAR JAM KERJA 2"),OR(OR(AND($H702=$H703,AND(OR($I703&gt;DATABASE!$J$3,$I703&lt;DATABASE!$J$6),((DATEVALUE($H703)+$I703)-(DATEVALUE($H702)+$I702))&lt;DATABASE!$J$6)),AND($H702=$H703,$O702=$O703,OR($I703&gt;DATABASE!$J$6,$I703&lt;DATABASE!$J$3))),AND(($H703-$H702)=1,OR($I703&lt;DATABASE!$I$6,((DATEVALUE($H703)+$I703)-(DATEVALUE($H702)+$I702))&lt;DATABASE!$J$6))),$A703=$A702),"LUAR JAM KERJA 2",IF(AND(OR(WEEKDAY($H703,2)=1,WEEKDAY($H703,2)=2,WEEKDAY($H703,2)=3,WEEKDAY($H703,2)=4,WEEKDAY($H703,2)=5),$I703&lt;=DATABASE!$J$3,$I703&gt;=DATABASE!$I$3),"JAM KERJA",IF(AND(WEEKDAY($H703,2)=6,$I703&lt;=DATABASE!$J$4,$I703&gt;=DATABASE!$I$4),"JAM KERJA","LUAR JAM KERJA 1")))))</f>
        <v/>
      </c>
      <c r="M703" s="33" t="str">
        <f>IF('DATA ACCURATE'!T706&lt;&gt;"",IF('DATA ACCURATE'!T706&gt;100,'DATA ACCURATE'!T706/10,'DATA ACCURATE'!T706),"")</f>
        <v/>
      </c>
      <c r="N703" t="str">
        <f>IF(M703="","",IF(M703&lt;=DATABASE!$I$9,"LOKAL",IF(M703&lt;DATABASE!$J$9,"LUAR KOTA 1",IF($M703&gt;=DATABASE!$J$9,"LUAR KOTA 2",""))))</f>
        <v/>
      </c>
      <c r="O703" s="38" t="str">
        <f>IF('DATA ACCURATE'!L706&lt;&gt;"",'DATA ACCURATE'!L706,"")</f>
        <v/>
      </c>
      <c r="Q703" s="38">
        <f t="shared" si="70"/>
        <v>0</v>
      </c>
      <c r="R703" s="38">
        <f t="shared" si="70"/>
        <v>0</v>
      </c>
      <c r="S703" s="38">
        <f t="shared" si="70"/>
        <v>0</v>
      </c>
      <c r="T703" s="38">
        <f t="shared" si="70"/>
        <v>0</v>
      </c>
      <c r="U703" s="38">
        <f t="shared" si="71"/>
        <v>0</v>
      </c>
      <c r="V703" s="38">
        <f t="shared" si="71"/>
        <v>0</v>
      </c>
      <c r="W703" s="38">
        <f t="shared" si="71"/>
        <v>0</v>
      </c>
      <c r="X703" s="38">
        <f t="shared" si="72"/>
        <v>0</v>
      </c>
      <c r="Y703" s="38">
        <f t="shared" si="72"/>
        <v>0</v>
      </c>
      <c r="Z703" s="38">
        <f t="shared" si="72"/>
        <v>0</v>
      </c>
      <c r="AA703" s="38">
        <f t="shared" si="72"/>
        <v>0</v>
      </c>
      <c r="AB703" s="38">
        <f t="shared" si="73"/>
        <v>0</v>
      </c>
      <c r="AC703" s="38">
        <f t="shared" si="74"/>
        <v>0</v>
      </c>
      <c r="AD703" s="38" t="str">
        <f t="shared" si="75"/>
        <v>000000000000</v>
      </c>
    </row>
    <row r="704" spans="1:30">
      <c r="A704" s="9" t="str">
        <f>IF('DATA ACCURATE'!A707&lt;&gt;"",'DATA ACCURATE'!A707,"")</f>
        <v/>
      </c>
      <c r="B704" s="9" t="str">
        <f>IF('DATA ACCURATE'!D707&lt;&gt;"",'DATA ACCURATE'!D707,"")</f>
        <v/>
      </c>
      <c r="C704" s="38" t="str">
        <f>IF($AD704="000000000000","",INDEX(DATABASE!$W$12:$W$71,MATCH($AD704,DATABASE!$V$12:$V$71,0)))</f>
        <v/>
      </c>
      <c r="D704" s="34" t="str">
        <f>IF(C704="","",IF(E704="",INDEX(DATABASE!$AF$13:$AF$62,MATCH($C704,DATABASE!$AC$13:$AC$62,0)),IF(E704="2x D11",INDEX(DATABASE!$AF$13:$AF$62,MATCH($C704,DATABASE!$AC$13:$AC$62,0))+2*DATABASE!$AF$62,IF(E704="3x D11",INDEX(DATABASE!$AF$13:$AF$62,MATCH($C704,DATABASE!$AC$13:$AC$62,0))+3*DATABASE!$AF$62,""))))</f>
        <v/>
      </c>
      <c r="E704" s="38" t="str">
        <f>IF(AND($K704="Y",$G704&lt;&gt;"UNYIL",$F704&lt;DATABASE!$O$8),"2x D11",IF(AND($K704="Y",$G704&lt;&gt;"UNYIL",$F704&gt;=DATABASE!$O$8),"3x D11",""))</f>
        <v/>
      </c>
      <c r="F704" s="9" t="str">
        <f>IF('DATA ACCURATE'!N707&lt;&gt;"",'DATA ACCURATE'!N707,"")</f>
        <v/>
      </c>
      <c r="G704" t="str">
        <f>IF(F704="","",IF(F704&lt;=DATABASE!$I$8,"UNYIL",IF(F704&lt;=DATABASE!$J$8,"KECIL",IF(F704&lt;DATABASE!$K$8,"TANGGUNG",IF(F704&gt;=DATABASE!$K$8,"BESAR","")))))</f>
        <v/>
      </c>
      <c r="H704" s="16" t="str">
        <f>IF('DATA ACCURATE'!J707&lt;&gt;"",'DATA ACCURATE'!J707,"")</f>
        <v/>
      </c>
      <c r="I704" s="35" t="str">
        <f>IF(B704&lt;&gt;"",IFERROR(VLOOKUP(B704,'DATA TIMBANGAN'!G:M,7,FALSE),VLOOKUP(B704,'DATA TIMBANGAN'!G:M,7)),"")</f>
        <v/>
      </c>
      <c r="J704" s="25" t="str">
        <f>IF(H704&lt;&gt;"",IFERROR(INDEX(DATABASE!$Z$19:$Z$38,MATCH(DATEVALUE(H704),DATABASE!$AA$19:$AA$38,0)),INDEX(DATABASE!$Z$12:$Z$18,MATCH(WEEKDAY(H704,2),DATABASE!$AA$12:$AA$18,0))),"")</f>
        <v/>
      </c>
      <c r="K704" s="25" t="str">
        <f>IF('DATA ACCURATE'!V707&lt;&gt;"",'DATA ACCURATE'!V707,"")</f>
        <v/>
      </c>
      <c r="L704" s="80" t="str">
        <f>IF($H704="","",IF(OR($J704="LIBUR",AND($L703="LIBUR",$O703=$O704)),"LIBUR",IF(AND(OR($L703="LUAR JAM KERJA 1",$L703="LUAR JAM KERJA 2"),OR(OR(AND($H703=$H704,AND(OR($I704&gt;DATABASE!$J$3,$I704&lt;DATABASE!$J$6),((DATEVALUE($H704)+$I704)-(DATEVALUE($H703)+$I703))&lt;DATABASE!$J$6)),AND($H703=$H704,$O703=$O704,OR($I704&gt;DATABASE!$J$6,$I704&lt;DATABASE!$J$3))),AND(($H704-$H703)=1,OR($I704&lt;DATABASE!$I$6,((DATEVALUE($H704)+$I704)-(DATEVALUE($H703)+$I703))&lt;DATABASE!$J$6))),$A704=$A703),"LUAR JAM KERJA 2",IF(AND(OR(WEEKDAY($H704,2)=1,WEEKDAY($H704,2)=2,WEEKDAY($H704,2)=3,WEEKDAY($H704,2)=4,WEEKDAY($H704,2)=5),$I704&lt;=DATABASE!$J$3,$I704&gt;=DATABASE!$I$3),"JAM KERJA",IF(AND(WEEKDAY($H704,2)=6,$I704&lt;=DATABASE!$J$4,$I704&gt;=DATABASE!$I$4),"JAM KERJA","LUAR JAM KERJA 1")))))</f>
        <v/>
      </c>
      <c r="M704" s="33" t="str">
        <f>IF('DATA ACCURATE'!T707&lt;&gt;"",IF('DATA ACCURATE'!T707&gt;100,'DATA ACCURATE'!T707/10,'DATA ACCURATE'!T707),"")</f>
        <v/>
      </c>
      <c r="N704" t="str">
        <f>IF(M704="","",IF(M704&lt;=DATABASE!$I$9,"LOKAL",IF(M704&lt;DATABASE!$J$9,"LUAR KOTA 1",IF($M704&gt;=DATABASE!$J$9,"LUAR KOTA 2",""))))</f>
        <v/>
      </c>
      <c r="O704" s="38" t="str">
        <f>IF('DATA ACCURATE'!L707&lt;&gt;"",'DATA ACCURATE'!L707,"")</f>
        <v/>
      </c>
      <c r="Q704" s="38">
        <f t="shared" si="70"/>
        <v>0</v>
      </c>
      <c r="R704" s="38">
        <f t="shared" si="70"/>
        <v>0</v>
      </c>
      <c r="S704" s="38">
        <f t="shared" si="70"/>
        <v>0</v>
      </c>
      <c r="T704" s="38">
        <f t="shared" si="70"/>
        <v>0</v>
      </c>
      <c r="U704" s="38">
        <f t="shared" si="71"/>
        <v>0</v>
      </c>
      <c r="V704" s="38">
        <f t="shared" si="71"/>
        <v>0</v>
      </c>
      <c r="W704" s="38">
        <f t="shared" si="71"/>
        <v>0</v>
      </c>
      <c r="X704" s="38">
        <f t="shared" si="72"/>
        <v>0</v>
      </c>
      <c r="Y704" s="38">
        <f t="shared" si="72"/>
        <v>0</v>
      </c>
      <c r="Z704" s="38">
        <f t="shared" si="72"/>
        <v>0</v>
      </c>
      <c r="AA704" s="38">
        <f t="shared" si="72"/>
        <v>0</v>
      </c>
      <c r="AB704" s="38">
        <f t="shared" si="73"/>
        <v>0</v>
      </c>
      <c r="AC704" s="38">
        <f t="shared" si="74"/>
        <v>0</v>
      </c>
      <c r="AD704" s="38" t="str">
        <f t="shared" si="75"/>
        <v>000000000000</v>
      </c>
    </row>
    <row r="705" spans="1:30">
      <c r="A705" s="9" t="str">
        <f>IF('DATA ACCURATE'!A708&lt;&gt;"",'DATA ACCURATE'!A708,"")</f>
        <v/>
      </c>
      <c r="B705" s="9" t="str">
        <f>IF('DATA ACCURATE'!D708&lt;&gt;"",'DATA ACCURATE'!D708,"")</f>
        <v/>
      </c>
      <c r="C705" s="38" t="str">
        <f>IF($AD705="000000000000","",INDEX(DATABASE!$W$12:$W$71,MATCH($AD705,DATABASE!$V$12:$V$71,0)))</f>
        <v/>
      </c>
      <c r="D705" s="34" t="str">
        <f>IF(C705="","",IF(E705="",INDEX(DATABASE!$AF$13:$AF$62,MATCH($C705,DATABASE!$AC$13:$AC$62,0)),IF(E705="2x D11",INDEX(DATABASE!$AF$13:$AF$62,MATCH($C705,DATABASE!$AC$13:$AC$62,0))+2*DATABASE!$AF$62,IF(E705="3x D11",INDEX(DATABASE!$AF$13:$AF$62,MATCH($C705,DATABASE!$AC$13:$AC$62,0))+3*DATABASE!$AF$62,""))))</f>
        <v/>
      </c>
      <c r="E705" s="38" t="str">
        <f>IF(AND($K705="Y",$G705&lt;&gt;"UNYIL",$F705&lt;DATABASE!$O$8),"2x D11",IF(AND($K705="Y",$G705&lt;&gt;"UNYIL",$F705&gt;=DATABASE!$O$8),"3x D11",""))</f>
        <v/>
      </c>
      <c r="F705" s="9" t="str">
        <f>IF('DATA ACCURATE'!N708&lt;&gt;"",'DATA ACCURATE'!N708,"")</f>
        <v/>
      </c>
      <c r="G705" t="str">
        <f>IF(F705="","",IF(F705&lt;=DATABASE!$I$8,"UNYIL",IF(F705&lt;=DATABASE!$J$8,"KECIL",IF(F705&lt;DATABASE!$K$8,"TANGGUNG",IF(F705&gt;=DATABASE!$K$8,"BESAR","")))))</f>
        <v/>
      </c>
      <c r="H705" s="16" t="str">
        <f>IF('DATA ACCURATE'!J708&lt;&gt;"",'DATA ACCURATE'!J708,"")</f>
        <v/>
      </c>
      <c r="I705" s="35" t="str">
        <f>IF(B705&lt;&gt;"",IFERROR(VLOOKUP(B705,'DATA TIMBANGAN'!G:M,7,FALSE),VLOOKUP(B705,'DATA TIMBANGAN'!G:M,7)),"")</f>
        <v/>
      </c>
      <c r="J705" s="25" t="str">
        <f>IF(H705&lt;&gt;"",IFERROR(INDEX(DATABASE!$Z$19:$Z$38,MATCH(DATEVALUE(H705),DATABASE!$AA$19:$AA$38,0)),INDEX(DATABASE!$Z$12:$Z$18,MATCH(WEEKDAY(H705,2),DATABASE!$AA$12:$AA$18,0))),"")</f>
        <v/>
      </c>
      <c r="K705" s="25" t="str">
        <f>IF('DATA ACCURATE'!V708&lt;&gt;"",'DATA ACCURATE'!V708,"")</f>
        <v/>
      </c>
      <c r="L705" s="80" t="str">
        <f>IF($H705="","",IF(OR($J705="LIBUR",AND($L704="LIBUR",$O704=$O705)),"LIBUR",IF(AND(OR($L704="LUAR JAM KERJA 1",$L704="LUAR JAM KERJA 2"),OR(OR(AND($H704=$H705,AND(OR($I705&gt;DATABASE!$J$3,$I705&lt;DATABASE!$J$6),((DATEVALUE($H705)+$I705)-(DATEVALUE($H704)+$I704))&lt;DATABASE!$J$6)),AND($H704=$H705,$O704=$O705,OR($I705&gt;DATABASE!$J$6,$I705&lt;DATABASE!$J$3))),AND(($H705-$H704)=1,OR($I705&lt;DATABASE!$I$6,((DATEVALUE($H705)+$I705)-(DATEVALUE($H704)+$I704))&lt;DATABASE!$J$6))),$A705=$A704),"LUAR JAM KERJA 2",IF(AND(OR(WEEKDAY($H705,2)=1,WEEKDAY($H705,2)=2,WEEKDAY($H705,2)=3,WEEKDAY($H705,2)=4,WEEKDAY($H705,2)=5),$I705&lt;=DATABASE!$J$3,$I705&gt;=DATABASE!$I$3),"JAM KERJA",IF(AND(WEEKDAY($H705,2)=6,$I705&lt;=DATABASE!$J$4,$I705&gt;=DATABASE!$I$4),"JAM KERJA","LUAR JAM KERJA 1")))))</f>
        <v/>
      </c>
      <c r="M705" s="33" t="str">
        <f>IF('DATA ACCURATE'!T708&lt;&gt;"",IF('DATA ACCURATE'!T708&gt;100,'DATA ACCURATE'!T708/10,'DATA ACCURATE'!T708),"")</f>
        <v/>
      </c>
      <c r="N705" t="str">
        <f>IF(M705="","",IF(M705&lt;=DATABASE!$I$9,"LOKAL",IF(M705&lt;DATABASE!$J$9,"LUAR KOTA 1",IF($M705&gt;=DATABASE!$J$9,"LUAR KOTA 2",""))))</f>
        <v/>
      </c>
      <c r="O705" s="38" t="str">
        <f>IF('DATA ACCURATE'!L708&lt;&gt;"",'DATA ACCURATE'!L708,"")</f>
        <v/>
      </c>
      <c r="Q705" s="38">
        <f t="shared" si="70"/>
        <v>0</v>
      </c>
      <c r="R705" s="38">
        <f t="shared" si="70"/>
        <v>0</v>
      </c>
      <c r="S705" s="38">
        <f t="shared" si="70"/>
        <v>0</v>
      </c>
      <c r="T705" s="38">
        <f t="shared" si="70"/>
        <v>0</v>
      </c>
      <c r="U705" s="38">
        <f t="shared" si="71"/>
        <v>0</v>
      </c>
      <c r="V705" s="38">
        <f t="shared" si="71"/>
        <v>0</v>
      </c>
      <c r="W705" s="38">
        <f t="shared" si="71"/>
        <v>0</v>
      </c>
      <c r="X705" s="38">
        <f t="shared" si="72"/>
        <v>0</v>
      </c>
      <c r="Y705" s="38">
        <f t="shared" si="72"/>
        <v>0</v>
      </c>
      <c r="Z705" s="38">
        <f t="shared" si="72"/>
        <v>0</v>
      </c>
      <c r="AA705" s="38">
        <f t="shared" si="72"/>
        <v>0</v>
      </c>
      <c r="AB705" s="38">
        <f t="shared" si="73"/>
        <v>0</v>
      </c>
      <c r="AC705" s="38">
        <f t="shared" si="74"/>
        <v>0</v>
      </c>
      <c r="AD705" s="38" t="str">
        <f t="shared" si="75"/>
        <v>000000000000</v>
      </c>
    </row>
    <row r="706" spans="1:30">
      <c r="A706" s="9" t="str">
        <f>IF('DATA ACCURATE'!A709&lt;&gt;"",'DATA ACCURATE'!A709,"")</f>
        <v/>
      </c>
      <c r="B706" s="9" t="str">
        <f>IF('DATA ACCURATE'!D709&lt;&gt;"",'DATA ACCURATE'!D709,"")</f>
        <v/>
      </c>
      <c r="C706" s="38" t="str">
        <f>IF($AD706="000000000000","",INDEX(DATABASE!$W$12:$W$71,MATCH($AD706,DATABASE!$V$12:$V$71,0)))</f>
        <v/>
      </c>
      <c r="D706" s="34" t="str">
        <f>IF(C706="","",IF(E706="",INDEX(DATABASE!$AF$13:$AF$62,MATCH($C706,DATABASE!$AC$13:$AC$62,0)),IF(E706="2x D11",INDEX(DATABASE!$AF$13:$AF$62,MATCH($C706,DATABASE!$AC$13:$AC$62,0))+2*DATABASE!$AF$62,IF(E706="3x D11",INDEX(DATABASE!$AF$13:$AF$62,MATCH($C706,DATABASE!$AC$13:$AC$62,0))+3*DATABASE!$AF$62,""))))</f>
        <v/>
      </c>
      <c r="E706" s="38" t="str">
        <f>IF(AND($K706="Y",$G706&lt;&gt;"UNYIL",$F706&lt;DATABASE!$O$8),"2x D11",IF(AND($K706="Y",$G706&lt;&gt;"UNYIL",$F706&gt;=DATABASE!$O$8),"3x D11",""))</f>
        <v/>
      </c>
      <c r="F706" s="9" t="str">
        <f>IF('DATA ACCURATE'!N709&lt;&gt;"",'DATA ACCURATE'!N709,"")</f>
        <v/>
      </c>
      <c r="G706" t="str">
        <f>IF(F706="","",IF(F706&lt;=DATABASE!$I$8,"UNYIL",IF(F706&lt;=DATABASE!$J$8,"KECIL",IF(F706&lt;DATABASE!$K$8,"TANGGUNG",IF(F706&gt;=DATABASE!$K$8,"BESAR","")))))</f>
        <v/>
      </c>
      <c r="H706" s="16" t="str">
        <f>IF('DATA ACCURATE'!J709&lt;&gt;"",'DATA ACCURATE'!J709,"")</f>
        <v/>
      </c>
      <c r="I706" s="35" t="str">
        <f>IF(B706&lt;&gt;"",IFERROR(VLOOKUP(B706,'DATA TIMBANGAN'!G:M,7,FALSE),VLOOKUP(B706,'DATA TIMBANGAN'!G:M,7)),"")</f>
        <v/>
      </c>
      <c r="J706" s="25" t="str">
        <f>IF(H706&lt;&gt;"",IFERROR(INDEX(DATABASE!$Z$19:$Z$38,MATCH(DATEVALUE(H706),DATABASE!$AA$19:$AA$38,0)),INDEX(DATABASE!$Z$12:$Z$18,MATCH(WEEKDAY(H706,2),DATABASE!$AA$12:$AA$18,0))),"")</f>
        <v/>
      </c>
      <c r="K706" s="25" t="str">
        <f>IF('DATA ACCURATE'!V709&lt;&gt;"",'DATA ACCURATE'!V709,"")</f>
        <v/>
      </c>
      <c r="L706" s="80" t="str">
        <f>IF($H706="","",IF(OR($J706="LIBUR",AND($L705="LIBUR",$O705=$O706)),"LIBUR",IF(AND(OR($L705="LUAR JAM KERJA 1",$L705="LUAR JAM KERJA 2"),OR(OR(AND($H705=$H706,AND(OR($I706&gt;DATABASE!$J$3,$I706&lt;DATABASE!$J$6),((DATEVALUE($H706)+$I706)-(DATEVALUE($H705)+$I705))&lt;DATABASE!$J$6)),AND($H705=$H706,$O705=$O706,OR($I706&gt;DATABASE!$J$6,$I706&lt;DATABASE!$J$3))),AND(($H706-$H705)=1,OR($I706&lt;DATABASE!$I$6,((DATEVALUE($H706)+$I706)-(DATEVALUE($H705)+$I705))&lt;DATABASE!$J$6))),$A706=$A705),"LUAR JAM KERJA 2",IF(AND(OR(WEEKDAY($H706,2)=1,WEEKDAY($H706,2)=2,WEEKDAY($H706,2)=3,WEEKDAY($H706,2)=4,WEEKDAY($H706,2)=5),$I706&lt;=DATABASE!$J$3,$I706&gt;=DATABASE!$I$3),"JAM KERJA",IF(AND(WEEKDAY($H706,2)=6,$I706&lt;=DATABASE!$J$4,$I706&gt;=DATABASE!$I$4),"JAM KERJA","LUAR JAM KERJA 1")))))</f>
        <v/>
      </c>
      <c r="M706" s="33" t="str">
        <f>IF('DATA ACCURATE'!T709&lt;&gt;"",IF('DATA ACCURATE'!T709&gt;100,'DATA ACCURATE'!T709/10,'DATA ACCURATE'!T709),"")</f>
        <v/>
      </c>
      <c r="N706" t="str">
        <f>IF(M706="","",IF(M706&lt;=DATABASE!$I$9,"LOKAL",IF(M706&lt;DATABASE!$J$9,"LUAR KOTA 1",IF($M706&gt;=DATABASE!$J$9,"LUAR KOTA 2",""))))</f>
        <v/>
      </c>
      <c r="O706" s="38" t="str">
        <f>IF('DATA ACCURATE'!L709&lt;&gt;"",'DATA ACCURATE'!L709,"")</f>
        <v/>
      </c>
      <c r="Q706" s="38">
        <f t="shared" si="70"/>
        <v>0</v>
      </c>
      <c r="R706" s="38">
        <f t="shared" si="70"/>
        <v>0</v>
      </c>
      <c r="S706" s="38">
        <f t="shared" si="70"/>
        <v>0</v>
      </c>
      <c r="T706" s="38">
        <f t="shared" ref="T706:T769" si="76">IF($G706=T$1,1,0)</f>
        <v>0</v>
      </c>
      <c r="U706" s="38">
        <f t="shared" si="71"/>
        <v>0</v>
      </c>
      <c r="V706" s="38">
        <f t="shared" si="71"/>
        <v>0</v>
      </c>
      <c r="W706" s="38">
        <f t="shared" si="71"/>
        <v>0</v>
      </c>
      <c r="X706" s="38">
        <f t="shared" si="72"/>
        <v>0</v>
      </c>
      <c r="Y706" s="38">
        <f t="shared" si="72"/>
        <v>0</v>
      </c>
      <c r="Z706" s="38">
        <f t="shared" si="72"/>
        <v>0</v>
      </c>
      <c r="AA706" s="38">
        <f t="shared" ref="AA706:AA769" si="77">IF($L706=AA$1,1,0)</f>
        <v>0</v>
      </c>
      <c r="AB706" s="38">
        <f t="shared" si="73"/>
        <v>0</v>
      </c>
      <c r="AC706" s="38">
        <f t="shared" si="74"/>
        <v>0</v>
      </c>
      <c r="AD706" s="38" t="str">
        <f t="shared" si="75"/>
        <v>000000000000</v>
      </c>
    </row>
    <row r="707" spans="1:30">
      <c r="A707" s="9" t="str">
        <f>IF('DATA ACCURATE'!A710&lt;&gt;"",'DATA ACCURATE'!A710,"")</f>
        <v/>
      </c>
      <c r="B707" s="9" t="str">
        <f>IF('DATA ACCURATE'!D710&lt;&gt;"",'DATA ACCURATE'!D710,"")</f>
        <v/>
      </c>
      <c r="C707" s="38" t="str">
        <f>IF($AD707="000000000000","",INDEX(DATABASE!$W$12:$W$71,MATCH($AD707,DATABASE!$V$12:$V$71,0)))</f>
        <v/>
      </c>
      <c r="D707" s="34" t="str">
        <f>IF(C707="","",IF(E707="",INDEX(DATABASE!$AF$13:$AF$62,MATCH($C707,DATABASE!$AC$13:$AC$62,0)),IF(E707="2x D11",INDEX(DATABASE!$AF$13:$AF$62,MATCH($C707,DATABASE!$AC$13:$AC$62,0))+2*DATABASE!$AF$62,IF(E707="3x D11",INDEX(DATABASE!$AF$13:$AF$62,MATCH($C707,DATABASE!$AC$13:$AC$62,0))+3*DATABASE!$AF$62,""))))</f>
        <v/>
      </c>
      <c r="E707" s="38" t="str">
        <f>IF(AND($K707="Y",$G707&lt;&gt;"UNYIL",$F707&lt;DATABASE!$O$8),"2x D11",IF(AND($K707="Y",$G707&lt;&gt;"UNYIL",$F707&gt;=DATABASE!$O$8),"3x D11",""))</f>
        <v/>
      </c>
      <c r="F707" s="9" t="str">
        <f>IF('DATA ACCURATE'!N710&lt;&gt;"",'DATA ACCURATE'!N710,"")</f>
        <v/>
      </c>
      <c r="G707" t="str">
        <f>IF(F707="","",IF(F707&lt;=DATABASE!$I$8,"UNYIL",IF(F707&lt;=DATABASE!$J$8,"KECIL",IF(F707&lt;DATABASE!$K$8,"TANGGUNG",IF(F707&gt;=DATABASE!$K$8,"BESAR","")))))</f>
        <v/>
      </c>
      <c r="H707" s="16" t="str">
        <f>IF('DATA ACCURATE'!J710&lt;&gt;"",'DATA ACCURATE'!J710,"")</f>
        <v/>
      </c>
      <c r="I707" s="35" t="str">
        <f>IF(B707&lt;&gt;"",IFERROR(VLOOKUP(B707,'DATA TIMBANGAN'!G:M,7,FALSE),VLOOKUP(B707,'DATA TIMBANGAN'!G:M,7)),"")</f>
        <v/>
      </c>
      <c r="J707" s="25" t="str">
        <f>IF(H707&lt;&gt;"",IFERROR(INDEX(DATABASE!$Z$19:$Z$38,MATCH(DATEVALUE(H707),DATABASE!$AA$19:$AA$38,0)),INDEX(DATABASE!$Z$12:$Z$18,MATCH(WEEKDAY(H707,2),DATABASE!$AA$12:$AA$18,0))),"")</f>
        <v/>
      </c>
      <c r="K707" s="25" t="str">
        <f>IF('DATA ACCURATE'!V710&lt;&gt;"",'DATA ACCURATE'!V710,"")</f>
        <v/>
      </c>
      <c r="L707" s="80" t="str">
        <f>IF($H707="","",IF(OR($J707="LIBUR",AND($L706="LIBUR",$O706=$O707)),"LIBUR",IF(AND(OR($L706="LUAR JAM KERJA 1",$L706="LUAR JAM KERJA 2"),OR(OR(AND($H706=$H707,AND(OR($I707&gt;DATABASE!$J$3,$I707&lt;DATABASE!$J$6),((DATEVALUE($H707)+$I707)-(DATEVALUE($H706)+$I706))&lt;DATABASE!$J$6)),AND($H706=$H707,$O706=$O707,OR($I707&gt;DATABASE!$J$6,$I707&lt;DATABASE!$J$3))),AND(($H707-$H706)=1,OR($I707&lt;DATABASE!$I$6,((DATEVALUE($H707)+$I707)-(DATEVALUE($H706)+$I706))&lt;DATABASE!$J$6))),$A707=$A706),"LUAR JAM KERJA 2",IF(AND(OR(WEEKDAY($H707,2)=1,WEEKDAY($H707,2)=2,WEEKDAY($H707,2)=3,WEEKDAY($H707,2)=4,WEEKDAY($H707,2)=5),$I707&lt;=DATABASE!$J$3,$I707&gt;=DATABASE!$I$3),"JAM KERJA",IF(AND(WEEKDAY($H707,2)=6,$I707&lt;=DATABASE!$J$4,$I707&gt;=DATABASE!$I$4),"JAM KERJA","LUAR JAM KERJA 1")))))</f>
        <v/>
      </c>
      <c r="M707" s="33" t="str">
        <f>IF('DATA ACCURATE'!T710&lt;&gt;"",IF('DATA ACCURATE'!T710&gt;100,'DATA ACCURATE'!T710/10,'DATA ACCURATE'!T710),"")</f>
        <v/>
      </c>
      <c r="N707" t="str">
        <f>IF(M707="","",IF(M707&lt;=DATABASE!$I$9,"LOKAL",IF(M707&lt;DATABASE!$J$9,"LUAR KOTA 1",IF($M707&gt;=DATABASE!$J$9,"LUAR KOTA 2",""))))</f>
        <v/>
      </c>
      <c r="O707" s="38" t="str">
        <f>IF('DATA ACCURATE'!L710&lt;&gt;"",'DATA ACCURATE'!L710,"")</f>
        <v/>
      </c>
      <c r="Q707" s="38">
        <f t="shared" ref="Q707:T770" si="78">IF($G707=Q$1,1,0)</f>
        <v>0</v>
      </c>
      <c r="R707" s="38">
        <f t="shared" si="78"/>
        <v>0</v>
      </c>
      <c r="S707" s="38">
        <f t="shared" si="78"/>
        <v>0</v>
      </c>
      <c r="T707" s="38">
        <f t="shared" si="76"/>
        <v>0</v>
      </c>
      <c r="U707" s="38">
        <f t="shared" ref="U707:W770" si="79">IF($N707=U$1,1,0)</f>
        <v>0</v>
      </c>
      <c r="V707" s="38">
        <f t="shared" si="79"/>
        <v>0</v>
      </c>
      <c r="W707" s="38">
        <f t="shared" si="79"/>
        <v>0</v>
      </c>
      <c r="X707" s="38">
        <f t="shared" ref="X707:AA770" si="80">IF($L707=X$1,1,0)</f>
        <v>0</v>
      </c>
      <c r="Y707" s="38">
        <f t="shared" si="80"/>
        <v>0</v>
      </c>
      <c r="Z707" s="38">
        <f t="shared" si="80"/>
        <v>0</v>
      </c>
      <c r="AA707" s="38">
        <f t="shared" si="77"/>
        <v>0</v>
      </c>
      <c r="AB707" s="38">
        <f t="shared" ref="AB707:AB770" si="81">IF(AND($G707="UNYIL",$K707="Y"),1,0)</f>
        <v>0</v>
      </c>
      <c r="AC707" s="38">
        <f t="shared" ref="AC707:AC770" si="82">IF($E707="2x D11",2,IF($E707="3x D11",3,0))</f>
        <v>0</v>
      </c>
      <c r="AD707" s="38" t="str">
        <f t="shared" ref="AD707:AD770" si="83">Q707&amp;R707&amp;S707&amp;T707&amp;U707&amp;V707&amp;W707&amp;X707&amp;Y707&amp;Z707&amp;AA707&amp;AB707</f>
        <v>000000000000</v>
      </c>
    </row>
    <row r="708" spans="1:30">
      <c r="A708" s="9" t="str">
        <f>IF('DATA ACCURATE'!A711&lt;&gt;"",'DATA ACCURATE'!A711,"")</f>
        <v/>
      </c>
      <c r="B708" s="9" t="str">
        <f>IF('DATA ACCURATE'!D711&lt;&gt;"",'DATA ACCURATE'!D711,"")</f>
        <v/>
      </c>
      <c r="C708" s="38" t="str">
        <f>IF($AD708="000000000000","",INDEX(DATABASE!$W$12:$W$71,MATCH($AD708,DATABASE!$V$12:$V$71,0)))</f>
        <v/>
      </c>
      <c r="D708" s="34" t="str">
        <f>IF(C708="","",IF(E708="",INDEX(DATABASE!$AF$13:$AF$62,MATCH($C708,DATABASE!$AC$13:$AC$62,0)),IF(E708="2x D11",INDEX(DATABASE!$AF$13:$AF$62,MATCH($C708,DATABASE!$AC$13:$AC$62,0))+2*DATABASE!$AF$62,IF(E708="3x D11",INDEX(DATABASE!$AF$13:$AF$62,MATCH($C708,DATABASE!$AC$13:$AC$62,0))+3*DATABASE!$AF$62,""))))</f>
        <v/>
      </c>
      <c r="E708" s="38" t="str">
        <f>IF(AND($K708="Y",$G708&lt;&gt;"UNYIL",$F708&lt;DATABASE!$O$8),"2x D11",IF(AND($K708="Y",$G708&lt;&gt;"UNYIL",$F708&gt;=DATABASE!$O$8),"3x D11",""))</f>
        <v/>
      </c>
      <c r="F708" s="9" t="str">
        <f>IF('DATA ACCURATE'!N711&lt;&gt;"",'DATA ACCURATE'!N711,"")</f>
        <v/>
      </c>
      <c r="G708" t="str">
        <f>IF(F708="","",IF(F708&lt;=DATABASE!$I$8,"UNYIL",IF(F708&lt;=DATABASE!$J$8,"KECIL",IF(F708&lt;DATABASE!$K$8,"TANGGUNG",IF(F708&gt;=DATABASE!$K$8,"BESAR","")))))</f>
        <v/>
      </c>
      <c r="H708" s="16" t="str">
        <f>IF('DATA ACCURATE'!J711&lt;&gt;"",'DATA ACCURATE'!J711,"")</f>
        <v/>
      </c>
      <c r="I708" s="35" t="str">
        <f>IF(B708&lt;&gt;"",IFERROR(VLOOKUP(B708,'DATA TIMBANGAN'!G:M,7,FALSE),VLOOKUP(B708,'DATA TIMBANGAN'!G:M,7)),"")</f>
        <v/>
      </c>
      <c r="J708" s="25" t="str">
        <f>IF(H708&lt;&gt;"",IFERROR(INDEX(DATABASE!$Z$19:$Z$38,MATCH(DATEVALUE(H708),DATABASE!$AA$19:$AA$38,0)),INDEX(DATABASE!$Z$12:$Z$18,MATCH(WEEKDAY(H708,2),DATABASE!$AA$12:$AA$18,0))),"")</f>
        <v/>
      </c>
      <c r="K708" s="25" t="str">
        <f>IF('DATA ACCURATE'!V711&lt;&gt;"",'DATA ACCURATE'!V711,"")</f>
        <v/>
      </c>
      <c r="L708" s="80" t="str">
        <f>IF($H708="","",IF(OR($J708="LIBUR",AND($L707="LIBUR",$O707=$O708)),"LIBUR",IF(AND(OR($L707="LUAR JAM KERJA 1",$L707="LUAR JAM KERJA 2"),OR(OR(AND($H707=$H708,AND(OR($I708&gt;DATABASE!$J$3,$I708&lt;DATABASE!$J$6),((DATEVALUE($H708)+$I708)-(DATEVALUE($H707)+$I707))&lt;DATABASE!$J$6)),AND($H707=$H708,$O707=$O708,OR($I708&gt;DATABASE!$J$6,$I708&lt;DATABASE!$J$3))),AND(($H708-$H707)=1,OR($I708&lt;DATABASE!$I$6,((DATEVALUE($H708)+$I708)-(DATEVALUE($H707)+$I707))&lt;DATABASE!$J$6))),$A708=$A707),"LUAR JAM KERJA 2",IF(AND(OR(WEEKDAY($H708,2)=1,WEEKDAY($H708,2)=2,WEEKDAY($H708,2)=3,WEEKDAY($H708,2)=4,WEEKDAY($H708,2)=5),$I708&lt;=DATABASE!$J$3,$I708&gt;=DATABASE!$I$3),"JAM KERJA",IF(AND(WEEKDAY($H708,2)=6,$I708&lt;=DATABASE!$J$4,$I708&gt;=DATABASE!$I$4),"JAM KERJA","LUAR JAM KERJA 1")))))</f>
        <v/>
      </c>
      <c r="M708" s="33" t="str">
        <f>IF('DATA ACCURATE'!T711&lt;&gt;"",IF('DATA ACCURATE'!T711&gt;100,'DATA ACCURATE'!T711/10,'DATA ACCURATE'!T711),"")</f>
        <v/>
      </c>
      <c r="N708" t="str">
        <f>IF(M708="","",IF(M708&lt;=DATABASE!$I$9,"LOKAL",IF(M708&lt;DATABASE!$J$9,"LUAR KOTA 1",IF($M708&gt;=DATABASE!$J$9,"LUAR KOTA 2",""))))</f>
        <v/>
      </c>
      <c r="O708" s="38" t="str">
        <f>IF('DATA ACCURATE'!L711&lt;&gt;"",'DATA ACCURATE'!L711,"")</f>
        <v/>
      </c>
      <c r="Q708" s="38">
        <f t="shared" si="78"/>
        <v>0</v>
      </c>
      <c r="R708" s="38">
        <f t="shared" si="78"/>
        <v>0</v>
      </c>
      <c r="S708" s="38">
        <f t="shared" si="78"/>
        <v>0</v>
      </c>
      <c r="T708" s="38">
        <f t="shared" si="76"/>
        <v>0</v>
      </c>
      <c r="U708" s="38">
        <f t="shared" si="79"/>
        <v>0</v>
      </c>
      <c r="V708" s="38">
        <f t="shared" si="79"/>
        <v>0</v>
      </c>
      <c r="W708" s="38">
        <f t="shared" si="79"/>
        <v>0</v>
      </c>
      <c r="X708" s="38">
        <f t="shared" si="80"/>
        <v>0</v>
      </c>
      <c r="Y708" s="38">
        <f t="shared" si="80"/>
        <v>0</v>
      </c>
      <c r="Z708" s="38">
        <f t="shared" si="80"/>
        <v>0</v>
      </c>
      <c r="AA708" s="38">
        <f t="shared" si="77"/>
        <v>0</v>
      </c>
      <c r="AB708" s="38">
        <f t="shared" si="81"/>
        <v>0</v>
      </c>
      <c r="AC708" s="38">
        <f t="shared" si="82"/>
        <v>0</v>
      </c>
      <c r="AD708" s="38" t="str">
        <f t="shared" si="83"/>
        <v>000000000000</v>
      </c>
    </row>
    <row r="709" spans="1:30">
      <c r="A709" s="9" t="str">
        <f>IF('DATA ACCURATE'!A712&lt;&gt;"",'DATA ACCURATE'!A712,"")</f>
        <v/>
      </c>
      <c r="B709" s="9" t="str">
        <f>IF('DATA ACCURATE'!D712&lt;&gt;"",'DATA ACCURATE'!D712,"")</f>
        <v/>
      </c>
      <c r="C709" s="38" t="str">
        <f>IF($AD709="000000000000","",INDEX(DATABASE!$W$12:$W$71,MATCH($AD709,DATABASE!$V$12:$V$71,0)))</f>
        <v/>
      </c>
      <c r="D709" s="34" t="str">
        <f>IF(C709="","",IF(E709="",INDEX(DATABASE!$AF$13:$AF$62,MATCH($C709,DATABASE!$AC$13:$AC$62,0)),IF(E709="2x D11",INDEX(DATABASE!$AF$13:$AF$62,MATCH($C709,DATABASE!$AC$13:$AC$62,0))+2*DATABASE!$AF$62,IF(E709="3x D11",INDEX(DATABASE!$AF$13:$AF$62,MATCH($C709,DATABASE!$AC$13:$AC$62,0))+3*DATABASE!$AF$62,""))))</f>
        <v/>
      </c>
      <c r="E709" s="38" t="str">
        <f>IF(AND($K709="Y",$G709&lt;&gt;"UNYIL",$F709&lt;DATABASE!$O$8),"2x D11",IF(AND($K709="Y",$G709&lt;&gt;"UNYIL",$F709&gt;=DATABASE!$O$8),"3x D11",""))</f>
        <v/>
      </c>
      <c r="F709" s="9" t="str">
        <f>IF('DATA ACCURATE'!N712&lt;&gt;"",'DATA ACCURATE'!N712,"")</f>
        <v/>
      </c>
      <c r="G709" t="str">
        <f>IF(F709="","",IF(F709&lt;=DATABASE!$I$8,"UNYIL",IF(F709&lt;=DATABASE!$J$8,"KECIL",IF(F709&lt;DATABASE!$K$8,"TANGGUNG",IF(F709&gt;=DATABASE!$K$8,"BESAR","")))))</f>
        <v/>
      </c>
      <c r="H709" s="16" t="str">
        <f>IF('DATA ACCURATE'!J712&lt;&gt;"",'DATA ACCURATE'!J712,"")</f>
        <v/>
      </c>
      <c r="I709" s="35" t="str">
        <f>IF(B709&lt;&gt;"",IFERROR(VLOOKUP(B709,'DATA TIMBANGAN'!G:M,7,FALSE),VLOOKUP(B709,'DATA TIMBANGAN'!G:M,7)),"")</f>
        <v/>
      </c>
      <c r="J709" s="25" t="str">
        <f>IF(H709&lt;&gt;"",IFERROR(INDEX(DATABASE!$Z$19:$Z$38,MATCH(DATEVALUE(H709),DATABASE!$AA$19:$AA$38,0)),INDEX(DATABASE!$Z$12:$Z$18,MATCH(WEEKDAY(H709,2),DATABASE!$AA$12:$AA$18,0))),"")</f>
        <v/>
      </c>
      <c r="K709" s="25" t="str">
        <f>IF('DATA ACCURATE'!V712&lt;&gt;"",'DATA ACCURATE'!V712,"")</f>
        <v/>
      </c>
      <c r="L709" s="80" t="str">
        <f>IF($H709="","",IF(OR($J709="LIBUR",AND($L708="LIBUR",$O708=$O709)),"LIBUR",IF(AND(OR($L708="LUAR JAM KERJA 1",$L708="LUAR JAM KERJA 2"),OR(OR(AND($H708=$H709,AND(OR($I709&gt;DATABASE!$J$3,$I709&lt;DATABASE!$J$6),((DATEVALUE($H709)+$I709)-(DATEVALUE($H708)+$I708))&lt;DATABASE!$J$6)),AND($H708=$H709,$O708=$O709,OR($I709&gt;DATABASE!$J$6,$I709&lt;DATABASE!$J$3))),AND(($H709-$H708)=1,OR($I709&lt;DATABASE!$I$6,((DATEVALUE($H709)+$I709)-(DATEVALUE($H708)+$I708))&lt;DATABASE!$J$6))),$A709=$A708),"LUAR JAM KERJA 2",IF(AND(OR(WEEKDAY($H709,2)=1,WEEKDAY($H709,2)=2,WEEKDAY($H709,2)=3,WEEKDAY($H709,2)=4,WEEKDAY($H709,2)=5),$I709&lt;=DATABASE!$J$3,$I709&gt;=DATABASE!$I$3),"JAM KERJA",IF(AND(WEEKDAY($H709,2)=6,$I709&lt;=DATABASE!$J$4,$I709&gt;=DATABASE!$I$4),"JAM KERJA","LUAR JAM KERJA 1")))))</f>
        <v/>
      </c>
      <c r="M709" s="33" t="str">
        <f>IF('DATA ACCURATE'!T712&lt;&gt;"",IF('DATA ACCURATE'!T712&gt;100,'DATA ACCURATE'!T712/10,'DATA ACCURATE'!T712),"")</f>
        <v/>
      </c>
      <c r="N709" t="str">
        <f>IF(M709="","",IF(M709&lt;=DATABASE!$I$9,"LOKAL",IF(M709&lt;DATABASE!$J$9,"LUAR KOTA 1",IF($M709&gt;=DATABASE!$J$9,"LUAR KOTA 2",""))))</f>
        <v/>
      </c>
      <c r="O709" s="38" t="str">
        <f>IF('DATA ACCURATE'!L712&lt;&gt;"",'DATA ACCURATE'!L712,"")</f>
        <v/>
      </c>
      <c r="Q709" s="38">
        <f t="shared" si="78"/>
        <v>0</v>
      </c>
      <c r="R709" s="38">
        <f t="shared" si="78"/>
        <v>0</v>
      </c>
      <c r="S709" s="38">
        <f t="shared" si="78"/>
        <v>0</v>
      </c>
      <c r="T709" s="38">
        <f t="shared" si="76"/>
        <v>0</v>
      </c>
      <c r="U709" s="38">
        <f t="shared" si="79"/>
        <v>0</v>
      </c>
      <c r="V709" s="38">
        <f t="shared" si="79"/>
        <v>0</v>
      </c>
      <c r="W709" s="38">
        <f t="shared" si="79"/>
        <v>0</v>
      </c>
      <c r="X709" s="38">
        <f t="shared" si="80"/>
        <v>0</v>
      </c>
      <c r="Y709" s="38">
        <f t="shared" si="80"/>
        <v>0</v>
      </c>
      <c r="Z709" s="38">
        <f t="shared" si="80"/>
        <v>0</v>
      </c>
      <c r="AA709" s="38">
        <f t="shared" si="77"/>
        <v>0</v>
      </c>
      <c r="AB709" s="38">
        <f t="shared" si="81"/>
        <v>0</v>
      </c>
      <c r="AC709" s="38">
        <f t="shared" si="82"/>
        <v>0</v>
      </c>
      <c r="AD709" s="38" t="str">
        <f t="shared" si="83"/>
        <v>000000000000</v>
      </c>
    </row>
    <row r="710" spans="1:30">
      <c r="A710" s="9" t="str">
        <f>IF('DATA ACCURATE'!A713&lt;&gt;"",'DATA ACCURATE'!A713,"")</f>
        <v/>
      </c>
      <c r="B710" s="9" t="str">
        <f>IF('DATA ACCURATE'!D713&lt;&gt;"",'DATA ACCURATE'!D713,"")</f>
        <v/>
      </c>
      <c r="C710" s="38" t="str">
        <f>IF($AD710="000000000000","",INDEX(DATABASE!$W$12:$W$71,MATCH($AD710,DATABASE!$V$12:$V$71,0)))</f>
        <v/>
      </c>
      <c r="D710" s="34" t="str">
        <f>IF(C710="","",IF(E710="",INDEX(DATABASE!$AF$13:$AF$62,MATCH($C710,DATABASE!$AC$13:$AC$62,0)),IF(E710="2x D11",INDEX(DATABASE!$AF$13:$AF$62,MATCH($C710,DATABASE!$AC$13:$AC$62,0))+2*DATABASE!$AF$62,IF(E710="3x D11",INDEX(DATABASE!$AF$13:$AF$62,MATCH($C710,DATABASE!$AC$13:$AC$62,0))+3*DATABASE!$AF$62,""))))</f>
        <v/>
      </c>
      <c r="E710" s="38" t="str">
        <f>IF(AND($K710="Y",$G710&lt;&gt;"UNYIL",$F710&lt;DATABASE!$O$8),"2x D11",IF(AND($K710="Y",$G710&lt;&gt;"UNYIL",$F710&gt;=DATABASE!$O$8),"3x D11",""))</f>
        <v/>
      </c>
      <c r="F710" s="9" t="str">
        <f>IF('DATA ACCURATE'!N713&lt;&gt;"",'DATA ACCURATE'!N713,"")</f>
        <v/>
      </c>
      <c r="G710" t="str">
        <f>IF(F710="","",IF(F710&lt;=DATABASE!$I$8,"UNYIL",IF(F710&lt;=DATABASE!$J$8,"KECIL",IF(F710&lt;DATABASE!$K$8,"TANGGUNG",IF(F710&gt;=DATABASE!$K$8,"BESAR","")))))</f>
        <v/>
      </c>
      <c r="H710" s="16" t="str">
        <f>IF('DATA ACCURATE'!J713&lt;&gt;"",'DATA ACCURATE'!J713,"")</f>
        <v/>
      </c>
      <c r="I710" s="35" t="str">
        <f>IF(B710&lt;&gt;"",IFERROR(VLOOKUP(B710,'DATA TIMBANGAN'!G:M,7,FALSE),VLOOKUP(B710,'DATA TIMBANGAN'!G:M,7)),"")</f>
        <v/>
      </c>
      <c r="J710" s="25" t="str">
        <f>IF(H710&lt;&gt;"",IFERROR(INDEX(DATABASE!$Z$19:$Z$38,MATCH(DATEVALUE(H710),DATABASE!$AA$19:$AA$38,0)),INDEX(DATABASE!$Z$12:$Z$18,MATCH(WEEKDAY(H710,2),DATABASE!$AA$12:$AA$18,0))),"")</f>
        <v/>
      </c>
      <c r="K710" s="25" t="str">
        <f>IF('DATA ACCURATE'!V713&lt;&gt;"",'DATA ACCURATE'!V713,"")</f>
        <v/>
      </c>
      <c r="L710" s="80" t="str">
        <f>IF($H710="","",IF(OR($J710="LIBUR",AND($L709="LIBUR",$O709=$O710)),"LIBUR",IF(AND(OR($L709="LUAR JAM KERJA 1",$L709="LUAR JAM KERJA 2"),OR(OR(AND($H709=$H710,AND(OR($I710&gt;DATABASE!$J$3,$I710&lt;DATABASE!$J$6),((DATEVALUE($H710)+$I710)-(DATEVALUE($H709)+$I709))&lt;DATABASE!$J$6)),AND($H709=$H710,$O709=$O710,OR($I710&gt;DATABASE!$J$6,$I710&lt;DATABASE!$J$3))),AND(($H710-$H709)=1,OR($I710&lt;DATABASE!$I$6,((DATEVALUE($H710)+$I710)-(DATEVALUE($H709)+$I709))&lt;DATABASE!$J$6))),$A710=$A709),"LUAR JAM KERJA 2",IF(AND(OR(WEEKDAY($H710,2)=1,WEEKDAY($H710,2)=2,WEEKDAY($H710,2)=3,WEEKDAY($H710,2)=4,WEEKDAY($H710,2)=5),$I710&lt;=DATABASE!$J$3,$I710&gt;=DATABASE!$I$3),"JAM KERJA",IF(AND(WEEKDAY($H710,2)=6,$I710&lt;=DATABASE!$J$4,$I710&gt;=DATABASE!$I$4),"JAM KERJA","LUAR JAM KERJA 1")))))</f>
        <v/>
      </c>
      <c r="M710" s="33" t="str">
        <f>IF('DATA ACCURATE'!T713&lt;&gt;"",IF('DATA ACCURATE'!T713&gt;100,'DATA ACCURATE'!T713/10,'DATA ACCURATE'!T713),"")</f>
        <v/>
      </c>
      <c r="N710" t="str">
        <f>IF(M710="","",IF(M710&lt;=DATABASE!$I$9,"LOKAL",IF(M710&lt;DATABASE!$J$9,"LUAR KOTA 1",IF($M710&gt;=DATABASE!$J$9,"LUAR KOTA 2",""))))</f>
        <v/>
      </c>
      <c r="O710" s="38" t="str">
        <f>IF('DATA ACCURATE'!L713&lt;&gt;"",'DATA ACCURATE'!L713,"")</f>
        <v/>
      </c>
      <c r="Q710" s="38">
        <f t="shared" si="78"/>
        <v>0</v>
      </c>
      <c r="R710" s="38">
        <f t="shared" si="78"/>
        <v>0</v>
      </c>
      <c r="S710" s="38">
        <f t="shared" si="78"/>
        <v>0</v>
      </c>
      <c r="T710" s="38">
        <f t="shared" si="76"/>
        <v>0</v>
      </c>
      <c r="U710" s="38">
        <f t="shared" si="79"/>
        <v>0</v>
      </c>
      <c r="V710" s="38">
        <f t="shared" si="79"/>
        <v>0</v>
      </c>
      <c r="W710" s="38">
        <f t="shared" si="79"/>
        <v>0</v>
      </c>
      <c r="X710" s="38">
        <f t="shared" si="80"/>
        <v>0</v>
      </c>
      <c r="Y710" s="38">
        <f t="shared" si="80"/>
        <v>0</v>
      </c>
      <c r="Z710" s="38">
        <f t="shared" si="80"/>
        <v>0</v>
      </c>
      <c r="AA710" s="38">
        <f t="shared" si="77"/>
        <v>0</v>
      </c>
      <c r="AB710" s="38">
        <f t="shared" si="81"/>
        <v>0</v>
      </c>
      <c r="AC710" s="38">
        <f t="shared" si="82"/>
        <v>0</v>
      </c>
      <c r="AD710" s="38" t="str">
        <f t="shared" si="83"/>
        <v>000000000000</v>
      </c>
    </row>
    <row r="711" spans="1:30">
      <c r="A711" s="9" t="str">
        <f>IF('DATA ACCURATE'!A714&lt;&gt;"",'DATA ACCURATE'!A714,"")</f>
        <v/>
      </c>
      <c r="B711" s="9" t="str">
        <f>IF('DATA ACCURATE'!D714&lt;&gt;"",'DATA ACCURATE'!D714,"")</f>
        <v/>
      </c>
      <c r="C711" s="38" t="str">
        <f>IF($AD711="000000000000","",INDEX(DATABASE!$W$12:$W$71,MATCH($AD711,DATABASE!$V$12:$V$71,0)))</f>
        <v/>
      </c>
      <c r="D711" s="34" t="str">
        <f>IF(C711="","",IF(E711="",INDEX(DATABASE!$AF$13:$AF$62,MATCH($C711,DATABASE!$AC$13:$AC$62,0)),IF(E711="2x D11",INDEX(DATABASE!$AF$13:$AF$62,MATCH($C711,DATABASE!$AC$13:$AC$62,0))+2*DATABASE!$AF$62,IF(E711="3x D11",INDEX(DATABASE!$AF$13:$AF$62,MATCH($C711,DATABASE!$AC$13:$AC$62,0))+3*DATABASE!$AF$62,""))))</f>
        <v/>
      </c>
      <c r="E711" s="38" t="str">
        <f>IF(AND($K711="Y",$G711&lt;&gt;"UNYIL",$F711&lt;DATABASE!$O$8),"2x D11",IF(AND($K711="Y",$G711&lt;&gt;"UNYIL",$F711&gt;=DATABASE!$O$8),"3x D11",""))</f>
        <v/>
      </c>
      <c r="F711" s="9" t="str">
        <f>IF('DATA ACCURATE'!N714&lt;&gt;"",'DATA ACCURATE'!N714,"")</f>
        <v/>
      </c>
      <c r="G711" t="str">
        <f>IF(F711="","",IF(F711&lt;=DATABASE!$I$8,"UNYIL",IF(F711&lt;=DATABASE!$J$8,"KECIL",IF(F711&lt;DATABASE!$K$8,"TANGGUNG",IF(F711&gt;=DATABASE!$K$8,"BESAR","")))))</f>
        <v/>
      </c>
      <c r="H711" s="16" t="str">
        <f>IF('DATA ACCURATE'!J714&lt;&gt;"",'DATA ACCURATE'!J714,"")</f>
        <v/>
      </c>
      <c r="I711" s="35" t="str">
        <f>IF(B711&lt;&gt;"",IFERROR(VLOOKUP(B711,'DATA TIMBANGAN'!G:M,7,FALSE),VLOOKUP(B711,'DATA TIMBANGAN'!G:M,7)),"")</f>
        <v/>
      </c>
      <c r="J711" s="25" t="str">
        <f>IF(H711&lt;&gt;"",IFERROR(INDEX(DATABASE!$Z$19:$Z$38,MATCH(DATEVALUE(H711),DATABASE!$AA$19:$AA$38,0)),INDEX(DATABASE!$Z$12:$Z$18,MATCH(WEEKDAY(H711,2),DATABASE!$AA$12:$AA$18,0))),"")</f>
        <v/>
      </c>
      <c r="K711" s="25" t="str">
        <f>IF('DATA ACCURATE'!V714&lt;&gt;"",'DATA ACCURATE'!V714,"")</f>
        <v/>
      </c>
      <c r="L711" s="80" t="str">
        <f>IF($H711="","",IF(OR($J711="LIBUR",AND($L710="LIBUR",$O710=$O711)),"LIBUR",IF(AND(OR($L710="LUAR JAM KERJA 1",$L710="LUAR JAM KERJA 2"),OR(OR(AND($H710=$H711,AND(OR($I711&gt;DATABASE!$J$3,$I711&lt;DATABASE!$J$6),((DATEVALUE($H711)+$I711)-(DATEVALUE($H710)+$I710))&lt;DATABASE!$J$6)),AND($H710=$H711,$O710=$O711,OR($I711&gt;DATABASE!$J$6,$I711&lt;DATABASE!$J$3))),AND(($H711-$H710)=1,OR($I711&lt;DATABASE!$I$6,((DATEVALUE($H711)+$I711)-(DATEVALUE($H710)+$I710))&lt;DATABASE!$J$6))),$A711=$A710),"LUAR JAM KERJA 2",IF(AND(OR(WEEKDAY($H711,2)=1,WEEKDAY($H711,2)=2,WEEKDAY($H711,2)=3,WEEKDAY($H711,2)=4,WEEKDAY($H711,2)=5),$I711&lt;=DATABASE!$J$3,$I711&gt;=DATABASE!$I$3),"JAM KERJA",IF(AND(WEEKDAY($H711,2)=6,$I711&lt;=DATABASE!$J$4,$I711&gt;=DATABASE!$I$4),"JAM KERJA","LUAR JAM KERJA 1")))))</f>
        <v/>
      </c>
      <c r="M711" s="33" t="str">
        <f>IF('DATA ACCURATE'!T714&lt;&gt;"",IF('DATA ACCURATE'!T714&gt;100,'DATA ACCURATE'!T714/10,'DATA ACCURATE'!T714),"")</f>
        <v/>
      </c>
      <c r="N711" t="str">
        <f>IF(M711="","",IF(M711&lt;=DATABASE!$I$9,"LOKAL",IF(M711&lt;DATABASE!$J$9,"LUAR KOTA 1",IF($M711&gt;=DATABASE!$J$9,"LUAR KOTA 2",""))))</f>
        <v/>
      </c>
      <c r="O711" s="38" t="str">
        <f>IF('DATA ACCURATE'!L714&lt;&gt;"",'DATA ACCURATE'!L714,"")</f>
        <v/>
      </c>
      <c r="Q711" s="38">
        <f t="shared" si="78"/>
        <v>0</v>
      </c>
      <c r="R711" s="38">
        <f t="shared" si="78"/>
        <v>0</v>
      </c>
      <c r="S711" s="38">
        <f t="shared" si="78"/>
        <v>0</v>
      </c>
      <c r="T711" s="38">
        <f t="shared" si="76"/>
        <v>0</v>
      </c>
      <c r="U711" s="38">
        <f t="shared" si="79"/>
        <v>0</v>
      </c>
      <c r="V711" s="38">
        <f t="shared" si="79"/>
        <v>0</v>
      </c>
      <c r="W711" s="38">
        <f t="shared" si="79"/>
        <v>0</v>
      </c>
      <c r="X711" s="38">
        <f t="shared" si="80"/>
        <v>0</v>
      </c>
      <c r="Y711" s="38">
        <f t="shared" si="80"/>
        <v>0</v>
      </c>
      <c r="Z711" s="38">
        <f t="shared" si="80"/>
        <v>0</v>
      </c>
      <c r="AA711" s="38">
        <f t="shared" si="77"/>
        <v>0</v>
      </c>
      <c r="AB711" s="38">
        <f t="shared" si="81"/>
        <v>0</v>
      </c>
      <c r="AC711" s="38">
        <f t="shared" si="82"/>
        <v>0</v>
      </c>
      <c r="AD711" s="38" t="str">
        <f t="shared" si="83"/>
        <v>000000000000</v>
      </c>
    </row>
    <row r="712" spans="1:30">
      <c r="A712" s="9" t="str">
        <f>IF('DATA ACCURATE'!A715&lt;&gt;"",'DATA ACCURATE'!A715,"")</f>
        <v/>
      </c>
      <c r="B712" s="9" t="str">
        <f>IF('DATA ACCURATE'!D715&lt;&gt;"",'DATA ACCURATE'!D715,"")</f>
        <v/>
      </c>
      <c r="C712" s="38" t="str">
        <f>IF($AD712="000000000000","",INDEX(DATABASE!$W$12:$W$71,MATCH($AD712,DATABASE!$V$12:$V$71,0)))</f>
        <v/>
      </c>
      <c r="D712" s="34" t="str">
        <f>IF(C712="","",IF(E712="",INDEX(DATABASE!$AF$13:$AF$62,MATCH($C712,DATABASE!$AC$13:$AC$62,0)),IF(E712="2x D11",INDEX(DATABASE!$AF$13:$AF$62,MATCH($C712,DATABASE!$AC$13:$AC$62,0))+2*DATABASE!$AF$62,IF(E712="3x D11",INDEX(DATABASE!$AF$13:$AF$62,MATCH($C712,DATABASE!$AC$13:$AC$62,0))+3*DATABASE!$AF$62,""))))</f>
        <v/>
      </c>
      <c r="E712" s="38" t="str">
        <f>IF(AND($K712="Y",$G712&lt;&gt;"UNYIL",$F712&lt;DATABASE!$O$8),"2x D11",IF(AND($K712="Y",$G712&lt;&gt;"UNYIL",$F712&gt;=DATABASE!$O$8),"3x D11",""))</f>
        <v/>
      </c>
      <c r="F712" s="9" t="str">
        <f>IF('DATA ACCURATE'!N715&lt;&gt;"",'DATA ACCURATE'!N715,"")</f>
        <v/>
      </c>
      <c r="G712" t="str">
        <f>IF(F712="","",IF(F712&lt;=DATABASE!$I$8,"UNYIL",IF(F712&lt;=DATABASE!$J$8,"KECIL",IF(F712&lt;DATABASE!$K$8,"TANGGUNG",IF(F712&gt;=DATABASE!$K$8,"BESAR","")))))</f>
        <v/>
      </c>
      <c r="H712" s="16" t="str">
        <f>IF('DATA ACCURATE'!J715&lt;&gt;"",'DATA ACCURATE'!J715,"")</f>
        <v/>
      </c>
      <c r="I712" s="35" t="str">
        <f>IF(B712&lt;&gt;"",IFERROR(VLOOKUP(B712,'DATA TIMBANGAN'!G:M,7,FALSE),VLOOKUP(B712,'DATA TIMBANGAN'!G:M,7)),"")</f>
        <v/>
      </c>
      <c r="J712" s="25" t="str">
        <f>IF(H712&lt;&gt;"",IFERROR(INDEX(DATABASE!$Z$19:$Z$38,MATCH(DATEVALUE(H712),DATABASE!$AA$19:$AA$38,0)),INDEX(DATABASE!$Z$12:$Z$18,MATCH(WEEKDAY(H712,2),DATABASE!$AA$12:$AA$18,0))),"")</f>
        <v/>
      </c>
      <c r="K712" s="25" t="str">
        <f>IF('DATA ACCURATE'!V715&lt;&gt;"",'DATA ACCURATE'!V715,"")</f>
        <v/>
      </c>
      <c r="L712" s="80" t="str">
        <f>IF($H712="","",IF(OR($J712="LIBUR",AND($L711="LIBUR",$O711=$O712)),"LIBUR",IF(AND(OR($L711="LUAR JAM KERJA 1",$L711="LUAR JAM KERJA 2"),OR(OR(AND($H711=$H712,AND(OR($I712&gt;DATABASE!$J$3,$I712&lt;DATABASE!$J$6),((DATEVALUE($H712)+$I712)-(DATEVALUE($H711)+$I711))&lt;DATABASE!$J$6)),AND($H711=$H712,$O711=$O712,OR($I712&gt;DATABASE!$J$6,$I712&lt;DATABASE!$J$3))),AND(($H712-$H711)=1,OR($I712&lt;DATABASE!$I$6,((DATEVALUE($H712)+$I712)-(DATEVALUE($H711)+$I711))&lt;DATABASE!$J$6))),$A712=$A711),"LUAR JAM KERJA 2",IF(AND(OR(WEEKDAY($H712,2)=1,WEEKDAY($H712,2)=2,WEEKDAY($H712,2)=3,WEEKDAY($H712,2)=4,WEEKDAY($H712,2)=5),$I712&lt;=DATABASE!$J$3,$I712&gt;=DATABASE!$I$3),"JAM KERJA",IF(AND(WEEKDAY($H712,2)=6,$I712&lt;=DATABASE!$J$4,$I712&gt;=DATABASE!$I$4),"JAM KERJA","LUAR JAM KERJA 1")))))</f>
        <v/>
      </c>
      <c r="M712" s="33" t="str">
        <f>IF('DATA ACCURATE'!T715&lt;&gt;"",IF('DATA ACCURATE'!T715&gt;100,'DATA ACCURATE'!T715/10,'DATA ACCURATE'!T715),"")</f>
        <v/>
      </c>
      <c r="N712" t="str">
        <f>IF(M712="","",IF(M712&lt;=DATABASE!$I$9,"LOKAL",IF(M712&lt;DATABASE!$J$9,"LUAR KOTA 1",IF($M712&gt;=DATABASE!$J$9,"LUAR KOTA 2",""))))</f>
        <v/>
      </c>
      <c r="O712" s="38" t="str">
        <f>IF('DATA ACCURATE'!L715&lt;&gt;"",'DATA ACCURATE'!L715,"")</f>
        <v/>
      </c>
      <c r="Q712" s="38">
        <f t="shared" si="78"/>
        <v>0</v>
      </c>
      <c r="R712" s="38">
        <f t="shared" si="78"/>
        <v>0</v>
      </c>
      <c r="S712" s="38">
        <f t="shared" si="78"/>
        <v>0</v>
      </c>
      <c r="T712" s="38">
        <f t="shared" si="76"/>
        <v>0</v>
      </c>
      <c r="U712" s="38">
        <f t="shared" si="79"/>
        <v>0</v>
      </c>
      <c r="V712" s="38">
        <f t="shared" si="79"/>
        <v>0</v>
      </c>
      <c r="W712" s="38">
        <f t="shared" si="79"/>
        <v>0</v>
      </c>
      <c r="X712" s="38">
        <f t="shared" si="80"/>
        <v>0</v>
      </c>
      <c r="Y712" s="38">
        <f t="shared" si="80"/>
        <v>0</v>
      </c>
      <c r="Z712" s="38">
        <f t="shared" si="80"/>
        <v>0</v>
      </c>
      <c r="AA712" s="38">
        <f t="shared" si="77"/>
        <v>0</v>
      </c>
      <c r="AB712" s="38">
        <f t="shared" si="81"/>
        <v>0</v>
      </c>
      <c r="AC712" s="38">
        <f t="shared" si="82"/>
        <v>0</v>
      </c>
      <c r="AD712" s="38" t="str">
        <f t="shared" si="83"/>
        <v>000000000000</v>
      </c>
    </row>
    <row r="713" spans="1:30">
      <c r="A713" s="9" t="str">
        <f>IF('DATA ACCURATE'!A716&lt;&gt;"",'DATA ACCURATE'!A716,"")</f>
        <v/>
      </c>
      <c r="B713" s="9" t="str">
        <f>IF('DATA ACCURATE'!D716&lt;&gt;"",'DATA ACCURATE'!D716,"")</f>
        <v/>
      </c>
      <c r="C713" s="38" t="str">
        <f>IF($AD713="000000000000","",INDEX(DATABASE!$W$12:$W$71,MATCH($AD713,DATABASE!$V$12:$V$71,0)))</f>
        <v/>
      </c>
      <c r="D713" s="34" t="str">
        <f>IF(C713="","",IF(E713="",INDEX(DATABASE!$AF$13:$AF$62,MATCH($C713,DATABASE!$AC$13:$AC$62,0)),IF(E713="2x D11",INDEX(DATABASE!$AF$13:$AF$62,MATCH($C713,DATABASE!$AC$13:$AC$62,0))+2*DATABASE!$AF$62,IF(E713="3x D11",INDEX(DATABASE!$AF$13:$AF$62,MATCH($C713,DATABASE!$AC$13:$AC$62,0))+3*DATABASE!$AF$62,""))))</f>
        <v/>
      </c>
      <c r="E713" s="38" t="str">
        <f>IF(AND($K713="Y",$G713&lt;&gt;"UNYIL",$F713&lt;DATABASE!$O$8),"2x D11",IF(AND($K713="Y",$G713&lt;&gt;"UNYIL",$F713&gt;=DATABASE!$O$8),"3x D11",""))</f>
        <v/>
      </c>
      <c r="F713" s="9" t="str">
        <f>IF('DATA ACCURATE'!N716&lt;&gt;"",'DATA ACCURATE'!N716,"")</f>
        <v/>
      </c>
      <c r="G713" t="str">
        <f>IF(F713="","",IF(F713&lt;=DATABASE!$I$8,"UNYIL",IF(F713&lt;=DATABASE!$J$8,"KECIL",IF(F713&lt;DATABASE!$K$8,"TANGGUNG",IF(F713&gt;=DATABASE!$K$8,"BESAR","")))))</f>
        <v/>
      </c>
      <c r="H713" s="16" t="str">
        <f>IF('DATA ACCURATE'!J716&lt;&gt;"",'DATA ACCURATE'!J716,"")</f>
        <v/>
      </c>
      <c r="I713" s="35" t="str">
        <f>IF(B713&lt;&gt;"",IFERROR(VLOOKUP(B713,'DATA TIMBANGAN'!G:M,7,FALSE),VLOOKUP(B713,'DATA TIMBANGAN'!G:M,7)),"")</f>
        <v/>
      </c>
      <c r="J713" s="25" t="str">
        <f>IF(H713&lt;&gt;"",IFERROR(INDEX(DATABASE!$Z$19:$Z$38,MATCH(DATEVALUE(H713),DATABASE!$AA$19:$AA$38,0)),INDEX(DATABASE!$Z$12:$Z$18,MATCH(WEEKDAY(H713,2),DATABASE!$AA$12:$AA$18,0))),"")</f>
        <v/>
      </c>
      <c r="K713" s="25" t="str">
        <f>IF('DATA ACCURATE'!V716&lt;&gt;"",'DATA ACCURATE'!V716,"")</f>
        <v/>
      </c>
      <c r="L713" s="80" t="str">
        <f>IF($H713="","",IF(OR($J713="LIBUR",AND($L712="LIBUR",$O712=$O713)),"LIBUR",IF(AND(OR($L712="LUAR JAM KERJA 1",$L712="LUAR JAM KERJA 2"),OR(OR(AND($H712=$H713,AND(OR($I713&gt;DATABASE!$J$3,$I713&lt;DATABASE!$J$6),((DATEVALUE($H713)+$I713)-(DATEVALUE($H712)+$I712))&lt;DATABASE!$J$6)),AND($H712=$H713,$O712=$O713,OR($I713&gt;DATABASE!$J$6,$I713&lt;DATABASE!$J$3))),AND(($H713-$H712)=1,OR($I713&lt;DATABASE!$I$6,((DATEVALUE($H713)+$I713)-(DATEVALUE($H712)+$I712))&lt;DATABASE!$J$6))),$A713=$A712),"LUAR JAM KERJA 2",IF(AND(OR(WEEKDAY($H713,2)=1,WEEKDAY($H713,2)=2,WEEKDAY($H713,2)=3,WEEKDAY($H713,2)=4,WEEKDAY($H713,2)=5),$I713&lt;=DATABASE!$J$3,$I713&gt;=DATABASE!$I$3),"JAM KERJA",IF(AND(WEEKDAY($H713,2)=6,$I713&lt;=DATABASE!$J$4,$I713&gt;=DATABASE!$I$4),"JAM KERJA","LUAR JAM KERJA 1")))))</f>
        <v/>
      </c>
      <c r="M713" s="33" t="str">
        <f>IF('DATA ACCURATE'!T716&lt;&gt;"",IF('DATA ACCURATE'!T716&gt;100,'DATA ACCURATE'!T716/10,'DATA ACCURATE'!T716),"")</f>
        <v/>
      </c>
      <c r="N713" t="str">
        <f>IF(M713="","",IF(M713&lt;=DATABASE!$I$9,"LOKAL",IF(M713&lt;DATABASE!$J$9,"LUAR KOTA 1",IF($M713&gt;=DATABASE!$J$9,"LUAR KOTA 2",""))))</f>
        <v/>
      </c>
      <c r="O713" s="38" t="str">
        <f>IF('DATA ACCURATE'!L716&lt;&gt;"",'DATA ACCURATE'!L716,"")</f>
        <v/>
      </c>
      <c r="Q713" s="38">
        <f t="shared" si="78"/>
        <v>0</v>
      </c>
      <c r="R713" s="38">
        <f t="shared" si="78"/>
        <v>0</v>
      </c>
      <c r="S713" s="38">
        <f t="shared" si="78"/>
        <v>0</v>
      </c>
      <c r="T713" s="38">
        <f t="shared" si="76"/>
        <v>0</v>
      </c>
      <c r="U713" s="38">
        <f t="shared" si="79"/>
        <v>0</v>
      </c>
      <c r="V713" s="38">
        <f t="shared" si="79"/>
        <v>0</v>
      </c>
      <c r="W713" s="38">
        <f t="shared" si="79"/>
        <v>0</v>
      </c>
      <c r="X713" s="38">
        <f t="shared" si="80"/>
        <v>0</v>
      </c>
      <c r="Y713" s="38">
        <f t="shared" si="80"/>
        <v>0</v>
      </c>
      <c r="Z713" s="38">
        <f t="shared" si="80"/>
        <v>0</v>
      </c>
      <c r="AA713" s="38">
        <f t="shared" si="77"/>
        <v>0</v>
      </c>
      <c r="AB713" s="38">
        <f t="shared" si="81"/>
        <v>0</v>
      </c>
      <c r="AC713" s="38">
        <f t="shared" si="82"/>
        <v>0</v>
      </c>
      <c r="AD713" s="38" t="str">
        <f t="shared" si="83"/>
        <v>000000000000</v>
      </c>
    </row>
    <row r="714" spans="1:30">
      <c r="A714" s="9" t="str">
        <f>IF('DATA ACCURATE'!A717&lt;&gt;"",'DATA ACCURATE'!A717,"")</f>
        <v/>
      </c>
      <c r="B714" s="9" t="str">
        <f>IF('DATA ACCURATE'!D717&lt;&gt;"",'DATA ACCURATE'!D717,"")</f>
        <v/>
      </c>
      <c r="C714" s="38" t="str">
        <f>IF($AD714="000000000000","",INDEX(DATABASE!$W$12:$W$71,MATCH($AD714,DATABASE!$V$12:$V$71,0)))</f>
        <v/>
      </c>
      <c r="D714" s="34" t="str">
        <f>IF(C714="","",IF(E714="",INDEX(DATABASE!$AF$13:$AF$62,MATCH($C714,DATABASE!$AC$13:$AC$62,0)),IF(E714="2x D11",INDEX(DATABASE!$AF$13:$AF$62,MATCH($C714,DATABASE!$AC$13:$AC$62,0))+2*DATABASE!$AF$62,IF(E714="3x D11",INDEX(DATABASE!$AF$13:$AF$62,MATCH($C714,DATABASE!$AC$13:$AC$62,0))+3*DATABASE!$AF$62,""))))</f>
        <v/>
      </c>
      <c r="E714" s="38" t="str">
        <f>IF(AND($K714="Y",$G714&lt;&gt;"UNYIL",$F714&lt;DATABASE!$O$8),"2x D11",IF(AND($K714="Y",$G714&lt;&gt;"UNYIL",$F714&gt;=DATABASE!$O$8),"3x D11",""))</f>
        <v/>
      </c>
      <c r="F714" s="9" t="str">
        <f>IF('DATA ACCURATE'!N717&lt;&gt;"",'DATA ACCURATE'!N717,"")</f>
        <v/>
      </c>
      <c r="G714" t="str">
        <f>IF(F714="","",IF(F714&lt;=DATABASE!$I$8,"UNYIL",IF(F714&lt;=DATABASE!$J$8,"KECIL",IF(F714&lt;DATABASE!$K$8,"TANGGUNG",IF(F714&gt;=DATABASE!$K$8,"BESAR","")))))</f>
        <v/>
      </c>
      <c r="H714" s="16" t="str">
        <f>IF('DATA ACCURATE'!J717&lt;&gt;"",'DATA ACCURATE'!J717,"")</f>
        <v/>
      </c>
      <c r="I714" s="35" t="str">
        <f>IF(B714&lt;&gt;"",IFERROR(VLOOKUP(B714,'DATA TIMBANGAN'!G:M,7,FALSE),VLOOKUP(B714,'DATA TIMBANGAN'!G:M,7)),"")</f>
        <v/>
      </c>
      <c r="J714" s="25" t="str">
        <f>IF(H714&lt;&gt;"",IFERROR(INDEX(DATABASE!$Z$19:$Z$38,MATCH(DATEVALUE(H714),DATABASE!$AA$19:$AA$38,0)),INDEX(DATABASE!$Z$12:$Z$18,MATCH(WEEKDAY(H714,2),DATABASE!$AA$12:$AA$18,0))),"")</f>
        <v/>
      </c>
      <c r="K714" s="25" t="str">
        <f>IF('DATA ACCURATE'!V717&lt;&gt;"",'DATA ACCURATE'!V717,"")</f>
        <v/>
      </c>
      <c r="L714" s="80" t="str">
        <f>IF($H714="","",IF(OR($J714="LIBUR",AND($L713="LIBUR",$O713=$O714)),"LIBUR",IF(AND(OR($L713="LUAR JAM KERJA 1",$L713="LUAR JAM KERJA 2"),OR(OR(AND($H713=$H714,AND(OR($I714&gt;DATABASE!$J$3,$I714&lt;DATABASE!$J$6),((DATEVALUE($H714)+$I714)-(DATEVALUE($H713)+$I713))&lt;DATABASE!$J$6)),AND($H713=$H714,$O713=$O714,OR($I714&gt;DATABASE!$J$6,$I714&lt;DATABASE!$J$3))),AND(($H714-$H713)=1,OR($I714&lt;DATABASE!$I$6,((DATEVALUE($H714)+$I714)-(DATEVALUE($H713)+$I713))&lt;DATABASE!$J$6))),$A714=$A713),"LUAR JAM KERJA 2",IF(AND(OR(WEEKDAY($H714,2)=1,WEEKDAY($H714,2)=2,WEEKDAY($H714,2)=3,WEEKDAY($H714,2)=4,WEEKDAY($H714,2)=5),$I714&lt;=DATABASE!$J$3,$I714&gt;=DATABASE!$I$3),"JAM KERJA",IF(AND(WEEKDAY($H714,2)=6,$I714&lt;=DATABASE!$J$4,$I714&gt;=DATABASE!$I$4),"JAM KERJA","LUAR JAM KERJA 1")))))</f>
        <v/>
      </c>
      <c r="M714" s="33" t="str">
        <f>IF('DATA ACCURATE'!T717&lt;&gt;"",IF('DATA ACCURATE'!T717&gt;100,'DATA ACCURATE'!T717/10,'DATA ACCURATE'!T717),"")</f>
        <v/>
      </c>
      <c r="N714" t="str">
        <f>IF(M714="","",IF(M714&lt;=DATABASE!$I$9,"LOKAL",IF(M714&lt;DATABASE!$J$9,"LUAR KOTA 1",IF($M714&gt;=DATABASE!$J$9,"LUAR KOTA 2",""))))</f>
        <v/>
      </c>
      <c r="O714" s="38" t="str">
        <f>IF('DATA ACCURATE'!L717&lt;&gt;"",'DATA ACCURATE'!L717,"")</f>
        <v/>
      </c>
      <c r="Q714" s="38">
        <f t="shared" si="78"/>
        <v>0</v>
      </c>
      <c r="R714" s="38">
        <f t="shared" si="78"/>
        <v>0</v>
      </c>
      <c r="S714" s="38">
        <f t="shared" si="78"/>
        <v>0</v>
      </c>
      <c r="T714" s="38">
        <f t="shared" si="76"/>
        <v>0</v>
      </c>
      <c r="U714" s="38">
        <f t="shared" si="79"/>
        <v>0</v>
      </c>
      <c r="V714" s="38">
        <f t="shared" si="79"/>
        <v>0</v>
      </c>
      <c r="W714" s="38">
        <f t="shared" si="79"/>
        <v>0</v>
      </c>
      <c r="X714" s="38">
        <f t="shared" si="80"/>
        <v>0</v>
      </c>
      <c r="Y714" s="38">
        <f t="shared" si="80"/>
        <v>0</v>
      </c>
      <c r="Z714" s="38">
        <f t="shared" si="80"/>
        <v>0</v>
      </c>
      <c r="AA714" s="38">
        <f t="shared" si="77"/>
        <v>0</v>
      </c>
      <c r="AB714" s="38">
        <f t="shared" si="81"/>
        <v>0</v>
      </c>
      <c r="AC714" s="38">
        <f t="shared" si="82"/>
        <v>0</v>
      </c>
      <c r="AD714" s="38" t="str">
        <f t="shared" si="83"/>
        <v>000000000000</v>
      </c>
    </row>
    <row r="715" spans="1:30">
      <c r="A715" s="9" t="str">
        <f>IF('DATA ACCURATE'!A718&lt;&gt;"",'DATA ACCURATE'!A718,"")</f>
        <v/>
      </c>
      <c r="B715" s="9" t="str">
        <f>IF('DATA ACCURATE'!D718&lt;&gt;"",'DATA ACCURATE'!D718,"")</f>
        <v/>
      </c>
      <c r="C715" s="38" t="str">
        <f>IF($AD715="000000000000","",INDEX(DATABASE!$W$12:$W$71,MATCH($AD715,DATABASE!$V$12:$V$71,0)))</f>
        <v/>
      </c>
      <c r="D715" s="34" t="str">
        <f>IF(C715="","",IF(E715="",INDEX(DATABASE!$AF$13:$AF$62,MATCH($C715,DATABASE!$AC$13:$AC$62,0)),IF(E715="2x D11",INDEX(DATABASE!$AF$13:$AF$62,MATCH($C715,DATABASE!$AC$13:$AC$62,0))+2*DATABASE!$AF$62,IF(E715="3x D11",INDEX(DATABASE!$AF$13:$AF$62,MATCH($C715,DATABASE!$AC$13:$AC$62,0))+3*DATABASE!$AF$62,""))))</f>
        <v/>
      </c>
      <c r="E715" s="38" t="str">
        <f>IF(AND($K715="Y",$G715&lt;&gt;"UNYIL",$F715&lt;DATABASE!$O$8),"2x D11",IF(AND($K715="Y",$G715&lt;&gt;"UNYIL",$F715&gt;=DATABASE!$O$8),"3x D11",""))</f>
        <v/>
      </c>
      <c r="F715" s="9" t="str">
        <f>IF('DATA ACCURATE'!N718&lt;&gt;"",'DATA ACCURATE'!N718,"")</f>
        <v/>
      </c>
      <c r="G715" t="str">
        <f>IF(F715="","",IF(F715&lt;=DATABASE!$I$8,"UNYIL",IF(F715&lt;=DATABASE!$J$8,"KECIL",IF(F715&lt;DATABASE!$K$8,"TANGGUNG",IF(F715&gt;=DATABASE!$K$8,"BESAR","")))))</f>
        <v/>
      </c>
      <c r="H715" s="16" t="str">
        <f>IF('DATA ACCURATE'!J718&lt;&gt;"",'DATA ACCURATE'!J718,"")</f>
        <v/>
      </c>
      <c r="I715" s="35" t="str">
        <f>IF(B715&lt;&gt;"",IFERROR(VLOOKUP(B715,'DATA TIMBANGAN'!G:M,7,FALSE),VLOOKUP(B715,'DATA TIMBANGAN'!G:M,7)),"")</f>
        <v/>
      </c>
      <c r="J715" s="25" t="str">
        <f>IF(H715&lt;&gt;"",IFERROR(INDEX(DATABASE!$Z$19:$Z$38,MATCH(DATEVALUE(H715),DATABASE!$AA$19:$AA$38,0)),INDEX(DATABASE!$Z$12:$Z$18,MATCH(WEEKDAY(H715,2),DATABASE!$AA$12:$AA$18,0))),"")</f>
        <v/>
      </c>
      <c r="K715" s="25" t="str">
        <f>IF('DATA ACCURATE'!V718&lt;&gt;"",'DATA ACCURATE'!V718,"")</f>
        <v/>
      </c>
      <c r="L715" s="80" t="str">
        <f>IF($H715="","",IF(OR($J715="LIBUR",AND($L714="LIBUR",$O714=$O715)),"LIBUR",IF(AND(OR($L714="LUAR JAM KERJA 1",$L714="LUAR JAM KERJA 2"),OR(OR(AND($H714=$H715,AND(OR($I715&gt;DATABASE!$J$3,$I715&lt;DATABASE!$J$6),((DATEVALUE($H715)+$I715)-(DATEVALUE($H714)+$I714))&lt;DATABASE!$J$6)),AND($H714=$H715,$O714=$O715,OR($I715&gt;DATABASE!$J$6,$I715&lt;DATABASE!$J$3))),AND(($H715-$H714)=1,OR($I715&lt;DATABASE!$I$6,((DATEVALUE($H715)+$I715)-(DATEVALUE($H714)+$I714))&lt;DATABASE!$J$6))),$A715=$A714),"LUAR JAM KERJA 2",IF(AND(OR(WEEKDAY($H715,2)=1,WEEKDAY($H715,2)=2,WEEKDAY($H715,2)=3,WEEKDAY($H715,2)=4,WEEKDAY($H715,2)=5),$I715&lt;=DATABASE!$J$3,$I715&gt;=DATABASE!$I$3),"JAM KERJA",IF(AND(WEEKDAY($H715,2)=6,$I715&lt;=DATABASE!$J$4,$I715&gt;=DATABASE!$I$4),"JAM KERJA","LUAR JAM KERJA 1")))))</f>
        <v/>
      </c>
      <c r="M715" s="33" t="str">
        <f>IF('DATA ACCURATE'!T718&lt;&gt;"",IF('DATA ACCURATE'!T718&gt;100,'DATA ACCURATE'!T718/10,'DATA ACCURATE'!T718),"")</f>
        <v/>
      </c>
      <c r="N715" t="str">
        <f>IF(M715="","",IF(M715&lt;=DATABASE!$I$9,"LOKAL",IF(M715&lt;DATABASE!$J$9,"LUAR KOTA 1",IF($M715&gt;=DATABASE!$J$9,"LUAR KOTA 2",""))))</f>
        <v/>
      </c>
      <c r="O715" s="38" t="str">
        <f>IF('DATA ACCURATE'!L718&lt;&gt;"",'DATA ACCURATE'!L718,"")</f>
        <v/>
      </c>
      <c r="Q715" s="38">
        <f t="shared" si="78"/>
        <v>0</v>
      </c>
      <c r="R715" s="38">
        <f t="shared" si="78"/>
        <v>0</v>
      </c>
      <c r="S715" s="38">
        <f t="shared" si="78"/>
        <v>0</v>
      </c>
      <c r="T715" s="38">
        <f t="shared" si="76"/>
        <v>0</v>
      </c>
      <c r="U715" s="38">
        <f t="shared" si="79"/>
        <v>0</v>
      </c>
      <c r="V715" s="38">
        <f t="shared" si="79"/>
        <v>0</v>
      </c>
      <c r="W715" s="38">
        <f t="shared" si="79"/>
        <v>0</v>
      </c>
      <c r="X715" s="38">
        <f t="shared" si="80"/>
        <v>0</v>
      </c>
      <c r="Y715" s="38">
        <f t="shared" si="80"/>
        <v>0</v>
      </c>
      <c r="Z715" s="38">
        <f t="shared" si="80"/>
        <v>0</v>
      </c>
      <c r="AA715" s="38">
        <f t="shared" si="77"/>
        <v>0</v>
      </c>
      <c r="AB715" s="38">
        <f t="shared" si="81"/>
        <v>0</v>
      </c>
      <c r="AC715" s="38">
        <f t="shared" si="82"/>
        <v>0</v>
      </c>
      <c r="AD715" s="38" t="str">
        <f t="shared" si="83"/>
        <v>000000000000</v>
      </c>
    </row>
    <row r="716" spans="1:30">
      <c r="A716" s="9" t="str">
        <f>IF('DATA ACCURATE'!A719&lt;&gt;"",'DATA ACCURATE'!A719,"")</f>
        <v/>
      </c>
      <c r="B716" s="9" t="str">
        <f>IF('DATA ACCURATE'!D719&lt;&gt;"",'DATA ACCURATE'!D719,"")</f>
        <v/>
      </c>
      <c r="C716" s="38" t="str">
        <f>IF($AD716="000000000000","",INDEX(DATABASE!$W$12:$W$71,MATCH($AD716,DATABASE!$V$12:$V$71,0)))</f>
        <v/>
      </c>
      <c r="D716" s="34" t="str">
        <f>IF(C716="","",IF(E716="",INDEX(DATABASE!$AF$13:$AF$62,MATCH($C716,DATABASE!$AC$13:$AC$62,0)),IF(E716="2x D11",INDEX(DATABASE!$AF$13:$AF$62,MATCH($C716,DATABASE!$AC$13:$AC$62,0))+2*DATABASE!$AF$62,IF(E716="3x D11",INDEX(DATABASE!$AF$13:$AF$62,MATCH($C716,DATABASE!$AC$13:$AC$62,0))+3*DATABASE!$AF$62,""))))</f>
        <v/>
      </c>
      <c r="E716" s="38" t="str">
        <f>IF(AND($K716="Y",$G716&lt;&gt;"UNYIL",$F716&lt;DATABASE!$O$8),"2x D11",IF(AND($K716="Y",$G716&lt;&gt;"UNYIL",$F716&gt;=DATABASE!$O$8),"3x D11",""))</f>
        <v/>
      </c>
      <c r="F716" s="9" t="str">
        <f>IF('DATA ACCURATE'!N719&lt;&gt;"",'DATA ACCURATE'!N719,"")</f>
        <v/>
      </c>
      <c r="G716" t="str">
        <f>IF(F716="","",IF(F716&lt;=DATABASE!$I$8,"UNYIL",IF(F716&lt;=DATABASE!$J$8,"KECIL",IF(F716&lt;DATABASE!$K$8,"TANGGUNG",IF(F716&gt;=DATABASE!$K$8,"BESAR","")))))</f>
        <v/>
      </c>
      <c r="H716" s="16" t="str">
        <f>IF('DATA ACCURATE'!J719&lt;&gt;"",'DATA ACCURATE'!J719,"")</f>
        <v/>
      </c>
      <c r="I716" s="35" t="str">
        <f>IF(B716&lt;&gt;"",IFERROR(VLOOKUP(B716,'DATA TIMBANGAN'!G:M,7,FALSE),VLOOKUP(B716,'DATA TIMBANGAN'!G:M,7)),"")</f>
        <v/>
      </c>
      <c r="J716" s="25" t="str">
        <f>IF(H716&lt;&gt;"",IFERROR(INDEX(DATABASE!$Z$19:$Z$38,MATCH(DATEVALUE(H716),DATABASE!$AA$19:$AA$38,0)),INDEX(DATABASE!$Z$12:$Z$18,MATCH(WEEKDAY(H716,2),DATABASE!$AA$12:$AA$18,0))),"")</f>
        <v/>
      </c>
      <c r="K716" s="25" t="str">
        <f>IF('DATA ACCURATE'!V719&lt;&gt;"",'DATA ACCURATE'!V719,"")</f>
        <v/>
      </c>
      <c r="L716" s="80" t="str">
        <f>IF($H716="","",IF(OR($J716="LIBUR",AND($L715="LIBUR",$O715=$O716)),"LIBUR",IF(AND(OR($L715="LUAR JAM KERJA 1",$L715="LUAR JAM KERJA 2"),OR(OR(AND($H715=$H716,AND(OR($I716&gt;DATABASE!$J$3,$I716&lt;DATABASE!$J$6),((DATEVALUE($H716)+$I716)-(DATEVALUE($H715)+$I715))&lt;DATABASE!$J$6)),AND($H715=$H716,$O715=$O716,OR($I716&gt;DATABASE!$J$6,$I716&lt;DATABASE!$J$3))),AND(($H716-$H715)=1,OR($I716&lt;DATABASE!$I$6,((DATEVALUE($H716)+$I716)-(DATEVALUE($H715)+$I715))&lt;DATABASE!$J$6))),$A716=$A715),"LUAR JAM KERJA 2",IF(AND(OR(WEEKDAY($H716,2)=1,WEEKDAY($H716,2)=2,WEEKDAY($H716,2)=3,WEEKDAY($H716,2)=4,WEEKDAY($H716,2)=5),$I716&lt;=DATABASE!$J$3,$I716&gt;=DATABASE!$I$3),"JAM KERJA",IF(AND(WEEKDAY($H716,2)=6,$I716&lt;=DATABASE!$J$4,$I716&gt;=DATABASE!$I$4),"JAM KERJA","LUAR JAM KERJA 1")))))</f>
        <v/>
      </c>
      <c r="M716" s="33" t="str">
        <f>IF('DATA ACCURATE'!T719&lt;&gt;"",IF('DATA ACCURATE'!T719&gt;100,'DATA ACCURATE'!T719/10,'DATA ACCURATE'!T719),"")</f>
        <v/>
      </c>
      <c r="N716" t="str">
        <f>IF(M716="","",IF(M716&lt;=DATABASE!$I$9,"LOKAL",IF(M716&lt;DATABASE!$J$9,"LUAR KOTA 1",IF($M716&gt;=DATABASE!$J$9,"LUAR KOTA 2",""))))</f>
        <v/>
      </c>
      <c r="O716" s="38" t="str">
        <f>IF('DATA ACCURATE'!L719&lt;&gt;"",'DATA ACCURATE'!L719,"")</f>
        <v/>
      </c>
      <c r="Q716" s="38">
        <f t="shared" si="78"/>
        <v>0</v>
      </c>
      <c r="R716" s="38">
        <f t="shared" si="78"/>
        <v>0</v>
      </c>
      <c r="S716" s="38">
        <f t="shared" si="78"/>
        <v>0</v>
      </c>
      <c r="T716" s="38">
        <f t="shared" si="76"/>
        <v>0</v>
      </c>
      <c r="U716" s="38">
        <f t="shared" si="79"/>
        <v>0</v>
      </c>
      <c r="V716" s="38">
        <f t="shared" si="79"/>
        <v>0</v>
      </c>
      <c r="W716" s="38">
        <f t="shared" si="79"/>
        <v>0</v>
      </c>
      <c r="X716" s="38">
        <f t="shared" si="80"/>
        <v>0</v>
      </c>
      <c r="Y716" s="38">
        <f t="shared" si="80"/>
        <v>0</v>
      </c>
      <c r="Z716" s="38">
        <f t="shared" si="80"/>
        <v>0</v>
      </c>
      <c r="AA716" s="38">
        <f t="shared" si="77"/>
        <v>0</v>
      </c>
      <c r="AB716" s="38">
        <f t="shared" si="81"/>
        <v>0</v>
      </c>
      <c r="AC716" s="38">
        <f t="shared" si="82"/>
        <v>0</v>
      </c>
      <c r="AD716" s="38" t="str">
        <f t="shared" si="83"/>
        <v>000000000000</v>
      </c>
    </row>
    <row r="717" spans="1:30">
      <c r="A717" s="9" t="str">
        <f>IF('DATA ACCURATE'!A720&lt;&gt;"",'DATA ACCURATE'!A720,"")</f>
        <v/>
      </c>
      <c r="B717" s="9" t="str">
        <f>IF('DATA ACCURATE'!D720&lt;&gt;"",'DATA ACCURATE'!D720,"")</f>
        <v/>
      </c>
      <c r="C717" s="38" t="str">
        <f>IF($AD717="000000000000","",INDEX(DATABASE!$W$12:$W$71,MATCH($AD717,DATABASE!$V$12:$V$71,0)))</f>
        <v/>
      </c>
      <c r="D717" s="34" t="str">
        <f>IF(C717="","",IF(E717="",INDEX(DATABASE!$AF$13:$AF$62,MATCH($C717,DATABASE!$AC$13:$AC$62,0)),IF(E717="2x D11",INDEX(DATABASE!$AF$13:$AF$62,MATCH($C717,DATABASE!$AC$13:$AC$62,0))+2*DATABASE!$AF$62,IF(E717="3x D11",INDEX(DATABASE!$AF$13:$AF$62,MATCH($C717,DATABASE!$AC$13:$AC$62,0))+3*DATABASE!$AF$62,""))))</f>
        <v/>
      </c>
      <c r="E717" s="38" t="str">
        <f>IF(AND($K717="Y",$G717&lt;&gt;"UNYIL",$F717&lt;DATABASE!$O$8),"2x D11",IF(AND($K717="Y",$G717&lt;&gt;"UNYIL",$F717&gt;=DATABASE!$O$8),"3x D11",""))</f>
        <v/>
      </c>
      <c r="F717" s="9" t="str">
        <f>IF('DATA ACCURATE'!N720&lt;&gt;"",'DATA ACCURATE'!N720,"")</f>
        <v/>
      </c>
      <c r="G717" t="str">
        <f>IF(F717="","",IF(F717&lt;=DATABASE!$I$8,"UNYIL",IF(F717&lt;=DATABASE!$J$8,"KECIL",IF(F717&lt;DATABASE!$K$8,"TANGGUNG",IF(F717&gt;=DATABASE!$K$8,"BESAR","")))))</f>
        <v/>
      </c>
      <c r="H717" s="16" t="str">
        <f>IF('DATA ACCURATE'!J720&lt;&gt;"",'DATA ACCURATE'!J720,"")</f>
        <v/>
      </c>
      <c r="I717" s="35" t="str">
        <f>IF(B717&lt;&gt;"",IFERROR(VLOOKUP(B717,'DATA TIMBANGAN'!G:M,7,FALSE),VLOOKUP(B717,'DATA TIMBANGAN'!G:M,7)),"")</f>
        <v/>
      </c>
      <c r="J717" s="25" t="str">
        <f>IF(H717&lt;&gt;"",IFERROR(INDEX(DATABASE!$Z$19:$Z$38,MATCH(DATEVALUE(H717),DATABASE!$AA$19:$AA$38,0)),INDEX(DATABASE!$Z$12:$Z$18,MATCH(WEEKDAY(H717,2),DATABASE!$AA$12:$AA$18,0))),"")</f>
        <v/>
      </c>
      <c r="K717" s="25" t="str">
        <f>IF('DATA ACCURATE'!V720&lt;&gt;"",'DATA ACCURATE'!V720,"")</f>
        <v/>
      </c>
      <c r="L717" s="80" t="str">
        <f>IF($H717="","",IF(OR($J717="LIBUR",AND($L716="LIBUR",$O716=$O717)),"LIBUR",IF(AND(OR($L716="LUAR JAM KERJA 1",$L716="LUAR JAM KERJA 2"),OR(OR(AND($H716=$H717,AND(OR($I717&gt;DATABASE!$J$3,$I717&lt;DATABASE!$J$6),((DATEVALUE($H717)+$I717)-(DATEVALUE($H716)+$I716))&lt;DATABASE!$J$6)),AND($H716=$H717,$O716=$O717,OR($I717&gt;DATABASE!$J$6,$I717&lt;DATABASE!$J$3))),AND(($H717-$H716)=1,OR($I717&lt;DATABASE!$I$6,((DATEVALUE($H717)+$I717)-(DATEVALUE($H716)+$I716))&lt;DATABASE!$J$6))),$A717=$A716),"LUAR JAM KERJA 2",IF(AND(OR(WEEKDAY($H717,2)=1,WEEKDAY($H717,2)=2,WEEKDAY($H717,2)=3,WEEKDAY($H717,2)=4,WEEKDAY($H717,2)=5),$I717&lt;=DATABASE!$J$3,$I717&gt;=DATABASE!$I$3),"JAM KERJA",IF(AND(WEEKDAY($H717,2)=6,$I717&lt;=DATABASE!$J$4,$I717&gt;=DATABASE!$I$4),"JAM KERJA","LUAR JAM KERJA 1")))))</f>
        <v/>
      </c>
      <c r="M717" s="33" t="str">
        <f>IF('DATA ACCURATE'!T720&lt;&gt;"",IF('DATA ACCURATE'!T720&gt;100,'DATA ACCURATE'!T720/10,'DATA ACCURATE'!T720),"")</f>
        <v/>
      </c>
      <c r="N717" t="str">
        <f>IF(M717="","",IF(M717&lt;=DATABASE!$I$9,"LOKAL",IF(M717&lt;DATABASE!$J$9,"LUAR KOTA 1",IF($M717&gt;=DATABASE!$J$9,"LUAR KOTA 2",""))))</f>
        <v/>
      </c>
      <c r="O717" s="38" t="str">
        <f>IF('DATA ACCURATE'!L720&lt;&gt;"",'DATA ACCURATE'!L720,"")</f>
        <v/>
      </c>
      <c r="Q717" s="38">
        <f t="shared" si="78"/>
        <v>0</v>
      </c>
      <c r="R717" s="38">
        <f t="shared" si="78"/>
        <v>0</v>
      </c>
      <c r="S717" s="38">
        <f t="shared" si="78"/>
        <v>0</v>
      </c>
      <c r="T717" s="38">
        <f t="shared" si="76"/>
        <v>0</v>
      </c>
      <c r="U717" s="38">
        <f t="shared" si="79"/>
        <v>0</v>
      </c>
      <c r="V717" s="38">
        <f t="shared" si="79"/>
        <v>0</v>
      </c>
      <c r="W717" s="38">
        <f t="shared" si="79"/>
        <v>0</v>
      </c>
      <c r="X717" s="38">
        <f t="shared" si="80"/>
        <v>0</v>
      </c>
      <c r="Y717" s="38">
        <f t="shared" si="80"/>
        <v>0</v>
      </c>
      <c r="Z717" s="38">
        <f t="shared" si="80"/>
        <v>0</v>
      </c>
      <c r="AA717" s="38">
        <f t="shared" si="77"/>
        <v>0</v>
      </c>
      <c r="AB717" s="38">
        <f t="shared" si="81"/>
        <v>0</v>
      </c>
      <c r="AC717" s="38">
        <f t="shared" si="82"/>
        <v>0</v>
      </c>
      <c r="AD717" s="38" t="str">
        <f t="shared" si="83"/>
        <v>000000000000</v>
      </c>
    </row>
    <row r="718" spans="1:30">
      <c r="A718" s="9" t="str">
        <f>IF('DATA ACCURATE'!A721&lt;&gt;"",'DATA ACCURATE'!A721,"")</f>
        <v/>
      </c>
      <c r="B718" s="9" t="str">
        <f>IF('DATA ACCURATE'!D721&lt;&gt;"",'DATA ACCURATE'!D721,"")</f>
        <v/>
      </c>
      <c r="C718" s="38" t="str">
        <f>IF($AD718="000000000000","",INDEX(DATABASE!$W$12:$W$71,MATCH($AD718,DATABASE!$V$12:$V$71,0)))</f>
        <v/>
      </c>
      <c r="D718" s="34" t="str">
        <f>IF(C718="","",IF(E718="",INDEX(DATABASE!$AF$13:$AF$62,MATCH($C718,DATABASE!$AC$13:$AC$62,0)),IF(E718="2x D11",INDEX(DATABASE!$AF$13:$AF$62,MATCH($C718,DATABASE!$AC$13:$AC$62,0))+2*DATABASE!$AF$62,IF(E718="3x D11",INDEX(DATABASE!$AF$13:$AF$62,MATCH($C718,DATABASE!$AC$13:$AC$62,0))+3*DATABASE!$AF$62,""))))</f>
        <v/>
      </c>
      <c r="E718" s="38" t="str">
        <f>IF(AND($K718="Y",$G718&lt;&gt;"UNYIL",$F718&lt;DATABASE!$O$8),"2x D11",IF(AND($K718="Y",$G718&lt;&gt;"UNYIL",$F718&gt;=DATABASE!$O$8),"3x D11",""))</f>
        <v/>
      </c>
      <c r="F718" s="9" t="str">
        <f>IF('DATA ACCURATE'!N721&lt;&gt;"",'DATA ACCURATE'!N721,"")</f>
        <v/>
      </c>
      <c r="G718" t="str">
        <f>IF(F718="","",IF(F718&lt;=DATABASE!$I$8,"UNYIL",IF(F718&lt;=DATABASE!$J$8,"KECIL",IF(F718&lt;DATABASE!$K$8,"TANGGUNG",IF(F718&gt;=DATABASE!$K$8,"BESAR","")))))</f>
        <v/>
      </c>
      <c r="H718" s="16" t="str">
        <f>IF('DATA ACCURATE'!J721&lt;&gt;"",'DATA ACCURATE'!J721,"")</f>
        <v/>
      </c>
      <c r="I718" s="35" t="str">
        <f>IF(B718&lt;&gt;"",IFERROR(VLOOKUP(B718,'DATA TIMBANGAN'!G:M,7,FALSE),VLOOKUP(B718,'DATA TIMBANGAN'!G:M,7)),"")</f>
        <v/>
      </c>
      <c r="J718" s="25" t="str">
        <f>IF(H718&lt;&gt;"",IFERROR(INDEX(DATABASE!$Z$19:$Z$38,MATCH(DATEVALUE(H718),DATABASE!$AA$19:$AA$38,0)),INDEX(DATABASE!$Z$12:$Z$18,MATCH(WEEKDAY(H718,2),DATABASE!$AA$12:$AA$18,0))),"")</f>
        <v/>
      </c>
      <c r="K718" s="25" t="str">
        <f>IF('DATA ACCURATE'!V721&lt;&gt;"",'DATA ACCURATE'!V721,"")</f>
        <v/>
      </c>
      <c r="L718" s="80" t="str">
        <f>IF($H718="","",IF(OR($J718="LIBUR",AND($L717="LIBUR",$O717=$O718)),"LIBUR",IF(AND(OR($L717="LUAR JAM KERJA 1",$L717="LUAR JAM KERJA 2"),OR(OR(AND($H717=$H718,AND(OR($I718&gt;DATABASE!$J$3,$I718&lt;DATABASE!$J$6),((DATEVALUE($H718)+$I718)-(DATEVALUE($H717)+$I717))&lt;DATABASE!$J$6)),AND($H717=$H718,$O717=$O718,OR($I718&gt;DATABASE!$J$6,$I718&lt;DATABASE!$J$3))),AND(($H718-$H717)=1,OR($I718&lt;DATABASE!$I$6,((DATEVALUE($H718)+$I718)-(DATEVALUE($H717)+$I717))&lt;DATABASE!$J$6))),$A718=$A717),"LUAR JAM KERJA 2",IF(AND(OR(WEEKDAY($H718,2)=1,WEEKDAY($H718,2)=2,WEEKDAY($H718,2)=3,WEEKDAY($H718,2)=4,WEEKDAY($H718,2)=5),$I718&lt;=DATABASE!$J$3,$I718&gt;=DATABASE!$I$3),"JAM KERJA",IF(AND(WEEKDAY($H718,2)=6,$I718&lt;=DATABASE!$J$4,$I718&gt;=DATABASE!$I$4),"JAM KERJA","LUAR JAM KERJA 1")))))</f>
        <v/>
      </c>
      <c r="M718" s="33" t="str">
        <f>IF('DATA ACCURATE'!T721&lt;&gt;"",IF('DATA ACCURATE'!T721&gt;100,'DATA ACCURATE'!T721/10,'DATA ACCURATE'!T721),"")</f>
        <v/>
      </c>
      <c r="N718" t="str">
        <f>IF(M718="","",IF(M718&lt;=DATABASE!$I$9,"LOKAL",IF(M718&lt;DATABASE!$J$9,"LUAR KOTA 1",IF($M718&gt;=DATABASE!$J$9,"LUAR KOTA 2",""))))</f>
        <v/>
      </c>
      <c r="O718" s="38" t="str">
        <f>IF('DATA ACCURATE'!L721&lt;&gt;"",'DATA ACCURATE'!L721,"")</f>
        <v/>
      </c>
      <c r="Q718" s="38">
        <f t="shared" si="78"/>
        <v>0</v>
      </c>
      <c r="R718" s="38">
        <f t="shared" si="78"/>
        <v>0</v>
      </c>
      <c r="S718" s="38">
        <f t="shared" si="78"/>
        <v>0</v>
      </c>
      <c r="T718" s="38">
        <f t="shared" si="76"/>
        <v>0</v>
      </c>
      <c r="U718" s="38">
        <f t="shared" si="79"/>
        <v>0</v>
      </c>
      <c r="V718" s="38">
        <f t="shared" si="79"/>
        <v>0</v>
      </c>
      <c r="W718" s="38">
        <f t="shared" si="79"/>
        <v>0</v>
      </c>
      <c r="X718" s="38">
        <f t="shared" si="80"/>
        <v>0</v>
      </c>
      <c r="Y718" s="38">
        <f t="shared" si="80"/>
        <v>0</v>
      </c>
      <c r="Z718" s="38">
        <f t="shared" si="80"/>
        <v>0</v>
      </c>
      <c r="AA718" s="38">
        <f t="shared" si="77"/>
        <v>0</v>
      </c>
      <c r="AB718" s="38">
        <f t="shared" si="81"/>
        <v>0</v>
      </c>
      <c r="AC718" s="38">
        <f t="shared" si="82"/>
        <v>0</v>
      </c>
      <c r="AD718" s="38" t="str">
        <f t="shared" si="83"/>
        <v>000000000000</v>
      </c>
    </row>
    <row r="719" spans="1:30">
      <c r="A719" s="9" t="str">
        <f>IF('DATA ACCURATE'!A722&lt;&gt;"",'DATA ACCURATE'!A722,"")</f>
        <v/>
      </c>
      <c r="B719" s="9" t="str">
        <f>IF('DATA ACCURATE'!D722&lt;&gt;"",'DATA ACCURATE'!D722,"")</f>
        <v/>
      </c>
      <c r="C719" s="38" t="str">
        <f>IF($AD719="000000000000","",INDEX(DATABASE!$W$12:$W$71,MATCH($AD719,DATABASE!$V$12:$V$71,0)))</f>
        <v/>
      </c>
      <c r="D719" s="34" t="str">
        <f>IF(C719="","",IF(E719="",INDEX(DATABASE!$AF$13:$AF$62,MATCH($C719,DATABASE!$AC$13:$AC$62,0)),IF(E719="2x D11",INDEX(DATABASE!$AF$13:$AF$62,MATCH($C719,DATABASE!$AC$13:$AC$62,0))+2*DATABASE!$AF$62,IF(E719="3x D11",INDEX(DATABASE!$AF$13:$AF$62,MATCH($C719,DATABASE!$AC$13:$AC$62,0))+3*DATABASE!$AF$62,""))))</f>
        <v/>
      </c>
      <c r="E719" s="38" t="str">
        <f>IF(AND($K719="Y",$G719&lt;&gt;"UNYIL",$F719&lt;DATABASE!$O$8),"2x D11",IF(AND($K719="Y",$G719&lt;&gt;"UNYIL",$F719&gt;=DATABASE!$O$8),"3x D11",""))</f>
        <v/>
      </c>
      <c r="F719" s="9" t="str">
        <f>IF('DATA ACCURATE'!N722&lt;&gt;"",'DATA ACCURATE'!N722,"")</f>
        <v/>
      </c>
      <c r="G719" t="str">
        <f>IF(F719="","",IF(F719&lt;=DATABASE!$I$8,"UNYIL",IF(F719&lt;=DATABASE!$J$8,"KECIL",IF(F719&lt;DATABASE!$K$8,"TANGGUNG",IF(F719&gt;=DATABASE!$K$8,"BESAR","")))))</f>
        <v/>
      </c>
      <c r="H719" s="16" t="str">
        <f>IF('DATA ACCURATE'!J722&lt;&gt;"",'DATA ACCURATE'!J722,"")</f>
        <v/>
      </c>
      <c r="I719" s="35" t="str">
        <f>IF(B719&lt;&gt;"",IFERROR(VLOOKUP(B719,'DATA TIMBANGAN'!G:M,7,FALSE),VLOOKUP(B719,'DATA TIMBANGAN'!G:M,7)),"")</f>
        <v/>
      </c>
      <c r="J719" s="25" t="str">
        <f>IF(H719&lt;&gt;"",IFERROR(INDEX(DATABASE!$Z$19:$Z$38,MATCH(DATEVALUE(H719),DATABASE!$AA$19:$AA$38,0)),INDEX(DATABASE!$Z$12:$Z$18,MATCH(WEEKDAY(H719,2),DATABASE!$AA$12:$AA$18,0))),"")</f>
        <v/>
      </c>
      <c r="K719" s="25" t="str">
        <f>IF('DATA ACCURATE'!V722&lt;&gt;"",'DATA ACCURATE'!V722,"")</f>
        <v/>
      </c>
      <c r="L719" s="80" t="str">
        <f>IF($H719="","",IF(OR($J719="LIBUR",AND($L718="LIBUR",$O718=$O719)),"LIBUR",IF(AND(OR($L718="LUAR JAM KERJA 1",$L718="LUAR JAM KERJA 2"),OR(OR(AND($H718=$H719,AND(OR($I719&gt;DATABASE!$J$3,$I719&lt;DATABASE!$J$6),((DATEVALUE($H719)+$I719)-(DATEVALUE($H718)+$I718))&lt;DATABASE!$J$6)),AND($H718=$H719,$O718=$O719,OR($I719&gt;DATABASE!$J$6,$I719&lt;DATABASE!$J$3))),AND(($H719-$H718)=1,OR($I719&lt;DATABASE!$I$6,((DATEVALUE($H719)+$I719)-(DATEVALUE($H718)+$I718))&lt;DATABASE!$J$6))),$A719=$A718),"LUAR JAM KERJA 2",IF(AND(OR(WEEKDAY($H719,2)=1,WEEKDAY($H719,2)=2,WEEKDAY($H719,2)=3,WEEKDAY($H719,2)=4,WEEKDAY($H719,2)=5),$I719&lt;=DATABASE!$J$3,$I719&gt;=DATABASE!$I$3),"JAM KERJA",IF(AND(WEEKDAY($H719,2)=6,$I719&lt;=DATABASE!$J$4,$I719&gt;=DATABASE!$I$4),"JAM KERJA","LUAR JAM KERJA 1")))))</f>
        <v/>
      </c>
      <c r="M719" s="33" t="str">
        <f>IF('DATA ACCURATE'!T722&lt;&gt;"",IF('DATA ACCURATE'!T722&gt;100,'DATA ACCURATE'!T722/10,'DATA ACCURATE'!T722),"")</f>
        <v/>
      </c>
      <c r="N719" t="str">
        <f>IF(M719="","",IF(M719&lt;=DATABASE!$I$9,"LOKAL",IF(M719&lt;DATABASE!$J$9,"LUAR KOTA 1",IF($M719&gt;=DATABASE!$J$9,"LUAR KOTA 2",""))))</f>
        <v/>
      </c>
      <c r="O719" s="38" t="str">
        <f>IF('DATA ACCURATE'!L722&lt;&gt;"",'DATA ACCURATE'!L722,"")</f>
        <v/>
      </c>
      <c r="Q719" s="38">
        <f t="shared" si="78"/>
        <v>0</v>
      </c>
      <c r="R719" s="38">
        <f t="shared" si="78"/>
        <v>0</v>
      </c>
      <c r="S719" s="38">
        <f t="shared" si="78"/>
        <v>0</v>
      </c>
      <c r="T719" s="38">
        <f t="shared" si="76"/>
        <v>0</v>
      </c>
      <c r="U719" s="38">
        <f t="shared" si="79"/>
        <v>0</v>
      </c>
      <c r="V719" s="38">
        <f t="shared" si="79"/>
        <v>0</v>
      </c>
      <c r="W719" s="38">
        <f t="shared" si="79"/>
        <v>0</v>
      </c>
      <c r="X719" s="38">
        <f t="shared" si="80"/>
        <v>0</v>
      </c>
      <c r="Y719" s="38">
        <f t="shared" si="80"/>
        <v>0</v>
      </c>
      <c r="Z719" s="38">
        <f t="shared" si="80"/>
        <v>0</v>
      </c>
      <c r="AA719" s="38">
        <f t="shared" si="77"/>
        <v>0</v>
      </c>
      <c r="AB719" s="38">
        <f t="shared" si="81"/>
        <v>0</v>
      </c>
      <c r="AC719" s="38">
        <f t="shared" si="82"/>
        <v>0</v>
      </c>
      <c r="AD719" s="38" t="str">
        <f t="shared" si="83"/>
        <v>000000000000</v>
      </c>
    </row>
    <row r="720" spans="1:30">
      <c r="A720" s="9" t="str">
        <f>IF('DATA ACCURATE'!A723&lt;&gt;"",'DATA ACCURATE'!A723,"")</f>
        <v/>
      </c>
      <c r="B720" s="9" t="str">
        <f>IF('DATA ACCURATE'!D723&lt;&gt;"",'DATA ACCURATE'!D723,"")</f>
        <v/>
      </c>
      <c r="C720" s="38" t="str">
        <f>IF($AD720="000000000000","",INDEX(DATABASE!$W$12:$W$71,MATCH($AD720,DATABASE!$V$12:$V$71,0)))</f>
        <v/>
      </c>
      <c r="D720" s="34" t="str">
        <f>IF(C720="","",IF(E720="",INDEX(DATABASE!$AF$13:$AF$62,MATCH($C720,DATABASE!$AC$13:$AC$62,0)),IF(E720="2x D11",INDEX(DATABASE!$AF$13:$AF$62,MATCH($C720,DATABASE!$AC$13:$AC$62,0))+2*DATABASE!$AF$62,IF(E720="3x D11",INDEX(DATABASE!$AF$13:$AF$62,MATCH($C720,DATABASE!$AC$13:$AC$62,0))+3*DATABASE!$AF$62,""))))</f>
        <v/>
      </c>
      <c r="E720" s="38" t="str">
        <f>IF(AND($K720="Y",$G720&lt;&gt;"UNYIL",$F720&lt;DATABASE!$O$8),"2x D11",IF(AND($K720="Y",$G720&lt;&gt;"UNYIL",$F720&gt;=DATABASE!$O$8),"3x D11",""))</f>
        <v/>
      </c>
      <c r="F720" s="9" t="str">
        <f>IF('DATA ACCURATE'!N723&lt;&gt;"",'DATA ACCURATE'!N723,"")</f>
        <v/>
      </c>
      <c r="G720" t="str">
        <f>IF(F720="","",IF(F720&lt;=DATABASE!$I$8,"UNYIL",IF(F720&lt;=DATABASE!$J$8,"KECIL",IF(F720&lt;DATABASE!$K$8,"TANGGUNG",IF(F720&gt;=DATABASE!$K$8,"BESAR","")))))</f>
        <v/>
      </c>
      <c r="H720" s="16" t="str">
        <f>IF('DATA ACCURATE'!J723&lt;&gt;"",'DATA ACCURATE'!J723,"")</f>
        <v/>
      </c>
      <c r="I720" s="35" t="str">
        <f>IF(B720&lt;&gt;"",IFERROR(VLOOKUP(B720,'DATA TIMBANGAN'!G:M,7,FALSE),VLOOKUP(B720,'DATA TIMBANGAN'!G:M,7)),"")</f>
        <v/>
      </c>
      <c r="J720" s="25" t="str">
        <f>IF(H720&lt;&gt;"",IFERROR(INDEX(DATABASE!$Z$19:$Z$38,MATCH(DATEVALUE(H720),DATABASE!$AA$19:$AA$38,0)),INDEX(DATABASE!$Z$12:$Z$18,MATCH(WEEKDAY(H720,2),DATABASE!$AA$12:$AA$18,0))),"")</f>
        <v/>
      </c>
      <c r="K720" s="25" t="str">
        <f>IF('DATA ACCURATE'!V723&lt;&gt;"",'DATA ACCURATE'!V723,"")</f>
        <v/>
      </c>
      <c r="L720" s="80" t="str">
        <f>IF($H720="","",IF(OR($J720="LIBUR",AND($L719="LIBUR",$O719=$O720)),"LIBUR",IF(AND(OR($L719="LUAR JAM KERJA 1",$L719="LUAR JAM KERJA 2"),OR(OR(AND($H719=$H720,AND(OR($I720&gt;DATABASE!$J$3,$I720&lt;DATABASE!$J$6),((DATEVALUE($H720)+$I720)-(DATEVALUE($H719)+$I719))&lt;DATABASE!$J$6)),AND($H719=$H720,$O719=$O720,OR($I720&gt;DATABASE!$J$6,$I720&lt;DATABASE!$J$3))),AND(($H720-$H719)=1,OR($I720&lt;DATABASE!$I$6,((DATEVALUE($H720)+$I720)-(DATEVALUE($H719)+$I719))&lt;DATABASE!$J$6))),$A720=$A719),"LUAR JAM KERJA 2",IF(AND(OR(WEEKDAY($H720,2)=1,WEEKDAY($H720,2)=2,WEEKDAY($H720,2)=3,WEEKDAY($H720,2)=4,WEEKDAY($H720,2)=5),$I720&lt;=DATABASE!$J$3,$I720&gt;=DATABASE!$I$3),"JAM KERJA",IF(AND(WEEKDAY($H720,2)=6,$I720&lt;=DATABASE!$J$4,$I720&gt;=DATABASE!$I$4),"JAM KERJA","LUAR JAM KERJA 1")))))</f>
        <v/>
      </c>
      <c r="M720" s="33" t="str">
        <f>IF('DATA ACCURATE'!T723&lt;&gt;"",IF('DATA ACCURATE'!T723&gt;100,'DATA ACCURATE'!T723/10,'DATA ACCURATE'!T723),"")</f>
        <v/>
      </c>
      <c r="N720" t="str">
        <f>IF(M720="","",IF(M720&lt;=DATABASE!$I$9,"LOKAL",IF(M720&lt;DATABASE!$J$9,"LUAR KOTA 1",IF($M720&gt;=DATABASE!$J$9,"LUAR KOTA 2",""))))</f>
        <v/>
      </c>
      <c r="O720" s="38" t="str">
        <f>IF('DATA ACCURATE'!L723&lt;&gt;"",'DATA ACCURATE'!L723,"")</f>
        <v/>
      </c>
      <c r="Q720" s="38">
        <f t="shared" si="78"/>
        <v>0</v>
      </c>
      <c r="R720" s="38">
        <f t="shared" si="78"/>
        <v>0</v>
      </c>
      <c r="S720" s="38">
        <f t="shared" si="78"/>
        <v>0</v>
      </c>
      <c r="T720" s="38">
        <f t="shared" si="76"/>
        <v>0</v>
      </c>
      <c r="U720" s="38">
        <f t="shared" si="79"/>
        <v>0</v>
      </c>
      <c r="V720" s="38">
        <f t="shared" si="79"/>
        <v>0</v>
      </c>
      <c r="W720" s="38">
        <f t="shared" si="79"/>
        <v>0</v>
      </c>
      <c r="X720" s="38">
        <f t="shared" si="80"/>
        <v>0</v>
      </c>
      <c r="Y720" s="38">
        <f t="shared" si="80"/>
        <v>0</v>
      </c>
      <c r="Z720" s="38">
        <f t="shared" si="80"/>
        <v>0</v>
      </c>
      <c r="AA720" s="38">
        <f t="shared" si="77"/>
        <v>0</v>
      </c>
      <c r="AB720" s="38">
        <f t="shared" si="81"/>
        <v>0</v>
      </c>
      <c r="AC720" s="38">
        <f t="shared" si="82"/>
        <v>0</v>
      </c>
      <c r="AD720" s="38" t="str">
        <f t="shared" si="83"/>
        <v>000000000000</v>
      </c>
    </row>
    <row r="721" spans="1:30">
      <c r="A721" s="9" t="str">
        <f>IF('DATA ACCURATE'!A724&lt;&gt;"",'DATA ACCURATE'!A724,"")</f>
        <v/>
      </c>
      <c r="B721" s="9" t="str">
        <f>IF('DATA ACCURATE'!D724&lt;&gt;"",'DATA ACCURATE'!D724,"")</f>
        <v/>
      </c>
      <c r="C721" s="38" t="str">
        <f>IF($AD721="000000000000","",INDEX(DATABASE!$W$12:$W$71,MATCH($AD721,DATABASE!$V$12:$V$71,0)))</f>
        <v/>
      </c>
      <c r="D721" s="34" t="str">
        <f>IF(C721="","",IF(E721="",INDEX(DATABASE!$AF$13:$AF$62,MATCH($C721,DATABASE!$AC$13:$AC$62,0)),IF(E721="2x D11",INDEX(DATABASE!$AF$13:$AF$62,MATCH($C721,DATABASE!$AC$13:$AC$62,0))+2*DATABASE!$AF$62,IF(E721="3x D11",INDEX(DATABASE!$AF$13:$AF$62,MATCH($C721,DATABASE!$AC$13:$AC$62,0))+3*DATABASE!$AF$62,""))))</f>
        <v/>
      </c>
      <c r="E721" s="38" t="str">
        <f>IF(AND($K721="Y",$G721&lt;&gt;"UNYIL",$F721&lt;DATABASE!$O$8),"2x D11",IF(AND($K721="Y",$G721&lt;&gt;"UNYIL",$F721&gt;=DATABASE!$O$8),"3x D11",""))</f>
        <v/>
      </c>
      <c r="F721" s="9" t="str">
        <f>IF('DATA ACCURATE'!N724&lt;&gt;"",'DATA ACCURATE'!N724,"")</f>
        <v/>
      </c>
      <c r="G721" t="str">
        <f>IF(F721="","",IF(F721&lt;=DATABASE!$I$8,"UNYIL",IF(F721&lt;=DATABASE!$J$8,"KECIL",IF(F721&lt;DATABASE!$K$8,"TANGGUNG",IF(F721&gt;=DATABASE!$K$8,"BESAR","")))))</f>
        <v/>
      </c>
      <c r="H721" s="16" t="str">
        <f>IF('DATA ACCURATE'!J724&lt;&gt;"",'DATA ACCURATE'!J724,"")</f>
        <v/>
      </c>
      <c r="I721" s="35" t="str">
        <f>IF(B721&lt;&gt;"",IFERROR(VLOOKUP(B721,'DATA TIMBANGAN'!G:M,7,FALSE),VLOOKUP(B721,'DATA TIMBANGAN'!G:M,7)),"")</f>
        <v/>
      </c>
      <c r="J721" s="25" t="str">
        <f>IF(H721&lt;&gt;"",IFERROR(INDEX(DATABASE!$Z$19:$Z$38,MATCH(DATEVALUE(H721),DATABASE!$AA$19:$AA$38,0)),INDEX(DATABASE!$Z$12:$Z$18,MATCH(WEEKDAY(H721,2),DATABASE!$AA$12:$AA$18,0))),"")</f>
        <v/>
      </c>
      <c r="K721" s="25" t="str">
        <f>IF('DATA ACCURATE'!V724&lt;&gt;"",'DATA ACCURATE'!V724,"")</f>
        <v/>
      </c>
      <c r="L721" s="80" t="str">
        <f>IF($H721="","",IF(OR($J721="LIBUR",AND($L720="LIBUR",$O720=$O721)),"LIBUR",IF(AND(OR($L720="LUAR JAM KERJA 1",$L720="LUAR JAM KERJA 2"),OR(OR(AND($H720=$H721,AND(OR($I721&gt;DATABASE!$J$3,$I721&lt;DATABASE!$J$6),((DATEVALUE($H721)+$I721)-(DATEVALUE($H720)+$I720))&lt;DATABASE!$J$6)),AND($H720=$H721,$O720=$O721,OR($I721&gt;DATABASE!$J$6,$I721&lt;DATABASE!$J$3))),AND(($H721-$H720)=1,OR($I721&lt;DATABASE!$I$6,((DATEVALUE($H721)+$I721)-(DATEVALUE($H720)+$I720))&lt;DATABASE!$J$6))),$A721=$A720),"LUAR JAM KERJA 2",IF(AND(OR(WEEKDAY($H721,2)=1,WEEKDAY($H721,2)=2,WEEKDAY($H721,2)=3,WEEKDAY($H721,2)=4,WEEKDAY($H721,2)=5),$I721&lt;=DATABASE!$J$3,$I721&gt;=DATABASE!$I$3),"JAM KERJA",IF(AND(WEEKDAY($H721,2)=6,$I721&lt;=DATABASE!$J$4,$I721&gt;=DATABASE!$I$4),"JAM KERJA","LUAR JAM KERJA 1")))))</f>
        <v/>
      </c>
      <c r="M721" s="33" t="str">
        <f>IF('DATA ACCURATE'!T724&lt;&gt;"",IF('DATA ACCURATE'!T724&gt;100,'DATA ACCURATE'!T724/10,'DATA ACCURATE'!T724),"")</f>
        <v/>
      </c>
      <c r="N721" t="str">
        <f>IF(M721="","",IF(M721&lt;=DATABASE!$I$9,"LOKAL",IF(M721&lt;DATABASE!$J$9,"LUAR KOTA 1",IF($M721&gt;=DATABASE!$J$9,"LUAR KOTA 2",""))))</f>
        <v/>
      </c>
      <c r="O721" s="38" t="str">
        <f>IF('DATA ACCURATE'!L724&lt;&gt;"",'DATA ACCURATE'!L724,"")</f>
        <v/>
      </c>
      <c r="Q721" s="38">
        <f t="shared" si="78"/>
        <v>0</v>
      </c>
      <c r="R721" s="38">
        <f t="shared" si="78"/>
        <v>0</v>
      </c>
      <c r="S721" s="38">
        <f t="shared" si="78"/>
        <v>0</v>
      </c>
      <c r="T721" s="38">
        <f t="shared" si="76"/>
        <v>0</v>
      </c>
      <c r="U721" s="38">
        <f t="shared" si="79"/>
        <v>0</v>
      </c>
      <c r="V721" s="38">
        <f t="shared" si="79"/>
        <v>0</v>
      </c>
      <c r="W721" s="38">
        <f t="shared" si="79"/>
        <v>0</v>
      </c>
      <c r="X721" s="38">
        <f t="shared" si="80"/>
        <v>0</v>
      </c>
      <c r="Y721" s="38">
        <f t="shared" si="80"/>
        <v>0</v>
      </c>
      <c r="Z721" s="38">
        <f t="shared" si="80"/>
        <v>0</v>
      </c>
      <c r="AA721" s="38">
        <f t="shared" si="77"/>
        <v>0</v>
      </c>
      <c r="AB721" s="38">
        <f t="shared" si="81"/>
        <v>0</v>
      </c>
      <c r="AC721" s="38">
        <f t="shared" si="82"/>
        <v>0</v>
      </c>
      <c r="AD721" s="38" t="str">
        <f t="shared" si="83"/>
        <v>000000000000</v>
      </c>
    </row>
    <row r="722" spans="1:30">
      <c r="A722" s="9" t="str">
        <f>IF('DATA ACCURATE'!A725&lt;&gt;"",'DATA ACCURATE'!A725,"")</f>
        <v/>
      </c>
      <c r="B722" s="9" t="str">
        <f>IF('DATA ACCURATE'!D725&lt;&gt;"",'DATA ACCURATE'!D725,"")</f>
        <v/>
      </c>
      <c r="C722" s="38" t="str">
        <f>IF($AD722="000000000000","",INDEX(DATABASE!$W$12:$W$71,MATCH($AD722,DATABASE!$V$12:$V$71,0)))</f>
        <v/>
      </c>
      <c r="D722" s="34" t="str">
        <f>IF(C722="","",IF(E722="",INDEX(DATABASE!$AF$13:$AF$62,MATCH($C722,DATABASE!$AC$13:$AC$62,0)),IF(E722="2x D11",INDEX(DATABASE!$AF$13:$AF$62,MATCH($C722,DATABASE!$AC$13:$AC$62,0))+2*DATABASE!$AF$62,IF(E722="3x D11",INDEX(DATABASE!$AF$13:$AF$62,MATCH($C722,DATABASE!$AC$13:$AC$62,0))+3*DATABASE!$AF$62,""))))</f>
        <v/>
      </c>
      <c r="E722" s="38" t="str">
        <f>IF(AND($K722="Y",$G722&lt;&gt;"UNYIL",$F722&lt;DATABASE!$O$8),"2x D11",IF(AND($K722="Y",$G722&lt;&gt;"UNYIL",$F722&gt;=DATABASE!$O$8),"3x D11",""))</f>
        <v/>
      </c>
      <c r="F722" s="9" t="str">
        <f>IF('DATA ACCURATE'!N725&lt;&gt;"",'DATA ACCURATE'!N725,"")</f>
        <v/>
      </c>
      <c r="G722" t="str">
        <f>IF(F722="","",IF(F722&lt;=DATABASE!$I$8,"UNYIL",IF(F722&lt;=DATABASE!$J$8,"KECIL",IF(F722&lt;DATABASE!$K$8,"TANGGUNG",IF(F722&gt;=DATABASE!$K$8,"BESAR","")))))</f>
        <v/>
      </c>
      <c r="H722" s="16" t="str">
        <f>IF('DATA ACCURATE'!J725&lt;&gt;"",'DATA ACCURATE'!J725,"")</f>
        <v/>
      </c>
      <c r="I722" s="35" t="str">
        <f>IF(B722&lt;&gt;"",IFERROR(VLOOKUP(B722,'DATA TIMBANGAN'!G:M,7,FALSE),VLOOKUP(B722,'DATA TIMBANGAN'!G:M,7)),"")</f>
        <v/>
      </c>
      <c r="J722" s="25" t="str">
        <f>IF(H722&lt;&gt;"",IFERROR(INDEX(DATABASE!$Z$19:$Z$38,MATCH(DATEVALUE(H722),DATABASE!$AA$19:$AA$38,0)),INDEX(DATABASE!$Z$12:$Z$18,MATCH(WEEKDAY(H722,2),DATABASE!$AA$12:$AA$18,0))),"")</f>
        <v/>
      </c>
      <c r="K722" s="25" t="str">
        <f>IF('DATA ACCURATE'!V725&lt;&gt;"",'DATA ACCURATE'!V725,"")</f>
        <v/>
      </c>
      <c r="L722" s="80" t="str">
        <f>IF($H722="","",IF(OR($J722="LIBUR",AND($L721="LIBUR",$O721=$O722)),"LIBUR",IF(AND(OR($L721="LUAR JAM KERJA 1",$L721="LUAR JAM KERJA 2"),OR(OR(AND($H721=$H722,AND(OR($I722&gt;DATABASE!$J$3,$I722&lt;DATABASE!$J$6),((DATEVALUE($H722)+$I722)-(DATEVALUE($H721)+$I721))&lt;DATABASE!$J$6)),AND($H721=$H722,$O721=$O722,OR($I722&gt;DATABASE!$J$6,$I722&lt;DATABASE!$J$3))),AND(($H722-$H721)=1,OR($I722&lt;DATABASE!$I$6,((DATEVALUE($H722)+$I722)-(DATEVALUE($H721)+$I721))&lt;DATABASE!$J$6))),$A722=$A721),"LUAR JAM KERJA 2",IF(AND(OR(WEEKDAY($H722,2)=1,WEEKDAY($H722,2)=2,WEEKDAY($H722,2)=3,WEEKDAY($H722,2)=4,WEEKDAY($H722,2)=5),$I722&lt;=DATABASE!$J$3,$I722&gt;=DATABASE!$I$3),"JAM KERJA",IF(AND(WEEKDAY($H722,2)=6,$I722&lt;=DATABASE!$J$4,$I722&gt;=DATABASE!$I$4),"JAM KERJA","LUAR JAM KERJA 1")))))</f>
        <v/>
      </c>
      <c r="M722" s="33" t="str">
        <f>IF('DATA ACCURATE'!T725&lt;&gt;"",IF('DATA ACCURATE'!T725&gt;100,'DATA ACCURATE'!T725/10,'DATA ACCURATE'!T725),"")</f>
        <v/>
      </c>
      <c r="N722" t="str">
        <f>IF(M722="","",IF(M722&lt;=DATABASE!$I$9,"LOKAL",IF(M722&lt;DATABASE!$J$9,"LUAR KOTA 1",IF($M722&gt;=DATABASE!$J$9,"LUAR KOTA 2",""))))</f>
        <v/>
      </c>
      <c r="O722" s="38" t="str">
        <f>IF('DATA ACCURATE'!L725&lt;&gt;"",'DATA ACCURATE'!L725,"")</f>
        <v/>
      </c>
      <c r="Q722" s="38">
        <f t="shared" si="78"/>
        <v>0</v>
      </c>
      <c r="R722" s="38">
        <f t="shared" si="78"/>
        <v>0</v>
      </c>
      <c r="S722" s="38">
        <f t="shared" si="78"/>
        <v>0</v>
      </c>
      <c r="T722" s="38">
        <f t="shared" si="76"/>
        <v>0</v>
      </c>
      <c r="U722" s="38">
        <f t="shared" si="79"/>
        <v>0</v>
      </c>
      <c r="V722" s="38">
        <f t="shared" si="79"/>
        <v>0</v>
      </c>
      <c r="W722" s="38">
        <f t="shared" si="79"/>
        <v>0</v>
      </c>
      <c r="X722" s="38">
        <f t="shared" si="80"/>
        <v>0</v>
      </c>
      <c r="Y722" s="38">
        <f t="shared" si="80"/>
        <v>0</v>
      </c>
      <c r="Z722" s="38">
        <f t="shared" si="80"/>
        <v>0</v>
      </c>
      <c r="AA722" s="38">
        <f t="shared" si="77"/>
        <v>0</v>
      </c>
      <c r="AB722" s="38">
        <f t="shared" si="81"/>
        <v>0</v>
      </c>
      <c r="AC722" s="38">
        <f t="shared" si="82"/>
        <v>0</v>
      </c>
      <c r="AD722" s="38" t="str">
        <f t="shared" si="83"/>
        <v>000000000000</v>
      </c>
    </row>
    <row r="723" spans="1:30">
      <c r="A723" s="9" t="str">
        <f>IF('DATA ACCURATE'!A726&lt;&gt;"",'DATA ACCURATE'!A726,"")</f>
        <v/>
      </c>
      <c r="B723" s="9" t="str">
        <f>IF('DATA ACCURATE'!D726&lt;&gt;"",'DATA ACCURATE'!D726,"")</f>
        <v/>
      </c>
      <c r="C723" s="38" t="str">
        <f>IF($AD723="000000000000","",INDEX(DATABASE!$W$12:$W$71,MATCH($AD723,DATABASE!$V$12:$V$71,0)))</f>
        <v/>
      </c>
      <c r="D723" s="34" t="str">
        <f>IF(C723="","",IF(E723="",INDEX(DATABASE!$AF$13:$AF$62,MATCH($C723,DATABASE!$AC$13:$AC$62,0)),IF(E723="2x D11",INDEX(DATABASE!$AF$13:$AF$62,MATCH($C723,DATABASE!$AC$13:$AC$62,0))+2*DATABASE!$AF$62,IF(E723="3x D11",INDEX(DATABASE!$AF$13:$AF$62,MATCH($C723,DATABASE!$AC$13:$AC$62,0))+3*DATABASE!$AF$62,""))))</f>
        <v/>
      </c>
      <c r="E723" s="38" t="str">
        <f>IF(AND($K723="Y",$G723&lt;&gt;"UNYIL",$F723&lt;DATABASE!$O$8),"2x D11",IF(AND($K723="Y",$G723&lt;&gt;"UNYIL",$F723&gt;=DATABASE!$O$8),"3x D11",""))</f>
        <v/>
      </c>
      <c r="F723" s="9" t="str">
        <f>IF('DATA ACCURATE'!N726&lt;&gt;"",'DATA ACCURATE'!N726,"")</f>
        <v/>
      </c>
      <c r="G723" t="str">
        <f>IF(F723="","",IF(F723&lt;=DATABASE!$I$8,"UNYIL",IF(F723&lt;=DATABASE!$J$8,"KECIL",IF(F723&lt;DATABASE!$K$8,"TANGGUNG",IF(F723&gt;=DATABASE!$K$8,"BESAR","")))))</f>
        <v/>
      </c>
      <c r="H723" s="16" t="str">
        <f>IF('DATA ACCURATE'!J726&lt;&gt;"",'DATA ACCURATE'!J726,"")</f>
        <v/>
      </c>
      <c r="I723" s="35" t="str">
        <f>IF(B723&lt;&gt;"",IFERROR(VLOOKUP(B723,'DATA TIMBANGAN'!G:M,7,FALSE),VLOOKUP(B723,'DATA TIMBANGAN'!G:M,7)),"")</f>
        <v/>
      </c>
      <c r="J723" s="25" t="str">
        <f>IF(H723&lt;&gt;"",IFERROR(INDEX(DATABASE!$Z$19:$Z$38,MATCH(DATEVALUE(H723),DATABASE!$AA$19:$AA$38,0)),INDEX(DATABASE!$Z$12:$Z$18,MATCH(WEEKDAY(H723,2),DATABASE!$AA$12:$AA$18,0))),"")</f>
        <v/>
      </c>
      <c r="K723" s="25" t="str">
        <f>IF('DATA ACCURATE'!V726&lt;&gt;"",'DATA ACCURATE'!V726,"")</f>
        <v/>
      </c>
      <c r="L723" s="80" t="str">
        <f>IF($H723="","",IF(OR($J723="LIBUR",AND($L722="LIBUR",$O722=$O723)),"LIBUR",IF(AND(OR($L722="LUAR JAM KERJA 1",$L722="LUAR JAM KERJA 2"),OR(OR(AND($H722=$H723,AND(OR($I723&gt;DATABASE!$J$3,$I723&lt;DATABASE!$J$6),((DATEVALUE($H723)+$I723)-(DATEVALUE($H722)+$I722))&lt;DATABASE!$J$6)),AND($H722=$H723,$O722=$O723,OR($I723&gt;DATABASE!$J$6,$I723&lt;DATABASE!$J$3))),AND(($H723-$H722)=1,OR($I723&lt;DATABASE!$I$6,((DATEVALUE($H723)+$I723)-(DATEVALUE($H722)+$I722))&lt;DATABASE!$J$6))),$A723=$A722),"LUAR JAM KERJA 2",IF(AND(OR(WEEKDAY($H723,2)=1,WEEKDAY($H723,2)=2,WEEKDAY($H723,2)=3,WEEKDAY($H723,2)=4,WEEKDAY($H723,2)=5),$I723&lt;=DATABASE!$J$3,$I723&gt;=DATABASE!$I$3),"JAM KERJA",IF(AND(WEEKDAY($H723,2)=6,$I723&lt;=DATABASE!$J$4,$I723&gt;=DATABASE!$I$4),"JAM KERJA","LUAR JAM KERJA 1")))))</f>
        <v/>
      </c>
      <c r="M723" s="33" t="str">
        <f>IF('DATA ACCURATE'!T726&lt;&gt;"",IF('DATA ACCURATE'!T726&gt;100,'DATA ACCURATE'!T726/10,'DATA ACCURATE'!T726),"")</f>
        <v/>
      </c>
      <c r="N723" t="str">
        <f>IF(M723="","",IF(M723&lt;=DATABASE!$I$9,"LOKAL",IF(M723&lt;DATABASE!$J$9,"LUAR KOTA 1",IF($M723&gt;=DATABASE!$J$9,"LUAR KOTA 2",""))))</f>
        <v/>
      </c>
      <c r="O723" s="38" t="str">
        <f>IF('DATA ACCURATE'!L726&lt;&gt;"",'DATA ACCURATE'!L726,"")</f>
        <v/>
      </c>
      <c r="Q723" s="38">
        <f t="shared" si="78"/>
        <v>0</v>
      </c>
      <c r="R723" s="38">
        <f t="shared" si="78"/>
        <v>0</v>
      </c>
      <c r="S723" s="38">
        <f t="shared" si="78"/>
        <v>0</v>
      </c>
      <c r="T723" s="38">
        <f t="shared" si="76"/>
        <v>0</v>
      </c>
      <c r="U723" s="38">
        <f t="shared" si="79"/>
        <v>0</v>
      </c>
      <c r="V723" s="38">
        <f t="shared" si="79"/>
        <v>0</v>
      </c>
      <c r="W723" s="38">
        <f t="shared" si="79"/>
        <v>0</v>
      </c>
      <c r="X723" s="38">
        <f t="shared" si="80"/>
        <v>0</v>
      </c>
      <c r="Y723" s="38">
        <f t="shared" si="80"/>
        <v>0</v>
      </c>
      <c r="Z723" s="38">
        <f t="shared" si="80"/>
        <v>0</v>
      </c>
      <c r="AA723" s="38">
        <f t="shared" si="77"/>
        <v>0</v>
      </c>
      <c r="AB723" s="38">
        <f t="shared" si="81"/>
        <v>0</v>
      </c>
      <c r="AC723" s="38">
        <f t="shared" si="82"/>
        <v>0</v>
      </c>
      <c r="AD723" s="38" t="str">
        <f t="shared" si="83"/>
        <v>000000000000</v>
      </c>
    </row>
    <row r="724" spans="1:30">
      <c r="A724" s="9" t="str">
        <f>IF('DATA ACCURATE'!A727&lt;&gt;"",'DATA ACCURATE'!A727,"")</f>
        <v/>
      </c>
      <c r="B724" s="9" t="str">
        <f>IF('DATA ACCURATE'!D727&lt;&gt;"",'DATA ACCURATE'!D727,"")</f>
        <v/>
      </c>
      <c r="C724" s="38" t="str">
        <f>IF($AD724="000000000000","",INDEX(DATABASE!$W$12:$W$71,MATCH($AD724,DATABASE!$V$12:$V$71,0)))</f>
        <v/>
      </c>
      <c r="D724" s="34" t="str">
        <f>IF(C724="","",IF(E724="",INDEX(DATABASE!$AF$13:$AF$62,MATCH($C724,DATABASE!$AC$13:$AC$62,0)),IF(E724="2x D11",INDEX(DATABASE!$AF$13:$AF$62,MATCH($C724,DATABASE!$AC$13:$AC$62,0))+2*DATABASE!$AF$62,IF(E724="3x D11",INDEX(DATABASE!$AF$13:$AF$62,MATCH($C724,DATABASE!$AC$13:$AC$62,0))+3*DATABASE!$AF$62,""))))</f>
        <v/>
      </c>
      <c r="E724" s="38" t="str">
        <f>IF(AND($K724="Y",$G724&lt;&gt;"UNYIL",$F724&lt;DATABASE!$O$8),"2x D11",IF(AND($K724="Y",$G724&lt;&gt;"UNYIL",$F724&gt;=DATABASE!$O$8),"3x D11",""))</f>
        <v/>
      </c>
      <c r="F724" s="9" t="str">
        <f>IF('DATA ACCURATE'!N727&lt;&gt;"",'DATA ACCURATE'!N727,"")</f>
        <v/>
      </c>
      <c r="G724" t="str">
        <f>IF(F724="","",IF(F724&lt;=DATABASE!$I$8,"UNYIL",IF(F724&lt;=DATABASE!$J$8,"KECIL",IF(F724&lt;DATABASE!$K$8,"TANGGUNG",IF(F724&gt;=DATABASE!$K$8,"BESAR","")))))</f>
        <v/>
      </c>
      <c r="H724" s="16" t="str">
        <f>IF('DATA ACCURATE'!J727&lt;&gt;"",'DATA ACCURATE'!J727,"")</f>
        <v/>
      </c>
      <c r="I724" s="35" t="str">
        <f>IF(B724&lt;&gt;"",IFERROR(VLOOKUP(B724,'DATA TIMBANGAN'!G:M,7,FALSE),VLOOKUP(B724,'DATA TIMBANGAN'!G:M,7)),"")</f>
        <v/>
      </c>
      <c r="J724" s="25" t="str">
        <f>IF(H724&lt;&gt;"",IFERROR(INDEX(DATABASE!$Z$19:$Z$38,MATCH(DATEVALUE(H724),DATABASE!$AA$19:$AA$38,0)),INDEX(DATABASE!$Z$12:$Z$18,MATCH(WEEKDAY(H724,2),DATABASE!$AA$12:$AA$18,0))),"")</f>
        <v/>
      </c>
      <c r="K724" s="25" t="str">
        <f>IF('DATA ACCURATE'!V727&lt;&gt;"",'DATA ACCURATE'!V727,"")</f>
        <v/>
      </c>
      <c r="L724" s="80" t="str">
        <f>IF($H724="","",IF(OR($J724="LIBUR",AND($L723="LIBUR",$O723=$O724)),"LIBUR",IF(AND(OR($L723="LUAR JAM KERJA 1",$L723="LUAR JAM KERJA 2"),OR(OR(AND($H723=$H724,AND(OR($I724&gt;DATABASE!$J$3,$I724&lt;DATABASE!$J$6),((DATEVALUE($H724)+$I724)-(DATEVALUE($H723)+$I723))&lt;DATABASE!$J$6)),AND($H723=$H724,$O723=$O724,OR($I724&gt;DATABASE!$J$6,$I724&lt;DATABASE!$J$3))),AND(($H724-$H723)=1,OR($I724&lt;DATABASE!$I$6,((DATEVALUE($H724)+$I724)-(DATEVALUE($H723)+$I723))&lt;DATABASE!$J$6))),$A724=$A723),"LUAR JAM KERJA 2",IF(AND(OR(WEEKDAY($H724,2)=1,WEEKDAY($H724,2)=2,WEEKDAY($H724,2)=3,WEEKDAY($H724,2)=4,WEEKDAY($H724,2)=5),$I724&lt;=DATABASE!$J$3,$I724&gt;=DATABASE!$I$3),"JAM KERJA",IF(AND(WEEKDAY($H724,2)=6,$I724&lt;=DATABASE!$J$4,$I724&gt;=DATABASE!$I$4),"JAM KERJA","LUAR JAM KERJA 1")))))</f>
        <v/>
      </c>
      <c r="M724" s="33" t="str">
        <f>IF('DATA ACCURATE'!T727&lt;&gt;"",IF('DATA ACCURATE'!T727&gt;100,'DATA ACCURATE'!T727/10,'DATA ACCURATE'!T727),"")</f>
        <v/>
      </c>
      <c r="N724" t="str">
        <f>IF(M724="","",IF(M724&lt;=DATABASE!$I$9,"LOKAL",IF(M724&lt;DATABASE!$J$9,"LUAR KOTA 1",IF($M724&gt;=DATABASE!$J$9,"LUAR KOTA 2",""))))</f>
        <v/>
      </c>
      <c r="O724" s="38" t="str">
        <f>IF('DATA ACCURATE'!L727&lt;&gt;"",'DATA ACCURATE'!L727,"")</f>
        <v/>
      </c>
      <c r="Q724" s="38">
        <f t="shared" si="78"/>
        <v>0</v>
      </c>
      <c r="R724" s="38">
        <f t="shared" si="78"/>
        <v>0</v>
      </c>
      <c r="S724" s="38">
        <f t="shared" si="78"/>
        <v>0</v>
      </c>
      <c r="T724" s="38">
        <f t="shared" si="76"/>
        <v>0</v>
      </c>
      <c r="U724" s="38">
        <f t="shared" si="79"/>
        <v>0</v>
      </c>
      <c r="V724" s="38">
        <f t="shared" si="79"/>
        <v>0</v>
      </c>
      <c r="W724" s="38">
        <f t="shared" si="79"/>
        <v>0</v>
      </c>
      <c r="X724" s="38">
        <f t="shared" si="80"/>
        <v>0</v>
      </c>
      <c r="Y724" s="38">
        <f t="shared" si="80"/>
        <v>0</v>
      </c>
      <c r="Z724" s="38">
        <f t="shared" si="80"/>
        <v>0</v>
      </c>
      <c r="AA724" s="38">
        <f t="shared" si="77"/>
        <v>0</v>
      </c>
      <c r="AB724" s="38">
        <f t="shared" si="81"/>
        <v>0</v>
      </c>
      <c r="AC724" s="38">
        <f t="shared" si="82"/>
        <v>0</v>
      </c>
      <c r="AD724" s="38" t="str">
        <f t="shared" si="83"/>
        <v>000000000000</v>
      </c>
    </row>
    <row r="725" spans="1:30">
      <c r="A725" s="9" t="str">
        <f>IF('DATA ACCURATE'!A728&lt;&gt;"",'DATA ACCURATE'!A728,"")</f>
        <v/>
      </c>
      <c r="B725" s="9" t="str">
        <f>IF('DATA ACCURATE'!D728&lt;&gt;"",'DATA ACCURATE'!D728,"")</f>
        <v/>
      </c>
      <c r="C725" s="38" t="str">
        <f>IF($AD725="000000000000","",INDEX(DATABASE!$W$12:$W$71,MATCH($AD725,DATABASE!$V$12:$V$71,0)))</f>
        <v/>
      </c>
      <c r="D725" s="34" t="str">
        <f>IF(C725="","",IF(E725="",INDEX(DATABASE!$AF$13:$AF$62,MATCH($C725,DATABASE!$AC$13:$AC$62,0)),IF(E725="2x D11",INDEX(DATABASE!$AF$13:$AF$62,MATCH($C725,DATABASE!$AC$13:$AC$62,0))+2*DATABASE!$AF$62,IF(E725="3x D11",INDEX(DATABASE!$AF$13:$AF$62,MATCH($C725,DATABASE!$AC$13:$AC$62,0))+3*DATABASE!$AF$62,""))))</f>
        <v/>
      </c>
      <c r="E725" s="38" t="str">
        <f>IF(AND($K725="Y",$G725&lt;&gt;"UNYIL",$F725&lt;DATABASE!$O$8),"2x D11",IF(AND($K725="Y",$G725&lt;&gt;"UNYIL",$F725&gt;=DATABASE!$O$8),"3x D11",""))</f>
        <v/>
      </c>
      <c r="F725" s="9" t="str">
        <f>IF('DATA ACCURATE'!N728&lt;&gt;"",'DATA ACCURATE'!N728,"")</f>
        <v/>
      </c>
      <c r="G725" t="str">
        <f>IF(F725="","",IF(F725&lt;=DATABASE!$I$8,"UNYIL",IF(F725&lt;=DATABASE!$J$8,"KECIL",IF(F725&lt;DATABASE!$K$8,"TANGGUNG",IF(F725&gt;=DATABASE!$K$8,"BESAR","")))))</f>
        <v/>
      </c>
      <c r="H725" s="16" t="str">
        <f>IF('DATA ACCURATE'!J728&lt;&gt;"",'DATA ACCURATE'!J728,"")</f>
        <v/>
      </c>
      <c r="I725" s="35" t="str">
        <f>IF(B725&lt;&gt;"",IFERROR(VLOOKUP(B725,'DATA TIMBANGAN'!G:M,7,FALSE),VLOOKUP(B725,'DATA TIMBANGAN'!G:M,7)),"")</f>
        <v/>
      </c>
      <c r="J725" s="25" t="str">
        <f>IF(H725&lt;&gt;"",IFERROR(INDEX(DATABASE!$Z$19:$Z$38,MATCH(DATEVALUE(H725),DATABASE!$AA$19:$AA$38,0)),INDEX(DATABASE!$Z$12:$Z$18,MATCH(WEEKDAY(H725,2),DATABASE!$AA$12:$AA$18,0))),"")</f>
        <v/>
      </c>
      <c r="K725" s="25" t="str">
        <f>IF('DATA ACCURATE'!V728&lt;&gt;"",'DATA ACCURATE'!V728,"")</f>
        <v/>
      </c>
      <c r="L725" s="80" t="str">
        <f>IF($H725="","",IF(OR($J725="LIBUR",AND($L724="LIBUR",$O724=$O725)),"LIBUR",IF(AND(OR($L724="LUAR JAM KERJA 1",$L724="LUAR JAM KERJA 2"),OR(OR(AND($H724=$H725,AND(OR($I725&gt;DATABASE!$J$3,$I725&lt;DATABASE!$J$6),((DATEVALUE($H725)+$I725)-(DATEVALUE($H724)+$I724))&lt;DATABASE!$J$6)),AND($H724=$H725,$O724=$O725,OR($I725&gt;DATABASE!$J$6,$I725&lt;DATABASE!$J$3))),AND(($H725-$H724)=1,OR($I725&lt;DATABASE!$I$6,((DATEVALUE($H725)+$I725)-(DATEVALUE($H724)+$I724))&lt;DATABASE!$J$6))),$A725=$A724),"LUAR JAM KERJA 2",IF(AND(OR(WEEKDAY($H725,2)=1,WEEKDAY($H725,2)=2,WEEKDAY($H725,2)=3,WEEKDAY($H725,2)=4,WEEKDAY($H725,2)=5),$I725&lt;=DATABASE!$J$3,$I725&gt;=DATABASE!$I$3),"JAM KERJA",IF(AND(WEEKDAY($H725,2)=6,$I725&lt;=DATABASE!$J$4,$I725&gt;=DATABASE!$I$4),"JAM KERJA","LUAR JAM KERJA 1")))))</f>
        <v/>
      </c>
      <c r="M725" s="33" t="str">
        <f>IF('DATA ACCURATE'!T728&lt;&gt;"",IF('DATA ACCURATE'!T728&gt;100,'DATA ACCURATE'!T728/10,'DATA ACCURATE'!T728),"")</f>
        <v/>
      </c>
      <c r="N725" t="str">
        <f>IF(M725="","",IF(M725&lt;=DATABASE!$I$9,"LOKAL",IF(M725&lt;DATABASE!$J$9,"LUAR KOTA 1",IF($M725&gt;=DATABASE!$J$9,"LUAR KOTA 2",""))))</f>
        <v/>
      </c>
      <c r="O725" s="38" t="str">
        <f>IF('DATA ACCURATE'!L728&lt;&gt;"",'DATA ACCURATE'!L728,"")</f>
        <v/>
      </c>
      <c r="Q725" s="38">
        <f t="shared" si="78"/>
        <v>0</v>
      </c>
      <c r="R725" s="38">
        <f t="shared" si="78"/>
        <v>0</v>
      </c>
      <c r="S725" s="38">
        <f t="shared" si="78"/>
        <v>0</v>
      </c>
      <c r="T725" s="38">
        <f t="shared" si="76"/>
        <v>0</v>
      </c>
      <c r="U725" s="38">
        <f t="shared" si="79"/>
        <v>0</v>
      </c>
      <c r="V725" s="38">
        <f t="shared" si="79"/>
        <v>0</v>
      </c>
      <c r="W725" s="38">
        <f t="shared" si="79"/>
        <v>0</v>
      </c>
      <c r="X725" s="38">
        <f t="shared" si="80"/>
        <v>0</v>
      </c>
      <c r="Y725" s="38">
        <f t="shared" si="80"/>
        <v>0</v>
      </c>
      <c r="Z725" s="38">
        <f t="shared" si="80"/>
        <v>0</v>
      </c>
      <c r="AA725" s="38">
        <f t="shared" si="77"/>
        <v>0</v>
      </c>
      <c r="AB725" s="38">
        <f t="shared" si="81"/>
        <v>0</v>
      </c>
      <c r="AC725" s="38">
        <f t="shared" si="82"/>
        <v>0</v>
      </c>
      <c r="AD725" s="38" t="str">
        <f t="shared" si="83"/>
        <v>000000000000</v>
      </c>
    </row>
    <row r="726" spans="1:30">
      <c r="A726" s="9" t="str">
        <f>IF('DATA ACCURATE'!A729&lt;&gt;"",'DATA ACCURATE'!A729,"")</f>
        <v/>
      </c>
      <c r="B726" s="9" t="str">
        <f>IF('DATA ACCURATE'!D729&lt;&gt;"",'DATA ACCURATE'!D729,"")</f>
        <v/>
      </c>
      <c r="C726" s="38" t="str">
        <f>IF($AD726="000000000000","",INDEX(DATABASE!$W$12:$W$71,MATCH($AD726,DATABASE!$V$12:$V$71,0)))</f>
        <v/>
      </c>
      <c r="D726" s="34" t="str">
        <f>IF(C726="","",IF(E726="",INDEX(DATABASE!$AF$13:$AF$62,MATCH($C726,DATABASE!$AC$13:$AC$62,0)),IF(E726="2x D11",INDEX(DATABASE!$AF$13:$AF$62,MATCH($C726,DATABASE!$AC$13:$AC$62,0))+2*DATABASE!$AF$62,IF(E726="3x D11",INDEX(DATABASE!$AF$13:$AF$62,MATCH($C726,DATABASE!$AC$13:$AC$62,0))+3*DATABASE!$AF$62,""))))</f>
        <v/>
      </c>
      <c r="E726" s="38" t="str">
        <f>IF(AND($K726="Y",$G726&lt;&gt;"UNYIL",$F726&lt;DATABASE!$O$8),"2x D11",IF(AND($K726="Y",$G726&lt;&gt;"UNYIL",$F726&gt;=DATABASE!$O$8),"3x D11",""))</f>
        <v/>
      </c>
      <c r="F726" s="9" t="str">
        <f>IF('DATA ACCURATE'!N729&lt;&gt;"",'DATA ACCURATE'!N729,"")</f>
        <v/>
      </c>
      <c r="G726" t="str">
        <f>IF(F726="","",IF(F726&lt;=DATABASE!$I$8,"UNYIL",IF(F726&lt;=DATABASE!$J$8,"KECIL",IF(F726&lt;DATABASE!$K$8,"TANGGUNG",IF(F726&gt;=DATABASE!$K$8,"BESAR","")))))</f>
        <v/>
      </c>
      <c r="H726" s="16" t="str">
        <f>IF('DATA ACCURATE'!J729&lt;&gt;"",'DATA ACCURATE'!J729,"")</f>
        <v/>
      </c>
      <c r="I726" s="35" t="str">
        <f>IF(B726&lt;&gt;"",IFERROR(VLOOKUP(B726,'DATA TIMBANGAN'!G:M,7,FALSE),VLOOKUP(B726,'DATA TIMBANGAN'!G:M,7)),"")</f>
        <v/>
      </c>
      <c r="J726" s="25" t="str">
        <f>IF(H726&lt;&gt;"",IFERROR(INDEX(DATABASE!$Z$19:$Z$38,MATCH(DATEVALUE(H726),DATABASE!$AA$19:$AA$38,0)),INDEX(DATABASE!$Z$12:$Z$18,MATCH(WEEKDAY(H726,2),DATABASE!$AA$12:$AA$18,0))),"")</f>
        <v/>
      </c>
      <c r="K726" s="25" t="str">
        <f>IF('DATA ACCURATE'!V729&lt;&gt;"",'DATA ACCURATE'!V729,"")</f>
        <v/>
      </c>
      <c r="L726" s="80" t="str">
        <f>IF($H726="","",IF(OR($J726="LIBUR",AND($L725="LIBUR",$O725=$O726)),"LIBUR",IF(AND(OR($L725="LUAR JAM KERJA 1",$L725="LUAR JAM KERJA 2"),OR(OR(AND($H725=$H726,AND(OR($I726&gt;DATABASE!$J$3,$I726&lt;DATABASE!$J$6),((DATEVALUE($H726)+$I726)-(DATEVALUE($H725)+$I725))&lt;DATABASE!$J$6)),AND($H725=$H726,$O725=$O726,OR($I726&gt;DATABASE!$J$6,$I726&lt;DATABASE!$J$3))),AND(($H726-$H725)=1,OR($I726&lt;DATABASE!$I$6,((DATEVALUE($H726)+$I726)-(DATEVALUE($H725)+$I725))&lt;DATABASE!$J$6))),$A726=$A725),"LUAR JAM KERJA 2",IF(AND(OR(WEEKDAY($H726,2)=1,WEEKDAY($H726,2)=2,WEEKDAY($H726,2)=3,WEEKDAY($H726,2)=4,WEEKDAY($H726,2)=5),$I726&lt;=DATABASE!$J$3,$I726&gt;=DATABASE!$I$3),"JAM KERJA",IF(AND(WEEKDAY($H726,2)=6,$I726&lt;=DATABASE!$J$4,$I726&gt;=DATABASE!$I$4),"JAM KERJA","LUAR JAM KERJA 1")))))</f>
        <v/>
      </c>
      <c r="M726" s="33" t="str">
        <f>IF('DATA ACCURATE'!T729&lt;&gt;"",IF('DATA ACCURATE'!T729&gt;100,'DATA ACCURATE'!T729/10,'DATA ACCURATE'!T729),"")</f>
        <v/>
      </c>
      <c r="N726" t="str">
        <f>IF(M726="","",IF(M726&lt;=DATABASE!$I$9,"LOKAL",IF(M726&lt;DATABASE!$J$9,"LUAR KOTA 1",IF($M726&gt;=DATABASE!$J$9,"LUAR KOTA 2",""))))</f>
        <v/>
      </c>
      <c r="O726" s="38" t="str">
        <f>IF('DATA ACCURATE'!L729&lt;&gt;"",'DATA ACCURATE'!L729,"")</f>
        <v/>
      </c>
      <c r="Q726" s="38">
        <f t="shared" si="78"/>
        <v>0</v>
      </c>
      <c r="R726" s="38">
        <f t="shared" si="78"/>
        <v>0</v>
      </c>
      <c r="S726" s="38">
        <f t="shared" si="78"/>
        <v>0</v>
      </c>
      <c r="T726" s="38">
        <f t="shared" si="76"/>
        <v>0</v>
      </c>
      <c r="U726" s="38">
        <f t="shared" si="79"/>
        <v>0</v>
      </c>
      <c r="V726" s="38">
        <f t="shared" si="79"/>
        <v>0</v>
      </c>
      <c r="W726" s="38">
        <f t="shared" si="79"/>
        <v>0</v>
      </c>
      <c r="X726" s="38">
        <f t="shared" si="80"/>
        <v>0</v>
      </c>
      <c r="Y726" s="38">
        <f t="shared" si="80"/>
        <v>0</v>
      </c>
      <c r="Z726" s="38">
        <f t="shared" si="80"/>
        <v>0</v>
      </c>
      <c r="AA726" s="38">
        <f t="shared" si="77"/>
        <v>0</v>
      </c>
      <c r="AB726" s="38">
        <f t="shared" si="81"/>
        <v>0</v>
      </c>
      <c r="AC726" s="38">
        <f t="shared" si="82"/>
        <v>0</v>
      </c>
      <c r="AD726" s="38" t="str">
        <f t="shared" si="83"/>
        <v>000000000000</v>
      </c>
    </row>
    <row r="727" spans="1:30">
      <c r="A727" s="9" t="str">
        <f>IF('DATA ACCURATE'!A730&lt;&gt;"",'DATA ACCURATE'!A730,"")</f>
        <v/>
      </c>
      <c r="B727" s="9" t="str">
        <f>IF('DATA ACCURATE'!D730&lt;&gt;"",'DATA ACCURATE'!D730,"")</f>
        <v/>
      </c>
      <c r="C727" s="38" t="str">
        <f>IF($AD727="000000000000","",INDEX(DATABASE!$W$12:$W$71,MATCH($AD727,DATABASE!$V$12:$V$71,0)))</f>
        <v/>
      </c>
      <c r="D727" s="34" t="str">
        <f>IF(C727="","",IF(E727="",INDEX(DATABASE!$AF$13:$AF$62,MATCH($C727,DATABASE!$AC$13:$AC$62,0)),IF(E727="2x D11",INDEX(DATABASE!$AF$13:$AF$62,MATCH($C727,DATABASE!$AC$13:$AC$62,0))+2*DATABASE!$AF$62,IF(E727="3x D11",INDEX(DATABASE!$AF$13:$AF$62,MATCH($C727,DATABASE!$AC$13:$AC$62,0))+3*DATABASE!$AF$62,""))))</f>
        <v/>
      </c>
      <c r="E727" s="38" t="str">
        <f>IF(AND($K727="Y",$G727&lt;&gt;"UNYIL",$F727&lt;DATABASE!$O$8),"2x D11",IF(AND($K727="Y",$G727&lt;&gt;"UNYIL",$F727&gt;=DATABASE!$O$8),"3x D11",""))</f>
        <v/>
      </c>
      <c r="F727" s="9" t="str">
        <f>IF('DATA ACCURATE'!N730&lt;&gt;"",'DATA ACCURATE'!N730,"")</f>
        <v/>
      </c>
      <c r="G727" t="str">
        <f>IF(F727="","",IF(F727&lt;=DATABASE!$I$8,"UNYIL",IF(F727&lt;=DATABASE!$J$8,"KECIL",IF(F727&lt;DATABASE!$K$8,"TANGGUNG",IF(F727&gt;=DATABASE!$K$8,"BESAR","")))))</f>
        <v/>
      </c>
      <c r="H727" s="16" t="str">
        <f>IF('DATA ACCURATE'!J730&lt;&gt;"",'DATA ACCURATE'!J730,"")</f>
        <v/>
      </c>
      <c r="I727" s="35" t="str">
        <f>IF(B727&lt;&gt;"",IFERROR(VLOOKUP(B727,'DATA TIMBANGAN'!G:M,7,FALSE),VLOOKUP(B727,'DATA TIMBANGAN'!G:M,7)),"")</f>
        <v/>
      </c>
      <c r="J727" s="25" t="str">
        <f>IF(H727&lt;&gt;"",IFERROR(INDEX(DATABASE!$Z$19:$Z$38,MATCH(DATEVALUE(H727),DATABASE!$AA$19:$AA$38,0)),INDEX(DATABASE!$Z$12:$Z$18,MATCH(WEEKDAY(H727,2),DATABASE!$AA$12:$AA$18,0))),"")</f>
        <v/>
      </c>
      <c r="K727" s="25" t="str">
        <f>IF('DATA ACCURATE'!V730&lt;&gt;"",'DATA ACCURATE'!V730,"")</f>
        <v/>
      </c>
      <c r="L727" s="80" t="str">
        <f>IF($H727="","",IF(OR($J727="LIBUR",AND($L726="LIBUR",$O726=$O727)),"LIBUR",IF(AND(OR($L726="LUAR JAM KERJA 1",$L726="LUAR JAM KERJA 2"),OR(OR(AND($H726=$H727,AND(OR($I727&gt;DATABASE!$J$3,$I727&lt;DATABASE!$J$6),((DATEVALUE($H727)+$I727)-(DATEVALUE($H726)+$I726))&lt;DATABASE!$J$6)),AND($H726=$H727,$O726=$O727,OR($I727&gt;DATABASE!$J$6,$I727&lt;DATABASE!$J$3))),AND(($H727-$H726)=1,OR($I727&lt;DATABASE!$I$6,((DATEVALUE($H727)+$I727)-(DATEVALUE($H726)+$I726))&lt;DATABASE!$J$6))),$A727=$A726),"LUAR JAM KERJA 2",IF(AND(OR(WEEKDAY($H727,2)=1,WEEKDAY($H727,2)=2,WEEKDAY($H727,2)=3,WEEKDAY($H727,2)=4,WEEKDAY($H727,2)=5),$I727&lt;=DATABASE!$J$3,$I727&gt;=DATABASE!$I$3),"JAM KERJA",IF(AND(WEEKDAY($H727,2)=6,$I727&lt;=DATABASE!$J$4,$I727&gt;=DATABASE!$I$4),"JAM KERJA","LUAR JAM KERJA 1")))))</f>
        <v/>
      </c>
      <c r="M727" s="33" t="str">
        <f>IF('DATA ACCURATE'!T730&lt;&gt;"",IF('DATA ACCURATE'!T730&gt;100,'DATA ACCURATE'!T730/10,'DATA ACCURATE'!T730),"")</f>
        <v/>
      </c>
      <c r="N727" t="str">
        <f>IF(M727="","",IF(M727&lt;=DATABASE!$I$9,"LOKAL",IF(M727&lt;DATABASE!$J$9,"LUAR KOTA 1",IF($M727&gt;=DATABASE!$J$9,"LUAR KOTA 2",""))))</f>
        <v/>
      </c>
      <c r="O727" s="38" t="str">
        <f>IF('DATA ACCURATE'!L730&lt;&gt;"",'DATA ACCURATE'!L730,"")</f>
        <v/>
      </c>
      <c r="Q727" s="38">
        <f t="shared" si="78"/>
        <v>0</v>
      </c>
      <c r="R727" s="38">
        <f t="shared" si="78"/>
        <v>0</v>
      </c>
      <c r="S727" s="38">
        <f t="shared" si="78"/>
        <v>0</v>
      </c>
      <c r="T727" s="38">
        <f t="shared" si="76"/>
        <v>0</v>
      </c>
      <c r="U727" s="38">
        <f t="shared" si="79"/>
        <v>0</v>
      </c>
      <c r="V727" s="38">
        <f t="shared" si="79"/>
        <v>0</v>
      </c>
      <c r="W727" s="38">
        <f t="shared" si="79"/>
        <v>0</v>
      </c>
      <c r="X727" s="38">
        <f t="shared" si="80"/>
        <v>0</v>
      </c>
      <c r="Y727" s="38">
        <f t="shared" si="80"/>
        <v>0</v>
      </c>
      <c r="Z727" s="38">
        <f t="shared" si="80"/>
        <v>0</v>
      </c>
      <c r="AA727" s="38">
        <f t="shared" si="77"/>
        <v>0</v>
      </c>
      <c r="AB727" s="38">
        <f t="shared" si="81"/>
        <v>0</v>
      </c>
      <c r="AC727" s="38">
        <f t="shared" si="82"/>
        <v>0</v>
      </c>
      <c r="AD727" s="38" t="str">
        <f t="shared" si="83"/>
        <v>000000000000</v>
      </c>
    </row>
    <row r="728" spans="1:30">
      <c r="A728" s="9" t="str">
        <f>IF('DATA ACCURATE'!A731&lt;&gt;"",'DATA ACCURATE'!A731,"")</f>
        <v/>
      </c>
      <c r="B728" s="9" t="str">
        <f>IF('DATA ACCURATE'!D731&lt;&gt;"",'DATA ACCURATE'!D731,"")</f>
        <v/>
      </c>
      <c r="C728" s="38" t="str">
        <f>IF($AD728="000000000000","",INDEX(DATABASE!$W$12:$W$71,MATCH($AD728,DATABASE!$V$12:$V$71,0)))</f>
        <v/>
      </c>
      <c r="D728" s="34" t="str">
        <f>IF(C728="","",IF(E728="",INDEX(DATABASE!$AF$13:$AF$62,MATCH($C728,DATABASE!$AC$13:$AC$62,0)),IF(E728="2x D11",INDEX(DATABASE!$AF$13:$AF$62,MATCH($C728,DATABASE!$AC$13:$AC$62,0))+2*DATABASE!$AF$62,IF(E728="3x D11",INDEX(DATABASE!$AF$13:$AF$62,MATCH($C728,DATABASE!$AC$13:$AC$62,0))+3*DATABASE!$AF$62,""))))</f>
        <v/>
      </c>
      <c r="E728" s="38" t="str">
        <f>IF(AND($K728="Y",$G728&lt;&gt;"UNYIL",$F728&lt;DATABASE!$O$8),"2x D11",IF(AND($K728="Y",$G728&lt;&gt;"UNYIL",$F728&gt;=DATABASE!$O$8),"3x D11",""))</f>
        <v/>
      </c>
      <c r="F728" s="9" t="str">
        <f>IF('DATA ACCURATE'!N731&lt;&gt;"",'DATA ACCURATE'!N731,"")</f>
        <v/>
      </c>
      <c r="G728" t="str">
        <f>IF(F728="","",IF(F728&lt;=DATABASE!$I$8,"UNYIL",IF(F728&lt;=DATABASE!$J$8,"KECIL",IF(F728&lt;DATABASE!$K$8,"TANGGUNG",IF(F728&gt;=DATABASE!$K$8,"BESAR","")))))</f>
        <v/>
      </c>
      <c r="H728" s="16" t="str">
        <f>IF('DATA ACCURATE'!J731&lt;&gt;"",'DATA ACCURATE'!J731,"")</f>
        <v/>
      </c>
      <c r="I728" s="35" t="str">
        <f>IF(B728&lt;&gt;"",IFERROR(VLOOKUP(B728,'DATA TIMBANGAN'!G:M,7,FALSE),VLOOKUP(B728,'DATA TIMBANGAN'!G:M,7)),"")</f>
        <v/>
      </c>
      <c r="J728" s="25" t="str">
        <f>IF(H728&lt;&gt;"",IFERROR(INDEX(DATABASE!$Z$19:$Z$38,MATCH(DATEVALUE(H728),DATABASE!$AA$19:$AA$38,0)),INDEX(DATABASE!$Z$12:$Z$18,MATCH(WEEKDAY(H728,2),DATABASE!$AA$12:$AA$18,0))),"")</f>
        <v/>
      </c>
      <c r="K728" s="25" t="str">
        <f>IF('DATA ACCURATE'!V731&lt;&gt;"",'DATA ACCURATE'!V731,"")</f>
        <v/>
      </c>
      <c r="L728" s="80" t="str">
        <f>IF($H728="","",IF(OR($J728="LIBUR",AND($L727="LIBUR",$O727=$O728)),"LIBUR",IF(AND(OR($L727="LUAR JAM KERJA 1",$L727="LUAR JAM KERJA 2"),OR(OR(AND($H727=$H728,AND(OR($I728&gt;DATABASE!$J$3,$I728&lt;DATABASE!$J$6),((DATEVALUE($H728)+$I728)-(DATEVALUE($H727)+$I727))&lt;DATABASE!$J$6)),AND($H727=$H728,$O727=$O728,OR($I728&gt;DATABASE!$J$6,$I728&lt;DATABASE!$J$3))),AND(($H728-$H727)=1,OR($I728&lt;DATABASE!$I$6,((DATEVALUE($H728)+$I728)-(DATEVALUE($H727)+$I727))&lt;DATABASE!$J$6))),$A728=$A727),"LUAR JAM KERJA 2",IF(AND(OR(WEEKDAY($H728,2)=1,WEEKDAY($H728,2)=2,WEEKDAY($H728,2)=3,WEEKDAY($H728,2)=4,WEEKDAY($H728,2)=5),$I728&lt;=DATABASE!$J$3,$I728&gt;=DATABASE!$I$3),"JAM KERJA",IF(AND(WEEKDAY($H728,2)=6,$I728&lt;=DATABASE!$J$4,$I728&gt;=DATABASE!$I$4),"JAM KERJA","LUAR JAM KERJA 1")))))</f>
        <v/>
      </c>
      <c r="M728" s="33" t="str">
        <f>IF('DATA ACCURATE'!T731&lt;&gt;"",IF('DATA ACCURATE'!T731&gt;100,'DATA ACCURATE'!T731/10,'DATA ACCURATE'!T731),"")</f>
        <v/>
      </c>
      <c r="N728" t="str">
        <f>IF(M728="","",IF(M728&lt;=DATABASE!$I$9,"LOKAL",IF(M728&lt;DATABASE!$J$9,"LUAR KOTA 1",IF($M728&gt;=DATABASE!$J$9,"LUAR KOTA 2",""))))</f>
        <v/>
      </c>
      <c r="O728" s="38" t="str">
        <f>IF('DATA ACCURATE'!L731&lt;&gt;"",'DATA ACCURATE'!L731,"")</f>
        <v/>
      </c>
      <c r="Q728" s="38">
        <f t="shared" si="78"/>
        <v>0</v>
      </c>
      <c r="R728" s="38">
        <f t="shared" si="78"/>
        <v>0</v>
      </c>
      <c r="S728" s="38">
        <f t="shared" si="78"/>
        <v>0</v>
      </c>
      <c r="T728" s="38">
        <f t="shared" si="76"/>
        <v>0</v>
      </c>
      <c r="U728" s="38">
        <f t="shared" si="79"/>
        <v>0</v>
      </c>
      <c r="V728" s="38">
        <f t="shared" si="79"/>
        <v>0</v>
      </c>
      <c r="W728" s="38">
        <f t="shared" si="79"/>
        <v>0</v>
      </c>
      <c r="X728" s="38">
        <f t="shared" si="80"/>
        <v>0</v>
      </c>
      <c r="Y728" s="38">
        <f t="shared" si="80"/>
        <v>0</v>
      </c>
      <c r="Z728" s="38">
        <f t="shared" si="80"/>
        <v>0</v>
      </c>
      <c r="AA728" s="38">
        <f t="shared" si="77"/>
        <v>0</v>
      </c>
      <c r="AB728" s="38">
        <f t="shared" si="81"/>
        <v>0</v>
      </c>
      <c r="AC728" s="38">
        <f t="shared" si="82"/>
        <v>0</v>
      </c>
      <c r="AD728" s="38" t="str">
        <f t="shared" si="83"/>
        <v>000000000000</v>
      </c>
    </row>
    <row r="729" spans="1:30">
      <c r="A729" s="9" t="str">
        <f>IF('DATA ACCURATE'!A732&lt;&gt;"",'DATA ACCURATE'!A732,"")</f>
        <v/>
      </c>
      <c r="B729" s="9" t="str">
        <f>IF('DATA ACCURATE'!D732&lt;&gt;"",'DATA ACCURATE'!D732,"")</f>
        <v/>
      </c>
      <c r="C729" s="38" t="str">
        <f>IF($AD729="000000000000","",INDEX(DATABASE!$W$12:$W$71,MATCH($AD729,DATABASE!$V$12:$V$71,0)))</f>
        <v/>
      </c>
      <c r="D729" s="34" t="str">
        <f>IF(C729="","",IF(E729="",INDEX(DATABASE!$AF$13:$AF$62,MATCH($C729,DATABASE!$AC$13:$AC$62,0)),IF(E729="2x D11",INDEX(DATABASE!$AF$13:$AF$62,MATCH($C729,DATABASE!$AC$13:$AC$62,0))+2*DATABASE!$AF$62,IF(E729="3x D11",INDEX(DATABASE!$AF$13:$AF$62,MATCH($C729,DATABASE!$AC$13:$AC$62,0))+3*DATABASE!$AF$62,""))))</f>
        <v/>
      </c>
      <c r="E729" s="38" t="str">
        <f>IF(AND($K729="Y",$G729&lt;&gt;"UNYIL",$F729&lt;DATABASE!$O$8),"2x D11",IF(AND($K729="Y",$G729&lt;&gt;"UNYIL",$F729&gt;=DATABASE!$O$8),"3x D11",""))</f>
        <v/>
      </c>
      <c r="F729" s="9" t="str">
        <f>IF('DATA ACCURATE'!N732&lt;&gt;"",'DATA ACCURATE'!N732,"")</f>
        <v/>
      </c>
      <c r="G729" t="str">
        <f>IF(F729="","",IF(F729&lt;=DATABASE!$I$8,"UNYIL",IF(F729&lt;=DATABASE!$J$8,"KECIL",IF(F729&lt;DATABASE!$K$8,"TANGGUNG",IF(F729&gt;=DATABASE!$K$8,"BESAR","")))))</f>
        <v/>
      </c>
      <c r="H729" s="16" t="str">
        <f>IF('DATA ACCURATE'!J732&lt;&gt;"",'DATA ACCURATE'!J732,"")</f>
        <v/>
      </c>
      <c r="I729" s="35" t="str">
        <f>IF(B729&lt;&gt;"",IFERROR(VLOOKUP(B729,'DATA TIMBANGAN'!G:M,7,FALSE),VLOOKUP(B729,'DATA TIMBANGAN'!G:M,7)),"")</f>
        <v/>
      </c>
      <c r="J729" s="25" t="str">
        <f>IF(H729&lt;&gt;"",IFERROR(INDEX(DATABASE!$Z$19:$Z$38,MATCH(DATEVALUE(H729),DATABASE!$AA$19:$AA$38,0)),INDEX(DATABASE!$Z$12:$Z$18,MATCH(WEEKDAY(H729,2),DATABASE!$AA$12:$AA$18,0))),"")</f>
        <v/>
      </c>
      <c r="K729" s="25" t="str">
        <f>IF('DATA ACCURATE'!V732&lt;&gt;"",'DATA ACCURATE'!V732,"")</f>
        <v/>
      </c>
      <c r="L729" s="80" t="str">
        <f>IF($H729="","",IF(OR($J729="LIBUR",AND($L728="LIBUR",$O728=$O729)),"LIBUR",IF(AND(OR($L728="LUAR JAM KERJA 1",$L728="LUAR JAM KERJA 2"),OR(OR(AND($H728=$H729,AND(OR($I729&gt;DATABASE!$J$3,$I729&lt;DATABASE!$J$6),((DATEVALUE($H729)+$I729)-(DATEVALUE($H728)+$I728))&lt;DATABASE!$J$6)),AND($H728=$H729,$O728=$O729,OR($I729&gt;DATABASE!$J$6,$I729&lt;DATABASE!$J$3))),AND(($H729-$H728)=1,OR($I729&lt;DATABASE!$I$6,((DATEVALUE($H729)+$I729)-(DATEVALUE($H728)+$I728))&lt;DATABASE!$J$6))),$A729=$A728),"LUAR JAM KERJA 2",IF(AND(OR(WEEKDAY($H729,2)=1,WEEKDAY($H729,2)=2,WEEKDAY($H729,2)=3,WEEKDAY($H729,2)=4,WEEKDAY($H729,2)=5),$I729&lt;=DATABASE!$J$3,$I729&gt;=DATABASE!$I$3),"JAM KERJA",IF(AND(WEEKDAY($H729,2)=6,$I729&lt;=DATABASE!$J$4,$I729&gt;=DATABASE!$I$4),"JAM KERJA","LUAR JAM KERJA 1")))))</f>
        <v/>
      </c>
      <c r="M729" s="33" t="str">
        <f>IF('DATA ACCURATE'!T732&lt;&gt;"",IF('DATA ACCURATE'!T732&gt;100,'DATA ACCURATE'!T732/10,'DATA ACCURATE'!T732),"")</f>
        <v/>
      </c>
      <c r="N729" t="str">
        <f>IF(M729="","",IF(M729&lt;=DATABASE!$I$9,"LOKAL",IF(M729&lt;DATABASE!$J$9,"LUAR KOTA 1",IF($M729&gt;=DATABASE!$J$9,"LUAR KOTA 2",""))))</f>
        <v/>
      </c>
      <c r="O729" s="38" t="str">
        <f>IF('DATA ACCURATE'!L732&lt;&gt;"",'DATA ACCURATE'!L732,"")</f>
        <v/>
      </c>
      <c r="Q729" s="38">
        <f t="shared" si="78"/>
        <v>0</v>
      </c>
      <c r="R729" s="38">
        <f t="shared" si="78"/>
        <v>0</v>
      </c>
      <c r="S729" s="38">
        <f t="shared" si="78"/>
        <v>0</v>
      </c>
      <c r="T729" s="38">
        <f t="shared" si="76"/>
        <v>0</v>
      </c>
      <c r="U729" s="38">
        <f t="shared" si="79"/>
        <v>0</v>
      </c>
      <c r="V729" s="38">
        <f t="shared" si="79"/>
        <v>0</v>
      </c>
      <c r="W729" s="38">
        <f t="shared" si="79"/>
        <v>0</v>
      </c>
      <c r="X729" s="38">
        <f t="shared" si="80"/>
        <v>0</v>
      </c>
      <c r="Y729" s="38">
        <f t="shared" si="80"/>
        <v>0</v>
      </c>
      <c r="Z729" s="38">
        <f t="shared" si="80"/>
        <v>0</v>
      </c>
      <c r="AA729" s="38">
        <f t="shared" si="77"/>
        <v>0</v>
      </c>
      <c r="AB729" s="38">
        <f t="shared" si="81"/>
        <v>0</v>
      </c>
      <c r="AC729" s="38">
        <f t="shared" si="82"/>
        <v>0</v>
      </c>
      <c r="AD729" s="38" t="str">
        <f t="shared" si="83"/>
        <v>000000000000</v>
      </c>
    </row>
    <row r="730" spans="1:30">
      <c r="A730" s="9" t="str">
        <f>IF('DATA ACCURATE'!A733&lt;&gt;"",'DATA ACCURATE'!A733,"")</f>
        <v/>
      </c>
      <c r="B730" s="9" t="str">
        <f>IF('DATA ACCURATE'!D733&lt;&gt;"",'DATA ACCURATE'!D733,"")</f>
        <v/>
      </c>
      <c r="C730" s="38" t="str">
        <f>IF($AD730="000000000000","",INDEX(DATABASE!$W$12:$W$71,MATCH($AD730,DATABASE!$V$12:$V$71,0)))</f>
        <v/>
      </c>
      <c r="D730" s="34" t="str">
        <f>IF(C730="","",IF(E730="",INDEX(DATABASE!$AF$13:$AF$62,MATCH($C730,DATABASE!$AC$13:$AC$62,0)),IF(E730="2x D11",INDEX(DATABASE!$AF$13:$AF$62,MATCH($C730,DATABASE!$AC$13:$AC$62,0))+2*DATABASE!$AF$62,IF(E730="3x D11",INDEX(DATABASE!$AF$13:$AF$62,MATCH($C730,DATABASE!$AC$13:$AC$62,0))+3*DATABASE!$AF$62,""))))</f>
        <v/>
      </c>
      <c r="E730" s="38" t="str">
        <f>IF(AND($K730="Y",$G730&lt;&gt;"UNYIL",$F730&lt;DATABASE!$O$8),"2x D11",IF(AND($K730="Y",$G730&lt;&gt;"UNYIL",$F730&gt;=DATABASE!$O$8),"3x D11",""))</f>
        <v/>
      </c>
      <c r="F730" s="9" t="str">
        <f>IF('DATA ACCURATE'!N733&lt;&gt;"",'DATA ACCURATE'!N733,"")</f>
        <v/>
      </c>
      <c r="G730" t="str">
        <f>IF(F730="","",IF(F730&lt;=DATABASE!$I$8,"UNYIL",IF(F730&lt;=DATABASE!$J$8,"KECIL",IF(F730&lt;DATABASE!$K$8,"TANGGUNG",IF(F730&gt;=DATABASE!$K$8,"BESAR","")))))</f>
        <v/>
      </c>
      <c r="H730" s="16" t="str">
        <f>IF('DATA ACCURATE'!J733&lt;&gt;"",'DATA ACCURATE'!J733,"")</f>
        <v/>
      </c>
      <c r="I730" s="35" t="str">
        <f>IF(B730&lt;&gt;"",IFERROR(VLOOKUP(B730,'DATA TIMBANGAN'!G:M,7,FALSE),VLOOKUP(B730,'DATA TIMBANGAN'!G:M,7)),"")</f>
        <v/>
      </c>
      <c r="J730" s="25" t="str">
        <f>IF(H730&lt;&gt;"",IFERROR(INDEX(DATABASE!$Z$19:$Z$38,MATCH(DATEVALUE(H730),DATABASE!$AA$19:$AA$38,0)),INDEX(DATABASE!$Z$12:$Z$18,MATCH(WEEKDAY(H730,2),DATABASE!$AA$12:$AA$18,0))),"")</f>
        <v/>
      </c>
      <c r="K730" s="25" t="str">
        <f>IF('DATA ACCURATE'!V733&lt;&gt;"",'DATA ACCURATE'!V733,"")</f>
        <v/>
      </c>
      <c r="L730" s="80" t="str">
        <f>IF($H730="","",IF(OR($J730="LIBUR",AND($L729="LIBUR",$O729=$O730)),"LIBUR",IF(AND(OR($L729="LUAR JAM KERJA 1",$L729="LUAR JAM KERJA 2"),OR(OR(AND($H729=$H730,AND(OR($I730&gt;DATABASE!$J$3,$I730&lt;DATABASE!$J$6),((DATEVALUE($H730)+$I730)-(DATEVALUE($H729)+$I729))&lt;DATABASE!$J$6)),AND($H729=$H730,$O729=$O730,OR($I730&gt;DATABASE!$J$6,$I730&lt;DATABASE!$J$3))),AND(($H730-$H729)=1,OR($I730&lt;DATABASE!$I$6,((DATEVALUE($H730)+$I730)-(DATEVALUE($H729)+$I729))&lt;DATABASE!$J$6))),$A730=$A729),"LUAR JAM KERJA 2",IF(AND(OR(WEEKDAY($H730,2)=1,WEEKDAY($H730,2)=2,WEEKDAY($H730,2)=3,WEEKDAY($H730,2)=4,WEEKDAY($H730,2)=5),$I730&lt;=DATABASE!$J$3,$I730&gt;=DATABASE!$I$3),"JAM KERJA",IF(AND(WEEKDAY($H730,2)=6,$I730&lt;=DATABASE!$J$4,$I730&gt;=DATABASE!$I$4),"JAM KERJA","LUAR JAM KERJA 1")))))</f>
        <v/>
      </c>
      <c r="M730" s="33" t="str">
        <f>IF('DATA ACCURATE'!T733&lt;&gt;"",IF('DATA ACCURATE'!T733&gt;100,'DATA ACCURATE'!T733/10,'DATA ACCURATE'!T733),"")</f>
        <v/>
      </c>
      <c r="N730" t="str">
        <f>IF(M730="","",IF(M730&lt;=DATABASE!$I$9,"LOKAL",IF(M730&lt;DATABASE!$J$9,"LUAR KOTA 1",IF($M730&gt;=DATABASE!$J$9,"LUAR KOTA 2",""))))</f>
        <v/>
      </c>
      <c r="O730" s="38" t="str">
        <f>IF('DATA ACCURATE'!L733&lt;&gt;"",'DATA ACCURATE'!L733,"")</f>
        <v/>
      </c>
      <c r="Q730" s="38">
        <f t="shared" si="78"/>
        <v>0</v>
      </c>
      <c r="R730" s="38">
        <f t="shared" si="78"/>
        <v>0</v>
      </c>
      <c r="S730" s="38">
        <f t="shared" si="78"/>
        <v>0</v>
      </c>
      <c r="T730" s="38">
        <f t="shared" si="76"/>
        <v>0</v>
      </c>
      <c r="U730" s="38">
        <f t="shared" si="79"/>
        <v>0</v>
      </c>
      <c r="V730" s="38">
        <f t="shared" si="79"/>
        <v>0</v>
      </c>
      <c r="W730" s="38">
        <f t="shared" si="79"/>
        <v>0</v>
      </c>
      <c r="X730" s="38">
        <f t="shared" si="80"/>
        <v>0</v>
      </c>
      <c r="Y730" s="38">
        <f t="shared" si="80"/>
        <v>0</v>
      </c>
      <c r="Z730" s="38">
        <f t="shared" si="80"/>
        <v>0</v>
      </c>
      <c r="AA730" s="38">
        <f t="shared" si="77"/>
        <v>0</v>
      </c>
      <c r="AB730" s="38">
        <f t="shared" si="81"/>
        <v>0</v>
      </c>
      <c r="AC730" s="38">
        <f t="shared" si="82"/>
        <v>0</v>
      </c>
      <c r="AD730" s="38" t="str">
        <f t="shared" si="83"/>
        <v>000000000000</v>
      </c>
    </row>
    <row r="731" spans="1:30">
      <c r="A731" s="9" t="str">
        <f>IF('DATA ACCURATE'!A734&lt;&gt;"",'DATA ACCURATE'!A734,"")</f>
        <v/>
      </c>
      <c r="B731" s="9" t="str">
        <f>IF('DATA ACCURATE'!D734&lt;&gt;"",'DATA ACCURATE'!D734,"")</f>
        <v/>
      </c>
      <c r="C731" s="38" t="str">
        <f>IF($AD731="000000000000","",INDEX(DATABASE!$W$12:$W$71,MATCH($AD731,DATABASE!$V$12:$V$71,0)))</f>
        <v/>
      </c>
      <c r="D731" s="34" t="str">
        <f>IF(C731="","",IF(E731="",INDEX(DATABASE!$AF$13:$AF$62,MATCH($C731,DATABASE!$AC$13:$AC$62,0)),IF(E731="2x D11",INDEX(DATABASE!$AF$13:$AF$62,MATCH($C731,DATABASE!$AC$13:$AC$62,0))+2*DATABASE!$AF$62,IF(E731="3x D11",INDEX(DATABASE!$AF$13:$AF$62,MATCH($C731,DATABASE!$AC$13:$AC$62,0))+3*DATABASE!$AF$62,""))))</f>
        <v/>
      </c>
      <c r="E731" s="38" t="str">
        <f>IF(AND($K731="Y",$G731&lt;&gt;"UNYIL",$F731&lt;DATABASE!$O$8),"2x D11",IF(AND($K731="Y",$G731&lt;&gt;"UNYIL",$F731&gt;=DATABASE!$O$8),"3x D11",""))</f>
        <v/>
      </c>
      <c r="F731" s="9" t="str">
        <f>IF('DATA ACCURATE'!N734&lt;&gt;"",'DATA ACCURATE'!N734,"")</f>
        <v/>
      </c>
      <c r="G731" t="str">
        <f>IF(F731="","",IF(F731&lt;=DATABASE!$I$8,"UNYIL",IF(F731&lt;=DATABASE!$J$8,"KECIL",IF(F731&lt;DATABASE!$K$8,"TANGGUNG",IF(F731&gt;=DATABASE!$K$8,"BESAR","")))))</f>
        <v/>
      </c>
      <c r="H731" s="16" t="str">
        <f>IF('DATA ACCURATE'!J734&lt;&gt;"",'DATA ACCURATE'!J734,"")</f>
        <v/>
      </c>
      <c r="I731" s="35" t="str">
        <f>IF(B731&lt;&gt;"",IFERROR(VLOOKUP(B731,'DATA TIMBANGAN'!G:M,7,FALSE),VLOOKUP(B731,'DATA TIMBANGAN'!G:M,7)),"")</f>
        <v/>
      </c>
      <c r="J731" s="25" t="str">
        <f>IF(H731&lt;&gt;"",IFERROR(INDEX(DATABASE!$Z$19:$Z$38,MATCH(DATEVALUE(H731),DATABASE!$AA$19:$AA$38,0)),INDEX(DATABASE!$Z$12:$Z$18,MATCH(WEEKDAY(H731,2),DATABASE!$AA$12:$AA$18,0))),"")</f>
        <v/>
      </c>
      <c r="K731" s="25" t="str">
        <f>IF('DATA ACCURATE'!V734&lt;&gt;"",'DATA ACCURATE'!V734,"")</f>
        <v/>
      </c>
      <c r="L731" s="80" t="str">
        <f>IF($H731="","",IF(OR($J731="LIBUR",AND($L730="LIBUR",$O730=$O731)),"LIBUR",IF(AND(OR($L730="LUAR JAM KERJA 1",$L730="LUAR JAM KERJA 2"),OR(OR(AND($H730=$H731,AND(OR($I731&gt;DATABASE!$J$3,$I731&lt;DATABASE!$J$6),((DATEVALUE($H731)+$I731)-(DATEVALUE($H730)+$I730))&lt;DATABASE!$J$6)),AND($H730=$H731,$O730=$O731,OR($I731&gt;DATABASE!$J$6,$I731&lt;DATABASE!$J$3))),AND(($H731-$H730)=1,OR($I731&lt;DATABASE!$I$6,((DATEVALUE($H731)+$I731)-(DATEVALUE($H730)+$I730))&lt;DATABASE!$J$6))),$A731=$A730),"LUAR JAM KERJA 2",IF(AND(OR(WEEKDAY($H731,2)=1,WEEKDAY($H731,2)=2,WEEKDAY($H731,2)=3,WEEKDAY($H731,2)=4,WEEKDAY($H731,2)=5),$I731&lt;=DATABASE!$J$3,$I731&gt;=DATABASE!$I$3),"JAM KERJA",IF(AND(WEEKDAY($H731,2)=6,$I731&lt;=DATABASE!$J$4,$I731&gt;=DATABASE!$I$4),"JAM KERJA","LUAR JAM KERJA 1")))))</f>
        <v/>
      </c>
      <c r="M731" s="33" t="str">
        <f>IF('DATA ACCURATE'!T734&lt;&gt;"",IF('DATA ACCURATE'!T734&gt;100,'DATA ACCURATE'!T734/10,'DATA ACCURATE'!T734),"")</f>
        <v/>
      </c>
      <c r="N731" t="str">
        <f>IF(M731="","",IF(M731&lt;=DATABASE!$I$9,"LOKAL",IF(M731&lt;DATABASE!$J$9,"LUAR KOTA 1",IF($M731&gt;=DATABASE!$J$9,"LUAR KOTA 2",""))))</f>
        <v/>
      </c>
      <c r="O731" s="38" t="str">
        <f>IF('DATA ACCURATE'!L734&lt;&gt;"",'DATA ACCURATE'!L734,"")</f>
        <v/>
      </c>
      <c r="Q731" s="38">
        <f t="shared" si="78"/>
        <v>0</v>
      </c>
      <c r="R731" s="38">
        <f t="shared" si="78"/>
        <v>0</v>
      </c>
      <c r="S731" s="38">
        <f t="shared" si="78"/>
        <v>0</v>
      </c>
      <c r="T731" s="38">
        <f t="shared" si="76"/>
        <v>0</v>
      </c>
      <c r="U731" s="38">
        <f t="shared" si="79"/>
        <v>0</v>
      </c>
      <c r="V731" s="38">
        <f t="shared" si="79"/>
        <v>0</v>
      </c>
      <c r="W731" s="38">
        <f t="shared" si="79"/>
        <v>0</v>
      </c>
      <c r="X731" s="38">
        <f t="shared" si="80"/>
        <v>0</v>
      </c>
      <c r="Y731" s="38">
        <f t="shared" si="80"/>
        <v>0</v>
      </c>
      <c r="Z731" s="38">
        <f t="shared" si="80"/>
        <v>0</v>
      </c>
      <c r="AA731" s="38">
        <f t="shared" si="77"/>
        <v>0</v>
      </c>
      <c r="AB731" s="38">
        <f t="shared" si="81"/>
        <v>0</v>
      </c>
      <c r="AC731" s="38">
        <f t="shared" si="82"/>
        <v>0</v>
      </c>
      <c r="AD731" s="38" t="str">
        <f t="shared" si="83"/>
        <v>000000000000</v>
      </c>
    </row>
    <row r="732" spans="1:30">
      <c r="A732" s="9" t="str">
        <f>IF('DATA ACCURATE'!A735&lt;&gt;"",'DATA ACCURATE'!A735,"")</f>
        <v/>
      </c>
      <c r="B732" s="9" t="str">
        <f>IF('DATA ACCURATE'!D735&lt;&gt;"",'DATA ACCURATE'!D735,"")</f>
        <v/>
      </c>
      <c r="C732" s="38" t="str">
        <f>IF($AD732="000000000000","",INDEX(DATABASE!$W$12:$W$71,MATCH($AD732,DATABASE!$V$12:$V$71,0)))</f>
        <v/>
      </c>
      <c r="D732" s="34" t="str">
        <f>IF(C732="","",IF(E732="",INDEX(DATABASE!$AF$13:$AF$62,MATCH($C732,DATABASE!$AC$13:$AC$62,0)),IF(E732="2x D11",INDEX(DATABASE!$AF$13:$AF$62,MATCH($C732,DATABASE!$AC$13:$AC$62,0))+2*DATABASE!$AF$62,IF(E732="3x D11",INDEX(DATABASE!$AF$13:$AF$62,MATCH($C732,DATABASE!$AC$13:$AC$62,0))+3*DATABASE!$AF$62,""))))</f>
        <v/>
      </c>
      <c r="E732" s="38" t="str">
        <f>IF(AND($K732="Y",$G732&lt;&gt;"UNYIL",$F732&lt;DATABASE!$O$8),"2x D11",IF(AND($K732="Y",$G732&lt;&gt;"UNYIL",$F732&gt;=DATABASE!$O$8),"3x D11",""))</f>
        <v/>
      </c>
      <c r="F732" s="9" t="str">
        <f>IF('DATA ACCURATE'!N735&lt;&gt;"",'DATA ACCURATE'!N735,"")</f>
        <v/>
      </c>
      <c r="G732" t="str">
        <f>IF(F732="","",IF(F732&lt;=DATABASE!$I$8,"UNYIL",IF(F732&lt;=DATABASE!$J$8,"KECIL",IF(F732&lt;DATABASE!$K$8,"TANGGUNG",IF(F732&gt;=DATABASE!$K$8,"BESAR","")))))</f>
        <v/>
      </c>
      <c r="H732" s="16" t="str">
        <f>IF('DATA ACCURATE'!J735&lt;&gt;"",'DATA ACCURATE'!J735,"")</f>
        <v/>
      </c>
      <c r="I732" s="35" t="str">
        <f>IF(B732&lt;&gt;"",IFERROR(VLOOKUP(B732,'DATA TIMBANGAN'!G:M,7,FALSE),VLOOKUP(B732,'DATA TIMBANGAN'!G:M,7)),"")</f>
        <v/>
      </c>
      <c r="J732" s="25" t="str">
        <f>IF(H732&lt;&gt;"",IFERROR(INDEX(DATABASE!$Z$19:$Z$38,MATCH(DATEVALUE(H732),DATABASE!$AA$19:$AA$38,0)),INDEX(DATABASE!$Z$12:$Z$18,MATCH(WEEKDAY(H732,2),DATABASE!$AA$12:$AA$18,0))),"")</f>
        <v/>
      </c>
      <c r="K732" s="25" t="str">
        <f>IF('DATA ACCURATE'!V735&lt;&gt;"",'DATA ACCURATE'!V735,"")</f>
        <v/>
      </c>
      <c r="L732" s="80" t="str">
        <f>IF($H732="","",IF(OR($J732="LIBUR",AND($L731="LIBUR",$O731=$O732)),"LIBUR",IF(AND(OR($L731="LUAR JAM KERJA 1",$L731="LUAR JAM KERJA 2"),OR(OR(AND($H731=$H732,AND(OR($I732&gt;DATABASE!$J$3,$I732&lt;DATABASE!$J$6),((DATEVALUE($H732)+$I732)-(DATEVALUE($H731)+$I731))&lt;DATABASE!$J$6)),AND($H731=$H732,$O731=$O732,OR($I732&gt;DATABASE!$J$6,$I732&lt;DATABASE!$J$3))),AND(($H732-$H731)=1,OR($I732&lt;DATABASE!$I$6,((DATEVALUE($H732)+$I732)-(DATEVALUE($H731)+$I731))&lt;DATABASE!$J$6))),$A732=$A731),"LUAR JAM KERJA 2",IF(AND(OR(WEEKDAY($H732,2)=1,WEEKDAY($H732,2)=2,WEEKDAY($H732,2)=3,WEEKDAY($H732,2)=4,WEEKDAY($H732,2)=5),$I732&lt;=DATABASE!$J$3,$I732&gt;=DATABASE!$I$3),"JAM KERJA",IF(AND(WEEKDAY($H732,2)=6,$I732&lt;=DATABASE!$J$4,$I732&gt;=DATABASE!$I$4),"JAM KERJA","LUAR JAM KERJA 1")))))</f>
        <v/>
      </c>
      <c r="M732" s="33" t="str">
        <f>IF('DATA ACCURATE'!T735&lt;&gt;"",IF('DATA ACCURATE'!T735&gt;100,'DATA ACCURATE'!T735/10,'DATA ACCURATE'!T735),"")</f>
        <v/>
      </c>
      <c r="N732" t="str">
        <f>IF(M732="","",IF(M732&lt;=DATABASE!$I$9,"LOKAL",IF(M732&lt;DATABASE!$J$9,"LUAR KOTA 1",IF($M732&gt;=DATABASE!$J$9,"LUAR KOTA 2",""))))</f>
        <v/>
      </c>
      <c r="O732" s="38" t="str">
        <f>IF('DATA ACCURATE'!L735&lt;&gt;"",'DATA ACCURATE'!L735,"")</f>
        <v/>
      </c>
      <c r="Q732" s="38">
        <f t="shared" si="78"/>
        <v>0</v>
      </c>
      <c r="R732" s="38">
        <f t="shared" si="78"/>
        <v>0</v>
      </c>
      <c r="S732" s="38">
        <f t="shared" si="78"/>
        <v>0</v>
      </c>
      <c r="T732" s="38">
        <f t="shared" si="76"/>
        <v>0</v>
      </c>
      <c r="U732" s="38">
        <f t="shared" si="79"/>
        <v>0</v>
      </c>
      <c r="V732" s="38">
        <f t="shared" si="79"/>
        <v>0</v>
      </c>
      <c r="W732" s="38">
        <f t="shared" si="79"/>
        <v>0</v>
      </c>
      <c r="X732" s="38">
        <f t="shared" si="80"/>
        <v>0</v>
      </c>
      <c r="Y732" s="38">
        <f t="shared" si="80"/>
        <v>0</v>
      </c>
      <c r="Z732" s="38">
        <f t="shared" si="80"/>
        <v>0</v>
      </c>
      <c r="AA732" s="38">
        <f t="shared" si="77"/>
        <v>0</v>
      </c>
      <c r="AB732" s="38">
        <f t="shared" si="81"/>
        <v>0</v>
      </c>
      <c r="AC732" s="38">
        <f t="shared" si="82"/>
        <v>0</v>
      </c>
      <c r="AD732" s="38" t="str">
        <f t="shared" si="83"/>
        <v>000000000000</v>
      </c>
    </row>
    <row r="733" spans="1:30">
      <c r="A733" s="9" t="str">
        <f>IF('DATA ACCURATE'!A736&lt;&gt;"",'DATA ACCURATE'!A736,"")</f>
        <v/>
      </c>
      <c r="B733" s="9" t="str">
        <f>IF('DATA ACCURATE'!D736&lt;&gt;"",'DATA ACCURATE'!D736,"")</f>
        <v/>
      </c>
      <c r="C733" s="38" t="str">
        <f>IF($AD733="000000000000","",INDEX(DATABASE!$W$12:$W$71,MATCH($AD733,DATABASE!$V$12:$V$71,0)))</f>
        <v/>
      </c>
      <c r="D733" s="34" t="str">
        <f>IF(C733="","",IF(E733="",INDEX(DATABASE!$AF$13:$AF$62,MATCH($C733,DATABASE!$AC$13:$AC$62,0)),IF(E733="2x D11",INDEX(DATABASE!$AF$13:$AF$62,MATCH($C733,DATABASE!$AC$13:$AC$62,0))+2*DATABASE!$AF$62,IF(E733="3x D11",INDEX(DATABASE!$AF$13:$AF$62,MATCH($C733,DATABASE!$AC$13:$AC$62,0))+3*DATABASE!$AF$62,""))))</f>
        <v/>
      </c>
      <c r="E733" s="38" t="str">
        <f>IF(AND($K733="Y",$G733&lt;&gt;"UNYIL",$F733&lt;DATABASE!$O$8),"2x D11",IF(AND($K733="Y",$G733&lt;&gt;"UNYIL",$F733&gt;=DATABASE!$O$8),"3x D11",""))</f>
        <v/>
      </c>
      <c r="F733" s="9" t="str">
        <f>IF('DATA ACCURATE'!N736&lt;&gt;"",'DATA ACCURATE'!N736,"")</f>
        <v/>
      </c>
      <c r="G733" t="str">
        <f>IF(F733="","",IF(F733&lt;=DATABASE!$I$8,"UNYIL",IF(F733&lt;=DATABASE!$J$8,"KECIL",IF(F733&lt;DATABASE!$K$8,"TANGGUNG",IF(F733&gt;=DATABASE!$K$8,"BESAR","")))))</f>
        <v/>
      </c>
      <c r="H733" s="16" t="str">
        <f>IF('DATA ACCURATE'!J736&lt;&gt;"",'DATA ACCURATE'!J736,"")</f>
        <v/>
      </c>
      <c r="I733" s="35" t="str">
        <f>IF(B733&lt;&gt;"",IFERROR(VLOOKUP(B733,'DATA TIMBANGAN'!G:M,7,FALSE),VLOOKUP(B733,'DATA TIMBANGAN'!G:M,7)),"")</f>
        <v/>
      </c>
      <c r="J733" s="25" t="str">
        <f>IF(H733&lt;&gt;"",IFERROR(INDEX(DATABASE!$Z$19:$Z$38,MATCH(DATEVALUE(H733),DATABASE!$AA$19:$AA$38,0)),INDEX(DATABASE!$Z$12:$Z$18,MATCH(WEEKDAY(H733,2),DATABASE!$AA$12:$AA$18,0))),"")</f>
        <v/>
      </c>
      <c r="K733" s="25" t="str">
        <f>IF('DATA ACCURATE'!V736&lt;&gt;"",'DATA ACCURATE'!V736,"")</f>
        <v/>
      </c>
      <c r="L733" s="80" t="str">
        <f>IF($H733="","",IF(OR($J733="LIBUR",AND($L732="LIBUR",$O732=$O733)),"LIBUR",IF(AND(OR($L732="LUAR JAM KERJA 1",$L732="LUAR JAM KERJA 2"),OR(OR(AND($H732=$H733,AND(OR($I733&gt;DATABASE!$J$3,$I733&lt;DATABASE!$J$6),((DATEVALUE($H733)+$I733)-(DATEVALUE($H732)+$I732))&lt;DATABASE!$J$6)),AND($H732=$H733,$O732=$O733,OR($I733&gt;DATABASE!$J$6,$I733&lt;DATABASE!$J$3))),AND(($H733-$H732)=1,OR($I733&lt;DATABASE!$I$6,((DATEVALUE($H733)+$I733)-(DATEVALUE($H732)+$I732))&lt;DATABASE!$J$6))),$A733=$A732),"LUAR JAM KERJA 2",IF(AND(OR(WEEKDAY($H733,2)=1,WEEKDAY($H733,2)=2,WEEKDAY($H733,2)=3,WEEKDAY($H733,2)=4,WEEKDAY($H733,2)=5),$I733&lt;=DATABASE!$J$3,$I733&gt;=DATABASE!$I$3),"JAM KERJA",IF(AND(WEEKDAY($H733,2)=6,$I733&lt;=DATABASE!$J$4,$I733&gt;=DATABASE!$I$4),"JAM KERJA","LUAR JAM KERJA 1")))))</f>
        <v/>
      </c>
      <c r="M733" s="33" t="str">
        <f>IF('DATA ACCURATE'!T736&lt;&gt;"",IF('DATA ACCURATE'!T736&gt;100,'DATA ACCURATE'!T736/10,'DATA ACCURATE'!T736),"")</f>
        <v/>
      </c>
      <c r="N733" t="str">
        <f>IF(M733="","",IF(M733&lt;=DATABASE!$I$9,"LOKAL",IF(M733&lt;DATABASE!$J$9,"LUAR KOTA 1",IF($M733&gt;=DATABASE!$J$9,"LUAR KOTA 2",""))))</f>
        <v/>
      </c>
      <c r="O733" s="38" t="str">
        <f>IF('DATA ACCURATE'!L736&lt;&gt;"",'DATA ACCURATE'!L736,"")</f>
        <v/>
      </c>
      <c r="Q733" s="38">
        <f t="shared" si="78"/>
        <v>0</v>
      </c>
      <c r="R733" s="38">
        <f t="shared" si="78"/>
        <v>0</v>
      </c>
      <c r="S733" s="38">
        <f t="shared" si="78"/>
        <v>0</v>
      </c>
      <c r="T733" s="38">
        <f t="shared" si="76"/>
        <v>0</v>
      </c>
      <c r="U733" s="38">
        <f t="shared" si="79"/>
        <v>0</v>
      </c>
      <c r="V733" s="38">
        <f t="shared" si="79"/>
        <v>0</v>
      </c>
      <c r="W733" s="38">
        <f t="shared" si="79"/>
        <v>0</v>
      </c>
      <c r="X733" s="38">
        <f t="shared" si="80"/>
        <v>0</v>
      </c>
      <c r="Y733" s="38">
        <f t="shared" si="80"/>
        <v>0</v>
      </c>
      <c r="Z733" s="38">
        <f t="shared" si="80"/>
        <v>0</v>
      </c>
      <c r="AA733" s="38">
        <f t="shared" si="77"/>
        <v>0</v>
      </c>
      <c r="AB733" s="38">
        <f t="shared" si="81"/>
        <v>0</v>
      </c>
      <c r="AC733" s="38">
        <f t="shared" si="82"/>
        <v>0</v>
      </c>
      <c r="AD733" s="38" t="str">
        <f t="shared" si="83"/>
        <v>000000000000</v>
      </c>
    </row>
    <row r="734" spans="1:30">
      <c r="A734" s="9" t="str">
        <f>IF('DATA ACCURATE'!A737&lt;&gt;"",'DATA ACCURATE'!A737,"")</f>
        <v/>
      </c>
      <c r="B734" s="9" t="str">
        <f>IF('DATA ACCURATE'!D737&lt;&gt;"",'DATA ACCURATE'!D737,"")</f>
        <v/>
      </c>
      <c r="C734" s="38" t="str">
        <f>IF($AD734="000000000000","",INDEX(DATABASE!$W$12:$W$71,MATCH($AD734,DATABASE!$V$12:$V$71,0)))</f>
        <v/>
      </c>
      <c r="D734" s="34" t="str">
        <f>IF(C734="","",IF(E734="",INDEX(DATABASE!$AF$13:$AF$62,MATCH($C734,DATABASE!$AC$13:$AC$62,0)),IF(E734="2x D11",INDEX(DATABASE!$AF$13:$AF$62,MATCH($C734,DATABASE!$AC$13:$AC$62,0))+2*DATABASE!$AF$62,IF(E734="3x D11",INDEX(DATABASE!$AF$13:$AF$62,MATCH($C734,DATABASE!$AC$13:$AC$62,0))+3*DATABASE!$AF$62,""))))</f>
        <v/>
      </c>
      <c r="E734" s="38" t="str">
        <f>IF(AND($K734="Y",$G734&lt;&gt;"UNYIL",$F734&lt;DATABASE!$O$8),"2x D11",IF(AND($K734="Y",$G734&lt;&gt;"UNYIL",$F734&gt;=DATABASE!$O$8),"3x D11",""))</f>
        <v/>
      </c>
      <c r="F734" s="9" t="str">
        <f>IF('DATA ACCURATE'!N737&lt;&gt;"",'DATA ACCURATE'!N737,"")</f>
        <v/>
      </c>
      <c r="G734" t="str">
        <f>IF(F734="","",IF(F734&lt;=DATABASE!$I$8,"UNYIL",IF(F734&lt;=DATABASE!$J$8,"KECIL",IF(F734&lt;DATABASE!$K$8,"TANGGUNG",IF(F734&gt;=DATABASE!$K$8,"BESAR","")))))</f>
        <v/>
      </c>
      <c r="H734" s="16" t="str">
        <f>IF('DATA ACCURATE'!J737&lt;&gt;"",'DATA ACCURATE'!J737,"")</f>
        <v/>
      </c>
      <c r="I734" s="35" t="str">
        <f>IF(B734&lt;&gt;"",IFERROR(VLOOKUP(B734,'DATA TIMBANGAN'!G:M,7,FALSE),VLOOKUP(B734,'DATA TIMBANGAN'!G:M,7)),"")</f>
        <v/>
      </c>
      <c r="J734" s="25" t="str">
        <f>IF(H734&lt;&gt;"",IFERROR(INDEX(DATABASE!$Z$19:$Z$38,MATCH(DATEVALUE(H734),DATABASE!$AA$19:$AA$38,0)),INDEX(DATABASE!$Z$12:$Z$18,MATCH(WEEKDAY(H734,2),DATABASE!$AA$12:$AA$18,0))),"")</f>
        <v/>
      </c>
      <c r="K734" s="25" t="str">
        <f>IF('DATA ACCURATE'!V737&lt;&gt;"",'DATA ACCURATE'!V737,"")</f>
        <v/>
      </c>
      <c r="L734" s="80" t="str">
        <f>IF($H734="","",IF(OR($J734="LIBUR",AND($L733="LIBUR",$O733=$O734)),"LIBUR",IF(AND(OR($L733="LUAR JAM KERJA 1",$L733="LUAR JAM KERJA 2"),OR(OR(AND($H733=$H734,AND(OR($I734&gt;DATABASE!$J$3,$I734&lt;DATABASE!$J$6),((DATEVALUE($H734)+$I734)-(DATEVALUE($H733)+$I733))&lt;DATABASE!$J$6)),AND($H733=$H734,$O733=$O734,OR($I734&gt;DATABASE!$J$6,$I734&lt;DATABASE!$J$3))),AND(($H734-$H733)=1,OR($I734&lt;DATABASE!$I$6,((DATEVALUE($H734)+$I734)-(DATEVALUE($H733)+$I733))&lt;DATABASE!$J$6))),$A734=$A733),"LUAR JAM KERJA 2",IF(AND(OR(WEEKDAY($H734,2)=1,WEEKDAY($H734,2)=2,WEEKDAY($H734,2)=3,WEEKDAY($H734,2)=4,WEEKDAY($H734,2)=5),$I734&lt;=DATABASE!$J$3,$I734&gt;=DATABASE!$I$3),"JAM KERJA",IF(AND(WEEKDAY($H734,2)=6,$I734&lt;=DATABASE!$J$4,$I734&gt;=DATABASE!$I$4),"JAM KERJA","LUAR JAM KERJA 1")))))</f>
        <v/>
      </c>
      <c r="M734" s="33" t="str">
        <f>IF('DATA ACCURATE'!T737&lt;&gt;"",IF('DATA ACCURATE'!T737&gt;100,'DATA ACCURATE'!T737/10,'DATA ACCURATE'!T737),"")</f>
        <v/>
      </c>
      <c r="N734" t="str">
        <f>IF(M734="","",IF(M734&lt;=DATABASE!$I$9,"LOKAL",IF(M734&lt;DATABASE!$J$9,"LUAR KOTA 1",IF($M734&gt;=DATABASE!$J$9,"LUAR KOTA 2",""))))</f>
        <v/>
      </c>
      <c r="O734" s="38" t="str">
        <f>IF('DATA ACCURATE'!L737&lt;&gt;"",'DATA ACCURATE'!L737,"")</f>
        <v/>
      </c>
      <c r="Q734" s="38">
        <f t="shared" si="78"/>
        <v>0</v>
      </c>
      <c r="R734" s="38">
        <f t="shared" si="78"/>
        <v>0</v>
      </c>
      <c r="S734" s="38">
        <f t="shared" si="78"/>
        <v>0</v>
      </c>
      <c r="T734" s="38">
        <f t="shared" si="76"/>
        <v>0</v>
      </c>
      <c r="U734" s="38">
        <f t="shared" si="79"/>
        <v>0</v>
      </c>
      <c r="V734" s="38">
        <f t="shared" si="79"/>
        <v>0</v>
      </c>
      <c r="W734" s="38">
        <f t="shared" si="79"/>
        <v>0</v>
      </c>
      <c r="X734" s="38">
        <f t="shared" si="80"/>
        <v>0</v>
      </c>
      <c r="Y734" s="38">
        <f t="shared" si="80"/>
        <v>0</v>
      </c>
      <c r="Z734" s="38">
        <f t="shared" si="80"/>
        <v>0</v>
      </c>
      <c r="AA734" s="38">
        <f t="shared" si="77"/>
        <v>0</v>
      </c>
      <c r="AB734" s="38">
        <f t="shared" si="81"/>
        <v>0</v>
      </c>
      <c r="AC734" s="38">
        <f t="shared" si="82"/>
        <v>0</v>
      </c>
      <c r="AD734" s="38" t="str">
        <f t="shared" si="83"/>
        <v>000000000000</v>
      </c>
    </row>
    <row r="735" spans="1:30">
      <c r="A735" s="9" t="str">
        <f>IF('DATA ACCURATE'!A738&lt;&gt;"",'DATA ACCURATE'!A738,"")</f>
        <v/>
      </c>
      <c r="B735" s="9" t="str">
        <f>IF('DATA ACCURATE'!D738&lt;&gt;"",'DATA ACCURATE'!D738,"")</f>
        <v/>
      </c>
      <c r="C735" s="38" t="str">
        <f>IF($AD735="000000000000","",INDEX(DATABASE!$W$12:$W$71,MATCH($AD735,DATABASE!$V$12:$V$71,0)))</f>
        <v/>
      </c>
      <c r="D735" s="34" t="str">
        <f>IF(C735="","",IF(E735="",INDEX(DATABASE!$AF$13:$AF$62,MATCH($C735,DATABASE!$AC$13:$AC$62,0)),IF(E735="2x D11",INDEX(DATABASE!$AF$13:$AF$62,MATCH($C735,DATABASE!$AC$13:$AC$62,0))+2*DATABASE!$AF$62,IF(E735="3x D11",INDEX(DATABASE!$AF$13:$AF$62,MATCH($C735,DATABASE!$AC$13:$AC$62,0))+3*DATABASE!$AF$62,""))))</f>
        <v/>
      </c>
      <c r="E735" s="38" t="str">
        <f>IF(AND($K735="Y",$G735&lt;&gt;"UNYIL",$F735&lt;DATABASE!$O$8),"2x D11",IF(AND($K735="Y",$G735&lt;&gt;"UNYIL",$F735&gt;=DATABASE!$O$8),"3x D11",""))</f>
        <v/>
      </c>
      <c r="F735" s="9" t="str">
        <f>IF('DATA ACCURATE'!N738&lt;&gt;"",'DATA ACCURATE'!N738,"")</f>
        <v/>
      </c>
      <c r="G735" t="str">
        <f>IF(F735="","",IF(F735&lt;=DATABASE!$I$8,"UNYIL",IF(F735&lt;=DATABASE!$J$8,"KECIL",IF(F735&lt;DATABASE!$K$8,"TANGGUNG",IF(F735&gt;=DATABASE!$K$8,"BESAR","")))))</f>
        <v/>
      </c>
      <c r="H735" s="16" t="str">
        <f>IF('DATA ACCURATE'!J738&lt;&gt;"",'DATA ACCURATE'!J738,"")</f>
        <v/>
      </c>
      <c r="I735" s="35" t="str">
        <f>IF(B735&lt;&gt;"",IFERROR(VLOOKUP(B735,'DATA TIMBANGAN'!G:M,7,FALSE),VLOOKUP(B735,'DATA TIMBANGAN'!G:M,7)),"")</f>
        <v/>
      </c>
      <c r="J735" s="25" t="str">
        <f>IF(H735&lt;&gt;"",IFERROR(INDEX(DATABASE!$Z$19:$Z$38,MATCH(DATEVALUE(H735),DATABASE!$AA$19:$AA$38,0)),INDEX(DATABASE!$Z$12:$Z$18,MATCH(WEEKDAY(H735,2),DATABASE!$AA$12:$AA$18,0))),"")</f>
        <v/>
      </c>
      <c r="K735" s="25" t="str">
        <f>IF('DATA ACCURATE'!V738&lt;&gt;"",'DATA ACCURATE'!V738,"")</f>
        <v/>
      </c>
      <c r="L735" s="80" t="str">
        <f>IF($H735="","",IF(OR($J735="LIBUR",AND($L734="LIBUR",$O734=$O735)),"LIBUR",IF(AND(OR($L734="LUAR JAM KERJA 1",$L734="LUAR JAM KERJA 2"),OR(OR(AND($H734=$H735,AND(OR($I735&gt;DATABASE!$J$3,$I735&lt;DATABASE!$J$6),((DATEVALUE($H735)+$I735)-(DATEVALUE($H734)+$I734))&lt;DATABASE!$J$6)),AND($H734=$H735,$O734=$O735,OR($I735&gt;DATABASE!$J$6,$I735&lt;DATABASE!$J$3))),AND(($H735-$H734)=1,OR($I735&lt;DATABASE!$I$6,((DATEVALUE($H735)+$I735)-(DATEVALUE($H734)+$I734))&lt;DATABASE!$J$6))),$A735=$A734),"LUAR JAM KERJA 2",IF(AND(OR(WEEKDAY($H735,2)=1,WEEKDAY($H735,2)=2,WEEKDAY($H735,2)=3,WEEKDAY($H735,2)=4,WEEKDAY($H735,2)=5),$I735&lt;=DATABASE!$J$3,$I735&gt;=DATABASE!$I$3),"JAM KERJA",IF(AND(WEEKDAY($H735,2)=6,$I735&lt;=DATABASE!$J$4,$I735&gt;=DATABASE!$I$4),"JAM KERJA","LUAR JAM KERJA 1")))))</f>
        <v/>
      </c>
      <c r="M735" s="33" t="str">
        <f>IF('DATA ACCURATE'!T738&lt;&gt;"",IF('DATA ACCURATE'!T738&gt;100,'DATA ACCURATE'!T738/10,'DATA ACCURATE'!T738),"")</f>
        <v/>
      </c>
      <c r="N735" t="str">
        <f>IF(M735="","",IF(M735&lt;=DATABASE!$I$9,"LOKAL",IF(M735&lt;DATABASE!$J$9,"LUAR KOTA 1",IF($M735&gt;=DATABASE!$J$9,"LUAR KOTA 2",""))))</f>
        <v/>
      </c>
      <c r="O735" s="38" t="str">
        <f>IF('DATA ACCURATE'!L738&lt;&gt;"",'DATA ACCURATE'!L738,"")</f>
        <v/>
      </c>
      <c r="Q735" s="38">
        <f t="shared" si="78"/>
        <v>0</v>
      </c>
      <c r="R735" s="38">
        <f t="shared" si="78"/>
        <v>0</v>
      </c>
      <c r="S735" s="38">
        <f t="shared" si="78"/>
        <v>0</v>
      </c>
      <c r="T735" s="38">
        <f t="shared" si="76"/>
        <v>0</v>
      </c>
      <c r="U735" s="38">
        <f t="shared" si="79"/>
        <v>0</v>
      </c>
      <c r="V735" s="38">
        <f t="shared" si="79"/>
        <v>0</v>
      </c>
      <c r="W735" s="38">
        <f t="shared" si="79"/>
        <v>0</v>
      </c>
      <c r="X735" s="38">
        <f t="shared" si="80"/>
        <v>0</v>
      </c>
      <c r="Y735" s="38">
        <f t="shared" si="80"/>
        <v>0</v>
      </c>
      <c r="Z735" s="38">
        <f t="shared" si="80"/>
        <v>0</v>
      </c>
      <c r="AA735" s="38">
        <f t="shared" si="77"/>
        <v>0</v>
      </c>
      <c r="AB735" s="38">
        <f t="shared" si="81"/>
        <v>0</v>
      </c>
      <c r="AC735" s="38">
        <f t="shared" si="82"/>
        <v>0</v>
      </c>
      <c r="AD735" s="38" t="str">
        <f t="shared" si="83"/>
        <v>000000000000</v>
      </c>
    </row>
    <row r="736" spans="1:30">
      <c r="A736" s="9" t="str">
        <f>IF('DATA ACCURATE'!A739&lt;&gt;"",'DATA ACCURATE'!A739,"")</f>
        <v/>
      </c>
      <c r="B736" s="9" t="str">
        <f>IF('DATA ACCURATE'!D739&lt;&gt;"",'DATA ACCURATE'!D739,"")</f>
        <v/>
      </c>
      <c r="C736" s="38" t="str">
        <f>IF($AD736="000000000000","",INDEX(DATABASE!$W$12:$W$71,MATCH($AD736,DATABASE!$V$12:$V$71,0)))</f>
        <v/>
      </c>
      <c r="D736" s="34" t="str">
        <f>IF(C736="","",IF(E736="",INDEX(DATABASE!$AF$13:$AF$62,MATCH($C736,DATABASE!$AC$13:$AC$62,0)),IF(E736="2x D11",INDEX(DATABASE!$AF$13:$AF$62,MATCH($C736,DATABASE!$AC$13:$AC$62,0))+2*DATABASE!$AF$62,IF(E736="3x D11",INDEX(DATABASE!$AF$13:$AF$62,MATCH($C736,DATABASE!$AC$13:$AC$62,0))+3*DATABASE!$AF$62,""))))</f>
        <v/>
      </c>
      <c r="E736" s="38" t="str">
        <f>IF(AND($K736="Y",$G736&lt;&gt;"UNYIL",$F736&lt;DATABASE!$O$8),"2x D11",IF(AND($K736="Y",$G736&lt;&gt;"UNYIL",$F736&gt;=DATABASE!$O$8),"3x D11",""))</f>
        <v/>
      </c>
      <c r="F736" s="9" t="str">
        <f>IF('DATA ACCURATE'!N739&lt;&gt;"",'DATA ACCURATE'!N739,"")</f>
        <v/>
      </c>
      <c r="G736" t="str">
        <f>IF(F736="","",IF(F736&lt;=DATABASE!$I$8,"UNYIL",IF(F736&lt;=DATABASE!$J$8,"KECIL",IF(F736&lt;DATABASE!$K$8,"TANGGUNG",IF(F736&gt;=DATABASE!$K$8,"BESAR","")))))</f>
        <v/>
      </c>
      <c r="H736" s="16" t="str">
        <f>IF('DATA ACCURATE'!J739&lt;&gt;"",'DATA ACCURATE'!J739,"")</f>
        <v/>
      </c>
      <c r="I736" s="35" t="str">
        <f>IF(B736&lt;&gt;"",IFERROR(VLOOKUP(B736,'DATA TIMBANGAN'!G:M,7,FALSE),VLOOKUP(B736,'DATA TIMBANGAN'!G:M,7)),"")</f>
        <v/>
      </c>
      <c r="J736" s="25" t="str">
        <f>IF(H736&lt;&gt;"",IFERROR(INDEX(DATABASE!$Z$19:$Z$38,MATCH(DATEVALUE(H736),DATABASE!$AA$19:$AA$38,0)),INDEX(DATABASE!$Z$12:$Z$18,MATCH(WEEKDAY(H736,2),DATABASE!$AA$12:$AA$18,0))),"")</f>
        <v/>
      </c>
      <c r="K736" s="25" t="str">
        <f>IF('DATA ACCURATE'!V739&lt;&gt;"",'DATA ACCURATE'!V739,"")</f>
        <v/>
      </c>
      <c r="L736" s="80" t="str">
        <f>IF($H736="","",IF(OR($J736="LIBUR",AND($L735="LIBUR",$O735=$O736)),"LIBUR",IF(AND(OR($L735="LUAR JAM KERJA 1",$L735="LUAR JAM KERJA 2"),OR(OR(AND($H735=$H736,AND(OR($I736&gt;DATABASE!$J$3,$I736&lt;DATABASE!$J$6),((DATEVALUE($H736)+$I736)-(DATEVALUE($H735)+$I735))&lt;DATABASE!$J$6)),AND($H735=$H736,$O735=$O736,OR($I736&gt;DATABASE!$J$6,$I736&lt;DATABASE!$J$3))),AND(($H736-$H735)=1,OR($I736&lt;DATABASE!$I$6,((DATEVALUE($H736)+$I736)-(DATEVALUE($H735)+$I735))&lt;DATABASE!$J$6))),$A736=$A735),"LUAR JAM KERJA 2",IF(AND(OR(WEEKDAY($H736,2)=1,WEEKDAY($H736,2)=2,WEEKDAY($H736,2)=3,WEEKDAY($H736,2)=4,WEEKDAY($H736,2)=5),$I736&lt;=DATABASE!$J$3,$I736&gt;=DATABASE!$I$3),"JAM KERJA",IF(AND(WEEKDAY($H736,2)=6,$I736&lt;=DATABASE!$J$4,$I736&gt;=DATABASE!$I$4),"JAM KERJA","LUAR JAM KERJA 1")))))</f>
        <v/>
      </c>
      <c r="M736" s="33" t="str">
        <f>IF('DATA ACCURATE'!T739&lt;&gt;"",IF('DATA ACCURATE'!T739&gt;100,'DATA ACCURATE'!T739/10,'DATA ACCURATE'!T739),"")</f>
        <v/>
      </c>
      <c r="N736" t="str">
        <f>IF(M736="","",IF(M736&lt;=DATABASE!$I$9,"LOKAL",IF(M736&lt;DATABASE!$J$9,"LUAR KOTA 1",IF($M736&gt;=DATABASE!$J$9,"LUAR KOTA 2",""))))</f>
        <v/>
      </c>
      <c r="O736" s="38" t="str">
        <f>IF('DATA ACCURATE'!L739&lt;&gt;"",'DATA ACCURATE'!L739,"")</f>
        <v/>
      </c>
      <c r="Q736" s="38">
        <f t="shared" si="78"/>
        <v>0</v>
      </c>
      <c r="R736" s="38">
        <f t="shared" si="78"/>
        <v>0</v>
      </c>
      <c r="S736" s="38">
        <f t="shared" si="78"/>
        <v>0</v>
      </c>
      <c r="T736" s="38">
        <f t="shared" si="76"/>
        <v>0</v>
      </c>
      <c r="U736" s="38">
        <f t="shared" si="79"/>
        <v>0</v>
      </c>
      <c r="V736" s="38">
        <f t="shared" si="79"/>
        <v>0</v>
      </c>
      <c r="W736" s="38">
        <f t="shared" si="79"/>
        <v>0</v>
      </c>
      <c r="X736" s="38">
        <f t="shared" si="80"/>
        <v>0</v>
      </c>
      <c r="Y736" s="38">
        <f t="shared" si="80"/>
        <v>0</v>
      </c>
      <c r="Z736" s="38">
        <f t="shared" si="80"/>
        <v>0</v>
      </c>
      <c r="AA736" s="38">
        <f t="shared" si="77"/>
        <v>0</v>
      </c>
      <c r="AB736" s="38">
        <f t="shared" si="81"/>
        <v>0</v>
      </c>
      <c r="AC736" s="38">
        <f t="shared" si="82"/>
        <v>0</v>
      </c>
      <c r="AD736" s="38" t="str">
        <f t="shared" si="83"/>
        <v>000000000000</v>
      </c>
    </row>
    <row r="737" spans="1:30">
      <c r="A737" s="9" t="str">
        <f>IF('DATA ACCURATE'!A740&lt;&gt;"",'DATA ACCURATE'!A740,"")</f>
        <v/>
      </c>
      <c r="B737" s="9" t="str">
        <f>IF('DATA ACCURATE'!D740&lt;&gt;"",'DATA ACCURATE'!D740,"")</f>
        <v/>
      </c>
      <c r="C737" s="38" t="str">
        <f>IF($AD737="000000000000","",INDEX(DATABASE!$W$12:$W$71,MATCH($AD737,DATABASE!$V$12:$V$71,0)))</f>
        <v/>
      </c>
      <c r="D737" s="34" t="str">
        <f>IF(C737="","",IF(E737="",INDEX(DATABASE!$AF$13:$AF$62,MATCH($C737,DATABASE!$AC$13:$AC$62,0)),IF(E737="2x D11",INDEX(DATABASE!$AF$13:$AF$62,MATCH($C737,DATABASE!$AC$13:$AC$62,0))+2*DATABASE!$AF$62,IF(E737="3x D11",INDEX(DATABASE!$AF$13:$AF$62,MATCH($C737,DATABASE!$AC$13:$AC$62,0))+3*DATABASE!$AF$62,""))))</f>
        <v/>
      </c>
      <c r="E737" s="38" t="str">
        <f>IF(AND($K737="Y",$G737&lt;&gt;"UNYIL",$F737&lt;DATABASE!$O$8),"2x D11",IF(AND($K737="Y",$G737&lt;&gt;"UNYIL",$F737&gt;=DATABASE!$O$8),"3x D11",""))</f>
        <v/>
      </c>
      <c r="F737" s="9" t="str">
        <f>IF('DATA ACCURATE'!N740&lt;&gt;"",'DATA ACCURATE'!N740,"")</f>
        <v/>
      </c>
      <c r="G737" t="str">
        <f>IF(F737="","",IF(F737&lt;=DATABASE!$I$8,"UNYIL",IF(F737&lt;=DATABASE!$J$8,"KECIL",IF(F737&lt;DATABASE!$K$8,"TANGGUNG",IF(F737&gt;=DATABASE!$K$8,"BESAR","")))))</f>
        <v/>
      </c>
      <c r="H737" s="16" t="str">
        <f>IF('DATA ACCURATE'!J740&lt;&gt;"",'DATA ACCURATE'!J740,"")</f>
        <v/>
      </c>
      <c r="I737" s="35" t="str">
        <f>IF(B737&lt;&gt;"",IFERROR(VLOOKUP(B737,'DATA TIMBANGAN'!G:M,7,FALSE),VLOOKUP(B737,'DATA TIMBANGAN'!G:M,7)),"")</f>
        <v/>
      </c>
      <c r="J737" s="25" t="str">
        <f>IF(H737&lt;&gt;"",IFERROR(INDEX(DATABASE!$Z$19:$Z$38,MATCH(DATEVALUE(H737),DATABASE!$AA$19:$AA$38,0)),INDEX(DATABASE!$Z$12:$Z$18,MATCH(WEEKDAY(H737,2),DATABASE!$AA$12:$AA$18,0))),"")</f>
        <v/>
      </c>
      <c r="K737" s="25" t="str">
        <f>IF('DATA ACCURATE'!V740&lt;&gt;"",'DATA ACCURATE'!V740,"")</f>
        <v/>
      </c>
      <c r="L737" s="80" t="str">
        <f>IF($H737="","",IF(OR($J737="LIBUR",AND($L736="LIBUR",$O736=$O737)),"LIBUR",IF(AND(OR($L736="LUAR JAM KERJA 1",$L736="LUAR JAM KERJA 2"),OR(OR(AND($H736=$H737,AND(OR($I737&gt;DATABASE!$J$3,$I737&lt;DATABASE!$J$6),((DATEVALUE($H737)+$I737)-(DATEVALUE($H736)+$I736))&lt;DATABASE!$J$6)),AND($H736=$H737,$O736=$O737,OR($I737&gt;DATABASE!$J$6,$I737&lt;DATABASE!$J$3))),AND(($H737-$H736)=1,OR($I737&lt;DATABASE!$I$6,((DATEVALUE($H737)+$I737)-(DATEVALUE($H736)+$I736))&lt;DATABASE!$J$6))),$A737=$A736),"LUAR JAM KERJA 2",IF(AND(OR(WEEKDAY($H737,2)=1,WEEKDAY($H737,2)=2,WEEKDAY($H737,2)=3,WEEKDAY($H737,2)=4,WEEKDAY($H737,2)=5),$I737&lt;=DATABASE!$J$3,$I737&gt;=DATABASE!$I$3),"JAM KERJA",IF(AND(WEEKDAY($H737,2)=6,$I737&lt;=DATABASE!$J$4,$I737&gt;=DATABASE!$I$4),"JAM KERJA","LUAR JAM KERJA 1")))))</f>
        <v/>
      </c>
      <c r="M737" s="33" t="str">
        <f>IF('DATA ACCURATE'!T740&lt;&gt;"",IF('DATA ACCURATE'!T740&gt;100,'DATA ACCURATE'!T740/10,'DATA ACCURATE'!T740),"")</f>
        <v/>
      </c>
      <c r="N737" t="str">
        <f>IF(M737="","",IF(M737&lt;=DATABASE!$I$9,"LOKAL",IF(M737&lt;DATABASE!$J$9,"LUAR KOTA 1",IF($M737&gt;=DATABASE!$J$9,"LUAR KOTA 2",""))))</f>
        <v/>
      </c>
      <c r="O737" s="38" t="str">
        <f>IF('DATA ACCURATE'!L740&lt;&gt;"",'DATA ACCURATE'!L740,"")</f>
        <v/>
      </c>
      <c r="Q737" s="38">
        <f t="shared" si="78"/>
        <v>0</v>
      </c>
      <c r="R737" s="38">
        <f t="shared" si="78"/>
        <v>0</v>
      </c>
      <c r="S737" s="38">
        <f t="shared" si="78"/>
        <v>0</v>
      </c>
      <c r="T737" s="38">
        <f t="shared" si="76"/>
        <v>0</v>
      </c>
      <c r="U737" s="38">
        <f t="shared" si="79"/>
        <v>0</v>
      </c>
      <c r="V737" s="38">
        <f t="shared" si="79"/>
        <v>0</v>
      </c>
      <c r="W737" s="38">
        <f t="shared" si="79"/>
        <v>0</v>
      </c>
      <c r="X737" s="38">
        <f t="shared" si="80"/>
        <v>0</v>
      </c>
      <c r="Y737" s="38">
        <f t="shared" si="80"/>
        <v>0</v>
      </c>
      <c r="Z737" s="38">
        <f t="shared" si="80"/>
        <v>0</v>
      </c>
      <c r="AA737" s="38">
        <f t="shared" si="77"/>
        <v>0</v>
      </c>
      <c r="AB737" s="38">
        <f t="shared" si="81"/>
        <v>0</v>
      </c>
      <c r="AC737" s="38">
        <f t="shared" si="82"/>
        <v>0</v>
      </c>
      <c r="AD737" s="38" t="str">
        <f t="shared" si="83"/>
        <v>000000000000</v>
      </c>
    </row>
    <row r="738" spans="1:30">
      <c r="A738" s="9" t="str">
        <f>IF('DATA ACCURATE'!A741&lt;&gt;"",'DATA ACCURATE'!A741,"")</f>
        <v/>
      </c>
      <c r="B738" s="9" t="str">
        <f>IF('DATA ACCURATE'!D741&lt;&gt;"",'DATA ACCURATE'!D741,"")</f>
        <v/>
      </c>
      <c r="C738" s="38" t="str">
        <f>IF($AD738="000000000000","",INDEX(DATABASE!$W$12:$W$71,MATCH($AD738,DATABASE!$V$12:$V$71,0)))</f>
        <v/>
      </c>
      <c r="D738" s="34" t="str">
        <f>IF(C738="","",IF(E738="",INDEX(DATABASE!$AF$13:$AF$62,MATCH($C738,DATABASE!$AC$13:$AC$62,0)),IF(E738="2x D11",INDEX(DATABASE!$AF$13:$AF$62,MATCH($C738,DATABASE!$AC$13:$AC$62,0))+2*DATABASE!$AF$62,IF(E738="3x D11",INDEX(DATABASE!$AF$13:$AF$62,MATCH($C738,DATABASE!$AC$13:$AC$62,0))+3*DATABASE!$AF$62,""))))</f>
        <v/>
      </c>
      <c r="E738" s="38" t="str">
        <f>IF(AND($K738="Y",$G738&lt;&gt;"UNYIL",$F738&lt;DATABASE!$O$8),"2x D11",IF(AND($K738="Y",$G738&lt;&gt;"UNYIL",$F738&gt;=DATABASE!$O$8),"3x D11",""))</f>
        <v/>
      </c>
      <c r="F738" s="9" t="str">
        <f>IF('DATA ACCURATE'!N741&lt;&gt;"",'DATA ACCURATE'!N741,"")</f>
        <v/>
      </c>
      <c r="G738" t="str">
        <f>IF(F738="","",IF(F738&lt;=DATABASE!$I$8,"UNYIL",IF(F738&lt;=DATABASE!$J$8,"KECIL",IF(F738&lt;DATABASE!$K$8,"TANGGUNG",IF(F738&gt;=DATABASE!$K$8,"BESAR","")))))</f>
        <v/>
      </c>
      <c r="H738" s="16" t="str">
        <f>IF('DATA ACCURATE'!J741&lt;&gt;"",'DATA ACCURATE'!J741,"")</f>
        <v/>
      </c>
      <c r="I738" s="35" t="str">
        <f>IF(B738&lt;&gt;"",IFERROR(VLOOKUP(B738,'DATA TIMBANGAN'!G:M,7,FALSE),VLOOKUP(B738,'DATA TIMBANGAN'!G:M,7)),"")</f>
        <v/>
      </c>
      <c r="J738" s="25" t="str">
        <f>IF(H738&lt;&gt;"",IFERROR(INDEX(DATABASE!$Z$19:$Z$38,MATCH(DATEVALUE(H738),DATABASE!$AA$19:$AA$38,0)),INDEX(DATABASE!$Z$12:$Z$18,MATCH(WEEKDAY(H738,2),DATABASE!$AA$12:$AA$18,0))),"")</f>
        <v/>
      </c>
      <c r="K738" s="25" t="str">
        <f>IF('DATA ACCURATE'!V741&lt;&gt;"",'DATA ACCURATE'!V741,"")</f>
        <v/>
      </c>
      <c r="L738" s="80" t="str">
        <f>IF($H738="","",IF(OR($J738="LIBUR",AND($L737="LIBUR",$O737=$O738)),"LIBUR",IF(AND(OR($L737="LUAR JAM KERJA 1",$L737="LUAR JAM KERJA 2"),OR(OR(AND($H737=$H738,AND(OR($I738&gt;DATABASE!$J$3,$I738&lt;DATABASE!$J$6),((DATEVALUE($H738)+$I738)-(DATEVALUE($H737)+$I737))&lt;DATABASE!$J$6)),AND($H737=$H738,$O737=$O738,OR($I738&gt;DATABASE!$J$6,$I738&lt;DATABASE!$J$3))),AND(($H738-$H737)=1,OR($I738&lt;DATABASE!$I$6,((DATEVALUE($H738)+$I738)-(DATEVALUE($H737)+$I737))&lt;DATABASE!$J$6))),$A738=$A737),"LUAR JAM KERJA 2",IF(AND(OR(WEEKDAY($H738,2)=1,WEEKDAY($H738,2)=2,WEEKDAY($H738,2)=3,WEEKDAY($H738,2)=4,WEEKDAY($H738,2)=5),$I738&lt;=DATABASE!$J$3,$I738&gt;=DATABASE!$I$3),"JAM KERJA",IF(AND(WEEKDAY($H738,2)=6,$I738&lt;=DATABASE!$J$4,$I738&gt;=DATABASE!$I$4),"JAM KERJA","LUAR JAM KERJA 1")))))</f>
        <v/>
      </c>
      <c r="M738" s="33" t="str">
        <f>IF('DATA ACCURATE'!T741&lt;&gt;"",IF('DATA ACCURATE'!T741&gt;100,'DATA ACCURATE'!T741/10,'DATA ACCURATE'!T741),"")</f>
        <v/>
      </c>
      <c r="N738" t="str">
        <f>IF(M738="","",IF(M738&lt;=DATABASE!$I$9,"LOKAL",IF(M738&lt;DATABASE!$J$9,"LUAR KOTA 1",IF($M738&gt;=DATABASE!$J$9,"LUAR KOTA 2",""))))</f>
        <v/>
      </c>
      <c r="O738" s="38" t="str">
        <f>IF('DATA ACCURATE'!L741&lt;&gt;"",'DATA ACCURATE'!L741,"")</f>
        <v/>
      </c>
      <c r="Q738" s="38">
        <f t="shared" si="78"/>
        <v>0</v>
      </c>
      <c r="R738" s="38">
        <f t="shared" si="78"/>
        <v>0</v>
      </c>
      <c r="S738" s="38">
        <f t="shared" si="78"/>
        <v>0</v>
      </c>
      <c r="T738" s="38">
        <f t="shared" si="76"/>
        <v>0</v>
      </c>
      <c r="U738" s="38">
        <f t="shared" si="79"/>
        <v>0</v>
      </c>
      <c r="V738" s="38">
        <f t="shared" si="79"/>
        <v>0</v>
      </c>
      <c r="W738" s="38">
        <f t="shared" si="79"/>
        <v>0</v>
      </c>
      <c r="X738" s="38">
        <f t="shared" si="80"/>
        <v>0</v>
      </c>
      <c r="Y738" s="38">
        <f t="shared" si="80"/>
        <v>0</v>
      </c>
      <c r="Z738" s="38">
        <f t="shared" si="80"/>
        <v>0</v>
      </c>
      <c r="AA738" s="38">
        <f t="shared" si="77"/>
        <v>0</v>
      </c>
      <c r="AB738" s="38">
        <f t="shared" si="81"/>
        <v>0</v>
      </c>
      <c r="AC738" s="38">
        <f t="shared" si="82"/>
        <v>0</v>
      </c>
      <c r="AD738" s="38" t="str">
        <f t="shared" si="83"/>
        <v>000000000000</v>
      </c>
    </row>
    <row r="739" spans="1:30">
      <c r="A739" s="9" t="str">
        <f>IF('DATA ACCURATE'!A742&lt;&gt;"",'DATA ACCURATE'!A742,"")</f>
        <v/>
      </c>
      <c r="B739" s="9" t="str">
        <f>IF('DATA ACCURATE'!D742&lt;&gt;"",'DATA ACCURATE'!D742,"")</f>
        <v/>
      </c>
      <c r="C739" s="38" t="str">
        <f>IF($AD739="000000000000","",INDEX(DATABASE!$W$12:$W$71,MATCH($AD739,DATABASE!$V$12:$V$71,0)))</f>
        <v/>
      </c>
      <c r="D739" s="34" t="str">
        <f>IF(C739="","",IF(E739="",INDEX(DATABASE!$AF$13:$AF$62,MATCH($C739,DATABASE!$AC$13:$AC$62,0)),IF(E739="2x D11",INDEX(DATABASE!$AF$13:$AF$62,MATCH($C739,DATABASE!$AC$13:$AC$62,0))+2*DATABASE!$AF$62,IF(E739="3x D11",INDEX(DATABASE!$AF$13:$AF$62,MATCH($C739,DATABASE!$AC$13:$AC$62,0))+3*DATABASE!$AF$62,""))))</f>
        <v/>
      </c>
      <c r="E739" s="38" t="str">
        <f>IF(AND($K739="Y",$G739&lt;&gt;"UNYIL",$F739&lt;DATABASE!$O$8),"2x D11",IF(AND($K739="Y",$G739&lt;&gt;"UNYIL",$F739&gt;=DATABASE!$O$8),"3x D11",""))</f>
        <v/>
      </c>
      <c r="F739" s="9" t="str">
        <f>IF('DATA ACCURATE'!N742&lt;&gt;"",'DATA ACCURATE'!N742,"")</f>
        <v/>
      </c>
      <c r="G739" t="str">
        <f>IF(F739="","",IF(F739&lt;=DATABASE!$I$8,"UNYIL",IF(F739&lt;=DATABASE!$J$8,"KECIL",IF(F739&lt;DATABASE!$K$8,"TANGGUNG",IF(F739&gt;=DATABASE!$K$8,"BESAR","")))))</f>
        <v/>
      </c>
      <c r="H739" s="16" t="str">
        <f>IF('DATA ACCURATE'!J742&lt;&gt;"",'DATA ACCURATE'!J742,"")</f>
        <v/>
      </c>
      <c r="I739" s="35" t="str">
        <f>IF(B739&lt;&gt;"",IFERROR(VLOOKUP(B739,'DATA TIMBANGAN'!G:M,7,FALSE),VLOOKUP(B739,'DATA TIMBANGAN'!G:M,7)),"")</f>
        <v/>
      </c>
      <c r="J739" s="25" t="str">
        <f>IF(H739&lt;&gt;"",IFERROR(INDEX(DATABASE!$Z$19:$Z$38,MATCH(DATEVALUE(H739),DATABASE!$AA$19:$AA$38,0)),INDEX(DATABASE!$Z$12:$Z$18,MATCH(WEEKDAY(H739,2),DATABASE!$AA$12:$AA$18,0))),"")</f>
        <v/>
      </c>
      <c r="K739" s="25" t="str">
        <f>IF('DATA ACCURATE'!V742&lt;&gt;"",'DATA ACCURATE'!V742,"")</f>
        <v/>
      </c>
      <c r="L739" s="80" t="str">
        <f>IF($H739="","",IF(OR($J739="LIBUR",AND($L738="LIBUR",$O738=$O739)),"LIBUR",IF(AND(OR($L738="LUAR JAM KERJA 1",$L738="LUAR JAM KERJA 2"),OR(OR(AND($H738=$H739,AND(OR($I739&gt;DATABASE!$J$3,$I739&lt;DATABASE!$J$6),((DATEVALUE($H739)+$I739)-(DATEVALUE($H738)+$I738))&lt;DATABASE!$J$6)),AND($H738=$H739,$O738=$O739,OR($I739&gt;DATABASE!$J$6,$I739&lt;DATABASE!$J$3))),AND(($H739-$H738)=1,OR($I739&lt;DATABASE!$I$6,((DATEVALUE($H739)+$I739)-(DATEVALUE($H738)+$I738))&lt;DATABASE!$J$6))),$A739=$A738),"LUAR JAM KERJA 2",IF(AND(OR(WEEKDAY($H739,2)=1,WEEKDAY($H739,2)=2,WEEKDAY($H739,2)=3,WEEKDAY($H739,2)=4,WEEKDAY($H739,2)=5),$I739&lt;=DATABASE!$J$3,$I739&gt;=DATABASE!$I$3),"JAM KERJA",IF(AND(WEEKDAY($H739,2)=6,$I739&lt;=DATABASE!$J$4,$I739&gt;=DATABASE!$I$4),"JAM KERJA","LUAR JAM KERJA 1")))))</f>
        <v/>
      </c>
      <c r="M739" s="33" t="str">
        <f>IF('DATA ACCURATE'!T742&lt;&gt;"",IF('DATA ACCURATE'!T742&gt;100,'DATA ACCURATE'!T742/10,'DATA ACCURATE'!T742),"")</f>
        <v/>
      </c>
      <c r="N739" t="str">
        <f>IF(M739="","",IF(M739&lt;=DATABASE!$I$9,"LOKAL",IF(M739&lt;DATABASE!$J$9,"LUAR KOTA 1",IF($M739&gt;=DATABASE!$J$9,"LUAR KOTA 2",""))))</f>
        <v/>
      </c>
      <c r="O739" s="38" t="str">
        <f>IF('DATA ACCURATE'!L742&lt;&gt;"",'DATA ACCURATE'!L742,"")</f>
        <v/>
      </c>
      <c r="Q739" s="38">
        <f t="shared" si="78"/>
        <v>0</v>
      </c>
      <c r="R739" s="38">
        <f t="shared" si="78"/>
        <v>0</v>
      </c>
      <c r="S739" s="38">
        <f t="shared" si="78"/>
        <v>0</v>
      </c>
      <c r="T739" s="38">
        <f t="shared" si="76"/>
        <v>0</v>
      </c>
      <c r="U739" s="38">
        <f t="shared" si="79"/>
        <v>0</v>
      </c>
      <c r="V739" s="38">
        <f t="shared" si="79"/>
        <v>0</v>
      </c>
      <c r="W739" s="38">
        <f t="shared" si="79"/>
        <v>0</v>
      </c>
      <c r="X739" s="38">
        <f t="shared" si="80"/>
        <v>0</v>
      </c>
      <c r="Y739" s="38">
        <f t="shared" si="80"/>
        <v>0</v>
      </c>
      <c r="Z739" s="38">
        <f t="shared" si="80"/>
        <v>0</v>
      </c>
      <c r="AA739" s="38">
        <f t="shared" si="77"/>
        <v>0</v>
      </c>
      <c r="AB739" s="38">
        <f t="shared" si="81"/>
        <v>0</v>
      </c>
      <c r="AC739" s="38">
        <f t="shared" si="82"/>
        <v>0</v>
      </c>
      <c r="AD739" s="38" t="str">
        <f t="shared" si="83"/>
        <v>000000000000</v>
      </c>
    </row>
    <row r="740" spans="1:30">
      <c r="A740" s="9" t="str">
        <f>IF('DATA ACCURATE'!A743&lt;&gt;"",'DATA ACCURATE'!A743,"")</f>
        <v/>
      </c>
      <c r="B740" s="9" t="str">
        <f>IF('DATA ACCURATE'!D743&lt;&gt;"",'DATA ACCURATE'!D743,"")</f>
        <v/>
      </c>
      <c r="C740" s="38" t="str">
        <f>IF($AD740="000000000000","",INDEX(DATABASE!$W$12:$W$71,MATCH($AD740,DATABASE!$V$12:$V$71,0)))</f>
        <v/>
      </c>
      <c r="D740" s="34" t="str">
        <f>IF(C740="","",IF(E740="",INDEX(DATABASE!$AF$13:$AF$62,MATCH($C740,DATABASE!$AC$13:$AC$62,0)),IF(E740="2x D11",INDEX(DATABASE!$AF$13:$AF$62,MATCH($C740,DATABASE!$AC$13:$AC$62,0))+2*DATABASE!$AF$62,IF(E740="3x D11",INDEX(DATABASE!$AF$13:$AF$62,MATCH($C740,DATABASE!$AC$13:$AC$62,0))+3*DATABASE!$AF$62,""))))</f>
        <v/>
      </c>
      <c r="E740" s="38" t="str">
        <f>IF(AND($K740="Y",$G740&lt;&gt;"UNYIL",$F740&lt;DATABASE!$O$8),"2x D11",IF(AND($K740="Y",$G740&lt;&gt;"UNYIL",$F740&gt;=DATABASE!$O$8),"3x D11",""))</f>
        <v/>
      </c>
      <c r="F740" s="9" t="str">
        <f>IF('DATA ACCURATE'!N743&lt;&gt;"",'DATA ACCURATE'!N743,"")</f>
        <v/>
      </c>
      <c r="G740" t="str">
        <f>IF(F740="","",IF(F740&lt;=DATABASE!$I$8,"UNYIL",IF(F740&lt;=DATABASE!$J$8,"KECIL",IF(F740&lt;DATABASE!$K$8,"TANGGUNG",IF(F740&gt;=DATABASE!$K$8,"BESAR","")))))</f>
        <v/>
      </c>
      <c r="H740" s="16" t="str">
        <f>IF('DATA ACCURATE'!J743&lt;&gt;"",'DATA ACCURATE'!J743,"")</f>
        <v/>
      </c>
      <c r="I740" s="35" t="str">
        <f>IF(B740&lt;&gt;"",IFERROR(VLOOKUP(B740,'DATA TIMBANGAN'!G:M,7,FALSE),VLOOKUP(B740,'DATA TIMBANGAN'!G:M,7)),"")</f>
        <v/>
      </c>
      <c r="J740" s="25" t="str">
        <f>IF(H740&lt;&gt;"",IFERROR(INDEX(DATABASE!$Z$19:$Z$38,MATCH(DATEVALUE(H740),DATABASE!$AA$19:$AA$38,0)),INDEX(DATABASE!$Z$12:$Z$18,MATCH(WEEKDAY(H740,2),DATABASE!$AA$12:$AA$18,0))),"")</f>
        <v/>
      </c>
      <c r="K740" s="25" t="str">
        <f>IF('DATA ACCURATE'!V743&lt;&gt;"",'DATA ACCURATE'!V743,"")</f>
        <v/>
      </c>
      <c r="L740" s="80" t="str">
        <f>IF($H740="","",IF(OR($J740="LIBUR",AND($L739="LIBUR",$O739=$O740)),"LIBUR",IF(AND(OR($L739="LUAR JAM KERJA 1",$L739="LUAR JAM KERJA 2"),OR(OR(AND($H739=$H740,AND(OR($I740&gt;DATABASE!$J$3,$I740&lt;DATABASE!$J$6),((DATEVALUE($H740)+$I740)-(DATEVALUE($H739)+$I739))&lt;DATABASE!$J$6)),AND($H739=$H740,$O739=$O740,OR($I740&gt;DATABASE!$J$6,$I740&lt;DATABASE!$J$3))),AND(($H740-$H739)=1,OR($I740&lt;DATABASE!$I$6,((DATEVALUE($H740)+$I740)-(DATEVALUE($H739)+$I739))&lt;DATABASE!$J$6))),$A740=$A739),"LUAR JAM KERJA 2",IF(AND(OR(WEEKDAY($H740,2)=1,WEEKDAY($H740,2)=2,WEEKDAY($H740,2)=3,WEEKDAY($H740,2)=4,WEEKDAY($H740,2)=5),$I740&lt;=DATABASE!$J$3,$I740&gt;=DATABASE!$I$3),"JAM KERJA",IF(AND(WEEKDAY($H740,2)=6,$I740&lt;=DATABASE!$J$4,$I740&gt;=DATABASE!$I$4),"JAM KERJA","LUAR JAM KERJA 1")))))</f>
        <v/>
      </c>
      <c r="M740" s="33" t="str">
        <f>IF('DATA ACCURATE'!T743&lt;&gt;"",IF('DATA ACCURATE'!T743&gt;100,'DATA ACCURATE'!T743/10,'DATA ACCURATE'!T743),"")</f>
        <v/>
      </c>
      <c r="N740" t="str">
        <f>IF(M740="","",IF(M740&lt;=DATABASE!$I$9,"LOKAL",IF(M740&lt;DATABASE!$J$9,"LUAR KOTA 1",IF($M740&gt;=DATABASE!$J$9,"LUAR KOTA 2",""))))</f>
        <v/>
      </c>
      <c r="O740" s="38" t="str">
        <f>IF('DATA ACCURATE'!L743&lt;&gt;"",'DATA ACCURATE'!L743,"")</f>
        <v/>
      </c>
      <c r="Q740" s="38">
        <f t="shared" si="78"/>
        <v>0</v>
      </c>
      <c r="R740" s="38">
        <f t="shared" si="78"/>
        <v>0</v>
      </c>
      <c r="S740" s="38">
        <f t="shared" si="78"/>
        <v>0</v>
      </c>
      <c r="T740" s="38">
        <f t="shared" si="76"/>
        <v>0</v>
      </c>
      <c r="U740" s="38">
        <f t="shared" si="79"/>
        <v>0</v>
      </c>
      <c r="V740" s="38">
        <f t="shared" si="79"/>
        <v>0</v>
      </c>
      <c r="W740" s="38">
        <f t="shared" si="79"/>
        <v>0</v>
      </c>
      <c r="X740" s="38">
        <f t="shared" si="80"/>
        <v>0</v>
      </c>
      <c r="Y740" s="38">
        <f t="shared" si="80"/>
        <v>0</v>
      </c>
      <c r="Z740" s="38">
        <f t="shared" si="80"/>
        <v>0</v>
      </c>
      <c r="AA740" s="38">
        <f t="shared" si="77"/>
        <v>0</v>
      </c>
      <c r="AB740" s="38">
        <f t="shared" si="81"/>
        <v>0</v>
      </c>
      <c r="AC740" s="38">
        <f t="shared" si="82"/>
        <v>0</v>
      </c>
      <c r="AD740" s="38" t="str">
        <f t="shared" si="83"/>
        <v>000000000000</v>
      </c>
    </row>
    <row r="741" spans="1:30">
      <c r="A741" s="9" t="str">
        <f>IF('DATA ACCURATE'!A744&lt;&gt;"",'DATA ACCURATE'!A744,"")</f>
        <v/>
      </c>
      <c r="B741" s="9" t="str">
        <f>IF('DATA ACCURATE'!D744&lt;&gt;"",'DATA ACCURATE'!D744,"")</f>
        <v/>
      </c>
      <c r="C741" s="38" t="str">
        <f>IF($AD741="000000000000","",INDEX(DATABASE!$W$12:$W$71,MATCH($AD741,DATABASE!$V$12:$V$71,0)))</f>
        <v/>
      </c>
      <c r="D741" s="34" t="str">
        <f>IF(C741="","",IF(E741="",INDEX(DATABASE!$AF$13:$AF$62,MATCH($C741,DATABASE!$AC$13:$AC$62,0)),IF(E741="2x D11",INDEX(DATABASE!$AF$13:$AF$62,MATCH($C741,DATABASE!$AC$13:$AC$62,0))+2*DATABASE!$AF$62,IF(E741="3x D11",INDEX(DATABASE!$AF$13:$AF$62,MATCH($C741,DATABASE!$AC$13:$AC$62,0))+3*DATABASE!$AF$62,""))))</f>
        <v/>
      </c>
      <c r="E741" s="38" t="str">
        <f>IF(AND($K741="Y",$G741&lt;&gt;"UNYIL",$F741&lt;DATABASE!$O$8),"2x D11",IF(AND($K741="Y",$G741&lt;&gt;"UNYIL",$F741&gt;=DATABASE!$O$8),"3x D11",""))</f>
        <v/>
      </c>
      <c r="F741" s="9" t="str">
        <f>IF('DATA ACCURATE'!N744&lt;&gt;"",'DATA ACCURATE'!N744,"")</f>
        <v/>
      </c>
      <c r="G741" t="str">
        <f>IF(F741="","",IF(F741&lt;=DATABASE!$I$8,"UNYIL",IF(F741&lt;=DATABASE!$J$8,"KECIL",IF(F741&lt;DATABASE!$K$8,"TANGGUNG",IF(F741&gt;=DATABASE!$K$8,"BESAR","")))))</f>
        <v/>
      </c>
      <c r="H741" s="16" t="str">
        <f>IF('DATA ACCURATE'!J744&lt;&gt;"",'DATA ACCURATE'!J744,"")</f>
        <v/>
      </c>
      <c r="I741" s="35" t="str">
        <f>IF(B741&lt;&gt;"",IFERROR(VLOOKUP(B741,'DATA TIMBANGAN'!G:M,7,FALSE),VLOOKUP(B741,'DATA TIMBANGAN'!G:M,7)),"")</f>
        <v/>
      </c>
      <c r="J741" s="25" t="str">
        <f>IF(H741&lt;&gt;"",IFERROR(INDEX(DATABASE!$Z$19:$Z$38,MATCH(DATEVALUE(H741),DATABASE!$AA$19:$AA$38,0)),INDEX(DATABASE!$Z$12:$Z$18,MATCH(WEEKDAY(H741,2),DATABASE!$AA$12:$AA$18,0))),"")</f>
        <v/>
      </c>
      <c r="K741" s="25" t="str">
        <f>IF('DATA ACCURATE'!V744&lt;&gt;"",'DATA ACCURATE'!V744,"")</f>
        <v/>
      </c>
      <c r="L741" s="80" t="str">
        <f>IF($H741="","",IF(OR($J741="LIBUR",AND($L740="LIBUR",$O740=$O741)),"LIBUR",IF(AND(OR($L740="LUAR JAM KERJA 1",$L740="LUAR JAM KERJA 2"),OR(OR(AND($H740=$H741,AND(OR($I741&gt;DATABASE!$J$3,$I741&lt;DATABASE!$J$6),((DATEVALUE($H741)+$I741)-(DATEVALUE($H740)+$I740))&lt;DATABASE!$J$6)),AND($H740=$H741,$O740=$O741,OR($I741&gt;DATABASE!$J$6,$I741&lt;DATABASE!$J$3))),AND(($H741-$H740)=1,OR($I741&lt;DATABASE!$I$6,((DATEVALUE($H741)+$I741)-(DATEVALUE($H740)+$I740))&lt;DATABASE!$J$6))),$A741=$A740),"LUAR JAM KERJA 2",IF(AND(OR(WEEKDAY($H741,2)=1,WEEKDAY($H741,2)=2,WEEKDAY($H741,2)=3,WEEKDAY($H741,2)=4,WEEKDAY($H741,2)=5),$I741&lt;=DATABASE!$J$3,$I741&gt;=DATABASE!$I$3),"JAM KERJA",IF(AND(WEEKDAY($H741,2)=6,$I741&lt;=DATABASE!$J$4,$I741&gt;=DATABASE!$I$4),"JAM KERJA","LUAR JAM KERJA 1")))))</f>
        <v/>
      </c>
      <c r="M741" s="33" t="str">
        <f>IF('DATA ACCURATE'!T744&lt;&gt;"",IF('DATA ACCURATE'!T744&gt;100,'DATA ACCURATE'!T744/10,'DATA ACCURATE'!T744),"")</f>
        <v/>
      </c>
      <c r="N741" t="str">
        <f>IF(M741="","",IF(M741&lt;=DATABASE!$I$9,"LOKAL",IF(M741&lt;DATABASE!$J$9,"LUAR KOTA 1",IF($M741&gt;=DATABASE!$J$9,"LUAR KOTA 2",""))))</f>
        <v/>
      </c>
      <c r="O741" s="38" t="str">
        <f>IF('DATA ACCURATE'!L744&lt;&gt;"",'DATA ACCURATE'!L744,"")</f>
        <v/>
      </c>
      <c r="Q741" s="38">
        <f t="shared" si="78"/>
        <v>0</v>
      </c>
      <c r="R741" s="38">
        <f t="shared" si="78"/>
        <v>0</v>
      </c>
      <c r="S741" s="38">
        <f t="shared" si="78"/>
        <v>0</v>
      </c>
      <c r="T741" s="38">
        <f t="shared" si="76"/>
        <v>0</v>
      </c>
      <c r="U741" s="38">
        <f t="shared" si="79"/>
        <v>0</v>
      </c>
      <c r="V741" s="38">
        <f t="shared" si="79"/>
        <v>0</v>
      </c>
      <c r="W741" s="38">
        <f t="shared" si="79"/>
        <v>0</v>
      </c>
      <c r="X741" s="38">
        <f t="shared" si="80"/>
        <v>0</v>
      </c>
      <c r="Y741" s="38">
        <f t="shared" si="80"/>
        <v>0</v>
      </c>
      <c r="Z741" s="38">
        <f t="shared" si="80"/>
        <v>0</v>
      </c>
      <c r="AA741" s="38">
        <f t="shared" si="77"/>
        <v>0</v>
      </c>
      <c r="AB741" s="38">
        <f t="shared" si="81"/>
        <v>0</v>
      </c>
      <c r="AC741" s="38">
        <f t="shared" si="82"/>
        <v>0</v>
      </c>
      <c r="AD741" s="38" t="str">
        <f t="shared" si="83"/>
        <v>000000000000</v>
      </c>
    </row>
    <row r="742" spans="1:30">
      <c r="A742" s="9" t="str">
        <f>IF('DATA ACCURATE'!A745&lt;&gt;"",'DATA ACCURATE'!A745,"")</f>
        <v/>
      </c>
      <c r="B742" s="9" t="str">
        <f>IF('DATA ACCURATE'!D745&lt;&gt;"",'DATA ACCURATE'!D745,"")</f>
        <v/>
      </c>
      <c r="C742" s="38" t="str">
        <f>IF($AD742="000000000000","",INDEX(DATABASE!$W$12:$W$71,MATCH($AD742,DATABASE!$V$12:$V$71,0)))</f>
        <v/>
      </c>
      <c r="D742" s="34" t="str">
        <f>IF(C742="","",IF(E742="",INDEX(DATABASE!$AF$13:$AF$62,MATCH($C742,DATABASE!$AC$13:$AC$62,0)),IF(E742="2x D11",INDEX(DATABASE!$AF$13:$AF$62,MATCH($C742,DATABASE!$AC$13:$AC$62,0))+2*DATABASE!$AF$62,IF(E742="3x D11",INDEX(DATABASE!$AF$13:$AF$62,MATCH($C742,DATABASE!$AC$13:$AC$62,0))+3*DATABASE!$AF$62,""))))</f>
        <v/>
      </c>
      <c r="E742" s="38" t="str">
        <f>IF(AND($K742="Y",$G742&lt;&gt;"UNYIL",$F742&lt;DATABASE!$O$8),"2x D11",IF(AND($K742="Y",$G742&lt;&gt;"UNYIL",$F742&gt;=DATABASE!$O$8),"3x D11",""))</f>
        <v/>
      </c>
      <c r="F742" s="9" t="str">
        <f>IF('DATA ACCURATE'!N745&lt;&gt;"",'DATA ACCURATE'!N745,"")</f>
        <v/>
      </c>
      <c r="G742" t="str">
        <f>IF(F742="","",IF(F742&lt;=DATABASE!$I$8,"UNYIL",IF(F742&lt;=DATABASE!$J$8,"KECIL",IF(F742&lt;DATABASE!$K$8,"TANGGUNG",IF(F742&gt;=DATABASE!$K$8,"BESAR","")))))</f>
        <v/>
      </c>
      <c r="H742" s="16" t="str">
        <f>IF('DATA ACCURATE'!J745&lt;&gt;"",'DATA ACCURATE'!J745,"")</f>
        <v/>
      </c>
      <c r="I742" s="35" t="str">
        <f>IF(B742&lt;&gt;"",IFERROR(VLOOKUP(B742,'DATA TIMBANGAN'!G:M,7,FALSE),VLOOKUP(B742,'DATA TIMBANGAN'!G:M,7)),"")</f>
        <v/>
      </c>
      <c r="J742" s="25" t="str">
        <f>IF(H742&lt;&gt;"",IFERROR(INDEX(DATABASE!$Z$19:$Z$38,MATCH(DATEVALUE(H742),DATABASE!$AA$19:$AA$38,0)),INDEX(DATABASE!$Z$12:$Z$18,MATCH(WEEKDAY(H742,2),DATABASE!$AA$12:$AA$18,0))),"")</f>
        <v/>
      </c>
      <c r="K742" s="25" t="str">
        <f>IF('DATA ACCURATE'!V745&lt;&gt;"",'DATA ACCURATE'!V745,"")</f>
        <v/>
      </c>
      <c r="L742" s="80" t="str">
        <f>IF($H742="","",IF(OR($J742="LIBUR",AND($L741="LIBUR",$O741=$O742)),"LIBUR",IF(AND(OR($L741="LUAR JAM KERJA 1",$L741="LUAR JAM KERJA 2"),OR(OR(AND($H741=$H742,AND(OR($I742&gt;DATABASE!$J$3,$I742&lt;DATABASE!$J$6),((DATEVALUE($H742)+$I742)-(DATEVALUE($H741)+$I741))&lt;DATABASE!$J$6)),AND($H741=$H742,$O741=$O742,OR($I742&gt;DATABASE!$J$6,$I742&lt;DATABASE!$J$3))),AND(($H742-$H741)=1,OR($I742&lt;DATABASE!$I$6,((DATEVALUE($H742)+$I742)-(DATEVALUE($H741)+$I741))&lt;DATABASE!$J$6))),$A742=$A741),"LUAR JAM KERJA 2",IF(AND(OR(WEEKDAY($H742,2)=1,WEEKDAY($H742,2)=2,WEEKDAY($H742,2)=3,WEEKDAY($H742,2)=4,WEEKDAY($H742,2)=5),$I742&lt;=DATABASE!$J$3,$I742&gt;=DATABASE!$I$3),"JAM KERJA",IF(AND(WEEKDAY($H742,2)=6,$I742&lt;=DATABASE!$J$4,$I742&gt;=DATABASE!$I$4),"JAM KERJA","LUAR JAM KERJA 1")))))</f>
        <v/>
      </c>
      <c r="M742" s="33" t="str">
        <f>IF('DATA ACCURATE'!T745&lt;&gt;"",IF('DATA ACCURATE'!T745&gt;100,'DATA ACCURATE'!T745/10,'DATA ACCURATE'!T745),"")</f>
        <v/>
      </c>
      <c r="N742" t="str">
        <f>IF(M742="","",IF(M742&lt;=DATABASE!$I$9,"LOKAL",IF(M742&lt;DATABASE!$J$9,"LUAR KOTA 1",IF($M742&gt;=DATABASE!$J$9,"LUAR KOTA 2",""))))</f>
        <v/>
      </c>
      <c r="O742" s="38" t="str">
        <f>IF('DATA ACCURATE'!L745&lt;&gt;"",'DATA ACCURATE'!L745,"")</f>
        <v/>
      </c>
      <c r="Q742" s="38">
        <f t="shared" si="78"/>
        <v>0</v>
      </c>
      <c r="R742" s="38">
        <f t="shared" si="78"/>
        <v>0</v>
      </c>
      <c r="S742" s="38">
        <f t="shared" si="78"/>
        <v>0</v>
      </c>
      <c r="T742" s="38">
        <f t="shared" si="76"/>
        <v>0</v>
      </c>
      <c r="U742" s="38">
        <f t="shared" si="79"/>
        <v>0</v>
      </c>
      <c r="V742" s="38">
        <f t="shared" si="79"/>
        <v>0</v>
      </c>
      <c r="W742" s="38">
        <f t="shared" si="79"/>
        <v>0</v>
      </c>
      <c r="X742" s="38">
        <f t="shared" si="80"/>
        <v>0</v>
      </c>
      <c r="Y742" s="38">
        <f t="shared" si="80"/>
        <v>0</v>
      </c>
      <c r="Z742" s="38">
        <f t="shared" si="80"/>
        <v>0</v>
      </c>
      <c r="AA742" s="38">
        <f t="shared" si="77"/>
        <v>0</v>
      </c>
      <c r="AB742" s="38">
        <f t="shared" si="81"/>
        <v>0</v>
      </c>
      <c r="AC742" s="38">
        <f t="shared" si="82"/>
        <v>0</v>
      </c>
      <c r="AD742" s="38" t="str">
        <f t="shared" si="83"/>
        <v>000000000000</v>
      </c>
    </row>
    <row r="743" spans="1:30">
      <c r="A743" s="9" t="str">
        <f>IF('DATA ACCURATE'!A746&lt;&gt;"",'DATA ACCURATE'!A746,"")</f>
        <v/>
      </c>
      <c r="B743" s="9" t="str">
        <f>IF('DATA ACCURATE'!D746&lt;&gt;"",'DATA ACCURATE'!D746,"")</f>
        <v/>
      </c>
      <c r="C743" s="38" t="str">
        <f>IF($AD743="000000000000","",INDEX(DATABASE!$W$12:$W$71,MATCH($AD743,DATABASE!$V$12:$V$71,0)))</f>
        <v/>
      </c>
      <c r="D743" s="34" t="str">
        <f>IF(C743="","",IF(E743="",INDEX(DATABASE!$AF$13:$AF$62,MATCH($C743,DATABASE!$AC$13:$AC$62,0)),IF(E743="2x D11",INDEX(DATABASE!$AF$13:$AF$62,MATCH($C743,DATABASE!$AC$13:$AC$62,0))+2*DATABASE!$AF$62,IF(E743="3x D11",INDEX(DATABASE!$AF$13:$AF$62,MATCH($C743,DATABASE!$AC$13:$AC$62,0))+3*DATABASE!$AF$62,""))))</f>
        <v/>
      </c>
      <c r="E743" s="38" t="str">
        <f>IF(AND($K743="Y",$G743&lt;&gt;"UNYIL",$F743&lt;DATABASE!$O$8),"2x D11",IF(AND($K743="Y",$G743&lt;&gt;"UNYIL",$F743&gt;=DATABASE!$O$8),"3x D11",""))</f>
        <v/>
      </c>
      <c r="F743" s="9" t="str">
        <f>IF('DATA ACCURATE'!N746&lt;&gt;"",'DATA ACCURATE'!N746,"")</f>
        <v/>
      </c>
      <c r="G743" t="str">
        <f>IF(F743="","",IF(F743&lt;=DATABASE!$I$8,"UNYIL",IF(F743&lt;=DATABASE!$J$8,"KECIL",IF(F743&lt;DATABASE!$K$8,"TANGGUNG",IF(F743&gt;=DATABASE!$K$8,"BESAR","")))))</f>
        <v/>
      </c>
      <c r="H743" s="16" t="str">
        <f>IF('DATA ACCURATE'!J746&lt;&gt;"",'DATA ACCURATE'!J746,"")</f>
        <v/>
      </c>
      <c r="I743" s="35" t="str">
        <f>IF(B743&lt;&gt;"",IFERROR(VLOOKUP(B743,'DATA TIMBANGAN'!G:M,7,FALSE),VLOOKUP(B743,'DATA TIMBANGAN'!G:M,7)),"")</f>
        <v/>
      </c>
      <c r="J743" s="25" t="str">
        <f>IF(H743&lt;&gt;"",IFERROR(INDEX(DATABASE!$Z$19:$Z$38,MATCH(DATEVALUE(H743),DATABASE!$AA$19:$AA$38,0)),INDEX(DATABASE!$Z$12:$Z$18,MATCH(WEEKDAY(H743,2),DATABASE!$AA$12:$AA$18,0))),"")</f>
        <v/>
      </c>
      <c r="K743" s="25" t="str">
        <f>IF('DATA ACCURATE'!V746&lt;&gt;"",'DATA ACCURATE'!V746,"")</f>
        <v/>
      </c>
      <c r="L743" s="80" t="str">
        <f>IF($H743="","",IF(OR($J743="LIBUR",AND($L742="LIBUR",$O742=$O743)),"LIBUR",IF(AND(OR($L742="LUAR JAM KERJA 1",$L742="LUAR JAM KERJA 2"),OR(OR(AND($H742=$H743,AND(OR($I743&gt;DATABASE!$J$3,$I743&lt;DATABASE!$J$6),((DATEVALUE($H743)+$I743)-(DATEVALUE($H742)+$I742))&lt;DATABASE!$J$6)),AND($H742=$H743,$O742=$O743,OR($I743&gt;DATABASE!$J$6,$I743&lt;DATABASE!$J$3))),AND(($H743-$H742)=1,OR($I743&lt;DATABASE!$I$6,((DATEVALUE($H743)+$I743)-(DATEVALUE($H742)+$I742))&lt;DATABASE!$J$6))),$A743=$A742),"LUAR JAM KERJA 2",IF(AND(OR(WEEKDAY($H743,2)=1,WEEKDAY($H743,2)=2,WEEKDAY($H743,2)=3,WEEKDAY($H743,2)=4,WEEKDAY($H743,2)=5),$I743&lt;=DATABASE!$J$3,$I743&gt;=DATABASE!$I$3),"JAM KERJA",IF(AND(WEEKDAY($H743,2)=6,$I743&lt;=DATABASE!$J$4,$I743&gt;=DATABASE!$I$4),"JAM KERJA","LUAR JAM KERJA 1")))))</f>
        <v/>
      </c>
      <c r="M743" s="33" t="str">
        <f>IF('DATA ACCURATE'!T746&lt;&gt;"",IF('DATA ACCURATE'!T746&gt;100,'DATA ACCURATE'!T746/10,'DATA ACCURATE'!T746),"")</f>
        <v/>
      </c>
      <c r="N743" t="str">
        <f>IF(M743="","",IF(M743&lt;=DATABASE!$I$9,"LOKAL",IF(M743&lt;DATABASE!$J$9,"LUAR KOTA 1",IF($M743&gt;=DATABASE!$J$9,"LUAR KOTA 2",""))))</f>
        <v/>
      </c>
      <c r="O743" s="38" t="str">
        <f>IF('DATA ACCURATE'!L746&lt;&gt;"",'DATA ACCURATE'!L746,"")</f>
        <v/>
      </c>
      <c r="Q743" s="38">
        <f t="shared" si="78"/>
        <v>0</v>
      </c>
      <c r="R743" s="38">
        <f t="shared" si="78"/>
        <v>0</v>
      </c>
      <c r="S743" s="38">
        <f t="shared" si="78"/>
        <v>0</v>
      </c>
      <c r="T743" s="38">
        <f t="shared" si="76"/>
        <v>0</v>
      </c>
      <c r="U743" s="38">
        <f t="shared" si="79"/>
        <v>0</v>
      </c>
      <c r="V743" s="38">
        <f t="shared" si="79"/>
        <v>0</v>
      </c>
      <c r="W743" s="38">
        <f t="shared" si="79"/>
        <v>0</v>
      </c>
      <c r="X743" s="38">
        <f t="shared" si="80"/>
        <v>0</v>
      </c>
      <c r="Y743" s="38">
        <f t="shared" si="80"/>
        <v>0</v>
      </c>
      <c r="Z743" s="38">
        <f t="shared" si="80"/>
        <v>0</v>
      </c>
      <c r="AA743" s="38">
        <f t="shared" si="77"/>
        <v>0</v>
      </c>
      <c r="AB743" s="38">
        <f t="shared" si="81"/>
        <v>0</v>
      </c>
      <c r="AC743" s="38">
        <f t="shared" si="82"/>
        <v>0</v>
      </c>
      <c r="AD743" s="38" t="str">
        <f t="shared" si="83"/>
        <v>000000000000</v>
      </c>
    </row>
    <row r="744" spans="1:30">
      <c r="A744" s="9" t="str">
        <f>IF('DATA ACCURATE'!A747&lt;&gt;"",'DATA ACCURATE'!A747,"")</f>
        <v/>
      </c>
      <c r="B744" s="9" t="str">
        <f>IF('DATA ACCURATE'!D747&lt;&gt;"",'DATA ACCURATE'!D747,"")</f>
        <v/>
      </c>
      <c r="C744" s="38" t="str">
        <f>IF($AD744="000000000000","",INDEX(DATABASE!$W$12:$W$71,MATCH($AD744,DATABASE!$V$12:$V$71,0)))</f>
        <v/>
      </c>
      <c r="D744" s="34" t="str">
        <f>IF(C744="","",IF(E744="",INDEX(DATABASE!$AF$13:$AF$62,MATCH($C744,DATABASE!$AC$13:$AC$62,0)),IF(E744="2x D11",INDEX(DATABASE!$AF$13:$AF$62,MATCH($C744,DATABASE!$AC$13:$AC$62,0))+2*DATABASE!$AF$62,IF(E744="3x D11",INDEX(DATABASE!$AF$13:$AF$62,MATCH($C744,DATABASE!$AC$13:$AC$62,0))+3*DATABASE!$AF$62,""))))</f>
        <v/>
      </c>
      <c r="E744" s="38" t="str">
        <f>IF(AND($K744="Y",$G744&lt;&gt;"UNYIL",$F744&lt;DATABASE!$O$8),"2x D11",IF(AND($K744="Y",$G744&lt;&gt;"UNYIL",$F744&gt;=DATABASE!$O$8),"3x D11",""))</f>
        <v/>
      </c>
      <c r="F744" s="9" t="str">
        <f>IF('DATA ACCURATE'!N747&lt;&gt;"",'DATA ACCURATE'!N747,"")</f>
        <v/>
      </c>
      <c r="G744" t="str">
        <f>IF(F744="","",IF(F744&lt;=DATABASE!$I$8,"UNYIL",IF(F744&lt;=DATABASE!$J$8,"KECIL",IF(F744&lt;DATABASE!$K$8,"TANGGUNG",IF(F744&gt;=DATABASE!$K$8,"BESAR","")))))</f>
        <v/>
      </c>
      <c r="H744" s="16" t="str">
        <f>IF('DATA ACCURATE'!J747&lt;&gt;"",'DATA ACCURATE'!J747,"")</f>
        <v/>
      </c>
      <c r="I744" s="35" t="str">
        <f>IF(B744&lt;&gt;"",IFERROR(VLOOKUP(B744,'DATA TIMBANGAN'!G:M,7,FALSE),VLOOKUP(B744,'DATA TIMBANGAN'!G:M,7)),"")</f>
        <v/>
      </c>
      <c r="J744" s="25" t="str">
        <f>IF(H744&lt;&gt;"",IFERROR(INDEX(DATABASE!$Z$19:$Z$38,MATCH(DATEVALUE(H744),DATABASE!$AA$19:$AA$38,0)),INDEX(DATABASE!$Z$12:$Z$18,MATCH(WEEKDAY(H744,2),DATABASE!$AA$12:$AA$18,0))),"")</f>
        <v/>
      </c>
      <c r="K744" s="25" t="str">
        <f>IF('DATA ACCURATE'!V747&lt;&gt;"",'DATA ACCURATE'!V747,"")</f>
        <v/>
      </c>
      <c r="L744" s="80" t="str">
        <f>IF($H744="","",IF(OR($J744="LIBUR",AND($L743="LIBUR",$O743=$O744)),"LIBUR",IF(AND(OR($L743="LUAR JAM KERJA 1",$L743="LUAR JAM KERJA 2"),OR(OR(AND($H743=$H744,AND(OR($I744&gt;DATABASE!$J$3,$I744&lt;DATABASE!$J$6),((DATEVALUE($H744)+$I744)-(DATEVALUE($H743)+$I743))&lt;DATABASE!$J$6)),AND($H743=$H744,$O743=$O744,OR($I744&gt;DATABASE!$J$6,$I744&lt;DATABASE!$J$3))),AND(($H744-$H743)=1,OR($I744&lt;DATABASE!$I$6,((DATEVALUE($H744)+$I744)-(DATEVALUE($H743)+$I743))&lt;DATABASE!$J$6))),$A744=$A743),"LUAR JAM KERJA 2",IF(AND(OR(WEEKDAY($H744,2)=1,WEEKDAY($H744,2)=2,WEEKDAY($H744,2)=3,WEEKDAY($H744,2)=4,WEEKDAY($H744,2)=5),$I744&lt;=DATABASE!$J$3,$I744&gt;=DATABASE!$I$3),"JAM KERJA",IF(AND(WEEKDAY($H744,2)=6,$I744&lt;=DATABASE!$J$4,$I744&gt;=DATABASE!$I$4),"JAM KERJA","LUAR JAM KERJA 1")))))</f>
        <v/>
      </c>
      <c r="M744" s="33" t="str">
        <f>IF('DATA ACCURATE'!T747&lt;&gt;"",IF('DATA ACCURATE'!T747&gt;100,'DATA ACCURATE'!T747/10,'DATA ACCURATE'!T747),"")</f>
        <v/>
      </c>
      <c r="N744" t="str">
        <f>IF(M744="","",IF(M744&lt;=DATABASE!$I$9,"LOKAL",IF(M744&lt;DATABASE!$J$9,"LUAR KOTA 1",IF($M744&gt;=DATABASE!$J$9,"LUAR KOTA 2",""))))</f>
        <v/>
      </c>
      <c r="O744" s="38" t="str">
        <f>IF('DATA ACCURATE'!L747&lt;&gt;"",'DATA ACCURATE'!L747,"")</f>
        <v/>
      </c>
      <c r="Q744" s="38">
        <f t="shared" si="78"/>
        <v>0</v>
      </c>
      <c r="R744" s="38">
        <f t="shared" si="78"/>
        <v>0</v>
      </c>
      <c r="S744" s="38">
        <f t="shared" si="78"/>
        <v>0</v>
      </c>
      <c r="T744" s="38">
        <f t="shared" si="76"/>
        <v>0</v>
      </c>
      <c r="U744" s="38">
        <f t="shared" si="79"/>
        <v>0</v>
      </c>
      <c r="V744" s="38">
        <f t="shared" si="79"/>
        <v>0</v>
      </c>
      <c r="W744" s="38">
        <f t="shared" si="79"/>
        <v>0</v>
      </c>
      <c r="X744" s="38">
        <f t="shared" si="80"/>
        <v>0</v>
      </c>
      <c r="Y744" s="38">
        <f t="shared" si="80"/>
        <v>0</v>
      </c>
      <c r="Z744" s="38">
        <f t="shared" si="80"/>
        <v>0</v>
      </c>
      <c r="AA744" s="38">
        <f t="shared" si="77"/>
        <v>0</v>
      </c>
      <c r="AB744" s="38">
        <f t="shared" si="81"/>
        <v>0</v>
      </c>
      <c r="AC744" s="38">
        <f t="shared" si="82"/>
        <v>0</v>
      </c>
      <c r="AD744" s="38" t="str">
        <f t="shared" si="83"/>
        <v>000000000000</v>
      </c>
    </row>
    <row r="745" spans="1:30">
      <c r="A745" s="9" t="str">
        <f>IF('DATA ACCURATE'!A748&lt;&gt;"",'DATA ACCURATE'!A748,"")</f>
        <v/>
      </c>
      <c r="B745" s="9" t="str">
        <f>IF('DATA ACCURATE'!D748&lt;&gt;"",'DATA ACCURATE'!D748,"")</f>
        <v/>
      </c>
      <c r="C745" s="38" t="str">
        <f>IF($AD745="000000000000","",INDEX(DATABASE!$W$12:$W$71,MATCH($AD745,DATABASE!$V$12:$V$71,0)))</f>
        <v/>
      </c>
      <c r="D745" s="34" t="str">
        <f>IF(C745="","",IF(E745="",INDEX(DATABASE!$AF$13:$AF$62,MATCH($C745,DATABASE!$AC$13:$AC$62,0)),IF(E745="2x D11",INDEX(DATABASE!$AF$13:$AF$62,MATCH($C745,DATABASE!$AC$13:$AC$62,0))+2*DATABASE!$AF$62,IF(E745="3x D11",INDEX(DATABASE!$AF$13:$AF$62,MATCH($C745,DATABASE!$AC$13:$AC$62,0))+3*DATABASE!$AF$62,""))))</f>
        <v/>
      </c>
      <c r="E745" s="38" t="str">
        <f>IF(AND($K745="Y",$G745&lt;&gt;"UNYIL",$F745&lt;DATABASE!$O$8),"2x D11",IF(AND($K745="Y",$G745&lt;&gt;"UNYIL",$F745&gt;=DATABASE!$O$8),"3x D11",""))</f>
        <v/>
      </c>
      <c r="F745" s="9" t="str">
        <f>IF('DATA ACCURATE'!N748&lt;&gt;"",'DATA ACCURATE'!N748,"")</f>
        <v/>
      </c>
      <c r="G745" t="str">
        <f>IF(F745="","",IF(F745&lt;=DATABASE!$I$8,"UNYIL",IF(F745&lt;=DATABASE!$J$8,"KECIL",IF(F745&lt;DATABASE!$K$8,"TANGGUNG",IF(F745&gt;=DATABASE!$K$8,"BESAR","")))))</f>
        <v/>
      </c>
      <c r="H745" s="16" t="str">
        <f>IF('DATA ACCURATE'!J748&lt;&gt;"",'DATA ACCURATE'!J748,"")</f>
        <v/>
      </c>
      <c r="I745" s="35" t="str">
        <f>IF(B745&lt;&gt;"",IFERROR(VLOOKUP(B745,'DATA TIMBANGAN'!G:M,7,FALSE),VLOOKUP(B745,'DATA TIMBANGAN'!G:M,7)),"")</f>
        <v/>
      </c>
      <c r="J745" s="25" t="str">
        <f>IF(H745&lt;&gt;"",IFERROR(INDEX(DATABASE!$Z$19:$Z$38,MATCH(DATEVALUE(H745),DATABASE!$AA$19:$AA$38,0)),INDEX(DATABASE!$Z$12:$Z$18,MATCH(WEEKDAY(H745,2),DATABASE!$AA$12:$AA$18,0))),"")</f>
        <v/>
      </c>
      <c r="K745" s="25" t="str">
        <f>IF('DATA ACCURATE'!V748&lt;&gt;"",'DATA ACCURATE'!V748,"")</f>
        <v/>
      </c>
      <c r="L745" s="80" t="str">
        <f>IF($H745="","",IF(OR($J745="LIBUR",AND($L744="LIBUR",$O744=$O745)),"LIBUR",IF(AND(OR($L744="LUAR JAM KERJA 1",$L744="LUAR JAM KERJA 2"),OR(OR(AND($H744=$H745,AND(OR($I745&gt;DATABASE!$J$3,$I745&lt;DATABASE!$J$6),((DATEVALUE($H745)+$I745)-(DATEVALUE($H744)+$I744))&lt;DATABASE!$J$6)),AND($H744=$H745,$O744=$O745,OR($I745&gt;DATABASE!$J$6,$I745&lt;DATABASE!$J$3))),AND(($H745-$H744)=1,OR($I745&lt;DATABASE!$I$6,((DATEVALUE($H745)+$I745)-(DATEVALUE($H744)+$I744))&lt;DATABASE!$J$6))),$A745=$A744),"LUAR JAM KERJA 2",IF(AND(OR(WEEKDAY($H745,2)=1,WEEKDAY($H745,2)=2,WEEKDAY($H745,2)=3,WEEKDAY($H745,2)=4,WEEKDAY($H745,2)=5),$I745&lt;=DATABASE!$J$3,$I745&gt;=DATABASE!$I$3),"JAM KERJA",IF(AND(WEEKDAY($H745,2)=6,$I745&lt;=DATABASE!$J$4,$I745&gt;=DATABASE!$I$4),"JAM KERJA","LUAR JAM KERJA 1")))))</f>
        <v/>
      </c>
      <c r="M745" s="33" t="str">
        <f>IF('DATA ACCURATE'!T748&lt;&gt;"",IF('DATA ACCURATE'!T748&gt;100,'DATA ACCURATE'!T748/10,'DATA ACCURATE'!T748),"")</f>
        <v/>
      </c>
      <c r="N745" t="str">
        <f>IF(M745="","",IF(M745&lt;=DATABASE!$I$9,"LOKAL",IF(M745&lt;DATABASE!$J$9,"LUAR KOTA 1",IF($M745&gt;=DATABASE!$J$9,"LUAR KOTA 2",""))))</f>
        <v/>
      </c>
      <c r="O745" s="38" t="str">
        <f>IF('DATA ACCURATE'!L748&lt;&gt;"",'DATA ACCURATE'!L748,"")</f>
        <v/>
      </c>
      <c r="Q745" s="38">
        <f t="shared" si="78"/>
        <v>0</v>
      </c>
      <c r="R745" s="38">
        <f t="shared" si="78"/>
        <v>0</v>
      </c>
      <c r="S745" s="38">
        <f t="shared" si="78"/>
        <v>0</v>
      </c>
      <c r="T745" s="38">
        <f t="shared" si="76"/>
        <v>0</v>
      </c>
      <c r="U745" s="38">
        <f t="shared" si="79"/>
        <v>0</v>
      </c>
      <c r="V745" s="38">
        <f t="shared" si="79"/>
        <v>0</v>
      </c>
      <c r="W745" s="38">
        <f t="shared" si="79"/>
        <v>0</v>
      </c>
      <c r="X745" s="38">
        <f t="shared" si="80"/>
        <v>0</v>
      </c>
      <c r="Y745" s="38">
        <f t="shared" si="80"/>
        <v>0</v>
      </c>
      <c r="Z745" s="38">
        <f t="shared" si="80"/>
        <v>0</v>
      </c>
      <c r="AA745" s="38">
        <f t="shared" si="77"/>
        <v>0</v>
      </c>
      <c r="AB745" s="38">
        <f t="shared" si="81"/>
        <v>0</v>
      </c>
      <c r="AC745" s="38">
        <f t="shared" si="82"/>
        <v>0</v>
      </c>
      <c r="AD745" s="38" t="str">
        <f t="shared" si="83"/>
        <v>000000000000</v>
      </c>
    </row>
    <row r="746" spans="1:30">
      <c r="A746" s="9" t="str">
        <f>IF('DATA ACCURATE'!A749&lt;&gt;"",'DATA ACCURATE'!A749,"")</f>
        <v/>
      </c>
      <c r="B746" s="9" t="str">
        <f>IF('DATA ACCURATE'!D749&lt;&gt;"",'DATA ACCURATE'!D749,"")</f>
        <v/>
      </c>
      <c r="C746" s="38" t="str">
        <f>IF($AD746="000000000000","",INDEX(DATABASE!$W$12:$W$71,MATCH($AD746,DATABASE!$V$12:$V$71,0)))</f>
        <v/>
      </c>
      <c r="D746" s="34" t="str">
        <f>IF(C746="","",IF(E746="",INDEX(DATABASE!$AF$13:$AF$62,MATCH($C746,DATABASE!$AC$13:$AC$62,0)),IF(E746="2x D11",INDEX(DATABASE!$AF$13:$AF$62,MATCH($C746,DATABASE!$AC$13:$AC$62,0))+2*DATABASE!$AF$62,IF(E746="3x D11",INDEX(DATABASE!$AF$13:$AF$62,MATCH($C746,DATABASE!$AC$13:$AC$62,0))+3*DATABASE!$AF$62,""))))</f>
        <v/>
      </c>
      <c r="E746" s="38" t="str">
        <f>IF(AND($K746="Y",$G746&lt;&gt;"UNYIL",$F746&lt;DATABASE!$O$8),"2x D11",IF(AND($K746="Y",$G746&lt;&gt;"UNYIL",$F746&gt;=DATABASE!$O$8),"3x D11",""))</f>
        <v/>
      </c>
      <c r="F746" s="9" t="str">
        <f>IF('DATA ACCURATE'!N749&lt;&gt;"",'DATA ACCURATE'!N749,"")</f>
        <v/>
      </c>
      <c r="G746" t="str">
        <f>IF(F746="","",IF(F746&lt;=DATABASE!$I$8,"UNYIL",IF(F746&lt;=DATABASE!$J$8,"KECIL",IF(F746&lt;DATABASE!$K$8,"TANGGUNG",IF(F746&gt;=DATABASE!$K$8,"BESAR","")))))</f>
        <v/>
      </c>
      <c r="H746" s="16" t="str">
        <f>IF('DATA ACCURATE'!J749&lt;&gt;"",'DATA ACCURATE'!J749,"")</f>
        <v/>
      </c>
      <c r="I746" s="35" t="str">
        <f>IF(B746&lt;&gt;"",IFERROR(VLOOKUP(B746,'DATA TIMBANGAN'!G:M,7,FALSE),VLOOKUP(B746,'DATA TIMBANGAN'!G:M,7)),"")</f>
        <v/>
      </c>
      <c r="J746" s="25" t="str">
        <f>IF(H746&lt;&gt;"",IFERROR(INDEX(DATABASE!$Z$19:$Z$38,MATCH(DATEVALUE(H746),DATABASE!$AA$19:$AA$38,0)),INDEX(DATABASE!$Z$12:$Z$18,MATCH(WEEKDAY(H746,2),DATABASE!$AA$12:$AA$18,0))),"")</f>
        <v/>
      </c>
      <c r="K746" s="25" t="str">
        <f>IF('DATA ACCURATE'!V749&lt;&gt;"",'DATA ACCURATE'!V749,"")</f>
        <v/>
      </c>
      <c r="L746" s="80" t="str">
        <f>IF($H746="","",IF(OR($J746="LIBUR",AND($L745="LIBUR",$O745=$O746)),"LIBUR",IF(AND(OR($L745="LUAR JAM KERJA 1",$L745="LUAR JAM KERJA 2"),OR(OR(AND($H745=$H746,AND(OR($I746&gt;DATABASE!$J$3,$I746&lt;DATABASE!$J$6),((DATEVALUE($H746)+$I746)-(DATEVALUE($H745)+$I745))&lt;DATABASE!$J$6)),AND($H745=$H746,$O745=$O746,OR($I746&gt;DATABASE!$J$6,$I746&lt;DATABASE!$J$3))),AND(($H746-$H745)=1,OR($I746&lt;DATABASE!$I$6,((DATEVALUE($H746)+$I746)-(DATEVALUE($H745)+$I745))&lt;DATABASE!$J$6))),$A746=$A745),"LUAR JAM KERJA 2",IF(AND(OR(WEEKDAY($H746,2)=1,WEEKDAY($H746,2)=2,WEEKDAY($H746,2)=3,WEEKDAY($H746,2)=4,WEEKDAY($H746,2)=5),$I746&lt;=DATABASE!$J$3,$I746&gt;=DATABASE!$I$3),"JAM KERJA",IF(AND(WEEKDAY($H746,2)=6,$I746&lt;=DATABASE!$J$4,$I746&gt;=DATABASE!$I$4),"JAM KERJA","LUAR JAM KERJA 1")))))</f>
        <v/>
      </c>
      <c r="M746" s="33" t="str">
        <f>IF('DATA ACCURATE'!T749&lt;&gt;"",IF('DATA ACCURATE'!T749&gt;100,'DATA ACCURATE'!T749/10,'DATA ACCURATE'!T749),"")</f>
        <v/>
      </c>
      <c r="N746" t="str">
        <f>IF(M746="","",IF(M746&lt;=DATABASE!$I$9,"LOKAL",IF(M746&lt;DATABASE!$J$9,"LUAR KOTA 1",IF($M746&gt;=DATABASE!$J$9,"LUAR KOTA 2",""))))</f>
        <v/>
      </c>
      <c r="O746" s="38" t="str">
        <f>IF('DATA ACCURATE'!L749&lt;&gt;"",'DATA ACCURATE'!L749,"")</f>
        <v/>
      </c>
      <c r="Q746" s="38">
        <f t="shared" si="78"/>
        <v>0</v>
      </c>
      <c r="R746" s="38">
        <f t="shared" si="78"/>
        <v>0</v>
      </c>
      <c r="S746" s="38">
        <f t="shared" si="78"/>
        <v>0</v>
      </c>
      <c r="T746" s="38">
        <f t="shared" si="76"/>
        <v>0</v>
      </c>
      <c r="U746" s="38">
        <f t="shared" si="79"/>
        <v>0</v>
      </c>
      <c r="V746" s="38">
        <f t="shared" si="79"/>
        <v>0</v>
      </c>
      <c r="W746" s="38">
        <f t="shared" si="79"/>
        <v>0</v>
      </c>
      <c r="X746" s="38">
        <f t="shared" si="80"/>
        <v>0</v>
      </c>
      <c r="Y746" s="38">
        <f t="shared" si="80"/>
        <v>0</v>
      </c>
      <c r="Z746" s="38">
        <f t="shared" si="80"/>
        <v>0</v>
      </c>
      <c r="AA746" s="38">
        <f t="shared" si="77"/>
        <v>0</v>
      </c>
      <c r="AB746" s="38">
        <f t="shared" si="81"/>
        <v>0</v>
      </c>
      <c r="AC746" s="38">
        <f t="shared" si="82"/>
        <v>0</v>
      </c>
      <c r="AD746" s="38" t="str">
        <f t="shared" si="83"/>
        <v>000000000000</v>
      </c>
    </row>
    <row r="747" spans="1:30">
      <c r="A747" s="9" t="str">
        <f>IF('DATA ACCURATE'!A750&lt;&gt;"",'DATA ACCURATE'!A750,"")</f>
        <v/>
      </c>
      <c r="B747" s="9" t="str">
        <f>IF('DATA ACCURATE'!D750&lt;&gt;"",'DATA ACCURATE'!D750,"")</f>
        <v/>
      </c>
      <c r="C747" s="38" t="str">
        <f>IF($AD747="000000000000","",INDEX(DATABASE!$W$12:$W$71,MATCH($AD747,DATABASE!$V$12:$V$71,0)))</f>
        <v/>
      </c>
      <c r="D747" s="34" t="str">
        <f>IF(C747="","",IF(E747="",INDEX(DATABASE!$AF$13:$AF$62,MATCH($C747,DATABASE!$AC$13:$AC$62,0)),IF(E747="2x D11",INDEX(DATABASE!$AF$13:$AF$62,MATCH($C747,DATABASE!$AC$13:$AC$62,0))+2*DATABASE!$AF$62,IF(E747="3x D11",INDEX(DATABASE!$AF$13:$AF$62,MATCH($C747,DATABASE!$AC$13:$AC$62,0))+3*DATABASE!$AF$62,""))))</f>
        <v/>
      </c>
      <c r="E747" s="38" t="str">
        <f>IF(AND($K747="Y",$G747&lt;&gt;"UNYIL",$F747&lt;DATABASE!$O$8),"2x D11",IF(AND($K747="Y",$G747&lt;&gt;"UNYIL",$F747&gt;=DATABASE!$O$8),"3x D11",""))</f>
        <v/>
      </c>
      <c r="F747" s="9" t="str">
        <f>IF('DATA ACCURATE'!N750&lt;&gt;"",'DATA ACCURATE'!N750,"")</f>
        <v/>
      </c>
      <c r="G747" t="str">
        <f>IF(F747="","",IF(F747&lt;=DATABASE!$I$8,"UNYIL",IF(F747&lt;=DATABASE!$J$8,"KECIL",IF(F747&lt;DATABASE!$K$8,"TANGGUNG",IF(F747&gt;=DATABASE!$K$8,"BESAR","")))))</f>
        <v/>
      </c>
      <c r="H747" s="16" t="str">
        <f>IF('DATA ACCURATE'!J750&lt;&gt;"",'DATA ACCURATE'!J750,"")</f>
        <v/>
      </c>
      <c r="I747" s="35" t="str">
        <f>IF(B747&lt;&gt;"",IFERROR(VLOOKUP(B747,'DATA TIMBANGAN'!G:M,7,FALSE),VLOOKUP(B747,'DATA TIMBANGAN'!G:M,7)),"")</f>
        <v/>
      </c>
      <c r="J747" s="25" t="str">
        <f>IF(H747&lt;&gt;"",IFERROR(INDEX(DATABASE!$Z$19:$Z$38,MATCH(DATEVALUE(H747),DATABASE!$AA$19:$AA$38,0)),INDEX(DATABASE!$Z$12:$Z$18,MATCH(WEEKDAY(H747,2),DATABASE!$AA$12:$AA$18,0))),"")</f>
        <v/>
      </c>
      <c r="K747" s="25" t="str">
        <f>IF('DATA ACCURATE'!V750&lt;&gt;"",'DATA ACCURATE'!V750,"")</f>
        <v/>
      </c>
      <c r="L747" s="80" t="str">
        <f>IF($H747="","",IF(OR($J747="LIBUR",AND($L746="LIBUR",$O746=$O747)),"LIBUR",IF(AND(OR($L746="LUAR JAM KERJA 1",$L746="LUAR JAM KERJA 2"),OR(OR(AND($H746=$H747,AND(OR($I747&gt;DATABASE!$J$3,$I747&lt;DATABASE!$J$6),((DATEVALUE($H747)+$I747)-(DATEVALUE($H746)+$I746))&lt;DATABASE!$J$6)),AND($H746=$H747,$O746=$O747,OR($I747&gt;DATABASE!$J$6,$I747&lt;DATABASE!$J$3))),AND(($H747-$H746)=1,OR($I747&lt;DATABASE!$I$6,((DATEVALUE($H747)+$I747)-(DATEVALUE($H746)+$I746))&lt;DATABASE!$J$6))),$A747=$A746),"LUAR JAM KERJA 2",IF(AND(OR(WEEKDAY($H747,2)=1,WEEKDAY($H747,2)=2,WEEKDAY($H747,2)=3,WEEKDAY($H747,2)=4,WEEKDAY($H747,2)=5),$I747&lt;=DATABASE!$J$3,$I747&gt;=DATABASE!$I$3),"JAM KERJA",IF(AND(WEEKDAY($H747,2)=6,$I747&lt;=DATABASE!$J$4,$I747&gt;=DATABASE!$I$4),"JAM KERJA","LUAR JAM KERJA 1")))))</f>
        <v/>
      </c>
      <c r="M747" s="33" t="str">
        <f>IF('DATA ACCURATE'!T750&lt;&gt;"",IF('DATA ACCURATE'!T750&gt;100,'DATA ACCURATE'!T750/10,'DATA ACCURATE'!T750),"")</f>
        <v/>
      </c>
      <c r="N747" t="str">
        <f>IF(M747="","",IF(M747&lt;=DATABASE!$I$9,"LOKAL",IF(M747&lt;DATABASE!$J$9,"LUAR KOTA 1",IF($M747&gt;=DATABASE!$J$9,"LUAR KOTA 2",""))))</f>
        <v/>
      </c>
      <c r="O747" s="38" t="str">
        <f>IF('DATA ACCURATE'!L750&lt;&gt;"",'DATA ACCURATE'!L750,"")</f>
        <v/>
      </c>
      <c r="Q747" s="38">
        <f t="shared" si="78"/>
        <v>0</v>
      </c>
      <c r="R747" s="38">
        <f t="shared" si="78"/>
        <v>0</v>
      </c>
      <c r="S747" s="38">
        <f t="shared" si="78"/>
        <v>0</v>
      </c>
      <c r="T747" s="38">
        <f t="shared" si="76"/>
        <v>0</v>
      </c>
      <c r="U747" s="38">
        <f t="shared" si="79"/>
        <v>0</v>
      </c>
      <c r="V747" s="38">
        <f t="shared" si="79"/>
        <v>0</v>
      </c>
      <c r="W747" s="38">
        <f t="shared" si="79"/>
        <v>0</v>
      </c>
      <c r="X747" s="38">
        <f t="shared" si="80"/>
        <v>0</v>
      </c>
      <c r="Y747" s="38">
        <f t="shared" si="80"/>
        <v>0</v>
      </c>
      <c r="Z747" s="38">
        <f t="shared" si="80"/>
        <v>0</v>
      </c>
      <c r="AA747" s="38">
        <f t="shared" si="77"/>
        <v>0</v>
      </c>
      <c r="AB747" s="38">
        <f t="shared" si="81"/>
        <v>0</v>
      </c>
      <c r="AC747" s="38">
        <f t="shared" si="82"/>
        <v>0</v>
      </c>
      <c r="AD747" s="38" t="str">
        <f t="shared" si="83"/>
        <v>000000000000</v>
      </c>
    </row>
    <row r="748" spans="1:30">
      <c r="A748" s="9" t="str">
        <f>IF('DATA ACCURATE'!A751&lt;&gt;"",'DATA ACCURATE'!A751,"")</f>
        <v/>
      </c>
      <c r="B748" s="9" t="str">
        <f>IF('DATA ACCURATE'!D751&lt;&gt;"",'DATA ACCURATE'!D751,"")</f>
        <v/>
      </c>
      <c r="C748" s="38" t="str">
        <f>IF($AD748="000000000000","",INDEX(DATABASE!$W$12:$W$71,MATCH($AD748,DATABASE!$V$12:$V$71,0)))</f>
        <v/>
      </c>
      <c r="D748" s="34" t="str">
        <f>IF(C748="","",IF(E748="",INDEX(DATABASE!$AF$13:$AF$62,MATCH($C748,DATABASE!$AC$13:$AC$62,0)),IF(E748="2x D11",INDEX(DATABASE!$AF$13:$AF$62,MATCH($C748,DATABASE!$AC$13:$AC$62,0))+2*DATABASE!$AF$62,IF(E748="3x D11",INDEX(DATABASE!$AF$13:$AF$62,MATCH($C748,DATABASE!$AC$13:$AC$62,0))+3*DATABASE!$AF$62,""))))</f>
        <v/>
      </c>
      <c r="E748" s="38" t="str">
        <f>IF(AND($K748="Y",$G748&lt;&gt;"UNYIL",$F748&lt;DATABASE!$O$8),"2x D11",IF(AND($K748="Y",$G748&lt;&gt;"UNYIL",$F748&gt;=DATABASE!$O$8),"3x D11",""))</f>
        <v/>
      </c>
      <c r="F748" s="9" t="str">
        <f>IF('DATA ACCURATE'!N751&lt;&gt;"",'DATA ACCURATE'!N751,"")</f>
        <v/>
      </c>
      <c r="G748" t="str">
        <f>IF(F748="","",IF(F748&lt;=DATABASE!$I$8,"UNYIL",IF(F748&lt;=DATABASE!$J$8,"KECIL",IF(F748&lt;DATABASE!$K$8,"TANGGUNG",IF(F748&gt;=DATABASE!$K$8,"BESAR","")))))</f>
        <v/>
      </c>
      <c r="H748" s="16" t="str">
        <f>IF('DATA ACCURATE'!J751&lt;&gt;"",'DATA ACCURATE'!J751,"")</f>
        <v/>
      </c>
      <c r="I748" s="35" t="str">
        <f>IF(B748&lt;&gt;"",IFERROR(VLOOKUP(B748,'DATA TIMBANGAN'!G:M,7,FALSE),VLOOKUP(B748,'DATA TIMBANGAN'!G:M,7)),"")</f>
        <v/>
      </c>
      <c r="J748" s="25" t="str">
        <f>IF(H748&lt;&gt;"",IFERROR(INDEX(DATABASE!$Z$19:$Z$38,MATCH(DATEVALUE(H748),DATABASE!$AA$19:$AA$38,0)),INDEX(DATABASE!$Z$12:$Z$18,MATCH(WEEKDAY(H748,2),DATABASE!$AA$12:$AA$18,0))),"")</f>
        <v/>
      </c>
      <c r="K748" s="25" t="str">
        <f>IF('DATA ACCURATE'!V751&lt;&gt;"",'DATA ACCURATE'!V751,"")</f>
        <v/>
      </c>
      <c r="L748" s="80" t="str">
        <f>IF($H748="","",IF(OR($J748="LIBUR",AND($L747="LIBUR",$O747=$O748)),"LIBUR",IF(AND(OR($L747="LUAR JAM KERJA 1",$L747="LUAR JAM KERJA 2"),OR(OR(AND($H747=$H748,AND(OR($I748&gt;DATABASE!$J$3,$I748&lt;DATABASE!$J$6),((DATEVALUE($H748)+$I748)-(DATEVALUE($H747)+$I747))&lt;DATABASE!$J$6)),AND($H747=$H748,$O747=$O748,OR($I748&gt;DATABASE!$J$6,$I748&lt;DATABASE!$J$3))),AND(($H748-$H747)=1,OR($I748&lt;DATABASE!$I$6,((DATEVALUE($H748)+$I748)-(DATEVALUE($H747)+$I747))&lt;DATABASE!$J$6))),$A748=$A747),"LUAR JAM KERJA 2",IF(AND(OR(WEEKDAY($H748,2)=1,WEEKDAY($H748,2)=2,WEEKDAY($H748,2)=3,WEEKDAY($H748,2)=4,WEEKDAY($H748,2)=5),$I748&lt;=DATABASE!$J$3,$I748&gt;=DATABASE!$I$3),"JAM KERJA",IF(AND(WEEKDAY($H748,2)=6,$I748&lt;=DATABASE!$J$4,$I748&gt;=DATABASE!$I$4),"JAM KERJA","LUAR JAM KERJA 1")))))</f>
        <v/>
      </c>
      <c r="M748" s="33" t="str">
        <f>IF('DATA ACCURATE'!T751&lt;&gt;"",IF('DATA ACCURATE'!T751&gt;100,'DATA ACCURATE'!T751/10,'DATA ACCURATE'!T751),"")</f>
        <v/>
      </c>
      <c r="N748" t="str">
        <f>IF(M748="","",IF(M748&lt;=DATABASE!$I$9,"LOKAL",IF(M748&lt;DATABASE!$J$9,"LUAR KOTA 1",IF($M748&gt;=DATABASE!$J$9,"LUAR KOTA 2",""))))</f>
        <v/>
      </c>
      <c r="O748" s="38" t="str">
        <f>IF('DATA ACCURATE'!L751&lt;&gt;"",'DATA ACCURATE'!L751,"")</f>
        <v/>
      </c>
      <c r="Q748" s="38">
        <f t="shared" si="78"/>
        <v>0</v>
      </c>
      <c r="R748" s="38">
        <f t="shared" si="78"/>
        <v>0</v>
      </c>
      <c r="S748" s="38">
        <f t="shared" si="78"/>
        <v>0</v>
      </c>
      <c r="T748" s="38">
        <f t="shared" si="76"/>
        <v>0</v>
      </c>
      <c r="U748" s="38">
        <f t="shared" si="79"/>
        <v>0</v>
      </c>
      <c r="V748" s="38">
        <f t="shared" si="79"/>
        <v>0</v>
      </c>
      <c r="W748" s="38">
        <f t="shared" si="79"/>
        <v>0</v>
      </c>
      <c r="X748" s="38">
        <f t="shared" si="80"/>
        <v>0</v>
      </c>
      <c r="Y748" s="38">
        <f t="shared" si="80"/>
        <v>0</v>
      </c>
      <c r="Z748" s="38">
        <f t="shared" si="80"/>
        <v>0</v>
      </c>
      <c r="AA748" s="38">
        <f t="shared" si="77"/>
        <v>0</v>
      </c>
      <c r="AB748" s="38">
        <f t="shared" si="81"/>
        <v>0</v>
      </c>
      <c r="AC748" s="38">
        <f t="shared" si="82"/>
        <v>0</v>
      </c>
      <c r="AD748" s="38" t="str">
        <f t="shared" si="83"/>
        <v>000000000000</v>
      </c>
    </row>
    <row r="749" spans="1:30">
      <c r="A749" s="9" t="str">
        <f>IF('DATA ACCURATE'!A752&lt;&gt;"",'DATA ACCURATE'!A752,"")</f>
        <v/>
      </c>
      <c r="B749" s="9" t="str">
        <f>IF('DATA ACCURATE'!D752&lt;&gt;"",'DATA ACCURATE'!D752,"")</f>
        <v/>
      </c>
      <c r="C749" s="38" t="str">
        <f>IF($AD749="000000000000","",INDEX(DATABASE!$W$12:$W$71,MATCH($AD749,DATABASE!$V$12:$V$71,0)))</f>
        <v/>
      </c>
      <c r="D749" s="34" t="str">
        <f>IF(C749="","",IF(E749="",INDEX(DATABASE!$AF$13:$AF$62,MATCH($C749,DATABASE!$AC$13:$AC$62,0)),IF(E749="2x D11",INDEX(DATABASE!$AF$13:$AF$62,MATCH($C749,DATABASE!$AC$13:$AC$62,0))+2*DATABASE!$AF$62,IF(E749="3x D11",INDEX(DATABASE!$AF$13:$AF$62,MATCH($C749,DATABASE!$AC$13:$AC$62,0))+3*DATABASE!$AF$62,""))))</f>
        <v/>
      </c>
      <c r="E749" s="38" t="str">
        <f>IF(AND($K749="Y",$G749&lt;&gt;"UNYIL",$F749&lt;DATABASE!$O$8),"2x D11",IF(AND($K749="Y",$G749&lt;&gt;"UNYIL",$F749&gt;=DATABASE!$O$8),"3x D11",""))</f>
        <v/>
      </c>
      <c r="F749" s="9" t="str">
        <f>IF('DATA ACCURATE'!N752&lt;&gt;"",'DATA ACCURATE'!N752,"")</f>
        <v/>
      </c>
      <c r="G749" t="str">
        <f>IF(F749="","",IF(F749&lt;=DATABASE!$I$8,"UNYIL",IF(F749&lt;=DATABASE!$J$8,"KECIL",IF(F749&lt;DATABASE!$K$8,"TANGGUNG",IF(F749&gt;=DATABASE!$K$8,"BESAR","")))))</f>
        <v/>
      </c>
      <c r="H749" s="16" t="str">
        <f>IF('DATA ACCURATE'!J752&lt;&gt;"",'DATA ACCURATE'!J752,"")</f>
        <v/>
      </c>
      <c r="I749" s="35" t="str">
        <f>IF(B749&lt;&gt;"",IFERROR(VLOOKUP(B749,'DATA TIMBANGAN'!G:M,7,FALSE),VLOOKUP(B749,'DATA TIMBANGAN'!G:M,7)),"")</f>
        <v/>
      </c>
      <c r="J749" s="25" t="str">
        <f>IF(H749&lt;&gt;"",IFERROR(INDEX(DATABASE!$Z$19:$Z$38,MATCH(DATEVALUE(H749),DATABASE!$AA$19:$AA$38,0)),INDEX(DATABASE!$Z$12:$Z$18,MATCH(WEEKDAY(H749,2),DATABASE!$AA$12:$AA$18,0))),"")</f>
        <v/>
      </c>
      <c r="K749" s="25" t="str">
        <f>IF('DATA ACCURATE'!V752&lt;&gt;"",'DATA ACCURATE'!V752,"")</f>
        <v/>
      </c>
      <c r="L749" s="80" t="str">
        <f>IF($H749="","",IF(OR($J749="LIBUR",AND($L748="LIBUR",$O748=$O749)),"LIBUR",IF(AND(OR($L748="LUAR JAM KERJA 1",$L748="LUAR JAM KERJA 2"),OR(OR(AND($H748=$H749,AND(OR($I749&gt;DATABASE!$J$3,$I749&lt;DATABASE!$J$6),((DATEVALUE($H749)+$I749)-(DATEVALUE($H748)+$I748))&lt;DATABASE!$J$6)),AND($H748=$H749,$O748=$O749,OR($I749&gt;DATABASE!$J$6,$I749&lt;DATABASE!$J$3))),AND(($H749-$H748)=1,OR($I749&lt;DATABASE!$I$6,((DATEVALUE($H749)+$I749)-(DATEVALUE($H748)+$I748))&lt;DATABASE!$J$6))),$A749=$A748),"LUAR JAM KERJA 2",IF(AND(OR(WEEKDAY($H749,2)=1,WEEKDAY($H749,2)=2,WEEKDAY($H749,2)=3,WEEKDAY($H749,2)=4,WEEKDAY($H749,2)=5),$I749&lt;=DATABASE!$J$3,$I749&gt;=DATABASE!$I$3),"JAM KERJA",IF(AND(WEEKDAY($H749,2)=6,$I749&lt;=DATABASE!$J$4,$I749&gt;=DATABASE!$I$4),"JAM KERJA","LUAR JAM KERJA 1")))))</f>
        <v/>
      </c>
      <c r="M749" s="33" t="str">
        <f>IF('DATA ACCURATE'!T752&lt;&gt;"",IF('DATA ACCURATE'!T752&gt;100,'DATA ACCURATE'!T752/10,'DATA ACCURATE'!T752),"")</f>
        <v/>
      </c>
      <c r="N749" t="str">
        <f>IF(M749="","",IF(M749&lt;=DATABASE!$I$9,"LOKAL",IF(M749&lt;DATABASE!$J$9,"LUAR KOTA 1",IF($M749&gt;=DATABASE!$J$9,"LUAR KOTA 2",""))))</f>
        <v/>
      </c>
      <c r="O749" s="38" t="str">
        <f>IF('DATA ACCURATE'!L752&lt;&gt;"",'DATA ACCURATE'!L752,"")</f>
        <v/>
      </c>
      <c r="Q749" s="38">
        <f t="shared" si="78"/>
        <v>0</v>
      </c>
      <c r="R749" s="38">
        <f t="shared" si="78"/>
        <v>0</v>
      </c>
      <c r="S749" s="38">
        <f t="shared" si="78"/>
        <v>0</v>
      </c>
      <c r="T749" s="38">
        <f t="shared" si="76"/>
        <v>0</v>
      </c>
      <c r="U749" s="38">
        <f t="shared" si="79"/>
        <v>0</v>
      </c>
      <c r="V749" s="38">
        <f t="shared" si="79"/>
        <v>0</v>
      </c>
      <c r="W749" s="38">
        <f t="shared" si="79"/>
        <v>0</v>
      </c>
      <c r="X749" s="38">
        <f t="shared" si="80"/>
        <v>0</v>
      </c>
      <c r="Y749" s="38">
        <f t="shared" si="80"/>
        <v>0</v>
      </c>
      <c r="Z749" s="38">
        <f t="shared" si="80"/>
        <v>0</v>
      </c>
      <c r="AA749" s="38">
        <f t="shared" si="77"/>
        <v>0</v>
      </c>
      <c r="AB749" s="38">
        <f t="shared" si="81"/>
        <v>0</v>
      </c>
      <c r="AC749" s="38">
        <f t="shared" si="82"/>
        <v>0</v>
      </c>
      <c r="AD749" s="38" t="str">
        <f t="shared" si="83"/>
        <v>000000000000</v>
      </c>
    </row>
    <row r="750" spans="1:30">
      <c r="A750" s="9" t="str">
        <f>IF('DATA ACCURATE'!A753&lt;&gt;"",'DATA ACCURATE'!A753,"")</f>
        <v/>
      </c>
      <c r="B750" s="9" t="str">
        <f>IF('DATA ACCURATE'!D753&lt;&gt;"",'DATA ACCURATE'!D753,"")</f>
        <v/>
      </c>
      <c r="C750" s="38" t="str">
        <f>IF($AD750="000000000000","",INDEX(DATABASE!$W$12:$W$71,MATCH($AD750,DATABASE!$V$12:$V$71,0)))</f>
        <v/>
      </c>
      <c r="D750" s="34" t="str">
        <f>IF(C750="","",IF(E750="",INDEX(DATABASE!$AF$13:$AF$62,MATCH($C750,DATABASE!$AC$13:$AC$62,0)),IF(E750="2x D11",INDEX(DATABASE!$AF$13:$AF$62,MATCH($C750,DATABASE!$AC$13:$AC$62,0))+2*DATABASE!$AF$62,IF(E750="3x D11",INDEX(DATABASE!$AF$13:$AF$62,MATCH($C750,DATABASE!$AC$13:$AC$62,0))+3*DATABASE!$AF$62,""))))</f>
        <v/>
      </c>
      <c r="E750" s="38" t="str">
        <f>IF(AND($K750="Y",$G750&lt;&gt;"UNYIL",$F750&lt;DATABASE!$O$8),"2x D11",IF(AND($K750="Y",$G750&lt;&gt;"UNYIL",$F750&gt;=DATABASE!$O$8),"3x D11",""))</f>
        <v/>
      </c>
      <c r="F750" s="9" t="str">
        <f>IF('DATA ACCURATE'!N753&lt;&gt;"",'DATA ACCURATE'!N753,"")</f>
        <v/>
      </c>
      <c r="G750" t="str">
        <f>IF(F750="","",IF(F750&lt;=DATABASE!$I$8,"UNYIL",IF(F750&lt;=DATABASE!$J$8,"KECIL",IF(F750&lt;DATABASE!$K$8,"TANGGUNG",IF(F750&gt;=DATABASE!$K$8,"BESAR","")))))</f>
        <v/>
      </c>
      <c r="H750" s="16" t="str">
        <f>IF('DATA ACCURATE'!J753&lt;&gt;"",'DATA ACCURATE'!J753,"")</f>
        <v/>
      </c>
      <c r="I750" s="35" t="str">
        <f>IF(B750&lt;&gt;"",IFERROR(VLOOKUP(B750,'DATA TIMBANGAN'!G:M,7,FALSE),VLOOKUP(B750,'DATA TIMBANGAN'!G:M,7)),"")</f>
        <v/>
      </c>
      <c r="J750" s="25" t="str">
        <f>IF(H750&lt;&gt;"",IFERROR(INDEX(DATABASE!$Z$19:$Z$38,MATCH(DATEVALUE(H750),DATABASE!$AA$19:$AA$38,0)),INDEX(DATABASE!$Z$12:$Z$18,MATCH(WEEKDAY(H750,2),DATABASE!$AA$12:$AA$18,0))),"")</f>
        <v/>
      </c>
      <c r="K750" s="25" t="str">
        <f>IF('DATA ACCURATE'!V753&lt;&gt;"",'DATA ACCURATE'!V753,"")</f>
        <v/>
      </c>
      <c r="L750" s="80" t="str">
        <f>IF($H750="","",IF(OR($J750="LIBUR",AND($L749="LIBUR",$O749=$O750)),"LIBUR",IF(AND(OR($L749="LUAR JAM KERJA 1",$L749="LUAR JAM KERJA 2"),OR(OR(AND($H749=$H750,AND(OR($I750&gt;DATABASE!$J$3,$I750&lt;DATABASE!$J$6),((DATEVALUE($H750)+$I750)-(DATEVALUE($H749)+$I749))&lt;DATABASE!$J$6)),AND($H749=$H750,$O749=$O750,OR($I750&gt;DATABASE!$J$6,$I750&lt;DATABASE!$J$3))),AND(($H750-$H749)=1,OR($I750&lt;DATABASE!$I$6,((DATEVALUE($H750)+$I750)-(DATEVALUE($H749)+$I749))&lt;DATABASE!$J$6))),$A750=$A749),"LUAR JAM KERJA 2",IF(AND(OR(WEEKDAY($H750,2)=1,WEEKDAY($H750,2)=2,WEEKDAY($H750,2)=3,WEEKDAY($H750,2)=4,WEEKDAY($H750,2)=5),$I750&lt;=DATABASE!$J$3,$I750&gt;=DATABASE!$I$3),"JAM KERJA",IF(AND(WEEKDAY($H750,2)=6,$I750&lt;=DATABASE!$J$4,$I750&gt;=DATABASE!$I$4),"JAM KERJA","LUAR JAM KERJA 1")))))</f>
        <v/>
      </c>
      <c r="M750" s="33" t="str">
        <f>IF('DATA ACCURATE'!T753&lt;&gt;"",IF('DATA ACCURATE'!T753&gt;100,'DATA ACCURATE'!T753/10,'DATA ACCURATE'!T753),"")</f>
        <v/>
      </c>
      <c r="N750" t="str">
        <f>IF(M750="","",IF(M750&lt;=DATABASE!$I$9,"LOKAL",IF(M750&lt;DATABASE!$J$9,"LUAR KOTA 1",IF($M750&gt;=DATABASE!$J$9,"LUAR KOTA 2",""))))</f>
        <v/>
      </c>
      <c r="O750" s="38" t="str">
        <f>IF('DATA ACCURATE'!L753&lt;&gt;"",'DATA ACCURATE'!L753,"")</f>
        <v/>
      </c>
      <c r="Q750" s="38">
        <f t="shared" si="78"/>
        <v>0</v>
      </c>
      <c r="R750" s="38">
        <f t="shared" si="78"/>
        <v>0</v>
      </c>
      <c r="S750" s="38">
        <f t="shared" si="78"/>
        <v>0</v>
      </c>
      <c r="T750" s="38">
        <f t="shared" si="76"/>
        <v>0</v>
      </c>
      <c r="U750" s="38">
        <f t="shared" si="79"/>
        <v>0</v>
      </c>
      <c r="V750" s="38">
        <f t="shared" si="79"/>
        <v>0</v>
      </c>
      <c r="W750" s="38">
        <f t="shared" si="79"/>
        <v>0</v>
      </c>
      <c r="X750" s="38">
        <f t="shared" si="80"/>
        <v>0</v>
      </c>
      <c r="Y750" s="38">
        <f t="shared" si="80"/>
        <v>0</v>
      </c>
      <c r="Z750" s="38">
        <f t="shared" si="80"/>
        <v>0</v>
      </c>
      <c r="AA750" s="38">
        <f t="shared" si="77"/>
        <v>0</v>
      </c>
      <c r="AB750" s="38">
        <f t="shared" si="81"/>
        <v>0</v>
      </c>
      <c r="AC750" s="38">
        <f t="shared" si="82"/>
        <v>0</v>
      </c>
      <c r="AD750" s="38" t="str">
        <f t="shared" si="83"/>
        <v>000000000000</v>
      </c>
    </row>
    <row r="751" spans="1:30">
      <c r="A751" s="9" t="str">
        <f>IF('DATA ACCURATE'!A754&lt;&gt;"",'DATA ACCURATE'!A754,"")</f>
        <v/>
      </c>
      <c r="B751" s="9" t="str">
        <f>IF('DATA ACCURATE'!D754&lt;&gt;"",'DATA ACCURATE'!D754,"")</f>
        <v/>
      </c>
      <c r="C751" s="38" t="str">
        <f>IF($AD751="000000000000","",INDEX(DATABASE!$W$12:$W$71,MATCH($AD751,DATABASE!$V$12:$V$71,0)))</f>
        <v/>
      </c>
      <c r="D751" s="34" t="str">
        <f>IF(C751="","",IF(E751="",INDEX(DATABASE!$AF$13:$AF$62,MATCH($C751,DATABASE!$AC$13:$AC$62,0)),IF(E751="2x D11",INDEX(DATABASE!$AF$13:$AF$62,MATCH($C751,DATABASE!$AC$13:$AC$62,0))+2*DATABASE!$AF$62,IF(E751="3x D11",INDEX(DATABASE!$AF$13:$AF$62,MATCH($C751,DATABASE!$AC$13:$AC$62,0))+3*DATABASE!$AF$62,""))))</f>
        <v/>
      </c>
      <c r="E751" s="38" t="str">
        <f>IF(AND($K751="Y",$G751&lt;&gt;"UNYIL",$F751&lt;DATABASE!$O$8),"2x D11",IF(AND($K751="Y",$G751&lt;&gt;"UNYIL",$F751&gt;=DATABASE!$O$8),"3x D11",""))</f>
        <v/>
      </c>
      <c r="F751" s="9" t="str">
        <f>IF('DATA ACCURATE'!N754&lt;&gt;"",'DATA ACCURATE'!N754,"")</f>
        <v/>
      </c>
      <c r="G751" t="str">
        <f>IF(F751="","",IF(F751&lt;=DATABASE!$I$8,"UNYIL",IF(F751&lt;=DATABASE!$J$8,"KECIL",IF(F751&lt;DATABASE!$K$8,"TANGGUNG",IF(F751&gt;=DATABASE!$K$8,"BESAR","")))))</f>
        <v/>
      </c>
      <c r="H751" s="16" t="str">
        <f>IF('DATA ACCURATE'!J754&lt;&gt;"",'DATA ACCURATE'!J754,"")</f>
        <v/>
      </c>
      <c r="I751" s="35" t="str">
        <f>IF(B751&lt;&gt;"",IFERROR(VLOOKUP(B751,'DATA TIMBANGAN'!G:M,7,FALSE),VLOOKUP(B751,'DATA TIMBANGAN'!G:M,7)),"")</f>
        <v/>
      </c>
      <c r="J751" s="25" t="str">
        <f>IF(H751&lt;&gt;"",IFERROR(INDEX(DATABASE!$Z$19:$Z$38,MATCH(DATEVALUE(H751),DATABASE!$AA$19:$AA$38,0)),INDEX(DATABASE!$Z$12:$Z$18,MATCH(WEEKDAY(H751,2),DATABASE!$AA$12:$AA$18,0))),"")</f>
        <v/>
      </c>
      <c r="K751" s="25" t="str">
        <f>IF('DATA ACCURATE'!V754&lt;&gt;"",'DATA ACCURATE'!V754,"")</f>
        <v/>
      </c>
      <c r="L751" s="80" t="str">
        <f>IF($H751="","",IF(OR($J751="LIBUR",AND($L750="LIBUR",$O750=$O751)),"LIBUR",IF(AND(OR($L750="LUAR JAM KERJA 1",$L750="LUAR JAM KERJA 2"),OR(OR(AND($H750=$H751,AND(OR($I751&gt;DATABASE!$J$3,$I751&lt;DATABASE!$J$6),((DATEVALUE($H751)+$I751)-(DATEVALUE($H750)+$I750))&lt;DATABASE!$J$6)),AND($H750=$H751,$O750=$O751,OR($I751&gt;DATABASE!$J$6,$I751&lt;DATABASE!$J$3))),AND(($H751-$H750)=1,OR($I751&lt;DATABASE!$I$6,((DATEVALUE($H751)+$I751)-(DATEVALUE($H750)+$I750))&lt;DATABASE!$J$6))),$A751=$A750),"LUAR JAM KERJA 2",IF(AND(OR(WEEKDAY($H751,2)=1,WEEKDAY($H751,2)=2,WEEKDAY($H751,2)=3,WEEKDAY($H751,2)=4,WEEKDAY($H751,2)=5),$I751&lt;=DATABASE!$J$3,$I751&gt;=DATABASE!$I$3),"JAM KERJA",IF(AND(WEEKDAY($H751,2)=6,$I751&lt;=DATABASE!$J$4,$I751&gt;=DATABASE!$I$4),"JAM KERJA","LUAR JAM KERJA 1")))))</f>
        <v/>
      </c>
      <c r="M751" s="33" t="str">
        <f>IF('DATA ACCURATE'!T754&lt;&gt;"",IF('DATA ACCURATE'!T754&gt;100,'DATA ACCURATE'!T754/10,'DATA ACCURATE'!T754),"")</f>
        <v/>
      </c>
      <c r="N751" t="str">
        <f>IF(M751="","",IF(M751&lt;=DATABASE!$I$9,"LOKAL",IF(M751&lt;DATABASE!$J$9,"LUAR KOTA 1",IF($M751&gt;=DATABASE!$J$9,"LUAR KOTA 2",""))))</f>
        <v/>
      </c>
      <c r="O751" s="38" t="str">
        <f>IF('DATA ACCURATE'!L754&lt;&gt;"",'DATA ACCURATE'!L754,"")</f>
        <v/>
      </c>
      <c r="Q751" s="38">
        <f t="shared" si="78"/>
        <v>0</v>
      </c>
      <c r="R751" s="38">
        <f t="shared" si="78"/>
        <v>0</v>
      </c>
      <c r="S751" s="38">
        <f t="shared" si="78"/>
        <v>0</v>
      </c>
      <c r="T751" s="38">
        <f t="shared" si="76"/>
        <v>0</v>
      </c>
      <c r="U751" s="38">
        <f t="shared" si="79"/>
        <v>0</v>
      </c>
      <c r="V751" s="38">
        <f t="shared" si="79"/>
        <v>0</v>
      </c>
      <c r="W751" s="38">
        <f t="shared" si="79"/>
        <v>0</v>
      </c>
      <c r="X751" s="38">
        <f t="shared" si="80"/>
        <v>0</v>
      </c>
      <c r="Y751" s="38">
        <f t="shared" si="80"/>
        <v>0</v>
      </c>
      <c r="Z751" s="38">
        <f t="shared" si="80"/>
        <v>0</v>
      </c>
      <c r="AA751" s="38">
        <f t="shared" si="77"/>
        <v>0</v>
      </c>
      <c r="AB751" s="38">
        <f t="shared" si="81"/>
        <v>0</v>
      </c>
      <c r="AC751" s="38">
        <f t="shared" si="82"/>
        <v>0</v>
      </c>
      <c r="AD751" s="38" t="str">
        <f t="shared" si="83"/>
        <v>000000000000</v>
      </c>
    </row>
    <row r="752" spans="1:30">
      <c r="A752" s="9" t="str">
        <f>IF('DATA ACCURATE'!A755&lt;&gt;"",'DATA ACCURATE'!A755,"")</f>
        <v/>
      </c>
      <c r="B752" s="9" t="str">
        <f>IF('DATA ACCURATE'!D755&lt;&gt;"",'DATA ACCURATE'!D755,"")</f>
        <v/>
      </c>
      <c r="C752" s="38" t="str">
        <f>IF($AD752="000000000000","",INDEX(DATABASE!$W$12:$W$71,MATCH($AD752,DATABASE!$V$12:$V$71,0)))</f>
        <v/>
      </c>
      <c r="D752" s="34" t="str">
        <f>IF(C752="","",IF(E752="",INDEX(DATABASE!$AF$13:$AF$62,MATCH($C752,DATABASE!$AC$13:$AC$62,0)),IF(E752="2x D11",INDEX(DATABASE!$AF$13:$AF$62,MATCH($C752,DATABASE!$AC$13:$AC$62,0))+2*DATABASE!$AF$62,IF(E752="3x D11",INDEX(DATABASE!$AF$13:$AF$62,MATCH($C752,DATABASE!$AC$13:$AC$62,0))+3*DATABASE!$AF$62,""))))</f>
        <v/>
      </c>
      <c r="E752" s="38" t="str">
        <f>IF(AND($K752="Y",$G752&lt;&gt;"UNYIL",$F752&lt;DATABASE!$O$8),"2x D11",IF(AND($K752="Y",$G752&lt;&gt;"UNYIL",$F752&gt;=DATABASE!$O$8),"3x D11",""))</f>
        <v/>
      </c>
      <c r="F752" s="9" t="str">
        <f>IF('DATA ACCURATE'!N755&lt;&gt;"",'DATA ACCURATE'!N755,"")</f>
        <v/>
      </c>
      <c r="G752" t="str">
        <f>IF(F752="","",IF(F752&lt;=DATABASE!$I$8,"UNYIL",IF(F752&lt;=DATABASE!$J$8,"KECIL",IF(F752&lt;DATABASE!$K$8,"TANGGUNG",IF(F752&gt;=DATABASE!$K$8,"BESAR","")))))</f>
        <v/>
      </c>
      <c r="H752" s="16" t="str">
        <f>IF('DATA ACCURATE'!J755&lt;&gt;"",'DATA ACCURATE'!J755,"")</f>
        <v/>
      </c>
      <c r="I752" s="35" t="str">
        <f>IF(B752&lt;&gt;"",IFERROR(VLOOKUP(B752,'DATA TIMBANGAN'!G:M,7,FALSE),VLOOKUP(B752,'DATA TIMBANGAN'!G:M,7)),"")</f>
        <v/>
      </c>
      <c r="J752" s="25" t="str">
        <f>IF(H752&lt;&gt;"",IFERROR(INDEX(DATABASE!$Z$19:$Z$38,MATCH(DATEVALUE(H752),DATABASE!$AA$19:$AA$38,0)),INDEX(DATABASE!$Z$12:$Z$18,MATCH(WEEKDAY(H752,2),DATABASE!$AA$12:$AA$18,0))),"")</f>
        <v/>
      </c>
      <c r="K752" s="25" t="str">
        <f>IF('DATA ACCURATE'!V755&lt;&gt;"",'DATA ACCURATE'!V755,"")</f>
        <v/>
      </c>
      <c r="L752" s="80" t="str">
        <f>IF($H752="","",IF(OR($J752="LIBUR",AND($L751="LIBUR",$O751=$O752)),"LIBUR",IF(AND(OR($L751="LUAR JAM KERJA 1",$L751="LUAR JAM KERJA 2"),OR(OR(AND($H751=$H752,AND(OR($I752&gt;DATABASE!$J$3,$I752&lt;DATABASE!$J$6),((DATEVALUE($H752)+$I752)-(DATEVALUE($H751)+$I751))&lt;DATABASE!$J$6)),AND($H751=$H752,$O751=$O752,OR($I752&gt;DATABASE!$J$6,$I752&lt;DATABASE!$J$3))),AND(($H752-$H751)=1,OR($I752&lt;DATABASE!$I$6,((DATEVALUE($H752)+$I752)-(DATEVALUE($H751)+$I751))&lt;DATABASE!$J$6))),$A752=$A751),"LUAR JAM KERJA 2",IF(AND(OR(WEEKDAY($H752,2)=1,WEEKDAY($H752,2)=2,WEEKDAY($H752,2)=3,WEEKDAY($H752,2)=4,WEEKDAY($H752,2)=5),$I752&lt;=DATABASE!$J$3,$I752&gt;=DATABASE!$I$3),"JAM KERJA",IF(AND(WEEKDAY($H752,2)=6,$I752&lt;=DATABASE!$J$4,$I752&gt;=DATABASE!$I$4),"JAM KERJA","LUAR JAM KERJA 1")))))</f>
        <v/>
      </c>
      <c r="M752" s="33" t="str">
        <f>IF('DATA ACCURATE'!T755&lt;&gt;"",IF('DATA ACCURATE'!T755&gt;100,'DATA ACCURATE'!T755/10,'DATA ACCURATE'!T755),"")</f>
        <v/>
      </c>
      <c r="N752" t="str">
        <f>IF(M752="","",IF(M752&lt;=DATABASE!$I$9,"LOKAL",IF(M752&lt;DATABASE!$J$9,"LUAR KOTA 1",IF($M752&gt;=DATABASE!$J$9,"LUAR KOTA 2",""))))</f>
        <v/>
      </c>
      <c r="O752" s="38" t="str">
        <f>IF('DATA ACCURATE'!L755&lt;&gt;"",'DATA ACCURATE'!L755,"")</f>
        <v/>
      </c>
      <c r="Q752" s="38">
        <f t="shared" si="78"/>
        <v>0</v>
      </c>
      <c r="R752" s="38">
        <f t="shared" si="78"/>
        <v>0</v>
      </c>
      <c r="S752" s="38">
        <f t="shared" si="78"/>
        <v>0</v>
      </c>
      <c r="T752" s="38">
        <f t="shared" si="76"/>
        <v>0</v>
      </c>
      <c r="U752" s="38">
        <f t="shared" si="79"/>
        <v>0</v>
      </c>
      <c r="V752" s="38">
        <f t="shared" si="79"/>
        <v>0</v>
      </c>
      <c r="W752" s="38">
        <f t="shared" si="79"/>
        <v>0</v>
      </c>
      <c r="X752" s="38">
        <f t="shared" si="80"/>
        <v>0</v>
      </c>
      <c r="Y752" s="38">
        <f t="shared" si="80"/>
        <v>0</v>
      </c>
      <c r="Z752" s="38">
        <f t="shared" si="80"/>
        <v>0</v>
      </c>
      <c r="AA752" s="38">
        <f t="shared" si="77"/>
        <v>0</v>
      </c>
      <c r="AB752" s="38">
        <f t="shared" si="81"/>
        <v>0</v>
      </c>
      <c r="AC752" s="38">
        <f t="shared" si="82"/>
        <v>0</v>
      </c>
      <c r="AD752" s="38" t="str">
        <f t="shared" si="83"/>
        <v>000000000000</v>
      </c>
    </row>
    <row r="753" spans="1:30">
      <c r="A753" s="9" t="str">
        <f>IF('DATA ACCURATE'!A756&lt;&gt;"",'DATA ACCURATE'!A756,"")</f>
        <v/>
      </c>
      <c r="B753" s="9" t="str">
        <f>IF('DATA ACCURATE'!D756&lt;&gt;"",'DATA ACCURATE'!D756,"")</f>
        <v/>
      </c>
      <c r="C753" s="38" t="str">
        <f>IF($AD753="000000000000","",INDEX(DATABASE!$W$12:$W$71,MATCH($AD753,DATABASE!$V$12:$V$71,0)))</f>
        <v/>
      </c>
      <c r="D753" s="34" t="str">
        <f>IF(C753="","",IF(E753="",INDEX(DATABASE!$AF$13:$AF$62,MATCH($C753,DATABASE!$AC$13:$AC$62,0)),IF(E753="2x D11",INDEX(DATABASE!$AF$13:$AF$62,MATCH($C753,DATABASE!$AC$13:$AC$62,0))+2*DATABASE!$AF$62,IF(E753="3x D11",INDEX(DATABASE!$AF$13:$AF$62,MATCH($C753,DATABASE!$AC$13:$AC$62,0))+3*DATABASE!$AF$62,""))))</f>
        <v/>
      </c>
      <c r="E753" s="38" t="str">
        <f>IF(AND($K753="Y",$G753&lt;&gt;"UNYIL",$F753&lt;DATABASE!$O$8),"2x D11",IF(AND($K753="Y",$G753&lt;&gt;"UNYIL",$F753&gt;=DATABASE!$O$8),"3x D11",""))</f>
        <v/>
      </c>
      <c r="F753" s="9" t="str">
        <f>IF('DATA ACCURATE'!N756&lt;&gt;"",'DATA ACCURATE'!N756,"")</f>
        <v/>
      </c>
      <c r="G753" t="str">
        <f>IF(F753="","",IF(F753&lt;=DATABASE!$I$8,"UNYIL",IF(F753&lt;=DATABASE!$J$8,"KECIL",IF(F753&lt;DATABASE!$K$8,"TANGGUNG",IF(F753&gt;=DATABASE!$K$8,"BESAR","")))))</f>
        <v/>
      </c>
      <c r="H753" s="16" t="str">
        <f>IF('DATA ACCURATE'!J756&lt;&gt;"",'DATA ACCURATE'!J756,"")</f>
        <v/>
      </c>
      <c r="I753" s="35" t="str">
        <f>IF(B753&lt;&gt;"",IFERROR(VLOOKUP(B753,'DATA TIMBANGAN'!G:M,7,FALSE),VLOOKUP(B753,'DATA TIMBANGAN'!G:M,7)),"")</f>
        <v/>
      </c>
      <c r="J753" s="25" t="str">
        <f>IF(H753&lt;&gt;"",IFERROR(INDEX(DATABASE!$Z$19:$Z$38,MATCH(DATEVALUE(H753),DATABASE!$AA$19:$AA$38,0)),INDEX(DATABASE!$Z$12:$Z$18,MATCH(WEEKDAY(H753,2),DATABASE!$AA$12:$AA$18,0))),"")</f>
        <v/>
      </c>
      <c r="K753" s="25" t="str">
        <f>IF('DATA ACCURATE'!V756&lt;&gt;"",'DATA ACCURATE'!V756,"")</f>
        <v/>
      </c>
      <c r="L753" s="80" t="str">
        <f>IF($H753="","",IF(OR($J753="LIBUR",AND($L752="LIBUR",$O752=$O753)),"LIBUR",IF(AND(OR($L752="LUAR JAM KERJA 1",$L752="LUAR JAM KERJA 2"),OR(OR(AND($H752=$H753,AND(OR($I753&gt;DATABASE!$J$3,$I753&lt;DATABASE!$J$6),((DATEVALUE($H753)+$I753)-(DATEVALUE($H752)+$I752))&lt;DATABASE!$J$6)),AND($H752=$H753,$O752=$O753,OR($I753&gt;DATABASE!$J$6,$I753&lt;DATABASE!$J$3))),AND(($H753-$H752)=1,OR($I753&lt;DATABASE!$I$6,((DATEVALUE($H753)+$I753)-(DATEVALUE($H752)+$I752))&lt;DATABASE!$J$6))),$A753=$A752),"LUAR JAM KERJA 2",IF(AND(OR(WEEKDAY($H753,2)=1,WEEKDAY($H753,2)=2,WEEKDAY($H753,2)=3,WEEKDAY($H753,2)=4,WEEKDAY($H753,2)=5),$I753&lt;=DATABASE!$J$3,$I753&gt;=DATABASE!$I$3),"JAM KERJA",IF(AND(WEEKDAY($H753,2)=6,$I753&lt;=DATABASE!$J$4,$I753&gt;=DATABASE!$I$4),"JAM KERJA","LUAR JAM KERJA 1")))))</f>
        <v/>
      </c>
      <c r="M753" s="33" t="str">
        <f>IF('DATA ACCURATE'!T756&lt;&gt;"",IF('DATA ACCURATE'!T756&gt;100,'DATA ACCURATE'!T756/10,'DATA ACCURATE'!T756),"")</f>
        <v/>
      </c>
      <c r="N753" t="str">
        <f>IF(M753="","",IF(M753&lt;=DATABASE!$I$9,"LOKAL",IF(M753&lt;DATABASE!$J$9,"LUAR KOTA 1",IF($M753&gt;=DATABASE!$J$9,"LUAR KOTA 2",""))))</f>
        <v/>
      </c>
      <c r="O753" s="38" t="str">
        <f>IF('DATA ACCURATE'!L756&lt;&gt;"",'DATA ACCURATE'!L756,"")</f>
        <v/>
      </c>
      <c r="Q753" s="38">
        <f t="shared" si="78"/>
        <v>0</v>
      </c>
      <c r="R753" s="38">
        <f t="shared" si="78"/>
        <v>0</v>
      </c>
      <c r="S753" s="38">
        <f t="shared" si="78"/>
        <v>0</v>
      </c>
      <c r="T753" s="38">
        <f t="shared" si="76"/>
        <v>0</v>
      </c>
      <c r="U753" s="38">
        <f t="shared" si="79"/>
        <v>0</v>
      </c>
      <c r="V753" s="38">
        <f t="shared" si="79"/>
        <v>0</v>
      </c>
      <c r="W753" s="38">
        <f t="shared" si="79"/>
        <v>0</v>
      </c>
      <c r="X753" s="38">
        <f t="shared" si="80"/>
        <v>0</v>
      </c>
      <c r="Y753" s="38">
        <f t="shared" si="80"/>
        <v>0</v>
      </c>
      <c r="Z753" s="38">
        <f t="shared" si="80"/>
        <v>0</v>
      </c>
      <c r="AA753" s="38">
        <f t="shared" si="77"/>
        <v>0</v>
      </c>
      <c r="AB753" s="38">
        <f t="shared" si="81"/>
        <v>0</v>
      </c>
      <c r="AC753" s="38">
        <f t="shared" si="82"/>
        <v>0</v>
      </c>
      <c r="AD753" s="38" t="str">
        <f t="shared" si="83"/>
        <v>000000000000</v>
      </c>
    </row>
    <row r="754" spans="1:30">
      <c r="A754" s="9" t="str">
        <f>IF('DATA ACCURATE'!A757&lt;&gt;"",'DATA ACCURATE'!A757,"")</f>
        <v/>
      </c>
      <c r="B754" s="9" t="str">
        <f>IF('DATA ACCURATE'!D757&lt;&gt;"",'DATA ACCURATE'!D757,"")</f>
        <v/>
      </c>
      <c r="C754" s="38" t="str">
        <f>IF($AD754="000000000000","",INDEX(DATABASE!$W$12:$W$71,MATCH($AD754,DATABASE!$V$12:$V$71,0)))</f>
        <v/>
      </c>
      <c r="D754" s="34" t="str">
        <f>IF(C754="","",IF(E754="",INDEX(DATABASE!$AF$13:$AF$62,MATCH($C754,DATABASE!$AC$13:$AC$62,0)),IF(E754="2x D11",INDEX(DATABASE!$AF$13:$AF$62,MATCH($C754,DATABASE!$AC$13:$AC$62,0))+2*DATABASE!$AF$62,IF(E754="3x D11",INDEX(DATABASE!$AF$13:$AF$62,MATCH($C754,DATABASE!$AC$13:$AC$62,0))+3*DATABASE!$AF$62,""))))</f>
        <v/>
      </c>
      <c r="E754" s="38" t="str">
        <f>IF(AND($K754="Y",$G754&lt;&gt;"UNYIL",$F754&lt;DATABASE!$O$8),"2x D11",IF(AND($K754="Y",$G754&lt;&gt;"UNYIL",$F754&gt;=DATABASE!$O$8),"3x D11",""))</f>
        <v/>
      </c>
      <c r="F754" s="9" t="str">
        <f>IF('DATA ACCURATE'!N757&lt;&gt;"",'DATA ACCURATE'!N757,"")</f>
        <v/>
      </c>
      <c r="G754" t="str">
        <f>IF(F754="","",IF(F754&lt;=DATABASE!$I$8,"UNYIL",IF(F754&lt;=DATABASE!$J$8,"KECIL",IF(F754&lt;DATABASE!$K$8,"TANGGUNG",IF(F754&gt;=DATABASE!$K$8,"BESAR","")))))</f>
        <v/>
      </c>
      <c r="H754" s="16" t="str">
        <f>IF('DATA ACCURATE'!J757&lt;&gt;"",'DATA ACCURATE'!J757,"")</f>
        <v/>
      </c>
      <c r="I754" s="35" t="str">
        <f>IF(B754&lt;&gt;"",IFERROR(VLOOKUP(B754,'DATA TIMBANGAN'!G:M,7,FALSE),VLOOKUP(B754,'DATA TIMBANGAN'!G:M,7)),"")</f>
        <v/>
      </c>
      <c r="J754" s="25" t="str">
        <f>IF(H754&lt;&gt;"",IFERROR(INDEX(DATABASE!$Z$19:$Z$38,MATCH(DATEVALUE(H754),DATABASE!$AA$19:$AA$38,0)),INDEX(DATABASE!$Z$12:$Z$18,MATCH(WEEKDAY(H754,2),DATABASE!$AA$12:$AA$18,0))),"")</f>
        <v/>
      </c>
      <c r="K754" s="25" t="str">
        <f>IF('DATA ACCURATE'!V757&lt;&gt;"",'DATA ACCURATE'!V757,"")</f>
        <v/>
      </c>
      <c r="L754" s="80" t="str">
        <f>IF($H754="","",IF(OR($J754="LIBUR",AND($L753="LIBUR",$O753=$O754)),"LIBUR",IF(AND(OR($L753="LUAR JAM KERJA 1",$L753="LUAR JAM KERJA 2"),OR(OR(AND($H753=$H754,AND(OR($I754&gt;DATABASE!$J$3,$I754&lt;DATABASE!$J$6),((DATEVALUE($H754)+$I754)-(DATEVALUE($H753)+$I753))&lt;DATABASE!$J$6)),AND($H753=$H754,$O753=$O754,OR($I754&gt;DATABASE!$J$6,$I754&lt;DATABASE!$J$3))),AND(($H754-$H753)=1,OR($I754&lt;DATABASE!$I$6,((DATEVALUE($H754)+$I754)-(DATEVALUE($H753)+$I753))&lt;DATABASE!$J$6))),$A754=$A753),"LUAR JAM KERJA 2",IF(AND(OR(WEEKDAY($H754,2)=1,WEEKDAY($H754,2)=2,WEEKDAY($H754,2)=3,WEEKDAY($H754,2)=4,WEEKDAY($H754,2)=5),$I754&lt;=DATABASE!$J$3,$I754&gt;=DATABASE!$I$3),"JAM KERJA",IF(AND(WEEKDAY($H754,2)=6,$I754&lt;=DATABASE!$J$4,$I754&gt;=DATABASE!$I$4),"JAM KERJA","LUAR JAM KERJA 1")))))</f>
        <v/>
      </c>
      <c r="M754" s="33" t="str">
        <f>IF('DATA ACCURATE'!T757&lt;&gt;"",IF('DATA ACCURATE'!T757&gt;100,'DATA ACCURATE'!T757/10,'DATA ACCURATE'!T757),"")</f>
        <v/>
      </c>
      <c r="N754" t="str">
        <f>IF(M754="","",IF(M754&lt;=DATABASE!$I$9,"LOKAL",IF(M754&lt;DATABASE!$J$9,"LUAR KOTA 1",IF($M754&gt;=DATABASE!$J$9,"LUAR KOTA 2",""))))</f>
        <v/>
      </c>
      <c r="O754" s="38" t="str">
        <f>IF('DATA ACCURATE'!L757&lt;&gt;"",'DATA ACCURATE'!L757,"")</f>
        <v/>
      </c>
      <c r="Q754" s="38">
        <f t="shared" si="78"/>
        <v>0</v>
      </c>
      <c r="R754" s="38">
        <f t="shared" si="78"/>
        <v>0</v>
      </c>
      <c r="S754" s="38">
        <f t="shared" si="78"/>
        <v>0</v>
      </c>
      <c r="T754" s="38">
        <f t="shared" si="76"/>
        <v>0</v>
      </c>
      <c r="U754" s="38">
        <f t="shared" si="79"/>
        <v>0</v>
      </c>
      <c r="V754" s="38">
        <f t="shared" si="79"/>
        <v>0</v>
      </c>
      <c r="W754" s="38">
        <f t="shared" si="79"/>
        <v>0</v>
      </c>
      <c r="X754" s="38">
        <f t="shared" si="80"/>
        <v>0</v>
      </c>
      <c r="Y754" s="38">
        <f t="shared" si="80"/>
        <v>0</v>
      </c>
      <c r="Z754" s="38">
        <f t="shared" si="80"/>
        <v>0</v>
      </c>
      <c r="AA754" s="38">
        <f t="shared" si="77"/>
        <v>0</v>
      </c>
      <c r="AB754" s="38">
        <f t="shared" si="81"/>
        <v>0</v>
      </c>
      <c r="AC754" s="38">
        <f t="shared" si="82"/>
        <v>0</v>
      </c>
      <c r="AD754" s="38" t="str">
        <f t="shared" si="83"/>
        <v>000000000000</v>
      </c>
    </row>
    <row r="755" spans="1:30">
      <c r="A755" s="9" t="str">
        <f>IF('DATA ACCURATE'!A758&lt;&gt;"",'DATA ACCURATE'!A758,"")</f>
        <v/>
      </c>
      <c r="B755" s="9" t="str">
        <f>IF('DATA ACCURATE'!D758&lt;&gt;"",'DATA ACCURATE'!D758,"")</f>
        <v/>
      </c>
      <c r="C755" s="38" t="str">
        <f>IF($AD755="000000000000","",INDEX(DATABASE!$W$12:$W$71,MATCH($AD755,DATABASE!$V$12:$V$71,0)))</f>
        <v/>
      </c>
      <c r="D755" s="34" t="str">
        <f>IF(C755="","",IF(E755="",INDEX(DATABASE!$AF$13:$AF$62,MATCH($C755,DATABASE!$AC$13:$AC$62,0)),IF(E755="2x D11",INDEX(DATABASE!$AF$13:$AF$62,MATCH($C755,DATABASE!$AC$13:$AC$62,0))+2*DATABASE!$AF$62,IF(E755="3x D11",INDEX(DATABASE!$AF$13:$AF$62,MATCH($C755,DATABASE!$AC$13:$AC$62,0))+3*DATABASE!$AF$62,""))))</f>
        <v/>
      </c>
      <c r="E755" s="38" t="str">
        <f>IF(AND($K755="Y",$G755&lt;&gt;"UNYIL",$F755&lt;DATABASE!$O$8),"2x D11",IF(AND($K755="Y",$G755&lt;&gt;"UNYIL",$F755&gt;=DATABASE!$O$8),"3x D11",""))</f>
        <v/>
      </c>
      <c r="F755" s="9" t="str">
        <f>IF('DATA ACCURATE'!N758&lt;&gt;"",'DATA ACCURATE'!N758,"")</f>
        <v/>
      </c>
      <c r="G755" t="str">
        <f>IF(F755="","",IF(F755&lt;=DATABASE!$I$8,"UNYIL",IF(F755&lt;=DATABASE!$J$8,"KECIL",IF(F755&lt;DATABASE!$K$8,"TANGGUNG",IF(F755&gt;=DATABASE!$K$8,"BESAR","")))))</f>
        <v/>
      </c>
      <c r="H755" s="16" t="str">
        <f>IF('DATA ACCURATE'!J758&lt;&gt;"",'DATA ACCURATE'!J758,"")</f>
        <v/>
      </c>
      <c r="I755" s="35" t="str">
        <f>IF(B755&lt;&gt;"",IFERROR(VLOOKUP(B755,'DATA TIMBANGAN'!G:M,7,FALSE),VLOOKUP(B755,'DATA TIMBANGAN'!G:M,7)),"")</f>
        <v/>
      </c>
      <c r="J755" s="25" t="str">
        <f>IF(H755&lt;&gt;"",IFERROR(INDEX(DATABASE!$Z$19:$Z$38,MATCH(DATEVALUE(H755),DATABASE!$AA$19:$AA$38,0)),INDEX(DATABASE!$Z$12:$Z$18,MATCH(WEEKDAY(H755,2),DATABASE!$AA$12:$AA$18,0))),"")</f>
        <v/>
      </c>
      <c r="K755" s="25" t="str">
        <f>IF('DATA ACCURATE'!V758&lt;&gt;"",'DATA ACCURATE'!V758,"")</f>
        <v/>
      </c>
      <c r="L755" s="80" t="str">
        <f>IF($H755="","",IF(OR($J755="LIBUR",AND($L754="LIBUR",$O754=$O755)),"LIBUR",IF(AND(OR($L754="LUAR JAM KERJA 1",$L754="LUAR JAM KERJA 2"),OR(OR(AND($H754=$H755,AND(OR($I755&gt;DATABASE!$J$3,$I755&lt;DATABASE!$J$6),((DATEVALUE($H755)+$I755)-(DATEVALUE($H754)+$I754))&lt;DATABASE!$J$6)),AND($H754=$H755,$O754=$O755,OR($I755&gt;DATABASE!$J$6,$I755&lt;DATABASE!$J$3))),AND(($H755-$H754)=1,OR($I755&lt;DATABASE!$I$6,((DATEVALUE($H755)+$I755)-(DATEVALUE($H754)+$I754))&lt;DATABASE!$J$6))),$A755=$A754),"LUAR JAM KERJA 2",IF(AND(OR(WEEKDAY($H755,2)=1,WEEKDAY($H755,2)=2,WEEKDAY($H755,2)=3,WEEKDAY($H755,2)=4,WEEKDAY($H755,2)=5),$I755&lt;=DATABASE!$J$3,$I755&gt;=DATABASE!$I$3),"JAM KERJA",IF(AND(WEEKDAY($H755,2)=6,$I755&lt;=DATABASE!$J$4,$I755&gt;=DATABASE!$I$4),"JAM KERJA","LUAR JAM KERJA 1")))))</f>
        <v/>
      </c>
      <c r="M755" s="33" t="str">
        <f>IF('DATA ACCURATE'!T758&lt;&gt;"",IF('DATA ACCURATE'!T758&gt;100,'DATA ACCURATE'!T758/10,'DATA ACCURATE'!T758),"")</f>
        <v/>
      </c>
      <c r="N755" t="str">
        <f>IF(M755="","",IF(M755&lt;=DATABASE!$I$9,"LOKAL",IF(M755&lt;DATABASE!$J$9,"LUAR KOTA 1",IF($M755&gt;=DATABASE!$J$9,"LUAR KOTA 2",""))))</f>
        <v/>
      </c>
      <c r="O755" s="38" t="str">
        <f>IF('DATA ACCURATE'!L758&lt;&gt;"",'DATA ACCURATE'!L758,"")</f>
        <v/>
      </c>
      <c r="Q755" s="38">
        <f t="shared" si="78"/>
        <v>0</v>
      </c>
      <c r="R755" s="38">
        <f t="shared" si="78"/>
        <v>0</v>
      </c>
      <c r="S755" s="38">
        <f t="shared" si="78"/>
        <v>0</v>
      </c>
      <c r="T755" s="38">
        <f t="shared" si="76"/>
        <v>0</v>
      </c>
      <c r="U755" s="38">
        <f t="shared" si="79"/>
        <v>0</v>
      </c>
      <c r="V755" s="38">
        <f t="shared" si="79"/>
        <v>0</v>
      </c>
      <c r="W755" s="38">
        <f t="shared" si="79"/>
        <v>0</v>
      </c>
      <c r="X755" s="38">
        <f t="shared" si="80"/>
        <v>0</v>
      </c>
      <c r="Y755" s="38">
        <f t="shared" si="80"/>
        <v>0</v>
      </c>
      <c r="Z755" s="38">
        <f t="shared" si="80"/>
        <v>0</v>
      </c>
      <c r="AA755" s="38">
        <f t="shared" si="77"/>
        <v>0</v>
      </c>
      <c r="AB755" s="38">
        <f t="shared" si="81"/>
        <v>0</v>
      </c>
      <c r="AC755" s="38">
        <f t="shared" si="82"/>
        <v>0</v>
      </c>
      <c r="AD755" s="38" t="str">
        <f t="shared" si="83"/>
        <v>000000000000</v>
      </c>
    </row>
    <row r="756" spans="1:30">
      <c r="A756" s="9" t="str">
        <f>IF('DATA ACCURATE'!A759&lt;&gt;"",'DATA ACCURATE'!A759,"")</f>
        <v/>
      </c>
      <c r="B756" s="9" t="str">
        <f>IF('DATA ACCURATE'!D759&lt;&gt;"",'DATA ACCURATE'!D759,"")</f>
        <v/>
      </c>
      <c r="C756" s="38" t="str">
        <f>IF($AD756="000000000000","",INDEX(DATABASE!$W$12:$W$71,MATCH($AD756,DATABASE!$V$12:$V$71,0)))</f>
        <v/>
      </c>
      <c r="D756" s="34" t="str">
        <f>IF(C756="","",IF(E756="",INDEX(DATABASE!$AF$13:$AF$62,MATCH($C756,DATABASE!$AC$13:$AC$62,0)),IF(E756="2x D11",INDEX(DATABASE!$AF$13:$AF$62,MATCH($C756,DATABASE!$AC$13:$AC$62,0))+2*DATABASE!$AF$62,IF(E756="3x D11",INDEX(DATABASE!$AF$13:$AF$62,MATCH($C756,DATABASE!$AC$13:$AC$62,0))+3*DATABASE!$AF$62,""))))</f>
        <v/>
      </c>
      <c r="E756" s="38" t="str">
        <f>IF(AND($K756="Y",$G756&lt;&gt;"UNYIL",$F756&lt;DATABASE!$O$8),"2x D11",IF(AND($K756="Y",$G756&lt;&gt;"UNYIL",$F756&gt;=DATABASE!$O$8),"3x D11",""))</f>
        <v/>
      </c>
      <c r="F756" s="9" t="str">
        <f>IF('DATA ACCURATE'!N759&lt;&gt;"",'DATA ACCURATE'!N759,"")</f>
        <v/>
      </c>
      <c r="G756" t="str">
        <f>IF(F756="","",IF(F756&lt;=DATABASE!$I$8,"UNYIL",IF(F756&lt;=DATABASE!$J$8,"KECIL",IF(F756&lt;DATABASE!$K$8,"TANGGUNG",IF(F756&gt;=DATABASE!$K$8,"BESAR","")))))</f>
        <v/>
      </c>
      <c r="H756" s="16" t="str">
        <f>IF('DATA ACCURATE'!J759&lt;&gt;"",'DATA ACCURATE'!J759,"")</f>
        <v/>
      </c>
      <c r="I756" s="35" t="str">
        <f>IF(B756&lt;&gt;"",IFERROR(VLOOKUP(B756,'DATA TIMBANGAN'!G:M,7,FALSE),VLOOKUP(B756,'DATA TIMBANGAN'!G:M,7)),"")</f>
        <v/>
      </c>
      <c r="J756" s="25" t="str">
        <f>IF(H756&lt;&gt;"",IFERROR(INDEX(DATABASE!$Z$19:$Z$38,MATCH(DATEVALUE(H756),DATABASE!$AA$19:$AA$38,0)),INDEX(DATABASE!$Z$12:$Z$18,MATCH(WEEKDAY(H756,2),DATABASE!$AA$12:$AA$18,0))),"")</f>
        <v/>
      </c>
      <c r="K756" s="25" t="str">
        <f>IF('DATA ACCURATE'!V759&lt;&gt;"",'DATA ACCURATE'!V759,"")</f>
        <v/>
      </c>
      <c r="L756" s="80" t="str">
        <f>IF($H756="","",IF(OR($J756="LIBUR",AND($L755="LIBUR",$O755=$O756)),"LIBUR",IF(AND(OR($L755="LUAR JAM KERJA 1",$L755="LUAR JAM KERJA 2"),OR(OR(AND($H755=$H756,AND(OR($I756&gt;DATABASE!$J$3,$I756&lt;DATABASE!$J$6),((DATEVALUE($H756)+$I756)-(DATEVALUE($H755)+$I755))&lt;DATABASE!$J$6)),AND($H755=$H756,$O755=$O756,OR($I756&gt;DATABASE!$J$6,$I756&lt;DATABASE!$J$3))),AND(($H756-$H755)=1,OR($I756&lt;DATABASE!$I$6,((DATEVALUE($H756)+$I756)-(DATEVALUE($H755)+$I755))&lt;DATABASE!$J$6))),$A756=$A755),"LUAR JAM KERJA 2",IF(AND(OR(WEEKDAY($H756,2)=1,WEEKDAY($H756,2)=2,WEEKDAY($H756,2)=3,WEEKDAY($H756,2)=4,WEEKDAY($H756,2)=5),$I756&lt;=DATABASE!$J$3,$I756&gt;=DATABASE!$I$3),"JAM KERJA",IF(AND(WEEKDAY($H756,2)=6,$I756&lt;=DATABASE!$J$4,$I756&gt;=DATABASE!$I$4),"JAM KERJA","LUAR JAM KERJA 1")))))</f>
        <v/>
      </c>
      <c r="M756" s="33" t="str">
        <f>IF('DATA ACCURATE'!T759&lt;&gt;"",IF('DATA ACCURATE'!T759&gt;100,'DATA ACCURATE'!T759/10,'DATA ACCURATE'!T759),"")</f>
        <v/>
      </c>
      <c r="N756" t="str">
        <f>IF(M756="","",IF(M756&lt;=DATABASE!$I$9,"LOKAL",IF(M756&lt;DATABASE!$J$9,"LUAR KOTA 1",IF($M756&gt;=DATABASE!$J$9,"LUAR KOTA 2",""))))</f>
        <v/>
      </c>
      <c r="O756" s="38" t="str">
        <f>IF('DATA ACCURATE'!L759&lt;&gt;"",'DATA ACCURATE'!L759,"")</f>
        <v/>
      </c>
      <c r="Q756" s="38">
        <f t="shared" si="78"/>
        <v>0</v>
      </c>
      <c r="R756" s="38">
        <f t="shared" si="78"/>
        <v>0</v>
      </c>
      <c r="S756" s="38">
        <f t="shared" si="78"/>
        <v>0</v>
      </c>
      <c r="T756" s="38">
        <f t="shared" si="76"/>
        <v>0</v>
      </c>
      <c r="U756" s="38">
        <f t="shared" si="79"/>
        <v>0</v>
      </c>
      <c r="V756" s="38">
        <f t="shared" si="79"/>
        <v>0</v>
      </c>
      <c r="W756" s="38">
        <f t="shared" si="79"/>
        <v>0</v>
      </c>
      <c r="X756" s="38">
        <f t="shared" si="80"/>
        <v>0</v>
      </c>
      <c r="Y756" s="38">
        <f t="shared" si="80"/>
        <v>0</v>
      </c>
      <c r="Z756" s="38">
        <f t="shared" si="80"/>
        <v>0</v>
      </c>
      <c r="AA756" s="38">
        <f t="shared" si="77"/>
        <v>0</v>
      </c>
      <c r="AB756" s="38">
        <f t="shared" si="81"/>
        <v>0</v>
      </c>
      <c r="AC756" s="38">
        <f t="shared" si="82"/>
        <v>0</v>
      </c>
      <c r="AD756" s="38" t="str">
        <f t="shared" si="83"/>
        <v>000000000000</v>
      </c>
    </row>
    <row r="757" spans="1:30">
      <c r="A757" s="9" t="str">
        <f>IF('DATA ACCURATE'!A760&lt;&gt;"",'DATA ACCURATE'!A760,"")</f>
        <v/>
      </c>
      <c r="B757" s="9" t="str">
        <f>IF('DATA ACCURATE'!D760&lt;&gt;"",'DATA ACCURATE'!D760,"")</f>
        <v/>
      </c>
      <c r="C757" s="38" t="str">
        <f>IF($AD757="000000000000","",INDEX(DATABASE!$W$12:$W$71,MATCH($AD757,DATABASE!$V$12:$V$71,0)))</f>
        <v/>
      </c>
      <c r="D757" s="34" t="str">
        <f>IF(C757="","",IF(E757="",INDEX(DATABASE!$AF$13:$AF$62,MATCH($C757,DATABASE!$AC$13:$AC$62,0)),IF(E757="2x D11",INDEX(DATABASE!$AF$13:$AF$62,MATCH($C757,DATABASE!$AC$13:$AC$62,0))+2*DATABASE!$AF$62,IF(E757="3x D11",INDEX(DATABASE!$AF$13:$AF$62,MATCH($C757,DATABASE!$AC$13:$AC$62,0))+3*DATABASE!$AF$62,""))))</f>
        <v/>
      </c>
      <c r="E757" s="38" t="str">
        <f>IF(AND($K757="Y",$G757&lt;&gt;"UNYIL",$F757&lt;DATABASE!$O$8),"2x D11",IF(AND($K757="Y",$G757&lt;&gt;"UNYIL",$F757&gt;=DATABASE!$O$8),"3x D11",""))</f>
        <v/>
      </c>
      <c r="F757" s="9" t="str">
        <f>IF('DATA ACCURATE'!N760&lt;&gt;"",'DATA ACCURATE'!N760,"")</f>
        <v/>
      </c>
      <c r="G757" t="str">
        <f>IF(F757="","",IF(F757&lt;=DATABASE!$I$8,"UNYIL",IF(F757&lt;=DATABASE!$J$8,"KECIL",IF(F757&lt;DATABASE!$K$8,"TANGGUNG",IF(F757&gt;=DATABASE!$K$8,"BESAR","")))))</f>
        <v/>
      </c>
      <c r="H757" s="16" t="str">
        <f>IF('DATA ACCURATE'!J760&lt;&gt;"",'DATA ACCURATE'!J760,"")</f>
        <v/>
      </c>
      <c r="I757" s="35" t="str">
        <f>IF(B757&lt;&gt;"",IFERROR(VLOOKUP(B757,'DATA TIMBANGAN'!G:M,7,FALSE),VLOOKUP(B757,'DATA TIMBANGAN'!G:M,7)),"")</f>
        <v/>
      </c>
      <c r="J757" s="25" t="str">
        <f>IF(H757&lt;&gt;"",IFERROR(INDEX(DATABASE!$Z$19:$Z$38,MATCH(DATEVALUE(H757),DATABASE!$AA$19:$AA$38,0)),INDEX(DATABASE!$Z$12:$Z$18,MATCH(WEEKDAY(H757,2),DATABASE!$AA$12:$AA$18,0))),"")</f>
        <v/>
      </c>
      <c r="K757" s="25" t="str">
        <f>IF('DATA ACCURATE'!V760&lt;&gt;"",'DATA ACCURATE'!V760,"")</f>
        <v/>
      </c>
      <c r="L757" s="80" t="str">
        <f>IF($H757="","",IF(OR($J757="LIBUR",AND($L756="LIBUR",$O756=$O757)),"LIBUR",IF(AND(OR($L756="LUAR JAM KERJA 1",$L756="LUAR JAM KERJA 2"),OR(OR(AND($H756=$H757,AND(OR($I757&gt;DATABASE!$J$3,$I757&lt;DATABASE!$J$6),((DATEVALUE($H757)+$I757)-(DATEVALUE($H756)+$I756))&lt;DATABASE!$J$6)),AND($H756=$H757,$O756=$O757,OR($I757&gt;DATABASE!$J$6,$I757&lt;DATABASE!$J$3))),AND(($H757-$H756)=1,OR($I757&lt;DATABASE!$I$6,((DATEVALUE($H757)+$I757)-(DATEVALUE($H756)+$I756))&lt;DATABASE!$J$6))),$A757=$A756),"LUAR JAM KERJA 2",IF(AND(OR(WEEKDAY($H757,2)=1,WEEKDAY($H757,2)=2,WEEKDAY($H757,2)=3,WEEKDAY($H757,2)=4,WEEKDAY($H757,2)=5),$I757&lt;=DATABASE!$J$3,$I757&gt;=DATABASE!$I$3),"JAM KERJA",IF(AND(WEEKDAY($H757,2)=6,$I757&lt;=DATABASE!$J$4,$I757&gt;=DATABASE!$I$4),"JAM KERJA","LUAR JAM KERJA 1")))))</f>
        <v/>
      </c>
      <c r="M757" s="33" t="str">
        <f>IF('DATA ACCURATE'!T760&lt;&gt;"",IF('DATA ACCURATE'!T760&gt;100,'DATA ACCURATE'!T760/10,'DATA ACCURATE'!T760),"")</f>
        <v/>
      </c>
      <c r="N757" t="str">
        <f>IF(M757="","",IF(M757&lt;=DATABASE!$I$9,"LOKAL",IF(M757&lt;DATABASE!$J$9,"LUAR KOTA 1",IF($M757&gt;=DATABASE!$J$9,"LUAR KOTA 2",""))))</f>
        <v/>
      </c>
      <c r="O757" s="38" t="str">
        <f>IF('DATA ACCURATE'!L760&lt;&gt;"",'DATA ACCURATE'!L760,"")</f>
        <v/>
      </c>
      <c r="Q757" s="38">
        <f t="shared" si="78"/>
        <v>0</v>
      </c>
      <c r="R757" s="38">
        <f t="shared" si="78"/>
        <v>0</v>
      </c>
      <c r="S757" s="38">
        <f t="shared" si="78"/>
        <v>0</v>
      </c>
      <c r="T757" s="38">
        <f t="shared" si="76"/>
        <v>0</v>
      </c>
      <c r="U757" s="38">
        <f t="shared" si="79"/>
        <v>0</v>
      </c>
      <c r="V757" s="38">
        <f t="shared" si="79"/>
        <v>0</v>
      </c>
      <c r="W757" s="38">
        <f t="shared" si="79"/>
        <v>0</v>
      </c>
      <c r="X757" s="38">
        <f t="shared" si="80"/>
        <v>0</v>
      </c>
      <c r="Y757" s="38">
        <f t="shared" si="80"/>
        <v>0</v>
      </c>
      <c r="Z757" s="38">
        <f t="shared" si="80"/>
        <v>0</v>
      </c>
      <c r="AA757" s="38">
        <f t="shared" si="77"/>
        <v>0</v>
      </c>
      <c r="AB757" s="38">
        <f t="shared" si="81"/>
        <v>0</v>
      </c>
      <c r="AC757" s="38">
        <f t="shared" si="82"/>
        <v>0</v>
      </c>
      <c r="AD757" s="38" t="str">
        <f t="shared" si="83"/>
        <v>000000000000</v>
      </c>
    </row>
    <row r="758" spans="1:30">
      <c r="A758" s="9" t="str">
        <f>IF('DATA ACCURATE'!A761&lt;&gt;"",'DATA ACCURATE'!A761,"")</f>
        <v/>
      </c>
      <c r="B758" s="9" t="str">
        <f>IF('DATA ACCURATE'!D761&lt;&gt;"",'DATA ACCURATE'!D761,"")</f>
        <v/>
      </c>
      <c r="C758" s="38" t="str">
        <f>IF($AD758="000000000000","",INDEX(DATABASE!$W$12:$W$71,MATCH($AD758,DATABASE!$V$12:$V$71,0)))</f>
        <v/>
      </c>
      <c r="D758" s="34" t="str">
        <f>IF(C758="","",IF(E758="",INDEX(DATABASE!$AF$13:$AF$62,MATCH($C758,DATABASE!$AC$13:$AC$62,0)),IF(E758="2x D11",INDEX(DATABASE!$AF$13:$AF$62,MATCH($C758,DATABASE!$AC$13:$AC$62,0))+2*DATABASE!$AF$62,IF(E758="3x D11",INDEX(DATABASE!$AF$13:$AF$62,MATCH($C758,DATABASE!$AC$13:$AC$62,0))+3*DATABASE!$AF$62,""))))</f>
        <v/>
      </c>
      <c r="E758" s="38" t="str">
        <f>IF(AND($K758="Y",$G758&lt;&gt;"UNYIL",$F758&lt;DATABASE!$O$8),"2x D11",IF(AND($K758="Y",$G758&lt;&gt;"UNYIL",$F758&gt;=DATABASE!$O$8),"3x D11",""))</f>
        <v/>
      </c>
      <c r="F758" s="9" t="str">
        <f>IF('DATA ACCURATE'!N761&lt;&gt;"",'DATA ACCURATE'!N761,"")</f>
        <v/>
      </c>
      <c r="G758" t="str">
        <f>IF(F758="","",IF(F758&lt;=DATABASE!$I$8,"UNYIL",IF(F758&lt;=DATABASE!$J$8,"KECIL",IF(F758&lt;DATABASE!$K$8,"TANGGUNG",IF(F758&gt;=DATABASE!$K$8,"BESAR","")))))</f>
        <v/>
      </c>
      <c r="H758" s="16" t="str">
        <f>IF('DATA ACCURATE'!J761&lt;&gt;"",'DATA ACCURATE'!J761,"")</f>
        <v/>
      </c>
      <c r="I758" s="35" t="str">
        <f>IF(B758&lt;&gt;"",IFERROR(VLOOKUP(B758,'DATA TIMBANGAN'!G:M,7,FALSE),VLOOKUP(B758,'DATA TIMBANGAN'!G:M,7)),"")</f>
        <v/>
      </c>
      <c r="J758" s="25" t="str">
        <f>IF(H758&lt;&gt;"",IFERROR(INDEX(DATABASE!$Z$19:$Z$38,MATCH(DATEVALUE(H758),DATABASE!$AA$19:$AA$38,0)),INDEX(DATABASE!$Z$12:$Z$18,MATCH(WEEKDAY(H758,2),DATABASE!$AA$12:$AA$18,0))),"")</f>
        <v/>
      </c>
      <c r="K758" s="25" t="str">
        <f>IF('DATA ACCURATE'!V761&lt;&gt;"",'DATA ACCURATE'!V761,"")</f>
        <v/>
      </c>
      <c r="L758" s="80" t="str">
        <f>IF($H758="","",IF(OR($J758="LIBUR",AND($L757="LIBUR",$O757=$O758)),"LIBUR",IF(AND(OR($L757="LUAR JAM KERJA 1",$L757="LUAR JAM KERJA 2"),OR(OR(AND($H757=$H758,AND(OR($I758&gt;DATABASE!$J$3,$I758&lt;DATABASE!$J$6),((DATEVALUE($H758)+$I758)-(DATEVALUE($H757)+$I757))&lt;DATABASE!$J$6)),AND($H757=$H758,$O757=$O758,OR($I758&gt;DATABASE!$J$6,$I758&lt;DATABASE!$J$3))),AND(($H758-$H757)=1,OR($I758&lt;DATABASE!$I$6,((DATEVALUE($H758)+$I758)-(DATEVALUE($H757)+$I757))&lt;DATABASE!$J$6))),$A758=$A757),"LUAR JAM KERJA 2",IF(AND(OR(WEEKDAY($H758,2)=1,WEEKDAY($H758,2)=2,WEEKDAY($H758,2)=3,WEEKDAY($H758,2)=4,WEEKDAY($H758,2)=5),$I758&lt;=DATABASE!$J$3,$I758&gt;=DATABASE!$I$3),"JAM KERJA",IF(AND(WEEKDAY($H758,2)=6,$I758&lt;=DATABASE!$J$4,$I758&gt;=DATABASE!$I$4),"JAM KERJA","LUAR JAM KERJA 1")))))</f>
        <v/>
      </c>
      <c r="M758" s="33" t="str">
        <f>IF('DATA ACCURATE'!T761&lt;&gt;"",IF('DATA ACCURATE'!T761&gt;100,'DATA ACCURATE'!T761/10,'DATA ACCURATE'!T761),"")</f>
        <v/>
      </c>
      <c r="N758" t="str">
        <f>IF(M758="","",IF(M758&lt;=DATABASE!$I$9,"LOKAL",IF(M758&lt;DATABASE!$J$9,"LUAR KOTA 1",IF($M758&gt;=DATABASE!$J$9,"LUAR KOTA 2",""))))</f>
        <v/>
      </c>
      <c r="O758" s="38" t="str">
        <f>IF('DATA ACCURATE'!L761&lt;&gt;"",'DATA ACCURATE'!L761,"")</f>
        <v/>
      </c>
      <c r="Q758" s="38">
        <f t="shared" si="78"/>
        <v>0</v>
      </c>
      <c r="R758" s="38">
        <f t="shared" si="78"/>
        <v>0</v>
      </c>
      <c r="S758" s="38">
        <f t="shared" si="78"/>
        <v>0</v>
      </c>
      <c r="T758" s="38">
        <f t="shared" si="76"/>
        <v>0</v>
      </c>
      <c r="U758" s="38">
        <f t="shared" si="79"/>
        <v>0</v>
      </c>
      <c r="V758" s="38">
        <f t="shared" si="79"/>
        <v>0</v>
      </c>
      <c r="W758" s="38">
        <f t="shared" si="79"/>
        <v>0</v>
      </c>
      <c r="X758" s="38">
        <f t="shared" si="80"/>
        <v>0</v>
      </c>
      <c r="Y758" s="38">
        <f t="shared" si="80"/>
        <v>0</v>
      </c>
      <c r="Z758" s="38">
        <f t="shared" si="80"/>
        <v>0</v>
      </c>
      <c r="AA758" s="38">
        <f t="shared" si="77"/>
        <v>0</v>
      </c>
      <c r="AB758" s="38">
        <f t="shared" si="81"/>
        <v>0</v>
      </c>
      <c r="AC758" s="38">
        <f t="shared" si="82"/>
        <v>0</v>
      </c>
      <c r="AD758" s="38" t="str">
        <f t="shared" si="83"/>
        <v>000000000000</v>
      </c>
    </row>
    <row r="759" spans="1:30">
      <c r="A759" s="9" t="str">
        <f>IF('DATA ACCURATE'!A762&lt;&gt;"",'DATA ACCURATE'!A762,"")</f>
        <v/>
      </c>
      <c r="B759" s="9" t="str">
        <f>IF('DATA ACCURATE'!D762&lt;&gt;"",'DATA ACCURATE'!D762,"")</f>
        <v/>
      </c>
      <c r="C759" s="38" t="str">
        <f>IF($AD759="000000000000","",INDEX(DATABASE!$W$12:$W$71,MATCH($AD759,DATABASE!$V$12:$V$71,0)))</f>
        <v/>
      </c>
      <c r="D759" s="34" t="str">
        <f>IF(C759="","",IF(E759="",INDEX(DATABASE!$AF$13:$AF$62,MATCH($C759,DATABASE!$AC$13:$AC$62,0)),IF(E759="2x D11",INDEX(DATABASE!$AF$13:$AF$62,MATCH($C759,DATABASE!$AC$13:$AC$62,0))+2*DATABASE!$AF$62,IF(E759="3x D11",INDEX(DATABASE!$AF$13:$AF$62,MATCH($C759,DATABASE!$AC$13:$AC$62,0))+3*DATABASE!$AF$62,""))))</f>
        <v/>
      </c>
      <c r="E759" s="38" t="str">
        <f>IF(AND($K759="Y",$G759&lt;&gt;"UNYIL",$F759&lt;DATABASE!$O$8),"2x D11",IF(AND($K759="Y",$G759&lt;&gt;"UNYIL",$F759&gt;=DATABASE!$O$8),"3x D11",""))</f>
        <v/>
      </c>
      <c r="F759" s="9" t="str">
        <f>IF('DATA ACCURATE'!N762&lt;&gt;"",'DATA ACCURATE'!N762,"")</f>
        <v/>
      </c>
      <c r="G759" t="str">
        <f>IF(F759="","",IF(F759&lt;=DATABASE!$I$8,"UNYIL",IF(F759&lt;=DATABASE!$J$8,"KECIL",IF(F759&lt;DATABASE!$K$8,"TANGGUNG",IF(F759&gt;=DATABASE!$K$8,"BESAR","")))))</f>
        <v/>
      </c>
      <c r="H759" s="16" t="str">
        <f>IF('DATA ACCURATE'!J762&lt;&gt;"",'DATA ACCURATE'!J762,"")</f>
        <v/>
      </c>
      <c r="I759" s="35" t="str">
        <f>IF(B759&lt;&gt;"",IFERROR(VLOOKUP(B759,'DATA TIMBANGAN'!G:M,7,FALSE),VLOOKUP(B759,'DATA TIMBANGAN'!G:M,7)),"")</f>
        <v/>
      </c>
      <c r="J759" s="25" t="str">
        <f>IF(H759&lt;&gt;"",IFERROR(INDEX(DATABASE!$Z$19:$Z$38,MATCH(DATEVALUE(H759),DATABASE!$AA$19:$AA$38,0)),INDEX(DATABASE!$Z$12:$Z$18,MATCH(WEEKDAY(H759,2),DATABASE!$AA$12:$AA$18,0))),"")</f>
        <v/>
      </c>
      <c r="K759" s="25" t="str">
        <f>IF('DATA ACCURATE'!V762&lt;&gt;"",'DATA ACCURATE'!V762,"")</f>
        <v/>
      </c>
      <c r="L759" s="80" t="str">
        <f>IF($H759="","",IF(OR($J759="LIBUR",AND($L758="LIBUR",$O758=$O759)),"LIBUR",IF(AND(OR($L758="LUAR JAM KERJA 1",$L758="LUAR JAM KERJA 2"),OR(OR(AND($H758=$H759,AND(OR($I759&gt;DATABASE!$J$3,$I759&lt;DATABASE!$J$6),((DATEVALUE($H759)+$I759)-(DATEVALUE($H758)+$I758))&lt;DATABASE!$J$6)),AND($H758=$H759,$O758=$O759,OR($I759&gt;DATABASE!$J$6,$I759&lt;DATABASE!$J$3))),AND(($H759-$H758)=1,OR($I759&lt;DATABASE!$I$6,((DATEVALUE($H759)+$I759)-(DATEVALUE($H758)+$I758))&lt;DATABASE!$J$6))),$A759=$A758),"LUAR JAM KERJA 2",IF(AND(OR(WEEKDAY($H759,2)=1,WEEKDAY($H759,2)=2,WEEKDAY($H759,2)=3,WEEKDAY($H759,2)=4,WEEKDAY($H759,2)=5),$I759&lt;=DATABASE!$J$3,$I759&gt;=DATABASE!$I$3),"JAM KERJA",IF(AND(WEEKDAY($H759,2)=6,$I759&lt;=DATABASE!$J$4,$I759&gt;=DATABASE!$I$4),"JAM KERJA","LUAR JAM KERJA 1")))))</f>
        <v/>
      </c>
      <c r="M759" s="33" t="str">
        <f>IF('DATA ACCURATE'!T762&lt;&gt;"",IF('DATA ACCURATE'!T762&gt;100,'DATA ACCURATE'!T762/10,'DATA ACCURATE'!T762),"")</f>
        <v/>
      </c>
      <c r="N759" t="str">
        <f>IF(M759="","",IF(M759&lt;=DATABASE!$I$9,"LOKAL",IF(M759&lt;DATABASE!$J$9,"LUAR KOTA 1",IF($M759&gt;=DATABASE!$J$9,"LUAR KOTA 2",""))))</f>
        <v/>
      </c>
      <c r="O759" s="38" t="str">
        <f>IF('DATA ACCURATE'!L762&lt;&gt;"",'DATA ACCURATE'!L762,"")</f>
        <v/>
      </c>
      <c r="Q759" s="38">
        <f t="shared" si="78"/>
        <v>0</v>
      </c>
      <c r="R759" s="38">
        <f t="shared" si="78"/>
        <v>0</v>
      </c>
      <c r="S759" s="38">
        <f t="shared" si="78"/>
        <v>0</v>
      </c>
      <c r="T759" s="38">
        <f t="shared" si="76"/>
        <v>0</v>
      </c>
      <c r="U759" s="38">
        <f t="shared" si="79"/>
        <v>0</v>
      </c>
      <c r="V759" s="38">
        <f t="shared" si="79"/>
        <v>0</v>
      </c>
      <c r="W759" s="38">
        <f t="shared" si="79"/>
        <v>0</v>
      </c>
      <c r="X759" s="38">
        <f t="shared" si="80"/>
        <v>0</v>
      </c>
      <c r="Y759" s="38">
        <f t="shared" si="80"/>
        <v>0</v>
      </c>
      <c r="Z759" s="38">
        <f t="shared" si="80"/>
        <v>0</v>
      </c>
      <c r="AA759" s="38">
        <f t="shared" si="77"/>
        <v>0</v>
      </c>
      <c r="AB759" s="38">
        <f t="shared" si="81"/>
        <v>0</v>
      </c>
      <c r="AC759" s="38">
        <f t="shared" si="82"/>
        <v>0</v>
      </c>
      <c r="AD759" s="38" t="str">
        <f t="shared" si="83"/>
        <v>000000000000</v>
      </c>
    </row>
    <row r="760" spans="1:30">
      <c r="A760" s="9" t="str">
        <f>IF('DATA ACCURATE'!A763&lt;&gt;"",'DATA ACCURATE'!A763,"")</f>
        <v/>
      </c>
      <c r="B760" s="9" t="str">
        <f>IF('DATA ACCURATE'!D763&lt;&gt;"",'DATA ACCURATE'!D763,"")</f>
        <v/>
      </c>
      <c r="C760" s="38" t="str">
        <f>IF($AD760="000000000000","",INDEX(DATABASE!$W$12:$W$71,MATCH($AD760,DATABASE!$V$12:$V$71,0)))</f>
        <v/>
      </c>
      <c r="D760" s="34" t="str">
        <f>IF(C760="","",IF(E760="",INDEX(DATABASE!$AF$13:$AF$62,MATCH($C760,DATABASE!$AC$13:$AC$62,0)),IF(E760="2x D11",INDEX(DATABASE!$AF$13:$AF$62,MATCH($C760,DATABASE!$AC$13:$AC$62,0))+2*DATABASE!$AF$62,IF(E760="3x D11",INDEX(DATABASE!$AF$13:$AF$62,MATCH($C760,DATABASE!$AC$13:$AC$62,0))+3*DATABASE!$AF$62,""))))</f>
        <v/>
      </c>
      <c r="E760" s="38" t="str">
        <f>IF(AND($K760="Y",$G760&lt;&gt;"UNYIL",$F760&lt;DATABASE!$O$8),"2x D11",IF(AND($K760="Y",$G760&lt;&gt;"UNYIL",$F760&gt;=DATABASE!$O$8),"3x D11",""))</f>
        <v/>
      </c>
      <c r="F760" s="9" t="str">
        <f>IF('DATA ACCURATE'!N763&lt;&gt;"",'DATA ACCURATE'!N763,"")</f>
        <v/>
      </c>
      <c r="G760" t="str">
        <f>IF(F760="","",IF(F760&lt;=DATABASE!$I$8,"UNYIL",IF(F760&lt;=DATABASE!$J$8,"KECIL",IF(F760&lt;DATABASE!$K$8,"TANGGUNG",IF(F760&gt;=DATABASE!$K$8,"BESAR","")))))</f>
        <v/>
      </c>
      <c r="H760" s="16" t="str">
        <f>IF('DATA ACCURATE'!J763&lt;&gt;"",'DATA ACCURATE'!J763,"")</f>
        <v/>
      </c>
      <c r="I760" s="35" t="str">
        <f>IF(B760&lt;&gt;"",IFERROR(VLOOKUP(B760,'DATA TIMBANGAN'!G:M,7,FALSE),VLOOKUP(B760,'DATA TIMBANGAN'!G:M,7)),"")</f>
        <v/>
      </c>
      <c r="J760" s="25" t="str">
        <f>IF(H760&lt;&gt;"",IFERROR(INDEX(DATABASE!$Z$19:$Z$38,MATCH(DATEVALUE(H760),DATABASE!$AA$19:$AA$38,0)),INDEX(DATABASE!$Z$12:$Z$18,MATCH(WEEKDAY(H760,2),DATABASE!$AA$12:$AA$18,0))),"")</f>
        <v/>
      </c>
      <c r="K760" s="25" t="str">
        <f>IF('DATA ACCURATE'!V763&lt;&gt;"",'DATA ACCURATE'!V763,"")</f>
        <v/>
      </c>
      <c r="L760" s="80" t="str">
        <f>IF($H760="","",IF(OR($J760="LIBUR",AND($L759="LIBUR",$O759=$O760)),"LIBUR",IF(AND(OR($L759="LUAR JAM KERJA 1",$L759="LUAR JAM KERJA 2"),OR(OR(AND($H759=$H760,AND(OR($I760&gt;DATABASE!$J$3,$I760&lt;DATABASE!$J$6),((DATEVALUE($H760)+$I760)-(DATEVALUE($H759)+$I759))&lt;DATABASE!$J$6)),AND($H759=$H760,$O759=$O760,OR($I760&gt;DATABASE!$J$6,$I760&lt;DATABASE!$J$3))),AND(($H760-$H759)=1,OR($I760&lt;DATABASE!$I$6,((DATEVALUE($H760)+$I760)-(DATEVALUE($H759)+$I759))&lt;DATABASE!$J$6))),$A760=$A759),"LUAR JAM KERJA 2",IF(AND(OR(WEEKDAY($H760,2)=1,WEEKDAY($H760,2)=2,WEEKDAY($H760,2)=3,WEEKDAY($H760,2)=4,WEEKDAY($H760,2)=5),$I760&lt;=DATABASE!$J$3,$I760&gt;=DATABASE!$I$3),"JAM KERJA",IF(AND(WEEKDAY($H760,2)=6,$I760&lt;=DATABASE!$J$4,$I760&gt;=DATABASE!$I$4),"JAM KERJA","LUAR JAM KERJA 1")))))</f>
        <v/>
      </c>
      <c r="M760" s="33" t="str">
        <f>IF('DATA ACCURATE'!T763&lt;&gt;"",IF('DATA ACCURATE'!T763&gt;100,'DATA ACCURATE'!T763/10,'DATA ACCURATE'!T763),"")</f>
        <v/>
      </c>
      <c r="N760" t="str">
        <f>IF(M760="","",IF(M760&lt;=DATABASE!$I$9,"LOKAL",IF(M760&lt;DATABASE!$J$9,"LUAR KOTA 1",IF($M760&gt;=DATABASE!$J$9,"LUAR KOTA 2",""))))</f>
        <v/>
      </c>
      <c r="O760" s="38" t="str">
        <f>IF('DATA ACCURATE'!L763&lt;&gt;"",'DATA ACCURATE'!L763,"")</f>
        <v/>
      </c>
      <c r="Q760" s="38">
        <f t="shared" si="78"/>
        <v>0</v>
      </c>
      <c r="R760" s="38">
        <f t="shared" si="78"/>
        <v>0</v>
      </c>
      <c r="S760" s="38">
        <f t="shared" si="78"/>
        <v>0</v>
      </c>
      <c r="T760" s="38">
        <f t="shared" si="76"/>
        <v>0</v>
      </c>
      <c r="U760" s="38">
        <f t="shared" si="79"/>
        <v>0</v>
      </c>
      <c r="V760" s="38">
        <f t="shared" si="79"/>
        <v>0</v>
      </c>
      <c r="W760" s="38">
        <f t="shared" si="79"/>
        <v>0</v>
      </c>
      <c r="X760" s="38">
        <f t="shared" si="80"/>
        <v>0</v>
      </c>
      <c r="Y760" s="38">
        <f t="shared" si="80"/>
        <v>0</v>
      </c>
      <c r="Z760" s="38">
        <f t="shared" si="80"/>
        <v>0</v>
      </c>
      <c r="AA760" s="38">
        <f t="shared" si="77"/>
        <v>0</v>
      </c>
      <c r="AB760" s="38">
        <f t="shared" si="81"/>
        <v>0</v>
      </c>
      <c r="AC760" s="38">
        <f t="shared" si="82"/>
        <v>0</v>
      </c>
      <c r="AD760" s="38" t="str">
        <f t="shared" si="83"/>
        <v>000000000000</v>
      </c>
    </row>
    <row r="761" spans="1:30">
      <c r="A761" s="9" t="str">
        <f>IF('DATA ACCURATE'!A764&lt;&gt;"",'DATA ACCURATE'!A764,"")</f>
        <v/>
      </c>
      <c r="B761" s="9" t="str">
        <f>IF('DATA ACCURATE'!D764&lt;&gt;"",'DATA ACCURATE'!D764,"")</f>
        <v/>
      </c>
      <c r="C761" s="38" t="str">
        <f>IF($AD761="000000000000","",INDEX(DATABASE!$W$12:$W$71,MATCH($AD761,DATABASE!$V$12:$V$71,0)))</f>
        <v/>
      </c>
      <c r="D761" s="34" t="str">
        <f>IF(C761="","",IF(E761="",INDEX(DATABASE!$AF$13:$AF$62,MATCH($C761,DATABASE!$AC$13:$AC$62,0)),IF(E761="2x D11",INDEX(DATABASE!$AF$13:$AF$62,MATCH($C761,DATABASE!$AC$13:$AC$62,0))+2*DATABASE!$AF$62,IF(E761="3x D11",INDEX(DATABASE!$AF$13:$AF$62,MATCH($C761,DATABASE!$AC$13:$AC$62,0))+3*DATABASE!$AF$62,""))))</f>
        <v/>
      </c>
      <c r="E761" s="38" t="str">
        <f>IF(AND($K761="Y",$G761&lt;&gt;"UNYIL",$F761&lt;DATABASE!$O$8),"2x D11",IF(AND($K761="Y",$G761&lt;&gt;"UNYIL",$F761&gt;=DATABASE!$O$8),"3x D11",""))</f>
        <v/>
      </c>
      <c r="F761" s="9" t="str">
        <f>IF('DATA ACCURATE'!N764&lt;&gt;"",'DATA ACCURATE'!N764,"")</f>
        <v/>
      </c>
      <c r="G761" t="str">
        <f>IF(F761="","",IF(F761&lt;=DATABASE!$I$8,"UNYIL",IF(F761&lt;=DATABASE!$J$8,"KECIL",IF(F761&lt;DATABASE!$K$8,"TANGGUNG",IF(F761&gt;=DATABASE!$K$8,"BESAR","")))))</f>
        <v/>
      </c>
      <c r="H761" s="16" t="str">
        <f>IF('DATA ACCURATE'!J764&lt;&gt;"",'DATA ACCURATE'!J764,"")</f>
        <v/>
      </c>
      <c r="I761" s="35" t="str">
        <f>IF(B761&lt;&gt;"",IFERROR(VLOOKUP(B761,'DATA TIMBANGAN'!G:M,7,FALSE),VLOOKUP(B761,'DATA TIMBANGAN'!G:M,7)),"")</f>
        <v/>
      </c>
      <c r="J761" s="25" t="str">
        <f>IF(H761&lt;&gt;"",IFERROR(INDEX(DATABASE!$Z$19:$Z$38,MATCH(DATEVALUE(H761),DATABASE!$AA$19:$AA$38,0)),INDEX(DATABASE!$Z$12:$Z$18,MATCH(WEEKDAY(H761,2),DATABASE!$AA$12:$AA$18,0))),"")</f>
        <v/>
      </c>
      <c r="K761" s="25" t="str">
        <f>IF('DATA ACCURATE'!V764&lt;&gt;"",'DATA ACCURATE'!V764,"")</f>
        <v/>
      </c>
      <c r="L761" s="80" t="str">
        <f>IF($H761="","",IF(OR($J761="LIBUR",AND($L760="LIBUR",$O760=$O761)),"LIBUR",IF(AND(OR($L760="LUAR JAM KERJA 1",$L760="LUAR JAM KERJA 2"),OR(OR(AND($H760=$H761,AND(OR($I761&gt;DATABASE!$J$3,$I761&lt;DATABASE!$J$6),((DATEVALUE($H761)+$I761)-(DATEVALUE($H760)+$I760))&lt;DATABASE!$J$6)),AND($H760=$H761,$O760=$O761,OR($I761&gt;DATABASE!$J$6,$I761&lt;DATABASE!$J$3))),AND(($H761-$H760)=1,OR($I761&lt;DATABASE!$I$6,((DATEVALUE($H761)+$I761)-(DATEVALUE($H760)+$I760))&lt;DATABASE!$J$6))),$A761=$A760),"LUAR JAM KERJA 2",IF(AND(OR(WEEKDAY($H761,2)=1,WEEKDAY($H761,2)=2,WEEKDAY($H761,2)=3,WEEKDAY($H761,2)=4,WEEKDAY($H761,2)=5),$I761&lt;=DATABASE!$J$3,$I761&gt;=DATABASE!$I$3),"JAM KERJA",IF(AND(WEEKDAY($H761,2)=6,$I761&lt;=DATABASE!$J$4,$I761&gt;=DATABASE!$I$4),"JAM KERJA","LUAR JAM KERJA 1")))))</f>
        <v/>
      </c>
      <c r="M761" s="33" t="str">
        <f>IF('DATA ACCURATE'!T764&lt;&gt;"",IF('DATA ACCURATE'!T764&gt;100,'DATA ACCURATE'!T764/10,'DATA ACCURATE'!T764),"")</f>
        <v/>
      </c>
      <c r="N761" t="str">
        <f>IF(M761="","",IF(M761&lt;=DATABASE!$I$9,"LOKAL",IF(M761&lt;DATABASE!$J$9,"LUAR KOTA 1",IF($M761&gt;=DATABASE!$J$9,"LUAR KOTA 2",""))))</f>
        <v/>
      </c>
      <c r="O761" s="38" t="str">
        <f>IF('DATA ACCURATE'!L764&lt;&gt;"",'DATA ACCURATE'!L764,"")</f>
        <v/>
      </c>
      <c r="Q761" s="38">
        <f t="shared" si="78"/>
        <v>0</v>
      </c>
      <c r="R761" s="38">
        <f t="shared" si="78"/>
        <v>0</v>
      </c>
      <c r="S761" s="38">
        <f t="shared" si="78"/>
        <v>0</v>
      </c>
      <c r="T761" s="38">
        <f t="shared" si="76"/>
        <v>0</v>
      </c>
      <c r="U761" s="38">
        <f t="shared" si="79"/>
        <v>0</v>
      </c>
      <c r="V761" s="38">
        <f t="shared" si="79"/>
        <v>0</v>
      </c>
      <c r="W761" s="38">
        <f t="shared" si="79"/>
        <v>0</v>
      </c>
      <c r="X761" s="38">
        <f t="shared" si="80"/>
        <v>0</v>
      </c>
      <c r="Y761" s="38">
        <f t="shared" si="80"/>
        <v>0</v>
      </c>
      <c r="Z761" s="38">
        <f t="shared" si="80"/>
        <v>0</v>
      </c>
      <c r="AA761" s="38">
        <f t="shared" si="77"/>
        <v>0</v>
      </c>
      <c r="AB761" s="38">
        <f t="shared" si="81"/>
        <v>0</v>
      </c>
      <c r="AC761" s="38">
        <f t="shared" si="82"/>
        <v>0</v>
      </c>
      <c r="AD761" s="38" t="str">
        <f t="shared" si="83"/>
        <v>000000000000</v>
      </c>
    </row>
    <row r="762" spans="1:30">
      <c r="A762" s="9" t="str">
        <f>IF('DATA ACCURATE'!A765&lt;&gt;"",'DATA ACCURATE'!A765,"")</f>
        <v/>
      </c>
      <c r="B762" s="9" t="str">
        <f>IF('DATA ACCURATE'!D765&lt;&gt;"",'DATA ACCURATE'!D765,"")</f>
        <v/>
      </c>
      <c r="C762" s="38" t="str">
        <f>IF($AD762="000000000000","",INDEX(DATABASE!$W$12:$W$71,MATCH($AD762,DATABASE!$V$12:$V$71,0)))</f>
        <v/>
      </c>
      <c r="D762" s="34" t="str">
        <f>IF(C762="","",IF(E762="",INDEX(DATABASE!$AF$13:$AF$62,MATCH($C762,DATABASE!$AC$13:$AC$62,0)),IF(E762="2x D11",INDEX(DATABASE!$AF$13:$AF$62,MATCH($C762,DATABASE!$AC$13:$AC$62,0))+2*DATABASE!$AF$62,IF(E762="3x D11",INDEX(DATABASE!$AF$13:$AF$62,MATCH($C762,DATABASE!$AC$13:$AC$62,0))+3*DATABASE!$AF$62,""))))</f>
        <v/>
      </c>
      <c r="E762" s="38" t="str">
        <f>IF(AND($K762="Y",$G762&lt;&gt;"UNYIL",$F762&lt;DATABASE!$O$8),"2x D11",IF(AND($K762="Y",$G762&lt;&gt;"UNYIL",$F762&gt;=DATABASE!$O$8),"3x D11",""))</f>
        <v/>
      </c>
      <c r="F762" s="9" t="str">
        <f>IF('DATA ACCURATE'!N765&lt;&gt;"",'DATA ACCURATE'!N765,"")</f>
        <v/>
      </c>
      <c r="G762" t="str">
        <f>IF(F762="","",IF(F762&lt;=DATABASE!$I$8,"UNYIL",IF(F762&lt;=DATABASE!$J$8,"KECIL",IF(F762&lt;DATABASE!$K$8,"TANGGUNG",IF(F762&gt;=DATABASE!$K$8,"BESAR","")))))</f>
        <v/>
      </c>
      <c r="H762" s="16" t="str">
        <f>IF('DATA ACCURATE'!J765&lt;&gt;"",'DATA ACCURATE'!J765,"")</f>
        <v/>
      </c>
      <c r="I762" s="35" t="str">
        <f>IF(B762&lt;&gt;"",IFERROR(VLOOKUP(B762,'DATA TIMBANGAN'!G:M,7,FALSE),VLOOKUP(B762,'DATA TIMBANGAN'!G:M,7)),"")</f>
        <v/>
      </c>
      <c r="J762" s="25" t="str">
        <f>IF(H762&lt;&gt;"",IFERROR(INDEX(DATABASE!$Z$19:$Z$38,MATCH(DATEVALUE(H762),DATABASE!$AA$19:$AA$38,0)),INDEX(DATABASE!$Z$12:$Z$18,MATCH(WEEKDAY(H762,2),DATABASE!$AA$12:$AA$18,0))),"")</f>
        <v/>
      </c>
      <c r="K762" s="25" t="str">
        <f>IF('DATA ACCURATE'!V765&lt;&gt;"",'DATA ACCURATE'!V765,"")</f>
        <v/>
      </c>
      <c r="L762" s="80" t="str">
        <f>IF($H762="","",IF(OR($J762="LIBUR",AND($L761="LIBUR",$O761=$O762)),"LIBUR",IF(AND(OR($L761="LUAR JAM KERJA 1",$L761="LUAR JAM KERJA 2"),OR(OR(AND($H761=$H762,AND(OR($I762&gt;DATABASE!$J$3,$I762&lt;DATABASE!$J$6),((DATEVALUE($H762)+$I762)-(DATEVALUE($H761)+$I761))&lt;DATABASE!$J$6)),AND($H761=$H762,$O761=$O762,OR($I762&gt;DATABASE!$J$6,$I762&lt;DATABASE!$J$3))),AND(($H762-$H761)=1,OR($I762&lt;DATABASE!$I$6,((DATEVALUE($H762)+$I762)-(DATEVALUE($H761)+$I761))&lt;DATABASE!$J$6))),$A762=$A761),"LUAR JAM KERJA 2",IF(AND(OR(WEEKDAY($H762,2)=1,WEEKDAY($H762,2)=2,WEEKDAY($H762,2)=3,WEEKDAY($H762,2)=4,WEEKDAY($H762,2)=5),$I762&lt;=DATABASE!$J$3,$I762&gt;=DATABASE!$I$3),"JAM KERJA",IF(AND(WEEKDAY($H762,2)=6,$I762&lt;=DATABASE!$J$4,$I762&gt;=DATABASE!$I$4),"JAM KERJA","LUAR JAM KERJA 1")))))</f>
        <v/>
      </c>
      <c r="M762" s="33" t="str">
        <f>IF('DATA ACCURATE'!T765&lt;&gt;"",IF('DATA ACCURATE'!T765&gt;100,'DATA ACCURATE'!T765/10,'DATA ACCURATE'!T765),"")</f>
        <v/>
      </c>
      <c r="N762" t="str">
        <f>IF(M762="","",IF(M762&lt;=DATABASE!$I$9,"LOKAL",IF(M762&lt;DATABASE!$J$9,"LUAR KOTA 1",IF($M762&gt;=DATABASE!$J$9,"LUAR KOTA 2",""))))</f>
        <v/>
      </c>
      <c r="O762" s="38" t="str">
        <f>IF('DATA ACCURATE'!L765&lt;&gt;"",'DATA ACCURATE'!L765,"")</f>
        <v/>
      </c>
      <c r="Q762" s="38">
        <f t="shared" si="78"/>
        <v>0</v>
      </c>
      <c r="R762" s="38">
        <f t="shared" si="78"/>
        <v>0</v>
      </c>
      <c r="S762" s="38">
        <f t="shared" si="78"/>
        <v>0</v>
      </c>
      <c r="T762" s="38">
        <f t="shared" si="76"/>
        <v>0</v>
      </c>
      <c r="U762" s="38">
        <f t="shared" si="79"/>
        <v>0</v>
      </c>
      <c r="V762" s="38">
        <f t="shared" si="79"/>
        <v>0</v>
      </c>
      <c r="W762" s="38">
        <f t="shared" si="79"/>
        <v>0</v>
      </c>
      <c r="X762" s="38">
        <f t="shared" si="80"/>
        <v>0</v>
      </c>
      <c r="Y762" s="38">
        <f t="shared" si="80"/>
        <v>0</v>
      </c>
      <c r="Z762" s="38">
        <f t="shared" si="80"/>
        <v>0</v>
      </c>
      <c r="AA762" s="38">
        <f t="shared" si="77"/>
        <v>0</v>
      </c>
      <c r="AB762" s="38">
        <f t="shared" si="81"/>
        <v>0</v>
      </c>
      <c r="AC762" s="38">
        <f t="shared" si="82"/>
        <v>0</v>
      </c>
      <c r="AD762" s="38" t="str">
        <f t="shared" si="83"/>
        <v>000000000000</v>
      </c>
    </row>
    <row r="763" spans="1:30">
      <c r="A763" s="9" t="str">
        <f>IF('DATA ACCURATE'!A766&lt;&gt;"",'DATA ACCURATE'!A766,"")</f>
        <v/>
      </c>
      <c r="B763" s="9" t="str">
        <f>IF('DATA ACCURATE'!D766&lt;&gt;"",'DATA ACCURATE'!D766,"")</f>
        <v/>
      </c>
      <c r="C763" s="38" t="str">
        <f>IF($AD763="000000000000","",INDEX(DATABASE!$W$12:$W$71,MATCH($AD763,DATABASE!$V$12:$V$71,0)))</f>
        <v/>
      </c>
      <c r="D763" s="34" t="str">
        <f>IF(C763="","",IF(E763="",INDEX(DATABASE!$AF$13:$AF$62,MATCH($C763,DATABASE!$AC$13:$AC$62,0)),IF(E763="2x D11",INDEX(DATABASE!$AF$13:$AF$62,MATCH($C763,DATABASE!$AC$13:$AC$62,0))+2*DATABASE!$AF$62,IF(E763="3x D11",INDEX(DATABASE!$AF$13:$AF$62,MATCH($C763,DATABASE!$AC$13:$AC$62,0))+3*DATABASE!$AF$62,""))))</f>
        <v/>
      </c>
      <c r="E763" s="38" t="str">
        <f>IF(AND($K763="Y",$G763&lt;&gt;"UNYIL",$F763&lt;DATABASE!$O$8),"2x D11",IF(AND($K763="Y",$G763&lt;&gt;"UNYIL",$F763&gt;=DATABASE!$O$8),"3x D11",""))</f>
        <v/>
      </c>
      <c r="F763" s="9" t="str">
        <f>IF('DATA ACCURATE'!N766&lt;&gt;"",'DATA ACCURATE'!N766,"")</f>
        <v/>
      </c>
      <c r="G763" t="str">
        <f>IF(F763="","",IF(F763&lt;=DATABASE!$I$8,"UNYIL",IF(F763&lt;=DATABASE!$J$8,"KECIL",IF(F763&lt;DATABASE!$K$8,"TANGGUNG",IF(F763&gt;=DATABASE!$K$8,"BESAR","")))))</f>
        <v/>
      </c>
      <c r="H763" s="16" t="str">
        <f>IF('DATA ACCURATE'!J766&lt;&gt;"",'DATA ACCURATE'!J766,"")</f>
        <v/>
      </c>
      <c r="I763" s="35" t="str">
        <f>IF(B763&lt;&gt;"",IFERROR(VLOOKUP(B763,'DATA TIMBANGAN'!G:M,7,FALSE),VLOOKUP(B763,'DATA TIMBANGAN'!G:M,7)),"")</f>
        <v/>
      </c>
      <c r="J763" s="25" t="str">
        <f>IF(H763&lt;&gt;"",IFERROR(INDEX(DATABASE!$Z$19:$Z$38,MATCH(DATEVALUE(H763),DATABASE!$AA$19:$AA$38,0)),INDEX(DATABASE!$Z$12:$Z$18,MATCH(WEEKDAY(H763,2),DATABASE!$AA$12:$AA$18,0))),"")</f>
        <v/>
      </c>
      <c r="K763" s="25" t="str">
        <f>IF('DATA ACCURATE'!V766&lt;&gt;"",'DATA ACCURATE'!V766,"")</f>
        <v/>
      </c>
      <c r="L763" s="80" t="str">
        <f>IF($H763="","",IF(OR($J763="LIBUR",AND($L762="LIBUR",$O762=$O763)),"LIBUR",IF(AND(OR($L762="LUAR JAM KERJA 1",$L762="LUAR JAM KERJA 2"),OR(OR(AND($H762=$H763,AND(OR($I763&gt;DATABASE!$J$3,$I763&lt;DATABASE!$J$6),((DATEVALUE($H763)+$I763)-(DATEVALUE($H762)+$I762))&lt;DATABASE!$J$6)),AND($H762=$H763,$O762=$O763,OR($I763&gt;DATABASE!$J$6,$I763&lt;DATABASE!$J$3))),AND(($H763-$H762)=1,OR($I763&lt;DATABASE!$I$6,((DATEVALUE($H763)+$I763)-(DATEVALUE($H762)+$I762))&lt;DATABASE!$J$6))),$A763=$A762),"LUAR JAM KERJA 2",IF(AND(OR(WEEKDAY($H763,2)=1,WEEKDAY($H763,2)=2,WEEKDAY($H763,2)=3,WEEKDAY($H763,2)=4,WEEKDAY($H763,2)=5),$I763&lt;=DATABASE!$J$3,$I763&gt;=DATABASE!$I$3),"JAM KERJA",IF(AND(WEEKDAY($H763,2)=6,$I763&lt;=DATABASE!$J$4,$I763&gt;=DATABASE!$I$4),"JAM KERJA","LUAR JAM KERJA 1")))))</f>
        <v/>
      </c>
      <c r="M763" s="33" t="str">
        <f>IF('DATA ACCURATE'!T766&lt;&gt;"",IF('DATA ACCURATE'!T766&gt;100,'DATA ACCURATE'!T766/10,'DATA ACCURATE'!T766),"")</f>
        <v/>
      </c>
      <c r="N763" t="str">
        <f>IF(M763="","",IF(M763&lt;=DATABASE!$I$9,"LOKAL",IF(M763&lt;DATABASE!$J$9,"LUAR KOTA 1",IF($M763&gt;=DATABASE!$J$9,"LUAR KOTA 2",""))))</f>
        <v/>
      </c>
      <c r="O763" s="38" t="str">
        <f>IF('DATA ACCURATE'!L766&lt;&gt;"",'DATA ACCURATE'!L766,"")</f>
        <v/>
      </c>
      <c r="Q763" s="38">
        <f t="shared" si="78"/>
        <v>0</v>
      </c>
      <c r="R763" s="38">
        <f t="shared" si="78"/>
        <v>0</v>
      </c>
      <c r="S763" s="38">
        <f t="shared" si="78"/>
        <v>0</v>
      </c>
      <c r="T763" s="38">
        <f t="shared" si="76"/>
        <v>0</v>
      </c>
      <c r="U763" s="38">
        <f t="shared" si="79"/>
        <v>0</v>
      </c>
      <c r="V763" s="38">
        <f t="shared" si="79"/>
        <v>0</v>
      </c>
      <c r="W763" s="38">
        <f t="shared" si="79"/>
        <v>0</v>
      </c>
      <c r="X763" s="38">
        <f t="shared" si="80"/>
        <v>0</v>
      </c>
      <c r="Y763" s="38">
        <f t="shared" si="80"/>
        <v>0</v>
      </c>
      <c r="Z763" s="38">
        <f t="shared" si="80"/>
        <v>0</v>
      </c>
      <c r="AA763" s="38">
        <f t="shared" si="77"/>
        <v>0</v>
      </c>
      <c r="AB763" s="38">
        <f t="shared" si="81"/>
        <v>0</v>
      </c>
      <c r="AC763" s="38">
        <f t="shared" si="82"/>
        <v>0</v>
      </c>
      <c r="AD763" s="38" t="str">
        <f t="shared" si="83"/>
        <v>000000000000</v>
      </c>
    </row>
    <row r="764" spans="1:30">
      <c r="A764" s="9" t="str">
        <f>IF('DATA ACCURATE'!A767&lt;&gt;"",'DATA ACCURATE'!A767,"")</f>
        <v/>
      </c>
      <c r="B764" s="9" t="str">
        <f>IF('DATA ACCURATE'!D767&lt;&gt;"",'DATA ACCURATE'!D767,"")</f>
        <v/>
      </c>
      <c r="C764" s="38" t="str">
        <f>IF($AD764="000000000000","",INDEX(DATABASE!$W$12:$W$71,MATCH($AD764,DATABASE!$V$12:$V$71,0)))</f>
        <v/>
      </c>
      <c r="D764" s="34" t="str">
        <f>IF(C764="","",IF(E764="",INDEX(DATABASE!$AF$13:$AF$62,MATCH($C764,DATABASE!$AC$13:$AC$62,0)),IF(E764="2x D11",INDEX(DATABASE!$AF$13:$AF$62,MATCH($C764,DATABASE!$AC$13:$AC$62,0))+2*DATABASE!$AF$62,IF(E764="3x D11",INDEX(DATABASE!$AF$13:$AF$62,MATCH($C764,DATABASE!$AC$13:$AC$62,0))+3*DATABASE!$AF$62,""))))</f>
        <v/>
      </c>
      <c r="E764" s="38" t="str">
        <f>IF(AND($K764="Y",$G764&lt;&gt;"UNYIL",$F764&lt;DATABASE!$O$8),"2x D11",IF(AND($K764="Y",$G764&lt;&gt;"UNYIL",$F764&gt;=DATABASE!$O$8),"3x D11",""))</f>
        <v/>
      </c>
      <c r="F764" s="9" t="str">
        <f>IF('DATA ACCURATE'!N767&lt;&gt;"",'DATA ACCURATE'!N767,"")</f>
        <v/>
      </c>
      <c r="G764" t="str">
        <f>IF(F764="","",IF(F764&lt;=DATABASE!$I$8,"UNYIL",IF(F764&lt;=DATABASE!$J$8,"KECIL",IF(F764&lt;DATABASE!$K$8,"TANGGUNG",IF(F764&gt;=DATABASE!$K$8,"BESAR","")))))</f>
        <v/>
      </c>
      <c r="H764" s="16" t="str">
        <f>IF('DATA ACCURATE'!J767&lt;&gt;"",'DATA ACCURATE'!J767,"")</f>
        <v/>
      </c>
      <c r="I764" s="35" t="str">
        <f>IF(B764&lt;&gt;"",IFERROR(VLOOKUP(B764,'DATA TIMBANGAN'!G:M,7,FALSE),VLOOKUP(B764,'DATA TIMBANGAN'!G:M,7)),"")</f>
        <v/>
      </c>
      <c r="J764" s="25" t="str">
        <f>IF(H764&lt;&gt;"",IFERROR(INDEX(DATABASE!$Z$19:$Z$38,MATCH(DATEVALUE(H764),DATABASE!$AA$19:$AA$38,0)),INDEX(DATABASE!$Z$12:$Z$18,MATCH(WEEKDAY(H764,2),DATABASE!$AA$12:$AA$18,0))),"")</f>
        <v/>
      </c>
      <c r="K764" s="25" t="str">
        <f>IF('DATA ACCURATE'!V767&lt;&gt;"",'DATA ACCURATE'!V767,"")</f>
        <v/>
      </c>
      <c r="L764" s="80" t="str">
        <f>IF($H764="","",IF(OR($J764="LIBUR",AND($L763="LIBUR",$O763=$O764)),"LIBUR",IF(AND(OR($L763="LUAR JAM KERJA 1",$L763="LUAR JAM KERJA 2"),OR(OR(AND($H763=$H764,AND(OR($I764&gt;DATABASE!$J$3,$I764&lt;DATABASE!$J$6),((DATEVALUE($H764)+$I764)-(DATEVALUE($H763)+$I763))&lt;DATABASE!$J$6)),AND($H763=$H764,$O763=$O764,OR($I764&gt;DATABASE!$J$6,$I764&lt;DATABASE!$J$3))),AND(($H764-$H763)=1,OR($I764&lt;DATABASE!$I$6,((DATEVALUE($H764)+$I764)-(DATEVALUE($H763)+$I763))&lt;DATABASE!$J$6))),$A764=$A763),"LUAR JAM KERJA 2",IF(AND(OR(WEEKDAY($H764,2)=1,WEEKDAY($H764,2)=2,WEEKDAY($H764,2)=3,WEEKDAY($H764,2)=4,WEEKDAY($H764,2)=5),$I764&lt;=DATABASE!$J$3,$I764&gt;=DATABASE!$I$3),"JAM KERJA",IF(AND(WEEKDAY($H764,2)=6,$I764&lt;=DATABASE!$J$4,$I764&gt;=DATABASE!$I$4),"JAM KERJA","LUAR JAM KERJA 1")))))</f>
        <v/>
      </c>
      <c r="M764" s="33" t="str">
        <f>IF('DATA ACCURATE'!T767&lt;&gt;"",IF('DATA ACCURATE'!T767&gt;100,'DATA ACCURATE'!T767/10,'DATA ACCURATE'!T767),"")</f>
        <v/>
      </c>
      <c r="N764" t="str">
        <f>IF(M764="","",IF(M764&lt;=DATABASE!$I$9,"LOKAL",IF(M764&lt;DATABASE!$J$9,"LUAR KOTA 1",IF($M764&gt;=DATABASE!$J$9,"LUAR KOTA 2",""))))</f>
        <v/>
      </c>
      <c r="O764" s="38" t="str">
        <f>IF('DATA ACCURATE'!L767&lt;&gt;"",'DATA ACCURATE'!L767,"")</f>
        <v/>
      </c>
      <c r="Q764" s="38">
        <f t="shared" si="78"/>
        <v>0</v>
      </c>
      <c r="R764" s="38">
        <f t="shared" si="78"/>
        <v>0</v>
      </c>
      <c r="S764" s="38">
        <f t="shared" si="78"/>
        <v>0</v>
      </c>
      <c r="T764" s="38">
        <f t="shared" si="76"/>
        <v>0</v>
      </c>
      <c r="U764" s="38">
        <f t="shared" si="79"/>
        <v>0</v>
      </c>
      <c r="V764" s="38">
        <f t="shared" si="79"/>
        <v>0</v>
      </c>
      <c r="W764" s="38">
        <f t="shared" si="79"/>
        <v>0</v>
      </c>
      <c r="X764" s="38">
        <f t="shared" si="80"/>
        <v>0</v>
      </c>
      <c r="Y764" s="38">
        <f t="shared" si="80"/>
        <v>0</v>
      </c>
      <c r="Z764" s="38">
        <f t="shared" si="80"/>
        <v>0</v>
      </c>
      <c r="AA764" s="38">
        <f t="shared" si="77"/>
        <v>0</v>
      </c>
      <c r="AB764" s="38">
        <f t="shared" si="81"/>
        <v>0</v>
      </c>
      <c r="AC764" s="38">
        <f t="shared" si="82"/>
        <v>0</v>
      </c>
      <c r="AD764" s="38" t="str">
        <f t="shared" si="83"/>
        <v>000000000000</v>
      </c>
    </row>
    <row r="765" spans="1:30">
      <c r="A765" s="9" t="str">
        <f>IF('DATA ACCURATE'!A768&lt;&gt;"",'DATA ACCURATE'!A768,"")</f>
        <v/>
      </c>
      <c r="B765" s="9" t="str">
        <f>IF('DATA ACCURATE'!D768&lt;&gt;"",'DATA ACCURATE'!D768,"")</f>
        <v/>
      </c>
      <c r="C765" s="38" t="str">
        <f>IF($AD765="000000000000","",INDEX(DATABASE!$W$12:$W$71,MATCH($AD765,DATABASE!$V$12:$V$71,0)))</f>
        <v/>
      </c>
      <c r="D765" s="34" t="str">
        <f>IF(C765="","",IF(E765="",INDEX(DATABASE!$AF$13:$AF$62,MATCH($C765,DATABASE!$AC$13:$AC$62,0)),IF(E765="2x D11",INDEX(DATABASE!$AF$13:$AF$62,MATCH($C765,DATABASE!$AC$13:$AC$62,0))+2*DATABASE!$AF$62,IF(E765="3x D11",INDEX(DATABASE!$AF$13:$AF$62,MATCH($C765,DATABASE!$AC$13:$AC$62,0))+3*DATABASE!$AF$62,""))))</f>
        <v/>
      </c>
      <c r="E765" s="38" t="str">
        <f>IF(AND($K765="Y",$G765&lt;&gt;"UNYIL",$F765&lt;DATABASE!$O$8),"2x D11",IF(AND($K765="Y",$G765&lt;&gt;"UNYIL",$F765&gt;=DATABASE!$O$8),"3x D11",""))</f>
        <v/>
      </c>
      <c r="F765" s="9" t="str">
        <f>IF('DATA ACCURATE'!N768&lt;&gt;"",'DATA ACCURATE'!N768,"")</f>
        <v/>
      </c>
      <c r="G765" t="str">
        <f>IF(F765="","",IF(F765&lt;=DATABASE!$I$8,"UNYIL",IF(F765&lt;=DATABASE!$J$8,"KECIL",IF(F765&lt;DATABASE!$K$8,"TANGGUNG",IF(F765&gt;=DATABASE!$K$8,"BESAR","")))))</f>
        <v/>
      </c>
      <c r="H765" s="16" t="str">
        <f>IF('DATA ACCURATE'!J768&lt;&gt;"",'DATA ACCURATE'!J768,"")</f>
        <v/>
      </c>
      <c r="I765" s="35" t="str">
        <f>IF(B765&lt;&gt;"",IFERROR(VLOOKUP(B765,'DATA TIMBANGAN'!G:M,7,FALSE),VLOOKUP(B765,'DATA TIMBANGAN'!G:M,7)),"")</f>
        <v/>
      </c>
      <c r="J765" s="25" t="str">
        <f>IF(H765&lt;&gt;"",IFERROR(INDEX(DATABASE!$Z$19:$Z$38,MATCH(DATEVALUE(H765),DATABASE!$AA$19:$AA$38,0)),INDEX(DATABASE!$Z$12:$Z$18,MATCH(WEEKDAY(H765,2),DATABASE!$AA$12:$AA$18,0))),"")</f>
        <v/>
      </c>
      <c r="K765" s="25" t="str">
        <f>IF('DATA ACCURATE'!V768&lt;&gt;"",'DATA ACCURATE'!V768,"")</f>
        <v/>
      </c>
      <c r="L765" s="80" t="str">
        <f>IF($H765="","",IF(OR($J765="LIBUR",AND($L764="LIBUR",$O764=$O765)),"LIBUR",IF(AND(OR($L764="LUAR JAM KERJA 1",$L764="LUAR JAM KERJA 2"),OR(OR(AND($H764=$H765,AND(OR($I765&gt;DATABASE!$J$3,$I765&lt;DATABASE!$J$6),((DATEVALUE($H765)+$I765)-(DATEVALUE($H764)+$I764))&lt;DATABASE!$J$6)),AND($H764=$H765,$O764=$O765,OR($I765&gt;DATABASE!$J$6,$I765&lt;DATABASE!$J$3))),AND(($H765-$H764)=1,OR($I765&lt;DATABASE!$I$6,((DATEVALUE($H765)+$I765)-(DATEVALUE($H764)+$I764))&lt;DATABASE!$J$6))),$A765=$A764),"LUAR JAM KERJA 2",IF(AND(OR(WEEKDAY($H765,2)=1,WEEKDAY($H765,2)=2,WEEKDAY($H765,2)=3,WEEKDAY($H765,2)=4,WEEKDAY($H765,2)=5),$I765&lt;=DATABASE!$J$3,$I765&gt;=DATABASE!$I$3),"JAM KERJA",IF(AND(WEEKDAY($H765,2)=6,$I765&lt;=DATABASE!$J$4,$I765&gt;=DATABASE!$I$4),"JAM KERJA","LUAR JAM KERJA 1")))))</f>
        <v/>
      </c>
      <c r="M765" s="33" t="str">
        <f>IF('DATA ACCURATE'!T768&lt;&gt;"",IF('DATA ACCURATE'!T768&gt;100,'DATA ACCURATE'!T768/10,'DATA ACCURATE'!T768),"")</f>
        <v/>
      </c>
      <c r="N765" t="str">
        <f>IF(M765="","",IF(M765&lt;=DATABASE!$I$9,"LOKAL",IF(M765&lt;DATABASE!$J$9,"LUAR KOTA 1",IF($M765&gt;=DATABASE!$J$9,"LUAR KOTA 2",""))))</f>
        <v/>
      </c>
      <c r="O765" s="38" t="str">
        <f>IF('DATA ACCURATE'!L768&lt;&gt;"",'DATA ACCURATE'!L768,"")</f>
        <v/>
      </c>
      <c r="Q765" s="38">
        <f t="shared" si="78"/>
        <v>0</v>
      </c>
      <c r="R765" s="38">
        <f t="shared" si="78"/>
        <v>0</v>
      </c>
      <c r="S765" s="38">
        <f t="shared" si="78"/>
        <v>0</v>
      </c>
      <c r="T765" s="38">
        <f t="shared" si="76"/>
        <v>0</v>
      </c>
      <c r="U765" s="38">
        <f t="shared" si="79"/>
        <v>0</v>
      </c>
      <c r="V765" s="38">
        <f t="shared" si="79"/>
        <v>0</v>
      </c>
      <c r="W765" s="38">
        <f t="shared" si="79"/>
        <v>0</v>
      </c>
      <c r="X765" s="38">
        <f t="shared" si="80"/>
        <v>0</v>
      </c>
      <c r="Y765" s="38">
        <f t="shared" si="80"/>
        <v>0</v>
      </c>
      <c r="Z765" s="38">
        <f t="shared" si="80"/>
        <v>0</v>
      </c>
      <c r="AA765" s="38">
        <f t="shared" si="77"/>
        <v>0</v>
      </c>
      <c r="AB765" s="38">
        <f t="shared" si="81"/>
        <v>0</v>
      </c>
      <c r="AC765" s="38">
        <f t="shared" si="82"/>
        <v>0</v>
      </c>
      <c r="AD765" s="38" t="str">
        <f t="shared" si="83"/>
        <v>000000000000</v>
      </c>
    </row>
    <row r="766" spans="1:30">
      <c r="A766" s="9" t="str">
        <f>IF('DATA ACCURATE'!A769&lt;&gt;"",'DATA ACCURATE'!A769,"")</f>
        <v/>
      </c>
      <c r="B766" s="9" t="str">
        <f>IF('DATA ACCURATE'!D769&lt;&gt;"",'DATA ACCURATE'!D769,"")</f>
        <v/>
      </c>
      <c r="C766" s="38" t="str">
        <f>IF($AD766="000000000000","",INDEX(DATABASE!$W$12:$W$71,MATCH($AD766,DATABASE!$V$12:$V$71,0)))</f>
        <v/>
      </c>
      <c r="D766" s="34" t="str">
        <f>IF(C766="","",IF(E766="",INDEX(DATABASE!$AF$13:$AF$62,MATCH($C766,DATABASE!$AC$13:$AC$62,0)),IF(E766="2x D11",INDEX(DATABASE!$AF$13:$AF$62,MATCH($C766,DATABASE!$AC$13:$AC$62,0))+2*DATABASE!$AF$62,IF(E766="3x D11",INDEX(DATABASE!$AF$13:$AF$62,MATCH($C766,DATABASE!$AC$13:$AC$62,0))+3*DATABASE!$AF$62,""))))</f>
        <v/>
      </c>
      <c r="E766" s="38" t="str">
        <f>IF(AND($K766="Y",$G766&lt;&gt;"UNYIL",$F766&lt;DATABASE!$O$8),"2x D11",IF(AND($K766="Y",$G766&lt;&gt;"UNYIL",$F766&gt;=DATABASE!$O$8),"3x D11",""))</f>
        <v/>
      </c>
      <c r="F766" s="9" t="str">
        <f>IF('DATA ACCURATE'!N769&lt;&gt;"",'DATA ACCURATE'!N769,"")</f>
        <v/>
      </c>
      <c r="G766" t="str">
        <f>IF(F766="","",IF(F766&lt;=DATABASE!$I$8,"UNYIL",IF(F766&lt;=DATABASE!$J$8,"KECIL",IF(F766&lt;DATABASE!$K$8,"TANGGUNG",IF(F766&gt;=DATABASE!$K$8,"BESAR","")))))</f>
        <v/>
      </c>
      <c r="H766" s="16" t="str">
        <f>IF('DATA ACCURATE'!J769&lt;&gt;"",'DATA ACCURATE'!J769,"")</f>
        <v/>
      </c>
      <c r="I766" s="35" t="str">
        <f>IF(B766&lt;&gt;"",IFERROR(VLOOKUP(B766,'DATA TIMBANGAN'!G:M,7,FALSE),VLOOKUP(B766,'DATA TIMBANGAN'!G:M,7)),"")</f>
        <v/>
      </c>
      <c r="J766" s="25" t="str">
        <f>IF(H766&lt;&gt;"",IFERROR(INDEX(DATABASE!$Z$19:$Z$38,MATCH(DATEVALUE(H766),DATABASE!$AA$19:$AA$38,0)),INDEX(DATABASE!$Z$12:$Z$18,MATCH(WEEKDAY(H766,2),DATABASE!$AA$12:$AA$18,0))),"")</f>
        <v/>
      </c>
      <c r="K766" s="25" t="str">
        <f>IF('DATA ACCURATE'!V769&lt;&gt;"",'DATA ACCURATE'!V769,"")</f>
        <v/>
      </c>
      <c r="L766" s="80" t="str">
        <f>IF($H766="","",IF(OR($J766="LIBUR",AND($L765="LIBUR",$O765=$O766)),"LIBUR",IF(AND(OR($L765="LUAR JAM KERJA 1",$L765="LUAR JAM KERJA 2"),OR(OR(AND($H765=$H766,AND(OR($I766&gt;DATABASE!$J$3,$I766&lt;DATABASE!$J$6),((DATEVALUE($H766)+$I766)-(DATEVALUE($H765)+$I765))&lt;DATABASE!$J$6)),AND($H765=$H766,$O765=$O766,OR($I766&gt;DATABASE!$J$6,$I766&lt;DATABASE!$J$3))),AND(($H766-$H765)=1,OR($I766&lt;DATABASE!$I$6,((DATEVALUE($H766)+$I766)-(DATEVALUE($H765)+$I765))&lt;DATABASE!$J$6))),$A766=$A765),"LUAR JAM KERJA 2",IF(AND(OR(WEEKDAY($H766,2)=1,WEEKDAY($H766,2)=2,WEEKDAY($H766,2)=3,WEEKDAY($H766,2)=4,WEEKDAY($H766,2)=5),$I766&lt;=DATABASE!$J$3,$I766&gt;=DATABASE!$I$3),"JAM KERJA",IF(AND(WEEKDAY($H766,2)=6,$I766&lt;=DATABASE!$J$4,$I766&gt;=DATABASE!$I$4),"JAM KERJA","LUAR JAM KERJA 1")))))</f>
        <v/>
      </c>
      <c r="M766" s="33" t="str">
        <f>IF('DATA ACCURATE'!T769&lt;&gt;"",IF('DATA ACCURATE'!T769&gt;100,'DATA ACCURATE'!T769/10,'DATA ACCURATE'!T769),"")</f>
        <v/>
      </c>
      <c r="N766" t="str">
        <f>IF(M766="","",IF(M766&lt;=DATABASE!$I$9,"LOKAL",IF(M766&lt;DATABASE!$J$9,"LUAR KOTA 1",IF($M766&gt;=DATABASE!$J$9,"LUAR KOTA 2",""))))</f>
        <v/>
      </c>
      <c r="O766" s="38" t="str">
        <f>IF('DATA ACCURATE'!L769&lt;&gt;"",'DATA ACCURATE'!L769,"")</f>
        <v/>
      </c>
      <c r="Q766" s="38">
        <f t="shared" si="78"/>
        <v>0</v>
      </c>
      <c r="R766" s="38">
        <f t="shared" si="78"/>
        <v>0</v>
      </c>
      <c r="S766" s="38">
        <f t="shared" si="78"/>
        <v>0</v>
      </c>
      <c r="T766" s="38">
        <f t="shared" si="76"/>
        <v>0</v>
      </c>
      <c r="U766" s="38">
        <f t="shared" si="79"/>
        <v>0</v>
      </c>
      <c r="V766" s="38">
        <f t="shared" si="79"/>
        <v>0</v>
      </c>
      <c r="W766" s="38">
        <f t="shared" si="79"/>
        <v>0</v>
      </c>
      <c r="X766" s="38">
        <f t="shared" si="80"/>
        <v>0</v>
      </c>
      <c r="Y766" s="38">
        <f t="shared" si="80"/>
        <v>0</v>
      </c>
      <c r="Z766" s="38">
        <f t="shared" si="80"/>
        <v>0</v>
      </c>
      <c r="AA766" s="38">
        <f t="shared" si="77"/>
        <v>0</v>
      </c>
      <c r="AB766" s="38">
        <f t="shared" si="81"/>
        <v>0</v>
      </c>
      <c r="AC766" s="38">
        <f t="shared" si="82"/>
        <v>0</v>
      </c>
      <c r="AD766" s="38" t="str">
        <f t="shared" si="83"/>
        <v>000000000000</v>
      </c>
    </row>
    <row r="767" spans="1:30">
      <c r="A767" s="9" t="str">
        <f>IF('DATA ACCURATE'!A770&lt;&gt;"",'DATA ACCURATE'!A770,"")</f>
        <v/>
      </c>
      <c r="B767" s="9" t="str">
        <f>IF('DATA ACCURATE'!D770&lt;&gt;"",'DATA ACCURATE'!D770,"")</f>
        <v/>
      </c>
      <c r="C767" s="38" t="str">
        <f>IF($AD767="000000000000","",INDEX(DATABASE!$W$12:$W$71,MATCH($AD767,DATABASE!$V$12:$V$71,0)))</f>
        <v/>
      </c>
      <c r="D767" s="34" t="str">
        <f>IF(C767="","",IF(E767="",INDEX(DATABASE!$AF$13:$AF$62,MATCH($C767,DATABASE!$AC$13:$AC$62,0)),IF(E767="2x D11",INDEX(DATABASE!$AF$13:$AF$62,MATCH($C767,DATABASE!$AC$13:$AC$62,0))+2*DATABASE!$AF$62,IF(E767="3x D11",INDEX(DATABASE!$AF$13:$AF$62,MATCH($C767,DATABASE!$AC$13:$AC$62,0))+3*DATABASE!$AF$62,""))))</f>
        <v/>
      </c>
      <c r="E767" s="38" t="str">
        <f>IF(AND($K767="Y",$G767&lt;&gt;"UNYIL",$F767&lt;DATABASE!$O$8),"2x D11",IF(AND($K767="Y",$G767&lt;&gt;"UNYIL",$F767&gt;=DATABASE!$O$8),"3x D11",""))</f>
        <v/>
      </c>
      <c r="F767" s="9" t="str">
        <f>IF('DATA ACCURATE'!N770&lt;&gt;"",'DATA ACCURATE'!N770,"")</f>
        <v/>
      </c>
      <c r="G767" t="str">
        <f>IF(F767="","",IF(F767&lt;=DATABASE!$I$8,"UNYIL",IF(F767&lt;=DATABASE!$J$8,"KECIL",IF(F767&lt;DATABASE!$K$8,"TANGGUNG",IF(F767&gt;=DATABASE!$K$8,"BESAR","")))))</f>
        <v/>
      </c>
      <c r="H767" s="16" t="str">
        <f>IF('DATA ACCURATE'!J770&lt;&gt;"",'DATA ACCURATE'!J770,"")</f>
        <v/>
      </c>
      <c r="I767" s="35" t="str">
        <f>IF(B767&lt;&gt;"",IFERROR(VLOOKUP(B767,'DATA TIMBANGAN'!G:M,7,FALSE),VLOOKUP(B767,'DATA TIMBANGAN'!G:M,7)),"")</f>
        <v/>
      </c>
      <c r="J767" s="25" t="str">
        <f>IF(H767&lt;&gt;"",IFERROR(INDEX(DATABASE!$Z$19:$Z$38,MATCH(DATEVALUE(H767),DATABASE!$AA$19:$AA$38,0)),INDEX(DATABASE!$Z$12:$Z$18,MATCH(WEEKDAY(H767,2),DATABASE!$AA$12:$AA$18,0))),"")</f>
        <v/>
      </c>
      <c r="K767" s="25" t="str">
        <f>IF('DATA ACCURATE'!V770&lt;&gt;"",'DATA ACCURATE'!V770,"")</f>
        <v/>
      </c>
      <c r="L767" s="80" t="str">
        <f>IF($H767="","",IF(OR($J767="LIBUR",AND($L766="LIBUR",$O766=$O767)),"LIBUR",IF(AND(OR($L766="LUAR JAM KERJA 1",$L766="LUAR JAM KERJA 2"),OR(OR(AND($H766=$H767,AND(OR($I767&gt;DATABASE!$J$3,$I767&lt;DATABASE!$J$6),((DATEVALUE($H767)+$I767)-(DATEVALUE($H766)+$I766))&lt;DATABASE!$J$6)),AND($H766=$H767,$O766=$O767,OR($I767&gt;DATABASE!$J$6,$I767&lt;DATABASE!$J$3))),AND(($H767-$H766)=1,OR($I767&lt;DATABASE!$I$6,((DATEVALUE($H767)+$I767)-(DATEVALUE($H766)+$I766))&lt;DATABASE!$J$6))),$A767=$A766),"LUAR JAM KERJA 2",IF(AND(OR(WEEKDAY($H767,2)=1,WEEKDAY($H767,2)=2,WEEKDAY($H767,2)=3,WEEKDAY($H767,2)=4,WEEKDAY($H767,2)=5),$I767&lt;=DATABASE!$J$3,$I767&gt;=DATABASE!$I$3),"JAM KERJA",IF(AND(WEEKDAY($H767,2)=6,$I767&lt;=DATABASE!$J$4,$I767&gt;=DATABASE!$I$4),"JAM KERJA","LUAR JAM KERJA 1")))))</f>
        <v/>
      </c>
      <c r="M767" s="33" t="str">
        <f>IF('DATA ACCURATE'!T770&lt;&gt;"",IF('DATA ACCURATE'!T770&gt;100,'DATA ACCURATE'!T770/10,'DATA ACCURATE'!T770),"")</f>
        <v/>
      </c>
      <c r="N767" t="str">
        <f>IF(M767="","",IF(M767&lt;=DATABASE!$I$9,"LOKAL",IF(M767&lt;DATABASE!$J$9,"LUAR KOTA 1",IF($M767&gt;=DATABASE!$J$9,"LUAR KOTA 2",""))))</f>
        <v/>
      </c>
      <c r="O767" s="38" t="str">
        <f>IF('DATA ACCURATE'!L770&lt;&gt;"",'DATA ACCURATE'!L770,"")</f>
        <v/>
      </c>
      <c r="Q767" s="38">
        <f t="shared" si="78"/>
        <v>0</v>
      </c>
      <c r="R767" s="38">
        <f t="shared" si="78"/>
        <v>0</v>
      </c>
      <c r="S767" s="38">
        <f t="shared" si="78"/>
        <v>0</v>
      </c>
      <c r="T767" s="38">
        <f t="shared" si="76"/>
        <v>0</v>
      </c>
      <c r="U767" s="38">
        <f t="shared" si="79"/>
        <v>0</v>
      </c>
      <c r="V767" s="38">
        <f t="shared" si="79"/>
        <v>0</v>
      </c>
      <c r="W767" s="38">
        <f t="shared" si="79"/>
        <v>0</v>
      </c>
      <c r="X767" s="38">
        <f t="shared" si="80"/>
        <v>0</v>
      </c>
      <c r="Y767" s="38">
        <f t="shared" si="80"/>
        <v>0</v>
      </c>
      <c r="Z767" s="38">
        <f t="shared" si="80"/>
        <v>0</v>
      </c>
      <c r="AA767" s="38">
        <f t="shared" si="77"/>
        <v>0</v>
      </c>
      <c r="AB767" s="38">
        <f t="shared" si="81"/>
        <v>0</v>
      </c>
      <c r="AC767" s="38">
        <f t="shared" si="82"/>
        <v>0</v>
      </c>
      <c r="AD767" s="38" t="str">
        <f t="shared" si="83"/>
        <v>000000000000</v>
      </c>
    </row>
    <row r="768" spans="1:30">
      <c r="A768" s="9" t="str">
        <f>IF('DATA ACCURATE'!A771&lt;&gt;"",'DATA ACCURATE'!A771,"")</f>
        <v/>
      </c>
      <c r="B768" s="9" t="str">
        <f>IF('DATA ACCURATE'!D771&lt;&gt;"",'DATA ACCURATE'!D771,"")</f>
        <v/>
      </c>
      <c r="C768" s="38" t="str">
        <f>IF($AD768="000000000000","",INDEX(DATABASE!$W$12:$W$71,MATCH($AD768,DATABASE!$V$12:$V$71,0)))</f>
        <v/>
      </c>
      <c r="D768" s="34" t="str">
        <f>IF(C768="","",IF(E768="",INDEX(DATABASE!$AF$13:$AF$62,MATCH($C768,DATABASE!$AC$13:$AC$62,0)),IF(E768="2x D11",INDEX(DATABASE!$AF$13:$AF$62,MATCH($C768,DATABASE!$AC$13:$AC$62,0))+2*DATABASE!$AF$62,IF(E768="3x D11",INDEX(DATABASE!$AF$13:$AF$62,MATCH($C768,DATABASE!$AC$13:$AC$62,0))+3*DATABASE!$AF$62,""))))</f>
        <v/>
      </c>
      <c r="E768" s="38" t="str">
        <f>IF(AND($K768="Y",$G768&lt;&gt;"UNYIL",$F768&lt;DATABASE!$O$8),"2x D11",IF(AND($K768="Y",$G768&lt;&gt;"UNYIL",$F768&gt;=DATABASE!$O$8),"3x D11",""))</f>
        <v/>
      </c>
      <c r="F768" s="9" t="str">
        <f>IF('DATA ACCURATE'!N771&lt;&gt;"",'DATA ACCURATE'!N771,"")</f>
        <v/>
      </c>
      <c r="G768" t="str">
        <f>IF(F768="","",IF(F768&lt;=DATABASE!$I$8,"UNYIL",IF(F768&lt;=DATABASE!$J$8,"KECIL",IF(F768&lt;DATABASE!$K$8,"TANGGUNG",IF(F768&gt;=DATABASE!$K$8,"BESAR","")))))</f>
        <v/>
      </c>
      <c r="H768" s="16" t="str">
        <f>IF('DATA ACCURATE'!J771&lt;&gt;"",'DATA ACCURATE'!J771,"")</f>
        <v/>
      </c>
      <c r="I768" s="35" t="str">
        <f>IF(B768&lt;&gt;"",IFERROR(VLOOKUP(B768,'DATA TIMBANGAN'!G:M,7,FALSE),VLOOKUP(B768,'DATA TIMBANGAN'!G:M,7)),"")</f>
        <v/>
      </c>
      <c r="J768" s="25" t="str">
        <f>IF(H768&lt;&gt;"",IFERROR(INDEX(DATABASE!$Z$19:$Z$38,MATCH(DATEVALUE(H768),DATABASE!$AA$19:$AA$38,0)),INDEX(DATABASE!$Z$12:$Z$18,MATCH(WEEKDAY(H768,2),DATABASE!$AA$12:$AA$18,0))),"")</f>
        <v/>
      </c>
      <c r="K768" s="25" t="str">
        <f>IF('DATA ACCURATE'!V771&lt;&gt;"",'DATA ACCURATE'!V771,"")</f>
        <v/>
      </c>
      <c r="L768" s="80" t="str">
        <f>IF($H768="","",IF(OR($J768="LIBUR",AND($L767="LIBUR",$O767=$O768)),"LIBUR",IF(AND(OR($L767="LUAR JAM KERJA 1",$L767="LUAR JAM KERJA 2"),OR(OR(AND($H767=$H768,AND(OR($I768&gt;DATABASE!$J$3,$I768&lt;DATABASE!$J$6),((DATEVALUE($H768)+$I768)-(DATEVALUE($H767)+$I767))&lt;DATABASE!$J$6)),AND($H767=$H768,$O767=$O768,OR($I768&gt;DATABASE!$J$6,$I768&lt;DATABASE!$J$3))),AND(($H768-$H767)=1,OR($I768&lt;DATABASE!$I$6,((DATEVALUE($H768)+$I768)-(DATEVALUE($H767)+$I767))&lt;DATABASE!$J$6))),$A768=$A767),"LUAR JAM KERJA 2",IF(AND(OR(WEEKDAY($H768,2)=1,WEEKDAY($H768,2)=2,WEEKDAY($H768,2)=3,WEEKDAY($H768,2)=4,WEEKDAY($H768,2)=5),$I768&lt;=DATABASE!$J$3,$I768&gt;=DATABASE!$I$3),"JAM KERJA",IF(AND(WEEKDAY($H768,2)=6,$I768&lt;=DATABASE!$J$4,$I768&gt;=DATABASE!$I$4),"JAM KERJA","LUAR JAM KERJA 1")))))</f>
        <v/>
      </c>
      <c r="M768" s="33" t="str">
        <f>IF('DATA ACCURATE'!T771&lt;&gt;"",IF('DATA ACCURATE'!T771&gt;100,'DATA ACCURATE'!T771/10,'DATA ACCURATE'!T771),"")</f>
        <v/>
      </c>
      <c r="N768" t="str">
        <f>IF(M768="","",IF(M768&lt;=DATABASE!$I$9,"LOKAL",IF(M768&lt;DATABASE!$J$9,"LUAR KOTA 1",IF($M768&gt;=DATABASE!$J$9,"LUAR KOTA 2",""))))</f>
        <v/>
      </c>
      <c r="O768" s="38" t="str">
        <f>IF('DATA ACCURATE'!L771&lt;&gt;"",'DATA ACCURATE'!L771,"")</f>
        <v/>
      </c>
      <c r="Q768" s="38">
        <f t="shared" si="78"/>
        <v>0</v>
      </c>
      <c r="R768" s="38">
        <f t="shared" si="78"/>
        <v>0</v>
      </c>
      <c r="S768" s="38">
        <f t="shared" si="78"/>
        <v>0</v>
      </c>
      <c r="T768" s="38">
        <f t="shared" si="76"/>
        <v>0</v>
      </c>
      <c r="U768" s="38">
        <f t="shared" si="79"/>
        <v>0</v>
      </c>
      <c r="V768" s="38">
        <f t="shared" si="79"/>
        <v>0</v>
      </c>
      <c r="W768" s="38">
        <f t="shared" si="79"/>
        <v>0</v>
      </c>
      <c r="X768" s="38">
        <f t="shared" si="80"/>
        <v>0</v>
      </c>
      <c r="Y768" s="38">
        <f t="shared" si="80"/>
        <v>0</v>
      </c>
      <c r="Z768" s="38">
        <f t="shared" si="80"/>
        <v>0</v>
      </c>
      <c r="AA768" s="38">
        <f t="shared" si="77"/>
        <v>0</v>
      </c>
      <c r="AB768" s="38">
        <f t="shared" si="81"/>
        <v>0</v>
      </c>
      <c r="AC768" s="38">
        <f t="shared" si="82"/>
        <v>0</v>
      </c>
      <c r="AD768" s="38" t="str">
        <f t="shared" si="83"/>
        <v>000000000000</v>
      </c>
    </row>
    <row r="769" spans="1:30">
      <c r="A769" s="9" t="str">
        <f>IF('DATA ACCURATE'!A772&lt;&gt;"",'DATA ACCURATE'!A772,"")</f>
        <v/>
      </c>
      <c r="B769" s="9" t="str">
        <f>IF('DATA ACCURATE'!D772&lt;&gt;"",'DATA ACCURATE'!D772,"")</f>
        <v/>
      </c>
      <c r="C769" s="38" t="str">
        <f>IF($AD769="000000000000","",INDEX(DATABASE!$W$12:$W$71,MATCH($AD769,DATABASE!$V$12:$V$71,0)))</f>
        <v/>
      </c>
      <c r="D769" s="34" t="str">
        <f>IF(C769="","",IF(E769="",INDEX(DATABASE!$AF$13:$AF$62,MATCH($C769,DATABASE!$AC$13:$AC$62,0)),IF(E769="2x D11",INDEX(DATABASE!$AF$13:$AF$62,MATCH($C769,DATABASE!$AC$13:$AC$62,0))+2*DATABASE!$AF$62,IF(E769="3x D11",INDEX(DATABASE!$AF$13:$AF$62,MATCH($C769,DATABASE!$AC$13:$AC$62,0))+3*DATABASE!$AF$62,""))))</f>
        <v/>
      </c>
      <c r="E769" s="38" t="str">
        <f>IF(AND($K769="Y",$G769&lt;&gt;"UNYIL",$F769&lt;DATABASE!$O$8),"2x D11",IF(AND($K769="Y",$G769&lt;&gt;"UNYIL",$F769&gt;=DATABASE!$O$8),"3x D11",""))</f>
        <v/>
      </c>
      <c r="F769" s="9" t="str">
        <f>IF('DATA ACCURATE'!N772&lt;&gt;"",'DATA ACCURATE'!N772,"")</f>
        <v/>
      </c>
      <c r="G769" t="str">
        <f>IF(F769="","",IF(F769&lt;=DATABASE!$I$8,"UNYIL",IF(F769&lt;=DATABASE!$J$8,"KECIL",IF(F769&lt;DATABASE!$K$8,"TANGGUNG",IF(F769&gt;=DATABASE!$K$8,"BESAR","")))))</f>
        <v/>
      </c>
      <c r="H769" s="16" t="str">
        <f>IF('DATA ACCURATE'!J772&lt;&gt;"",'DATA ACCURATE'!J772,"")</f>
        <v/>
      </c>
      <c r="I769" s="35" t="str">
        <f>IF(B769&lt;&gt;"",IFERROR(VLOOKUP(B769,'DATA TIMBANGAN'!G:M,7,FALSE),VLOOKUP(B769,'DATA TIMBANGAN'!G:M,7)),"")</f>
        <v/>
      </c>
      <c r="J769" s="25" t="str">
        <f>IF(H769&lt;&gt;"",IFERROR(INDEX(DATABASE!$Z$19:$Z$38,MATCH(DATEVALUE(H769),DATABASE!$AA$19:$AA$38,0)),INDEX(DATABASE!$Z$12:$Z$18,MATCH(WEEKDAY(H769,2),DATABASE!$AA$12:$AA$18,0))),"")</f>
        <v/>
      </c>
      <c r="K769" s="25" t="str">
        <f>IF('DATA ACCURATE'!V772&lt;&gt;"",'DATA ACCURATE'!V772,"")</f>
        <v/>
      </c>
      <c r="L769" s="80" t="str">
        <f>IF($H769="","",IF(OR($J769="LIBUR",AND($L768="LIBUR",$O768=$O769)),"LIBUR",IF(AND(OR($L768="LUAR JAM KERJA 1",$L768="LUAR JAM KERJA 2"),OR(OR(AND($H768=$H769,AND(OR($I769&gt;DATABASE!$J$3,$I769&lt;DATABASE!$J$6),((DATEVALUE($H769)+$I769)-(DATEVALUE($H768)+$I768))&lt;DATABASE!$J$6)),AND($H768=$H769,$O768=$O769,OR($I769&gt;DATABASE!$J$6,$I769&lt;DATABASE!$J$3))),AND(($H769-$H768)=1,OR($I769&lt;DATABASE!$I$6,((DATEVALUE($H769)+$I769)-(DATEVALUE($H768)+$I768))&lt;DATABASE!$J$6))),$A769=$A768),"LUAR JAM KERJA 2",IF(AND(OR(WEEKDAY($H769,2)=1,WEEKDAY($H769,2)=2,WEEKDAY($H769,2)=3,WEEKDAY($H769,2)=4,WEEKDAY($H769,2)=5),$I769&lt;=DATABASE!$J$3,$I769&gt;=DATABASE!$I$3),"JAM KERJA",IF(AND(WEEKDAY($H769,2)=6,$I769&lt;=DATABASE!$J$4,$I769&gt;=DATABASE!$I$4),"JAM KERJA","LUAR JAM KERJA 1")))))</f>
        <v/>
      </c>
      <c r="M769" s="33" t="str">
        <f>IF('DATA ACCURATE'!T772&lt;&gt;"",IF('DATA ACCURATE'!T772&gt;100,'DATA ACCURATE'!T772/10,'DATA ACCURATE'!T772),"")</f>
        <v/>
      </c>
      <c r="N769" t="str">
        <f>IF(M769="","",IF(M769&lt;=DATABASE!$I$9,"LOKAL",IF(M769&lt;DATABASE!$J$9,"LUAR KOTA 1",IF($M769&gt;=DATABASE!$J$9,"LUAR KOTA 2",""))))</f>
        <v/>
      </c>
      <c r="O769" s="38" t="str">
        <f>IF('DATA ACCURATE'!L772&lt;&gt;"",'DATA ACCURATE'!L772,"")</f>
        <v/>
      </c>
      <c r="Q769" s="38">
        <f t="shared" si="78"/>
        <v>0</v>
      </c>
      <c r="R769" s="38">
        <f t="shared" si="78"/>
        <v>0</v>
      </c>
      <c r="S769" s="38">
        <f t="shared" si="78"/>
        <v>0</v>
      </c>
      <c r="T769" s="38">
        <f t="shared" si="76"/>
        <v>0</v>
      </c>
      <c r="U769" s="38">
        <f t="shared" si="79"/>
        <v>0</v>
      </c>
      <c r="V769" s="38">
        <f t="shared" si="79"/>
        <v>0</v>
      </c>
      <c r="W769" s="38">
        <f t="shared" si="79"/>
        <v>0</v>
      </c>
      <c r="X769" s="38">
        <f t="shared" si="80"/>
        <v>0</v>
      </c>
      <c r="Y769" s="38">
        <f t="shared" si="80"/>
        <v>0</v>
      </c>
      <c r="Z769" s="38">
        <f t="shared" si="80"/>
        <v>0</v>
      </c>
      <c r="AA769" s="38">
        <f t="shared" si="77"/>
        <v>0</v>
      </c>
      <c r="AB769" s="38">
        <f t="shared" si="81"/>
        <v>0</v>
      </c>
      <c r="AC769" s="38">
        <f t="shared" si="82"/>
        <v>0</v>
      </c>
      <c r="AD769" s="38" t="str">
        <f t="shared" si="83"/>
        <v>000000000000</v>
      </c>
    </row>
    <row r="770" spans="1:30">
      <c r="A770" s="9" t="str">
        <f>IF('DATA ACCURATE'!A773&lt;&gt;"",'DATA ACCURATE'!A773,"")</f>
        <v/>
      </c>
      <c r="B770" s="9" t="str">
        <f>IF('DATA ACCURATE'!D773&lt;&gt;"",'DATA ACCURATE'!D773,"")</f>
        <v/>
      </c>
      <c r="C770" s="38" t="str">
        <f>IF($AD770="000000000000","",INDEX(DATABASE!$W$12:$W$71,MATCH($AD770,DATABASE!$V$12:$V$71,0)))</f>
        <v/>
      </c>
      <c r="D770" s="34" t="str">
        <f>IF(C770="","",IF(E770="",INDEX(DATABASE!$AF$13:$AF$62,MATCH($C770,DATABASE!$AC$13:$AC$62,0)),IF(E770="2x D11",INDEX(DATABASE!$AF$13:$AF$62,MATCH($C770,DATABASE!$AC$13:$AC$62,0))+2*DATABASE!$AF$62,IF(E770="3x D11",INDEX(DATABASE!$AF$13:$AF$62,MATCH($C770,DATABASE!$AC$13:$AC$62,0))+3*DATABASE!$AF$62,""))))</f>
        <v/>
      </c>
      <c r="E770" s="38" t="str">
        <f>IF(AND($K770="Y",$G770&lt;&gt;"UNYIL",$F770&lt;DATABASE!$O$8),"2x D11",IF(AND($K770="Y",$G770&lt;&gt;"UNYIL",$F770&gt;=DATABASE!$O$8),"3x D11",""))</f>
        <v/>
      </c>
      <c r="F770" s="9" t="str">
        <f>IF('DATA ACCURATE'!N773&lt;&gt;"",'DATA ACCURATE'!N773,"")</f>
        <v/>
      </c>
      <c r="G770" t="str">
        <f>IF(F770="","",IF(F770&lt;=DATABASE!$I$8,"UNYIL",IF(F770&lt;=DATABASE!$J$8,"KECIL",IF(F770&lt;DATABASE!$K$8,"TANGGUNG",IF(F770&gt;=DATABASE!$K$8,"BESAR","")))))</f>
        <v/>
      </c>
      <c r="H770" s="16" t="str">
        <f>IF('DATA ACCURATE'!J773&lt;&gt;"",'DATA ACCURATE'!J773,"")</f>
        <v/>
      </c>
      <c r="I770" s="35" t="str">
        <f>IF(B770&lt;&gt;"",IFERROR(VLOOKUP(B770,'DATA TIMBANGAN'!G:M,7,FALSE),VLOOKUP(B770,'DATA TIMBANGAN'!G:M,7)),"")</f>
        <v/>
      </c>
      <c r="J770" s="25" t="str">
        <f>IF(H770&lt;&gt;"",IFERROR(INDEX(DATABASE!$Z$19:$Z$38,MATCH(DATEVALUE(H770),DATABASE!$AA$19:$AA$38,0)),INDEX(DATABASE!$Z$12:$Z$18,MATCH(WEEKDAY(H770,2),DATABASE!$AA$12:$AA$18,0))),"")</f>
        <v/>
      </c>
      <c r="K770" s="25" t="str">
        <f>IF('DATA ACCURATE'!V773&lt;&gt;"",'DATA ACCURATE'!V773,"")</f>
        <v/>
      </c>
      <c r="L770" s="80" t="str">
        <f>IF($H770="","",IF(OR($J770="LIBUR",AND($L769="LIBUR",$O769=$O770)),"LIBUR",IF(AND(OR($L769="LUAR JAM KERJA 1",$L769="LUAR JAM KERJA 2"),OR(OR(AND($H769=$H770,AND(OR($I770&gt;DATABASE!$J$3,$I770&lt;DATABASE!$J$6),((DATEVALUE($H770)+$I770)-(DATEVALUE($H769)+$I769))&lt;DATABASE!$J$6)),AND($H769=$H770,$O769=$O770,OR($I770&gt;DATABASE!$J$6,$I770&lt;DATABASE!$J$3))),AND(($H770-$H769)=1,OR($I770&lt;DATABASE!$I$6,((DATEVALUE($H770)+$I770)-(DATEVALUE($H769)+$I769))&lt;DATABASE!$J$6))),$A770=$A769),"LUAR JAM KERJA 2",IF(AND(OR(WEEKDAY($H770,2)=1,WEEKDAY($H770,2)=2,WEEKDAY($H770,2)=3,WEEKDAY($H770,2)=4,WEEKDAY($H770,2)=5),$I770&lt;=DATABASE!$J$3,$I770&gt;=DATABASE!$I$3),"JAM KERJA",IF(AND(WEEKDAY($H770,2)=6,$I770&lt;=DATABASE!$J$4,$I770&gt;=DATABASE!$I$4),"JAM KERJA","LUAR JAM KERJA 1")))))</f>
        <v/>
      </c>
      <c r="M770" s="33" t="str">
        <f>IF('DATA ACCURATE'!T773&lt;&gt;"",IF('DATA ACCURATE'!T773&gt;100,'DATA ACCURATE'!T773/10,'DATA ACCURATE'!T773),"")</f>
        <v/>
      </c>
      <c r="N770" t="str">
        <f>IF(M770="","",IF(M770&lt;=DATABASE!$I$9,"LOKAL",IF(M770&lt;DATABASE!$J$9,"LUAR KOTA 1",IF($M770&gt;=DATABASE!$J$9,"LUAR KOTA 2",""))))</f>
        <v/>
      </c>
      <c r="O770" s="38" t="str">
        <f>IF('DATA ACCURATE'!L773&lt;&gt;"",'DATA ACCURATE'!L773,"")</f>
        <v/>
      </c>
      <c r="Q770" s="38">
        <f t="shared" si="78"/>
        <v>0</v>
      </c>
      <c r="R770" s="38">
        <f t="shared" si="78"/>
        <v>0</v>
      </c>
      <c r="S770" s="38">
        <f t="shared" si="78"/>
        <v>0</v>
      </c>
      <c r="T770" s="38">
        <f t="shared" si="78"/>
        <v>0</v>
      </c>
      <c r="U770" s="38">
        <f t="shared" si="79"/>
        <v>0</v>
      </c>
      <c r="V770" s="38">
        <f t="shared" si="79"/>
        <v>0</v>
      </c>
      <c r="W770" s="38">
        <f t="shared" si="79"/>
        <v>0</v>
      </c>
      <c r="X770" s="38">
        <f t="shared" si="80"/>
        <v>0</v>
      </c>
      <c r="Y770" s="38">
        <f t="shared" si="80"/>
        <v>0</v>
      </c>
      <c r="Z770" s="38">
        <f t="shared" si="80"/>
        <v>0</v>
      </c>
      <c r="AA770" s="38">
        <f t="shared" si="80"/>
        <v>0</v>
      </c>
      <c r="AB770" s="38">
        <f t="shared" si="81"/>
        <v>0</v>
      </c>
      <c r="AC770" s="38">
        <f t="shared" si="82"/>
        <v>0</v>
      </c>
      <c r="AD770" s="38" t="str">
        <f t="shared" si="83"/>
        <v>000000000000</v>
      </c>
    </row>
    <row r="771" spans="1:30">
      <c r="A771" s="9" t="str">
        <f>IF('DATA ACCURATE'!A774&lt;&gt;"",'DATA ACCURATE'!A774,"")</f>
        <v/>
      </c>
      <c r="B771" s="9" t="str">
        <f>IF('DATA ACCURATE'!D774&lt;&gt;"",'DATA ACCURATE'!D774,"")</f>
        <v/>
      </c>
      <c r="C771" s="38" t="str">
        <f>IF($AD771="000000000000","",INDEX(DATABASE!$W$12:$W$71,MATCH($AD771,DATABASE!$V$12:$V$71,0)))</f>
        <v/>
      </c>
      <c r="D771" s="34" t="str">
        <f>IF(C771="","",IF(E771="",INDEX(DATABASE!$AF$13:$AF$62,MATCH($C771,DATABASE!$AC$13:$AC$62,0)),IF(E771="2x D11",INDEX(DATABASE!$AF$13:$AF$62,MATCH($C771,DATABASE!$AC$13:$AC$62,0))+2*DATABASE!$AF$62,IF(E771="3x D11",INDEX(DATABASE!$AF$13:$AF$62,MATCH($C771,DATABASE!$AC$13:$AC$62,0))+3*DATABASE!$AF$62,""))))</f>
        <v/>
      </c>
      <c r="E771" s="38" t="str">
        <f>IF(AND($K771="Y",$G771&lt;&gt;"UNYIL",$F771&lt;DATABASE!$O$8),"2x D11",IF(AND($K771="Y",$G771&lt;&gt;"UNYIL",$F771&gt;=DATABASE!$O$8),"3x D11",""))</f>
        <v/>
      </c>
      <c r="F771" s="9" t="str">
        <f>IF('DATA ACCURATE'!N774&lt;&gt;"",'DATA ACCURATE'!N774,"")</f>
        <v/>
      </c>
      <c r="G771" t="str">
        <f>IF(F771="","",IF(F771&lt;=DATABASE!$I$8,"UNYIL",IF(F771&lt;=DATABASE!$J$8,"KECIL",IF(F771&lt;DATABASE!$K$8,"TANGGUNG",IF(F771&gt;=DATABASE!$K$8,"BESAR","")))))</f>
        <v/>
      </c>
      <c r="H771" s="16" t="str">
        <f>IF('DATA ACCURATE'!J774&lt;&gt;"",'DATA ACCURATE'!J774,"")</f>
        <v/>
      </c>
      <c r="I771" s="35" t="str">
        <f>IF(B771&lt;&gt;"",IFERROR(VLOOKUP(B771,'DATA TIMBANGAN'!G:M,7,FALSE),VLOOKUP(B771,'DATA TIMBANGAN'!G:M,7)),"")</f>
        <v/>
      </c>
      <c r="J771" s="25" t="str">
        <f>IF(H771&lt;&gt;"",IFERROR(INDEX(DATABASE!$Z$19:$Z$38,MATCH(DATEVALUE(H771),DATABASE!$AA$19:$AA$38,0)),INDEX(DATABASE!$Z$12:$Z$18,MATCH(WEEKDAY(H771,2),DATABASE!$AA$12:$AA$18,0))),"")</f>
        <v/>
      </c>
      <c r="K771" s="25" t="str">
        <f>IF('DATA ACCURATE'!V774&lt;&gt;"",'DATA ACCURATE'!V774,"")</f>
        <v/>
      </c>
      <c r="L771" s="80" t="str">
        <f>IF($H771="","",IF(OR($J771="LIBUR",AND($L770="LIBUR",$O770=$O771)),"LIBUR",IF(AND(OR($L770="LUAR JAM KERJA 1",$L770="LUAR JAM KERJA 2"),OR(OR(AND($H770=$H771,AND(OR($I771&gt;DATABASE!$J$3,$I771&lt;DATABASE!$J$6),((DATEVALUE($H771)+$I771)-(DATEVALUE($H770)+$I770))&lt;DATABASE!$J$6)),AND($H770=$H771,$O770=$O771,OR($I771&gt;DATABASE!$J$6,$I771&lt;DATABASE!$J$3))),AND(($H771-$H770)=1,OR($I771&lt;DATABASE!$I$6,((DATEVALUE($H771)+$I771)-(DATEVALUE($H770)+$I770))&lt;DATABASE!$J$6))),$A771=$A770),"LUAR JAM KERJA 2",IF(AND(OR(WEEKDAY($H771,2)=1,WEEKDAY($H771,2)=2,WEEKDAY($H771,2)=3,WEEKDAY($H771,2)=4,WEEKDAY($H771,2)=5),$I771&lt;=DATABASE!$J$3,$I771&gt;=DATABASE!$I$3),"JAM KERJA",IF(AND(WEEKDAY($H771,2)=6,$I771&lt;=DATABASE!$J$4,$I771&gt;=DATABASE!$I$4),"JAM KERJA","LUAR JAM KERJA 1")))))</f>
        <v/>
      </c>
      <c r="M771" s="33" t="str">
        <f>IF('DATA ACCURATE'!T774&lt;&gt;"",IF('DATA ACCURATE'!T774&gt;100,'DATA ACCURATE'!T774/10,'DATA ACCURATE'!T774),"")</f>
        <v/>
      </c>
      <c r="N771" t="str">
        <f>IF(M771="","",IF(M771&lt;=DATABASE!$I$9,"LOKAL",IF(M771&lt;DATABASE!$J$9,"LUAR KOTA 1",IF($M771&gt;=DATABASE!$J$9,"LUAR KOTA 2",""))))</f>
        <v/>
      </c>
      <c r="O771" s="38" t="str">
        <f>IF('DATA ACCURATE'!L774&lt;&gt;"",'DATA ACCURATE'!L774,"")</f>
        <v/>
      </c>
      <c r="Q771" s="38">
        <f t="shared" ref="Q771:T834" si="84">IF($G771=Q$1,1,0)</f>
        <v>0</v>
      </c>
      <c r="R771" s="38">
        <f t="shared" si="84"/>
        <v>0</v>
      </c>
      <c r="S771" s="38">
        <f t="shared" si="84"/>
        <v>0</v>
      </c>
      <c r="T771" s="38">
        <f t="shared" si="84"/>
        <v>0</v>
      </c>
      <c r="U771" s="38">
        <f t="shared" ref="U771:W834" si="85">IF($N771=U$1,1,0)</f>
        <v>0</v>
      </c>
      <c r="V771" s="38">
        <f t="shared" si="85"/>
        <v>0</v>
      </c>
      <c r="W771" s="38">
        <f t="shared" si="85"/>
        <v>0</v>
      </c>
      <c r="X771" s="38">
        <f t="shared" ref="X771:AA834" si="86">IF($L771=X$1,1,0)</f>
        <v>0</v>
      </c>
      <c r="Y771" s="38">
        <f t="shared" si="86"/>
        <v>0</v>
      </c>
      <c r="Z771" s="38">
        <f t="shared" si="86"/>
        <v>0</v>
      </c>
      <c r="AA771" s="38">
        <f t="shared" si="86"/>
        <v>0</v>
      </c>
      <c r="AB771" s="38">
        <f t="shared" ref="AB771:AB834" si="87">IF(AND($G771="UNYIL",$K771="Y"),1,0)</f>
        <v>0</v>
      </c>
      <c r="AC771" s="38">
        <f t="shared" ref="AC771:AC834" si="88">IF($E771="2x D11",2,IF($E771="3x D11",3,0))</f>
        <v>0</v>
      </c>
      <c r="AD771" s="38" t="str">
        <f t="shared" ref="AD771:AD834" si="89">Q771&amp;R771&amp;S771&amp;T771&amp;U771&amp;V771&amp;W771&amp;X771&amp;Y771&amp;Z771&amp;AA771&amp;AB771</f>
        <v>000000000000</v>
      </c>
    </row>
    <row r="772" spans="1:30">
      <c r="A772" s="9" t="str">
        <f>IF('DATA ACCURATE'!A775&lt;&gt;"",'DATA ACCURATE'!A775,"")</f>
        <v/>
      </c>
      <c r="B772" s="9" t="str">
        <f>IF('DATA ACCURATE'!D775&lt;&gt;"",'DATA ACCURATE'!D775,"")</f>
        <v/>
      </c>
      <c r="C772" s="38" t="str">
        <f>IF($AD772="000000000000","",INDEX(DATABASE!$W$12:$W$71,MATCH($AD772,DATABASE!$V$12:$V$71,0)))</f>
        <v/>
      </c>
      <c r="D772" s="34" t="str">
        <f>IF(C772="","",IF(E772="",INDEX(DATABASE!$AF$13:$AF$62,MATCH($C772,DATABASE!$AC$13:$AC$62,0)),IF(E772="2x D11",INDEX(DATABASE!$AF$13:$AF$62,MATCH($C772,DATABASE!$AC$13:$AC$62,0))+2*DATABASE!$AF$62,IF(E772="3x D11",INDEX(DATABASE!$AF$13:$AF$62,MATCH($C772,DATABASE!$AC$13:$AC$62,0))+3*DATABASE!$AF$62,""))))</f>
        <v/>
      </c>
      <c r="E772" s="38" t="str">
        <f>IF(AND($K772="Y",$G772&lt;&gt;"UNYIL",$F772&lt;DATABASE!$O$8),"2x D11",IF(AND($K772="Y",$G772&lt;&gt;"UNYIL",$F772&gt;=DATABASE!$O$8),"3x D11",""))</f>
        <v/>
      </c>
      <c r="F772" s="9" t="str">
        <f>IF('DATA ACCURATE'!N775&lt;&gt;"",'DATA ACCURATE'!N775,"")</f>
        <v/>
      </c>
      <c r="G772" t="str">
        <f>IF(F772="","",IF(F772&lt;=DATABASE!$I$8,"UNYIL",IF(F772&lt;=DATABASE!$J$8,"KECIL",IF(F772&lt;DATABASE!$K$8,"TANGGUNG",IF(F772&gt;=DATABASE!$K$8,"BESAR","")))))</f>
        <v/>
      </c>
      <c r="H772" s="16" t="str">
        <f>IF('DATA ACCURATE'!J775&lt;&gt;"",'DATA ACCURATE'!J775,"")</f>
        <v/>
      </c>
      <c r="I772" s="35" t="str">
        <f>IF(B772&lt;&gt;"",IFERROR(VLOOKUP(B772,'DATA TIMBANGAN'!G:M,7,FALSE),VLOOKUP(B772,'DATA TIMBANGAN'!G:M,7)),"")</f>
        <v/>
      </c>
      <c r="J772" s="25" t="str">
        <f>IF(H772&lt;&gt;"",IFERROR(INDEX(DATABASE!$Z$19:$Z$38,MATCH(DATEVALUE(H772),DATABASE!$AA$19:$AA$38,0)),INDEX(DATABASE!$Z$12:$Z$18,MATCH(WEEKDAY(H772,2),DATABASE!$AA$12:$AA$18,0))),"")</f>
        <v/>
      </c>
      <c r="K772" s="25" t="str">
        <f>IF('DATA ACCURATE'!V775&lt;&gt;"",'DATA ACCURATE'!V775,"")</f>
        <v/>
      </c>
      <c r="L772" s="80" t="str">
        <f>IF($H772="","",IF(OR($J772="LIBUR",AND($L771="LIBUR",$O771=$O772)),"LIBUR",IF(AND(OR($L771="LUAR JAM KERJA 1",$L771="LUAR JAM KERJA 2"),OR(OR(AND($H771=$H772,AND(OR($I772&gt;DATABASE!$J$3,$I772&lt;DATABASE!$J$6),((DATEVALUE($H772)+$I772)-(DATEVALUE($H771)+$I771))&lt;DATABASE!$J$6)),AND($H771=$H772,$O771=$O772,OR($I772&gt;DATABASE!$J$6,$I772&lt;DATABASE!$J$3))),AND(($H772-$H771)=1,OR($I772&lt;DATABASE!$I$6,((DATEVALUE($H772)+$I772)-(DATEVALUE($H771)+$I771))&lt;DATABASE!$J$6))),$A772=$A771),"LUAR JAM KERJA 2",IF(AND(OR(WEEKDAY($H772,2)=1,WEEKDAY($H772,2)=2,WEEKDAY($H772,2)=3,WEEKDAY($H772,2)=4,WEEKDAY($H772,2)=5),$I772&lt;=DATABASE!$J$3,$I772&gt;=DATABASE!$I$3),"JAM KERJA",IF(AND(WEEKDAY($H772,2)=6,$I772&lt;=DATABASE!$J$4,$I772&gt;=DATABASE!$I$4),"JAM KERJA","LUAR JAM KERJA 1")))))</f>
        <v/>
      </c>
      <c r="M772" s="33" t="str">
        <f>IF('DATA ACCURATE'!T775&lt;&gt;"",IF('DATA ACCURATE'!T775&gt;100,'DATA ACCURATE'!T775/10,'DATA ACCURATE'!T775),"")</f>
        <v/>
      </c>
      <c r="N772" t="str">
        <f>IF(M772="","",IF(M772&lt;=DATABASE!$I$9,"LOKAL",IF(M772&lt;DATABASE!$J$9,"LUAR KOTA 1",IF($M772&gt;=DATABASE!$J$9,"LUAR KOTA 2",""))))</f>
        <v/>
      </c>
      <c r="O772" s="38" t="str">
        <f>IF('DATA ACCURATE'!L775&lt;&gt;"",'DATA ACCURATE'!L775,"")</f>
        <v/>
      </c>
      <c r="Q772" s="38">
        <f t="shared" si="84"/>
        <v>0</v>
      </c>
      <c r="R772" s="38">
        <f t="shared" si="84"/>
        <v>0</v>
      </c>
      <c r="S772" s="38">
        <f t="shared" si="84"/>
        <v>0</v>
      </c>
      <c r="T772" s="38">
        <f t="shared" si="84"/>
        <v>0</v>
      </c>
      <c r="U772" s="38">
        <f t="shared" si="85"/>
        <v>0</v>
      </c>
      <c r="V772" s="38">
        <f t="shared" si="85"/>
        <v>0</v>
      </c>
      <c r="W772" s="38">
        <f t="shared" si="85"/>
        <v>0</v>
      </c>
      <c r="X772" s="38">
        <f t="shared" si="86"/>
        <v>0</v>
      </c>
      <c r="Y772" s="38">
        <f t="shared" si="86"/>
        <v>0</v>
      </c>
      <c r="Z772" s="38">
        <f t="shared" si="86"/>
        <v>0</v>
      </c>
      <c r="AA772" s="38">
        <f t="shared" si="86"/>
        <v>0</v>
      </c>
      <c r="AB772" s="38">
        <f t="shared" si="87"/>
        <v>0</v>
      </c>
      <c r="AC772" s="38">
        <f t="shared" si="88"/>
        <v>0</v>
      </c>
      <c r="AD772" s="38" t="str">
        <f t="shared" si="89"/>
        <v>000000000000</v>
      </c>
    </row>
    <row r="773" spans="1:30">
      <c r="A773" s="9" t="str">
        <f>IF('DATA ACCURATE'!A776&lt;&gt;"",'DATA ACCURATE'!A776,"")</f>
        <v/>
      </c>
      <c r="B773" s="9" t="str">
        <f>IF('DATA ACCURATE'!D776&lt;&gt;"",'DATA ACCURATE'!D776,"")</f>
        <v/>
      </c>
      <c r="C773" s="38" t="str">
        <f>IF($AD773="000000000000","",INDEX(DATABASE!$W$12:$W$71,MATCH($AD773,DATABASE!$V$12:$V$71,0)))</f>
        <v/>
      </c>
      <c r="D773" s="34" t="str">
        <f>IF(C773="","",IF(E773="",INDEX(DATABASE!$AF$13:$AF$62,MATCH($C773,DATABASE!$AC$13:$AC$62,0)),IF(E773="2x D11",INDEX(DATABASE!$AF$13:$AF$62,MATCH($C773,DATABASE!$AC$13:$AC$62,0))+2*DATABASE!$AF$62,IF(E773="3x D11",INDEX(DATABASE!$AF$13:$AF$62,MATCH($C773,DATABASE!$AC$13:$AC$62,0))+3*DATABASE!$AF$62,""))))</f>
        <v/>
      </c>
      <c r="E773" s="38" t="str">
        <f>IF(AND($K773="Y",$G773&lt;&gt;"UNYIL",$F773&lt;DATABASE!$O$8),"2x D11",IF(AND($K773="Y",$G773&lt;&gt;"UNYIL",$F773&gt;=DATABASE!$O$8),"3x D11",""))</f>
        <v/>
      </c>
      <c r="F773" s="9" t="str">
        <f>IF('DATA ACCURATE'!N776&lt;&gt;"",'DATA ACCURATE'!N776,"")</f>
        <v/>
      </c>
      <c r="G773" t="str">
        <f>IF(F773="","",IF(F773&lt;=DATABASE!$I$8,"UNYIL",IF(F773&lt;=DATABASE!$J$8,"KECIL",IF(F773&lt;DATABASE!$K$8,"TANGGUNG",IF(F773&gt;=DATABASE!$K$8,"BESAR","")))))</f>
        <v/>
      </c>
      <c r="H773" s="16" t="str">
        <f>IF('DATA ACCURATE'!J776&lt;&gt;"",'DATA ACCURATE'!J776,"")</f>
        <v/>
      </c>
      <c r="I773" s="35" t="str">
        <f>IF(B773&lt;&gt;"",IFERROR(VLOOKUP(B773,'DATA TIMBANGAN'!G:M,7,FALSE),VLOOKUP(B773,'DATA TIMBANGAN'!G:M,7)),"")</f>
        <v/>
      </c>
      <c r="J773" s="25" t="str">
        <f>IF(H773&lt;&gt;"",IFERROR(INDEX(DATABASE!$Z$19:$Z$38,MATCH(DATEVALUE(H773),DATABASE!$AA$19:$AA$38,0)),INDEX(DATABASE!$Z$12:$Z$18,MATCH(WEEKDAY(H773,2),DATABASE!$AA$12:$AA$18,0))),"")</f>
        <v/>
      </c>
      <c r="K773" s="25" t="str">
        <f>IF('DATA ACCURATE'!V776&lt;&gt;"",'DATA ACCURATE'!V776,"")</f>
        <v/>
      </c>
      <c r="L773" s="80" t="str">
        <f>IF($H773="","",IF(OR($J773="LIBUR",AND($L772="LIBUR",$O772=$O773)),"LIBUR",IF(AND(OR($L772="LUAR JAM KERJA 1",$L772="LUAR JAM KERJA 2"),OR(OR(AND($H772=$H773,AND(OR($I773&gt;DATABASE!$J$3,$I773&lt;DATABASE!$J$6),((DATEVALUE($H773)+$I773)-(DATEVALUE($H772)+$I772))&lt;DATABASE!$J$6)),AND($H772=$H773,$O772=$O773,OR($I773&gt;DATABASE!$J$6,$I773&lt;DATABASE!$J$3))),AND(($H773-$H772)=1,OR($I773&lt;DATABASE!$I$6,((DATEVALUE($H773)+$I773)-(DATEVALUE($H772)+$I772))&lt;DATABASE!$J$6))),$A773=$A772),"LUAR JAM KERJA 2",IF(AND(OR(WEEKDAY($H773,2)=1,WEEKDAY($H773,2)=2,WEEKDAY($H773,2)=3,WEEKDAY($H773,2)=4,WEEKDAY($H773,2)=5),$I773&lt;=DATABASE!$J$3,$I773&gt;=DATABASE!$I$3),"JAM KERJA",IF(AND(WEEKDAY($H773,2)=6,$I773&lt;=DATABASE!$J$4,$I773&gt;=DATABASE!$I$4),"JAM KERJA","LUAR JAM KERJA 1")))))</f>
        <v/>
      </c>
      <c r="M773" s="33" t="str">
        <f>IF('DATA ACCURATE'!T776&lt;&gt;"",IF('DATA ACCURATE'!T776&gt;100,'DATA ACCURATE'!T776/10,'DATA ACCURATE'!T776),"")</f>
        <v/>
      </c>
      <c r="N773" t="str">
        <f>IF(M773="","",IF(M773&lt;=DATABASE!$I$9,"LOKAL",IF(M773&lt;DATABASE!$J$9,"LUAR KOTA 1",IF($M773&gt;=DATABASE!$J$9,"LUAR KOTA 2",""))))</f>
        <v/>
      </c>
      <c r="O773" s="38" t="str">
        <f>IF('DATA ACCURATE'!L776&lt;&gt;"",'DATA ACCURATE'!L776,"")</f>
        <v/>
      </c>
      <c r="Q773" s="38">
        <f t="shared" si="84"/>
        <v>0</v>
      </c>
      <c r="R773" s="38">
        <f t="shared" si="84"/>
        <v>0</v>
      </c>
      <c r="S773" s="38">
        <f t="shared" si="84"/>
        <v>0</v>
      </c>
      <c r="T773" s="38">
        <f t="shared" si="84"/>
        <v>0</v>
      </c>
      <c r="U773" s="38">
        <f t="shared" si="85"/>
        <v>0</v>
      </c>
      <c r="V773" s="38">
        <f t="shared" si="85"/>
        <v>0</v>
      </c>
      <c r="W773" s="38">
        <f t="shared" si="85"/>
        <v>0</v>
      </c>
      <c r="X773" s="38">
        <f t="shared" si="86"/>
        <v>0</v>
      </c>
      <c r="Y773" s="38">
        <f t="shared" si="86"/>
        <v>0</v>
      </c>
      <c r="Z773" s="38">
        <f t="shared" si="86"/>
        <v>0</v>
      </c>
      <c r="AA773" s="38">
        <f t="shared" si="86"/>
        <v>0</v>
      </c>
      <c r="AB773" s="38">
        <f t="shared" si="87"/>
        <v>0</v>
      </c>
      <c r="AC773" s="38">
        <f t="shared" si="88"/>
        <v>0</v>
      </c>
      <c r="AD773" s="38" t="str">
        <f t="shared" si="89"/>
        <v>000000000000</v>
      </c>
    </row>
    <row r="774" spans="1:30">
      <c r="A774" s="9" t="str">
        <f>IF('DATA ACCURATE'!A777&lt;&gt;"",'DATA ACCURATE'!A777,"")</f>
        <v/>
      </c>
      <c r="B774" s="9" t="str">
        <f>IF('DATA ACCURATE'!D777&lt;&gt;"",'DATA ACCURATE'!D777,"")</f>
        <v/>
      </c>
      <c r="C774" s="38" t="str">
        <f>IF($AD774="000000000000","",INDEX(DATABASE!$W$12:$W$71,MATCH($AD774,DATABASE!$V$12:$V$71,0)))</f>
        <v/>
      </c>
      <c r="D774" s="34" t="str">
        <f>IF(C774="","",IF(E774="",INDEX(DATABASE!$AF$13:$AF$62,MATCH($C774,DATABASE!$AC$13:$AC$62,0)),IF(E774="2x D11",INDEX(DATABASE!$AF$13:$AF$62,MATCH($C774,DATABASE!$AC$13:$AC$62,0))+2*DATABASE!$AF$62,IF(E774="3x D11",INDEX(DATABASE!$AF$13:$AF$62,MATCH($C774,DATABASE!$AC$13:$AC$62,0))+3*DATABASE!$AF$62,""))))</f>
        <v/>
      </c>
      <c r="E774" s="38" t="str">
        <f>IF(AND($K774="Y",$G774&lt;&gt;"UNYIL",$F774&lt;DATABASE!$O$8),"2x D11",IF(AND($K774="Y",$G774&lt;&gt;"UNYIL",$F774&gt;=DATABASE!$O$8),"3x D11",""))</f>
        <v/>
      </c>
      <c r="F774" s="9" t="str">
        <f>IF('DATA ACCURATE'!N777&lt;&gt;"",'DATA ACCURATE'!N777,"")</f>
        <v/>
      </c>
      <c r="G774" t="str">
        <f>IF(F774="","",IF(F774&lt;=DATABASE!$I$8,"UNYIL",IF(F774&lt;=DATABASE!$J$8,"KECIL",IF(F774&lt;DATABASE!$K$8,"TANGGUNG",IF(F774&gt;=DATABASE!$K$8,"BESAR","")))))</f>
        <v/>
      </c>
      <c r="H774" s="16" t="str">
        <f>IF('DATA ACCURATE'!J777&lt;&gt;"",'DATA ACCURATE'!J777,"")</f>
        <v/>
      </c>
      <c r="I774" s="35" t="str">
        <f>IF(B774&lt;&gt;"",IFERROR(VLOOKUP(B774,'DATA TIMBANGAN'!G:M,7,FALSE),VLOOKUP(B774,'DATA TIMBANGAN'!G:M,7)),"")</f>
        <v/>
      </c>
      <c r="J774" s="25" t="str">
        <f>IF(H774&lt;&gt;"",IFERROR(INDEX(DATABASE!$Z$19:$Z$38,MATCH(DATEVALUE(H774),DATABASE!$AA$19:$AA$38,0)),INDEX(DATABASE!$Z$12:$Z$18,MATCH(WEEKDAY(H774,2),DATABASE!$AA$12:$AA$18,0))),"")</f>
        <v/>
      </c>
      <c r="K774" s="25" t="str">
        <f>IF('DATA ACCURATE'!V777&lt;&gt;"",'DATA ACCURATE'!V777,"")</f>
        <v/>
      </c>
      <c r="L774" s="80" t="str">
        <f>IF($H774="","",IF(OR($J774="LIBUR",AND($L773="LIBUR",$O773=$O774)),"LIBUR",IF(AND(OR($L773="LUAR JAM KERJA 1",$L773="LUAR JAM KERJA 2"),OR(OR(AND($H773=$H774,AND(OR($I774&gt;DATABASE!$J$3,$I774&lt;DATABASE!$J$6),((DATEVALUE($H774)+$I774)-(DATEVALUE($H773)+$I773))&lt;DATABASE!$J$6)),AND($H773=$H774,$O773=$O774,OR($I774&gt;DATABASE!$J$6,$I774&lt;DATABASE!$J$3))),AND(($H774-$H773)=1,OR($I774&lt;DATABASE!$I$6,((DATEVALUE($H774)+$I774)-(DATEVALUE($H773)+$I773))&lt;DATABASE!$J$6))),$A774=$A773),"LUAR JAM KERJA 2",IF(AND(OR(WEEKDAY($H774,2)=1,WEEKDAY($H774,2)=2,WEEKDAY($H774,2)=3,WEEKDAY($H774,2)=4,WEEKDAY($H774,2)=5),$I774&lt;=DATABASE!$J$3,$I774&gt;=DATABASE!$I$3),"JAM KERJA",IF(AND(WEEKDAY($H774,2)=6,$I774&lt;=DATABASE!$J$4,$I774&gt;=DATABASE!$I$4),"JAM KERJA","LUAR JAM KERJA 1")))))</f>
        <v/>
      </c>
      <c r="M774" s="33" t="str">
        <f>IF('DATA ACCURATE'!T777&lt;&gt;"",IF('DATA ACCURATE'!T777&gt;100,'DATA ACCURATE'!T777/10,'DATA ACCURATE'!T777),"")</f>
        <v/>
      </c>
      <c r="N774" t="str">
        <f>IF(M774="","",IF(M774&lt;=DATABASE!$I$9,"LOKAL",IF(M774&lt;DATABASE!$J$9,"LUAR KOTA 1",IF($M774&gt;=DATABASE!$J$9,"LUAR KOTA 2",""))))</f>
        <v/>
      </c>
      <c r="O774" s="38" t="str">
        <f>IF('DATA ACCURATE'!L777&lt;&gt;"",'DATA ACCURATE'!L777,"")</f>
        <v/>
      </c>
      <c r="Q774" s="38">
        <f t="shared" si="84"/>
        <v>0</v>
      </c>
      <c r="R774" s="38">
        <f t="shared" si="84"/>
        <v>0</v>
      </c>
      <c r="S774" s="38">
        <f t="shared" si="84"/>
        <v>0</v>
      </c>
      <c r="T774" s="38">
        <f t="shared" si="84"/>
        <v>0</v>
      </c>
      <c r="U774" s="38">
        <f t="shared" si="85"/>
        <v>0</v>
      </c>
      <c r="V774" s="38">
        <f t="shared" si="85"/>
        <v>0</v>
      </c>
      <c r="W774" s="38">
        <f t="shared" si="85"/>
        <v>0</v>
      </c>
      <c r="X774" s="38">
        <f t="shared" si="86"/>
        <v>0</v>
      </c>
      <c r="Y774" s="38">
        <f t="shared" si="86"/>
        <v>0</v>
      </c>
      <c r="Z774" s="38">
        <f t="shared" si="86"/>
        <v>0</v>
      </c>
      <c r="AA774" s="38">
        <f t="shared" si="86"/>
        <v>0</v>
      </c>
      <c r="AB774" s="38">
        <f t="shared" si="87"/>
        <v>0</v>
      </c>
      <c r="AC774" s="38">
        <f t="shared" si="88"/>
        <v>0</v>
      </c>
      <c r="AD774" s="38" t="str">
        <f t="shared" si="89"/>
        <v>000000000000</v>
      </c>
    </row>
    <row r="775" spans="1:30">
      <c r="A775" s="9" t="str">
        <f>IF('DATA ACCURATE'!A778&lt;&gt;"",'DATA ACCURATE'!A778,"")</f>
        <v/>
      </c>
      <c r="B775" s="9" t="str">
        <f>IF('DATA ACCURATE'!D778&lt;&gt;"",'DATA ACCURATE'!D778,"")</f>
        <v/>
      </c>
      <c r="C775" s="38" t="str">
        <f>IF($AD775="000000000000","",INDEX(DATABASE!$W$12:$W$71,MATCH($AD775,DATABASE!$V$12:$V$71,0)))</f>
        <v/>
      </c>
      <c r="D775" s="34" t="str">
        <f>IF(C775="","",IF(E775="",INDEX(DATABASE!$AF$13:$AF$62,MATCH($C775,DATABASE!$AC$13:$AC$62,0)),IF(E775="2x D11",INDEX(DATABASE!$AF$13:$AF$62,MATCH($C775,DATABASE!$AC$13:$AC$62,0))+2*DATABASE!$AF$62,IF(E775="3x D11",INDEX(DATABASE!$AF$13:$AF$62,MATCH($C775,DATABASE!$AC$13:$AC$62,0))+3*DATABASE!$AF$62,""))))</f>
        <v/>
      </c>
      <c r="E775" s="38" t="str">
        <f>IF(AND($K775="Y",$G775&lt;&gt;"UNYIL",$F775&lt;DATABASE!$O$8),"2x D11",IF(AND($K775="Y",$G775&lt;&gt;"UNYIL",$F775&gt;=DATABASE!$O$8),"3x D11",""))</f>
        <v/>
      </c>
      <c r="F775" s="9" t="str">
        <f>IF('DATA ACCURATE'!N778&lt;&gt;"",'DATA ACCURATE'!N778,"")</f>
        <v/>
      </c>
      <c r="G775" t="str">
        <f>IF(F775="","",IF(F775&lt;=DATABASE!$I$8,"UNYIL",IF(F775&lt;=DATABASE!$J$8,"KECIL",IF(F775&lt;DATABASE!$K$8,"TANGGUNG",IF(F775&gt;=DATABASE!$K$8,"BESAR","")))))</f>
        <v/>
      </c>
      <c r="H775" s="16" t="str">
        <f>IF('DATA ACCURATE'!J778&lt;&gt;"",'DATA ACCURATE'!J778,"")</f>
        <v/>
      </c>
      <c r="I775" s="35" t="str">
        <f>IF(B775&lt;&gt;"",IFERROR(VLOOKUP(B775,'DATA TIMBANGAN'!G:M,7,FALSE),VLOOKUP(B775,'DATA TIMBANGAN'!G:M,7)),"")</f>
        <v/>
      </c>
      <c r="J775" s="25" t="str">
        <f>IF(H775&lt;&gt;"",IFERROR(INDEX(DATABASE!$Z$19:$Z$38,MATCH(DATEVALUE(H775),DATABASE!$AA$19:$AA$38,0)),INDEX(DATABASE!$Z$12:$Z$18,MATCH(WEEKDAY(H775,2),DATABASE!$AA$12:$AA$18,0))),"")</f>
        <v/>
      </c>
      <c r="K775" s="25" t="str">
        <f>IF('DATA ACCURATE'!V778&lt;&gt;"",'DATA ACCURATE'!V778,"")</f>
        <v/>
      </c>
      <c r="L775" s="80" t="str">
        <f>IF($H775="","",IF(OR($J775="LIBUR",AND($L774="LIBUR",$O774=$O775)),"LIBUR",IF(AND(OR($L774="LUAR JAM KERJA 1",$L774="LUAR JAM KERJA 2"),OR(OR(AND($H774=$H775,AND(OR($I775&gt;DATABASE!$J$3,$I775&lt;DATABASE!$J$6),((DATEVALUE($H775)+$I775)-(DATEVALUE($H774)+$I774))&lt;DATABASE!$J$6)),AND($H774=$H775,$O774=$O775,OR($I775&gt;DATABASE!$J$6,$I775&lt;DATABASE!$J$3))),AND(($H775-$H774)=1,OR($I775&lt;DATABASE!$I$6,((DATEVALUE($H775)+$I775)-(DATEVALUE($H774)+$I774))&lt;DATABASE!$J$6))),$A775=$A774),"LUAR JAM KERJA 2",IF(AND(OR(WEEKDAY($H775,2)=1,WEEKDAY($H775,2)=2,WEEKDAY($H775,2)=3,WEEKDAY($H775,2)=4,WEEKDAY($H775,2)=5),$I775&lt;=DATABASE!$J$3,$I775&gt;=DATABASE!$I$3),"JAM KERJA",IF(AND(WEEKDAY($H775,2)=6,$I775&lt;=DATABASE!$J$4,$I775&gt;=DATABASE!$I$4),"JAM KERJA","LUAR JAM KERJA 1")))))</f>
        <v/>
      </c>
      <c r="M775" s="33" t="str">
        <f>IF('DATA ACCURATE'!T778&lt;&gt;"",IF('DATA ACCURATE'!T778&gt;100,'DATA ACCURATE'!T778/10,'DATA ACCURATE'!T778),"")</f>
        <v/>
      </c>
      <c r="N775" t="str">
        <f>IF(M775="","",IF(M775&lt;=DATABASE!$I$9,"LOKAL",IF(M775&lt;DATABASE!$J$9,"LUAR KOTA 1",IF($M775&gt;=DATABASE!$J$9,"LUAR KOTA 2",""))))</f>
        <v/>
      </c>
      <c r="O775" s="38" t="str">
        <f>IF('DATA ACCURATE'!L778&lt;&gt;"",'DATA ACCURATE'!L778,"")</f>
        <v/>
      </c>
      <c r="Q775" s="38">
        <f t="shared" si="84"/>
        <v>0</v>
      </c>
      <c r="R775" s="38">
        <f t="shared" si="84"/>
        <v>0</v>
      </c>
      <c r="S775" s="38">
        <f t="shared" si="84"/>
        <v>0</v>
      </c>
      <c r="T775" s="38">
        <f t="shared" si="84"/>
        <v>0</v>
      </c>
      <c r="U775" s="38">
        <f t="shared" si="85"/>
        <v>0</v>
      </c>
      <c r="V775" s="38">
        <f t="shared" si="85"/>
        <v>0</v>
      </c>
      <c r="W775" s="38">
        <f t="shared" si="85"/>
        <v>0</v>
      </c>
      <c r="X775" s="38">
        <f t="shared" si="86"/>
        <v>0</v>
      </c>
      <c r="Y775" s="38">
        <f t="shared" si="86"/>
        <v>0</v>
      </c>
      <c r="Z775" s="38">
        <f t="shared" si="86"/>
        <v>0</v>
      </c>
      <c r="AA775" s="38">
        <f t="shared" si="86"/>
        <v>0</v>
      </c>
      <c r="AB775" s="38">
        <f t="shared" si="87"/>
        <v>0</v>
      </c>
      <c r="AC775" s="38">
        <f t="shared" si="88"/>
        <v>0</v>
      </c>
      <c r="AD775" s="38" t="str">
        <f t="shared" si="89"/>
        <v>000000000000</v>
      </c>
    </row>
    <row r="776" spans="1:30">
      <c r="A776" s="9" t="str">
        <f>IF('DATA ACCURATE'!A779&lt;&gt;"",'DATA ACCURATE'!A779,"")</f>
        <v/>
      </c>
      <c r="B776" s="9" t="str">
        <f>IF('DATA ACCURATE'!D779&lt;&gt;"",'DATA ACCURATE'!D779,"")</f>
        <v/>
      </c>
      <c r="C776" s="38" t="str">
        <f>IF($AD776="000000000000","",INDEX(DATABASE!$W$12:$W$71,MATCH($AD776,DATABASE!$V$12:$V$71,0)))</f>
        <v/>
      </c>
      <c r="D776" s="34" t="str">
        <f>IF(C776="","",IF(E776="",INDEX(DATABASE!$AF$13:$AF$62,MATCH($C776,DATABASE!$AC$13:$AC$62,0)),IF(E776="2x D11",INDEX(DATABASE!$AF$13:$AF$62,MATCH($C776,DATABASE!$AC$13:$AC$62,0))+2*DATABASE!$AF$62,IF(E776="3x D11",INDEX(DATABASE!$AF$13:$AF$62,MATCH($C776,DATABASE!$AC$13:$AC$62,0))+3*DATABASE!$AF$62,""))))</f>
        <v/>
      </c>
      <c r="E776" s="38" t="str">
        <f>IF(AND($K776="Y",$G776&lt;&gt;"UNYIL",$F776&lt;DATABASE!$O$8),"2x D11",IF(AND($K776="Y",$G776&lt;&gt;"UNYIL",$F776&gt;=DATABASE!$O$8),"3x D11",""))</f>
        <v/>
      </c>
      <c r="F776" s="9" t="str">
        <f>IF('DATA ACCURATE'!N779&lt;&gt;"",'DATA ACCURATE'!N779,"")</f>
        <v/>
      </c>
      <c r="G776" t="str">
        <f>IF(F776="","",IF(F776&lt;=DATABASE!$I$8,"UNYIL",IF(F776&lt;=DATABASE!$J$8,"KECIL",IF(F776&lt;DATABASE!$K$8,"TANGGUNG",IF(F776&gt;=DATABASE!$K$8,"BESAR","")))))</f>
        <v/>
      </c>
      <c r="H776" s="16" t="str">
        <f>IF('DATA ACCURATE'!J779&lt;&gt;"",'DATA ACCURATE'!J779,"")</f>
        <v/>
      </c>
      <c r="I776" s="35" t="str">
        <f>IF(B776&lt;&gt;"",IFERROR(VLOOKUP(B776,'DATA TIMBANGAN'!G:M,7,FALSE),VLOOKUP(B776,'DATA TIMBANGAN'!G:M,7)),"")</f>
        <v/>
      </c>
      <c r="J776" s="25" t="str">
        <f>IF(H776&lt;&gt;"",IFERROR(INDEX(DATABASE!$Z$19:$Z$38,MATCH(DATEVALUE(H776),DATABASE!$AA$19:$AA$38,0)),INDEX(DATABASE!$Z$12:$Z$18,MATCH(WEEKDAY(H776,2),DATABASE!$AA$12:$AA$18,0))),"")</f>
        <v/>
      </c>
      <c r="K776" s="25" t="str">
        <f>IF('DATA ACCURATE'!V779&lt;&gt;"",'DATA ACCURATE'!V779,"")</f>
        <v/>
      </c>
      <c r="L776" s="80" t="str">
        <f>IF($H776="","",IF(OR($J776="LIBUR",AND($L775="LIBUR",$O775=$O776)),"LIBUR",IF(AND(OR($L775="LUAR JAM KERJA 1",$L775="LUAR JAM KERJA 2"),OR(OR(AND($H775=$H776,AND(OR($I776&gt;DATABASE!$J$3,$I776&lt;DATABASE!$J$6),((DATEVALUE($H776)+$I776)-(DATEVALUE($H775)+$I775))&lt;DATABASE!$J$6)),AND($H775=$H776,$O775=$O776,OR($I776&gt;DATABASE!$J$6,$I776&lt;DATABASE!$J$3))),AND(($H776-$H775)=1,OR($I776&lt;DATABASE!$I$6,((DATEVALUE($H776)+$I776)-(DATEVALUE($H775)+$I775))&lt;DATABASE!$J$6))),$A776=$A775),"LUAR JAM KERJA 2",IF(AND(OR(WEEKDAY($H776,2)=1,WEEKDAY($H776,2)=2,WEEKDAY($H776,2)=3,WEEKDAY($H776,2)=4,WEEKDAY($H776,2)=5),$I776&lt;=DATABASE!$J$3,$I776&gt;=DATABASE!$I$3),"JAM KERJA",IF(AND(WEEKDAY($H776,2)=6,$I776&lt;=DATABASE!$J$4,$I776&gt;=DATABASE!$I$4),"JAM KERJA","LUAR JAM KERJA 1")))))</f>
        <v/>
      </c>
      <c r="M776" s="33" t="str">
        <f>IF('DATA ACCURATE'!T779&lt;&gt;"",IF('DATA ACCURATE'!T779&gt;100,'DATA ACCURATE'!T779/10,'DATA ACCURATE'!T779),"")</f>
        <v/>
      </c>
      <c r="N776" t="str">
        <f>IF(M776="","",IF(M776&lt;=DATABASE!$I$9,"LOKAL",IF(M776&lt;DATABASE!$J$9,"LUAR KOTA 1",IF($M776&gt;=DATABASE!$J$9,"LUAR KOTA 2",""))))</f>
        <v/>
      </c>
      <c r="O776" s="38" t="str">
        <f>IF('DATA ACCURATE'!L779&lt;&gt;"",'DATA ACCURATE'!L779,"")</f>
        <v/>
      </c>
      <c r="Q776" s="38">
        <f t="shared" si="84"/>
        <v>0</v>
      </c>
      <c r="R776" s="38">
        <f t="shared" si="84"/>
        <v>0</v>
      </c>
      <c r="S776" s="38">
        <f t="shared" si="84"/>
        <v>0</v>
      </c>
      <c r="T776" s="38">
        <f t="shared" si="84"/>
        <v>0</v>
      </c>
      <c r="U776" s="38">
        <f t="shared" si="85"/>
        <v>0</v>
      </c>
      <c r="V776" s="38">
        <f t="shared" si="85"/>
        <v>0</v>
      </c>
      <c r="W776" s="38">
        <f t="shared" si="85"/>
        <v>0</v>
      </c>
      <c r="X776" s="38">
        <f t="shared" si="86"/>
        <v>0</v>
      </c>
      <c r="Y776" s="38">
        <f t="shared" si="86"/>
        <v>0</v>
      </c>
      <c r="Z776" s="38">
        <f t="shared" si="86"/>
        <v>0</v>
      </c>
      <c r="AA776" s="38">
        <f t="shared" si="86"/>
        <v>0</v>
      </c>
      <c r="AB776" s="38">
        <f t="shared" si="87"/>
        <v>0</v>
      </c>
      <c r="AC776" s="38">
        <f t="shared" si="88"/>
        <v>0</v>
      </c>
      <c r="AD776" s="38" t="str">
        <f t="shared" si="89"/>
        <v>000000000000</v>
      </c>
    </row>
    <row r="777" spans="1:30">
      <c r="A777" s="9" t="str">
        <f>IF('DATA ACCURATE'!A780&lt;&gt;"",'DATA ACCURATE'!A780,"")</f>
        <v/>
      </c>
      <c r="B777" s="9" t="str">
        <f>IF('DATA ACCURATE'!D780&lt;&gt;"",'DATA ACCURATE'!D780,"")</f>
        <v/>
      </c>
      <c r="C777" s="38" t="str">
        <f>IF($AD777="000000000000","",INDEX(DATABASE!$W$12:$W$71,MATCH($AD777,DATABASE!$V$12:$V$71,0)))</f>
        <v/>
      </c>
      <c r="D777" s="34" t="str">
        <f>IF(C777="","",IF(E777="",INDEX(DATABASE!$AF$13:$AF$62,MATCH($C777,DATABASE!$AC$13:$AC$62,0)),IF(E777="2x D11",INDEX(DATABASE!$AF$13:$AF$62,MATCH($C777,DATABASE!$AC$13:$AC$62,0))+2*DATABASE!$AF$62,IF(E777="3x D11",INDEX(DATABASE!$AF$13:$AF$62,MATCH($C777,DATABASE!$AC$13:$AC$62,0))+3*DATABASE!$AF$62,""))))</f>
        <v/>
      </c>
      <c r="E777" s="38" t="str">
        <f>IF(AND($K777="Y",$G777&lt;&gt;"UNYIL",$F777&lt;DATABASE!$O$8),"2x D11",IF(AND($K777="Y",$G777&lt;&gt;"UNYIL",$F777&gt;=DATABASE!$O$8),"3x D11",""))</f>
        <v/>
      </c>
      <c r="F777" s="9" t="str">
        <f>IF('DATA ACCURATE'!N780&lt;&gt;"",'DATA ACCURATE'!N780,"")</f>
        <v/>
      </c>
      <c r="G777" t="str">
        <f>IF(F777="","",IF(F777&lt;=DATABASE!$I$8,"UNYIL",IF(F777&lt;=DATABASE!$J$8,"KECIL",IF(F777&lt;DATABASE!$K$8,"TANGGUNG",IF(F777&gt;=DATABASE!$K$8,"BESAR","")))))</f>
        <v/>
      </c>
      <c r="H777" s="16" t="str">
        <f>IF('DATA ACCURATE'!J780&lt;&gt;"",'DATA ACCURATE'!J780,"")</f>
        <v/>
      </c>
      <c r="I777" s="35" t="str">
        <f>IF(B777&lt;&gt;"",IFERROR(VLOOKUP(B777,'DATA TIMBANGAN'!G:M,7,FALSE),VLOOKUP(B777,'DATA TIMBANGAN'!G:M,7)),"")</f>
        <v/>
      </c>
      <c r="J777" s="25" t="str">
        <f>IF(H777&lt;&gt;"",IFERROR(INDEX(DATABASE!$Z$19:$Z$38,MATCH(DATEVALUE(H777),DATABASE!$AA$19:$AA$38,0)),INDEX(DATABASE!$Z$12:$Z$18,MATCH(WEEKDAY(H777,2),DATABASE!$AA$12:$AA$18,0))),"")</f>
        <v/>
      </c>
      <c r="K777" s="25" t="str">
        <f>IF('DATA ACCURATE'!V780&lt;&gt;"",'DATA ACCURATE'!V780,"")</f>
        <v/>
      </c>
      <c r="L777" s="80" t="str">
        <f>IF($H777="","",IF(OR($J777="LIBUR",AND($L776="LIBUR",$O776=$O777)),"LIBUR",IF(AND(OR($L776="LUAR JAM KERJA 1",$L776="LUAR JAM KERJA 2"),OR(OR(AND($H776=$H777,AND(OR($I777&gt;DATABASE!$J$3,$I777&lt;DATABASE!$J$6),((DATEVALUE($H777)+$I777)-(DATEVALUE($H776)+$I776))&lt;DATABASE!$J$6)),AND($H776=$H777,$O776=$O777,OR($I777&gt;DATABASE!$J$6,$I777&lt;DATABASE!$J$3))),AND(($H777-$H776)=1,OR($I777&lt;DATABASE!$I$6,((DATEVALUE($H777)+$I777)-(DATEVALUE($H776)+$I776))&lt;DATABASE!$J$6))),$A777=$A776),"LUAR JAM KERJA 2",IF(AND(OR(WEEKDAY($H777,2)=1,WEEKDAY($H777,2)=2,WEEKDAY($H777,2)=3,WEEKDAY($H777,2)=4,WEEKDAY($H777,2)=5),$I777&lt;=DATABASE!$J$3,$I777&gt;=DATABASE!$I$3),"JAM KERJA",IF(AND(WEEKDAY($H777,2)=6,$I777&lt;=DATABASE!$J$4,$I777&gt;=DATABASE!$I$4),"JAM KERJA","LUAR JAM KERJA 1")))))</f>
        <v/>
      </c>
      <c r="M777" s="33" t="str">
        <f>IF('DATA ACCURATE'!T780&lt;&gt;"",IF('DATA ACCURATE'!T780&gt;100,'DATA ACCURATE'!T780/10,'DATA ACCURATE'!T780),"")</f>
        <v/>
      </c>
      <c r="N777" t="str">
        <f>IF(M777="","",IF(M777&lt;=DATABASE!$I$9,"LOKAL",IF(M777&lt;DATABASE!$J$9,"LUAR KOTA 1",IF($M777&gt;=DATABASE!$J$9,"LUAR KOTA 2",""))))</f>
        <v/>
      </c>
      <c r="O777" s="38" t="str">
        <f>IF('DATA ACCURATE'!L780&lt;&gt;"",'DATA ACCURATE'!L780,"")</f>
        <v/>
      </c>
      <c r="Q777" s="38">
        <f t="shared" si="84"/>
        <v>0</v>
      </c>
      <c r="R777" s="38">
        <f t="shared" si="84"/>
        <v>0</v>
      </c>
      <c r="S777" s="38">
        <f t="shared" si="84"/>
        <v>0</v>
      </c>
      <c r="T777" s="38">
        <f t="shared" si="84"/>
        <v>0</v>
      </c>
      <c r="U777" s="38">
        <f t="shared" si="85"/>
        <v>0</v>
      </c>
      <c r="V777" s="38">
        <f t="shared" si="85"/>
        <v>0</v>
      </c>
      <c r="W777" s="38">
        <f t="shared" si="85"/>
        <v>0</v>
      </c>
      <c r="X777" s="38">
        <f t="shared" si="86"/>
        <v>0</v>
      </c>
      <c r="Y777" s="38">
        <f t="shared" si="86"/>
        <v>0</v>
      </c>
      <c r="Z777" s="38">
        <f t="shared" si="86"/>
        <v>0</v>
      </c>
      <c r="AA777" s="38">
        <f t="shared" si="86"/>
        <v>0</v>
      </c>
      <c r="AB777" s="38">
        <f t="shared" si="87"/>
        <v>0</v>
      </c>
      <c r="AC777" s="38">
        <f t="shared" si="88"/>
        <v>0</v>
      </c>
      <c r="AD777" s="38" t="str">
        <f t="shared" si="89"/>
        <v>000000000000</v>
      </c>
    </row>
    <row r="778" spans="1:30">
      <c r="A778" s="9" t="str">
        <f>IF('DATA ACCURATE'!A781&lt;&gt;"",'DATA ACCURATE'!A781,"")</f>
        <v/>
      </c>
      <c r="B778" s="9" t="str">
        <f>IF('DATA ACCURATE'!D781&lt;&gt;"",'DATA ACCURATE'!D781,"")</f>
        <v/>
      </c>
      <c r="C778" s="38" t="str">
        <f>IF($AD778="000000000000","",INDEX(DATABASE!$W$12:$W$71,MATCH($AD778,DATABASE!$V$12:$V$71,0)))</f>
        <v/>
      </c>
      <c r="D778" s="34" t="str">
        <f>IF(C778="","",IF(E778="",INDEX(DATABASE!$AF$13:$AF$62,MATCH($C778,DATABASE!$AC$13:$AC$62,0)),IF(E778="2x D11",INDEX(DATABASE!$AF$13:$AF$62,MATCH($C778,DATABASE!$AC$13:$AC$62,0))+2*DATABASE!$AF$62,IF(E778="3x D11",INDEX(DATABASE!$AF$13:$AF$62,MATCH($C778,DATABASE!$AC$13:$AC$62,0))+3*DATABASE!$AF$62,""))))</f>
        <v/>
      </c>
      <c r="E778" s="38" t="str">
        <f>IF(AND($K778="Y",$G778&lt;&gt;"UNYIL",$F778&lt;DATABASE!$O$8),"2x D11",IF(AND($K778="Y",$G778&lt;&gt;"UNYIL",$F778&gt;=DATABASE!$O$8),"3x D11",""))</f>
        <v/>
      </c>
      <c r="F778" s="9" t="str">
        <f>IF('DATA ACCURATE'!N781&lt;&gt;"",'DATA ACCURATE'!N781,"")</f>
        <v/>
      </c>
      <c r="G778" t="str">
        <f>IF(F778="","",IF(F778&lt;=DATABASE!$I$8,"UNYIL",IF(F778&lt;=DATABASE!$J$8,"KECIL",IF(F778&lt;DATABASE!$K$8,"TANGGUNG",IF(F778&gt;=DATABASE!$K$8,"BESAR","")))))</f>
        <v/>
      </c>
      <c r="H778" s="16" t="str">
        <f>IF('DATA ACCURATE'!J781&lt;&gt;"",'DATA ACCURATE'!J781,"")</f>
        <v/>
      </c>
      <c r="I778" s="35" t="str">
        <f>IF(B778&lt;&gt;"",IFERROR(VLOOKUP(B778,'DATA TIMBANGAN'!G:M,7,FALSE),VLOOKUP(B778,'DATA TIMBANGAN'!G:M,7)),"")</f>
        <v/>
      </c>
      <c r="J778" s="25" t="str">
        <f>IF(H778&lt;&gt;"",IFERROR(INDEX(DATABASE!$Z$19:$Z$38,MATCH(DATEVALUE(H778),DATABASE!$AA$19:$AA$38,0)),INDEX(DATABASE!$Z$12:$Z$18,MATCH(WEEKDAY(H778,2),DATABASE!$AA$12:$AA$18,0))),"")</f>
        <v/>
      </c>
      <c r="K778" s="25" t="str">
        <f>IF('DATA ACCURATE'!V781&lt;&gt;"",'DATA ACCURATE'!V781,"")</f>
        <v/>
      </c>
      <c r="L778" s="80" t="str">
        <f>IF($H778="","",IF(OR($J778="LIBUR",AND($L777="LIBUR",$O777=$O778)),"LIBUR",IF(AND(OR($L777="LUAR JAM KERJA 1",$L777="LUAR JAM KERJA 2"),OR(OR(AND($H777=$H778,AND(OR($I778&gt;DATABASE!$J$3,$I778&lt;DATABASE!$J$6),((DATEVALUE($H778)+$I778)-(DATEVALUE($H777)+$I777))&lt;DATABASE!$J$6)),AND($H777=$H778,$O777=$O778,OR($I778&gt;DATABASE!$J$6,$I778&lt;DATABASE!$J$3))),AND(($H778-$H777)=1,OR($I778&lt;DATABASE!$I$6,((DATEVALUE($H778)+$I778)-(DATEVALUE($H777)+$I777))&lt;DATABASE!$J$6))),$A778=$A777),"LUAR JAM KERJA 2",IF(AND(OR(WEEKDAY($H778,2)=1,WEEKDAY($H778,2)=2,WEEKDAY($H778,2)=3,WEEKDAY($H778,2)=4,WEEKDAY($H778,2)=5),$I778&lt;=DATABASE!$J$3,$I778&gt;=DATABASE!$I$3),"JAM KERJA",IF(AND(WEEKDAY($H778,2)=6,$I778&lt;=DATABASE!$J$4,$I778&gt;=DATABASE!$I$4),"JAM KERJA","LUAR JAM KERJA 1")))))</f>
        <v/>
      </c>
      <c r="M778" s="33" t="str">
        <f>IF('DATA ACCURATE'!T781&lt;&gt;"",IF('DATA ACCURATE'!T781&gt;100,'DATA ACCURATE'!T781/10,'DATA ACCURATE'!T781),"")</f>
        <v/>
      </c>
      <c r="N778" t="str">
        <f>IF(M778="","",IF(M778&lt;=DATABASE!$I$9,"LOKAL",IF(M778&lt;DATABASE!$J$9,"LUAR KOTA 1",IF($M778&gt;=DATABASE!$J$9,"LUAR KOTA 2",""))))</f>
        <v/>
      </c>
      <c r="O778" s="38" t="str">
        <f>IF('DATA ACCURATE'!L781&lt;&gt;"",'DATA ACCURATE'!L781,"")</f>
        <v/>
      </c>
      <c r="Q778" s="38">
        <f t="shared" si="84"/>
        <v>0</v>
      </c>
      <c r="R778" s="38">
        <f t="shared" si="84"/>
        <v>0</v>
      </c>
      <c r="S778" s="38">
        <f t="shared" si="84"/>
        <v>0</v>
      </c>
      <c r="T778" s="38">
        <f t="shared" si="84"/>
        <v>0</v>
      </c>
      <c r="U778" s="38">
        <f t="shared" si="85"/>
        <v>0</v>
      </c>
      <c r="V778" s="38">
        <f t="shared" si="85"/>
        <v>0</v>
      </c>
      <c r="W778" s="38">
        <f t="shared" si="85"/>
        <v>0</v>
      </c>
      <c r="X778" s="38">
        <f t="shared" si="86"/>
        <v>0</v>
      </c>
      <c r="Y778" s="38">
        <f t="shared" si="86"/>
        <v>0</v>
      </c>
      <c r="Z778" s="38">
        <f t="shared" si="86"/>
        <v>0</v>
      </c>
      <c r="AA778" s="38">
        <f t="shared" si="86"/>
        <v>0</v>
      </c>
      <c r="AB778" s="38">
        <f t="shared" si="87"/>
        <v>0</v>
      </c>
      <c r="AC778" s="38">
        <f t="shared" si="88"/>
        <v>0</v>
      </c>
      <c r="AD778" s="38" t="str">
        <f t="shared" si="89"/>
        <v>000000000000</v>
      </c>
    </row>
    <row r="779" spans="1:30">
      <c r="A779" s="9" t="str">
        <f>IF('DATA ACCURATE'!A782&lt;&gt;"",'DATA ACCURATE'!A782,"")</f>
        <v/>
      </c>
      <c r="B779" s="9" t="str">
        <f>IF('DATA ACCURATE'!D782&lt;&gt;"",'DATA ACCURATE'!D782,"")</f>
        <v/>
      </c>
      <c r="C779" s="38" t="str">
        <f>IF($AD779="000000000000","",INDEX(DATABASE!$W$12:$W$71,MATCH($AD779,DATABASE!$V$12:$V$71,0)))</f>
        <v/>
      </c>
      <c r="D779" s="34" t="str">
        <f>IF(C779="","",IF(E779="",INDEX(DATABASE!$AF$13:$AF$62,MATCH($C779,DATABASE!$AC$13:$AC$62,0)),IF(E779="2x D11",INDEX(DATABASE!$AF$13:$AF$62,MATCH($C779,DATABASE!$AC$13:$AC$62,0))+2*DATABASE!$AF$62,IF(E779="3x D11",INDEX(DATABASE!$AF$13:$AF$62,MATCH($C779,DATABASE!$AC$13:$AC$62,0))+3*DATABASE!$AF$62,""))))</f>
        <v/>
      </c>
      <c r="E779" s="38" t="str">
        <f>IF(AND($K779="Y",$G779&lt;&gt;"UNYIL",$F779&lt;DATABASE!$O$8),"2x D11",IF(AND($K779="Y",$G779&lt;&gt;"UNYIL",$F779&gt;=DATABASE!$O$8),"3x D11",""))</f>
        <v/>
      </c>
      <c r="F779" s="9" t="str">
        <f>IF('DATA ACCURATE'!N782&lt;&gt;"",'DATA ACCURATE'!N782,"")</f>
        <v/>
      </c>
      <c r="G779" t="str">
        <f>IF(F779="","",IF(F779&lt;=DATABASE!$I$8,"UNYIL",IF(F779&lt;=DATABASE!$J$8,"KECIL",IF(F779&lt;DATABASE!$K$8,"TANGGUNG",IF(F779&gt;=DATABASE!$K$8,"BESAR","")))))</f>
        <v/>
      </c>
      <c r="H779" s="16" t="str">
        <f>IF('DATA ACCURATE'!J782&lt;&gt;"",'DATA ACCURATE'!J782,"")</f>
        <v/>
      </c>
      <c r="I779" s="35" t="str">
        <f>IF(B779&lt;&gt;"",IFERROR(VLOOKUP(B779,'DATA TIMBANGAN'!G:M,7,FALSE),VLOOKUP(B779,'DATA TIMBANGAN'!G:M,7)),"")</f>
        <v/>
      </c>
      <c r="J779" s="25" t="str">
        <f>IF(H779&lt;&gt;"",IFERROR(INDEX(DATABASE!$Z$19:$Z$38,MATCH(DATEVALUE(H779),DATABASE!$AA$19:$AA$38,0)),INDEX(DATABASE!$Z$12:$Z$18,MATCH(WEEKDAY(H779,2),DATABASE!$AA$12:$AA$18,0))),"")</f>
        <v/>
      </c>
      <c r="K779" s="25" t="str">
        <f>IF('DATA ACCURATE'!V782&lt;&gt;"",'DATA ACCURATE'!V782,"")</f>
        <v/>
      </c>
      <c r="L779" s="80" t="str">
        <f>IF($H779="","",IF(OR($J779="LIBUR",AND($L778="LIBUR",$O778=$O779)),"LIBUR",IF(AND(OR($L778="LUAR JAM KERJA 1",$L778="LUAR JAM KERJA 2"),OR(OR(AND($H778=$H779,AND(OR($I779&gt;DATABASE!$J$3,$I779&lt;DATABASE!$J$6),((DATEVALUE($H779)+$I779)-(DATEVALUE($H778)+$I778))&lt;DATABASE!$J$6)),AND($H778=$H779,$O778=$O779,OR($I779&gt;DATABASE!$J$6,$I779&lt;DATABASE!$J$3))),AND(($H779-$H778)=1,OR($I779&lt;DATABASE!$I$6,((DATEVALUE($H779)+$I779)-(DATEVALUE($H778)+$I778))&lt;DATABASE!$J$6))),$A779=$A778),"LUAR JAM KERJA 2",IF(AND(OR(WEEKDAY($H779,2)=1,WEEKDAY($H779,2)=2,WEEKDAY($H779,2)=3,WEEKDAY($H779,2)=4,WEEKDAY($H779,2)=5),$I779&lt;=DATABASE!$J$3,$I779&gt;=DATABASE!$I$3),"JAM KERJA",IF(AND(WEEKDAY($H779,2)=6,$I779&lt;=DATABASE!$J$4,$I779&gt;=DATABASE!$I$4),"JAM KERJA","LUAR JAM KERJA 1")))))</f>
        <v/>
      </c>
      <c r="M779" s="33" t="str">
        <f>IF('DATA ACCURATE'!T782&lt;&gt;"",IF('DATA ACCURATE'!T782&gt;100,'DATA ACCURATE'!T782/10,'DATA ACCURATE'!T782),"")</f>
        <v/>
      </c>
      <c r="N779" t="str">
        <f>IF(M779="","",IF(M779&lt;=DATABASE!$I$9,"LOKAL",IF(M779&lt;DATABASE!$J$9,"LUAR KOTA 1",IF($M779&gt;=DATABASE!$J$9,"LUAR KOTA 2",""))))</f>
        <v/>
      </c>
      <c r="O779" s="38" t="str">
        <f>IF('DATA ACCURATE'!L782&lt;&gt;"",'DATA ACCURATE'!L782,"")</f>
        <v/>
      </c>
      <c r="Q779" s="38">
        <f t="shared" si="84"/>
        <v>0</v>
      </c>
      <c r="R779" s="38">
        <f t="shared" si="84"/>
        <v>0</v>
      </c>
      <c r="S779" s="38">
        <f t="shared" si="84"/>
        <v>0</v>
      </c>
      <c r="T779" s="38">
        <f t="shared" si="84"/>
        <v>0</v>
      </c>
      <c r="U779" s="38">
        <f t="shared" si="85"/>
        <v>0</v>
      </c>
      <c r="V779" s="38">
        <f t="shared" si="85"/>
        <v>0</v>
      </c>
      <c r="W779" s="38">
        <f t="shared" si="85"/>
        <v>0</v>
      </c>
      <c r="X779" s="38">
        <f t="shared" si="86"/>
        <v>0</v>
      </c>
      <c r="Y779" s="38">
        <f t="shared" si="86"/>
        <v>0</v>
      </c>
      <c r="Z779" s="38">
        <f t="shared" si="86"/>
        <v>0</v>
      </c>
      <c r="AA779" s="38">
        <f t="shared" si="86"/>
        <v>0</v>
      </c>
      <c r="AB779" s="38">
        <f t="shared" si="87"/>
        <v>0</v>
      </c>
      <c r="AC779" s="38">
        <f t="shared" si="88"/>
        <v>0</v>
      </c>
      <c r="AD779" s="38" t="str">
        <f t="shared" si="89"/>
        <v>000000000000</v>
      </c>
    </row>
    <row r="780" spans="1:30">
      <c r="A780" s="9" t="str">
        <f>IF('DATA ACCURATE'!A783&lt;&gt;"",'DATA ACCURATE'!A783,"")</f>
        <v/>
      </c>
      <c r="B780" s="9" t="str">
        <f>IF('DATA ACCURATE'!D783&lt;&gt;"",'DATA ACCURATE'!D783,"")</f>
        <v/>
      </c>
      <c r="C780" s="38" t="str">
        <f>IF($AD780="000000000000","",INDEX(DATABASE!$W$12:$W$71,MATCH($AD780,DATABASE!$V$12:$V$71,0)))</f>
        <v/>
      </c>
      <c r="D780" s="34" t="str">
        <f>IF(C780="","",IF(E780="",INDEX(DATABASE!$AF$13:$AF$62,MATCH($C780,DATABASE!$AC$13:$AC$62,0)),IF(E780="2x D11",INDEX(DATABASE!$AF$13:$AF$62,MATCH($C780,DATABASE!$AC$13:$AC$62,0))+2*DATABASE!$AF$62,IF(E780="3x D11",INDEX(DATABASE!$AF$13:$AF$62,MATCH($C780,DATABASE!$AC$13:$AC$62,0))+3*DATABASE!$AF$62,""))))</f>
        <v/>
      </c>
      <c r="E780" s="38" t="str">
        <f>IF(AND($K780="Y",$G780&lt;&gt;"UNYIL",$F780&lt;DATABASE!$O$8),"2x D11",IF(AND($K780="Y",$G780&lt;&gt;"UNYIL",$F780&gt;=DATABASE!$O$8),"3x D11",""))</f>
        <v/>
      </c>
      <c r="F780" s="9" t="str">
        <f>IF('DATA ACCURATE'!N783&lt;&gt;"",'DATA ACCURATE'!N783,"")</f>
        <v/>
      </c>
      <c r="G780" t="str">
        <f>IF(F780="","",IF(F780&lt;=DATABASE!$I$8,"UNYIL",IF(F780&lt;=DATABASE!$J$8,"KECIL",IF(F780&lt;DATABASE!$K$8,"TANGGUNG",IF(F780&gt;=DATABASE!$K$8,"BESAR","")))))</f>
        <v/>
      </c>
      <c r="H780" s="16" t="str">
        <f>IF('DATA ACCURATE'!J783&lt;&gt;"",'DATA ACCURATE'!J783,"")</f>
        <v/>
      </c>
      <c r="I780" s="35" t="str">
        <f>IF(B780&lt;&gt;"",IFERROR(VLOOKUP(B780,'DATA TIMBANGAN'!G:M,7,FALSE),VLOOKUP(B780,'DATA TIMBANGAN'!G:M,7)),"")</f>
        <v/>
      </c>
      <c r="J780" s="25" t="str">
        <f>IF(H780&lt;&gt;"",IFERROR(INDEX(DATABASE!$Z$19:$Z$38,MATCH(DATEVALUE(H780),DATABASE!$AA$19:$AA$38,0)),INDEX(DATABASE!$Z$12:$Z$18,MATCH(WEEKDAY(H780,2),DATABASE!$AA$12:$AA$18,0))),"")</f>
        <v/>
      </c>
      <c r="K780" s="25" t="str">
        <f>IF('DATA ACCURATE'!V783&lt;&gt;"",'DATA ACCURATE'!V783,"")</f>
        <v/>
      </c>
      <c r="L780" s="80" t="str">
        <f>IF($H780="","",IF(OR($J780="LIBUR",AND($L779="LIBUR",$O779=$O780)),"LIBUR",IF(AND(OR($L779="LUAR JAM KERJA 1",$L779="LUAR JAM KERJA 2"),OR(OR(AND($H779=$H780,AND(OR($I780&gt;DATABASE!$J$3,$I780&lt;DATABASE!$J$6),((DATEVALUE($H780)+$I780)-(DATEVALUE($H779)+$I779))&lt;DATABASE!$J$6)),AND($H779=$H780,$O779=$O780,OR($I780&gt;DATABASE!$J$6,$I780&lt;DATABASE!$J$3))),AND(($H780-$H779)=1,OR($I780&lt;DATABASE!$I$6,((DATEVALUE($H780)+$I780)-(DATEVALUE($H779)+$I779))&lt;DATABASE!$J$6))),$A780=$A779),"LUAR JAM KERJA 2",IF(AND(OR(WEEKDAY($H780,2)=1,WEEKDAY($H780,2)=2,WEEKDAY($H780,2)=3,WEEKDAY($H780,2)=4,WEEKDAY($H780,2)=5),$I780&lt;=DATABASE!$J$3,$I780&gt;=DATABASE!$I$3),"JAM KERJA",IF(AND(WEEKDAY($H780,2)=6,$I780&lt;=DATABASE!$J$4,$I780&gt;=DATABASE!$I$4),"JAM KERJA","LUAR JAM KERJA 1")))))</f>
        <v/>
      </c>
      <c r="M780" s="33" t="str">
        <f>IF('DATA ACCURATE'!T783&lt;&gt;"",IF('DATA ACCURATE'!T783&gt;100,'DATA ACCURATE'!T783/10,'DATA ACCURATE'!T783),"")</f>
        <v/>
      </c>
      <c r="N780" t="str">
        <f>IF(M780="","",IF(M780&lt;=DATABASE!$I$9,"LOKAL",IF(M780&lt;DATABASE!$J$9,"LUAR KOTA 1",IF($M780&gt;=DATABASE!$J$9,"LUAR KOTA 2",""))))</f>
        <v/>
      </c>
      <c r="O780" s="38" t="str">
        <f>IF('DATA ACCURATE'!L783&lt;&gt;"",'DATA ACCURATE'!L783,"")</f>
        <v/>
      </c>
      <c r="Q780" s="38">
        <f t="shared" si="84"/>
        <v>0</v>
      </c>
      <c r="R780" s="38">
        <f t="shared" si="84"/>
        <v>0</v>
      </c>
      <c r="S780" s="38">
        <f t="shared" si="84"/>
        <v>0</v>
      </c>
      <c r="T780" s="38">
        <f t="shared" si="84"/>
        <v>0</v>
      </c>
      <c r="U780" s="38">
        <f t="shared" si="85"/>
        <v>0</v>
      </c>
      <c r="V780" s="38">
        <f t="shared" si="85"/>
        <v>0</v>
      </c>
      <c r="W780" s="38">
        <f t="shared" si="85"/>
        <v>0</v>
      </c>
      <c r="X780" s="38">
        <f t="shared" si="86"/>
        <v>0</v>
      </c>
      <c r="Y780" s="38">
        <f t="shared" si="86"/>
        <v>0</v>
      </c>
      <c r="Z780" s="38">
        <f t="shared" si="86"/>
        <v>0</v>
      </c>
      <c r="AA780" s="38">
        <f t="shared" si="86"/>
        <v>0</v>
      </c>
      <c r="AB780" s="38">
        <f t="shared" si="87"/>
        <v>0</v>
      </c>
      <c r="AC780" s="38">
        <f t="shared" si="88"/>
        <v>0</v>
      </c>
      <c r="AD780" s="38" t="str">
        <f t="shared" si="89"/>
        <v>000000000000</v>
      </c>
    </row>
    <row r="781" spans="1:30">
      <c r="A781" s="9" t="str">
        <f>IF('DATA ACCURATE'!A784&lt;&gt;"",'DATA ACCURATE'!A784,"")</f>
        <v/>
      </c>
      <c r="B781" s="9" t="str">
        <f>IF('DATA ACCURATE'!D784&lt;&gt;"",'DATA ACCURATE'!D784,"")</f>
        <v/>
      </c>
      <c r="C781" s="38" t="str">
        <f>IF($AD781="000000000000","",INDEX(DATABASE!$W$12:$W$71,MATCH($AD781,DATABASE!$V$12:$V$71,0)))</f>
        <v/>
      </c>
      <c r="D781" s="34" t="str">
        <f>IF(C781="","",IF(E781="",INDEX(DATABASE!$AF$13:$AF$62,MATCH($C781,DATABASE!$AC$13:$AC$62,0)),IF(E781="2x D11",INDEX(DATABASE!$AF$13:$AF$62,MATCH($C781,DATABASE!$AC$13:$AC$62,0))+2*DATABASE!$AF$62,IF(E781="3x D11",INDEX(DATABASE!$AF$13:$AF$62,MATCH($C781,DATABASE!$AC$13:$AC$62,0))+3*DATABASE!$AF$62,""))))</f>
        <v/>
      </c>
      <c r="E781" s="38" t="str">
        <f>IF(AND($K781="Y",$G781&lt;&gt;"UNYIL",$F781&lt;DATABASE!$O$8),"2x D11",IF(AND($K781="Y",$G781&lt;&gt;"UNYIL",$F781&gt;=DATABASE!$O$8),"3x D11",""))</f>
        <v/>
      </c>
      <c r="F781" s="9" t="str">
        <f>IF('DATA ACCURATE'!N784&lt;&gt;"",'DATA ACCURATE'!N784,"")</f>
        <v/>
      </c>
      <c r="G781" t="str">
        <f>IF(F781="","",IF(F781&lt;=DATABASE!$I$8,"UNYIL",IF(F781&lt;=DATABASE!$J$8,"KECIL",IF(F781&lt;DATABASE!$K$8,"TANGGUNG",IF(F781&gt;=DATABASE!$K$8,"BESAR","")))))</f>
        <v/>
      </c>
      <c r="H781" s="16" t="str">
        <f>IF('DATA ACCURATE'!J784&lt;&gt;"",'DATA ACCURATE'!J784,"")</f>
        <v/>
      </c>
      <c r="I781" s="35" t="str">
        <f>IF(B781&lt;&gt;"",IFERROR(VLOOKUP(B781,'DATA TIMBANGAN'!G:M,7,FALSE),VLOOKUP(B781,'DATA TIMBANGAN'!G:M,7)),"")</f>
        <v/>
      </c>
      <c r="J781" s="25" t="str">
        <f>IF(H781&lt;&gt;"",IFERROR(INDEX(DATABASE!$Z$19:$Z$38,MATCH(DATEVALUE(H781),DATABASE!$AA$19:$AA$38,0)),INDEX(DATABASE!$Z$12:$Z$18,MATCH(WEEKDAY(H781,2),DATABASE!$AA$12:$AA$18,0))),"")</f>
        <v/>
      </c>
      <c r="K781" s="25" t="str">
        <f>IF('DATA ACCURATE'!V784&lt;&gt;"",'DATA ACCURATE'!V784,"")</f>
        <v/>
      </c>
      <c r="L781" s="80" t="str">
        <f>IF($H781="","",IF(OR($J781="LIBUR",AND($L780="LIBUR",$O780=$O781)),"LIBUR",IF(AND(OR($L780="LUAR JAM KERJA 1",$L780="LUAR JAM KERJA 2"),OR(OR(AND($H780=$H781,AND(OR($I781&gt;DATABASE!$J$3,$I781&lt;DATABASE!$J$6),((DATEVALUE($H781)+$I781)-(DATEVALUE($H780)+$I780))&lt;DATABASE!$J$6)),AND($H780=$H781,$O780=$O781,OR($I781&gt;DATABASE!$J$6,$I781&lt;DATABASE!$J$3))),AND(($H781-$H780)=1,OR($I781&lt;DATABASE!$I$6,((DATEVALUE($H781)+$I781)-(DATEVALUE($H780)+$I780))&lt;DATABASE!$J$6))),$A781=$A780),"LUAR JAM KERJA 2",IF(AND(OR(WEEKDAY($H781,2)=1,WEEKDAY($H781,2)=2,WEEKDAY($H781,2)=3,WEEKDAY($H781,2)=4,WEEKDAY($H781,2)=5),$I781&lt;=DATABASE!$J$3,$I781&gt;=DATABASE!$I$3),"JAM KERJA",IF(AND(WEEKDAY($H781,2)=6,$I781&lt;=DATABASE!$J$4,$I781&gt;=DATABASE!$I$4),"JAM KERJA","LUAR JAM KERJA 1")))))</f>
        <v/>
      </c>
      <c r="M781" s="33" t="str">
        <f>IF('DATA ACCURATE'!T784&lt;&gt;"",IF('DATA ACCURATE'!T784&gt;100,'DATA ACCURATE'!T784/10,'DATA ACCURATE'!T784),"")</f>
        <v/>
      </c>
      <c r="N781" t="str">
        <f>IF(M781="","",IF(M781&lt;=DATABASE!$I$9,"LOKAL",IF(M781&lt;DATABASE!$J$9,"LUAR KOTA 1",IF($M781&gt;=DATABASE!$J$9,"LUAR KOTA 2",""))))</f>
        <v/>
      </c>
      <c r="O781" s="38" t="str">
        <f>IF('DATA ACCURATE'!L784&lt;&gt;"",'DATA ACCURATE'!L784,"")</f>
        <v/>
      </c>
      <c r="Q781" s="38">
        <f t="shared" si="84"/>
        <v>0</v>
      </c>
      <c r="R781" s="38">
        <f t="shared" si="84"/>
        <v>0</v>
      </c>
      <c r="S781" s="38">
        <f t="shared" si="84"/>
        <v>0</v>
      </c>
      <c r="T781" s="38">
        <f t="shared" si="84"/>
        <v>0</v>
      </c>
      <c r="U781" s="38">
        <f t="shared" si="85"/>
        <v>0</v>
      </c>
      <c r="V781" s="38">
        <f t="shared" si="85"/>
        <v>0</v>
      </c>
      <c r="W781" s="38">
        <f t="shared" si="85"/>
        <v>0</v>
      </c>
      <c r="X781" s="38">
        <f t="shared" si="86"/>
        <v>0</v>
      </c>
      <c r="Y781" s="38">
        <f t="shared" si="86"/>
        <v>0</v>
      </c>
      <c r="Z781" s="38">
        <f t="shared" si="86"/>
        <v>0</v>
      </c>
      <c r="AA781" s="38">
        <f t="shared" si="86"/>
        <v>0</v>
      </c>
      <c r="AB781" s="38">
        <f t="shared" si="87"/>
        <v>0</v>
      </c>
      <c r="AC781" s="38">
        <f t="shared" si="88"/>
        <v>0</v>
      </c>
      <c r="AD781" s="38" t="str">
        <f t="shared" si="89"/>
        <v>000000000000</v>
      </c>
    </row>
    <row r="782" spans="1:30">
      <c r="A782" s="9" t="str">
        <f>IF('DATA ACCURATE'!A785&lt;&gt;"",'DATA ACCURATE'!A785,"")</f>
        <v/>
      </c>
      <c r="B782" s="9" t="str">
        <f>IF('DATA ACCURATE'!D785&lt;&gt;"",'DATA ACCURATE'!D785,"")</f>
        <v/>
      </c>
      <c r="C782" s="38" t="str">
        <f>IF($AD782="000000000000","",INDEX(DATABASE!$W$12:$W$71,MATCH($AD782,DATABASE!$V$12:$V$71,0)))</f>
        <v/>
      </c>
      <c r="D782" s="34" t="str">
        <f>IF(C782="","",IF(E782="",INDEX(DATABASE!$AF$13:$AF$62,MATCH($C782,DATABASE!$AC$13:$AC$62,0)),IF(E782="2x D11",INDEX(DATABASE!$AF$13:$AF$62,MATCH($C782,DATABASE!$AC$13:$AC$62,0))+2*DATABASE!$AF$62,IF(E782="3x D11",INDEX(DATABASE!$AF$13:$AF$62,MATCH($C782,DATABASE!$AC$13:$AC$62,0))+3*DATABASE!$AF$62,""))))</f>
        <v/>
      </c>
      <c r="E782" s="38" t="str">
        <f>IF(AND($K782="Y",$G782&lt;&gt;"UNYIL",$F782&lt;DATABASE!$O$8),"2x D11",IF(AND($K782="Y",$G782&lt;&gt;"UNYIL",$F782&gt;=DATABASE!$O$8),"3x D11",""))</f>
        <v/>
      </c>
      <c r="F782" s="9" t="str">
        <f>IF('DATA ACCURATE'!N785&lt;&gt;"",'DATA ACCURATE'!N785,"")</f>
        <v/>
      </c>
      <c r="G782" t="str">
        <f>IF(F782="","",IF(F782&lt;=DATABASE!$I$8,"UNYIL",IF(F782&lt;=DATABASE!$J$8,"KECIL",IF(F782&lt;DATABASE!$K$8,"TANGGUNG",IF(F782&gt;=DATABASE!$K$8,"BESAR","")))))</f>
        <v/>
      </c>
      <c r="H782" s="16" t="str">
        <f>IF('DATA ACCURATE'!J785&lt;&gt;"",'DATA ACCURATE'!J785,"")</f>
        <v/>
      </c>
      <c r="I782" s="35" t="str">
        <f>IF(B782&lt;&gt;"",IFERROR(VLOOKUP(B782,'DATA TIMBANGAN'!G:M,7,FALSE),VLOOKUP(B782,'DATA TIMBANGAN'!G:M,7)),"")</f>
        <v/>
      </c>
      <c r="J782" s="25" t="str">
        <f>IF(H782&lt;&gt;"",IFERROR(INDEX(DATABASE!$Z$19:$Z$38,MATCH(DATEVALUE(H782),DATABASE!$AA$19:$AA$38,0)),INDEX(DATABASE!$Z$12:$Z$18,MATCH(WEEKDAY(H782,2),DATABASE!$AA$12:$AA$18,0))),"")</f>
        <v/>
      </c>
      <c r="K782" s="25" t="str">
        <f>IF('DATA ACCURATE'!V785&lt;&gt;"",'DATA ACCURATE'!V785,"")</f>
        <v/>
      </c>
      <c r="L782" s="80" t="str">
        <f>IF($H782="","",IF(OR($J782="LIBUR",AND($L781="LIBUR",$O781=$O782)),"LIBUR",IF(AND(OR($L781="LUAR JAM KERJA 1",$L781="LUAR JAM KERJA 2"),OR(OR(AND($H781=$H782,AND(OR($I782&gt;DATABASE!$J$3,$I782&lt;DATABASE!$J$6),((DATEVALUE($H782)+$I782)-(DATEVALUE($H781)+$I781))&lt;DATABASE!$J$6)),AND($H781=$H782,$O781=$O782,OR($I782&gt;DATABASE!$J$6,$I782&lt;DATABASE!$J$3))),AND(($H782-$H781)=1,OR($I782&lt;DATABASE!$I$6,((DATEVALUE($H782)+$I782)-(DATEVALUE($H781)+$I781))&lt;DATABASE!$J$6))),$A782=$A781),"LUAR JAM KERJA 2",IF(AND(OR(WEEKDAY($H782,2)=1,WEEKDAY($H782,2)=2,WEEKDAY($H782,2)=3,WEEKDAY($H782,2)=4,WEEKDAY($H782,2)=5),$I782&lt;=DATABASE!$J$3,$I782&gt;=DATABASE!$I$3),"JAM KERJA",IF(AND(WEEKDAY($H782,2)=6,$I782&lt;=DATABASE!$J$4,$I782&gt;=DATABASE!$I$4),"JAM KERJA","LUAR JAM KERJA 1")))))</f>
        <v/>
      </c>
      <c r="M782" s="33" t="str">
        <f>IF('DATA ACCURATE'!T785&lt;&gt;"",IF('DATA ACCURATE'!T785&gt;100,'DATA ACCURATE'!T785/10,'DATA ACCURATE'!T785),"")</f>
        <v/>
      </c>
      <c r="N782" t="str">
        <f>IF(M782="","",IF(M782&lt;=DATABASE!$I$9,"LOKAL",IF(M782&lt;DATABASE!$J$9,"LUAR KOTA 1",IF($M782&gt;=DATABASE!$J$9,"LUAR KOTA 2",""))))</f>
        <v/>
      </c>
      <c r="O782" s="38" t="str">
        <f>IF('DATA ACCURATE'!L785&lt;&gt;"",'DATA ACCURATE'!L785,"")</f>
        <v/>
      </c>
      <c r="Q782" s="38">
        <f t="shared" si="84"/>
        <v>0</v>
      </c>
      <c r="R782" s="38">
        <f t="shared" si="84"/>
        <v>0</v>
      </c>
      <c r="S782" s="38">
        <f t="shared" si="84"/>
        <v>0</v>
      </c>
      <c r="T782" s="38">
        <f t="shared" si="84"/>
        <v>0</v>
      </c>
      <c r="U782" s="38">
        <f t="shared" si="85"/>
        <v>0</v>
      </c>
      <c r="V782" s="38">
        <f t="shared" si="85"/>
        <v>0</v>
      </c>
      <c r="W782" s="38">
        <f t="shared" si="85"/>
        <v>0</v>
      </c>
      <c r="X782" s="38">
        <f t="shared" si="86"/>
        <v>0</v>
      </c>
      <c r="Y782" s="38">
        <f t="shared" si="86"/>
        <v>0</v>
      </c>
      <c r="Z782" s="38">
        <f t="shared" si="86"/>
        <v>0</v>
      </c>
      <c r="AA782" s="38">
        <f t="shared" si="86"/>
        <v>0</v>
      </c>
      <c r="AB782" s="38">
        <f t="shared" si="87"/>
        <v>0</v>
      </c>
      <c r="AC782" s="38">
        <f t="shared" si="88"/>
        <v>0</v>
      </c>
      <c r="AD782" s="38" t="str">
        <f t="shared" si="89"/>
        <v>000000000000</v>
      </c>
    </row>
    <row r="783" spans="1:30">
      <c r="A783" s="9" t="str">
        <f>IF('DATA ACCURATE'!A786&lt;&gt;"",'DATA ACCURATE'!A786,"")</f>
        <v/>
      </c>
      <c r="B783" s="9" t="str">
        <f>IF('DATA ACCURATE'!D786&lt;&gt;"",'DATA ACCURATE'!D786,"")</f>
        <v/>
      </c>
      <c r="C783" s="38" t="str">
        <f>IF($AD783="000000000000","",INDEX(DATABASE!$W$12:$W$71,MATCH($AD783,DATABASE!$V$12:$V$71,0)))</f>
        <v/>
      </c>
      <c r="D783" s="34" t="str">
        <f>IF(C783="","",IF(E783="",INDEX(DATABASE!$AF$13:$AF$62,MATCH($C783,DATABASE!$AC$13:$AC$62,0)),IF(E783="2x D11",INDEX(DATABASE!$AF$13:$AF$62,MATCH($C783,DATABASE!$AC$13:$AC$62,0))+2*DATABASE!$AF$62,IF(E783="3x D11",INDEX(DATABASE!$AF$13:$AF$62,MATCH($C783,DATABASE!$AC$13:$AC$62,0))+3*DATABASE!$AF$62,""))))</f>
        <v/>
      </c>
      <c r="E783" s="38" t="str">
        <f>IF(AND($K783="Y",$G783&lt;&gt;"UNYIL",$F783&lt;DATABASE!$O$8),"2x D11",IF(AND($K783="Y",$G783&lt;&gt;"UNYIL",$F783&gt;=DATABASE!$O$8),"3x D11",""))</f>
        <v/>
      </c>
      <c r="F783" s="9" t="str">
        <f>IF('DATA ACCURATE'!N786&lt;&gt;"",'DATA ACCURATE'!N786,"")</f>
        <v/>
      </c>
      <c r="G783" t="str">
        <f>IF(F783="","",IF(F783&lt;=DATABASE!$I$8,"UNYIL",IF(F783&lt;=DATABASE!$J$8,"KECIL",IF(F783&lt;DATABASE!$K$8,"TANGGUNG",IF(F783&gt;=DATABASE!$K$8,"BESAR","")))))</f>
        <v/>
      </c>
      <c r="H783" s="16" t="str">
        <f>IF('DATA ACCURATE'!J786&lt;&gt;"",'DATA ACCURATE'!J786,"")</f>
        <v/>
      </c>
      <c r="I783" s="35" t="str">
        <f>IF(B783&lt;&gt;"",IFERROR(VLOOKUP(B783,'DATA TIMBANGAN'!G:M,7,FALSE),VLOOKUP(B783,'DATA TIMBANGAN'!G:M,7)),"")</f>
        <v/>
      </c>
      <c r="J783" s="25" t="str">
        <f>IF(H783&lt;&gt;"",IFERROR(INDEX(DATABASE!$Z$19:$Z$38,MATCH(DATEVALUE(H783),DATABASE!$AA$19:$AA$38,0)),INDEX(DATABASE!$Z$12:$Z$18,MATCH(WEEKDAY(H783,2),DATABASE!$AA$12:$AA$18,0))),"")</f>
        <v/>
      </c>
      <c r="K783" s="25" t="str">
        <f>IF('DATA ACCURATE'!V786&lt;&gt;"",'DATA ACCURATE'!V786,"")</f>
        <v/>
      </c>
      <c r="L783" s="80" t="str">
        <f>IF($H783="","",IF(OR($J783="LIBUR",AND($L782="LIBUR",$O782=$O783)),"LIBUR",IF(AND(OR($L782="LUAR JAM KERJA 1",$L782="LUAR JAM KERJA 2"),OR(OR(AND($H782=$H783,AND(OR($I783&gt;DATABASE!$J$3,$I783&lt;DATABASE!$J$6),((DATEVALUE($H783)+$I783)-(DATEVALUE($H782)+$I782))&lt;DATABASE!$J$6)),AND($H782=$H783,$O782=$O783,OR($I783&gt;DATABASE!$J$6,$I783&lt;DATABASE!$J$3))),AND(($H783-$H782)=1,OR($I783&lt;DATABASE!$I$6,((DATEVALUE($H783)+$I783)-(DATEVALUE($H782)+$I782))&lt;DATABASE!$J$6))),$A783=$A782),"LUAR JAM KERJA 2",IF(AND(OR(WEEKDAY($H783,2)=1,WEEKDAY($H783,2)=2,WEEKDAY($H783,2)=3,WEEKDAY($H783,2)=4,WEEKDAY($H783,2)=5),$I783&lt;=DATABASE!$J$3,$I783&gt;=DATABASE!$I$3),"JAM KERJA",IF(AND(WEEKDAY($H783,2)=6,$I783&lt;=DATABASE!$J$4,$I783&gt;=DATABASE!$I$4),"JAM KERJA","LUAR JAM KERJA 1")))))</f>
        <v/>
      </c>
      <c r="M783" s="33" t="str">
        <f>IF('DATA ACCURATE'!T786&lt;&gt;"",IF('DATA ACCURATE'!T786&gt;100,'DATA ACCURATE'!T786/10,'DATA ACCURATE'!T786),"")</f>
        <v/>
      </c>
      <c r="N783" t="str">
        <f>IF(M783="","",IF(M783&lt;=DATABASE!$I$9,"LOKAL",IF(M783&lt;DATABASE!$J$9,"LUAR KOTA 1",IF($M783&gt;=DATABASE!$J$9,"LUAR KOTA 2",""))))</f>
        <v/>
      </c>
      <c r="O783" s="38" t="str">
        <f>IF('DATA ACCURATE'!L786&lt;&gt;"",'DATA ACCURATE'!L786,"")</f>
        <v/>
      </c>
      <c r="Q783" s="38">
        <f t="shared" si="84"/>
        <v>0</v>
      </c>
      <c r="R783" s="38">
        <f t="shared" si="84"/>
        <v>0</v>
      </c>
      <c r="S783" s="38">
        <f t="shared" si="84"/>
        <v>0</v>
      </c>
      <c r="T783" s="38">
        <f t="shared" si="84"/>
        <v>0</v>
      </c>
      <c r="U783" s="38">
        <f t="shared" si="85"/>
        <v>0</v>
      </c>
      <c r="V783" s="38">
        <f t="shared" si="85"/>
        <v>0</v>
      </c>
      <c r="W783" s="38">
        <f t="shared" si="85"/>
        <v>0</v>
      </c>
      <c r="X783" s="38">
        <f t="shared" si="86"/>
        <v>0</v>
      </c>
      <c r="Y783" s="38">
        <f t="shared" si="86"/>
        <v>0</v>
      </c>
      <c r="Z783" s="38">
        <f t="shared" si="86"/>
        <v>0</v>
      </c>
      <c r="AA783" s="38">
        <f t="shared" si="86"/>
        <v>0</v>
      </c>
      <c r="AB783" s="38">
        <f t="shared" si="87"/>
        <v>0</v>
      </c>
      <c r="AC783" s="38">
        <f t="shared" si="88"/>
        <v>0</v>
      </c>
      <c r="AD783" s="38" t="str">
        <f t="shared" si="89"/>
        <v>000000000000</v>
      </c>
    </row>
    <row r="784" spans="1:30">
      <c r="A784" s="9" t="str">
        <f>IF('DATA ACCURATE'!A787&lt;&gt;"",'DATA ACCURATE'!A787,"")</f>
        <v/>
      </c>
      <c r="B784" s="9" t="str">
        <f>IF('DATA ACCURATE'!D787&lt;&gt;"",'DATA ACCURATE'!D787,"")</f>
        <v/>
      </c>
      <c r="C784" s="38" t="str">
        <f>IF($AD784="000000000000","",INDEX(DATABASE!$W$12:$W$71,MATCH($AD784,DATABASE!$V$12:$V$71,0)))</f>
        <v/>
      </c>
      <c r="D784" s="34" t="str">
        <f>IF(C784="","",IF(E784="",INDEX(DATABASE!$AF$13:$AF$62,MATCH($C784,DATABASE!$AC$13:$AC$62,0)),IF(E784="2x D11",INDEX(DATABASE!$AF$13:$AF$62,MATCH($C784,DATABASE!$AC$13:$AC$62,0))+2*DATABASE!$AF$62,IF(E784="3x D11",INDEX(DATABASE!$AF$13:$AF$62,MATCH($C784,DATABASE!$AC$13:$AC$62,0))+3*DATABASE!$AF$62,""))))</f>
        <v/>
      </c>
      <c r="E784" s="38" t="str">
        <f>IF(AND($K784="Y",$G784&lt;&gt;"UNYIL",$F784&lt;DATABASE!$O$8),"2x D11",IF(AND($K784="Y",$G784&lt;&gt;"UNYIL",$F784&gt;=DATABASE!$O$8),"3x D11",""))</f>
        <v/>
      </c>
      <c r="F784" s="9" t="str">
        <f>IF('DATA ACCURATE'!N787&lt;&gt;"",'DATA ACCURATE'!N787,"")</f>
        <v/>
      </c>
      <c r="G784" t="str">
        <f>IF(F784="","",IF(F784&lt;=DATABASE!$I$8,"UNYIL",IF(F784&lt;=DATABASE!$J$8,"KECIL",IF(F784&lt;DATABASE!$K$8,"TANGGUNG",IF(F784&gt;=DATABASE!$K$8,"BESAR","")))))</f>
        <v/>
      </c>
      <c r="H784" s="16" t="str">
        <f>IF('DATA ACCURATE'!J787&lt;&gt;"",'DATA ACCURATE'!J787,"")</f>
        <v/>
      </c>
      <c r="I784" s="35" t="str">
        <f>IF(B784&lt;&gt;"",IFERROR(VLOOKUP(B784,'DATA TIMBANGAN'!G:M,7,FALSE),VLOOKUP(B784,'DATA TIMBANGAN'!G:M,7)),"")</f>
        <v/>
      </c>
      <c r="J784" s="25" t="str">
        <f>IF(H784&lt;&gt;"",IFERROR(INDEX(DATABASE!$Z$19:$Z$38,MATCH(DATEVALUE(H784),DATABASE!$AA$19:$AA$38,0)),INDEX(DATABASE!$Z$12:$Z$18,MATCH(WEEKDAY(H784,2),DATABASE!$AA$12:$AA$18,0))),"")</f>
        <v/>
      </c>
      <c r="K784" s="25" t="str">
        <f>IF('DATA ACCURATE'!V787&lt;&gt;"",'DATA ACCURATE'!V787,"")</f>
        <v/>
      </c>
      <c r="L784" s="80" t="str">
        <f>IF($H784="","",IF(OR($J784="LIBUR",AND($L783="LIBUR",$O783=$O784)),"LIBUR",IF(AND(OR($L783="LUAR JAM KERJA 1",$L783="LUAR JAM KERJA 2"),OR(OR(AND($H783=$H784,AND(OR($I784&gt;DATABASE!$J$3,$I784&lt;DATABASE!$J$6),((DATEVALUE($H784)+$I784)-(DATEVALUE($H783)+$I783))&lt;DATABASE!$J$6)),AND($H783=$H784,$O783=$O784,OR($I784&gt;DATABASE!$J$6,$I784&lt;DATABASE!$J$3))),AND(($H784-$H783)=1,OR($I784&lt;DATABASE!$I$6,((DATEVALUE($H784)+$I784)-(DATEVALUE($H783)+$I783))&lt;DATABASE!$J$6))),$A784=$A783),"LUAR JAM KERJA 2",IF(AND(OR(WEEKDAY($H784,2)=1,WEEKDAY($H784,2)=2,WEEKDAY($H784,2)=3,WEEKDAY($H784,2)=4,WEEKDAY($H784,2)=5),$I784&lt;=DATABASE!$J$3,$I784&gt;=DATABASE!$I$3),"JAM KERJA",IF(AND(WEEKDAY($H784,2)=6,$I784&lt;=DATABASE!$J$4,$I784&gt;=DATABASE!$I$4),"JAM KERJA","LUAR JAM KERJA 1")))))</f>
        <v/>
      </c>
      <c r="M784" s="33" t="str">
        <f>IF('DATA ACCURATE'!T787&lt;&gt;"",IF('DATA ACCURATE'!T787&gt;100,'DATA ACCURATE'!T787/10,'DATA ACCURATE'!T787),"")</f>
        <v/>
      </c>
      <c r="N784" t="str">
        <f>IF(M784="","",IF(M784&lt;=DATABASE!$I$9,"LOKAL",IF(M784&lt;DATABASE!$J$9,"LUAR KOTA 1",IF($M784&gt;=DATABASE!$J$9,"LUAR KOTA 2",""))))</f>
        <v/>
      </c>
      <c r="O784" s="38" t="str">
        <f>IF('DATA ACCURATE'!L787&lt;&gt;"",'DATA ACCURATE'!L787,"")</f>
        <v/>
      </c>
      <c r="Q784" s="38">
        <f t="shared" si="84"/>
        <v>0</v>
      </c>
      <c r="R784" s="38">
        <f t="shared" si="84"/>
        <v>0</v>
      </c>
      <c r="S784" s="38">
        <f t="shared" si="84"/>
        <v>0</v>
      </c>
      <c r="T784" s="38">
        <f t="shared" si="84"/>
        <v>0</v>
      </c>
      <c r="U784" s="38">
        <f t="shared" si="85"/>
        <v>0</v>
      </c>
      <c r="V784" s="38">
        <f t="shared" si="85"/>
        <v>0</v>
      </c>
      <c r="W784" s="38">
        <f t="shared" si="85"/>
        <v>0</v>
      </c>
      <c r="X784" s="38">
        <f t="shared" si="86"/>
        <v>0</v>
      </c>
      <c r="Y784" s="38">
        <f t="shared" si="86"/>
        <v>0</v>
      </c>
      <c r="Z784" s="38">
        <f t="shared" si="86"/>
        <v>0</v>
      </c>
      <c r="AA784" s="38">
        <f t="shared" si="86"/>
        <v>0</v>
      </c>
      <c r="AB784" s="38">
        <f t="shared" si="87"/>
        <v>0</v>
      </c>
      <c r="AC784" s="38">
        <f t="shared" si="88"/>
        <v>0</v>
      </c>
      <c r="AD784" s="38" t="str">
        <f t="shared" si="89"/>
        <v>000000000000</v>
      </c>
    </row>
    <row r="785" spans="1:30">
      <c r="A785" s="9" t="str">
        <f>IF('DATA ACCURATE'!A788&lt;&gt;"",'DATA ACCURATE'!A788,"")</f>
        <v/>
      </c>
      <c r="B785" s="9" t="str">
        <f>IF('DATA ACCURATE'!D788&lt;&gt;"",'DATA ACCURATE'!D788,"")</f>
        <v/>
      </c>
      <c r="C785" s="38" t="str">
        <f>IF($AD785="000000000000","",INDEX(DATABASE!$W$12:$W$71,MATCH($AD785,DATABASE!$V$12:$V$71,0)))</f>
        <v/>
      </c>
      <c r="D785" s="34" t="str">
        <f>IF(C785="","",IF(E785="",INDEX(DATABASE!$AF$13:$AF$62,MATCH($C785,DATABASE!$AC$13:$AC$62,0)),IF(E785="2x D11",INDEX(DATABASE!$AF$13:$AF$62,MATCH($C785,DATABASE!$AC$13:$AC$62,0))+2*DATABASE!$AF$62,IF(E785="3x D11",INDEX(DATABASE!$AF$13:$AF$62,MATCH($C785,DATABASE!$AC$13:$AC$62,0))+3*DATABASE!$AF$62,""))))</f>
        <v/>
      </c>
      <c r="E785" s="38" t="str">
        <f>IF(AND($K785="Y",$G785&lt;&gt;"UNYIL",$F785&lt;DATABASE!$O$8),"2x D11",IF(AND($K785="Y",$G785&lt;&gt;"UNYIL",$F785&gt;=DATABASE!$O$8),"3x D11",""))</f>
        <v/>
      </c>
      <c r="F785" s="9" t="str">
        <f>IF('DATA ACCURATE'!N788&lt;&gt;"",'DATA ACCURATE'!N788,"")</f>
        <v/>
      </c>
      <c r="G785" t="str">
        <f>IF(F785="","",IF(F785&lt;=DATABASE!$I$8,"UNYIL",IF(F785&lt;=DATABASE!$J$8,"KECIL",IF(F785&lt;DATABASE!$K$8,"TANGGUNG",IF(F785&gt;=DATABASE!$K$8,"BESAR","")))))</f>
        <v/>
      </c>
      <c r="H785" s="16" t="str">
        <f>IF('DATA ACCURATE'!J788&lt;&gt;"",'DATA ACCURATE'!J788,"")</f>
        <v/>
      </c>
      <c r="I785" s="35" t="str">
        <f>IF(B785&lt;&gt;"",IFERROR(VLOOKUP(B785,'DATA TIMBANGAN'!G:M,7,FALSE),VLOOKUP(B785,'DATA TIMBANGAN'!G:M,7)),"")</f>
        <v/>
      </c>
      <c r="J785" s="25" t="str">
        <f>IF(H785&lt;&gt;"",IFERROR(INDEX(DATABASE!$Z$19:$Z$38,MATCH(DATEVALUE(H785),DATABASE!$AA$19:$AA$38,0)),INDEX(DATABASE!$Z$12:$Z$18,MATCH(WEEKDAY(H785,2),DATABASE!$AA$12:$AA$18,0))),"")</f>
        <v/>
      </c>
      <c r="K785" s="25" t="str">
        <f>IF('DATA ACCURATE'!V788&lt;&gt;"",'DATA ACCURATE'!V788,"")</f>
        <v/>
      </c>
      <c r="L785" s="80" t="str">
        <f>IF($H785="","",IF(OR($J785="LIBUR",AND($L784="LIBUR",$O784=$O785)),"LIBUR",IF(AND(OR($L784="LUAR JAM KERJA 1",$L784="LUAR JAM KERJA 2"),OR(OR(AND($H784=$H785,AND(OR($I785&gt;DATABASE!$J$3,$I785&lt;DATABASE!$J$6),((DATEVALUE($H785)+$I785)-(DATEVALUE($H784)+$I784))&lt;DATABASE!$J$6)),AND($H784=$H785,$O784=$O785,OR($I785&gt;DATABASE!$J$6,$I785&lt;DATABASE!$J$3))),AND(($H785-$H784)=1,OR($I785&lt;DATABASE!$I$6,((DATEVALUE($H785)+$I785)-(DATEVALUE($H784)+$I784))&lt;DATABASE!$J$6))),$A785=$A784),"LUAR JAM KERJA 2",IF(AND(OR(WEEKDAY($H785,2)=1,WEEKDAY($H785,2)=2,WEEKDAY($H785,2)=3,WEEKDAY($H785,2)=4,WEEKDAY($H785,2)=5),$I785&lt;=DATABASE!$J$3,$I785&gt;=DATABASE!$I$3),"JAM KERJA",IF(AND(WEEKDAY($H785,2)=6,$I785&lt;=DATABASE!$J$4,$I785&gt;=DATABASE!$I$4),"JAM KERJA","LUAR JAM KERJA 1")))))</f>
        <v/>
      </c>
      <c r="M785" s="33" t="str">
        <f>IF('DATA ACCURATE'!T788&lt;&gt;"",IF('DATA ACCURATE'!T788&gt;100,'DATA ACCURATE'!T788/10,'DATA ACCURATE'!T788),"")</f>
        <v/>
      </c>
      <c r="N785" t="str">
        <f>IF(M785="","",IF(M785&lt;=DATABASE!$I$9,"LOKAL",IF(M785&lt;DATABASE!$J$9,"LUAR KOTA 1",IF($M785&gt;=DATABASE!$J$9,"LUAR KOTA 2",""))))</f>
        <v/>
      </c>
      <c r="O785" s="38" t="str">
        <f>IF('DATA ACCURATE'!L788&lt;&gt;"",'DATA ACCURATE'!L788,"")</f>
        <v/>
      </c>
      <c r="Q785" s="38">
        <f t="shared" si="84"/>
        <v>0</v>
      </c>
      <c r="R785" s="38">
        <f t="shared" si="84"/>
        <v>0</v>
      </c>
      <c r="S785" s="38">
        <f t="shared" si="84"/>
        <v>0</v>
      </c>
      <c r="T785" s="38">
        <f t="shared" si="84"/>
        <v>0</v>
      </c>
      <c r="U785" s="38">
        <f t="shared" si="85"/>
        <v>0</v>
      </c>
      <c r="V785" s="38">
        <f t="shared" si="85"/>
        <v>0</v>
      </c>
      <c r="W785" s="38">
        <f t="shared" si="85"/>
        <v>0</v>
      </c>
      <c r="X785" s="38">
        <f t="shared" si="86"/>
        <v>0</v>
      </c>
      <c r="Y785" s="38">
        <f t="shared" si="86"/>
        <v>0</v>
      </c>
      <c r="Z785" s="38">
        <f t="shared" si="86"/>
        <v>0</v>
      </c>
      <c r="AA785" s="38">
        <f t="shared" si="86"/>
        <v>0</v>
      </c>
      <c r="AB785" s="38">
        <f t="shared" si="87"/>
        <v>0</v>
      </c>
      <c r="AC785" s="38">
        <f t="shared" si="88"/>
        <v>0</v>
      </c>
      <c r="AD785" s="38" t="str">
        <f t="shared" si="89"/>
        <v>000000000000</v>
      </c>
    </row>
    <row r="786" spans="1:30">
      <c r="A786" s="9" t="str">
        <f>IF('DATA ACCURATE'!A789&lt;&gt;"",'DATA ACCURATE'!A789,"")</f>
        <v/>
      </c>
      <c r="B786" s="9" t="str">
        <f>IF('DATA ACCURATE'!D789&lt;&gt;"",'DATA ACCURATE'!D789,"")</f>
        <v/>
      </c>
      <c r="C786" s="38" t="str">
        <f>IF($AD786="000000000000","",INDEX(DATABASE!$W$12:$W$71,MATCH($AD786,DATABASE!$V$12:$V$71,0)))</f>
        <v/>
      </c>
      <c r="D786" s="34" t="str">
        <f>IF(C786="","",IF(E786="",INDEX(DATABASE!$AF$13:$AF$62,MATCH($C786,DATABASE!$AC$13:$AC$62,0)),IF(E786="2x D11",INDEX(DATABASE!$AF$13:$AF$62,MATCH($C786,DATABASE!$AC$13:$AC$62,0))+2*DATABASE!$AF$62,IF(E786="3x D11",INDEX(DATABASE!$AF$13:$AF$62,MATCH($C786,DATABASE!$AC$13:$AC$62,0))+3*DATABASE!$AF$62,""))))</f>
        <v/>
      </c>
      <c r="E786" s="38" t="str">
        <f>IF(AND($K786="Y",$G786&lt;&gt;"UNYIL",$F786&lt;DATABASE!$O$8),"2x D11",IF(AND($K786="Y",$G786&lt;&gt;"UNYIL",$F786&gt;=DATABASE!$O$8),"3x D11",""))</f>
        <v/>
      </c>
      <c r="F786" s="9" t="str">
        <f>IF('DATA ACCURATE'!N789&lt;&gt;"",'DATA ACCURATE'!N789,"")</f>
        <v/>
      </c>
      <c r="G786" t="str">
        <f>IF(F786="","",IF(F786&lt;=DATABASE!$I$8,"UNYIL",IF(F786&lt;=DATABASE!$J$8,"KECIL",IF(F786&lt;DATABASE!$K$8,"TANGGUNG",IF(F786&gt;=DATABASE!$K$8,"BESAR","")))))</f>
        <v/>
      </c>
      <c r="H786" s="16" t="str">
        <f>IF('DATA ACCURATE'!J789&lt;&gt;"",'DATA ACCURATE'!J789,"")</f>
        <v/>
      </c>
      <c r="I786" s="35" t="str">
        <f>IF(B786&lt;&gt;"",IFERROR(VLOOKUP(B786,'DATA TIMBANGAN'!G:M,7,FALSE),VLOOKUP(B786,'DATA TIMBANGAN'!G:M,7)),"")</f>
        <v/>
      </c>
      <c r="J786" s="25" t="str">
        <f>IF(H786&lt;&gt;"",IFERROR(INDEX(DATABASE!$Z$19:$Z$38,MATCH(DATEVALUE(H786),DATABASE!$AA$19:$AA$38,0)),INDEX(DATABASE!$Z$12:$Z$18,MATCH(WEEKDAY(H786,2),DATABASE!$AA$12:$AA$18,0))),"")</f>
        <v/>
      </c>
      <c r="K786" s="25" t="str">
        <f>IF('DATA ACCURATE'!V789&lt;&gt;"",'DATA ACCURATE'!V789,"")</f>
        <v/>
      </c>
      <c r="L786" s="80" t="str">
        <f>IF($H786="","",IF(OR($J786="LIBUR",AND($L785="LIBUR",$O785=$O786)),"LIBUR",IF(AND(OR($L785="LUAR JAM KERJA 1",$L785="LUAR JAM KERJA 2"),OR(OR(AND($H785=$H786,AND(OR($I786&gt;DATABASE!$J$3,$I786&lt;DATABASE!$J$6),((DATEVALUE($H786)+$I786)-(DATEVALUE($H785)+$I785))&lt;DATABASE!$J$6)),AND($H785=$H786,$O785=$O786,OR($I786&gt;DATABASE!$J$6,$I786&lt;DATABASE!$J$3))),AND(($H786-$H785)=1,OR($I786&lt;DATABASE!$I$6,((DATEVALUE($H786)+$I786)-(DATEVALUE($H785)+$I785))&lt;DATABASE!$J$6))),$A786=$A785),"LUAR JAM KERJA 2",IF(AND(OR(WEEKDAY($H786,2)=1,WEEKDAY($H786,2)=2,WEEKDAY($H786,2)=3,WEEKDAY($H786,2)=4,WEEKDAY($H786,2)=5),$I786&lt;=DATABASE!$J$3,$I786&gt;=DATABASE!$I$3),"JAM KERJA",IF(AND(WEEKDAY($H786,2)=6,$I786&lt;=DATABASE!$J$4,$I786&gt;=DATABASE!$I$4),"JAM KERJA","LUAR JAM KERJA 1")))))</f>
        <v/>
      </c>
      <c r="M786" s="33" t="str">
        <f>IF('DATA ACCURATE'!T789&lt;&gt;"",IF('DATA ACCURATE'!T789&gt;100,'DATA ACCURATE'!T789/10,'DATA ACCURATE'!T789),"")</f>
        <v/>
      </c>
      <c r="N786" t="str">
        <f>IF(M786="","",IF(M786&lt;=DATABASE!$I$9,"LOKAL",IF(M786&lt;DATABASE!$J$9,"LUAR KOTA 1",IF($M786&gt;=DATABASE!$J$9,"LUAR KOTA 2",""))))</f>
        <v/>
      </c>
      <c r="O786" s="38" t="str">
        <f>IF('DATA ACCURATE'!L789&lt;&gt;"",'DATA ACCURATE'!L789,"")</f>
        <v/>
      </c>
      <c r="Q786" s="38">
        <f t="shared" si="84"/>
        <v>0</v>
      </c>
      <c r="R786" s="38">
        <f t="shared" si="84"/>
        <v>0</v>
      </c>
      <c r="S786" s="38">
        <f t="shared" si="84"/>
        <v>0</v>
      </c>
      <c r="T786" s="38">
        <f t="shared" si="84"/>
        <v>0</v>
      </c>
      <c r="U786" s="38">
        <f t="shared" si="85"/>
        <v>0</v>
      </c>
      <c r="V786" s="38">
        <f t="shared" si="85"/>
        <v>0</v>
      </c>
      <c r="W786" s="38">
        <f t="shared" si="85"/>
        <v>0</v>
      </c>
      <c r="X786" s="38">
        <f t="shared" si="86"/>
        <v>0</v>
      </c>
      <c r="Y786" s="38">
        <f t="shared" si="86"/>
        <v>0</v>
      </c>
      <c r="Z786" s="38">
        <f t="shared" si="86"/>
        <v>0</v>
      </c>
      <c r="AA786" s="38">
        <f t="shared" si="86"/>
        <v>0</v>
      </c>
      <c r="AB786" s="38">
        <f t="shared" si="87"/>
        <v>0</v>
      </c>
      <c r="AC786" s="38">
        <f t="shared" si="88"/>
        <v>0</v>
      </c>
      <c r="AD786" s="38" t="str">
        <f t="shared" si="89"/>
        <v>000000000000</v>
      </c>
    </row>
    <row r="787" spans="1:30">
      <c r="A787" s="9" t="str">
        <f>IF('DATA ACCURATE'!A790&lt;&gt;"",'DATA ACCURATE'!A790,"")</f>
        <v/>
      </c>
      <c r="B787" s="9" t="str">
        <f>IF('DATA ACCURATE'!D790&lt;&gt;"",'DATA ACCURATE'!D790,"")</f>
        <v/>
      </c>
      <c r="C787" s="38" t="str">
        <f>IF($AD787="000000000000","",INDEX(DATABASE!$W$12:$W$71,MATCH($AD787,DATABASE!$V$12:$V$71,0)))</f>
        <v/>
      </c>
      <c r="D787" s="34" t="str">
        <f>IF(C787="","",IF(E787="",INDEX(DATABASE!$AF$13:$AF$62,MATCH($C787,DATABASE!$AC$13:$AC$62,0)),IF(E787="2x D11",INDEX(DATABASE!$AF$13:$AF$62,MATCH($C787,DATABASE!$AC$13:$AC$62,0))+2*DATABASE!$AF$62,IF(E787="3x D11",INDEX(DATABASE!$AF$13:$AF$62,MATCH($C787,DATABASE!$AC$13:$AC$62,0))+3*DATABASE!$AF$62,""))))</f>
        <v/>
      </c>
      <c r="E787" s="38" t="str">
        <f>IF(AND($K787="Y",$G787&lt;&gt;"UNYIL",$F787&lt;DATABASE!$O$8),"2x D11",IF(AND($K787="Y",$G787&lt;&gt;"UNYIL",$F787&gt;=DATABASE!$O$8),"3x D11",""))</f>
        <v/>
      </c>
      <c r="F787" s="9" t="str">
        <f>IF('DATA ACCURATE'!N790&lt;&gt;"",'DATA ACCURATE'!N790,"")</f>
        <v/>
      </c>
      <c r="G787" t="str">
        <f>IF(F787="","",IF(F787&lt;=DATABASE!$I$8,"UNYIL",IF(F787&lt;=DATABASE!$J$8,"KECIL",IF(F787&lt;DATABASE!$K$8,"TANGGUNG",IF(F787&gt;=DATABASE!$K$8,"BESAR","")))))</f>
        <v/>
      </c>
      <c r="H787" s="16" t="str">
        <f>IF('DATA ACCURATE'!J790&lt;&gt;"",'DATA ACCURATE'!J790,"")</f>
        <v/>
      </c>
      <c r="I787" s="35" t="str">
        <f>IF(B787&lt;&gt;"",IFERROR(VLOOKUP(B787,'DATA TIMBANGAN'!G:M,7,FALSE),VLOOKUP(B787,'DATA TIMBANGAN'!G:M,7)),"")</f>
        <v/>
      </c>
      <c r="J787" s="25" t="str">
        <f>IF(H787&lt;&gt;"",IFERROR(INDEX(DATABASE!$Z$19:$Z$38,MATCH(DATEVALUE(H787),DATABASE!$AA$19:$AA$38,0)),INDEX(DATABASE!$Z$12:$Z$18,MATCH(WEEKDAY(H787,2),DATABASE!$AA$12:$AA$18,0))),"")</f>
        <v/>
      </c>
      <c r="K787" s="25" t="str">
        <f>IF('DATA ACCURATE'!V790&lt;&gt;"",'DATA ACCURATE'!V790,"")</f>
        <v/>
      </c>
      <c r="L787" s="80" t="str">
        <f>IF($H787="","",IF(OR($J787="LIBUR",AND($L786="LIBUR",$O786=$O787)),"LIBUR",IF(AND(OR($L786="LUAR JAM KERJA 1",$L786="LUAR JAM KERJA 2"),OR(OR(AND($H786=$H787,AND(OR($I787&gt;DATABASE!$J$3,$I787&lt;DATABASE!$J$6),((DATEVALUE($H787)+$I787)-(DATEVALUE($H786)+$I786))&lt;DATABASE!$J$6)),AND($H786=$H787,$O786=$O787,OR($I787&gt;DATABASE!$J$6,$I787&lt;DATABASE!$J$3))),AND(($H787-$H786)=1,OR($I787&lt;DATABASE!$I$6,((DATEVALUE($H787)+$I787)-(DATEVALUE($H786)+$I786))&lt;DATABASE!$J$6))),$A787=$A786),"LUAR JAM KERJA 2",IF(AND(OR(WEEKDAY($H787,2)=1,WEEKDAY($H787,2)=2,WEEKDAY($H787,2)=3,WEEKDAY($H787,2)=4,WEEKDAY($H787,2)=5),$I787&lt;=DATABASE!$J$3,$I787&gt;=DATABASE!$I$3),"JAM KERJA",IF(AND(WEEKDAY($H787,2)=6,$I787&lt;=DATABASE!$J$4,$I787&gt;=DATABASE!$I$4),"JAM KERJA","LUAR JAM KERJA 1")))))</f>
        <v/>
      </c>
      <c r="M787" s="33" t="str">
        <f>IF('DATA ACCURATE'!T790&lt;&gt;"",IF('DATA ACCURATE'!T790&gt;100,'DATA ACCURATE'!T790/10,'DATA ACCURATE'!T790),"")</f>
        <v/>
      </c>
      <c r="N787" t="str">
        <f>IF(M787="","",IF(M787&lt;=DATABASE!$I$9,"LOKAL",IF(M787&lt;DATABASE!$J$9,"LUAR KOTA 1",IF($M787&gt;=DATABASE!$J$9,"LUAR KOTA 2",""))))</f>
        <v/>
      </c>
      <c r="O787" s="38" t="str">
        <f>IF('DATA ACCURATE'!L790&lt;&gt;"",'DATA ACCURATE'!L790,"")</f>
        <v/>
      </c>
      <c r="Q787" s="38">
        <f t="shared" si="84"/>
        <v>0</v>
      </c>
      <c r="R787" s="38">
        <f t="shared" si="84"/>
        <v>0</v>
      </c>
      <c r="S787" s="38">
        <f t="shared" si="84"/>
        <v>0</v>
      </c>
      <c r="T787" s="38">
        <f t="shared" si="84"/>
        <v>0</v>
      </c>
      <c r="U787" s="38">
        <f t="shared" si="85"/>
        <v>0</v>
      </c>
      <c r="V787" s="38">
        <f t="shared" si="85"/>
        <v>0</v>
      </c>
      <c r="W787" s="38">
        <f t="shared" si="85"/>
        <v>0</v>
      </c>
      <c r="X787" s="38">
        <f t="shared" si="86"/>
        <v>0</v>
      </c>
      <c r="Y787" s="38">
        <f t="shared" si="86"/>
        <v>0</v>
      </c>
      <c r="Z787" s="38">
        <f t="shared" si="86"/>
        <v>0</v>
      </c>
      <c r="AA787" s="38">
        <f t="shared" si="86"/>
        <v>0</v>
      </c>
      <c r="AB787" s="38">
        <f t="shared" si="87"/>
        <v>0</v>
      </c>
      <c r="AC787" s="38">
        <f t="shared" si="88"/>
        <v>0</v>
      </c>
      <c r="AD787" s="38" t="str">
        <f t="shared" si="89"/>
        <v>000000000000</v>
      </c>
    </row>
    <row r="788" spans="1:30">
      <c r="A788" s="9" t="str">
        <f>IF('DATA ACCURATE'!A791&lt;&gt;"",'DATA ACCURATE'!A791,"")</f>
        <v/>
      </c>
      <c r="B788" s="9" t="str">
        <f>IF('DATA ACCURATE'!D791&lt;&gt;"",'DATA ACCURATE'!D791,"")</f>
        <v/>
      </c>
      <c r="C788" s="38" t="str">
        <f>IF($AD788="000000000000","",INDEX(DATABASE!$W$12:$W$71,MATCH($AD788,DATABASE!$V$12:$V$71,0)))</f>
        <v/>
      </c>
      <c r="D788" s="34" t="str">
        <f>IF(C788="","",IF(E788="",INDEX(DATABASE!$AF$13:$AF$62,MATCH($C788,DATABASE!$AC$13:$AC$62,0)),IF(E788="2x D11",INDEX(DATABASE!$AF$13:$AF$62,MATCH($C788,DATABASE!$AC$13:$AC$62,0))+2*DATABASE!$AF$62,IF(E788="3x D11",INDEX(DATABASE!$AF$13:$AF$62,MATCH($C788,DATABASE!$AC$13:$AC$62,0))+3*DATABASE!$AF$62,""))))</f>
        <v/>
      </c>
      <c r="E788" s="38" t="str">
        <f>IF(AND($K788="Y",$G788&lt;&gt;"UNYIL",$F788&lt;DATABASE!$O$8),"2x D11",IF(AND($K788="Y",$G788&lt;&gt;"UNYIL",$F788&gt;=DATABASE!$O$8),"3x D11",""))</f>
        <v/>
      </c>
      <c r="F788" s="9" t="str">
        <f>IF('DATA ACCURATE'!N791&lt;&gt;"",'DATA ACCURATE'!N791,"")</f>
        <v/>
      </c>
      <c r="G788" t="str">
        <f>IF(F788="","",IF(F788&lt;=DATABASE!$I$8,"UNYIL",IF(F788&lt;=DATABASE!$J$8,"KECIL",IF(F788&lt;DATABASE!$K$8,"TANGGUNG",IF(F788&gt;=DATABASE!$K$8,"BESAR","")))))</f>
        <v/>
      </c>
      <c r="H788" s="16" t="str">
        <f>IF('DATA ACCURATE'!J791&lt;&gt;"",'DATA ACCURATE'!J791,"")</f>
        <v/>
      </c>
      <c r="I788" s="35" t="str">
        <f>IF(B788&lt;&gt;"",IFERROR(VLOOKUP(B788,'DATA TIMBANGAN'!G:M,7,FALSE),VLOOKUP(B788,'DATA TIMBANGAN'!G:M,7)),"")</f>
        <v/>
      </c>
      <c r="J788" s="25" t="str">
        <f>IF(H788&lt;&gt;"",IFERROR(INDEX(DATABASE!$Z$19:$Z$38,MATCH(DATEVALUE(H788),DATABASE!$AA$19:$AA$38,0)),INDEX(DATABASE!$Z$12:$Z$18,MATCH(WEEKDAY(H788,2),DATABASE!$AA$12:$AA$18,0))),"")</f>
        <v/>
      </c>
      <c r="K788" s="25" t="str">
        <f>IF('DATA ACCURATE'!V791&lt;&gt;"",'DATA ACCURATE'!V791,"")</f>
        <v/>
      </c>
      <c r="L788" s="80" t="str">
        <f>IF($H788="","",IF(OR($J788="LIBUR",AND($L787="LIBUR",$O787=$O788)),"LIBUR",IF(AND(OR($L787="LUAR JAM KERJA 1",$L787="LUAR JAM KERJA 2"),OR(OR(AND($H787=$H788,AND(OR($I788&gt;DATABASE!$J$3,$I788&lt;DATABASE!$J$6),((DATEVALUE($H788)+$I788)-(DATEVALUE($H787)+$I787))&lt;DATABASE!$J$6)),AND($H787=$H788,$O787=$O788,OR($I788&gt;DATABASE!$J$6,$I788&lt;DATABASE!$J$3))),AND(($H788-$H787)=1,OR($I788&lt;DATABASE!$I$6,((DATEVALUE($H788)+$I788)-(DATEVALUE($H787)+$I787))&lt;DATABASE!$J$6))),$A788=$A787),"LUAR JAM KERJA 2",IF(AND(OR(WEEKDAY($H788,2)=1,WEEKDAY($H788,2)=2,WEEKDAY($H788,2)=3,WEEKDAY($H788,2)=4,WEEKDAY($H788,2)=5),$I788&lt;=DATABASE!$J$3,$I788&gt;=DATABASE!$I$3),"JAM KERJA",IF(AND(WEEKDAY($H788,2)=6,$I788&lt;=DATABASE!$J$4,$I788&gt;=DATABASE!$I$4),"JAM KERJA","LUAR JAM KERJA 1")))))</f>
        <v/>
      </c>
      <c r="M788" s="33" t="str">
        <f>IF('DATA ACCURATE'!T791&lt;&gt;"",IF('DATA ACCURATE'!T791&gt;100,'DATA ACCURATE'!T791/10,'DATA ACCURATE'!T791),"")</f>
        <v/>
      </c>
      <c r="N788" t="str">
        <f>IF(M788="","",IF(M788&lt;=DATABASE!$I$9,"LOKAL",IF(M788&lt;DATABASE!$J$9,"LUAR KOTA 1",IF($M788&gt;=DATABASE!$J$9,"LUAR KOTA 2",""))))</f>
        <v/>
      </c>
      <c r="O788" s="38" t="str">
        <f>IF('DATA ACCURATE'!L791&lt;&gt;"",'DATA ACCURATE'!L791,"")</f>
        <v/>
      </c>
      <c r="Q788" s="38">
        <f t="shared" si="84"/>
        <v>0</v>
      </c>
      <c r="R788" s="38">
        <f t="shared" si="84"/>
        <v>0</v>
      </c>
      <c r="S788" s="38">
        <f t="shared" si="84"/>
        <v>0</v>
      </c>
      <c r="T788" s="38">
        <f t="shared" si="84"/>
        <v>0</v>
      </c>
      <c r="U788" s="38">
        <f t="shared" si="85"/>
        <v>0</v>
      </c>
      <c r="V788" s="38">
        <f t="shared" si="85"/>
        <v>0</v>
      </c>
      <c r="W788" s="38">
        <f t="shared" si="85"/>
        <v>0</v>
      </c>
      <c r="X788" s="38">
        <f t="shared" si="86"/>
        <v>0</v>
      </c>
      <c r="Y788" s="38">
        <f t="shared" si="86"/>
        <v>0</v>
      </c>
      <c r="Z788" s="38">
        <f t="shared" si="86"/>
        <v>0</v>
      </c>
      <c r="AA788" s="38">
        <f t="shared" si="86"/>
        <v>0</v>
      </c>
      <c r="AB788" s="38">
        <f t="shared" si="87"/>
        <v>0</v>
      </c>
      <c r="AC788" s="38">
        <f t="shared" si="88"/>
        <v>0</v>
      </c>
      <c r="AD788" s="38" t="str">
        <f t="shared" si="89"/>
        <v>000000000000</v>
      </c>
    </row>
    <row r="789" spans="1:30">
      <c r="A789" s="9" t="str">
        <f>IF('DATA ACCURATE'!A792&lt;&gt;"",'DATA ACCURATE'!A792,"")</f>
        <v/>
      </c>
      <c r="B789" s="9" t="str">
        <f>IF('DATA ACCURATE'!D792&lt;&gt;"",'DATA ACCURATE'!D792,"")</f>
        <v/>
      </c>
      <c r="C789" s="38" t="str">
        <f>IF($AD789="000000000000","",INDEX(DATABASE!$W$12:$W$71,MATCH($AD789,DATABASE!$V$12:$V$71,0)))</f>
        <v/>
      </c>
      <c r="D789" s="34" t="str">
        <f>IF(C789="","",IF(E789="",INDEX(DATABASE!$AF$13:$AF$62,MATCH($C789,DATABASE!$AC$13:$AC$62,0)),IF(E789="2x D11",INDEX(DATABASE!$AF$13:$AF$62,MATCH($C789,DATABASE!$AC$13:$AC$62,0))+2*DATABASE!$AF$62,IF(E789="3x D11",INDEX(DATABASE!$AF$13:$AF$62,MATCH($C789,DATABASE!$AC$13:$AC$62,0))+3*DATABASE!$AF$62,""))))</f>
        <v/>
      </c>
      <c r="E789" s="38" t="str">
        <f>IF(AND($K789="Y",$G789&lt;&gt;"UNYIL",$F789&lt;DATABASE!$O$8),"2x D11",IF(AND($K789="Y",$G789&lt;&gt;"UNYIL",$F789&gt;=DATABASE!$O$8),"3x D11",""))</f>
        <v/>
      </c>
      <c r="F789" s="9" t="str">
        <f>IF('DATA ACCURATE'!N792&lt;&gt;"",'DATA ACCURATE'!N792,"")</f>
        <v/>
      </c>
      <c r="G789" t="str">
        <f>IF(F789="","",IF(F789&lt;=DATABASE!$I$8,"UNYIL",IF(F789&lt;=DATABASE!$J$8,"KECIL",IF(F789&lt;DATABASE!$K$8,"TANGGUNG",IF(F789&gt;=DATABASE!$K$8,"BESAR","")))))</f>
        <v/>
      </c>
      <c r="H789" s="16" t="str">
        <f>IF('DATA ACCURATE'!J792&lt;&gt;"",'DATA ACCURATE'!J792,"")</f>
        <v/>
      </c>
      <c r="I789" s="35" t="str">
        <f>IF(B789&lt;&gt;"",IFERROR(VLOOKUP(B789,'DATA TIMBANGAN'!G:M,7,FALSE),VLOOKUP(B789,'DATA TIMBANGAN'!G:M,7)),"")</f>
        <v/>
      </c>
      <c r="J789" s="25" t="str">
        <f>IF(H789&lt;&gt;"",IFERROR(INDEX(DATABASE!$Z$19:$Z$38,MATCH(DATEVALUE(H789),DATABASE!$AA$19:$AA$38,0)),INDEX(DATABASE!$Z$12:$Z$18,MATCH(WEEKDAY(H789,2),DATABASE!$AA$12:$AA$18,0))),"")</f>
        <v/>
      </c>
      <c r="K789" s="25" t="str">
        <f>IF('DATA ACCURATE'!V792&lt;&gt;"",'DATA ACCURATE'!V792,"")</f>
        <v/>
      </c>
      <c r="L789" s="80" t="str">
        <f>IF($H789="","",IF(OR($J789="LIBUR",AND($L788="LIBUR",$O788=$O789)),"LIBUR",IF(AND(OR($L788="LUAR JAM KERJA 1",$L788="LUAR JAM KERJA 2"),OR(OR(AND($H788=$H789,AND(OR($I789&gt;DATABASE!$J$3,$I789&lt;DATABASE!$J$6),((DATEVALUE($H789)+$I789)-(DATEVALUE($H788)+$I788))&lt;DATABASE!$J$6)),AND($H788=$H789,$O788=$O789,OR($I789&gt;DATABASE!$J$6,$I789&lt;DATABASE!$J$3))),AND(($H789-$H788)=1,OR($I789&lt;DATABASE!$I$6,((DATEVALUE($H789)+$I789)-(DATEVALUE($H788)+$I788))&lt;DATABASE!$J$6))),$A789=$A788),"LUAR JAM KERJA 2",IF(AND(OR(WEEKDAY($H789,2)=1,WEEKDAY($H789,2)=2,WEEKDAY($H789,2)=3,WEEKDAY($H789,2)=4,WEEKDAY($H789,2)=5),$I789&lt;=DATABASE!$J$3,$I789&gt;=DATABASE!$I$3),"JAM KERJA",IF(AND(WEEKDAY($H789,2)=6,$I789&lt;=DATABASE!$J$4,$I789&gt;=DATABASE!$I$4),"JAM KERJA","LUAR JAM KERJA 1")))))</f>
        <v/>
      </c>
      <c r="M789" s="33" t="str">
        <f>IF('DATA ACCURATE'!T792&lt;&gt;"",IF('DATA ACCURATE'!T792&gt;100,'DATA ACCURATE'!T792/10,'DATA ACCURATE'!T792),"")</f>
        <v/>
      </c>
      <c r="N789" t="str">
        <f>IF(M789="","",IF(M789&lt;=DATABASE!$I$9,"LOKAL",IF(M789&lt;DATABASE!$J$9,"LUAR KOTA 1",IF($M789&gt;=DATABASE!$J$9,"LUAR KOTA 2",""))))</f>
        <v/>
      </c>
      <c r="O789" s="38" t="str">
        <f>IF('DATA ACCURATE'!L792&lt;&gt;"",'DATA ACCURATE'!L792,"")</f>
        <v/>
      </c>
      <c r="Q789" s="38">
        <f t="shared" si="84"/>
        <v>0</v>
      </c>
      <c r="R789" s="38">
        <f t="shared" si="84"/>
        <v>0</v>
      </c>
      <c r="S789" s="38">
        <f t="shared" si="84"/>
        <v>0</v>
      </c>
      <c r="T789" s="38">
        <f t="shared" si="84"/>
        <v>0</v>
      </c>
      <c r="U789" s="38">
        <f t="shared" si="85"/>
        <v>0</v>
      </c>
      <c r="V789" s="38">
        <f t="shared" si="85"/>
        <v>0</v>
      </c>
      <c r="W789" s="38">
        <f t="shared" si="85"/>
        <v>0</v>
      </c>
      <c r="X789" s="38">
        <f t="shared" si="86"/>
        <v>0</v>
      </c>
      <c r="Y789" s="38">
        <f t="shared" si="86"/>
        <v>0</v>
      </c>
      <c r="Z789" s="38">
        <f t="shared" si="86"/>
        <v>0</v>
      </c>
      <c r="AA789" s="38">
        <f t="shared" si="86"/>
        <v>0</v>
      </c>
      <c r="AB789" s="38">
        <f t="shared" si="87"/>
        <v>0</v>
      </c>
      <c r="AC789" s="38">
        <f t="shared" si="88"/>
        <v>0</v>
      </c>
      <c r="AD789" s="38" t="str">
        <f t="shared" si="89"/>
        <v>000000000000</v>
      </c>
    </row>
    <row r="790" spans="1:30">
      <c r="A790" s="9" t="str">
        <f>IF('DATA ACCURATE'!A793&lt;&gt;"",'DATA ACCURATE'!A793,"")</f>
        <v/>
      </c>
      <c r="B790" s="9" t="str">
        <f>IF('DATA ACCURATE'!D793&lt;&gt;"",'DATA ACCURATE'!D793,"")</f>
        <v/>
      </c>
      <c r="C790" s="38" t="str">
        <f>IF($AD790="000000000000","",INDEX(DATABASE!$W$12:$W$71,MATCH($AD790,DATABASE!$V$12:$V$71,0)))</f>
        <v/>
      </c>
      <c r="D790" s="34" t="str">
        <f>IF(C790="","",IF(E790="",INDEX(DATABASE!$AF$13:$AF$62,MATCH($C790,DATABASE!$AC$13:$AC$62,0)),IF(E790="2x D11",INDEX(DATABASE!$AF$13:$AF$62,MATCH($C790,DATABASE!$AC$13:$AC$62,0))+2*DATABASE!$AF$62,IF(E790="3x D11",INDEX(DATABASE!$AF$13:$AF$62,MATCH($C790,DATABASE!$AC$13:$AC$62,0))+3*DATABASE!$AF$62,""))))</f>
        <v/>
      </c>
      <c r="E790" s="38" t="str">
        <f>IF(AND($K790="Y",$G790&lt;&gt;"UNYIL",$F790&lt;DATABASE!$O$8),"2x D11",IF(AND($K790="Y",$G790&lt;&gt;"UNYIL",$F790&gt;=DATABASE!$O$8),"3x D11",""))</f>
        <v/>
      </c>
      <c r="F790" s="9" t="str">
        <f>IF('DATA ACCURATE'!N793&lt;&gt;"",'DATA ACCURATE'!N793,"")</f>
        <v/>
      </c>
      <c r="G790" t="str">
        <f>IF(F790="","",IF(F790&lt;=DATABASE!$I$8,"UNYIL",IF(F790&lt;=DATABASE!$J$8,"KECIL",IF(F790&lt;DATABASE!$K$8,"TANGGUNG",IF(F790&gt;=DATABASE!$K$8,"BESAR","")))))</f>
        <v/>
      </c>
      <c r="H790" s="16" t="str">
        <f>IF('DATA ACCURATE'!J793&lt;&gt;"",'DATA ACCURATE'!J793,"")</f>
        <v/>
      </c>
      <c r="I790" s="35" t="str">
        <f>IF(B790&lt;&gt;"",IFERROR(VLOOKUP(B790,'DATA TIMBANGAN'!G:M,7,FALSE),VLOOKUP(B790,'DATA TIMBANGAN'!G:M,7)),"")</f>
        <v/>
      </c>
      <c r="J790" s="25" t="str">
        <f>IF(H790&lt;&gt;"",IFERROR(INDEX(DATABASE!$Z$19:$Z$38,MATCH(DATEVALUE(H790),DATABASE!$AA$19:$AA$38,0)),INDEX(DATABASE!$Z$12:$Z$18,MATCH(WEEKDAY(H790,2),DATABASE!$AA$12:$AA$18,0))),"")</f>
        <v/>
      </c>
      <c r="K790" s="25" t="str">
        <f>IF('DATA ACCURATE'!V793&lt;&gt;"",'DATA ACCURATE'!V793,"")</f>
        <v/>
      </c>
      <c r="L790" s="80" t="str">
        <f>IF($H790="","",IF(OR($J790="LIBUR",AND($L789="LIBUR",$O789=$O790)),"LIBUR",IF(AND(OR($L789="LUAR JAM KERJA 1",$L789="LUAR JAM KERJA 2"),OR(OR(AND($H789=$H790,AND(OR($I790&gt;DATABASE!$J$3,$I790&lt;DATABASE!$J$6),((DATEVALUE($H790)+$I790)-(DATEVALUE($H789)+$I789))&lt;DATABASE!$J$6)),AND($H789=$H790,$O789=$O790,OR($I790&gt;DATABASE!$J$6,$I790&lt;DATABASE!$J$3))),AND(($H790-$H789)=1,OR($I790&lt;DATABASE!$I$6,((DATEVALUE($H790)+$I790)-(DATEVALUE($H789)+$I789))&lt;DATABASE!$J$6))),$A790=$A789),"LUAR JAM KERJA 2",IF(AND(OR(WEEKDAY($H790,2)=1,WEEKDAY($H790,2)=2,WEEKDAY($H790,2)=3,WEEKDAY($H790,2)=4,WEEKDAY($H790,2)=5),$I790&lt;=DATABASE!$J$3,$I790&gt;=DATABASE!$I$3),"JAM KERJA",IF(AND(WEEKDAY($H790,2)=6,$I790&lt;=DATABASE!$J$4,$I790&gt;=DATABASE!$I$4),"JAM KERJA","LUAR JAM KERJA 1")))))</f>
        <v/>
      </c>
      <c r="M790" s="33" t="str">
        <f>IF('DATA ACCURATE'!T793&lt;&gt;"",IF('DATA ACCURATE'!T793&gt;100,'DATA ACCURATE'!T793/10,'DATA ACCURATE'!T793),"")</f>
        <v/>
      </c>
      <c r="N790" t="str">
        <f>IF(M790="","",IF(M790&lt;=DATABASE!$I$9,"LOKAL",IF(M790&lt;DATABASE!$J$9,"LUAR KOTA 1",IF($M790&gt;=DATABASE!$J$9,"LUAR KOTA 2",""))))</f>
        <v/>
      </c>
      <c r="O790" s="38" t="str">
        <f>IF('DATA ACCURATE'!L793&lt;&gt;"",'DATA ACCURATE'!L793,"")</f>
        <v/>
      </c>
      <c r="Q790" s="38">
        <f t="shared" si="84"/>
        <v>0</v>
      </c>
      <c r="R790" s="38">
        <f t="shared" si="84"/>
        <v>0</v>
      </c>
      <c r="S790" s="38">
        <f t="shared" si="84"/>
        <v>0</v>
      </c>
      <c r="T790" s="38">
        <f t="shared" si="84"/>
        <v>0</v>
      </c>
      <c r="U790" s="38">
        <f t="shared" si="85"/>
        <v>0</v>
      </c>
      <c r="V790" s="38">
        <f t="shared" si="85"/>
        <v>0</v>
      </c>
      <c r="W790" s="38">
        <f t="shared" si="85"/>
        <v>0</v>
      </c>
      <c r="X790" s="38">
        <f t="shared" si="86"/>
        <v>0</v>
      </c>
      <c r="Y790" s="38">
        <f t="shared" si="86"/>
        <v>0</v>
      </c>
      <c r="Z790" s="38">
        <f t="shared" si="86"/>
        <v>0</v>
      </c>
      <c r="AA790" s="38">
        <f t="shared" si="86"/>
        <v>0</v>
      </c>
      <c r="AB790" s="38">
        <f t="shared" si="87"/>
        <v>0</v>
      </c>
      <c r="AC790" s="38">
        <f t="shared" si="88"/>
        <v>0</v>
      </c>
      <c r="AD790" s="38" t="str">
        <f t="shared" si="89"/>
        <v>000000000000</v>
      </c>
    </row>
    <row r="791" spans="1:30">
      <c r="A791" s="9" t="str">
        <f>IF('DATA ACCURATE'!A794&lt;&gt;"",'DATA ACCURATE'!A794,"")</f>
        <v/>
      </c>
      <c r="B791" s="9" t="str">
        <f>IF('DATA ACCURATE'!D794&lt;&gt;"",'DATA ACCURATE'!D794,"")</f>
        <v/>
      </c>
      <c r="C791" s="38" t="str">
        <f>IF($AD791="000000000000","",INDEX(DATABASE!$W$12:$W$71,MATCH($AD791,DATABASE!$V$12:$V$71,0)))</f>
        <v/>
      </c>
      <c r="D791" s="34" t="str">
        <f>IF(C791="","",IF(E791="",INDEX(DATABASE!$AF$13:$AF$62,MATCH($C791,DATABASE!$AC$13:$AC$62,0)),IF(E791="2x D11",INDEX(DATABASE!$AF$13:$AF$62,MATCH($C791,DATABASE!$AC$13:$AC$62,0))+2*DATABASE!$AF$62,IF(E791="3x D11",INDEX(DATABASE!$AF$13:$AF$62,MATCH($C791,DATABASE!$AC$13:$AC$62,0))+3*DATABASE!$AF$62,""))))</f>
        <v/>
      </c>
      <c r="E791" s="38" t="str">
        <f>IF(AND($K791="Y",$G791&lt;&gt;"UNYIL",$F791&lt;DATABASE!$O$8),"2x D11",IF(AND($K791="Y",$G791&lt;&gt;"UNYIL",$F791&gt;=DATABASE!$O$8),"3x D11",""))</f>
        <v/>
      </c>
      <c r="F791" s="9" t="str">
        <f>IF('DATA ACCURATE'!N794&lt;&gt;"",'DATA ACCURATE'!N794,"")</f>
        <v/>
      </c>
      <c r="G791" t="str">
        <f>IF(F791="","",IF(F791&lt;=DATABASE!$I$8,"UNYIL",IF(F791&lt;=DATABASE!$J$8,"KECIL",IF(F791&lt;DATABASE!$K$8,"TANGGUNG",IF(F791&gt;=DATABASE!$K$8,"BESAR","")))))</f>
        <v/>
      </c>
      <c r="H791" s="16" t="str">
        <f>IF('DATA ACCURATE'!J794&lt;&gt;"",'DATA ACCURATE'!J794,"")</f>
        <v/>
      </c>
      <c r="I791" s="35" t="str">
        <f>IF(B791&lt;&gt;"",IFERROR(VLOOKUP(B791,'DATA TIMBANGAN'!G:M,7,FALSE),VLOOKUP(B791,'DATA TIMBANGAN'!G:M,7)),"")</f>
        <v/>
      </c>
      <c r="J791" s="25" t="str">
        <f>IF(H791&lt;&gt;"",IFERROR(INDEX(DATABASE!$Z$19:$Z$38,MATCH(DATEVALUE(H791),DATABASE!$AA$19:$AA$38,0)),INDEX(DATABASE!$Z$12:$Z$18,MATCH(WEEKDAY(H791,2),DATABASE!$AA$12:$AA$18,0))),"")</f>
        <v/>
      </c>
      <c r="K791" s="25" t="str">
        <f>IF('DATA ACCURATE'!V794&lt;&gt;"",'DATA ACCURATE'!V794,"")</f>
        <v/>
      </c>
      <c r="L791" s="80" t="str">
        <f>IF($H791="","",IF(OR($J791="LIBUR",AND($L790="LIBUR",$O790=$O791)),"LIBUR",IF(AND(OR($L790="LUAR JAM KERJA 1",$L790="LUAR JAM KERJA 2"),OR(OR(AND($H790=$H791,AND(OR($I791&gt;DATABASE!$J$3,$I791&lt;DATABASE!$J$6),((DATEVALUE($H791)+$I791)-(DATEVALUE($H790)+$I790))&lt;DATABASE!$J$6)),AND($H790=$H791,$O790=$O791,OR($I791&gt;DATABASE!$J$6,$I791&lt;DATABASE!$J$3))),AND(($H791-$H790)=1,OR($I791&lt;DATABASE!$I$6,((DATEVALUE($H791)+$I791)-(DATEVALUE($H790)+$I790))&lt;DATABASE!$J$6))),$A791=$A790),"LUAR JAM KERJA 2",IF(AND(OR(WEEKDAY($H791,2)=1,WEEKDAY($H791,2)=2,WEEKDAY($H791,2)=3,WEEKDAY($H791,2)=4,WEEKDAY($H791,2)=5),$I791&lt;=DATABASE!$J$3,$I791&gt;=DATABASE!$I$3),"JAM KERJA",IF(AND(WEEKDAY($H791,2)=6,$I791&lt;=DATABASE!$J$4,$I791&gt;=DATABASE!$I$4),"JAM KERJA","LUAR JAM KERJA 1")))))</f>
        <v/>
      </c>
      <c r="M791" s="33" t="str">
        <f>IF('DATA ACCURATE'!T794&lt;&gt;"",IF('DATA ACCURATE'!T794&gt;100,'DATA ACCURATE'!T794/10,'DATA ACCURATE'!T794),"")</f>
        <v/>
      </c>
      <c r="N791" t="str">
        <f>IF(M791="","",IF(M791&lt;=DATABASE!$I$9,"LOKAL",IF(M791&lt;DATABASE!$J$9,"LUAR KOTA 1",IF($M791&gt;=DATABASE!$J$9,"LUAR KOTA 2",""))))</f>
        <v/>
      </c>
      <c r="O791" s="38" t="str">
        <f>IF('DATA ACCURATE'!L794&lt;&gt;"",'DATA ACCURATE'!L794,"")</f>
        <v/>
      </c>
      <c r="Q791" s="38">
        <f t="shared" si="84"/>
        <v>0</v>
      </c>
      <c r="R791" s="38">
        <f t="shared" si="84"/>
        <v>0</v>
      </c>
      <c r="S791" s="38">
        <f t="shared" si="84"/>
        <v>0</v>
      </c>
      <c r="T791" s="38">
        <f t="shared" si="84"/>
        <v>0</v>
      </c>
      <c r="U791" s="38">
        <f t="shared" si="85"/>
        <v>0</v>
      </c>
      <c r="V791" s="38">
        <f t="shared" si="85"/>
        <v>0</v>
      </c>
      <c r="W791" s="38">
        <f t="shared" si="85"/>
        <v>0</v>
      </c>
      <c r="X791" s="38">
        <f t="shared" si="86"/>
        <v>0</v>
      </c>
      <c r="Y791" s="38">
        <f t="shared" si="86"/>
        <v>0</v>
      </c>
      <c r="Z791" s="38">
        <f t="shared" si="86"/>
        <v>0</v>
      </c>
      <c r="AA791" s="38">
        <f t="shared" si="86"/>
        <v>0</v>
      </c>
      <c r="AB791" s="38">
        <f t="shared" si="87"/>
        <v>0</v>
      </c>
      <c r="AC791" s="38">
        <f t="shared" si="88"/>
        <v>0</v>
      </c>
      <c r="AD791" s="38" t="str">
        <f t="shared" si="89"/>
        <v>000000000000</v>
      </c>
    </row>
    <row r="792" spans="1:30">
      <c r="A792" s="9" t="str">
        <f>IF('DATA ACCURATE'!A795&lt;&gt;"",'DATA ACCURATE'!A795,"")</f>
        <v/>
      </c>
      <c r="B792" s="9" t="str">
        <f>IF('DATA ACCURATE'!D795&lt;&gt;"",'DATA ACCURATE'!D795,"")</f>
        <v/>
      </c>
      <c r="C792" s="38" t="str">
        <f>IF($AD792="000000000000","",INDEX(DATABASE!$W$12:$W$71,MATCH($AD792,DATABASE!$V$12:$V$71,0)))</f>
        <v/>
      </c>
      <c r="D792" s="34" t="str">
        <f>IF(C792="","",IF(E792="",INDEX(DATABASE!$AF$13:$AF$62,MATCH($C792,DATABASE!$AC$13:$AC$62,0)),IF(E792="2x D11",INDEX(DATABASE!$AF$13:$AF$62,MATCH($C792,DATABASE!$AC$13:$AC$62,0))+2*DATABASE!$AF$62,IF(E792="3x D11",INDEX(DATABASE!$AF$13:$AF$62,MATCH($C792,DATABASE!$AC$13:$AC$62,0))+3*DATABASE!$AF$62,""))))</f>
        <v/>
      </c>
      <c r="E792" s="38" t="str">
        <f>IF(AND($K792="Y",$G792&lt;&gt;"UNYIL",$F792&lt;DATABASE!$O$8),"2x D11",IF(AND($K792="Y",$G792&lt;&gt;"UNYIL",$F792&gt;=DATABASE!$O$8),"3x D11",""))</f>
        <v/>
      </c>
      <c r="F792" s="9" t="str">
        <f>IF('DATA ACCURATE'!N795&lt;&gt;"",'DATA ACCURATE'!N795,"")</f>
        <v/>
      </c>
      <c r="G792" t="str">
        <f>IF(F792="","",IF(F792&lt;=DATABASE!$I$8,"UNYIL",IF(F792&lt;=DATABASE!$J$8,"KECIL",IF(F792&lt;DATABASE!$K$8,"TANGGUNG",IF(F792&gt;=DATABASE!$K$8,"BESAR","")))))</f>
        <v/>
      </c>
      <c r="H792" s="16" t="str">
        <f>IF('DATA ACCURATE'!J795&lt;&gt;"",'DATA ACCURATE'!J795,"")</f>
        <v/>
      </c>
      <c r="I792" s="35" t="str">
        <f>IF(B792&lt;&gt;"",IFERROR(VLOOKUP(B792,'DATA TIMBANGAN'!G:M,7,FALSE),VLOOKUP(B792,'DATA TIMBANGAN'!G:M,7)),"")</f>
        <v/>
      </c>
      <c r="J792" s="25" t="str">
        <f>IF(H792&lt;&gt;"",IFERROR(INDEX(DATABASE!$Z$19:$Z$38,MATCH(DATEVALUE(H792),DATABASE!$AA$19:$AA$38,0)),INDEX(DATABASE!$Z$12:$Z$18,MATCH(WEEKDAY(H792,2),DATABASE!$AA$12:$AA$18,0))),"")</f>
        <v/>
      </c>
      <c r="K792" s="25" t="str">
        <f>IF('DATA ACCURATE'!V795&lt;&gt;"",'DATA ACCURATE'!V795,"")</f>
        <v/>
      </c>
      <c r="L792" s="80" t="str">
        <f>IF($H792="","",IF(OR($J792="LIBUR",AND($L791="LIBUR",$O791=$O792)),"LIBUR",IF(AND(OR($L791="LUAR JAM KERJA 1",$L791="LUAR JAM KERJA 2"),OR(OR(AND($H791=$H792,AND(OR($I792&gt;DATABASE!$J$3,$I792&lt;DATABASE!$J$6),((DATEVALUE($H792)+$I792)-(DATEVALUE($H791)+$I791))&lt;DATABASE!$J$6)),AND($H791=$H792,$O791=$O792,OR($I792&gt;DATABASE!$J$6,$I792&lt;DATABASE!$J$3))),AND(($H792-$H791)=1,OR($I792&lt;DATABASE!$I$6,((DATEVALUE($H792)+$I792)-(DATEVALUE($H791)+$I791))&lt;DATABASE!$J$6))),$A792=$A791),"LUAR JAM KERJA 2",IF(AND(OR(WEEKDAY($H792,2)=1,WEEKDAY($H792,2)=2,WEEKDAY($H792,2)=3,WEEKDAY($H792,2)=4,WEEKDAY($H792,2)=5),$I792&lt;=DATABASE!$J$3,$I792&gt;=DATABASE!$I$3),"JAM KERJA",IF(AND(WEEKDAY($H792,2)=6,$I792&lt;=DATABASE!$J$4,$I792&gt;=DATABASE!$I$4),"JAM KERJA","LUAR JAM KERJA 1")))))</f>
        <v/>
      </c>
      <c r="M792" s="33" t="str">
        <f>IF('DATA ACCURATE'!T795&lt;&gt;"",IF('DATA ACCURATE'!T795&gt;100,'DATA ACCURATE'!T795/10,'DATA ACCURATE'!T795),"")</f>
        <v/>
      </c>
      <c r="N792" t="str">
        <f>IF(M792="","",IF(M792&lt;=DATABASE!$I$9,"LOKAL",IF(M792&lt;DATABASE!$J$9,"LUAR KOTA 1",IF($M792&gt;=DATABASE!$J$9,"LUAR KOTA 2",""))))</f>
        <v/>
      </c>
      <c r="O792" s="38" t="str">
        <f>IF('DATA ACCURATE'!L795&lt;&gt;"",'DATA ACCURATE'!L795,"")</f>
        <v/>
      </c>
      <c r="Q792" s="38">
        <f t="shared" si="84"/>
        <v>0</v>
      </c>
      <c r="R792" s="38">
        <f t="shared" si="84"/>
        <v>0</v>
      </c>
      <c r="S792" s="38">
        <f t="shared" si="84"/>
        <v>0</v>
      </c>
      <c r="T792" s="38">
        <f t="shared" si="84"/>
        <v>0</v>
      </c>
      <c r="U792" s="38">
        <f t="shared" si="85"/>
        <v>0</v>
      </c>
      <c r="V792" s="38">
        <f t="shared" si="85"/>
        <v>0</v>
      </c>
      <c r="W792" s="38">
        <f t="shared" si="85"/>
        <v>0</v>
      </c>
      <c r="X792" s="38">
        <f t="shared" si="86"/>
        <v>0</v>
      </c>
      <c r="Y792" s="38">
        <f t="shared" si="86"/>
        <v>0</v>
      </c>
      <c r="Z792" s="38">
        <f t="shared" si="86"/>
        <v>0</v>
      </c>
      <c r="AA792" s="38">
        <f t="shared" si="86"/>
        <v>0</v>
      </c>
      <c r="AB792" s="38">
        <f t="shared" si="87"/>
        <v>0</v>
      </c>
      <c r="AC792" s="38">
        <f t="shared" si="88"/>
        <v>0</v>
      </c>
      <c r="AD792" s="38" t="str">
        <f t="shared" si="89"/>
        <v>000000000000</v>
      </c>
    </row>
    <row r="793" spans="1:30">
      <c r="A793" s="9" t="str">
        <f>IF('DATA ACCURATE'!A796&lt;&gt;"",'DATA ACCURATE'!A796,"")</f>
        <v/>
      </c>
      <c r="B793" s="9" t="str">
        <f>IF('DATA ACCURATE'!D796&lt;&gt;"",'DATA ACCURATE'!D796,"")</f>
        <v/>
      </c>
      <c r="C793" s="38" t="str">
        <f>IF($AD793="000000000000","",INDEX(DATABASE!$W$12:$W$71,MATCH($AD793,DATABASE!$V$12:$V$71,0)))</f>
        <v/>
      </c>
      <c r="D793" s="34" t="str">
        <f>IF(C793="","",IF(E793="",INDEX(DATABASE!$AF$13:$AF$62,MATCH($C793,DATABASE!$AC$13:$AC$62,0)),IF(E793="2x D11",INDEX(DATABASE!$AF$13:$AF$62,MATCH($C793,DATABASE!$AC$13:$AC$62,0))+2*DATABASE!$AF$62,IF(E793="3x D11",INDEX(DATABASE!$AF$13:$AF$62,MATCH($C793,DATABASE!$AC$13:$AC$62,0))+3*DATABASE!$AF$62,""))))</f>
        <v/>
      </c>
      <c r="E793" s="38" t="str">
        <f>IF(AND($K793="Y",$G793&lt;&gt;"UNYIL",$F793&lt;DATABASE!$O$8),"2x D11",IF(AND($K793="Y",$G793&lt;&gt;"UNYIL",$F793&gt;=DATABASE!$O$8),"3x D11",""))</f>
        <v/>
      </c>
      <c r="F793" s="9" t="str">
        <f>IF('DATA ACCURATE'!N796&lt;&gt;"",'DATA ACCURATE'!N796,"")</f>
        <v/>
      </c>
      <c r="G793" t="str">
        <f>IF(F793="","",IF(F793&lt;=DATABASE!$I$8,"UNYIL",IF(F793&lt;=DATABASE!$J$8,"KECIL",IF(F793&lt;DATABASE!$K$8,"TANGGUNG",IF(F793&gt;=DATABASE!$K$8,"BESAR","")))))</f>
        <v/>
      </c>
      <c r="H793" s="16" t="str">
        <f>IF('DATA ACCURATE'!J796&lt;&gt;"",'DATA ACCURATE'!J796,"")</f>
        <v/>
      </c>
      <c r="I793" s="35" t="str">
        <f>IF(B793&lt;&gt;"",IFERROR(VLOOKUP(B793,'DATA TIMBANGAN'!G:M,7,FALSE),VLOOKUP(B793,'DATA TIMBANGAN'!G:M,7)),"")</f>
        <v/>
      </c>
      <c r="J793" s="25" t="str">
        <f>IF(H793&lt;&gt;"",IFERROR(INDEX(DATABASE!$Z$19:$Z$38,MATCH(DATEVALUE(H793),DATABASE!$AA$19:$AA$38,0)),INDEX(DATABASE!$Z$12:$Z$18,MATCH(WEEKDAY(H793,2),DATABASE!$AA$12:$AA$18,0))),"")</f>
        <v/>
      </c>
      <c r="K793" s="25" t="str">
        <f>IF('DATA ACCURATE'!V796&lt;&gt;"",'DATA ACCURATE'!V796,"")</f>
        <v/>
      </c>
      <c r="L793" s="80" t="str">
        <f>IF($H793="","",IF(OR($J793="LIBUR",AND($L792="LIBUR",$O792=$O793)),"LIBUR",IF(AND(OR($L792="LUAR JAM KERJA 1",$L792="LUAR JAM KERJA 2"),OR(OR(AND($H792=$H793,AND(OR($I793&gt;DATABASE!$J$3,$I793&lt;DATABASE!$J$6),((DATEVALUE($H793)+$I793)-(DATEVALUE($H792)+$I792))&lt;DATABASE!$J$6)),AND($H792=$H793,$O792=$O793,OR($I793&gt;DATABASE!$J$6,$I793&lt;DATABASE!$J$3))),AND(($H793-$H792)=1,OR($I793&lt;DATABASE!$I$6,((DATEVALUE($H793)+$I793)-(DATEVALUE($H792)+$I792))&lt;DATABASE!$J$6))),$A793=$A792),"LUAR JAM KERJA 2",IF(AND(OR(WEEKDAY($H793,2)=1,WEEKDAY($H793,2)=2,WEEKDAY($H793,2)=3,WEEKDAY($H793,2)=4,WEEKDAY($H793,2)=5),$I793&lt;=DATABASE!$J$3,$I793&gt;=DATABASE!$I$3),"JAM KERJA",IF(AND(WEEKDAY($H793,2)=6,$I793&lt;=DATABASE!$J$4,$I793&gt;=DATABASE!$I$4),"JAM KERJA","LUAR JAM KERJA 1")))))</f>
        <v/>
      </c>
      <c r="M793" s="33" t="str">
        <f>IF('DATA ACCURATE'!T796&lt;&gt;"",IF('DATA ACCURATE'!T796&gt;100,'DATA ACCURATE'!T796/10,'DATA ACCURATE'!T796),"")</f>
        <v/>
      </c>
      <c r="N793" t="str">
        <f>IF(M793="","",IF(M793&lt;=DATABASE!$I$9,"LOKAL",IF(M793&lt;DATABASE!$J$9,"LUAR KOTA 1",IF($M793&gt;=DATABASE!$J$9,"LUAR KOTA 2",""))))</f>
        <v/>
      </c>
      <c r="O793" s="38" t="str">
        <f>IF('DATA ACCURATE'!L796&lt;&gt;"",'DATA ACCURATE'!L796,"")</f>
        <v/>
      </c>
      <c r="Q793" s="38">
        <f t="shared" si="84"/>
        <v>0</v>
      </c>
      <c r="R793" s="38">
        <f t="shared" si="84"/>
        <v>0</v>
      </c>
      <c r="S793" s="38">
        <f t="shared" si="84"/>
        <v>0</v>
      </c>
      <c r="T793" s="38">
        <f t="shared" si="84"/>
        <v>0</v>
      </c>
      <c r="U793" s="38">
        <f t="shared" si="85"/>
        <v>0</v>
      </c>
      <c r="V793" s="38">
        <f t="shared" si="85"/>
        <v>0</v>
      </c>
      <c r="W793" s="38">
        <f t="shared" si="85"/>
        <v>0</v>
      </c>
      <c r="X793" s="38">
        <f t="shared" si="86"/>
        <v>0</v>
      </c>
      <c r="Y793" s="38">
        <f t="shared" si="86"/>
        <v>0</v>
      </c>
      <c r="Z793" s="38">
        <f t="shared" si="86"/>
        <v>0</v>
      </c>
      <c r="AA793" s="38">
        <f t="shared" si="86"/>
        <v>0</v>
      </c>
      <c r="AB793" s="38">
        <f t="shared" si="87"/>
        <v>0</v>
      </c>
      <c r="AC793" s="38">
        <f t="shared" si="88"/>
        <v>0</v>
      </c>
      <c r="AD793" s="38" t="str">
        <f t="shared" si="89"/>
        <v>000000000000</v>
      </c>
    </row>
    <row r="794" spans="1:30">
      <c r="A794" s="9" t="str">
        <f>IF('DATA ACCURATE'!A797&lt;&gt;"",'DATA ACCURATE'!A797,"")</f>
        <v/>
      </c>
      <c r="B794" s="9" t="str">
        <f>IF('DATA ACCURATE'!D797&lt;&gt;"",'DATA ACCURATE'!D797,"")</f>
        <v/>
      </c>
      <c r="C794" s="38" t="str">
        <f>IF($AD794="000000000000","",INDEX(DATABASE!$W$12:$W$71,MATCH($AD794,DATABASE!$V$12:$V$71,0)))</f>
        <v/>
      </c>
      <c r="D794" s="34" t="str">
        <f>IF(C794="","",IF(E794="",INDEX(DATABASE!$AF$13:$AF$62,MATCH($C794,DATABASE!$AC$13:$AC$62,0)),IF(E794="2x D11",INDEX(DATABASE!$AF$13:$AF$62,MATCH($C794,DATABASE!$AC$13:$AC$62,0))+2*DATABASE!$AF$62,IF(E794="3x D11",INDEX(DATABASE!$AF$13:$AF$62,MATCH($C794,DATABASE!$AC$13:$AC$62,0))+3*DATABASE!$AF$62,""))))</f>
        <v/>
      </c>
      <c r="E794" s="38" t="str">
        <f>IF(AND($K794="Y",$G794&lt;&gt;"UNYIL",$F794&lt;DATABASE!$O$8),"2x D11",IF(AND($K794="Y",$G794&lt;&gt;"UNYIL",$F794&gt;=DATABASE!$O$8),"3x D11",""))</f>
        <v/>
      </c>
      <c r="F794" s="9" t="str">
        <f>IF('DATA ACCURATE'!N797&lt;&gt;"",'DATA ACCURATE'!N797,"")</f>
        <v/>
      </c>
      <c r="G794" t="str">
        <f>IF(F794="","",IF(F794&lt;=DATABASE!$I$8,"UNYIL",IF(F794&lt;=DATABASE!$J$8,"KECIL",IF(F794&lt;DATABASE!$K$8,"TANGGUNG",IF(F794&gt;=DATABASE!$K$8,"BESAR","")))))</f>
        <v/>
      </c>
      <c r="H794" s="16" t="str">
        <f>IF('DATA ACCURATE'!J797&lt;&gt;"",'DATA ACCURATE'!J797,"")</f>
        <v/>
      </c>
      <c r="I794" s="35" t="str">
        <f>IF(B794&lt;&gt;"",IFERROR(VLOOKUP(B794,'DATA TIMBANGAN'!G:M,7,FALSE),VLOOKUP(B794,'DATA TIMBANGAN'!G:M,7)),"")</f>
        <v/>
      </c>
      <c r="J794" s="25" t="str">
        <f>IF(H794&lt;&gt;"",IFERROR(INDEX(DATABASE!$Z$19:$Z$38,MATCH(DATEVALUE(H794),DATABASE!$AA$19:$AA$38,0)),INDEX(DATABASE!$Z$12:$Z$18,MATCH(WEEKDAY(H794,2),DATABASE!$AA$12:$AA$18,0))),"")</f>
        <v/>
      </c>
      <c r="K794" s="25" t="str">
        <f>IF('DATA ACCURATE'!V797&lt;&gt;"",'DATA ACCURATE'!V797,"")</f>
        <v/>
      </c>
      <c r="L794" s="80" t="str">
        <f>IF($H794="","",IF(OR($J794="LIBUR",AND($L793="LIBUR",$O793=$O794)),"LIBUR",IF(AND(OR($L793="LUAR JAM KERJA 1",$L793="LUAR JAM KERJA 2"),OR(OR(AND($H793=$H794,AND(OR($I794&gt;DATABASE!$J$3,$I794&lt;DATABASE!$J$6),((DATEVALUE($H794)+$I794)-(DATEVALUE($H793)+$I793))&lt;DATABASE!$J$6)),AND($H793=$H794,$O793=$O794,OR($I794&gt;DATABASE!$J$6,$I794&lt;DATABASE!$J$3))),AND(($H794-$H793)=1,OR($I794&lt;DATABASE!$I$6,((DATEVALUE($H794)+$I794)-(DATEVALUE($H793)+$I793))&lt;DATABASE!$J$6))),$A794=$A793),"LUAR JAM KERJA 2",IF(AND(OR(WEEKDAY($H794,2)=1,WEEKDAY($H794,2)=2,WEEKDAY($H794,2)=3,WEEKDAY($H794,2)=4,WEEKDAY($H794,2)=5),$I794&lt;=DATABASE!$J$3,$I794&gt;=DATABASE!$I$3),"JAM KERJA",IF(AND(WEEKDAY($H794,2)=6,$I794&lt;=DATABASE!$J$4,$I794&gt;=DATABASE!$I$4),"JAM KERJA","LUAR JAM KERJA 1")))))</f>
        <v/>
      </c>
      <c r="M794" s="33" t="str">
        <f>IF('DATA ACCURATE'!T797&lt;&gt;"",IF('DATA ACCURATE'!T797&gt;100,'DATA ACCURATE'!T797/10,'DATA ACCURATE'!T797),"")</f>
        <v/>
      </c>
      <c r="N794" t="str">
        <f>IF(M794="","",IF(M794&lt;=DATABASE!$I$9,"LOKAL",IF(M794&lt;DATABASE!$J$9,"LUAR KOTA 1",IF($M794&gt;=DATABASE!$J$9,"LUAR KOTA 2",""))))</f>
        <v/>
      </c>
      <c r="O794" s="38" t="str">
        <f>IF('DATA ACCURATE'!L797&lt;&gt;"",'DATA ACCURATE'!L797,"")</f>
        <v/>
      </c>
      <c r="Q794" s="38">
        <f t="shared" si="84"/>
        <v>0</v>
      </c>
      <c r="R794" s="38">
        <f t="shared" si="84"/>
        <v>0</v>
      </c>
      <c r="S794" s="38">
        <f t="shared" si="84"/>
        <v>0</v>
      </c>
      <c r="T794" s="38">
        <f t="shared" si="84"/>
        <v>0</v>
      </c>
      <c r="U794" s="38">
        <f t="shared" si="85"/>
        <v>0</v>
      </c>
      <c r="V794" s="38">
        <f t="shared" si="85"/>
        <v>0</v>
      </c>
      <c r="W794" s="38">
        <f t="shared" si="85"/>
        <v>0</v>
      </c>
      <c r="X794" s="38">
        <f t="shared" si="86"/>
        <v>0</v>
      </c>
      <c r="Y794" s="38">
        <f t="shared" si="86"/>
        <v>0</v>
      </c>
      <c r="Z794" s="38">
        <f t="shared" si="86"/>
        <v>0</v>
      </c>
      <c r="AA794" s="38">
        <f t="shared" si="86"/>
        <v>0</v>
      </c>
      <c r="AB794" s="38">
        <f t="shared" si="87"/>
        <v>0</v>
      </c>
      <c r="AC794" s="38">
        <f t="shared" si="88"/>
        <v>0</v>
      </c>
      <c r="AD794" s="38" t="str">
        <f t="shared" si="89"/>
        <v>000000000000</v>
      </c>
    </row>
    <row r="795" spans="1:30">
      <c r="A795" s="9" t="str">
        <f>IF('DATA ACCURATE'!A798&lt;&gt;"",'DATA ACCURATE'!A798,"")</f>
        <v/>
      </c>
      <c r="B795" s="9" t="str">
        <f>IF('DATA ACCURATE'!D798&lt;&gt;"",'DATA ACCURATE'!D798,"")</f>
        <v/>
      </c>
      <c r="C795" s="38" t="str">
        <f>IF($AD795="000000000000","",INDEX(DATABASE!$W$12:$W$71,MATCH($AD795,DATABASE!$V$12:$V$71,0)))</f>
        <v/>
      </c>
      <c r="D795" s="34" t="str">
        <f>IF(C795="","",IF(E795="",INDEX(DATABASE!$AF$13:$AF$62,MATCH($C795,DATABASE!$AC$13:$AC$62,0)),IF(E795="2x D11",INDEX(DATABASE!$AF$13:$AF$62,MATCH($C795,DATABASE!$AC$13:$AC$62,0))+2*DATABASE!$AF$62,IF(E795="3x D11",INDEX(DATABASE!$AF$13:$AF$62,MATCH($C795,DATABASE!$AC$13:$AC$62,0))+3*DATABASE!$AF$62,""))))</f>
        <v/>
      </c>
      <c r="E795" s="38" t="str">
        <f>IF(AND($K795="Y",$G795&lt;&gt;"UNYIL",$F795&lt;DATABASE!$O$8),"2x D11",IF(AND($K795="Y",$G795&lt;&gt;"UNYIL",$F795&gt;=DATABASE!$O$8),"3x D11",""))</f>
        <v/>
      </c>
      <c r="F795" s="9" t="str">
        <f>IF('DATA ACCURATE'!N798&lt;&gt;"",'DATA ACCURATE'!N798,"")</f>
        <v/>
      </c>
      <c r="G795" t="str">
        <f>IF(F795="","",IF(F795&lt;=DATABASE!$I$8,"UNYIL",IF(F795&lt;=DATABASE!$J$8,"KECIL",IF(F795&lt;DATABASE!$K$8,"TANGGUNG",IF(F795&gt;=DATABASE!$K$8,"BESAR","")))))</f>
        <v/>
      </c>
      <c r="H795" s="16" t="str">
        <f>IF('DATA ACCURATE'!J798&lt;&gt;"",'DATA ACCURATE'!J798,"")</f>
        <v/>
      </c>
      <c r="I795" s="35" t="str">
        <f>IF(B795&lt;&gt;"",IFERROR(VLOOKUP(B795,'DATA TIMBANGAN'!G:M,7,FALSE),VLOOKUP(B795,'DATA TIMBANGAN'!G:M,7)),"")</f>
        <v/>
      </c>
      <c r="J795" s="25" t="str">
        <f>IF(H795&lt;&gt;"",IFERROR(INDEX(DATABASE!$Z$19:$Z$38,MATCH(DATEVALUE(H795),DATABASE!$AA$19:$AA$38,0)),INDEX(DATABASE!$Z$12:$Z$18,MATCH(WEEKDAY(H795,2),DATABASE!$AA$12:$AA$18,0))),"")</f>
        <v/>
      </c>
      <c r="K795" s="25" t="str">
        <f>IF('DATA ACCURATE'!V798&lt;&gt;"",'DATA ACCURATE'!V798,"")</f>
        <v/>
      </c>
      <c r="L795" s="80" t="str">
        <f>IF($H795="","",IF(OR($J795="LIBUR",AND($L794="LIBUR",$O794=$O795)),"LIBUR",IF(AND(OR($L794="LUAR JAM KERJA 1",$L794="LUAR JAM KERJA 2"),OR(OR(AND($H794=$H795,AND(OR($I795&gt;DATABASE!$J$3,$I795&lt;DATABASE!$J$6),((DATEVALUE($H795)+$I795)-(DATEVALUE($H794)+$I794))&lt;DATABASE!$J$6)),AND($H794=$H795,$O794=$O795,OR($I795&gt;DATABASE!$J$6,$I795&lt;DATABASE!$J$3))),AND(($H795-$H794)=1,OR($I795&lt;DATABASE!$I$6,((DATEVALUE($H795)+$I795)-(DATEVALUE($H794)+$I794))&lt;DATABASE!$J$6))),$A795=$A794),"LUAR JAM KERJA 2",IF(AND(OR(WEEKDAY($H795,2)=1,WEEKDAY($H795,2)=2,WEEKDAY($H795,2)=3,WEEKDAY($H795,2)=4,WEEKDAY($H795,2)=5),$I795&lt;=DATABASE!$J$3,$I795&gt;=DATABASE!$I$3),"JAM KERJA",IF(AND(WEEKDAY($H795,2)=6,$I795&lt;=DATABASE!$J$4,$I795&gt;=DATABASE!$I$4),"JAM KERJA","LUAR JAM KERJA 1")))))</f>
        <v/>
      </c>
      <c r="M795" s="33" t="str">
        <f>IF('DATA ACCURATE'!T798&lt;&gt;"",IF('DATA ACCURATE'!T798&gt;100,'DATA ACCURATE'!T798/10,'DATA ACCURATE'!T798),"")</f>
        <v/>
      </c>
      <c r="N795" t="str">
        <f>IF(M795="","",IF(M795&lt;=DATABASE!$I$9,"LOKAL",IF(M795&lt;DATABASE!$J$9,"LUAR KOTA 1",IF($M795&gt;=DATABASE!$J$9,"LUAR KOTA 2",""))))</f>
        <v/>
      </c>
      <c r="O795" s="38" t="str">
        <f>IF('DATA ACCURATE'!L798&lt;&gt;"",'DATA ACCURATE'!L798,"")</f>
        <v/>
      </c>
      <c r="Q795" s="38">
        <f t="shared" si="84"/>
        <v>0</v>
      </c>
      <c r="R795" s="38">
        <f t="shared" si="84"/>
        <v>0</v>
      </c>
      <c r="S795" s="38">
        <f t="shared" si="84"/>
        <v>0</v>
      </c>
      <c r="T795" s="38">
        <f t="shared" si="84"/>
        <v>0</v>
      </c>
      <c r="U795" s="38">
        <f t="shared" si="85"/>
        <v>0</v>
      </c>
      <c r="V795" s="38">
        <f t="shared" si="85"/>
        <v>0</v>
      </c>
      <c r="W795" s="38">
        <f t="shared" si="85"/>
        <v>0</v>
      </c>
      <c r="X795" s="38">
        <f t="shared" si="86"/>
        <v>0</v>
      </c>
      <c r="Y795" s="38">
        <f t="shared" si="86"/>
        <v>0</v>
      </c>
      <c r="Z795" s="38">
        <f t="shared" si="86"/>
        <v>0</v>
      </c>
      <c r="AA795" s="38">
        <f t="shared" si="86"/>
        <v>0</v>
      </c>
      <c r="AB795" s="38">
        <f t="shared" si="87"/>
        <v>0</v>
      </c>
      <c r="AC795" s="38">
        <f t="shared" si="88"/>
        <v>0</v>
      </c>
      <c r="AD795" s="38" t="str">
        <f t="shared" si="89"/>
        <v>000000000000</v>
      </c>
    </row>
    <row r="796" spans="1:30">
      <c r="A796" s="9" t="str">
        <f>IF('DATA ACCURATE'!A799&lt;&gt;"",'DATA ACCURATE'!A799,"")</f>
        <v/>
      </c>
      <c r="B796" s="9" t="str">
        <f>IF('DATA ACCURATE'!D799&lt;&gt;"",'DATA ACCURATE'!D799,"")</f>
        <v/>
      </c>
      <c r="C796" s="38" t="str">
        <f>IF($AD796="000000000000","",INDEX(DATABASE!$W$12:$W$71,MATCH($AD796,DATABASE!$V$12:$V$71,0)))</f>
        <v/>
      </c>
      <c r="D796" s="34" t="str">
        <f>IF(C796="","",IF(E796="",INDEX(DATABASE!$AF$13:$AF$62,MATCH($C796,DATABASE!$AC$13:$AC$62,0)),IF(E796="2x D11",INDEX(DATABASE!$AF$13:$AF$62,MATCH($C796,DATABASE!$AC$13:$AC$62,0))+2*DATABASE!$AF$62,IF(E796="3x D11",INDEX(DATABASE!$AF$13:$AF$62,MATCH($C796,DATABASE!$AC$13:$AC$62,0))+3*DATABASE!$AF$62,""))))</f>
        <v/>
      </c>
      <c r="E796" s="38" t="str">
        <f>IF(AND($K796="Y",$G796&lt;&gt;"UNYIL",$F796&lt;DATABASE!$O$8),"2x D11",IF(AND($K796="Y",$G796&lt;&gt;"UNYIL",$F796&gt;=DATABASE!$O$8),"3x D11",""))</f>
        <v/>
      </c>
      <c r="F796" s="9" t="str">
        <f>IF('DATA ACCURATE'!N799&lt;&gt;"",'DATA ACCURATE'!N799,"")</f>
        <v/>
      </c>
      <c r="G796" t="str">
        <f>IF(F796="","",IF(F796&lt;=DATABASE!$I$8,"UNYIL",IF(F796&lt;=DATABASE!$J$8,"KECIL",IF(F796&lt;DATABASE!$K$8,"TANGGUNG",IF(F796&gt;=DATABASE!$K$8,"BESAR","")))))</f>
        <v/>
      </c>
      <c r="H796" s="16" t="str">
        <f>IF('DATA ACCURATE'!J799&lt;&gt;"",'DATA ACCURATE'!J799,"")</f>
        <v/>
      </c>
      <c r="I796" s="35" t="str">
        <f>IF(B796&lt;&gt;"",IFERROR(VLOOKUP(B796,'DATA TIMBANGAN'!G:M,7,FALSE),VLOOKUP(B796,'DATA TIMBANGAN'!G:M,7)),"")</f>
        <v/>
      </c>
      <c r="J796" s="25" t="str">
        <f>IF(H796&lt;&gt;"",IFERROR(INDEX(DATABASE!$Z$19:$Z$38,MATCH(DATEVALUE(H796),DATABASE!$AA$19:$AA$38,0)),INDEX(DATABASE!$Z$12:$Z$18,MATCH(WEEKDAY(H796,2),DATABASE!$AA$12:$AA$18,0))),"")</f>
        <v/>
      </c>
      <c r="K796" s="25" t="str">
        <f>IF('DATA ACCURATE'!V799&lt;&gt;"",'DATA ACCURATE'!V799,"")</f>
        <v/>
      </c>
      <c r="L796" s="80" t="str">
        <f>IF($H796="","",IF(OR($J796="LIBUR",AND($L795="LIBUR",$O795=$O796)),"LIBUR",IF(AND(OR($L795="LUAR JAM KERJA 1",$L795="LUAR JAM KERJA 2"),OR(OR(AND($H795=$H796,AND(OR($I796&gt;DATABASE!$J$3,$I796&lt;DATABASE!$J$6),((DATEVALUE($H796)+$I796)-(DATEVALUE($H795)+$I795))&lt;DATABASE!$J$6)),AND($H795=$H796,$O795=$O796,OR($I796&gt;DATABASE!$J$6,$I796&lt;DATABASE!$J$3))),AND(($H796-$H795)=1,OR($I796&lt;DATABASE!$I$6,((DATEVALUE($H796)+$I796)-(DATEVALUE($H795)+$I795))&lt;DATABASE!$J$6))),$A796=$A795),"LUAR JAM KERJA 2",IF(AND(OR(WEEKDAY($H796,2)=1,WEEKDAY($H796,2)=2,WEEKDAY($H796,2)=3,WEEKDAY($H796,2)=4,WEEKDAY($H796,2)=5),$I796&lt;=DATABASE!$J$3,$I796&gt;=DATABASE!$I$3),"JAM KERJA",IF(AND(WEEKDAY($H796,2)=6,$I796&lt;=DATABASE!$J$4,$I796&gt;=DATABASE!$I$4),"JAM KERJA","LUAR JAM KERJA 1")))))</f>
        <v/>
      </c>
      <c r="M796" s="33" t="str">
        <f>IF('DATA ACCURATE'!T799&lt;&gt;"",IF('DATA ACCURATE'!T799&gt;100,'DATA ACCURATE'!T799/10,'DATA ACCURATE'!T799),"")</f>
        <v/>
      </c>
      <c r="N796" t="str">
        <f>IF(M796="","",IF(M796&lt;=DATABASE!$I$9,"LOKAL",IF(M796&lt;DATABASE!$J$9,"LUAR KOTA 1",IF($M796&gt;=DATABASE!$J$9,"LUAR KOTA 2",""))))</f>
        <v/>
      </c>
      <c r="O796" s="38" t="str">
        <f>IF('DATA ACCURATE'!L799&lt;&gt;"",'DATA ACCURATE'!L799,"")</f>
        <v/>
      </c>
      <c r="Q796" s="38">
        <f t="shared" si="84"/>
        <v>0</v>
      </c>
      <c r="R796" s="38">
        <f t="shared" si="84"/>
        <v>0</v>
      </c>
      <c r="S796" s="38">
        <f t="shared" si="84"/>
        <v>0</v>
      </c>
      <c r="T796" s="38">
        <f t="shared" si="84"/>
        <v>0</v>
      </c>
      <c r="U796" s="38">
        <f t="shared" si="85"/>
        <v>0</v>
      </c>
      <c r="V796" s="38">
        <f t="shared" si="85"/>
        <v>0</v>
      </c>
      <c r="W796" s="38">
        <f t="shared" si="85"/>
        <v>0</v>
      </c>
      <c r="X796" s="38">
        <f t="shared" si="86"/>
        <v>0</v>
      </c>
      <c r="Y796" s="38">
        <f t="shared" si="86"/>
        <v>0</v>
      </c>
      <c r="Z796" s="38">
        <f t="shared" si="86"/>
        <v>0</v>
      </c>
      <c r="AA796" s="38">
        <f t="shared" si="86"/>
        <v>0</v>
      </c>
      <c r="AB796" s="38">
        <f t="shared" si="87"/>
        <v>0</v>
      </c>
      <c r="AC796" s="38">
        <f t="shared" si="88"/>
        <v>0</v>
      </c>
      <c r="AD796" s="38" t="str">
        <f t="shared" si="89"/>
        <v>000000000000</v>
      </c>
    </row>
    <row r="797" spans="1:30">
      <c r="A797" s="9" t="str">
        <f>IF('DATA ACCURATE'!A800&lt;&gt;"",'DATA ACCURATE'!A800,"")</f>
        <v/>
      </c>
      <c r="B797" s="9" t="str">
        <f>IF('DATA ACCURATE'!D800&lt;&gt;"",'DATA ACCURATE'!D800,"")</f>
        <v/>
      </c>
      <c r="C797" s="38" t="str">
        <f>IF($AD797="000000000000","",INDEX(DATABASE!$W$12:$W$71,MATCH($AD797,DATABASE!$V$12:$V$71,0)))</f>
        <v/>
      </c>
      <c r="D797" s="34" t="str">
        <f>IF(C797="","",IF(E797="",INDEX(DATABASE!$AF$13:$AF$62,MATCH($C797,DATABASE!$AC$13:$AC$62,0)),IF(E797="2x D11",INDEX(DATABASE!$AF$13:$AF$62,MATCH($C797,DATABASE!$AC$13:$AC$62,0))+2*DATABASE!$AF$62,IF(E797="3x D11",INDEX(DATABASE!$AF$13:$AF$62,MATCH($C797,DATABASE!$AC$13:$AC$62,0))+3*DATABASE!$AF$62,""))))</f>
        <v/>
      </c>
      <c r="E797" s="38" t="str">
        <f>IF(AND($K797="Y",$G797&lt;&gt;"UNYIL",$F797&lt;DATABASE!$O$8),"2x D11",IF(AND($K797="Y",$G797&lt;&gt;"UNYIL",$F797&gt;=DATABASE!$O$8),"3x D11",""))</f>
        <v/>
      </c>
      <c r="F797" s="9" t="str">
        <f>IF('DATA ACCURATE'!N800&lt;&gt;"",'DATA ACCURATE'!N800,"")</f>
        <v/>
      </c>
      <c r="G797" t="str">
        <f>IF(F797="","",IF(F797&lt;=DATABASE!$I$8,"UNYIL",IF(F797&lt;=DATABASE!$J$8,"KECIL",IF(F797&lt;DATABASE!$K$8,"TANGGUNG",IF(F797&gt;=DATABASE!$K$8,"BESAR","")))))</f>
        <v/>
      </c>
      <c r="H797" s="16" t="str">
        <f>IF('DATA ACCURATE'!J800&lt;&gt;"",'DATA ACCURATE'!J800,"")</f>
        <v/>
      </c>
      <c r="I797" s="35" t="str">
        <f>IF(B797&lt;&gt;"",IFERROR(VLOOKUP(B797,'DATA TIMBANGAN'!G:M,7,FALSE),VLOOKUP(B797,'DATA TIMBANGAN'!G:M,7)),"")</f>
        <v/>
      </c>
      <c r="J797" s="25" t="str">
        <f>IF(H797&lt;&gt;"",IFERROR(INDEX(DATABASE!$Z$19:$Z$38,MATCH(DATEVALUE(H797),DATABASE!$AA$19:$AA$38,0)),INDEX(DATABASE!$Z$12:$Z$18,MATCH(WEEKDAY(H797,2),DATABASE!$AA$12:$AA$18,0))),"")</f>
        <v/>
      </c>
      <c r="K797" s="25" t="str">
        <f>IF('DATA ACCURATE'!V800&lt;&gt;"",'DATA ACCURATE'!V800,"")</f>
        <v/>
      </c>
      <c r="L797" s="80" t="str">
        <f>IF($H797="","",IF(OR($J797="LIBUR",AND($L796="LIBUR",$O796=$O797)),"LIBUR",IF(AND(OR($L796="LUAR JAM KERJA 1",$L796="LUAR JAM KERJA 2"),OR(OR(AND($H796=$H797,AND(OR($I797&gt;DATABASE!$J$3,$I797&lt;DATABASE!$J$6),((DATEVALUE($H797)+$I797)-(DATEVALUE($H796)+$I796))&lt;DATABASE!$J$6)),AND($H796=$H797,$O796=$O797,OR($I797&gt;DATABASE!$J$6,$I797&lt;DATABASE!$J$3))),AND(($H797-$H796)=1,OR($I797&lt;DATABASE!$I$6,((DATEVALUE($H797)+$I797)-(DATEVALUE($H796)+$I796))&lt;DATABASE!$J$6))),$A797=$A796),"LUAR JAM KERJA 2",IF(AND(OR(WEEKDAY($H797,2)=1,WEEKDAY($H797,2)=2,WEEKDAY($H797,2)=3,WEEKDAY($H797,2)=4,WEEKDAY($H797,2)=5),$I797&lt;=DATABASE!$J$3,$I797&gt;=DATABASE!$I$3),"JAM KERJA",IF(AND(WEEKDAY($H797,2)=6,$I797&lt;=DATABASE!$J$4,$I797&gt;=DATABASE!$I$4),"JAM KERJA","LUAR JAM KERJA 1")))))</f>
        <v/>
      </c>
      <c r="M797" s="33" t="str">
        <f>IF('DATA ACCURATE'!T800&lt;&gt;"",IF('DATA ACCURATE'!T800&gt;100,'DATA ACCURATE'!T800/10,'DATA ACCURATE'!T800),"")</f>
        <v/>
      </c>
      <c r="N797" t="str">
        <f>IF(M797="","",IF(M797&lt;=DATABASE!$I$9,"LOKAL",IF(M797&lt;DATABASE!$J$9,"LUAR KOTA 1",IF($M797&gt;=DATABASE!$J$9,"LUAR KOTA 2",""))))</f>
        <v/>
      </c>
      <c r="O797" s="38" t="str">
        <f>IF('DATA ACCURATE'!L800&lt;&gt;"",'DATA ACCURATE'!L800,"")</f>
        <v/>
      </c>
      <c r="Q797" s="38">
        <f t="shared" si="84"/>
        <v>0</v>
      </c>
      <c r="R797" s="38">
        <f t="shared" si="84"/>
        <v>0</v>
      </c>
      <c r="S797" s="38">
        <f t="shared" si="84"/>
        <v>0</v>
      </c>
      <c r="T797" s="38">
        <f t="shared" si="84"/>
        <v>0</v>
      </c>
      <c r="U797" s="38">
        <f t="shared" si="85"/>
        <v>0</v>
      </c>
      <c r="V797" s="38">
        <f t="shared" si="85"/>
        <v>0</v>
      </c>
      <c r="W797" s="38">
        <f t="shared" si="85"/>
        <v>0</v>
      </c>
      <c r="X797" s="38">
        <f t="shared" si="86"/>
        <v>0</v>
      </c>
      <c r="Y797" s="38">
        <f t="shared" si="86"/>
        <v>0</v>
      </c>
      <c r="Z797" s="38">
        <f t="shared" si="86"/>
        <v>0</v>
      </c>
      <c r="AA797" s="38">
        <f t="shared" si="86"/>
        <v>0</v>
      </c>
      <c r="AB797" s="38">
        <f t="shared" si="87"/>
        <v>0</v>
      </c>
      <c r="AC797" s="38">
        <f t="shared" si="88"/>
        <v>0</v>
      </c>
      <c r="AD797" s="38" t="str">
        <f t="shared" si="89"/>
        <v>000000000000</v>
      </c>
    </row>
    <row r="798" spans="1:30">
      <c r="A798" s="9" t="str">
        <f>IF('DATA ACCURATE'!A801&lt;&gt;"",'DATA ACCURATE'!A801,"")</f>
        <v/>
      </c>
      <c r="B798" s="9" t="str">
        <f>IF('DATA ACCURATE'!D801&lt;&gt;"",'DATA ACCURATE'!D801,"")</f>
        <v/>
      </c>
      <c r="C798" s="38" t="str">
        <f>IF($AD798="000000000000","",INDEX(DATABASE!$W$12:$W$71,MATCH($AD798,DATABASE!$V$12:$V$71,0)))</f>
        <v/>
      </c>
      <c r="D798" s="34" t="str">
        <f>IF(C798="","",IF(E798="",INDEX(DATABASE!$AF$13:$AF$62,MATCH($C798,DATABASE!$AC$13:$AC$62,0)),IF(E798="2x D11",INDEX(DATABASE!$AF$13:$AF$62,MATCH($C798,DATABASE!$AC$13:$AC$62,0))+2*DATABASE!$AF$62,IF(E798="3x D11",INDEX(DATABASE!$AF$13:$AF$62,MATCH($C798,DATABASE!$AC$13:$AC$62,0))+3*DATABASE!$AF$62,""))))</f>
        <v/>
      </c>
      <c r="E798" s="38" t="str">
        <f>IF(AND($K798="Y",$G798&lt;&gt;"UNYIL",$F798&lt;DATABASE!$O$8),"2x D11",IF(AND($K798="Y",$G798&lt;&gt;"UNYIL",$F798&gt;=DATABASE!$O$8),"3x D11",""))</f>
        <v/>
      </c>
      <c r="F798" s="9" t="str">
        <f>IF('DATA ACCURATE'!N801&lt;&gt;"",'DATA ACCURATE'!N801,"")</f>
        <v/>
      </c>
      <c r="G798" t="str">
        <f>IF(F798="","",IF(F798&lt;=DATABASE!$I$8,"UNYIL",IF(F798&lt;=DATABASE!$J$8,"KECIL",IF(F798&lt;DATABASE!$K$8,"TANGGUNG",IF(F798&gt;=DATABASE!$K$8,"BESAR","")))))</f>
        <v/>
      </c>
      <c r="H798" s="16" t="str">
        <f>IF('DATA ACCURATE'!J801&lt;&gt;"",'DATA ACCURATE'!J801,"")</f>
        <v/>
      </c>
      <c r="I798" s="35" t="str">
        <f>IF(B798&lt;&gt;"",IFERROR(VLOOKUP(B798,'DATA TIMBANGAN'!G:M,7,FALSE),VLOOKUP(B798,'DATA TIMBANGAN'!G:M,7)),"")</f>
        <v/>
      </c>
      <c r="J798" s="25" t="str">
        <f>IF(H798&lt;&gt;"",IFERROR(INDEX(DATABASE!$Z$19:$Z$38,MATCH(DATEVALUE(H798),DATABASE!$AA$19:$AA$38,0)),INDEX(DATABASE!$Z$12:$Z$18,MATCH(WEEKDAY(H798,2),DATABASE!$AA$12:$AA$18,0))),"")</f>
        <v/>
      </c>
      <c r="K798" s="25" t="str">
        <f>IF('DATA ACCURATE'!V801&lt;&gt;"",'DATA ACCURATE'!V801,"")</f>
        <v/>
      </c>
      <c r="L798" s="80" t="str">
        <f>IF($H798="","",IF(OR($J798="LIBUR",AND($L797="LIBUR",$O797=$O798)),"LIBUR",IF(AND(OR($L797="LUAR JAM KERJA 1",$L797="LUAR JAM KERJA 2"),OR(OR(AND($H797=$H798,AND(OR($I798&gt;DATABASE!$J$3,$I798&lt;DATABASE!$J$6),((DATEVALUE($H798)+$I798)-(DATEVALUE($H797)+$I797))&lt;DATABASE!$J$6)),AND($H797=$H798,$O797=$O798,OR($I798&gt;DATABASE!$J$6,$I798&lt;DATABASE!$J$3))),AND(($H798-$H797)=1,OR($I798&lt;DATABASE!$I$6,((DATEVALUE($H798)+$I798)-(DATEVALUE($H797)+$I797))&lt;DATABASE!$J$6))),$A798=$A797),"LUAR JAM KERJA 2",IF(AND(OR(WEEKDAY($H798,2)=1,WEEKDAY($H798,2)=2,WEEKDAY($H798,2)=3,WEEKDAY($H798,2)=4,WEEKDAY($H798,2)=5),$I798&lt;=DATABASE!$J$3,$I798&gt;=DATABASE!$I$3),"JAM KERJA",IF(AND(WEEKDAY($H798,2)=6,$I798&lt;=DATABASE!$J$4,$I798&gt;=DATABASE!$I$4),"JAM KERJA","LUAR JAM KERJA 1")))))</f>
        <v/>
      </c>
      <c r="M798" s="33" t="str">
        <f>IF('DATA ACCURATE'!T801&lt;&gt;"",IF('DATA ACCURATE'!T801&gt;100,'DATA ACCURATE'!T801/10,'DATA ACCURATE'!T801),"")</f>
        <v/>
      </c>
      <c r="N798" t="str">
        <f>IF(M798="","",IF(M798&lt;=DATABASE!$I$9,"LOKAL",IF(M798&lt;DATABASE!$J$9,"LUAR KOTA 1",IF($M798&gt;=DATABASE!$J$9,"LUAR KOTA 2",""))))</f>
        <v/>
      </c>
      <c r="O798" s="38" t="str">
        <f>IF('DATA ACCURATE'!L801&lt;&gt;"",'DATA ACCURATE'!L801,"")</f>
        <v/>
      </c>
      <c r="Q798" s="38">
        <f t="shared" si="84"/>
        <v>0</v>
      </c>
      <c r="R798" s="38">
        <f t="shared" si="84"/>
        <v>0</v>
      </c>
      <c r="S798" s="38">
        <f t="shared" si="84"/>
        <v>0</v>
      </c>
      <c r="T798" s="38">
        <f t="shared" si="84"/>
        <v>0</v>
      </c>
      <c r="U798" s="38">
        <f t="shared" si="85"/>
        <v>0</v>
      </c>
      <c r="V798" s="38">
        <f t="shared" si="85"/>
        <v>0</v>
      </c>
      <c r="W798" s="38">
        <f t="shared" si="85"/>
        <v>0</v>
      </c>
      <c r="X798" s="38">
        <f t="shared" si="86"/>
        <v>0</v>
      </c>
      <c r="Y798" s="38">
        <f t="shared" si="86"/>
        <v>0</v>
      </c>
      <c r="Z798" s="38">
        <f t="shared" si="86"/>
        <v>0</v>
      </c>
      <c r="AA798" s="38">
        <f t="shared" si="86"/>
        <v>0</v>
      </c>
      <c r="AB798" s="38">
        <f t="shared" si="87"/>
        <v>0</v>
      </c>
      <c r="AC798" s="38">
        <f t="shared" si="88"/>
        <v>0</v>
      </c>
      <c r="AD798" s="38" t="str">
        <f t="shared" si="89"/>
        <v>000000000000</v>
      </c>
    </row>
    <row r="799" spans="1:30">
      <c r="A799" s="9" t="str">
        <f>IF('DATA ACCURATE'!A802&lt;&gt;"",'DATA ACCURATE'!A802,"")</f>
        <v/>
      </c>
      <c r="B799" s="9" t="str">
        <f>IF('DATA ACCURATE'!D802&lt;&gt;"",'DATA ACCURATE'!D802,"")</f>
        <v/>
      </c>
      <c r="C799" s="38" t="str">
        <f>IF($AD799="000000000000","",INDEX(DATABASE!$W$12:$W$71,MATCH($AD799,DATABASE!$V$12:$V$71,0)))</f>
        <v/>
      </c>
      <c r="D799" s="34" t="str">
        <f>IF(C799="","",IF(E799="",INDEX(DATABASE!$AF$13:$AF$62,MATCH($C799,DATABASE!$AC$13:$AC$62,0)),IF(E799="2x D11",INDEX(DATABASE!$AF$13:$AF$62,MATCH($C799,DATABASE!$AC$13:$AC$62,0))+2*DATABASE!$AF$62,IF(E799="3x D11",INDEX(DATABASE!$AF$13:$AF$62,MATCH($C799,DATABASE!$AC$13:$AC$62,0))+3*DATABASE!$AF$62,""))))</f>
        <v/>
      </c>
      <c r="E799" s="38" t="str">
        <f>IF(AND($K799="Y",$G799&lt;&gt;"UNYIL",$F799&lt;DATABASE!$O$8),"2x D11",IF(AND($K799="Y",$G799&lt;&gt;"UNYIL",$F799&gt;=DATABASE!$O$8),"3x D11",""))</f>
        <v/>
      </c>
      <c r="F799" s="9" t="str">
        <f>IF('DATA ACCURATE'!N802&lt;&gt;"",'DATA ACCURATE'!N802,"")</f>
        <v/>
      </c>
      <c r="G799" t="str">
        <f>IF(F799="","",IF(F799&lt;=DATABASE!$I$8,"UNYIL",IF(F799&lt;=DATABASE!$J$8,"KECIL",IF(F799&lt;DATABASE!$K$8,"TANGGUNG",IF(F799&gt;=DATABASE!$K$8,"BESAR","")))))</f>
        <v/>
      </c>
      <c r="H799" s="16" t="str">
        <f>IF('DATA ACCURATE'!J802&lt;&gt;"",'DATA ACCURATE'!J802,"")</f>
        <v/>
      </c>
      <c r="I799" s="35" t="str">
        <f>IF(B799&lt;&gt;"",IFERROR(VLOOKUP(B799,'DATA TIMBANGAN'!G:M,7,FALSE),VLOOKUP(B799,'DATA TIMBANGAN'!G:M,7)),"")</f>
        <v/>
      </c>
      <c r="J799" s="25" t="str">
        <f>IF(H799&lt;&gt;"",IFERROR(INDEX(DATABASE!$Z$19:$Z$38,MATCH(DATEVALUE(H799),DATABASE!$AA$19:$AA$38,0)),INDEX(DATABASE!$Z$12:$Z$18,MATCH(WEEKDAY(H799,2),DATABASE!$AA$12:$AA$18,0))),"")</f>
        <v/>
      </c>
      <c r="K799" s="25" t="str">
        <f>IF('DATA ACCURATE'!V802&lt;&gt;"",'DATA ACCURATE'!V802,"")</f>
        <v/>
      </c>
      <c r="L799" s="80" t="str">
        <f>IF($H799="","",IF(OR($J799="LIBUR",AND($L798="LIBUR",$O798=$O799)),"LIBUR",IF(AND(OR($L798="LUAR JAM KERJA 1",$L798="LUAR JAM KERJA 2"),OR(OR(AND($H798=$H799,AND(OR($I799&gt;DATABASE!$J$3,$I799&lt;DATABASE!$J$6),((DATEVALUE($H799)+$I799)-(DATEVALUE($H798)+$I798))&lt;DATABASE!$J$6)),AND($H798=$H799,$O798=$O799,OR($I799&gt;DATABASE!$J$6,$I799&lt;DATABASE!$J$3))),AND(($H799-$H798)=1,OR($I799&lt;DATABASE!$I$6,((DATEVALUE($H799)+$I799)-(DATEVALUE($H798)+$I798))&lt;DATABASE!$J$6))),$A799=$A798),"LUAR JAM KERJA 2",IF(AND(OR(WEEKDAY($H799,2)=1,WEEKDAY($H799,2)=2,WEEKDAY($H799,2)=3,WEEKDAY($H799,2)=4,WEEKDAY($H799,2)=5),$I799&lt;=DATABASE!$J$3,$I799&gt;=DATABASE!$I$3),"JAM KERJA",IF(AND(WEEKDAY($H799,2)=6,$I799&lt;=DATABASE!$J$4,$I799&gt;=DATABASE!$I$4),"JAM KERJA","LUAR JAM KERJA 1")))))</f>
        <v/>
      </c>
      <c r="M799" s="33" t="str">
        <f>IF('DATA ACCURATE'!T802&lt;&gt;"",IF('DATA ACCURATE'!T802&gt;100,'DATA ACCURATE'!T802/10,'DATA ACCURATE'!T802),"")</f>
        <v/>
      </c>
      <c r="N799" t="str">
        <f>IF(M799="","",IF(M799&lt;=DATABASE!$I$9,"LOKAL",IF(M799&lt;DATABASE!$J$9,"LUAR KOTA 1",IF($M799&gt;=DATABASE!$J$9,"LUAR KOTA 2",""))))</f>
        <v/>
      </c>
      <c r="O799" s="38" t="str">
        <f>IF('DATA ACCURATE'!L802&lt;&gt;"",'DATA ACCURATE'!L802,"")</f>
        <v/>
      </c>
      <c r="Q799" s="38">
        <f t="shared" si="84"/>
        <v>0</v>
      </c>
      <c r="R799" s="38">
        <f t="shared" si="84"/>
        <v>0</v>
      </c>
      <c r="S799" s="38">
        <f t="shared" si="84"/>
        <v>0</v>
      </c>
      <c r="T799" s="38">
        <f t="shared" si="84"/>
        <v>0</v>
      </c>
      <c r="U799" s="38">
        <f t="shared" si="85"/>
        <v>0</v>
      </c>
      <c r="V799" s="38">
        <f t="shared" si="85"/>
        <v>0</v>
      </c>
      <c r="W799" s="38">
        <f t="shared" si="85"/>
        <v>0</v>
      </c>
      <c r="X799" s="38">
        <f t="shared" si="86"/>
        <v>0</v>
      </c>
      <c r="Y799" s="38">
        <f t="shared" si="86"/>
        <v>0</v>
      </c>
      <c r="Z799" s="38">
        <f t="shared" si="86"/>
        <v>0</v>
      </c>
      <c r="AA799" s="38">
        <f t="shared" si="86"/>
        <v>0</v>
      </c>
      <c r="AB799" s="38">
        <f t="shared" si="87"/>
        <v>0</v>
      </c>
      <c r="AC799" s="38">
        <f t="shared" si="88"/>
        <v>0</v>
      </c>
      <c r="AD799" s="38" t="str">
        <f t="shared" si="89"/>
        <v>000000000000</v>
      </c>
    </row>
    <row r="800" spans="1:30">
      <c r="A800" s="9" t="str">
        <f>IF('DATA ACCURATE'!A803&lt;&gt;"",'DATA ACCURATE'!A803,"")</f>
        <v/>
      </c>
      <c r="B800" s="9" t="str">
        <f>IF('DATA ACCURATE'!D803&lt;&gt;"",'DATA ACCURATE'!D803,"")</f>
        <v/>
      </c>
      <c r="C800" s="38" t="str">
        <f>IF($AD800="000000000000","",INDEX(DATABASE!$W$12:$W$71,MATCH($AD800,DATABASE!$V$12:$V$71,0)))</f>
        <v/>
      </c>
      <c r="D800" s="34" t="str">
        <f>IF(C800="","",IF(E800="",INDEX(DATABASE!$AF$13:$AF$62,MATCH($C800,DATABASE!$AC$13:$AC$62,0)),IF(E800="2x D11",INDEX(DATABASE!$AF$13:$AF$62,MATCH($C800,DATABASE!$AC$13:$AC$62,0))+2*DATABASE!$AF$62,IF(E800="3x D11",INDEX(DATABASE!$AF$13:$AF$62,MATCH($C800,DATABASE!$AC$13:$AC$62,0))+3*DATABASE!$AF$62,""))))</f>
        <v/>
      </c>
      <c r="E800" s="38" t="str">
        <f>IF(AND($K800="Y",$G800&lt;&gt;"UNYIL",$F800&lt;DATABASE!$O$8),"2x D11",IF(AND($K800="Y",$G800&lt;&gt;"UNYIL",$F800&gt;=DATABASE!$O$8),"3x D11",""))</f>
        <v/>
      </c>
      <c r="F800" s="9" t="str">
        <f>IF('DATA ACCURATE'!N803&lt;&gt;"",'DATA ACCURATE'!N803,"")</f>
        <v/>
      </c>
      <c r="G800" t="str">
        <f>IF(F800="","",IF(F800&lt;=DATABASE!$I$8,"UNYIL",IF(F800&lt;=DATABASE!$J$8,"KECIL",IF(F800&lt;DATABASE!$K$8,"TANGGUNG",IF(F800&gt;=DATABASE!$K$8,"BESAR","")))))</f>
        <v/>
      </c>
      <c r="H800" s="16" t="str">
        <f>IF('DATA ACCURATE'!J803&lt;&gt;"",'DATA ACCURATE'!J803,"")</f>
        <v/>
      </c>
      <c r="I800" s="35" t="str">
        <f>IF(B800&lt;&gt;"",IFERROR(VLOOKUP(B800,'DATA TIMBANGAN'!G:M,7,FALSE),VLOOKUP(B800,'DATA TIMBANGAN'!G:M,7)),"")</f>
        <v/>
      </c>
      <c r="J800" s="25" t="str">
        <f>IF(H800&lt;&gt;"",IFERROR(INDEX(DATABASE!$Z$19:$Z$38,MATCH(DATEVALUE(H800),DATABASE!$AA$19:$AA$38,0)),INDEX(DATABASE!$Z$12:$Z$18,MATCH(WEEKDAY(H800,2),DATABASE!$AA$12:$AA$18,0))),"")</f>
        <v/>
      </c>
      <c r="K800" s="25" t="str">
        <f>IF('DATA ACCURATE'!V803&lt;&gt;"",'DATA ACCURATE'!V803,"")</f>
        <v/>
      </c>
      <c r="L800" s="80" t="str">
        <f>IF($H800="","",IF(OR($J800="LIBUR",AND($L799="LIBUR",$O799=$O800)),"LIBUR",IF(AND(OR($L799="LUAR JAM KERJA 1",$L799="LUAR JAM KERJA 2"),OR(OR(AND($H799=$H800,AND(OR($I800&gt;DATABASE!$J$3,$I800&lt;DATABASE!$J$6),((DATEVALUE($H800)+$I800)-(DATEVALUE($H799)+$I799))&lt;DATABASE!$J$6)),AND($H799=$H800,$O799=$O800,OR($I800&gt;DATABASE!$J$6,$I800&lt;DATABASE!$J$3))),AND(($H800-$H799)=1,OR($I800&lt;DATABASE!$I$6,((DATEVALUE($H800)+$I800)-(DATEVALUE($H799)+$I799))&lt;DATABASE!$J$6))),$A800=$A799),"LUAR JAM KERJA 2",IF(AND(OR(WEEKDAY($H800,2)=1,WEEKDAY($H800,2)=2,WEEKDAY($H800,2)=3,WEEKDAY($H800,2)=4,WEEKDAY($H800,2)=5),$I800&lt;=DATABASE!$J$3,$I800&gt;=DATABASE!$I$3),"JAM KERJA",IF(AND(WEEKDAY($H800,2)=6,$I800&lt;=DATABASE!$J$4,$I800&gt;=DATABASE!$I$4),"JAM KERJA","LUAR JAM KERJA 1")))))</f>
        <v/>
      </c>
      <c r="M800" s="33" t="str">
        <f>IF('DATA ACCURATE'!T803&lt;&gt;"",IF('DATA ACCURATE'!T803&gt;100,'DATA ACCURATE'!T803/10,'DATA ACCURATE'!T803),"")</f>
        <v/>
      </c>
      <c r="N800" t="str">
        <f>IF(M800="","",IF(M800&lt;=DATABASE!$I$9,"LOKAL",IF(M800&lt;DATABASE!$J$9,"LUAR KOTA 1",IF($M800&gt;=DATABASE!$J$9,"LUAR KOTA 2",""))))</f>
        <v/>
      </c>
      <c r="O800" s="38" t="str">
        <f>IF('DATA ACCURATE'!L803&lt;&gt;"",'DATA ACCURATE'!L803,"")</f>
        <v/>
      </c>
      <c r="Q800" s="38">
        <f t="shared" si="84"/>
        <v>0</v>
      </c>
      <c r="R800" s="38">
        <f t="shared" si="84"/>
        <v>0</v>
      </c>
      <c r="S800" s="38">
        <f t="shared" si="84"/>
        <v>0</v>
      </c>
      <c r="T800" s="38">
        <f t="shared" si="84"/>
        <v>0</v>
      </c>
      <c r="U800" s="38">
        <f t="shared" si="85"/>
        <v>0</v>
      </c>
      <c r="V800" s="38">
        <f t="shared" si="85"/>
        <v>0</v>
      </c>
      <c r="W800" s="38">
        <f t="shared" si="85"/>
        <v>0</v>
      </c>
      <c r="X800" s="38">
        <f t="shared" si="86"/>
        <v>0</v>
      </c>
      <c r="Y800" s="38">
        <f t="shared" si="86"/>
        <v>0</v>
      </c>
      <c r="Z800" s="38">
        <f t="shared" si="86"/>
        <v>0</v>
      </c>
      <c r="AA800" s="38">
        <f t="shared" si="86"/>
        <v>0</v>
      </c>
      <c r="AB800" s="38">
        <f t="shared" si="87"/>
        <v>0</v>
      </c>
      <c r="AC800" s="38">
        <f t="shared" si="88"/>
        <v>0</v>
      </c>
      <c r="AD800" s="38" t="str">
        <f t="shared" si="89"/>
        <v>000000000000</v>
      </c>
    </row>
    <row r="801" spans="1:30">
      <c r="A801" s="9" t="str">
        <f>IF('DATA ACCURATE'!A804&lt;&gt;"",'DATA ACCURATE'!A804,"")</f>
        <v/>
      </c>
      <c r="B801" s="9" t="str">
        <f>IF('DATA ACCURATE'!D804&lt;&gt;"",'DATA ACCURATE'!D804,"")</f>
        <v/>
      </c>
      <c r="C801" s="38" t="str">
        <f>IF($AD801="000000000000","",INDEX(DATABASE!$W$12:$W$71,MATCH($AD801,DATABASE!$V$12:$V$71,0)))</f>
        <v/>
      </c>
      <c r="D801" s="34" t="str">
        <f>IF(C801="","",IF(E801="",INDEX(DATABASE!$AF$13:$AF$62,MATCH($C801,DATABASE!$AC$13:$AC$62,0)),IF(E801="2x D11",INDEX(DATABASE!$AF$13:$AF$62,MATCH($C801,DATABASE!$AC$13:$AC$62,0))+2*DATABASE!$AF$62,IF(E801="3x D11",INDEX(DATABASE!$AF$13:$AF$62,MATCH($C801,DATABASE!$AC$13:$AC$62,0))+3*DATABASE!$AF$62,""))))</f>
        <v/>
      </c>
      <c r="E801" s="38" t="str">
        <f>IF(AND($K801="Y",$G801&lt;&gt;"UNYIL",$F801&lt;DATABASE!$O$8),"2x D11",IF(AND($K801="Y",$G801&lt;&gt;"UNYIL",$F801&gt;=DATABASE!$O$8),"3x D11",""))</f>
        <v/>
      </c>
      <c r="F801" s="9" t="str">
        <f>IF('DATA ACCURATE'!N804&lt;&gt;"",'DATA ACCURATE'!N804,"")</f>
        <v/>
      </c>
      <c r="G801" t="str">
        <f>IF(F801="","",IF(F801&lt;=DATABASE!$I$8,"UNYIL",IF(F801&lt;=DATABASE!$J$8,"KECIL",IF(F801&lt;DATABASE!$K$8,"TANGGUNG",IF(F801&gt;=DATABASE!$K$8,"BESAR","")))))</f>
        <v/>
      </c>
      <c r="H801" s="16" t="str">
        <f>IF('DATA ACCURATE'!J804&lt;&gt;"",'DATA ACCURATE'!J804,"")</f>
        <v/>
      </c>
      <c r="I801" s="35" t="str">
        <f>IF(B801&lt;&gt;"",IFERROR(VLOOKUP(B801,'DATA TIMBANGAN'!G:M,7,FALSE),VLOOKUP(B801,'DATA TIMBANGAN'!G:M,7)),"")</f>
        <v/>
      </c>
      <c r="J801" s="25" t="str">
        <f>IF(H801&lt;&gt;"",IFERROR(INDEX(DATABASE!$Z$19:$Z$38,MATCH(DATEVALUE(H801),DATABASE!$AA$19:$AA$38,0)),INDEX(DATABASE!$Z$12:$Z$18,MATCH(WEEKDAY(H801,2),DATABASE!$AA$12:$AA$18,0))),"")</f>
        <v/>
      </c>
      <c r="K801" s="25" t="str">
        <f>IF('DATA ACCURATE'!V804&lt;&gt;"",'DATA ACCURATE'!V804,"")</f>
        <v/>
      </c>
      <c r="L801" s="80" t="str">
        <f>IF($H801="","",IF(OR($J801="LIBUR",AND($L800="LIBUR",$O800=$O801)),"LIBUR",IF(AND(OR($L800="LUAR JAM KERJA 1",$L800="LUAR JAM KERJA 2"),OR(OR(AND($H800=$H801,AND(OR($I801&gt;DATABASE!$J$3,$I801&lt;DATABASE!$J$6),((DATEVALUE($H801)+$I801)-(DATEVALUE($H800)+$I800))&lt;DATABASE!$J$6)),AND($H800=$H801,$O800=$O801,OR($I801&gt;DATABASE!$J$6,$I801&lt;DATABASE!$J$3))),AND(($H801-$H800)=1,OR($I801&lt;DATABASE!$I$6,((DATEVALUE($H801)+$I801)-(DATEVALUE($H800)+$I800))&lt;DATABASE!$J$6))),$A801=$A800),"LUAR JAM KERJA 2",IF(AND(OR(WEEKDAY($H801,2)=1,WEEKDAY($H801,2)=2,WEEKDAY($H801,2)=3,WEEKDAY($H801,2)=4,WEEKDAY($H801,2)=5),$I801&lt;=DATABASE!$J$3,$I801&gt;=DATABASE!$I$3),"JAM KERJA",IF(AND(WEEKDAY($H801,2)=6,$I801&lt;=DATABASE!$J$4,$I801&gt;=DATABASE!$I$4),"JAM KERJA","LUAR JAM KERJA 1")))))</f>
        <v/>
      </c>
      <c r="M801" s="33" t="str">
        <f>IF('DATA ACCURATE'!T804&lt;&gt;"",IF('DATA ACCURATE'!T804&gt;100,'DATA ACCURATE'!T804/10,'DATA ACCURATE'!T804),"")</f>
        <v/>
      </c>
      <c r="N801" t="str">
        <f>IF(M801="","",IF(M801&lt;=DATABASE!$I$9,"LOKAL",IF(M801&lt;DATABASE!$J$9,"LUAR KOTA 1",IF($M801&gt;=DATABASE!$J$9,"LUAR KOTA 2",""))))</f>
        <v/>
      </c>
      <c r="O801" s="38" t="str">
        <f>IF('DATA ACCURATE'!L804&lt;&gt;"",'DATA ACCURATE'!L804,"")</f>
        <v/>
      </c>
      <c r="Q801" s="38">
        <f t="shared" si="84"/>
        <v>0</v>
      </c>
      <c r="R801" s="38">
        <f t="shared" si="84"/>
        <v>0</v>
      </c>
      <c r="S801" s="38">
        <f t="shared" si="84"/>
        <v>0</v>
      </c>
      <c r="T801" s="38">
        <f t="shared" si="84"/>
        <v>0</v>
      </c>
      <c r="U801" s="38">
        <f t="shared" si="85"/>
        <v>0</v>
      </c>
      <c r="V801" s="38">
        <f t="shared" si="85"/>
        <v>0</v>
      </c>
      <c r="W801" s="38">
        <f t="shared" si="85"/>
        <v>0</v>
      </c>
      <c r="X801" s="38">
        <f t="shared" si="86"/>
        <v>0</v>
      </c>
      <c r="Y801" s="38">
        <f t="shared" si="86"/>
        <v>0</v>
      </c>
      <c r="Z801" s="38">
        <f t="shared" si="86"/>
        <v>0</v>
      </c>
      <c r="AA801" s="38">
        <f t="shared" si="86"/>
        <v>0</v>
      </c>
      <c r="AB801" s="38">
        <f t="shared" si="87"/>
        <v>0</v>
      </c>
      <c r="AC801" s="38">
        <f t="shared" si="88"/>
        <v>0</v>
      </c>
      <c r="AD801" s="38" t="str">
        <f t="shared" si="89"/>
        <v>000000000000</v>
      </c>
    </row>
    <row r="802" spans="1:30">
      <c r="A802" s="9" t="str">
        <f>IF('DATA ACCURATE'!A805&lt;&gt;"",'DATA ACCURATE'!A805,"")</f>
        <v/>
      </c>
      <c r="B802" s="9" t="str">
        <f>IF('DATA ACCURATE'!D805&lt;&gt;"",'DATA ACCURATE'!D805,"")</f>
        <v/>
      </c>
      <c r="C802" s="38" t="str">
        <f>IF($AD802="000000000000","",INDEX(DATABASE!$W$12:$W$71,MATCH($AD802,DATABASE!$V$12:$V$71,0)))</f>
        <v/>
      </c>
      <c r="D802" s="34" t="str">
        <f>IF(C802="","",IF(E802="",INDEX(DATABASE!$AF$13:$AF$62,MATCH($C802,DATABASE!$AC$13:$AC$62,0)),IF(E802="2x D11",INDEX(DATABASE!$AF$13:$AF$62,MATCH($C802,DATABASE!$AC$13:$AC$62,0))+2*DATABASE!$AF$62,IF(E802="3x D11",INDEX(DATABASE!$AF$13:$AF$62,MATCH($C802,DATABASE!$AC$13:$AC$62,0))+3*DATABASE!$AF$62,""))))</f>
        <v/>
      </c>
      <c r="E802" s="38" t="str">
        <f>IF(AND($K802="Y",$G802&lt;&gt;"UNYIL",$F802&lt;DATABASE!$O$8),"2x D11",IF(AND($K802="Y",$G802&lt;&gt;"UNYIL",$F802&gt;=DATABASE!$O$8),"3x D11",""))</f>
        <v/>
      </c>
      <c r="F802" s="9" t="str">
        <f>IF('DATA ACCURATE'!N805&lt;&gt;"",'DATA ACCURATE'!N805,"")</f>
        <v/>
      </c>
      <c r="G802" t="str">
        <f>IF(F802="","",IF(F802&lt;=DATABASE!$I$8,"UNYIL",IF(F802&lt;=DATABASE!$J$8,"KECIL",IF(F802&lt;DATABASE!$K$8,"TANGGUNG",IF(F802&gt;=DATABASE!$K$8,"BESAR","")))))</f>
        <v/>
      </c>
      <c r="H802" s="16" t="str">
        <f>IF('DATA ACCURATE'!J805&lt;&gt;"",'DATA ACCURATE'!J805,"")</f>
        <v/>
      </c>
      <c r="I802" s="35" t="str">
        <f>IF(B802&lt;&gt;"",IFERROR(VLOOKUP(B802,'DATA TIMBANGAN'!G:M,7,FALSE),VLOOKUP(B802,'DATA TIMBANGAN'!G:M,7)),"")</f>
        <v/>
      </c>
      <c r="J802" s="25" t="str">
        <f>IF(H802&lt;&gt;"",IFERROR(INDEX(DATABASE!$Z$19:$Z$38,MATCH(DATEVALUE(H802),DATABASE!$AA$19:$AA$38,0)),INDEX(DATABASE!$Z$12:$Z$18,MATCH(WEEKDAY(H802,2),DATABASE!$AA$12:$AA$18,0))),"")</f>
        <v/>
      </c>
      <c r="K802" s="25" t="str">
        <f>IF('DATA ACCURATE'!V805&lt;&gt;"",'DATA ACCURATE'!V805,"")</f>
        <v/>
      </c>
      <c r="L802" s="80" t="str">
        <f>IF($H802="","",IF(OR($J802="LIBUR",AND($L801="LIBUR",$O801=$O802)),"LIBUR",IF(AND(OR($L801="LUAR JAM KERJA 1",$L801="LUAR JAM KERJA 2"),OR(OR(AND($H801=$H802,AND(OR($I802&gt;DATABASE!$J$3,$I802&lt;DATABASE!$J$6),((DATEVALUE($H802)+$I802)-(DATEVALUE($H801)+$I801))&lt;DATABASE!$J$6)),AND($H801=$H802,$O801=$O802,OR($I802&gt;DATABASE!$J$6,$I802&lt;DATABASE!$J$3))),AND(($H802-$H801)=1,OR($I802&lt;DATABASE!$I$6,((DATEVALUE($H802)+$I802)-(DATEVALUE($H801)+$I801))&lt;DATABASE!$J$6))),$A802=$A801),"LUAR JAM KERJA 2",IF(AND(OR(WEEKDAY($H802,2)=1,WEEKDAY($H802,2)=2,WEEKDAY($H802,2)=3,WEEKDAY($H802,2)=4,WEEKDAY($H802,2)=5),$I802&lt;=DATABASE!$J$3,$I802&gt;=DATABASE!$I$3),"JAM KERJA",IF(AND(WEEKDAY($H802,2)=6,$I802&lt;=DATABASE!$J$4,$I802&gt;=DATABASE!$I$4),"JAM KERJA","LUAR JAM KERJA 1")))))</f>
        <v/>
      </c>
      <c r="M802" s="33" t="str">
        <f>IF('DATA ACCURATE'!T805&lt;&gt;"",IF('DATA ACCURATE'!T805&gt;100,'DATA ACCURATE'!T805/10,'DATA ACCURATE'!T805),"")</f>
        <v/>
      </c>
      <c r="N802" t="str">
        <f>IF(M802="","",IF(M802&lt;=DATABASE!$I$9,"LOKAL",IF(M802&lt;DATABASE!$J$9,"LUAR KOTA 1",IF($M802&gt;=DATABASE!$J$9,"LUAR KOTA 2",""))))</f>
        <v/>
      </c>
      <c r="O802" s="38" t="str">
        <f>IF('DATA ACCURATE'!L805&lt;&gt;"",'DATA ACCURATE'!L805,"")</f>
        <v/>
      </c>
      <c r="Q802" s="38">
        <f t="shared" si="84"/>
        <v>0</v>
      </c>
      <c r="R802" s="38">
        <f t="shared" si="84"/>
        <v>0</v>
      </c>
      <c r="S802" s="38">
        <f t="shared" si="84"/>
        <v>0</v>
      </c>
      <c r="T802" s="38">
        <f t="shared" si="84"/>
        <v>0</v>
      </c>
      <c r="U802" s="38">
        <f t="shared" si="85"/>
        <v>0</v>
      </c>
      <c r="V802" s="38">
        <f t="shared" si="85"/>
        <v>0</v>
      </c>
      <c r="W802" s="38">
        <f t="shared" si="85"/>
        <v>0</v>
      </c>
      <c r="X802" s="38">
        <f t="shared" si="86"/>
        <v>0</v>
      </c>
      <c r="Y802" s="38">
        <f t="shared" si="86"/>
        <v>0</v>
      </c>
      <c r="Z802" s="38">
        <f t="shared" si="86"/>
        <v>0</v>
      </c>
      <c r="AA802" s="38">
        <f t="shared" si="86"/>
        <v>0</v>
      </c>
      <c r="AB802" s="38">
        <f t="shared" si="87"/>
        <v>0</v>
      </c>
      <c r="AC802" s="38">
        <f t="shared" si="88"/>
        <v>0</v>
      </c>
      <c r="AD802" s="38" t="str">
        <f t="shared" si="89"/>
        <v>000000000000</v>
      </c>
    </row>
    <row r="803" spans="1:30">
      <c r="A803" s="9" t="str">
        <f>IF('DATA ACCURATE'!A806&lt;&gt;"",'DATA ACCURATE'!A806,"")</f>
        <v/>
      </c>
      <c r="B803" s="9" t="str">
        <f>IF('DATA ACCURATE'!D806&lt;&gt;"",'DATA ACCURATE'!D806,"")</f>
        <v/>
      </c>
      <c r="C803" s="38" t="str">
        <f>IF($AD803="000000000000","",INDEX(DATABASE!$W$12:$W$71,MATCH($AD803,DATABASE!$V$12:$V$71,0)))</f>
        <v/>
      </c>
      <c r="D803" s="34" t="str">
        <f>IF(C803="","",IF(E803="",INDEX(DATABASE!$AF$13:$AF$62,MATCH($C803,DATABASE!$AC$13:$AC$62,0)),IF(E803="2x D11",INDEX(DATABASE!$AF$13:$AF$62,MATCH($C803,DATABASE!$AC$13:$AC$62,0))+2*DATABASE!$AF$62,IF(E803="3x D11",INDEX(DATABASE!$AF$13:$AF$62,MATCH($C803,DATABASE!$AC$13:$AC$62,0))+3*DATABASE!$AF$62,""))))</f>
        <v/>
      </c>
      <c r="E803" s="38" t="str">
        <f>IF(AND($K803="Y",$G803&lt;&gt;"UNYIL",$F803&lt;DATABASE!$O$8),"2x D11",IF(AND($K803="Y",$G803&lt;&gt;"UNYIL",$F803&gt;=DATABASE!$O$8),"3x D11",""))</f>
        <v/>
      </c>
      <c r="F803" s="9" t="str">
        <f>IF('DATA ACCURATE'!N806&lt;&gt;"",'DATA ACCURATE'!N806,"")</f>
        <v/>
      </c>
      <c r="G803" t="str">
        <f>IF(F803="","",IF(F803&lt;=DATABASE!$I$8,"UNYIL",IF(F803&lt;=DATABASE!$J$8,"KECIL",IF(F803&lt;DATABASE!$K$8,"TANGGUNG",IF(F803&gt;=DATABASE!$K$8,"BESAR","")))))</f>
        <v/>
      </c>
      <c r="H803" s="16" t="str">
        <f>IF('DATA ACCURATE'!J806&lt;&gt;"",'DATA ACCURATE'!J806,"")</f>
        <v/>
      </c>
      <c r="I803" s="35" t="str">
        <f>IF(B803&lt;&gt;"",IFERROR(VLOOKUP(B803,'DATA TIMBANGAN'!G:M,7,FALSE),VLOOKUP(B803,'DATA TIMBANGAN'!G:M,7)),"")</f>
        <v/>
      </c>
      <c r="J803" s="25" t="str">
        <f>IF(H803&lt;&gt;"",IFERROR(INDEX(DATABASE!$Z$19:$Z$38,MATCH(DATEVALUE(H803),DATABASE!$AA$19:$AA$38,0)),INDEX(DATABASE!$Z$12:$Z$18,MATCH(WEEKDAY(H803,2),DATABASE!$AA$12:$AA$18,0))),"")</f>
        <v/>
      </c>
      <c r="K803" s="25" t="str">
        <f>IF('DATA ACCURATE'!V806&lt;&gt;"",'DATA ACCURATE'!V806,"")</f>
        <v/>
      </c>
      <c r="L803" s="80" t="str">
        <f>IF($H803="","",IF(OR($J803="LIBUR",AND($L802="LIBUR",$O802=$O803)),"LIBUR",IF(AND(OR($L802="LUAR JAM KERJA 1",$L802="LUAR JAM KERJA 2"),OR(OR(AND($H802=$H803,AND(OR($I803&gt;DATABASE!$J$3,$I803&lt;DATABASE!$J$6),((DATEVALUE($H803)+$I803)-(DATEVALUE($H802)+$I802))&lt;DATABASE!$J$6)),AND($H802=$H803,$O802=$O803,OR($I803&gt;DATABASE!$J$6,$I803&lt;DATABASE!$J$3))),AND(($H803-$H802)=1,OR($I803&lt;DATABASE!$I$6,((DATEVALUE($H803)+$I803)-(DATEVALUE($H802)+$I802))&lt;DATABASE!$J$6))),$A803=$A802),"LUAR JAM KERJA 2",IF(AND(OR(WEEKDAY($H803,2)=1,WEEKDAY($H803,2)=2,WEEKDAY($H803,2)=3,WEEKDAY($H803,2)=4,WEEKDAY($H803,2)=5),$I803&lt;=DATABASE!$J$3,$I803&gt;=DATABASE!$I$3),"JAM KERJA",IF(AND(WEEKDAY($H803,2)=6,$I803&lt;=DATABASE!$J$4,$I803&gt;=DATABASE!$I$4),"JAM KERJA","LUAR JAM KERJA 1")))))</f>
        <v/>
      </c>
      <c r="M803" s="33" t="str">
        <f>IF('DATA ACCURATE'!T806&lt;&gt;"",IF('DATA ACCURATE'!T806&gt;100,'DATA ACCURATE'!T806/10,'DATA ACCURATE'!T806),"")</f>
        <v/>
      </c>
      <c r="N803" t="str">
        <f>IF(M803="","",IF(M803&lt;=DATABASE!$I$9,"LOKAL",IF(M803&lt;DATABASE!$J$9,"LUAR KOTA 1",IF($M803&gt;=DATABASE!$J$9,"LUAR KOTA 2",""))))</f>
        <v/>
      </c>
      <c r="O803" s="38" t="str">
        <f>IF('DATA ACCURATE'!L806&lt;&gt;"",'DATA ACCURATE'!L806,"")</f>
        <v/>
      </c>
      <c r="Q803" s="38">
        <f t="shared" si="84"/>
        <v>0</v>
      </c>
      <c r="R803" s="38">
        <f t="shared" si="84"/>
        <v>0</v>
      </c>
      <c r="S803" s="38">
        <f t="shared" si="84"/>
        <v>0</v>
      </c>
      <c r="T803" s="38">
        <f t="shared" si="84"/>
        <v>0</v>
      </c>
      <c r="U803" s="38">
        <f t="shared" si="85"/>
        <v>0</v>
      </c>
      <c r="V803" s="38">
        <f t="shared" si="85"/>
        <v>0</v>
      </c>
      <c r="W803" s="38">
        <f t="shared" si="85"/>
        <v>0</v>
      </c>
      <c r="X803" s="38">
        <f t="shared" si="86"/>
        <v>0</v>
      </c>
      <c r="Y803" s="38">
        <f t="shared" si="86"/>
        <v>0</v>
      </c>
      <c r="Z803" s="38">
        <f t="shared" si="86"/>
        <v>0</v>
      </c>
      <c r="AA803" s="38">
        <f t="shared" si="86"/>
        <v>0</v>
      </c>
      <c r="AB803" s="38">
        <f t="shared" si="87"/>
        <v>0</v>
      </c>
      <c r="AC803" s="38">
        <f t="shared" si="88"/>
        <v>0</v>
      </c>
      <c r="AD803" s="38" t="str">
        <f t="shared" si="89"/>
        <v>000000000000</v>
      </c>
    </row>
    <row r="804" spans="1:30">
      <c r="A804" s="9" t="str">
        <f>IF('DATA ACCURATE'!A807&lt;&gt;"",'DATA ACCURATE'!A807,"")</f>
        <v/>
      </c>
      <c r="B804" s="9" t="str">
        <f>IF('DATA ACCURATE'!D807&lt;&gt;"",'DATA ACCURATE'!D807,"")</f>
        <v/>
      </c>
      <c r="C804" s="38" t="str">
        <f>IF($AD804="000000000000","",INDEX(DATABASE!$W$12:$W$71,MATCH($AD804,DATABASE!$V$12:$V$71,0)))</f>
        <v/>
      </c>
      <c r="D804" s="34" t="str">
        <f>IF(C804="","",IF(E804="",INDEX(DATABASE!$AF$13:$AF$62,MATCH($C804,DATABASE!$AC$13:$AC$62,0)),IF(E804="2x D11",INDEX(DATABASE!$AF$13:$AF$62,MATCH($C804,DATABASE!$AC$13:$AC$62,0))+2*DATABASE!$AF$62,IF(E804="3x D11",INDEX(DATABASE!$AF$13:$AF$62,MATCH($C804,DATABASE!$AC$13:$AC$62,0))+3*DATABASE!$AF$62,""))))</f>
        <v/>
      </c>
      <c r="E804" s="38" t="str">
        <f>IF(AND($K804="Y",$G804&lt;&gt;"UNYIL",$F804&lt;DATABASE!$O$8),"2x D11",IF(AND($K804="Y",$G804&lt;&gt;"UNYIL",$F804&gt;=DATABASE!$O$8),"3x D11",""))</f>
        <v/>
      </c>
      <c r="F804" s="9" t="str">
        <f>IF('DATA ACCURATE'!N807&lt;&gt;"",'DATA ACCURATE'!N807,"")</f>
        <v/>
      </c>
      <c r="G804" t="str">
        <f>IF(F804="","",IF(F804&lt;=DATABASE!$I$8,"UNYIL",IF(F804&lt;=DATABASE!$J$8,"KECIL",IF(F804&lt;DATABASE!$K$8,"TANGGUNG",IF(F804&gt;=DATABASE!$K$8,"BESAR","")))))</f>
        <v/>
      </c>
      <c r="H804" s="16" t="str">
        <f>IF('DATA ACCURATE'!J807&lt;&gt;"",'DATA ACCURATE'!J807,"")</f>
        <v/>
      </c>
      <c r="I804" s="35" t="str">
        <f>IF(B804&lt;&gt;"",IFERROR(VLOOKUP(B804,'DATA TIMBANGAN'!G:M,7,FALSE),VLOOKUP(B804,'DATA TIMBANGAN'!G:M,7)),"")</f>
        <v/>
      </c>
      <c r="J804" s="25" t="str">
        <f>IF(H804&lt;&gt;"",IFERROR(INDEX(DATABASE!$Z$19:$Z$38,MATCH(DATEVALUE(H804),DATABASE!$AA$19:$AA$38,0)),INDEX(DATABASE!$Z$12:$Z$18,MATCH(WEEKDAY(H804,2),DATABASE!$AA$12:$AA$18,0))),"")</f>
        <v/>
      </c>
      <c r="K804" s="25" t="str">
        <f>IF('DATA ACCURATE'!V807&lt;&gt;"",'DATA ACCURATE'!V807,"")</f>
        <v/>
      </c>
      <c r="L804" s="80" t="str">
        <f>IF($H804="","",IF(OR($J804="LIBUR",AND($L803="LIBUR",$O803=$O804)),"LIBUR",IF(AND(OR($L803="LUAR JAM KERJA 1",$L803="LUAR JAM KERJA 2"),OR(OR(AND($H803=$H804,AND(OR($I804&gt;DATABASE!$J$3,$I804&lt;DATABASE!$J$6),((DATEVALUE($H804)+$I804)-(DATEVALUE($H803)+$I803))&lt;DATABASE!$J$6)),AND($H803=$H804,$O803=$O804,OR($I804&gt;DATABASE!$J$6,$I804&lt;DATABASE!$J$3))),AND(($H804-$H803)=1,OR($I804&lt;DATABASE!$I$6,((DATEVALUE($H804)+$I804)-(DATEVALUE($H803)+$I803))&lt;DATABASE!$J$6))),$A804=$A803),"LUAR JAM KERJA 2",IF(AND(OR(WEEKDAY($H804,2)=1,WEEKDAY($H804,2)=2,WEEKDAY($H804,2)=3,WEEKDAY($H804,2)=4,WEEKDAY($H804,2)=5),$I804&lt;=DATABASE!$J$3,$I804&gt;=DATABASE!$I$3),"JAM KERJA",IF(AND(WEEKDAY($H804,2)=6,$I804&lt;=DATABASE!$J$4,$I804&gt;=DATABASE!$I$4),"JAM KERJA","LUAR JAM KERJA 1")))))</f>
        <v/>
      </c>
      <c r="M804" s="33" t="str">
        <f>IF('DATA ACCURATE'!T807&lt;&gt;"",IF('DATA ACCURATE'!T807&gt;100,'DATA ACCURATE'!T807/10,'DATA ACCURATE'!T807),"")</f>
        <v/>
      </c>
      <c r="N804" t="str">
        <f>IF(M804="","",IF(M804&lt;=DATABASE!$I$9,"LOKAL",IF(M804&lt;DATABASE!$J$9,"LUAR KOTA 1",IF($M804&gt;=DATABASE!$J$9,"LUAR KOTA 2",""))))</f>
        <v/>
      </c>
      <c r="O804" s="38" t="str">
        <f>IF('DATA ACCURATE'!L807&lt;&gt;"",'DATA ACCURATE'!L807,"")</f>
        <v/>
      </c>
      <c r="Q804" s="38">
        <f t="shared" si="84"/>
        <v>0</v>
      </c>
      <c r="R804" s="38">
        <f t="shared" si="84"/>
        <v>0</v>
      </c>
      <c r="S804" s="38">
        <f t="shared" si="84"/>
        <v>0</v>
      </c>
      <c r="T804" s="38">
        <f t="shared" si="84"/>
        <v>0</v>
      </c>
      <c r="U804" s="38">
        <f t="shared" si="85"/>
        <v>0</v>
      </c>
      <c r="V804" s="38">
        <f t="shared" si="85"/>
        <v>0</v>
      </c>
      <c r="W804" s="38">
        <f t="shared" si="85"/>
        <v>0</v>
      </c>
      <c r="X804" s="38">
        <f t="shared" si="86"/>
        <v>0</v>
      </c>
      <c r="Y804" s="38">
        <f t="shared" si="86"/>
        <v>0</v>
      </c>
      <c r="Z804" s="38">
        <f t="shared" si="86"/>
        <v>0</v>
      </c>
      <c r="AA804" s="38">
        <f t="shared" si="86"/>
        <v>0</v>
      </c>
      <c r="AB804" s="38">
        <f t="shared" si="87"/>
        <v>0</v>
      </c>
      <c r="AC804" s="38">
        <f t="shared" si="88"/>
        <v>0</v>
      </c>
      <c r="AD804" s="38" t="str">
        <f t="shared" si="89"/>
        <v>000000000000</v>
      </c>
    </row>
    <row r="805" spans="1:30">
      <c r="A805" s="9" t="str">
        <f>IF('DATA ACCURATE'!A808&lt;&gt;"",'DATA ACCURATE'!A808,"")</f>
        <v/>
      </c>
      <c r="B805" s="9" t="str">
        <f>IF('DATA ACCURATE'!D808&lt;&gt;"",'DATA ACCURATE'!D808,"")</f>
        <v/>
      </c>
      <c r="C805" s="38" t="str">
        <f>IF($AD805="000000000000","",INDEX(DATABASE!$W$12:$W$71,MATCH($AD805,DATABASE!$V$12:$V$71,0)))</f>
        <v/>
      </c>
      <c r="D805" s="34" t="str">
        <f>IF(C805="","",IF(E805="",INDEX(DATABASE!$AF$13:$AF$62,MATCH($C805,DATABASE!$AC$13:$AC$62,0)),IF(E805="2x D11",INDEX(DATABASE!$AF$13:$AF$62,MATCH($C805,DATABASE!$AC$13:$AC$62,0))+2*DATABASE!$AF$62,IF(E805="3x D11",INDEX(DATABASE!$AF$13:$AF$62,MATCH($C805,DATABASE!$AC$13:$AC$62,0))+3*DATABASE!$AF$62,""))))</f>
        <v/>
      </c>
      <c r="E805" s="38" t="str">
        <f>IF(AND($K805="Y",$G805&lt;&gt;"UNYIL",$F805&lt;DATABASE!$O$8),"2x D11",IF(AND($K805="Y",$G805&lt;&gt;"UNYIL",$F805&gt;=DATABASE!$O$8),"3x D11",""))</f>
        <v/>
      </c>
      <c r="F805" s="9" t="str">
        <f>IF('DATA ACCURATE'!N808&lt;&gt;"",'DATA ACCURATE'!N808,"")</f>
        <v/>
      </c>
      <c r="G805" t="str">
        <f>IF(F805="","",IF(F805&lt;=DATABASE!$I$8,"UNYIL",IF(F805&lt;=DATABASE!$J$8,"KECIL",IF(F805&lt;DATABASE!$K$8,"TANGGUNG",IF(F805&gt;=DATABASE!$K$8,"BESAR","")))))</f>
        <v/>
      </c>
      <c r="H805" s="16" t="str">
        <f>IF('DATA ACCURATE'!J808&lt;&gt;"",'DATA ACCURATE'!J808,"")</f>
        <v/>
      </c>
      <c r="I805" s="35" t="str">
        <f>IF(B805&lt;&gt;"",IFERROR(VLOOKUP(B805,'DATA TIMBANGAN'!G:M,7,FALSE),VLOOKUP(B805,'DATA TIMBANGAN'!G:M,7)),"")</f>
        <v/>
      </c>
      <c r="J805" s="25" t="str">
        <f>IF(H805&lt;&gt;"",IFERROR(INDEX(DATABASE!$Z$19:$Z$38,MATCH(DATEVALUE(H805),DATABASE!$AA$19:$AA$38,0)),INDEX(DATABASE!$Z$12:$Z$18,MATCH(WEEKDAY(H805,2),DATABASE!$AA$12:$AA$18,0))),"")</f>
        <v/>
      </c>
      <c r="K805" s="25" t="str">
        <f>IF('DATA ACCURATE'!V808&lt;&gt;"",'DATA ACCURATE'!V808,"")</f>
        <v/>
      </c>
      <c r="L805" s="80" t="str">
        <f>IF($H805="","",IF(OR($J805="LIBUR",AND($L804="LIBUR",$O804=$O805)),"LIBUR",IF(AND(OR($L804="LUAR JAM KERJA 1",$L804="LUAR JAM KERJA 2"),OR(OR(AND($H804=$H805,AND(OR($I805&gt;DATABASE!$J$3,$I805&lt;DATABASE!$J$6),((DATEVALUE($H805)+$I805)-(DATEVALUE($H804)+$I804))&lt;DATABASE!$J$6)),AND($H804=$H805,$O804=$O805,OR($I805&gt;DATABASE!$J$6,$I805&lt;DATABASE!$J$3))),AND(($H805-$H804)=1,OR($I805&lt;DATABASE!$I$6,((DATEVALUE($H805)+$I805)-(DATEVALUE($H804)+$I804))&lt;DATABASE!$J$6))),$A805=$A804),"LUAR JAM KERJA 2",IF(AND(OR(WEEKDAY($H805,2)=1,WEEKDAY($H805,2)=2,WEEKDAY($H805,2)=3,WEEKDAY($H805,2)=4,WEEKDAY($H805,2)=5),$I805&lt;=DATABASE!$J$3,$I805&gt;=DATABASE!$I$3),"JAM KERJA",IF(AND(WEEKDAY($H805,2)=6,$I805&lt;=DATABASE!$J$4,$I805&gt;=DATABASE!$I$4),"JAM KERJA","LUAR JAM KERJA 1")))))</f>
        <v/>
      </c>
      <c r="M805" s="33" t="str">
        <f>IF('DATA ACCURATE'!T808&lt;&gt;"",IF('DATA ACCURATE'!T808&gt;100,'DATA ACCURATE'!T808/10,'DATA ACCURATE'!T808),"")</f>
        <v/>
      </c>
      <c r="N805" t="str">
        <f>IF(M805="","",IF(M805&lt;=DATABASE!$I$9,"LOKAL",IF(M805&lt;DATABASE!$J$9,"LUAR KOTA 1",IF($M805&gt;=DATABASE!$J$9,"LUAR KOTA 2",""))))</f>
        <v/>
      </c>
      <c r="O805" s="38" t="str">
        <f>IF('DATA ACCURATE'!L808&lt;&gt;"",'DATA ACCURATE'!L808,"")</f>
        <v/>
      </c>
      <c r="Q805" s="38">
        <f t="shared" si="84"/>
        <v>0</v>
      </c>
      <c r="R805" s="38">
        <f t="shared" si="84"/>
        <v>0</v>
      </c>
      <c r="S805" s="38">
        <f t="shared" si="84"/>
        <v>0</v>
      </c>
      <c r="T805" s="38">
        <f t="shared" si="84"/>
        <v>0</v>
      </c>
      <c r="U805" s="38">
        <f t="shared" si="85"/>
        <v>0</v>
      </c>
      <c r="V805" s="38">
        <f t="shared" si="85"/>
        <v>0</v>
      </c>
      <c r="W805" s="38">
        <f t="shared" si="85"/>
        <v>0</v>
      </c>
      <c r="X805" s="38">
        <f t="shared" si="86"/>
        <v>0</v>
      </c>
      <c r="Y805" s="38">
        <f t="shared" si="86"/>
        <v>0</v>
      </c>
      <c r="Z805" s="38">
        <f t="shared" si="86"/>
        <v>0</v>
      </c>
      <c r="AA805" s="38">
        <f t="shared" si="86"/>
        <v>0</v>
      </c>
      <c r="AB805" s="38">
        <f t="shared" si="87"/>
        <v>0</v>
      </c>
      <c r="AC805" s="38">
        <f t="shared" si="88"/>
        <v>0</v>
      </c>
      <c r="AD805" s="38" t="str">
        <f t="shared" si="89"/>
        <v>000000000000</v>
      </c>
    </row>
    <row r="806" spans="1:30">
      <c r="A806" s="9" t="str">
        <f>IF('DATA ACCURATE'!A809&lt;&gt;"",'DATA ACCURATE'!A809,"")</f>
        <v/>
      </c>
      <c r="B806" s="9" t="str">
        <f>IF('DATA ACCURATE'!D809&lt;&gt;"",'DATA ACCURATE'!D809,"")</f>
        <v/>
      </c>
      <c r="C806" s="38" t="str">
        <f>IF($AD806="000000000000","",INDEX(DATABASE!$W$12:$W$71,MATCH($AD806,DATABASE!$V$12:$V$71,0)))</f>
        <v/>
      </c>
      <c r="D806" s="34" t="str">
        <f>IF(C806="","",IF(E806="",INDEX(DATABASE!$AF$13:$AF$62,MATCH($C806,DATABASE!$AC$13:$AC$62,0)),IF(E806="2x D11",INDEX(DATABASE!$AF$13:$AF$62,MATCH($C806,DATABASE!$AC$13:$AC$62,0))+2*DATABASE!$AF$62,IF(E806="3x D11",INDEX(DATABASE!$AF$13:$AF$62,MATCH($C806,DATABASE!$AC$13:$AC$62,0))+3*DATABASE!$AF$62,""))))</f>
        <v/>
      </c>
      <c r="E806" s="38" t="str">
        <f>IF(AND($K806="Y",$G806&lt;&gt;"UNYIL",$F806&lt;DATABASE!$O$8),"2x D11",IF(AND($K806="Y",$G806&lt;&gt;"UNYIL",$F806&gt;=DATABASE!$O$8),"3x D11",""))</f>
        <v/>
      </c>
      <c r="F806" s="9" t="str">
        <f>IF('DATA ACCURATE'!N809&lt;&gt;"",'DATA ACCURATE'!N809,"")</f>
        <v/>
      </c>
      <c r="G806" t="str">
        <f>IF(F806="","",IF(F806&lt;=DATABASE!$I$8,"UNYIL",IF(F806&lt;=DATABASE!$J$8,"KECIL",IF(F806&lt;DATABASE!$K$8,"TANGGUNG",IF(F806&gt;=DATABASE!$K$8,"BESAR","")))))</f>
        <v/>
      </c>
      <c r="H806" s="16" t="str">
        <f>IF('DATA ACCURATE'!J809&lt;&gt;"",'DATA ACCURATE'!J809,"")</f>
        <v/>
      </c>
      <c r="I806" s="35" t="str">
        <f>IF(B806&lt;&gt;"",IFERROR(VLOOKUP(B806,'DATA TIMBANGAN'!G:M,7,FALSE),VLOOKUP(B806,'DATA TIMBANGAN'!G:M,7)),"")</f>
        <v/>
      </c>
      <c r="J806" s="25" t="str">
        <f>IF(H806&lt;&gt;"",IFERROR(INDEX(DATABASE!$Z$19:$Z$38,MATCH(DATEVALUE(H806),DATABASE!$AA$19:$AA$38,0)),INDEX(DATABASE!$Z$12:$Z$18,MATCH(WEEKDAY(H806,2),DATABASE!$AA$12:$AA$18,0))),"")</f>
        <v/>
      </c>
      <c r="K806" s="25" t="str">
        <f>IF('DATA ACCURATE'!V809&lt;&gt;"",'DATA ACCURATE'!V809,"")</f>
        <v/>
      </c>
      <c r="L806" s="80" t="str">
        <f>IF($H806="","",IF(OR($J806="LIBUR",AND($L805="LIBUR",$O805=$O806)),"LIBUR",IF(AND(OR($L805="LUAR JAM KERJA 1",$L805="LUAR JAM KERJA 2"),OR(OR(AND($H805=$H806,AND(OR($I806&gt;DATABASE!$J$3,$I806&lt;DATABASE!$J$6),((DATEVALUE($H806)+$I806)-(DATEVALUE($H805)+$I805))&lt;DATABASE!$J$6)),AND($H805=$H806,$O805=$O806,OR($I806&gt;DATABASE!$J$6,$I806&lt;DATABASE!$J$3))),AND(($H806-$H805)=1,OR($I806&lt;DATABASE!$I$6,((DATEVALUE($H806)+$I806)-(DATEVALUE($H805)+$I805))&lt;DATABASE!$J$6))),$A806=$A805),"LUAR JAM KERJA 2",IF(AND(OR(WEEKDAY($H806,2)=1,WEEKDAY($H806,2)=2,WEEKDAY($H806,2)=3,WEEKDAY($H806,2)=4,WEEKDAY($H806,2)=5),$I806&lt;=DATABASE!$J$3,$I806&gt;=DATABASE!$I$3),"JAM KERJA",IF(AND(WEEKDAY($H806,2)=6,$I806&lt;=DATABASE!$J$4,$I806&gt;=DATABASE!$I$4),"JAM KERJA","LUAR JAM KERJA 1")))))</f>
        <v/>
      </c>
      <c r="M806" s="33" t="str">
        <f>IF('DATA ACCURATE'!T809&lt;&gt;"",IF('DATA ACCURATE'!T809&gt;100,'DATA ACCURATE'!T809/10,'DATA ACCURATE'!T809),"")</f>
        <v/>
      </c>
      <c r="N806" t="str">
        <f>IF(M806="","",IF(M806&lt;=DATABASE!$I$9,"LOKAL",IF(M806&lt;DATABASE!$J$9,"LUAR KOTA 1",IF($M806&gt;=DATABASE!$J$9,"LUAR KOTA 2",""))))</f>
        <v/>
      </c>
      <c r="O806" s="38" t="str">
        <f>IF('DATA ACCURATE'!L809&lt;&gt;"",'DATA ACCURATE'!L809,"")</f>
        <v/>
      </c>
      <c r="Q806" s="38">
        <f t="shared" si="84"/>
        <v>0</v>
      </c>
      <c r="R806" s="38">
        <f t="shared" si="84"/>
        <v>0</v>
      </c>
      <c r="S806" s="38">
        <f t="shared" si="84"/>
        <v>0</v>
      </c>
      <c r="T806" s="38">
        <f t="shared" si="84"/>
        <v>0</v>
      </c>
      <c r="U806" s="38">
        <f t="shared" si="85"/>
        <v>0</v>
      </c>
      <c r="V806" s="38">
        <f t="shared" si="85"/>
        <v>0</v>
      </c>
      <c r="W806" s="38">
        <f t="shared" si="85"/>
        <v>0</v>
      </c>
      <c r="X806" s="38">
        <f t="shared" si="86"/>
        <v>0</v>
      </c>
      <c r="Y806" s="38">
        <f t="shared" si="86"/>
        <v>0</v>
      </c>
      <c r="Z806" s="38">
        <f t="shared" si="86"/>
        <v>0</v>
      </c>
      <c r="AA806" s="38">
        <f t="shared" si="86"/>
        <v>0</v>
      </c>
      <c r="AB806" s="38">
        <f t="shared" si="87"/>
        <v>0</v>
      </c>
      <c r="AC806" s="38">
        <f t="shared" si="88"/>
        <v>0</v>
      </c>
      <c r="AD806" s="38" t="str">
        <f t="shared" si="89"/>
        <v>000000000000</v>
      </c>
    </row>
    <row r="807" spans="1:30">
      <c r="A807" s="9" t="str">
        <f>IF('DATA ACCURATE'!A810&lt;&gt;"",'DATA ACCURATE'!A810,"")</f>
        <v/>
      </c>
      <c r="B807" s="9" t="str">
        <f>IF('DATA ACCURATE'!D810&lt;&gt;"",'DATA ACCURATE'!D810,"")</f>
        <v/>
      </c>
      <c r="C807" s="38" t="str">
        <f>IF($AD807="000000000000","",INDEX(DATABASE!$W$12:$W$71,MATCH($AD807,DATABASE!$V$12:$V$71,0)))</f>
        <v/>
      </c>
      <c r="D807" s="34" t="str">
        <f>IF(C807="","",IF(E807="",INDEX(DATABASE!$AF$13:$AF$62,MATCH($C807,DATABASE!$AC$13:$AC$62,0)),IF(E807="2x D11",INDEX(DATABASE!$AF$13:$AF$62,MATCH($C807,DATABASE!$AC$13:$AC$62,0))+2*DATABASE!$AF$62,IF(E807="3x D11",INDEX(DATABASE!$AF$13:$AF$62,MATCH($C807,DATABASE!$AC$13:$AC$62,0))+3*DATABASE!$AF$62,""))))</f>
        <v/>
      </c>
      <c r="E807" s="38" t="str">
        <f>IF(AND($K807="Y",$G807&lt;&gt;"UNYIL",$F807&lt;DATABASE!$O$8),"2x D11",IF(AND($K807="Y",$G807&lt;&gt;"UNYIL",$F807&gt;=DATABASE!$O$8),"3x D11",""))</f>
        <v/>
      </c>
      <c r="F807" s="9" t="str">
        <f>IF('DATA ACCURATE'!N810&lt;&gt;"",'DATA ACCURATE'!N810,"")</f>
        <v/>
      </c>
      <c r="G807" t="str">
        <f>IF(F807="","",IF(F807&lt;=DATABASE!$I$8,"UNYIL",IF(F807&lt;=DATABASE!$J$8,"KECIL",IF(F807&lt;DATABASE!$K$8,"TANGGUNG",IF(F807&gt;=DATABASE!$K$8,"BESAR","")))))</f>
        <v/>
      </c>
      <c r="H807" s="16" t="str">
        <f>IF('DATA ACCURATE'!J810&lt;&gt;"",'DATA ACCURATE'!J810,"")</f>
        <v/>
      </c>
      <c r="I807" s="35" t="str">
        <f>IF(B807&lt;&gt;"",IFERROR(VLOOKUP(B807,'DATA TIMBANGAN'!G:M,7,FALSE),VLOOKUP(B807,'DATA TIMBANGAN'!G:M,7)),"")</f>
        <v/>
      </c>
      <c r="J807" s="25" t="str">
        <f>IF(H807&lt;&gt;"",IFERROR(INDEX(DATABASE!$Z$19:$Z$38,MATCH(DATEVALUE(H807),DATABASE!$AA$19:$AA$38,0)),INDEX(DATABASE!$Z$12:$Z$18,MATCH(WEEKDAY(H807,2),DATABASE!$AA$12:$AA$18,0))),"")</f>
        <v/>
      </c>
      <c r="K807" s="25" t="str">
        <f>IF('DATA ACCURATE'!V810&lt;&gt;"",'DATA ACCURATE'!V810,"")</f>
        <v/>
      </c>
      <c r="L807" s="80" t="str">
        <f>IF($H807="","",IF(OR($J807="LIBUR",AND($L806="LIBUR",$O806=$O807)),"LIBUR",IF(AND(OR($L806="LUAR JAM KERJA 1",$L806="LUAR JAM KERJA 2"),OR(OR(AND($H806=$H807,AND(OR($I807&gt;DATABASE!$J$3,$I807&lt;DATABASE!$J$6),((DATEVALUE($H807)+$I807)-(DATEVALUE($H806)+$I806))&lt;DATABASE!$J$6)),AND($H806=$H807,$O806=$O807,OR($I807&gt;DATABASE!$J$6,$I807&lt;DATABASE!$J$3))),AND(($H807-$H806)=1,OR($I807&lt;DATABASE!$I$6,((DATEVALUE($H807)+$I807)-(DATEVALUE($H806)+$I806))&lt;DATABASE!$J$6))),$A807=$A806),"LUAR JAM KERJA 2",IF(AND(OR(WEEKDAY($H807,2)=1,WEEKDAY($H807,2)=2,WEEKDAY($H807,2)=3,WEEKDAY($H807,2)=4,WEEKDAY($H807,2)=5),$I807&lt;=DATABASE!$J$3,$I807&gt;=DATABASE!$I$3),"JAM KERJA",IF(AND(WEEKDAY($H807,2)=6,$I807&lt;=DATABASE!$J$4,$I807&gt;=DATABASE!$I$4),"JAM KERJA","LUAR JAM KERJA 1")))))</f>
        <v/>
      </c>
      <c r="M807" s="33" t="str">
        <f>IF('DATA ACCURATE'!T810&lt;&gt;"",IF('DATA ACCURATE'!T810&gt;100,'DATA ACCURATE'!T810/10,'DATA ACCURATE'!T810),"")</f>
        <v/>
      </c>
      <c r="N807" t="str">
        <f>IF(M807="","",IF(M807&lt;=DATABASE!$I$9,"LOKAL",IF(M807&lt;DATABASE!$J$9,"LUAR KOTA 1",IF($M807&gt;=DATABASE!$J$9,"LUAR KOTA 2",""))))</f>
        <v/>
      </c>
      <c r="O807" s="38" t="str">
        <f>IF('DATA ACCURATE'!L810&lt;&gt;"",'DATA ACCURATE'!L810,"")</f>
        <v/>
      </c>
      <c r="Q807" s="38">
        <f t="shared" si="84"/>
        <v>0</v>
      </c>
      <c r="R807" s="38">
        <f t="shared" si="84"/>
        <v>0</v>
      </c>
      <c r="S807" s="38">
        <f t="shared" si="84"/>
        <v>0</v>
      </c>
      <c r="T807" s="38">
        <f t="shared" si="84"/>
        <v>0</v>
      </c>
      <c r="U807" s="38">
        <f t="shared" si="85"/>
        <v>0</v>
      </c>
      <c r="V807" s="38">
        <f t="shared" si="85"/>
        <v>0</v>
      </c>
      <c r="W807" s="38">
        <f t="shared" si="85"/>
        <v>0</v>
      </c>
      <c r="X807" s="38">
        <f t="shared" si="86"/>
        <v>0</v>
      </c>
      <c r="Y807" s="38">
        <f t="shared" si="86"/>
        <v>0</v>
      </c>
      <c r="Z807" s="38">
        <f t="shared" si="86"/>
        <v>0</v>
      </c>
      <c r="AA807" s="38">
        <f t="shared" si="86"/>
        <v>0</v>
      </c>
      <c r="AB807" s="38">
        <f t="shared" si="87"/>
        <v>0</v>
      </c>
      <c r="AC807" s="38">
        <f t="shared" si="88"/>
        <v>0</v>
      </c>
      <c r="AD807" s="38" t="str">
        <f t="shared" si="89"/>
        <v>000000000000</v>
      </c>
    </row>
    <row r="808" spans="1:30">
      <c r="A808" s="9" t="str">
        <f>IF('DATA ACCURATE'!A811&lt;&gt;"",'DATA ACCURATE'!A811,"")</f>
        <v/>
      </c>
      <c r="B808" s="9" t="str">
        <f>IF('DATA ACCURATE'!D811&lt;&gt;"",'DATA ACCURATE'!D811,"")</f>
        <v/>
      </c>
      <c r="C808" s="38" t="str">
        <f>IF($AD808="000000000000","",INDEX(DATABASE!$W$12:$W$71,MATCH($AD808,DATABASE!$V$12:$V$71,0)))</f>
        <v/>
      </c>
      <c r="D808" s="34" t="str">
        <f>IF(C808="","",IF(E808="",INDEX(DATABASE!$AF$13:$AF$62,MATCH($C808,DATABASE!$AC$13:$AC$62,0)),IF(E808="2x D11",INDEX(DATABASE!$AF$13:$AF$62,MATCH($C808,DATABASE!$AC$13:$AC$62,0))+2*DATABASE!$AF$62,IF(E808="3x D11",INDEX(DATABASE!$AF$13:$AF$62,MATCH($C808,DATABASE!$AC$13:$AC$62,0))+3*DATABASE!$AF$62,""))))</f>
        <v/>
      </c>
      <c r="E808" s="38" t="str">
        <f>IF(AND($K808="Y",$G808&lt;&gt;"UNYIL",$F808&lt;DATABASE!$O$8),"2x D11",IF(AND($K808="Y",$G808&lt;&gt;"UNYIL",$F808&gt;=DATABASE!$O$8),"3x D11",""))</f>
        <v/>
      </c>
      <c r="F808" s="9" t="str">
        <f>IF('DATA ACCURATE'!N811&lt;&gt;"",'DATA ACCURATE'!N811,"")</f>
        <v/>
      </c>
      <c r="G808" t="str">
        <f>IF(F808="","",IF(F808&lt;=DATABASE!$I$8,"UNYIL",IF(F808&lt;=DATABASE!$J$8,"KECIL",IF(F808&lt;DATABASE!$K$8,"TANGGUNG",IF(F808&gt;=DATABASE!$K$8,"BESAR","")))))</f>
        <v/>
      </c>
      <c r="H808" s="16" t="str">
        <f>IF('DATA ACCURATE'!J811&lt;&gt;"",'DATA ACCURATE'!J811,"")</f>
        <v/>
      </c>
      <c r="I808" s="35" t="str">
        <f>IF(B808&lt;&gt;"",IFERROR(VLOOKUP(B808,'DATA TIMBANGAN'!G:M,7,FALSE),VLOOKUP(B808,'DATA TIMBANGAN'!G:M,7)),"")</f>
        <v/>
      </c>
      <c r="J808" s="25" t="str">
        <f>IF(H808&lt;&gt;"",IFERROR(INDEX(DATABASE!$Z$19:$Z$38,MATCH(DATEVALUE(H808),DATABASE!$AA$19:$AA$38,0)),INDEX(DATABASE!$Z$12:$Z$18,MATCH(WEEKDAY(H808,2),DATABASE!$AA$12:$AA$18,0))),"")</f>
        <v/>
      </c>
      <c r="K808" s="25" t="str">
        <f>IF('DATA ACCURATE'!V811&lt;&gt;"",'DATA ACCURATE'!V811,"")</f>
        <v/>
      </c>
      <c r="L808" s="80" t="str">
        <f>IF($H808="","",IF(OR($J808="LIBUR",AND($L807="LIBUR",$O807=$O808)),"LIBUR",IF(AND(OR($L807="LUAR JAM KERJA 1",$L807="LUAR JAM KERJA 2"),OR(OR(AND($H807=$H808,AND(OR($I808&gt;DATABASE!$J$3,$I808&lt;DATABASE!$J$6),((DATEVALUE($H808)+$I808)-(DATEVALUE($H807)+$I807))&lt;DATABASE!$J$6)),AND($H807=$H808,$O807=$O808,OR($I808&gt;DATABASE!$J$6,$I808&lt;DATABASE!$J$3))),AND(($H808-$H807)=1,OR($I808&lt;DATABASE!$I$6,((DATEVALUE($H808)+$I808)-(DATEVALUE($H807)+$I807))&lt;DATABASE!$J$6))),$A808=$A807),"LUAR JAM KERJA 2",IF(AND(OR(WEEKDAY($H808,2)=1,WEEKDAY($H808,2)=2,WEEKDAY($H808,2)=3,WEEKDAY($H808,2)=4,WEEKDAY($H808,2)=5),$I808&lt;=DATABASE!$J$3,$I808&gt;=DATABASE!$I$3),"JAM KERJA",IF(AND(WEEKDAY($H808,2)=6,$I808&lt;=DATABASE!$J$4,$I808&gt;=DATABASE!$I$4),"JAM KERJA","LUAR JAM KERJA 1")))))</f>
        <v/>
      </c>
      <c r="M808" s="33" t="str">
        <f>IF('DATA ACCURATE'!T811&lt;&gt;"",IF('DATA ACCURATE'!T811&gt;100,'DATA ACCURATE'!T811/10,'DATA ACCURATE'!T811),"")</f>
        <v/>
      </c>
      <c r="N808" t="str">
        <f>IF(M808="","",IF(M808&lt;=DATABASE!$I$9,"LOKAL",IF(M808&lt;DATABASE!$J$9,"LUAR KOTA 1",IF($M808&gt;=DATABASE!$J$9,"LUAR KOTA 2",""))))</f>
        <v/>
      </c>
      <c r="O808" s="38" t="str">
        <f>IF('DATA ACCURATE'!L811&lt;&gt;"",'DATA ACCURATE'!L811,"")</f>
        <v/>
      </c>
      <c r="Q808" s="38">
        <f t="shared" si="84"/>
        <v>0</v>
      </c>
      <c r="R808" s="38">
        <f t="shared" si="84"/>
        <v>0</v>
      </c>
      <c r="S808" s="38">
        <f t="shared" si="84"/>
        <v>0</v>
      </c>
      <c r="T808" s="38">
        <f t="shared" si="84"/>
        <v>0</v>
      </c>
      <c r="U808" s="38">
        <f t="shared" si="85"/>
        <v>0</v>
      </c>
      <c r="V808" s="38">
        <f t="shared" si="85"/>
        <v>0</v>
      </c>
      <c r="W808" s="38">
        <f t="shared" si="85"/>
        <v>0</v>
      </c>
      <c r="X808" s="38">
        <f t="shared" si="86"/>
        <v>0</v>
      </c>
      <c r="Y808" s="38">
        <f t="shared" si="86"/>
        <v>0</v>
      </c>
      <c r="Z808" s="38">
        <f t="shared" si="86"/>
        <v>0</v>
      </c>
      <c r="AA808" s="38">
        <f t="shared" si="86"/>
        <v>0</v>
      </c>
      <c r="AB808" s="38">
        <f t="shared" si="87"/>
        <v>0</v>
      </c>
      <c r="AC808" s="38">
        <f t="shared" si="88"/>
        <v>0</v>
      </c>
      <c r="AD808" s="38" t="str">
        <f t="shared" si="89"/>
        <v>000000000000</v>
      </c>
    </row>
    <row r="809" spans="1:30">
      <c r="A809" s="9" t="str">
        <f>IF('DATA ACCURATE'!A812&lt;&gt;"",'DATA ACCURATE'!A812,"")</f>
        <v/>
      </c>
      <c r="B809" s="9" t="str">
        <f>IF('DATA ACCURATE'!D812&lt;&gt;"",'DATA ACCURATE'!D812,"")</f>
        <v/>
      </c>
      <c r="C809" s="38" t="str">
        <f>IF($AD809="000000000000","",INDEX(DATABASE!$W$12:$W$71,MATCH($AD809,DATABASE!$V$12:$V$71,0)))</f>
        <v/>
      </c>
      <c r="D809" s="34" t="str">
        <f>IF(C809="","",IF(E809="",INDEX(DATABASE!$AF$13:$AF$62,MATCH($C809,DATABASE!$AC$13:$AC$62,0)),IF(E809="2x D11",INDEX(DATABASE!$AF$13:$AF$62,MATCH($C809,DATABASE!$AC$13:$AC$62,0))+2*DATABASE!$AF$62,IF(E809="3x D11",INDEX(DATABASE!$AF$13:$AF$62,MATCH($C809,DATABASE!$AC$13:$AC$62,0))+3*DATABASE!$AF$62,""))))</f>
        <v/>
      </c>
      <c r="E809" s="38" t="str">
        <f>IF(AND($K809="Y",$G809&lt;&gt;"UNYIL",$F809&lt;DATABASE!$O$8),"2x D11",IF(AND($K809="Y",$G809&lt;&gt;"UNYIL",$F809&gt;=DATABASE!$O$8),"3x D11",""))</f>
        <v/>
      </c>
      <c r="F809" s="9" t="str">
        <f>IF('DATA ACCURATE'!N812&lt;&gt;"",'DATA ACCURATE'!N812,"")</f>
        <v/>
      </c>
      <c r="G809" t="str">
        <f>IF(F809="","",IF(F809&lt;=DATABASE!$I$8,"UNYIL",IF(F809&lt;=DATABASE!$J$8,"KECIL",IF(F809&lt;DATABASE!$K$8,"TANGGUNG",IF(F809&gt;=DATABASE!$K$8,"BESAR","")))))</f>
        <v/>
      </c>
      <c r="H809" s="16" t="str">
        <f>IF('DATA ACCURATE'!J812&lt;&gt;"",'DATA ACCURATE'!J812,"")</f>
        <v/>
      </c>
      <c r="I809" s="35" t="str">
        <f>IF(B809&lt;&gt;"",IFERROR(VLOOKUP(B809,'DATA TIMBANGAN'!G:M,7,FALSE),VLOOKUP(B809,'DATA TIMBANGAN'!G:M,7)),"")</f>
        <v/>
      </c>
      <c r="J809" s="25" t="str">
        <f>IF(H809&lt;&gt;"",IFERROR(INDEX(DATABASE!$Z$19:$Z$38,MATCH(DATEVALUE(H809),DATABASE!$AA$19:$AA$38,0)),INDEX(DATABASE!$Z$12:$Z$18,MATCH(WEEKDAY(H809,2),DATABASE!$AA$12:$AA$18,0))),"")</f>
        <v/>
      </c>
      <c r="K809" s="25" t="str">
        <f>IF('DATA ACCURATE'!V812&lt;&gt;"",'DATA ACCURATE'!V812,"")</f>
        <v/>
      </c>
      <c r="L809" s="80" t="str">
        <f>IF($H809="","",IF(OR($J809="LIBUR",AND($L808="LIBUR",$O808=$O809)),"LIBUR",IF(AND(OR($L808="LUAR JAM KERJA 1",$L808="LUAR JAM KERJA 2"),OR(OR(AND($H808=$H809,AND(OR($I809&gt;DATABASE!$J$3,$I809&lt;DATABASE!$J$6),((DATEVALUE($H809)+$I809)-(DATEVALUE($H808)+$I808))&lt;DATABASE!$J$6)),AND($H808=$H809,$O808=$O809,OR($I809&gt;DATABASE!$J$6,$I809&lt;DATABASE!$J$3))),AND(($H809-$H808)=1,OR($I809&lt;DATABASE!$I$6,((DATEVALUE($H809)+$I809)-(DATEVALUE($H808)+$I808))&lt;DATABASE!$J$6))),$A809=$A808),"LUAR JAM KERJA 2",IF(AND(OR(WEEKDAY($H809,2)=1,WEEKDAY($H809,2)=2,WEEKDAY($H809,2)=3,WEEKDAY($H809,2)=4,WEEKDAY($H809,2)=5),$I809&lt;=DATABASE!$J$3,$I809&gt;=DATABASE!$I$3),"JAM KERJA",IF(AND(WEEKDAY($H809,2)=6,$I809&lt;=DATABASE!$J$4,$I809&gt;=DATABASE!$I$4),"JAM KERJA","LUAR JAM KERJA 1")))))</f>
        <v/>
      </c>
      <c r="M809" s="33" t="str">
        <f>IF('DATA ACCURATE'!T812&lt;&gt;"",IF('DATA ACCURATE'!T812&gt;100,'DATA ACCURATE'!T812/10,'DATA ACCURATE'!T812),"")</f>
        <v/>
      </c>
      <c r="N809" t="str">
        <f>IF(M809="","",IF(M809&lt;=DATABASE!$I$9,"LOKAL",IF(M809&lt;DATABASE!$J$9,"LUAR KOTA 1",IF($M809&gt;=DATABASE!$J$9,"LUAR KOTA 2",""))))</f>
        <v/>
      </c>
      <c r="O809" s="38" t="str">
        <f>IF('DATA ACCURATE'!L812&lt;&gt;"",'DATA ACCURATE'!L812,"")</f>
        <v/>
      </c>
      <c r="Q809" s="38">
        <f t="shared" si="84"/>
        <v>0</v>
      </c>
      <c r="R809" s="38">
        <f t="shared" si="84"/>
        <v>0</v>
      </c>
      <c r="S809" s="38">
        <f t="shared" si="84"/>
        <v>0</v>
      </c>
      <c r="T809" s="38">
        <f t="shared" si="84"/>
        <v>0</v>
      </c>
      <c r="U809" s="38">
        <f t="shared" si="85"/>
        <v>0</v>
      </c>
      <c r="V809" s="38">
        <f t="shared" si="85"/>
        <v>0</v>
      </c>
      <c r="W809" s="38">
        <f t="shared" si="85"/>
        <v>0</v>
      </c>
      <c r="X809" s="38">
        <f t="shared" si="86"/>
        <v>0</v>
      </c>
      <c r="Y809" s="38">
        <f t="shared" si="86"/>
        <v>0</v>
      </c>
      <c r="Z809" s="38">
        <f t="shared" si="86"/>
        <v>0</v>
      </c>
      <c r="AA809" s="38">
        <f t="shared" si="86"/>
        <v>0</v>
      </c>
      <c r="AB809" s="38">
        <f t="shared" si="87"/>
        <v>0</v>
      </c>
      <c r="AC809" s="38">
        <f t="shared" si="88"/>
        <v>0</v>
      </c>
      <c r="AD809" s="38" t="str">
        <f t="shared" si="89"/>
        <v>000000000000</v>
      </c>
    </row>
    <row r="810" spans="1:30">
      <c r="A810" s="9" t="str">
        <f>IF('DATA ACCURATE'!A813&lt;&gt;"",'DATA ACCURATE'!A813,"")</f>
        <v/>
      </c>
      <c r="B810" s="9" t="str">
        <f>IF('DATA ACCURATE'!D813&lt;&gt;"",'DATA ACCURATE'!D813,"")</f>
        <v/>
      </c>
      <c r="C810" s="38" t="str">
        <f>IF($AD810="000000000000","",INDEX(DATABASE!$W$12:$W$71,MATCH($AD810,DATABASE!$V$12:$V$71,0)))</f>
        <v/>
      </c>
      <c r="D810" s="34" t="str">
        <f>IF(C810="","",IF(E810="",INDEX(DATABASE!$AF$13:$AF$62,MATCH($C810,DATABASE!$AC$13:$AC$62,0)),IF(E810="2x D11",INDEX(DATABASE!$AF$13:$AF$62,MATCH($C810,DATABASE!$AC$13:$AC$62,0))+2*DATABASE!$AF$62,IF(E810="3x D11",INDEX(DATABASE!$AF$13:$AF$62,MATCH($C810,DATABASE!$AC$13:$AC$62,0))+3*DATABASE!$AF$62,""))))</f>
        <v/>
      </c>
      <c r="E810" s="38" t="str">
        <f>IF(AND($K810="Y",$G810&lt;&gt;"UNYIL",$F810&lt;DATABASE!$O$8),"2x D11",IF(AND($K810="Y",$G810&lt;&gt;"UNYIL",$F810&gt;=DATABASE!$O$8),"3x D11",""))</f>
        <v/>
      </c>
      <c r="F810" s="9" t="str">
        <f>IF('DATA ACCURATE'!N813&lt;&gt;"",'DATA ACCURATE'!N813,"")</f>
        <v/>
      </c>
      <c r="G810" t="str">
        <f>IF(F810="","",IF(F810&lt;=DATABASE!$I$8,"UNYIL",IF(F810&lt;=DATABASE!$J$8,"KECIL",IF(F810&lt;DATABASE!$K$8,"TANGGUNG",IF(F810&gt;=DATABASE!$K$8,"BESAR","")))))</f>
        <v/>
      </c>
      <c r="H810" s="16" t="str">
        <f>IF('DATA ACCURATE'!J813&lt;&gt;"",'DATA ACCURATE'!J813,"")</f>
        <v/>
      </c>
      <c r="I810" s="35" t="str">
        <f>IF(B810&lt;&gt;"",IFERROR(VLOOKUP(B810,'DATA TIMBANGAN'!G:M,7,FALSE),VLOOKUP(B810,'DATA TIMBANGAN'!G:M,7)),"")</f>
        <v/>
      </c>
      <c r="J810" s="25" t="str">
        <f>IF(H810&lt;&gt;"",IFERROR(INDEX(DATABASE!$Z$19:$Z$38,MATCH(DATEVALUE(H810),DATABASE!$AA$19:$AA$38,0)),INDEX(DATABASE!$Z$12:$Z$18,MATCH(WEEKDAY(H810,2),DATABASE!$AA$12:$AA$18,0))),"")</f>
        <v/>
      </c>
      <c r="K810" s="25" t="str">
        <f>IF('DATA ACCURATE'!V813&lt;&gt;"",'DATA ACCURATE'!V813,"")</f>
        <v/>
      </c>
      <c r="L810" s="80" t="str">
        <f>IF($H810="","",IF(OR($J810="LIBUR",AND($L809="LIBUR",$O809=$O810)),"LIBUR",IF(AND(OR($L809="LUAR JAM KERJA 1",$L809="LUAR JAM KERJA 2"),OR(OR(AND($H809=$H810,AND(OR($I810&gt;DATABASE!$J$3,$I810&lt;DATABASE!$J$6),((DATEVALUE($H810)+$I810)-(DATEVALUE($H809)+$I809))&lt;DATABASE!$J$6)),AND($H809=$H810,$O809=$O810,OR($I810&gt;DATABASE!$J$6,$I810&lt;DATABASE!$J$3))),AND(($H810-$H809)=1,OR($I810&lt;DATABASE!$I$6,((DATEVALUE($H810)+$I810)-(DATEVALUE($H809)+$I809))&lt;DATABASE!$J$6))),$A810=$A809),"LUAR JAM KERJA 2",IF(AND(OR(WEEKDAY($H810,2)=1,WEEKDAY($H810,2)=2,WEEKDAY($H810,2)=3,WEEKDAY($H810,2)=4,WEEKDAY($H810,2)=5),$I810&lt;=DATABASE!$J$3,$I810&gt;=DATABASE!$I$3),"JAM KERJA",IF(AND(WEEKDAY($H810,2)=6,$I810&lt;=DATABASE!$J$4,$I810&gt;=DATABASE!$I$4),"JAM KERJA","LUAR JAM KERJA 1")))))</f>
        <v/>
      </c>
      <c r="M810" s="33" t="str">
        <f>IF('DATA ACCURATE'!T813&lt;&gt;"",IF('DATA ACCURATE'!T813&gt;100,'DATA ACCURATE'!T813/10,'DATA ACCURATE'!T813),"")</f>
        <v/>
      </c>
      <c r="N810" t="str">
        <f>IF(M810="","",IF(M810&lt;=DATABASE!$I$9,"LOKAL",IF(M810&lt;DATABASE!$J$9,"LUAR KOTA 1",IF($M810&gt;=DATABASE!$J$9,"LUAR KOTA 2",""))))</f>
        <v/>
      </c>
      <c r="O810" s="38" t="str">
        <f>IF('DATA ACCURATE'!L813&lt;&gt;"",'DATA ACCURATE'!L813,"")</f>
        <v/>
      </c>
      <c r="Q810" s="38">
        <f t="shared" si="84"/>
        <v>0</v>
      </c>
      <c r="R810" s="38">
        <f t="shared" si="84"/>
        <v>0</v>
      </c>
      <c r="S810" s="38">
        <f t="shared" si="84"/>
        <v>0</v>
      </c>
      <c r="T810" s="38">
        <f t="shared" si="84"/>
        <v>0</v>
      </c>
      <c r="U810" s="38">
        <f t="shared" si="85"/>
        <v>0</v>
      </c>
      <c r="V810" s="38">
        <f t="shared" si="85"/>
        <v>0</v>
      </c>
      <c r="W810" s="38">
        <f t="shared" si="85"/>
        <v>0</v>
      </c>
      <c r="X810" s="38">
        <f t="shared" si="86"/>
        <v>0</v>
      </c>
      <c r="Y810" s="38">
        <f t="shared" si="86"/>
        <v>0</v>
      </c>
      <c r="Z810" s="38">
        <f t="shared" si="86"/>
        <v>0</v>
      </c>
      <c r="AA810" s="38">
        <f t="shared" si="86"/>
        <v>0</v>
      </c>
      <c r="AB810" s="38">
        <f t="shared" si="87"/>
        <v>0</v>
      </c>
      <c r="AC810" s="38">
        <f t="shared" si="88"/>
        <v>0</v>
      </c>
      <c r="AD810" s="38" t="str">
        <f t="shared" si="89"/>
        <v>000000000000</v>
      </c>
    </row>
    <row r="811" spans="1:30">
      <c r="A811" s="9" t="str">
        <f>IF('DATA ACCURATE'!A814&lt;&gt;"",'DATA ACCURATE'!A814,"")</f>
        <v/>
      </c>
      <c r="B811" s="9" t="str">
        <f>IF('DATA ACCURATE'!D814&lt;&gt;"",'DATA ACCURATE'!D814,"")</f>
        <v/>
      </c>
      <c r="C811" s="38" t="str">
        <f>IF($AD811="000000000000","",INDEX(DATABASE!$W$12:$W$71,MATCH($AD811,DATABASE!$V$12:$V$71,0)))</f>
        <v/>
      </c>
      <c r="D811" s="34" t="str">
        <f>IF(C811="","",IF(E811="",INDEX(DATABASE!$AF$13:$AF$62,MATCH($C811,DATABASE!$AC$13:$AC$62,0)),IF(E811="2x D11",INDEX(DATABASE!$AF$13:$AF$62,MATCH($C811,DATABASE!$AC$13:$AC$62,0))+2*DATABASE!$AF$62,IF(E811="3x D11",INDEX(DATABASE!$AF$13:$AF$62,MATCH($C811,DATABASE!$AC$13:$AC$62,0))+3*DATABASE!$AF$62,""))))</f>
        <v/>
      </c>
      <c r="E811" s="38" t="str">
        <f>IF(AND($K811="Y",$G811&lt;&gt;"UNYIL",$F811&lt;DATABASE!$O$8),"2x D11",IF(AND($K811="Y",$G811&lt;&gt;"UNYIL",$F811&gt;=DATABASE!$O$8),"3x D11",""))</f>
        <v/>
      </c>
      <c r="F811" s="9" t="str">
        <f>IF('DATA ACCURATE'!N814&lt;&gt;"",'DATA ACCURATE'!N814,"")</f>
        <v/>
      </c>
      <c r="G811" t="str">
        <f>IF(F811="","",IF(F811&lt;=DATABASE!$I$8,"UNYIL",IF(F811&lt;=DATABASE!$J$8,"KECIL",IF(F811&lt;DATABASE!$K$8,"TANGGUNG",IF(F811&gt;=DATABASE!$K$8,"BESAR","")))))</f>
        <v/>
      </c>
      <c r="H811" s="16" t="str">
        <f>IF('DATA ACCURATE'!J814&lt;&gt;"",'DATA ACCURATE'!J814,"")</f>
        <v/>
      </c>
      <c r="I811" s="35" t="str">
        <f>IF(B811&lt;&gt;"",IFERROR(VLOOKUP(B811,'DATA TIMBANGAN'!G:M,7,FALSE),VLOOKUP(B811,'DATA TIMBANGAN'!G:M,7)),"")</f>
        <v/>
      </c>
      <c r="J811" s="25" t="str">
        <f>IF(H811&lt;&gt;"",IFERROR(INDEX(DATABASE!$Z$19:$Z$38,MATCH(DATEVALUE(H811),DATABASE!$AA$19:$AA$38,0)),INDEX(DATABASE!$Z$12:$Z$18,MATCH(WEEKDAY(H811,2),DATABASE!$AA$12:$AA$18,0))),"")</f>
        <v/>
      </c>
      <c r="K811" s="25" t="str">
        <f>IF('DATA ACCURATE'!V814&lt;&gt;"",'DATA ACCURATE'!V814,"")</f>
        <v/>
      </c>
      <c r="L811" s="80" t="str">
        <f>IF($H811="","",IF(OR($J811="LIBUR",AND($L810="LIBUR",$O810=$O811)),"LIBUR",IF(AND(OR($L810="LUAR JAM KERJA 1",$L810="LUAR JAM KERJA 2"),OR(OR(AND($H810=$H811,AND(OR($I811&gt;DATABASE!$J$3,$I811&lt;DATABASE!$J$6),((DATEVALUE($H811)+$I811)-(DATEVALUE($H810)+$I810))&lt;DATABASE!$J$6)),AND($H810=$H811,$O810=$O811,OR($I811&gt;DATABASE!$J$6,$I811&lt;DATABASE!$J$3))),AND(($H811-$H810)=1,OR($I811&lt;DATABASE!$I$6,((DATEVALUE($H811)+$I811)-(DATEVALUE($H810)+$I810))&lt;DATABASE!$J$6))),$A811=$A810),"LUAR JAM KERJA 2",IF(AND(OR(WEEKDAY($H811,2)=1,WEEKDAY($H811,2)=2,WEEKDAY($H811,2)=3,WEEKDAY($H811,2)=4,WEEKDAY($H811,2)=5),$I811&lt;=DATABASE!$J$3,$I811&gt;=DATABASE!$I$3),"JAM KERJA",IF(AND(WEEKDAY($H811,2)=6,$I811&lt;=DATABASE!$J$4,$I811&gt;=DATABASE!$I$4),"JAM KERJA","LUAR JAM KERJA 1")))))</f>
        <v/>
      </c>
      <c r="M811" s="33" t="str">
        <f>IF('DATA ACCURATE'!T814&lt;&gt;"",IF('DATA ACCURATE'!T814&gt;100,'DATA ACCURATE'!T814/10,'DATA ACCURATE'!T814),"")</f>
        <v/>
      </c>
      <c r="N811" t="str">
        <f>IF(M811="","",IF(M811&lt;=DATABASE!$I$9,"LOKAL",IF(M811&lt;DATABASE!$J$9,"LUAR KOTA 1",IF($M811&gt;=DATABASE!$J$9,"LUAR KOTA 2",""))))</f>
        <v/>
      </c>
      <c r="O811" s="38" t="str">
        <f>IF('DATA ACCURATE'!L814&lt;&gt;"",'DATA ACCURATE'!L814,"")</f>
        <v/>
      </c>
      <c r="Q811" s="38">
        <f t="shared" si="84"/>
        <v>0</v>
      </c>
      <c r="R811" s="38">
        <f t="shared" si="84"/>
        <v>0</v>
      </c>
      <c r="S811" s="38">
        <f t="shared" si="84"/>
        <v>0</v>
      </c>
      <c r="T811" s="38">
        <f t="shared" si="84"/>
        <v>0</v>
      </c>
      <c r="U811" s="38">
        <f t="shared" si="85"/>
        <v>0</v>
      </c>
      <c r="V811" s="38">
        <f t="shared" si="85"/>
        <v>0</v>
      </c>
      <c r="W811" s="38">
        <f t="shared" si="85"/>
        <v>0</v>
      </c>
      <c r="X811" s="38">
        <f t="shared" si="86"/>
        <v>0</v>
      </c>
      <c r="Y811" s="38">
        <f t="shared" si="86"/>
        <v>0</v>
      </c>
      <c r="Z811" s="38">
        <f t="shared" si="86"/>
        <v>0</v>
      </c>
      <c r="AA811" s="38">
        <f t="shared" si="86"/>
        <v>0</v>
      </c>
      <c r="AB811" s="38">
        <f t="shared" si="87"/>
        <v>0</v>
      </c>
      <c r="AC811" s="38">
        <f t="shared" si="88"/>
        <v>0</v>
      </c>
      <c r="AD811" s="38" t="str">
        <f t="shared" si="89"/>
        <v>000000000000</v>
      </c>
    </row>
    <row r="812" spans="1:30">
      <c r="A812" s="9" t="str">
        <f>IF('DATA ACCURATE'!A815&lt;&gt;"",'DATA ACCURATE'!A815,"")</f>
        <v/>
      </c>
      <c r="B812" s="9" t="str">
        <f>IF('DATA ACCURATE'!D815&lt;&gt;"",'DATA ACCURATE'!D815,"")</f>
        <v/>
      </c>
      <c r="C812" s="38" t="str">
        <f>IF($AD812="000000000000","",INDEX(DATABASE!$W$12:$W$71,MATCH($AD812,DATABASE!$V$12:$V$71,0)))</f>
        <v/>
      </c>
      <c r="D812" s="34" t="str">
        <f>IF(C812="","",IF(E812="",INDEX(DATABASE!$AF$13:$AF$62,MATCH($C812,DATABASE!$AC$13:$AC$62,0)),IF(E812="2x D11",INDEX(DATABASE!$AF$13:$AF$62,MATCH($C812,DATABASE!$AC$13:$AC$62,0))+2*DATABASE!$AF$62,IF(E812="3x D11",INDEX(DATABASE!$AF$13:$AF$62,MATCH($C812,DATABASE!$AC$13:$AC$62,0))+3*DATABASE!$AF$62,""))))</f>
        <v/>
      </c>
      <c r="E812" s="38" t="str">
        <f>IF(AND($K812="Y",$G812&lt;&gt;"UNYIL",$F812&lt;DATABASE!$O$8),"2x D11",IF(AND($K812="Y",$G812&lt;&gt;"UNYIL",$F812&gt;=DATABASE!$O$8),"3x D11",""))</f>
        <v/>
      </c>
      <c r="F812" s="9" t="str">
        <f>IF('DATA ACCURATE'!N815&lt;&gt;"",'DATA ACCURATE'!N815,"")</f>
        <v/>
      </c>
      <c r="G812" t="str">
        <f>IF(F812="","",IF(F812&lt;=DATABASE!$I$8,"UNYIL",IF(F812&lt;=DATABASE!$J$8,"KECIL",IF(F812&lt;DATABASE!$K$8,"TANGGUNG",IF(F812&gt;=DATABASE!$K$8,"BESAR","")))))</f>
        <v/>
      </c>
      <c r="H812" s="16" t="str">
        <f>IF('DATA ACCURATE'!J815&lt;&gt;"",'DATA ACCURATE'!J815,"")</f>
        <v/>
      </c>
      <c r="I812" s="35" t="str">
        <f>IF(B812&lt;&gt;"",IFERROR(VLOOKUP(B812,'DATA TIMBANGAN'!G:M,7,FALSE),VLOOKUP(B812,'DATA TIMBANGAN'!G:M,7)),"")</f>
        <v/>
      </c>
      <c r="J812" s="25" t="str">
        <f>IF(H812&lt;&gt;"",IFERROR(INDEX(DATABASE!$Z$19:$Z$38,MATCH(DATEVALUE(H812),DATABASE!$AA$19:$AA$38,0)),INDEX(DATABASE!$Z$12:$Z$18,MATCH(WEEKDAY(H812,2),DATABASE!$AA$12:$AA$18,0))),"")</f>
        <v/>
      </c>
      <c r="K812" s="25" t="str">
        <f>IF('DATA ACCURATE'!V815&lt;&gt;"",'DATA ACCURATE'!V815,"")</f>
        <v/>
      </c>
      <c r="L812" s="80" t="str">
        <f>IF($H812="","",IF(OR($J812="LIBUR",AND($L811="LIBUR",$O811=$O812)),"LIBUR",IF(AND(OR($L811="LUAR JAM KERJA 1",$L811="LUAR JAM KERJA 2"),OR(OR(AND($H811=$H812,AND(OR($I812&gt;DATABASE!$J$3,$I812&lt;DATABASE!$J$6),((DATEVALUE($H812)+$I812)-(DATEVALUE($H811)+$I811))&lt;DATABASE!$J$6)),AND($H811=$H812,$O811=$O812,OR($I812&gt;DATABASE!$J$6,$I812&lt;DATABASE!$J$3))),AND(($H812-$H811)=1,OR($I812&lt;DATABASE!$I$6,((DATEVALUE($H812)+$I812)-(DATEVALUE($H811)+$I811))&lt;DATABASE!$J$6))),$A812=$A811),"LUAR JAM KERJA 2",IF(AND(OR(WEEKDAY($H812,2)=1,WEEKDAY($H812,2)=2,WEEKDAY($H812,2)=3,WEEKDAY($H812,2)=4,WEEKDAY($H812,2)=5),$I812&lt;=DATABASE!$J$3,$I812&gt;=DATABASE!$I$3),"JAM KERJA",IF(AND(WEEKDAY($H812,2)=6,$I812&lt;=DATABASE!$J$4,$I812&gt;=DATABASE!$I$4),"JAM KERJA","LUAR JAM KERJA 1")))))</f>
        <v/>
      </c>
      <c r="M812" s="33" t="str">
        <f>IF('DATA ACCURATE'!T815&lt;&gt;"",IF('DATA ACCURATE'!T815&gt;100,'DATA ACCURATE'!T815/10,'DATA ACCURATE'!T815),"")</f>
        <v/>
      </c>
      <c r="N812" t="str">
        <f>IF(M812="","",IF(M812&lt;=DATABASE!$I$9,"LOKAL",IF(M812&lt;DATABASE!$J$9,"LUAR KOTA 1",IF($M812&gt;=DATABASE!$J$9,"LUAR KOTA 2",""))))</f>
        <v/>
      </c>
      <c r="O812" s="38" t="str">
        <f>IF('DATA ACCURATE'!L815&lt;&gt;"",'DATA ACCURATE'!L815,"")</f>
        <v/>
      </c>
      <c r="Q812" s="38">
        <f t="shared" si="84"/>
        <v>0</v>
      </c>
      <c r="R812" s="38">
        <f t="shared" si="84"/>
        <v>0</v>
      </c>
      <c r="S812" s="38">
        <f t="shared" si="84"/>
        <v>0</v>
      </c>
      <c r="T812" s="38">
        <f t="shared" si="84"/>
        <v>0</v>
      </c>
      <c r="U812" s="38">
        <f t="shared" si="85"/>
        <v>0</v>
      </c>
      <c r="V812" s="38">
        <f t="shared" si="85"/>
        <v>0</v>
      </c>
      <c r="W812" s="38">
        <f t="shared" si="85"/>
        <v>0</v>
      </c>
      <c r="X812" s="38">
        <f t="shared" si="86"/>
        <v>0</v>
      </c>
      <c r="Y812" s="38">
        <f t="shared" si="86"/>
        <v>0</v>
      </c>
      <c r="Z812" s="38">
        <f t="shared" si="86"/>
        <v>0</v>
      </c>
      <c r="AA812" s="38">
        <f t="shared" si="86"/>
        <v>0</v>
      </c>
      <c r="AB812" s="38">
        <f t="shared" si="87"/>
        <v>0</v>
      </c>
      <c r="AC812" s="38">
        <f t="shared" si="88"/>
        <v>0</v>
      </c>
      <c r="AD812" s="38" t="str">
        <f t="shared" si="89"/>
        <v>000000000000</v>
      </c>
    </row>
    <row r="813" spans="1:30">
      <c r="A813" s="9" t="str">
        <f>IF('DATA ACCURATE'!A816&lt;&gt;"",'DATA ACCURATE'!A816,"")</f>
        <v/>
      </c>
      <c r="B813" s="9" t="str">
        <f>IF('DATA ACCURATE'!D816&lt;&gt;"",'DATA ACCURATE'!D816,"")</f>
        <v/>
      </c>
      <c r="C813" s="38" t="str">
        <f>IF($AD813="000000000000","",INDEX(DATABASE!$W$12:$W$71,MATCH($AD813,DATABASE!$V$12:$V$71,0)))</f>
        <v/>
      </c>
      <c r="D813" s="34" t="str">
        <f>IF(C813="","",IF(E813="",INDEX(DATABASE!$AF$13:$AF$62,MATCH($C813,DATABASE!$AC$13:$AC$62,0)),IF(E813="2x D11",INDEX(DATABASE!$AF$13:$AF$62,MATCH($C813,DATABASE!$AC$13:$AC$62,0))+2*DATABASE!$AF$62,IF(E813="3x D11",INDEX(DATABASE!$AF$13:$AF$62,MATCH($C813,DATABASE!$AC$13:$AC$62,0))+3*DATABASE!$AF$62,""))))</f>
        <v/>
      </c>
      <c r="E813" s="38" t="str">
        <f>IF(AND($K813="Y",$G813&lt;&gt;"UNYIL",$F813&lt;DATABASE!$O$8),"2x D11",IF(AND($K813="Y",$G813&lt;&gt;"UNYIL",$F813&gt;=DATABASE!$O$8),"3x D11",""))</f>
        <v/>
      </c>
      <c r="F813" s="9" t="str">
        <f>IF('DATA ACCURATE'!N816&lt;&gt;"",'DATA ACCURATE'!N816,"")</f>
        <v/>
      </c>
      <c r="G813" t="str">
        <f>IF(F813="","",IF(F813&lt;=DATABASE!$I$8,"UNYIL",IF(F813&lt;=DATABASE!$J$8,"KECIL",IF(F813&lt;DATABASE!$K$8,"TANGGUNG",IF(F813&gt;=DATABASE!$K$8,"BESAR","")))))</f>
        <v/>
      </c>
      <c r="H813" s="16" t="str">
        <f>IF('DATA ACCURATE'!J816&lt;&gt;"",'DATA ACCURATE'!J816,"")</f>
        <v/>
      </c>
      <c r="I813" s="35" t="str">
        <f>IF(B813&lt;&gt;"",IFERROR(VLOOKUP(B813,'DATA TIMBANGAN'!G:M,7,FALSE),VLOOKUP(B813,'DATA TIMBANGAN'!G:M,7)),"")</f>
        <v/>
      </c>
      <c r="J813" s="25" t="str">
        <f>IF(H813&lt;&gt;"",IFERROR(INDEX(DATABASE!$Z$19:$Z$38,MATCH(DATEVALUE(H813),DATABASE!$AA$19:$AA$38,0)),INDEX(DATABASE!$Z$12:$Z$18,MATCH(WEEKDAY(H813,2),DATABASE!$AA$12:$AA$18,0))),"")</f>
        <v/>
      </c>
      <c r="K813" s="25" t="str">
        <f>IF('DATA ACCURATE'!V816&lt;&gt;"",'DATA ACCURATE'!V816,"")</f>
        <v/>
      </c>
      <c r="L813" s="80" t="str">
        <f>IF($H813="","",IF(OR($J813="LIBUR",AND($L812="LIBUR",$O812=$O813)),"LIBUR",IF(AND(OR($L812="LUAR JAM KERJA 1",$L812="LUAR JAM KERJA 2"),OR(OR(AND($H812=$H813,AND(OR($I813&gt;DATABASE!$J$3,$I813&lt;DATABASE!$J$6),((DATEVALUE($H813)+$I813)-(DATEVALUE($H812)+$I812))&lt;DATABASE!$J$6)),AND($H812=$H813,$O812=$O813,OR($I813&gt;DATABASE!$J$6,$I813&lt;DATABASE!$J$3))),AND(($H813-$H812)=1,OR($I813&lt;DATABASE!$I$6,((DATEVALUE($H813)+$I813)-(DATEVALUE($H812)+$I812))&lt;DATABASE!$J$6))),$A813=$A812),"LUAR JAM KERJA 2",IF(AND(OR(WEEKDAY($H813,2)=1,WEEKDAY($H813,2)=2,WEEKDAY($H813,2)=3,WEEKDAY($H813,2)=4,WEEKDAY($H813,2)=5),$I813&lt;=DATABASE!$J$3,$I813&gt;=DATABASE!$I$3),"JAM KERJA",IF(AND(WEEKDAY($H813,2)=6,$I813&lt;=DATABASE!$J$4,$I813&gt;=DATABASE!$I$4),"JAM KERJA","LUAR JAM KERJA 1")))))</f>
        <v/>
      </c>
      <c r="M813" s="33" t="str">
        <f>IF('DATA ACCURATE'!T816&lt;&gt;"",IF('DATA ACCURATE'!T816&gt;100,'DATA ACCURATE'!T816/10,'DATA ACCURATE'!T816),"")</f>
        <v/>
      </c>
      <c r="N813" t="str">
        <f>IF(M813="","",IF(M813&lt;=DATABASE!$I$9,"LOKAL",IF(M813&lt;DATABASE!$J$9,"LUAR KOTA 1",IF($M813&gt;=DATABASE!$J$9,"LUAR KOTA 2",""))))</f>
        <v/>
      </c>
      <c r="O813" s="38" t="str">
        <f>IF('DATA ACCURATE'!L816&lt;&gt;"",'DATA ACCURATE'!L816,"")</f>
        <v/>
      </c>
      <c r="Q813" s="38">
        <f t="shared" si="84"/>
        <v>0</v>
      </c>
      <c r="R813" s="38">
        <f t="shared" si="84"/>
        <v>0</v>
      </c>
      <c r="S813" s="38">
        <f t="shared" si="84"/>
        <v>0</v>
      </c>
      <c r="T813" s="38">
        <f t="shared" si="84"/>
        <v>0</v>
      </c>
      <c r="U813" s="38">
        <f t="shared" si="85"/>
        <v>0</v>
      </c>
      <c r="V813" s="38">
        <f t="shared" si="85"/>
        <v>0</v>
      </c>
      <c r="W813" s="38">
        <f t="shared" si="85"/>
        <v>0</v>
      </c>
      <c r="X813" s="38">
        <f t="shared" si="86"/>
        <v>0</v>
      </c>
      <c r="Y813" s="38">
        <f t="shared" si="86"/>
        <v>0</v>
      </c>
      <c r="Z813" s="38">
        <f t="shared" si="86"/>
        <v>0</v>
      </c>
      <c r="AA813" s="38">
        <f t="shared" si="86"/>
        <v>0</v>
      </c>
      <c r="AB813" s="38">
        <f t="shared" si="87"/>
        <v>0</v>
      </c>
      <c r="AC813" s="38">
        <f t="shared" si="88"/>
        <v>0</v>
      </c>
      <c r="AD813" s="38" t="str">
        <f t="shared" si="89"/>
        <v>000000000000</v>
      </c>
    </row>
    <row r="814" spans="1:30">
      <c r="A814" s="9" t="str">
        <f>IF('DATA ACCURATE'!A817&lt;&gt;"",'DATA ACCURATE'!A817,"")</f>
        <v/>
      </c>
      <c r="B814" s="9" t="str">
        <f>IF('DATA ACCURATE'!D817&lt;&gt;"",'DATA ACCURATE'!D817,"")</f>
        <v/>
      </c>
      <c r="C814" s="38" t="str">
        <f>IF($AD814="000000000000","",INDEX(DATABASE!$W$12:$W$71,MATCH($AD814,DATABASE!$V$12:$V$71,0)))</f>
        <v/>
      </c>
      <c r="D814" s="34" t="str">
        <f>IF(C814="","",IF(E814="",INDEX(DATABASE!$AF$13:$AF$62,MATCH($C814,DATABASE!$AC$13:$AC$62,0)),IF(E814="2x D11",INDEX(DATABASE!$AF$13:$AF$62,MATCH($C814,DATABASE!$AC$13:$AC$62,0))+2*DATABASE!$AF$62,IF(E814="3x D11",INDEX(DATABASE!$AF$13:$AF$62,MATCH($C814,DATABASE!$AC$13:$AC$62,0))+3*DATABASE!$AF$62,""))))</f>
        <v/>
      </c>
      <c r="E814" s="38" t="str">
        <f>IF(AND($K814="Y",$G814&lt;&gt;"UNYIL",$F814&lt;DATABASE!$O$8),"2x D11",IF(AND($K814="Y",$G814&lt;&gt;"UNYIL",$F814&gt;=DATABASE!$O$8),"3x D11",""))</f>
        <v/>
      </c>
      <c r="F814" s="9" t="str">
        <f>IF('DATA ACCURATE'!N817&lt;&gt;"",'DATA ACCURATE'!N817,"")</f>
        <v/>
      </c>
      <c r="G814" t="str">
        <f>IF(F814="","",IF(F814&lt;=DATABASE!$I$8,"UNYIL",IF(F814&lt;=DATABASE!$J$8,"KECIL",IF(F814&lt;DATABASE!$K$8,"TANGGUNG",IF(F814&gt;=DATABASE!$K$8,"BESAR","")))))</f>
        <v/>
      </c>
      <c r="H814" s="16" t="str">
        <f>IF('DATA ACCURATE'!J817&lt;&gt;"",'DATA ACCURATE'!J817,"")</f>
        <v/>
      </c>
      <c r="I814" s="35" t="str">
        <f>IF(B814&lt;&gt;"",IFERROR(VLOOKUP(B814,'DATA TIMBANGAN'!G:M,7,FALSE),VLOOKUP(B814,'DATA TIMBANGAN'!G:M,7)),"")</f>
        <v/>
      </c>
      <c r="J814" s="25" t="str">
        <f>IF(H814&lt;&gt;"",IFERROR(INDEX(DATABASE!$Z$19:$Z$38,MATCH(DATEVALUE(H814),DATABASE!$AA$19:$AA$38,0)),INDEX(DATABASE!$Z$12:$Z$18,MATCH(WEEKDAY(H814,2),DATABASE!$AA$12:$AA$18,0))),"")</f>
        <v/>
      </c>
      <c r="K814" s="25" t="str">
        <f>IF('DATA ACCURATE'!V817&lt;&gt;"",'DATA ACCURATE'!V817,"")</f>
        <v/>
      </c>
      <c r="L814" s="80" t="str">
        <f>IF($H814="","",IF(OR($J814="LIBUR",AND($L813="LIBUR",$O813=$O814)),"LIBUR",IF(AND(OR($L813="LUAR JAM KERJA 1",$L813="LUAR JAM KERJA 2"),OR(OR(AND($H813=$H814,AND(OR($I814&gt;DATABASE!$J$3,$I814&lt;DATABASE!$J$6),((DATEVALUE($H814)+$I814)-(DATEVALUE($H813)+$I813))&lt;DATABASE!$J$6)),AND($H813=$H814,$O813=$O814,OR($I814&gt;DATABASE!$J$6,$I814&lt;DATABASE!$J$3))),AND(($H814-$H813)=1,OR($I814&lt;DATABASE!$I$6,((DATEVALUE($H814)+$I814)-(DATEVALUE($H813)+$I813))&lt;DATABASE!$J$6))),$A814=$A813),"LUAR JAM KERJA 2",IF(AND(OR(WEEKDAY($H814,2)=1,WEEKDAY($H814,2)=2,WEEKDAY($H814,2)=3,WEEKDAY($H814,2)=4,WEEKDAY($H814,2)=5),$I814&lt;=DATABASE!$J$3,$I814&gt;=DATABASE!$I$3),"JAM KERJA",IF(AND(WEEKDAY($H814,2)=6,$I814&lt;=DATABASE!$J$4,$I814&gt;=DATABASE!$I$4),"JAM KERJA","LUAR JAM KERJA 1")))))</f>
        <v/>
      </c>
      <c r="M814" s="33" t="str">
        <f>IF('DATA ACCURATE'!T817&lt;&gt;"",IF('DATA ACCURATE'!T817&gt;100,'DATA ACCURATE'!T817/10,'DATA ACCURATE'!T817),"")</f>
        <v/>
      </c>
      <c r="N814" t="str">
        <f>IF(M814="","",IF(M814&lt;=DATABASE!$I$9,"LOKAL",IF(M814&lt;DATABASE!$J$9,"LUAR KOTA 1",IF($M814&gt;=DATABASE!$J$9,"LUAR KOTA 2",""))))</f>
        <v/>
      </c>
      <c r="O814" s="38" t="str">
        <f>IF('DATA ACCURATE'!L817&lt;&gt;"",'DATA ACCURATE'!L817,"")</f>
        <v/>
      </c>
      <c r="Q814" s="38">
        <f t="shared" si="84"/>
        <v>0</v>
      </c>
      <c r="R814" s="38">
        <f t="shared" si="84"/>
        <v>0</v>
      </c>
      <c r="S814" s="38">
        <f t="shared" si="84"/>
        <v>0</v>
      </c>
      <c r="T814" s="38">
        <f t="shared" si="84"/>
        <v>0</v>
      </c>
      <c r="U814" s="38">
        <f t="shared" si="85"/>
        <v>0</v>
      </c>
      <c r="V814" s="38">
        <f t="shared" si="85"/>
        <v>0</v>
      </c>
      <c r="W814" s="38">
        <f t="shared" si="85"/>
        <v>0</v>
      </c>
      <c r="X814" s="38">
        <f t="shared" si="86"/>
        <v>0</v>
      </c>
      <c r="Y814" s="38">
        <f t="shared" si="86"/>
        <v>0</v>
      </c>
      <c r="Z814" s="38">
        <f t="shared" si="86"/>
        <v>0</v>
      </c>
      <c r="AA814" s="38">
        <f t="shared" si="86"/>
        <v>0</v>
      </c>
      <c r="AB814" s="38">
        <f t="shared" si="87"/>
        <v>0</v>
      </c>
      <c r="AC814" s="38">
        <f t="shared" si="88"/>
        <v>0</v>
      </c>
      <c r="AD814" s="38" t="str">
        <f t="shared" si="89"/>
        <v>000000000000</v>
      </c>
    </row>
    <row r="815" spans="1:30">
      <c r="A815" s="9" t="str">
        <f>IF('DATA ACCURATE'!A818&lt;&gt;"",'DATA ACCURATE'!A818,"")</f>
        <v/>
      </c>
      <c r="B815" s="9" t="str">
        <f>IF('DATA ACCURATE'!D818&lt;&gt;"",'DATA ACCURATE'!D818,"")</f>
        <v/>
      </c>
      <c r="C815" s="38" t="str">
        <f>IF($AD815="000000000000","",INDEX(DATABASE!$W$12:$W$71,MATCH($AD815,DATABASE!$V$12:$V$71,0)))</f>
        <v/>
      </c>
      <c r="D815" s="34" t="str">
        <f>IF(C815="","",IF(E815="",INDEX(DATABASE!$AF$13:$AF$62,MATCH($C815,DATABASE!$AC$13:$AC$62,0)),IF(E815="2x D11",INDEX(DATABASE!$AF$13:$AF$62,MATCH($C815,DATABASE!$AC$13:$AC$62,0))+2*DATABASE!$AF$62,IF(E815="3x D11",INDEX(DATABASE!$AF$13:$AF$62,MATCH($C815,DATABASE!$AC$13:$AC$62,0))+3*DATABASE!$AF$62,""))))</f>
        <v/>
      </c>
      <c r="E815" s="38" t="str">
        <f>IF(AND($K815="Y",$G815&lt;&gt;"UNYIL",$F815&lt;DATABASE!$O$8),"2x D11",IF(AND($K815="Y",$G815&lt;&gt;"UNYIL",$F815&gt;=DATABASE!$O$8),"3x D11",""))</f>
        <v/>
      </c>
      <c r="F815" s="9" t="str">
        <f>IF('DATA ACCURATE'!N818&lt;&gt;"",'DATA ACCURATE'!N818,"")</f>
        <v/>
      </c>
      <c r="G815" t="str">
        <f>IF(F815="","",IF(F815&lt;=DATABASE!$I$8,"UNYIL",IF(F815&lt;=DATABASE!$J$8,"KECIL",IF(F815&lt;DATABASE!$K$8,"TANGGUNG",IF(F815&gt;=DATABASE!$K$8,"BESAR","")))))</f>
        <v/>
      </c>
      <c r="H815" s="16" t="str">
        <f>IF('DATA ACCURATE'!J818&lt;&gt;"",'DATA ACCURATE'!J818,"")</f>
        <v/>
      </c>
      <c r="I815" s="35" t="str">
        <f>IF(B815&lt;&gt;"",IFERROR(VLOOKUP(B815,'DATA TIMBANGAN'!G:M,7,FALSE),VLOOKUP(B815,'DATA TIMBANGAN'!G:M,7)),"")</f>
        <v/>
      </c>
      <c r="J815" s="25" t="str">
        <f>IF(H815&lt;&gt;"",IFERROR(INDEX(DATABASE!$Z$19:$Z$38,MATCH(DATEVALUE(H815),DATABASE!$AA$19:$AA$38,0)),INDEX(DATABASE!$Z$12:$Z$18,MATCH(WEEKDAY(H815,2),DATABASE!$AA$12:$AA$18,0))),"")</f>
        <v/>
      </c>
      <c r="K815" s="25" t="str">
        <f>IF('DATA ACCURATE'!V818&lt;&gt;"",'DATA ACCURATE'!V818,"")</f>
        <v/>
      </c>
      <c r="L815" s="80" t="str">
        <f>IF($H815="","",IF(OR($J815="LIBUR",AND($L814="LIBUR",$O814=$O815)),"LIBUR",IF(AND(OR($L814="LUAR JAM KERJA 1",$L814="LUAR JAM KERJA 2"),OR(OR(AND($H814=$H815,AND(OR($I815&gt;DATABASE!$J$3,$I815&lt;DATABASE!$J$6),((DATEVALUE($H815)+$I815)-(DATEVALUE($H814)+$I814))&lt;DATABASE!$J$6)),AND($H814=$H815,$O814=$O815,OR($I815&gt;DATABASE!$J$6,$I815&lt;DATABASE!$J$3))),AND(($H815-$H814)=1,OR($I815&lt;DATABASE!$I$6,((DATEVALUE($H815)+$I815)-(DATEVALUE($H814)+$I814))&lt;DATABASE!$J$6))),$A815=$A814),"LUAR JAM KERJA 2",IF(AND(OR(WEEKDAY($H815,2)=1,WEEKDAY($H815,2)=2,WEEKDAY($H815,2)=3,WEEKDAY($H815,2)=4,WEEKDAY($H815,2)=5),$I815&lt;=DATABASE!$J$3,$I815&gt;=DATABASE!$I$3),"JAM KERJA",IF(AND(WEEKDAY($H815,2)=6,$I815&lt;=DATABASE!$J$4,$I815&gt;=DATABASE!$I$4),"JAM KERJA","LUAR JAM KERJA 1")))))</f>
        <v/>
      </c>
      <c r="M815" s="33" t="str">
        <f>IF('DATA ACCURATE'!T818&lt;&gt;"",IF('DATA ACCURATE'!T818&gt;100,'DATA ACCURATE'!T818/10,'DATA ACCURATE'!T818),"")</f>
        <v/>
      </c>
      <c r="N815" t="str">
        <f>IF(M815="","",IF(M815&lt;=DATABASE!$I$9,"LOKAL",IF(M815&lt;DATABASE!$J$9,"LUAR KOTA 1",IF($M815&gt;=DATABASE!$J$9,"LUAR KOTA 2",""))))</f>
        <v/>
      </c>
      <c r="O815" s="38" t="str">
        <f>IF('DATA ACCURATE'!L818&lt;&gt;"",'DATA ACCURATE'!L818,"")</f>
        <v/>
      </c>
      <c r="Q815" s="38">
        <f t="shared" si="84"/>
        <v>0</v>
      </c>
      <c r="R815" s="38">
        <f t="shared" si="84"/>
        <v>0</v>
      </c>
      <c r="S815" s="38">
        <f t="shared" si="84"/>
        <v>0</v>
      </c>
      <c r="T815" s="38">
        <f t="shared" si="84"/>
        <v>0</v>
      </c>
      <c r="U815" s="38">
        <f t="shared" si="85"/>
        <v>0</v>
      </c>
      <c r="V815" s="38">
        <f t="shared" si="85"/>
        <v>0</v>
      </c>
      <c r="W815" s="38">
        <f t="shared" si="85"/>
        <v>0</v>
      </c>
      <c r="X815" s="38">
        <f t="shared" si="86"/>
        <v>0</v>
      </c>
      <c r="Y815" s="38">
        <f t="shared" si="86"/>
        <v>0</v>
      </c>
      <c r="Z815" s="38">
        <f t="shared" si="86"/>
        <v>0</v>
      </c>
      <c r="AA815" s="38">
        <f t="shared" si="86"/>
        <v>0</v>
      </c>
      <c r="AB815" s="38">
        <f t="shared" si="87"/>
        <v>0</v>
      </c>
      <c r="AC815" s="38">
        <f t="shared" si="88"/>
        <v>0</v>
      </c>
      <c r="AD815" s="38" t="str">
        <f t="shared" si="89"/>
        <v>000000000000</v>
      </c>
    </row>
    <row r="816" spans="1:30">
      <c r="A816" s="9" t="str">
        <f>IF('DATA ACCURATE'!A819&lt;&gt;"",'DATA ACCURATE'!A819,"")</f>
        <v/>
      </c>
      <c r="B816" s="9" t="str">
        <f>IF('DATA ACCURATE'!D819&lt;&gt;"",'DATA ACCURATE'!D819,"")</f>
        <v/>
      </c>
      <c r="C816" s="38" t="str">
        <f>IF($AD816="000000000000","",INDEX(DATABASE!$W$12:$W$71,MATCH($AD816,DATABASE!$V$12:$V$71,0)))</f>
        <v/>
      </c>
      <c r="D816" s="34" t="str">
        <f>IF(C816="","",IF(E816="",INDEX(DATABASE!$AF$13:$AF$62,MATCH($C816,DATABASE!$AC$13:$AC$62,0)),IF(E816="2x D11",INDEX(DATABASE!$AF$13:$AF$62,MATCH($C816,DATABASE!$AC$13:$AC$62,0))+2*DATABASE!$AF$62,IF(E816="3x D11",INDEX(DATABASE!$AF$13:$AF$62,MATCH($C816,DATABASE!$AC$13:$AC$62,0))+3*DATABASE!$AF$62,""))))</f>
        <v/>
      </c>
      <c r="E816" s="38" t="str">
        <f>IF(AND($K816="Y",$G816&lt;&gt;"UNYIL",$F816&lt;DATABASE!$O$8),"2x D11",IF(AND($K816="Y",$G816&lt;&gt;"UNYIL",$F816&gt;=DATABASE!$O$8),"3x D11",""))</f>
        <v/>
      </c>
      <c r="F816" s="9" t="str">
        <f>IF('DATA ACCURATE'!N819&lt;&gt;"",'DATA ACCURATE'!N819,"")</f>
        <v/>
      </c>
      <c r="G816" t="str">
        <f>IF(F816="","",IF(F816&lt;=DATABASE!$I$8,"UNYIL",IF(F816&lt;=DATABASE!$J$8,"KECIL",IF(F816&lt;DATABASE!$K$8,"TANGGUNG",IF(F816&gt;=DATABASE!$K$8,"BESAR","")))))</f>
        <v/>
      </c>
      <c r="H816" s="16" t="str">
        <f>IF('DATA ACCURATE'!J819&lt;&gt;"",'DATA ACCURATE'!J819,"")</f>
        <v/>
      </c>
      <c r="I816" s="35" t="str">
        <f>IF(B816&lt;&gt;"",IFERROR(VLOOKUP(B816,'DATA TIMBANGAN'!G:M,7,FALSE),VLOOKUP(B816,'DATA TIMBANGAN'!G:M,7)),"")</f>
        <v/>
      </c>
      <c r="J816" s="25" t="str">
        <f>IF(H816&lt;&gt;"",IFERROR(INDEX(DATABASE!$Z$19:$Z$38,MATCH(DATEVALUE(H816),DATABASE!$AA$19:$AA$38,0)),INDEX(DATABASE!$Z$12:$Z$18,MATCH(WEEKDAY(H816,2),DATABASE!$AA$12:$AA$18,0))),"")</f>
        <v/>
      </c>
      <c r="K816" s="25" t="str">
        <f>IF('DATA ACCURATE'!V819&lt;&gt;"",'DATA ACCURATE'!V819,"")</f>
        <v/>
      </c>
      <c r="L816" s="80" t="str">
        <f>IF($H816="","",IF(OR($J816="LIBUR",AND($L815="LIBUR",$O815=$O816)),"LIBUR",IF(AND(OR($L815="LUAR JAM KERJA 1",$L815="LUAR JAM KERJA 2"),OR(OR(AND($H815=$H816,AND(OR($I816&gt;DATABASE!$J$3,$I816&lt;DATABASE!$J$6),((DATEVALUE($H816)+$I816)-(DATEVALUE($H815)+$I815))&lt;DATABASE!$J$6)),AND($H815=$H816,$O815=$O816,OR($I816&gt;DATABASE!$J$6,$I816&lt;DATABASE!$J$3))),AND(($H816-$H815)=1,OR($I816&lt;DATABASE!$I$6,((DATEVALUE($H816)+$I816)-(DATEVALUE($H815)+$I815))&lt;DATABASE!$J$6))),$A816=$A815),"LUAR JAM KERJA 2",IF(AND(OR(WEEKDAY($H816,2)=1,WEEKDAY($H816,2)=2,WEEKDAY($H816,2)=3,WEEKDAY($H816,2)=4,WEEKDAY($H816,2)=5),$I816&lt;=DATABASE!$J$3,$I816&gt;=DATABASE!$I$3),"JAM KERJA",IF(AND(WEEKDAY($H816,2)=6,$I816&lt;=DATABASE!$J$4,$I816&gt;=DATABASE!$I$4),"JAM KERJA","LUAR JAM KERJA 1")))))</f>
        <v/>
      </c>
      <c r="M816" s="33" t="str">
        <f>IF('DATA ACCURATE'!T819&lt;&gt;"",IF('DATA ACCURATE'!T819&gt;100,'DATA ACCURATE'!T819/10,'DATA ACCURATE'!T819),"")</f>
        <v/>
      </c>
      <c r="N816" t="str">
        <f>IF(M816="","",IF(M816&lt;=DATABASE!$I$9,"LOKAL",IF(M816&lt;DATABASE!$J$9,"LUAR KOTA 1",IF($M816&gt;=DATABASE!$J$9,"LUAR KOTA 2",""))))</f>
        <v/>
      </c>
      <c r="O816" s="38" t="str">
        <f>IF('DATA ACCURATE'!L819&lt;&gt;"",'DATA ACCURATE'!L819,"")</f>
        <v/>
      </c>
      <c r="Q816" s="38">
        <f t="shared" si="84"/>
        <v>0</v>
      </c>
      <c r="R816" s="38">
        <f t="shared" si="84"/>
        <v>0</v>
      </c>
      <c r="S816" s="38">
        <f t="shared" si="84"/>
        <v>0</v>
      </c>
      <c r="T816" s="38">
        <f t="shared" si="84"/>
        <v>0</v>
      </c>
      <c r="U816" s="38">
        <f t="shared" si="85"/>
        <v>0</v>
      </c>
      <c r="V816" s="38">
        <f t="shared" si="85"/>
        <v>0</v>
      </c>
      <c r="W816" s="38">
        <f t="shared" si="85"/>
        <v>0</v>
      </c>
      <c r="X816" s="38">
        <f t="shared" si="86"/>
        <v>0</v>
      </c>
      <c r="Y816" s="38">
        <f t="shared" si="86"/>
        <v>0</v>
      </c>
      <c r="Z816" s="38">
        <f t="shared" si="86"/>
        <v>0</v>
      </c>
      <c r="AA816" s="38">
        <f t="shared" si="86"/>
        <v>0</v>
      </c>
      <c r="AB816" s="38">
        <f t="shared" si="87"/>
        <v>0</v>
      </c>
      <c r="AC816" s="38">
        <f t="shared" si="88"/>
        <v>0</v>
      </c>
      <c r="AD816" s="38" t="str">
        <f t="shared" si="89"/>
        <v>000000000000</v>
      </c>
    </row>
    <row r="817" spans="1:30">
      <c r="A817" s="9" t="str">
        <f>IF('DATA ACCURATE'!A820&lt;&gt;"",'DATA ACCURATE'!A820,"")</f>
        <v/>
      </c>
      <c r="B817" s="9" t="str">
        <f>IF('DATA ACCURATE'!D820&lt;&gt;"",'DATA ACCURATE'!D820,"")</f>
        <v/>
      </c>
      <c r="C817" s="38" t="str">
        <f>IF($AD817="000000000000","",INDEX(DATABASE!$W$12:$W$71,MATCH($AD817,DATABASE!$V$12:$V$71,0)))</f>
        <v/>
      </c>
      <c r="D817" s="34" t="str">
        <f>IF(C817="","",IF(E817="",INDEX(DATABASE!$AF$13:$AF$62,MATCH($C817,DATABASE!$AC$13:$AC$62,0)),IF(E817="2x D11",INDEX(DATABASE!$AF$13:$AF$62,MATCH($C817,DATABASE!$AC$13:$AC$62,0))+2*DATABASE!$AF$62,IF(E817="3x D11",INDEX(DATABASE!$AF$13:$AF$62,MATCH($C817,DATABASE!$AC$13:$AC$62,0))+3*DATABASE!$AF$62,""))))</f>
        <v/>
      </c>
      <c r="E817" s="38" t="str">
        <f>IF(AND($K817="Y",$G817&lt;&gt;"UNYIL",$F817&lt;DATABASE!$O$8),"2x D11",IF(AND($K817="Y",$G817&lt;&gt;"UNYIL",$F817&gt;=DATABASE!$O$8),"3x D11",""))</f>
        <v/>
      </c>
      <c r="F817" s="9" t="str">
        <f>IF('DATA ACCURATE'!N820&lt;&gt;"",'DATA ACCURATE'!N820,"")</f>
        <v/>
      </c>
      <c r="G817" t="str">
        <f>IF(F817="","",IF(F817&lt;=DATABASE!$I$8,"UNYIL",IF(F817&lt;=DATABASE!$J$8,"KECIL",IF(F817&lt;DATABASE!$K$8,"TANGGUNG",IF(F817&gt;=DATABASE!$K$8,"BESAR","")))))</f>
        <v/>
      </c>
      <c r="H817" s="16" t="str">
        <f>IF('DATA ACCURATE'!J820&lt;&gt;"",'DATA ACCURATE'!J820,"")</f>
        <v/>
      </c>
      <c r="I817" s="35" t="str">
        <f>IF(B817&lt;&gt;"",IFERROR(VLOOKUP(B817,'DATA TIMBANGAN'!G:M,7,FALSE),VLOOKUP(B817,'DATA TIMBANGAN'!G:M,7)),"")</f>
        <v/>
      </c>
      <c r="J817" s="25" t="str">
        <f>IF(H817&lt;&gt;"",IFERROR(INDEX(DATABASE!$Z$19:$Z$38,MATCH(DATEVALUE(H817),DATABASE!$AA$19:$AA$38,0)),INDEX(DATABASE!$Z$12:$Z$18,MATCH(WEEKDAY(H817,2),DATABASE!$AA$12:$AA$18,0))),"")</f>
        <v/>
      </c>
      <c r="K817" s="25" t="str">
        <f>IF('DATA ACCURATE'!V820&lt;&gt;"",'DATA ACCURATE'!V820,"")</f>
        <v/>
      </c>
      <c r="L817" s="80" t="str">
        <f>IF($H817="","",IF(OR($J817="LIBUR",AND($L816="LIBUR",$O816=$O817)),"LIBUR",IF(AND(OR($L816="LUAR JAM KERJA 1",$L816="LUAR JAM KERJA 2"),OR(OR(AND($H816=$H817,AND(OR($I817&gt;DATABASE!$J$3,$I817&lt;DATABASE!$J$6),((DATEVALUE($H817)+$I817)-(DATEVALUE($H816)+$I816))&lt;DATABASE!$J$6)),AND($H816=$H817,$O816=$O817,OR($I817&gt;DATABASE!$J$6,$I817&lt;DATABASE!$J$3))),AND(($H817-$H816)=1,OR($I817&lt;DATABASE!$I$6,((DATEVALUE($H817)+$I817)-(DATEVALUE($H816)+$I816))&lt;DATABASE!$J$6))),$A817=$A816),"LUAR JAM KERJA 2",IF(AND(OR(WEEKDAY($H817,2)=1,WEEKDAY($H817,2)=2,WEEKDAY($H817,2)=3,WEEKDAY($H817,2)=4,WEEKDAY($H817,2)=5),$I817&lt;=DATABASE!$J$3,$I817&gt;=DATABASE!$I$3),"JAM KERJA",IF(AND(WEEKDAY($H817,2)=6,$I817&lt;=DATABASE!$J$4,$I817&gt;=DATABASE!$I$4),"JAM KERJA","LUAR JAM KERJA 1")))))</f>
        <v/>
      </c>
      <c r="M817" s="33" t="str">
        <f>IF('DATA ACCURATE'!T820&lt;&gt;"",IF('DATA ACCURATE'!T820&gt;100,'DATA ACCURATE'!T820/10,'DATA ACCURATE'!T820),"")</f>
        <v/>
      </c>
      <c r="N817" t="str">
        <f>IF(M817="","",IF(M817&lt;=DATABASE!$I$9,"LOKAL",IF(M817&lt;DATABASE!$J$9,"LUAR KOTA 1",IF($M817&gt;=DATABASE!$J$9,"LUAR KOTA 2",""))))</f>
        <v/>
      </c>
      <c r="O817" s="38" t="str">
        <f>IF('DATA ACCURATE'!L820&lt;&gt;"",'DATA ACCURATE'!L820,"")</f>
        <v/>
      </c>
      <c r="Q817" s="38">
        <f t="shared" si="84"/>
        <v>0</v>
      </c>
      <c r="R817" s="38">
        <f t="shared" si="84"/>
        <v>0</v>
      </c>
      <c r="S817" s="38">
        <f t="shared" si="84"/>
        <v>0</v>
      </c>
      <c r="T817" s="38">
        <f t="shared" si="84"/>
        <v>0</v>
      </c>
      <c r="U817" s="38">
        <f t="shared" si="85"/>
        <v>0</v>
      </c>
      <c r="V817" s="38">
        <f t="shared" si="85"/>
        <v>0</v>
      </c>
      <c r="W817" s="38">
        <f t="shared" si="85"/>
        <v>0</v>
      </c>
      <c r="X817" s="38">
        <f t="shared" si="86"/>
        <v>0</v>
      </c>
      <c r="Y817" s="38">
        <f t="shared" si="86"/>
        <v>0</v>
      </c>
      <c r="Z817" s="38">
        <f t="shared" si="86"/>
        <v>0</v>
      </c>
      <c r="AA817" s="38">
        <f t="shared" si="86"/>
        <v>0</v>
      </c>
      <c r="AB817" s="38">
        <f t="shared" si="87"/>
        <v>0</v>
      </c>
      <c r="AC817" s="38">
        <f t="shared" si="88"/>
        <v>0</v>
      </c>
      <c r="AD817" s="38" t="str">
        <f t="shared" si="89"/>
        <v>000000000000</v>
      </c>
    </row>
    <row r="818" spans="1:30">
      <c r="A818" s="9" t="str">
        <f>IF('DATA ACCURATE'!A821&lt;&gt;"",'DATA ACCURATE'!A821,"")</f>
        <v/>
      </c>
      <c r="B818" s="9" t="str">
        <f>IF('DATA ACCURATE'!D821&lt;&gt;"",'DATA ACCURATE'!D821,"")</f>
        <v/>
      </c>
      <c r="C818" s="38" t="str">
        <f>IF($AD818="000000000000","",INDEX(DATABASE!$W$12:$W$71,MATCH($AD818,DATABASE!$V$12:$V$71,0)))</f>
        <v/>
      </c>
      <c r="D818" s="34" t="str">
        <f>IF(C818="","",IF(E818="",INDEX(DATABASE!$AF$13:$AF$62,MATCH($C818,DATABASE!$AC$13:$AC$62,0)),IF(E818="2x D11",INDEX(DATABASE!$AF$13:$AF$62,MATCH($C818,DATABASE!$AC$13:$AC$62,0))+2*DATABASE!$AF$62,IF(E818="3x D11",INDEX(DATABASE!$AF$13:$AF$62,MATCH($C818,DATABASE!$AC$13:$AC$62,0))+3*DATABASE!$AF$62,""))))</f>
        <v/>
      </c>
      <c r="E818" s="38" t="str">
        <f>IF(AND($K818="Y",$G818&lt;&gt;"UNYIL",$F818&lt;DATABASE!$O$8),"2x D11",IF(AND($K818="Y",$G818&lt;&gt;"UNYIL",$F818&gt;=DATABASE!$O$8),"3x D11",""))</f>
        <v/>
      </c>
      <c r="F818" s="9" t="str">
        <f>IF('DATA ACCURATE'!N821&lt;&gt;"",'DATA ACCURATE'!N821,"")</f>
        <v/>
      </c>
      <c r="G818" t="str">
        <f>IF(F818="","",IF(F818&lt;=DATABASE!$I$8,"UNYIL",IF(F818&lt;=DATABASE!$J$8,"KECIL",IF(F818&lt;DATABASE!$K$8,"TANGGUNG",IF(F818&gt;=DATABASE!$K$8,"BESAR","")))))</f>
        <v/>
      </c>
      <c r="H818" s="16" t="str">
        <f>IF('DATA ACCURATE'!J821&lt;&gt;"",'DATA ACCURATE'!J821,"")</f>
        <v/>
      </c>
      <c r="I818" s="35" t="str">
        <f>IF(B818&lt;&gt;"",IFERROR(VLOOKUP(B818,'DATA TIMBANGAN'!G:M,7,FALSE),VLOOKUP(B818,'DATA TIMBANGAN'!G:M,7)),"")</f>
        <v/>
      </c>
      <c r="J818" s="25" t="str">
        <f>IF(H818&lt;&gt;"",IFERROR(INDEX(DATABASE!$Z$19:$Z$38,MATCH(DATEVALUE(H818),DATABASE!$AA$19:$AA$38,0)),INDEX(DATABASE!$Z$12:$Z$18,MATCH(WEEKDAY(H818,2),DATABASE!$AA$12:$AA$18,0))),"")</f>
        <v/>
      </c>
      <c r="K818" s="25" t="str">
        <f>IF('DATA ACCURATE'!V821&lt;&gt;"",'DATA ACCURATE'!V821,"")</f>
        <v/>
      </c>
      <c r="L818" s="80" t="str">
        <f>IF($H818="","",IF(OR($J818="LIBUR",AND($L817="LIBUR",$O817=$O818)),"LIBUR",IF(AND(OR($L817="LUAR JAM KERJA 1",$L817="LUAR JAM KERJA 2"),OR(OR(AND($H817=$H818,AND(OR($I818&gt;DATABASE!$J$3,$I818&lt;DATABASE!$J$6),((DATEVALUE($H818)+$I818)-(DATEVALUE($H817)+$I817))&lt;DATABASE!$J$6)),AND($H817=$H818,$O817=$O818,OR($I818&gt;DATABASE!$J$6,$I818&lt;DATABASE!$J$3))),AND(($H818-$H817)=1,OR($I818&lt;DATABASE!$I$6,((DATEVALUE($H818)+$I818)-(DATEVALUE($H817)+$I817))&lt;DATABASE!$J$6))),$A818=$A817),"LUAR JAM KERJA 2",IF(AND(OR(WEEKDAY($H818,2)=1,WEEKDAY($H818,2)=2,WEEKDAY($H818,2)=3,WEEKDAY($H818,2)=4,WEEKDAY($H818,2)=5),$I818&lt;=DATABASE!$J$3,$I818&gt;=DATABASE!$I$3),"JAM KERJA",IF(AND(WEEKDAY($H818,2)=6,$I818&lt;=DATABASE!$J$4,$I818&gt;=DATABASE!$I$4),"JAM KERJA","LUAR JAM KERJA 1")))))</f>
        <v/>
      </c>
      <c r="M818" s="33" t="str">
        <f>IF('DATA ACCURATE'!T821&lt;&gt;"",IF('DATA ACCURATE'!T821&gt;100,'DATA ACCURATE'!T821/10,'DATA ACCURATE'!T821),"")</f>
        <v/>
      </c>
      <c r="N818" t="str">
        <f>IF(M818="","",IF(M818&lt;=DATABASE!$I$9,"LOKAL",IF(M818&lt;DATABASE!$J$9,"LUAR KOTA 1",IF($M818&gt;=DATABASE!$J$9,"LUAR KOTA 2",""))))</f>
        <v/>
      </c>
      <c r="O818" s="38" t="str">
        <f>IF('DATA ACCURATE'!L821&lt;&gt;"",'DATA ACCURATE'!L821,"")</f>
        <v/>
      </c>
      <c r="Q818" s="38">
        <f t="shared" si="84"/>
        <v>0</v>
      </c>
      <c r="R818" s="38">
        <f t="shared" si="84"/>
        <v>0</v>
      </c>
      <c r="S818" s="38">
        <f t="shared" si="84"/>
        <v>0</v>
      </c>
      <c r="T818" s="38">
        <f t="shared" si="84"/>
        <v>0</v>
      </c>
      <c r="U818" s="38">
        <f t="shared" si="85"/>
        <v>0</v>
      </c>
      <c r="V818" s="38">
        <f t="shared" si="85"/>
        <v>0</v>
      </c>
      <c r="W818" s="38">
        <f t="shared" si="85"/>
        <v>0</v>
      </c>
      <c r="X818" s="38">
        <f t="shared" si="86"/>
        <v>0</v>
      </c>
      <c r="Y818" s="38">
        <f t="shared" si="86"/>
        <v>0</v>
      </c>
      <c r="Z818" s="38">
        <f t="shared" si="86"/>
        <v>0</v>
      </c>
      <c r="AA818" s="38">
        <f t="shared" si="86"/>
        <v>0</v>
      </c>
      <c r="AB818" s="38">
        <f t="shared" si="87"/>
        <v>0</v>
      </c>
      <c r="AC818" s="38">
        <f t="shared" si="88"/>
        <v>0</v>
      </c>
      <c r="AD818" s="38" t="str">
        <f t="shared" si="89"/>
        <v>000000000000</v>
      </c>
    </row>
    <row r="819" spans="1:30">
      <c r="A819" s="9" t="str">
        <f>IF('DATA ACCURATE'!A822&lt;&gt;"",'DATA ACCURATE'!A822,"")</f>
        <v/>
      </c>
      <c r="B819" s="9" t="str">
        <f>IF('DATA ACCURATE'!D822&lt;&gt;"",'DATA ACCURATE'!D822,"")</f>
        <v/>
      </c>
      <c r="C819" s="38" t="str">
        <f>IF($AD819="000000000000","",INDEX(DATABASE!$W$12:$W$71,MATCH($AD819,DATABASE!$V$12:$V$71,0)))</f>
        <v/>
      </c>
      <c r="D819" s="34" t="str">
        <f>IF(C819="","",IF(E819="",INDEX(DATABASE!$AF$13:$AF$62,MATCH($C819,DATABASE!$AC$13:$AC$62,0)),IF(E819="2x D11",INDEX(DATABASE!$AF$13:$AF$62,MATCH($C819,DATABASE!$AC$13:$AC$62,0))+2*DATABASE!$AF$62,IF(E819="3x D11",INDEX(DATABASE!$AF$13:$AF$62,MATCH($C819,DATABASE!$AC$13:$AC$62,0))+3*DATABASE!$AF$62,""))))</f>
        <v/>
      </c>
      <c r="E819" s="38" t="str">
        <f>IF(AND($K819="Y",$G819&lt;&gt;"UNYIL",$F819&lt;DATABASE!$O$8),"2x D11",IF(AND($K819="Y",$G819&lt;&gt;"UNYIL",$F819&gt;=DATABASE!$O$8),"3x D11",""))</f>
        <v/>
      </c>
      <c r="F819" s="9" t="str">
        <f>IF('DATA ACCURATE'!N822&lt;&gt;"",'DATA ACCURATE'!N822,"")</f>
        <v/>
      </c>
      <c r="G819" t="str">
        <f>IF(F819="","",IF(F819&lt;=DATABASE!$I$8,"UNYIL",IF(F819&lt;=DATABASE!$J$8,"KECIL",IF(F819&lt;DATABASE!$K$8,"TANGGUNG",IF(F819&gt;=DATABASE!$K$8,"BESAR","")))))</f>
        <v/>
      </c>
      <c r="H819" s="16" t="str">
        <f>IF('DATA ACCURATE'!J822&lt;&gt;"",'DATA ACCURATE'!J822,"")</f>
        <v/>
      </c>
      <c r="I819" s="35" t="str">
        <f>IF(B819&lt;&gt;"",IFERROR(VLOOKUP(B819,'DATA TIMBANGAN'!G:M,7,FALSE),VLOOKUP(B819,'DATA TIMBANGAN'!G:M,7)),"")</f>
        <v/>
      </c>
      <c r="J819" s="25" t="str">
        <f>IF(H819&lt;&gt;"",IFERROR(INDEX(DATABASE!$Z$19:$Z$38,MATCH(DATEVALUE(H819),DATABASE!$AA$19:$AA$38,0)),INDEX(DATABASE!$Z$12:$Z$18,MATCH(WEEKDAY(H819,2),DATABASE!$AA$12:$AA$18,0))),"")</f>
        <v/>
      </c>
      <c r="K819" s="25" t="str">
        <f>IF('DATA ACCURATE'!V822&lt;&gt;"",'DATA ACCURATE'!V822,"")</f>
        <v/>
      </c>
      <c r="L819" s="80" t="str">
        <f>IF($H819="","",IF(OR($J819="LIBUR",AND($L818="LIBUR",$O818=$O819)),"LIBUR",IF(AND(OR($L818="LUAR JAM KERJA 1",$L818="LUAR JAM KERJA 2"),OR(OR(AND($H818=$H819,AND(OR($I819&gt;DATABASE!$J$3,$I819&lt;DATABASE!$J$6),((DATEVALUE($H819)+$I819)-(DATEVALUE($H818)+$I818))&lt;DATABASE!$J$6)),AND($H818=$H819,$O818=$O819,OR($I819&gt;DATABASE!$J$6,$I819&lt;DATABASE!$J$3))),AND(($H819-$H818)=1,OR($I819&lt;DATABASE!$I$6,((DATEVALUE($H819)+$I819)-(DATEVALUE($H818)+$I818))&lt;DATABASE!$J$6))),$A819=$A818),"LUAR JAM KERJA 2",IF(AND(OR(WEEKDAY($H819,2)=1,WEEKDAY($H819,2)=2,WEEKDAY($H819,2)=3,WEEKDAY($H819,2)=4,WEEKDAY($H819,2)=5),$I819&lt;=DATABASE!$J$3,$I819&gt;=DATABASE!$I$3),"JAM KERJA",IF(AND(WEEKDAY($H819,2)=6,$I819&lt;=DATABASE!$J$4,$I819&gt;=DATABASE!$I$4),"JAM KERJA","LUAR JAM KERJA 1")))))</f>
        <v/>
      </c>
      <c r="M819" s="33" t="str">
        <f>IF('DATA ACCURATE'!T822&lt;&gt;"",IF('DATA ACCURATE'!T822&gt;100,'DATA ACCURATE'!T822/10,'DATA ACCURATE'!T822),"")</f>
        <v/>
      </c>
      <c r="N819" t="str">
        <f>IF(M819="","",IF(M819&lt;=DATABASE!$I$9,"LOKAL",IF(M819&lt;DATABASE!$J$9,"LUAR KOTA 1",IF($M819&gt;=DATABASE!$J$9,"LUAR KOTA 2",""))))</f>
        <v/>
      </c>
      <c r="O819" s="38" t="str">
        <f>IF('DATA ACCURATE'!L822&lt;&gt;"",'DATA ACCURATE'!L822,"")</f>
        <v/>
      </c>
      <c r="Q819" s="38">
        <f t="shared" si="84"/>
        <v>0</v>
      </c>
      <c r="R819" s="38">
        <f t="shared" si="84"/>
        <v>0</v>
      </c>
      <c r="S819" s="38">
        <f t="shared" si="84"/>
        <v>0</v>
      </c>
      <c r="T819" s="38">
        <f t="shared" si="84"/>
        <v>0</v>
      </c>
      <c r="U819" s="38">
        <f t="shared" si="85"/>
        <v>0</v>
      </c>
      <c r="V819" s="38">
        <f t="shared" si="85"/>
        <v>0</v>
      </c>
      <c r="W819" s="38">
        <f t="shared" si="85"/>
        <v>0</v>
      </c>
      <c r="X819" s="38">
        <f t="shared" si="86"/>
        <v>0</v>
      </c>
      <c r="Y819" s="38">
        <f t="shared" si="86"/>
        <v>0</v>
      </c>
      <c r="Z819" s="38">
        <f t="shared" si="86"/>
        <v>0</v>
      </c>
      <c r="AA819" s="38">
        <f t="shared" si="86"/>
        <v>0</v>
      </c>
      <c r="AB819" s="38">
        <f t="shared" si="87"/>
        <v>0</v>
      </c>
      <c r="AC819" s="38">
        <f t="shared" si="88"/>
        <v>0</v>
      </c>
      <c r="AD819" s="38" t="str">
        <f t="shared" si="89"/>
        <v>000000000000</v>
      </c>
    </row>
    <row r="820" spans="1:30">
      <c r="A820" s="9" t="str">
        <f>IF('DATA ACCURATE'!A823&lt;&gt;"",'DATA ACCURATE'!A823,"")</f>
        <v/>
      </c>
      <c r="B820" s="9" t="str">
        <f>IF('DATA ACCURATE'!D823&lt;&gt;"",'DATA ACCURATE'!D823,"")</f>
        <v/>
      </c>
      <c r="C820" s="38" t="str">
        <f>IF($AD820="000000000000","",INDEX(DATABASE!$W$12:$W$71,MATCH($AD820,DATABASE!$V$12:$V$71,0)))</f>
        <v/>
      </c>
      <c r="D820" s="34" t="str">
        <f>IF(C820="","",IF(E820="",INDEX(DATABASE!$AF$13:$AF$62,MATCH($C820,DATABASE!$AC$13:$AC$62,0)),IF(E820="2x D11",INDEX(DATABASE!$AF$13:$AF$62,MATCH($C820,DATABASE!$AC$13:$AC$62,0))+2*DATABASE!$AF$62,IF(E820="3x D11",INDEX(DATABASE!$AF$13:$AF$62,MATCH($C820,DATABASE!$AC$13:$AC$62,0))+3*DATABASE!$AF$62,""))))</f>
        <v/>
      </c>
      <c r="E820" s="38" t="str">
        <f>IF(AND($K820="Y",$G820&lt;&gt;"UNYIL",$F820&lt;DATABASE!$O$8),"2x D11",IF(AND($K820="Y",$G820&lt;&gt;"UNYIL",$F820&gt;=DATABASE!$O$8),"3x D11",""))</f>
        <v/>
      </c>
      <c r="F820" s="9" t="str">
        <f>IF('DATA ACCURATE'!N823&lt;&gt;"",'DATA ACCURATE'!N823,"")</f>
        <v/>
      </c>
      <c r="G820" t="str">
        <f>IF(F820="","",IF(F820&lt;=DATABASE!$I$8,"UNYIL",IF(F820&lt;=DATABASE!$J$8,"KECIL",IF(F820&lt;DATABASE!$K$8,"TANGGUNG",IF(F820&gt;=DATABASE!$K$8,"BESAR","")))))</f>
        <v/>
      </c>
      <c r="H820" s="16" t="str">
        <f>IF('DATA ACCURATE'!J823&lt;&gt;"",'DATA ACCURATE'!J823,"")</f>
        <v/>
      </c>
      <c r="I820" s="35" t="str">
        <f>IF(B820&lt;&gt;"",IFERROR(VLOOKUP(B820,'DATA TIMBANGAN'!G:M,7,FALSE),VLOOKUP(B820,'DATA TIMBANGAN'!G:M,7)),"")</f>
        <v/>
      </c>
      <c r="J820" s="25" t="str">
        <f>IF(H820&lt;&gt;"",IFERROR(INDEX(DATABASE!$Z$19:$Z$38,MATCH(DATEVALUE(H820),DATABASE!$AA$19:$AA$38,0)),INDEX(DATABASE!$Z$12:$Z$18,MATCH(WEEKDAY(H820,2),DATABASE!$AA$12:$AA$18,0))),"")</f>
        <v/>
      </c>
      <c r="K820" s="25" t="str">
        <f>IF('DATA ACCURATE'!V823&lt;&gt;"",'DATA ACCURATE'!V823,"")</f>
        <v/>
      </c>
      <c r="L820" s="80" t="str">
        <f>IF($H820="","",IF(OR($J820="LIBUR",AND($L819="LIBUR",$O819=$O820)),"LIBUR",IF(AND(OR($L819="LUAR JAM KERJA 1",$L819="LUAR JAM KERJA 2"),OR(OR(AND($H819=$H820,AND(OR($I820&gt;DATABASE!$J$3,$I820&lt;DATABASE!$J$6),((DATEVALUE($H820)+$I820)-(DATEVALUE($H819)+$I819))&lt;DATABASE!$J$6)),AND($H819=$H820,$O819=$O820,OR($I820&gt;DATABASE!$J$6,$I820&lt;DATABASE!$J$3))),AND(($H820-$H819)=1,OR($I820&lt;DATABASE!$I$6,((DATEVALUE($H820)+$I820)-(DATEVALUE($H819)+$I819))&lt;DATABASE!$J$6))),$A820=$A819),"LUAR JAM KERJA 2",IF(AND(OR(WEEKDAY($H820,2)=1,WEEKDAY($H820,2)=2,WEEKDAY($H820,2)=3,WEEKDAY($H820,2)=4,WEEKDAY($H820,2)=5),$I820&lt;=DATABASE!$J$3,$I820&gt;=DATABASE!$I$3),"JAM KERJA",IF(AND(WEEKDAY($H820,2)=6,$I820&lt;=DATABASE!$J$4,$I820&gt;=DATABASE!$I$4),"JAM KERJA","LUAR JAM KERJA 1")))))</f>
        <v/>
      </c>
      <c r="M820" s="33" t="str">
        <f>IF('DATA ACCURATE'!T823&lt;&gt;"",IF('DATA ACCURATE'!T823&gt;100,'DATA ACCURATE'!T823/10,'DATA ACCURATE'!T823),"")</f>
        <v/>
      </c>
      <c r="N820" t="str">
        <f>IF(M820="","",IF(M820&lt;=DATABASE!$I$9,"LOKAL",IF(M820&lt;DATABASE!$J$9,"LUAR KOTA 1",IF($M820&gt;=DATABASE!$J$9,"LUAR KOTA 2",""))))</f>
        <v/>
      </c>
      <c r="O820" s="38" t="str">
        <f>IF('DATA ACCURATE'!L823&lt;&gt;"",'DATA ACCURATE'!L823,"")</f>
        <v/>
      </c>
      <c r="Q820" s="38">
        <f t="shared" si="84"/>
        <v>0</v>
      </c>
      <c r="R820" s="38">
        <f t="shared" si="84"/>
        <v>0</v>
      </c>
      <c r="S820" s="38">
        <f t="shared" si="84"/>
        <v>0</v>
      </c>
      <c r="T820" s="38">
        <f t="shared" si="84"/>
        <v>0</v>
      </c>
      <c r="U820" s="38">
        <f t="shared" si="85"/>
        <v>0</v>
      </c>
      <c r="V820" s="38">
        <f t="shared" si="85"/>
        <v>0</v>
      </c>
      <c r="W820" s="38">
        <f t="shared" si="85"/>
        <v>0</v>
      </c>
      <c r="X820" s="38">
        <f t="shared" si="86"/>
        <v>0</v>
      </c>
      <c r="Y820" s="38">
        <f t="shared" si="86"/>
        <v>0</v>
      </c>
      <c r="Z820" s="38">
        <f t="shared" si="86"/>
        <v>0</v>
      </c>
      <c r="AA820" s="38">
        <f t="shared" si="86"/>
        <v>0</v>
      </c>
      <c r="AB820" s="38">
        <f t="shared" si="87"/>
        <v>0</v>
      </c>
      <c r="AC820" s="38">
        <f t="shared" si="88"/>
        <v>0</v>
      </c>
      <c r="AD820" s="38" t="str">
        <f t="shared" si="89"/>
        <v>000000000000</v>
      </c>
    </row>
    <row r="821" spans="1:30">
      <c r="A821" s="9" t="str">
        <f>IF('DATA ACCURATE'!A824&lt;&gt;"",'DATA ACCURATE'!A824,"")</f>
        <v/>
      </c>
      <c r="B821" s="9" t="str">
        <f>IF('DATA ACCURATE'!D824&lt;&gt;"",'DATA ACCURATE'!D824,"")</f>
        <v/>
      </c>
      <c r="C821" s="38" t="str">
        <f>IF($AD821="000000000000","",INDEX(DATABASE!$W$12:$W$71,MATCH($AD821,DATABASE!$V$12:$V$71,0)))</f>
        <v/>
      </c>
      <c r="D821" s="34" t="str">
        <f>IF(C821="","",IF(E821="",INDEX(DATABASE!$AF$13:$AF$62,MATCH($C821,DATABASE!$AC$13:$AC$62,0)),IF(E821="2x D11",INDEX(DATABASE!$AF$13:$AF$62,MATCH($C821,DATABASE!$AC$13:$AC$62,0))+2*DATABASE!$AF$62,IF(E821="3x D11",INDEX(DATABASE!$AF$13:$AF$62,MATCH($C821,DATABASE!$AC$13:$AC$62,0))+3*DATABASE!$AF$62,""))))</f>
        <v/>
      </c>
      <c r="E821" s="38" t="str">
        <f>IF(AND($K821="Y",$G821&lt;&gt;"UNYIL",$F821&lt;DATABASE!$O$8),"2x D11",IF(AND($K821="Y",$G821&lt;&gt;"UNYIL",$F821&gt;=DATABASE!$O$8),"3x D11",""))</f>
        <v/>
      </c>
      <c r="F821" s="9" t="str">
        <f>IF('DATA ACCURATE'!N824&lt;&gt;"",'DATA ACCURATE'!N824,"")</f>
        <v/>
      </c>
      <c r="G821" t="str">
        <f>IF(F821="","",IF(F821&lt;=DATABASE!$I$8,"UNYIL",IF(F821&lt;=DATABASE!$J$8,"KECIL",IF(F821&lt;DATABASE!$K$8,"TANGGUNG",IF(F821&gt;=DATABASE!$K$8,"BESAR","")))))</f>
        <v/>
      </c>
      <c r="H821" s="16" t="str">
        <f>IF('DATA ACCURATE'!J824&lt;&gt;"",'DATA ACCURATE'!J824,"")</f>
        <v/>
      </c>
      <c r="I821" s="35" t="str">
        <f>IF(B821&lt;&gt;"",IFERROR(VLOOKUP(B821,'DATA TIMBANGAN'!G:M,7,FALSE),VLOOKUP(B821,'DATA TIMBANGAN'!G:M,7)),"")</f>
        <v/>
      </c>
      <c r="J821" s="25" t="str">
        <f>IF(H821&lt;&gt;"",IFERROR(INDEX(DATABASE!$Z$19:$Z$38,MATCH(DATEVALUE(H821),DATABASE!$AA$19:$AA$38,0)),INDEX(DATABASE!$Z$12:$Z$18,MATCH(WEEKDAY(H821,2),DATABASE!$AA$12:$AA$18,0))),"")</f>
        <v/>
      </c>
      <c r="K821" s="25" t="str">
        <f>IF('DATA ACCURATE'!V824&lt;&gt;"",'DATA ACCURATE'!V824,"")</f>
        <v/>
      </c>
      <c r="L821" s="80" t="str">
        <f>IF($H821="","",IF(OR($J821="LIBUR",AND($L820="LIBUR",$O820=$O821)),"LIBUR",IF(AND(OR($L820="LUAR JAM KERJA 1",$L820="LUAR JAM KERJA 2"),OR(OR(AND($H820=$H821,AND(OR($I821&gt;DATABASE!$J$3,$I821&lt;DATABASE!$J$6),((DATEVALUE($H821)+$I821)-(DATEVALUE($H820)+$I820))&lt;DATABASE!$J$6)),AND($H820=$H821,$O820=$O821,OR($I821&gt;DATABASE!$J$6,$I821&lt;DATABASE!$J$3))),AND(($H821-$H820)=1,OR($I821&lt;DATABASE!$I$6,((DATEVALUE($H821)+$I821)-(DATEVALUE($H820)+$I820))&lt;DATABASE!$J$6))),$A821=$A820),"LUAR JAM KERJA 2",IF(AND(OR(WEEKDAY($H821,2)=1,WEEKDAY($H821,2)=2,WEEKDAY($H821,2)=3,WEEKDAY($H821,2)=4,WEEKDAY($H821,2)=5),$I821&lt;=DATABASE!$J$3,$I821&gt;=DATABASE!$I$3),"JAM KERJA",IF(AND(WEEKDAY($H821,2)=6,$I821&lt;=DATABASE!$J$4,$I821&gt;=DATABASE!$I$4),"JAM KERJA","LUAR JAM KERJA 1")))))</f>
        <v/>
      </c>
      <c r="M821" s="33" t="str">
        <f>IF('DATA ACCURATE'!T824&lt;&gt;"",IF('DATA ACCURATE'!T824&gt;100,'DATA ACCURATE'!T824/10,'DATA ACCURATE'!T824),"")</f>
        <v/>
      </c>
      <c r="N821" t="str">
        <f>IF(M821="","",IF(M821&lt;=DATABASE!$I$9,"LOKAL",IF(M821&lt;DATABASE!$J$9,"LUAR KOTA 1",IF($M821&gt;=DATABASE!$J$9,"LUAR KOTA 2",""))))</f>
        <v/>
      </c>
      <c r="O821" s="38" t="str">
        <f>IF('DATA ACCURATE'!L824&lt;&gt;"",'DATA ACCURATE'!L824,"")</f>
        <v/>
      </c>
      <c r="Q821" s="38">
        <f t="shared" si="84"/>
        <v>0</v>
      </c>
      <c r="R821" s="38">
        <f t="shared" si="84"/>
        <v>0</v>
      </c>
      <c r="S821" s="38">
        <f t="shared" si="84"/>
        <v>0</v>
      </c>
      <c r="T821" s="38">
        <f t="shared" si="84"/>
        <v>0</v>
      </c>
      <c r="U821" s="38">
        <f t="shared" si="85"/>
        <v>0</v>
      </c>
      <c r="V821" s="38">
        <f t="shared" si="85"/>
        <v>0</v>
      </c>
      <c r="W821" s="38">
        <f t="shared" si="85"/>
        <v>0</v>
      </c>
      <c r="X821" s="38">
        <f t="shared" si="86"/>
        <v>0</v>
      </c>
      <c r="Y821" s="38">
        <f t="shared" si="86"/>
        <v>0</v>
      </c>
      <c r="Z821" s="38">
        <f t="shared" si="86"/>
        <v>0</v>
      </c>
      <c r="AA821" s="38">
        <f t="shared" si="86"/>
        <v>0</v>
      </c>
      <c r="AB821" s="38">
        <f t="shared" si="87"/>
        <v>0</v>
      </c>
      <c r="AC821" s="38">
        <f t="shared" si="88"/>
        <v>0</v>
      </c>
      <c r="AD821" s="38" t="str">
        <f t="shared" si="89"/>
        <v>000000000000</v>
      </c>
    </row>
    <row r="822" spans="1:30">
      <c r="A822" s="9" t="str">
        <f>IF('DATA ACCURATE'!A825&lt;&gt;"",'DATA ACCURATE'!A825,"")</f>
        <v/>
      </c>
      <c r="B822" s="9" t="str">
        <f>IF('DATA ACCURATE'!D825&lt;&gt;"",'DATA ACCURATE'!D825,"")</f>
        <v/>
      </c>
      <c r="C822" s="38" t="str">
        <f>IF($AD822="000000000000","",INDEX(DATABASE!$W$12:$W$71,MATCH($AD822,DATABASE!$V$12:$V$71,0)))</f>
        <v/>
      </c>
      <c r="D822" s="34" t="str">
        <f>IF(C822="","",IF(E822="",INDEX(DATABASE!$AF$13:$AF$62,MATCH($C822,DATABASE!$AC$13:$AC$62,0)),IF(E822="2x D11",INDEX(DATABASE!$AF$13:$AF$62,MATCH($C822,DATABASE!$AC$13:$AC$62,0))+2*DATABASE!$AF$62,IF(E822="3x D11",INDEX(DATABASE!$AF$13:$AF$62,MATCH($C822,DATABASE!$AC$13:$AC$62,0))+3*DATABASE!$AF$62,""))))</f>
        <v/>
      </c>
      <c r="E822" s="38" t="str">
        <f>IF(AND($K822="Y",$G822&lt;&gt;"UNYIL",$F822&lt;DATABASE!$O$8),"2x D11",IF(AND($K822="Y",$G822&lt;&gt;"UNYIL",$F822&gt;=DATABASE!$O$8),"3x D11",""))</f>
        <v/>
      </c>
      <c r="F822" s="9" t="str">
        <f>IF('DATA ACCURATE'!N825&lt;&gt;"",'DATA ACCURATE'!N825,"")</f>
        <v/>
      </c>
      <c r="G822" t="str">
        <f>IF(F822="","",IF(F822&lt;=DATABASE!$I$8,"UNYIL",IF(F822&lt;=DATABASE!$J$8,"KECIL",IF(F822&lt;DATABASE!$K$8,"TANGGUNG",IF(F822&gt;=DATABASE!$K$8,"BESAR","")))))</f>
        <v/>
      </c>
      <c r="H822" s="16" t="str">
        <f>IF('DATA ACCURATE'!J825&lt;&gt;"",'DATA ACCURATE'!J825,"")</f>
        <v/>
      </c>
      <c r="I822" s="35" t="str">
        <f>IF(B822&lt;&gt;"",IFERROR(VLOOKUP(B822,'DATA TIMBANGAN'!G:M,7,FALSE),VLOOKUP(B822,'DATA TIMBANGAN'!G:M,7)),"")</f>
        <v/>
      </c>
      <c r="J822" s="25" t="str">
        <f>IF(H822&lt;&gt;"",IFERROR(INDEX(DATABASE!$Z$19:$Z$38,MATCH(DATEVALUE(H822),DATABASE!$AA$19:$AA$38,0)),INDEX(DATABASE!$Z$12:$Z$18,MATCH(WEEKDAY(H822,2),DATABASE!$AA$12:$AA$18,0))),"")</f>
        <v/>
      </c>
      <c r="K822" s="25" t="str">
        <f>IF('DATA ACCURATE'!V825&lt;&gt;"",'DATA ACCURATE'!V825,"")</f>
        <v/>
      </c>
      <c r="L822" s="80" t="str">
        <f>IF($H822="","",IF(OR($J822="LIBUR",AND($L821="LIBUR",$O821=$O822)),"LIBUR",IF(AND(OR($L821="LUAR JAM KERJA 1",$L821="LUAR JAM KERJA 2"),OR(OR(AND($H821=$H822,AND(OR($I822&gt;DATABASE!$J$3,$I822&lt;DATABASE!$J$6),((DATEVALUE($H822)+$I822)-(DATEVALUE($H821)+$I821))&lt;DATABASE!$J$6)),AND($H821=$H822,$O821=$O822,OR($I822&gt;DATABASE!$J$6,$I822&lt;DATABASE!$J$3))),AND(($H822-$H821)=1,OR($I822&lt;DATABASE!$I$6,((DATEVALUE($H822)+$I822)-(DATEVALUE($H821)+$I821))&lt;DATABASE!$J$6))),$A822=$A821),"LUAR JAM KERJA 2",IF(AND(OR(WEEKDAY($H822,2)=1,WEEKDAY($H822,2)=2,WEEKDAY($H822,2)=3,WEEKDAY($H822,2)=4,WEEKDAY($H822,2)=5),$I822&lt;=DATABASE!$J$3,$I822&gt;=DATABASE!$I$3),"JAM KERJA",IF(AND(WEEKDAY($H822,2)=6,$I822&lt;=DATABASE!$J$4,$I822&gt;=DATABASE!$I$4),"JAM KERJA","LUAR JAM KERJA 1")))))</f>
        <v/>
      </c>
      <c r="M822" s="33" t="str">
        <f>IF('DATA ACCURATE'!T825&lt;&gt;"",IF('DATA ACCURATE'!T825&gt;100,'DATA ACCURATE'!T825/10,'DATA ACCURATE'!T825),"")</f>
        <v/>
      </c>
      <c r="N822" t="str">
        <f>IF(M822="","",IF(M822&lt;=DATABASE!$I$9,"LOKAL",IF(M822&lt;DATABASE!$J$9,"LUAR KOTA 1",IF($M822&gt;=DATABASE!$J$9,"LUAR KOTA 2",""))))</f>
        <v/>
      </c>
      <c r="O822" s="38" t="str">
        <f>IF('DATA ACCURATE'!L825&lt;&gt;"",'DATA ACCURATE'!L825,"")</f>
        <v/>
      </c>
      <c r="Q822" s="38">
        <f t="shared" si="84"/>
        <v>0</v>
      </c>
      <c r="R822" s="38">
        <f t="shared" si="84"/>
        <v>0</v>
      </c>
      <c r="S822" s="38">
        <f t="shared" si="84"/>
        <v>0</v>
      </c>
      <c r="T822" s="38">
        <f t="shared" si="84"/>
        <v>0</v>
      </c>
      <c r="U822" s="38">
        <f t="shared" si="85"/>
        <v>0</v>
      </c>
      <c r="V822" s="38">
        <f t="shared" si="85"/>
        <v>0</v>
      </c>
      <c r="W822" s="38">
        <f t="shared" si="85"/>
        <v>0</v>
      </c>
      <c r="X822" s="38">
        <f t="shared" si="86"/>
        <v>0</v>
      </c>
      <c r="Y822" s="38">
        <f t="shared" si="86"/>
        <v>0</v>
      </c>
      <c r="Z822" s="38">
        <f t="shared" si="86"/>
        <v>0</v>
      </c>
      <c r="AA822" s="38">
        <f t="shared" si="86"/>
        <v>0</v>
      </c>
      <c r="AB822" s="38">
        <f t="shared" si="87"/>
        <v>0</v>
      </c>
      <c r="AC822" s="38">
        <f t="shared" si="88"/>
        <v>0</v>
      </c>
      <c r="AD822" s="38" t="str">
        <f t="shared" si="89"/>
        <v>000000000000</v>
      </c>
    </row>
    <row r="823" spans="1:30">
      <c r="A823" s="9" t="str">
        <f>IF('DATA ACCURATE'!A826&lt;&gt;"",'DATA ACCURATE'!A826,"")</f>
        <v/>
      </c>
      <c r="B823" s="9" t="str">
        <f>IF('DATA ACCURATE'!D826&lt;&gt;"",'DATA ACCURATE'!D826,"")</f>
        <v/>
      </c>
      <c r="C823" s="38" t="str">
        <f>IF($AD823="000000000000","",INDEX(DATABASE!$W$12:$W$71,MATCH($AD823,DATABASE!$V$12:$V$71,0)))</f>
        <v/>
      </c>
      <c r="D823" s="34" t="str">
        <f>IF(C823="","",IF(E823="",INDEX(DATABASE!$AF$13:$AF$62,MATCH($C823,DATABASE!$AC$13:$AC$62,0)),IF(E823="2x D11",INDEX(DATABASE!$AF$13:$AF$62,MATCH($C823,DATABASE!$AC$13:$AC$62,0))+2*DATABASE!$AF$62,IF(E823="3x D11",INDEX(DATABASE!$AF$13:$AF$62,MATCH($C823,DATABASE!$AC$13:$AC$62,0))+3*DATABASE!$AF$62,""))))</f>
        <v/>
      </c>
      <c r="E823" s="38" t="str">
        <f>IF(AND($K823="Y",$G823&lt;&gt;"UNYIL",$F823&lt;DATABASE!$O$8),"2x D11",IF(AND($K823="Y",$G823&lt;&gt;"UNYIL",$F823&gt;=DATABASE!$O$8),"3x D11",""))</f>
        <v/>
      </c>
      <c r="F823" s="9" t="str">
        <f>IF('DATA ACCURATE'!N826&lt;&gt;"",'DATA ACCURATE'!N826,"")</f>
        <v/>
      </c>
      <c r="G823" t="str">
        <f>IF(F823="","",IF(F823&lt;=DATABASE!$I$8,"UNYIL",IF(F823&lt;=DATABASE!$J$8,"KECIL",IF(F823&lt;DATABASE!$K$8,"TANGGUNG",IF(F823&gt;=DATABASE!$K$8,"BESAR","")))))</f>
        <v/>
      </c>
      <c r="H823" s="16" t="str">
        <f>IF('DATA ACCURATE'!J826&lt;&gt;"",'DATA ACCURATE'!J826,"")</f>
        <v/>
      </c>
      <c r="I823" s="35" t="str">
        <f>IF(B823&lt;&gt;"",IFERROR(VLOOKUP(B823,'DATA TIMBANGAN'!G:M,7,FALSE),VLOOKUP(B823,'DATA TIMBANGAN'!G:M,7)),"")</f>
        <v/>
      </c>
      <c r="J823" s="25" t="str">
        <f>IF(H823&lt;&gt;"",IFERROR(INDEX(DATABASE!$Z$19:$Z$38,MATCH(DATEVALUE(H823),DATABASE!$AA$19:$AA$38,0)),INDEX(DATABASE!$Z$12:$Z$18,MATCH(WEEKDAY(H823,2),DATABASE!$AA$12:$AA$18,0))),"")</f>
        <v/>
      </c>
      <c r="K823" s="25" t="str">
        <f>IF('DATA ACCURATE'!V826&lt;&gt;"",'DATA ACCURATE'!V826,"")</f>
        <v/>
      </c>
      <c r="L823" s="80" t="str">
        <f>IF($H823="","",IF(OR($J823="LIBUR",AND($L822="LIBUR",$O822=$O823)),"LIBUR",IF(AND(OR($L822="LUAR JAM KERJA 1",$L822="LUAR JAM KERJA 2"),OR(OR(AND($H822=$H823,AND(OR($I823&gt;DATABASE!$J$3,$I823&lt;DATABASE!$J$6),((DATEVALUE($H823)+$I823)-(DATEVALUE($H822)+$I822))&lt;DATABASE!$J$6)),AND($H822=$H823,$O822=$O823,OR($I823&gt;DATABASE!$J$6,$I823&lt;DATABASE!$J$3))),AND(($H823-$H822)=1,OR($I823&lt;DATABASE!$I$6,((DATEVALUE($H823)+$I823)-(DATEVALUE($H822)+$I822))&lt;DATABASE!$J$6))),$A823=$A822),"LUAR JAM KERJA 2",IF(AND(OR(WEEKDAY($H823,2)=1,WEEKDAY($H823,2)=2,WEEKDAY($H823,2)=3,WEEKDAY($H823,2)=4,WEEKDAY($H823,2)=5),$I823&lt;=DATABASE!$J$3,$I823&gt;=DATABASE!$I$3),"JAM KERJA",IF(AND(WEEKDAY($H823,2)=6,$I823&lt;=DATABASE!$J$4,$I823&gt;=DATABASE!$I$4),"JAM KERJA","LUAR JAM KERJA 1")))))</f>
        <v/>
      </c>
      <c r="M823" s="33" t="str">
        <f>IF('DATA ACCURATE'!T826&lt;&gt;"",IF('DATA ACCURATE'!T826&gt;100,'DATA ACCURATE'!T826/10,'DATA ACCURATE'!T826),"")</f>
        <v/>
      </c>
      <c r="N823" t="str">
        <f>IF(M823="","",IF(M823&lt;=DATABASE!$I$9,"LOKAL",IF(M823&lt;DATABASE!$J$9,"LUAR KOTA 1",IF($M823&gt;=DATABASE!$J$9,"LUAR KOTA 2",""))))</f>
        <v/>
      </c>
      <c r="O823" s="38" t="str">
        <f>IF('DATA ACCURATE'!L826&lt;&gt;"",'DATA ACCURATE'!L826,"")</f>
        <v/>
      </c>
      <c r="Q823" s="38">
        <f t="shared" si="84"/>
        <v>0</v>
      </c>
      <c r="R823" s="38">
        <f t="shared" si="84"/>
        <v>0</v>
      </c>
      <c r="S823" s="38">
        <f t="shared" si="84"/>
        <v>0</v>
      </c>
      <c r="T823" s="38">
        <f t="shared" si="84"/>
        <v>0</v>
      </c>
      <c r="U823" s="38">
        <f t="shared" si="85"/>
        <v>0</v>
      </c>
      <c r="V823" s="38">
        <f t="shared" si="85"/>
        <v>0</v>
      </c>
      <c r="W823" s="38">
        <f t="shared" si="85"/>
        <v>0</v>
      </c>
      <c r="X823" s="38">
        <f t="shared" si="86"/>
        <v>0</v>
      </c>
      <c r="Y823" s="38">
        <f t="shared" si="86"/>
        <v>0</v>
      </c>
      <c r="Z823" s="38">
        <f t="shared" si="86"/>
        <v>0</v>
      </c>
      <c r="AA823" s="38">
        <f t="shared" si="86"/>
        <v>0</v>
      </c>
      <c r="AB823" s="38">
        <f t="shared" si="87"/>
        <v>0</v>
      </c>
      <c r="AC823" s="38">
        <f t="shared" si="88"/>
        <v>0</v>
      </c>
      <c r="AD823" s="38" t="str">
        <f t="shared" si="89"/>
        <v>000000000000</v>
      </c>
    </row>
    <row r="824" spans="1:30">
      <c r="A824" s="9" t="str">
        <f>IF('DATA ACCURATE'!A827&lt;&gt;"",'DATA ACCURATE'!A827,"")</f>
        <v/>
      </c>
      <c r="B824" s="9" t="str">
        <f>IF('DATA ACCURATE'!D827&lt;&gt;"",'DATA ACCURATE'!D827,"")</f>
        <v/>
      </c>
      <c r="C824" s="38" t="str">
        <f>IF($AD824="000000000000","",INDEX(DATABASE!$W$12:$W$71,MATCH($AD824,DATABASE!$V$12:$V$71,0)))</f>
        <v/>
      </c>
      <c r="D824" s="34" t="str">
        <f>IF(C824="","",IF(E824="",INDEX(DATABASE!$AF$13:$AF$62,MATCH($C824,DATABASE!$AC$13:$AC$62,0)),IF(E824="2x D11",INDEX(DATABASE!$AF$13:$AF$62,MATCH($C824,DATABASE!$AC$13:$AC$62,0))+2*DATABASE!$AF$62,IF(E824="3x D11",INDEX(DATABASE!$AF$13:$AF$62,MATCH($C824,DATABASE!$AC$13:$AC$62,0))+3*DATABASE!$AF$62,""))))</f>
        <v/>
      </c>
      <c r="E824" s="38" t="str">
        <f>IF(AND($K824="Y",$G824&lt;&gt;"UNYIL",$F824&lt;DATABASE!$O$8),"2x D11",IF(AND($K824="Y",$G824&lt;&gt;"UNYIL",$F824&gt;=DATABASE!$O$8),"3x D11",""))</f>
        <v/>
      </c>
      <c r="F824" s="9" t="str">
        <f>IF('DATA ACCURATE'!N827&lt;&gt;"",'DATA ACCURATE'!N827,"")</f>
        <v/>
      </c>
      <c r="G824" t="str">
        <f>IF(F824="","",IF(F824&lt;=DATABASE!$I$8,"UNYIL",IF(F824&lt;=DATABASE!$J$8,"KECIL",IF(F824&lt;DATABASE!$K$8,"TANGGUNG",IF(F824&gt;=DATABASE!$K$8,"BESAR","")))))</f>
        <v/>
      </c>
      <c r="H824" s="16" t="str">
        <f>IF('DATA ACCURATE'!J827&lt;&gt;"",'DATA ACCURATE'!J827,"")</f>
        <v/>
      </c>
      <c r="I824" s="35" t="str">
        <f>IF(B824&lt;&gt;"",IFERROR(VLOOKUP(B824,'DATA TIMBANGAN'!G:M,7,FALSE),VLOOKUP(B824,'DATA TIMBANGAN'!G:M,7)),"")</f>
        <v/>
      </c>
      <c r="J824" s="25" t="str">
        <f>IF(H824&lt;&gt;"",IFERROR(INDEX(DATABASE!$Z$19:$Z$38,MATCH(DATEVALUE(H824),DATABASE!$AA$19:$AA$38,0)),INDEX(DATABASE!$Z$12:$Z$18,MATCH(WEEKDAY(H824,2),DATABASE!$AA$12:$AA$18,0))),"")</f>
        <v/>
      </c>
      <c r="K824" s="25" t="str">
        <f>IF('DATA ACCURATE'!V827&lt;&gt;"",'DATA ACCURATE'!V827,"")</f>
        <v/>
      </c>
      <c r="L824" s="80" t="str">
        <f>IF($H824="","",IF(OR($J824="LIBUR",AND($L823="LIBUR",$O823=$O824)),"LIBUR",IF(AND(OR($L823="LUAR JAM KERJA 1",$L823="LUAR JAM KERJA 2"),OR(OR(AND($H823=$H824,AND(OR($I824&gt;DATABASE!$J$3,$I824&lt;DATABASE!$J$6),((DATEVALUE($H824)+$I824)-(DATEVALUE($H823)+$I823))&lt;DATABASE!$J$6)),AND($H823=$H824,$O823=$O824,OR($I824&gt;DATABASE!$J$6,$I824&lt;DATABASE!$J$3))),AND(($H824-$H823)=1,OR($I824&lt;DATABASE!$I$6,((DATEVALUE($H824)+$I824)-(DATEVALUE($H823)+$I823))&lt;DATABASE!$J$6))),$A824=$A823),"LUAR JAM KERJA 2",IF(AND(OR(WEEKDAY($H824,2)=1,WEEKDAY($H824,2)=2,WEEKDAY($H824,2)=3,WEEKDAY($H824,2)=4,WEEKDAY($H824,2)=5),$I824&lt;=DATABASE!$J$3,$I824&gt;=DATABASE!$I$3),"JAM KERJA",IF(AND(WEEKDAY($H824,2)=6,$I824&lt;=DATABASE!$J$4,$I824&gt;=DATABASE!$I$4),"JAM KERJA","LUAR JAM KERJA 1")))))</f>
        <v/>
      </c>
      <c r="M824" s="33" t="str">
        <f>IF('DATA ACCURATE'!T827&lt;&gt;"",IF('DATA ACCURATE'!T827&gt;100,'DATA ACCURATE'!T827/10,'DATA ACCURATE'!T827),"")</f>
        <v/>
      </c>
      <c r="N824" t="str">
        <f>IF(M824="","",IF(M824&lt;=DATABASE!$I$9,"LOKAL",IF(M824&lt;DATABASE!$J$9,"LUAR KOTA 1",IF($M824&gt;=DATABASE!$J$9,"LUAR KOTA 2",""))))</f>
        <v/>
      </c>
      <c r="O824" s="38" t="str">
        <f>IF('DATA ACCURATE'!L827&lt;&gt;"",'DATA ACCURATE'!L827,"")</f>
        <v/>
      </c>
      <c r="Q824" s="38">
        <f t="shared" si="84"/>
        <v>0</v>
      </c>
      <c r="R824" s="38">
        <f t="shared" si="84"/>
        <v>0</v>
      </c>
      <c r="S824" s="38">
        <f t="shared" si="84"/>
        <v>0</v>
      </c>
      <c r="T824" s="38">
        <f t="shared" si="84"/>
        <v>0</v>
      </c>
      <c r="U824" s="38">
        <f t="shared" si="85"/>
        <v>0</v>
      </c>
      <c r="V824" s="38">
        <f t="shared" si="85"/>
        <v>0</v>
      </c>
      <c r="W824" s="38">
        <f t="shared" si="85"/>
        <v>0</v>
      </c>
      <c r="X824" s="38">
        <f t="shared" si="86"/>
        <v>0</v>
      </c>
      <c r="Y824" s="38">
        <f t="shared" si="86"/>
        <v>0</v>
      </c>
      <c r="Z824" s="38">
        <f t="shared" si="86"/>
        <v>0</v>
      </c>
      <c r="AA824" s="38">
        <f t="shared" si="86"/>
        <v>0</v>
      </c>
      <c r="AB824" s="38">
        <f t="shared" si="87"/>
        <v>0</v>
      </c>
      <c r="AC824" s="38">
        <f t="shared" si="88"/>
        <v>0</v>
      </c>
      <c r="AD824" s="38" t="str">
        <f t="shared" si="89"/>
        <v>000000000000</v>
      </c>
    </row>
    <row r="825" spans="1:30">
      <c r="A825" s="9" t="str">
        <f>IF('DATA ACCURATE'!A828&lt;&gt;"",'DATA ACCURATE'!A828,"")</f>
        <v/>
      </c>
      <c r="B825" s="9" t="str">
        <f>IF('DATA ACCURATE'!D828&lt;&gt;"",'DATA ACCURATE'!D828,"")</f>
        <v/>
      </c>
      <c r="C825" s="38" t="str">
        <f>IF($AD825="000000000000","",INDEX(DATABASE!$W$12:$W$71,MATCH($AD825,DATABASE!$V$12:$V$71,0)))</f>
        <v/>
      </c>
      <c r="D825" s="34" t="str">
        <f>IF(C825="","",IF(E825="",INDEX(DATABASE!$AF$13:$AF$62,MATCH($C825,DATABASE!$AC$13:$AC$62,0)),IF(E825="2x D11",INDEX(DATABASE!$AF$13:$AF$62,MATCH($C825,DATABASE!$AC$13:$AC$62,0))+2*DATABASE!$AF$62,IF(E825="3x D11",INDEX(DATABASE!$AF$13:$AF$62,MATCH($C825,DATABASE!$AC$13:$AC$62,0))+3*DATABASE!$AF$62,""))))</f>
        <v/>
      </c>
      <c r="E825" s="38" t="str">
        <f>IF(AND($K825="Y",$G825&lt;&gt;"UNYIL",$F825&lt;DATABASE!$O$8),"2x D11",IF(AND($K825="Y",$G825&lt;&gt;"UNYIL",$F825&gt;=DATABASE!$O$8),"3x D11",""))</f>
        <v/>
      </c>
      <c r="F825" s="9" t="str">
        <f>IF('DATA ACCURATE'!N828&lt;&gt;"",'DATA ACCURATE'!N828,"")</f>
        <v/>
      </c>
      <c r="G825" t="str">
        <f>IF(F825="","",IF(F825&lt;=DATABASE!$I$8,"UNYIL",IF(F825&lt;=DATABASE!$J$8,"KECIL",IF(F825&lt;DATABASE!$K$8,"TANGGUNG",IF(F825&gt;=DATABASE!$K$8,"BESAR","")))))</f>
        <v/>
      </c>
      <c r="H825" s="16" t="str">
        <f>IF('DATA ACCURATE'!J828&lt;&gt;"",'DATA ACCURATE'!J828,"")</f>
        <v/>
      </c>
      <c r="I825" s="35" t="str">
        <f>IF(B825&lt;&gt;"",IFERROR(VLOOKUP(B825,'DATA TIMBANGAN'!G:M,7,FALSE),VLOOKUP(B825,'DATA TIMBANGAN'!G:M,7)),"")</f>
        <v/>
      </c>
      <c r="J825" s="25" t="str">
        <f>IF(H825&lt;&gt;"",IFERROR(INDEX(DATABASE!$Z$19:$Z$38,MATCH(DATEVALUE(H825),DATABASE!$AA$19:$AA$38,0)),INDEX(DATABASE!$Z$12:$Z$18,MATCH(WEEKDAY(H825,2),DATABASE!$AA$12:$AA$18,0))),"")</f>
        <v/>
      </c>
      <c r="K825" s="25" t="str">
        <f>IF('DATA ACCURATE'!V828&lt;&gt;"",'DATA ACCURATE'!V828,"")</f>
        <v/>
      </c>
      <c r="L825" s="80" t="str">
        <f>IF($H825="","",IF(OR($J825="LIBUR",AND($L824="LIBUR",$O824=$O825)),"LIBUR",IF(AND(OR($L824="LUAR JAM KERJA 1",$L824="LUAR JAM KERJA 2"),OR(OR(AND($H824=$H825,AND(OR($I825&gt;DATABASE!$J$3,$I825&lt;DATABASE!$J$6),((DATEVALUE($H825)+$I825)-(DATEVALUE($H824)+$I824))&lt;DATABASE!$J$6)),AND($H824=$H825,$O824=$O825,OR($I825&gt;DATABASE!$J$6,$I825&lt;DATABASE!$J$3))),AND(($H825-$H824)=1,OR($I825&lt;DATABASE!$I$6,((DATEVALUE($H825)+$I825)-(DATEVALUE($H824)+$I824))&lt;DATABASE!$J$6))),$A825=$A824),"LUAR JAM KERJA 2",IF(AND(OR(WEEKDAY($H825,2)=1,WEEKDAY($H825,2)=2,WEEKDAY($H825,2)=3,WEEKDAY($H825,2)=4,WEEKDAY($H825,2)=5),$I825&lt;=DATABASE!$J$3,$I825&gt;=DATABASE!$I$3),"JAM KERJA",IF(AND(WEEKDAY($H825,2)=6,$I825&lt;=DATABASE!$J$4,$I825&gt;=DATABASE!$I$4),"JAM KERJA","LUAR JAM KERJA 1")))))</f>
        <v/>
      </c>
      <c r="M825" s="33" t="str">
        <f>IF('DATA ACCURATE'!T828&lt;&gt;"",IF('DATA ACCURATE'!T828&gt;100,'DATA ACCURATE'!T828/10,'DATA ACCURATE'!T828),"")</f>
        <v/>
      </c>
      <c r="N825" t="str">
        <f>IF(M825="","",IF(M825&lt;=DATABASE!$I$9,"LOKAL",IF(M825&lt;DATABASE!$J$9,"LUAR KOTA 1",IF($M825&gt;=DATABASE!$J$9,"LUAR KOTA 2",""))))</f>
        <v/>
      </c>
      <c r="O825" s="38" t="str">
        <f>IF('DATA ACCURATE'!L828&lt;&gt;"",'DATA ACCURATE'!L828,"")</f>
        <v/>
      </c>
      <c r="Q825" s="38">
        <f t="shared" si="84"/>
        <v>0</v>
      </c>
      <c r="R825" s="38">
        <f t="shared" si="84"/>
        <v>0</v>
      </c>
      <c r="S825" s="38">
        <f t="shared" si="84"/>
        <v>0</v>
      </c>
      <c r="T825" s="38">
        <f t="shared" si="84"/>
        <v>0</v>
      </c>
      <c r="U825" s="38">
        <f t="shared" si="85"/>
        <v>0</v>
      </c>
      <c r="V825" s="38">
        <f t="shared" si="85"/>
        <v>0</v>
      </c>
      <c r="W825" s="38">
        <f t="shared" si="85"/>
        <v>0</v>
      </c>
      <c r="X825" s="38">
        <f t="shared" si="86"/>
        <v>0</v>
      </c>
      <c r="Y825" s="38">
        <f t="shared" si="86"/>
        <v>0</v>
      </c>
      <c r="Z825" s="38">
        <f t="shared" si="86"/>
        <v>0</v>
      </c>
      <c r="AA825" s="38">
        <f t="shared" si="86"/>
        <v>0</v>
      </c>
      <c r="AB825" s="38">
        <f t="shared" si="87"/>
        <v>0</v>
      </c>
      <c r="AC825" s="38">
        <f t="shared" si="88"/>
        <v>0</v>
      </c>
      <c r="AD825" s="38" t="str">
        <f t="shared" si="89"/>
        <v>000000000000</v>
      </c>
    </row>
    <row r="826" spans="1:30">
      <c r="A826" s="9" t="str">
        <f>IF('DATA ACCURATE'!A829&lt;&gt;"",'DATA ACCURATE'!A829,"")</f>
        <v/>
      </c>
      <c r="B826" s="9" t="str">
        <f>IF('DATA ACCURATE'!D829&lt;&gt;"",'DATA ACCURATE'!D829,"")</f>
        <v/>
      </c>
      <c r="C826" s="38" t="str">
        <f>IF($AD826="000000000000","",INDEX(DATABASE!$W$12:$W$71,MATCH($AD826,DATABASE!$V$12:$V$71,0)))</f>
        <v/>
      </c>
      <c r="D826" s="34" t="str">
        <f>IF(C826="","",IF(E826="",INDEX(DATABASE!$AF$13:$AF$62,MATCH($C826,DATABASE!$AC$13:$AC$62,0)),IF(E826="2x D11",INDEX(DATABASE!$AF$13:$AF$62,MATCH($C826,DATABASE!$AC$13:$AC$62,0))+2*DATABASE!$AF$62,IF(E826="3x D11",INDEX(DATABASE!$AF$13:$AF$62,MATCH($C826,DATABASE!$AC$13:$AC$62,0))+3*DATABASE!$AF$62,""))))</f>
        <v/>
      </c>
      <c r="E826" s="38" t="str">
        <f>IF(AND($K826="Y",$G826&lt;&gt;"UNYIL",$F826&lt;DATABASE!$O$8),"2x D11",IF(AND($K826="Y",$G826&lt;&gt;"UNYIL",$F826&gt;=DATABASE!$O$8),"3x D11",""))</f>
        <v/>
      </c>
      <c r="F826" s="9" t="str">
        <f>IF('DATA ACCURATE'!N829&lt;&gt;"",'DATA ACCURATE'!N829,"")</f>
        <v/>
      </c>
      <c r="G826" t="str">
        <f>IF(F826="","",IF(F826&lt;=DATABASE!$I$8,"UNYIL",IF(F826&lt;=DATABASE!$J$8,"KECIL",IF(F826&lt;DATABASE!$K$8,"TANGGUNG",IF(F826&gt;=DATABASE!$K$8,"BESAR","")))))</f>
        <v/>
      </c>
      <c r="H826" s="16" t="str">
        <f>IF('DATA ACCURATE'!J829&lt;&gt;"",'DATA ACCURATE'!J829,"")</f>
        <v/>
      </c>
      <c r="I826" s="35" t="str">
        <f>IF(B826&lt;&gt;"",IFERROR(VLOOKUP(B826,'DATA TIMBANGAN'!G:M,7,FALSE),VLOOKUP(B826,'DATA TIMBANGAN'!G:M,7)),"")</f>
        <v/>
      </c>
      <c r="J826" s="25" t="str">
        <f>IF(H826&lt;&gt;"",IFERROR(INDEX(DATABASE!$Z$19:$Z$38,MATCH(DATEVALUE(H826),DATABASE!$AA$19:$AA$38,0)),INDEX(DATABASE!$Z$12:$Z$18,MATCH(WEEKDAY(H826,2),DATABASE!$AA$12:$AA$18,0))),"")</f>
        <v/>
      </c>
      <c r="K826" s="25" t="str">
        <f>IF('DATA ACCURATE'!V829&lt;&gt;"",'DATA ACCURATE'!V829,"")</f>
        <v/>
      </c>
      <c r="L826" s="80" t="str">
        <f>IF($H826="","",IF(OR($J826="LIBUR",AND($L825="LIBUR",$O825=$O826)),"LIBUR",IF(AND(OR($L825="LUAR JAM KERJA 1",$L825="LUAR JAM KERJA 2"),OR(OR(AND($H825=$H826,AND(OR($I826&gt;DATABASE!$J$3,$I826&lt;DATABASE!$J$6),((DATEVALUE($H826)+$I826)-(DATEVALUE($H825)+$I825))&lt;DATABASE!$J$6)),AND($H825=$H826,$O825=$O826,OR($I826&gt;DATABASE!$J$6,$I826&lt;DATABASE!$J$3))),AND(($H826-$H825)=1,OR($I826&lt;DATABASE!$I$6,((DATEVALUE($H826)+$I826)-(DATEVALUE($H825)+$I825))&lt;DATABASE!$J$6))),$A826=$A825),"LUAR JAM KERJA 2",IF(AND(OR(WEEKDAY($H826,2)=1,WEEKDAY($H826,2)=2,WEEKDAY($H826,2)=3,WEEKDAY($H826,2)=4,WEEKDAY($H826,2)=5),$I826&lt;=DATABASE!$J$3,$I826&gt;=DATABASE!$I$3),"JAM KERJA",IF(AND(WEEKDAY($H826,2)=6,$I826&lt;=DATABASE!$J$4,$I826&gt;=DATABASE!$I$4),"JAM KERJA","LUAR JAM KERJA 1")))))</f>
        <v/>
      </c>
      <c r="M826" s="33" t="str">
        <f>IF('DATA ACCURATE'!T829&lt;&gt;"",IF('DATA ACCURATE'!T829&gt;100,'DATA ACCURATE'!T829/10,'DATA ACCURATE'!T829),"")</f>
        <v/>
      </c>
      <c r="N826" t="str">
        <f>IF(M826="","",IF(M826&lt;=DATABASE!$I$9,"LOKAL",IF(M826&lt;DATABASE!$J$9,"LUAR KOTA 1",IF($M826&gt;=DATABASE!$J$9,"LUAR KOTA 2",""))))</f>
        <v/>
      </c>
      <c r="O826" s="38" t="str">
        <f>IF('DATA ACCURATE'!L829&lt;&gt;"",'DATA ACCURATE'!L829,"")</f>
        <v/>
      </c>
      <c r="Q826" s="38">
        <f t="shared" si="84"/>
        <v>0</v>
      </c>
      <c r="R826" s="38">
        <f t="shared" si="84"/>
        <v>0</v>
      </c>
      <c r="S826" s="38">
        <f t="shared" si="84"/>
        <v>0</v>
      </c>
      <c r="T826" s="38">
        <f t="shared" si="84"/>
        <v>0</v>
      </c>
      <c r="U826" s="38">
        <f t="shared" si="85"/>
        <v>0</v>
      </c>
      <c r="V826" s="38">
        <f t="shared" si="85"/>
        <v>0</v>
      </c>
      <c r="W826" s="38">
        <f t="shared" si="85"/>
        <v>0</v>
      </c>
      <c r="X826" s="38">
        <f t="shared" si="86"/>
        <v>0</v>
      </c>
      <c r="Y826" s="38">
        <f t="shared" si="86"/>
        <v>0</v>
      </c>
      <c r="Z826" s="38">
        <f t="shared" si="86"/>
        <v>0</v>
      </c>
      <c r="AA826" s="38">
        <f t="shared" si="86"/>
        <v>0</v>
      </c>
      <c r="AB826" s="38">
        <f t="shared" si="87"/>
        <v>0</v>
      </c>
      <c r="AC826" s="38">
        <f t="shared" si="88"/>
        <v>0</v>
      </c>
      <c r="AD826" s="38" t="str">
        <f t="shared" si="89"/>
        <v>000000000000</v>
      </c>
    </row>
    <row r="827" spans="1:30">
      <c r="A827" s="9" t="str">
        <f>IF('DATA ACCURATE'!A830&lt;&gt;"",'DATA ACCURATE'!A830,"")</f>
        <v/>
      </c>
      <c r="B827" s="9" t="str">
        <f>IF('DATA ACCURATE'!D830&lt;&gt;"",'DATA ACCURATE'!D830,"")</f>
        <v/>
      </c>
      <c r="C827" s="38" t="str">
        <f>IF($AD827="000000000000","",INDEX(DATABASE!$W$12:$W$71,MATCH($AD827,DATABASE!$V$12:$V$71,0)))</f>
        <v/>
      </c>
      <c r="D827" s="34" t="str">
        <f>IF(C827="","",IF(E827="",INDEX(DATABASE!$AF$13:$AF$62,MATCH($C827,DATABASE!$AC$13:$AC$62,0)),IF(E827="2x D11",INDEX(DATABASE!$AF$13:$AF$62,MATCH($C827,DATABASE!$AC$13:$AC$62,0))+2*DATABASE!$AF$62,IF(E827="3x D11",INDEX(DATABASE!$AF$13:$AF$62,MATCH($C827,DATABASE!$AC$13:$AC$62,0))+3*DATABASE!$AF$62,""))))</f>
        <v/>
      </c>
      <c r="E827" s="38" t="str">
        <f>IF(AND($K827="Y",$G827&lt;&gt;"UNYIL",$F827&lt;DATABASE!$O$8),"2x D11",IF(AND($K827="Y",$G827&lt;&gt;"UNYIL",$F827&gt;=DATABASE!$O$8),"3x D11",""))</f>
        <v/>
      </c>
      <c r="F827" s="9" t="str">
        <f>IF('DATA ACCURATE'!N830&lt;&gt;"",'DATA ACCURATE'!N830,"")</f>
        <v/>
      </c>
      <c r="G827" t="str">
        <f>IF(F827="","",IF(F827&lt;=DATABASE!$I$8,"UNYIL",IF(F827&lt;=DATABASE!$J$8,"KECIL",IF(F827&lt;DATABASE!$K$8,"TANGGUNG",IF(F827&gt;=DATABASE!$K$8,"BESAR","")))))</f>
        <v/>
      </c>
      <c r="H827" s="16" t="str">
        <f>IF('DATA ACCURATE'!J830&lt;&gt;"",'DATA ACCURATE'!J830,"")</f>
        <v/>
      </c>
      <c r="I827" s="35" t="str">
        <f>IF(B827&lt;&gt;"",IFERROR(VLOOKUP(B827,'DATA TIMBANGAN'!G:M,7,FALSE),VLOOKUP(B827,'DATA TIMBANGAN'!G:M,7)),"")</f>
        <v/>
      </c>
      <c r="J827" s="25" t="str">
        <f>IF(H827&lt;&gt;"",IFERROR(INDEX(DATABASE!$Z$19:$Z$38,MATCH(DATEVALUE(H827),DATABASE!$AA$19:$AA$38,0)),INDEX(DATABASE!$Z$12:$Z$18,MATCH(WEEKDAY(H827,2),DATABASE!$AA$12:$AA$18,0))),"")</f>
        <v/>
      </c>
      <c r="K827" s="25" t="str">
        <f>IF('DATA ACCURATE'!V830&lt;&gt;"",'DATA ACCURATE'!V830,"")</f>
        <v/>
      </c>
      <c r="L827" s="80" t="str">
        <f>IF($H827="","",IF(OR($J827="LIBUR",AND($L826="LIBUR",$O826=$O827)),"LIBUR",IF(AND(OR($L826="LUAR JAM KERJA 1",$L826="LUAR JAM KERJA 2"),OR(OR(AND($H826=$H827,AND(OR($I827&gt;DATABASE!$J$3,$I827&lt;DATABASE!$J$6),((DATEVALUE($H827)+$I827)-(DATEVALUE($H826)+$I826))&lt;DATABASE!$J$6)),AND($H826=$H827,$O826=$O827,OR($I827&gt;DATABASE!$J$6,$I827&lt;DATABASE!$J$3))),AND(($H827-$H826)=1,OR($I827&lt;DATABASE!$I$6,((DATEVALUE($H827)+$I827)-(DATEVALUE($H826)+$I826))&lt;DATABASE!$J$6))),$A827=$A826),"LUAR JAM KERJA 2",IF(AND(OR(WEEKDAY($H827,2)=1,WEEKDAY($H827,2)=2,WEEKDAY($H827,2)=3,WEEKDAY($H827,2)=4,WEEKDAY($H827,2)=5),$I827&lt;=DATABASE!$J$3,$I827&gt;=DATABASE!$I$3),"JAM KERJA",IF(AND(WEEKDAY($H827,2)=6,$I827&lt;=DATABASE!$J$4,$I827&gt;=DATABASE!$I$4),"JAM KERJA","LUAR JAM KERJA 1")))))</f>
        <v/>
      </c>
      <c r="M827" s="33" t="str">
        <f>IF('DATA ACCURATE'!T830&lt;&gt;"",IF('DATA ACCURATE'!T830&gt;100,'DATA ACCURATE'!T830/10,'DATA ACCURATE'!T830),"")</f>
        <v/>
      </c>
      <c r="N827" t="str">
        <f>IF(M827="","",IF(M827&lt;=DATABASE!$I$9,"LOKAL",IF(M827&lt;DATABASE!$J$9,"LUAR KOTA 1",IF($M827&gt;=DATABASE!$J$9,"LUAR KOTA 2",""))))</f>
        <v/>
      </c>
      <c r="O827" s="38" t="str">
        <f>IF('DATA ACCURATE'!L830&lt;&gt;"",'DATA ACCURATE'!L830,"")</f>
        <v/>
      </c>
      <c r="Q827" s="38">
        <f t="shared" si="84"/>
        <v>0</v>
      </c>
      <c r="R827" s="38">
        <f t="shared" si="84"/>
        <v>0</v>
      </c>
      <c r="S827" s="38">
        <f t="shared" si="84"/>
        <v>0</v>
      </c>
      <c r="T827" s="38">
        <f t="shared" si="84"/>
        <v>0</v>
      </c>
      <c r="U827" s="38">
        <f t="shared" si="85"/>
        <v>0</v>
      </c>
      <c r="V827" s="38">
        <f t="shared" si="85"/>
        <v>0</v>
      </c>
      <c r="W827" s="38">
        <f t="shared" si="85"/>
        <v>0</v>
      </c>
      <c r="X827" s="38">
        <f t="shared" si="86"/>
        <v>0</v>
      </c>
      <c r="Y827" s="38">
        <f t="shared" si="86"/>
        <v>0</v>
      </c>
      <c r="Z827" s="38">
        <f t="shared" si="86"/>
        <v>0</v>
      </c>
      <c r="AA827" s="38">
        <f t="shared" si="86"/>
        <v>0</v>
      </c>
      <c r="AB827" s="38">
        <f t="shared" si="87"/>
        <v>0</v>
      </c>
      <c r="AC827" s="38">
        <f t="shared" si="88"/>
        <v>0</v>
      </c>
      <c r="AD827" s="38" t="str">
        <f t="shared" si="89"/>
        <v>000000000000</v>
      </c>
    </row>
    <row r="828" spans="1:30">
      <c r="A828" s="9" t="str">
        <f>IF('DATA ACCURATE'!A831&lt;&gt;"",'DATA ACCURATE'!A831,"")</f>
        <v/>
      </c>
      <c r="B828" s="9" t="str">
        <f>IF('DATA ACCURATE'!D831&lt;&gt;"",'DATA ACCURATE'!D831,"")</f>
        <v/>
      </c>
      <c r="C828" s="38" t="str">
        <f>IF($AD828="000000000000","",INDEX(DATABASE!$W$12:$W$71,MATCH($AD828,DATABASE!$V$12:$V$71,0)))</f>
        <v/>
      </c>
      <c r="D828" s="34" t="str">
        <f>IF(C828="","",IF(E828="",INDEX(DATABASE!$AF$13:$AF$62,MATCH($C828,DATABASE!$AC$13:$AC$62,0)),IF(E828="2x D11",INDEX(DATABASE!$AF$13:$AF$62,MATCH($C828,DATABASE!$AC$13:$AC$62,0))+2*DATABASE!$AF$62,IF(E828="3x D11",INDEX(DATABASE!$AF$13:$AF$62,MATCH($C828,DATABASE!$AC$13:$AC$62,0))+3*DATABASE!$AF$62,""))))</f>
        <v/>
      </c>
      <c r="E828" s="38" t="str">
        <f>IF(AND($K828="Y",$G828&lt;&gt;"UNYIL",$F828&lt;DATABASE!$O$8),"2x D11",IF(AND($K828="Y",$G828&lt;&gt;"UNYIL",$F828&gt;=DATABASE!$O$8),"3x D11",""))</f>
        <v/>
      </c>
      <c r="F828" s="9" t="str">
        <f>IF('DATA ACCURATE'!N831&lt;&gt;"",'DATA ACCURATE'!N831,"")</f>
        <v/>
      </c>
      <c r="G828" t="str">
        <f>IF(F828="","",IF(F828&lt;=DATABASE!$I$8,"UNYIL",IF(F828&lt;=DATABASE!$J$8,"KECIL",IF(F828&lt;DATABASE!$K$8,"TANGGUNG",IF(F828&gt;=DATABASE!$K$8,"BESAR","")))))</f>
        <v/>
      </c>
      <c r="H828" s="16" t="str">
        <f>IF('DATA ACCURATE'!J831&lt;&gt;"",'DATA ACCURATE'!J831,"")</f>
        <v/>
      </c>
      <c r="I828" s="35" t="str">
        <f>IF(B828&lt;&gt;"",IFERROR(VLOOKUP(B828,'DATA TIMBANGAN'!G:M,7,FALSE),VLOOKUP(B828,'DATA TIMBANGAN'!G:M,7)),"")</f>
        <v/>
      </c>
      <c r="J828" s="25" t="str">
        <f>IF(H828&lt;&gt;"",IFERROR(INDEX(DATABASE!$Z$19:$Z$38,MATCH(DATEVALUE(H828),DATABASE!$AA$19:$AA$38,0)),INDEX(DATABASE!$Z$12:$Z$18,MATCH(WEEKDAY(H828,2),DATABASE!$AA$12:$AA$18,0))),"")</f>
        <v/>
      </c>
      <c r="K828" s="25" t="str">
        <f>IF('DATA ACCURATE'!V831&lt;&gt;"",'DATA ACCURATE'!V831,"")</f>
        <v/>
      </c>
      <c r="L828" s="80" t="str">
        <f>IF($H828="","",IF(OR($J828="LIBUR",AND($L827="LIBUR",$O827=$O828)),"LIBUR",IF(AND(OR($L827="LUAR JAM KERJA 1",$L827="LUAR JAM KERJA 2"),OR(OR(AND($H827=$H828,AND(OR($I828&gt;DATABASE!$J$3,$I828&lt;DATABASE!$J$6),((DATEVALUE($H828)+$I828)-(DATEVALUE($H827)+$I827))&lt;DATABASE!$J$6)),AND($H827=$H828,$O827=$O828,OR($I828&gt;DATABASE!$J$6,$I828&lt;DATABASE!$J$3))),AND(($H828-$H827)=1,OR($I828&lt;DATABASE!$I$6,((DATEVALUE($H828)+$I828)-(DATEVALUE($H827)+$I827))&lt;DATABASE!$J$6))),$A828=$A827),"LUAR JAM KERJA 2",IF(AND(OR(WEEKDAY($H828,2)=1,WEEKDAY($H828,2)=2,WEEKDAY($H828,2)=3,WEEKDAY($H828,2)=4,WEEKDAY($H828,2)=5),$I828&lt;=DATABASE!$J$3,$I828&gt;=DATABASE!$I$3),"JAM KERJA",IF(AND(WEEKDAY($H828,2)=6,$I828&lt;=DATABASE!$J$4,$I828&gt;=DATABASE!$I$4),"JAM KERJA","LUAR JAM KERJA 1")))))</f>
        <v/>
      </c>
      <c r="M828" s="33" t="str">
        <f>IF('DATA ACCURATE'!T831&lt;&gt;"",IF('DATA ACCURATE'!T831&gt;100,'DATA ACCURATE'!T831/10,'DATA ACCURATE'!T831),"")</f>
        <v/>
      </c>
      <c r="N828" t="str">
        <f>IF(M828="","",IF(M828&lt;=DATABASE!$I$9,"LOKAL",IF(M828&lt;DATABASE!$J$9,"LUAR KOTA 1",IF($M828&gt;=DATABASE!$J$9,"LUAR KOTA 2",""))))</f>
        <v/>
      </c>
      <c r="O828" s="38" t="str">
        <f>IF('DATA ACCURATE'!L831&lt;&gt;"",'DATA ACCURATE'!L831,"")</f>
        <v/>
      </c>
      <c r="Q828" s="38">
        <f t="shared" si="84"/>
        <v>0</v>
      </c>
      <c r="R828" s="38">
        <f t="shared" si="84"/>
        <v>0</v>
      </c>
      <c r="S828" s="38">
        <f t="shared" si="84"/>
        <v>0</v>
      </c>
      <c r="T828" s="38">
        <f t="shared" si="84"/>
        <v>0</v>
      </c>
      <c r="U828" s="38">
        <f t="shared" si="85"/>
        <v>0</v>
      </c>
      <c r="V828" s="38">
        <f t="shared" si="85"/>
        <v>0</v>
      </c>
      <c r="W828" s="38">
        <f t="shared" si="85"/>
        <v>0</v>
      </c>
      <c r="X828" s="38">
        <f t="shared" si="86"/>
        <v>0</v>
      </c>
      <c r="Y828" s="38">
        <f t="shared" si="86"/>
        <v>0</v>
      </c>
      <c r="Z828" s="38">
        <f t="shared" si="86"/>
        <v>0</v>
      </c>
      <c r="AA828" s="38">
        <f t="shared" si="86"/>
        <v>0</v>
      </c>
      <c r="AB828" s="38">
        <f t="shared" si="87"/>
        <v>0</v>
      </c>
      <c r="AC828" s="38">
        <f t="shared" si="88"/>
        <v>0</v>
      </c>
      <c r="AD828" s="38" t="str">
        <f t="shared" si="89"/>
        <v>000000000000</v>
      </c>
    </row>
    <row r="829" spans="1:30">
      <c r="A829" s="9" t="str">
        <f>IF('DATA ACCURATE'!A832&lt;&gt;"",'DATA ACCURATE'!A832,"")</f>
        <v/>
      </c>
      <c r="B829" s="9" t="str">
        <f>IF('DATA ACCURATE'!D832&lt;&gt;"",'DATA ACCURATE'!D832,"")</f>
        <v/>
      </c>
      <c r="C829" s="38" t="str">
        <f>IF($AD829="000000000000","",INDEX(DATABASE!$W$12:$W$71,MATCH($AD829,DATABASE!$V$12:$V$71,0)))</f>
        <v/>
      </c>
      <c r="D829" s="34" t="str">
        <f>IF(C829="","",IF(E829="",INDEX(DATABASE!$AF$13:$AF$62,MATCH($C829,DATABASE!$AC$13:$AC$62,0)),IF(E829="2x D11",INDEX(DATABASE!$AF$13:$AF$62,MATCH($C829,DATABASE!$AC$13:$AC$62,0))+2*DATABASE!$AF$62,IF(E829="3x D11",INDEX(DATABASE!$AF$13:$AF$62,MATCH($C829,DATABASE!$AC$13:$AC$62,0))+3*DATABASE!$AF$62,""))))</f>
        <v/>
      </c>
      <c r="E829" s="38" t="str">
        <f>IF(AND($K829="Y",$G829&lt;&gt;"UNYIL",$F829&lt;DATABASE!$O$8),"2x D11",IF(AND($K829="Y",$G829&lt;&gt;"UNYIL",$F829&gt;=DATABASE!$O$8),"3x D11",""))</f>
        <v/>
      </c>
      <c r="F829" s="9" t="str">
        <f>IF('DATA ACCURATE'!N832&lt;&gt;"",'DATA ACCURATE'!N832,"")</f>
        <v/>
      </c>
      <c r="G829" t="str">
        <f>IF(F829="","",IF(F829&lt;=DATABASE!$I$8,"UNYIL",IF(F829&lt;=DATABASE!$J$8,"KECIL",IF(F829&lt;DATABASE!$K$8,"TANGGUNG",IF(F829&gt;=DATABASE!$K$8,"BESAR","")))))</f>
        <v/>
      </c>
      <c r="H829" s="16" t="str">
        <f>IF('DATA ACCURATE'!J832&lt;&gt;"",'DATA ACCURATE'!J832,"")</f>
        <v/>
      </c>
      <c r="I829" s="35" t="str">
        <f>IF(B829&lt;&gt;"",IFERROR(VLOOKUP(B829,'DATA TIMBANGAN'!G:M,7,FALSE),VLOOKUP(B829,'DATA TIMBANGAN'!G:M,7)),"")</f>
        <v/>
      </c>
      <c r="J829" s="25" t="str">
        <f>IF(H829&lt;&gt;"",IFERROR(INDEX(DATABASE!$Z$19:$Z$38,MATCH(DATEVALUE(H829),DATABASE!$AA$19:$AA$38,0)),INDEX(DATABASE!$Z$12:$Z$18,MATCH(WEEKDAY(H829,2),DATABASE!$AA$12:$AA$18,0))),"")</f>
        <v/>
      </c>
      <c r="K829" s="25" t="str">
        <f>IF('DATA ACCURATE'!V832&lt;&gt;"",'DATA ACCURATE'!V832,"")</f>
        <v/>
      </c>
      <c r="L829" s="80" t="str">
        <f>IF($H829="","",IF(OR($J829="LIBUR",AND($L828="LIBUR",$O828=$O829)),"LIBUR",IF(AND(OR($L828="LUAR JAM KERJA 1",$L828="LUAR JAM KERJA 2"),OR(OR(AND($H828=$H829,AND(OR($I829&gt;DATABASE!$J$3,$I829&lt;DATABASE!$J$6),((DATEVALUE($H829)+$I829)-(DATEVALUE($H828)+$I828))&lt;DATABASE!$J$6)),AND($H828=$H829,$O828=$O829,OR($I829&gt;DATABASE!$J$6,$I829&lt;DATABASE!$J$3))),AND(($H829-$H828)=1,OR($I829&lt;DATABASE!$I$6,((DATEVALUE($H829)+$I829)-(DATEVALUE($H828)+$I828))&lt;DATABASE!$J$6))),$A829=$A828),"LUAR JAM KERJA 2",IF(AND(OR(WEEKDAY($H829,2)=1,WEEKDAY($H829,2)=2,WEEKDAY($H829,2)=3,WEEKDAY($H829,2)=4,WEEKDAY($H829,2)=5),$I829&lt;=DATABASE!$J$3,$I829&gt;=DATABASE!$I$3),"JAM KERJA",IF(AND(WEEKDAY($H829,2)=6,$I829&lt;=DATABASE!$J$4,$I829&gt;=DATABASE!$I$4),"JAM KERJA","LUAR JAM KERJA 1")))))</f>
        <v/>
      </c>
      <c r="M829" s="33" t="str">
        <f>IF('DATA ACCURATE'!T832&lt;&gt;"",IF('DATA ACCURATE'!T832&gt;100,'DATA ACCURATE'!T832/10,'DATA ACCURATE'!T832),"")</f>
        <v/>
      </c>
      <c r="N829" t="str">
        <f>IF(M829="","",IF(M829&lt;=DATABASE!$I$9,"LOKAL",IF(M829&lt;DATABASE!$J$9,"LUAR KOTA 1",IF($M829&gt;=DATABASE!$J$9,"LUAR KOTA 2",""))))</f>
        <v/>
      </c>
      <c r="O829" s="38" t="str">
        <f>IF('DATA ACCURATE'!L832&lt;&gt;"",'DATA ACCURATE'!L832,"")</f>
        <v/>
      </c>
      <c r="Q829" s="38">
        <f t="shared" si="84"/>
        <v>0</v>
      </c>
      <c r="R829" s="38">
        <f t="shared" si="84"/>
        <v>0</v>
      </c>
      <c r="S829" s="38">
        <f t="shared" si="84"/>
        <v>0</v>
      </c>
      <c r="T829" s="38">
        <f t="shared" si="84"/>
        <v>0</v>
      </c>
      <c r="U829" s="38">
        <f t="shared" si="85"/>
        <v>0</v>
      </c>
      <c r="V829" s="38">
        <f t="shared" si="85"/>
        <v>0</v>
      </c>
      <c r="W829" s="38">
        <f t="shared" si="85"/>
        <v>0</v>
      </c>
      <c r="X829" s="38">
        <f t="shared" si="86"/>
        <v>0</v>
      </c>
      <c r="Y829" s="38">
        <f t="shared" si="86"/>
        <v>0</v>
      </c>
      <c r="Z829" s="38">
        <f t="shared" si="86"/>
        <v>0</v>
      </c>
      <c r="AA829" s="38">
        <f t="shared" si="86"/>
        <v>0</v>
      </c>
      <c r="AB829" s="38">
        <f t="shared" si="87"/>
        <v>0</v>
      </c>
      <c r="AC829" s="38">
        <f t="shared" si="88"/>
        <v>0</v>
      </c>
      <c r="AD829" s="38" t="str">
        <f t="shared" si="89"/>
        <v>000000000000</v>
      </c>
    </row>
    <row r="830" spans="1:30">
      <c r="A830" s="9" t="str">
        <f>IF('DATA ACCURATE'!A833&lt;&gt;"",'DATA ACCURATE'!A833,"")</f>
        <v/>
      </c>
      <c r="B830" s="9" t="str">
        <f>IF('DATA ACCURATE'!D833&lt;&gt;"",'DATA ACCURATE'!D833,"")</f>
        <v/>
      </c>
      <c r="C830" s="38" t="str">
        <f>IF($AD830="000000000000","",INDEX(DATABASE!$W$12:$W$71,MATCH($AD830,DATABASE!$V$12:$V$71,0)))</f>
        <v/>
      </c>
      <c r="D830" s="34" t="str">
        <f>IF(C830="","",IF(E830="",INDEX(DATABASE!$AF$13:$AF$62,MATCH($C830,DATABASE!$AC$13:$AC$62,0)),IF(E830="2x D11",INDEX(DATABASE!$AF$13:$AF$62,MATCH($C830,DATABASE!$AC$13:$AC$62,0))+2*DATABASE!$AF$62,IF(E830="3x D11",INDEX(DATABASE!$AF$13:$AF$62,MATCH($C830,DATABASE!$AC$13:$AC$62,0))+3*DATABASE!$AF$62,""))))</f>
        <v/>
      </c>
      <c r="E830" s="38" t="str">
        <f>IF(AND($K830="Y",$G830&lt;&gt;"UNYIL",$F830&lt;DATABASE!$O$8),"2x D11",IF(AND($K830="Y",$G830&lt;&gt;"UNYIL",$F830&gt;=DATABASE!$O$8),"3x D11",""))</f>
        <v/>
      </c>
      <c r="F830" s="9" t="str">
        <f>IF('DATA ACCURATE'!N833&lt;&gt;"",'DATA ACCURATE'!N833,"")</f>
        <v/>
      </c>
      <c r="G830" t="str">
        <f>IF(F830="","",IF(F830&lt;=DATABASE!$I$8,"UNYIL",IF(F830&lt;=DATABASE!$J$8,"KECIL",IF(F830&lt;DATABASE!$K$8,"TANGGUNG",IF(F830&gt;=DATABASE!$K$8,"BESAR","")))))</f>
        <v/>
      </c>
      <c r="H830" s="16" t="str">
        <f>IF('DATA ACCURATE'!J833&lt;&gt;"",'DATA ACCURATE'!J833,"")</f>
        <v/>
      </c>
      <c r="I830" s="35" t="str">
        <f>IF(B830&lt;&gt;"",IFERROR(VLOOKUP(B830,'DATA TIMBANGAN'!G:M,7,FALSE),VLOOKUP(B830,'DATA TIMBANGAN'!G:M,7)),"")</f>
        <v/>
      </c>
      <c r="J830" s="25" t="str">
        <f>IF(H830&lt;&gt;"",IFERROR(INDEX(DATABASE!$Z$19:$Z$38,MATCH(DATEVALUE(H830),DATABASE!$AA$19:$AA$38,0)),INDEX(DATABASE!$Z$12:$Z$18,MATCH(WEEKDAY(H830,2),DATABASE!$AA$12:$AA$18,0))),"")</f>
        <v/>
      </c>
      <c r="K830" s="25" t="str">
        <f>IF('DATA ACCURATE'!V833&lt;&gt;"",'DATA ACCURATE'!V833,"")</f>
        <v/>
      </c>
      <c r="L830" s="80" t="str">
        <f>IF($H830="","",IF(OR($J830="LIBUR",AND($L829="LIBUR",$O829=$O830)),"LIBUR",IF(AND(OR($L829="LUAR JAM KERJA 1",$L829="LUAR JAM KERJA 2"),OR(OR(AND($H829=$H830,AND(OR($I830&gt;DATABASE!$J$3,$I830&lt;DATABASE!$J$6),((DATEVALUE($H830)+$I830)-(DATEVALUE($H829)+$I829))&lt;DATABASE!$J$6)),AND($H829=$H830,$O829=$O830,OR($I830&gt;DATABASE!$J$6,$I830&lt;DATABASE!$J$3))),AND(($H830-$H829)=1,OR($I830&lt;DATABASE!$I$6,((DATEVALUE($H830)+$I830)-(DATEVALUE($H829)+$I829))&lt;DATABASE!$J$6))),$A830=$A829),"LUAR JAM KERJA 2",IF(AND(OR(WEEKDAY($H830,2)=1,WEEKDAY($H830,2)=2,WEEKDAY($H830,2)=3,WEEKDAY($H830,2)=4,WEEKDAY($H830,2)=5),$I830&lt;=DATABASE!$J$3,$I830&gt;=DATABASE!$I$3),"JAM KERJA",IF(AND(WEEKDAY($H830,2)=6,$I830&lt;=DATABASE!$J$4,$I830&gt;=DATABASE!$I$4),"JAM KERJA","LUAR JAM KERJA 1")))))</f>
        <v/>
      </c>
      <c r="M830" s="33" t="str">
        <f>IF('DATA ACCURATE'!T833&lt;&gt;"",IF('DATA ACCURATE'!T833&gt;100,'DATA ACCURATE'!T833/10,'DATA ACCURATE'!T833),"")</f>
        <v/>
      </c>
      <c r="N830" t="str">
        <f>IF(M830="","",IF(M830&lt;=DATABASE!$I$9,"LOKAL",IF(M830&lt;DATABASE!$J$9,"LUAR KOTA 1",IF($M830&gt;=DATABASE!$J$9,"LUAR KOTA 2",""))))</f>
        <v/>
      </c>
      <c r="O830" s="38" t="str">
        <f>IF('DATA ACCURATE'!L833&lt;&gt;"",'DATA ACCURATE'!L833,"")</f>
        <v/>
      </c>
      <c r="Q830" s="38">
        <f t="shared" si="84"/>
        <v>0</v>
      </c>
      <c r="R830" s="38">
        <f t="shared" si="84"/>
        <v>0</v>
      </c>
      <c r="S830" s="38">
        <f t="shared" si="84"/>
        <v>0</v>
      </c>
      <c r="T830" s="38">
        <f t="shared" si="84"/>
        <v>0</v>
      </c>
      <c r="U830" s="38">
        <f t="shared" si="85"/>
        <v>0</v>
      </c>
      <c r="V830" s="38">
        <f t="shared" si="85"/>
        <v>0</v>
      </c>
      <c r="W830" s="38">
        <f t="shared" si="85"/>
        <v>0</v>
      </c>
      <c r="X830" s="38">
        <f t="shared" si="86"/>
        <v>0</v>
      </c>
      <c r="Y830" s="38">
        <f t="shared" si="86"/>
        <v>0</v>
      </c>
      <c r="Z830" s="38">
        <f t="shared" si="86"/>
        <v>0</v>
      </c>
      <c r="AA830" s="38">
        <f t="shared" si="86"/>
        <v>0</v>
      </c>
      <c r="AB830" s="38">
        <f t="shared" si="87"/>
        <v>0</v>
      </c>
      <c r="AC830" s="38">
        <f t="shared" si="88"/>
        <v>0</v>
      </c>
      <c r="AD830" s="38" t="str">
        <f t="shared" si="89"/>
        <v>000000000000</v>
      </c>
    </row>
    <row r="831" spans="1:30">
      <c r="A831" s="9" t="str">
        <f>IF('DATA ACCURATE'!A834&lt;&gt;"",'DATA ACCURATE'!A834,"")</f>
        <v/>
      </c>
      <c r="B831" s="9" t="str">
        <f>IF('DATA ACCURATE'!D834&lt;&gt;"",'DATA ACCURATE'!D834,"")</f>
        <v/>
      </c>
      <c r="C831" s="38" t="str">
        <f>IF($AD831="000000000000","",INDEX(DATABASE!$W$12:$W$71,MATCH($AD831,DATABASE!$V$12:$V$71,0)))</f>
        <v/>
      </c>
      <c r="D831" s="34" t="str">
        <f>IF(C831="","",IF(E831="",INDEX(DATABASE!$AF$13:$AF$62,MATCH($C831,DATABASE!$AC$13:$AC$62,0)),IF(E831="2x D11",INDEX(DATABASE!$AF$13:$AF$62,MATCH($C831,DATABASE!$AC$13:$AC$62,0))+2*DATABASE!$AF$62,IF(E831="3x D11",INDEX(DATABASE!$AF$13:$AF$62,MATCH($C831,DATABASE!$AC$13:$AC$62,0))+3*DATABASE!$AF$62,""))))</f>
        <v/>
      </c>
      <c r="E831" s="38" t="str">
        <f>IF(AND($K831="Y",$G831&lt;&gt;"UNYIL",$F831&lt;DATABASE!$O$8),"2x D11",IF(AND($K831="Y",$G831&lt;&gt;"UNYIL",$F831&gt;=DATABASE!$O$8),"3x D11",""))</f>
        <v/>
      </c>
      <c r="F831" s="9" t="str">
        <f>IF('DATA ACCURATE'!N834&lt;&gt;"",'DATA ACCURATE'!N834,"")</f>
        <v/>
      </c>
      <c r="G831" t="str">
        <f>IF(F831="","",IF(F831&lt;=DATABASE!$I$8,"UNYIL",IF(F831&lt;=DATABASE!$J$8,"KECIL",IF(F831&lt;DATABASE!$K$8,"TANGGUNG",IF(F831&gt;=DATABASE!$K$8,"BESAR","")))))</f>
        <v/>
      </c>
      <c r="H831" s="16" t="str">
        <f>IF('DATA ACCURATE'!J834&lt;&gt;"",'DATA ACCURATE'!J834,"")</f>
        <v/>
      </c>
      <c r="I831" s="35" t="str">
        <f>IF(B831&lt;&gt;"",IFERROR(VLOOKUP(B831,'DATA TIMBANGAN'!G:M,7,FALSE),VLOOKUP(B831,'DATA TIMBANGAN'!G:M,7)),"")</f>
        <v/>
      </c>
      <c r="J831" s="25" t="str">
        <f>IF(H831&lt;&gt;"",IFERROR(INDEX(DATABASE!$Z$19:$Z$38,MATCH(DATEVALUE(H831),DATABASE!$AA$19:$AA$38,0)),INDEX(DATABASE!$Z$12:$Z$18,MATCH(WEEKDAY(H831,2),DATABASE!$AA$12:$AA$18,0))),"")</f>
        <v/>
      </c>
      <c r="K831" s="25" t="str">
        <f>IF('DATA ACCURATE'!V834&lt;&gt;"",'DATA ACCURATE'!V834,"")</f>
        <v/>
      </c>
      <c r="L831" s="80" t="str">
        <f>IF($H831="","",IF(OR($J831="LIBUR",AND($L830="LIBUR",$O830=$O831)),"LIBUR",IF(AND(OR($L830="LUAR JAM KERJA 1",$L830="LUAR JAM KERJA 2"),OR(OR(AND($H830=$H831,AND(OR($I831&gt;DATABASE!$J$3,$I831&lt;DATABASE!$J$6),((DATEVALUE($H831)+$I831)-(DATEVALUE($H830)+$I830))&lt;DATABASE!$J$6)),AND($H830=$H831,$O830=$O831,OR($I831&gt;DATABASE!$J$6,$I831&lt;DATABASE!$J$3))),AND(($H831-$H830)=1,OR($I831&lt;DATABASE!$I$6,((DATEVALUE($H831)+$I831)-(DATEVALUE($H830)+$I830))&lt;DATABASE!$J$6))),$A831=$A830),"LUAR JAM KERJA 2",IF(AND(OR(WEEKDAY($H831,2)=1,WEEKDAY($H831,2)=2,WEEKDAY($H831,2)=3,WEEKDAY($H831,2)=4,WEEKDAY($H831,2)=5),$I831&lt;=DATABASE!$J$3,$I831&gt;=DATABASE!$I$3),"JAM KERJA",IF(AND(WEEKDAY($H831,2)=6,$I831&lt;=DATABASE!$J$4,$I831&gt;=DATABASE!$I$4),"JAM KERJA","LUAR JAM KERJA 1")))))</f>
        <v/>
      </c>
      <c r="M831" s="33" t="str">
        <f>IF('DATA ACCURATE'!T834&lt;&gt;"",IF('DATA ACCURATE'!T834&gt;100,'DATA ACCURATE'!T834/10,'DATA ACCURATE'!T834),"")</f>
        <v/>
      </c>
      <c r="N831" t="str">
        <f>IF(M831="","",IF(M831&lt;=DATABASE!$I$9,"LOKAL",IF(M831&lt;DATABASE!$J$9,"LUAR KOTA 1",IF($M831&gt;=DATABASE!$J$9,"LUAR KOTA 2",""))))</f>
        <v/>
      </c>
      <c r="O831" s="38" t="str">
        <f>IF('DATA ACCURATE'!L834&lt;&gt;"",'DATA ACCURATE'!L834,"")</f>
        <v/>
      </c>
      <c r="Q831" s="38">
        <f t="shared" si="84"/>
        <v>0</v>
      </c>
      <c r="R831" s="38">
        <f t="shared" si="84"/>
        <v>0</v>
      </c>
      <c r="S831" s="38">
        <f t="shared" si="84"/>
        <v>0</v>
      </c>
      <c r="T831" s="38">
        <f t="shared" si="84"/>
        <v>0</v>
      </c>
      <c r="U831" s="38">
        <f t="shared" si="85"/>
        <v>0</v>
      </c>
      <c r="V831" s="38">
        <f t="shared" si="85"/>
        <v>0</v>
      </c>
      <c r="W831" s="38">
        <f t="shared" si="85"/>
        <v>0</v>
      </c>
      <c r="X831" s="38">
        <f t="shared" si="86"/>
        <v>0</v>
      </c>
      <c r="Y831" s="38">
        <f t="shared" si="86"/>
        <v>0</v>
      </c>
      <c r="Z831" s="38">
        <f t="shared" si="86"/>
        <v>0</v>
      </c>
      <c r="AA831" s="38">
        <f t="shared" si="86"/>
        <v>0</v>
      </c>
      <c r="AB831" s="38">
        <f t="shared" si="87"/>
        <v>0</v>
      </c>
      <c r="AC831" s="38">
        <f t="shared" si="88"/>
        <v>0</v>
      </c>
      <c r="AD831" s="38" t="str">
        <f t="shared" si="89"/>
        <v>000000000000</v>
      </c>
    </row>
    <row r="832" spans="1:30">
      <c r="A832" s="9" t="str">
        <f>IF('DATA ACCURATE'!A835&lt;&gt;"",'DATA ACCURATE'!A835,"")</f>
        <v/>
      </c>
      <c r="B832" s="9" t="str">
        <f>IF('DATA ACCURATE'!D835&lt;&gt;"",'DATA ACCURATE'!D835,"")</f>
        <v/>
      </c>
      <c r="C832" s="38" t="str">
        <f>IF($AD832="000000000000","",INDEX(DATABASE!$W$12:$W$71,MATCH($AD832,DATABASE!$V$12:$V$71,0)))</f>
        <v/>
      </c>
      <c r="D832" s="34" t="str">
        <f>IF(C832="","",IF(E832="",INDEX(DATABASE!$AF$13:$AF$62,MATCH($C832,DATABASE!$AC$13:$AC$62,0)),IF(E832="2x D11",INDEX(DATABASE!$AF$13:$AF$62,MATCH($C832,DATABASE!$AC$13:$AC$62,0))+2*DATABASE!$AF$62,IF(E832="3x D11",INDEX(DATABASE!$AF$13:$AF$62,MATCH($C832,DATABASE!$AC$13:$AC$62,0))+3*DATABASE!$AF$62,""))))</f>
        <v/>
      </c>
      <c r="E832" s="38" t="str">
        <f>IF(AND($K832="Y",$G832&lt;&gt;"UNYIL",$F832&lt;DATABASE!$O$8),"2x D11",IF(AND($K832="Y",$G832&lt;&gt;"UNYIL",$F832&gt;=DATABASE!$O$8),"3x D11",""))</f>
        <v/>
      </c>
      <c r="F832" s="9" t="str">
        <f>IF('DATA ACCURATE'!N835&lt;&gt;"",'DATA ACCURATE'!N835,"")</f>
        <v/>
      </c>
      <c r="G832" t="str">
        <f>IF(F832="","",IF(F832&lt;=DATABASE!$I$8,"UNYIL",IF(F832&lt;=DATABASE!$J$8,"KECIL",IF(F832&lt;DATABASE!$K$8,"TANGGUNG",IF(F832&gt;=DATABASE!$K$8,"BESAR","")))))</f>
        <v/>
      </c>
      <c r="H832" s="16" t="str">
        <f>IF('DATA ACCURATE'!J835&lt;&gt;"",'DATA ACCURATE'!J835,"")</f>
        <v/>
      </c>
      <c r="I832" s="35" t="str">
        <f>IF(B832&lt;&gt;"",IFERROR(VLOOKUP(B832,'DATA TIMBANGAN'!G:M,7,FALSE),VLOOKUP(B832,'DATA TIMBANGAN'!G:M,7)),"")</f>
        <v/>
      </c>
      <c r="J832" s="25" t="str">
        <f>IF(H832&lt;&gt;"",IFERROR(INDEX(DATABASE!$Z$19:$Z$38,MATCH(DATEVALUE(H832),DATABASE!$AA$19:$AA$38,0)),INDEX(DATABASE!$Z$12:$Z$18,MATCH(WEEKDAY(H832,2),DATABASE!$AA$12:$AA$18,0))),"")</f>
        <v/>
      </c>
      <c r="K832" s="25" t="str">
        <f>IF('DATA ACCURATE'!V835&lt;&gt;"",'DATA ACCURATE'!V835,"")</f>
        <v/>
      </c>
      <c r="L832" s="80" t="str">
        <f>IF($H832="","",IF(OR($J832="LIBUR",AND($L831="LIBUR",$O831=$O832)),"LIBUR",IF(AND(OR($L831="LUAR JAM KERJA 1",$L831="LUAR JAM KERJA 2"),OR(OR(AND($H831=$H832,AND(OR($I832&gt;DATABASE!$J$3,$I832&lt;DATABASE!$J$6),((DATEVALUE($H832)+$I832)-(DATEVALUE($H831)+$I831))&lt;DATABASE!$J$6)),AND($H831=$H832,$O831=$O832,OR($I832&gt;DATABASE!$J$6,$I832&lt;DATABASE!$J$3))),AND(($H832-$H831)=1,OR($I832&lt;DATABASE!$I$6,((DATEVALUE($H832)+$I832)-(DATEVALUE($H831)+$I831))&lt;DATABASE!$J$6))),$A832=$A831),"LUAR JAM KERJA 2",IF(AND(OR(WEEKDAY($H832,2)=1,WEEKDAY($H832,2)=2,WEEKDAY($H832,2)=3,WEEKDAY($H832,2)=4,WEEKDAY($H832,2)=5),$I832&lt;=DATABASE!$J$3,$I832&gt;=DATABASE!$I$3),"JAM KERJA",IF(AND(WEEKDAY($H832,2)=6,$I832&lt;=DATABASE!$J$4,$I832&gt;=DATABASE!$I$4),"JAM KERJA","LUAR JAM KERJA 1")))))</f>
        <v/>
      </c>
      <c r="M832" s="33" t="str">
        <f>IF('DATA ACCURATE'!T835&lt;&gt;"",IF('DATA ACCURATE'!T835&gt;100,'DATA ACCURATE'!T835/10,'DATA ACCURATE'!T835),"")</f>
        <v/>
      </c>
      <c r="N832" t="str">
        <f>IF(M832="","",IF(M832&lt;=DATABASE!$I$9,"LOKAL",IF(M832&lt;DATABASE!$J$9,"LUAR KOTA 1",IF($M832&gt;=DATABASE!$J$9,"LUAR KOTA 2",""))))</f>
        <v/>
      </c>
      <c r="O832" s="38" t="str">
        <f>IF('DATA ACCURATE'!L835&lt;&gt;"",'DATA ACCURATE'!L835,"")</f>
        <v/>
      </c>
      <c r="Q832" s="38">
        <f t="shared" si="84"/>
        <v>0</v>
      </c>
      <c r="R832" s="38">
        <f t="shared" si="84"/>
        <v>0</v>
      </c>
      <c r="S832" s="38">
        <f t="shared" si="84"/>
        <v>0</v>
      </c>
      <c r="T832" s="38">
        <f t="shared" si="84"/>
        <v>0</v>
      </c>
      <c r="U832" s="38">
        <f t="shared" si="85"/>
        <v>0</v>
      </c>
      <c r="V832" s="38">
        <f t="shared" si="85"/>
        <v>0</v>
      </c>
      <c r="W832" s="38">
        <f t="shared" si="85"/>
        <v>0</v>
      </c>
      <c r="X832" s="38">
        <f t="shared" si="86"/>
        <v>0</v>
      </c>
      <c r="Y832" s="38">
        <f t="shared" si="86"/>
        <v>0</v>
      </c>
      <c r="Z832" s="38">
        <f t="shared" si="86"/>
        <v>0</v>
      </c>
      <c r="AA832" s="38">
        <f t="shared" si="86"/>
        <v>0</v>
      </c>
      <c r="AB832" s="38">
        <f t="shared" si="87"/>
        <v>0</v>
      </c>
      <c r="AC832" s="38">
        <f t="shared" si="88"/>
        <v>0</v>
      </c>
      <c r="AD832" s="38" t="str">
        <f t="shared" si="89"/>
        <v>000000000000</v>
      </c>
    </row>
    <row r="833" spans="1:30">
      <c r="A833" s="9" t="str">
        <f>IF('DATA ACCURATE'!A836&lt;&gt;"",'DATA ACCURATE'!A836,"")</f>
        <v/>
      </c>
      <c r="B833" s="9" t="str">
        <f>IF('DATA ACCURATE'!D836&lt;&gt;"",'DATA ACCURATE'!D836,"")</f>
        <v/>
      </c>
      <c r="C833" s="38" t="str">
        <f>IF($AD833="000000000000","",INDEX(DATABASE!$W$12:$W$71,MATCH($AD833,DATABASE!$V$12:$V$71,0)))</f>
        <v/>
      </c>
      <c r="D833" s="34" t="str">
        <f>IF(C833="","",IF(E833="",INDEX(DATABASE!$AF$13:$AF$62,MATCH($C833,DATABASE!$AC$13:$AC$62,0)),IF(E833="2x D11",INDEX(DATABASE!$AF$13:$AF$62,MATCH($C833,DATABASE!$AC$13:$AC$62,0))+2*DATABASE!$AF$62,IF(E833="3x D11",INDEX(DATABASE!$AF$13:$AF$62,MATCH($C833,DATABASE!$AC$13:$AC$62,0))+3*DATABASE!$AF$62,""))))</f>
        <v/>
      </c>
      <c r="E833" s="38" t="str">
        <f>IF(AND($K833="Y",$G833&lt;&gt;"UNYIL",$F833&lt;DATABASE!$O$8),"2x D11",IF(AND($K833="Y",$G833&lt;&gt;"UNYIL",$F833&gt;=DATABASE!$O$8),"3x D11",""))</f>
        <v/>
      </c>
      <c r="F833" s="9" t="str">
        <f>IF('DATA ACCURATE'!N836&lt;&gt;"",'DATA ACCURATE'!N836,"")</f>
        <v/>
      </c>
      <c r="G833" t="str">
        <f>IF(F833="","",IF(F833&lt;=DATABASE!$I$8,"UNYIL",IF(F833&lt;=DATABASE!$J$8,"KECIL",IF(F833&lt;DATABASE!$K$8,"TANGGUNG",IF(F833&gt;=DATABASE!$K$8,"BESAR","")))))</f>
        <v/>
      </c>
      <c r="H833" s="16" t="str">
        <f>IF('DATA ACCURATE'!J836&lt;&gt;"",'DATA ACCURATE'!J836,"")</f>
        <v/>
      </c>
      <c r="I833" s="35" t="str">
        <f>IF(B833&lt;&gt;"",IFERROR(VLOOKUP(B833,'DATA TIMBANGAN'!G:M,7,FALSE),VLOOKUP(B833,'DATA TIMBANGAN'!G:M,7)),"")</f>
        <v/>
      </c>
      <c r="J833" s="25" t="str">
        <f>IF(H833&lt;&gt;"",IFERROR(INDEX(DATABASE!$Z$19:$Z$38,MATCH(DATEVALUE(H833),DATABASE!$AA$19:$AA$38,0)),INDEX(DATABASE!$Z$12:$Z$18,MATCH(WEEKDAY(H833,2),DATABASE!$AA$12:$AA$18,0))),"")</f>
        <v/>
      </c>
      <c r="K833" s="25" t="str">
        <f>IF('DATA ACCURATE'!V836&lt;&gt;"",'DATA ACCURATE'!V836,"")</f>
        <v/>
      </c>
      <c r="L833" s="80" t="str">
        <f>IF($H833="","",IF(OR($J833="LIBUR",AND($L832="LIBUR",$O832=$O833)),"LIBUR",IF(AND(OR($L832="LUAR JAM KERJA 1",$L832="LUAR JAM KERJA 2"),OR(OR(AND($H832=$H833,AND(OR($I833&gt;DATABASE!$J$3,$I833&lt;DATABASE!$J$6),((DATEVALUE($H833)+$I833)-(DATEVALUE($H832)+$I832))&lt;DATABASE!$J$6)),AND($H832=$H833,$O832=$O833,OR($I833&gt;DATABASE!$J$6,$I833&lt;DATABASE!$J$3))),AND(($H833-$H832)=1,OR($I833&lt;DATABASE!$I$6,((DATEVALUE($H833)+$I833)-(DATEVALUE($H832)+$I832))&lt;DATABASE!$J$6))),$A833=$A832),"LUAR JAM KERJA 2",IF(AND(OR(WEEKDAY($H833,2)=1,WEEKDAY($H833,2)=2,WEEKDAY($H833,2)=3,WEEKDAY($H833,2)=4,WEEKDAY($H833,2)=5),$I833&lt;=DATABASE!$J$3,$I833&gt;=DATABASE!$I$3),"JAM KERJA",IF(AND(WEEKDAY($H833,2)=6,$I833&lt;=DATABASE!$J$4,$I833&gt;=DATABASE!$I$4),"JAM KERJA","LUAR JAM KERJA 1")))))</f>
        <v/>
      </c>
      <c r="M833" s="33" t="str">
        <f>IF('DATA ACCURATE'!T836&lt;&gt;"",IF('DATA ACCURATE'!T836&gt;100,'DATA ACCURATE'!T836/10,'DATA ACCURATE'!T836),"")</f>
        <v/>
      </c>
      <c r="N833" t="str">
        <f>IF(M833="","",IF(M833&lt;=DATABASE!$I$9,"LOKAL",IF(M833&lt;DATABASE!$J$9,"LUAR KOTA 1",IF($M833&gt;=DATABASE!$J$9,"LUAR KOTA 2",""))))</f>
        <v/>
      </c>
      <c r="O833" s="38" t="str">
        <f>IF('DATA ACCURATE'!L836&lt;&gt;"",'DATA ACCURATE'!L836,"")</f>
        <v/>
      </c>
      <c r="Q833" s="38">
        <f t="shared" si="84"/>
        <v>0</v>
      </c>
      <c r="R833" s="38">
        <f t="shared" si="84"/>
        <v>0</v>
      </c>
      <c r="S833" s="38">
        <f t="shared" si="84"/>
        <v>0</v>
      </c>
      <c r="T833" s="38">
        <f t="shared" si="84"/>
        <v>0</v>
      </c>
      <c r="U833" s="38">
        <f t="shared" si="85"/>
        <v>0</v>
      </c>
      <c r="V833" s="38">
        <f t="shared" si="85"/>
        <v>0</v>
      </c>
      <c r="W833" s="38">
        <f t="shared" si="85"/>
        <v>0</v>
      </c>
      <c r="X833" s="38">
        <f t="shared" si="86"/>
        <v>0</v>
      </c>
      <c r="Y833" s="38">
        <f t="shared" si="86"/>
        <v>0</v>
      </c>
      <c r="Z833" s="38">
        <f t="shared" si="86"/>
        <v>0</v>
      </c>
      <c r="AA833" s="38">
        <f t="shared" si="86"/>
        <v>0</v>
      </c>
      <c r="AB833" s="38">
        <f t="shared" si="87"/>
        <v>0</v>
      </c>
      <c r="AC833" s="38">
        <f t="shared" si="88"/>
        <v>0</v>
      </c>
      <c r="AD833" s="38" t="str">
        <f t="shared" si="89"/>
        <v>000000000000</v>
      </c>
    </row>
    <row r="834" spans="1:30">
      <c r="A834" s="9" t="str">
        <f>IF('DATA ACCURATE'!A837&lt;&gt;"",'DATA ACCURATE'!A837,"")</f>
        <v/>
      </c>
      <c r="B834" s="9" t="str">
        <f>IF('DATA ACCURATE'!D837&lt;&gt;"",'DATA ACCURATE'!D837,"")</f>
        <v/>
      </c>
      <c r="C834" s="38" t="str">
        <f>IF($AD834="000000000000","",INDEX(DATABASE!$W$12:$W$71,MATCH($AD834,DATABASE!$V$12:$V$71,0)))</f>
        <v/>
      </c>
      <c r="D834" s="34" t="str">
        <f>IF(C834="","",IF(E834="",INDEX(DATABASE!$AF$13:$AF$62,MATCH($C834,DATABASE!$AC$13:$AC$62,0)),IF(E834="2x D11",INDEX(DATABASE!$AF$13:$AF$62,MATCH($C834,DATABASE!$AC$13:$AC$62,0))+2*DATABASE!$AF$62,IF(E834="3x D11",INDEX(DATABASE!$AF$13:$AF$62,MATCH($C834,DATABASE!$AC$13:$AC$62,0))+3*DATABASE!$AF$62,""))))</f>
        <v/>
      </c>
      <c r="E834" s="38" t="str">
        <f>IF(AND($K834="Y",$G834&lt;&gt;"UNYIL",$F834&lt;DATABASE!$O$8),"2x D11",IF(AND($K834="Y",$G834&lt;&gt;"UNYIL",$F834&gt;=DATABASE!$O$8),"3x D11",""))</f>
        <v/>
      </c>
      <c r="F834" s="9" t="str">
        <f>IF('DATA ACCURATE'!N837&lt;&gt;"",'DATA ACCURATE'!N837,"")</f>
        <v/>
      </c>
      <c r="G834" t="str">
        <f>IF(F834="","",IF(F834&lt;=DATABASE!$I$8,"UNYIL",IF(F834&lt;=DATABASE!$J$8,"KECIL",IF(F834&lt;DATABASE!$K$8,"TANGGUNG",IF(F834&gt;=DATABASE!$K$8,"BESAR","")))))</f>
        <v/>
      </c>
      <c r="H834" s="16" t="str">
        <f>IF('DATA ACCURATE'!J837&lt;&gt;"",'DATA ACCURATE'!J837,"")</f>
        <v/>
      </c>
      <c r="I834" s="35" t="str">
        <f>IF(B834&lt;&gt;"",IFERROR(VLOOKUP(B834,'DATA TIMBANGAN'!G:M,7,FALSE),VLOOKUP(B834,'DATA TIMBANGAN'!G:M,7)),"")</f>
        <v/>
      </c>
      <c r="J834" s="25" t="str">
        <f>IF(H834&lt;&gt;"",IFERROR(INDEX(DATABASE!$Z$19:$Z$38,MATCH(DATEVALUE(H834),DATABASE!$AA$19:$AA$38,0)),INDEX(DATABASE!$Z$12:$Z$18,MATCH(WEEKDAY(H834,2),DATABASE!$AA$12:$AA$18,0))),"")</f>
        <v/>
      </c>
      <c r="K834" s="25" t="str">
        <f>IF('DATA ACCURATE'!V837&lt;&gt;"",'DATA ACCURATE'!V837,"")</f>
        <v/>
      </c>
      <c r="L834" s="80" t="str">
        <f>IF($H834="","",IF(OR($J834="LIBUR",AND($L833="LIBUR",$O833=$O834)),"LIBUR",IF(AND(OR($L833="LUAR JAM KERJA 1",$L833="LUAR JAM KERJA 2"),OR(OR(AND($H833=$H834,AND(OR($I834&gt;DATABASE!$J$3,$I834&lt;DATABASE!$J$6),((DATEVALUE($H834)+$I834)-(DATEVALUE($H833)+$I833))&lt;DATABASE!$J$6)),AND($H833=$H834,$O833=$O834,OR($I834&gt;DATABASE!$J$6,$I834&lt;DATABASE!$J$3))),AND(($H834-$H833)=1,OR($I834&lt;DATABASE!$I$6,((DATEVALUE($H834)+$I834)-(DATEVALUE($H833)+$I833))&lt;DATABASE!$J$6))),$A834=$A833),"LUAR JAM KERJA 2",IF(AND(OR(WEEKDAY($H834,2)=1,WEEKDAY($H834,2)=2,WEEKDAY($H834,2)=3,WEEKDAY($H834,2)=4,WEEKDAY($H834,2)=5),$I834&lt;=DATABASE!$J$3,$I834&gt;=DATABASE!$I$3),"JAM KERJA",IF(AND(WEEKDAY($H834,2)=6,$I834&lt;=DATABASE!$J$4,$I834&gt;=DATABASE!$I$4),"JAM KERJA","LUAR JAM KERJA 1")))))</f>
        <v/>
      </c>
      <c r="M834" s="33" t="str">
        <f>IF('DATA ACCURATE'!T837&lt;&gt;"",IF('DATA ACCURATE'!T837&gt;100,'DATA ACCURATE'!T837/10,'DATA ACCURATE'!T837),"")</f>
        <v/>
      </c>
      <c r="N834" t="str">
        <f>IF(M834="","",IF(M834&lt;=DATABASE!$I$9,"LOKAL",IF(M834&lt;DATABASE!$J$9,"LUAR KOTA 1",IF($M834&gt;=DATABASE!$J$9,"LUAR KOTA 2",""))))</f>
        <v/>
      </c>
      <c r="O834" s="38" t="str">
        <f>IF('DATA ACCURATE'!L837&lt;&gt;"",'DATA ACCURATE'!L837,"")</f>
        <v/>
      </c>
      <c r="Q834" s="38">
        <f t="shared" si="84"/>
        <v>0</v>
      </c>
      <c r="R834" s="38">
        <f t="shared" si="84"/>
        <v>0</v>
      </c>
      <c r="S834" s="38">
        <f t="shared" si="84"/>
        <v>0</v>
      </c>
      <c r="T834" s="38">
        <f t="shared" ref="T834:T897" si="90">IF($G834=T$1,1,0)</f>
        <v>0</v>
      </c>
      <c r="U834" s="38">
        <f t="shared" si="85"/>
        <v>0</v>
      </c>
      <c r="V834" s="38">
        <f t="shared" si="85"/>
        <v>0</v>
      </c>
      <c r="W834" s="38">
        <f t="shared" si="85"/>
        <v>0</v>
      </c>
      <c r="X834" s="38">
        <f t="shared" si="86"/>
        <v>0</v>
      </c>
      <c r="Y834" s="38">
        <f t="shared" si="86"/>
        <v>0</v>
      </c>
      <c r="Z834" s="38">
        <f t="shared" si="86"/>
        <v>0</v>
      </c>
      <c r="AA834" s="38">
        <f t="shared" ref="AA834:AA897" si="91">IF($L834=AA$1,1,0)</f>
        <v>0</v>
      </c>
      <c r="AB834" s="38">
        <f t="shared" si="87"/>
        <v>0</v>
      </c>
      <c r="AC834" s="38">
        <f t="shared" si="88"/>
        <v>0</v>
      </c>
      <c r="AD834" s="38" t="str">
        <f t="shared" si="89"/>
        <v>000000000000</v>
      </c>
    </row>
    <row r="835" spans="1:30">
      <c r="A835" s="9" t="str">
        <f>IF('DATA ACCURATE'!A838&lt;&gt;"",'DATA ACCURATE'!A838,"")</f>
        <v/>
      </c>
      <c r="B835" s="9" t="str">
        <f>IF('DATA ACCURATE'!D838&lt;&gt;"",'DATA ACCURATE'!D838,"")</f>
        <v/>
      </c>
      <c r="C835" s="38" t="str">
        <f>IF($AD835="000000000000","",INDEX(DATABASE!$W$12:$W$71,MATCH($AD835,DATABASE!$V$12:$V$71,0)))</f>
        <v/>
      </c>
      <c r="D835" s="34" t="str">
        <f>IF(C835="","",IF(E835="",INDEX(DATABASE!$AF$13:$AF$62,MATCH($C835,DATABASE!$AC$13:$AC$62,0)),IF(E835="2x D11",INDEX(DATABASE!$AF$13:$AF$62,MATCH($C835,DATABASE!$AC$13:$AC$62,0))+2*DATABASE!$AF$62,IF(E835="3x D11",INDEX(DATABASE!$AF$13:$AF$62,MATCH($C835,DATABASE!$AC$13:$AC$62,0))+3*DATABASE!$AF$62,""))))</f>
        <v/>
      </c>
      <c r="E835" s="38" t="str">
        <f>IF(AND($K835="Y",$G835&lt;&gt;"UNYIL",$F835&lt;DATABASE!$O$8),"2x D11",IF(AND($K835="Y",$G835&lt;&gt;"UNYIL",$F835&gt;=DATABASE!$O$8),"3x D11",""))</f>
        <v/>
      </c>
      <c r="F835" s="9" t="str">
        <f>IF('DATA ACCURATE'!N838&lt;&gt;"",'DATA ACCURATE'!N838,"")</f>
        <v/>
      </c>
      <c r="G835" t="str">
        <f>IF(F835="","",IF(F835&lt;=DATABASE!$I$8,"UNYIL",IF(F835&lt;=DATABASE!$J$8,"KECIL",IF(F835&lt;DATABASE!$K$8,"TANGGUNG",IF(F835&gt;=DATABASE!$K$8,"BESAR","")))))</f>
        <v/>
      </c>
      <c r="H835" s="16" t="str">
        <f>IF('DATA ACCURATE'!J838&lt;&gt;"",'DATA ACCURATE'!J838,"")</f>
        <v/>
      </c>
      <c r="I835" s="35" t="str">
        <f>IF(B835&lt;&gt;"",IFERROR(VLOOKUP(B835,'DATA TIMBANGAN'!G:M,7,FALSE),VLOOKUP(B835,'DATA TIMBANGAN'!G:M,7)),"")</f>
        <v/>
      </c>
      <c r="J835" s="25" t="str">
        <f>IF(H835&lt;&gt;"",IFERROR(INDEX(DATABASE!$Z$19:$Z$38,MATCH(DATEVALUE(H835),DATABASE!$AA$19:$AA$38,0)),INDEX(DATABASE!$Z$12:$Z$18,MATCH(WEEKDAY(H835,2),DATABASE!$AA$12:$AA$18,0))),"")</f>
        <v/>
      </c>
      <c r="K835" s="25" t="str">
        <f>IF('DATA ACCURATE'!V838&lt;&gt;"",'DATA ACCURATE'!V838,"")</f>
        <v/>
      </c>
      <c r="L835" s="80" t="str">
        <f>IF($H835="","",IF(OR($J835="LIBUR",AND($L834="LIBUR",$O834=$O835)),"LIBUR",IF(AND(OR($L834="LUAR JAM KERJA 1",$L834="LUAR JAM KERJA 2"),OR(OR(AND($H834=$H835,AND(OR($I835&gt;DATABASE!$J$3,$I835&lt;DATABASE!$J$6),((DATEVALUE($H835)+$I835)-(DATEVALUE($H834)+$I834))&lt;DATABASE!$J$6)),AND($H834=$H835,$O834=$O835,OR($I835&gt;DATABASE!$J$6,$I835&lt;DATABASE!$J$3))),AND(($H835-$H834)=1,OR($I835&lt;DATABASE!$I$6,((DATEVALUE($H835)+$I835)-(DATEVALUE($H834)+$I834))&lt;DATABASE!$J$6))),$A835=$A834),"LUAR JAM KERJA 2",IF(AND(OR(WEEKDAY($H835,2)=1,WEEKDAY($H835,2)=2,WEEKDAY($H835,2)=3,WEEKDAY($H835,2)=4,WEEKDAY($H835,2)=5),$I835&lt;=DATABASE!$J$3,$I835&gt;=DATABASE!$I$3),"JAM KERJA",IF(AND(WEEKDAY($H835,2)=6,$I835&lt;=DATABASE!$J$4,$I835&gt;=DATABASE!$I$4),"JAM KERJA","LUAR JAM KERJA 1")))))</f>
        <v/>
      </c>
      <c r="M835" s="33" t="str">
        <f>IF('DATA ACCURATE'!T838&lt;&gt;"",IF('DATA ACCURATE'!T838&gt;100,'DATA ACCURATE'!T838/10,'DATA ACCURATE'!T838),"")</f>
        <v/>
      </c>
      <c r="N835" t="str">
        <f>IF(M835="","",IF(M835&lt;=DATABASE!$I$9,"LOKAL",IF(M835&lt;DATABASE!$J$9,"LUAR KOTA 1",IF($M835&gt;=DATABASE!$J$9,"LUAR KOTA 2",""))))</f>
        <v/>
      </c>
      <c r="O835" s="38" t="str">
        <f>IF('DATA ACCURATE'!L838&lt;&gt;"",'DATA ACCURATE'!L838,"")</f>
        <v/>
      </c>
      <c r="Q835" s="38">
        <f t="shared" ref="Q835:T898" si="92">IF($G835=Q$1,1,0)</f>
        <v>0</v>
      </c>
      <c r="R835" s="38">
        <f t="shared" si="92"/>
        <v>0</v>
      </c>
      <c r="S835" s="38">
        <f t="shared" si="92"/>
        <v>0</v>
      </c>
      <c r="T835" s="38">
        <f t="shared" si="90"/>
        <v>0</v>
      </c>
      <c r="U835" s="38">
        <f t="shared" ref="U835:W898" si="93">IF($N835=U$1,1,0)</f>
        <v>0</v>
      </c>
      <c r="V835" s="38">
        <f t="shared" si="93"/>
        <v>0</v>
      </c>
      <c r="W835" s="38">
        <f t="shared" si="93"/>
        <v>0</v>
      </c>
      <c r="X835" s="38">
        <f t="shared" ref="X835:AA898" si="94">IF($L835=X$1,1,0)</f>
        <v>0</v>
      </c>
      <c r="Y835" s="38">
        <f t="shared" si="94"/>
        <v>0</v>
      </c>
      <c r="Z835" s="38">
        <f t="shared" si="94"/>
        <v>0</v>
      </c>
      <c r="AA835" s="38">
        <f t="shared" si="91"/>
        <v>0</v>
      </c>
      <c r="AB835" s="38">
        <f t="shared" ref="AB835:AB898" si="95">IF(AND($G835="UNYIL",$K835="Y"),1,0)</f>
        <v>0</v>
      </c>
      <c r="AC835" s="38">
        <f t="shared" ref="AC835:AC898" si="96">IF($E835="2x D11",2,IF($E835="3x D11",3,0))</f>
        <v>0</v>
      </c>
      <c r="AD835" s="38" t="str">
        <f t="shared" ref="AD835:AD898" si="97">Q835&amp;R835&amp;S835&amp;T835&amp;U835&amp;V835&amp;W835&amp;X835&amp;Y835&amp;Z835&amp;AA835&amp;AB835</f>
        <v>000000000000</v>
      </c>
    </row>
    <row r="836" spans="1:30">
      <c r="A836" s="9" t="str">
        <f>IF('DATA ACCURATE'!A839&lt;&gt;"",'DATA ACCURATE'!A839,"")</f>
        <v/>
      </c>
      <c r="B836" s="9" t="str">
        <f>IF('DATA ACCURATE'!D839&lt;&gt;"",'DATA ACCURATE'!D839,"")</f>
        <v/>
      </c>
      <c r="C836" s="38" t="str">
        <f>IF($AD836="000000000000","",INDEX(DATABASE!$W$12:$W$71,MATCH($AD836,DATABASE!$V$12:$V$71,0)))</f>
        <v/>
      </c>
      <c r="D836" s="34" t="str">
        <f>IF(C836="","",IF(E836="",INDEX(DATABASE!$AF$13:$AF$62,MATCH($C836,DATABASE!$AC$13:$AC$62,0)),IF(E836="2x D11",INDEX(DATABASE!$AF$13:$AF$62,MATCH($C836,DATABASE!$AC$13:$AC$62,0))+2*DATABASE!$AF$62,IF(E836="3x D11",INDEX(DATABASE!$AF$13:$AF$62,MATCH($C836,DATABASE!$AC$13:$AC$62,0))+3*DATABASE!$AF$62,""))))</f>
        <v/>
      </c>
      <c r="E836" s="38" t="str">
        <f>IF(AND($K836="Y",$G836&lt;&gt;"UNYIL",$F836&lt;DATABASE!$O$8),"2x D11",IF(AND($K836="Y",$G836&lt;&gt;"UNYIL",$F836&gt;=DATABASE!$O$8),"3x D11",""))</f>
        <v/>
      </c>
      <c r="F836" s="9" t="str">
        <f>IF('DATA ACCURATE'!N839&lt;&gt;"",'DATA ACCURATE'!N839,"")</f>
        <v/>
      </c>
      <c r="G836" t="str">
        <f>IF(F836="","",IF(F836&lt;=DATABASE!$I$8,"UNYIL",IF(F836&lt;=DATABASE!$J$8,"KECIL",IF(F836&lt;DATABASE!$K$8,"TANGGUNG",IF(F836&gt;=DATABASE!$K$8,"BESAR","")))))</f>
        <v/>
      </c>
      <c r="H836" s="16" t="str">
        <f>IF('DATA ACCURATE'!J839&lt;&gt;"",'DATA ACCURATE'!J839,"")</f>
        <v/>
      </c>
      <c r="I836" s="35" t="str">
        <f>IF(B836&lt;&gt;"",IFERROR(VLOOKUP(B836,'DATA TIMBANGAN'!G:M,7,FALSE),VLOOKUP(B836,'DATA TIMBANGAN'!G:M,7)),"")</f>
        <v/>
      </c>
      <c r="J836" s="25" t="str">
        <f>IF(H836&lt;&gt;"",IFERROR(INDEX(DATABASE!$Z$19:$Z$38,MATCH(DATEVALUE(H836),DATABASE!$AA$19:$AA$38,0)),INDEX(DATABASE!$Z$12:$Z$18,MATCH(WEEKDAY(H836,2),DATABASE!$AA$12:$AA$18,0))),"")</f>
        <v/>
      </c>
      <c r="K836" s="25" t="str">
        <f>IF('DATA ACCURATE'!V839&lt;&gt;"",'DATA ACCURATE'!V839,"")</f>
        <v/>
      </c>
      <c r="L836" s="80" t="str">
        <f>IF($H836="","",IF(OR($J836="LIBUR",AND($L835="LIBUR",$O835=$O836)),"LIBUR",IF(AND(OR($L835="LUAR JAM KERJA 1",$L835="LUAR JAM KERJA 2"),OR(OR(AND($H835=$H836,AND(OR($I836&gt;DATABASE!$J$3,$I836&lt;DATABASE!$J$6),((DATEVALUE($H836)+$I836)-(DATEVALUE($H835)+$I835))&lt;DATABASE!$J$6)),AND($H835=$H836,$O835=$O836,OR($I836&gt;DATABASE!$J$6,$I836&lt;DATABASE!$J$3))),AND(($H836-$H835)=1,OR($I836&lt;DATABASE!$I$6,((DATEVALUE($H836)+$I836)-(DATEVALUE($H835)+$I835))&lt;DATABASE!$J$6))),$A836=$A835),"LUAR JAM KERJA 2",IF(AND(OR(WEEKDAY($H836,2)=1,WEEKDAY($H836,2)=2,WEEKDAY($H836,2)=3,WEEKDAY($H836,2)=4,WEEKDAY($H836,2)=5),$I836&lt;=DATABASE!$J$3,$I836&gt;=DATABASE!$I$3),"JAM KERJA",IF(AND(WEEKDAY($H836,2)=6,$I836&lt;=DATABASE!$J$4,$I836&gt;=DATABASE!$I$4),"JAM KERJA","LUAR JAM KERJA 1")))))</f>
        <v/>
      </c>
      <c r="M836" s="33" t="str">
        <f>IF('DATA ACCURATE'!T839&lt;&gt;"",IF('DATA ACCURATE'!T839&gt;100,'DATA ACCURATE'!T839/10,'DATA ACCURATE'!T839),"")</f>
        <v/>
      </c>
      <c r="N836" t="str">
        <f>IF(M836="","",IF(M836&lt;=DATABASE!$I$9,"LOKAL",IF(M836&lt;DATABASE!$J$9,"LUAR KOTA 1",IF($M836&gt;=DATABASE!$J$9,"LUAR KOTA 2",""))))</f>
        <v/>
      </c>
      <c r="O836" s="38" t="str">
        <f>IF('DATA ACCURATE'!L839&lt;&gt;"",'DATA ACCURATE'!L839,"")</f>
        <v/>
      </c>
      <c r="Q836" s="38">
        <f t="shared" si="92"/>
        <v>0</v>
      </c>
      <c r="R836" s="38">
        <f t="shared" si="92"/>
        <v>0</v>
      </c>
      <c r="S836" s="38">
        <f t="shared" si="92"/>
        <v>0</v>
      </c>
      <c r="T836" s="38">
        <f t="shared" si="90"/>
        <v>0</v>
      </c>
      <c r="U836" s="38">
        <f t="shared" si="93"/>
        <v>0</v>
      </c>
      <c r="V836" s="38">
        <f t="shared" si="93"/>
        <v>0</v>
      </c>
      <c r="W836" s="38">
        <f t="shared" si="93"/>
        <v>0</v>
      </c>
      <c r="X836" s="38">
        <f t="shared" si="94"/>
        <v>0</v>
      </c>
      <c r="Y836" s="38">
        <f t="shared" si="94"/>
        <v>0</v>
      </c>
      <c r="Z836" s="38">
        <f t="shared" si="94"/>
        <v>0</v>
      </c>
      <c r="AA836" s="38">
        <f t="shared" si="91"/>
        <v>0</v>
      </c>
      <c r="AB836" s="38">
        <f t="shared" si="95"/>
        <v>0</v>
      </c>
      <c r="AC836" s="38">
        <f t="shared" si="96"/>
        <v>0</v>
      </c>
      <c r="AD836" s="38" t="str">
        <f t="shared" si="97"/>
        <v>000000000000</v>
      </c>
    </row>
    <row r="837" spans="1:30">
      <c r="A837" s="9" t="str">
        <f>IF('DATA ACCURATE'!A840&lt;&gt;"",'DATA ACCURATE'!A840,"")</f>
        <v/>
      </c>
      <c r="B837" s="9" t="str">
        <f>IF('DATA ACCURATE'!D840&lt;&gt;"",'DATA ACCURATE'!D840,"")</f>
        <v/>
      </c>
      <c r="C837" s="38" t="str">
        <f>IF($AD837="000000000000","",INDEX(DATABASE!$W$12:$W$71,MATCH($AD837,DATABASE!$V$12:$V$71,0)))</f>
        <v/>
      </c>
      <c r="D837" s="34" t="str">
        <f>IF(C837="","",IF(E837="",INDEX(DATABASE!$AF$13:$AF$62,MATCH($C837,DATABASE!$AC$13:$AC$62,0)),IF(E837="2x D11",INDEX(DATABASE!$AF$13:$AF$62,MATCH($C837,DATABASE!$AC$13:$AC$62,0))+2*DATABASE!$AF$62,IF(E837="3x D11",INDEX(DATABASE!$AF$13:$AF$62,MATCH($C837,DATABASE!$AC$13:$AC$62,0))+3*DATABASE!$AF$62,""))))</f>
        <v/>
      </c>
      <c r="E837" s="38" t="str">
        <f>IF(AND($K837="Y",$G837&lt;&gt;"UNYIL",$F837&lt;DATABASE!$O$8),"2x D11",IF(AND($K837="Y",$G837&lt;&gt;"UNYIL",$F837&gt;=DATABASE!$O$8),"3x D11",""))</f>
        <v/>
      </c>
      <c r="F837" s="9" t="str">
        <f>IF('DATA ACCURATE'!N840&lt;&gt;"",'DATA ACCURATE'!N840,"")</f>
        <v/>
      </c>
      <c r="G837" t="str">
        <f>IF(F837="","",IF(F837&lt;=DATABASE!$I$8,"UNYIL",IF(F837&lt;=DATABASE!$J$8,"KECIL",IF(F837&lt;DATABASE!$K$8,"TANGGUNG",IF(F837&gt;=DATABASE!$K$8,"BESAR","")))))</f>
        <v/>
      </c>
      <c r="H837" s="16" t="str">
        <f>IF('DATA ACCURATE'!J840&lt;&gt;"",'DATA ACCURATE'!J840,"")</f>
        <v/>
      </c>
      <c r="I837" s="35" t="str">
        <f>IF(B837&lt;&gt;"",IFERROR(VLOOKUP(B837,'DATA TIMBANGAN'!G:M,7,FALSE),VLOOKUP(B837,'DATA TIMBANGAN'!G:M,7)),"")</f>
        <v/>
      </c>
      <c r="J837" s="25" t="str">
        <f>IF(H837&lt;&gt;"",IFERROR(INDEX(DATABASE!$Z$19:$Z$38,MATCH(DATEVALUE(H837),DATABASE!$AA$19:$AA$38,0)),INDEX(DATABASE!$Z$12:$Z$18,MATCH(WEEKDAY(H837,2),DATABASE!$AA$12:$AA$18,0))),"")</f>
        <v/>
      </c>
      <c r="K837" s="25" t="str">
        <f>IF('DATA ACCURATE'!V840&lt;&gt;"",'DATA ACCURATE'!V840,"")</f>
        <v/>
      </c>
      <c r="L837" s="80" t="str">
        <f>IF($H837="","",IF(OR($J837="LIBUR",AND($L836="LIBUR",$O836=$O837)),"LIBUR",IF(AND(OR($L836="LUAR JAM KERJA 1",$L836="LUAR JAM KERJA 2"),OR(OR(AND($H836=$H837,AND(OR($I837&gt;DATABASE!$J$3,$I837&lt;DATABASE!$J$6),((DATEVALUE($H837)+$I837)-(DATEVALUE($H836)+$I836))&lt;DATABASE!$J$6)),AND($H836=$H837,$O836=$O837,OR($I837&gt;DATABASE!$J$6,$I837&lt;DATABASE!$J$3))),AND(($H837-$H836)=1,OR($I837&lt;DATABASE!$I$6,((DATEVALUE($H837)+$I837)-(DATEVALUE($H836)+$I836))&lt;DATABASE!$J$6))),$A837=$A836),"LUAR JAM KERJA 2",IF(AND(OR(WEEKDAY($H837,2)=1,WEEKDAY($H837,2)=2,WEEKDAY($H837,2)=3,WEEKDAY($H837,2)=4,WEEKDAY($H837,2)=5),$I837&lt;=DATABASE!$J$3,$I837&gt;=DATABASE!$I$3),"JAM KERJA",IF(AND(WEEKDAY($H837,2)=6,$I837&lt;=DATABASE!$J$4,$I837&gt;=DATABASE!$I$4),"JAM KERJA","LUAR JAM KERJA 1")))))</f>
        <v/>
      </c>
      <c r="M837" s="33" t="str">
        <f>IF('DATA ACCURATE'!T840&lt;&gt;"",IF('DATA ACCURATE'!T840&gt;100,'DATA ACCURATE'!T840/10,'DATA ACCURATE'!T840),"")</f>
        <v/>
      </c>
      <c r="N837" t="str">
        <f>IF(M837="","",IF(M837&lt;=DATABASE!$I$9,"LOKAL",IF(M837&lt;DATABASE!$J$9,"LUAR KOTA 1",IF($M837&gt;=DATABASE!$J$9,"LUAR KOTA 2",""))))</f>
        <v/>
      </c>
      <c r="O837" s="38" t="str">
        <f>IF('DATA ACCURATE'!L840&lt;&gt;"",'DATA ACCURATE'!L840,"")</f>
        <v/>
      </c>
      <c r="Q837" s="38">
        <f t="shared" si="92"/>
        <v>0</v>
      </c>
      <c r="R837" s="38">
        <f t="shared" si="92"/>
        <v>0</v>
      </c>
      <c r="S837" s="38">
        <f t="shared" si="92"/>
        <v>0</v>
      </c>
      <c r="T837" s="38">
        <f t="shared" si="90"/>
        <v>0</v>
      </c>
      <c r="U837" s="38">
        <f t="shared" si="93"/>
        <v>0</v>
      </c>
      <c r="V837" s="38">
        <f t="shared" si="93"/>
        <v>0</v>
      </c>
      <c r="W837" s="38">
        <f t="shared" si="93"/>
        <v>0</v>
      </c>
      <c r="X837" s="38">
        <f t="shared" si="94"/>
        <v>0</v>
      </c>
      <c r="Y837" s="38">
        <f t="shared" si="94"/>
        <v>0</v>
      </c>
      <c r="Z837" s="38">
        <f t="shared" si="94"/>
        <v>0</v>
      </c>
      <c r="AA837" s="38">
        <f t="shared" si="91"/>
        <v>0</v>
      </c>
      <c r="AB837" s="38">
        <f t="shared" si="95"/>
        <v>0</v>
      </c>
      <c r="AC837" s="38">
        <f t="shared" si="96"/>
        <v>0</v>
      </c>
      <c r="AD837" s="38" t="str">
        <f t="shared" si="97"/>
        <v>000000000000</v>
      </c>
    </row>
    <row r="838" spans="1:30">
      <c r="A838" s="9" t="str">
        <f>IF('DATA ACCURATE'!A841&lt;&gt;"",'DATA ACCURATE'!A841,"")</f>
        <v/>
      </c>
      <c r="B838" s="9" t="str">
        <f>IF('DATA ACCURATE'!D841&lt;&gt;"",'DATA ACCURATE'!D841,"")</f>
        <v/>
      </c>
      <c r="C838" s="38" t="str">
        <f>IF($AD838="000000000000","",INDEX(DATABASE!$W$12:$W$71,MATCH($AD838,DATABASE!$V$12:$V$71,0)))</f>
        <v/>
      </c>
      <c r="D838" s="34" t="str">
        <f>IF(C838="","",IF(E838="",INDEX(DATABASE!$AF$13:$AF$62,MATCH($C838,DATABASE!$AC$13:$AC$62,0)),IF(E838="2x D11",INDEX(DATABASE!$AF$13:$AF$62,MATCH($C838,DATABASE!$AC$13:$AC$62,0))+2*DATABASE!$AF$62,IF(E838="3x D11",INDEX(DATABASE!$AF$13:$AF$62,MATCH($C838,DATABASE!$AC$13:$AC$62,0))+3*DATABASE!$AF$62,""))))</f>
        <v/>
      </c>
      <c r="E838" s="38" t="str">
        <f>IF(AND($K838="Y",$G838&lt;&gt;"UNYIL",$F838&lt;DATABASE!$O$8),"2x D11",IF(AND($K838="Y",$G838&lt;&gt;"UNYIL",$F838&gt;=DATABASE!$O$8),"3x D11",""))</f>
        <v/>
      </c>
      <c r="F838" s="9" t="str">
        <f>IF('DATA ACCURATE'!N841&lt;&gt;"",'DATA ACCURATE'!N841,"")</f>
        <v/>
      </c>
      <c r="G838" t="str">
        <f>IF(F838="","",IF(F838&lt;=DATABASE!$I$8,"UNYIL",IF(F838&lt;=DATABASE!$J$8,"KECIL",IF(F838&lt;DATABASE!$K$8,"TANGGUNG",IF(F838&gt;=DATABASE!$K$8,"BESAR","")))))</f>
        <v/>
      </c>
      <c r="H838" s="16" t="str">
        <f>IF('DATA ACCURATE'!J841&lt;&gt;"",'DATA ACCURATE'!J841,"")</f>
        <v/>
      </c>
      <c r="I838" s="35" t="str">
        <f>IF(B838&lt;&gt;"",IFERROR(VLOOKUP(B838,'DATA TIMBANGAN'!G:M,7,FALSE),VLOOKUP(B838,'DATA TIMBANGAN'!G:M,7)),"")</f>
        <v/>
      </c>
      <c r="J838" s="25" t="str">
        <f>IF(H838&lt;&gt;"",IFERROR(INDEX(DATABASE!$Z$19:$Z$38,MATCH(DATEVALUE(H838),DATABASE!$AA$19:$AA$38,0)),INDEX(DATABASE!$Z$12:$Z$18,MATCH(WEEKDAY(H838,2),DATABASE!$AA$12:$AA$18,0))),"")</f>
        <v/>
      </c>
      <c r="K838" s="25" t="str">
        <f>IF('DATA ACCURATE'!V841&lt;&gt;"",'DATA ACCURATE'!V841,"")</f>
        <v/>
      </c>
      <c r="L838" s="80" t="str">
        <f>IF($H838="","",IF(OR($J838="LIBUR",AND($L837="LIBUR",$O837=$O838)),"LIBUR",IF(AND(OR($L837="LUAR JAM KERJA 1",$L837="LUAR JAM KERJA 2"),OR(OR(AND($H837=$H838,AND(OR($I838&gt;DATABASE!$J$3,$I838&lt;DATABASE!$J$6),((DATEVALUE($H838)+$I838)-(DATEVALUE($H837)+$I837))&lt;DATABASE!$J$6)),AND($H837=$H838,$O837=$O838,OR($I838&gt;DATABASE!$J$6,$I838&lt;DATABASE!$J$3))),AND(($H838-$H837)=1,OR($I838&lt;DATABASE!$I$6,((DATEVALUE($H838)+$I838)-(DATEVALUE($H837)+$I837))&lt;DATABASE!$J$6))),$A838=$A837),"LUAR JAM KERJA 2",IF(AND(OR(WEEKDAY($H838,2)=1,WEEKDAY($H838,2)=2,WEEKDAY($H838,2)=3,WEEKDAY($H838,2)=4,WEEKDAY($H838,2)=5),$I838&lt;=DATABASE!$J$3,$I838&gt;=DATABASE!$I$3),"JAM KERJA",IF(AND(WEEKDAY($H838,2)=6,$I838&lt;=DATABASE!$J$4,$I838&gt;=DATABASE!$I$4),"JAM KERJA","LUAR JAM KERJA 1")))))</f>
        <v/>
      </c>
      <c r="M838" s="33" t="str">
        <f>IF('DATA ACCURATE'!T841&lt;&gt;"",IF('DATA ACCURATE'!T841&gt;100,'DATA ACCURATE'!T841/10,'DATA ACCURATE'!T841),"")</f>
        <v/>
      </c>
      <c r="N838" t="str">
        <f>IF(M838="","",IF(M838&lt;=DATABASE!$I$9,"LOKAL",IF(M838&lt;DATABASE!$J$9,"LUAR KOTA 1",IF($M838&gt;=DATABASE!$J$9,"LUAR KOTA 2",""))))</f>
        <v/>
      </c>
      <c r="O838" s="38" t="str">
        <f>IF('DATA ACCURATE'!L841&lt;&gt;"",'DATA ACCURATE'!L841,"")</f>
        <v/>
      </c>
      <c r="Q838" s="38">
        <f t="shared" si="92"/>
        <v>0</v>
      </c>
      <c r="R838" s="38">
        <f t="shared" si="92"/>
        <v>0</v>
      </c>
      <c r="S838" s="38">
        <f t="shared" si="92"/>
        <v>0</v>
      </c>
      <c r="T838" s="38">
        <f t="shared" si="90"/>
        <v>0</v>
      </c>
      <c r="U838" s="38">
        <f t="shared" si="93"/>
        <v>0</v>
      </c>
      <c r="V838" s="38">
        <f t="shared" si="93"/>
        <v>0</v>
      </c>
      <c r="W838" s="38">
        <f t="shared" si="93"/>
        <v>0</v>
      </c>
      <c r="X838" s="38">
        <f t="shared" si="94"/>
        <v>0</v>
      </c>
      <c r="Y838" s="38">
        <f t="shared" si="94"/>
        <v>0</v>
      </c>
      <c r="Z838" s="38">
        <f t="shared" si="94"/>
        <v>0</v>
      </c>
      <c r="AA838" s="38">
        <f t="shared" si="91"/>
        <v>0</v>
      </c>
      <c r="AB838" s="38">
        <f t="shared" si="95"/>
        <v>0</v>
      </c>
      <c r="AC838" s="38">
        <f t="shared" si="96"/>
        <v>0</v>
      </c>
      <c r="AD838" s="38" t="str">
        <f t="shared" si="97"/>
        <v>000000000000</v>
      </c>
    </row>
    <row r="839" spans="1:30">
      <c r="A839" s="9" t="str">
        <f>IF('DATA ACCURATE'!A842&lt;&gt;"",'DATA ACCURATE'!A842,"")</f>
        <v/>
      </c>
      <c r="B839" s="9" t="str">
        <f>IF('DATA ACCURATE'!D842&lt;&gt;"",'DATA ACCURATE'!D842,"")</f>
        <v/>
      </c>
      <c r="C839" s="38" t="str">
        <f>IF($AD839="000000000000","",INDEX(DATABASE!$W$12:$W$71,MATCH($AD839,DATABASE!$V$12:$V$71,0)))</f>
        <v/>
      </c>
      <c r="D839" s="34" t="str">
        <f>IF(C839="","",IF(E839="",INDEX(DATABASE!$AF$13:$AF$62,MATCH($C839,DATABASE!$AC$13:$AC$62,0)),IF(E839="2x D11",INDEX(DATABASE!$AF$13:$AF$62,MATCH($C839,DATABASE!$AC$13:$AC$62,0))+2*DATABASE!$AF$62,IF(E839="3x D11",INDEX(DATABASE!$AF$13:$AF$62,MATCH($C839,DATABASE!$AC$13:$AC$62,0))+3*DATABASE!$AF$62,""))))</f>
        <v/>
      </c>
      <c r="E839" s="38" t="str">
        <f>IF(AND($K839="Y",$G839&lt;&gt;"UNYIL",$F839&lt;DATABASE!$O$8),"2x D11",IF(AND($K839="Y",$G839&lt;&gt;"UNYIL",$F839&gt;=DATABASE!$O$8),"3x D11",""))</f>
        <v/>
      </c>
      <c r="F839" s="9" t="str">
        <f>IF('DATA ACCURATE'!N842&lt;&gt;"",'DATA ACCURATE'!N842,"")</f>
        <v/>
      </c>
      <c r="G839" t="str">
        <f>IF(F839="","",IF(F839&lt;=DATABASE!$I$8,"UNYIL",IF(F839&lt;=DATABASE!$J$8,"KECIL",IF(F839&lt;DATABASE!$K$8,"TANGGUNG",IF(F839&gt;=DATABASE!$K$8,"BESAR","")))))</f>
        <v/>
      </c>
      <c r="H839" s="16" t="str">
        <f>IF('DATA ACCURATE'!J842&lt;&gt;"",'DATA ACCURATE'!J842,"")</f>
        <v/>
      </c>
      <c r="I839" s="35" t="str">
        <f>IF(B839&lt;&gt;"",IFERROR(VLOOKUP(B839,'DATA TIMBANGAN'!G:M,7,FALSE),VLOOKUP(B839,'DATA TIMBANGAN'!G:M,7)),"")</f>
        <v/>
      </c>
      <c r="J839" s="25" t="str">
        <f>IF(H839&lt;&gt;"",IFERROR(INDEX(DATABASE!$Z$19:$Z$38,MATCH(DATEVALUE(H839),DATABASE!$AA$19:$AA$38,0)),INDEX(DATABASE!$Z$12:$Z$18,MATCH(WEEKDAY(H839,2),DATABASE!$AA$12:$AA$18,0))),"")</f>
        <v/>
      </c>
      <c r="K839" s="25" t="str">
        <f>IF('DATA ACCURATE'!V842&lt;&gt;"",'DATA ACCURATE'!V842,"")</f>
        <v/>
      </c>
      <c r="L839" s="80" t="str">
        <f>IF($H839="","",IF(OR($J839="LIBUR",AND($L838="LIBUR",$O838=$O839)),"LIBUR",IF(AND(OR($L838="LUAR JAM KERJA 1",$L838="LUAR JAM KERJA 2"),OR(OR(AND($H838=$H839,AND(OR($I839&gt;DATABASE!$J$3,$I839&lt;DATABASE!$J$6),((DATEVALUE($H839)+$I839)-(DATEVALUE($H838)+$I838))&lt;DATABASE!$J$6)),AND($H838=$H839,$O838=$O839,OR($I839&gt;DATABASE!$J$6,$I839&lt;DATABASE!$J$3))),AND(($H839-$H838)=1,OR($I839&lt;DATABASE!$I$6,((DATEVALUE($H839)+$I839)-(DATEVALUE($H838)+$I838))&lt;DATABASE!$J$6))),$A839=$A838),"LUAR JAM KERJA 2",IF(AND(OR(WEEKDAY($H839,2)=1,WEEKDAY($H839,2)=2,WEEKDAY($H839,2)=3,WEEKDAY($H839,2)=4,WEEKDAY($H839,2)=5),$I839&lt;=DATABASE!$J$3,$I839&gt;=DATABASE!$I$3),"JAM KERJA",IF(AND(WEEKDAY($H839,2)=6,$I839&lt;=DATABASE!$J$4,$I839&gt;=DATABASE!$I$4),"JAM KERJA","LUAR JAM KERJA 1")))))</f>
        <v/>
      </c>
      <c r="M839" s="33" t="str">
        <f>IF('DATA ACCURATE'!T842&lt;&gt;"",IF('DATA ACCURATE'!T842&gt;100,'DATA ACCURATE'!T842/10,'DATA ACCURATE'!T842),"")</f>
        <v/>
      </c>
      <c r="N839" t="str">
        <f>IF(M839="","",IF(M839&lt;=DATABASE!$I$9,"LOKAL",IF(M839&lt;DATABASE!$J$9,"LUAR KOTA 1",IF($M839&gt;=DATABASE!$J$9,"LUAR KOTA 2",""))))</f>
        <v/>
      </c>
      <c r="O839" s="38" t="str">
        <f>IF('DATA ACCURATE'!L842&lt;&gt;"",'DATA ACCURATE'!L842,"")</f>
        <v/>
      </c>
      <c r="Q839" s="38">
        <f t="shared" si="92"/>
        <v>0</v>
      </c>
      <c r="R839" s="38">
        <f t="shared" si="92"/>
        <v>0</v>
      </c>
      <c r="S839" s="38">
        <f t="shared" si="92"/>
        <v>0</v>
      </c>
      <c r="T839" s="38">
        <f t="shared" si="90"/>
        <v>0</v>
      </c>
      <c r="U839" s="38">
        <f t="shared" si="93"/>
        <v>0</v>
      </c>
      <c r="V839" s="38">
        <f t="shared" si="93"/>
        <v>0</v>
      </c>
      <c r="W839" s="38">
        <f t="shared" si="93"/>
        <v>0</v>
      </c>
      <c r="X839" s="38">
        <f t="shared" si="94"/>
        <v>0</v>
      </c>
      <c r="Y839" s="38">
        <f t="shared" si="94"/>
        <v>0</v>
      </c>
      <c r="Z839" s="38">
        <f t="shared" si="94"/>
        <v>0</v>
      </c>
      <c r="AA839" s="38">
        <f t="shared" si="91"/>
        <v>0</v>
      </c>
      <c r="AB839" s="38">
        <f t="shared" si="95"/>
        <v>0</v>
      </c>
      <c r="AC839" s="38">
        <f t="shared" si="96"/>
        <v>0</v>
      </c>
      <c r="AD839" s="38" t="str">
        <f t="shared" si="97"/>
        <v>000000000000</v>
      </c>
    </row>
    <row r="840" spans="1:30">
      <c r="A840" s="9" t="str">
        <f>IF('DATA ACCURATE'!A843&lt;&gt;"",'DATA ACCURATE'!A843,"")</f>
        <v/>
      </c>
      <c r="B840" s="9" t="str">
        <f>IF('DATA ACCURATE'!D843&lt;&gt;"",'DATA ACCURATE'!D843,"")</f>
        <v/>
      </c>
      <c r="C840" s="38" t="str">
        <f>IF($AD840="000000000000","",INDEX(DATABASE!$W$12:$W$71,MATCH($AD840,DATABASE!$V$12:$V$71,0)))</f>
        <v/>
      </c>
      <c r="D840" s="34" t="str">
        <f>IF(C840="","",IF(E840="",INDEX(DATABASE!$AF$13:$AF$62,MATCH($C840,DATABASE!$AC$13:$AC$62,0)),IF(E840="2x D11",INDEX(DATABASE!$AF$13:$AF$62,MATCH($C840,DATABASE!$AC$13:$AC$62,0))+2*DATABASE!$AF$62,IF(E840="3x D11",INDEX(DATABASE!$AF$13:$AF$62,MATCH($C840,DATABASE!$AC$13:$AC$62,0))+3*DATABASE!$AF$62,""))))</f>
        <v/>
      </c>
      <c r="E840" s="38" t="str">
        <f>IF(AND($K840="Y",$G840&lt;&gt;"UNYIL",$F840&lt;DATABASE!$O$8),"2x D11",IF(AND($K840="Y",$G840&lt;&gt;"UNYIL",$F840&gt;=DATABASE!$O$8),"3x D11",""))</f>
        <v/>
      </c>
      <c r="F840" s="9" t="str">
        <f>IF('DATA ACCURATE'!N843&lt;&gt;"",'DATA ACCURATE'!N843,"")</f>
        <v/>
      </c>
      <c r="G840" t="str">
        <f>IF(F840="","",IF(F840&lt;=DATABASE!$I$8,"UNYIL",IF(F840&lt;=DATABASE!$J$8,"KECIL",IF(F840&lt;DATABASE!$K$8,"TANGGUNG",IF(F840&gt;=DATABASE!$K$8,"BESAR","")))))</f>
        <v/>
      </c>
      <c r="H840" s="16" t="str">
        <f>IF('DATA ACCURATE'!J843&lt;&gt;"",'DATA ACCURATE'!J843,"")</f>
        <v/>
      </c>
      <c r="I840" s="35" t="str">
        <f>IF(B840&lt;&gt;"",IFERROR(VLOOKUP(B840,'DATA TIMBANGAN'!G:M,7,FALSE),VLOOKUP(B840,'DATA TIMBANGAN'!G:M,7)),"")</f>
        <v/>
      </c>
      <c r="J840" s="25" t="str">
        <f>IF(H840&lt;&gt;"",IFERROR(INDEX(DATABASE!$Z$19:$Z$38,MATCH(DATEVALUE(H840),DATABASE!$AA$19:$AA$38,0)),INDEX(DATABASE!$Z$12:$Z$18,MATCH(WEEKDAY(H840,2),DATABASE!$AA$12:$AA$18,0))),"")</f>
        <v/>
      </c>
      <c r="K840" s="25" t="str">
        <f>IF('DATA ACCURATE'!V843&lt;&gt;"",'DATA ACCURATE'!V843,"")</f>
        <v/>
      </c>
      <c r="L840" s="80" t="str">
        <f>IF($H840="","",IF(OR($J840="LIBUR",AND($L839="LIBUR",$O839=$O840)),"LIBUR",IF(AND(OR($L839="LUAR JAM KERJA 1",$L839="LUAR JAM KERJA 2"),OR(OR(AND($H839=$H840,AND(OR($I840&gt;DATABASE!$J$3,$I840&lt;DATABASE!$J$6),((DATEVALUE($H840)+$I840)-(DATEVALUE($H839)+$I839))&lt;DATABASE!$J$6)),AND($H839=$H840,$O839=$O840,OR($I840&gt;DATABASE!$J$6,$I840&lt;DATABASE!$J$3))),AND(($H840-$H839)=1,OR($I840&lt;DATABASE!$I$6,((DATEVALUE($H840)+$I840)-(DATEVALUE($H839)+$I839))&lt;DATABASE!$J$6))),$A840=$A839),"LUAR JAM KERJA 2",IF(AND(OR(WEEKDAY($H840,2)=1,WEEKDAY($H840,2)=2,WEEKDAY($H840,2)=3,WEEKDAY($H840,2)=4,WEEKDAY($H840,2)=5),$I840&lt;=DATABASE!$J$3,$I840&gt;=DATABASE!$I$3),"JAM KERJA",IF(AND(WEEKDAY($H840,2)=6,$I840&lt;=DATABASE!$J$4,$I840&gt;=DATABASE!$I$4),"JAM KERJA","LUAR JAM KERJA 1")))))</f>
        <v/>
      </c>
      <c r="M840" s="33" t="str">
        <f>IF('DATA ACCURATE'!T843&lt;&gt;"",IF('DATA ACCURATE'!T843&gt;100,'DATA ACCURATE'!T843/10,'DATA ACCURATE'!T843),"")</f>
        <v/>
      </c>
      <c r="N840" t="str">
        <f>IF(M840="","",IF(M840&lt;=DATABASE!$I$9,"LOKAL",IF(M840&lt;DATABASE!$J$9,"LUAR KOTA 1",IF($M840&gt;=DATABASE!$J$9,"LUAR KOTA 2",""))))</f>
        <v/>
      </c>
      <c r="O840" s="38" t="str">
        <f>IF('DATA ACCURATE'!L843&lt;&gt;"",'DATA ACCURATE'!L843,"")</f>
        <v/>
      </c>
      <c r="Q840" s="38">
        <f t="shared" si="92"/>
        <v>0</v>
      </c>
      <c r="R840" s="38">
        <f t="shared" si="92"/>
        <v>0</v>
      </c>
      <c r="S840" s="38">
        <f t="shared" si="92"/>
        <v>0</v>
      </c>
      <c r="T840" s="38">
        <f t="shared" si="90"/>
        <v>0</v>
      </c>
      <c r="U840" s="38">
        <f t="shared" si="93"/>
        <v>0</v>
      </c>
      <c r="V840" s="38">
        <f t="shared" si="93"/>
        <v>0</v>
      </c>
      <c r="W840" s="38">
        <f t="shared" si="93"/>
        <v>0</v>
      </c>
      <c r="X840" s="38">
        <f t="shared" si="94"/>
        <v>0</v>
      </c>
      <c r="Y840" s="38">
        <f t="shared" si="94"/>
        <v>0</v>
      </c>
      <c r="Z840" s="38">
        <f t="shared" si="94"/>
        <v>0</v>
      </c>
      <c r="AA840" s="38">
        <f t="shared" si="91"/>
        <v>0</v>
      </c>
      <c r="AB840" s="38">
        <f t="shared" si="95"/>
        <v>0</v>
      </c>
      <c r="AC840" s="38">
        <f t="shared" si="96"/>
        <v>0</v>
      </c>
      <c r="AD840" s="38" t="str">
        <f t="shared" si="97"/>
        <v>000000000000</v>
      </c>
    </row>
    <row r="841" spans="1:30">
      <c r="A841" s="9" t="str">
        <f>IF('DATA ACCURATE'!A844&lt;&gt;"",'DATA ACCURATE'!A844,"")</f>
        <v/>
      </c>
      <c r="B841" s="9" t="str">
        <f>IF('DATA ACCURATE'!D844&lt;&gt;"",'DATA ACCURATE'!D844,"")</f>
        <v/>
      </c>
      <c r="C841" s="38" t="str">
        <f>IF($AD841="000000000000","",INDEX(DATABASE!$W$12:$W$71,MATCH($AD841,DATABASE!$V$12:$V$71,0)))</f>
        <v/>
      </c>
      <c r="D841" s="34" t="str">
        <f>IF(C841="","",IF(E841="",INDEX(DATABASE!$AF$13:$AF$62,MATCH($C841,DATABASE!$AC$13:$AC$62,0)),IF(E841="2x D11",INDEX(DATABASE!$AF$13:$AF$62,MATCH($C841,DATABASE!$AC$13:$AC$62,0))+2*DATABASE!$AF$62,IF(E841="3x D11",INDEX(DATABASE!$AF$13:$AF$62,MATCH($C841,DATABASE!$AC$13:$AC$62,0))+3*DATABASE!$AF$62,""))))</f>
        <v/>
      </c>
      <c r="E841" s="38" t="str">
        <f>IF(AND($K841="Y",$G841&lt;&gt;"UNYIL",$F841&lt;DATABASE!$O$8),"2x D11",IF(AND($K841="Y",$G841&lt;&gt;"UNYIL",$F841&gt;=DATABASE!$O$8),"3x D11",""))</f>
        <v/>
      </c>
      <c r="F841" s="9" t="str">
        <f>IF('DATA ACCURATE'!N844&lt;&gt;"",'DATA ACCURATE'!N844,"")</f>
        <v/>
      </c>
      <c r="G841" t="str">
        <f>IF(F841="","",IF(F841&lt;=DATABASE!$I$8,"UNYIL",IF(F841&lt;=DATABASE!$J$8,"KECIL",IF(F841&lt;DATABASE!$K$8,"TANGGUNG",IF(F841&gt;=DATABASE!$K$8,"BESAR","")))))</f>
        <v/>
      </c>
      <c r="H841" s="16" t="str">
        <f>IF('DATA ACCURATE'!J844&lt;&gt;"",'DATA ACCURATE'!J844,"")</f>
        <v/>
      </c>
      <c r="I841" s="35" t="str">
        <f>IF(B841&lt;&gt;"",IFERROR(VLOOKUP(B841,'DATA TIMBANGAN'!G:M,7,FALSE),VLOOKUP(B841,'DATA TIMBANGAN'!G:M,7)),"")</f>
        <v/>
      </c>
      <c r="J841" s="25" t="str">
        <f>IF(H841&lt;&gt;"",IFERROR(INDEX(DATABASE!$Z$19:$Z$38,MATCH(DATEVALUE(H841),DATABASE!$AA$19:$AA$38,0)),INDEX(DATABASE!$Z$12:$Z$18,MATCH(WEEKDAY(H841,2),DATABASE!$AA$12:$AA$18,0))),"")</f>
        <v/>
      </c>
      <c r="K841" s="25" t="str">
        <f>IF('DATA ACCURATE'!V844&lt;&gt;"",'DATA ACCURATE'!V844,"")</f>
        <v/>
      </c>
      <c r="L841" s="80" t="str">
        <f>IF($H841="","",IF(OR($J841="LIBUR",AND($L840="LIBUR",$O840=$O841)),"LIBUR",IF(AND(OR($L840="LUAR JAM KERJA 1",$L840="LUAR JAM KERJA 2"),OR(OR(AND($H840=$H841,AND(OR($I841&gt;DATABASE!$J$3,$I841&lt;DATABASE!$J$6),((DATEVALUE($H841)+$I841)-(DATEVALUE($H840)+$I840))&lt;DATABASE!$J$6)),AND($H840=$H841,$O840=$O841,OR($I841&gt;DATABASE!$J$6,$I841&lt;DATABASE!$J$3))),AND(($H841-$H840)=1,OR($I841&lt;DATABASE!$I$6,((DATEVALUE($H841)+$I841)-(DATEVALUE($H840)+$I840))&lt;DATABASE!$J$6))),$A841=$A840),"LUAR JAM KERJA 2",IF(AND(OR(WEEKDAY($H841,2)=1,WEEKDAY($H841,2)=2,WEEKDAY($H841,2)=3,WEEKDAY($H841,2)=4,WEEKDAY($H841,2)=5),$I841&lt;=DATABASE!$J$3,$I841&gt;=DATABASE!$I$3),"JAM KERJA",IF(AND(WEEKDAY($H841,2)=6,$I841&lt;=DATABASE!$J$4,$I841&gt;=DATABASE!$I$4),"JAM KERJA","LUAR JAM KERJA 1")))))</f>
        <v/>
      </c>
      <c r="M841" s="33" t="str">
        <f>IF('DATA ACCURATE'!T844&lt;&gt;"",IF('DATA ACCURATE'!T844&gt;100,'DATA ACCURATE'!T844/10,'DATA ACCURATE'!T844),"")</f>
        <v/>
      </c>
      <c r="N841" t="str">
        <f>IF(M841="","",IF(M841&lt;=DATABASE!$I$9,"LOKAL",IF(M841&lt;DATABASE!$J$9,"LUAR KOTA 1",IF($M841&gt;=DATABASE!$J$9,"LUAR KOTA 2",""))))</f>
        <v/>
      </c>
      <c r="O841" s="38" t="str">
        <f>IF('DATA ACCURATE'!L844&lt;&gt;"",'DATA ACCURATE'!L844,"")</f>
        <v/>
      </c>
      <c r="Q841" s="38">
        <f t="shared" si="92"/>
        <v>0</v>
      </c>
      <c r="R841" s="38">
        <f t="shared" si="92"/>
        <v>0</v>
      </c>
      <c r="S841" s="38">
        <f t="shared" si="92"/>
        <v>0</v>
      </c>
      <c r="T841" s="38">
        <f t="shared" si="90"/>
        <v>0</v>
      </c>
      <c r="U841" s="38">
        <f t="shared" si="93"/>
        <v>0</v>
      </c>
      <c r="V841" s="38">
        <f t="shared" si="93"/>
        <v>0</v>
      </c>
      <c r="W841" s="38">
        <f t="shared" si="93"/>
        <v>0</v>
      </c>
      <c r="X841" s="38">
        <f t="shared" si="94"/>
        <v>0</v>
      </c>
      <c r="Y841" s="38">
        <f t="shared" si="94"/>
        <v>0</v>
      </c>
      <c r="Z841" s="38">
        <f t="shared" si="94"/>
        <v>0</v>
      </c>
      <c r="AA841" s="38">
        <f t="shared" si="91"/>
        <v>0</v>
      </c>
      <c r="AB841" s="38">
        <f t="shared" si="95"/>
        <v>0</v>
      </c>
      <c r="AC841" s="38">
        <f t="shared" si="96"/>
        <v>0</v>
      </c>
      <c r="AD841" s="38" t="str">
        <f t="shared" si="97"/>
        <v>000000000000</v>
      </c>
    </row>
    <row r="842" spans="1:30">
      <c r="A842" s="9" t="str">
        <f>IF('DATA ACCURATE'!A845&lt;&gt;"",'DATA ACCURATE'!A845,"")</f>
        <v/>
      </c>
      <c r="B842" s="9" t="str">
        <f>IF('DATA ACCURATE'!D845&lt;&gt;"",'DATA ACCURATE'!D845,"")</f>
        <v/>
      </c>
      <c r="C842" s="38" t="str">
        <f>IF($AD842="000000000000","",INDEX(DATABASE!$W$12:$W$71,MATCH($AD842,DATABASE!$V$12:$V$71,0)))</f>
        <v/>
      </c>
      <c r="D842" s="34" t="str">
        <f>IF(C842="","",IF(E842="",INDEX(DATABASE!$AF$13:$AF$62,MATCH($C842,DATABASE!$AC$13:$AC$62,0)),IF(E842="2x D11",INDEX(DATABASE!$AF$13:$AF$62,MATCH($C842,DATABASE!$AC$13:$AC$62,0))+2*DATABASE!$AF$62,IF(E842="3x D11",INDEX(DATABASE!$AF$13:$AF$62,MATCH($C842,DATABASE!$AC$13:$AC$62,0))+3*DATABASE!$AF$62,""))))</f>
        <v/>
      </c>
      <c r="E842" s="38" t="str">
        <f>IF(AND($K842="Y",$G842&lt;&gt;"UNYIL",$F842&lt;DATABASE!$O$8),"2x D11",IF(AND($K842="Y",$G842&lt;&gt;"UNYIL",$F842&gt;=DATABASE!$O$8),"3x D11",""))</f>
        <v/>
      </c>
      <c r="F842" s="9" t="str">
        <f>IF('DATA ACCURATE'!N845&lt;&gt;"",'DATA ACCURATE'!N845,"")</f>
        <v/>
      </c>
      <c r="G842" t="str">
        <f>IF(F842="","",IF(F842&lt;=DATABASE!$I$8,"UNYIL",IF(F842&lt;=DATABASE!$J$8,"KECIL",IF(F842&lt;DATABASE!$K$8,"TANGGUNG",IF(F842&gt;=DATABASE!$K$8,"BESAR","")))))</f>
        <v/>
      </c>
      <c r="H842" s="16" t="str">
        <f>IF('DATA ACCURATE'!J845&lt;&gt;"",'DATA ACCURATE'!J845,"")</f>
        <v/>
      </c>
      <c r="I842" s="35" t="str">
        <f>IF(B842&lt;&gt;"",IFERROR(VLOOKUP(B842,'DATA TIMBANGAN'!G:M,7,FALSE),VLOOKUP(B842,'DATA TIMBANGAN'!G:M,7)),"")</f>
        <v/>
      </c>
      <c r="J842" s="25" t="str">
        <f>IF(H842&lt;&gt;"",IFERROR(INDEX(DATABASE!$Z$19:$Z$38,MATCH(DATEVALUE(H842),DATABASE!$AA$19:$AA$38,0)),INDEX(DATABASE!$Z$12:$Z$18,MATCH(WEEKDAY(H842,2),DATABASE!$AA$12:$AA$18,0))),"")</f>
        <v/>
      </c>
      <c r="K842" s="25" t="str">
        <f>IF('DATA ACCURATE'!V845&lt;&gt;"",'DATA ACCURATE'!V845,"")</f>
        <v/>
      </c>
      <c r="L842" s="80" t="str">
        <f>IF($H842="","",IF(OR($J842="LIBUR",AND($L841="LIBUR",$O841=$O842)),"LIBUR",IF(AND(OR($L841="LUAR JAM KERJA 1",$L841="LUAR JAM KERJA 2"),OR(OR(AND($H841=$H842,AND(OR($I842&gt;DATABASE!$J$3,$I842&lt;DATABASE!$J$6),((DATEVALUE($H842)+$I842)-(DATEVALUE($H841)+$I841))&lt;DATABASE!$J$6)),AND($H841=$H842,$O841=$O842,OR($I842&gt;DATABASE!$J$6,$I842&lt;DATABASE!$J$3))),AND(($H842-$H841)=1,OR($I842&lt;DATABASE!$I$6,((DATEVALUE($H842)+$I842)-(DATEVALUE($H841)+$I841))&lt;DATABASE!$J$6))),$A842=$A841),"LUAR JAM KERJA 2",IF(AND(OR(WEEKDAY($H842,2)=1,WEEKDAY($H842,2)=2,WEEKDAY($H842,2)=3,WEEKDAY($H842,2)=4,WEEKDAY($H842,2)=5),$I842&lt;=DATABASE!$J$3,$I842&gt;=DATABASE!$I$3),"JAM KERJA",IF(AND(WEEKDAY($H842,2)=6,$I842&lt;=DATABASE!$J$4,$I842&gt;=DATABASE!$I$4),"JAM KERJA","LUAR JAM KERJA 1")))))</f>
        <v/>
      </c>
      <c r="M842" s="33" t="str">
        <f>IF('DATA ACCURATE'!T845&lt;&gt;"",IF('DATA ACCURATE'!T845&gt;100,'DATA ACCURATE'!T845/10,'DATA ACCURATE'!T845),"")</f>
        <v/>
      </c>
      <c r="N842" t="str">
        <f>IF(M842="","",IF(M842&lt;=DATABASE!$I$9,"LOKAL",IF(M842&lt;DATABASE!$J$9,"LUAR KOTA 1",IF($M842&gt;=DATABASE!$J$9,"LUAR KOTA 2",""))))</f>
        <v/>
      </c>
      <c r="O842" s="38" t="str">
        <f>IF('DATA ACCURATE'!L845&lt;&gt;"",'DATA ACCURATE'!L845,"")</f>
        <v/>
      </c>
      <c r="Q842" s="38">
        <f t="shared" si="92"/>
        <v>0</v>
      </c>
      <c r="R842" s="38">
        <f t="shared" si="92"/>
        <v>0</v>
      </c>
      <c r="S842" s="38">
        <f t="shared" si="92"/>
        <v>0</v>
      </c>
      <c r="T842" s="38">
        <f t="shared" si="90"/>
        <v>0</v>
      </c>
      <c r="U842" s="38">
        <f t="shared" si="93"/>
        <v>0</v>
      </c>
      <c r="V842" s="38">
        <f t="shared" si="93"/>
        <v>0</v>
      </c>
      <c r="W842" s="38">
        <f t="shared" si="93"/>
        <v>0</v>
      </c>
      <c r="X842" s="38">
        <f t="shared" si="94"/>
        <v>0</v>
      </c>
      <c r="Y842" s="38">
        <f t="shared" si="94"/>
        <v>0</v>
      </c>
      <c r="Z842" s="38">
        <f t="shared" si="94"/>
        <v>0</v>
      </c>
      <c r="AA842" s="38">
        <f t="shared" si="91"/>
        <v>0</v>
      </c>
      <c r="AB842" s="38">
        <f t="shared" si="95"/>
        <v>0</v>
      </c>
      <c r="AC842" s="38">
        <f t="shared" si="96"/>
        <v>0</v>
      </c>
      <c r="AD842" s="38" t="str">
        <f t="shared" si="97"/>
        <v>000000000000</v>
      </c>
    </row>
    <row r="843" spans="1:30">
      <c r="A843" s="9" t="str">
        <f>IF('DATA ACCURATE'!A846&lt;&gt;"",'DATA ACCURATE'!A846,"")</f>
        <v/>
      </c>
      <c r="B843" s="9" t="str">
        <f>IF('DATA ACCURATE'!D846&lt;&gt;"",'DATA ACCURATE'!D846,"")</f>
        <v/>
      </c>
      <c r="C843" s="38" t="str">
        <f>IF($AD843="000000000000","",INDEX(DATABASE!$W$12:$W$71,MATCH($AD843,DATABASE!$V$12:$V$71,0)))</f>
        <v/>
      </c>
      <c r="D843" s="34" t="str">
        <f>IF(C843="","",IF(E843="",INDEX(DATABASE!$AF$13:$AF$62,MATCH($C843,DATABASE!$AC$13:$AC$62,0)),IF(E843="2x D11",INDEX(DATABASE!$AF$13:$AF$62,MATCH($C843,DATABASE!$AC$13:$AC$62,0))+2*DATABASE!$AF$62,IF(E843="3x D11",INDEX(DATABASE!$AF$13:$AF$62,MATCH($C843,DATABASE!$AC$13:$AC$62,0))+3*DATABASE!$AF$62,""))))</f>
        <v/>
      </c>
      <c r="E843" s="38" t="str">
        <f>IF(AND($K843="Y",$G843&lt;&gt;"UNYIL",$F843&lt;DATABASE!$O$8),"2x D11",IF(AND($K843="Y",$G843&lt;&gt;"UNYIL",$F843&gt;=DATABASE!$O$8),"3x D11",""))</f>
        <v/>
      </c>
      <c r="F843" s="9" t="str">
        <f>IF('DATA ACCURATE'!N846&lt;&gt;"",'DATA ACCURATE'!N846,"")</f>
        <v/>
      </c>
      <c r="G843" t="str">
        <f>IF(F843="","",IF(F843&lt;=DATABASE!$I$8,"UNYIL",IF(F843&lt;=DATABASE!$J$8,"KECIL",IF(F843&lt;DATABASE!$K$8,"TANGGUNG",IF(F843&gt;=DATABASE!$K$8,"BESAR","")))))</f>
        <v/>
      </c>
      <c r="H843" s="16" t="str">
        <f>IF('DATA ACCURATE'!J846&lt;&gt;"",'DATA ACCURATE'!J846,"")</f>
        <v/>
      </c>
      <c r="I843" s="35" t="str">
        <f>IF(B843&lt;&gt;"",IFERROR(VLOOKUP(B843,'DATA TIMBANGAN'!G:M,7,FALSE),VLOOKUP(B843,'DATA TIMBANGAN'!G:M,7)),"")</f>
        <v/>
      </c>
      <c r="J843" s="25" t="str">
        <f>IF(H843&lt;&gt;"",IFERROR(INDEX(DATABASE!$Z$19:$Z$38,MATCH(DATEVALUE(H843),DATABASE!$AA$19:$AA$38,0)),INDEX(DATABASE!$Z$12:$Z$18,MATCH(WEEKDAY(H843,2),DATABASE!$AA$12:$AA$18,0))),"")</f>
        <v/>
      </c>
      <c r="K843" s="25" t="str">
        <f>IF('DATA ACCURATE'!V846&lt;&gt;"",'DATA ACCURATE'!V846,"")</f>
        <v/>
      </c>
      <c r="L843" s="80" t="str">
        <f>IF($H843="","",IF(OR($J843="LIBUR",AND($L842="LIBUR",$O842=$O843)),"LIBUR",IF(AND(OR($L842="LUAR JAM KERJA 1",$L842="LUAR JAM KERJA 2"),OR(OR(AND($H842=$H843,AND(OR($I843&gt;DATABASE!$J$3,$I843&lt;DATABASE!$J$6),((DATEVALUE($H843)+$I843)-(DATEVALUE($H842)+$I842))&lt;DATABASE!$J$6)),AND($H842=$H843,$O842=$O843,OR($I843&gt;DATABASE!$J$6,$I843&lt;DATABASE!$J$3))),AND(($H843-$H842)=1,OR($I843&lt;DATABASE!$I$6,((DATEVALUE($H843)+$I843)-(DATEVALUE($H842)+$I842))&lt;DATABASE!$J$6))),$A843=$A842),"LUAR JAM KERJA 2",IF(AND(OR(WEEKDAY($H843,2)=1,WEEKDAY($H843,2)=2,WEEKDAY($H843,2)=3,WEEKDAY($H843,2)=4,WEEKDAY($H843,2)=5),$I843&lt;=DATABASE!$J$3,$I843&gt;=DATABASE!$I$3),"JAM KERJA",IF(AND(WEEKDAY($H843,2)=6,$I843&lt;=DATABASE!$J$4,$I843&gt;=DATABASE!$I$4),"JAM KERJA","LUAR JAM KERJA 1")))))</f>
        <v/>
      </c>
      <c r="M843" s="33" t="str">
        <f>IF('DATA ACCURATE'!T846&lt;&gt;"",IF('DATA ACCURATE'!T846&gt;100,'DATA ACCURATE'!T846/10,'DATA ACCURATE'!T846),"")</f>
        <v/>
      </c>
      <c r="N843" t="str">
        <f>IF(M843="","",IF(M843&lt;=DATABASE!$I$9,"LOKAL",IF(M843&lt;DATABASE!$J$9,"LUAR KOTA 1",IF($M843&gt;=DATABASE!$J$9,"LUAR KOTA 2",""))))</f>
        <v/>
      </c>
      <c r="O843" s="38" t="str">
        <f>IF('DATA ACCURATE'!L846&lt;&gt;"",'DATA ACCURATE'!L846,"")</f>
        <v/>
      </c>
      <c r="Q843" s="38">
        <f t="shared" si="92"/>
        <v>0</v>
      </c>
      <c r="R843" s="38">
        <f t="shared" si="92"/>
        <v>0</v>
      </c>
      <c r="S843" s="38">
        <f t="shared" si="92"/>
        <v>0</v>
      </c>
      <c r="T843" s="38">
        <f t="shared" si="90"/>
        <v>0</v>
      </c>
      <c r="U843" s="38">
        <f t="shared" si="93"/>
        <v>0</v>
      </c>
      <c r="V843" s="38">
        <f t="shared" si="93"/>
        <v>0</v>
      </c>
      <c r="W843" s="38">
        <f t="shared" si="93"/>
        <v>0</v>
      </c>
      <c r="X843" s="38">
        <f t="shared" si="94"/>
        <v>0</v>
      </c>
      <c r="Y843" s="38">
        <f t="shared" si="94"/>
        <v>0</v>
      </c>
      <c r="Z843" s="38">
        <f t="shared" si="94"/>
        <v>0</v>
      </c>
      <c r="AA843" s="38">
        <f t="shared" si="91"/>
        <v>0</v>
      </c>
      <c r="AB843" s="38">
        <f t="shared" si="95"/>
        <v>0</v>
      </c>
      <c r="AC843" s="38">
        <f t="shared" si="96"/>
        <v>0</v>
      </c>
      <c r="AD843" s="38" t="str">
        <f t="shared" si="97"/>
        <v>000000000000</v>
      </c>
    </row>
    <row r="844" spans="1:30">
      <c r="A844" s="9" t="str">
        <f>IF('DATA ACCURATE'!A847&lt;&gt;"",'DATA ACCURATE'!A847,"")</f>
        <v/>
      </c>
      <c r="B844" s="9" t="str">
        <f>IF('DATA ACCURATE'!D847&lt;&gt;"",'DATA ACCURATE'!D847,"")</f>
        <v/>
      </c>
      <c r="C844" s="38" t="str">
        <f>IF($AD844="000000000000","",INDEX(DATABASE!$W$12:$W$71,MATCH($AD844,DATABASE!$V$12:$V$71,0)))</f>
        <v/>
      </c>
      <c r="D844" s="34" t="str">
        <f>IF(C844="","",IF(E844="",INDEX(DATABASE!$AF$13:$AF$62,MATCH($C844,DATABASE!$AC$13:$AC$62,0)),IF(E844="2x D11",INDEX(DATABASE!$AF$13:$AF$62,MATCH($C844,DATABASE!$AC$13:$AC$62,0))+2*DATABASE!$AF$62,IF(E844="3x D11",INDEX(DATABASE!$AF$13:$AF$62,MATCH($C844,DATABASE!$AC$13:$AC$62,0))+3*DATABASE!$AF$62,""))))</f>
        <v/>
      </c>
      <c r="E844" s="38" t="str">
        <f>IF(AND($K844="Y",$G844&lt;&gt;"UNYIL",$F844&lt;DATABASE!$O$8),"2x D11",IF(AND($K844="Y",$G844&lt;&gt;"UNYIL",$F844&gt;=DATABASE!$O$8),"3x D11",""))</f>
        <v/>
      </c>
      <c r="F844" s="9" t="str">
        <f>IF('DATA ACCURATE'!N847&lt;&gt;"",'DATA ACCURATE'!N847,"")</f>
        <v/>
      </c>
      <c r="G844" t="str">
        <f>IF(F844="","",IF(F844&lt;=DATABASE!$I$8,"UNYIL",IF(F844&lt;=DATABASE!$J$8,"KECIL",IF(F844&lt;DATABASE!$K$8,"TANGGUNG",IF(F844&gt;=DATABASE!$K$8,"BESAR","")))))</f>
        <v/>
      </c>
      <c r="H844" s="16" t="str">
        <f>IF('DATA ACCURATE'!J847&lt;&gt;"",'DATA ACCURATE'!J847,"")</f>
        <v/>
      </c>
      <c r="I844" s="35" t="str">
        <f>IF(B844&lt;&gt;"",IFERROR(VLOOKUP(B844,'DATA TIMBANGAN'!G:M,7,FALSE),VLOOKUP(B844,'DATA TIMBANGAN'!G:M,7)),"")</f>
        <v/>
      </c>
      <c r="J844" s="25" t="str">
        <f>IF(H844&lt;&gt;"",IFERROR(INDEX(DATABASE!$Z$19:$Z$38,MATCH(DATEVALUE(H844),DATABASE!$AA$19:$AA$38,0)),INDEX(DATABASE!$Z$12:$Z$18,MATCH(WEEKDAY(H844,2),DATABASE!$AA$12:$AA$18,0))),"")</f>
        <v/>
      </c>
      <c r="K844" s="25" t="str">
        <f>IF('DATA ACCURATE'!V847&lt;&gt;"",'DATA ACCURATE'!V847,"")</f>
        <v/>
      </c>
      <c r="L844" s="80" t="str">
        <f>IF($H844="","",IF(OR($J844="LIBUR",AND($L843="LIBUR",$O843=$O844)),"LIBUR",IF(AND(OR($L843="LUAR JAM KERJA 1",$L843="LUAR JAM KERJA 2"),OR(OR(AND($H843=$H844,AND(OR($I844&gt;DATABASE!$J$3,$I844&lt;DATABASE!$J$6),((DATEVALUE($H844)+$I844)-(DATEVALUE($H843)+$I843))&lt;DATABASE!$J$6)),AND($H843=$H844,$O843=$O844,OR($I844&gt;DATABASE!$J$6,$I844&lt;DATABASE!$J$3))),AND(($H844-$H843)=1,OR($I844&lt;DATABASE!$I$6,((DATEVALUE($H844)+$I844)-(DATEVALUE($H843)+$I843))&lt;DATABASE!$J$6))),$A844=$A843),"LUAR JAM KERJA 2",IF(AND(OR(WEEKDAY($H844,2)=1,WEEKDAY($H844,2)=2,WEEKDAY($H844,2)=3,WEEKDAY($H844,2)=4,WEEKDAY($H844,2)=5),$I844&lt;=DATABASE!$J$3,$I844&gt;=DATABASE!$I$3),"JAM KERJA",IF(AND(WEEKDAY($H844,2)=6,$I844&lt;=DATABASE!$J$4,$I844&gt;=DATABASE!$I$4),"JAM KERJA","LUAR JAM KERJA 1")))))</f>
        <v/>
      </c>
      <c r="M844" s="33" t="str">
        <f>IF('DATA ACCURATE'!T847&lt;&gt;"",IF('DATA ACCURATE'!T847&gt;100,'DATA ACCURATE'!T847/10,'DATA ACCURATE'!T847),"")</f>
        <v/>
      </c>
      <c r="N844" t="str">
        <f>IF(M844="","",IF(M844&lt;=DATABASE!$I$9,"LOKAL",IF(M844&lt;DATABASE!$J$9,"LUAR KOTA 1",IF($M844&gt;=DATABASE!$J$9,"LUAR KOTA 2",""))))</f>
        <v/>
      </c>
      <c r="O844" s="38" t="str">
        <f>IF('DATA ACCURATE'!L847&lt;&gt;"",'DATA ACCURATE'!L847,"")</f>
        <v/>
      </c>
      <c r="Q844" s="38">
        <f t="shared" si="92"/>
        <v>0</v>
      </c>
      <c r="R844" s="38">
        <f t="shared" si="92"/>
        <v>0</v>
      </c>
      <c r="S844" s="38">
        <f t="shared" si="92"/>
        <v>0</v>
      </c>
      <c r="T844" s="38">
        <f t="shared" si="90"/>
        <v>0</v>
      </c>
      <c r="U844" s="38">
        <f t="shared" si="93"/>
        <v>0</v>
      </c>
      <c r="V844" s="38">
        <f t="shared" si="93"/>
        <v>0</v>
      </c>
      <c r="W844" s="38">
        <f t="shared" si="93"/>
        <v>0</v>
      </c>
      <c r="X844" s="38">
        <f t="shared" si="94"/>
        <v>0</v>
      </c>
      <c r="Y844" s="38">
        <f t="shared" si="94"/>
        <v>0</v>
      </c>
      <c r="Z844" s="38">
        <f t="shared" si="94"/>
        <v>0</v>
      </c>
      <c r="AA844" s="38">
        <f t="shared" si="91"/>
        <v>0</v>
      </c>
      <c r="AB844" s="38">
        <f t="shared" si="95"/>
        <v>0</v>
      </c>
      <c r="AC844" s="38">
        <f t="shared" si="96"/>
        <v>0</v>
      </c>
      <c r="AD844" s="38" t="str">
        <f t="shared" si="97"/>
        <v>000000000000</v>
      </c>
    </row>
    <row r="845" spans="1:30">
      <c r="A845" s="9" t="str">
        <f>IF('DATA ACCURATE'!A848&lt;&gt;"",'DATA ACCURATE'!A848,"")</f>
        <v/>
      </c>
      <c r="B845" s="9" t="str">
        <f>IF('DATA ACCURATE'!D848&lt;&gt;"",'DATA ACCURATE'!D848,"")</f>
        <v/>
      </c>
      <c r="C845" s="38" t="str">
        <f>IF($AD845="000000000000","",INDEX(DATABASE!$W$12:$W$71,MATCH($AD845,DATABASE!$V$12:$V$71,0)))</f>
        <v/>
      </c>
      <c r="D845" s="34" t="str">
        <f>IF(C845="","",IF(E845="",INDEX(DATABASE!$AF$13:$AF$62,MATCH($C845,DATABASE!$AC$13:$AC$62,0)),IF(E845="2x D11",INDEX(DATABASE!$AF$13:$AF$62,MATCH($C845,DATABASE!$AC$13:$AC$62,0))+2*DATABASE!$AF$62,IF(E845="3x D11",INDEX(DATABASE!$AF$13:$AF$62,MATCH($C845,DATABASE!$AC$13:$AC$62,0))+3*DATABASE!$AF$62,""))))</f>
        <v/>
      </c>
      <c r="E845" s="38" t="str">
        <f>IF(AND($K845="Y",$G845&lt;&gt;"UNYIL",$F845&lt;DATABASE!$O$8),"2x D11",IF(AND($K845="Y",$G845&lt;&gt;"UNYIL",$F845&gt;=DATABASE!$O$8),"3x D11",""))</f>
        <v/>
      </c>
      <c r="F845" s="9" t="str">
        <f>IF('DATA ACCURATE'!N848&lt;&gt;"",'DATA ACCURATE'!N848,"")</f>
        <v/>
      </c>
      <c r="G845" t="str">
        <f>IF(F845="","",IF(F845&lt;=DATABASE!$I$8,"UNYIL",IF(F845&lt;=DATABASE!$J$8,"KECIL",IF(F845&lt;DATABASE!$K$8,"TANGGUNG",IF(F845&gt;=DATABASE!$K$8,"BESAR","")))))</f>
        <v/>
      </c>
      <c r="H845" s="16" t="str">
        <f>IF('DATA ACCURATE'!J848&lt;&gt;"",'DATA ACCURATE'!J848,"")</f>
        <v/>
      </c>
      <c r="I845" s="35" t="str">
        <f>IF(B845&lt;&gt;"",IFERROR(VLOOKUP(B845,'DATA TIMBANGAN'!G:M,7,FALSE),VLOOKUP(B845,'DATA TIMBANGAN'!G:M,7)),"")</f>
        <v/>
      </c>
      <c r="J845" s="25" t="str">
        <f>IF(H845&lt;&gt;"",IFERROR(INDEX(DATABASE!$Z$19:$Z$38,MATCH(DATEVALUE(H845),DATABASE!$AA$19:$AA$38,0)),INDEX(DATABASE!$Z$12:$Z$18,MATCH(WEEKDAY(H845,2),DATABASE!$AA$12:$AA$18,0))),"")</f>
        <v/>
      </c>
      <c r="K845" s="25" t="str">
        <f>IF('DATA ACCURATE'!V848&lt;&gt;"",'DATA ACCURATE'!V848,"")</f>
        <v/>
      </c>
      <c r="L845" s="80" t="str">
        <f>IF($H845="","",IF(OR($J845="LIBUR",AND($L844="LIBUR",$O844=$O845)),"LIBUR",IF(AND(OR($L844="LUAR JAM KERJA 1",$L844="LUAR JAM KERJA 2"),OR(OR(AND($H844=$H845,AND(OR($I845&gt;DATABASE!$J$3,$I845&lt;DATABASE!$J$6),((DATEVALUE($H845)+$I845)-(DATEVALUE($H844)+$I844))&lt;DATABASE!$J$6)),AND($H844=$H845,$O844=$O845,OR($I845&gt;DATABASE!$J$6,$I845&lt;DATABASE!$J$3))),AND(($H845-$H844)=1,OR($I845&lt;DATABASE!$I$6,((DATEVALUE($H845)+$I845)-(DATEVALUE($H844)+$I844))&lt;DATABASE!$J$6))),$A845=$A844),"LUAR JAM KERJA 2",IF(AND(OR(WEEKDAY($H845,2)=1,WEEKDAY($H845,2)=2,WEEKDAY($H845,2)=3,WEEKDAY($H845,2)=4,WEEKDAY($H845,2)=5),$I845&lt;=DATABASE!$J$3,$I845&gt;=DATABASE!$I$3),"JAM KERJA",IF(AND(WEEKDAY($H845,2)=6,$I845&lt;=DATABASE!$J$4,$I845&gt;=DATABASE!$I$4),"JAM KERJA","LUAR JAM KERJA 1")))))</f>
        <v/>
      </c>
      <c r="M845" s="33" t="str">
        <f>IF('DATA ACCURATE'!T848&lt;&gt;"",IF('DATA ACCURATE'!T848&gt;100,'DATA ACCURATE'!T848/10,'DATA ACCURATE'!T848),"")</f>
        <v/>
      </c>
      <c r="N845" t="str">
        <f>IF(M845="","",IF(M845&lt;=DATABASE!$I$9,"LOKAL",IF(M845&lt;DATABASE!$J$9,"LUAR KOTA 1",IF($M845&gt;=DATABASE!$J$9,"LUAR KOTA 2",""))))</f>
        <v/>
      </c>
      <c r="O845" s="38" t="str">
        <f>IF('DATA ACCURATE'!L848&lt;&gt;"",'DATA ACCURATE'!L848,"")</f>
        <v/>
      </c>
      <c r="Q845" s="38">
        <f t="shared" si="92"/>
        <v>0</v>
      </c>
      <c r="R845" s="38">
        <f t="shared" si="92"/>
        <v>0</v>
      </c>
      <c r="S845" s="38">
        <f t="shared" si="92"/>
        <v>0</v>
      </c>
      <c r="T845" s="38">
        <f t="shared" si="90"/>
        <v>0</v>
      </c>
      <c r="U845" s="38">
        <f t="shared" si="93"/>
        <v>0</v>
      </c>
      <c r="V845" s="38">
        <f t="shared" si="93"/>
        <v>0</v>
      </c>
      <c r="W845" s="38">
        <f t="shared" si="93"/>
        <v>0</v>
      </c>
      <c r="X845" s="38">
        <f t="shared" si="94"/>
        <v>0</v>
      </c>
      <c r="Y845" s="38">
        <f t="shared" si="94"/>
        <v>0</v>
      </c>
      <c r="Z845" s="38">
        <f t="shared" si="94"/>
        <v>0</v>
      </c>
      <c r="AA845" s="38">
        <f t="shared" si="91"/>
        <v>0</v>
      </c>
      <c r="AB845" s="38">
        <f t="shared" si="95"/>
        <v>0</v>
      </c>
      <c r="AC845" s="38">
        <f t="shared" si="96"/>
        <v>0</v>
      </c>
      <c r="AD845" s="38" t="str">
        <f t="shared" si="97"/>
        <v>000000000000</v>
      </c>
    </row>
    <row r="846" spans="1:30">
      <c r="A846" s="9" t="str">
        <f>IF('DATA ACCURATE'!A849&lt;&gt;"",'DATA ACCURATE'!A849,"")</f>
        <v/>
      </c>
      <c r="B846" s="9" t="str">
        <f>IF('DATA ACCURATE'!D849&lt;&gt;"",'DATA ACCURATE'!D849,"")</f>
        <v/>
      </c>
      <c r="C846" s="38" t="str">
        <f>IF($AD846="000000000000","",INDEX(DATABASE!$W$12:$W$71,MATCH($AD846,DATABASE!$V$12:$V$71,0)))</f>
        <v/>
      </c>
      <c r="D846" s="34" t="str">
        <f>IF(C846="","",IF(E846="",INDEX(DATABASE!$AF$13:$AF$62,MATCH($C846,DATABASE!$AC$13:$AC$62,0)),IF(E846="2x D11",INDEX(DATABASE!$AF$13:$AF$62,MATCH($C846,DATABASE!$AC$13:$AC$62,0))+2*DATABASE!$AF$62,IF(E846="3x D11",INDEX(DATABASE!$AF$13:$AF$62,MATCH($C846,DATABASE!$AC$13:$AC$62,0))+3*DATABASE!$AF$62,""))))</f>
        <v/>
      </c>
      <c r="E846" s="38" t="str">
        <f>IF(AND($K846="Y",$G846&lt;&gt;"UNYIL",$F846&lt;DATABASE!$O$8),"2x D11",IF(AND($K846="Y",$G846&lt;&gt;"UNYIL",$F846&gt;=DATABASE!$O$8),"3x D11",""))</f>
        <v/>
      </c>
      <c r="F846" s="9" t="str">
        <f>IF('DATA ACCURATE'!N849&lt;&gt;"",'DATA ACCURATE'!N849,"")</f>
        <v/>
      </c>
      <c r="G846" t="str">
        <f>IF(F846="","",IF(F846&lt;=DATABASE!$I$8,"UNYIL",IF(F846&lt;=DATABASE!$J$8,"KECIL",IF(F846&lt;DATABASE!$K$8,"TANGGUNG",IF(F846&gt;=DATABASE!$K$8,"BESAR","")))))</f>
        <v/>
      </c>
      <c r="H846" s="16" t="str">
        <f>IF('DATA ACCURATE'!J849&lt;&gt;"",'DATA ACCURATE'!J849,"")</f>
        <v/>
      </c>
      <c r="I846" s="35" t="str">
        <f>IF(B846&lt;&gt;"",IFERROR(VLOOKUP(B846,'DATA TIMBANGAN'!G:M,7,FALSE),VLOOKUP(B846,'DATA TIMBANGAN'!G:M,7)),"")</f>
        <v/>
      </c>
      <c r="J846" s="25" t="str">
        <f>IF(H846&lt;&gt;"",IFERROR(INDEX(DATABASE!$Z$19:$Z$38,MATCH(DATEVALUE(H846),DATABASE!$AA$19:$AA$38,0)),INDEX(DATABASE!$Z$12:$Z$18,MATCH(WEEKDAY(H846,2),DATABASE!$AA$12:$AA$18,0))),"")</f>
        <v/>
      </c>
      <c r="K846" s="25" t="str">
        <f>IF('DATA ACCURATE'!V849&lt;&gt;"",'DATA ACCURATE'!V849,"")</f>
        <v/>
      </c>
      <c r="L846" s="80" t="str">
        <f>IF($H846="","",IF(OR($J846="LIBUR",AND($L845="LIBUR",$O845=$O846)),"LIBUR",IF(AND(OR($L845="LUAR JAM KERJA 1",$L845="LUAR JAM KERJA 2"),OR(OR(AND($H845=$H846,AND(OR($I846&gt;DATABASE!$J$3,$I846&lt;DATABASE!$J$6),((DATEVALUE($H846)+$I846)-(DATEVALUE($H845)+$I845))&lt;DATABASE!$J$6)),AND($H845=$H846,$O845=$O846,OR($I846&gt;DATABASE!$J$6,$I846&lt;DATABASE!$J$3))),AND(($H846-$H845)=1,OR($I846&lt;DATABASE!$I$6,((DATEVALUE($H846)+$I846)-(DATEVALUE($H845)+$I845))&lt;DATABASE!$J$6))),$A846=$A845),"LUAR JAM KERJA 2",IF(AND(OR(WEEKDAY($H846,2)=1,WEEKDAY($H846,2)=2,WEEKDAY($H846,2)=3,WEEKDAY($H846,2)=4,WEEKDAY($H846,2)=5),$I846&lt;=DATABASE!$J$3,$I846&gt;=DATABASE!$I$3),"JAM KERJA",IF(AND(WEEKDAY($H846,2)=6,$I846&lt;=DATABASE!$J$4,$I846&gt;=DATABASE!$I$4),"JAM KERJA","LUAR JAM KERJA 1")))))</f>
        <v/>
      </c>
      <c r="M846" s="33" t="str">
        <f>IF('DATA ACCURATE'!T849&lt;&gt;"",IF('DATA ACCURATE'!T849&gt;100,'DATA ACCURATE'!T849/10,'DATA ACCURATE'!T849),"")</f>
        <v/>
      </c>
      <c r="N846" t="str">
        <f>IF(M846="","",IF(M846&lt;=DATABASE!$I$9,"LOKAL",IF(M846&lt;DATABASE!$J$9,"LUAR KOTA 1",IF($M846&gt;=DATABASE!$J$9,"LUAR KOTA 2",""))))</f>
        <v/>
      </c>
      <c r="O846" s="38" t="str">
        <f>IF('DATA ACCURATE'!L849&lt;&gt;"",'DATA ACCURATE'!L849,"")</f>
        <v/>
      </c>
      <c r="Q846" s="38">
        <f t="shared" si="92"/>
        <v>0</v>
      </c>
      <c r="R846" s="38">
        <f t="shared" si="92"/>
        <v>0</v>
      </c>
      <c r="S846" s="38">
        <f t="shared" si="92"/>
        <v>0</v>
      </c>
      <c r="T846" s="38">
        <f t="shared" si="90"/>
        <v>0</v>
      </c>
      <c r="U846" s="38">
        <f t="shared" si="93"/>
        <v>0</v>
      </c>
      <c r="V846" s="38">
        <f t="shared" si="93"/>
        <v>0</v>
      </c>
      <c r="W846" s="38">
        <f t="shared" si="93"/>
        <v>0</v>
      </c>
      <c r="X846" s="38">
        <f t="shared" si="94"/>
        <v>0</v>
      </c>
      <c r="Y846" s="38">
        <f t="shared" si="94"/>
        <v>0</v>
      </c>
      <c r="Z846" s="38">
        <f t="shared" si="94"/>
        <v>0</v>
      </c>
      <c r="AA846" s="38">
        <f t="shared" si="91"/>
        <v>0</v>
      </c>
      <c r="AB846" s="38">
        <f t="shared" si="95"/>
        <v>0</v>
      </c>
      <c r="AC846" s="38">
        <f t="shared" si="96"/>
        <v>0</v>
      </c>
      <c r="AD846" s="38" t="str">
        <f t="shared" si="97"/>
        <v>000000000000</v>
      </c>
    </row>
    <row r="847" spans="1:30">
      <c r="A847" s="9" t="str">
        <f>IF('DATA ACCURATE'!A850&lt;&gt;"",'DATA ACCURATE'!A850,"")</f>
        <v/>
      </c>
      <c r="B847" s="9" t="str">
        <f>IF('DATA ACCURATE'!D850&lt;&gt;"",'DATA ACCURATE'!D850,"")</f>
        <v/>
      </c>
      <c r="C847" s="38" t="str">
        <f>IF($AD847="000000000000","",INDEX(DATABASE!$W$12:$W$71,MATCH($AD847,DATABASE!$V$12:$V$71,0)))</f>
        <v/>
      </c>
      <c r="D847" s="34" t="str">
        <f>IF(C847="","",IF(E847="",INDEX(DATABASE!$AF$13:$AF$62,MATCH($C847,DATABASE!$AC$13:$AC$62,0)),IF(E847="2x D11",INDEX(DATABASE!$AF$13:$AF$62,MATCH($C847,DATABASE!$AC$13:$AC$62,0))+2*DATABASE!$AF$62,IF(E847="3x D11",INDEX(DATABASE!$AF$13:$AF$62,MATCH($C847,DATABASE!$AC$13:$AC$62,0))+3*DATABASE!$AF$62,""))))</f>
        <v/>
      </c>
      <c r="E847" s="38" t="str">
        <f>IF(AND($K847="Y",$G847&lt;&gt;"UNYIL",$F847&lt;DATABASE!$O$8),"2x D11",IF(AND($K847="Y",$G847&lt;&gt;"UNYIL",$F847&gt;=DATABASE!$O$8),"3x D11",""))</f>
        <v/>
      </c>
      <c r="F847" s="9" t="str">
        <f>IF('DATA ACCURATE'!N850&lt;&gt;"",'DATA ACCURATE'!N850,"")</f>
        <v/>
      </c>
      <c r="G847" t="str">
        <f>IF(F847="","",IF(F847&lt;=DATABASE!$I$8,"UNYIL",IF(F847&lt;=DATABASE!$J$8,"KECIL",IF(F847&lt;DATABASE!$K$8,"TANGGUNG",IF(F847&gt;=DATABASE!$K$8,"BESAR","")))))</f>
        <v/>
      </c>
      <c r="H847" s="16" t="str">
        <f>IF('DATA ACCURATE'!J850&lt;&gt;"",'DATA ACCURATE'!J850,"")</f>
        <v/>
      </c>
      <c r="I847" s="35" t="str">
        <f>IF(B847&lt;&gt;"",IFERROR(VLOOKUP(B847,'DATA TIMBANGAN'!G:M,7,FALSE),VLOOKUP(B847,'DATA TIMBANGAN'!G:M,7)),"")</f>
        <v/>
      </c>
      <c r="J847" s="25" t="str">
        <f>IF(H847&lt;&gt;"",IFERROR(INDEX(DATABASE!$Z$19:$Z$38,MATCH(DATEVALUE(H847),DATABASE!$AA$19:$AA$38,0)),INDEX(DATABASE!$Z$12:$Z$18,MATCH(WEEKDAY(H847,2),DATABASE!$AA$12:$AA$18,0))),"")</f>
        <v/>
      </c>
      <c r="K847" s="25" t="str">
        <f>IF('DATA ACCURATE'!V850&lt;&gt;"",'DATA ACCURATE'!V850,"")</f>
        <v/>
      </c>
      <c r="L847" s="80" t="str">
        <f>IF($H847="","",IF(OR($J847="LIBUR",AND($L846="LIBUR",$O846=$O847)),"LIBUR",IF(AND(OR($L846="LUAR JAM KERJA 1",$L846="LUAR JAM KERJA 2"),OR(OR(AND($H846=$H847,AND(OR($I847&gt;DATABASE!$J$3,$I847&lt;DATABASE!$J$6),((DATEVALUE($H847)+$I847)-(DATEVALUE($H846)+$I846))&lt;DATABASE!$J$6)),AND($H846=$H847,$O846=$O847,OR($I847&gt;DATABASE!$J$6,$I847&lt;DATABASE!$J$3))),AND(($H847-$H846)=1,OR($I847&lt;DATABASE!$I$6,((DATEVALUE($H847)+$I847)-(DATEVALUE($H846)+$I846))&lt;DATABASE!$J$6))),$A847=$A846),"LUAR JAM KERJA 2",IF(AND(OR(WEEKDAY($H847,2)=1,WEEKDAY($H847,2)=2,WEEKDAY($H847,2)=3,WEEKDAY($H847,2)=4,WEEKDAY($H847,2)=5),$I847&lt;=DATABASE!$J$3,$I847&gt;=DATABASE!$I$3),"JAM KERJA",IF(AND(WEEKDAY($H847,2)=6,$I847&lt;=DATABASE!$J$4,$I847&gt;=DATABASE!$I$4),"JAM KERJA","LUAR JAM KERJA 1")))))</f>
        <v/>
      </c>
      <c r="M847" s="33" t="str">
        <f>IF('DATA ACCURATE'!T850&lt;&gt;"",IF('DATA ACCURATE'!T850&gt;100,'DATA ACCURATE'!T850/10,'DATA ACCURATE'!T850),"")</f>
        <v/>
      </c>
      <c r="N847" t="str">
        <f>IF(M847="","",IF(M847&lt;=DATABASE!$I$9,"LOKAL",IF(M847&lt;DATABASE!$J$9,"LUAR KOTA 1",IF($M847&gt;=DATABASE!$J$9,"LUAR KOTA 2",""))))</f>
        <v/>
      </c>
      <c r="O847" s="38" t="str">
        <f>IF('DATA ACCURATE'!L850&lt;&gt;"",'DATA ACCURATE'!L850,"")</f>
        <v/>
      </c>
      <c r="Q847" s="38">
        <f t="shared" si="92"/>
        <v>0</v>
      </c>
      <c r="R847" s="38">
        <f t="shared" si="92"/>
        <v>0</v>
      </c>
      <c r="S847" s="38">
        <f t="shared" si="92"/>
        <v>0</v>
      </c>
      <c r="T847" s="38">
        <f t="shared" si="90"/>
        <v>0</v>
      </c>
      <c r="U847" s="38">
        <f t="shared" si="93"/>
        <v>0</v>
      </c>
      <c r="V847" s="38">
        <f t="shared" si="93"/>
        <v>0</v>
      </c>
      <c r="W847" s="38">
        <f t="shared" si="93"/>
        <v>0</v>
      </c>
      <c r="X847" s="38">
        <f t="shared" si="94"/>
        <v>0</v>
      </c>
      <c r="Y847" s="38">
        <f t="shared" si="94"/>
        <v>0</v>
      </c>
      <c r="Z847" s="38">
        <f t="shared" si="94"/>
        <v>0</v>
      </c>
      <c r="AA847" s="38">
        <f t="shared" si="91"/>
        <v>0</v>
      </c>
      <c r="AB847" s="38">
        <f t="shared" si="95"/>
        <v>0</v>
      </c>
      <c r="AC847" s="38">
        <f t="shared" si="96"/>
        <v>0</v>
      </c>
      <c r="AD847" s="38" t="str">
        <f t="shared" si="97"/>
        <v>000000000000</v>
      </c>
    </row>
    <row r="848" spans="1:30">
      <c r="A848" s="9" t="str">
        <f>IF('DATA ACCURATE'!A851&lt;&gt;"",'DATA ACCURATE'!A851,"")</f>
        <v/>
      </c>
      <c r="B848" s="9" t="str">
        <f>IF('DATA ACCURATE'!D851&lt;&gt;"",'DATA ACCURATE'!D851,"")</f>
        <v/>
      </c>
      <c r="C848" s="38" t="str">
        <f>IF($AD848="000000000000","",INDEX(DATABASE!$W$12:$W$71,MATCH($AD848,DATABASE!$V$12:$V$71,0)))</f>
        <v/>
      </c>
      <c r="D848" s="34" t="str">
        <f>IF(C848="","",IF(E848="",INDEX(DATABASE!$AF$13:$AF$62,MATCH($C848,DATABASE!$AC$13:$AC$62,0)),IF(E848="2x D11",INDEX(DATABASE!$AF$13:$AF$62,MATCH($C848,DATABASE!$AC$13:$AC$62,0))+2*DATABASE!$AF$62,IF(E848="3x D11",INDEX(DATABASE!$AF$13:$AF$62,MATCH($C848,DATABASE!$AC$13:$AC$62,0))+3*DATABASE!$AF$62,""))))</f>
        <v/>
      </c>
      <c r="E848" s="38" t="str">
        <f>IF(AND($K848="Y",$G848&lt;&gt;"UNYIL",$F848&lt;DATABASE!$O$8),"2x D11",IF(AND($K848="Y",$G848&lt;&gt;"UNYIL",$F848&gt;=DATABASE!$O$8),"3x D11",""))</f>
        <v/>
      </c>
      <c r="F848" s="9" t="str">
        <f>IF('DATA ACCURATE'!N851&lt;&gt;"",'DATA ACCURATE'!N851,"")</f>
        <v/>
      </c>
      <c r="G848" t="str">
        <f>IF(F848="","",IF(F848&lt;=DATABASE!$I$8,"UNYIL",IF(F848&lt;=DATABASE!$J$8,"KECIL",IF(F848&lt;DATABASE!$K$8,"TANGGUNG",IF(F848&gt;=DATABASE!$K$8,"BESAR","")))))</f>
        <v/>
      </c>
      <c r="H848" s="16" t="str">
        <f>IF('DATA ACCURATE'!J851&lt;&gt;"",'DATA ACCURATE'!J851,"")</f>
        <v/>
      </c>
      <c r="I848" s="35" t="str">
        <f>IF(B848&lt;&gt;"",IFERROR(VLOOKUP(B848,'DATA TIMBANGAN'!G:M,7,FALSE),VLOOKUP(B848,'DATA TIMBANGAN'!G:M,7)),"")</f>
        <v/>
      </c>
      <c r="J848" s="25" t="str">
        <f>IF(H848&lt;&gt;"",IFERROR(INDEX(DATABASE!$Z$19:$Z$38,MATCH(DATEVALUE(H848),DATABASE!$AA$19:$AA$38,0)),INDEX(DATABASE!$Z$12:$Z$18,MATCH(WEEKDAY(H848,2),DATABASE!$AA$12:$AA$18,0))),"")</f>
        <v/>
      </c>
      <c r="K848" s="25" t="str">
        <f>IF('DATA ACCURATE'!V851&lt;&gt;"",'DATA ACCURATE'!V851,"")</f>
        <v/>
      </c>
      <c r="L848" s="80" t="str">
        <f>IF($H848="","",IF(OR($J848="LIBUR",AND($L847="LIBUR",$O847=$O848)),"LIBUR",IF(AND(OR($L847="LUAR JAM KERJA 1",$L847="LUAR JAM KERJA 2"),OR(OR(AND($H847=$H848,AND(OR($I848&gt;DATABASE!$J$3,$I848&lt;DATABASE!$J$6),((DATEVALUE($H848)+$I848)-(DATEVALUE($H847)+$I847))&lt;DATABASE!$J$6)),AND($H847=$H848,$O847=$O848,OR($I848&gt;DATABASE!$J$6,$I848&lt;DATABASE!$J$3))),AND(($H848-$H847)=1,OR($I848&lt;DATABASE!$I$6,((DATEVALUE($H848)+$I848)-(DATEVALUE($H847)+$I847))&lt;DATABASE!$J$6))),$A848=$A847),"LUAR JAM KERJA 2",IF(AND(OR(WEEKDAY($H848,2)=1,WEEKDAY($H848,2)=2,WEEKDAY($H848,2)=3,WEEKDAY($H848,2)=4,WEEKDAY($H848,2)=5),$I848&lt;=DATABASE!$J$3,$I848&gt;=DATABASE!$I$3),"JAM KERJA",IF(AND(WEEKDAY($H848,2)=6,$I848&lt;=DATABASE!$J$4,$I848&gt;=DATABASE!$I$4),"JAM KERJA","LUAR JAM KERJA 1")))))</f>
        <v/>
      </c>
      <c r="M848" s="33" t="str">
        <f>IF('DATA ACCURATE'!T851&lt;&gt;"",IF('DATA ACCURATE'!T851&gt;100,'DATA ACCURATE'!T851/10,'DATA ACCURATE'!T851),"")</f>
        <v/>
      </c>
      <c r="N848" t="str">
        <f>IF(M848="","",IF(M848&lt;=DATABASE!$I$9,"LOKAL",IF(M848&lt;DATABASE!$J$9,"LUAR KOTA 1",IF($M848&gt;=DATABASE!$J$9,"LUAR KOTA 2",""))))</f>
        <v/>
      </c>
      <c r="O848" s="38" t="str">
        <f>IF('DATA ACCURATE'!L851&lt;&gt;"",'DATA ACCURATE'!L851,"")</f>
        <v/>
      </c>
      <c r="Q848" s="38">
        <f t="shared" si="92"/>
        <v>0</v>
      </c>
      <c r="R848" s="38">
        <f t="shared" si="92"/>
        <v>0</v>
      </c>
      <c r="S848" s="38">
        <f t="shared" si="92"/>
        <v>0</v>
      </c>
      <c r="T848" s="38">
        <f t="shared" si="90"/>
        <v>0</v>
      </c>
      <c r="U848" s="38">
        <f t="shared" si="93"/>
        <v>0</v>
      </c>
      <c r="V848" s="38">
        <f t="shared" si="93"/>
        <v>0</v>
      </c>
      <c r="W848" s="38">
        <f t="shared" si="93"/>
        <v>0</v>
      </c>
      <c r="X848" s="38">
        <f t="shared" si="94"/>
        <v>0</v>
      </c>
      <c r="Y848" s="38">
        <f t="shared" si="94"/>
        <v>0</v>
      </c>
      <c r="Z848" s="38">
        <f t="shared" si="94"/>
        <v>0</v>
      </c>
      <c r="AA848" s="38">
        <f t="shared" si="91"/>
        <v>0</v>
      </c>
      <c r="AB848" s="38">
        <f t="shared" si="95"/>
        <v>0</v>
      </c>
      <c r="AC848" s="38">
        <f t="shared" si="96"/>
        <v>0</v>
      </c>
      <c r="AD848" s="38" t="str">
        <f t="shared" si="97"/>
        <v>000000000000</v>
      </c>
    </row>
    <row r="849" spans="1:30">
      <c r="A849" s="9" t="str">
        <f>IF('DATA ACCURATE'!A852&lt;&gt;"",'DATA ACCURATE'!A852,"")</f>
        <v/>
      </c>
      <c r="B849" s="9" t="str">
        <f>IF('DATA ACCURATE'!D852&lt;&gt;"",'DATA ACCURATE'!D852,"")</f>
        <v/>
      </c>
      <c r="C849" s="38" t="str">
        <f>IF($AD849="000000000000","",INDEX(DATABASE!$W$12:$W$71,MATCH($AD849,DATABASE!$V$12:$V$71,0)))</f>
        <v/>
      </c>
      <c r="D849" s="34" t="str">
        <f>IF(C849="","",IF(E849="",INDEX(DATABASE!$AF$13:$AF$62,MATCH($C849,DATABASE!$AC$13:$AC$62,0)),IF(E849="2x D11",INDEX(DATABASE!$AF$13:$AF$62,MATCH($C849,DATABASE!$AC$13:$AC$62,0))+2*DATABASE!$AF$62,IF(E849="3x D11",INDEX(DATABASE!$AF$13:$AF$62,MATCH($C849,DATABASE!$AC$13:$AC$62,0))+3*DATABASE!$AF$62,""))))</f>
        <v/>
      </c>
      <c r="E849" s="38" t="str">
        <f>IF(AND($K849="Y",$G849&lt;&gt;"UNYIL",$F849&lt;DATABASE!$O$8),"2x D11",IF(AND($K849="Y",$G849&lt;&gt;"UNYIL",$F849&gt;=DATABASE!$O$8),"3x D11",""))</f>
        <v/>
      </c>
      <c r="F849" s="9" t="str">
        <f>IF('DATA ACCURATE'!N852&lt;&gt;"",'DATA ACCURATE'!N852,"")</f>
        <v/>
      </c>
      <c r="G849" t="str">
        <f>IF(F849="","",IF(F849&lt;=DATABASE!$I$8,"UNYIL",IF(F849&lt;=DATABASE!$J$8,"KECIL",IF(F849&lt;DATABASE!$K$8,"TANGGUNG",IF(F849&gt;=DATABASE!$K$8,"BESAR","")))))</f>
        <v/>
      </c>
      <c r="H849" s="16" t="str">
        <f>IF('DATA ACCURATE'!J852&lt;&gt;"",'DATA ACCURATE'!J852,"")</f>
        <v/>
      </c>
      <c r="I849" s="35" t="str">
        <f>IF(B849&lt;&gt;"",IFERROR(VLOOKUP(B849,'DATA TIMBANGAN'!G:M,7,FALSE),VLOOKUP(B849,'DATA TIMBANGAN'!G:M,7)),"")</f>
        <v/>
      </c>
      <c r="J849" s="25" t="str">
        <f>IF(H849&lt;&gt;"",IFERROR(INDEX(DATABASE!$Z$19:$Z$38,MATCH(DATEVALUE(H849),DATABASE!$AA$19:$AA$38,0)),INDEX(DATABASE!$Z$12:$Z$18,MATCH(WEEKDAY(H849,2),DATABASE!$AA$12:$AA$18,0))),"")</f>
        <v/>
      </c>
      <c r="K849" s="25" t="str">
        <f>IF('DATA ACCURATE'!V852&lt;&gt;"",'DATA ACCURATE'!V852,"")</f>
        <v/>
      </c>
      <c r="L849" s="80" t="str">
        <f>IF($H849="","",IF(OR($J849="LIBUR",AND($L848="LIBUR",$O848=$O849)),"LIBUR",IF(AND(OR($L848="LUAR JAM KERJA 1",$L848="LUAR JAM KERJA 2"),OR(OR(AND($H848=$H849,AND(OR($I849&gt;DATABASE!$J$3,$I849&lt;DATABASE!$J$6),((DATEVALUE($H849)+$I849)-(DATEVALUE($H848)+$I848))&lt;DATABASE!$J$6)),AND($H848=$H849,$O848=$O849,OR($I849&gt;DATABASE!$J$6,$I849&lt;DATABASE!$J$3))),AND(($H849-$H848)=1,OR($I849&lt;DATABASE!$I$6,((DATEVALUE($H849)+$I849)-(DATEVALUE($H848)+$I848))&lt;DATABASE!$J$6))),$A849=$A848),"LUAR JAM KERJA 2",IF(AND(OR(WEEKDAY($H849,2)=1,WEEKDAY($H849,2)=2,WEEKDAY($H849,2)=3,WEEKDAY($H849,2)=4,WEEKDAY($H849,2)=5),$I849&lt;=DATABASE!$J$3,$I849&gt;=DATABASE!$I$3),"JAM KERJA",IF(AND(WEEKDAY($H849,2)=6,$I849&lt;=DATABASE!$J$4,$I849&gt;=DATABASE!$I$4),"JAM KERJA","LUAR JAM KERJA 1")))))</f>
        <v/>
      </c>
      <c r="M849" s="33" t="str">
        <f>IF('DATA ACCURATE'!T852&lt;&gt;"",IF('DATA ACCURATE'!T852&gt;100,'DATA ACCURATE'!T852/10,'DATA ACCURATE'!T852),"")</f>
        <v/>
      </c>
      <c r="N849" t="str">
        <f>IF(M849="","",IF(M849&lt;=DATABASE!$I$9,"LOKAL",IF(M849&lt;DATABASE!$J$9,"LUAR KOTA 1",IF($M849&gt;=DATABASE!$J$9,"LUAR KOTA 2",""))))</f>
        <v/>
      </c>
      <c r="O849" s="38" t="str">
        <f>IF('DATA ACCURATE'!L852&lt;&gt;"",'DATA ACCURATE'!L852,"")</f>
        <v/>
      </c>
      <c r="Q849" s="38">
        <f t="shared" si="92"/>
        <v>0</v>
      </c>
      <c r="R849" s="38">
        <f t="shared" si="92"/>
        <v>0</v>
      </c>
      <c r="S849" s="38">
        <f t="shared" si="92"/>
        <v>0</v>
      </c>
      <c r="T849" s="38">
        <f t="shared" si="90"/>
        <v>0</v>
      </c>
      <c r="U849" s="38">
        <f t="shared" si="93"/>
        <v>0</v>
      </c>
      <c r="V849" s="38">
        <f t="shared" si="93"/>
        <v>0</v>
      </c>
      <c r="W849" s="38">
        <f t="shared" si="93"/>
        <v>0</v>
      </c>
      <c r="X849" s="38">
        <f t="shared" si="94"/>
        <v>0</v>
      </c>
      <c r="Y849" s="38">
        <f t="shared" si="94"/>
        <v>0</v>
      </c>
      <c r="Z849" s="38">
        <f t="shared" si="94"/>
        <v>0</v>
      </c>
      <c r="AA849" s="38">
        <f t="shared" si="91"/>
        <v>0</v>
      </c>
      <c r="AB849" s="38">
        <f t="shared" si="95"/>
        <v>0</v>
      </c>
      <c r="AC849" s="38">
        <f t="shared" si="96"/>
        <v>0</v>
      </c>
      <c r="AD849" s="38" t="str">
        <f t="shared" si="97"/>
        <v>000000000000</v>
      </c>
    </row>
    <row r="850" spans="1:30">
      <c r="A850" s="9" t="str">
        <f>IF('DATA ACCURATE'!A853&lt;&gt;"",'DATA ACCURATE'!A853,"")</f>
        <v/>
      </c>
      <c r="B850" s="9" t="str">
        <f>IF('DATA ACCURATE'!D853&lt;&gt;"",'DATA ACCURATE'!D853,"")</f>
        <v/>
      </c>
      <c r="C850" s="38" t="str">
        <f>IF($AD850="000000000000","",INDEX(DATABASE!$W$12:$W$71,MATCH($AD850,DATABASE!$V$12:$V$71,0)))</f>
        <v/>
      </c>
      <c r="D850" s="34" t="str">
        <f>IF(C850="","",IF(E850="",INDEX(DATABASE!$AF$13:$AF$62,MATCH($C850,DATABASE!$AC$13:$AC$62,0)),IF(E850="2x D11",INDEX(DATABASE!$AF$13:$AF$62,MATCH($C850,DATABASE!$AC$13:$AC$62,0))+2*DATABASE!$AF$62,IF(E850="3x D11",INDEX(DATABASE!$AF$13:$AF$62,MATCH($C850,DATABASE!$AC$13:$AC$62,0))+3*DATABASE!$AF$62,""))))</f>
        <v/>
      </c>
      <c r="E850" s="38" t="str">
        <f>IF(AND($K850="Y",$G850&lt;&gt;"UNYIL",$F850&lt;DATABASE!$O$8),"2x D11",IF(AND($K850="Y",$G850&lt;&gt;"UNYIL",$F850&gt;=DATABASE!$O$8),"3x D11",""))</f>
        <v/>
      </c>
      <c r="F850" s="9" t="str">
        <f>IF('DATA ACCURATE'!N853&lt;&gt;"",'DATA ACCURATE'!N853,"")</f>
        <v/>
      </c>
      <c r="G850" t="str">
        <f>IF(F850="","",IF(F850&lt;=DATABASE!$I$8,"UNYIL",IF(F850&lt;=DATABASE!$J$8,"KECIL",IF(F850&lt;DATABASE!$K$8,"TANGGUNG",IF(F850&gt;=DATABASE!$K$8,"BESAR","")))))</f>
        <v/>
      </c>
      <c r="H850" s="16" t="str">
        <f>IF('DATA ACCURATE'!J853&lt;&gt;"",'DATA ACCURATE'!J853,"")</f>
        <v/>
      </c>
      <c r="I850" s="35" t="str">
        <f>IF(B850&lt;&gt;"",IFERROR(VLOOKUP(B850,'DATA TIMBANGAN'!G:M,7,FALSE),VLOOKUP(B850,'DATA TIMBANGAN'!G:M,7)),"")</f>
        <v/>
      </c>
      <c r="J850" s="25" t="str">
        <f>IF(H850&lt;&gt;"",IFERROR(INDEX(DATABASE!$Z$19:$Z$38,MATCH(DATEVALUE(H850),DATABASE!$AA$19:$AA$38,0)),INDEX(DATABASE!$Z$12:$Z$18,MATCH(WEEKDAY(H850,2),DATABASE!$AA$12:$AA$18,0))),"")</f>
        <v/>
      </c>
      <c r="K850" s="25" t="str">
        <f>IF('DATA ACCURATE'!V853&lt;&gt;"",'DATA ACCURATE'!V853,"")</f>
        <v/>
      </c>
      <c r="L850" s="80" t="str">
        <f>IF($H850="","",IF(OR($J850="LIBUR",AND($L849="LIBUR",$O849=$O850)),"LIBUR",IF(AND(OR($L849="LUAR JAM KERJA 1",$L849="LUAR JAM KERJA 2"),OR(OR(AND($H849=$H850,AND(OR($I850&gt;DATABASE!$J$3,$I850&lt;DATABASE!$J$6),((DATEVALUE($H850)+$I850)-(DATEVALUE($H849)+$I849))&lt;DATABASE!$J$6)),AND($H849=$H850,$O849=$O850,OR($I850&gt;DATABASE!$J$6,$I850&lt;DATABASE!$J$3))),AND(($H850-$H849)=1,OR($I850&lt;DATABASE!$I$6,((DATEVALUE($H850)+$I850)-(DATEVALUE($H849)+$I849))&lt;DATABASE!$J$6))),$A850=$A849),"LUAR JAM KERJA 2",IF(AND(OR(WEEKDAY($H850,2)=1,WEEKDAY($H850,2)=2,WEEKDAY($H850,2)=3,WEEKDAY($H850,2)=4,WEEKDAY($H850,2)=5),$I850&lt;=DATABASE!$J$3,$I850&gt;=DATABASE!$I$3),"JAM KERJA",IF(AND(WEEKDAY($H850,2)=6,$I850&lt;=DATABASE!$J$4,$I850&gt;=DATABASE!$I$4),"JAM KERJA","LUAR JAM KERJA 1")))))</f>
        <v/>
      </c>
      <c r="M850" s="33" t="str">
        <f>IF('DATA ACCURATE'!T853&lt;&gt;"",IF('DATA ACCURATE'!T853&gt;100,'DATA ACCURATE'!T853/10,'DATA ACCURATE'!T853),"")</f>
        <v/>
      </c>
      <c r="N850" t="str">
        <f>IF(M850="","",IF(M850&lt;=DATABASE!$I$9,"LOKAL",IF(M850&lt;DATABASE!$J$9,"LUAR KOTA 1",IF($M850&gt;=DATABASE!$J$9,"LUAR KOTA 2",""))))</f>
        <v/>
      </c>
      <c r="O850" s="38" t="str">
        <f>IF('DATA ACCURATE'!L853&lt;&gt;"",'DATA ACCURATE'!L853,"")</f>
        <v/>
      </c>
      <c r="Q850" s="38">
        <f t="shared" si="92"/>
        <v>0</v>
      </c>
      <c r="R850" s="38">
        <f t="shared" si="92"/>
        <v>0</v>
      </c>
      <c r="S850" s="38">
        <f t="shared" si="92"/>
        <v>0</v>
      </c>
      <c r="T850" s="38">
        <f t="shared" si="90"/>
        <v>0</v>
      </c>
      <c r="U850" s="38">
        <f t="shared" si="93"/>
        <v>0</v>
      </c>
      <c r="V850" s="38">
        <f t="shared" si="93"/>
        <v>0</v>
      </c>
      <c r="W850" s="38">
        <f t="shared" si="93"/>
        <v>0</v>
      </c>
      <c r="X850" s="38">
        <f t="shared" si="94"/>
        <v>0</v>
      </c>
      <c r="Y850" s="38">
        <f t="shared" si="94"/>
        <v>0</v>
      </c>
      <c r="Z850" s="38">
        <f t="shared" si="94"/>
        <v>0</v>
      </c>
      <c r="AA850" s="38">
        <f t="shared" si="91"/>
        <v>0</v>
      </c>
      <c r="AB850" s="38">
        <f t="shared" si="95"/>
        <v>0</v>
      </c>
      <c r="AC850" s="38">
        <f t="shared" si="96"/>
        <v>0</v>
      </c>
      <c r="AD850" s="38" t="str">
        <f t="shared" si="97"/>
        <v>000000000000</v>
      </c>
    </row>
    <row r="851" spans="1:30">
      <c r="A851" s="9" t="str">
        <f>IF('DATA ACCURATE'!A854&lt;&gt;"",'DATA ACCURATE'!A854,"")</f>
        <v/>
      </c>
      <c r="B851" s="9" t="str">
        <f>IF('DATA ACCURATE'!D854&lt;&gt;"",'DATA ACCURATE'!D854,"")</f>
        <v/>
      </c>
      <c r="C851" s="38" t="str">
        <f>IF($AD851="000000000000","",INDEX(DATABASE!$W$12:$W$71,MATCH($AD851,DATABASE!$V$12:$V$71,0)))</f>
        <v/>
      </c>
      <c r="D851" s="34" t="str">
        <f>IF(C851="","",IF(E851="",INDEX(DATABASE!$AF$13:$AF$62,MATCH($C851,DATABASE!$AC$13:$AC$62,0)),IF(E851="2x D11",INDEX(DATABASE!$AF$13:$AF$62,MATCH($C851,DATABASE!$AC$13:$AC$62,0))+2*DATABASE!$AF$62,IF(E851="3x D11",INDEX(DATABASE!$AF$13:$AF$62,MATCH($C851,DATABASE!$AC$13:$AC$62,0))+3*DATABASE!$AF$62,""))))</f>
        <v/>
      </c>
      <c r="E851" s="38" t="str">
        <f>IF(AND($K851="Y",$G851&lt;&gt;"UNYIL",$F851&lt;DATABASE!$O$8),"2x D11",IF(AND($K851="Y",$G851&lt;&gt;"UNYIL",$F851&gt;=DATABASE!$O$8),"3x D11",""))</f>
        <v/>
      </c>
      <c r="F851" s="9" t="str">
        <f>IF('DATA ACCURATE'!N854&lt;&gt;"",'DATA ACCURATE'!N854,"")</f>
        <v/>
      </c>
      <c r="G851" t="str">
        <f>IF(F851="","",IF(F851&lt;=DATABASE!$I$8,"UNYIL",IF(F851&lt;=DATABASE!$J$8,"KECIL",IF(F851&lt;DATABASE!$K$8,"TANGGUNG",IF(F851&gt;=DATABASE!$K$8,"BESAR","")))))</f>
        <v/>
      </c>
      <c r="H851" s="16" t="str">
        <f>IF('DATA ACCURATE'!J854&lt;&gt;"",'DATA ACCURATE'!J854,"")</f>
        <v/>
      </c>
      <c r="I851" s="35" t="str">
        <f>IF(B851&lt;&gt;"",IFERROR(VLOOKUP(B851,'DATA TIMBANGAN'!G:M,7,FALSE),VLOOKUP(B851,'DATA TIMBANGAN'!G:M,7)),"")</f>
        <v/>
      </c>
      <c r="J851" s="25" t="str">
        <f>IF(H851&lt;&gt;"",IFERROR(INDEX(DATABASE!$Z$19:$Z$38,MATCH(DATEVALUE(H851),DATABASE!$AA$19:$AA$38,0)),INDEX(DATABASE!$Z$12:$Z$18,MATCH(WEEKDAY(H851,2),DATABASE!$AA$12:$AA$18,0))),"")</f>
        <v/>
      </c>
      <c r="K851" s="25" t="str">
        <f>IF('DATA ACCURATE'!V854&lt;&gt;"",'DATA ACCURATE'!V854,"")</f>
        <v/>
      </c>
      <c r="L851" s="80" t="str">
        <f>IF($H851="","",IF(OR($J851="LIBUR",AND($L850="LIBUR",$O850=$O851)),"LIBUR",IF(AND(OR($L850="LUAR JAM KERJA 1",$L850="LUAR JAM KERJA 2"),OR(OR(AND($H850=$H851,AND(OR($I851&gt;DATABASE!$J$3,$I851&lt;DATABASE!$J$6),((DATEVALUE($H851)+$I851)-(DATEVALUE($H850)+$I850))&lt;DATABASE!$J$6)),AND($H850=$H851,$O850=$O851,OR($I851&gt;DATABASE!$J$6,$I851&lt;DATABASE!$J$3))),AND(($H851-$H850)=1,OR($I851&lt;DATABASE!$I$6,((DATEVALUE($H851)+$I851)-(DATEVALUE($H850)+$I850))&lt;DATABASE!$J$6))),$A851=$A850),"LUAR JAM KERJA 2",IF(AND(OR(WEEKDAY($H851,2)=1,WEEKDAY($H851,2)=2,WEEKDAY($H851,2)=3,WEEKDAY($H851,2)=4,WEEKDAY($H851,2)=5),$I851&lt;=DATABASE!$J$3,$I851&gt;=DATABASE!$I$3),"JAM KERJA",IF(AND(WEEKDAY($H851,2)=6,$I851&lt;=DATABASE!$J$4,$I851&gt;=DATABASE!$I$4),"JAM KERJA","LUAR JAM KERJA 1")))))</f>
        <v/>
      </c>
      <c r="M851" s="33" t="str">
        <f>IF('DATA ACCURATE'!T854&lt;&gt;"",IF('DATA ACCURATE'!T854&gt;100,'DATA ACCURATE'!T854/10,'DATA ACCURATE'!T854),"")</f>
        <v/>
      </c>
      <c r="N851" t="str">
        <f>IF(M851="","",IF(M851&lt;=DATABASE!$I$9,"LOKAL",IF(M851&lt;DATABASE!$J$9,"LUAR KOTA 1",IF($M851&gt;=DATABASE!$J$9,"LUAR KOTA 2",""))))</f>
        <v/>
      </c>
      <c r="O851" s="38" t="str">
        <f>IF('DATA ACCURATE'!L854&lt;&gt;"",'DATA ACCURATE'!L854,"")</f>
        <v/>
      </c>
      <c r="Q851" s="38">
        <f t="shared" si="92"/>
        <v>0</v>
      </c>
      <c r="R851" s="38">
        <f t="shared" si="92"/>
        <v>0</v>
      </c>
      <c r="S851" s="38">
        <f t="shared" si="92"/>
        <v>0</v>
      </c>
      <c r="T851" s="38">
        <f t="shared" si="90"/>
        <v>0</v>
      </c>
      <c r="U851" s="38">
        <f t="shared" si="93"/>
        <v>0</v>
      </c>
      <c r="V851" s="38">
        <f t="shared" si="93"/>
        <v>0</v>
      </c>
      <c r="W851" s="38">
        <f t="shared" si="93"/>
        <v>0</v>
      </c>
      <c r="X851" s="38">
        <f t="shared" si="94"/>
        <v>0</v>
      </c>
      <c r="Y851" s="38">
        <f t="shared" si="94"/>
        <v>0</v>
      </c>
      <c r="Z851" s="38">
        <f t="shared" si="94"/>
        <v>0</v>
      </c>
      <c r="AA851" s="38">
        <f t="shared" si="91"/>
        <v>0</v>
      </c>
      <c r="AB851" s="38">
        <f t="shared" si="95"/>
        <v>0</v>
      </c>
      <c r="AC851" s="38">
        <f t="shared" si="96"/>
        <v>0</v>
      </c>
      <c r="AD851" s="38" t="str">
        <f t="shared" si="97"/>
        <v>000000000000</v>
      </c>
    </row>
    <row r="852" spans="1:30">
      <c r="A852" s="9" t="str">
        <f>IF('DATA ACCURATE'!A855&lt;&gt;"",'DATA ACCURATE'!A855,"")</f>
        <v/>
      </c>
      <c r="B852" s="9" t="str">
        <f>IF('DATA ACCURATE'!D855&lt;&gt;"",'DATA ACCURATE'!D855,"")</f>
        <v/>
      </c>
      <c r="C852" s="38" t="str">
        <f>IF($AD852="000000000000","",INDEX(DATABASE!$W$12:$W$71,MATCH($AD852,DATABASE!$V$12:$V$71,0)))</f>
        <v/>
      </c>
      <c r="D852" s="34" t="str">
        <f>IF(C852="","",IF(E852="",INDEX(DATABASE!$AF$13:$AF$62,MATCH($C852,DATABASE!$AC$13:$AC$62,0)),IF(E852="2x D11",INDEX(DATABASE!$AF$13:$AF$62,MATCH($C852,DATABASE!$AC$13:$AC$62,0))+2*DATABASE!$AF$62,IF(E852="3x D11",INDEX(DATABASE!$AF$13:$AF$62,MATCH($C852,DATABASE!$AC$13:$AC$62,0))+3*DATABASE!$AF$62,""))))</f>
        <v/>
      </c>
      <c r="E852" s="38" t="str">
        <f>IF(AND($K852="Y",$G852&lt;&gt;"UNYIL",$F852&lt;DATABASE!$O$8),"2x D11",IF(AND($K852="Y",$G852&lt;&gt;"UNYIL",$F852&gt;=DATABASE!$O$8),"3x D11",""))</f>
        <v/>
      </c>
      <c r="F852" s="9" t="str">
        <f>IF('DATA ACCURATE'!N855&lt;&gt;"",'DATA ACCURATE'!N855,"")</f>
        <v/>
      </c>
      <c r="G852" t="str">
        <f>IF(F852="","",IF(F852&lt;=DATABASE!$I$8,"UNYIL",IF(F852&lt;=DATABASE!$J$8,"KECIL",IF(F852&lt;DATABASE!$K$8,"TANGGUNG",IF(F852&gt;=DATABASE!$K$8,"BESAR","")))))</f>
        <v/>
      </c>
      <c r="H852" s="16" t="str">
        <f>IF('DATA ACCURATE'!J855&lt;&gt;"",'DATA ACCURATE'!J855,"")</f>
        <v/>
      </c>
      <c r="I852" s="35" t="str">
        <f>IF(B852&lt;&gt;"",IFERROR(VLOOKUP(B852,'DATA TIMBANGAN'!G:M,7,FALSE),VLOOKUP(B852,'DATA TIMBANGAN'!G:M,7)),"")</f>
        <v/>
      </c>
      <c r="J852" s="25" t="str">
        <f>IF(H852&lt;&gt;"",IFERROR(INDEX(DATABASE!$Z$19:$Z$38,MATCH(DATEVALUE(H852),DATABASE!$AA$19:$AA$38,0)),INDEX(DATABASE!$Z$12:$Z$18,MATCH(WEEKDAY(H852,2),DATABASE!$AA$12:$AA$18,0))),"")</f>
        <v/>
      </c>
      <c r="K852" s="25" t="str">
        <f>IF('DATA ACCURATE'!V855&lt;&gt;"",'DATA ACCURATE'!V855,"")</f>
        <v/>
      </c>
      <c r="L852" s="80" t="str">
        <f>IF($H852="","",IF(OR($J852="LIBUR",AND($L851="LIBUR",$O851=$O852)),"LIBUR",IF(AND(OR($L851="LUAR JAM KERJA 1",$L851="LUAR JAM KERJA 2"),OR(OR(AND($H851=$H852,AND(OR($I852&gt;DATABASE!$J$3,$I852&lt;DATABASE!$J$6),((DATEVALUE($H852)+$I852)-(DATEVALUE($H851)+$I851))&lt;DATABASE!$J$6)),AND($H851=$H852,$O851=$O852,OR($I852&gt;DATABASE!$J$6,$I852&lt;DATABASE!$J$3))),AND(($H852-$H851)=1,OR($I852&lt;DATABASE!$I$6,((DATEVALUE($H852)+$I852)-(DATEVALUE($H851)+$I851))&lt;DATABASE!$J$6))),$A852=$A851),"LUAR JAM KERJA 2",IF(AND(OR(WEEKDAY($H852,2)=1,WEEKDAY($H852,2)=2,WEEKDAY($H852,2)=3,WEEKDAY($H852,2)=4,WEEKDAY($H852,2)=5),$I852&lt;=DATABASE!$J$3,$I852&gt;=DATABASE!$I$3),"JAM KERJA",IF(AND(WEEKDAY($H852,2)=6,$I852&lt;=DATABASE!$J$4,$I852&gt;=DATABASE!$I$4),"JAM KERJA","LUAR JAM KERJA 1")))))</f>
        <v/>
      </c>
      <c r="M852" s="33" t="str">
        <f>IF('DATA ACCURATE'!T855&lt;&gt;"",IF('DATA ACCURATE'!T855&gt;100,'DATA ACCURATE'!T855/10,'DATA ACCURATE'!T855),"")</f>
        <v/>
      </c>
      <c r="N852" t="str">
        <f>IF(M852="","",IF(M852&lt;=DATABASE!$I$9,"LOKAL",IF(M852&lt;DATABASE!$J$9,"LUAR KOTA 1",IF($M852&gt;=DATABASE!$J$9,"LUAR KOTA 2",""))))</f>
        <v/>
      </c>
      <c r="O852" s="38" t="str">
        <f>IF('DATA ACCURATE'!L855&lt;&gt;"",'DATA ACCURATE'!L855,"")</f>
        <v/>
      </c>
      <c r="Q852" s="38">
        <f t="shared" si="92"/>
        <v>0</v>
      </c>
      <c r="R852" s="38">
        <f t="shared" si="92"/>
        <v>0</v>
      </c>
      <c r="S852" s="38">
        <f t="shared" si="92"/>
        <v>0</v>
      </c>
      <c r="T852" s="38">
        <f t="shared" si="90"/>
        <v>0</v>
      </c>
      <c r="U852" s="38">
        <f t="shared" si="93"/>
        <v>0</v>
      </c>
      <c r="V852" s="38">
        <f t="shared" si="93"/>
        <v>0</v>
      </c>
      <c r="W852" s="38">
        <f t="shared" si="93"/>
        <v>0</v>
      </c>
      <c r="X852" s="38">
        <f t="shared" si="94"/>
        <v>0</v>
      </c>
      <c r="Y852" s="38">
        <f t="shared" si="94"/>
        <v>0</v>
      </c>
      <c r="Z852" s="38">
        <f t="shared" si="94"/>
        <v>0</v>
      </c>
      <c r="AA852" s="38">
        <f t="shared" si="91"/>
        <v>0</v>
      </c>
      <c r="AB852" s="38">
        <f t="shared" si="95"/>
        <v>0</v>
      </c>
      <c r="AC852" s="38">
        <f t="shared" si="96"/>
        <v>0</v>
      </c>
      <c r="AD852" s="38" t="str">
        <f t="shared" si="97"/>
        <v>000000000000</v>
      </c>
    </row>
    <row r="853" spans="1:30">
      <c r="A853" s="9" t="str">
        <f>IF('DATA ACCURATE'!A856&lt;&gt;"",'DATA ACCURATE'!A856,"")</f>
        <v/>
      </c>
      <c r="B853" s="9" t="str">
        <f>IF('DATA ACCURATE'!D856&lt;&gt;"",'DATA ACCURATE'!D856,"")</f>
        <v/>
      </c>
      <c r="C853" s="38" t="str">
        <f>IF($AD853="000000000000","",INDEX(DATABASE!$W$12:$W$71,MATCH($AD853,DATABASE!$V$12:$V$71,0)))</f>
        <v/>
      </c>
      <c r="D853" s="34" t="str">
        <f>IF(C853="","",IF(E853="",INDEX(DATABASE!$AF$13:$AF$62,MATCH($C853,DATABASE!$AC$13:$AC$62,0)),IF(E853="2x D11",INDEX(DATABASE!$AF$13:$AF$62,MATCH($C853,DATABASE!$AC$13:$AC$62,0))+2*DATABASE!$AF$62,IF(E853="3x D11",INDEX(DATABASE!$AF$13:$AF$62,MATCH($C853,DATABASE!$AC$13:$AC$62,0))+3*DATABASE!$AF$62,""))))</f>
        <v/>
      </c>
      <c r="E853" s="38" t="str">
        <f>IF(AND($K853="Y",$G853&lt;&gt;"UNYIL",$F853&lt;DATABASE!$O$8),"2x D11",IF(AND($K853="Y",$G853&lt;&gt;"UNYIL",$F853&gt;=DATABASE!$O$8),"3x D11",""))</f>
        <v/>
      </c>
      <c r="F853" s="9" t="str">
        <f>IF('DATA ACCURATE'!N856&lt;&gt;"",'DATA ACCURATE'!N856,"")</f>
        <v/>
      </c>
      <c r="G853" t="str">
        <f>IF(F853="","",IF(F853&lt;=DATABASE!$I$8,"UNYIL",IF(F853&lt;=DATABASE!$J$8,"KECIL",IF(F853&lt;DATABASE!$K$8,"TANGGUNG",IF(F853&gt;=DATABASE!$K$8,"BESAR","")))))</f>
        <v/>
      </c>
      <c r="H853" s="16" t="str">
        <f>IF('DATA ACCURATE'!J856&lt;&gt;"",'DATA ACCURATE'!J856,"")</f>
        <v/>
      </c>
      <c r="I853" s="35" t="str">
        <f>IF(B853&lt;&gt;"",IFERROR(VLOOKUP(B853,'DATA TIMBANGAN'!G:M,7,FALSE),VLOOKUP(B853,'DATA TIMBANGAN'!G:M,7)),"")</f>
        <v/>
      </c>
      <c r="J853" s="25" t="str">
        <f>IF(H853&lt;&gt;"",IFERROR(INDEX(DATABASE!$Z$19:$Z$38,MATCH(DATEVALUE(H853),DATABASE!$AA$19:$AA$38,0)),INDEX(DATABASE!$Z$12:$Z$18,MATCH(WEEKDAY(H853,2),DATABASE!$AA$12:$AA$18,0))),"")</f>
        <v/>
      </c>
      <c r="K853" s="25" t="str">
        <f>IF('DATA ACCURATE'!V856&lt;&gt;"",'DATA ACCURATE'!V856,"")</f>
        <v/>
      </c>
      <c r="L853" s="80" t="str">
        <f>IF($H853="","",IF(OR($J853="LIBUR",AND($L852="LIBUR",$O852=$O853)),"LIBUR",IF(AND(OR($L852="LUAR JAM KERJA 1",$L852="LUAR JAM KERJA 2"),OR(OR(AND($H852=$H853,AND(OR($I853&gt;DATABASE!$J$3,$I853&lt;DATABASE!$J$6),((DATEVALUE($H853)+$I853)-(DATEVALUE($H852)+$I852))&lt;DATABASE!$J$6)),AND($H852=$H853,$O852=$O853,OR($I853&gt;DATABASE!$J$6,$I853&lt;DATABASE!$J$3))),AND(($H853-$H852)=1,OR($I853&lt;DATABASE!$I$6,((DATEVALUE($H853)+$I853)-(DATEVALUE($H852)+$I852))&lt;DATABASE!$J$6))),$A853=$A852),"LUAR JAM KERJA 2",IF(AND(OR(WEEKDAY($H853,2)=1,WEEKDAY($H853,2)=2,WEEKDAY($H853,2)=3,WEEKDAY($H853,2)=4,WEEKDAY($H853,2)=5),$I853&lt;=DATABASE!$J$3,$I853&gt;=DATABASE!$I$3),"JAM KERJA",IF(AND(WEEKDAY($H853,2)=6,$I853&lt;=DATABASE!$J$4,$I853&gt;=DATABASE!$I$4),"JAM KERJA","LUAR JAM KERJA 1")))))</f>
        <v/>
      </c>
      <c r="M853" s="33" t="str">
        <f>IF('DATA ACCURATE'!T856&lt;&gt;"",IF('DATA ACCURATE'!T856&gt;100,'DATA ACCURATE'!T856/10,'DATA ACCURATE'!T856),"")</f>
        <v/>
      </c>
      <c r="N853" t="str">
        <f>IF(M853="","",IF(M853&lt;=DATABASE!$I$9,"LOKAL",IF(M853&lt;DATABASE!$J$9,"LUAR KOTA 1",IF($M853&gt;=DATABASE!$J$9,"LUAR KOTA 2",""))))</f>
        <v/>
      </c>
      <c r="O853" s="38" t="str">
        <f>IF('DATA ACCURATE'!L856&lt;&gt;"",'DATA ACCURATE'!L856,"")</f>
        <v/>
      </c>
      <c r="Q853" s="38">
        <f t="shared" si="92"/>
        <v>0</v>
      </c>
      <c r="R853" s="38">
        <f t="shared" si="92"/>
        <v>0</v>
      </c>
      <c r="S853" s="38">
        <f t="shared" si="92"/>
        <v>0</v>
      </c>
      <c r="T853" s="38">
        <f t="shared" si="90"/>
        <v>0</v>
      </c>
      <c r="U853" s="38">
        <f t="shared" si="93"/>
        <v>0</v>
      </c>
      <c r="V853" s="38">
        <f t="shared" si="93"/>
        <v>0</v>
      </c>
      <c r="W853" s="38">
        <f t="shared" si="93"/>
        <v>0</v>
      </c>
      <c r="X853" s="38">
        <f t="shared" si="94"/>
        <v>0</v>
      </c>
      <c r="Y853" s="38">
        <f t="shared" si="94"/>
        <v>0</v>
      </c>
      <c r="Z853" s="38">
        <f t="shared" si="94"/>
        <v>0</v>
      </c>
      <c r="AA853" s="38">
        <f t="shared" si="91"/>
        <v>0</v>
      </c>
      <c r="AB853" s="38">
        <f t="shared" si="95"/>
        <v>0</v>
      </c>
      <c r="AC853" s="38">
        <f t="shared" si="96"/>
        <v>0</v>
      </c>
      <c r="AD853" s="38" t="str">
        <f t="shared" si="97"/>
        <v>000000000000</v>
      </c>
    </row>
    <row r="854" spans="1:30">
      <c r="A854" s="9" t="str">
        <f>IF('DATA ACCURATE'!A857&lt;&gt;"",'DATA ACCURATE'!A857,"")</f>
        <v/>
      </c>
      <c r="B854" s="9" t="str">
        <f>IF('DATA ACCURATE'!D857&lt;&gt;"",'DATA ACCURATE'!D857,"")</f>
        <v/>
      </c>
      <c r="C854" s="38" t="str">
        <f>IF($AD854="000000000000","",INDEX(DATABASE!$W$12:$W$71,MATCH($AD854,DATABASE!$V$12:$V$71,0)))</f>
        <v/>
      </c>
      <c r="D854" s="34" t="str">
        <f>IF(C854="","",IF(E854="",INDEX(DATABASE!$AF$13:$AF$62,MATCH($C854,DATABASE!$AC$13:$AC$62,0)),IF(E854="2x D11",INDEX(DATABASE!$AF$13:$AF$62,MATCH($C854,DATABASE!$AC$13:$AC$62,0))+2*DATABASE!$AF$62,IF(E854="3x D11",INDEX(DATABASE!$AF$13:$AF$62,MATCH($C854,DATABASE!$AC$13:$AC$62,0))+3*DATABASE!$AF$62,""))))</f>
        <v/>
      </c>
      <c r="E854" s="38" t="str">
        <f>IF(AND($K854="Y",$G854&lt;&gt;"UNYIL",$F854&lt;DATABASE!$O$8),"2x D11",IF(AND($K854="Y",$G854&lt;&gt;"UNYIL",$F854&gt;=DATABASE!$O$8),"3x D11",""))</f>
        <v/>
      </c>
      <c r="F854" s="9" t="str">
        <f>IF('DATA ACCURATE'!N857&lt;&gt;"",'DATA ACCURATE'!N857,"")</f>
        <v/>
      </c>
      <c r="G854" t="str">
        <f>IF(F854="","",IF(F854&lt;=DATABASE!$I$8,"UNYIL",IF(F854&lt;=DATABASE!$J$8,"KECIL",IF(F854&lt;DATABASE!$K$8,"TANGGUNG",IF(F854&gt;=DATABASE!$K$8,"BESAR","")))))</f>
        <v/>
      </c>
      <c r="H854" s="16" t="str">
        <f>IF('DATA ACCURATE'!J857&lt;&gt;"",'DATA ACCURATE'!J857,"")</f>
        <v/>
      </c>
      <c r="I854" s="35" t="str">
        <f>IF(B854&lt;&gt;"",IFERROR(VLOOKUP(B854,'DATA TIMBANGAN'!G:M,7,FALSE),VLOOKUP(B854,'DATA TIMBANGAN'!G:M,7)),"")</f>
        <v/>
      </c>
      <c r="J854" s="25" t="str">
        <f>IF(H854&lt;&gt;"",IFERROR(INDEX(DATABASE!$Z$19:$Z$38,MATCH(DATEVALUE(H854),DATABASE!$AA$19:$AA$38,0)),INDEX(DATABASE!$Z$12:$Z$18,MATCH(WEEKDAY(H854,2),DATABASE!$AA$12:$AA$18,0))),"")</f>
        <v/>
      </c>
      <c r="K854" s="25" t="str">
        <f>IF('DATA ACCURATE'!V857&lt;&gt;"",'DATA ACCURATE'!V857,"")</f>
        <v/>
      </c>
      <c r="L854" s="80" t="str">
        <f>IF($H854="","",IF(OR($J854="LIBUR",AND($L853="LIBUR",$O853=$O854)),"LIBUR",IF(AND(OR($L853="LUAR JAM KERJA 1",$L853="LUAR JAM KERJA 2"),OR(OR(AND($H853=$H854,AND(OR($I854&gt;DATABASE!$J$3,$I854&lt;DATABASE!$J$6),((DATEVALUE($H854)+$I854)-(DATEVALUE($H853)+$I853))&lt;DATABASE!$J$6)),AND($H853=$H854,$O853=$O854,OR($I854&gt;DATABASE!$J$6,$I854&lt;DATABASE!$J$3))),AND(($H854-$H853)=1,OR($I854&lt;DATABASE!$I$6,((DATEVALUE($H854)+$I854)-(DATEVALUE($H853)+$I853))&lt;DATABASE!$J$6))),$A854=$A853),"LUAR JAM KERJA 2",IF(AND(OR(WEEKDAY($H854,2)=1,WEEKDAY($H854,2)=2,WEEKDAY($H854,2)=3,WEEKDAY($H854,2)=4,WEEKDAY($H854,2)=5),$I854&lt;=DATABASE!$J$3,$I854&gt;=DATABASE!$I$3),"JAM KERJA",IF(AND(WEEKDAY($H854,2)=6,$I854&lt;=DATABASE!$J$4,$I854&gt;=DATABASE!$I$4),"JAM KERJA","LUAR JAM KERJA 1")))))</f>
        <v/>
      </c>
      <c r="M854" s="33" t="str">
        <f>IF('DATA ACCURATE'!T857&lt;&gt;"",IF('DATA ACCURATE'!T857&gt;100,'DATA ACCURATE'!T857/10,'DATA ACCURATE'!T857),"")</f>
        <v/>
      </c>
      <c r="N854" t="str">
        <f>IF(M854="","",IF(M854&lt;=DATABASE!$I$9,"LOKAL",IF(M854&lt;DATABASE!$J$9,"LUAR KOTA 1",IF($M854&gt;=DATABASE!$J$9,"LUAR KOTA 2",""))))</f>
        <v/>
      </c>
      <c r="O854" s="38" t="str">
        <f>IF('DATA ACCURATE'!L857&lt;&gt;"",'DATA ACCURATE'!L857,"")</f>
        <v/>
      </c>
      <c r="Q854" s="38">
        <f t="shared" si="92"/>
        <v>0</v>
      </c>
      <c r="R854" s="38">
        <f t="shared" si="92"/>
        <v>0</v>
      </c>
      <c r="S854" s="38">
        <f t="shared" si="92"/>
        <v>0</v>
      </c>
      <c r="T854" s="38">
        <f t="shared" si="90"/>
        <v>0</v>
      </c>
      <c r="U854" s="38">
        <f t="shared" si="93"/>
        <v>0</v>
      </c>
      <c r="V854" s="38">
        <f t="shared" si="93"/>
        <v>0</v>
      </c>
      <c r="W854" s="38">
        <f t="shared" si="93"/>
        <v>0</v>
      </c>
      <c r="X854" s="38">
        <f t="shared" si="94"/>
        <v>0</v>
      </c>
      <c r="Y854" s="38">
        <f t="shared" si="94"/>
        <v>0</v>
      </c>
      <c r="Z854" s="38">
        <f t="shared" si="94"/>
        <v>0</v>
      </c>
      <c r="AA854" s="38">
        <f t="shared" si="91"/>
        <v>0</v>
      </c>
      <c r="AB854" s="38">
        <f t="shared" si="95"/>
        <v>0</v>
      </c>
      <c r="AC854" s="38">
        <f t="shared" si="96"/>
        <v>0</v>
      </c>
      <c r="AD854" s="38" t="str">
        <f t="shared" si="97"/>
        <v>000000000000</v>
      </c>
    </row>
    <row r="855" spans="1:30">
      <c r="A855" s="9" t="str">
        <f>IF('DATA ACCURATE'!A858&lt;&gt;"",'DATA ACCURATE'!A858,"")</f>
        <v/>
      </c>
      <c r="B855" s="9" t="str">
        <f>IF('DATA ACCURATE'!D858&lt;&gt;"",'DATA ACCURATE'!D858,"")</f>
        <v/>
      </c>
      <c r="C855" s="38" t="str">
        <f>IF($AD855="000000000000","",INDEX(DATABASE!$W$12:$W$71,MATCH($AD855,DATABASE!$V$12:$V$71,0)))</f>
        <v/>
      </c>
      <c r="D855" s="34" t="str">
        <f>IF(C855="","",IF(E855="",INDEX(DATABASE!$AF$13:$AF$62,MATCH($C855,DATABASE!$AC$13:$AC$62,0)),IF(E855="2x D11",INDEX(DATABASE!$AF$13:$AF$62,MATCH($C855,DATABASE!$AC$13:$AC$62,0))+2*DATABASE!$AF$62,IF(E855="3x D11",INDEX(DATABASE!$AF$13:$AF$62,MATCH($C855,DATABASE!$AC$13:$AC$62,0))+3*DATABASE!$AF$62,""))))</f>
        <v/>
      </c>
      <c r="E855" s="38" t="str">
        <f>IF(AND($K855="Y",$G855&lt;&gt;"UNYIL",$F855&lt;DATABASE!$O$8),"2x D11",IF(AND($K855="Y",$G855&lt;&gt;"UNYIL",$F855&gt;=DATABASE!$O$8),"3x D11",""))</f>
        <v/>
      </c>
      <c r="F855" s="9" t="str">
        <f>IF('DATA ACCURATE'!N858&lt;&gt;"",'DATA ACCURATE'!N858,"")</f>
        <v/>
      </c>
      <c r="G855" t="str">
        <f>IF(F855="","",IF(F855&lt;=DATABASE!$I$8,"UNYIL",IF(F855&lt;=DATABASE!$J$8,"KECIL",IF(F855&lt;DATABASE!$K$8,"TANGGUNG",IF(F855&gt;=DATABASE!$K$8,"BESAR","")))))</f>
        <v/>
      </c>
      <c r="H855" s="16" t="str">
        <f>IF('DATA ACCURATE'!J858&lt;&gt;"",'DATA ACCURATE'!J858,"")</f>
        <v/>
      </c>
      <c r="I855" s="35" t="str">
        <f>IF(B855&lt;&gt;"",IFERROR(VLOOKUP(B855,'DATA TIMBANGAN'!G:M,7,FALSE),VLOOKUP(B855,'DATA TIMBANGAN'!G:M,7)),"")</f>
        <v/>
      </c>
      <c r="J855" s="25" t="str">
        <f>IF(H855&lt;&gt;"",IFERROR(INDEX(DATABASE!$Z$19:$Z$38,MATCH(DATEVALUE(H855),DATABASE!$AA$19:$AA$38,0)),INDEX(DATABASE!$Z$12:$Z$18,MATCH(WEEKDAY(H855,2),DATABASE!$AA$12:$AA$18,0))),"")</f>
        <v/>
      </c>
      <c r="K855" s="25" t="str">
        <f>IF('DATA ACCURATE'!V858&lt;&gt;"",'DATA ACCURATE'!V858,"")</f>
        <v/>
      </c>
      <c r="L855" s="80" t="str">
        <f>IF($H855="","",IF(OR($J855="LIBUR",AND($L854="LIBUR",$O854=$O855)),"LIBUR",IF(AND(OR($L854="LUAR JAM KERJA 1",$L854="LUAR JAM KERJA 2"),OR(OR(AND($H854=$H855,AND(OR($I855&gt;DATABASE!$J$3,$I855&lt;DATABASE!$J$6),((DATEVALUE($H855)+$I855)-(DATEVALUE($H854)+$I854))&lt;DATABASE!$J$6)),AND($H854=$H855,$O854=$O855,OR($I855&gt;DATABASE!$J$6,$I855&lt;DATABASE!$J$3))),AND(($H855-$H854)=1,OR($I855&lt;DATABASE!$I$6,((DATEVALUE($H855)+$I855)-(DATEVALUE($H854)+$I854))&lt;DATABASE!$J$6))),$A855=$A854),"LUAR JAM KERJA 2",IF(AND(OR(WEEKDAY($H855,2)=1,WEEKDAY($H855,2)=2,WEEKDAY($H855,2)=3,WEEKDAY($H855,2)=4,WEEKDAY($H855,2)=5),$I855&lt;=DATABASE!$J$3,$I855&gt;=DATABASE!$I$3),"JAM KERJA",IF(AND(WEEKDAY($H855,2)=6,$I855&lt;=DATABASE!$J$4,$I855&gt;=DATABASE!$I$4),"JAM KERJA","LUAR JAM KERJA 1")))))</f>
        <v/>
      </c>
      <c r="M855" s="33" t="str">
        <f>IF('DATA ACCURATE'!T858&lt;&gt;"",IF('DATA ACCURATE'!T858&gt;100,'DATA ACCURATE'!T858/10,'DATA ACCURATE'!T858),"")</f>
        <v/>
      </c>
      <c r="N855" t="str">
        <f>IF(M855="","",IF(M855&lt;=DATABASE!$I$9,"LOKAL",IF(M855&lt;DATABASE!$J$9,"LUAR KOTA 1",IF($M855&gt;=DATABASE!$J$9,"LUAR KOTA 2",""))))</f>
        <v/>
      </c>
      <c r="O855" s="38" t="str">
        <f>IF('DATA ACCURATE'!L858&lt;&gt;"",'DATA ACCURATE'!L858,"")</f>
        <v/>
      </c>
      <c r="Q855" s="38">
        <f t="shared" si="92"/>
        <v>0</v>
      </c>
      <c r="R855" s="38">
        <f t="shared" si="92"/>
        <v>0</v>
      </c>
      <c r="S855" s="38">
        <f t="shared" si="92"/>
        <v>0</v>
      </c>
      <c r="T855" s="38">
        <f t="shared" si="90"/>
        <v>0</v>
      </c>
      <c r="U855" s="38">
        <f t="shared" si="93"/>
        <v>0</v>
      </c>
      <c r="V855" s="38">
        <f t="shared" si="93"/>
        <v>0</v>
      </c>
      <c r="W855" s="38">
        <f t="shared" si="93"/>
        <v>0</v>
      </c>
      <c r="X855" s="38">
        <f t="shared" si="94"/>
        <v>0</v>
      </c>
      <c r="Y855" s="38">
        <f t="shared" si="94"/>
        <v>0</v>
      </c>
      <c r="Z855" s="38">
        <f t="shared" si="94"/>
        <v>0</v>
      </c>
      <c r="AA855" s="38">
        <f t="shared" si="91"/>
        <v>0</v>
      </c>
      <c r="AB855" s="38">
        <f t="shared" si="95"/>
        <v>0</v>
      </c>
      <c r="AC855" s="38">
        <f t="shared" si="96"/>
        <v>0</v>
      </c>
      <c r="AD855" s="38" t="str">
        <f t="shared" si="97"/>
        <v>000000000000</v>
      </c>
    </row>
    <row r="856" spans="1:30">
      <c r="A856" s="9" t="str">
        <f>IF('DATA ACCURATE'!A859&lt;&gt;"",'DATA ACCURATE'!A859,"")</f>
        <v/>
      </c>
      <c r="B856" s="9" t="str">
        <f>IF('DATA ACCURATE'!D859&lt;&gt;"",'DATA ACCURATE'!D859,"")</f>
        <v/>
      </c>
      <c r="C856" s="38" t="str">
        <f>IF($AD856="000000000000","",INDEX(DATABASE!$W$12:$W$71,MATCH($AD856,DATABASE!$V$12:$V$71,0)))</f>
        <v/>
      </c>
      <c r="D856" s="34" t="str">
        <f>IF(C856="","",IF(E856="",INDEX(DATABASE!$AF$13:$AF$62,MATCH($C856,DATABASE!$AC$13:$AC$62,0)),IF(E856="2x D11",INDEX(DATABASE!$AF$13:$AF$62,MATCH($C856,DATABASE!$AC$13:$AC$62,0))+2*DATABASE!$AF$62,IF(E856="3x D11",INDEX(DATABASE!$AF$13:$AF$62,MATCH($C856,DATABASE!$AC$13:$AC$62,0))+3*DATABASE!$AF$62,""))))</f>
        <v/>
      </c>
      <c r="E856" s="38" t="str">
        <f>IF(AND($K856="Y",$G856&lt;&gt;"UNYIL",$F856&lt;DATABASE!$O$8),"2x D11",IF(AND($K856="Y",$G856&lt;&gt;"UNYIL",$F856&gt;=DATABASE!$O$8),"3x D11",""))</f>
        <v/>
      </c>
      <c r="F856" s="9" t="str">
        <f>IF('DATA ACCURATE'!N859&lt;&gt;"",'DATA ACCURATE'!N859,"")</f>
        <v/>
      </c>
      <c r="G856" t="str">
        <f>IF(F856="","",IF(F856&lt;=DATABASE!$I$8,"UNYIL",IF(F856&lt;=DATABASE!$J$8,"KECIL",IF(F856&lt;DATABASE!$K$8,"TANGGUNG",IF(F856&gt;=DATABASE!$K$8,"BESAR","")))))</f>
        <v/>
      </c>
      <c r="H856" s="16" t="str">
        <f>IF('DATA ACCURATE'!J859&lt;&gt;"",'DATA ACCURATE'!J859,"")</f>
        <v/>
      </c>
      <c r="I856" s="35" t="str">
        <f>IF(B856&lt;&gt;"",IFERROR(VLOOKUP(B856,'DATA TIMBANGAN'!G:M,7,FALSE),VLOOKUP(B856,'DATA TIMBANGAN'!G:M,7)),"")</f>
        <v/>
      </c>
      <c r="J856" s="25" t="str">
        <f>IF(H856&lt;&gt;"",IFERROR(INDEX(DATABASE!$Z$19:$Z$38,MATCH(DATEVALUE(H856),DATABASE!$AA$19:$AA$38,0)),INDEX(DATABASE!$Z$12:$Z$18,MATCH(WEEKDAY(H856,2),DATABASE!$AA$12:$AA$18,0))),"")</f>
        <v/>
      </c>
      <c r="K856" s="25" t="str">
        <f>IF('DATA ACCURATE'!V859&lt;&gt;"",'DATA ACCURATE'!V859,"")</f>
        <v/>
      </c>
      <c r="L856" s="80" t="str">
        <f>IF($H856="","",IF(OR($J856="LIBUR",AND($L855="LIBUR",$O855=$O856)),"LIBUR",IF(AND(OR($L855="LUAR JAM KERJA 1",$L855="LUAR JAM KERJA 2"),OR(OR(AND($H855=$H856,AND(OR($I856&gt;DATABASE!$J$3,$I856&lt;DATABASE!$J$6),((DATEVALUE($H856)+$I856)-(DATEVALUE($H855)+$I855))&lt;DATABASE!$J$6)),AND($H855=$H856,$O855=$O856,OR($I856&gt;DATABASE!$J$6,$I856&lt;DATABASE!$J$3))),AND(($H856-$H855)=1,OR($I856&lt;DATABASE!$I$6,((DATEVALUE($H856)+$I856)-(DATEVALUE($H855)+$I855))&lt;DATABASE!$J$6))),$A856=$A855),"LUAR JAM KERJA 2",IF(AND(OR(WEEKDAY($H856,2)=1,WEEKDAY($H856,2)=2,WEEKDAY($H856,2)=3,WEEKDAY($H856,2)=4,WEEKDAY($H856,2)=5),$I856&lt;=DATABASE!$J$3,$I856&gt;=DATABASE!$I$3),"JAM KERJA",IF(AND(WEEKDAY($H856,2)=6,$I856&lt;=DATABASE!$J$4,$I856&gt;=DATABASE!$I$4),"JAM KERJA","LUAR JAM KERJA 1")))))</f>
        <v/>
      </c>
      <c r="M856" s="33" t="str">
        <f>IF('DATA ACCURATE'!T859&lt;&gt;"",IF('DATA ACCURATE'!T859&gt;100,'DATA ACCURATE'!T859/10,'DATA ACCURATE'!T859),"")</f>
        <v/>
      </c>
      <c r="N856" t="str">
        <f>IF(M856="","",IF(M856&lt;=DATABASE!$I$9,"LOKAL",IF(M856&lt;DATABASE!$J$9,"LUAR KOTA 1",IF($M856&gt;=DATABASE!$J$9,"LUAR KOTA 2",""))))</f>
        <v/>
      </c>
      <c r="O856" s="38" t="str">
        <f>IF('DATA ACCURATE'!L859&lt;&gt;"",'DATA ACCURATE'!L859,"")</f>
        <v/>
      </c>
      <c r="Q856" s="38">
        <f t="shared" si="92"/>
        <v>0</v>
      </c>
      <c r="R856" s="38">
        <f t="shared" si="92"/>
        <v>0</v>
      </c>
      <c r="S856" s="38">
        <f t="shared" si="92"/>
        <v>0</v>
      </c>
      <c r="T856" s="38">
        <f t="shared" si="90"/>
        <v>0</v>
      </c>
      <c r="U856" s="38">
        <f t="shared" si="93"/>
        <v>0</v>
      </c>
      <c r="V856" s="38">
        <f t="shared" si="93"/>
        <v>0</v>
      </c>
      <c r="W856" s="38">
        <f t="shared" si="93"/>
        <v>0</v>
      </c>
      <c r="X856" s="38">
        <f t="shared" si="94"/>
        <v>0</v>
      </c>
      <c r="Y856" s="38">
        <f t="shared" si="94"/>
        <v>0</v>
      </c>
      <c r="Z856" s="38">
        <f t="shared" si="94"/>
        <v>0</v>
      </c>
      <c r="AA856" s="38">
        <f t="shared" si="91"/>
        <v>0</v>
      </c>
      <c r="AB856" s="38">
        <f t="shared" si="95"/>
        <v>0</v>
      </c>
      <c r="AC856" s="38">
        <f t="shared" si="96"/>
        <v>0</v>
      </c>
      <c r="AD856" s="38" t="str">
        <f t="shared" si="97"/>
        <v>000000000000</v>
      </c>
    </row>
    <row r="857" spans="1:30">
      <c r="A857" s="9" t="str">
        <f>IF('DATA ACCURATE'!A860&lt;&gt;"",'DATA ACCURATE'!A860,"")</f>
        <v/>
      </c>
      <c r="B857" s="9" t="str">
        <f>IF('DATA ACCURATE'!D860&lt;&gt;"",'DATA ACCURATE'!D860,"")</f>
        <v/>
      </c>
      <c r="C857" s="38" t="str">
        <f>IF($AD857="000000000000","",INDEX(DATABASE!$W$12:$W$71,MATCH($AD857,DATABASE!$V$12:$V$71,0)))</f>
        <v/>
      </c>
      <c r="D857" s="34" t="str">
        <f>IF(C857="","",IF(E857="",INDEX(DATABASE!$AF$13:$AF$62,MATCH($C857,DATABASE!$AC$13:$AC$62,0)),IF(E857="2x D11",INDEX(DATABASE!$AF$13:$AF$62,MATCH($C857,DATABASE!$AC$13:$AC$62,0))+2*DATABASE!$AF$62,IF(E857="3x D11",INDEX(DATABASE!$AF$13:$AF$62,MATCH($C857,DATABASE!$AC$13:$AC$62,0))+3*DATABASE!$AF$62,""))))</f>
        <v/>
      </c>
      <c r="E857" s="38" t="str">
        <f>IF(AND($K857="Y",$G857&lt;&gt;"UNYIL",$F857&lt;DATABASE!$O$8),"2x D11",IF(AND($K857="Y",$G857&lt;&gt;"UNYIL",$F857&gt;=DATABASE!$O$8),"3x D11",""))</f>
        <v/>
      </c>
      <c r="F857" s="9" t="str">
        <f>IF('DATA ACCURATE'!N860&lt;&gt;"",'DATA ACCURATE'!N860,"")</f>
        <v/>
      </c>
      <c r="G857" t="str">
        <f>IF(F857="","",IF(F857&lt;=DATABASE!$I$8,"UNYIL",IF(F857&lt;=DATABASE!$J$8,"KECIL",IF(F857&lt;DATABASE!$K$8,"TANGGUNG",IF(F857&gt;=DATABASE!$K$8,"BESAR","")))))</f>
        <v/>
      </c>
      <c r="H857" s="16" t="str">
        <f>IF('DATA ACCURATE'!J860&lt;&gt;"",'DATA ACCURATE'!J860,"")</f>
        <v/>
      </c>
      <c r="I857" s="35" t="str">
        <f>IF(B857&lt;&gt;"",IFERROR(VLOOKUP(B857,'DATA TIMBANGAN'!G:M,7,FALSE),VLOOKUP(B857,'DATA TIMBANGAN'!G:M,7)),"")</f>
        <v/>
      </c>
      <c r="J857" s="25" t="str">
        <f>IF(H857&lt;&gt;"",IFERROR(INDEX(DATABASE!$Z$19:$Z$38,MATCH(DATEVALUE(H857),DATABASE!$AA$19:$AA$38,0)),INDEX(DATABASE!$Z$12:$Z$18,MATCH(WEEKDAY(H857,2),DATABASE!$AA$12:$AA$18,0))),"")</f>
        <v/>
      </c>
      <c r="K857" s="25" t="str">
        <f>IF('DATA ACCURATE'!V860&lt;&gt;"",'DATA ACCURATE'!V860,"")</f>
        <v/>
      </c>
      <c r="L857" s="80" t="str">
        <f>IF($H857="","",IF(OR($J857="LIBUR",AND($L856="LIBUR",$O856=$O857)),"LIBUR",IF(AND(OR($L856="LUAR JAM KERJA 1",$L856="LUAR JAM KERJA 2"),OR(OR(AND($H856=$H857,AND(OR($I857&gt;DATABASE!$J$3,$I857&lt;DATABASE!$J$6),((DATEVALUE($H857)+$I857)-(DATEVALUE($H856)+$I856))&lt;DATABASE!$J$6)),AND($H856=$H857,$O856=$O857,OR($I857&gt;DATABASE!$J$6,$I857&lt;DATABASE!$J$3))),AND(($H857-$H856)=1,OR($I857&lt;DATABASE!$I$6,((DATEVALUE($H857)+$I857)-(DATEVALUE($H856)+$I856))&lt;DATABASE!$J$6))),$A857=$A856),"LUAR JAM KERJA 2",IF(AND(OR(WEEKDAY($H857,2)=1,WEEKDAY($H857,2)=2,WEEKDAY($H857,2)=3,WEEKDAY($H857,2)=4,WEEKDAY($H857,2)=5),$I857&lt;=DATABASE!$J$3,$I857&gt;=DATABASE!$I$3),"JAM KERJA",IF(AND(WEEKDAY($H857,2)=6,$I857&lt;=DATABASE!$J$4,$I857&gt;=DATABASE!$I$4),"JAM KERJA","LUAR JAM KERJA 1")))))</f>
        <v/>
      </c>
      <c r="M857" s="33" t="str">
        <f>IF('DATA ACCURATE'!T860&lt;&gt;"",IF('DATA ACCURATE'!T860&gt;100,'DATA ACCURATE'!T860/10,'DATA ACCURATE'!T860),"")</f>
        <v/>
      </c>
      <c r="N857" t="str">
        <f>IF(M857="","",IF(M857&lt;=DATABASE!$I$9,"LOKAL",IF(M857&lt;DATABASE!$J$9,"LUAR KOTA 1",IF($M857&gt;=DATABASE!$J$9,"LUAR KOTA 2",""))))</f>
        <v/>
      </c>
      <c r="O857" s="38" t="str">
        <f>IF('DATA ACCURATE'!L860&lt;&gt;"",'DATA ACCURATE'!L860,"")</f>
        <v/>
      </c>
      <c r="Q857" s="38">
        <f t="shared" si="92"/>
        <v>0</v>
      </c>
      <c r="R857" s="38">
        <f t="shared" si="92"/>
        <v>0</v>
      </c>
      <c r="S857" s="38">
        <f t="shared" si="92"/>
        <v>0</v>
      </c>
      <c r="T857" s="38">
        <f t="shared" si="90"/>
        <v>0</v>
      </c>
      <c r="U857" s="38">
        <f t="shared" si="93"/>
        <v>0</v>
      </c>
      <c r="V857" s="38">
        <f t="shared" si="93"/>
        <v>0</v>
      </c>
      <c r="W857" s="38">
        <f t="shared" si="93"/>
        <v>0</v>
      </c>
      <c r="X857" s="38">
        <f t="shared" si="94"/>
        <v>0</v>
      </c>
      <c r="Y857" s="38">
        <f t="shared" si="94"/>
        <v>0</v>
      </c>
      <c r="Z857" s="38">
        <f t="shared" si="94"/>
        <v>0</v>
      </c>
      <c r="AA857" s="38">
        <f t="shared" si="91"/>
        <v>0</v>
      </c>
      <c r="AB857" s="38">
        <f t="shared" si="95"/>
        <v>0</v>
      </c>
      <c r="AC857" s="38">
        <f t="shared" si="96"/>
        <v>0</v>
      </c>
      <c r="AD857" s="38" t="str">
        <f t="shared" si="97"/>
        <v>000000000000</v>
      </c>
    </row>
    <row r="858" spans="1:30">
      <c r="A858" s="9" t="str">
        <f>IF('DATA ACCURATE'!A861&lt;&gt;"",'DATA ACCURATE'!A861,"")</f>
        <v/>
      </c>
      <c r="B858" s="9" t="str">
        <f>IF('DATA ACCURATE'!D861&lt;&gt;"",'DATA ACCURATE'!D861,"")</f>
        <v/>
      </c>
      <c r="C858" s="38" t="str">
        <f>IF($AD858="000000000000","",INDEX(DATABASE!$W$12:$W$71,MATCH($AD858,DATABASE!$V$12:$V$71,0)))</f>
        <v/>
      </c>
      <c r="D858" s="34" t="str">
        <f>IF(C858="","",IF(E858="",INDEX(DATABASE!$AF$13:$AF$62,MATCH($C858,DATABASE!$AC$13:$AC$62,0)),IF(E858="2x D11",INDEX(DATABASE!$AF$13:$AF$62,MATCH($C858,DATABASE!$AC$13:$AC$62,0))+2*DATABASE!$AF$62,IF(E858="3x D11",INDEX(DATABASE!$AF$13:$AF$62,MATCH($C858,DATABASE!$AC$13:$AC$62,0))+3*DATABASE!$AF$62,""))))</f>
        <v/>
      </c>
      <c r="E858" s="38" t="str">
        <f>IF(AND($K858="Y",$G858&lt;&gt;"UNYIL",$F858&lt;DATABASE!$O$8),"2x D11",IF(AND($K858="Y",$G858&lt;&gt;"UNYIL",$F858&gt;=DATABASE!$O$8),"3x D11",""))</f>
        <v/>
      </c>
      <c r="F858" s="9" t="str">
        <f>IF('DATA ACCURATE'!N861&lt;&gt;"",'DATA ACCURATE'!N861,"")</f>
        <v/>
      </c>
      <c r="G858" t="str">
        <f>IF(F858="","",IF(F858&lt;=DATABASE!$I$8,"UNYIL",IF(F858&lt;=DATABASE!$J$8,"KECIL",IF(F858&lt;DATABASE!$K$8,"TANGGUNG",IF(F858&gt;=DATABASE!$K$8,"BESAR","")))))</f>
        <v/>
      </c>
      <c r="H858" s="16" t="str">
        <f>IF('DATA ACCURATE'!J861&lt;&gt;"",'DATA ACCURATE'!J861,"")</f>
        <v/>
      </c>
      <c r="I858" s="35" t="str">
        <f>IF(B858&lt;&gt;"",IFERROR(VLOOKUP(B858,'DATA TIMBANGAN'!G:M,7,FALSE),VLOOKUP(B858,'DATA TIMBANGAN'!G:M,7)),"")</f>
        <v/>
      </c>
      <c r="J858" s="25" t="str">
        <f>IF(H858&lt;&gt;"",IFERROR(INDEX(DATABASE!$Z$19:$Z$38,MATCH(DATEVALUE(H858),DATABASE!$AA$19:$AA$38,0)),INDEX(DATABASE!$Z$12:$Z$18,MATCH(WEEKDAY(H858,2),DATABASE!$AA$12:$AA$18,0))),"")</f>
        <v/>
      </c>
      <c r="K858" s="25" t="str">
        <f>IF('DATA ACCURATE'!V861&lt;&gt;"",'DATA ACCURATE'!V861,"")</f>
        <v/>
      </c>
      <c r="L858" s="80" t="str">
        <f>IF($H858="","",IF(OR($J858="LIBUR",AND($L857="LIBUR",$O857=$O858)),"LIBUR",IF(AND(OR($L857="LUAR JAM KERJA 1",$L857="LUAR JAM KERJA 2"),OR(OR(AND($H857=$H858,AND(OR($I858&gt;DATABASE!$J$3,$I858&lt;DATABASE!$J$6),((DATEVALUE($H858)+$I858)-(DATEVALUE($H857)+$I857))&lt;DATABASE!$J$6)),AND($H857=$H858,$O857=$O858,OR($I858&gt;DATABASE!$J$6,$I858&lt;DATABASE!$J$3))),AND(($H858-$H857)=1,OR($I858&lt;DATABASE!$I$6,((DATEVALUE($H858)+$I858)-(DATEVALUE($H857)+$I857))&lt;DATABASE!$J$6))),$A858=$A857),"LUAR JAM KERJA 2",IF(AND(OR(WEEKDAY($H858,2)=1,WEEKDAY($H858,2)=2,WEEKDAY($H858,2)=3,WEEKDAY($H858,2)=4,WEEKDAY($H858,2)=5),$I858&lt;=DATABASE!$J$3,$I858&gt;=DATABASE!$I$3),"JAM KERJA",IF(AND(WEEKDAY($H858,2)=6,$I858&lt;=DATABASE!$J$4,$I858&gt;=DATABASE!$I$4),"JAM KERJA","LUAR JAM KERJA 1")))))</f>
        <v/>
      </c>
      <c r="M858" s="33" t="str">
        <f>IF('DATA ACCURATE'!T861&lt;&gt;"",IF('DATA ACCURATE'!T861&gt;100,'DATA ACCURATE'!T861/10,'DATA ACCURATE'!T861),"")</f>
        <v/>
      </c>
      <c r="N858" t="str">
        <f>IF(M858="","",IF(M858&lt;=DATABASE!$I$9,"LOKAL",IF(M858&lt;DATABASE!$J$9,"LUAR KOTA 1",IF($M858&gt;=DATABASE!$J$9,"LUAR KOTA 2",""))))</f>
        <v/>
      </c>
      <c r="O858" s="38" t="str">
        <f>IF('DATA ACCURATE'!L861&lt;&gt;"",'DATA ACCURATE'!L861,"")</f>
        <v/>
      </c>
      <c r="Q858" s="38">
        <f t="shared" si="92"/>
        <v>0</v>
      </c>
      <c r="R858" s="38">
        <f t="shared" si="92"/>
        <v>0</v>
      </c>
      <c r="S858" s="38">
        <f t="shared" si="92"/>
        <v>0</v>
      </c>
      <c r="T858" s="38">
        <f t="shared" si="90"/>
        <v>0</v>
      </c>
      <c r="U858" s="38">
        <f t="shared" si="93"/>
        <v>0</v>
      </c>
      <c r="V858" s="38">
        <f t="shared" si="93"/>
        <v>0</v>
      </c>
      <c r="W858" s="38">
        <f t="shared" si="93"/>
        <v>0</v>
      </c>
      <c r="X858" s="38">
        <f t="shared" si="94"/>
        <v>0</v>
      </c>
      <c r="Y858" s="38">
        <f t="shared" si="94"/>
        <v>0</v>
      </c>
      <c r="Z858" s="38">
        <f t="shared" si="94"/>
        <v>0</v>
      </c>
      <c r="AA858" s="38">
        <f t="shared" si="91"/>
        <v>0</v>
      </c>
      <c r="AB858" s="38">
        <f t="shared" si="95"/>
        <v>0</v>
      </c>
      <c r="AC858" s="38">
        <f t="shared" si="96"/>
        <v>0</v>
      </c>
      <c r="AD858" s="38" t="str">
        <f t="shared" si="97"/>
        <v>000000000000</v>
      </c>
    </row>
    <row r="859" spans="1:30">
      <c r="A859" s="9" t="str">
        <f>IF('DATA ACCURATE'!A862&lt;&gt;"",'DATA ACCURATE'!A862,"")</f>
        <v/>
      </c>
      <c r="B859" s="9" t="str">
        <f>IF('DATA ACCURATE'!D862&lt;&gt;"",'DATA ACCURATE'!D862,"")</f>
        <v/>
      </c>
      <c r="C859" s="38" t="str">
        <f>IF($AD859="000000000000","",INDEX(DATABASE!$W$12:$W$71,MATCH($AD859,DATABASE!$V$12:$V$71,0)))</f>
        <v/>
      </c>
      <c r="D859" s="34" t="str">
        <f>IF(C859="","",IF(E859="",INDEX(DATABASE!$AF$13:$AF$62,MATCH($C859,DATABASE!$AC$13:$AC$62,0)),IF(E859="2x D11",INDEX(DATABASE!$AF$13:$AF$62,MATCH($C859,DATABASE!$AC$13:$AC$62,0))+2*DATABASE!$AF$62,IF(E859="3x D11",INDEX(DATABASE!$AF$13:$AF$62,MATCH($C859,DATABASE!$AC$13:$AC$62,0))+3*DATABASE!$AF$62,""))))</f>
        <v/>
      </c>
      <c r="E859" s="38" t="str">
        <f>IF(AND($K859="Y",$G859&lt;&gt;"UNYIL",$F859&lt;DATABASE!$O$8),"2x D11",IF(AND($K859="Y",$G859&lt;&gt;"UNYIL",$F859&gt;=DATABASE!$O$8),"3x D11",""))</f>
        <v/>
      </c>
      <c r="F859" s="9" t="str">
        <f>IF('DATA ACCURATE'!N862&lt;&gt;"",'DATA ACCURATE'!N862,"")</f>
        <v/>
      </c>
      <c r="G859" t="str">
        <f>IF(F859="","",IF(F859&lt;=DATABASE!$I$8,"UNYIL",IF(F859&lt;=DATABASE!$J$8,"KECIL",IF(F859&lt;DATABASE!$K$8,"TANGGUNG",IF(F859&gt;=DATABASE!$K$8,"BESAR","")))))</f>
        <v/>
      </c>
      <c r="H859" s="16" t="str">
        <f>IF('DATA ACCURATE'!J862&lt;&gt;"",'DATA ACCURATE'!J862,"")</f>
        <v/>
      </c>
      <c r="I859" s="35" t="str">
        <f>IF(B859&lt;&gt;"",IFERROR(VLOOKUP(B859,'DATA TIMBANGAN'!G:M,7,FALSE),VLOOKUP(B859,'DATA TIMBANGAN'!G:M,7)),"")</f>
        <v/>
      </c>
      <c r="J859" s="25" t="str">
        <f>IF(H859&lt;&gt;"",IFERROR(INDEX(DATABASE!$Z$19:$Z$38,MATCH(DATEVALUE(H859),DATABASE!$AA$19:$AA$38,0)),INDEX(DATABASE!$Z$12:$Z$18,MATCH(WEEKDAY(H859,2),DATABASE!$AA$12:$AA$18,0))),"")</f>
        <v/>
      </c>
      <c r="K859" s="25" t="str">
        <f>IF('DATA ACCURATE'!V862&lt;&gt;"",'DATA ACCURATE'!V862,"")</f>
        <v/>
      </c>
      <c r="L859" s="80" t="str">
        <f>IF($H859="","",IF(OR($J859="LIBUR",AND($L858="LIBUR",$O858=$O859)),"LIBUR",IF(AND(OR($L858="LUAR JAM KERJA 1",$L858="LUAR JAM KERJA 2"),OR(OR(AND($H858=$H859,AND(OR($I859&gt;DATABASE!$J$3,$I859&lt;DATABASE!$J$6),((DATEVALUE($H859)+$I859)-(DATEVALUE($H858)+$I858))&lt;DATABASE!$J$6)),AND($H858=$H859,$O858=$O859,OR($I859&gt;DATABASE!$J$6,$I859&lt;DATABASE!$J$3))),AND(($H859-$H858)=1,OR($I859&lt;DATABASE!$I$6,((DATEVALUE($H859)+$I859)-(DATEVALUE($H858)+$I858))&lt;DATABASE!$J$6))),$A859=$A858),"LUAR JAM KERJA 2",IF(AND(OR(WEEKDAY($H859,2)=1,WEEKDAY($H859,2)=2,WEEKDAY($H859,2)=3,WEEKDAY($H859,2)=4,WEEKDAY($H859,2)=5),$I859&lt;=DATABASE!$J$3,$I859&gt;=DATABASE!$I$3),"JAM KERJA",IF(AND(WEEKDAY($H859,2)=6,$I859&lt;=DATABASE!$J$4,$I859&gt;=DATABASE!$I$4),"JAM KERJA","LUAR JAM KERJA 1")))))</f>
        <v/>
      </c>
      <c r="M859" s="33" t="str">
        <f>IF('DATA ACCURATE'!T862&lt;&gt;"",IF('DATA ACCURATE'!T862&gt;100,'DATA ACCURATE'!T862/10,'DATA ACCURATE'!T862),"")</f>
        <v/>
      </c>
      <c r="N859" t="str">
        <f>IF(M859="","",IF(M859&lt;=DATABASE!$I$9,"LOKAL",IF(M859&lt;DATABASE!$J$9,"LUAR KOTA 1",IF($M859&gt;=DATABASE!$J$9,"LUAR KOTA 2",""))))</f>
        <v/>
      </c>
      <c r="O859" s="38" t="str">
        <f>IF('DATA ACCURATE'!L862&lt;&gt;"",'DATA ACCURATE'!L862,"")</f>
        <v/>
      </c>
      <c r="Q859" s="38">
        <f t="shared" si="92"/>
        <v>0</v>
      </c>
      <c r="R859" s="38">
        <f t="shared" si="92"/>
        <v>0</v>
      </c>
      <c r="S859" s="38">
        <f t="shared" si="92"/>
        <v>0</v>
      </c>
      <c r="T859" s="38">
        <f t="shared" si="90"/>
        <v>0</v>
      </c>
      <c r="U859" s="38">
        <f t="shared" si="93"/>
        <v>0</v>
      </c>
      <c r="V859" s="38">
        <f t="shared" si="93"/>
        <v>0</v>
      </c>
      <c r="W859" s="38">
        <f t="shared" si="93"/>
        <v>0</v>
      </c>
      <c r="X859" s="38">
        <f t="shared" si="94"/>
        <v>0</v>
      </c>
      <c r="Y859" s="38">
        <f t="shared" si="94"/>
        <v>0</v>
      </c>
      <c r="Z859" s="38">
        <f t="shared" si="94"/>
        <v>0</v>
      </c>
      <c r="AA859" s="38">
        <f t="shared" si="91"/>
        <v>0</v>
      </c>
      <c r="AB859" s="38">
        <f t="shared" si="95"/>
        <v>0</v>
      </c>
      <c r="AC859" s="38">
        <f t="shared" si="96"/>
        <v>0</v>
      </c>
      <c r="AD859" s="38" t="str">
        <f t="shared" si="97"/>
        <v>000000000000</v>
      </c>
    </row>
    <row r="860" spans="1:30">
      <c r="A860" s="9" t="str">
        <f>IF('DATA ACCURATE'!A863&lt;&gt;"",'DATA ACCURATE'!A863,"")</f>
        <v/>
      </c>
      <c r="B860" s="9" t="str">
        <f>IF('DATA ACCURATE'!D863&lt;&gt;"",'DATA ACCURATE'!D863,"")</f>
        <v/>
      </c>
      <c r="C860" s="38" t="str">
        <f>IF($AD860="000000000000","",INDEX(DATABASE!$W$12:$W$71,MATCH($AD860,DATABASE!$V$12:$V$71,0)))</f>
        <v/>
      </c>
      <c r="D860" s="34" t="str">
        <f>IF(C860="","",IF(E860="",INDEX(DATABASE!$AF$13:$AF$62,MATCH($C860,DATABASE!$AC$13:$AC$62,0)),IF(E860="2x D11",INDEX(DATABASE!$AF$13:$AF$62,MATCH($C860,DATABASE!$AC$13:$AC$62,0))+2*DATABASE!$AF$62,IF(E860="3x D11",INDEX(DATABASE!$AF$13:$AF$62,MATCH($C860,DATABASE!$AC$13:$AC$62,0))+3*DATABASE!$AF$62,""))))</f>
        <v/>
      </c>
      <c r="E860" s="38" t="str">
        <f>IF(AND($K860="Y",$G860&lt;&gt;"UNYIL",$F860&lt;DATABASE!$O$8),"2x D11",IF(AND($K860="Y",$G860&lt;&gt;"UNYIL",$F860&gt;=DATABASE!$O$8),"3x D11",""))</f>
        <v/>
      </c>
      <c r="F860" s="9" t="str">
        <f>IF('DATA ACCURATE'!N863&lt;&gt;"",'DATA ACCURATE'!N863,"")</f>
        <v/>
      </c>
      <c r="G860" t="str">
        <f>IF(F860="","",IF(F860&lt;=DATABASE!$I$8,"UNYIL",IF(F860&lt;=DATABASE!$J$8,"KECIL",IF(F860&lt;DATABASE!$K$8,"TANGGUNG",IF(F860&gt;=DATABASE!$K$8,"BESAR","")))))</f>
        <v/>
      </c>
      <c r="H860" s="16" t="str">
        <f>IF('DATA ACCURATE'!J863&lt;&gt;"",'DATA ACCURATE'!J863,"")</f>
        <v/>
      </c>
      <c r="I860" s="35" t="str">
        <f>IF(B860&lt;&gt;"",IFERROR(VLOOKUP(B860,'DATA TIMBANGAN'!G:M,7,FALSE),VLOOKUP(B860,'DATA TIMBANGAN'!G:M,7)),"")</f>
        <v/>
      </c>
      <c r="J860" s="25" t="str">
        <f>IF(H860&lt;&gt;"",IFERROR(INDEX(DATABASE!$Z$19:$Z$38,MATCH(DATEVALUE(H860),DATABASE!$AA$19:$AA$38,0)),INDEX(DATABASE!$Z$12:$Z$18,MATCH(WEEKDAY(H860,2),DATABASE!$AA$12:$AA$18,0))),"")</f>
        <v/>
      </c>
      <c r="K860" s="25" t="str">
        <f>IF('DATA ACCURATE'!V863&lt;&gt;"",'DATA ACCURATE'!V863,"")</f>
        <v/>
      </c>
      <c r="L860" s="80" t="str">
        <f>IF($H860="","",IF(OR($J860="LIBUR",AND($L859="LIBUR",$O859=$O860)),"LIBUR",IF(AND(OR($L859="LUAR JAM KERJA 1",$L859="LUAR JAM KERJA 2"),OR(OR(AND($H859=$H860,AND(OR($I860&gt;DATABASE!$J$3,$I860&lt;DATABASE!$J$6),((DATEVALUE($H860)+$I860)-(DATEVALUE($H859)+$I859))&lt;DATABASE!$J$6)),AND($H859=$H860,$O859=$O860,OR($I860&gt;DATABASE!$J$6,$I860&lt;DATABASE!$J$3))),AND(($H860-$H859)=1,OR($I860&lt;DATABASE!$I$6,((DATEVALUE($H860)+$I860)-(DATEVALUE($H859)+$I859))&lt;DATABASE!$J$6))),$A860=$A859),"LUAR JAM KERJA 2",IF(AND(OR(WEEKDAY($H860,2)=1,WEEKDAY($H860,2)=2,WEEKDAY($H860,2)=3,WEEKDAY($H860,2)=4,WEEKDAY($H860,2)=5),$I860&lt;=DATABASE!$J$3,$I860&gt;=DATABASE!$I$3),"JAM KERJA",IF(AND(WEEKDAY($H860,2)=6,$I860&lt;=DATABASE!$J$4,$I860&gt;=DATABASE!$I$4),"JAM KERJA","LUAR JAM KERJA 1")))))</f>
        <v/>
      </c>
      <c r="M860" s="33" t="str">
        <f>IF('DATA ACCURATE'!T863&lt;&gt;"",IF('DATA ACCURATE'!T863&gt;100,'DATA ACCURATE'!T863/10,'DATA ACCURATE'!T863),"")</f>
        <v/>
      </c>
      <c r="N860" t="str">
        <f>IF(M860="","",IF(M860&lt;=DATABASE!$I$9,"LOKAL",IF(M860&lt;DATABASE!$J$9,"LUAR KOTA 1",IF($M860&gt;=DATABASE!$J$9,"LUAR KOTA 2",""))))</f>
        <v/>
      </c>
      <c r="O860" s="38" t="str">
        <f>IF('DATA ACCURATE'!L863&lt;&gt;"",'DATA ACCURATE'!L863,"")</f>
        <v/>
      </c>
      <c r="Q860" s="38">
        <f t="shared" si="92"/>
        <v>0</v>
      </c>
      <c r="R860" s="38">
        <f t="shared" si="92"/>
        <v>0</v>
      </c>
      <c r="S860" s="38">
        <f t="shared" si="92"/>
        <v>0</v>
      </c>
      <c r="T860" s="38">
        <f t="shared" si="90"/>
        <v>0</v>
      </c>
      <c r="U860" s="38">
        <f t="shared" si="93"/>
        <v>0</v>
      </c>
      <c r="V860" s="38">
        <f t="shared" si="93"/>
        <v>0</v>
      </c>
      <c r="W860" s="38">
        <f t="shared" si="93"/>
        <v>0</v>
      </c>
      <c r="X860" s="38">
        <f t="shared" si="94"/>
        <v>0</v>
      </c>
      <c r="Y860" s="38">
        <f t="shared" si="94"/>
        <v>0</v>
      </c>
      <c r="Z860" s="38">
        <f t="shared" si="94"/>
        <v>0</v>
      </c>
      <c r="AA860" s="38">
        <f t="shared" si="91"/>
        <v>0</v>
      </c>
      <c r="AB860" s="38">
        <f t="shared" si="95"/>
        <v>0</v>
      </c>
      <c r="AC860" s="38">
        <f t="shared" si="96"/>
        <v>0</v>
      </c>
      <c r="AD860" s="38" t="str">
        <f t="shared" si="97"/>
        <v>000000000000</v>
      </c>
    </row>
    <row r="861" spans="1:30">
      <c r="A861" s="9" t="str">
        <f>IF('DATA ACCURATE'!A864&lt;&gt;"",'DATA ACCURATE'!A864,"")</f>
        <v/>
      </c>
      <c r="B861" s="9" t="str">
        <f>IF('DATA ACCURATE'!D864&lt;&gt;"",'DATA ACCURATE'!D864,"")</f>
        <v/>
      </c>
      <c r="C861" s="38" t="str">
        <f>IF($AD861="000000000000","",INDEX(DATABASE!$W$12:$W$71,MATCH($AD861,DATABASE!$V$12:$V$71,0)))</f>
        <v/>
      </c>
      <c r="D861" s="34" t="str">
        <f>IF(C861="","",IF(E861="",INDEX(DATABASE!$AF$13:$AF$62,MATCH($C861,DATABASE!$AC$13:$AC$62,0)),IF(E861="2x D11",INDEX(DATABASE!$AF$13:$AF$62,MATCH($C861,DATABASE!$AC$13:$AC$62,0))+2*DATABASE!$AF$62,IF(E861="3x D11",INDEX(DATABASE!$AF$13:$AF$62,MATCH($C861,DATABASE!$AC$13:$AC$62,0))+3*DATABASE!$AF$62,""))))</f>
        <v/>
      </c>
      <c r="E861" s="38" t="str">
        <f>IF(AND($K861="Y",$G861&lt;&gt;"UNYIL",$F861&lt;DATABASE!$O$8),"2x D11",IF(AND($K861="Y",$G861&lt;&gt;"UNYIL",$F861&gt;=DATABASE!$O$8),"3x D11",""))</f>
        <v/>
      </c>
      <c r="F861" s="9" t="str">
        <f>IF('DATA ACCURATE'!N864&lt;&gt;"",'DATA ACCURATE'!N864,"")</f>
        <v/>
      </c>
      <c r="G861" t="str">
        <f>IF(F861="","",IF(F861&lt;=DATABASE!$I$8,"UNYIL",IF(F861&lt;=DATABASE!$J$8,"KECIL",IF(F861&lt;DATABASE!$K$8,"TANGGUNG",IF(F861&gt;=DATABASE!$K$8,"BESAR","")))))</f>
        <v/>
      </c>
      <c r="H861" s="16" t="str">
        <f>IF('DATA ACCURATE'!J864&lt;&gt;"",'DATA ACCURATE'!J864,"")</f>
        <v/>
      </c>
      <c r="I861" s="35" t="str">
        <f>IF(B861&lt;&gt;"",IFERROR(VLOOKUP(B861,'DATA TIMBANGAN'!G:M,7,FALSE),VLOOKUP(B861,'DATA TIMBANGAN'!G:M,7)),"")</f>
        <v/>
      </c>
      <c r="J861" s="25" t="str">
        <f>IF(H861&lt;&gt;"",IFERROR(INDEX(DATABASE!$Z$19:$Z$38,MATCH(DATEVALUE(H861),DATABASE!$AA$19:$AA$38,0)),INDEX(DATABASE!$Z$12:$Z$18,MATCH(WEEKDAY(H861,2),DATABASE!$AA$12:$AA$18,0))),"")</f>
        <v/>
      </c>
      <c r="K861" s="25" t="str">
        <f>IF('DATA ACCURATE'!V864&lt;&gt;"",'DATA ACCURATE'!V864,"")</f>
        <v/>
      </c>
      <c r="L861" s="80" t="str">
        <f>IF($H861="","",IF(OR($J861="LIBUR",AND($L860="LIBUR",$O860=$O861)),"LIBUR",IF(AND(OR($L860="LUAR JAM KERJA 1",$L860="LUAR JAM KERJA 2"),OR(OR(AND($H860=$H861,AND(OR($I861&gt;DATABASE!$J$3,$I861&lt;DATABASE!$J$6),((DATEVALUE($H861)+$I861)-(DATEVALUE($H860)+$I860))&lt;DATABASE!$J$6)),AND($H860=$H861,$O860=$O861,OR($I861&gt;DATABASE!$J$6,$I861&lt;DATABASE!$J$3))),AND(($H861-$H860)=1,OR($I861&lt;DATABASE!$I$6,((DATEVALUE($H861)+$I861)-(DATEVALUE($H860)+$I860))&lt;DATABASE!$J$6))),$A861=$A860),"LUAR JAM KERJA 2",IF(AND(OR(WEEKDAY($H861,2)=1,WEEKDAY($H861,2)=2,WEEKDAY($H861,2)=3,WEEKDAY($H861,2)=4,WEEKDAY($H861,2)=5),$I861&lt;=DATABASE!$J$3,$I861&gt;=DATABASE!$I$3),"JAM KERJA",IF(AND(WEEKDAY($H861,2)=6,$I861&lt;=DATABASE!$J$4,$I861&gt;=DATABASE!$I$4),"JAM KERJA","LUAR JAM KERJA 1")))))</f>
        <v/>
      </c>
      <c r="M861" s="33" t="str">
        <f>IF('DATA ACCURATE'!T864&lt;&gt;"",IF('DATA ACCURATE'!T864&gt;100,'DATA ACCURATE'!T864/10,'DATA ACCURATE'!T864),"")</f>
        <v/>
      </c>
      <c r="N861" t="str">
        <f>IF(M861="","",IF(M861&lt;=DATABASE!$I$9,"LOKAL",IF(M861&lt;DATABASE!$J$9,"LUAR KOTA 1",IF($M861&gt;=DATABASE!$J$9,"LUAR KOTA 2",""))))</f>
        <v/>
      </c>
      <c r="O861" s="38" t="str">
        <f>IF('DATA ACCURATE'!L864&lt;&gt;"",'DATA ACCURATE'!L864,"")</f>
        <v/>
      </c>
      <c r="Q861" s="38">
        <f t="shared" si="92"/>
        <v>0</v>
      </c>
      <c r="R861" s="38">
        <f t="shared" si="92"/>
        <v>0</v>
      </c>
      <c r="S861" s="38">
        <f t="shared" si="92"/>
        <v>0</v>
      </c>
      <c r="T861" s="38">
        <f t="shared" si="90"/>
        <v>0</v>
      </c>
      <c r="U861" s="38">
        <f t="shared" si="93"/>
        <v>0</v>
      </c>
      <c r="V861" s="38">
        <f t="shared" si="93"/>
        <v>0</v>
      </c>
      <c r="W861" s="38">
        <f t="shared" si="93"/>
        <v>0</v>
      </c>
      <c r="X861" s="38">
        <f t="shared" si="94"/>
        <v>0</v>
      </c>
      <c r="Y861" s="38">
        <f t="shared" si="94"/>
        <v>0</v>
      </c>
      <c r="Z861" s="38">
        <f t="shared" si="94"/>
        <v>0</v>
      </c>
      <c r="AA861" s="38">
        <f t="shared" si="91"/>
        <v>0</v>
      </c>
      <c r="AB861" s="38">
        <f t="shared" si="95"/>
        <v>0</v>
      </c>
      <c r="AC861" s="38">
        <f t="shared" si="96"/>
        <v>0</v>
      </c>
      <c r="AD861" s="38" t="str">
        <f t="shared" si="97"/>
        <v>000000000000</v>
      </c>
    </row>
    <row r="862" spans="1:30">
      <c r="A862" s="9" t="str">
        <f>IF('DATA ACCURATE'!A865&lt;&gt;"",'DATA ACCURATE'!A865,"")</f>
        <v/>
      </c>
      <c r="B862" s="9" t="str">
        <f>IF('DATA ACCURATE'!D865&lt;&gt;"",'DATA ACCURATE'!D865,"")</f>
        <v/>
      </c>
      <c r="C862" s="38" t="str">
        <f>IF($AD862="000000000000","",INDEX(DATABASE!$W$12:$W$71,MATCH($AD862,DATABASE!$V$12:$V$71,0)))</f>
        <v/>
      </c>
      <c r="D862" s="34" t="str">
        <f>IF(C862="","",IF(E862="",INDEX(DATABASE!$AF$13:$AF$62,MATCH($C862,DATABASE!$AC$13:$AC$62,0)),IF(E862="2x D11",INDEX(DATABASE!$AF$13:$AF$62,MATCH($C862,DATABASE!$AC$13:$AC$62,0))+2*DATABASE!$AF$62,IF(E862="3x D11",INDEX(DATABASE!$AF$13:$AF$62,MATCH($C862,DATABASE!$AC$13:$AC$62,0))+3*DATABASE!$AF$62,""))))</f>
        <v/>
      </c>
      <c r="E862" s="38" t="str">
        <f>IF(AND($K862="Y",$G862&lt;&gt;"UNYIL",$F862&lt;DATABASE!$O$8),"2x D11",IF(AND($K862="Y",$G862&lt;&gt;"UNYIL",$F862&gt;=DATABASE!$O$8),"3x D11",""))</f>
        <v/>
      </c>
      <c r="F862" s="9" t="str">
        <f>IF('DATA ACCURATE'!N865&lt;&gt;"",'DATA ACCURATE'!N865,"")</f>
        <v/>
      </c>
      <c r="G862" t="str">
        <f>IF(F862="","",IF(F862&lt;=DATABASE!$I$8,"UNYIL",IF(F862&lt;=DATABASE!$J$8,"KECIL",IF(F862&lt;DATABASE!$K$8,"TANGGUNG",IF(F862&gt;=DATABASE!$K$8,"BESAR","")))))</f>
        <v/>
      </c>
      <c r="H862" s="16" t="str">
        <f>IF('DATA ACCURATE'!J865&lt;&gt;"",'DATA ACCURATE'!J865,"")</f>
        <v/>
      </c>
      <c r="I862" s="35" t="str">
        <f>IF(B862&lt;&gt;"",IFERROR(VLOOKUP(B862,'DATA TIMBANGAN'!G:M,7,FALSE),VLOOKUP(B862,'DATA TIMBANGAN'!G:M,7)),"")</f>
        <v/>
      </c>
      <c r="J862" s="25" t="str">
        <f>IF(H862&lt;&gt;"",IFERROR(INDEX(DATABASE!$Z$19:$Z$38,MATCH(DATEVALUE(H862),DATABASE!$AA$19:$AA$38,0)),INDEX(DATABASE!$Z$12:$Z$18,MATCH(WEEKDAY(H862,2),DATABASE!$AA$12:$AA$18,0))),"")</f>
        <v/>
      </c>
      <c r="K862" s="25" t="str">
        <f>IF('DATA ACCURATE'!V865&lt;&gt;"",'DATA ACCURATE'!V865,"")</f>
        <v/>
      </c>
      <c r="L862" s="80" t="str">
        <f>IF($H862="","",IF(OR($J862="LIBUR",AND($L861="LIBUR",$O861=$O862)),"LIBUR",IF(AND(OR($L861="LUAR JAM KERJA 1",$L861="LUAR JAM KERJA 2"),OR(OR(AND($H861=$H862,AND(OR($I862&gt;DATABASE!$J$3,$I862&lt;DATABASE!$J$6),((DATEVALUE($H862)+$I862)-(DATEVALUE($H861)+$I861))&lt;DATABASE!$J$6)),AND($H861=$H862,$O861=$O862,OR($I862&gt;DATABASE!$J$6,$I862&lt;DATABASE!$J$3))),AND(($H862-$H861)=1,OR($I862&lt;DATABASE!$I$6,((DATEVALUE($H862)+$I862)-(DATEVALUE($H861)+$I861))&lt;DATABASE!$J$6))),$A862=$A861),"LUAR JAM KERJA 2",IF(AND(OR(WEEKDAY($H862,2)=1,WEEKDAY($H862,2)=2,WEEKDAY($H862,2)=3,WEEKDAY($H862,2)=4,WEEKDAY($H862,2)=5),$I862&lt;=DATABASE!$J$3,$I862&gt;=DATABASE!$I$3),"JAM KERJA",IF(AND(WEEKDAY($H862,2)=6,$I862&lt;=DATABASE!$J$4,$I862&gt;=DATABASE!$I$4),"JAM KERJA","LUAR JAM KERJA 1")))))</f>
        <v/>
      </c>
      <c r="M862" s="33" t="str">
        <f>IF('DATA ACCURATE'!T865&lt;&gt;"",IF('DATA ACCURATE'!T865&gt;100,'DATA ACCURATE'!T865/10,'DATA ACCURATE'!T865),"")</f>
        <v/>
      </c>
      <c r="N862" t="str">
        <f>IF(M862="","",IF(M862&lt;=DATABASE!$I$9,"LOKAL",IF(M862&lt;DATABASE!$J$9,"LUAR KOTA 1",IF($M862&gt;=DATABASE!$J$9,"LUAR KOTA 2",""))))</f>
        <v/>
      </c>
      <c r="O862" s="38" t="str">
        <f>IF('DATA ACCURATE'!L865&lt;&gt;"",'DATA ACCURATE'!L865,"")</f>
        <v/>
      </c>
      <c r="Q862" s="38">
        <f t="shared" si="92"/>
        <v>0</v>
      </c>
      <c r="R862" s="38">
        <f t="shared" si="92"/>
        <v>0</v>
      </c>
      <c r="S862" s="38">
        <f t="shared" si="92"/>
        <v>0</v>
      </c>
      <c r="T862" s="38">
        <f t="shared" si="90"/>
        <v>0</v>
      </c>
      <c r="U862" s="38">
        <f t="shared" si="93"/>
        <v>0</v>
      </c>
      <c r="V862" s="38">
        <f t="shared" si="93"/>
        <v>0</v>
      </c>
      <c r="W862" s="38">
        <f t="shared" si="93"/>
        <v>0</v>
      </c>
      <c r="X862" s="38">
        <f t="shared" si="94"/>
        <v>0</v>
      </c>
      <c r="Y862" s="38">
        <f t="shared" si="94"/>
        <v>0</v>
      </c>
      <c r="Z862" s="38">
        <f t="shared" si="94"/>
        <v>0</v>
      </c>
      <c r="AA862" s="38">
        <f t="shared" si="91"/>
        <v>0</v>
      </c>
      <c r="AB862" s="38">
        <f t="shared" si="95"/>
        <v>0</v>
      </c>
      <c r="AC862" s="38">
        <f t="shared" si="96"/>
        <v>0</v>
      </c>
      <c r="AD862" s="38" t="str">
        <f t="shared" si="97"/>
        <v>000000000000</v>
      </c>
    </row>
    <row r="863" spans="1:30">
      <c r="A863" s="9" t="str">
        <f>IF('DATA ACCURATE'!A866&lt;&gt;"",'DATA ACCURATE'!A866,"")</f>
        <v/>
      </c>
      <c r="B863" s="9" t="str">
        <f>IF('DATA ACCURATE'!D866&lt;&gt;"",'DATA ACCURATE'!D866,"")</f>
        <v/>
      </c>
      <c r="C863" s="38" t="str">
        <f>IF($AD863="000000000000","",INDEX(DATABASE!$W$12:$W$71,MATCH($AD863,DATABASE!$V$12:$V$71,0)))</f>
        <v/>
      </c>
      <c r="D863" s="34" t="str">
        <f>IF(C863="","",IF(E863="",INDEX(DATABASE!$AF$13:$AF$62,MATCH($C863,DATABASE!$AC$13:$AC$62,0)),IF(E863="2x D11",INDEX(DATABASE!$AF$13:$AF$62,MATCH($C863,DATABASE!$AC$13:$AC$62,0))+2*DATABASE!$AF$62,IF(E863="3x D11",INDEX(DATABASE!$AF$13:$AF$62,MATCH($C863,DATABASE!$AC$13:$AC$62,0))+3*DATABASE!$AF$62,""))))</f>
        <v/>
      </c>
      <c r="E863" s="38" t="str">
        <f>IF(AND($K863="Y",$G863&lt;&gt;"UNYIL",$F863&lt;DATABASE!$O$8),"2x D11",IF(AND($K863="Y",$G863&lt;&gt;"UNYIL",$F863&gt;=DATABASE!$O$8),"3x D11",""))</f>
        <v/>
      </c>
      <c r="F863" s="9" t="str">
        <f>IF('DATA ACCURATE'!N866&lt;&gt;"",'DATA ACCURATE'!N866,"")</f>
        <v/>
      </c>
      <c r="G863" t="str">
        <f>IF(F863="","",IF(F863&lt;=DATABASE!$I$8,"UNYIL",IF(F863&lt;=DATABASE!$J$8,"KECIL",IF(F863&lt;DATABASE!$K$8,"TANGGUNG",IF(F863&gt;=DATABASE!$K$8,"BESAR","")))))</f>
        <v/>
      </c>
      <c r="H863" s="16" t="str">
        <f>IF('DATA ACCURATE'!J866&lt;&gt;"",'DATA ACCURATE'!J866,"")</f>
        <v/>
      </c>
      <c r="I863" s="35" t="str">
        <f>IF(B863&lt;&gt;"",IFERROR(VLOOKUP(B863,'DATA TIMBANGAN'!G:M,7,FALSE),VLOOKUP(B863,'DATA TIMBANGAN'!G:M,7)),"")</f>
        <v/>
      </c>
      <c r="J863" s="25" t="str">
        <f>IF(H863&lt;&gt;"",IFERROR(INDEX(DATABASE!$Z$19:$Z$38,MATCH(DATEVALUE(H863),DATABASE!$AA$19:$AA$38,0)),INDEX(DATABASE!$Z$12:$Z$18,MATCH(WEEKDAY(H863,2),DATABASE!$AA$12:$AA$18,0))),"")</f>
        <v/>
      </c>
      <c r="K863" s="25" t="str">
        <f>IF('DATA ACCURATE'!V866&lt;&gt;"",'DATA ACCURATE'!V866,"")</f>
        <v/>
      </c>
      <c r="L863" s="80" t="str">
        <f>IF($H863="","",IF(OR($J863="LIBUR",AND($L862="LIBUR",$O862=$O863)),"LIBUR",IF(AND(OR($L862="LUAR JAM KERJA 1",$L862="LUAR JAM KERJA 2"),OR(OR(AND($H862=$H863,AND(OR($I863&gt;DATABASE!$J$3,$I863&lt;DATABASE!$J$6),((DATEVALUE($H863)+$I863)-(DATEVALUE($H862)+$I862))&lt;DATABASE!$J$6)),AND($H862=$H863,$O862=$O863,OR($I863&gt;DATABASE!$J$6,$I863&lt;DATABASE!$J$3))),AND(($H863-$H862)=1,OR($I863&lt;DATABASE!$I$6,((DATEVALUE($H863)+$I863)-(DATEVALUE($H862)+$I862))&lt;DATABASE!$J$6))),$A863=$A862),"LUAR JAM KERJA 2",IF(AND(OR(WEEKDAY($H863,2)=1,WEEKDAY($H863,2)=2,WEEKDAY($H863,2)=3,WEEKDAY($H863,2)=4,WEEKDAY($H863,2)=5),$I863&lt;=DATABASE!$J$3,$I863&gt;=DATABASE!$I$3),"JAM KERJA",IF(AND(WEEKDAY($H863,2)=6,$I863&lt;=DATABASE!$J$4,$I863&gt;=DATABASE!$I$4),"JAM KERJA","LUAR JAM KERJA 1")))))</f>
        <v/>
      </c>
      <c r="M863" s="33" t="str">
        <f>IF('DATA ACCURATE'!T866&lt;&gt;"",IF('DATA ACCURATE'!T866&gt;100,'DATA ACCURATE'!T866/10,'DATA ACCURATE'!T866),"")</f>
        <v/>
      </c>
      <c r="N863" t="str">
        <f>IF(M863="","",IF(M863&lt;=DATABASE!$I$9,"LOKAL",IF(M863&lt;DATABASE!$J$9,"LUAR KOTA 1",IF($M863&gt;=DATABASE!$J$9,"LUAR KOTA 2",""))))</f>
        <v/>
      </c>
      <c r="O863" s="38" t="str">
        <f>IF('DATA ACCURATE'!L866&lt;&gt;"",'DATA ACCURATE'!L866,"")</f>
        <v/>
      </c>
      <c r="Q863" s="38">
        <f t="shared" si="92"/>
        <v>0</v>
      </c>
      <c r="R863" s="38">
        <f t="shared" si="92"/>
        <v>0</v>
      </c>
      <c r="S863" s="38">
        <f t="shared" si="92"/>
        <v>0</v>
      </c>
      <c r="T863" s="38">
        <f t="shared" si="90"/>
        <v>0</v>
      </c>
      <c r="U863" s="38">
        <f t="shared" si="93"/>
        <v>0</v>
      </c>
      <c r="V863" s="38">
        <f t="shared" si="93"/>
        <v>0</v>
      </c>
      <c r="W863" s="38">
        <f t="shared" si="93"/>
        <v>0</v>
      </c>
      <c r="X863" s="38">
        <f t="shared" si="94"/>
        <v>0</v>
      </c>
      <c r="Y863" s="38">
        <f t="shared" si="94"/>
        <v>0</v>
      </c>
      <c r="Z863" s="38">
        <f t="shared" si="94"/>
        <v>0</v>
      </c>
      <c r="AA863" s="38">
        <f t="shared" si="91"/>
        <v>0</v>
      </c>
      <c r="AB863" s="38">
        <f t="shared" si="95"/>
        <v>0</v>
      </c>
      <c r="AC863" s="38">
        <f t="shared" si="96"/>
        <v>0</v>
      </c>
      <c r="AD863" s="38" t="str">
        <f t="shared" si="97"/>
        <v>000000000000</v>
      </c>
    </row>
    <row r="864" spans="1:30">
      <c r="A864" s="9" t="str">
        <f>IF('DATA ACCURATE'!A867&lt;&gt;"",'DATA ACCURATE'!A867,"")</f>
        <v/>
      </c>
      <c r="B864" s="9" t="str">
        <f>IF('DATA ACCURATE'!D867&lt;&gt;"",'DATA ACCURATE'!D867,"")</f>
        <v/>
      </c>
      <c r="C864" s="38" t="str">
        <f>IF($AD864="000000000000","",INDEX(DATABASE!$W$12:$W$71,MATCH($AD864,DATABASE!$V$12:$V$71,0)))</f>
        <v/>
      </c>
      <c r="D864" s="34" t="str">
        <f>IF(C864="","",IF(E864="",INDEX(DATABASE!$AF$13:$AF$62,MATCH($C864,DATABASE!$AC$13:$AC$62,0)),IF(E864="2x D11",INDEX(DATABASE!$AF$13:$AF$62,MATCH($C864,DATABASE!$AC$13:$AC$62,0))+2*DATABASE!$AF$62,IF(E864="3x D11",INDEX(DATABASE!$AF$13:$AF$62,MATCH($C864,DATABASE!$AC$13:$AC$62,0))+3*DATABASE!$AF$62,""))))</f>
        <v/>
      </c>
      <c r="E864" s="38" t="str">
        <f>IF(AND($K864="Y",$G864&lt;&gt;"UNYIL",$F864&lt;DATABASE!$O$8),"2x D11",IF(AND($K864="Y",$G864&lt;&gt;"UNYIL",$F864&gt;=DATABASE!$O$8),"3x D11",""))</f>
        <v/>
      </c>
      <c r="F864" s="9" t="str">
        <f>IF('DATA ACCURATE'!N867&lt;&gt;"",'DATA ACCURATE'!N867,"")</f>
        <v/>
      </c>
      <c r="G864" t="str">
        <f>IF(F864="","",IF(F864&lt;=DATABASE!$I$8,"UNYIL",IF(F864&lt;=DATABASE!$J$8,"KECIL",IF(F864&lt;DATABASE!$K$8,"TANGGUNG",IF(F864&gt;=DATABASE!$K$8,"BESAR","")))))</f>
        <v/>
      </c>
      <c r="H864" s="16" t="str">
        <f>IF('DATA ACCURATE'!J867&lt;&gt;"",'DATA ACCURATE'!J867,"")</f>
        <v/>
      </c>
      <c r="I864" s="35" t="str">
        <f>IF(B864&lt;&gt;"",IFERROR(VLOOKUP(B864,'DATA TIMBANGAN'!G:M,7,FALSE),VLOOKUP(B864,'DATA TIMBANGAN'!G:M,7)),"")</f>
        <v/>
      </c>
      <c r="J864" s="25" t="str">
        <f>IF(H864&lt;&gt;"",IFERROR(INDEX(DATABASE!$Z$19:$Z$38,MATCH(DATEVALUE(H864),DATABASE!$AA$19:$AA$38,0)),INDEX(DATABASE!$Z$12:$Z$18,MATCH(WEEKDAY(H864,2),DATABASE!$AA$12:$AA$18,0))),"")</f>
        <v/>
      </c>
      <c r="K864" s="25" t="str">
        <f>IF('DATA ACCURATE'!V867&lt;&gt;"",'DATA ACCURATE'!V867,"")</f>
        <v/>
      </c>
      <c r="L864" s="80" t="str">
        <f>IF($H864="","",IF(OR($J864="LIBUR",AND($L863="LIBUR",$O863=$O864)),"LIBUR",IF(AND(OR($L863="LUAR JAM KERJA 1",$L863="LUAR JAM KERJA 2"),OR(OR(AND($H863=$H864,AND(OR($I864&gt;DATABASE!$J$3,$I864&lt;DATABASE!$J$6),((DATEVALUE($H864)+$I864)-(DATEVALUE($H863)+$I863))&lt;DATABASE!$J$6)),AND($H863=$H864,$O863=$O864,OR($I864&gt;DATABASE!$J$6,$I864&lt;DATABASE!$J$3))),AND(($H864-$H863)=1,OR($I864&lt;DATABASE!$I$6,((DATEVALUE($H864)+$I864)-(DATEVALUE($H863)+$I863))&lt;DATABASE!$J$6))),$A864=$A863),"LUAR JAM KERJA 2",IF(AND(OR(WEEKDAY($H864,2)=1,WEEKDAY($H864,2)=2,WEEKDAY($H864,2)=3,WEEKDAY($H864,2)=4,WEEKDAY($H864,2)=5),$I864&lt;=DATABASE!$J$3,$I864&gt;=DATABASE!$I$3),"JAM KERJA",IF(AND(WEEKDAY($H864,2)=6,$I864&lt;=DATABASE!$J$4,$I864&gt;=DATABASE!$I$4),"JAM KERJA","LUAR JAM KERJA 1")))))</f>
        <v/>
      </c>
      <c r="M864" s="33" t="str">
        <f>IF('DATA ACCURATE'!T867&lt;&gt;"",IF('DATA ACCURATE'!T867&gt;100,'DATA ACCURATE'!T867/10,'DATA ACCURATE'!T867),"")</f>
        <v/>
      </c>
      <c r="N864" t="str">
        <f>IF(M864="","",IF(M864&lt;=DATABASE!$I$9,"LOKAL",IF(M864&lt;DATABASE!$J$9,"LUAR KOTA 1",IF($M864&gt;=DATABASE!$J$9,"LUAR KOTA 2",""))))</f>
        <v/>
      </c>
      <c r="O864" s="38" t="str">
        <f>IF('DATA ACCURATE'!L867&lt;&gt;"",'DATA ACCURATE'!L867,"")</f>
        <v/>
      </c>
      <c r="Q864" s="38">
        <f t="shared" si="92"/>
        <v>0</v>
      </c>
      <c r="R864" s="38">
        <f t="shared" si="92"/>
        <v>0</v>
      </c>
      <c r="S864" s="38">
        <f t="shared" si="92"/>
        <v>0</v>
      </c>
      <c r="T864" s="38">
        <f t="shared" si="90"/>
        <v>0</v>
      </c>
      <c r="U864" s="38">
        <f t="shared" si="93"/>
        <v>0</v>
      </c>
      <c r="V864" s="38">
        <f t="shared" si="93"/>
        <v>0</v>
      </c>
      <c r="W864" s="38">
        <f t="shared" si="93"/>
        <v>0</v>
      </c>
      <c r="X864" s="38">
        <f t="shared" si="94"/>
        <v>0</v>
      </c>
      <c r="Y864" s="38">
        <f t="shared" si="94"/>
        <v>0</v>
      </c>
      <c r="Z864" s="38">
        <f t="shared" si="94"/>
        <v>0</v>
      </c>
      <c r="AA864" s="38">
        <f t="shared" si="91"/>
        <v>0</v>
      </c>
      <c r="AB864" s="38">
        <f t="shared" si="95"/>
        <v>0</v>
      </c>
      <c r="AC864" s="38">
        <f t="shared" si="96"/>
        <v>0</v>
      </c>
      <c r="AD864" s="38" t="str">
        <f t="shared" si="97"/>
        <v>000000000000</v>
      </c>
    </row>
    <row r="865" spans="1:30">
      <c r="A865" s="9" t="str">
        <f>IF('DATA ACCURATE'!A868&lt;&gt;"",'DATA ACCURATE'!A868,"")</f>
        <v/>
      </c>
      <c r="B865" s="9" t="str">
        <f>IF('DATA ACCURATE'!D868&lt;&gt;"",'DATA ACCURATE'!D868,"")</f>
        <v/>
      </c>
      <c r="C865" s="38" t="str">
        <f>IF($AD865="000000000000","",INDEX(DATABASE!$W$12:$W$71,MATCH($AD865,DATABASE!$V$12:$V$71,0)))</f>
        <v/>
      </c>
      <c r="D865" s="34" t="str">
        <f>IF(C865="","",IF(E865="",INDEX(DATABASE!$AF$13:$AF$62,MATCH($C865,DATABASE!$AC$13:$AC$62,0)),IF(E865="2x D11",INDEX(DATABASE!$AF$13:$AF$62,MATCH($C865,DATABASE!$AC$13:$AC$62,0))+2*DATABASE!$AF$62,IF(E865="3x D11",INDEX(DATABASE!$AF$13:$AF$62,MATCH($C865,DATABASE!$AC$13:$AC$62,0))+3*DATABASE!$AF$62,""))))</f>
        <v/>
      </c>
      <c r="E865" s="38" t="str">
        <f>IF(AND($K865="Y",$G865&lt;&gt;"UNYIL",$F865&lt;DATABASE!$O$8),"2x D11",IF(AND($K865="Y",$G865&lt;&gt;"UNYIL",$F865&gt;=DATABASE!$O$8),"3x D11",""))</f>
        <v/>
      </c>
      <c r="F865" s="9" t="str">
        <f>IF('DATA ACCURATE'!N868&lt;&gt;"",'DATA ACCURATE'!N868,"")</f>
        <v/>
      </c>
      <c r="G865" t="str">
        <f>IF(F865="","",IF(F865&lt;=DATABASE!$I$8,"UNYIL",IF(F865&lt;=DATABASE!$J$8,"KECIL",IF(F865&lt;DATABASE!$K$8,"TANGGUNG",IF(F865&gt;=DATABASE!$K$8,"BESAR","")))))</f>
        <v/>
      </c>
      <c r="H865" s="16" t="str">
        <f>IF('DATA ACCURATE'!J868&lt;&gt;"",'DATA ACCURATE'!J868,"")</f>
        <v/>
      </c>
      <c r="I865" s="35" t="str">
        <f>IF(B865&lt;&gt;"",IFERROR(VLOOKUP(B865,'DATA TIMBANGAN'!G:M,7,FALSE),VLOOKUP(B865,'DATA TIMBANGAN'!G:M,7)),"")</f>
        <v/>
      </c>
      <c r="J865" s="25" t="str">
        <f>IF(H865&lt;&gt;"",IFERROR(INDEX(DATABASE!$Z$19:$Z$38,MATCH(DATEVALUE(H865),DATABASE!$AA$19:$AA$38,0)),INDEX(DATABASE!$Z$12:$Z$18,MATCH(WEEKDAY(H865,2),DATABASE!$AA$12:$AA$18,0))),"")</f>
        <v/>
      </c>
      <c r="K865" s="25" t="str">
        <f>IF('DATA ACCURATE'!V868&lt;&gt;"",'DATA ACCURATE'!V868,"")</f>
        <v/>
      </c>
      <c r="L865" s="80" t="str">
        <f>IF($H865="","",IF(OR($J865="LIBUR",AND($L864="LIBUR",$O864=$O865)),"LIBUR",IF(AND(OR($L864="LUAR JAM KERJA 1",$L864="LUAR JAM KERJA 2"),OR(OR(AND($H864=$H865,AND(OR($I865&gt;DATABASE!$J$3,$I865&lt;DATABASE!$J$6),((DATEVALUE($H865)+$I865)-(DATEVALUE($H864)+$I864))&lt;DATABASE!$J$6)),AND($H864=$H865,$O864=$O865,OR($I865&gt;DATABASE!$J$6,$I865&lt;DATABASE!$J$3))),AND(($H865-$H864)=1,OR($I865&lt;DATABASE!$I$6,((DATEVALUE($H865)+$I865)-(DATEVALUE($H864)+$I864))&lt;DATABASE!$J$6))),$A865=$A864),"LUAR JAM KERJA 2",IF(AND(OR(WEEKDAY($H865,2)=1,WEEKDAY($H865,2)=2,WEEKDAY($H865,2)=3,WEEKDAY($H865,2)=4,WEEKDAY($H865,2)=5),$I865&lt;=DATABASE!$J$3,$I865&gt;=DATABASE!$I$3),"JAM KERJA",IF(AND(WEEKDAY($H865,2)=6,$I865&lt;=DATABASE!$J$4,$I865&gt;=DATABASE!$I$4),"JAM KERJA","LUAR JAM KERJA 1")))))</f>
        <v/>
      </c>
      <c r="M865" s="33" t="str">
        <f>IF('DATA ACCURATE'!T868&lt;&gt;"",IF('DATA ACCURATE'!T868&gt;100,'DATA ACCURATE'!T868/10,'DATA ACCURATE'!T868),"")</f>
        <v/>
      </c>
      <c r="N865" t="str">
        <f>IF(M865="","",IF(M865&lt;=DATABASE!$I$9,"LOKAL",IF(M865&lt;DATABASE!$J$9,"LUAR KOTA 1",IF($M865&gt;=DATABASE!$J$9,"LUAR KOTA 2",""))))</f>
        <v/>
      </c>
      <c r="O865" s="38" t="str">
        <f>IF('DATA ACCURATE'!L868&lt;&gt;"",'DATA ACCURATE'!L868,"")</f>
        <v/>
      </c>
      <c r="Q865" s="38">
        <f t="shared" si="92"/>
        <v>0</v>
      </c>
      <c r="R865" s="38">
        <f t="shared" si="92"/>
        <v>0</v>
      </c>
      <c r="S865" s="38">
        <f t="shared" si="92"/>
        <v>0</v>
      </c>
      <c r="T865" s="38">
        <f t="shared" si="90"/>
        <v>0</v>
      </c>
      <c r="U865" s="38">
        <f t="shared" si="93"/>
        <v>0</v>
      </c>
      <c r="V865" s="38">
        <f t="shared" si="93"/>
        <v>0</v>
      </c>
      <c r="W865" s="38">
        <f t="shared" si="93"/>
        <v>0</v>
      </c>
      <c r="X865" s="38">
        <f t="shared" si="94"/>
        <v>0</v>
      </c>
      <c r="Y865" s="38">
        <f t="shared" si="94"/>
        <v>0</v>
      </c>
      <c r="Z865" s="38">
        <f t="shared" si="94"/>
        <v>0</v>
      </c>
      <c r="AA865" s="38">
        <f t="shared" si="91"/>
        <v>0</v>
      </c>
      <c r="AB865" s="38">
        <f t="shared" si="95"/>
        <v>0</v>
      </c>
      <c r="AC865" s="38">
        <f t="shared" si="96"/>
        <v>0</v>
      </c>
      <c r="AD865" s="38" t="str">
        <f t="shared" si="97"/>
        <v>000000000000</v>
      </c>
    </row>
    <row r="866" spans="1:30">
      <c r="A866" s="9" t="str">
        <f>IF('DATA ACCURATE'!A869&lt;&gt;"",'DATA ACCURATE'!A869,"")</f>
        <v/>
      </c>
      <c r="B866" s="9" t="str">
        <f>IF('DATA ACCURATE'!D869&lt;&gt;"",'DATA ACCURATE'!D869,"")</f>
        <v/>
      </c>
      <c r="C866" s="38" t="str">
        <f>IF($AD866="000000000000","",INDEX(DATABASE!$W$12:$W$71,MATCH($AD866,DATABASE!$V$12:$V$71,0)))</f>
        <v/>
      </c>
      <c r="D866" s="34" t="str">
        <f>IF(C866="","",IF(E866="",INDEX(DATABASE!$AF$13:$AF$62,MATCH($C866,DATABASE!$AC$13:$AC$62,0)),IF(E866="2x D11",INDEX(DATABASE!$AF$13:$AF$62,MATCH($C866,DATABASE!$AC$13:$AC$62,0))+2*DATABASE!$AF$62,IF(E866="3x D11",INDEX(DATABASE!$AF$13:$AF$62,MATCH($C866,DATABASE!$AC$13:$AC$62,0))+3*DATABASE!$AF$62,""))))</f>
        <v/>
      </c>
      <c r="E866" s="38" t="str">
        <f>IF(AND($K866="Y",$G866&lt;&gt;"UNYIL",$F866&lt;DATABASE!$O$8),"2x D11",IF(AND($K866="Y",$G866&lt;&gt;"UNYIL",$F866&gt;=DATABASE!$O$8),"3x D11",""))</f>
        <v/>
      </c>
      <c r="F866" s="9" t="str">
        <f>IF('DATA ACCURATE'!N869&lt;&gt;"",'DATA ACCURATE'!N869,"")</f>
        <v/>
      </c>
      <c r="G866" t="str">
        <f>IF(F866="","",IF(F866&lt;=DATABASE!$I$8,"UNYIL",IF(F866&lt;=DATABASE!$J$8,"KECIL",IF(F866&lt;DATABASE!$K$8,"TANGGUNG",IF(F866&gt;=DATABASE!$K$8,"BESAR","")))))</f>
        <v/>
      </c>
      <c r="H866" s="16" t="str">
        <f>IF('DATA ACCURATE'!J869&lt;&gt;"",'DATA ACCURATE'!J869,"")</f>
        <v/>
      </c>
      <c r="I866" s="35" t="str">
        <f>IF(B866&lt;&gt;"",IFERROR(VLOOKUP(B866,'DATA TIMBANGAN'!G:M,7,FALSE),VLOOKUP(B866,'DATA TIMBANGAN'!G:M,7)),"")</f>
        <v/>
      </c>
      <c r="J866" s="25" t="str">
        <f>IF(H866&lt;&gt;"",IFERROR(INDEX(DATABASE!$Z$19:$Z$38,MATCH(DATEVALUE(H866),DATABASE!$AA$19:$AA$38,0)),INDEX(DATABASE!$Z$12:$Z$18,MATCH(WEEKDAY(H866,2),DATABASE!$AA$12:$AA$18,0))),"")</f>
        <v/>
      </c>
      <c r="K866" s="25" t="str">
        <f>IF('DATA ACCURATE'!V869&lt;&gt;"",'DATA ACCURATE'!V869,"")</f>
        <v/>
      </c>
      <c r="L866" s="80" t="str">
        <f>IF($H866="","",IF(OR($J866="LIBUR",AND($L865="LIBUR",$O865=$O866)),"LIBUR",IF(AND(OR($L865="LUAR JAM KERJA 1",$L865="LUAR JAM KERJA 2"),OR(OR(AND($H865=$H866,AND(OR($I866&gt;DATABASE!$J$3,$I866&lt;DATABASE!$J$6),((DATEVALUE($H866)+$I866)-(DATEVALUE($H865)+$I865))&lt;DATABASE!$J$6)),AND($H865=$H866,$O865=$O866,OR($I866&gt;DATABASE!$J$6,$I866&lt;DATABASE!$J$3))),AND(($H866-$H865)=1,OR($I866&lt;DATABASE!$I$6,((DATEVALUE($H866)+$I866)-(DATEVALUE($H865)+$I865))&lt;DATABASE!$J$6))),$A866=$A865),"LUAR JAM KERJA 2",IF(AND(OR(WEEKDAY($H866,2)=1,WEEKDAY($H866,2)=2,WEEKDAY($H866,2)=3,WEEKDAY($H866,2)=4,WEEKDAY($H866,2)=5),$I866&lt;=DATABASE!$J$3,$I866&gt;=DATABASE!$I$3),"JAM KERJA",IF(AND(WEEKDAY($H866,2)=6,$I866&lt;=DATABASE!$J$4,$I866&gt;=DATABASE!$I$4),"JAM KERJA","LUAR JAM KERJA 1")))))</f>
        <v/>
      </c>
      <c r="M866" s="33" t="str">
        <f>IF('DATA ACCURATE'!T869&lt;&gt;"",IF('DATA ACCURATE'!T869&gt;100,'DATA ACCURATE'!T869/10,'DATA ACCURATE'!T869),"")</f>
        <v/>
      </c>
      <c r="N866" t="str">
        <f>IF(M866="","",IF(M866&lt;=DATABASE!$I$9,"LOKAL",IF(M866&lt;DATABASE!$J$9,"LUAR KOTA 1",IF($M866&gt;=DATABASE!$J$9,"LUAR KOTA 2",""))))</f>
        <v/>
      </c>
      <c r="O866" s="38" t="str">
        <f>IF('DATA ACCURATE'!L869&lt;&gt;"",'DATA ACCURATE'!L869,"")</f>
        <v/>
      </c>
      <c r="Q866" s="38">
        <f t="shared" si="92"/>
        <v>0</v>
      </c>
      <c r="R866" s="38">
        <f t="shared" si="92"/>
        <v>0</v>
      </c>
      <c r="S866" s="38">
        <f t="shared" si="92"/>
        <v>0</v>
      </c>
      <c r="T866" s="38">
        <f t="shared" si="90"/>
        <v>0</v>
      </c>
      <c r="U866" s="38">
        <f t="shared" si="93"/>
        <v>0</v>
      </c>
      <c r="V866" s="38">
        <f t="shared" si="93"/>
        <v>0</v>
      </c>
      <c r="W866" s="38">
        <f t="shared" si="93"/>
        <v>0</v>
      </c>
      <c r="X866" s="38">
        <f t="shared" si="94"/>
        <v>0</v>
      </c>
      <c r="Y866" s="38">
        <f t="shared" si="94"/>
        <v>0</v>
      </c>
      <c r="Z866" s="38">
        <f t="shared" si="94"/>
        <v>0</v>
      </c>
      <c r="AA866" s="38">
        <f t="shared" si="91"/>
        <v>0</v>
      </c>
      <c r="AB866" s="38">
        <f t="shared" si="95"/>
        <v>0</v>
      </c>
      <c r="AC866" s="38">
        <f t="shared" si="96"/>
        <v>0</v>
      </c>
      <c r="AD866" s="38" t="str">
        <f t="shared" si="97"/>
        <v>000000000000</v>
      </c>
    </row>
    <row r="867" spans="1:30">
      <c r="A867" s="9" t="str">
        <f>IF('DATA ACCURATE'!A870&lt;&gt;"",'DATA ACCURATE'!A870,"")</f>
        <v/>
      </c>
      <c r="B867" s="9" t="str">
        <f>IF('DATA ACCURATE'!D870&lt;&gt;"",'DATA ACCURATE'!D870,"")</f>
        <v/>
      </c>
      <c r="C867" s="38" t="str">
        <f>IF($AD867="000000000000","",INDEX(DATABASE!$W$12:$W$71,MATCH($AD867,DATABASE!$V$12:$V$71,0)))</f>
        <v/>
      </c>
      <c r="D867" s="34" t="str">
        <f>IF(C867="","",IF(E867="",INDEX(DATABASE!$AF$13:$AF$62,MATCH($C867,DATABASE!$AC$13:$AC$62,0)),IF(E867="2x D11",INDEX(DATABASE!$AF$13:$AF$62,MATCH($C867,DATABASE!$AC$13:$AC$62,0))+2*DATABASE!$AF$62,IF(E867="3x D11",INDEX(DATABASE!$AF$13:$AF$62,MATCH($C867,DATABASE!$AC$13:$AC$62,0))+3*DATABASE!$AF$62,""))))</f>
        <v/>
      </c>
      <c r="E867" s="38" t="str">
        <f>IF(AND($K867="Y",$G867&lt;&gt;"UNYIL",$F867&lt;DATABASE!$O$8),"2x D11",IF(AND($K867="Y",$G867&lt;&gt;"UNYIL",$F867&gt;=DATABASE!$O$8),"3x D11",""))</f>
        <v/>
      </c>
      <c r="F867" s="9" t="str">
        <f>IF('DATA ACCURATE'!N870&lt;&gt;"",'DATA ACCURATE'!N870,"")</f>
        <v/>
      </c>
      <c r="G867" t="str">
        <f>IF(F867="","",IF(F867&lt;=DATABASE!$I$8,"UNYIL",IF(F867&lt;=DATABASE!$J$8,"KECIL",IF(F867&lt;DATABASE!$K$8,"TANGGUNG",IF(F867&gt;=DATABASE!$K$8,"BESAR","")))))</f>
        <v/>
      </c>
      <c r="H867" s="16" t="str">
        <f>IF('DATA ACCURATE'!J870&lt;&gt;"",'DATA ACCURATE'!J870,"")</f>
        <v/>
      </c>
      <c r="I867" s="35" t="str">
        <f>IF(B867&lt;&gt;"",IFERROR(VLOOKUP(B867,'DATA TIMBANGAN'!G:M,7,FALSE),VLOOKUP(B867,'DATA TIMBANGAN'!G:M,7)),"")</f>
        <v/>
      </c>
      <c r="J867" s="25" t="str">
        <f>IF(H867&lt;&gt;"",IFERROR(INDEX(DATABASE!$Z$19:$Z$38,MATCH(DATEVALUE(H867),DATABASE!$AA$19:$AA$38,0)),INDEX(DATABASE!$Z$12:$Z$18,MATCH(WEEKDAY(H867,2),DATABASE!$AA$12:$AA$18,0))),"")</f>
        <v/>
      </c>
      <c r="K867" s="25" t="str">
        <f>IF('DATA ACCURATE'!V870&lt;&gt;"",'DATA ACCURATE'!V870,"")</f>
        <v/>
      </c>
      <c r="L867" s="80" t="str">
        <f>IF($H867="","",IF(OR($J867="LIBUR",AND($L866="LIBUR",$O866=$O867)),"LIBUR",IF(AND(OR($L866="LUAR JAM KERJA 1",$L866="LUAR JAM KERJA 2"),OR(OR(AND($H866=$H867,AND(OR($I867&gt;DATABASE!$J$3,$I867&lt;DATABASE!$J$6),((DATEVALUE($H867)+$I867)-(DATEVALUE($H866)+$I866))&lt;DATABASE!$J$6)),AND($H866=$H867,$O866=$O867,OR($I867&gt;DATABASE!$J$6,$I867&lt;DATABASE!$J$3))),AND(($H867-$H866)=1,OR($I867&lt;DATABASE!$I$6,((DATEVALUE($H867)+$I867)-(DATEVALUE($H866)+$I866))&lt;DATABASE!$J$6))),$A867=$A866),"LUAR JAM KERJA 2",IF(AND(OR(WEEKDAY($H867,2)=1,WEEKDAY($H867,2)=2,WEEKDAY($H867,2)=3,WEEKDAY($H867,2)=4,WEEKDAY($H867,2)=5),$I867&lt;=DATABASE!$J$3,$I867&gt;=DATABASE!$I$3),"JAM KERJA",IF(AND(WEEKDAY($H867,2)=6,$I867&lt;=DATABASE!$J$4,$I867&gt;=DATABASE!$I$4),"JAM KERJA","LUAR JAM KERJA 1")))))</f>
        <v/>
      </c>
      <c r="M867" s="33" t="str">
        <f>IF('DATA ACCURATE'!T870&lt;&gt;"",IF('DATA ACCURATE'!T870&gt;100,'DATA ACCURATE'!T870/10,'DATA ACCURATE'!T870),"")</f>
        <v/>
      </c>
      <c r="N867" t="str">
        <f>IF(M867="","",IF(M867&lt;=DATABASE!$I$9,"LOKAL",IF(M867&lt;DATABASE!$J$9,"LUAR KOTA 1",IF($M867&gt;=DATABASE!$J$9,"LUAR KOTA 2",""))))</f>
        <v/>
      </c>
      <c r="O867" s="38" t="str">
        <f>IF('DATA ACCURATE'!L870&lt;&gt;"",'DATA ACCURATE'!L870,"")</f>
        <v/>
      </c>
      <c r="Q867" s="38">
        <f t="shared" si="92"/>
        <v>0</v>
      </c>
      <c r="R867" s="38">
        <f t="shared" si="92"/>
        <v>0</v>
      </c>
      <c r="S867" s="38">
        <f t="shared" si="92"/>
        <v>0</v>
      </c>
      <c r="T867" s="38">
        <f t="shared" si="90"/>
        <v>0</v>
      </c>
      <c r="U867" s="38">
        <f t="shared" si="93"/>
        <v>0</v>
      </c>
      <c r="V867" s="38">
        <f t="shared" si="93"/>
        <v>0</v>
      </c>
      <c r="W867" s="38">
        <f t="shared" si="93"/>
        <v>0</v>
      </c>
      <c r="X867" s="38">
        <f t="shared" si="94"/>
        <v>0</v>
      </c>
      <c r="Y867" s="38">
        <f t="shared" si="94"/>
        <v>0</v>
      </c>
      <c r="Z867" s="38">
        <f t="shared" si="94"/>
        <v>0</v>
      </c>
      <c r="AA867" s="38">
        <f t="shared" si="91"/>
        <v>0</v>
      </c>
      <c r="AB867" s="38">
        <f t="shared" si="95"/>
        <v>0</v>
      </c>
      <c r="AC867" s="38">
        <f t="shared" si="96"/>
        <v>0</v>
      </c>
      <c r="AD867" s="38" t="str">
        <f t="shared" si="97"/>
        <v>000000000000</v>
      </c>
    </row>
    <row r="868" spans="1:30">
      <c r="A868" s="9" t="str">
        <f>IF('DATA ACCURATE'!A871&lt;&gt;"",'DATA ACCURATE'!A871,"")</f>
        <v/>
      </c>
      <c r="B868" s="9" t="str">
        <f>IF('DATA ACCURATE'!D871&lt;&gt;"",'DATA ACCURATE'!D871,"")</f>
        <v/>
      </c>
      <c r="C868" s="38" t="str">
        <f>IF($AD868="000000000000","",INDEX(DATABASE!$W$12:$W$71,MATCH($AD868,DATABASE!$V$12:$V$71,0)))</f>
        <v/>
      </c>
      <c r="D868" s="34" t="str">
        <f>IF(C868="","",IF(E868="",INDEX(DATABASE!$AF$13:$AF$62,MATCH($C868,DATABASE!$AC$13:$AC$62,0)),IF(E868="2x D11",INDEX(DATABASE!$AF$13:$AF$62,MATCH($C868,DATABASE!$AC$13:$AC$62,0))+2*DATABASE!$AF$62,IF(E868="3x D11",INDEX(DATABASE!$AF$13:$AF$62,MATCH($C868,DATABASE!$AC$13:$AC$62,0))+3*DATABASE!$AF$62,""))))</f>
        <v/>
      </c>
      <c r="E868" s="38" t="str">
        <f>IF(AND($K868="Y",$G868&lt;&gt;"UNYIL",$F868&lt;DATABASE!$O$8),"2x D11",IF(AND($K868="Y",$G868&lt;&gt;"UNYIL",$F868&gt;=DATABASE!$O$8),"3x D11",""))</f>
        <v/>
      </c>
      <c r="F868" s="9" t="str">
        <f>IF('DATA ACCURATE'!N871&lt;&gt;"",'DATA ACCURATE'!N871,"")</f>
        <v/>
      </c>
      <c r="G868" t="str">
        <f>IF(F868="","",IF(F868&lt;=DATABASE!$I$8,"UNYIL",IF(F868&lt;=DATABASE!$J$8,"KECIL",IF(F868&lt;DATABASE!$K$8,"TANGGUNG",IF(F868&gt;=DATABASE!$K$8,"BESAR","")))))</f>
        <v/>
      </c>
      <c r="H868" s="16" t="str">
        <f>IF('DATA ACCURATE'!J871&lt;&gt;"",'DATA ACCURATE'!J871,"")</f>
        <v/>
      </c>
      <c r="I868" s="35" t="str">
        <f>IF(B868&lt;&gt;"",IFERROR(VLOOKUP(B868,'DATA TIMBANGAN'!G:M,7,FALSE),VLOOKUP(B868,'DATA TIMBANGAN'!G:M,7)),"")</f>
        <v/>
      </c>
      <c r="J868" s="25" t="str">
        <f>IF(H868&lt;&gt;"",IFERROR(INDEX(DATABASE!$Z$19:$Z$38,MATCH(DATEVALUE(H868),DATABASE!$AA$19:$AA$38,0)),INDEX(DATABASE!$Z$12:$Z$18,MATCH(WEEKDAY(H868,2),DATABASE!$AA$12:$AA$18,0))),"")</f>
        <v/>
      </c>
      <c r="K868" s="25" t="str">
        <f>IF('DATA ACCURATE'!V871&lt;&gt;"",'DATA ACCURATE'!V871,"")</f>
        <v/>
      </c>
      <c r="L868" s="80" t="str">
        <f>IF($H868="","",IF(OR($J868="LIBUR",AND($L867="LIBUR",$O867=$O868)),"LIBUR",IF(AND(OR($L867="LUAR JAM KERJA 1",$L867="LUAR JAM KERJA 2"),OR(OR(AND($H867=$H868,AND(OR($I868&gt;DATABASE!$J$3,$I868&lt;DATABASE!$J$6),((DATEVALUE($H868)+$I868)-(DATEVALUE($H867)+$I867))&lt;DATABASE!$J$6)),AND($H867=$H868,$O867=$O868,OR($I868&gt;DATABASE!$J$6,$I868&lt;DATABASE!$J$3))),AND(($H868-$H867)=1,OR($I868&lt;DATABASE!$I$6,((DATEVALUE($H868)+$I868)-(DATEVALUE($H867)+$I867))&lt;DATABASE!$J$6))),$A868=$A867),"LUAR JAM KERJA 2",IF(AND(OR(WEEKDAY($H868,2)=1,WEEKDAY($H868,2)=2,WEEKDAY($H868,2)=3,WEEKDAY($H868,2)=4,WEEKDAY($H868,2)=5),$I868&lt;=DATABASE!$J$3,$I868&gt;=DATABASE!$I$3),"JAM KERJA",IF(AND(WEEKDAY($H868,2)=6,$I868&lt;=DATABASE!$J$4,$I868&gt;=DATABASE!$I$4),"JAM KERJA","LUAR JAM KERJA 1")))))</f>
        <v/>
      </c>
      <c r="M868" s="33" t="str">
        <f>IF('DATA ACCURATE'!T871&lt;&gt;"",IF('DATA ACCURATE'!T871&gt;100,'DATA ACCURATE'!T871/10,'DATA ACCURATE'!T871),"")</f>
        <v/>
      </c>
      <c r="N868" t="str">
        <f>IF(M868="","",IF(M868&lt;=DATABASE!$I$9,"LOKAL",IF(M868&lt;DATABASE!$J$9,"LUAR KOTA 1",IF($M868&gt;=DATABASE!$J$9,"LUAR KOTA 2",""))))</f>
        <v/>
      </c>
      <c r="O868" s="38" t="str">
        <f>IF('DATA ACCURATE'!L871&lt;&gt;"",'DATA ACCURATE'!L871,"")</f>
        <v/>
      </c>
      <c r="Q868" s="38">
        <f t="shared" si="92"/>
        <v>0</v>
      </c>
      <c r="R868" s="38">
        <f t="shared" si="92"/>
        <v>0</v>
      </c>
      <c r="S868" s="38">
        <f t="shared" si="92"/>
        <v>0</v>
      </c>
      <c r="T868" s="38">
        <f t="shared" si="90"/>
        <v>0</v>
      </c>
      <c r="U868" s="38">
        <f t="shared" si="93"/>
        <v>0</v>
      </c>
      <c r="V868" s="38">
        <f t="shared" si="93"/>
        <v>0</v>
      </c>
      <c r="W868" s="38">
        <f t="shared" si="93"/>
        <v>0</v>
      </c>
      <c r="X868" s="38">
        <f t="shared" si="94"/>
        <v>0</v>
      </c>
      <c r="Y868" s="38">
        <f t="shared" si="94"/>
        <v>0</v>
      </c>
      <c r="Z868" s="38">
        <f t="shared" si="94"/>
        <v>0</v>
      </c>
      <c r="AA868" s="38">
        <f t="shared" si="91"/>
        <v>0</v>
      </c>
      <c r="AB868" s="38">
        <f t="shared" si="95"/>
        <v>0</v>
      </c>
      <c r="AC868" s="38">
        <f t="shared" si="96"/>
        <v>0</v>
      </c>
      <c r="AD868" s="38" t="str">
        <f t="shared" si="97"/>
        <v>000000000000</v>
      </c>
    </row>
    <row r="869" spans="1:30">
      <c r="A869" s="9" t="str">
        <f>IF('DATA ACCURATE'!A872&lt;&gt;"",'DATA ACCURATE'!A872,"")</f>
        <v/>
      </c>
      <c r="B869" s="9" t="str">
        <f>IF('DATA ACCURATE'!D872&lt;&gt;"",'DATA ACCURATE'!D872,"")</f>
        <v/>
      </c>
      <c r="C869" s="38" t="str">
        <f>IF($AD869="000000000000","",INDEX(DATABASE!$W$12:$W$71,MATCH($AD869,DATABASE!$V$12:$V$71,0)))</f>
        <v/>
      </c>
      <c r="D869" s="34" t="str">
        <f>IF(C869="","",IF(E869="",INDEX(DATABASE!$AF$13:$AF$62,MATCH($C869,DATABASE!$AC$13:$AC$62,0)),IF(E869="2x D11",INDEX(DATABASE!$AF$13:$AF$62,MATCH($C869,DATABASE!$AC$13:$AC$62,0))+2*DATABASE!$AF$62,IF(E869="3x D11",INDEX(DATABASE!$AF$13:$AF$62,MATCH($C869,DATABASE!$AC$13:$AC$62,0))+3*DATABASE!$AF$62,""))))</f>
        <v/>
      </c>
      <c r="E869" s="38" t="str">
        <f>IF(AND($K869="Y",$G869&lt;&gt;"UNYIL",$F869&lt;DATABASE!$O$8),"2x D11",IF(AND($K869="Y",$G869&lt;&gt;"UNYIL",$F869&gt;=DATABASE!$O$8),"3x D11",""))</f>
        <v/>
      </c>
      <c r="F869" s="9" t="str">
        <f>IF('DATA ACCURATE'!N872&lt;&gt;"",'DATA ACCURATE'!N872,"")</f>
        <v/>
      </c>
      <c r="G869" t="str">
        <f>IF(F869="","",IF(F869&lt;=DATABASE!$I$8,"UNYIL",IF(F869&lt;=DATABASE!$J$8,"KECIL",IF(F869&lt;DATABASE!$K$8,"TANGGUNG",IF(F869&gt;=DATABASE!$K$8,"BESAR","")))))</f>
        <v/>
      </c>
      <c r="H869" s="16" t="str">
        <f>IF('DATA ACCURATE'!J872&lt;&gt;"",'DATA ACCURATE'!J872,"")</f>
        <v/>
      </c>
      <c r="I869" s="35" t="str">
        <f>IF(B869&lt;&gt;"",IFERROR(VLOOKUP(B869,'DATA TIMBANGAN'!G:M,7,FALSE),VLOOKUP(B869,'DATA TIMBANGAN'!G:M,7)),"")</f>
        <v/>
      </c>
      <c r="J869" s="25" t="str">
        <f>IF(H869&lt;&gt;"",IFERROR(INDEX(DATABASE!$Z$19:$Z$38,MATCH(DATEVALUE(H869),DATABASE!$AA$19:$AA$38,0)),INDEX(DATABASE!$Z$12:$Z$18,MATCH(WEEKDAY(H869,2),DATABASE!$AA$12:$AA$18,0))),"")</f>
        <v/>
      </c>
      <c r="K869" s="25" t="str">
        <f>IF('DATA ACCURATE'!V872&lt;&gt;"",'DATA ACCURATE'!V872,"")</f>
        <v/>
      </c>
      <c r="L869" s="80" t="str">
        <f>IF($H869="","",IF(OR($J869="LIBUR",AND($L868="LIBUR",$O868=$O869)),"LIBUR",IF(AND(OR($L868="LUAR JAM KERJA 1",$L868="LUAR JAM KERJA 2"),OR(OR(AND($H868=$H869,AND(OR($I869&gt;DATABASE!$J$3,$I869&lt;DATABASE!$J$6),((DATEVALUE($H869)+$I869)-(DATEVALUE($H868)+$I868))&lt;DATABASE!$J$6)),AND($H868=$H869,$O868=$O869,OR($I869&gt;DATABASE!$J$6,$I869&lt;DATABASE!$J$3))),AND(($H869-$H868)=1,OR($I869&lt;DATABASE!$I$6,((DATEVALUE($H869)+$I869)-(DATEVALUE($H868)+$I868))&lt;DATABASE!$J$6))),$A869=$A868),"LUAR JAM KERJA 2",IF(AND(OR(WEEKDAY($H869,2)=1,WEEKDAY($H869,2)=2,WEEKDAY($H869,2)=3,WEEKDAY($H869,2)=4,WEEKDAY($H869,2)=5),$I869&lt;=DATABASE!$J$3,$I869&gt;=DATABASE!$I$3),"JAM KERJA",IF(AND(WEEKDAY($H869,2)=6,$I869&lt;=DATABASE!$J$4,$I869&gt;=DATABASE!$I$4),"JAM KERJA","LUAR JAM KERJA 1")))))</f>
        <v/>
      </c>
      <c r="M869" s="33" t="str">
        <f>IF('DATA ACCURATE'!T872&lt;&gt;"",IF('DATA ACCURATE'!T872&gt;100,'DATA ACCURATE'!T872/10,'DATA ACCURATE'!T872),"")</f>
        <v/>
      </c>
      <c r="N869" t="str">
        <f>IF(M869="","",IF(M869&lt;=DATABASE!$I$9,"LOKAL",IF(M869&lt;DATABASE!$J$9,"LUAR KOTA 1",IF($M869&gt;=DATABASE!$J$9,"LUAR KOTA 2",""))))</f>
        <v/>
      </c>
      <c r="O869" s="38" t="str">
        <f>IF('DATA ACCURATE'!L872&lt;&gt;"",'DATA ACCURATE'!L872,"")</f>
        <v/>
      </c>
      <c r="Q869" s="38">
        <f t="shared" si="92"/>
        <v>0</v>
      </c>
      <c r="R869" s="38">
        <f t="shared" si="92"/>
        <v>0</v>
      </c>
      <c r="S869" s="38">
        <f t="shared" si="92"/>
        <v>0</v>
      </c>
      <c r="T869" s="38">
        <f t="shared" si="90"/>
        <v>0</v>
      </c>
      <c r="U869" s="38">
        <f t="shared" si="93"/>
        <v>0</v>
      </c>
      <c r="V869" s="38">
        <f t="shared" si="93"/>
        <v>0</v>
      </c>
      <c r="W869" s="38">
        <f t="shared" si="93"/>
        <v>0</v>
      </c>
      <c r="X869" s="38">
        <f t="shared" si="94"/>
        <v>0</v>
      </c>
      <c r="Y869" s="38">
        <f t="shared" si="94"/>
        <v>0</v>
      </c>
      <c r="Z869" s="38">
        <f t="shared" si="94"/>
        <v>0</v>
      </c>
      <c r="AA869" s="38">
        <f t="shared" si="91"/>
        <v>0</v>
      </c>
      <c r="AB869" s="38">
        <f t="shared" si="95"/>
        <v>0</v>
      </c>
      <c r="AC869" s="38">
        <f t="shared" si="96"/>
        <v>0</v>
      </c>
      <c r="AD869" s="38" t="str">
        <f t="shared" si="97"/>
        <v>000000000000</v>
      </c>
    </row>
    <row r="870" spans="1:30">
      <c r="A870" s="9" t="str">
        <f>IF('DATA ACCURATE'!A873&lt;&gt;"",'DATA ACCURATE'!A873,"")</f>
        <v/>
      </c>
      <c r="B870" s="9" t="str">
        <f>IF('DATA ACCURATE'!D873&lt;&gt;"",'DATA ACCURATE'!D873,"")</f>
        <v/>
      </c>
      <c r="C870" s="38" t="str">
        <f>IF($AD870="000000000000","",INDEX(DATABASE!$W$12:$W$71,MATCH($AD870,DATABASE!$V$12:$V$71,0)))</f>
        <v/>
      </c>
      <c r="D870" s="34" t="str">
        <f>IF(C870="","",IF(E870="",INDEX(DATABASE!$AF$13:$AF$62,MATCH($C870,DATABASE!$AC$13:$AC$62,0)),IF(E870="2x D11",INDEX(DATABASE!$AF$13:$AF$62,MATCH($C870,DATABASE!$AC$13:$AC$62,0))+2*DATABASE!$AF$62,IF(E870="3x D11",INDEX(DATABASE!$AF$13:$AF$62,MATCH($C870,DATABASE!$AC$13:$AC$62,0))+3*DATABASE!$AF$62,""))))</f>
        <v/>
      </c>
      <c r="E870" s="38" t="str">
        <f>IF(AND($K870="Y",$G870&lt;&gt;"UNYIL",$F870&lt;DATABASE!$O$8),"2x D11",IF(AND($K870="Y",$G870&lt;&gt;"UNYIL",$F870&gt;=DATABASE!$O$8),"3x D11",""))</f>
        <v/>
      </c>
      <c r="F870" s="9" t="str">
        <f>IF('DATA ACCURATE'!N873&lt;&gt;"",'DATA ACCURATE'!N873,"")</f>
        <v/>
      </c>
      <c r="G870" t="str">
        <f>IF(F870="","",IF(F870&lt;=DATABASE!$I$8,"UNYIL",IF(F870&lt;=DATABASE!$J$8,"KECIL",IF(F870&lt;DATABASE!$K$8,"TANGGUNG",IF(F870&gt;=DATABASE!$K$8,"BESAR","")))))</f>
        <v/>
      </c>
      <c r="H870" s="16" t="str">
        <f>IF('DATA ACCURATE'!J873&lt;&gt;"",'DATA ACCURATE'!J873,"")</f>
        <v/>
      </c>
      <c r="I870" s="35" t="str">
        <f>IF(B870&lt;&gt;"",IFERROR(VLOOKUP(B870,'DATA TIMBANGAN'!G:M,7,FALSE),VLOOKUP(B870,'DATA TIMBANGAN'!G:M,7)),"")</f>
        <v/>
      </c>
      <c r="J870" s="25" t="str">
        <f>IF(H870&lt;&gt;"",IFERROR(INDEX(DATABASE!$Z$19:$Z$38,MATCH(DATEVALUE(H870),DATABASE!$AA$19:$AA$38,0)),INDEX(DATABASE!$Z$12:$Z$18,MATCH(WEEKDAY(H870,2),DATABASE!$AA$12:$AA$18,0))),"")</f>
        <v/>
      </c>
      <c r="K870" s="25" t="str">
        <f>IF('DATA ACCURATE'!V873&lt;&gt;"",'DATA ACCURATE'!V873,"")</f>
        <v/>
      </c>
      <c r="L870" s="80" t="str">
        <f>IF($H870="","",IF(OR($J870="LIBUR",AND($L869="LIBUR",$O869=$O870)),"LIBUR",IF(AND(OR($L869="LUAR JAM KERJA 1",$L869="LUAR JAM KERJA 2"),OR(OR(AND($H869=$H870,AND(OR($I870&gt;DATABASE!$J$3,$I870&lt;DATABASE!$J$6),((DATEVALUE($H870)+$I870)-(DATEVALUE($H869)+$I869))&lt;DATABASE!$J$6)),AND($H869=$H870,$O869=$O870,OR($I870&gt;DATABASE!$J$6,$I870&lt;DATABASE!$J$3))),AND(($H870-$H869)=1,OR($I870&lt;DATABASE!$I$6,((DATEVALUE($H870)+$I870)-(DATEVALUE($H869)+$I869))&lt;DATABASE!$J$6))),$A870=$A869),"LUAR JAM KERJA 2",IF(AND(OR(WEEKDAY($H870,2)=1,WEEKDAY($H870,2)=2,WEEKDAY($H870,2)=3,WEEKDAY($H870,2)=4,WEEKDAY($H870,2)=5),$I870&lt;=DATABASE!$J$3,$I870&gt;=DATABASE!$I$3),"JAM KERJA",IF(AND(WEEKDAY($H870,2)=6,$I870&lt;=DATABASE!$J$4,$I870&gt;=DATABASE!$I$4),"JAM KERJA","LUAR JAM KERJA 1")))))</f>
        <v/>
      </c>
      <c r="M870" s="33" t="str">
        <f>IF('DATA ACCURATE'!T873&lt;&gt;"",IF('DATA ACCURATE'!T873&gt;100,'DATA ACCURATE'!T873/10,'DATA ACCURATE'!T873),"")</f>
        <v/>
      </c>
      <c r="N870" t="str">
        <f>IF(M870="","",IF(M870&lt;=DATABASE!$I$9,"LOKAL",IF(M870&lt;DATABASE!$J$9,"LUAR KOTA 1",IF($M870&gt;=DATABASE!$J$9,"LUAR KOTA 2",""))))</f>
        <v/>
      </c>
      <c r="O870" s="38" t="str">
        <f>IF('DATA ACCURATE'!L873&lt;&gt;"",'DATA ACCURATE'!L873,"")</f>
        <v/>
      </c>
      <c r="Q870" s="38">
        <f t="shared" si="92"/>
        <v>0</v>
      </c>
      <c r="R870" s="38">
        <f t="shared" si="92"/>
        <v>0</v>
      </c>
      <c r="S870" s="38">
        <f t="shared" si="92"/>
        <v>0</v>
      </c>
      <c r="T870" s="38">
        <f t="shared" si="90"/>
        <v>0</v>
      </c>
      <c r="U870" s="38">
        <f t="shared" si="93"/>
        <v>0</v>
      </c>
      <c r="V870" s="38">
        <f t="shared" si="93"/>
        <v>0</v>
      </c>
      <c r="W870" s="38">
        <f t="shared" si="93"/>
        <v>0</v>
      </c>
      <c r="X870" s="38">
        <f t="shared" si="94"/>
        <v>0</v>
      </c>
      <c r="Y870" s="38">
        <f t="shared" si="94"/>
        <v>0</v>
      </c>
      <c r="Z870" s="38">
        <f t="shared" si="94"/>
        <v>0</v>
      </c>
      <c r="AA870" s="38">
        <f t="shared" si="91"/>
        <v>0</v>
      </c>
      <c r="AB870" s="38">
        <f t="shared" si="95"/>
        <v>0</v>
      </c>
      <c r="AC870" s="38">
        <f t="shared" si="96"/>
        <v>0</v>
      </c>
      <c r="AD870" s="38" t="str">
        <f t="shared" si="97"/>
        <v>000000000000</v>
      </c>
    </row>
    <row r="871" spans="1:30">
      <c r="A871" s="9" t="str">
        <f>IF('DATA ACCURATE'!A874&lt;&gt;"",'DATA ACCURATE'!A874,"")</f>
        <v/>
      </c>
      <c r="B871" s="9" t="str">
        <f>IF('DATA ACCURATE'!D874&lt;&gt;"",'DATA ACCURATE'!D874,"")</f>
        <v/>
      </c>
      <c r="C871" s="38" t="str">
        <f>IF($AD871="000000000000","",INDEX(DATABASE!$W$12:$W$71,MATCH($AD871,DATABASE!$V$12:$V$71,0)))</f>
        <v/>
      </c>
      <c r="D871" s="34" t="str">
        <f>IF(C871="","",IF(E871="",INDEX(DATABASE!$AF$13:$AF$62,MATCH($C871,DATABASE!$AC$13:$AC$62,0)),IF(E871="2x D11",INDEX(DATABASE!$AF$13:$AF$62,MATCH($C871,DATABASE!$AC$13:$AC$62,0))+2*DATABASE!$AF$62,IF(E871="3x D11",INDEX(DATABASE!$AF$13:$AF$62,MATCH($C871,DATABASE!$AC$13:$AC$62,0))+3*DATABASE!$AF$62,""))))</f>
        <v/>
      </c>
      <c r="E871" s="38" t="str">
        <f>IF(AND($K871="Y",$G871&lt;&gt;"UNYIL",$F871&lt;DATABASE!$O$8),"2x D11",IF(AND($K871="Y",$G871&lt;&gt;"UNYIL",$F871&gt;=DATABASE!$O$8),"3x D11",""))</f>
        <v/>
      </c>
      <c r="F871" s="9" t="str">
        <f>IF('DATA ACCURATE'!N874&lt;&gt;"",'DATA ACCURATE'!N874,"")</f>
        <v/>
      </c>
      <c r="G871" t="str">
        <f>IF(F871="","",IF(F871&lt;=DATABASE!$I$8,"UNYIL",IF(F871&lt;=DATABASE!$J$8,"KECIL",IF(F871&lt;DATABASE!$K$8,"TANGGUNG",IF(F871&gt;=DATABASE!$K$8,"BESAR","")))))</f>
        <v/>
      </c>
      <c r="H871" s="16" t="str">
        <f>IF('DATA ACCURATE'!J874&lt;&gt;"",'DATA ACCURATE'!J874,"")</f>
        <v/>
      </c>
      <c r="I871" s="35" t="str">
        <f>IF(B871&lt;&gt;"",IFERROR(VLOOKUP(B871,'DATA TIMBANGAN'!G:M,7,FALSE),VLOOKUP(B871,'DATA TIMBANGAN'!G:M,7)),"")</f>
        <v/>
      </c>
      <c r="J871" s="25" t="str">
        <f>IF(H871&lt;&gt;"",IFERROR(INDEX(DATABASE!$Z$19:$Z$38,MATCH(DATEVALUE(H871),DATABASE!$AA$19:$AA$38,0)),INDEX(DATABASE!$Z$12:$Z$18,MATCH(WEEKDAY(H871,2),DATABASE!$AA$12:$AA$18,0))),"")</f>
        <v/>
      </c>
      <c r="K871" s="25" t="str">
        <f>IF('DATA ACCURATE'!V874&lt;&gt;"",'DATA ACCURATE'!V874,"")</f>
        <v/>
      </c>
      <c r="L871" s="80" t="str">
        <f>IF($H871="","",IF(OR($J871="LIBUR",AND($L870="LIBUR",$O870=$O871)),"LIBUR",IF(AND(OR($L870="LUAR JAM KERJA 1",$L870="LUAR JAM KERJA 2"),OR(OR(AND($H870=$H871,AND(OR($I871&gt;DATABASE!$J$3,$I871&lt;DATABASE!$J$6),((DATEVALUE($H871)+$I871)-(DATEVALUE($H870)+$I870))&lt;DATABASE!$J$6)),AND($H870=$H871,$O870=$O871,OR($I871&gt;DATABASE!$J$6,$I871&lt;DATABASE!$J$3))),AND(($H871-$H870)=1,OR($I871&lt;DATABASE!$I$6,((DATEVALUE($H871)+$I871)-(DATEVALUE($H870)+$I870))&lt;DATABASE!$J$6))),$A871=$A870),"LUAR JAM KERJA 2",IF(AND(OR(WEEKDAY($H871,2)=1,WEEKDAY($H871,2)=2,WEEKDAY($H871,2)=3,WEEKDAY($H871,2)=4,WEEKDAY($H871,2)=5),$I871&lt;=DATABASE!$J$3,$I871&gt;=DATABASE!$I$3),"JAM KERJA",IF(AND(WEEKDAY($H871,2)=6,$I871&lt;=DATABASE!$J$4,$I871&gt;=DATABASE!$I$4),"JAM KERJA","LUAR JAM KERJA 1")))))</f>
        <v/>
      </c>
      <c r="M871" s="33" t="str">
        <f>IF('DATA ACCURATE'!T874&lt;&gt;"",IF('DATA ACCURATE'!T874&gt;100,'DATA ACCURATE'!T874/10,'DATA ACCURATE'!T874),"")</f>
        <v/>
      </c>
      <c r="N871" t="str">
        <f>IF(M871="","",IF(M871&lt;=DATABASE!$I$9,"LOKAL",IF(M871&lt;DATABASE!$J$9,"LUAR KOTA 1",IF($M871&gt;=DATABASE!$J$9,"LUAR KOTA 2",""))))</f>
        <v/>
      </c>
      <c r="O871" s="38" t="str">
        <f>IF('DATA ACCURATE'!L874&lt;&gt;"",'DATA ACCURATE'!L874,"")</f>
        <v/>
      </c>
      <c r="Q871" s="38">
        <f t="shared" si="92"/>
        <v>0</v>
      </c>
      <c r="R871" s="38">
        <f t="shared" si="92"/>
        <v>0</v>
      </c>
      <c r="S871" s="38">
        <f t="shared" si="92"/>
        <v>0</v>
      </c>
      <c r="T871" s="38">
        <f t="shared" si="90"/>
        <v>0</v>
      </c>
      <c r="U871" s="38">
        <f t="shared" si="93"/>
        <v>0</v>
      </c>
      <c r="V871" s="38">
        <f t="shared" si="93"/>
        <v>0</v>
      </c>
      <c r="W871" s="38">
        <f t="shared" si="93"/>
        <v>0</v>
      </c>
      <c r="X871" s="38">
        <f t="shared" si="94"/>
        <v>0</v>
      </c>
      <c r="Y871" s="38">
        <f t="shared" si="94"/>
        <v>0</v>
      </c>
      <c r="Z871" s="38">
        <f t="shared" si="94"/>
        <v>0</v>
      </c>
      <c r="AA871" s="38">
        <f t="shared" si="91"/>
        <v>0</v>
      </c>
      <c r="AB871" s="38">
        <f t="shared" si="95"/>
        <v>0</v>
      </c>
      <c r="AC871" s="38">
        <f t="shared" si="96"/>
        <v>0</v>
      </c>
      <c r="AD871" s="38" t="str">
        <f t="shared" si="97"/>
        <v>000000000000</v>
      </c>
    </row>
    <row r="872" spans="1:30">
      <c r="A872" s="9" t="str">
        <f>IF('DATA ACCURATE'!A875&lt;&gt;"",'DATA ACCURATE'!A875,"")</f>
        <v/>
      </c>
      <c r="B872" s="9" t="str">
        <f>IF('DATA ACCURATE'!D875&lt;&gt;"",'DATA ACCURATE'!D875,"")</f>
        <v/>
      </c>
      <c r="C872" s="38" t="str">
        <f>IF($AD872="000000000000","",INDEX(DATABASE!$W$12:$W$71,MATCH($AD872,DATABASE!$V$12:$V$71,0)))</f>
        <v/>
      </c>
      <c r="D872" s="34" t="str">
        <f>IF(C872="","",IF(E872="",INDEX(DATABASE!$AF$13:$AF$62,MATCH($C872,DATABASE!$AC$13:$AC$62,0)),IF(E872="2x D11",INDEX(DATABASE!$AF$13:$AF$62,MATCH($C872,DATABASE!$AC$13:$AC$62,0))+2*DATABASE!$AF$62,IF(E872="3x D11",INDEX(DATABASE!$AF$13:$AF$62,MATCH($C872,DATABASE!$AC$13:$AC$62,0))+3*DATABASE!$AF$62,""))))</f>
        <v/>
      </c>
      <c r="E872" s="38" t="str">
        <f>IF(AND($K872="Y",$G872&lt;&gt;"UNYIL",$F872&lt;DATABASE!$O$8),"2x D11",IF(AND($K872="Y",$G872&lt;&gt;"UNYIL",$F872&gt;=DATABASE!$O$8),"3x D11",""))</f>
        <v/>
      </c>
      <c r="F872" s="9" t="str">
        <f>IF('DATA ACCURATE'!N875&lt;&gt;"",'DATA ACCURATE'!N875,"")</f>
        <v/>
      </c>
      <c r="G872" t="str">
        <f>IF(F872="","",IF(F872&lt;=DATABASE!$I$8,"UNYIL",IF(F872&lt;=DATABASE!$J$8,"KECIL",IF(F872&lt;DATABASE!$K$8,"TANGGUNG",IF(F872&gt;=DATABASE!$K$8,"BESAR","")))))</f>
        <v/>
      </c>
      <c r="H872" s="16" t="str">
        <f>IF('DATA ACCURATE'!J875&lt;&gt;"",'DATA ACCURATE'!J875,"")</f>
        <v/>
      </c>
      <c r="I872" s="35" t="str">
        <f>IF(B872&lt;&gt;"",IFERROR(VLOOKUP(B872,'DATA TIMBANGAN'!G:M,7,FALSE),VLOOKUP(B872,'DATA TIMBANGAN'!G:M,7)),"")</f>
        <v/>
      </c>
      <c r="J872" s="25" t="str">
        <f>IF(H872&lt;&gt;"",IFERROR(INDEX(DATABASE!$Z$19:$Z$38,MATCH(DATEVALUE(H872),DATABASE!$AA$19:$AA$38,0)),INDEX(DATABASE!$Z$12:$Z$18,MATCH(WEEKDAY(H872,2),DATABASE!$AA$12:$AA$18,0))),"")</f>
        <v/>
      </c>
      <c r="K872" s="25" t="str">
        <f>IF('DATA ACCURATE'!V875&lt;&gt;"",'DATA ACCURATE'!V875,"")</f>
        <v/>
      </c>
      <c r="L872" s="80" t="str">
        <f>IF($H872="","",IF(OR($J872="LIBUR",AND($L871="LIBUR",$O871=$O872)),"LIBUR",IF(AND(OR($L871="LUAR JAM KERJA 1",$L871="LUAR JAM KERJA 2"),OR(OR(AND($H871=$H872,AND(OR($I872&gt;DATABASE!$J$3,$I872&lt;DATABASE!$J$6),((DATEVALUE($H872)+$I872)-(DATEVALUE($H871)+$I871))&lt;DATABASE!$J$6)),AND($H871=$H872,$O871=$O872,OR($I872&gt;DATABASE!$J$6,$I872&lt;DATABASE!$J$3))),AND(($H872-$H871)=1,OR($I872&lt;DATABASE!$I$6,((DATEVALUE($H872)+$I872)-(DATEVALUE($H871)+$I871))&lt;DATABASE!$J$6))),$A872=$A871),"LUAR JAM KERJA 2",IF(AND(OR(WEEKDAY($H872,2)=1,WEEKDAY($H872,2)=2,WEEKDAY($H872,2)=3,WEEKDAY($H872,2)=4,WEEKDAY($H872,2)=5),$I872&lt;=DATABASE!$J$3,$I872&gt;=DATABASE!$I$3),"JAM KERJA",IF(AND(WEEKDAY($H872,2)=6,$I872&lt;=DATABASE!$J$4,$I872&gt;=DATABASE!$I$4),"JAM KERJA","LUAR JAM KERJA 1")))))</f>
        <v/>
      </c>
      <c r="M872" s="33" t="str">
        <f>IF('DATA ACCURATE'!T875&lt;&gt;"",IF('DATA ACCURATE'!T875&gt;100,'DATA ACCURATE'!T875/10,'DATA ACCURATE'!T875),"")</f>
        <v/>
      </c>
      <c r="N872" t="str">
        <f>IF(M872="","",IF(M872&lt;=DATABASE!$I$9,"LOKAL",IF(M872&lt;DATABASE!$J$9,"LUAR KOTA 1",IF($M872&gt;=DATABASE!$J$9,"LUAR KOTA 2",""))))</f>
        <v/>
      </c>
      <c r="O872" s="38" t="str">
        <f>IF('DATA ACCURATE'!L875&lt;&gt;"",'DATA ACCURATE'!L875,"")</f>
        <v/>
      </c>
      <c r="Q872" s="38">
        <f t="shared" si="92"/>
        <v>0</v>
      </c>
      <c r="R872" s="38">
        <f t="shared" si="92"/>
        <v>0</v>
      </c>
      <c r="S872" s="38">
        <f t="shared" si="92"/>
        <v>0</v>
      </c>
      <c r="T872" s="38">
        <f t="shared" si="90"/>
        <v>0</v>
      </c>
      <c r="U872" s="38">
        <f t="shared" si="93"/>
        <v>0</v>
      </c>
      <c r="V872" s="38">
        <f t="shared" si="93"/>
        <v>0</v>
      </c>
      <c r="W872" s="38">
        <f t="shared" si="93"/>
        <v>0</v>
      </c>
      <c r="X872" s="38">
        <f t="shared" si="94"/>
        <v>0</v>
      </c>
      <c r="Y872" s="38">
        <f t="shared" si="94"/>
        <v>0</v>
      </c>
      <c r="Z872" s="38">
        <f t="shared" si="94"/>
        <v>0</v>
      </c>
      <c r="AA872" s="38">
        <f t="shared" si="91"/>
        <v>0</v>
      </c>
      <c r="AB872" s="38">
        <f t="shared" si="95"/>
        <v>0</v>
      </c>
      <c r="AC872" s="38">
        <f t="shared" si="96"/>
        <v>0</v>
      </c>
      <c r="AD872" s="38" t="str">
        <f t="shared" si="97"/>
        <v>000000000000</v>
      </c>
    </row>
    <row r="873" spans="1:30">
      <c r="A873" s="9" t="str">
        <f>IF('DATA ACCURATE'!A876&lt;&gt;"",'DATA ACCURATE'!A876,"")</f>
        <v/>
      </c>
      <c r="B873" s="9" t="str">
        <f>IF('DATA ACCURATE'!D876&lt;&gt;"",'DATA ACCURATE'!D876,"")</f>
        <v/>
      </c>
      <c r="C873" s="38" t="str">
        <f>IF($AD873="000000000000","",INDEX(DATABASE!$W$12:$W$71,MATCH($AD873,DATABASE!$V$12:$V$71,0)))</f>
        <v/>
      </c>
      <c r="D873" s="34" t="str">
        <f>IF(C873="","",IF(E873="",INDEX(DATABASE!$AF$13:$AF$62,MATCH($C873,DATABASE!$AC$13:$AC$62,0)),IF(E873="2x D11",INDEX(DATABASE!$AF$13:$AF$62,MATCH($C873,DATABASE!$AC$13:$AC$62,0))+2*DATABASE!$AF$62,IF(E873="3x D11",INDEX(DATABASE!$AF$13:$AF$62,MATCH($C873,DATABASE!$AC$13:$AC$62,0))+3*DATABASE!$AF$62,""))))</f>
        <v/>
      </c>
      <c r="E873" s="38" t="str">
        <f>IF(AND($K873="Y",$G873&lt;&gt;"UNYIL",$F873&lt;DATABASE!$O$8),"2x D11",IF(AND($K873="Y",$G873&lt;&gt;"UNYIL",$F873&gt;=DATABASE!$O$8),"3x D11",""))</f>
        <v/>
      </c>
      <c r="F873" s="9" t="str">
        <f>IF('DATA ACCURATE'!N876&lt;&gt;"",'DATA ACCURATE'!N876,"")</f>
        <v/>
      </c>
      <c r="G873" t="str">
        <f>IF(F873="","",IF(F873&lt;=DATABASE!$I$8,"UNYIL",IF(F873&lt;=DATABASE!$J$8,"KECIL",IF(F873&lt;DATABASE!$K$8,"TANGGUNG",IF(F873&gt;=DATABASE!$K$8,"BESAR","")))))</f>
        <v/>
      </c>
      <c r="H873" s="16" t="str">
        <f>IF('DATA ACCURATE'!J876&lt;&gt;"",'DATA ACCURATE'!J876,"")</f>
        <v/>
      </c>
      <c r="I873" s="35" t="str">
        <f>IF(B873&lt;&gt;"",IFERROR(VLOOKUP(B873,'DATA TIMBANGAN'!G:M,7,FALSE),VLOOKUP(B873,'DATA TIMBANGAN'!G:M,7)),"")</f>
        <v/>
      </c>
      <c r="J873" s="25" t="str">
        <f>IF(H873&lt;&gt;"",IFERROR(INDEX(DATABASE!$Z$19:$Z$38,MATCH(DATEVALUE(H873),DATABASE!$AA$19:$AA$38,0)),INDEX(DATABASE!$Z$12:$Z$18,MATCH(WEEKDAY(H873,2),DATABASE!$AA$12:$AA$18,0))),"")</f>
        <v/>
      </c>
      <c r="K873" s="25" t="str">
        <f>IF('DATA ACCURATE'!V876&lt;&gt;"",'DATA ACCURATE'!V876,"")</f>
        <v/>
      </c>
      <c r="L873" s="80" t="str">
        <f>IF($H873="","",IF(OR($J873="LIBUR",AND($L872="LIBUR",$O872=$O873)),"LIBUR",IF(AND(OR($L872="LUAR JAM KERJA 1",$L872="LUAR JAM KERJA 2"),OR(OR(AND($H872=$H873,AND(OR($I873&gt;DATABASE!$J$3,$I873&lt;DATABASE!$J$6),((DATEVALUE($H873)+$I873)-(DATEVALUE($H872)+$I872))&lt;DATABASE!$J$6)),AND($H872=$H873,$O872=$O873,OR($I873&gt;DATABASE!$J$6,$I873&lt;DATABASE!$J$3))),AND(($H873-$H872)=1,OR($I873&lt;DATABASE!$I$6,((DATEVALUE($H873)+$I873)-(DATEVALUE($H872)+$I872))&lt;DATABASE!$J$6))),$A873=$A872),"LUAR JAM KERJA 2",IF(AND(OR(WEEKDAY($H873,2)=1,WEEKDAY($H873,2)=2,WEEKDAY($H873,2)=3,WEEKDAY($H873,2)=4,WEEKDAY($H873,2)=5),$I873&lt;=DATABASE!$J$3,$I873&gt;=DATABASE!$I$3),"JAM KERJA",IF(AND(WEEKDAY($H873,2)=6,$I873&lt;=DATABASE!$J$4,$I873&gt;=DATABASE!$I$4),"JAM KERJA","LUAR JAM KERJA 1")))))</f>
        <v/>
      </c>
      <c r="M873" s="33" t="str">
        <f>IF('DATA ACCURATE'!T876&lt;&gt;"",IF('DATA ACCURATE'!T876&gt;100,'DATA ACCURATE'!T876/10,'DATA ACCURATE'!T876),"")</f>
        <v/>
      </c>
      <c r="N873" t="str">
        <f>IF(M873="","",IF(M873&lt;=DATABASE!$I$9,"LOKAL",IF(M873&lt;DATABASE!$J$9,"LUAR KOTA 1",IF($M873&gt;=DATABASE!$J$9,"LUAR KOTA 2",""))))</f>
        <v/>
      </c>
      <c r="O873" s="38" t="str">
        <f>IF('DATA ACCURATE'!L876&lt;&gt;"",'DATA ACCURATE'!L876,"")</f>
        <v/>
      </c>
      <c r="Q873" s="38">
        <f t="shared" si="92"/>
        <v>0</v>
      </c>
      <c r="R873" s="38">
        <f t="shared" si="92"/>
        <v>0</v>
      </c>
      <c r="S873" s="38">
        <f t="shared" si="92"/>
        <v>0</v>
      </c>
      <c r="T873" s="38">
        <f t="shared" si="90"/>
        <v>0</v>
      </c>
      <c r="U873" s="38">
        <f t="shared" si="93"/>
        <v>0</v>
      </c>
      <c r="V873" s="38">
        <f t="shared" si="93"/>
        <v>0</v>
      </c>
      <c r="W873" s="38">
        <f t="shared" si="93"/>
        <v>0</v>
      </c>
      <c r="X873" s="38">
        <f t="shared" si="94"/>
        <v>0</v>
      </c>
      <c r="Y873" s="38">
        <f t="shared" si="94"/>
        <v>0</v>
      </c>
      <c r="Z873" s="38">
        <f t="shared" si="94"/>
        <v>0</v>
      </c>
      <c r="AA873" s="38">
        <f t="shared" si="91"/>
        <v>0</v>
      </c>
      <c r="AB873" s="38">
        <f t="shared" si="95"/>
        <v>0</v>
      </c>
      <c r="AC873" s="38">
        <f t="shared" si="96"/>
        <v>0</v>
      </c>
      <c r="AD873" s="38" t="str">
        <f t="shared" si="97"/>
        <v>000000000000</v>
      </c>
    </row>
    <row r="874" spans="1:30">
      <c r="A874" s="9" t="str">
        <f>IF('DATA ACCURATE'!A877&lt;&gt;"",'DATA ACCURATE'!A877,"")</f>
        <v/>
      </c>
      <c r="B874" s="9" t="str">
        <f>IF('DATA ACCURATE'!D877&lt;&gt;"",'DATA ACCURATE'!D877,"")</f>
        <v/>
      </c>
      <c r="C874" s="38" t="str">
        <f>IF($AD874="000000000000","",INDEX(DATABASE!$W$12:$W$71,MATCH($AD874,DATABASE!$V$12:$V$71,0)))</f>
        <v/>
      </c>
      <c r="D874" s="34" t="str">
        <f>IF(C874="","",IF(E874="",INDEX(DATABASE!$AF$13:$AF$62,MATCH($C874,DATABASE!$AC$13:$AC$62,0)),IF(E874="2x D11",INDEX(DATABASE!$AF$13:$AF$62,MATCH($C874,DATABASE!$AC$13:$AC$62,0))+2*DATABASE!$AF$62,IF(E874="3x D11",INDEX(DATABASE!$AF$13:$AF$62,MATCH($C874,DATABASE!$AC$13:$AC$62,0))+3*DATABASE!$AF$62,""))))</f>
        <v/>
      </c>
      <c r="E874" s="38" t="str">
        <f>IF(AND($K874="Y",$G874&lt;&gt;"UNYIL",$F874&lt;DATABASE!$O$8),"2x D11",IF(AND($K874="Y",$G874&lt;&gt;"UNYIL",$F874&gt;=DATABASE!$O$8),"3x D11",""))</f>
        <v/>
      </c>
      <c r="F874" s="9" t="str">
        <f>IF('DATA ACCURATE'!N877&lt;&gt;"",'DATA ACCURATE'!N877,"")</f>
        <v/>
      </c>
      <c r="G874" t="str">
        <f>IF(F874="","",IF(F874&lt;=DATABASE!$I$8,"UNYIL",IF(F874&lt;=DATABASE!$J$8,"KECIL",IF(F874&lt;DATABASE!$K$8,"TANGGUNG",IF(F874&gt;=DATABASE!$K$8,"BESAR","")))))</f>
        <v/>
      </c>
      <c r="H874" s="16" t="str">
        <f>IF('DATA ACCURATE'!J877&lt;&gt;"",'DATA ACCURATE'!J877,"")</f>
        <v/>
      </c>
      <c r="I874" s="35" t="str">
        <f>IF(B874&lt;&gt;"",IFERROR(VLOOKUP(B874,'DATA TIMBANGAN'!G:M,7,FALSE),VLOOKUP(B874,'DATA TIMBANGAN'!G:M,7)),"")</f>
        <v/>
      </c>
      <c r="J874" s="25" t="str">
        <f>IF(H874&lt;&gt;"",IFERROR(INDEX(DATABASE!$Z$19:$Z$38,MATCH(DATEVALUE(H874),DATABASE!$AA$19:$AA$38,0)),INDEX(DATABASE!$Z$12:$Z$18,MATCH(WEEKDAY(H874,2),DATABASE!$AA$12:$AA$18,0))),"")</f>
        <v/>
      </c>
      <c r="K874" s="25" t="str">
        <f>IF('DATA ACCURATE'!V877&lt;&gt;"",'DATA ACCURATE'!V877,"")</f>
        <v/>
      </c>
      <c r="L874" s="80" t="str">
        <f>IF($H874="","",IF(OR($J874="LIBUR",AND($L873="LIBUR",$O873=$O874)),"LIBUR",IF(AND(OR($L873="LUAR JAM KERJA 1",$L873="LUAR JAM KERJA 2"),OR(OR(AND($H873=$H874,AND(OR($I874&gt;DATABASE!$J$3,$I874&lt;DATABASE!$J$6),((DATEVALUE($H874)+$I874)-(DATEVALUE($H873)+$I873))&lt;DATABASE!$J$6)),AND($H873=$H874,$O873=$O874,OR($I874&gt;DATABASE!$J$6,$I874&lt;DATABASE!$J$3))),AND(($H874-$H873)=1,OR($I874&lt;DATABASE!$I$6,((DATEVALUE($H874)+$I874)-(DATEVALUE($H873)+$I873))&lt;DATABASE!$J$6))),$A874=$A873),"LUAR JAM KERJA 2",IF(AND(OR(WEEKDAY($H874,2)=1,WEEKDAY($H874,2)=2,WEEKDAY($H874,2)=3,WEEKDAY($H874,2)=4,WEEKDAY($H874,2)=5),$I874&lt;=DATABASE!$J$3,$I874&gt;=DATABASE!$I$3),"JAM KERJA",IF(AND(WEEKDAY($H874,2)=6,$I874&lt;=DATABASE!$J$4,$I874&gt;=DATABASE!$I$4),"JAM KERJA","LUAR JAM KERJA 1")))))</f>
        <v/>
      </c>
      <c r="M874" s="33" t="str">
        <f>IF('DATA ACCURATE'!T877&lt;&gt;"",IF('DATA ACCURATE'!T877&gt;100,'DATA ACCURATE'!T877/10,'DATA ACCURATE'!T877),"")</f>
        <v/>
      </c>
      <c r="N874" t="str">
        <f>IF(M874="","",IF(M874&lt;=DATABASE!$I$9,"LOKAL",IF(M874&lt;DATABASE!$J$9,"LUAR KOTA 1",IF($M874&gt;=DATABASE!$J$9,"LUAR KOTA 2",""))))</f>
        <v/>
      </c>
      <c r="O874" s="38" t="str">
        <f>IF('DATA ACCURATE'!L877&lt;&gt;"",'DATA ACCURATE'!L877,"")</f>
        <v/>
      </c>
      <c r="Q874" s="38">
        <f t="shared" si="92"/>
        <v>0</v>
      </c>
      <c r="R874" s="38">
        <f t="shared" si="92"/>
        <v>0</v>
      </c>
      <c r="S874" s="38">
        <f t="shared" si="92"/>
        <v>0</v>
      </c>
      <c r="T874" s="38">
        <f t="shared" si="90"/>
        <v>0</v>
      </c>
      <c r="U874" s="38">
        <f t="shared" si="93"/>
        <v>0</v>
      </c>
      <c r="V874" s="38">
        <f t="shared" si="93"/>
        <v>0</v>
      </c>
      <c r="W874" s="38">
        <f t="shared" si="93"/>
        <v>0</v>
      </c>
      <c r="X874" s="38">
        <f t="shared" si="94"/>
        <v>0</v>
      </c>
      <c r="Y874" s="38">
        <f t="shared" si="94"/>
        <v>0</v>
      </c>
      <c r="Z874" s="38">
        <f t="shared" si="94"/>
        <v>0</v>
      </c>
      <c r="AA874" s="38">
        <f t="shared" si="91"/>
        <v>0</v>
      </c>
      <c r="AB874" s="38">
        <f t="shared" si="95"/>
        <v>0</v>
      </c>
      <c r="AC874" s="38">
        <f t="shared" si="96"/>
        <v>0</v>
      </c>
      <c r="AD874" s="38" t="str">
        <f t="shared" si="97"/>
        <v>000000000000</v>
      </c>
    </row>
    <row r="875" spans="1:30">
      <c r="A875" s="9" t="str">
        <f>IF('DATA ACCURATE'!A878&lt;&gt;"",'DATA ACCURATE'!A878,"")</f>
        <v/>
      </c>
      <c r="B875" s="9" t="str">
        <f>IF('DATA ACCURATE'!D878&lt;&gt;"",'DATA ACCURATE'!D878,"")</f>
        <v/>
      </c>
      <c r="C875" s="38" t="str">
        <f>IF($AD875="000000000000","",INDEX(DATABASE!$W$12:$W$71,MATCH($AD875,DATABASE!$V$12:$V$71,0)))</f>
        <v/>
      </c>
      <c r="D875" s="34" t="str">
        <f>IF(C875="","",IF(E875="",INDEX(DATABASE!$AF$13:$AF$62,MATCH($C875,DATABASE!$AC$13:$AC$62,0)),IF(E875="2x D11",INDEX(DATABASE!$AF$13:$AF$62,MATCH($C875,DATABASE!$AC$13:$AC$62,0))+2*DATABASE!$AF$62,IF(E875="3x D11",INDEX(DATABASE!$AF$13:$AF$62,MATCH($C875,DATABASE!$AC$13:$AC$62,0))+3*DATABASE!$AF$62,""))))</f>
        <v/>
      </c>
      <c r="E875" s="38" t="str">
        <f>IF(AND($K875="Y",$G875&lt;&gt;"UNYIL",$F875&lt;DATABASE!$O$8),"2x D11",IF(AND($K875="Y",$G875&lt;&gt;"UNYIL",$F875&gt;=DATABASE!$O$8),"3x D11",""))</f>
        <v/>
      </c>
      <c r="F875" s="9" t="str">
        <f>IF('DATA ACCURATE'!N878&lt;&gt;"",'DATA ACCURATE'!N878,"")</f>
        <v/>
      </c>
      <c r="G875" t="str">
        <f>IF(F875="","",IF(F875&lt;=DATABASE!$I$8,"UNYIL",IF(F875&lt;=DATABASE!$J$8,"KECIL",IF(F875&lt;DATABASE!$K$8,"TANGGUNG",IF(F875&gt;=DATABASE!$K$8,"BESAR","")))))</f>
        <v/>
      </c>
      <c r="H875" s="16" t="str">
        <f>IF('DATA ACCURATE'!J878&lt;&gt;"",'DATA ACCURATE'!J878,"")</f>
        <v/>
      </c>
      <c r="I875" s="35" t="str">
        <f>IF(B875&lt;&gt;"",IFERROR(VLOOKUP(B875,'DATA TIMBANGAN'!G:M,7,FALSE),VLOOKUP(B875,'DATA TIMBANGAN'!G:M,7)),"")</f>
        <v/>
      </c>
      <c r="J875" s="25" t="str">
        <f>IF(H875&lt;&gt;"",IFERROR(INDEX(DATABASE!$Z$19:$Z$38,MATCH(DATEVALUE(H875),DATABASE!$AA$19:$AA$38,0)),INDEX(DATABASE!$Z$12:$Z$18,MATCH(WEEKDAY(H875,2),DATABASE!$AA$12:$AA$18,0))),"")</f>
        <v/>
      </c>
      <c r="K875" s="25" t="str">
        <f>IF('DATA ACCURATE'!V878&lt;&gt;"",'DATA ACCURATE'!V878,"")</f>
        <v/>
      </c>
      <c r="L875" s="80" t="str">
        <f>IF($H875="","",IF(OR($J875="LIBUR",AND($L874="LIBUR",$O874=$O875)),"LIBUR",IF(AND(OR($L874="LUAR JAM KERJA 1",$L874="LUAR JAM KERJA 2"),OR(OR(AND($H874=$H875,AND(OR($I875&gt;DATABASE!$J$3,$I875&lt;DATABASE!$J$6),((DATEVALUE($H875)+$I875)-(DATEVALUE($H874)+$I874))&lt;DATABASE!$J$6)),AND($H874=$H875,$O874=$O875,OR($I875&gt;DATABASE!$J$6,$I875&lt;DATABASE!$J$3))),AND(($H875-$H874)=1,OR($I875&lt;DATABASE!$I$6,((DATEVALUE($H875)+$I875)-(DATEVALUE($H874)+$I874))&lt;DATABASE!$J$6))),$A875=$A874),"LUAR JAM KERJA 2",IF(AND(OR(WEEKDAY($H875,2)=1,WEEKDAY($H875,2)=2,WEEKDAY($H875,2)=3,WEEKDAY($H875,2)=4,WEEKDAY($H875,2)=5),$I875&lt;=DATABASE!$J$3,$I875&gt;=DATABASE!$I$3),"JAM KERJA",IF(AND(WEEKDAY($H875,2)=6,$I875&lt;=DATABASE!$J$4,$I875&gt;=DATABASE!$I$4),"JAM KERJA","LUAR JAM KERJA 1")))))</f>
        <v/>
      </c>
      <c r="M875" s="33" t="str">
        <f>IF('DATA ACCURATE'!T878&lt;&gt;"",IF('DATA ACCURATE'!T878&gt;100,'DATA ACCURATE'!T878/10,'DATA ACCURATE'!T878),"")</f>
        <v/>
      </c>
      <c r="N875" t="str">
        <f>IF(M875="","",IF(M875&lt;=DATABASE!$I$9,"LOKAL",IF(M875&lt;DATABASE!$J$9,"LUAR KOTA 1",IF($M875&gt;=DATABASE!$J$9,"LUAR KOTA 2",""))))</f>
        <v/>
      </c>
      <c r="O875" s="38" t="str">
        <f>IF('DATA ACCURATE'!L878&lt;&gt;"",'DATA ACCURATE'!L878,"")</f>
        <v/>
      </c>
      <c r="Q875" s="38">
        <f t="shared" si="92"/>
        <v>0</v>
      </c>
      <c r="R875" s="38">
        <f t="shared" si="92"/>
        <v>0</v>
      </c>
      <c r="S875" s="38">
        <f t="shared" si="92"/>
        <v>0</v>
      </c>
      <c r="T875" s="38">
        <f t="shared" si="90"/>
        <v>0</v>
      </c>
      <c r="U875" s="38">
        <f t="shared" si="93"/>
        <v>0</v>
      </c>
      <c r="V875" s="38">
        <f t="shared" si="93"/>
        <v>0</v>
      </c>
      <c r="W875" s="38">
        <f t="shared" si="93"/>
        <v>0</v>
      </c>
      <c r="X875" s="38">
        <f t="shared" si="94"/>
        <v>0</v>
      </c>
      <c r="Y875" s="38">
        <f t="shared" si="94"/>
        <v>0</v>
      </c>
      <c r="Z875" s="38">
        <f t="shared" si="94"/>
        <v>0</v>
      </c>
      <c r="AA875" s="38">
        <f t="shared" si="91"/>
        <v>0</v>
      </c>
      <c r="AB875" s="38">
        <f t="shared" si="95"/>
        <v>0</v>
      </c>
      <c r="AC875" s="38">
        <f t="shared" si="96"/>
        <v>0</v>
      </c>
      <c r="AD875" s="38" t="str">
        <f t="shared" si="97"/>
        <v>000000000000</v>
      </c>
    </row>
    <row r="876" spans="1:30">
      <c r="A876" s="9" t="str">
        <f>IF('DATA ACCURATE'!A879&lt;&gt;"",'DATA ACCURATE'!A879,"")</f>
        <v/>
      </c>
      <c r="B876" s="9" t="str">
        <f>IF('DATA ACCURATE'!D879&lt;&gt;"",'DATA ACCURATE'!D879,"")</f>
        <v/>
      </c>
      <c r="C876" s="38" t="str">
        <f>IF($AD876="000000000000","",INDEX(DATABASE!$W$12:$W$71,MATCH($AD876,DATABASE!$V$12:$V$71,0)))</f>
        <v/>
      </c>
      <c r="D876" s="34" t="str">
        <f>IF(C876="","",IF(E876="",INDEX(DATABASE!$AF$13:$AF$62,MATCH($C876,DATABASE!$AC$13:$AC$62,0)),IF(E876="2x D11",INDEX(DATABASE!$AF$13:$AF$62,MATCH($C876,DATABASE!$AC$13:$AC$62,0))+2*DATABASE!$AF$62,IF(E876="3x D11",INDEX(DATABASE!$AF$13:$AF$62,MATCH($C876,DATABASE!$AC$13:$AC$62,0))+3*DATABASE!$AF$62,""))))</f>
        <v/>
      </c>
      <c r="E876" s="38" t="str">
        <f>IF(AND($K876="Y",$G876&lt;&gt;"UNYIL",$F876&lt;DATABASE!$O$8),"2x D11",IF(AND($K876="Y",$G876&lt;&gt;"UNYIL",$F876&gt;=DATABASE!$O$8),"3x D11",""))</f>
        <v/>
      </c>
      <c r="F876" s="9" t="str">
        <f>IF('DATA ACCURATE'!N879&lt;&gt;"",'DATA ACCURATE'!N879,"")</f>
        <v/>
      </c>
      <c r="G876" t="str">
        <f>IF(F876="","",IF(F876&lt;=DATABASE!$I$8,"UNYIL",IF(F876&lt;=DATABASE!$J$8,"KECIL",IF(F876&lt;DATABASE!$K$8,"TANGGUNG",IF(F876&gt;=DATABASE!$K$8,"BESAR","")))))</f>
        <v/>
      </c>
      <c r="H876" s="16" t="str">
        <f>IF('DATA ACCURATE'!J879&lt;&gt;"",'DATA ACCURATE'!J879,"")</f>
        <v/>
      </c>
      <c r="I876" s="35" t="str">
        <f>IF(B876&lt;&gt;"",IFERROR(VLOOKUP(B876,'DATA TIMBANGAN'!G:M,7,FALSE),VLOOKUP(B876,'DATA TIMBANGAN'!G:M,7)),"")</f>
        <v/>
      </c>
      <c r="J876" s="25" t="str">
        <f>IF(H876&lt;&gt;"",IFERROR(INDEX(DATABASE!$Z$19:$Z$38,MATCH(DATEVALUE(H876),DATABASE!$AA$19:$AA$38,0)),INDEX(DATABASE!$Z$12:$Z$18,MATCH(WEEKDAY(H876,2),DATABASE!$AA$12:$AA$18,0))),"")</f>
        <v/>
      </c>
      <c r="K876" s="25" t="str">
        <f>IF('DATA ACCURATE'!V879&lt;&gt;"",'DATA ACCURATE'!V879,"")</f>
        <v/>
      </c>
      <c r="L876" s="80" t="str">
        <f>IF($H876="","",IF(OR($J876="LIBUR",AND($L875="LIBUR",$O875=$O876)),"LIBUR",IF(AND(OR($L875="LUAR JAM KERJA 1",$L875="LUAR JAM KERJA 2"),OR(OR(AND($H875=$H876,AND(OR($I876&gt;DATABASE!$J$3,$I876&lt;DATABASE!$J$6),((DATEVALUE($H876)+$I876)-(DATEVALUE($H875)+$I875))&lt;DATABASE!$J$6)),AND($H875=$H876,$O875=$O876,OR($I876&gt;DATABASE!$J$6,$I876&lt;DATABASE!$J$3))),AND(($H876-$H875)=1,OR($I876&lt;DATABASE!$I$6,((DATEVALUE($H876)+$I876)-(DATEVALUE($H875)+$I875))&lt;DATABASE!$J$6))),$A876=$A875),"LUAR JAM KERJA 2",IF(AND(OR(WEEKDAY($H876,2)=1,WEEKDAY($H876,2)=2,WEEKDAY($H876,2)=3,WEEKDAY($H876,2)=4,WEEKDAY($H876,2)=5),$I876&lt;=DATABASE!$J$3,$I876&gt;=DATABASE!$I$3),"JAM KERJA",IF(AND(WEEKDAY($H876,2)=6,$I876&lt;=DATABASE!$J$4,$I876&gt;=DATABASE!$I$4),"JAM KERJA","LUAR JAM KERJA 1")))))</f>
        <v/>
      </c>
      <c r="M876" s="33" t="str">
        <f>IF('DATA ACCURATE'!T879&lt;&gt;"",IF('DATA ACCURATE'!T879&gt;100,'DATA ACCURATE'!T879/10,'DATA ACCURATE'!T879),"")</f>
        <v/>
      </c>
      <c r="N876" t="str">
        <f>IF(M876="","",IF(M876&lt;=DATABASE!$I$9,"LOKAL",IF(M876&lt;DATABASE!$J$9,"LUAR KOTA 1",IF($M876&gt;=DATABASE!$J$9,"LUAR KOTA 2",""))))</f>
        <v/>
      </c>
      <c r="O876" s="38" t="str">
        <f>IF('DATA ACCURATE'!L879&lt;&gt;"",'DATA ACCURATE'!L879,"")</f>
        <v/>
      </c>
      <c r="Q876" s="38">
        <f t="shared" si="92"/>
        <v>0</v>
      </c>
      <c r="R876" s="38">
        <f t="shared" si="92"/>
        <v>0</v>
      </c>
      <c r="S876" s="38">
        <f t="shared" si="92"/>
        <v>0</v>
      </c>
      <c r="T876" s="38">
        <f t="shared" si="90"/>
        <v>0</v>
      </c>
      <c r="U876" s="38">
        <f t="shared" si="93"/>
        <v>0</v>
      </c>
      <c r="V876" s="38">
        <f t="shared" si="93"/>
        <v>0</v>
      </c>
      <c r="W876" s="38">
        <f t="shared" si="93"/>
        <v>0</v>
      </c>
      <c r="X876" s="38">
        <f t="shared" si="94"/>
        <v>0</v>
      </c>
      <c r="Y876" s="38">
        <f t="shared" si="94"/>
        <v>0</v>
      </c>
      <c r="Z876" s="38">
        <f t="shared" si="94"/>
        <v>0</v>
      </c>
      <c r="AA876" s="38">
        <f t="shared" si="91"/>
        <v>0</v>
      </c>
      <c r="AB876" s="38">
        <f t="shared" si="95"/>
        <v>0</v>
      </c>
      <c r="AC876" s="38">
        <f t="shared" si="96"/>
        <v>0</v>
      </c>
      <c r="AD876" s="38" t="str">
        <f t="shared" si="97"/>
        <v>000000000000</v>
      </c>
    </row>
    <row r="877" spans="1:30">
      <c r="A877" s="9" t="str">
        <f>IF('DATA ACCURATE'!A880&lt;&gt;"",'DATA ACCURATE'!A880,"")</f>
        <v/>
      </c>
      <c r="B877" s="9" t="str">
        <f>IF('DATA ACCURATE'!D880&lt;&gt;"",'DATA ACCURATE'!D880,"")</f>
        <v/>
      </c>
      <c r="C877" s="38" t="str">
        <f>IF($AD877="000000000000","",INDEX(DATABASE!$W$12:$W$71,MATCH($AD877,DATABASE!$V$12:$V$71,0)))</f>
        <v/>
      </c>
      <c r="D877" s="34" t="str">
        <f>IF(C877="","",IF(E877="",INDEX(DATABASE!$AF$13:$AF$62,MATCH($C877,DATABASE!$AC$13:$AC$62,0)),IF(E877="2x D11",INDEX(DATABASE!$AF$13:$AF$62,MATCH($C877,DATABASE!$AC$13:$AC$62,0))+2*DATABASE!$AF$62,IF(E877="3x D11",INDEX(DATABASE!$AF$13:$AF$62,MATCH($C877,DATABASE!$AC$13:$AC$62,0))+3*DATABASE!$AF$62,""))))</f>
        <v/>
      </c>
      <c r="E877" s="38" t="str">
        <f>IF(AND($K877="Y",$G877&lt;&gt;"UNYIL",$F877&lt;DATABASE!$O$8),"2x D11",IF(AND($K877="Y",$G877&lt;&gt;"UNYIL",$F877&gt;=DATABASE!$O$8),"3x D11",""))</f>
        <v/>
      </c>
      <c r="F877" s="9" t="str">
        <f>IF('DATA ACCURATE'!N880&lt;&gt;"",'DATA ACCURATE'!N880,"")</f>
        <v/>
      </c>
      <c r="G877" t="str">
        <f>IF(F877="","",IF(F877&lt;=DATABASE!$I$8,"UNYIL",IF(F877&lt;=DATABASE!$J$8,"KECIL",IF(F877&lt;DATABASE!$K$8,"TANGGUNG",IF(F877&gt;=DATABASE!$K$8,"BESAR","")))))</f>
        <v/>
      </c>
      <c r="H877" s="16" t="str">
        <f>IF('DATA ACCURATE'!J880&lt;&gt;"",'DATA ACCURATE'!J880,"")</f>
        <v/>
      </c>
      <c r="I877" s="35" t="str">
        <f>IF(B877&lt;&gt;"",IFERROR(VLOOKUP(B877,'DATA TIMBANGAN'!G:M,7,FALSE),VLOOKUP(B877,'DATA TIMBANGAN'!G:M,7)),"")</f>
        <v/>
      </c>
      <c r="J877" s="25" t="str">
        <f>IF(H877&lt;&gt;"",IFERROR(INDEX(DATABASE!$Z$19:$Z$38,MATCH(DATEVALUE(H877),DATABASE!$AA$19:$AA$38,0)),INDEX(DATABASE!$Z$12:$Z$18,MATCH(WEEKDAY(H877,2),DATABASE!$AA$12:$AA$18,0))),"")</f>
        <v/>
      </c>
      <c r="K877" s="25" t="str">
        <f>IF('DATA ACCURATE'!V880&lt;&gt;"",'DATA ACCURATE'!V880,"")</f>
        <v/>
      </c>
      <c r="L877" s="80" t="str">
        <f>IF($H877="","",IF(OR($J877="LIBUR",AND($L876="LIBUR",$O876=$O877)),"LIBUR",IF(AND(OR($L876="LUAR JAM KERJA 1",$L876="LUAR JAM KERJA 2"),OR(OR(AND($H876=$H877,AND(OR($I877&gt;DATABASE!$J$3,$I877&lt;DATABASE!$J$6),((DATEVALUE($H877)+$I877)-(DATEVALUE($H876)+$I876))&lt;DATABASE!$J$6)),AND($H876=$H877,$O876=$O877,OR($I877&gt;DATABASE!$J$6,$I877&lt;DATABASE!$J$3))),AND(($H877-$H876)=1,OR($I877&lt;DATABASE!$I$6,((DATEVALUE($H877)+$I877)-(DATEVALUE($H876)+$I876))&lt;DATABASE!$J$6))),$A877=$A876),"LUAR JAM KERJA 2",IF(AND(OR(WEEKDAY($H877,2)=1,WEEKDAY($H877,2)=2,WEEKDAY($H877,2)=3,WEEKDAY($H877,2)=4,WEEKDAY($H877,2)=5),$I877&lt;=DATABASE!$J$3,$I877&gt;=DATABASE!$I$3),"JAM KERJA",IF(AND(WEEKDAY($H877,2)=6,$I877&lt;=DATABASE!$J$4,$I877&gt;=DATABASE!$I$4),"JAM KERJA","LUAR JAM KERJA 1")))))</f>
        <v/>
      </c>
      <c r="M877" s="33" t="str">
        <f>IF('DATA ACCURATE'!T880&lt;&gt;"",IF('DATA ACCURATE'!T880&gt;100,'DATA ACCURATE'!T880/10,'DATA ACCURATE'!T880),"")</f>
        <v/>
      </c>
      <c r="N877" t="str">
        <f>IF(M877="","",IF(M877&lt;=DATABASE!$I$9,"LOKAL",IF(M877&lt;DATABASE!$J$9,"LUAR KOTA 1",IF($M877&gt;=DATABASE!$J$9,"LUAR KOTA 2",""))))</f>
        <v/>
      </c>
      <c r="O877" s="38" t="str">
        <f>IF('DATA ACCURATE'!L880&lt;&gt;"",'DATA ACCURATE'!L880,"")</f>
        <v/>
      </c>
      <c r="Q877" s="38">
        <f t="shared" si="92"/>
        <v>0</v>
      </c>
      <c r="R877" s="38">
        <f t="shared" si="92"/>
        <v>0</v>
      </c>
      <c r="S877" s="38">
        <f t="shared" si="92"/>
        <v>0</v>
      </c>
      <c r="T877" s="38">
        <f t="shared" si="90"/>
        <v>0</v>
      </c>
      <c r="U877" s="38">
        <f t="shared" si="93"/>
        <v>0</v>
      </c>
      <c r="V877" s="38">
        <f t="shared" si="93"/>
        <v>0</v>
      </c>
      <c r="W877" s="38">
        <f t="shared" si="93"/>
        <v>0</v>
      </c>
      <c r="X877" s="38">
        <f t="shared" si="94"/>
        <v>0</v>
      </c>
      <c r="Y877" s="38">
        <f t="shared" si="94"/>
        <v>0</v>
      </c>
      <c r="Z877" s="38">
        <f t="shared" si="94"/>
        <v>0</v>
      </c>
      <c r="AA877" s="38">
        <f t="shared" si="91"/>
        <v>0</v>
      </c>
      <c r="AB877" s="38">
        <f t="shared" si="95"/>
        <v>0</v>
      </c>
      <c r="AC877" s="38">
        <f t="shared" si="96"/>
        <v>0</v>
      </c>
      <c r="AD877" s="38" t="str">
        <f t="shared" si="97"/>
        <v>000000000000</v>
      </c>
    </row>
    <row r="878" spans="1:30">
      <c r="A878" s="9" t="str">
        <f>IF('DATA ACCURATE'!A881&lt;&gt;"",'DATA ACCURATE'!A881,"")</f>
        <v/>
      </c>
      <c r="B878" s="9" t="str">
        <f>IF('DATA ACCURATE'!D881&lt;&gt;"",'DATA ACCURATE'!D881,"")</f>
        <v/>
      </c>
      <c r="C878" s="38" t="str">
        <f>IF($AD878="000000000000","",INDEX(DATABASE!$W$12:$W$71,MATCH($AD878,DATABASE!$V$12:$V$71,0)))</f>
        <v/>
      </c>
      <c r="D878" s="34" t="str">
        <f>IF(C878="","",IF(E878="",INDEX(DATABASE!$AF$13:$AF$62,MATCH($C878,DATABASE!$AC$13:$AC$62,0)),IF(E878="2x D11",INDEX(DATABASE!$AF$13:$AF$62,MATCH($C878,DATABASE!$AC$13:$AC$62,0))+2*DATABASE!$AF$62,IF(E878="3x D11",INDEX(DATABASE!$AF$13:$AF$62,MATCH($C878,DATABASE!$AC$13:$AC$62,0))+3*DATABASE!$AF$62,""))))</f>
        <v/>
      </c>
      <c r="E878" s="38" t="str">
        <f>IF(AND($K878="Y",$G878&lt;&gt;"UNYIL",$F878&lt;DATABASE!$O$8),"2x D11",IF(AND($K878="Y",$G878&lt;&gt;"UNYIL",$F878&gt;=DATABASE!$O$8),"3x D11",""))</f>
        <v/>
      </c>
      <c r="F878" s="9" t="str">
        <f>IF('DATA ACCURATE'!N881&lt;&gt;"",'DATA ACCURATE'!N881,"")</f>
        <v/>
      </c>
      <c r="G878" t="str">
        <f>IF(F878="","",IF(F878&lt;=DATABASE!$I$8,"UNYIL",IF(F878&lt;=DATABASE!$J$8,"KECIL",IF(F878&lt;DATABASE!$K$8,"TANGGUNG",IF(F878&gt;=DATABASE!$K$8,"BESAR","")))))</f>
        <v/>
      </c>
      <c r="H878" s="16" t="str">
        <f>IF('DATA ACCURATE'!J881&lt;&gt;"",'DATA ACCURATE'!J881,"")</f>
        <v/>
      </c>
      <c r="I878" s="35" t="str">
        <f>IF(B878&lt;&gt;"",IFERROR(VLOOKUP(B878,'DATA TIMBANGAN'!G:M,7,FALSE),VLOOKUP(B878,'DATA TIMBANGAN'!G:M,7)),"")</f>
        <v/>
      </c>
      <c r="J878" s="25" t="str">
        <f>IF(H878&lt;&gt;"",IFERROR(INDEX(DATABASE!$Z$19:$Z$38,MATCH(DATEVALUE(H878),DATABASE!$AA$19:$AA$38,0)),INDEX(DATABASE!$Z$12:$Z$18,MATCH(WEEKDAY(H878,2),DATABASE!$AA$12:$AA$18,0))),"")</f>
        <v/>
      </c>
      <c r="K878" s="25" t="str">
        <f>IF('DATA ACCURATE'!V881&lt;&gt;"",'DATA ACCURATE'!V881,"")</f>
        <v/>
      </c>
      <c r="L878" s="80" t="str">
        <f>IF($H878="","",IF(OR($J878="LIBUR",AND($L877="LIBUR",$O877=$O878)),"LIBUR",IF(AND(OR($L877="LUAR JAM KERJA 1",$L877="LUAR JAM KERJA 2"),OR(OR(AND($H877=$H878,AND(OR($I878&gt;DATABASE!$J$3,$I878&lt;DATABASE!$J$6),((DATEVALUE($H878)+$I878)-(DATEVALUE($H877)+$I877))&lt;DATABASE!$J$6)),AND($H877=$H878,$O877=$O878,OR($I878&gt;DATABASE!$J$6,$I878&lt;DATABASE!$J$3))),AND(($H878-$H877)=1,OR($I878&lt;DATABASE!$I$6,((DATEVALUE($H878)+$I878)-(DATEVALUE($H877)+$I877))&lt;DATABASE!$J$6))),$A878=$A877),"LUAR JAM KERJA 2",IF(AND(OR(WEEKDAY($H878,2)=1,WEEKDAY($H878,2)=2,WEEKDAY($H878,2)=3,WEEKDAY($H878,2)=4,WEEKDAY($H878,2)=5),$I878&lt;=DATABASE!$J$3,$I878&gt;=DATABASE!$I$3),"JAM KERJA",IF(AND(WEEKDAY($H878,2)=6,$I878&lt;=DATABASE!$J$4,$I878&gt;=DATABASE!$I$4),"JAM KERJA","LUAR JAM KERJA 1")))))</f>
        <v/>
      </c>
      <c r="M878" s="33" t="str">
        <f>IF('DATA ACCURATE'!T881&lt;&gt;"",IF('DATA ACCURATE'!T881&gt;100,'DATA ACCURATE'!T881/10,'DATA ACCURATE'!T881),"")</f>
        <v/>
      </c>
      <c r="N878" t="str">
        <f>IF(M878="","",IF(M878&lt;=DATABASE!$I$9,"LOKAL",IF(M878&lt;DATABASE!$J$9,"LUAR KOTA 1",IF($M878&gt;=DATABASE!$J$9,"LUAR KOTA 2",""))))</f>
        <v/>
      </c>
      <c r="O878" s="38" t="str">
        <f>IF('DATA ACCURATE'!L881&lt;&gt;"",'DATA ACCURATE'!L881,"")</f>
        <v/>
      </c>
      <c r="Q878" s="38">
        <f t="shared" si="92"/>
        <v>0</v>
      </c>
      <c r="R878" s="38">
        <f t="shared" si="92"/>
        <v>0</v>
      </c>
      <c r="S878" s="38">
        <f t="shared" si="92"/>
        <v>0</v>
      </c>
      <c r="T878" s="38">
        <f t="shared" si="90"/>
        <v>0</v>
      </c>
      <c r="U878" s="38">
        <f t="shared" si="93"/>
        <v>0</v>
      </c>
      <c r="V878" s="38">
        <f t="shared" si="93"/>
        <v>0</v>
      </c>
      <c r="W878" s="38">
        <f t="shared" si="93"/>
        <v>0</v>
      </c>
      <c r="X878" s="38">
        <f t="shared" si="94"/>
        <v>0</v>
      </c>
      <c r="Y878" s="38">
        <f t="shared" si="94"/>
        <v>0</v>
      </c>
      <c r="Z878" s="38">
        <f t="shared" si="94"/>
        <v>0</v>
      </c>
      <c r="AA878" s="38">
        <f t="shared" si="91"/>
        <v>0</v>
      </c>
      <c r="AB878" s="38">
        <f t="shared" si="95"/>
        <v>0</v>
      </c>
      <c r="AC878" s="38">
        <f t="shared" si="96"/>
        <v>0</v>
      </c>
      <c r="AD878" s="38" t="str">
        <f t="shared" si="97"/>
        <v>000000000000</v>
      </c>
    </row>
    <row r="879" spans="1:30">
      <c r="A879" s="9" t="str">
        <f>IF('DATA ACCURATE'!A882&lt;&gt;"",'DATA ACCURATE'!A882,"")</f>
        <v/>
      </c>
      <c r="B879" s="9" t="str">
        <f>IF('DATA ACCURATE'!D882&lt;&gt;"",'DATA ACCURATE'!D882,"")</f>
        <v/>
      </c>
      <c r="C879" s="38" t="str">
        <f>IF($AD879="000000000000","",INDEX(DATABASE!$W$12:$W$71,MATCH($AD879,DATABASE!$V$12:$V$71,0)))</f>
        <v/>
      </c>
      <c r="D879" s="34" t="str">
        <f>IF(C879="","",IF(E879="",INDEX(DATABASE!$AF$13:$AF$62,MATCH($C879,DATABASE!$AC$13:$AC$62,0)),IF(E879="2x D11",INDEX(DATABASE!$AF$13:$AF$62,MATCH($C879,DATABASE!$AC$13:$AC$62,0))+2*DATABASE!$AF$62,IF(E879="3x D11",INDEX(DATABASE!$AF$13:$AF$62,MATCH($C879,DATABASE!$AC$13:$AC$62,0))+3*DATABASE!$AF$62,""))))</f>
        <v/>
      </c>
      <c r="E879" s="38" t="str">
        <f>IF(AND($K879="Y",$G879&lt;&gt;"UNYIL",$F879&lt;DATABASE!$O$8),"2x D11",IF(AND($K879="Y",$G879&lt;&gt;"UNYIL",$F879&gt;=DATABASE!$O$8),"3x D11",""))</f>
        <v/>
      </c>
      <c r="F879" s="9" t="str">
        <f>IF('DATA ACCURATE'!N882&lt;&gt;"",'DATA ACCURATE'!N882,"")</f>
        <v/>
      </c>
      <c r="G879" t="str">
        <f>IF(F879="","",IF(F879&lt;=DATABASE!$I$8,"UNYIL",IF(F879&lt;=DATABASE!$J$8,"KECIL",IF(F879&lt;DATABASE!$K$8,"TANGGUNG",IF(F879&gt;=DATABASE!$K$8,"BESAR","")))))</f>
        <v/>
      </c>
      <c r="H879" s="16" t="str">
        <f>IF('DATA ACCURATE'!J882&lt;&gt;"",'DATA ACCURATE'!J882,"")</f>
        <v/>
      </c>
      <c r="I879" s="35" t="str">
        <f>IF(B879&lt;&gt;"",IFERROR(VLOOKUP(B879,'DATA TIMBANGAN'!G:M,7,FALSE),VLOOKUP(B879,'DATA TIMBANGAN'!G:M,7)),"")</f>
        <v/>
      </c>
      <c r="J879" s="25" t="str">
        <f>IF(H879&lt;&gt;"",IFERROR(INDEX(DATABASE!$Z$19:$Z$38,MATCH(DATEVALUE(H879),DATABASE!$AA$19:$AA$38,0)),INDEX(DATABASE!$Z$12:$Z$18,MATCH(WEEKDAY(H879,2),DATABASE!$AA$12:$AA$18,0))),"")</f>
        <v/>
      </c>
      <c r="K879" s="25" t="str">
        <f>IF('DATA ACCURATE'!V882&lt;&gt;"",'DATA ACCURATE'!V882,"")</f>
        <v/>
      </c>
      <c r="L879" s="80" t="str">
        <f>IF($H879="","",IF(OR($J879="LIBUR",AND($L878="LIBUR",$O878=$O879)),"LIBUR",IF(AND(OR($L878="LUAR JAM KERJA 1",$L878="LUAR JAM KERJA 2"),OR(OR(AND($H878=$H879,AND(OR($I879&gt;DATABASE!$J$3,$I879&lt;DATABASE!$J$6),((DATEVALUE($H879)+$I879)-(DATEVALUE($H878)+$I878))&lt;DATABASE!$J$6)),AND($H878=$H879,$O878=$O879,OR($I879&gt;DATABASE!$J$6,$I879&lt;DATABASE!$J$3))),AND(($H879-$H878)=1,OR($I879&lt;DATABASE!$I$6,((DATEVALUE($H879)+$I879)-(DATEVALUE($H878)+$I878))&lt;DATABASE!$J$6))),$A879=$A878),"LUAR JAM KERJA 2",IF(AND(OR(WEEKDAY($H879,2)=1,WEEKDAY($H879,2)=2,WEEKDAY($H879,2)=3,WEEKDAY($H879,2)=4,WEEKDAY($H879,2)=5),$I879&lt;=DATABASE!$J$3,$I879&gt;=DATABASE!$I$3),"JAM KERJA",IF(AND(WEEKDAY($H879,2)=6,$I879&lt;=DATABASE!$J$4,$I879&gt;=DATABASE!$I$4),"JAM KERJA","LUAR JAM KERJA 1")))))</f>
        <v/>
      </c>
      <c r="M879" s="33" t="str">
        <f>IF('DATA ACCURATE'!T882&lt;&gt;"",IF('DATA ACCURATE'!T882&gt;100,'DATA ACCURATE'!T882/10,'DATA ACCURATE'!T882),"")</f>
        <v/>
      </c>
      <c r="N879" t="str">
        <f>IF(M879="","",IF(M879&lt;=DATABASE!$I$9,"LOKAL",IF(M879&lt;DATABASE!$J$9,"LUAR KOTA 1",IF($M879&gt;=DATABASE!$J$9,"LUAR KOTA 2",""))))</f>
        <v/>
      </c>
      <c r="O879" s="38" t="str">
        <f>IF('DATA ACCURATE'!L882&lt;&gt;"",'DATA ACCURATE'!L882,"")</f>
        <v/>
      </c>
      <c r="Q879" s="38">
        <f t="shared" si="92"/>
        <v>0</v>
      </c>
      <c r="R879" s="38">
        <f t="shared" si="92"/>
        <v>0</v>
      </c>
      <c r="S879" s="38">
        <f t="shared" si="92"/>
        <v>0</v>
      </c>
      <c r="T879" s="38">
        <f t="shared" si="90"/>
        <v>0</v>
      </c>
      <c r="U879" s="38">
        <f t="shared" si="93"/>
        <v>0</v>
      </c>
      <c r="V879" s="38">
        <f t="shared" si="93"/>
        <v>0</v>
      </c>
      <c r="W879" s="38">
        <f t="shared" si="93"/>
        <v>0</v>
      </c>
      <c r="X879" s="38">
        <f t="shared" si="94"/>
        <v>0</v>
      </c>
      <c r="Y879" s="38">
        <f t="shared" si="94"/>
        <v>0</v>
      </c>
      <c r="Z879" s="38">
        <f t="shared" si="94"/>
        <v>0</v>
      </c>
      <c r="AA879" s="38">
        <f t="shared" si="91"/>
        <v>0</v>
      </c>
      <c r="AB879" s="38">
        <f t="shared" si="95"/>
        <v>0</v>
      </c>
      <c r="AC879" s="38">
        <f t="shared" si="96"/>
        <v>0</v>
      </c>
      <c r="AD879" s="38" t="str">
        <f t="shared" si="97"/>
        <v>000000000000</v>
      </c>
    </row>
    <row r="880" spans="1:30">
      <c r="A880" s="9" t="str">
        <f>IF('DATA ACCURATE'!A883&lt;&gt;"",'DATA ACCURATE'!A883,"")</f>
        <v/>
      </c>
      <c r="B880" s="9" t="str">
        <f>IF('DATA ACCURATE'!D883&lt;&gt;"",'DATA ACCURATE'!D883,"")</f>
        <v/>
      </c>
      <c r="C880" s="38" t="str">
        <f>IF($AD880="000000000000","",INDEX(DATABASE!$W$12:$W$71,MATCH($AD880,DATABASE!$V$12:$V$71,0)))</f>
        <v/>
      </c>
      <c r="D880" s="34" t="str">
        <f>IF(C880="","",IF(E880="",INDEX(DATABASE!$AF$13:$AF$62,MATCH($C880,DATABASE!$AC$13:$AC$62,0)),IF(E880="2x D11",INDEX(DATABASE!$AF$13:$AF$62,MATCH($C880,DATABASE!$AC$13:$AC$62,0))+2*DATABASE!$AF$62,IF(E880="3x D11",INDEX(DATABASE!$AF$13:$AF$62,MATCH($C880,DATABASE!$AC$13:$AC$62,0))+3*DATABASE!$AF$62,""))))</f>
        <v/>
      </c>
      <c r="E880" s="38" t="str">
        <f>IF(AND($K880="Y",$G880&lt;&gt;"UNYIL",$F880&lt;DATABASE!$O$8),"2x D11",IF(AND($K880="Y",$G880&lt;&gt;"UNYIL",$F880&gt;=DATABASE!$O$8),"3x D11",""))</f>
        <v/>
      </c>
      <c r="F880" s="9" t="str">
        <f>IF('DATA ACCURATE'!N883&lt;&gt;"",'DATA ACCURATE'!N883,"")</f>
        <v/>
      </c>
      <c r="G880" t="str">
        <f>IF(F880="","",IF(F880&lt;=DATABASE!$I$8,"UNYIL",IF(F880&lt;=DATABASE!$J$8,"KECIL",IF(F880&lt;DATABASE!$K$8,"TANGGUNG",IF(F880&gt;=DATABASE!$K$8,"BESAR","")))))</f>
        <v/>
      </c>
      <c r="H880" s="16" t="str">
        <f>IF('DATA ACCURATE'!J883&lt;&gt;"",'DATA ACCURATE'!J883,"")</f>
        <v/>
      </c>
      <c r="I880" s="35" t="str">
        <f>IF(B880&lt;&gt;"",IFERROR(VLOOKUP(B880,'DATA TIMBANGAN'!G:M,7,FALSE),VLOOKUP(B880,'DATA TIMBANGAN'!G:M,7)),"")</f>
        <v/>
      </c>
      <c r="J880" s="25" t="str">
        <f>IF(H880&lt;&gt;"",IFERROR(INDEX(DATABASE!$Z$19:$Z$38,MATCH(DATEVALUE(H880),DATABASE!$AA$19:$AA$38,0)),INDEX(DATABASE!$Z$12:$Z$18,MATCH(WEEKDAY(H880,2),DATABASE!$AA$12:$AA$18,0))),"")</f>
        <v/>
      </c>
      <c r="K880" s="25" t="str">
        <f>IF('DATA ACCURATE'!V883&lt;&gt;"",'DATA ACCURATE'!V883,"")</f>
        <v/>
      </c>
      <c r="L880" s="80" t="str">
        <f>IF($H880="","",IF(OR($J880="LIBUR",AND($L879="LIBUR",$O879=$O880)),"LIBUR",IF(AND(OR($L879="LUAR JAM KERJA 1",$L879="LUAR JAM KERJA 2"),OR(OR(AND($H879=$H880,AND(OR($I880&gt;DATABASE!$J$3,$I880&lt;DATABASE!$J$6),((DATEVALUE($H880)+$I880)-(DATEVALUE($H879)+$I879))&lt;DATABASE!$J$6)),AND($H879=$H880,$O879=$O880,OR($I880&gt;DATABASE!$J$6,$I880&lt;DATABASE!$J$3))),AND(($H880-$H879)=1,OR($I880&lt;DATABASE!$I$6,((DATEVALUE($H880)+$I880)-(DATEVALUE($H879)+$I879))&lt;DATABASE!$J$6))),$A880=$A879),"LUAR JAM KERJA 2",IF(AND(OR(WEEKDAY($H880,2)=1,WEEKDAY($H880,2)=2,WEEKDAY($H880,2)=3,WEEKDAY($H880,2)=4,WEEKDAY($H880,2)=5),$I880&lt;=DATABASE!$J$3,$I880&gt;=DATABASE!$I$3),"JAM KERJA",IF(AND(WEEKDAY($H880,2)=6,$I880&lt;=DATABASE!$J$4,$I880&gt;=DATABASE!$I$4),"JAM KERJA","LUAR JAM KERJA 1")))))</f>
        <v/>
      </c>
      <c r="M880" s="33" t="str">
        <f>IF('DATA ACCURATE'!T883&lt;&gt;"",IF('DATA ACCURATE'!T883&gt;100,'DATA ACCURATE'!T883/10,'DATA ACCURATE'!T883),"")</f>
        <v/>
      </c>
      <c r="N880" t="str">
        <f>IF(M880="","",IF(M880&lt;=DATABASE!$I$9,"LOKAL",IF(M880&lt;DATABASE!$J$9,"LUAR KOTA 1",IF($M880&gt;=DATABASE!$J$9,"LUAR KOTA 2",""))))</f>
        <v/>
      </c>
      <c r="O880" s="38" t="str">
        <f>IF('DATA ACCURATE'!L883&lt;&gt;"",'DATA ACCURATE'!L883,"")</f>
        <v/>
      </c>
      <c r="Q880" s="38">
        <f t="shared" si="92"/>
        <v>0</v>
      </c>
      <c r="R880" s="38">
        <f t="shared" si="92"/>
        <v>0</v>
      </c>
      <c r="S880" s="38">
        <f t="shared" si="92"/>
        <v>0</v>
      </c>
      <c r="T880" s="38">
        <f t="shared" si="90"/>
        <v>0</v>
      </c>
      <c r="U880" s="38">
        <f t="shared" si="93"/>
        <v>0</v>
      </c>
      <c r="V880" s="38">
        <f t="shared" si="93"/>
        <v>0</v>
      </c>
      <c r="W880" s="38">
        <f t="shared" si="93"/>
        <v>0</v>
      </c>
      <c r="X880" s="38">
        <f t="shared" si="94"/>
        <v>0</v>
      </c>
      <c r="Y880" s="38">
        <f t="shared" si="94"/>
        <v>0</v>
      </c>
      <c r="Z880" s="38">
        <f t="shared" si="94"/>
        <v>0</v>
      </c>
      <c r="AA880" s="38">
        <f t="shared" si="91"/>
        <v>0</v>
      </c>
      <c r="AB880" s="38">
        <f t="shared" si="95"/>
        <v>0</v>
      </c>
      <c r="AC880" s="38">
        <f t="shared" si="96"/>
        <v>0</v>
      </c>
      <c r="AD880" s="38" t="str">
        <f t="shared" si="97"/>
        <v>000000000000</v>
      </c>
    </row>
    <row r="881" spans="1:30">
      <c r="A881" s="9" t="str">
        <f>IF('DATA ACCURATE'!A884&lt;&gt;"",'DATA ACCURATE'!A884,"")</f>
        <v/>
      </c>
      <c r="B881" s="9" t="str">
        <f>IF('DATA ACCURATE'!D884&lt;&gt;"",'DATA ACCURATE'!D884,"")</f>
        <v/>
      </c>
      <c r="C881" s="38" t="str">
        <f>IF($AD881="000000000000","",INDEX(DATABASE!$W$12:$W$71,MATCH($AD881,DATABASE!$V$12:$V$71,0)))</f>
        <v/>
      </c>
      <c r="D881" s="34" t="str">
        <f>IF(C881="","",IF(E881="",INDEX(DATABASE!$AF$13:$AF$62,MATCH($C881,DATABASE!$AC$13:$AC$62,0)),IF(E881="2x D11",INDEX(DATABASE!$AF$13:$AF$62,MATCH($C881,DATABASE!$AC$13:$AC$62,0))+2*DATABASE!$AF$62,IF(E881="3x D11",INDEX(DATABASE!$AF$13:$AF$62,MATCH($C881,DATABASE!$AC$13:$AC$62,0))+3*DATABASE!$AF$62,""))))</f>
        <v/>
      </c>
      <c r="E881" s="38" t="str">
        <f>IF(AND($K881="Y",$G881&lt;&gt;"UNYIL",$F881&lt;DATABASE!$O$8),"2x D11",IF(AND($K881="Y",$G881&lt;&gt;"UNYIL",$F881&gt;=DATABASE!$O$8),"3x D11",""))</f>
        <v/>
      </c>
      <c r="F881" s="9" t="str">
        <f>IF('DATA ACCURATE'!N884&lt;&gt;"",'DATA ACCURATE'!N884,"")</f>
        <v/>
      </c>
      <c r="G881" t="str">
        <f>IF(F881="","",IF(F881&lt;=DATABASE!$I$8,"UNYIL",IF(F881&lt;=DATABASE!$J$8,"KECIL",IF(F881&lt;DATABASE!$K$8,"TANGGUNG",IF(F881&gt;=DATABASE!$K$8,"BESAR","")))))</f>
        <v/>
      </c>
      <c r="H881" s="16" t="str">
        <f>IF('DATA ACCURATE'!J884&lt;&gt;"",'DATA ACCURATE'!J884,"")</f>
        <v/>
      </c>
      <c r="I881" s="35" t="str">
        <f>IF(B881&lt;&gt;"",IFERROR(VLOOKUP(B881,'DATA TIMBANGAN'!G:M,7,FALSE),VLOOKUP(B881,'DATA TIMBANGAN'!G:M,7)),"")</f>
        <v/>
      </c>
      <c r="J881" s="25" t="str">
        <f>IF(H881&lt;&gt;"",IFERROR(INDEX(DATABASE!$Z$19:$Z$38,MATCH(DATEVALUE(H881),DATABASE!$AA$19:$AA$38,0)),INDEX(DATABASE!$Z$12:$Z$18,MATCH(WEEKDAY(H881,2),DATABASE!$AA$12:$AA$18,0))),"")</f>
        <v/>
      </c>
      <c r="K881" s="25" t="str">
        <f>IF('DATA ACCURATE'!V884&lt;&gt;"",'DATA ACCURATE'!V884,"")</f>
        <v/>
      </c>
      <c r="L881" s="80" t="str">
        <f>IF($H881="","",IF(OR($J881="LIBUR",AND($L880="LIBUR",$O880=$O881)),"LIBUR",IF(AND(OR($L880="LUAR JAM KERJA 1",$L880="LUAR JAM KERJA 2"),OR(OR(AND($H880=$H881,AND(OR($I881&gt;DATABASE!$J$3,$I881&lt;DATABASE!$J$6),((DATEVALUE($H881)+$I881)-(DATEVALUE($H880)+$I880))&lt;DATABASE!$J$6)),AND($H880=$H881,$O880=$O881,OR($I881&gt;DATABASE!$J$6,$I881&lt;DATABASE!$J$3))),AND(($H881-$H880)=1,OR($I881&lt;DATABASE!$I$6,((DATEVALUE($H881)+$I881)-(DATEVALUE($H880)+$I880))&lt;DATABASE!$J$6))),$A881=$A880),"LUAR JAM KERJA 2",IF(AND(OR(WEEKDAY($H881,2)=1,WEEKDAY($H881,2)=2,WEEKDAY($H881,2)=3,WEEKDAY($H881,2)=4,WEEKDAY($H881,2)=5),$I881&lt;=DATABASE!$J$3,$I881&gt;=DATABASE!$I$3),"JAM KERJA",IF(AND(WEEKDAY($H881,2)=6,$I881&lt;=DATABASE!$J$4,$I881&gt;=DATABASE!$I$4),"JAM KERJA","LUAR JAM KERJA 1")))))</f>
        <v/>
      </c>
      <c r="M881" s="33" t="str">
        <f>IF('DATA ACCURATE'!T884&lt;&gt;"",IF('DATA ACCURATE'!T884&gt;100,'DATA ACCURATE'!T884/10,'DATA ACCURATE'!T884),"")</f>
        <v/>
      </c>
      <c r="N881" t="str">
        <f>IF(M881="","",IF(M881&lt;=DATABASE!$I$9,"LOKAL",IF(M881&lt;DATABASE!$J$9,"LUAR KOTA 1",IF($M881&gt;=DATABASE!$J$9,"LUAR KOTA 2",""))))</f>
        <v/>
      </c>
      <c r="O881" s="38" t="str">
        <f>IF('DATA ACCURATE'!L884&lt;&gt;"",'DATA ACCURATE'!L884,"")</f>
        <v/>
      </c>
      <c r="Q881" s="38">
        <f t="shared" si="92"/>
        <v>0</v>
      </c>
      <c r="R881" s="38">
        <f t="shared" si="92"/>
        <v>0</v>
      </c>
      <c r="S881" s="38">
        <f t="shared" si="92"/>
        <v>0</v>
      </c>
      <c r="T881" s="38">
        <f t="shared" si="90"/>
        <v>0</v>
      </c>
      <c r="U881" s="38">
        <f t="shared" si="93"/>
        <v>0</v>
      </c>
      <c r="V881" s="38">
        <f t="shared" si="93"/>
        <v>0</v>
      </c>
      <c r="W881" s="38">
        <f t="shared" si="93"/>
        <v>0</v>
      </c>
      <c r="X881" s="38">
        <f t="shared" si="94"/>
        <v>0</v>
      </c>
      <c r="Y881" s="38">
        <f t="shared" si="94"/>
        <v>0</v>
      </c>
      <c r="Z881" s="38">
        <f t="shared" si="94"/>
        <v>0</v>
      </c>
      <c r="AA881" s="38">
        <f t="shared" si="91"/>
        <v>0</v>
      </c>
      <c r="AB881" s="38">
        <f t="shared" si="95"/>
        <v>0</v>
      </c>
      <c r="AC881" s="38">
        <f t="shared" si="96"/>
        <v>0</v>
      </c>
      <c r="AD881" s="38" t="str">
        <f t="shared" si="97"/>
        <v>000000000000</v>
      </c>
    </row>
    <row r="882" spans="1:30">
      <c r="A882" s="9" t="str">
        <f>IF('DATA ACCURATE'!A885&lt;&gt;"",'DATA ACCURATE'!A885,"")</f>
        <v/>
      </c>
      <c r="B882" s="9" t="str">
        <f>IF('DATA ACCURATE'!D885&lt;&gt;"",'DATA ACCURATE'!D885,"")</f>
        <v/>
      </c>
      <c r="C882" s="38" t="str">
        <f>IF($AD882="000000000000","",INDEX(DATABASE!$W$12:$W$71,MATCH($AD882,DATABASE!$V$12:$V$71,0)))</f>
        <v/>
      </c>
      <c r="D882" s="34" t="str">
        <f>IF(C882="","",IF(E882="",INDEX(DATABASE!$AF$13:$AF$62,MATCH($C882,DATABASE!$AC$13:$AC$62,0)),IF(E882="2x D11",INDEX(DATABASE!$AF$13:$AF$62,MATCH($C882,DATABASE!$AC$13:$AC$62,0))+2*DATABASE!$AF$62,IF(E882="3x D11",INDEX(DATABASE!$AF$13:$AF$62,MATCH($C882,DATABASE!$AC$13:$AC$62,0))+3*DATABASE!$AF$62,""))))</f>
        <v/>
      </c>
      <c r="E882" s="38" t="str">
        <f>IF(AND($K882="Y",$G882&lt;&gt;"UNYIL",$F882&lt;DATABASE!$O$8),"2x D11",IF(AND($K882="Y",$G882&lt;&gt;"UNYIL",$F882&gt;=DATABASE!$O$8),"3x D11",""))</f>
        <v/>
      </c>
      <c r="F882" s="9" t="str">
        <f>IF('DATA ACCURATE'!N885&lt;&gt;"",'DATA ACCURATE'!N885,"")</f>
        <v/>
      </c>
      <c r="G882" t="str">
        <f>IF(F882="","",IF(F882&lt;=DATABASE!$I$8,"UNYIL",IF(F882&lt;=DATABASE!$J$8,"KECIL",IF(F882&lt;DATABASE!$K$8,"TANGGUNG",IF(F882&gt;=DATABASE!$K$8,"BESAR","")))))</f>
        <v/>
      </c>
      <c r="H882" s="16" t="str">
        <f>IF('DATA ACCURATE'!J885&lt;&gt;"",'DATA ACCURATE'!J885,"")</f>
        <v/>
      </c>
      <c r="I882" s="35" t="str">
        <f>IF(B882&lt;&gt;"",IFERROR(VLOOKUP(B882,'DATA TIMBANGAN'!G:M,7,FALSE),VLOOKUP(B882,'DATA TIMBANGAN'!G:M,7)),"")</f>
        <v/>
      </c>
      <c r="J882" s="25" t="str">
        <f>IF(H882&lt;&gt;"",IFERROR(INDEX(DATABASE!$Z$19:$Z$38,MATCH(DATEVALUE(H882),DATABASE!$AA$19:$AA$38,0)),INDEX(DATABASE!$Z$12:$Z$18,MATCH(WEEKDAY(H882,2),DATABASE!$AA$12:$AA$18,0))),"")</f>
        <v/>
      </c>
      <c r="K882" s="25" t="str">
        <f>IF('DATA ACCURATE'!V885&lt;&gt;"",'DATA ACCURATE'!V885,"")</f>
        <v/>
      </c>
      <c r="L882" s="80" t="str">
        <f>IF($H882="","",IF(OR($J882="LIBUR",AND($L881="LIBUR",$O881=$O882)),"LIBUR",IF(AND(OR($L881="LUAR JAM KERJA 1",$L881="LUAR JAM KERJA 2"),OR(OR(AND($H881=$H882,AND(OR($I882&gt;DATABASE!$J$3,$I882&lt;DATABASE!$J$6),((DATEVALUE($H882)+$I882)-(DATEVALUE($H881)+$I881))&lt;DATABASE!$J$6)),AND($H881=$H882,$O881=$O882,OR($I882&gt;DATABASE!$J$6,$I882&lt;DATABASE!$J$3))),AND(($H882-$H881)=1,OR($I882&lt;DATABASE!$I$6,((DATEVALUE($H882)+$I882)-(DATEVALUE($H881)+$I881))&lt;DATABASE!$J$6))),$A882=$A881),"LUAR JAM KERJA 2",IF(AND(OR(WEEKDAY($H882,2)=1,WEEKDAY($H882,2)=2,WEEKDAY($H882,2)=3,WEEKDAY($H882,2)=4,WEEKDAY($H882,2)=5),$I882&lt;=DATABASE!$J$3,$I882&gt;=DATABASE!$I$3),"JAM KERJA",IF(AND(WEEKDAY($H882,2)=6,$I882&lt;=DATABASE!$J$4,$I882&gt;=DATABASE!$I$4),"JAM KERJA","LUAR JAM KERJA 1")))))</f>
        <v/>
      </c>
      <c r="M882" s="33" t="str">
        <f>IF('DATA ACCURATE'!T885&lt;&gt;"",IF('DATA ACCURATE'!T885&gt;100,'DATA ACCURATE'!T885/10,'DATA ACCURATE'!T885),"")</f>
        <v/>
      </c>
      <c r="N882" t="str">
        <f>IF(M882="","",IF(M882&lt;=DATABASE!$I$9,"LOKAL",IF(M882&lt;DATABASE!$J$9,"LUAR KOTA 1",IF($M882&gt;=DATABASE!$J$9,"LUAR KOTA 2",""))))</f>
        <v/>
      </c>
      <c r="O882" s="38" t="str">
        <f>IF('DATA ACCURATE'!L885&lt;&gt;"",'DATA ACCURATE'!L885,"")</f>
        <v/>
      </c>
      <c r="Q882" s="38">
        <f t="shared" si="92"/>
        <v>0</v>
      </c>
      <c r="R882" s="38">
        <f t="shared" si="92"/>
        <v>0</v>
      </c>
      <c r="S882" s="38">
        <f t="shared" si="92"/>
        <v>0</v>
      </c>
      <c r="T882" s="38">
        <f t="shared" si="90"/>
        <v>0</v>
      </c>
      <c r="U882" s="38">
        <f t="shared" si="93"/>
        <v>0</v>
      </c>
      <c r="V882" s="38">
        <f t="shared" si="93"/>
        <v>0</v>
      </c>
      <c r="W882" s="38">
        <f t="shared" si="93"/>
        <v>0</v>
      </c>
      <c r="X882" s="38">
        <f t="shared" si="94"/>
        <v>0</v>
      </c>
      <c r="Y882" s="38">
        <f t="shared" si="94"/>
        <v>0</v>
      </c>
      <c r="Z882" s="38">
        <f t="shared" si="94"/>
        <v>0</v>
      </c>
      <c r="AA882" s="38">
        <f t="shared" si="91"/>
        <v>0</v>
      </c>
      <c r="AB882" s="38">
        <f t="shared" si="95"/>
        <v>0</v>
      </c>
      <c r="AC882" s="38">
        <f t="shared" si="96"/>
        <v>0</v>
      </c>
      <c r="AD882" s="38" t="str">
        <f t="shared" si="97"/>
        <v>000000000000</v>
      </c>
    </row>
    <row r="883" spans="1:30">
      <c r="A883" s="9" t="str">
        <f>IF('DATA ACCURATE'!A886&lt;&gt;"",'DATA ACCURATE'!A886,"")</f>
        <v/>
      </c>
      <c r="B883" s="9" t="str">
        <f>IF('DATA ACCURATE'!D886&lt;&gt;"",'DATA ACCURATE'!D886,"")</f>
        <v/>
      </c>
      <c r="C883" s="38" t="str">
        <f>IF($AD883="000000000000","",INDEX(DATABASE!$W$12:$W$71,MATCH($AD883,DATABASE!$V$12:$V$71,0)))</f>
        <v/>
      </c>
      <c r="D883" s="34" t="str">
        <f>IF(C883="","",IF(E883="",INDEX(DATABASE!$AF$13:$AF$62,MATCH($C883,DATABASE!$AC$13:$AC$62,0)),IF(E883="2x D11",INDEX(DATABASE!$AF$13:$AF$62,MATCH($C883,DATABASE!$AC$13:$AC$62,0))+2*DATABASE!$AF$62,IF(E883="3x D11",INDEX(DATABASE!$AF$13:$AF$62,MATCH($C883,DATABASE!$AC$13:$AC$62,0))+3*DATABASE!$AF$62,""))))</f>
        <v/>
      </c>
      <c r="E883" s="38" t="str">
        <f>IF(AND($K883="Y",$G883&lt;&gt;"UNYIL",$F883&lt;DATABASE!$O$8),"2x D11",IF(AND($K883="Y",$G883&lt;&gt;"UNYIL",$F883&gt;=DATABASE!$O$8),"3x D11",""))</f>
        <v/>
      </c>
      <c r="F883" s="9" t="str">
        <f>IF('DATA ACCURATE'!N886&lt;&gt;"",'DATA ACCURATE'!N886,"")</f>
        <v/>
      </c>
      <c r="G883" t="str">
        <f>IF(F883="","",IF(F883&lt;=DATABASE!$I$8,"UNYIL",IF(F883&lt;=DATABASE!$J$8,"KECIL",IF(F883&lt;DATABASE!$K$8,"TANGGUNG",IF(F883&gt;=DATABASE!$K$8,"BESAR","")))))</f>
        <v/>
      </c>
      <c r="H883" s="16" t="str">
        <f>IF('DATA ACCURATE'!J886&lt;&gt;"",'DATA ACCURATE'!J886,"")</f>
        <v/>
      </c>
      <c r="I883" s="35" t="str">
        <f>IF(B883&lt;&gt;"",IFERROR(VLOOKUP(B883,'DATA TIMBANGAN'!G:M,7,FALSE),VLOOKUP(B883,'DATA TIMBANGAN'!G:M,7)),"")</f>
        <v/>
      </c>
      <c r="J883" s="25" t="str">
        <f>IF(H883&lt;&gt;"",IFERROR(INDEX(DATABASE!$Z$19:$Z$38,MATCH(DATEVALUE(H883),DATABASE!$AA$19:$AA$38,0)),INDEX(DATABASE!$Z$12:$Z$18,MATCH(WEEKDAY(H883,2),DATABASE!$AA$12:$AA$18,0))),"")</f>
        <v/>
      </c>
      <c r="K883" s="25" t="str">
        <f>IF('DATA ACCURATE'!V886&lt;&gt;"",'DATA ACCURATE'!V886,"")</f>
        <v/>
      </c>
      <c r="L883" s="80" t="str">
        <f>IF($H883="","",IF(OR($J883="LIBUR",AND($L882="LIBUR",$O882=$O883)),"LIBUR",IF(AND(OR($L882="LUAR JAM KERJA 1",$L882="LUAR JAM KERJA 2"),OR(OR(AND($H882=$H883,AND(OR($I883&gt;DATABASE!$J$3,$I883&lt;DATABASE!$J$6),((DATEVALUE($H883)+$I883)-(DATEVALUE($H882)+$I882))&lt;DATABASE!$J$6)),AND($H882=$H883,$O882=$O883,OR($I883&gt;DATABASE!$J$6,$I883&lt;DATABASE!$J$3))),AND(($H883-$H882)=1,OR($I883&lt;DATABASE!$I$6,((DATEVALUE($H883)+$I883)-(DATEVALUE($H882)+$I882))&lt;DATABASE!$J$6))),$A883=$A882),"LUAR JAM KERJA 2",IF(AND(OR(WEEKDAY($H883,2)=1,WEEKDAY($H883,2)=2,WEEKDAY($H883,2)=3,WEEKDAY($H883,2)=4,WEEKDAY($H883,2)=5),$I883&lt;=DATABASE!$J$3,$I883&gt;=DATABASE!$I$3),"JAM KERJA",IF(AND(WEEKDAY($H883,2)=6,$I883&lt;=DATABASE!$J$4,$I883&gt;=DATABASE!$I$4),"JAM KERJA","LUAR JAM KERJA 1")))))</f>
        <v/>
      </c>
      <c r="M883" s="33" t="str">
        <f>IF('DATA ACCURATE'!T886&lt;&gt;"",IF('DATA ACCURATE'!T886&gt;100,'DATA ACCURATE'!T886/10,'DATA ACCURATE'!T886),"")</f>
        <v/>
      </c>
      <c r="N883" t="str">
        <f>IF(M883="","",IF(M883&lt;=DATABASE!$I$9,"LOKAL",IF(M883&lt;DATABASE!$J$9,"LUAR KOTA 1",IF($M883&gt;=DATABASE!$J$9,"LUAR KOTA 2",""))))</f>
        <v/>
      </c>
      <c r="O883" s="38" t="str">
        <f>IF('DATA ACCURATE'!L886&lt;&gt;"",'DATA ACCURATE'!L886,"")</f>
        <v/>
      </c>
      <c r="Q883" s="38">
        <f t="shared" si="92"/>
        <v>0</v>
      </c>
      <c r="R883" s="38">
        <f t="shared" si="92"/>
        <v>0</v>
      </c>
      <c r="S883" s="38">
        <f t="shared" si="92"/>
        <v>0</v>
      </c>
      <c r="T883" s="38">
        <f t="shared" si="90"/>
        <v>0</v>
      </c>
      <c r="U883" s="38">
        <f t="shared" si="93"/>
        <v>0</v>
      </c>
      <c r="V883" s="38">
        <f t="shared" si="93"/>
        <v>0</v>
      </c>
      <c r="W883" s="38">
        <f t="shared" si="93"/>
        <v>0</v>
      </c>
      <c r="X883" s="38">
        <f t="shared" si="94"/>
        <v>0</v>
      </c>
      <c r="Y883" s="38">
        <f t="shared" si="94"/>
        <v>0</v>
      </c>
      <c r="Z883" s="38">
        <f t="shared" si="94"/>
        <v>0</v>
      </c>
      <c r="AA883" s="38">
        <f t="shared" si="91"/>
        <v>0</v>
      </c>
      <c r="AB883" s="38">
        <f t="shared" si="95"/>
        <v>0</v>
      </c>
      <c r="AC883" s="38">
        <f t="shared" si="96"/>
        <v>0</v>
      </c>
      <c r="AD883" s="38" t="str">
        <f t="shared" si="97"/>
        <v>000000000000</v>
      </c>
    </row>
    <row r="884" spans="1:30">
      <c r="A884" s="9" t="str">
        <f>IF('DATA ACCURATE'!A887&lt;&gt;"",'DATA ACCURATE'!A887,"")</f>
        <v/>
      </c>
      <c r="B884" s="9" t="str">
        <f>IF('DATA ACCURATE'!D887&lt;&gt;"",'DATA ACCURATE'!D887,"")</f>
        <v/>
      </c>
      <c r="C884" s="38" t="str">
        <f>IF($AD884="000000000000","",INDEX(DATABASE!$W$12:$W$71,MATCH($AD884,DATABASE!$V$12:$V$71,0)))</f>
        <v/>
      </c>
      <c r="D884" s="34" t="str">
        <f>IF(C884="","",IF(E884="",INDEX(DATABASE!$AF$13:$AF$62,MATCH($C884,DATABASE!$AC$13:$AC$62,0)),IF(E884="2x D11",INDEX(DATABASE!$AF$13:$AF$62,MATCH($C884,DATABASE!$AC$13:$AC$62,0))+2*DATABASE!$AF$62,IF(E884="3x D11",INDEX(DATABASE!$AF$13:$AF$62,MATCH($C884,DATABASE!$AC$13:$AC$62,0))+3*DATABASE!$AF$62,""))))</f>
        <v/>
      </c>
      <c r="E884" s="38" t="str">
        <f>IF(AND($K884="Y",$G884&lt;&gt;"UNYIL",$F884&lt;DATABASE!$O$8),"2x D11",IF(AND($K884="Y",$G884&lt;&gt;"UNYIL",$F884&gt;=DATABASE!$O$8),"3x D11",""))</f>
        <v/>
      </c>
      <c r="F884" s="9" t="str">
        <f>IF('DATA ACCURATE'!N887&lt;&gt;"",'DATA ACCURATE'!N887,"")</f>
        <v/>
      </c>
      <c r="G884" t="str">
        <f>IF(F884="","",IF(F884&lt;=DATABASE!$I$8,"UNYIL",IF(F884&lt;=DATABASE!$J$8,"KECIL",IF(F884&lt;DATABASE!$K$8,"TANGGUNG",IF(F884&gt;=DATABASE!$K$8,"BESAR","")))))</f>
        <v/>
      </c>
      <c r="H884" s="16" t="str">
        <f>IF('DATA ACCURATE'!J887&lt;&gt;"",'DATA ACCURATE'!J887,"")</f>
        <v/>
      </c>
      <c r="I884" s="35" t="str">
        <f>IF(B884&lt;&gt;"",IFERROR(VLOOKUP(B884,'DATA TIMBANGAN'!G:M,7,FALSE),VLOOKUP(B884,'DATA TIMBANGAN'!G:M,7)),"")</f>
        <v/>
      </c>
      <c r="J884" s="25" t="str">
        <f>IF(H884&lt;&gt;"",IFERROR(INDEX(DATABASE!$Z$19:$Z$38,MATCH(DATEVALUE(H884),DATABASE!$AA$19:$AA$38,0)),INDEX(DATABASE!$Z$12:$Z$18,MATCH(WEEKDAY(H884,2),DATABASE!$AA$12:$AA$18,0))),"")</f>
        <v/>
      </c>
      <c r="K884" s="25" t="str">
        <f>IF('DATA ACCURATE'!V887&lt;&gt;"",'DATA ACCURATE'!V887,"")</f>
        <v/>
      </c>
      <c r="L884" s="80" t="str">
        <f>IF($H884="","",IF(OR($J884="LIBUR",AND($L883="LIBUR",$O883=$O884)),"LIBUR",IF(AND(OR($L883="LUAR JAM KERJA 1",$L883="LUAR JAM KERJA 2"),OR(OR(AND($H883=$H884,AND(OR($I884&gt;DATABASE!$J$3,$I884&lt;DATABASE!$J$6),((DATEVALUE($H884)+$I884)-(DATEVALUE($H883)+$I883))&lt;DATABASE!$J$6)),AND($H883=$H884,$O883=$O884,OR($I884&gt;DATABASE!$J$6,$I884&lt;DATABASE!$J$3))),AND(($H884-$H883)=1,OR($I884&lt;DATABASE!$I$6,((DATEVALUE($H884)+$I884)-(DATEVALUE($H883)+$I883))&lt;DATABASE!$J$6))),$A884=$A883),"LUAR JAM KERJA 2",IF(AND(OR(WEEKDAY($H884,2)=1,WEEKDAY($H884,2)=2,WEEKDAY($H884,2)=3,WEEKDAY($H884,2)=4,WEEKDAY($H884,2)=5),$I884&lt;=DATABASE!$J$3,$I884&gt;=DATABASE!$I$3),"JAM KERJA",IF(AND(WEEKDAY($H884,2)=6,$I884&lt;=DATABASE!$J$4,$I884&gt;=DATABASE!$I$4),"JAM KERJA","LUAR JAM KERJA 1")))))</f>
        <v/>
      </c>
      <c r="M884" s="33" t="str">
        <f>IF('DATA ACCURATE'!T887&lt;&gt;"",IF('DATA ACCURATE'!T887&gt;100,'DATA ACCURATE'!T887/10,'DATA ACCURATE'!T887),"")</f>
        <v/>
      </c>
      <c r="N884" t="str">
        <f>IF(M884="","",IF(M884&lt;=DATABASE!$I$9,"LOKAL",IF(M884&lt;DATABASE!$J$9,"LUAR KOTA 1",IF($M884&gt;=DATABASE!$J$9,"LUAR KOTA 2",""))))</f>
        <v/>
      </c>
      <c r="O884" s="38" t="str">
        <f>IF('DATA ACCURATE'!L887&lt;&gt;"",'DATA ACCURATE'!L887,"")</f>
        <v/>
      </c>
      <c r="Q884" s="38">
        <f t="shared" si="92"/>
        <v>0</v>
      </c>
      <c r="R884" s="38">
        <f t="shared" si="92"/>
        <v>0</v>
      </c>
      <c r="S884" s="38">
        <f t="shared" si="92"/>
        <v>0</v>
      </c>
      <c r="T884" s="38">
        <f t="shared" si="90"/>
        <v>0</v>
      </c>
      <c r="U884" s="38">
        <f t="shared" si="93"/>
        <v>0</v>
      </c>
      <c r="V884" s="38">
        <f t="shared" si="93"/>
        <v>0</v>
      </c>
      <c r="W884" s="38">
        <f t="shared" si="93"/>
        <v>0</v>
      </c>
      <c r="X884" s="38">
        <f t="shared" si="94"/>
        <v>0</v>
      </c>
      <c r="Y884" s="38">
        <f t="shared" si="94"/>
        <v>0</v>
      </c>
      <c r="Z884" s="38">
        <f t="shared" si="94"/>
        <v>0</v>
      </c>
      <c r="AA884" s="38">
        <f t="shared" si="91"/>
        <v>0</v>
      </c>
      <c r="AB884" s="38">
        <f t="shared" si="95"/>
        <v>0</v>
      </c>
      <c r="AC884" s="38">
        <f t="shared" si="96"/>
        <v>0</v>
      </c>
      <c r="AD884" s="38" t="str">
        <f t="shared" si="97"/>
        <v>000000000000</v>
      </c>
    </row>
    <row r="885" spans="1:30">
      <c r="A885" s="9" t="str">
        <f>IF('DATA ACCURATE'!A888&lt;&gt;"",'DATA ACCURATE'!A888,"")</f>
        <v/>
      </c>
      <c r="B885" s="9" t="str">
        <f>IF('DATA ACCURATE'!D888&lt;&gt;"",'DATA ACCURATE'!D888,"")</f>
        <v/>
      </c>
      <c r="C885" s="38" t="str">
        <f>IF($AD885="000000000000","",INDEX(DATABASE!$W$12:$W$71,MATCH($AD885,DATABASE!$V$12:$V$71,0)))</f>
        <v/>
      </c>
      <c r="D885" s="34" t="str">
        <f>IF(C885="","",IF(E885="",INDEX(DATABASE!$AF$13:$AF$62,MATCH($C885,DATABASE!$AC$13:$AC$62,0)),IF(E885="2x D11",INDEX(DATABASE!$AF$13:$AF$62,MATCH($C885,DATABASE!$AC$13:$AC$62,0))+2*DATABASE!$AF$62,IF(E885="3x D11",INDEX(DATABASE!$AF$13:$AF$62,MATCH($C885,DATABASE!$AC$13:$AC$62,0))+3*DATABASE!$AF$62,""))))</f>
        <v/>
      </c>
      <c r="E885" s="38" t="str">
        <f>IF(AND($K885="Y",$G885&lt;&gt;"UNYIL",$F885&lt;DATABASE!$O$8),"2x D11",IF(AND($K885="Y",$G885&lt;&gt;"UNYIL",$F885&gt;=DATABASE!$O$8),"3x D11",""))</f>
        <v/>
      </c>
      <c r="F885" s="9" t="str">
        <f>IF('DATA ACCURATE'!N888&lt;&gt;"",'DATA ACCURATE'!N888,"")</f>
        <v/>
      </c>
      <c r="G885" t="str">
        <f>IF(F885="","",IF(F885&lt;=DATABASE!$I$8,"UNYIL",IF(F885&lt;=DATABASE!$J$8,"KECIL",IF(F885&lt;DATABASE!$K$8,"TANGGUNG",IF(F885&gt;=DATABASE!$K$8,"BESAR","")))))</f>
        <v/>
      </c>
      <c r="H885" s="16" t="str">
        <f>IF('DATA ACCURATE'!J888&lt;&gt;"",'DATA ACCURATE'!J888,"")</f>
        <v/>
      </c>
      <c r="I885" s="35" t="str">
        <f>IF(B885&lt;&gt;"",IFERROR(VLOOKUP(B885,'DATA TIMBANGAN'!G:M,7,FALSE),VLOOKUP(B885,'DATA TIMBANGAN'!G:M,7)),"")</f>
        <v/>
      </c>
      <c r="J885" s="25" t="str">
        <f>IF(H885&lt;&gt;"",IFERROR(INDEX(DATABASE!$Z$19:$Z$38,MATCH(DATEVALUE(H885),DATABASE!$AA$19:$AA$38,0)),INDEX(DATABASE!$Z$12:$Z$18,MATCH(WEEKDAY(H885,2),DATABASE!$AA$12:$AA$18,0))),"")</f>
        <v/>
      </c>
      <c r="K885" s="25" t="str">
        <f>IF('DATA ACCURATE'!V888&lt;&gt;"",'DATA ACCURATE'!V888,"")</f>
        <v/>
      </c>
      <c r="L885" s="80" t="str">
        <f>IF($H885="","",IF(OR($J885="LIBUR",AND($L884="LIBUR",$O884=$O885)),"LIBUR",IF(AND(OR($L884="LUAR JAM KERJA 1",$L884="LUAR JAM KERJA 2"),OR(OR(AND($H884=$H885,AND(OR($I885&gt;DATABASE!$J$3,$I885&lt;DATABASE!$J$6),((DATEVALUE($H885)+$I885)-(DATEVALUE($H884)+$I884))&lt;DATABASE!$J$6)),AND($H884=$H885,$O884=$O885,OR($I885&gt;DATABASE!$J$6,$I885&lt;DATABASE!$J$3))),AND(($H885-$H884)=1,OR($I885&lt;DATABASE!$I$6,((DATEVALUE($H885)+$I885)-(DATEVALUE($H884)+$I884))&lt;DATABASE!$J$6))),$A885=$A884),"LUAR JAM KERJA 2",IF(AND(OR(WEEKDAY($H885,2)=1,WEEKDAY($H885,2)=2,WEEKDAY($H885,2)=3,WEEKDAY($H885,2)=4,WEEKDAY($H885,2)=5),$I885&lt;=DATABASE!$J$3,$I885&gt;=DATABASE!$I$3),"JAM KERJA",IF(AND(WEEKDAY($H885,2)=6,$I885&lt;=DATABASE!$J$4,$I885&gt;=DATABASE!$I$4),"JAM KERJA","LUAR JAM KERJA 1")))))</f>
        <v/>
      </c>
      <c r="M885" s="33" t="str">
        <f>IF('DATA ACCURATE'!T888&lt;&gt;"",IF('DATA ACCURATE'!T888&gt;100,'DATA ACCURATE'!T888/10,'DATA ACCURATE'!T888),"")</f>
        <v/>
      </c>
      <c r="N885" t="str">
        <f>IF(M885="","",IF(M885&lt;=DATABASE!$I$9,"LOKAL",IF(M885&lt;DATABASE!$J$9,"LUAR KOTA 1",IF($M885&gt;=DATABASE!$J$9,"LUAR KOTA 2",""))))</f>
        <v/>
      </c>
      <c r="O885" s="38" t="str">
        <f>IF('DATA ACCURATE'!L888&lt;&gt;"",'DATA ACCURATE'!L888,"")</f>
        <v/>
      </c>
      <c r="Q885" s="38">
        <f t="shared" si="92"/>
        <v>0</v>
      </c>
      <c r="R885" s="38">
        <f t="shared" si="92"/>
        <v>0</v>
      </c>
      <c r="S885" s="38">
        <f t="shared" si="92"/>
        <v>0</v>
      </c>
      <c r="T885" s="38">
        <f t="shared" si="90"/>
        <v>0</v>
      </c>
      <c r="U885" s="38">
        <f t="shared" si="93"/>
        <v>0</v>
      </c>
      <c r="V885" s="38">
        <f t="shared" si="93"/>
        <v>0</v>
      </c>
      <c r="W885" s="38">
        <f t="shared" si="93"/>
        <v>0</v>
      </c>
      <c r="X885" s="38">
        <f t="shared" si="94"/>
        <v>0</v>
      </c>
      <c r="Y885" s="38">
        <f t="shared" si="94"/>
        <v>0</v>
      </c>
      <c r="Z885" s="38">
        <f t="shared" si="94"/>
        <v>0</v>
      </c>
      <c r="AA885" s="38">
        <f t="shared" si="91"/>
        <v>0</v>
      </c>
      <c r="AB885" s="38">
        <f t="shared" si="95"/>
        <v>0</v>
      </c>
      <c r="AC885" s="38">
        <f t="shared" si="96"/>
        <v>0</v>
      </c>
      <c r="AD885" s="38" t="str">
        <f t="shared" si="97"/>
        <v>000000000000</v>
      </c>
    </row>
    <row r="886" spans="1:30">
      <c r="A886" s="9" t="str">
        <f>IF('DATA ACCURATE'!A889&lt;&gt;"",'DATA ACCURATE'!A889,"")</f>
        <v/>
      </c>
      <c r="B886" s="9" t="str">
        <f>IF('DATA ACCURATE'!D889&lt;&gt;"",'DATA ACCURATE'!D889,"")</f>
        <v/>
      </c>
      <c r="C886" s="38" t="str">
        <f>IF($AD886="000000000000","",INDEX(DATABASE!$W$12:$W$71,MATCH($AD886,DATABASE!$V$12:$V$71,0)))</f>
        <v/>
      </c>
      <c r="D886" s="34" t="str">
        <f>IF(C886="","",IF(E886="",INDEX(DATABASE!$AF$13:$AF$62,MATCH($C886,DATABASE!$AC$13:$AC$62,0)),IF(E886="2x D11",INDEX(DATABASE!$AF$13:$AF$62,MATCH($C886,DATABASE!$AC$13:$AC$62,0))+2*DATABASE!$AF$62,IF(E886="3x D11",INDEX(DATABASE!$AF$13:$AF$62,MATCH($C886,DATABASE!$AC$13:$AC$62,0))+3*DATABASE!$AF$62,""))))</f>
        <v/>
      </c>
      <c r="E886" s="38" t="str">
        <f>IF(AND($K886="Y",$G886&lt;&gt;"UNYIL",$F886&lt;DATABASE!$O$8),"2x D11",IF(AND($K886="Y",$G886&lt;&gt;"UNYIL",$F886&gt;=DATABASE!$O$8),"3x D11",""))</f>
        <v/>
      </c>
      <c r="F886" s="9" t="str">
        <f>IF('DATA ACCURATE'!N889&lt;&gt;"",'DATA ACCURATE'!N889,"")</f>
        <v/>
      </c>
      <c r="G886" t="str">
        <f>IF(F886="","",IF(F886&lt;=DATABASE!$I$8,"UNYIL",IF(F886&lt;=DATABASE!$J$8,"KECIL",IF(F886&lt;DATABASE!$K$8,"TANGGUNG",IF(F886&gt;=DATABASE!$K$8,"BESAR","")))))</f>
        <v/>
      </c>
      <c r="H886" s="16" t="str">
        <f>IF('DATA ACCURATE'!J889&lt;&gt;"",'DATA ACCURATE'!J889,"")</f>
        <v/>
      </c>
      <c r="I886" s="35" t="str">
        <f>IF(B886&lt;&gt;"",IFERROR(VLOOKUP(B886,'DATA TIMBANGAN'!G:M,7,FALSE),VLOOKUP(B886,'DATA TIMBANGAN'!G:M,7)),"")</f>
        <v/>
      </c>
      <c r="J886" s="25" t="str">
        <f>IF(H886&lt;&gt;"",IFERROR(INDEX(DATABASE!$Z$19:$Z$38,MATCH(DATEVALUE(H886),DATABASE!$AA$19:$AA$38,0)),INDEX(DATABASE!$Z$12:$Z$18,MATCH(WEEKDAY(H886,2),DATABASE!$AA$12:$AA$18,0))),"")</f>
        <v/>
      </c>
      <c r="K886" s="25" t="str">
        <f>IF('DATA ACCURATE'!V889&lt;&gt;"",'DATA ACCURATE'!V889,"")</f>
        <v/>
      </c>
      <c r="L886" s="80" t="str">
        <f>IF($H886="","",IF(OR($J886="LIBUR",AND($L885="LIBUR",$O885=$O886)),"LIBUR",IF(AND(OR($L885="LUAR JAM KERJA 1",$L885="LUAR JAM KERJA 2"),OR(OR(AND($H885=$H886,AND(OR($I886&gt;DATABASE!$J$3,$I886&lt;DATABASE!$J$6),((DATEVALUE($H886)+$I886)-(DATEVALUE($H885)+$I885))&lt;DATABASE!$J$6)),AND($H885=$H886,$O885=$O886,OR($I886&gt;DATABASE!$J$6,$I886&lt;DATABASE!$J$3))),AND(($H886-$H885)=1,OR($I886&lt;DATABASE!$I$6,((DATEVALUE($H886)+$I886)-(DATEVALUE($H885)+$I885))&lt;DATABASE!$J$6))),$A886=$A885),"LUAR JAM KERJA 2",IF(AND(OR(WEEKDAY($H886,2)=1,WEEKDAY($H886,2)=2,WEEKDAY($H886,2)=3,WEEKDAY($H886,2)=4,WEEKDAY($H886,2)=5),$I886&lt;=DATABASE!$J$3,$I886&gt;=DATABASE!$I$3),"JAM KERJA",IF(AND(WEEKDAY($H886,2)=6,$I886&lt;=DATABASE!$J$4,$I886&gt;=DATABASE!$I$4),"JAM KERJA","LUAR JAM KERJA 1")))))</f>
        <v/>
      </c>
      <c r="M886" s="33" t="str">
        <f>IF('DATA ACCURATE'!T889&lt;&gt;"",IF('DATA ACCURATE'!T889&gt;100,'DATA ACCURATE'!T889/10,'DATA ACCURATE'!T889),"")</f>
        <v/>
      </c>
      <c r="N886" t="str">
        <f>IF(M886="","",IF(M886&lt;=DATABASE!$I$9,"LOKAL",IF(M886&lt;DATABASE!$J$9,"LUAR KOTA 1",IF($M886&gt;=DATABASE!$J$9,"LUAR KOTA 2",""))))</f>
        <v/>
      </c>
      <c r="O886" s="38" t="str">
        <f>IF('DATA ACCURATE'!L889&lt;&gt;"",'DATA ACCURATE'!L889,"")</f>
        <v/>
      </c>
      <c r="Q886" s="38">
        <f t="shared" si="92"/>
        <v>0</v>
      </c>
      <c r="R886" s="38">
        <f t="shared" si="92"/>
        <v>0</v>
      </c>
      <c r="S886" s="38">
        <f t="shared" si="92"/>
        <v>0</v>
      </c>
      <c r="T886" s="38">
        <f t="shared" si="90"/>
        <v>0</v>
      </c>
      <c r="U886" s="38">
        <f t="shared" si="93"/>
        <v>0</v>
      </c>
      <c r="V886" s="38">
        <f t="shared" si="93"/>
        <v>0</v>
      </c>
      <c r="W886" s="38">
        <f t="shared" si="93"/>
        <v>0</v>
      </c>
      <c r="X886" s="38">
        <f t="shared" si="94"/>
        <v>0</v>
      </c>
      <c r="Y886" s="38">
        <f t="shared" si="94"/>
        <v>0</v>
      </c>
      <c r="Z886" s="38">
        <f t="shared" si="94"/>
        <v>0</v>
      </c>
      <c r="AA886" s="38">
        <f t="shared" si="91"/>
        <v>0</v>
      </c>
      <c r="AB886" s="38">
        <f t="shared" si="95"/>
        <v>0</v>
      </c>
      <c r="AC886" s="38">
        <f t="shared" si="96"/>
        <v>0</v>
      </c>
      <c r="AD886" s="38" t="str">
        <f t="shared" si="97"/>
        <v>000000000000</v>
      </c>
    </row>
    <row r="887" spans="1:30">
      <c r="A887" s="9" t="str">
        <f>IF('DATA ACCURATE'!A890&lt;&gt;"",'DATA ACCURATE'!A890,"")</f>
        <v/>
      </c>
      <c r="B887" s="9" t="str">
        <f>IF('DATA ACCURATE'!D890&lt;&gt;"",'DATA ACCURATE'!D890,"")</f>
        <v/>
      </c>
      <c r="C887" s="38" t="str">
        <f>IF($AD887="000000000000","",INDEX(DATABASE!$W$12:$W$71,MATCH($AD887,DATABASE!$V$12:$V$71,0)))</f>
        <v/>
      </c>
      <c r="D887" s="34" t="str">
        <f>IF(C887="","",IF(E887="",INDEX(DATABASE!$AF$13:$AF$62,MATCH($C887,DATABASE!$AC$13:$AC$62,0)),IF(E887="2x D11",INDEX(DATABASE!$AF$13:$AF$62,MATCH($C887,DATABASE!$AC$13:$AC$62,0))+2*DATABASE!$AF$62,IF(E887="3x D11",INDEX(DATABASE!$AF$13:$AF$62,MATCH($C887,DATABASE!$AC$13:$AC$62,0))+3*DATABASE!$AF$62,""))))</f>
        <v/>
      </c>
      <c r="E887" s="38" t="str">
        <f>IF(AND($K887="Y",$G887&lt;&gt;"UNYIL",$F887&lt;DATABASE!$O$8),"2x D11",IF(AND($K887="Y",$G887&lt;&gt;"UNYIL",$F887&gt;=DATABASE!$O$8),"3x D11",""))</f>
        <v/>
      </c>
      <c r="F887" s="9" t="str">
        <f>IF('DATA ACCURATE'!N890&lt;&gt;"",'DATA ACCURATE'!N890,"")</f>
        <v/>
      </c>
      <c r="G887" t="str">
        <f>IF(F887="","",IF(F887&lt;=DATABASE!$I$8,"UNYIL",IF(F887&lt;=DATABASE!$J$8,"KECIL",IF(F887&lt;DATABASE!$K$8,"TANGGUNG",IF(F887&gt;=DATABASE!$K$8,"BESAR","")))))</f>
        <v/>
      </c>
      <c r="H887" s="16" t="str">
        <f>IF('DATA ACCURATE'!J890&lt;&gt;"",'DATA ACCURATE'!J890,"")</f>
        <v/>
      </c>
      <c r="I887" s="35" t="str">
        <f>IF(B887&lt;&gt;"",IFERROR(VLOOKUP(B887,'DATA TIMBANGAN'!G:M,7,FALSE),VLOOKUP(B887,'DATA TIMBANGAN'!G:M,7)),"")</f>
        <v/>
      </c>
      <c r="J887" s="25" t="str">
        <f>IF(H887&lt;&gt;"",IFERROR(INDEX(DATABASE!$Z$19:$Z$38,MATCH(DATEVALUE(H887),DATABASE!$AA$19:$AA$38,0)),INDEX(DATABASE!$Z$12:$Z$18,MATCH(WEEKDAY(H887,2),DATABASE!$AA$12:$AA$18,0))),"")</f>
        <v/>
      </c>
      <c r="K887" s="25" t="str">
        <f>IF('DATA ACCURATE'!V890&lt;&gt;"",'DATA ACCURATE'!V890,"")</f>
        <v/>
      </c>
      <c r="L887" s="80" t="str">
        <f>IF($H887="","",IF(OR($J887="LIBUR",AND($L886="LIBUR",$O886=$O887)),"LIBUR",IF(AND(OR($L886="LUAR JAM KERJA 1",$L886="LUAR JAM KERJA 2"),OR(OR(AND($H886=$H887,AND(OR($I887&gt;DATABASE!$J$3,$I887&lt;DATABASE!$J$6),((DATEVALUE($H887)+$I887)-(DATEVALUE($H886)+$I886))&lt;DATABASE!$J$6)),AND($H886=$H887,$O886=$O887,OR($I887&gt;DATABASE!$J$6,$I887&lt;DATABASE!$J$3))),AND(($H887-$H886)=1,OR($I887&lt;DATABASE!$I$6,((DATEVALUE($H887)+$I887)-(DATEVALUE($H886)+$I886))&lt;DATABASE!$J$6))),$A887=$A886),"LUAR JAM KERJA 2",IF(AND(OR(WEEKDAY($H887,2)=1,WEEKDAY($H887,2)=2,WEEKDAY($H887,2)=3,WEEKDAY($H887,2)=4,WEEKDAY($H887,2)=5),$I887&lt;=DATABASE!$J$3,$I887&gt;=DATABASE!$I$3),"JAM KERJA",IF(AND(WEEKDAY($H887,2)=6,$I887&lt;=DATABASE!$J$4,$I887&gt;=DATABASE!$I$4),"JAM KERJA","LUAR JAM KERJA 1")))))</f>
        <v/>
      </c>
      <c r="M887" s="33" t="str">
        <f>IF('DATA ACCURATE'!T890&lt;&gt;"",IF('DATA ACCURATE'!T890&gt;100,'DATA ACCURATE'!T890/10,'DATA ACCURATE'!T890),"")</f>
        <v/>
      </c>
      <c r="N887" t="str">
        <f>IF(M887="","",IF(M887&lt;=DATABASE!$I$9,"LOKAL",IF(M887&lt;DATABASE!$J$9,"LUAR KOTA 1",IF($M887&gt;=DATABASE!$J$9,"LUAR KOTA 2",""))))</f>
        <v/>
      </c>
      <c r="O887" s="38" t="str">
        <f>IF('DATA ACCURATE'!L890&lt;&gt;"",'DATA ACCURATE'!L890,"")</f>
        <v/>
      </c>
      <c r="Q887" s="38">
        <f t="shared" si="92"/>
        <v>0</v>
      </c>
      <c r="R887" s="38">
        <f t="shared" si="92"/>
        <v>0</v>
      </c>
      <c r="S887" s="38">
        <f t="shared" si="92"/>
        <v>0</v>
      </c>
      <c r="T887" s="38">
        <f t="shared" si="90"/>
        <v>0</v>
      </c>
      <c r="U887" s="38">
        <f t="shared" si="93"/>
        <v>0</v>
      </c>
      <c r="V887" s="38">
        <f t="shared" si="93"/>
        <v>0</v>
      </c>
      <c r="W887" s="38">
        <f t="shared" si="93"/>
        <v>0</v>
      </c>
      <c r="X887" s="38">
        <f t="shared" si="94"/>
        <v>0</v>
      </c>
      <c r="Y887" s="38">
        <f t="shared" si="94"/>
        <v>0</v>
      </c>
      <c r="Z887" s="38">
        <f t="shared" si="94"/>
        <v>0</v>
      </c>
      <c r="AA887" s="38">
        <f t="shared" si="91"/>
        <v>0</v>
      </c>
      <c r="AB887" s="38">
        <f t="shared" si="95"/>
        <v>0</v>
      </c>
      <c r="AC887" s="38">
        <f t="shared" si="96"/>
        <v>0</v>
      </c>
      <c r="AD887" s="38" t="str">
        <f t="shared" si="97"/>
        <v>000000000000</v>
      </c>
    </row>
    <row r="888" spans="1:30">
      <c r="A888" s="9" t="str">
        <f>IF('DATA ACCURATE'!A891&lt;&gt;"",'DATA ACCURATE'!A891,"")</f>
        <v/>
      </c>
      <c r="B888" s="9" t="str">
        <f>IF('DATA ACCURATE'!D891&lt;&gt;"",'DATA ACCURATE'!D891,"")</f>
        <v/>
      </c>
      <c r="C888" s="38" t="str">
        <f>IF($AD888="000000000000","",INDEX(DATABASE!$W$12:$W$71,MATCH($AD888,DATABASE!$V$12:$V$71,0)))</f>
        <v/>
      </c>
      <c r="D888" s="34" t="str">
        <f>IF(C888="","",IF(E888="",INDEX(DATABASE!$AF$13:$AF$62,MATCH($C888,DATABASE!$AC$13:$AC$62,0)),IF(E888="2x D11",INDEX(DATABASE!$AF$13:$AF$62,MATCH($C888,DATABASE!$AC$13:$AC$62,0))+2*DATABASE!$AF$62,IF(E888="3x D11",INDEX(DATABASE!$AF$13:$AF$62,MATCH($C888,DATABASE!$AC$13:$AC$62,0))+3*DATABASE!$AF$62,""))))</f>
        <v/>
      </c>
      <c r="E888" s="38" t="str">
        <f>IF(AND($K888="Y",$G888&lt;&gt;"UNYIL",$F888&lt;DATABASE!$O$8),"2x D11",IF(AND($K888="Y",$G888&lt;&gt;"UNYIL",$F888&gt;=DATABASE!$O$8),"3x D11",""))</f>
        <v/>
      </c>
      <c r="F888" s="9" t="str">
        <f>IF('DATA ACCURATE'!N891&lt;&gt;"",'DATA ACCURATE'!N891,"")</f>
        <v/>
      </c>
      <c r="G888" t="str">
        <f>IF(F888="","",IF(F888&lt;=DATABASE!$I$8,"UNYIL",IF(F888&lt;=DATABASE!$J$8,"KECIL",IF(F888&lt;DATABASE!$K$8,"TANGGUNG",IF(F888&gt;=DATABASE!$K$8,"BESAR","")))))</f>
        <v/>
      </c>
      <c r="H888" s="16" t="str">
        <f>IF('DATA ACCURATE'!J891&lt;&gt;"",'DATA ACCURATE'!J891,"")</f>
        <v/>
      </c>
      <c r="I888" s="35" t="str">
        <f>IF(B888&lt;&gt;"",IFERROR(VLOOKUP(B888,'DATA TIMBANGAN'!G:M,7,FALSE),VLOOKUP(B888,'DATA TIMBANGAN'!G:M,7)),"")</f>
        <v/>
      </c>
      <c r="J888" s="25" t="str">
        <f>IF(H888&lt;&gt;"",IFERROR(INDEX(DATABASE!$Z$19:$Z$38,MATCH(DATEVALUE(H888),DATABASE!$AA$19:$AA$38,0)),INDEX(DATABASE!$Z$12:$Z$18,MATCH(WEEKDAY(H888,2),DATABASE!$AA$12:$AA$18,0))),"")</f>
        <v/>
      </c>
      <c r="K888" s="25" t="str">
        <f>IF('DATA ACCURATE'!V891&lt;&gt;"",'DATA ACCURATE'!V891,"")</f>
        <v/>
      </c>
      <c r="L888" s="80" t="str">
        <f>IF($H888="","",IF(OR($J888="LIBUR",AND($L887="LIBUR",$O887=$O888)),"LIBUR",IF(AND(OR($L887="LUAR JAM KERJA 1",$L887="LUAR JAM KERJA 2"),OR(OR(AND($H887=$H888,AND(OR($I888&gt;DATABASE!$J$3,$I888&lt;DATABASE!$J$6),((DATEVALUE($H888)+$I888)-(DATEVALUE($H887)+$I887))&lt;DATABASE!$J$6)),AND($H887=$H888,$O887=$O888,OR($I888&gt;DATABASE!$J$6,$I888&lt;DATABASE!$J$3))),AND(($H888-$H887)=1,OR($I888&lt;DATABASE!$I$6,((DATEVALUE($H888)+$I888)-(DATEVALUE($H887)+$I887))&lt;DATABASE!$J$6))),$A888=$A887),"LUAR JAM KERJA 2",IF(AND(OR(WEEKDAY($H888,2)=1,WEEKDAY($H888,2)=2,WEEKDAY($H888,2)=3,WEEKDAY($H888,2)=4,WEEKDAY($H888,2)=5),$I888&lt;=DATABASE!$J$3,$I888&gt;=DATABASE!$I$3),"JAM KERJA",IF(AND(WEEKDAY($H888,2)=6,$I888&lt;=DATABASE!$J$4,$I888&gt;=DATABASE!$I$4),"JAM KERJA","LUAR JAM KERJA 1")))))</f>
        <v/>
      </c>
      <c r="M888" s="33" t="str">
        <f>IF('DATA ACCURATE'!T891&lt;&gt;"",IF('DATA ACCURATE'!T891&gt;100,'DATA ACCURATE'!T891/10,'DATA ACCURATE'!T891),"")</f>
        <v/>
      </c>
      <c r="N888" t="str">
        <f>IF(M888="","",IF(M888&lt;=DATABASE!$I$9,"LOKAL",IF(M888&lt;DATABASE!$J$9,"LUAR KOTA 1",IF($M888&gt;=DATABASE!$J$9,"LUAR KOTA 2",""))))</f>
        <v/>
      </c>
      <c r="O888" s="38" t="str">
        <f>IF('DATA ACCURATE'!L891&lt;&gt;"",'DATA ACCURATE'!L891,"")</f>
        <v/>
      </c>
      <c r="Q888" s="38">
        <f t="shared" si="92"/>
        <v>0</v>
      </c>
      <c r="R888" s="38">
        <f t="shared" si="92"/>
        <v>0</v>
      </c>
      <c r="S888" s="38">
        <f t="shared" si="92"/>
        <v>0</v>
      </c>
      <c r="T888" s="38">
        <f t="shared" si="90"/>
        <v>0</v>
      </c>
      <c r="U888" s="38">
        <f t="shared" si="93"/>
        <v>0</v>
      </c>
      <c r="V888" s="38">
        <f t="shared" si="93"/>
        <v>0</v>
      </c>
      <c r="W888" s="38">
        <f t="shared" si="93"/>
        <v>0</v>
      </c>
      <c r="X888" s="38">
        <f t="shared" si="94"/>
        <v>0</v>
      </c>
      <c r="Y888" s="38">
        <f t="shared" si="94"/>
        <v>0</v>
      </c>
      <c r="Z888" s="38">
        <f t="shared" si="94"/>
        <v>0</v>
      </c>
      <c r="AA888" s="38">
        <f t="shared" si="91"/>
        <v>0</v>
      </c>
      <c r="AB888" s="38">
        <f t="shared" si="95"/>
        <v>0</v>
      </c>
      <c r="AC888" s="38">
        <f t="shared" si="96"/>
        <v>0</v>
      </c>
      <c r="AD888" s="38" t="str">
        <f t="shared" si="97"/>
        <v>000000000000</v>
      </c>
    </row>
    <row r="889" spans="1:30">
      <c r="A889" s="9" t="str">
        <f>IF('DATA ACCURATE'!A892&lt;&gt;"",'DATA ACCURATE'!A892,"")</f>
        <v/>
      </c>
      <c r="B889" s="9" t="str">
        <f>IF('DATA ACCURATE'!D892&lt;&gt;"",'DATA ACCURATE'!D892,"")</f>
        <v/>
      </c>
      <c r="C889" s="38" t="str">
        <f>IF($AD889="000000000000","",INDEX(DATABASE!$W$12:$W$71,MATCH($AD889,DATABASE!$V$12:$V$71,0)))</f>
        <v/>
      </c>
      <c r="D889" s="34" t="str">
        <f>IF(C889="","",IF(E889="",INDEX(DATABASE!$AF$13:$AF$62,MATCH($C889,DATABASE!$AC$13:$AC$62,0)),IF(E889="2x D11",INDEX(DATABASE!$AF$13:$AF$62,MATCH($C889,DATABASE!$AC$13:$AC$62,0))+2*DATABASE!$AF$62,IF(E889="3x D11",INDEX(DATABASE!$AF$13:$AF$62,MATCH($C889,DATABASE!$AC$13:$AC$62,0))+3*DATABASE!$AF$62,""))))</f>
        <v/>
      </c>
      <c r="E889" s="38" t="str">
        <f>IF(AND($K889="Y",$G889&lt;&gt;"UNYIL",$F889&lt;DATABASE!$O$8),"2x D11",IF(AND($K889="Y",$G889&lt;&gt;"UNYIL",$F889&gt;=DATABASE!$O$8),"3x D11",""))</f>
        <v/>
      </c>
      <c r="F889" s="9" t="str">
        <f>IF('DATA ACCURATE'!N892&lt;&gt;"",'DATA ACCURATE'!N892,"")</f>
        <v/>
      </c>
      <c r="G889" t="str">
        <f>IF(F889="","",IF(F889&lt;=DATABASE!$I$8,"UNYIL",IF(F889&lt;=DATABASE!$J$8,"KECIL",IF(F889&lt;DATABASE!$K$8,"TANGGUNG",IF(F889&gt;=DATABASE!$K$8,"BESAR","")))))</f>
        <v/>
      </c>
      <c r="H889" s="16" t="str">
        <f>IF('DATA ACCURATE'!J892&lt;&gt;"",'DATA ACCURATE'!J892,"")</f>
        <v/>
      </c>
      <c r="I889" s="35" t="str">
        <f>IF(B889&lt;&gt;"",IFERROR(VLOOKUP(B889,'DATA TIMBANGAN'!G:M,7,FALSE),VLOOKUP(B889,'DATA TIMBANGAN'!G:M,7)),"")</f>
        <v/>
      </c>
      <c r="J889" s="25" t="str">
        <f>IF(H889&lt;&gt;"",IFERROR(INDEX(DATABASE!$Z$19:$Z$38,MATCH(DATEVALUE(H889),DATABASE!$AA$19:$AA$38,0)),INDEX(DATABASE!$Z$12:$Z$18,MATCH(WEEKDAY(H889,2),DATABASE!$AA$12:$AA$18,0))),"")</f>
        <v/>
      </c>
      <c r="K889" s="25" t="str">
        <f>IF('DATA ACCURATE'!V892&lt;&gt;"",'DATA ACCURATE'!V892,"")</f>
        <v/>
      </c>
      <c r="L889" s="80" t="str">
        <f>IF($H889="","",IF(OR($J889="LIBUR",AND($L888="LIBUR",$O888=$O889)),"LIBUR",IF(AND(OR($L888="LUAR JAM KERJA 1",$L888="LUAR JAM KERJA 2"),OR(OR(AND($H888=$H889,AND(OR($I889&gt;DATABASE!$J$3,$I889&lt;DATABASE!$J$6),((DATEVALUE($H889)+$I889)-(DATEVALUE($H888)+$I888))&lt;DATABASE!$J$6)),AND($H888=$H889,$O888=$O889,OR($I889&gt;DATABASE!$J$6,$I889&lt;DATABASE!$J$3))),AND(($H889-$H888)=1,OR($I889&lt;DATABASE!$I$6,((DATEVALUE($H889)+$I889)-(DATEVALUE($H888)+$I888))&lt;DATABASE!$J$6))),$A889=$A888),"LUAR JAM KERJA 2",IF(AND(OR(WEEKDAY($H889,2)=1,WEEKDAY($H889,2)=2,WEEKDAY($H889,2)=3,WEEKDAY($H889,2)=4,WEEKDAY($H889,2)=5),$I889&lt;=DATABASE!$J$3,$I889&gt;=DATABASE!$I$3),"JAM KERJA",IF(AND(WEEKDAY($H889,2)=6,$I889&lt;=DATABASE!$J$4,$I889&gt;=DATABASE!$I$4),"JAM KERJA","LUAR JAM KERJA 1")))))</f>
        <v/>
      </c>
      <c r="M889" s="33" t="str">
        <f>IF('DATA ACCURATE'!T892&lt;&gt;"",IF('DATA ACCURATE'!T892&gt;100,'DATA ACCURATE'!T892/10,'DATA ACCURATE'!T892),"")</f>
        <v/>
      </c>
      <c r="N889" t="str">
        <f>IF(M889="","",IF(M889&lt;=DATABASE!$I$9,"LOKAL",IF(M889&lt;DATABASE!$J$9,"LUAR KOTA 1",IF($M889&gt;=DATABASE!$J$9,"LUAR KOTA 2",""))))</f>
        <v/>
      </c>
      <c r="O889" s="38" t="str">
        <f>IF('DATA ACCURATE'!L892&lt;&gt;"",'DATA ACCURATE'!L892,"")</f>
        <v/>
      </c>
      <c r="Q889" s="38">
        <f t="shared" si="92"/>
        <v>0</v>
      </c>
      <c r="R889" s="38">
        <f t="shared" si="92"/>
        <v>0</v>
      </c>
      <c r="S889" s="38">
        <f t="shared" si="92"/>
        <v>0</v>
      </c>
      <c r="T889" s="38">
        <f t="shared" si="90"/>
        <v>0</v>
      </c>
      <c r="U889" s="38">
        <f t="shared" si="93"/>
        <v>0</v>
      </c>
      <c r="V889" s="38">
        <f t="shared" si="93"/>
        <v>0</v>
      </c>
      <c r="W889" s="38">
        <f t="shared" si="93"/>
        <v>0</v>
      </c>
      <c r="X889" s="38">
        <f t="shared" si="94"/>
        <v>0</v>
      </c>
      <c r="Y889" s="38">
        <f t="shared" si="94"/>
        <v>0</v>
      </c>
      <c r="Z889" s="38">
        <f t="shared" si="94"/>
        <v>0</v>
      </c>
      <c r="AA889" s="38">
        <f t="shared" si="91"/>
        <v>0</v>
      </c>
      <c r="AB889" s="38">
        <f t="shared" si="95"/>
        <v>0</v>
      </c>
      <c r="AC889" s="38">
        <f t="shared" si="96"/>
        <v>0</v>
      </c>
      <c r="AD889" s="38" t="str">
        <f t="shared" si="97"/>
        <v>000000000000</v>
      </c>
    </row>
    <row r="890" spans="1:30">
      <c r="A890" s="9" t="str">
        <f>IF('DATA ACCURATE'!A893&lt;&gt;"",'DATA ACCURATE'!A893,"")</f>
        <v/>
      </c>
      <c r="B890" s="9" t="str">
        <f>IF('DATA ACCURATE'!D893&lt;&gt;"",'DATA ACCURATE'!D893,"")</f>
        <v/>
      </c>
      <c r="C890" s="38" t="str">
        <f>IF($AD890="000000000000","",INDEX(DATABASE!$W$12:$W$71,MATCH($AD890,DATABASE!$V$12:$V$71,0)))</f>
        <v/>
      </c>
      <c r="D890" s="34" t="str">
        <f>IF(C890="","",IF(E890="",INDEX(DATABASE!$AF$13:$AF$62,MATCH($C890,DATABASE!$AC$13:$AC$62,0)),IF(E890="2x D11",INDEX(DATABASE!$AF$13:$AF$62,MATCH($C890,DATABASE!$AC$13:$AC$62,0))+2*DATABASE!$AF$62,IF(E890="3x D11",INDEX(DATABASE!$AF$13:$AF$62,MATCH($C890,DATABASE!$AC$13:$AC$62,0))+3*DATABASE!$AF$62,""))))</f>
        <v/>
      </c>
      <c r="E890" s="38" t="str">
        <f>IF(AND($K890="Y",$G890&lt;&gt;"UNYIL",$F890&lt;DATABASE!$O$8),"2x D11",IF(AND($K890="Y",$G890&lt;&gt;"UNYIL",$F890&gt;=DATABASE!$O$8),"3x D11",""))</f>
        <v/>
      </c>
      <c r="F890" s="9" t="str">
        <f>IF('DATA ACCURATE'!N893&lt;&gt;"",'DATA ACCURATE'!N893,"")</f>
        <v/>
      </c>
      <c r="G890" t="str">
        <f>IF(F890="","",IF(F890&lt;=DATABASE!$I$8,"UNYIL",IF(F890&lt;=DATABASE!$J$8,"KECIL",IF(F890&lt;DATABASE!$K$8,"TANGGUNG",IF(F890&gt;=DATABASE!$K$8,"BESAR","")))))</f>
        <v/>
      </c>
      <c r="H890" s="16" t="str">
        <f>IF('DATA ACCURATE'!J893&lt;&gt;"",'DATA ACCURATE'!J893,"")</f>
        <v/>
      </c>
      <c r="I890" s="35" t="str">
        <f>IF(B890&lt;&gt;"",IFERROR(VLOOKUP(B890,'DATA TIMBANGAN'!G:M,7,FALSE),VLOOKUP(B890,'DATA TIMBANGAN'!G:M,7)),"")</f>
        <v/>
      </c>
      <c r="J890" s="25" t="str">
        <f>IF(H890&lt;&gt;"",IFERROR(INDEX(DATABASE!$Z$19:$Z$38,MATCH(DATEVALUE(H890),DATABASE!$AA$19:$AA$38,0)),INDEX(DATABASE!$Z$12:$Z$18,MATCH(WEEKDAY(H890,2),DATABASE!$AA$12:$AA$18,0))),"")</f>
        <v/>
      </c>
      <c r="K890" s="25" t="str">
        <f>IF('DATA ACCURATE'!V893&lt;&gt;"",'DATA ACCURATE'!V893,"")</f>
        <v/>
      </c>
      <c r="L890" s="80" t="str">
        <f>IF($H890="","",IF(OR($J890="LIBUR",AND($L889="LIBUR",$O889=$O890)),"LIBUR",IF(AND(OR($L889="LUAR JAM KERJA 1",$L889="LUAR JAM KERJA 2"),OR(OR(AND($H889=$H890,AND(OR($I890&gt;DATABASE!$J$3,$I890&lt;DATABASE!$J$6),((DATEVALUE($H890)+$I890)-(DATEVALUE($H889)+$I889))&lt;DATABASE!$J$6)),AND($H889=$H890,$O889=$O890,OR($I890&gt;DATABASE!$J$6,$I890&lt;DATABASE!$J$3))),AND(($H890-$H889)=1,OR($I890&lt;DATABASE!$I$6,((DATEVALUE($H890)+$I890)-(DATEVALUE($H889)+$I889))&lt;DATABASE!$J$6))),$A890=$A889),"LUAR JAM KERJA 2",IF(AND(OR(WEEKDAY($H890,2)=1,WEEKDAY($H890,2)=2,WEEKDAY($H890,2)=3,WEEKDAY($H890,2)=4,WEEKDAY($H890,2)=5),$I890&lt;=DATABASE!$J$3,$I890&gt;=DATABASE!$I$3),"JAM KERJA",IF(AND(WEEKDAY($H890,2)=6,$I890&lt;=DATABASE!$J$4,$I890&gt;=DATABASE!$I$4),"JAM KERJA","LUAR JAM KERJA 1")))))</f>
        <v/>
      </c>
      <c r="M890" s="33" t="str">
        <f>IF('DATA ACCURATE'!T893&lt;&gt;"",IF('DATA ACCURATE'!T893&gt;100,'DATA ACCURATE'!T893/10,'DATA ACCURATE'!T893),"")</f>
        <v/>
      </c>
      <c r="N890" t="str">
        <f>IF(M890="","",IF(M890&lt;=DATABASE!$I$9,"LOKAL",IF(M890&lt;DATABASE!$J$9,"LUAR KOTA 1",IF($M890&gt;=DATABASE!$J$9,"LUAR KOTA 2",""))))</f>
        <v/>
      </c>
      <c r="O890" s="38" t="str">
        <f>IF('DATA ACCURATE'!L893&lt;&gt;"",'DATA ACCURATE'!L893,"")</f>
        <v/>
      </c>
      <c r="Q890" s="38">
        <f t="shared" si="92"/>
        <v>0</v>
      </c>
      <c r="R890" s="38">
        <f t="shared" si="92"/>
        <v>0</v>
      </c>
      <c r="S890" s="38">
        <f t="shared" si="92"/>
        <v>0</v>
      </c>
      <c r="T890" s="38">
        <f t="shared" si="90"/>
        <v>0</v>
      </c>
      <c r="U890" s="38">
        <f t="shared" si="93"/>
        <v>0</v>
      </c>
      <c r="V890" s="38">
        <f t="shared" si="93"/>
        <v>0</v>
      </c>
      <c r="W890" s="38">
        <f t="shared" si="93"/>
        <v>0</v>
      </c>
      <c r="X890" s="38">
        <f t="shared" si="94"/>
        <v>0</v>
      </c>
      <c r="Y890" s="38">
        <f t="shared" si="94"/>
        <v>0</v>
      </c>
      <c r="Z890" s="38">
        <f t="shared" si="94"/>
        <v>0</v>
      </c>
      <c r="AA890" s="38">
        <f t="shared" si="91"/>
        <v>0</v>
      </c>
      <c r="AB890" s="38">
        <f t="shared" si="95"/>
        <v>0</v>
      </c>
      <c r="AC890" s="38">
        <f t="shared" si="96"/>
        <v>0</v>
      </c>
      <c r="AD890" s="38" t="str">
        <f t="shared" si="97"/>
        <v>000000000000</v>
      </c>
    </row>
    <row r="891" spans="1:30">
      <c r="A891" s="9" t="str">
        <f>IF('DATA ACCURATE'!A894&lt;&gt;"",'DATA ACCURATE'!A894,"")</f>
        <v/>
      </c>
      <c r="B891" s="9" t="str">
        <f>IF('DATA ACCURATE'!D894&lt;&gt;"",'DATA ACCURATE'!D894,"")</f>
        <v/>
      </c>
      <c r="C891" s="38" t="str">
        <f>IF($AD891="000000000000","",INDEX(DATABASE!$W$12:$W$71,MATCH($AD891,DATABASE!$V$12:$V$71,0)))</f>
        <v/>
      </c>
      <c r="D891" s="34" t="str">
        <f>IF(C891="","",IF(E891="",INDEX(DATABASE!$AF$13:$AF$62,MATCH($C891,DATABASE!$AC$13:$AC$62,0)),IF(E891="2x D11",INDEX(DATABASE!$AF$13:$AF$62,MATCH($C891,DATABASE!$AC$13:$AC$62,0))+2*DATABASE!$AF$62,IF(E891="3x D11",INDEX(DATABASE!$AF$13:$AF$62,MATCH($C891,DATABASE!$AC$13:$AC$62,0))+3*DATABASE!$AF$62,""))))</f>
        <v/>
      </c>
      <c r="E891" s="38" t="str">
        <f>IF(AND($K891="Y",$G891&lt;&gt;"UNYIL",$F891&lt;DATABASE!$O$8),"2x D11",IF(AND($K891="Y",$G891&lt;&gt;"UNYIL",$F891&gt;=DATABASE!$O$8),"3x D11",""))</f>
        <v/>
      </c>
      <c r="F891" s="9" t="str">
        <f>IF('DATA ACCURATE'!N894&lt;&gt;"",'DATA ACCURATE'!N894,"")</f>
        <v/>
      </c>
      <c r="G891" t="str">
        <f>IF(F891="","",IF(F891&lt;=DATABASE!$I$8,"UNYIL",IF(F891&lt;=DATABASE!$J$8,"KECIL",IF(F891&lt;DATABASE!$K$8,"TANGGUNG",IF(F891&gt;=DATABASE!$K$8,"BESAR","")))))</f>
        <v/>
      </c>
      <c r="H891" s="16" t="str">
        <f>IF('DATA ACCURATE'!J894&lt;&gt;"",'DATA ACCURATE'!J894,"")</f>
        <v/>
      </c>
      <c r="I891" s="35" t="str">
        <f>IF(B891&lt;&gt;"",IFERROR(VLOOKUP(B891,'DATA TIMBANGAN'!G:M,7,FALSE),VLOOKUP(B891,'DATA TIMBANGAN'!G:M,7)),"")</f>
        <v/>
      </c>
      <c r="J891" s="25" t="str">
        <f>IF(H891&lt;&gt;"",IFERROR(INDEX(DATABASE!$Z$19:$Z$38,MATCH(DATEVALUE(H891),DATABASE!$AA$19:$AA$38,0)),INDEX(DATABASE!$Z$12:$Z$18,MATCH(WEEKDAY(H891,2),DATABASE!$AA$12:$AA$18,0))),"")</f>
        <v/>
      </c>
      <c r="K891" s="25" t="str">
        <f>IF('DATA ACCURATE'!V894&lt;&gt;"",'DATA ACCURATE'!V894,"")</f>
        <v/>
      </c>
      <c r="L891" s="80" t="str">
        <f>IF($H891="","",IF(OR($J891="LIBUR",AND($L890="LIBUR",$O890=$O891)),"LIBUR",IF(AND(OR($L890="LUAR JAM KERJA 1",$L890="LUAR JAM KERJA 2"),OR(OR(AND($H890=$H891,AND(OR($I891&gt;DATABASE!$J$3,$I891&lt;DATABASE!$J$6),((DATEVALUE($H891)+$I891)-(DATEVALUE($H890)+$I890))&lt;DATABASE!$J$6)),AND($H890=$H891,$O890=$O891,OR($I891&gt;DATABASE!$J$6,$I891&lt;DATABASE!$J$3))),AND(($H891-$H890)=1,OR($I891&lt;DATABASE!$I$6,((DATEVALUE($H891)+$I891)-(DATEVALUE($H890)+$I890))&lt;DATABASE!$J$6))),$A891=$A890),"LUAR JAM KERJA 2",IF(AND(OR(WEEKDAY($H891,2)=1,WEEKDAY($H891,2)=2,WEEKDAY($H891,2)=3,WEEKDAY($H891,2)=4,WEEKDAY($H891,2)=5),$I891&lt;=DATABASE!$J$3,$I891&gt;=DATABASE!$I$3),"JAM KERJA",IF(AND(WEEKDAY($H891,2)=6,$I891&lt;=DATABASE!$J$4,$I891&gt;=DATABASE!$I$4),"JAM KERJA","LUAR JAM KERJA 1")))))</f>
        <v/>
      </c>
      <c r="M891" s="33" t="str">
        <f>IF('DATA ACCURATE'!T894&lt;&gt;"",IF('DATA ACCURATE'!T894&gt;100,'DATA ACCURATE'!T894/10,'DATA ACCURATE'!T894),"")</f>
        <v/>
      </c>
      <c r="N891" t="str">
        <f>IF(M891="","",IF(M891&lt;=DATABASE!$I$9,"LOKAL",IF(M891&lt;DATABASE!$J$9,"LUAR KOTA 1",IF($M891&gt;=DATABASE!$J$9,"LUAR KOTA 2",""))))</f>
        <v/>
      </c>
      <c r="O891" s="38" t="str">
        <f>IF('DATA ACCURATE'!L894&lt;&gt;"",'DATA ACCURATE'!L894,"")</f>
        <v/>
      </c>
      <c r="Q891" s="38">
        <f t="shared" si="92"/>
        <v>0</v>
      </c>
      <c r="R891" s="38">
        <f t="shared" si="92"/>
        <v>0</v>
      </c>
      <c r="S891" s="38">
        <f t="shared" si="92"/>
        <v>0</v>
      </c>
      <c r="T891" s="38">
        <f t="shared" si="90"/>
        <v>0</v>
      </c>
      <c r="U891" s="38">
        <f t="shared" si="93"/>
        <v>0</v>
      </c>
      <c r="V891" s="38">
        <f t="shared" si="93"/>
        <v>0</v>
      </c>
      <c r="W891" s="38">
        <f t="shared" si="93"/>
        <v>0</v>
      </c>
      <c r="X891" s="38">
        <f t="shared" si="94"/>
        <v>0</v>
      </c>
      <c r="Y891" s="38">
        <f t="shared" si="94"/>
        <v>0</v>
      </c>
      <c r="Z891" s="38">
        <f t="shared" si="94"/>
        <v>0</v>
      </c>
      <c r="AA891" s="38">
        <f t="shared" si="91"/>
        <v>0</v>
      </c>
      <c r="AB891" s="38">
        <f t="shared" si="95"/>
        <v>0</v>
      </c>
      <c r="AC891" s="38">
        <f t="shared" si="96"/>
        <v>0</v>
      </c>
      <c r="AD891" s="38" t="str">
        <f t="shared" si="97"/>
        <v>000000000000</v>
      </c>
    </row>
    <row r="892" spans="1:30">
      <c r="A892" s="9" t="str">
        <f>IF('DATA ACCURATE'!A895&lt;&gt;"",'DATA ACCURATE'!A895,"")</f>
        <v/>
      </c>
      <c r="B892" s="9" t="str">
        <f>IF('DATA ACCURATE'!D895&lt;&gt;"",'DATA ACCURATE'!D895,"")</f>
        <v/>
      </c>
      <c r="C892" s="38" t="str">
        <f>IF($AD892="000000000000","",INDEX(DATABASE!$W$12:$W$71,MATCH($AD892,DATABASE!$V$12:$V$71,0)))</f>
        <v/>
      </c>
      <c r="D892" s="34" t="str">
        <f>IF(C892="","",IF(E892="",INDEX(DATABASE!$AF$13:$AF$62,MATCH($C892,DATABASE!$AC$13:$AC$62,0)),IF(E892="2x D11",INDEX(DATABASE!$AF$13:$AF$62,MATCH($C892,DATABASE!$AC$13:$AC$62,0))+2*DATABASE!$AF$62,IF(E892="3x D11",INDEX(DATABASE!$AF$13:$AF$62,MATCH($C892,DATABASE!$AC$13:$AC$62,0))+3*DATABASE!$AF$62,""))))</f>
        <v/>
      </c>
      <c r="E892" s="38" t="str">
        <f>IF(AND($K892="Y",$G892&lt;&gt;"UNYIL",$F892&lt;DATABASE!$O$8),"2x D11",IF(AND($K892="Y",$G892&lt;&gt;"UNYIL",$F892&gt;=DATABASE!$O$8),"3x D11",""))</f>
        <v/>
      </c>
      <c r="F892" s="9" t="str">
        <f>IF('DATA ACCURATE'!N895&lt;&gt;"",'DATA ACCURATE'!N895,"")</f>
        <v/>
      </c>
      <c r="G892" t="str">
        <f>IF(F892="","",IF(F892&lt;=DATABASE!$I$8,"UNYIL",IF(F892&lt;=DATABASE!$J$8,"KECIL",IF(F892&lt;DATABASE!$K$8,"TANGGUNG",IF(F892&gt;=DATABASE!$K$8,"BESAR","")))))</f>
        <v/>
      </c>
      <c r="H892" s="16" t="str">
        <f>IF('DATA ACCURATE'!J895&lt;&gt;"",'DATA ACCURATE'!J895,"")</f>
        <v/>
      </c>
      <c r="I892" s="35" t="str">
        <f>IF(B892&lt;&gt;"",IFERROR(VLOOKUP(B892,'DATA TIMBANGAN'!G:M,7,FALSE),VLOOKUP(B892,'DATA TIMBANGAN'!G:M,7)),"")</f>
        <v/>
      </c>
      <c r="J892" s="25" t="str">
        <f>IF(H892&lt;&gt;"",IFERROR(INDEX(DATABASE!$Z$19:$Z$38,MATCH(DATEVALUE(H892),DATABASE!$AA$19:$AA$38,0)),INDEX(DATABASE!$Z$12:$Z$18,MATCH(WEEKDAY(H892,2),DATABASE!$AA$12:$AA$18,0))),"")</f>
        <v/>
      </c>
      <c r="K892" s="25" t="str">
        <f>IF('DATA ACCURATE'!V895&lt;&gt;"",'DATA ACCURATE'!V895,"")</f>
        <v/>
      </c>
      <c r="L892" s="80" t="str">
        <f>IF($H892="","",IF(OR($J892="LIBUR",AND($L891="LIBUR",$O891=$O892)),"LIBUR",IF(AND(OR($L891="LUAR JAM KERJA 1",$L891="LUAR JAM KERJA 2"),OR(OR(AND($H891=$H892,AND(OR($I892&gt;DATABASE!$J$3,$I892&lt;DATABASE!$J$6),((DATEVALUE($H892)+$I892)-(DATEVALUE($H891)+$I891))&lt;DATABASE!$J$6)),AND($H891=$H892,$O891=$O892,OR($I892&gt;DATABASE!$J$6,$I892&lt;DATABASE!$J$3))),AND(($H892-$H891)=1,OR($I892&lt;DATABASE!$I$6,((DATEVALUE($H892)+$I892)-(DATEVALUE($H891)+$I891))&lt;DATABASE!$J$6))),$A892=$A891),"LUAR JAM KERJA 2",IF(AND(OR(WEEKDAY($H892,2)=1,WEEKDAY($H892,2)=2,WEEKDAY($H892,2)=3,WEEKDAY($H892,2)=4,WEEKDAY($H892,2)=5),$I892&lt;=DATABASE!$J$3,$I892&gt;=DATABASE!$I$3),"JAM KERJA",IF(AND(WEEKDAY($H892,2)=6,$I892&lt;=DATABASE!$J$4,$I892&gt;=DATABASE!$I$4),"JAM KERJA","LUAR JAM KERJA 1")))))</f>
        <v/>
      </c>
      <c r="M892" s="33" t="str">
        <f>IF('DATA ACCURATE'!T895&lt;&gt;"",IF('DATA ACCURATE'!T895&gt;100,'DATA ACCURATE'!T895/10,'DATA ACCURATE'!T895),"")</f>
        <v/>
      </c>
      <c r="N892" t="str">
        <f>IF(M892="","",IF(M892&lt;=DATABASE!$I$9,"LOKAL",IF(M892&lt;DATABASE!$J$9,"LUAR KOTA 1",IF($M892&gt;=DATABASE!$J$9,"LUAR KOTA 2",""))))</f>
        <v/>
      </c>
      <c r="O892" s="38" t="str">
        <f>IF('DATA ACCURATE'!L895&lt;&gt;"",'DATA ACCURATE'!L895,"")</f>
        <v/>
      </c>
      <c r="Q892" s="38">
        <f t="shared" si="92"/>
        <v>0</v>
      </c>
      <c r="R892" s="38">
        <f t="shared" si="92"/>
        <v>0</v>
      </c>
      <c r="S892" s="38">
        <f t="shared" si="92"/>
        <v>0</v>
      </c>
      <c r="T892" s="38">
        <f t="shared" si="90"/>
        <v>0</v>
      </c>
      <c r="U892" s="38">
        <f t="shared" si="93"/>
        <v>0</v>
      </c>
      <c r="V892" s="38">
        <f t="shared" si="93"/>
        <v>0</v>
      </c>
      <c r="W892" s="38">
        <f t="shared" si="93"/>
        <v>0</v>
      </c>
      <c r="X892" s="38">
        <f t="shared" si="94"/>
        <v>0</v>
      </c>
      <c r="Y892" s="38">
        <f t="shared" si="94"/>
        <v>0</v>
      </c>
      <c r="Z892" s="38">
        <f t="shared" si="94"/>
        <v>0</v>
      </c>
      <c r="AA892" s="38">
        <f t="shared" si="91"/>
        <v>0</v>
      </c>
      <c r="AB892" s="38">
        <f t="shared" si="95"/>
        <v>0</v>
      </c>
      <c r="AC892" s="38">
        <f t="shared" si="96"/>
        <v>0</v>
      </c>
      <c r="AD892" s="38" t="str">
        <f t="shared" si="97"/>
        <v>000000000000</v>
      </c>
    </row>
    <row r="893" spans="1:30">
      <c r="A893" s="9" t="str">
        <f>IF('DATA ACCURATE'!A896&lt;&gt;"",'DATA ACCURATE'!A896,"")</f>
        <v/>
      </c>
      <c r="B893" s="9" t="str">
        <f>IF('DATA ACCURATE'!D896&lt;&gt;"",'DATA ACCURATE'!D896,"")</f>
        <v/>
      </c>
      <c r="C893" s="38" t="str">
        <f>IF($AD893="000000000000","",INDEX(DATABASE!$W$12:$W$71,MATCH($AD893,DATABASE!$V$12:$V$71,0)))</f>
        <v/>
      </c>
      <c r="D893" s="34" t="str">
        <f>IF(C893="","",IF(E893="",INDEX(DATABASE!$AF$13:$AF$62,MATCH($C893,DATABASE!$AC$13:$AC$62,0)),IF(E893="2x D11",INDEX(DATABASE!$AF$13:$AF$62,MATCH($C893,DATABASE!$AC$13:$AC$62,0))+2*DATABASE!$AF$62,IF(E893="3x D11",INDEX(DATABASE!$AF$13:$AF$62,MATCH($C893,DATABASE!$AC$13:$AC$62,0))+3*DATABASE!$AF$62,""))))</f>
        <v/>
      </c>
      <c r="E893" s="38" t="str">
        <f>IF(AND($K893="Y",$G893&lt;&gt;"UNYIL",$F893&lt;DATABASE!$O$8),"2x D11",IF(AND($K893="Y",$G893&lt;&gt;"UNYIL",$F893&gt;=DATABASE!$O$8),"3x D11",""))</f>
        <v/>
      </c>
      <c r="F893" s="9" t="str">
        <f>IF('DATA ACCURATE'!N896&lt;&gt;"",'DATA ACCURATE'!N896,"")</f>
        <v/>
      </c>
      <c r="G893" t="str">
        <f>IF(F893="","",IF(F893&lt;=DATABASE!$I$8,"UNYIL",IF(F893&lt;=DATABASE!$J$8,"KECIL",IF(F893&lt;DATABASE!$K$8,"TANGGUNG",IF(F893&gt;=DATABASE!$K$8,"BESAR","")))))</f>
        <v/>
      </c>
      <c r="H893" s="16" t="str">
        <f>IF('DATA ACCURATE'!J896&lt;&gt;"",'DATA ACCURATE'!J896,"")</f>
        <v/>
      </c>
      <c r="I893" s="35" t="str">
        <f>IF(B893&lt;&gt;"",IFERROR(VLOOKUP(B893,'DATA TIMBANGAN'!G:M,7,FALSE),VLOOKUP(B893,'DATA TIMBANGAN'!G:M,7)),"")</f>
        <v/>
      </c>
      <c r="J893" s="25" t="str">
        <f>IF(H893&lt;&gt;"",IFERROR(INDEX(DATABASE!$Z$19:$Z$38,MATCH(DATEVALUE(H893),DATABASE!$AA$19:$AA$38,0)),INDEX(DATABASE!$Z$12:$Z$18,MATCH(WEEKDAY(H893,2),DATABASE!$AA$12:$AA$18,0))),"")</f>
        <v/>
      </c>
      <c r="K893" s="25" t="str">
        <f>IF('DATA ACCURATE'!V896&lt;&gt;"",'DATA ACCURATE'!V896,"")</f>
        <v/>
      </c>
      <c r="L893" s="80" t="str">
        <f>IF($H893="","",IF(OR($J893="LIBUR",AND($L892="LIBUR",$O892=$O893)),"LIBUR",IF(AND(OR($L892="LUAR JAM KERJA 1",$L892="LUAR JAM KERJA 2"),OR(OR(AND($H892=$H893,AND(OR($I893&gt;DATABASE!$J$3,$I893&lt;DATABASE!$J$6),((DATEVALUE($H893)+$I893)-(DATEVALUE($H892)+$I892))&lt;DATABASE!$J$6)),AND($H892=$H893,$O892=$O893,OR($I893&gt;DATABASE!$J$6,$I893&lt;DATABASE!$J$3))),AND(($H893-$H892)=1,OR($I893&lt;DATABASE!$I$6,((DATEVALUE($H893)+$I893)-(DATEVALUE($H892)+$I892))&lt;DATABASE!$J$6))),$A893=$A892),"LUAR JAM KERJA 2",IF(AND(OR(WEEKDAY($H893,2)=1,WEEKDAY($H893,2)=2,WEEKDAY($H893,2)=3,WEEKDAY($H893,2)=4,WEEKDAY($H893,2)=5),$I893&lt;=DATABASE!$J$3,$I893&gt;=DATABASE!$I$3),"JAM KERJA",IF(AND(WEEKDAY($H893,2)=6,$I893&lt;=DATABASE!$J$4,$I893&gt;=DATABASE!$I$4),"JAM KERJA","LUAR JAM KERJA 1")))))</f>
        <v/>
      </c>
      <c r="M893" s="33" t="str">
        <f>IF('DATA ACCURATE'!T896&lt;&gt;"",IF('DATA ACCURATE'!T896&gt;100,'DATA ACCURATE'!T896/10,'DATA ACCURATE'!T896),"")</f>
        <v/>
      </c>
      <c r="N893" t="str">
        <f>IF(M893="","",IF(M893&lt;=DATABASE!$I$9,"LOKAL",IF(M893&lt;DATABASE!$J$9,"LUAR KOTA 1",IF($M893&gt;=DATABASE!$J$9,"LUAR KOTA 2",""))))</f>
        <v/>
      </c>
      <c r="O893" s="38" t="str">
        <f>IF('DATA ACCURATE'!L896&lt;&gt;"",'DATA ACCURATE'!L896,"")</f>
        <v/>
      </c>
      <c r="Q893" s="38">
        <f t="shared" si="92"/>
        <v>0</v>
      </c>
      <c r="R893" s="38">
        <f t="shared" si="92"/>
        <v>0</v>
      </c>
      <c r="S893" s="38">
        <f t="shared" si="92"/>
        <v>0</v>
      </c>
      <c r="T893" s="38">
        <f t="shared" si="90"/>
        <v>0</v>
      </c>
      <c r="U893" s="38">
        <f t="shared" si="93"/>
        <v>0</v>
      </c>
      <c r="V893" s="38">
        <f t="shared" si="93"/>
        <v>0</v>
      </c>
      <c r="W893" s="38">
        <f t="shared" si="93"/>
        <v>0</v>
      </c>
      <c r="X893" s="38">
        <f t="shared" si="94"/>
        <v>0</v>
      </c>
      <c r="Y893" s="38">
        <f t="shared" si="94"/>
        <v>0</v>
      </c>
      <c r="Z893" s="38">
        <f t="shared" si="94"/>
        <v>0</v>
      </c>
      <c r="AA893" s="38">
        <f t="shared" si="91"/>
        <v>0</v>
      </c>
      <c r="AB893" s="38">
        <f t="shared" si="95"/>
        <v>0</v>
      </c>
      <c r="AC893" s="38">
        <f t="shared" si="96"/>
        <v>0</v>
      </c>
      <c r="AD893" s="38" t="str">
        <f t="shared" si="97"/>
        <v>000000000000</v>
      </c>
    </row>
    <row r="894" spans="1:30">
      <c r="A894" s="9" t="str">
        <f>IF('DATA ACCURATE'!A897&lt;&gt;"",'DATA ACCURATE'!A897,"")</f>
        <v/>
      </c>
      <c r="B894" s="9" t="str">
        <f>IF('DATA ACCURATE'!D897&lt;&gt;"",'DATA ACCURATE'!D897,"")</f>
        <v/>
      </c>
      <c r="C894" s="38" t="str">
        <f>IF($AD894="000000000000","",INDEX(DATABASE!$W$12:$W$71,MATCH($AD894,DATABASE!$V$12:$V$71,0)))</f>
        <v/>
      </c>
      <c r="D894" s="34" t="str">
        <f>IF(C894="","",IF(E894="",INDEX(DATABASE!$AF$13:$AF$62,MATCH($C894,DATABASE!$AC$13:$AC$62,0)),IF(E894="2x D11",INDEX(DATABASE!$AF$13:$AF$62,MATCH($C894,DATABASE!$AC$13:$AC$62,0))+2*DATABASE!$AF$62,IF(E894="3x D11",INDEX(DATABASE!$AF$13:$AF$62,MATCH($C894,DATABASE!$AC$13:$AC$62,0))+3*DATABASE!$AF$62,""))))</f>
        <v/>
      </c>
      <c r="E894" s="38" t="str">
        <f>IF(AND($K894="Y",$G894&lt;&gt;"UNYIL",$F894&lt;DATABASE!$O$8),"2x D11",IF(AND($K894="Y",$G894&lt;&gt;"UNYIL",$F894&gt;=DATABASE!$O$8),"3x D11",""))</f>
        <v/>
      </c>
      <c r="F894" s="9" t="str">
        <f>IF('DATA ACCURATE'!N897&lt;&gt;"",'DATA ACCURATE'!N897,"")</f>
        <v/>
      </c>
      <c r="G894" t="str">
        <f>IF(F894="","",IF(F894&lt;=DATABASE!$I$8,"UNYIL",IF(F894&lt;=DATABASE!$J$8,"KECIL",IF(F894&lt;DATABASE!$K$8,"TANGGUNG",IF(F894&gt;=DATABASE!$K$8,"BESAR","")))))</f>
        <v/>
      </c>
      <c r="H894" s="16" t="str">
        <f>IF('DATA ACCURATE'!J897&lt;&gt;"",'DATA ACCURATE'!J897,"")</f>
        <v/>
      </c>
      <c r="I894" s="35" t="str">
        <f>IF(B894&lt;&gt;"",IFERROR(VLOOKUP(B894,'DATA TIMBANGAN'!G:M,7,FALSE),VLOOKUP(B894,'DATA TIMBANGAN'!G:M,7)),"")</f>
        <v/>
      </c>
      <c r="J894" s="25" t="str">
        <f>IF(H894&lt;&gt;"",IFERROR(INDEX(DATABASE!$Z$19:$Z$38,MATCH(DATEVALUE(H894),DATABASE!$AA$19:$AA$38,0)),INDEX(DATABASE!$Z$12:$Z$18,MATCH(WEEKDAY(H894,2),DATABASE!$AA$12:$AA$18,0))),"")</f>
        <v/>
      </c>
      <c r="K894" s="25" t="str">
        <f>IF('DATA ACCURATE'!V897&lt;&gt;"",'DATA ACCURATE'!V897,"")</f>
        <v/>
      </c>
      <c r="L894" s="80" t="str">
        <f>IF($H894="","",IF(OR($J894="LIBUR",AND($L893="LIBUR",$O893=$O894)),"LIBUR",IF(AND(OR($L893="LUAR JAM KERJA 1",$L893="LUAR JAM KERJA 2"),OR(OR(AND($H893=$H894,AND(OR($I894&gt;DATABASE!$J$3,$I894&lt;DATABASE!$J$6),((DATEVALUE($H894)+$I894)-(DATEVALUE($H893)+$I893))&lt;DATABASE!$J$6)),AND($H893=$H894,$O893=$O894,OR($I894&gt;DATABASE!$J$6,$I894&lt;DATABASE!$J$3))),AND(($H894-$H893)=1,OR($I894&lt;DATABASE!$I$6,((DATEVALUE($H894)+$I894)-(DATEVALUE($H893)+$I893))&lt;DATABASE!$J$6))),$A894=$A893),"LUAR JAM KERJA 2",IF(AND(OR(WEEKDAY($H894,2)=1,WEEKDAY($H894,2)=2,WEEKDAY($H894,2)=3,WEEKDAY($H894,2)=4,WEEKDAY($H894,2)=5),$I894&lt;=DATABASE!$J$3,$I894&gt;=DATABASE!$I$3),"JAM KERJA",IF(AND(WEEKDAY($H894,2)=6,$I894&lt;=DATABASE!$J$4,$I894&gt;=DATABASE!$I$4),"JAM KERJA","LUAR JAM KERJA 1")))))</f>
        <v/>
      </c>
      <c r="M894" s="33" t="str">
        <f>IF('DATA ACCURATE'!T897&lt;&gt;"",IF('DATA ACCURATE'!T897&gt;100,'DATA ACCURATE'!T897/10,'DATA ACCURATE'!T897),"")</f>
        <v/>
      </c>
      <c r="N894" t="str">
        <f>IF(M894="","",IF(M894&lt;=DATABASE!$I$9,"LOKAL",IF(M894&lt;DATABASE!$J$9,"LUAR KOTA 1",IF($M894&gt;=DATABASE!$J$9,"LUAR KOTA 2",""))))</f>
        <v/>
      </c>
      <c r="O894" s="38" t="str">
        <f>IF('DATA ACCURATE'!L897&lt;&gt;"",'DATA ACCURATE'!L897,"")</f>
        <v/>
      </c>
      <c r="Q894" s="38">
        <f t="shared" si="92"/>
        <v>0</v>
      </c>
      <c r="R894" s="38">
        <f t="shared" si="92"/>
        <v>0</v>
      </c>
      <c r="S894" s="38">
        <f t="shared" si="92"/>
        <v>0</v>
      </c>
      <c r="T894" s="38">
        <f t="shared" si="90"/>
        <v>0</v>
      </c>
      <c r="U894" s="38">
        <f t="shared" si="93"/>
        <v>0</v>
      </c>
      <c r="V894" s="38">
        <f t="shared" si="93"/>
        <v>0</v>
      </c>
      <c r="W894" s="38">
        <f t="shared" si="93"/>
        <v>0</v>
      </c>
      <c r="X894" s="38">
        <f t="shared" si="94"/>
        <v>0</v>
      </c>
      <c r="Y894" s="38">
        <f t="shared" si="94"/>
        <v>0</v>
      </c>
      <c r="Z894" s="38">
        <f t="shared" si="94"/>
        <v>0</v>
      </c>
      <c r="AA894" s="38">
        <f t="shared" si="91"/>
        <v>0</v>
      </c>
      <c r="AB894" s="38">
        <f t="shared" si="95"/>
        <v>0</v>
      </c>
      <c r="AC894" s="38">
        <f t="shared" si="96"/>
        <v>0</v>
      </c>
      <c r="AD894" s="38" t="str">
        <f t="shared" si="97"/>
        <v>000000000000</v>
      </c>
    </row>
    <row r="895" spans="1:30">
      <c r="A895" s="9" t="str">
        <f>IF('DATA ACCURATE'!A898&lt;&gt;"",'DATA ACCURATE'!A898,"")</f>
        <v/>
      </c>
      <c r="B895" s="9" t="str">
        <f>IF('DATA ACCURATE'!D898&lt;&gt;"",'DATA ACCURATE'!D898,"")</f>
        <v/>
      </c>
      <c r="C895" s="38" t="str">
        <f>IF($AD895="000000000000","",INDEX(DATABASE!$W$12:$W$71,MATCH($AD895,DATABASE!$V$12:$V$71,0)))</f>
        <v/>
      </c>
      <c r="D895" s="34" t="str">
        <f>IF(C895="","",IF(E895="",INDEX(DATABASE!$AF$13:$AF$62,MATCH($C895,DATABASE!$AC$13:$AC$62,0)),IF(E895="2x D11",INDEX(DATABASE!$AF$13:$AF$62,MATCH($C895,DATABASE!$AC$13:$AC$62,0))+2*DATABASE!$AF$62,IF(E895="3x D11",INDEX(DATABASE!$AF$13:$AF$62,MATCH($C895,DATABASE!$AC$13:$AC$62,0))+3*DATABASE!$AF$62,""))))</f>
        <v/>
      </c>
      <c r="E895" s="38" t="str">
        <f>IF(AND($K895="Y",$G895&lt;&gt;"UNYIL",$F895&lt;DATABASE!$O$8),"2x D11",IF(AND($K895="Y",$G895&lt;&gt;"UNYIL",$F895&gt;=DATABASE!$O$8),"3x D11",""))</f>
        <v/>
      </c>
      <c r="F895" s="9" t="str">
        <f>IF('DATA ACCURATE'!N898&lt;&gt;"",'DATA ACCURATE'!N898,"")</f>
        <v/>
      </c>
      <c r="G895" t="str">
        <f>IF(F895="","",IF(F895&lt;=DATABASE!$I$8,"UNYIL",IF(F895&lt;=DATABASE!$J$8,"KECIL",IF(F895&lt;DATABASE!$K$8,"TANGGUNG",IF(F895&gt;=DATABASE!$K$8,"BESAR","")))))</f>
        <v/>
      </c>
      <c r="H895" s="16" t="str">
        <f>IF('DATA ACCURATE'!J898&lt;&gt;"",'DATA ACCURATE'!J898,"")</f>
        <v/>
      </c>
      <c r="I895" s="35" t="str">
        <f>IF(B895&lt;&gt;"",IFERROR(VLOOKUP(B895,'DATA TIMBANGAN'!G:M,7,FALSE),VLOOKUP(B895,'DATA TIMBANGAN'!G:M,7)),"")</f>
        <v/>
      </c>
      <c r="J895" s="25" t="str">
        <f>IF(H895&lt;&gt;"",IFERROR(INDEX(DATABASE!$Z$19:$Z$38,MATCH(DATEVALUE(H895),DATABASE!$AA$19:$AA$38,0)),INDEX(DATABASE!$Z$12:$Z$18,MATCH(WEEKDAY(H895,2),DATABASE!$AA$12:$AA$18,0))),"")</f>
        <v/>
      </c>
      <c r="K895" s="25" t="str">
        <f>IF('DATA ACCURATE'!V898&lt;&gt;"",'DATA ACCURATE'!V898,"")</f>
        <v/>
      </c>
      <c r="L895" s="80" t="str">
        <f>IF($H895="","",IF(OR($J895="LIBUR",AND($L894="LIBUR",$O894=$O895)),"LIBUR",IF(AND(OR($L894="LUAR JAM KERJA 1",$L894="LUAR JAM KERJA 2"),OR(OR(AND($H894=$H895,AND(OR($I895&gt;DATABASE!$J$3,$I895&lt;DATABASE!$J$6),((DATEVALUE($H895)+$I895)-(DATEVALUE($H894)+$I894))&lt;DATABASE!$J$6)),AND($H894=$H895,$O894=$O895,OR($I895&gt;DATABASE!$J$6,$I895&lt;DATABASE!$J$3))),AND(($H895-$H894)=1,OR($I895&lt;DATABASE!$I$6,((DATEVALUE($H895)+$I895)-(DATEVALUE($H894)+$I894))&lt;DATABASE!$J$6))),$A895=$A894),"LUAR JAM KERJA 2",IF(AND(OR(WEEKDAY($H895,2)=1,WEEKDAY($H895,2)=2,WEEKDAY($H895,2)=3,WEEKDAY($H895,2)=4,WEEKDAY($H895,2)=5),$I895&lt;=DATABASE!$J$3,$I895&gt;=DATABASE!$I$3),"JAM KERJA",IF(AND(WEEKDAY($H895,2)=6,$I895&lt;=DATABASE!$J$4,$I895&gt;=DATABASE!$I$4),"JAM KERJA","LUAR JAM KERJA 1")))))</f>
        <v/>
      </c>
      <c r="M895" s="33" t="str">
        <f>IF('DATA ACCURATE'!T898&lt;&gt;"",IF('DATA ACCURATE'!T898&gt;100,'DATA ACCURATE'!T898/10,'DATA ACCURATE'!T898),"")</f>
        <v/>
      </c>
      <c r="N895" t="str">
        <f>IF(M895="","",IF(M895&lt;=DATABASE!$I$9,"LOKAL",IF(M895&lt;DATABASE!$J$9,"LUAR KOTA 1",IF($M895&gt;=DATABASE!$J$9,"LUAR KOTA 2",""))))</f>
        <v/>
      </c>
      <c r="O895" s="38" t="str">
        <f>IF('DATA ACCURATE'!L898&lt;&gt;"",'DATA ACCURATE'!L898,"")</f>
        <v/>
      </c>
      <c r="Q895" s="38">
        <f t="shared" si="92"/>
        <v>0</v>
      </c>
      <c r="R895" s="38">
        <f t="shared" si="92"/>
        <v>0</v>
      </c>
      <c r="S895" s="38">
        <f t="shared" si="92"/>
        <v>0</v>
      </c>
      <c r="T895" s="38">
        <f t="shared" si="90"/>
        <v>0</v>
      </c>
      <c r="U895" s="38">
        <f t="shared" si="93"/>
        <v>0</v>
      </c>
      <c r="V895" s="38">
        <f t="shared" si="93"/>
        <v>0</v>
      </c>
      <c r="W895" s="38">
        <f t="shared" si="93"/>
        <v>0</v>
      </c>
      <c r="X895" s="38">
        <f t="shared" si="94"/>
        <v>0</v>
      </c>
      <c r="Y895" s="38">
        <f t="shared" si="94"/>
        <v>0</v>
      </c>
      <c r="Z895" s="38">
        <f t="shared" si="94"/>
        <v>0</v>
      </c>
      <c r="AA895" s="38">
        <f t="shared" si="91"/>
        <v>0</v>
      </c>
      <c r="AB895" s="38">
        <f t="shared" si="95"/>
        <v>0</v>
      </c>
      <c r="AC895" s="38">
        <f t="shared" si="96"/>
        <v>0</v>
      </c>
      <c r="AD895" s="38" t="str">
        <f t="shared" si="97"/>
        <v>000000000000</v>
      </c>
    </row>
    <row r="896" spans="1:30">
      <c r="A896" s="9" t="str">
        <f>IF('DATA ACCURATE'!A899&lt;&gt;"",'DATA ACCURATE'!A899,"")</f>
        <v/>
      </c>
      <c r="B896" s="9" t="str">
        <f>IF('DATA ACCURATE'!D899&lt;&gt;"",'DATA ACCURATE'!D899,"")</f>
        <v/>
      </c>
      <c r="C896" s="38" t="str">
        <f>IF($AD896="000000000000","",INDEX(DATABASE!$W$12:$W$71,MATCH($AD896,DATABASE!$V$12:$V$71,0)))</f>
        <v/>
      </c>
      <c r="D896" s="34" t="str">
        <f>IF(C896="","",IF(E896="",INDEX(DATABASE!$AF$13:$AF$62,MATCH($C896,DATABASE!$AC$13:$AC$62,0)),IF(E896="2x D11",INDEX(DATABASE!$AF$13:$AF$62,MATCH($C896,DATABASE!$AC$13:$AC$62,0))+2*DATABASE!$AF$62,IF(E896="3x D11",INDEX(DATABASE!$AF$13:$AF$62,MATCH($C896,DATABASE!$AC$13:$AC$62,0))+3*DATABASE!$AF$62,""))))</f>
        <v/>
      </c>
      <c r="E896" s="38" t="str">
        <f>IF(AND($K896="Y",$G896&lt;&gt;"UNYIL",$F896&lt;DATABASE!$O$8),"2x D11",IF(AND($K896="Y",$G896&lt;&gt;"UNYIL",$F896&gt;=DATABASE!$O$8),"3x D11",""))</f>
        <v/>
      </c>
      <c r="F896" s="9" t="str">
        <f>IF('DATA ACCURATE'!N899&lt;&gt;"",'DATA ACCURATE'!N899,"")</f>
        <v/>
      </c>
      <c r="G896" t="str">
        <f>IF(F896="","",IF(F896&lt;=DATABASE!$I$8,"UNYIL",IF(F896&lt;=DATABASE!$J$8,"KECIL",IF(F896&lt;DATABASE!$K$8,"TANGGUNG",IF(F896&gt;=DATABASE!$K$8,"BESAR","")))))</f>
        <v/>
      </c>
      <c r="H896" s="16" t="str">
        <f>IF('DATA ACCURATE'!J899&lt;&gt;"",'DATA ACCURATE'!J899,"")</f>
        <v/>
      </c>
      <c r="I896" s="35" t="str">
        <f>IF(B896&lt;&gt;"",IFERROR(VLOOKUP(B896,'DATA TIMBANGAN'!G:M,7,FALSE),VLOOKUP(B896,'DATA TIMBANGAN'!G:M,7)),"")</f>
        <v/>
      </c>
      <c r="J896" s="25" t="str">
        <f>IF(H896&lt;&gt;"",IFERROR(INDEX(DATABASE!$Z$19:$Z$38,MATCH(DATEVALUE(H896),DATABASE!$AA$19:$AA$38,0)),INDEX(DATABASE!$Z$12:$Z$18,MATCH(WEEKDAY(H896,2),DATABASE!$AA$12:$AA$18,0))),"")</f>
        <v/>
      </c>
      <c r="K896" s="25" t="str">
        <f>IF('DATA ACCURATE'!V899&lt;&gt;"",'DATA ACCURATE'!V899,"")</f>
        <v/>
      </c>
      <c r="L896" s="80" t="str">
        <f>IF($H896="","",IF(OR($J896="LIBUR",AND($L895="LIBUR",$O895=$O896)),"LIBUR",IF(AND(OR($L895="LUAR JAM KERJA 1",$L895="LUAR JAM KERJA 2"),OR(OR(AND($H895=$H896,AND(OR($I896&gt;DATABASE!$J$3,$I896&lt;DATABASE!$J$6),((DATEVALUE($H896)+$I896)-(DATEVALUE($H895)+$I895))&lt;DATABASE!$J$6)),AND($H895=$H896,$O895=$O896,OR($I896&gt;DATABASE!$J$6,$I896&lt;DATABASE!$J$3))),AND(($H896-$H895)=1,OR($I896&lt;DATABASE!$I$6,((DATEVALUE($H896)+$I896)-(DATEVALUE($H895)+$I895))&lt;DATABASE!$J$6))),$A896=$A895),"LUAR JAM KERJA 2",IF(AND(OR(WEEKDAY($H896,2)=1,WEEKDAY($H896,2)=2,WEEKDAY($H896,2)=3,WEEKDAY($H896,2)=4,WEEKDAY($H896,2)=5),$I896&lt;=DATABASE!$J$3,$I896&gt;=DATABASE!$I$3),"JAM KERJA",IF(AND(WEEKDAY($H896,2)=6,$I896&lt;=DATABASE!$J$4,$I896&gt;=DATABASE!$I$4),"JAM KERJA","LUAR JAM KERJA 1")))))</f>
        <v/>
      </c>
      <c r="M896" s="33" t="str">
        <f>IF('DATA ACCURATE'!T899&lt;&gt;"",IF('DATA ACCURATE'!T899&gt;100,'DATA ACCURATE'!T899/10,'DATA ACCURATE'!T899),"")</f>
        <v/>
      </c>
      <c r="N896" t="str">
        <f>IF(M896="","",IF(M896&lt;=DATABASE!$I$9,"LOKAL",IF(M896&lt;DATABASE!$J$9,"LUAR KOTA 1",IF($M896&gt;=DATABASE!$J$9,"LUAR KOTA 2",""))))</f>
        <v/>
      </c>
      <c r="O896" s="38" t="str">
        <f>IF('DATA ACCURATE'!L899&lt;&gt;"",'DATA ACCURATE'!L899,"")</f>
        <v/>
      </c>
      <c r="Q896" s="38">
        <f t="shared" si="92"/>
        <v>0</v>
      </c>
      <c r="R896" s="38">
        <f t="shared" si="92"/>
        <v>0</v>
      </c>
      <c r="S896" s="38">
        <f t="shared" si="92"/>
        <v>0</v>
      </c>
      <c r="T896" s="38">
        <f t="shared" si="90"/>
        <v>0</v>
      </c>
      <c r="U896" s="38">
        <f t="shared" si="93"/>
        <v>0</v>
      </c>
      <c r="V896" s="38">
        <f t="shared" si="93"/>
        <v>0</v>
      </c>
      <c r="W896" s="38">
        <f t="shared" si="93"/>
        <v>0</v>
      </c>
      <c r="X896" s="38">
        <f t="shared" si="94"/>
        <v>0</v>
      </c>
      <c r="Y896" s="38">
        <f t="shared" si="94"/>
        <v>0</v>
      </c>
      <c r="Z896" s="38">
        <f t="shared" si="94"/>
        <v>0</v>
      </c>
      <c r="AA896" s="38">
        <f t="shared" si="91"/>
        <v>0</v>
      </c>
      <c r="AB896" s="38">
        <f t="shared" si="95"/>
        <v>0</v>
      </c>
      <c r="AC896" s="38">
        <f t="shared" si="96"/>
        <v>0</v>
      </c>
      <c r="AD896" s="38" t="str">
        <f t="shared" si="97"/>
        <v>000000000000</v>
      </c>
    </row>
    <row r="897" spans="1:30">
      <c r="A897" s="9" t="str">
        <f>IF('DATA ACCURATE'!A900&lt;&gt;"",'DATA ACCURATE'!A900,"")</f>
        <v/>
      </c>
      <c r="B897" s="9" t="str">
        <f>IF('DATA ACCURATE'!D900&lt;&gt;"",'DATA ACCURATE'!D900,"")</f>
        <v/>
      </c>
      <c r="C897" s="38" t="str">
        <f>IF($AD897="000000000000","",INDEX(DATABASE!$W$12:$W$71,MATCH($AD897,DATABASE!$V$12:$V$71,0)))</f>
        <v/>
      </c>
      <c r="D897" s="34" t="str">
        <f>IF(C897="","",IF(E897="",INDEX(DATABASE!$AF$13:$AF$62,MATCH($C897,DATABASE!$AC$13:$AC$62,0)),IF(E897="2x D11",INDEX(DATABASE!$AF$13:$AF$62,MATCH($C897,DATABASE!$AC$13:$AC$62,0))+2*DATABASE!$AF$62,IF(E897="3x D11",INDEX(DATABASE!$AF$13:$AF$62,MATCH($C897,DATABASE!$AC$13:$AC$62,0))+3*DATABASE!$AF$62,""))))</f>
        <v/>
      </c>
      <c r="E897" s="38" t="str">
        <f>IF(AND($K897="Y",$G897&lt;&gt;"UNYIL",$F897&lt;DATABASE!$O$8),"2x D11",IF(AND($K897="Y",$G897&lt;&gt;"UNYIL",$F897&gt;=DATABASE!$O$8),"3x D11",""))</f>
        <v/>
      </c>
      <c r="F897" s="9" t="str">
        <f>IF('DATA ACCURATE'!N900&lt;&gt;"",'DATA ACCURATE'!N900,"")</f>
        <v/>
      </c>
      <c r="G897" t="str">
        <f>IF(F897="","",IF(F897&lt;=DATABASE!$I$8,"UNYIL",IF(F897&lt;=DATABASE!$J$8,"KECIL",IF(F897&lt;DATABASE!$K$8,"TANGGUNG",IF(F897&gt;=DATABASE!$K$8,"BESAR","")))))</f>
        <v/>
      </c>
      <c r="H897" s="16" t="str">
        <f>IF('DATA ACCURATE'!J900&lt;&gt;"",'DATA ACCURATE'!J900,"")</f>
        <v/>
      </c>
      <c r="I897" s="35" t="str">
        <f>IF(B897&lt;&gt;"",IFERROR(VLOOKUP(B897,'DATA TIMBANGAN'!G:M,7,FALSE),VLOOKUP(B897,'DATA TIMBANGAN'!G:M,7)),"")</f>
        <v/>
      </c>
      <c r="J897" s="25" t="str">
        <f>IF(H897&lt;&gt;"",IFERROR(INDEX(DATABASE!$Z$19:$Z$38,MATCH(DATEVALUE(H897),DATABASE!$AA$19:$AA$38,0)),INDEX(DATABASE!$Z$12:$Z$18,MATCH(WEEKDAY(H897,2),DATABASE!$AA$12:$AA$18,0))),"")</f>
        <v/>
      </c>
      <c r="K897" s="25" t="str">
        <f>IF('DATA ACCURATE'!V900&lt;&gt;"",'DATA ACCURATE'!V900,"")</f>
        <v/>
      </c>
      <c r="L897" s="80" t="str">
        <f>IF($H897="","",IF(OR($J897="LIBUR",AND($L896="LIBUR",$O896=$O897)),"LIBUR",IF(AND(OR($L896="LUAR JAM KERJA 1",$L896="LUAR JAM KERJA 2"),OR(OR(AND($H896=$H897,AND(OR($I897&gt;DATABASE!$J$3,$I897&lt;DATABASE!$J$6),((DATEVALUE($H897)+$I897)-(DATEVALUE($H896)+$I896))&lt;DATABASE!$J$6)),AND($H896=$H897,$O896=$O897,OR($I897&gt;DATABASE!$J$6,$I897&lt;DATABASE!$J$3))),AND(($H897-$H896)=1,OR($I897&lt;DATABASE!$I$6,((DATEVALUE($H897)+$I897)-(DATEVALUE($H896)+$I896))&lt;DATABASE!$J$6))),$A897=$A896),"LUAR JAM KERJA 2",IF(AND(OR(WEEKDAY($H897,2)=1,WEEKDAY($H897,2)=2,WEEKDAY($H897,2)=3,WEEKDAY($H897,2)=4,WEEKDAY($H897,2)=5),$I897&lt;=DATABASE!$J$3,$I897&gt;=DATABASE!$I$3),"JAM KERJA",IF(AND(WEEKDAY($H897,2)=6,$I897&lt;=DATABASE!$J$4,$I897&gt;=DATABASE!$I$4),"JAM KERJA","LUAR JAM KERJA 1")))))</f>
        <v/>
      </c>
      <c r="M897" s="33" t="str">
        <f>IF('DATA ACCURATE'!T900&lt;&gt;"",IF('DATA ACCURATE'!T900&gt;100,'DATA ACCURATE'!T900/10,'DATA ACCURATE'!T900),"")</f>
        <v/>
      </c>
      <c r="N897" t="str">
        <f>IF(M897="","",IF(M897&lt;=DATABASE!$I$9,"LOKAL",IF(M897&lt;DATABASE!$J$9,"LUAR KOTA 1",IF($M897&gt;=DATABASE!$J$9,"LUAR KOTA 2",""))))</f>
        <v/>
      </c>
      <c r="O897" s="38" t="str">
        <f>IF('DATA ACCURATE'!L900&lt;&gt;"",'DATA ACCURATE'!L900,"")</f>
        <v/>
      </c>
      <c r="Q897" s="38">
        <f t="shared" si="92"/>
        <v>0</v>
      </c>
      <c r="R897" s="38">
        <f t="shared" si="92"/>
        <v>0</v>
      </c>
      <c r="S897" s="38">
        <f t="shared" si="92"/>
        <v>0</v>
      </c>
      <c r="T897" s="38">
        <f t="shared" si="90"/>
        <v>0</v>
      </c>
      <c r="U897" s="38">
        <f t="shared" si="93"/>
        <v>0</v>
      </c>
      <c r="V897" s="38">
        <f t="shared" si="93"/>
        <v>0</v>
      </c>
      <c r="W897" s="38">
        <f t="shared" si="93"/>
        <v>0</v>
      </c>
      <c r="X897" s="38">
        <f t="shared" si="94"/>
        <v>0</v>
      </c>
      <c r="Y897" s="38">
        <f t="shared" si="94"/>
        <v>0</v>
      </c>
      <c r="Z897" s="38">
        <f t="shared" si="94"/>
        <v>0</v>
      </c>
      <c r="AA897" s="38">
        <f t="shared" si="91"/>
        <v>0</v>
      </c>
      <c r="AB897" s="38">
        <f t="shared" si="95"/>
        <v>0</v>
      </c>
      <c r="AC897" s="38">
        <f t="shared" si="96"/>
        <v>0</v>
      </c>
      <c r="AD897" s="38" t="str">
        <f t="shared" si="97"/>
        <v>000000000000</v>
      </c>
    </row>
    <row r="898" spans="1:30">
      <c r="A898" s="9" t="str">
        <f>IF('DATA ACCURATE'!A901&lt;&gt;"",'DATA ACCURATE'!A901,"")</f>
        <v/>
      </c>
      <c r="B898" s="9" t="str">
        <f>IF('DATA ACCURATE'!D901&lt;&gt;"",'DATA ACCURATE'!D901,"")</f>
        <v/>
      </c>
      <c r="C898" s="38" t="str">
        <f>IF($AD898="000000000000","",INDEX(DATABASE!$W$12:$W$71,MATCH($AD898,DATABASE!$V$12:$V$71,0)))</f>
        <v/>
      </c>
      <c r="D898" s="34" t="str">
        <f>IF(C898="","",IF(E898="",INDEX(DATABASE!$AF$13:$AF$62,MATCH($C898,DATABASE!$AC$13:$AC$62,0)),IF(E898="2x D11",INDEX(DATABASE!$AF$13:$AF$62,MATCH($C898,DATABASE!$AC$13:$AC$62,0))+2*DATABASE!$AF$62,IF(E898="3x D11",INDEX(DATABASE!$AF$13:$AF$62,MATCH($C898,DATABASE!$AC$13:$AC$62,0))+3*DATABASE!$AF$62,""))))</f>
        <v/>
      </c>
      <c r="E898" s="38" t="str">
        <f>IF(AND($K898="Y",$G898&lt;&gt;"UNYIL",$F898&lt;DATABASE!$O$8),"2x D11",IF(AND($K898="Y",$G898&lt;&gt;"UNYIL",$F898&gt;=DATABASE!$O$8),"3x D11",""))</f>
        <v/>
      </c>
      <c r="F898" s="9" t="str">
        <f>IF('DATA ACCURATE'!N901&lt;&gt;"",'DATA ACCURATE'!N901,"")</f>
        <v/>
      </c>
      <c r="G898" t="str">
        <f>IF(F898="","",IF(F898&lt;=DATABASE!$I$8,"UNYIL",IF(F898&lt;=DATABASE!$J$8,"KECIL",IF(F898&lt;DATABASE!$K$8,"TANGGUNG",IF(F898&gt;=DATABASE!$K$8,"BESAR","")))))</f>
        <v/>
      </c>
      <c r="H898" s="16" t="str">
        <f>IF('DATA ACCURATE'!J901&lt;&gt;"",'DATA ACCURATE'!J901,"")</f>
        <v/>
      </c>
      <c r="I898" s="35" t="str">
        <f>IF(B898&lt;&gt;"",IFERROR(VLOOKUP(B898,'DATA TIMBANGAN'!G:M,7,FALSE),VLOOKUP(B898,'DATA TIMBANGAN'!G:M,7)),"")</f>
        <v/>
      </c>
      <c r="J898" s="25" t="str">
        <f>IF(H898&lt;&gt;"",IFERROR(INDEX(DATABASE!$Z$19:$Z$38,MATCH(DATEVALUE(H898),DATABASE!$AA$19:$AA$38,0)),INDEX(DATABASE!$Z$12:$Z$18,MATCH(WEEKDAY(H898,2),DATABASE!$AA$12:$AA$18,0))),"")</f>
        <v/>
      </c>
      <c r="K898" s="25" t="str">
        <f>IF('DATA ACCURATE'!V901&lt;&gt;"",'DATA ACCURATE'!V901,"")</f>
        <v/>
      </c>
      <c r="L898" s="80" t="str">
        <f>IF($H898="","",IF(OR($J898="LIBUR",AND($L897="LIBUR",$O897=$O898)),"LIBUR",IF(AND(OR($L897="LUAR JAM KERJA 1",$L897="LUAR JAM KERJA 2"),OR(OR(AND($H897=$H898,AND(OR($I898&gt;DATABASE!$J$3,$I898&lt;DATABASE!$J$6),((DATEVALUE($H898)+$I898)-(DATEVALUE($H897)+$I897))&lt;DATABASE!$J$6)),AND($H897=$H898,$O897=$O898,OR($I898&gt;DATABASE!$J$6,$I898&lt;DATABASE!$J$3))),AND(($H898-$H897)=1,OR($I898&lt;DATABASE!$I$6,((DATEVALUE($H898)+$I898)-(DATEVALUE($H897)+$I897))&lt;DATABASE!$J$6))),$A898=$A897),"LUAR JAM KERJA 2",IF(AND(OR(WEEKDAY($H898,2)=1,WEEKDAY($H898,2)=2,WEEKDAY($H898,2)=3,WEEKDAY($H898,2)=4,WEEKDAY($H898,2)=5),$I898&lt;=DATABASE!$J$3,$I898&gt;=DATABASE!$I$3),"JAM KERJA",IF(AND(WEEKDAY($H898,2)=6,$I898&lt;=DATABASE!$J$4,$I898&gt;=DATABASE!$I$4),"JAM KERJA","LUAR JAM KERJA 1")))))</f>
        <v/>
      </c>
      <c r="M898" s="33" t="str">
        <f>IF('DATA ACCURATE'!T901&lt;&gt;"",IF('DATA ACCURATE'!T901&gt;100,'DATA ACCURATE'!T901/10,'DATA ACCURATE'!T901),"")</f>
        <v/>
      </c>
      <c r="N898" t="str">
        <f>IF(M898="","",IF(M898&lt;=DATABASE!$I$9,"LOKAL",IF(M898&lt;DATABASE!$J$9,"LUAR KOTA 1",IF($M898&gt;=DATABASE!$J$9,"LUAR KOTA 2",""))))</f>
        <v/>
      </c>
      <c r="O898" s="38" t="str">
        <f>IF('DATA ACCURATE'!L901&lt;&gt;"",'DATA ACCURATE'!L901,"")</f>
        <v/>
      </c>
      <c r="Q898" s="38">
        <f t="shared" si="92"/>
        <v>0</v>
      </c>
      <c r="R898" s="38">
        <f t="shared" si="92"/>
        <v>0</v>
      </c>
      <c r="S898" s="38">
        <f t="shared" si="92"/>
        <v>0</v>
      </c>
      <c r="T898" s="38">
        <f t="shared" si="92"/>
        <v>0</v>
      </c>
      <c r="U898" s="38">
        <f t="shared" si="93"/>
        <v>0</v>
      </c>
      <c r="V898" s="38">
        <f t="shared" si="93"/>
        <v>0</v>
      </c>
      <c r="W898" s="38">
        <f t="shared" si="93"/>
        <v>0</v>
      </c>
      <c r="X898" s="38">
        <f t="shared" si="94"/>
        <v>0</v>
      </c>
      <c r="Y898" s="38">
        <f t="shared" si="94"/>
        <v>0</v>
      </c>
      <c r="Z898" s="38">
        <f t="shared" si="94"/>
        <v>0</v>
      </c>
      <c r="AA898" s="38">
        <f t="shared" si="94"/>
        <v>0</v>
      </c>
      <c r="AB898" s="38">
        <f t="shared" si="95"/>
        <v>0</v>
      </c>
      <c r="AC898" s="38">
        <f t="shared" si="96"/>
        <v>0</v>
      </c>
      <c r="AD898" s="38" t="str">
        <f t="shared" si="97"/>
        <v>000000000000</v>
      </c>
    </row>
    <row r="899" spans="1:30">
      <c r="A899" s="9" t="str">
        <f>IF('DATA ACCURATE'!A902&lt;&gt;"",'DATA ACCURATE'!A902,"")</f>
        <v/>
      </c>
      <c r="B899" s="9" t="str">
        <f>IF('DATA ACCURATE'!D902&lt;&gt;"",'DATA ACCURATE'!D902,"")</f>
        <v/>
      </c>
      <c r="C899" s="38" t="str">
        <f>IF($AD899="000000000000","",INDEX(DATABASE!$W$12:$W$71,MATCH($AD899,DATABASE!$V$12:$V$71,0)))</f>
        <v/>
      </c>
      <c r="D899" s="34" t="str">
        <f>IF(C899="","",IF(E899="",INDEX(DATABASE!$AF$13:$AF$62,MATCH($C899,DATABASE!$AC$13:$AC$62,0)),IF(E899="2x D11",INDEX(DATABASE!$AF$13:$AF$62,MATCH($C899,DATABASE!$AC$13:$AC$62,0))+2*DATABASE!$AF$62,IF(E899="3x D11",INDEX(DATABASE!$AF$13:$AF$62,MATCH($C899,DATABASE!$AC$13:$AC$62,0))+3*DATABASE!$AF$62,""))))</f>
        <v/>
      </c>
      <c r="E899" s="38" t="str">
        <f>IF(AND($K899="Y",$G899&lt;&gt;"UNYIL",$F899&lt;DATABASE!$O$8),"2x D11",IF(AND($K899="Y",$G899&lt;&gt;"UNYIL",$F899&gt;=DATABASE!$O$8),"3x D11",""))</f>
        <v/>
      </c>
      <c r="F899" s="9" t="str">
        <f>IF('DATA ACCURATE'!N902&lt;&gt;"",'DATA ACCURATE'!N902,"")</f>
        <v/>
      </c>
      <c r="G899" t="str">
        <f>IF(F899="","",IF(F899&lt;=DATABASE!$I$8,"UNYIL",IF(F899&lt;=DATABASE!$J$8,"KECIL",IF(F899&lt;DATABASE!$K$8,"TANGGUNG",IF(F899&gt;=DATABASE!$K$8,"BESAR","")))))</f>
        <v/>
      </c>
      <c r="H899" s="16" t="str">
        <f>IF('DATA ACCURATE'!J902&lt;&gt;"",'DATA ACCURATE'!J902,"")</f>
        <v/>
      </c>
      <c r="I899" s="35" t="str">
        <f>IF(B899&lt;&gt;"",IFERROR(VLOOKUP(B899,'DATA TIMBANGAN'!G:M,7,FALSE),VLOOKUP(B899,'DATA TIMBANGAN'!G:M,7)),"")</f>
        <v/>
      </c>
      <c r="J899" s="25" t="str">
        <f>IF(H899&lt;&gt;"",IFERROR(INDEX(DATABASE!$Z$19:$Z$38,MATCH(DATEVALUE(H899),DATABASE!$AA$19:$AA$38,0)),INDEX(DATABASE!$Z$12:$Z$18,MATCH(WEEKDAY(H899,2),DATABASE!$AA$12:$AA$18,0))),"")</f>
        <v/>
      </c>
      <c r="K899" s="25" t="str">
        <f>IF('DATA ACCURATE'!V902&lt;&gt;"",'DATA ACCURATE'!V902,"")</f>
        <v/>
      </c>
      <c r="L899" s="80" t="str">
        <f>IF($H899="","",IF(OR($J899="LIBUR",AND($L898="LIBUR",$O898=$O899)),"LIBUR",IF(AND(OR($L898="LUAR JAM KERJA 1",$L898="LUAR JAM KERJA 2"),OR(OR(AND($H898=$H899,AND(OR($I899&gt;DATABASE!$J$3,$I899&lt;DATABASE!$J$6),((DATEVALUE($H899)+$I899)-(DATEVALUE($H898)+$I898))&lt;DATABASE!$J$6)),AND($H898=$H899,$O898=$O899,OR($I899&gt;DATABASE!$J$6,$I899&lt;DATABASE!$J$3))),AND(($H899-$H898)=1,OR($I899&lt;DATABASE!$I$6,((DATEVALUE($H899)+$I899)-(DATEVALUE($H898)+$I898))&lt;DATABASE!$J$6))),$A899=$A898),"LUAR JAM KERJA 2",IF(AND(OR(WEEKDAY($H899,2)=1,WEEKDAY($H899,2)=2,WEEKDAY($H899,2)=3,WEEKDAY($H899,2)=4,WEEKDAY($H899,2)=5),$I899&lt;=DATABASE!$J$3,$I899&gt;=DATABASE!$I$3),"JAM KERJA",IF(AND(WEEKDAY($H899,2)=6,$I899&lt;=DATABASE!$J$4,$I899&gt;=DATABASE!$I$4),"JAM KERJA","LUAR JAM KERJA 1")))))</f>
        <v/>
      </c>
      <c r="M899" s="33" t="str">
        <f>IF('DATA ACCURATE'!T902&lt;&gt;"",IF('DATA ACCURATE'!T902&gt;100,'DATA ACCURATE'!T902/10,'DATA ACCURATE'!T902),"")</f>
        <v/>
      </c>
      <c r="N899" t="str">
        <f>IF(M899="","",IF(M899&lt;=DATABASE!$I$9,"LOKAL",IF(M899&lt;DATABASE!$J$9,"LUAR KOTA 1",IF($M899&gt;=DATABASE!$J$9,"LUAR KOTA 2",""))))</f>
        <v/>
      </c>
      <c r="O899" s="38" t="str">
        <f>IF('DATA ACCURATE'!L902&lt;&gt;"",'DATA ACCURATE'!L902,"")</f>
        <v/>
      </c>
      <c r="Q899" s="38">
        <f t="shared" ref="Q899:T962" si="98">IF($G899=Q$1,1,0)</f>
        <v>0</v>
      </c>
      <c r="R899" s="38">
        <f t="shared" si="98"/>
        <v>0</v>
      </c>
      <c r="S899" s="38">
        <f t="shared" si="98"/>
        <v>0</v>
      </c>
      <c r="T899" s="38">
        <f t="shared" si="98"/>
        <v>0</v>
      </c>
      <c r="U899" s="38">
        <f t="shared" ref="U899:W962" si="99">IF($N899=U$1,1,0)</f>
        <v>0</v>
      </c>
      <c r="V899" s="38">
        <f t="shared" si="99"/>
        <v>0</v>
      </c>
      <c r="W899" s="38">
        <f t="shared" si="99"/>
        <v>0</v>
      </c>
      <c r="X899" s="38">
        <f t="shared" ref="X899:AA962" si="100">IF($L899=X$1,1,0)</f>
        <v>0</v>
      </c>
      <c r="Y899" s="38">
        <f t="shared" si="100"/>
        <v>0</v>
      </c>
      <c r="Z899" s="38">
        <f t="shared" si="100"/>
        <v>0</v>
      </c>
      <c r="AA899" s="38">
        <f t="shared" si="100"/>
        <v>0</v>
      </c>
      <c r="AB899" s="38">
        <f t="shared" ref="AB899:AB962" si="101">IF(AND($G899="UNYIL",$K899="Y"),1,0)</f>
        <v>0</v>
      </c>
      <c r="AC899" s="38">
        <f t="shared" ref="AC899:AC962" si="102">IF($E899="2x D11",2,IF($E899="3x D11",3,0))</f>
        <v>0</v>
      </c>
      <c r="AD899" s="38" t="str">
        <f t="shared" ref="AD899:AD962" si="103">Q899&amp;R899&amp;S899&amp;T899&amp;U899&amp;V899&amp;W899&amp;X899&amp;Y899&amp;Z899&amp;AA899&amp;AB899</f>
        <v>000000000000</v>
      </c>
    </row>
    <row r="900" spans="1:30">
      <c r="A900" s="9" t="str">
        <f>IF('DATA ACCURATE'!A903&lt;&gt;"",'DATA ACCURATE'!A903,"")</f>
        <v/>
      </c>
      <c r="B900" s="9" t="str">
        <f>IF('DATA ACCURATE'!D903&lt;&gt;"",'DATA ACCURATE'!D903,"")</f>
        <v/>
      </c>
      <c r="C900" s="38" t="str">
        <f>IF($AD900="000000000000","",INDEX(DATABASE!$W$12:$W$71,MATCH($AD900,DATABASE!$V$12:$V$71,0)))</f>
        <v/>
      </c>
      <c r="D900" s="34" t="str">
        <f>IF(C900="","",IF(E900="",INDEX(DATABASE!$AF$13:$AF$62,MATCH($C900,DATABASE!$AC$13:$AC$62,0)),IF(E900="2x D11",INDEX(DATABASE!$AF$13:$AF$62,MATCH($C900,DATABASE!$AC$13:$AC$62,0))+2*DATABASE!$AF$62,IF(E900="3x D11",INDEX(DATABASE!$AF$13:$AF$62,MATCH($C900,DATABASE!$AC$13:$AC$62,0))+3*DATABASE!$AF$62,""))))</f>
        <v/>
      </c>
      <c r="E900" s="38" t="str">
        <f>IF(AND($K900="Y",$G900&lt;&gt;"UNYIL",$F900&lt;DATABASE!$O$8),"2x D11",IF(AND($K900="Y",$G900&lt;&gt;"UNYIL",$F900&gt;=DATABASE!$O$8),"3x D11",""))</f>
        <v/>
      </c>
      <c r="F900" s="9" t="str">
        <f>IF('DATA ACCURATE'!N903&lt;&gt;"",'DATA ACCURATE'!N903,"")</f>
        <v/>
      </c>
      <c r="G900" t="str">
        <f>IF(F900="","",IF(F900&lt;=DATABASE!$I$8,"UNYIL",IF(F900&lt;=DATABASE!$J$8,"KECIL",IF(F900&lt;DATABASE!$K$8,"TANGGUNG",IF(F900&gt;=DATABASE!$K$8,"BESAR","")))))</f>
        <v/>
      </c>
      <c r="H900" s="16" t="str">
        <f>IF('DATA ACCURATE'!J903&lt;&gt;"",'DATA ACCURATE'!J903,"")</f>
        <v/>
      </c>
      <c r="I900" s="35" t="str">
        <f>IF(B900&lt;&gt;"",IFERROR(VLOOKUP(B900,'DATA TIMBANGAN'!G:M,7,FALSE),VLOOKUP(B900,'DATA TIMBANGAN'!G:M,7)),"")</f>
        <v/>
      </c>
      <c r="J900" s="25" t="str">
        <f>IF(H900&lt;&gt;"",IFERROR(INDEX(DATABASE!$Z$19:$Z$38,MATCH(DATEVALUE(H900),DATABASE!$AA$19:$AA$38,0)),INDEX(DATABASE!$Z$12:$Z$18,MATCH(WEEKDAY(H900,2),DATABASE!$AA$12:$AA$18,0))),"")</f>
        <v/>
      </c>
      <c r="K900" s="25" t="str">
        <f>IF('DATA ACCURATE'!V903&lt;&gt;"",'DATA ACCURATE'!V903,"")</f>
        <v/>
      </c>
      <c r="L900" s="80" t="str">
        <f>IF($H900="","",IF(OR($J900="LIBUR",AND($L899="LIBUR",$O899=$O900)),"LIBUR",IF(AND(OR($L899="LUAR JAM KERJA 1",$L899="LUAR JAM KERJA 2"),OR(OR(AND($H899=$H900,AND(OR($I900&gt;DATABASE!$J$3,$I900&lt;DATABASE!$J$6),((DATEVALUE($H900)+$I900)-(DATEVALUE($H899)+$I899))&lt;DATABASE!$J$6)),AND($H899=$H900,$O899=$O900,OR($I900&gt;DATABASE!$J$6,$I900&lt;DATABASE!$J$3))),AND(($H900-$H899)=1,OR($I900&lt;DATABASE!$I$6,((DATEVALUE($H900)+$I900)-(DATEVALUE($H899)+$I899))&lt;DATABASE!$J$6))),$A900=$A899),"LUAR JAM KERJA 2",IF(AND(OR(WEEKDAY($H900,2)=1,WEEKDAY($H900,2)=2,WEEKDAY($H900,2)=3,WEEKDAY($H900,2)=4,WEEKDAY($H900,2)=5),$I900&lt;=DATABASE!$J$3,$I900&gt;=DATABASE!$I$3),"JAM KERJA",IF(AND(WEEKDAY($H900,2)=6,$I900&lt;=DATABASE!$J$4,$I900&gt;=DATABASE!$I$4),"JAM KERJA","LUAR JAM KERJA 1")))))</f>
        <v/>
      </c>
      <c r="M900" s="33" t="str">
        <f>IF('DATA ACCURATE'!T903&lt;&gt;"",IF('DATA ACCURATE'!T903&gt;100,'DATA ACCURATE'!T903/10,'DATA ACCURATE'!T903),"")</f>
        <v/>
      </c>
      <c r="N900" t="str">
        <f>IF(M900="","",IF(M900&lt;=DATABASE!$I$9,"LOKAL",IF(M900&lt;DATABASE!$J$9,"LUAR KOTA 1",IF($M900&gt;=DATABASE!$J$9,"LUAR KOTA 2",""))))</f>
        <v/>
      </c>
      <c r="O900" s="38" t="str">
        <f>IF('DATA ACCURATE'!L903&lt;&gt;"",'DATA ACCURATE'!L903,"")</f>
        <v/>
      </c>
      <c r="Q900" s="38">
        <f t="shared" si="98"/>
        <v>0</v>
      </c>
      <c r="R900" s="38">
        <f t="shared" si="98"/>
        <v>0</v>
      </c>
      <c r="S900" s="38">
        <f t="shared" si="98"/>
        <v>0</v>
      </c>
      <c r="T900" s="38">
        <f t="shared" si="98"/>
        <v>0</v>
      </c>
      <c r="U900" s="38">
        <f t="shared" si="99"/>
        <v>0</v>
      </c>
      <c r="V900" s="38">
        <f t="shared" si="99"/>
        <v>0</v>
      </c>
      <c r="W900" s="38">
        <f t="shared" si="99"/>
        <v>0</v>
      </c>
      <c r="X900" s="38">
        <f t="shared" si="100"/>
        <v>0</v>
      </c>
      <c r="Y900" s="38">
        <f t="shared" si="100"/>
        <v>0</v>
      </c>
      <c r="Z900" s="38">
        <f t="shared" si="100"/>
        <v>0</v>
      </c>
      <c r="AA900" s="38">
        <f t="shared" si="100"/>
        <v>0</v>
      </c>
      <c r="AB900" s="38">
        <f t="shared" si="101"/>
        <v>0</v>
      </c>
      <c r="AC900" s="38">
        <f t="shared" si="102"/>
        <v>0</v>
      </c>
      <c r="AD900" s="38" t="str">
        <f t="shared" si="103"/>
        <v>000000000000</v>
      </c>
    </row>
    <row r="901" spans="1:30">
      <c r="A901" s="9" t="str">
        <f>IF('DATA ACCURATE'!A904&lt;&gt;"",'DATA ACCURATE'!A904,"")</f>
        <v/>
      </c>
      <c r="B901" s="9" t="str">
        <f>IF('DATA ACCURATE'!D904&lt;&gt;"",'DATA ACCURATE'!D904,"")</f>
        <v/>
      </c>
      <c r="C901" s="38" t="str">
        <f>IF($AD901="000000000000","",INDEX(DATABASE!$W$12:$W$71,MATCH($AD901,DATABASE!$V$12:$V$71,0)))</f>
        <v/>
      </c>
      <c r="D901" s="34" t="str">
        <f>IF(C901="","",IF(E901="",INDEX(DATABASE!$AF$13:$AF$62,MATCH($C901,DATABASE!$AC$13:$AC$62,0)),IF(E901="2x D11",INDEX(DATABASE!$AF$13:$AF$62,MATCH($C901,DATABASE!$AC$13:$AC$62,0))+2*DATABASE!$AF$62,IF(E901="3x D11",INDEX(DATABASE!$AF$13:$AF$62,MATCH($C901,DATABASE!$AC$13:$AC$62,0))+3*DATABASE!$AF$62,""))))</f>
        <v/>
      </c>
      <c r="E901" s="38" t="str">
        <f>IF(AND($K901="Y",$G901&lt;&gt;"UNYIL",$F901&lt;DATABASE!$O$8),"2x D11",IF(AND($K901="Y",$G901&lt;&gt;"UNYIL",$F901&gt;=DATABASE!$O$8),"3x D11",""))</f>
        <v/>
      </c>
      <c r="F901" s="9" t="str">
        <f>IF('DATA ACCURATE'!N904&lt;&gt;"",'DATA ACCURATE'!N904,"")</f>
        <v/>
      </c>
      <c r="G901" t="str">
        <f>IF(F901="","",IF(F901&lt;=DATABASE!$I$8,"UNYIL",IF(F901&lt;=DATABASE!$J$8,"KECIL",IF(F901&lt;DATABASE!$K$8,"TANGGUNG",IF(F901&gt;=DATABASE!$K$8,"BESAR","")))))</f>
        <v/>
      </c>
      <c r="H901" s="16" t="str">
        <f>IF('DATA ACCURATE'!J904&lt;&gt;"",'DATA ACCURATE'!J904,"")</f>
        <v/>
      </c>
      <c r="I901" s="35" t="str">
        <f>IF(B901&lt;&gt;"",IFERROR(VLOOKUP(B901,'DATA TIMBANGAN'!G:M,7,FALSE),VLOOKUP(B901,'DATA TIMBANGAN'!G:M,7)),"")</f>
        <v/>
      </c>
      <c r="J901" s="25" t="str">
        <f>IF(H901&lt;&gt;"",IFERROR(INDEX(DATABASE!$Z$19:$Z$38,MATCH(DATEVALUE(H901),DATABASE!$AA$19:$AA$38,0)),INDEX(DATABASE!$Z$12:$Z$18,MATCH(WEEKDAY(H901,2),DATABASE!$AA$12:$AA$18,0))),"")</f>
        <v/>
      </c>
      <c r="K901" s="25" t="str">
        <f>IF('DATA ACCURATE'!V904&lt;&gt;"",'DATA ACCURATE'!V904,"")</f>
        <v/>
      </c>
      <c r="L901" s="80" t="str">
        <f>IF($H901="","",IF(OR($J901="LIBUR",AND($L900="LIBUR",$O900=$O901)),"LIBUR",IF(AND(OR($L900="LUAR JAM KERJA 1",$L900="LUAR JAM KERJA 2"),OR(OR(AND($H900=$H901,AND(OR($I901&gt;DATABASE!$J$3,$I901&lt;DATABASE!$J$6),((DATEVALUE($H901)+$I901)-(DATEVALUE($H900)+$I900))&lt;DATABASE!$J$6)),AND($H900=$H901,$O900=$O901,OR($I901&gt;DATABASE!$J$6,$I901&lt;DATABASE!$J$3))),AND(($H901-$H900)=1,OR($I901&lt;DATABASE!$I$6,((DATEVALUE($H901)+$I901)-(DATEVALUE($H900)+$I900))&lt;DATABASE!$J$6))),$A901=$A900),"LUAR JAM KERJA 2",IF(AND(OR(WEEKDAY($H901,2)=1,WEEKDAY($H901,2)=2,WEEKDAY($H901,2)=3,WEEKDAY($H901,2)=4,WEEKDAY($H901,2)=5),$I901&lt;=DATABASE!$J$3,$I901&gt;=DATABASE!$I$3),"JAM KERJA",IF(AND(WEEKDAY($H901,2)=6,$I901&lt;=DATABASE!$J$4,$I901&gt;=DATABASE!$I$4),"JAM KERJA","LUAR JAM KERJA 1")))))</f>
        <v/>
      </c>
      <c r="M901" s="33" t="str">
        <f>IF('DATA ACCURATE'!T904&lt;&gt;"",IF('DATA ACCURATE'!T904&gt;100,'DATA ACCURATE'!T904/10,'DATA ACCURATE'!T904),"")</f>
        <v/>
      </c>
      <c r="N901" t="str">
        <f>IF(M901="","",IF(M901&lt;=DATABASE!$I$9,"LOKAL",IF(M901&lt;DATABASE!$J$9,"LUAR KOTA 1",IF($M901&gt;=DATABASE!$J$9,"LUAR KOTA 2",""))))</f>
        <v/>
      </c>
      <c r="O901" s="38" t="str">
        <f>IF('DATA ACCURATE'!L904&lt;&gt;"",'DATA ACCURATE'!L904,"")</f>
        <v/>
      </c>
      <c r="Q901" s="38">
        <f t="shared" si="98"/>
        <v>0</v>
      </c>
      <c r="R901" s="38">
        <f t="shared" si="98"/>
        <v>0</v>
      </c>
      <c r="S901" s="38">
        <f t="shared" si="98"/>
        <v>0</v>
      </c>
      <c r="T901" s="38">
        <f t="shared" si="98"/>
        <v>0</v>
      </c>
      <c r="U901" s="38">
        <f t="shared" si="99"/>
        <v>0</v>
      </c>
      <c r="V901" s="38">
        <f t="shared" si="99"/>
        <v>0</v>
      </c>
      <c r="W901" s="38">
        <f t="shared" si="99"/>
        <v>0</v>
      </c>
      <c r="X901" s="38">
        <f t="shared" si="100"/>
        <v>0</v>
      </c>
      <c r="Y901" s="38">
        <f t="shared" si="100"/>
        <v>0</v>
      </c>
      <c r="Z901" s="38">
        <f t="shared" si="100"/>
        <v>0</v>
      </c>
      <c r="AA901" s="38">
        <f t="shared" si="100"/>
        <v>0</v>
      </c>
      <c r="AB901" s="38">
        <f t="shared" si="101"/>
        <v>0</v>
      </c>
      <c r="AC901" s="38">
        <f t="shared" si="102"/>
        <v>0</v>
      </c>
      <c r="AD901" s="38" t="str">
        <f t="shared" si="103"/>
        <v>000000000000</v>
      </c>
    </row>
    <row r="902" spans="1:30">
      <c r="A902" s="9" t="str">
        <f>IF('DATA ACCURATE'!A905&lt;&gt;"",'DATA ACCURATE'!A905,"")</f>
        <v/>
      </c>
      <c r="B902" s="9" t="str">
        <f>IF('DATA ACCURATE'!D905&lt;&gt;"",'DATA ACCURATE'!D905,"")</f>
        <v/>
      </c>
      <c r="C902" s="38" t="str">
        <f>IF($AD902="000000000000","",INDEX(DATABASE!$W$12:$W$71,MATCH($AD902,DATABASE!$V$12:$V$71,0)))</f>
        <v/>
      </c>
      <c r="D902" s="34" t="str">
        <f>IF(C902="","",IF(E902="",INDEX(DATABASE!$AF$13:$AF$62,MATCH($C902,DATABASE!$AC$13:$AC$62,0)),IF(E902="2x D11",INDEX(DATABASE!$AF$13:$AF$62,MATCH($C902,DATABASE!$AC$13:$AC$62,0))+2*DATABASE!$AF$62,IF(E902="3x D11",INDEX(DATABASE!$AF$13:$AF$62,MATCH($C902,DATABASE!$AC$13:$AC$62,0))+3*DATABASE!$AF$62,""))))</f>
        <v/>
      </c>
      <c r="E902" s="38" t="str">
        <f>IF(AND($K902="Y",$G902&lt;&gt;"UNYIL",$F902&lt;DATABASE!$O$8),"2x D11",IF(AND($K902="Y",$G902&lt;&gt;"UNYIL",$F902&gt;=DATABASE!$O$8),"3x D11",""))</f>
        <v/>
      </c>
      <c r="F902" s="9" t="str">
        <f>IF('DATA ACCURATE'!N905&lt;&gt;"",'DATA ACCURATE'!N905,"")</f>
        <v/>
      </c>
      <c r="G902" t="str">
        <f>IF(F902="","",IF(F902&lt;=DATABASE!$I$8,"UNYIL",IF(F902&lt;=DATABASE!$J$8,"KECIL",IF(F902&lt;DATABASE!$K$8,"TANGGUNG",IF(F902&gt;=DATABASE!$K$8,"BESAR","")))))</f>
        <v/>
      </c>
      <c r="H902" s="16" t="str">
        <f>IF('DATA ACCURATE'!J905&lt;&gt;"",'DATA ACCURATE'!J905,"")</f>
        <v/>
      </c>
      <c r="I902" s="35" t="str">
        <f>IF(B902&lt;&gt;"",IFERROR(VLOOKUP(B902,'DATA TIMBANGAN'!G:M,7,FALSE),VLOOKUP(B902,'DATA TIMBANGAN'!G:M,7)),"")</f>
        <v/>
      </c>
      <c r="J902" s="25" t="str">
        <f>IF(H902&lt;&gt;"",IFERROR(INDEX(DATABASE!$Z$19:$Z$38,MATCH(DATEVALUE(H902),DATABASE!$AA$19:$AA$38,0)),INDEX(DATABASE!$Z$12:$Z$18,MATCH(WEEKDAY(H902,2),DATABASE!$AA$12:$AA$18,0))),"")</f>
        <v/>
      </c>
      <c r="K902" s="25" t="str">
        <f>IF('DATA ACCURATE'!V905&lt;&gt;"",'DATA ACCURATE'!V905,"")</f>
        <v/>
      </c>
      <c r="L902" s="80" t="str">
        <f>IF($H902="","",IF(OR($J902="LIBUR",AND($L901="LIBUR",$O901=$O902)),"LIBUR",IF(AND(OR($L901="LUAR JAM KERJA 1",$L901="LUAR JAM KERJA 2"),OR(OR(AND($H901=$H902,AND(OR($I902&gt;DATABASE!$J$3,$I902&lt;DATABASE!$J$6),((DATEVALUE($H902)+$I902)-(DATEVALUE($H901)+$I901))&lt;DATABASE!$J$6)),AND($H901=$H902,$O901=$O902,OR($I902&gt;DATABASE!$J$6,$I902&lt;DATABASE!$J$3))),AND(($H902-$H901)=1,OR($I902&lt;DATABASE!$I$6,((DATEVALUE($H902)+$I902)-(DATEVALUE($H901)+$I901))&lt;DATABASE!$J$6))),$A902=$A901),"LUAR JAM KERJA 2",IF(AND(OR(WEEKDAY($H902,2)=1,WEEKDAY($H902,2)=2,WEEKDAY($H902,2)=3,WEEKDAY($H902,2)=4,WEEKDAY($H902,2)=5),$I902&lt;=DATABASE!$J$3,$I902&gt;=DATABASE!$I$3),"JAM KERJA",IF(AND(WEEKDAY($H902,2)=6,$I902&lt;=DATABASE!$J$4,$I902&gt;=DATABASE!$I$4),"JAM KERJA","LUAR JAM KERJA 1")))))</f>
        <v/>
      </c>
      <c r="M902" s="33" t="str">
        <f>IF('DATA ACCURATE'!T905&lt;&gt;"",IF('DATA ACCURATE'!T905&gt;100,'DATA ACCURATE'!T905/10,'DATA ACCURATE'!T905),"")</f>
        <v/>
      </c>
      <c r="N902" t="str">
        <f>IF(M902="","",IF(M902&lt;=DATABASE!$I$9,"LOKAL",IF(M902&lt;DATABASE!$J$9,"LUAR KOTA 1",IF($M902&gt;=DATABASE!$J$9,"LUAR KOTA 2",""))))</f>
        <v/>
      </c>
      <c r="O902" s="38" t="str">
        <f>IF('DATA ACCURATE'!L905&lt;&gt;"",'DATA ACCURATE'!L905,"")</f>
        <v/>
      </c>
      <c r="Q902" s="38">
        <f t="shared" si="98"/>
        <v>0</v>
      </c>
      <c r="R902" s="38">
        <f t="shared" si="98"/>
        <v>0</v>
      </c>
      <c r="S902" s="38">
        <f t="shared" si="98"/>
        <v>0</v>
      </c>
      <c r="T902" s="38">
        <f t="shared" si="98"/>
        <v>0</v>
      </c>
      <c r="U902" s="38">
        <f t="shared" si="99"/>
        <v>0</v>
      </c>
      <c r="V902" s="38">
        <f t="shared" si="99"/>
        <v>0</v>
      </c>
      <c r="W902" s="38">
        <f t="shared" si="99"/>
        <v>0</v>
      </c>
      <c r="X902" s="38">
        <f t="shared" si="100"/>
        <v>0</v>
      </c>
      <c r="Y902" s="38">
        <f t="shared" si="100"/>
        <v>0</v>
      </c>
      <c r="Z902" s="38">
        <f t="shared" si="100"/>
        <v>0</v>
      </c>
      <c r="AA902" s="38">
        <f t="shared" si="100"/>
        <v>0</v>
      </c>
      <c r="AB902" s="38">
        <f t="shared" si="101"/>
        <v>0</v>
      </c>
      <c r="AC902" s="38">
        <f t="shared" si="102"/>
        <v>0</v>
      </c>
      <c r="AD902" s="38" t="str">
        <f t="shared" si="103"/>
        <v>000000000000</v>
      </c>
    </row>
    <row r="903" spans="1:30">
      <c r="A903" s="9" t="str">
        <f>IF('DATA ACCURATE'!A906&lt;&gt;"",'DATA ACCURATE'!A906,"")</f>
        <v/>
      </c>
      <c r="B903" s="9" t="str">
        <f>IF('DATA ACCURATE'!D906&lt;&gt;"",'DATA ACCURATE'!D906,"")</f>
        <v/>
      </c>
      <c r="C903" s="38" t="str">
        <f>IF($AD903="000000000000","",INDEX(DATABASE!$W$12:$W$71,MATCH($AD903,DATABASE!$V$12:$V$71,0)))</f>
        <v/>
      </c>
      <c r="D903" s="34" t="str">
        <f>IF(C903="","",IF(E903="",INDEX(DATABASE!$AF$13:$AF$62,MATCH($C903,DATABASE!$AC$13:$AC$62,0)),IF(E903="2x D11",INDEX(DATABASE!$AF$13:$AF$62,MATCH($C903,DATABASE!$AC$13:$AC$62,0))+2*DATABASE!$AF$62,IF(E903="3x D11",INDEX(DATABASE!$AF$13:$AF$62,MATCH($C903,DATABASE!$AC$13:$AC$62,0))+3*DATABASE!$AF$62,""))))</f>
        <v/>
      </c>
      <c r="E903" s="38" t="str">
        <f>IF(AND($K903="Y",$G903&lt;&gt;"UNYIL",$F903&lt;DATABASE!$O$8),"2x D11",IF(AND($K903="Y",$G903&lt;&gt;"UNYIL",$F903&gt;=DATABASE!$O$8),"3x D11",""))</f>
        <v/>
      </c>
      <c r="F903" s="9" t="str">
        <f>IF('DATA ACCURATE'!N906&lt;&gt;"",'DATA ACCURATE'!N906,"")</f>
        <v/>
      </c>
      <c r="G903" t="str">
        <f>IF(F903="","",IF(F903&lt;=DATABASE!$I$8,"UNYIL",IF(F903&lt;=DATABASE!$J$8,"KECIL",IF(F903&lt;DATABASE!$K$8,"TANGGUNG",IF(F903&gt;=DATABASE!$K$8,"BESAR","")))))</f>
        <v/>
      </c>
      <c r="H903" s="16" t="str">
        <f>IF('DATA ACCURATE'!J906&lt;&gt;"",'DATA ACCURATE'!J906,"")</f>
        <v/>
      </c>
      <c r="I903" s="35" t="str">
        <f>IF(B903&lt;&gt;"",IFERROR(VLOOKUP(B903,'DATA TIMBANGAN'!G:M,7,FALSE),VLOOKUP(B903,'DATA TIMBANGAN'!G:M,7)),"")</f>
        <v/>
      </c>
      <c r="J903" s="25" t="str">
        <f>IF(H903&lt;&gt;"",IFERROR(INDEX(DATABASE!$Z$19:$Z$38,MATCH(DATEVALUE(H903),DATABASE!$AA$19:$AA$38,0)),INDEX(DATABASE!$Z$12:$Z$18,MATCH(WEEKDAY(H903,2),DATABASE!$AA$12:$AA$18,0))),"")</f>
        <v/>
      </c>
      <c r="K903" s="25" t="str">
        <f>IF('DATA ACCURATE'!V906&lt;&gt;"",'DATA ACCURATE'!V906,"")</f>
        <v/>
      </c>
      <c r="L903" s="80" t="str">
        <f>IF($H903="","",IF(OR($J903="LIBUR",AND($L902="LIBUR",$O902=$O903)),"LIBUR",IF(AND(OR($L902="LUAR JAM KERJA 1",$L902="LUAR JAM KERJA 2"),OR(OR(AND($H902=$H903,AND(OR($I903&gt;DATABASE!$J$3,$I903&lt;DATABASE!$J$6),((DATEVALUE($H903)+$I903)-(DATEVALUE($H902)+$I902))&lt;DATABASE!$J$6)),AND($H902=$H903,$O902=$O903,OR($I903&gt;DATABASE!$J$6,$I903&lt;DATABASE!$J$3))),AND(($H903-$H902)=1,OR($I903&lt;DATABASE!$I$6,((DATEVALUE($H903)+$I903)-(DATEVALUE($H902)+$I902))&lt;DATABASE!$J$6))),$A903=$A902),"LUAR JAM KERJA 2",IF(AND(OR(WEEKDAY($H903,2)=1,WEEKDAY($H903,2)=2,WEEKDAY($H903,2)=3,WEEKDAY($H903,2)=4,WEEKDAY($H903,2)=5),$I903&lt;=DATABASE!$J$3,$I903&gt;=DATABASE!$I$3),"JAM KERJA",IF(AND(WEEKDAY($H903,2)=6,$I903&lt;=DATABASE!$J$4,$I903&gt;=DATABASE!$I$4),"JAM KERJA","LUAR JAM KERJA 1")))))</f>
        <v/>
      </c>
      <c r="M903" s="33" t="str">
        <f>IF('DATA ACCURATE'!T906&lt;&gt;"",IF('DATA ACCURATE'!T906&gt;100,'DATA ACCURATE'!T906/10,'DATA ACCURATE'!T906),"")</f>
        <v/>
      </c>
      <c r="N903" t="str">
        <f>IF(M903="","",IF(M903&lt;=DATABASE!$I$9,"LOKAL",IF(M903&lt;DATABASE!$J$9,"LUAR KOTA 1",IF($M903&gt;=DATABASE!$J$9,"LUAR KOTA 2",""))))</f>
        <v/>
      </c>
      <c r="O903" s="38" t="str">
        <f>IF('DATA ACCURATE'!L906&lt;&gt;"",'DATA ACCURATE'!L906,"")</f>
        <v/>
      </c>
      <c r="Q903" s="38">
        <f t="shared" si="98"/>
        <v>0</v>
      </c>
      <c r="R903" s="38">
        <f t="shared" si="98"/>
        <v>0</v>
      </c>
      <c r="S903" s="38">
        <f t="shared" si="98"/>
        <v>0</v>
      </c>
      <c r="T903" s="38">
        <f t="shared" si="98"/>
        <v>0</v>
      </c>
      <c r="U903" s="38">
        <f t="shared" si="99"/>
        <v>0</v>
      </c>
      <c r="V903" s="38">
        <f t="shared" si="99"/>
        <v>0</v>
      </c>
      <c r="W903" s="38">
        <f t="shared" si="99"/>
        <v>0</v>
      </c>
      <c r="X903" s="38">
        <f t="shared" si="100"/>
        <v>0</v>
      </c>
      <c r="Y903" s="38">
        <f t="shared" si="100"/>
        <v>0</v>
      </c>
      <c r="Z903" s="38">
        <f t="shared" si="100"/>
        <v>0</v>
      </c>
      <c r="AA903" s="38">
        <f t="shared" si="100"/>
        <v>0</v>
      </c>
      <c r="AB903" s="38">
        <f t="shared" si="101"/>
        <v>0</v>
      </c>
      <c r="AC903" s="38">
        <f t="shared" si="102"/>
        <v>0</v>
      </c>
      <c r="AD903" s="38" t="str">
        <f t="shared" si="103"/>
        <v>000000000000</v>
      </c>
    </row>
    <row r="904" spans="1:30">
      <c r="A904" s="9" t="str">
        <f>IF('DATA ACCURATE'!A907&lt;&gt;"",'DATA ACCURATE'!A907,"")</f>
        <v/>
      </c>
      <c r="B904" s="9" t="str">
        <f>IF('DATA ACCURATE'!D907&lt;&gt;"",'DATA ACCURATE'!D907,"")</f>
        <v/>
      </c>
      <c r="C904" s="38" t="str">
        <f>IF($AD904="000000000000","",INDEX(DATABASE!$W$12:$W$71,MATCH($AD904,DATABASE!$V$12:$V$71,0)))</f>
        <v/>
      </c>
      <c r="D904" s="34" t="str">
        <f>IF(C904="","",IF(E904="",INDEX(DATABASE!$AF$13:$AF$62,MATCH($C904,DATABASE!$AC$13:$AC$62,0)),IF(E904="2x D11",INDEX(DATABASE!$AF$13:$AF$62,MATCH($C904,DATABASE!$AC$13:$AC$62,0))+2*DATABASE!$AF$62,IF(E904="3x D11",INDEX(DATABASE!$AF$13:$AF$62,MATCH($C904,DATABASE!$AC$13:$AC$62,0))+3*DATABASE!$AF$62,""))))</f>
        <v/>
      </c>
      <c r="E904" s="38" t="str">
        <f>IF(AND($K904="Y",$G904&lt;&gt;"UNYIL",$F904&lt;DATABASE!$O$8),"2x D11",IF(AND($K904="Y",$G904&lt;&gt;"UNYIL",$F904&gt;=DATABASE!$O$8),"3x D11",""))</f>
        <v/>
      </c>
      <c r="F904" s="9" t="str">
        <f>IF('DATA ACCURATE'!N907&lt;&gt;"",'DATA ACCURATE'!N907,"")</f>
        <v/>
      </c>
      <c r="G904" t="str">
        <f>IF(F904="","",IF(F904&lt;=DATABASE!$I$8,"UNYIL",IF(F904&lt;=DATABASE!$J$8,"KECIL",IF(F904&lt;DATABASE!$K$8,"TANGGUNG",IF(F904&gt;=DATABASE!$K$8,"BESAR","")))))</f>
        <v/>
      </c>
      <c r="H904" s="16" t="str">
        <f>IF('DATA ACCURATE'!J907&lt;&gt;"",'DATA ACCURATE'!J907,"")</f>
        <v/>
      </c>
      <c r="I904" s="35" t="str">
        <f>IF(B904&lt;&gt;"",IFERROR(VLOOKUP(B904,'DATA TIMBANGAN'!G:M,7,FALSE),VLOOKUP(B904,'DATA TIMBANGAN'!G:M,7)),"")</f>
        <v/>
      </c>
      <c r="J904" s="25" t="str">
        <f>IF(H904&lt;&gt;"",IFERROR(INDEX(DATABASE!$Z$19:$Z$38,MATCH(DATEVALUE(H904),DATABASE!$AA$19:$AA$38,0)),INDEX(DATABASE!$Z$12:$Z$18,MATCH(WEEKDAY(H904,2),DATABASE!$AA$12:$AA$18,0))),"")</f>
        <v/>
      </c>
      <c r="K904" s="25" t="str">
        <f>IF('DATA ACCURATE'!V907&lt;&gt;"",'DATA ACCURATE'!V907,"")</f>
        <v/>
      </c>
      <c r="L904" s="80" t="str">
        <f>IF($H904="","",IF(OR($J904="LIBUR",AND($L903="LIBUR",$O903=$O904)),"LIBUR",IF(AND(OR($L903="LUAR JAM KERJA 1",$L903="LUAR JAM KERJA 2"),OR(OR(AND($H903=$H904,AND(OR($I904&gt;DATABASE!$J$3,$I904&lt;DATABASE!$J$6),((DATEVALUE($H904)+$I904)-(DATEVALUE($H903)+$I903))&lt;DATABASE!$J$6)),AND($H903=$H904,$O903=$O904,OR($I904&gt;DATABASE!$J$6,$I904&lt;DATABASE!$J$3))),AND(($H904-$H903)=1,OR($I904&lt;DATABASE!$I$6,((DATEVALUE($H904)+$I904)-(DATEVALUE($H903)+$I903))&lt;DATABASE!$J$6))),$A904=$A903),"LUAR JAM KERJA 2",IF(AND(OR(WEEKDAY($H904,2)=1,WEEKDAY($H904,2)=2,WEEKDAY($H904,2)=3,WEEKDAY($H904,2)=4,WEEKDAY($H904,2)=5),$I904&lt;=DATABASE!$J$3,$I904&gt;=DATABASE!$I$3),"JAM KERJA",IF(AND(WEEKDAY($H904,2)=6,$I904&lt;=DATABASE!$J$4,$I904&gt;=DATABASE!$I$4),"JAM KERJA","LUAR JAM KERJA 1")))))</f>
        <v/>
      </c>
      <c r="M904" s="33" t="str">
        <f>IF('DATA ACCURATE'!T907&lt;&gt;"",IF('DATA ACCURATE'!T907&gt;100,'DATA ACCURATE'!T907/10,'DATA ACCURATE'!T907),"")</f>
        <v/>
      </c>
      <c r="N904" t="str">
        <f>IF(M904="","",IF(M904&lt;=DATABASE!$I$9,"LOKAL",IF(M904&lt;DATABASE!$J$9,"LUAR KOTA 1",IF($M904&gt;=DATABASE!$J$9,"LUAR KOTA 2",""))))</f>
        <v/>
      </c>
      <c r="O904" s="38" t="str">
        <f>IF('DATA ACCURATE'!L907&lt;&gt;"",'DATA ACCURATE'!L907,"")</f>
        <v/>
      </c>
      <c r="Q904" s="38">
        <f t="shared" si="98"/>
        <v>0</v>
      </c>
      <c r="R904" s="38">
        <f t="shared" si="98"/>
        <v>0</v>
      </c>
      <c r="S904" s="38">
        <f t="shared" si="98"/>
        <v>0</v>
      </c>
      <c r="T904" s="38">
        <f t="shared" si="98"/>
        <v>0</v>
      </c>
      <c r="U904" s="38">
        <f t="shared" si="99"/>
        <v>0</v>
      </c>
      <c r="V904" s="38">
        <f t="shared" si="99"/>
        <v>0</v>
      </c>
      <c r="W904" s="38">
        <f t="shared" si="99"/>
        <v>0</v>
      </c>
      <c r="X904" s="38">
        <f t="shared" si="100"/>
        <v>0</v>
      </c>
      <c r="Y904" s="38">
        <f t="shared" si="100"/>
        <v>0</v>
      </c>
      <c r="Z904" s="38">
        <f t="shared" si="100"/>
        <v>0</v>
      </c>
      <c r="AA904" s="38">
        <f t="shared" si="100"/>
        <v>0</v>
      </c>
      <c r="AB904" s="38">
        <f t="shared" si="101"/>
        <v>0</v>
      </c>
      <c r="AC904" s="38">
        <f t="shared" si="102"/>
        <v>0</v>
      </c>
      <c r="AD904" s="38" t="str">
        <f t="shared" si="103"/>
        <v>000000000000</v>
      </c>
    </row>
    <row r="905" spans="1:30">
      <c r="A905" s="9" t="str">
        <f>IF('DATA ACCURATE'!A908&lt;&gt;"",'DATA ACCURATE'!A908,"")</f>
        <v/>
      </c>
      <c r="B905" s="9" t="str">
        <f>IF('DATA ACCURATE'!D908&lt;&gt;"",'DATA ACCURATE'!D908,"")</f>
        <v/>
      </c>
      <c r="C905" s="38" t="str">
        <f>IF($AD905="000000000000","",INDEX(DATABASE!$W$12:$W$71,MATCH($AD905,DATABASE!$V$12:$V$71,0)))</f>
        <v/>
      </c>
      <c r="D905" s="34" t="str">
        <f>IF(C905="","",IF(E905="",INDEX(DATABASE!$AF$13:$AF$62,MATCH($C905,DATABASE!$AC$13:$AC$62,0)),IF(E905="2x D11",INDEX(DATABASE!$AF$13:$AF$62,MATCH($C905,DATABASE!$AC$13:$AC$62,0))+2*DATABASE!$AF$62,IF(E905="3x D11",INDEX(DATABASE!$AF$13:$AF$62,MATCH($C905,DATABASE!$AC$13:$AC$62,0))+3*DATABASE!$AF$62,""))))</f>
        <v/>
      </c>
      <c r="E905" s="38" t="str">
        <f>IF(AND($K905="Y",$G905&lt;&gt;"UNYIL",$F905&lt;DATABASE!$O$8),"2x D11",IF(AND($K905="Y",$G905&lt;&gt;"UNYIL",$F905&gt;=DATABASE!$O$8),"3x D11",""))</f>
        <v/>
      </c>
      <c r="F905" s="9" t="str">
        <f>IF('DATA ACCURATE'!N908&lt;&gt;"",'DATA ACCURATE'!N908,"")</f>
        <v/>
      </c>
      <c r="G905" t="str">
        <f>IF(F905="","",IF(F905&lt;=DATABASE!$I$8,"UNYIL",IF(F905&lt;=DATABASE!$J$8,"KECIL",IF(F905&lt;DATABASE!$K$8,"TANGGUNG",IF(F905&gt;=DATABASE!$K$8,"BESAR","")))))</f>
        <v/>
      </c>
      <c r="H905" s="16" t="str">
        <f>IF('DATA ACCURATE'!J908&lt;&gt;"",'DATA ACCURATE'!J908,"")</f>
        <v/>
      </c>
      <c r="I905" s="35" t="str">
        <f>IF(B905&lt;&gt;"",IFERROR(VLOOKUP(B905,'DATA TIMBANGAN'!G:M,7,FALSE),VLOOKUP(B905,'DATA TIMBANGAN'!G:M,7)),"")</f>
        <v/>
      </c>
      <c r="J905" s="25" t="str">
        <f>IF(H905&lt;&gt;"",IFERROR(INDEX(DATABASE!$Z$19:$Z$38,MATCH(DATEVALUE(H905),DATABASE!$AA$19:$AA$38,0)),INDEX(DATABASE!$Z$12:$Z$18,MATCH(WEEKDAY(H905,2),DATABASE!$AA$12:$AA$18,0))),"")</f>
        <v/>
      </c>
      <c r="K905" s="25" t="str">
        <f>IF('DATA ACCURATE'!V908&lt;&gt;"",'DATA ACCURATE'!V908,"")</f>
        <v/>
      </c>
      <c r="L905" s="80" t="str">
        <f>IF($H905="","",IF(OR($J905="LIBUR",AND($L904="LIBUR",$O904=$O905)),"LIBUR",IF(AND(OR($L904="LUAR JAM KERJA 1",$L904="LUAR JAM KERJA 2"),OR(OR(AND($H904=$H905,AND(OR($I905&gt;DATABASE!$J$3,$I905&lt;DATABASE!$J$6),((DATEVALUE($H905)+$I905)-(DATEVALUE($H904)+$I904))&lt;DATABASE!$J$6)),AND($H904=$H905,$O904=$O905,OR($I905&gt;DATABASE!$J$6,$I905&lt;DATABASE!$J$3))),AND(($H905-$H904)=1,OR($I905&lt;DATABASE!$I$6,((DATEVALUE($H905)+$I905)-(DATEVALUE($H904)+$I904))&lt;DATABASE!$J$6))),$A905=$A904),"LUAR JAM KERJA 2",IF(AND(OR(WEEKDAY($H905,2)=1,WEEKDAY($H905,2)=2,WEEKDAY($H905,2)=3,WEEKDAY($H905,2)=4,WEEKDAY($H905,2)=5),$I905&lt;=DATABASE!$J$3,$I905&gt;=DATABASE!$I$3),"JAM KERJA",IF(AND(WEEKDAY($H905,2)=6,$I905&lt;=DATABASE!$J$4,$I905&gt;=DATABASE!$I$4),"JAM KERJA","LUAR JAM KERJA 1")))))</f>
        <v/>
      </c>
      <c r="M905" s="33" t="str">
        <f>IF('DATA ACCURATE'!T908&lt;&gt;"",IF('DATA ACCURATE'!T908&gt;100,'DATA ACCURATE'!T908/10,'DATA ACCURATE'!T908),"")</f>
        <v/>
      </c>
      <c r="N905" t="str">
        <f>IF(M905="","",IF(M905&lt;=DATABASE!$I$9,"LOKAL",IF(M905&lt;DATABASE!$J$9,"LUAR KOTA 1",IF($M905&gt;=DATABASE!$J$9,"LUAR KOTA 2",""))))</f>
        <v/>
      </c>
      <c r="O905" s="38" t="str">
        <f>IF('DATA ACCURATE'!L908&lt;&gt;"",'DATA ACCURATE'!L908,"")</f>
        <v/>
      </c>
      <c r="Q905" s="38">
        <f t="shared" si="98"/>
        <v>0</v>
      </c>
      <c r="R905" s="38">
        <f t="shared" si="98"/>
        <v>0</v>
      </c>
      <c r="S905" s="38">
        <f t="shared" si="98"/>
        <v>0</v>
      </c>
      <c r="T905" s="38">
        <f t="shared" si="98"/>
        <v>0</v>
      </c>
      <c r="U905" s="38">
        <f t="shared" si="99"/>
        <v>0</v>
      </c>
      <c r="V905" s="38">
        <f t="shared" si="99"/>
        <v>0</v>
      </c>
      <c r="W905" s="38">
        <f t="shared" si="99"/>
        <v>0</v>
      </c>
      <c r="X905" s="38">
        <f t="shared" si="100"/>
        <v>0</v>
      </c>
      <c r="Y905" s="38">
        <f t="shared" si="100"/>
        <v>0</v>
      </c>
      <c r="Z905" s="38">
        <f t="shared" si="100"/>
        <v>0</v>
      </c>
      <c r="AA905" s="38">
        <f t="shared" si="100"/>
        <v>0</v>
      </c>
      <c r="AB905" s="38">
        <f t="shared" si="101"/>
        <v>0</v>
      </c>
      <c r="AC905" s="38">
        <f t="shared" si="102"/>
        <v>0</v>
      </c>
      <c r="AD905" s="38" t="str">
        <f t="shared" si="103"/>
        <v>000000000000</v>
      </c>
    </row>
    <row r="906" spans="1:30">
      <c r="A906" s="9" t="str">
        <f>IF('DATA ACCURATE'!A909&lt;&gt;"",'DATA ACCURATE'!A909,"")</f>
        <v/>
      </c>
      <c r="B906" s="9" t="str">
        <f>IF('DATA ACCURATE'!D909&lt;&gt;"",'DATA ACCURATE'!D909,"")</f>
        <v/>
      </c>
      <c r="C906" s="38" t="str">
        <f>IF($AD906="000000000000","",INDEX(DATABASE!$W$12:$W$71,MATCH($AD906,DATABASE!$V$12:$V$71,0)))</f>
        <v/>
      </c>
      <c r="D906" s="34" t="str">
        <f>IF(C906="","",IF(E906="",INDEX(DATABASE!$AF$13:$AF$62,MATCH($C906,DATABASE!$AC$13:$AC$62,0)),IF(E906="2x D11",INDEX(DATABASE!$AF$13:$AF$62,MATCH($C906,DATABASE!$AC$13:$AC$62,0))+2*DATABASE!$AF$62,IF(E906="3x D11",INDEX(DATABASE!$AF$13:$AF$62,MATCH($C906,DATABASE!$AC$13:$AC$62,0))+3*DATABASE!$AF$62,""))))</f>
        <v/>
      </c>
      <c r="E906" s="38" t="str">
        <f>IF(AND($K906="Y",$G906&lt;&gt;"UNYIL",$F906&lt;DATABASE!$O$8),"2x D11",IF(AND($K906="Y",$G906&lt;&gt;"UNYIL",$F906&gt;=DATABASE!$O$8),"3x D11",""))</f>
        <v/>
      </c>
      <c r="F906" s="9" t="str">
        <f>IF('DATA ACCURATE'!N909&lt;&gt;"",'DATA ACCURATE'!N909,"")</f>
        <v/>
      </c>
      <c r="G906" t="str">
        <f>IF(F906="","",IF(F906&lt;=DATABASE!$I$8,"UNYIL",IF(F906&lt;=DATABASE!$J$8,"KECIL",IF(F906&lt;DATABASE!$K$8,"TANGGUNG",IF(F906&gt;=DATABASE!$K$8,"BESAR","")))))</f>
        <v/>
      </c>
      <c r="H906" s="16" t="str">
        <f>IF('DATA ACCURATE'!J909&lt;&gt;"",'DATA ACCURATE'!J909,"")</f>
        <v/>
      </c>
      <c r="I906" s="35" t="str">
        <f>IF(B906&lt;&gt;"",IFERROR(VLOOKUP(B906,'DATA TIMBANGAN'!G:M,7,FALSE),VLOOKUP(B906,'DATA TIMBANGAN'!G:M,7)),"")</f>
        <v/>
      </c>
      <c r="J906" s="25" t="str">
        <f>IF(H906&lt;&gt;"",IFERROR(INDEX(DATABASE!$Z$19:$Z$38,MATCH(DATEVALUE(H906),DATABASE!$AA$19:$AA$38,0)),INDEX(DATABASE!$Z$12:$Z$18,MATCH(WEEKDAY(H906,2),DATABASE!$AA$12:$AA$18,0))),"")</f>
        <v/>
      </c>
      <c r="K906" s="25" t="str">
        <f>IF('DATA ACCURATE'!V909&lt;&gt;"",'DATA ACCURATE'!V909,"")</f>
        <v/>
      </c>
      <c r="L906" s="80" t="str">
        <f>IF($H906="","",IF(OR($J906="LIBUR",AND($L905="LIBUR",$O905=$O906)),"LIBUR",IF(AND(OR($L905="LUAR JAM KERJA 1",$L905="LUAR JAM KERJA 2"),OR(OR(AND($H905=$H906,AND(OR($I906&gt;DATABASE!$J$3,$I906&lt;DATABASE!$J$6),((DATEVALUE($H906)+$I906)-(DATEVALUE($H905)+$I905))&lt;DATABASE!$J$6)),AND($H905=$H906,$O905=$O906,OR($I906&gt;DATABASE!$J$6,$I906&lt;DATABASE!$J$3))),AND(($H906-$H905)=1,OR($I906&lt;DATABASE!$I$6,((DATEVALUE($H906)+$I906)-(DATEVALUE($H905)+$I905))&lt;DATABASE!$J$6))),$A906=$A905),"LUAR JAM KERJA 2",IF(AND(OR(WEEKDAY($H906,2)=1,WEEKDAY($H906,2)=2,WEEKDAY($H906,2)=3,WEEKDAY($H906,2)=4,WEEKDAY($H906,2)=5),$I906&lt;=DATABASE!$J$3,$I906&gt;=DATABASE!$I$3),"JAM KERJA",IF(AND(WEEKDAY($H906,2)=6,$I906&lt;=DATABASE!$J$4,$I906&gt;=DATABASE!$I$4),"JAM KERJA","LUAR JAM KERJA 1")))))</f>
        <v/>
      </c>
      <c r="M906" s="33" t="str">
        <f>IF('DATA ACCURATE'!T909&lt;&gt;"",IF('DATA ACCURATE'!T909&gt;100,'DATA ACCURATE'!T909/10,'DATA ACCURATE'!T909),"")</f>
        <v/>
      </c>
      <c r="N906" t="str">
        <f>IF(M906="","",IF(M906&lt;=DATABASE!$I$9,"LOKAL",IF(M906&lt;DATABASE!$J$9,"LUAR KOTA 1",IF($M906&gt;=DATABASE!$J$9,"LUAR KOTA 2",""))))</f>
        <v/>
      </c>
      <c r="O906" s="38" t="str">
        <f>IF('DATA ACCURATE'!L909&lt;&gt;"",'DATA ACCURATE'!L909,"")</f>
        <v/>
      </c>
      <c r="Q906" s="38">
        <f t="shared" si="98"/>
        <v>0</v>
      </c>
      <c r="R906" s="38">
        <f t="shared" si="98"/>
        <v>0</v>
      </c>
      <c r="S906" s="38">
        <f t="shared" si="98"/>
        <v>0</v>
      </c>
      <c r="T906" s="38">
        <f t="shared" si="98"/>
        <v>0</v>
      </c>
      <c r="U906" s="38">
        <f t="shared" si="99"/>
        <v>0</v>
      </c>
      <c r="V906" s="38">
        <f t="shared" si="99"/>
        <v>0</v>
      </c>
      <c r="W906" s="38">
        <f t="shared" si="99"/>
        <v>0</v>
      </c>
      <c r="X906" s="38">
        <f t="shared" si="100"/>
        <v>0</v>
      </c>
      <c r="Y906" s="38">
        <f t="shared" si="100"/>
        <v>0</v>
      </c>
      <c r="Z906" s="38">
        <f t="shared" si="100"/>
        <v>0</v>
      </c>
      <c r="AA906" s="38">
        <f t="shared" si="100"/>
        <v>0</v>
      </c>
      <c r="AB906" s="38">
        <f t="shared" si="101"/>
        <v>0</v>
      </c>
      <c r="AC906" s="38">
        <f t="shared" si="102"/>
        <v>0</v>
      </c>
      <c r="AD906" s="38" t="str">
        <f t="shared" si="103"/>
        <v>000000000000</v>
      </c>
    </row>
    <row r="907" spans="1:30">
      <c r="A907" s="9" t="str">
        <f>IF('DATA ACCURATE'!A910&lt;&gt;"",'DATA ACCURATE'!A910,"")</f>
        <v/>
      </c>
      <c r="B907" s="9" t="str">
        <f>IF('DATA ACCURATE'!D910&lt;&gt;"",'DATA ACCURATE'!D910,"")</f>
        <v/>
      </c>
      <c r="C907" s="38" t="str">
        <f>IF($AD907="000000000000","",INDEX(DATABASE!$W$12:$W$71,MATCH($AD907,DATABASE!$V$12:$V$71,0)))</f>
        <v/>
      </c>
      <c r="D907" s="34" t="str">
        <f>IF(C907="","",IF(E907="",INDEX(DATABASE!$AF$13:$AF$62,MATCH($C907,DATABASE!$AC$13:$AC$62,0)),IF(E907="2x D11",INDEX(DATABASE!$AF$13:$AF$62,MATCH($C907,DATABASE!$AC$13:$AC$62,0))+2*DATABASE!$AF$62,IF(E907="3x D11",INDEX(DATABASE!$AF$13:$AF$62,MATCH($C907,DATABASE!$AC$13:$AC$62,0))+3*DATABASE!$AF$62,""))))</f>
        <v/>
      </c>
      <c r="E907" s="38" t="str">
        <f>IF(AND($K907="Y",$G907&lt;&gt;"UNYIL",$F907&lt;DATABASE!$O$8),"2x D11",IF(AND($K907="Y",$G907&lt;&gt;"UNYIL",$F907&gt;=DATABASE!$O$8),"3x D11",""))</f>
        <v/>
      </c>
      <c r="F907" s="9" t="str">
        <f>IF('DATA ACCURATE'!N910&lt;&gt;"",'DATA ACCURATE'!N910,"")</f>
        <v/>
      </c>
      <c r="G907" t="str">
        <f>IF(F907="","",IF(F907&lt;=DATABASE!$I$8,"UNYIL",IF(F907&lt;=DATABASE!$J$8,"KECIL",IF(F907&lt;DATABASE!$K$8,"TANGGUNG",IF(F907&gt;=DATABASE!$K$8,"BESAR","")))))</f>
        <v/>
      </c>
      <c r="H907" s="16" t="str">
        <f>IF('DATA ACCURATE'!J910&lt;&gt;"",'DATA ACCURATE'!J910,"")</f>
        <v/>
      </c>
      <c r="I907" s="35" t="str">
        <f>IF(B907&lt;&gt;"",IFERROR(VLOOKUP(B907,'DATA TIMBANGAN'!G:M,7,FALSE),VLOOKUP(B907,'DATA TIMBANGAN'!G:M,7)),"")</f>
        <v/>
      </c>
      <c r="J907" s="25" t="str">
        <f>IF(H907&lt;&gt;"",IFERROR(INDEX(DATABASE!$Z$19:$Z$38,MATCH(DATEVALUE(H907),DATABASE!$AA$19:$AA$38,0)),INDEX(DATABASE!$Z$12:$Z$18,MATCH(WEEKDAY(H907,2),DATABASE!$AA$12:$AA$18,0))),"")</f>
        <v/>
      </c>
      <c r="K907" s="25" t="str">
        <f>IF('DATA ACCURATE'!V910&lt;&gt;"",'DATA ACCURATE'!V910,"")</f>
        <v/>
      </c>
      <c r="L907" s="80" t="str">
        <f>IF($H907="","",IF(OR($J907="LIBUR",AND($L906="LIBUR",$O906=$O907)),"LIBUR",IF(AND(OR($L906="LUAR JAM KERJA 1",$L906="LUAR JAM KERJA 2"),OR(OR(AND($H906=$H907,AND(OR($I907&gt;DATABASE!$J$3,$I907&lt;DATABASE!$J$6),((DATEVALUE($H907)+$I907)-(DATEVALUE($H906)+$I906))&lt;DATABASE!$J$6)),AND($H906=$H907,$O906=$O907,OR($I907&gt;DATABASE!$J$6,$I907&lt;DATABASE!$J$3))),AND(($H907-$H906)=1,OR($I907&lt;DATABASE!$I$6,((DATEVALUE($H907)+$I907)-(DATEVALUE($H906)+$I906))&lt;DATABASE!$J$6))),$A907=$A906),"LUAR JAM KERJA 2",IF(AND(OR(WEEKDAY($H907,2)=1,WEEKDAY($H907,2)=2,WEEKDAY($H907,2)=3,WEEKDAY($H907,2)=4,WEEKDAY($H907,2)=5),$I907&lt;=DATABASE!$J$3,$I907&gt;=DATABASE!$I$3),"JAM KERJA",IF(AND(WEEKDAY($H907,2)=6,$I907&lt;=DATABASE!$J$4,$I907&gt;=DATABASE!$I$4),"JAM KERJA","LUAR JAM KERJA 1")))))</f>
        <v/>
      </c>
      <c r="M907" s="33" t="str">
        <f>IF('DATA ACCURATE'!T910&lt;&gt;"",IF('DATA ACCURATE'!T910&gt;100,'DATA ACCURATE'!T910/10,'DATA ACCURATE'!T910),"")</f>
        <v/>
      </c>
      <c r="N907" t="str">
        <f>IF(M907="","",IF(M907&lt;=DATABASE!$I$9,"LOKAL",IF(M907&lt;DATABASE!$J$9,"LUAR KOTA 1",IF($M907&gt;=DATABASE!$J$9,"LUAR KOTA 2",""))))</f>
        <v/>
      </c>
      <c r="O907" s="38" t="str">
        <f>IF('DATA ACCURATE'!L910&lt;&gt;"",'DATA ACCURATE'!L910,"")</f>
        <v/>
      </c>
      <c r="Q907" s="38">
        <f t="shared" si="98"/>
        <v>0</v>
      </c>
      <c r="R907" s="38">
        <f t="shared" si="98"/>
        <v>0</v>
      </c>
      <c r="S907" s="38">
        <f t="shared" si="98"/>
        <v>0</v>
      </c>
      <c r="T907" s="38">
        <f t="shared" si="98"/>
        <v>0</v>
      </c>
      <c r="U907" s="38">
        <f t="shared" si="99"/>
        <v>0</v>
      </c>
      <c r="V907" s="38">
        <f t="shared" si="99"/>
        <v>0</v>
      </c>
      <c r="W907" s="38">
        <f t="shared" si="99"/>
        <v>0</v>
      </c>
      <c r="X907" s="38">
        <f t="shared" si="100"/>
        <v>0</v>
      </c>
      <c r="Y907" s="38">
        <f t="shared" si="100"/>
        <v>0</v>
      </c>
      <c r="Z907" s="38">
        <f t="shared" si="100"/>
        <v>0</v>
      </c>
      <c r="AA907" s="38">
        <f t="shared" si="100"/>
        <v>0</v>
      </c>
      <c r="AB907" s="38">
        <f t="shared" si="101"/>
        <v>0</v>
      </c>
      <c r="AC907" s="38">
        <f t="shared" si="102"/>
        <v>0</v>
      </c>
      <c r="AD907" s="38" t="str">
        <f t="shared" si="103"/>
        <v>000000000000</v>
      </c>
    </row>
    <row r="908" spans="1:30">
      <c r="A908" s="9" t="str">
        <f>IF('DATA ACCURATE'!A911&lt;&gt;"",'DATA ACCURATE'!A911,"")</f>
        <v/>
      </c>
      <c r="B908" s="9" t="str">
        <f>IF('DATA ACCURATE'!D911&lt;&gt;"",'DATA ACCURATE'!D911,"")</f>
        <v/>
      </c>
      <c r="C908" s="38" t="str">
        <f>IF($AD908="000000000000","",INDEX(DATABASE!$W$12:$W$71,MATCH($AD908,DATABASE!$V$12:$V$71,0)))</f>
        <v/>
      </c>
      <c r="D908" s="34" t="str">
        <f>IF(C908="","",IF(E908="",INDEX(DATABASE!$AF$13:$AF$62,MATCH($C908,DATABASE!$AC$13:$AC$62,0)),IF(E908="2x D11",INDEX(DATABASE!$AF$13:$AF$62,MATCH($C908,DATABASE!$AC$13:$AC$62,0))+2*DATABASE!$AF$62,IF(E908="3x D11",INDEX(DATABASE!$AF$13:$AF$62,MATCH($C908,DATABASE!$AC$13:$AC$62,0))+3*DATABASE!$AF$62,""))))</f>
        <v/>
      </c>
      <c r="E908" s="38" t="str">
        <f>IF(AND($K908="Y",$G908&lt;&gt;"UNYIL",$F908&lt;DATABASE!$O$8),"2x D11",IF(AND($K908="Y",$G908&lt;&gt;"UNYIL",$F908&gt;=DATABASE!$O$8),"3x D11",""))</f>
        <v/>
      </c>
      <c r="F908" s="9" t="str">
        <f>IF('DATA ACCURATE'!N911&lt;&gt;"",'DATA ACCURATE'!N911,"")</f>
        <v/>
      </c>
      <c r="G908" t="str">
        <f>IF(F908="","",IF(F908&lt;=DATABASE!$I$8,"UNYIL",IF(F908&lt;=DATABASE!$J$8,"KECIL",IF(F908&lt;DATABASE!$K$8,"TANGGUNG",IF(F908&gt;=DATABASE!$K$8,"BESAR","")))))</f>
        <v/>
      </c>
      <c r="H908" s="16" t="str">
        <f>IF('DATA ACCURATE'!J911&lt;&gt;"",'DATA ACCURATE'!J911,"")</f>
        <v/>
      </c>
      <c r="I908" s="35" t="str">
        <f>IF(B908&lt;&gt;"",IFERROR(VLOOKUP(B908,'DATA TIMBANGAN'!G:M,7,FALSE),VLOOKUP(B908,'DATA TIMBANGAN'!G:M,7)),"")</f>
        <v/>
      </c>
      <c r="J908" s="25" t="str">
        <f>IF(H908&lt;&gt;"",IFERROR(INDEX(DATABASE!$Z$19:$Z$38,MATCH(DATEVALUE(H908),DATABASE!$AA$19:$AA$38,0)),INDEX(DATABASE!$Z$12:$Z$18,MATCH(WEEKDAY(H908,2),DATABASE!$AA$12:$AA$18,0))),"")</f>
        <v/>
      </c>
      <c r="K908" s="25" t="str">
        <f>IF('DATA ACCURATE'!V911&lt;&gt;"",'DATA ACCURATE'!V911,"")</f>
        <v/>
      </c>
      <c r="L908" s="80" t="str">
        <f>IF($H908="","",IF(OR($J908="LIBUR",AND($L907="LIBUR",$O907=$O908)),"LIBUR",IF(AND(OR($L907="LUAR JAM KERJA 1",$L907="LUAR JAM KERJA 2"),OR(OR(AND($H907=$H908,AND(OR($I908&gt;DATABASE!$J$3,$I908&lt;DATABASE!$J$6),((DATEVALUE($H908)+$I908)-(DATEVALUE($H907)+$I907))&lt;DATABASE!$J$6)),AND($H907=$H908,$O907=$O908,OR($I908&gt;DATABASE!$J$6,$I908&lt;DATABASE!$J$3))),AND(($H908-$H907)=1,OR($I908&lt;DATABASE!$I$6,((DATEVALUE($H908)+$I908)-(DATEVALUE($H907)+$I907))&lt;DATABASE!$J$6))),$A908=$A907),"LUAR JAM KERJA 2",IF(AND(OR(WEEKDAY($H908,2)=1,WEEKDAY($H908,2)=2,WEEKDAY($H908,2)=3,WEEKDAY($H908,2)=4,WEEKDAY($H908,2)=5),$I908&lt;=DATABASE!$J$3,$I908&gt;=DATABASE!$I$3),"JAM KERJA",IF(AND(WEEKDAY($H908,2)=6,$I908&lt;=DATABASE!$J$4,$I908&gt;=DATABASE!$I$4),"JAM KERJA","LUAR JAM KERJA 1")))))</f>
        <v/>
      </c>
      <c r="M908" s="33" t="str">
        <f>IF('DATA ACCURATE'!T911&lt;&gt;"",IF('DATA ACCURATE'!T911&gt;100,'DATA ACCURATE'!T911/10,'DATA ACCURATE'!T911),"")</f>
        <v/>
      </c>
      <c r="N908" t="str">
        <f>IF(M908="","",IF(M908&lt;=DATABASE!$I$9,"LOKAL",IF(M908&lt;DATABASE!$J$9,"LUAR KOTA 1",IF($M908&gt;=DATABASE!$J$9,"LUAR KOTA 2",""))))</f>
        <v/>
      </c>
      <c r="O908" s="38" t="str">
        <f>IF('DATA ACCURATE'!L911&lt;&gt;"",'DATA ACCURATE'!L911,"")</f>
        <v/>
      </c>
      <c r="Q908" s="38">
        <f t="shared" si="98"/>
        <v>0</v>
      </c>
      <c r="R908" s="38">
        <f t="shared" si="98"/>
        <v>0</v>
      </c>
      <c r="S908" s="38">
        <f t="shared" si="98"/>
        <v>0</v>
      </c>
      <c r="T908" s="38">
        <f t="shared" si="98"/>
        <v>0</v>
      </c>
      <c r="U908" s="38">
        <f t="shared" si="99"/>
        <v>0</v>
      </c>
      <c r="V908" s="38">
        <f t="shared" si="99"/>
        <v>0</v>
      </c>
      <c r="W908" s="38">
        <f t="shared" si="99"/>
        <v>0</v>
      </c>
      <c r="X908" s="38">
        <f t="shared" si="100"/>
        <v>0</v>
      </c>
      <c r="Y908" s="38">
        <f t="shared" si="100"/>
        <v>0</v>
      </c>
      <c r="Z908" s="38">
        <f t="shared" si="100"/>
        <v>0</v>
      </c>
      <c r="AA908" s="38">
        <f t="shared" si="100"/>
        <v>0</v>
      </c>
      <c r="AB908" s="38">
        <f t="shared" si="101"/>
        <v>0</v>
      </c>
      <c r="AC908" s="38">
        <f t="shared" si="102"/>
        <v>0</v>
      </c>
      <c r="AD908" s="38" t="str">
        <f t="shared" si="103"/>
        <v>000000000000</v>
      </c>
    </row>
    <row r="909" spans="1:30">
      <c r="A909" s="9" t="str">
        <f>IF('DATA ACCURATE'!A912&lt;&gt;"",'DATA ACCURATE'!A912,"")</f>
        <v/>
      </c>
      <c r="B909" s="9" t="str">
        <f>IF('DATA ACCURATE'!D912&lt;&gt;"",'DATA ACCURATE'!D912,"")</f>
        <v/>
      </c>
      <c r="C909" s="38" t="str">
        <f>IF($AD909="000000000000","",INDEX(DATABASE!$W$12:$W$71,MATCH($AD909,DATABASE!$V$12:$V$71,0)))</f>
        <v/>
      </c>
      <c r="D909" s="34" t="str">
        <f>IF(C909="","",IF(E909="",INDEX(DATABASE!$AF$13:$AF$62,MATCH($C909,DATABASE!$AC$13:$AC$62,0)),IF(E909="2x D11",INDEX(DATABASE!$AF$13:$AF$62,MATCH($C909,DATABASE!$AC$13:$AC$62,0))+2*DATABASE!$AF$62,IF(E909="3x D11",INDEX(DATABASE!$AF$13:$AF$62,MATCH($C909,DATABASE!$AC$13:$AC$62,0))+3*DATABASE!$AF$62,""))))</f>
        <v/>
      </c>
      <c r="E909" s="38" t="str">
        <f>IF(AND($K909="Y",$G909&lt;&gt;"UNYIL",$F909&lt;DATABASE!$O$8),"2x D11",IF(AND($K909="Y",$G909&lt;&gt;"UNYIL",$F909&gt;=DATABASE!$O$8),"3x D11",""))</f>
        <v/>
      </c>
      <c r="F909" s="9" t="str">
        <f>IF('DATA ACCURATE'!N912&lt;&gt;"",'DATA ACCURATE'!N912,"")</f>
        <v/>
      </c>
      <c r="G909" t="str">
        <f>IF(F909="","",IF(F909&lt;=DATABASE!$I$8,"UNYIL",IF(F909&lt;=DATABASE!$J$8,"KECIL",IF(F909&lt;DATABASE!$K$8,"TANGGUNG",IF(F909&gt;=DATABASE!$K$8,"BESAR","")))))</f>
        <v/>
      </c>
      <c r="H909" s="16" t="str">
        <f>IF('DATA ACCURATE'!J912&lt;&gt;"",'DATA ACCURATE'!J912,"")</f>
        <v/>
      </c>
      <c r="I909" s="35" t="str">
        <f>IF(B909&lt;&gt;"",IFERROR(VLOOKUP(B909,'DATA TIMBANGAN'!G:M,7,FALSE),VLOOKUP(B909,'DATA TIMBANGAN'!G:M,7)),"")</f>
        <v/>
      </c>
      <c r="J909" s="25" t="str">
        <f>IF(H909&lt;&gt;"",IFERROR(INDEX(DATABASE!$Z$19:$Z$38,MATCH(DATEVALUE(H909),DATABASE!$AA$19:$AA$38,0)),INDEX(DATABASE!$Z$12:$Z$18,MATCH(WEEKDAY(H909,2),DATABASE!$AA$12:$AA$18,0))),"")</f>
        <v/>
      </c>
      <c r="K909" s="25" t="str">
        <f>IF('DATA ACCURATE'!V912&lt;&gt;"",'DATA ACCURATE'!V912,"")</f>
        <v/>
      </c>
      <c r="L909" s="80" t="str">
        <f>IF($H909="","",IF(OR($J909="LIBUR",AND($L908="LIBUR",$O908=$O909)),"LIBUR",IF(AND(OR($L908="LUAR JAM KERJA 1",$L908="LUAR JAM KERJA 2"),OR(OR(AND($H908=$H909,AND(OR($I909&gt;DATABASE!$J$3,$I909&lt;DATABASE!$J$6),((DATEVALUE($H909)+$I909)-(DATEVALUE($H908)+$I908))&lt;DATABASE!$J$6)),AND($H908=$H909,$O908=$O909,OR($I909&gt;DATABASE!$J$6,$I909&lt;DATABASE!$J$3))),AND(($H909-$H908)=1,OR($I909&lt;DATABASE!$I$6,((DATEVALUE($H909)+$I909)-(DATEVALUE($H908)+$I908))&lt;DATABASE!$J$6))),$A909=$A908),"LUAR JAM KERJA 2",IF(AND(OR(WEEKDAY($H909,2)=1,WEEKDAY($H909,2)=2,WEEKDAY($H909,2)=3,WEEKDAY($H909,2)=4,WEEKDAY($H909,2)=5),$I909&lt;=DATABASE!$J$3,$I909&gt;=DATABASE!$I$3),"JAM KERJA",IF(AND(WEEKDAY($H909,2)=6,$I909&lt;=DATABASE!$J$4,$I909&gt;=DATABASE!$I$4),"JAM KERJA","LUAR JAM KERJA 1")))))</f>
        <v/>
      </c>
      <c r="M909" s="33" t="str">
        <f>IF('DATA ACCURATE'!T912&lt;&gt;"",IF('DATA ACCURATE'!T912&gt;100,'DATA ACCURATE'!T912/10,'DATA ACCURATE'!T912),"")</f>
        <v/>
      </c>
      <c r="N909" t="str">
        <f>IF(M909="","",IF(M909&lt;=DATABASE!$I$9,"LOKAL",IF(M909&lt;DATABASE!$J$9,"LUAR KOTA 1",IF($M909&gt;=DATABASE!$J$9,"LUAR KOTA 2",""))))</f>
        <v/>
      </c>
      <c r="O909" s="38" t="str">
        <f>IF('DATA ACCURATE'!L912&lt;&gt;"",'DATA ACCURATE'!L912,"")</f>
        <v/>
      </c>
      <c r="Q909" s="38">
        <f t="shared" si="98"/>
        <v>0</v>
      </c>
      <c r="R909" s="38">
        <f t="shared" si="98"/>
        <v>0</v>
      </c>
      <c r="S909" s="38">
        <f t="shared" si="98"/>
        <v>0</v>
      </c>
      <c r="T909" s="38">
        <f t="shared" si="98"/>
        <v>0</v>
      </c>
      <c r="U909" s="38">
        <f t="shared" si="99"/>
        <v>0</v>
      </c>
      <c r="V909" s="38">
        <f t="shared" si="99"/>
        <v>0</v>
      </c>
      <c r="W909" s="38">
        <f t="shared" si="99"/>
        <v>0</v>
      </c>
      <c r="X909" s="38">
        <f t="shared" si="100"/>
        <v>0</v>
      </c>
      <c r="Y909" s="38">
        <f t="shared" si="100"/>
        <v>0</v>
      </c>
      <c r="Z909" s="38">
        <f t="shared" si="100"/>
        <v>0</v>
      </c>
      <c r="AA909" s="38">
        <f t="shared" si="100"/>
        <v>0</v>
      </c>
      <c r="AB909" s="38">
        <f t="shared" si="101"/>
        <v>0</v>
      </c>
      <c r="AC909" s="38">
        <f t="shared" si="102"/>
        <v>0</v>
      </c>
      <c r="AD909" s="38" t="str">
        <f t="shared" si="103"/>
        <v>000000000000</v>
      </c>
    </row>
    <row r="910" spans="1:30">
      <c r="A910" s="9" t="str">
        <f>IF('DATA ACCURATE'!A913&lt;&gt;"",'DATA ACCURATE'!A913,"")</f>
        <v/>
      </c>
      <c r="B910" s="9" t="str">
        <f>IF('DATA ACCURATE'!D913&lt;&gt;"",'DATA ACCURATE'!D913,"")</f>
        <v/>
      </c>
      <c r="C910" s="38" t="str">
        <f>IF($AD910="000000000000","",INDEX(DATABASE!$W$12:$W$71,MATCH($AD910,DATABASE!$V$12:$V$71,0)))</f>
        <v/>
      </c>
      <c r="D910" s="34" t="str">
        <f>IF(C910="","",IF(E910="",INDEX(DATABASE!$AF$13:$AF$62,MATCH($C910,DATABASE!$AC$13:$AC$62,0)),IF(E910="2x D11",INDEX(DATABASE!$AF$13:$AF$62,MATCH($C910,DATABASE!$AC$13:$AC$62,0))+2*DATABASE!$AF$62,IF(E910="3x D11",INDEX(DATABASE!$AF$13:$AF$62,MATCH($C910,DATABASE!$AC$13:$AC$62,0))+3*DATABASE!$AF$62,""))))</f>
        <v/>
      </c>
      <c r="E910" s="38" t="str">
        <f>IF(AND($K910="Y",$G910&lt;&gt;"UNYIL",$F910&lt;DATABASE!$O$8),"2x D11",IF(AND($K910="Y",$G910&lt;&gt;"UNYIL",$F910&gt;=DATABASE!$O$8),"3x D11",""))</f>
        <v/>
      </c>
      <c r="F910" s="9" t="str">
        <f>IF('DATA ACCURATE'!N913&lt;&gt;"",'DATA ACCURATE'!N913,"")</f>
        <v/>
      </c>
      <c r="G910" t="str">
        <f>IF(F910="","",IF(F910&lt;=DATABASE!$I$8,"UNYIL",IF(F910&lt;=DATABASE!$J$8,"KECIL",IF(F910&lt;DATABASE!$K$8,"TANGGUNG",IF(F910&gt;=DATABASE!$K$8,"BESAR","")))))</f>
        <v/>
      </c>
      <c r="H910" s="16" t="str">
        <f>IF('DATA ACCURATE'!J913&lt;&gt;"",'DATA ACCURATE'!J913,"")</f>
        <v/>
      </c>
      <c r="I910" s="35" t="str">
        <f>IF(B910&lt;&gt;"",IFERROR(VLOOKUP(B910,'DATA TIMBANGAN'!G:M,7,FALSE),VLOOKUP(B910,'DATA TIMBANGAN'!G:M,7)),"")</f>
        <v/>
      </c>
      <c r="J910" s="25" t="str">
        <f>IF(H910&lt;&gt;"",IFERROR(INDEX(DATABASE!$Z$19:$Z$38,MATCH(DATEVALUE(H910),DATABASE!$AA$19:$AA$38,0)),INDEX(DATABASE!$Z$12:$Z$18,MATCH(WEEKDAY(H910,2),DATABASE!$AA$12:$AA$18,0))),"")</f>
        <v/>
      </c>
      <c r="K910" s="25" t="str">
        <f>IF('DATA ACCURATE'!V913&lt;&gt;"",'DATA ACCURATE'!V913,"")</f>
        <v/>
      </c>
      <c r="L910" s="80" t="str">
        <f>IF($H910="","",IF(OR($J910="LIBUR",AND($L909="LIBUR",$O909=$O910)),"LIBUR",IF(AND(OR($L909="LUAR JAM KERJA 1",$L909="LUAR JAM KERJA 2"),OR(OR(AND($H909=$H910,AND(OR($I910&gt;DATABASE!$J$3,$I910&lt;DATABASE!$J$6),((DATEVALUE($H910)+$I910)-(DATEVALUE($H909)+$I909))&lt;DATABASE!$J$6)),AND($H909=$H910,$O909=$O910,OR($I910&gt;DATABASE!$J$6,$I910&lt;DATABASE!$J$3))),AND(($H910-$H909)=1,OR($I910&lt;DATABASE!$I$6,((DATEVALUE($H910)+$I910)-(DATEVALUE($H909)+$I909))&lt;DATABASE!$J$6))),$A910=$A909),"LUAR JAM KERJA 2",IF(AND(OR(WEEKDAY($H910,2)=1,WEEKDAY($H910,2)=2,WEEKDAY($H910,2)=3,WEEKDAY($H910,2)=4,WEEKDAY($H910,2)=5),$I910&lt;=DATABASE!$J$3,$I910&gt;=DATABASE!$I$3),"JAM KERJA",IF(AND(WEEKDAY($H910,2)=6,$I910&lt;=DATABASE!$J$4,$I910&gt;=DATABASE!$I$4),"JAM KERJA","LUAR JAM KERJA 1")))))</f>
        <v/>
      </c>
      <c r="M910" s="33" t="str">
        <f>IF('DATA ACCURATE'!T913&lt;&gt;"",IF('DATA ACCURATE'!T913&gt;100,'DATA ACCURATE'!T913/10,'DATA ACCURATE'!T913),"")</f>
        <v/>
      </c>
      <c r="N910" t="str">
        <f>IF(M910="","",IF(M910&lt;=DATABASE!$I$9,"LOKAL",IF(M910&lt;DATABASE!$J$9,"LUAR KOTA 1",IF($M910&gt;=DATABASE!$J$9,"LUAR KOTA 2",""))))</f>
        <v/>
      </c>
      <c r="O910" s="38" t="str">
        <f>IF('DATA ACCURATE'!L913&lt;&gt;"",'DATA ACCURATE'!L913,"")</f>
        <v/>
      </c>
      <c r="Q910" s="38">
        <f t="shared" si="98"/>
        <v>0</v>
      </c>
      <c r="R910" s="38">
        <f t="shared" si="98"/>
        <v>0</v>
      </c>
      <c r="S910" s="38">
        <f t="shared" si="98"/>
        <v>0</v>
      </c>
      <c r="T910" s="38">
        <f t="shared" si="98"/>
        <v>0</v>
      </c>
      <c r="U910" s="38">
        <f t="shared" si="99"/>
        <v>0</v>
      </c>
      <c r="V910" s="38">
        <f t="shared" si="99"/>
        <v>0</v>
      </c>
      <c r="W910" s="38">
        <f t="shared" si="99"/>
        <v>0</v>
      </c>
      <c r="X910" s="38">
        <f t="shared" si="100"/>
        <v>0</v>
      </c>
      <c r="Y910" s="38">
        <f t="shared" si="100"/>
        <v>0</v>
      </c>
      <c r="Z910" s="38">
        <f t="shared" si="100"/>
        <v>0</v>
      </c>
      <c r="AA910" s="38">
        <f t="shared" si="100"/>
        <v>0</v>
      </c>
      <c r="AB910" s="38">
        <f t="shared" si="101"/>
        <v>0</v>
      </c>
      <c r="AC910" s="38">
        <f t="shared" si="102"/>
        <v>0</v>
      </c>
      <c r="AD910" s="38" t="str">
        <f t="shared" si="103"/>
        <v>000000000000</v>
      </c>
    </row>
    <row r="911" spans="1:30">
      <c r="A911" s="9" t="str">
        <f>IF('DATA ACCURATE'!A914&lt;&gt;"",'DATA ACCURATE'!A914,"")</f>
        <v/>
      </c>
      <c r="B911" s="9" t="str">
        <f>IF('DATA ACCURATE'!D914&lt;&gt;"",'DATA ACCURATE'!D914,"")</f>
        <v/>
      </c>
      <c r="C911" s="38" t="str">
        <f>IF($AD911="000000000000","",INDEX(DATABASE!$W$12:$W$71,MATCH($AD911,DATABASE!$V$12:$V$71,0)))</f>
        <v/>
      </c>
      <c r="D911" s="34" t="str">
        <f>IF(C911="","",IF(E911="",INDEX(DATABASE!$AF$13:$AF$62,MATCH($C911,DATABASE!$AC$13:$AC$62,0)),IF(E911="2x D11",INDEX(DATABASE!$AF$13:$AF$62,MATCH($C911,DATABASE!$AC$13:$AC$62,0))+2*DATABASE!$AF$62,IF(E911="3x D11",INDEX(DATABASE!$AF$13:$AF$62,MATCH($C911,DATABASE!$AC$13:$AC$62,0))+3*DATABASE!$AF$62,""))))</f>
        <v/>
      </c>
      <c r="E911" s="38" t="str">
        <f>IF(AND($K911="Y",$G911&lt;&gt;"UNYIL",$F911&lt;DATABASE!$O$8),"2x D11",IF(AND($K911="Y",$G911&lt;&gt;"UNYIL",$F911&gt;=DATABASE!$O$8),"3x D11",""))</f>
        <v/>
      </c>
      <c r="F911" s="9" t="str">
        <f>IF('DATA ACCURATE'!N914&lt;&gt;"",'DATA ACCURATE'!N914,"")</f>
        <v/>
      </c>
      <c r="G911" t="str">
        <f>IF(F911="","",IF(F911&lt;=DATABASE!$I$8,"UNYIL",IF(F911&lt;=DATABASE!$J$8,"KECIL",IF(F911&lt;DATABASE!$K$8,"TANGGUNG",IF(F911&gt;=DATABASE!$K$8,"BESAR","")))))</f>
        <v/>
      </c>
      <c r="H911" s="16" t="str">
        <f>IF('DATA ACCURATE'!J914&lt;&gt;"",'DATA ACCURATE'!J914,"")</f>
        <v/>
      </c>
      <c r="I911" s="35" t="str">
        <f>IF(B911&lt;&gt;"",IFERROR(VLOOKUP(B911,'DATA TIMBANGAN'!G:M,7,FALSE),VLOOKUP(B911,'DATA TIMBANGAN'!G:M,7)),"")</f>
        <v/>
      </c>
      <c r="J911" s="25" t="str">
        <f>IF(H911&lt;&gt;"",IFERROR(INDEX(DATABASE!$Z$19:$Z$38,MATCH(DATEVALUE(H911),DATABASE!$AA$19:$AA$38,0)),INDEX(DATABASE!$Z$12:$Z$18,MATCH(WEEKDAY(H911,2),DATABASE!$AA$12:$AA$18,0))),"")</f>
        <v/>
      </c>
      <c r="K911" s="25" t="str">
        <f>IF('DATA ACCURATE'!V914&lt;&gt;"",'DATA ACCURATE'!V914,"")</f>
        <v/>
      </c>
      <c r="L911" s="80" t="str">
        <f>IF($H911="","",IF(OR($J911="LIBUR",AND($L910="LIBUR",$O910=$O911)),"LIBUR",IF(AND(OR($L910="LUAR JAM KERJA 1",$L910="LUAR JAM KERJA 2"),OR(OR(AND($H910=$H911,AND(OR($I911&gt;DATABASE!$J$3,$I911&lt;DATABASE!$J$6),((DATEVALUE($H911)+$I911)-(DATEVALUE($H910)+$I910))&lt;DATABASE!$J$6)),AND($H910=$H911,$O910=$O911,OR($I911&gt;DATABASE!$J$6,$I911&lt;DATABASE!$J$3))),AND(($H911-$H910)=1,OR($I911&lt;DATABASE!$I$6,((DATEVALUE($H911)+$I911)-(DATEVALUE($H910)+$I910))&lt;DATABASE!$J$6))),$A911=$A910),"LUAR JAM KERJA 2",IF(AND(OR(WEEKDAY($H911,2)=1,WEEKDAY($H911,2)=2,WEEKDAY($H911,2)=3,WEEKDAY($H911,2)=4,WEEKDAY($H911,2)=5),$I911&lt;=DATABASE!$J$3,$I911&gt;=DATABASE!$I$3),"JAM KERJA",IF(AND(WEEKDAY($H911,2)=6,$I911&lt;=DATABASE!$J$4,$I911&gt;=DATABASE!$I$4),"JAM KERJA","LUAR JAM KERJA 1")))))</f>
        <v/>
      </c>
      <c r="M911" s="33" t="str">
        <f>IF('DATA ACCURATE'!T914&lt;&gt;"",IF('DATA ACCURATE'!T914&gt;100,'DATA ACCURATE'!T914/10,'DATA ACCURATE'!T914),"")</f>
        <v/>
      </c>
      <c r="N911" t="str">
        <f>IF(M911="","",IF(M911&lt;=DATABASE!$I$9,"LOKAL",IF(M911&lt;DATABASE!$J$9,"LUAR KOTA 1",IF($M911&gt;=DATABASE!$J$9,"LUAR KOTA 2",""))))</f>
        <v/>
      </c>
      <c r="O911" s="38" t="str">
        <f>IF('DATA ACCURATE'!L914&lt;&gt;"",'DATA ACCURATE'!L914,"")</f>
        <v/>
      </c>
      <c r="Q911" s="38">
        <f t="shared" si="98"/>
        <v>0</v>
      </c>
      <c r="R911" s="38">
        <f t="shared" si="98"/>
        <v>0</v>
      </c>
      <c r="S911" s="38">
        <f t="shared" si="98"/>
        <v>0</v>
      </c>
      <c r="T911" s="38">
        <f t="shared" si="98"/>
        <v>0</v>
      </c>
      <c r="U911" s="38">
        <f t="shared" si="99"/>
        <v>0</v>
      </c>
      <c r="V911" s="38">
        <f t="shared" si="99"/>
        <v>0</v>
      </c>
      <c r="W911" s="38">
        <f t="shared" si="99"/>
        <v>0</v>
      </c>
      <c r="X911" s="38">
        <f t="shared" si="100"/>
        <v>0</v>
      </c>
      <c r="Y911" s="38">
        <f t="shared" si="100"/>
        <v>0</v>
      </c>
      <c r="Z911" s="38">
        <f t="shared" si="100"/>
        <v>0</v>
      </c>
      <c r="AA911" s="38">
        <f t="shared" si="100"/>
        <v>0</v>
      </c>
      <c r="AB911" s="38">
        <f t="shared" si="101"/>
        <v>0</v>
      </c>
      <c r="AC911" s="38">
        <f t="shared" si="102"/>
        <v>0</v>
      </c>
      <c r="AD911" s="38" t="str">
        <f t="shared" si="103"/>
        <v>000000000000</v>
      </c>
    </row>
    <row r="912" spans="1:30">
      <c r="A912" s="9" t="str">
        <f>IF('DATA ACCURATE'!A915&lt;&gt;"",'DATA ACCURATE'!A915,"")</f>
        <v/>
      </c>
      <c r="B912" s="9" t="str">
        <f>IF('DATA ACCURATE'!D915&lt;&gt;"",'DATA ACCURATE'!D915,"")</f>
        <v/>
      </c>
      <c r="C912" s="38" t="str">
        <f>IF($AD912="000000000000","",INDEX(DATABASE!$W$12:$W$71,MATCH($AD912,DATABASE!$V$12:$V$71,0)))</f>
        <v/>
      </c>
      <c r="D912" s="34" t="str">
        <f>IF(C912="","",IF(E912="",INDEX(DATABASE!$AF$13:$AF$62,MATCH($C912,DATABASE!$AC$13:$AC$62,0)),IF(E912="2x D11",INDEX(DATABASE!$AF$13:$AF$62,MATCH($C912,DATABASE!$AC$13:$AC$62,0))+2*DATABASE!$AF$62,IF(E912="3x D11",INDEX(DATABASE!$AF$13:$AF$62,MATCH($C912,DATABASE!$AC$13:$AC$62,0))+3*DATABASE!$AF$62,""))))</f>
        <v/>
      </c>
      <c r="E912" s="38" t="str">
        <f>IF(AND($K912="Y",$G912&lt;&gt;"UNYIL",$F912&lt;DATABASE!$O$8),"2x D11",IF(AND($K912="Y",$G912&lt;&gt;"UNYIL",$F912&gt;=DATABASE!$O$8),"3x D11",""))</f>
        <v/>
      </c>
      <c r="F912" s="9" t="str">
        <f>IF('DATA ACCURATE'!N915&lt;&gt;"",'DATA ACCURATE'!N915,"")</f>
        <v/>
      </c>
      <c r="G912" t="str">
        <f>IF(F912="","",IF(F912&lt;=DATABASE!$I$8,"UNYIL",IF(F912&lt;=DATABASE!$J$8,"KECIL",IF(F912&lt;DATABASE!$K$8,"TANGGUNG",IF(F912&gt;=DATABASE!$K$8,"BESAR","")))))</f>
        <v/>
      </c>
      <c r="H912" s="16" t="str">
        <f>IF('DATA ACCURATE'!J915&lt;&gt;"",'DATA ACCURATE'!J915,"")</f>
        <v/>
      </c>
      <c r="I912" s="35" t="str">
        <f>IF(B912&lt;&gt;"",IFERROR(VLOOKUP(B912,'DATA TIMBANGAN'!G:M,7,FALSE),VLOOKUP(B912,'DATA TIMBANGAN'!G:M,7)),"")</f>
        <v/>
      </c>
      <c r="J912" s="25" t="str">
        <f>IF(H912&lt;&gt;"",IFERROR(INDEX(DATABASE!$Z$19:$Z$38,MATCH(DATEVALUE(H912),DATABASE!$AA$19:$AA$38,0)),INDEX(DATABASE!$Z$12:$Z$18,MATCH(WEEKDAY(H912,2),DATABASE!$AA$12:$AA$18,0))),"")</f>
        <v/>
      </c>
      <c r="K912" s="25" t="str">
        <f>IF('DATA ACCURATE'!V915&lt;&gt;"",'DATA ACCURATE'!V915,"")</f>
        <v/>
      </c>
      <c r="L912" s="80" t="str">
        <f>IF($H912="","",IF(OR($J912="LIBUR",AND($L911="LIBUR",$O911=$O912)),"LIBUR",IF(AND(OR($L911="LUAR JAM KERJA 1",$L911="LUAR JAM KERJA 2"),OR(OR(AND($H911=$H912,AND(OR($I912&gt;DATABASE!$J$3,$I912&lt;DATABASE!$J$6),((DATEVALUE($H912)+$I912)-(DATEVALUE($H911)+$I911))&lt;DATABASE!$J$6)),AND($H911=$H912,$O911=$O912,OR($I912&gt;DATABASE!$J$6,$I912&lt;DATABASE!$J$3))),AND(($H912-$H911)=1,OR($I912&lt;DATABASE!$I$6,((DATEVALUE($H912)+$I912)-(DATEVALUE($H911)+$I911))&lt;DATABASE!$J$6))),$A912=$A911),"LUAR JAM KERJA 2",IF(AND(OR(WEEKDAY($H912,2)=1,WEEKDAY($H912,2)=2,WEEKDAY($H912,2)=3,WEEKDAY($H912,2)=4,WEEKDAY($H912,2)=5),$I912&lt;=DATABASE!$J$3,$I912&gt;=DATABASE!$I$3),"JAM KERJA",IF(AND(WEEKDAY($H912,2)=6,$I912&lt;=DATABASE!$J$4,$I912&gt;=DATABASE!$I$4),"JAM KERJA","LUAR JAM KERJA 1")))))</f>
        <v/>
      </c>
      <c r="M912" s="33" t="str">
        <f>IF('DATA ACCURATE'!T915&lt;&gt;"",IF('DATA ACCURATE'!T915&gt;100,'DATA ACCURATE'!T915/10,'DATA ACCURATE'!T915),"")</f>
        <v/>
      </c>
      <c r="N912" t="str">
        <f>IF(M912="","",IF(M912&lt;=DATABASE!$I$9,"LOKAL",IF(M912&lt;DATABASE!$J$9,"LUAR KOTA 1",IF($M912&gt;=DATABASE!$J$9,"LUAR KOTA 2",""))))</f>
        <v/>
      </c>
      <c r="O912" s="38" t="str">
        <f>IF('DATA ACCURATE'!L915&lt;&gt;"",'DATA ACCURATE'!L915,"")</f>
        <v/>
      </c>
      <c r="Q912" s="38">
        <f t="shared" si="98"/>
        <v>0</v>
      </c>
      <c r="R912" s="38">
        <f t="shared" si="98"/>
        <v>0</v>
      </c>
      <c r="S912" s="38">
        <f t="shared" si="98"/>
        <v>0</v>
      </c>
      <c r="T912" s="38">
        <f t="shared" si="98"/>
        <v>0</v>
      </c>
      <c r="U912" s="38">
        <f t="shared" si="99"/>
        <v>0</v>
      </c>
      <c r="V912" s="38">
        <f t="shared" si="99"/>
        <v>0</v>
      </c>
      <c r="W912" s="38">
        <f t="shared" si="99"/>
        <v>0</v>
      </c>
      <c r="X912" s="38">
        <f t="shared" si="100"/>
        <v>0</v>
      </c>
      <c r="Y912" s="38">
        <f t="shared" si="100"/>
        <v>0</v>
      </c>
      <c r="Z912" s="38">
        <f t="shared" si="100"/>
        <v>0</v>
      </c>
      <c r="AA912" s="38">
        <f t="shared" si="100"/>
        <v>0</v>
      </c>
      <c r="AB912" s="38">
        <f t="shared" si="101"/>
        <v>0</v>
      </c>
      <c r="AC912" s="38">
        <f t="shared" si="102"/>
        <v>0</v>
      </c>
      <c r="AD912" s="38" t="str">
        <f t="shared" si="103"/>
        <v>000000000000</v>
      </c>
    </row>
    <row r="913" spans="1:30">
      <c r="A913" s="9" t="str">
        <f>IF('DATA ACCURATE'!A916&lt;&gt;"",'DATA ACCURATE'!A916,"")</f>
        <v/>
      </c>
      <c r="B913" s="9" t="str">
        <f>IF('DATA ACCURATE'!D916&lt;&gt;"",'DATA ACCURATE'!D916,"")</f>
        <v/>
      </c>
      <c r="C913" s="38" t="str">
        <f>IF($AD913="000000000000","",INDEX(DATABASE!$W$12:$W$71,MATCH($AD913,DATABASE!$V$12:$V$71,0)))</f>
        <v/>
      </c>
      <c r="D913" s="34" t="str">
        <f>IF(C913="","",IF(E913="",INDEX(DATABASE!$AF$13:$AF$62,MATCH($C913,DATABASE!$AC$13:$AC$62,0)),IF(E913="2x D11",INDEX(DATABASE!$AF$13:$AF$62,MATCH($C913,DATABASE!$AC$13:$AC$62,0))+2*DATABASE!$AF$62,IF(E913="3x D11",INDEX(DATABASE!$AF$13:$AF$62,MATCH($C913,DATABASE!$AC$13:$AC$62,0))+3*DATABASE!$AF$62,""))))</f>
        <v/>
      </c>
      <c r="E913" s="38" t="str">
        <f>IF(AND($K913="Y",$G913&lt;&gt;"UNYIL",$F913&lt;DATABASE!$O$8),"2x D11",IF(AND($K913="Y",$G913&lt;&gt;"UNYIL",$F913&gt;=DATABASE!$O$8),"3x D11",""))</f>
        <v/>
      </c>
      <c r="F913" s="9" t="str">
        <f>IF('DATA ACCURATE'!N916&lt;&gt;"",'DATA ACCURATE'!N916,"")</f>
        <v/>
      </c>
      <c r="G913" t="str">
        <f>IF(F913="","",IF(F913&lt;=DATABASE!$I$8,"UNYIL",IF(F913&lt;=DATABASE!$J$8,"KECIL",IF(F913&lt;DATABASE!$K$8,"TANGGUNG",IF(F913&gt;=DATABASE!$K$8,"BESAR","")))))</f>
        <v/>
      </c>
      <c r="H913" s="16" t="str">
        <f>IF('DATA ACCURATE'!J916&lt;&gt;"",'DATA ACCURATE'!J916,"")</f>
        <v/>
      </c>
      <c r="I913" s="35" t="str">
        <f>IF(B913&lt;&gt;"",IFERROR(VLOOKUP(B913,'DATA TIMBANGAN'!G:M,7,FALSE),VLOOKUP(B913,'DATA TIMBANGAN'!G:M,7)),"")</f>
        <v/>
      </c>
      <c r="J913" s="25" t="str">
        <f>IF(H913&lt;&gt;"",IFERROR(INDEX(DATABASE!$Z$19:$Z$38,MATCH(DATEVALUE(H913),DATABASE!$AA$19:$AA$38,0)),INDEX(DATABASE!$Z$12:$Z$18,MATCH(WEEKDAY(H913,2),DATABASE!$AA$12:$AA$18,0))),"")</f>
        <v/>
      </c>
      <c r="K913" s="25" t="str">
        <f>IF('DATA ACCURATE'!V916&lt;&gt;"",'DATA ACCURATE'!V916,"")</f>
        <v/>
      </c>
      <c r="L913" s="80" t="str">
        <f>IF($H913="","",IF(OR($J913="LIBUR",AND($L912="LIBUR",$O912=$O913)),"LIBUR",IF(AND(OR($L912="LUAR JAM KERJA 1",$L912="LUAR JAM KERJA 2"),OR(OR(AND($H912=$H913,AND(OR($I913&gt;DATABASE!$J$3,$I913&lt;DATABASE!$J$6),((DATEVALUE($H913)+$I913)-(DATEVALUE($H912)+$I912))&lt;DATABASE!$J$6)),AND($H912=$H913,$O912=$O913,OR($I913&gt;DATABASE!$J$6,$I913&lt;DATABASE!$J$3))),AND(($H913-$H912)=1,OR($I913&lt;DATABASE!$I$6,((DATEVALUE($H913)+$I913)-(DATEVALUE($H912)+$I912))&lt;DATABASE!$J$6))),$A913=$A912),"LUAR JAM KERJA 2",IF(AND(OR(WEEKDAY($H913,2)=1,WEEKDAY($H913,2)=2,WEEKDAY($H913,2)=3,WEEKDAY($H913,2)=4,WEEKDAY($H913,2)=5),$I913&lt;=DATABASE!$J$3,$I913&gt;=DATABASE!$I$3),"JAM KERJA",IF(AND(WEEKDAY($H913,2)=6,$I913&lt;=DATABASE!$J$4,$I913&gt;=DATABASE!$I$4),"JAM KERJA","LUAR JAM KERJA 1")))))</f>
        <v/>
      </c>
      <c r="M913" s="33" t="str">
        <f>IF('DATA ACCURATE'!T916&lt;&gt;"",IF('DATA ACCURATE'!T916&gt;100,'DATA ACCURATE'!T916/10,'DATA ACCURATE'!T916),"")</f>
        <v/>
      </c>
      <c r="N913" t="str">
        <f>IF(M913="","",IF(M913&lt;=DATABASE!$I$9,"LOKAL",IF(M913&lt;DATABASE!$J$9,"LUAR KOTA 1",IF($M913&gt;=DATABASE!$J$9,"LUAR KOTA 2",""))))</f>
        <v/>
      </c>
      <c r="O913" s="38" t="str">
        <f>IF('DATA ACCURATE'!L916&lt;&gt;"",'DATA ACCURATE'!L916,"")</f>
        <v/>
      </c>
      <c r="Q913" s="38">
        <f t="shared" si="98"/>
        <v>0</v>
      </c>
      <c r="R913" s="38">
        <f t="shared" si="98"/>
        <v>0</v>
      </c>
      <c r="S913" s="38">
        <f t="shared" si="98"/>
        <v>0</v>
      </c>
      <c r="T913" s="38">
        <f t="shared" si="98"/>
        <v>0</v>
      </c>
      <c r="U913" s="38">
        <f t="shared" si="99"/>
        <v>0</v>
      </c>
      <c r="V913" s="38">
        <f t="shared" si="99"/>
        <v>0</v>
      </c>
      <c r="W913" s="38">
        <f t="shared" si="99"/>
        <v>0</v>
      </c>
      <c r="X913" s="38">
        <f t="shared" si="100"/>
        <v>0</v>
      </c>
      <c r="Y913" s="38">
        <f t="shared" si="100"/>
        <v>0</v>
      </c>
      <c r="Z913" s="38">
        <f t="shared" si="100"/>
        <v>0</v>
      </c>
      <c r="AA913" s="38">
        <f t="shared" si="100"/>
        <v>0</v>
      </c>
      <c r="AB913" s="38">
        <f t="shared" si="101"/>
        <v>0</v>
      </c>
      <c r="AC913" s="38">
        <f t="shared" si="102"/>
        <v>0</v>
      </c>
      <c r="AD913" s="38" t="str">
        <f t="shared" si="103"/>
        <v>000000000000</v>
      </c>
    </row>
    <row r="914" spans="1:30">
      <c r="A914" s="9" t="str">
        <f>IF('DATA ACCURATE'!A917&lt;&gt;"",'DATA ACCURATE'!A917,"")</f>
        <v/>
      </c>
      <c r="B914" s="9" t="str">
        <f>IF('DATA ACCURATE'!D917&lt;&gt;"",'DATA ACCURATE'!D917,"")</f>
        <v/>
      </c>
      <c r="C914" s="38" t="str">
        <f>IF($AD914="000000000000","",INDEX(DATABASE!$W$12:$W$71,MATCH($AD914,DATABASE!$V$12:$V$71,0)))</f>
        <v/>
      </c>
      <c r="D914" s="34" t="str">
        <f>IF(C914="","",IF(E914="",INDEX(DATABASE!$AF$13:$AF$62,MATCH($C914,DATABASE!$AC$13:$AC$62,0)),IF(E914="2x D11",INDEX(DATABASE!$AF$13:$AF$62,MATCH($C914,DATABASE!$AC$13:$AC$62,0))+2*DATABASE!$AF$62,IF(E914="3x D11",INDEX(DATABASE!$AF$13:$AF$62,MATCH($C914,DATABASE!$AC$13:$AC$62,0))+3*DATABASE!$AF$62,""))))</f>
        <v/>
      </c>
      <c r="E914" s="38" t="str">
        <f>IF(AND($K914="Y",$G914&lt;&gt;"UNYIL",$F914&lt;DATABASE!$O$8),"2x D11",IF(AND($K914="Y",$G914&lt;&gt;"UNYIL",$F914&gt;=DATABASE!$O$8),"3x D11",""))</f>
        <v/>
      </c>
      <c r="F914" s="9" t="str">
        <f>IF('DATA ACCURATE'!N917&lt;&gt;"",'DATA ACCURATE'!N917,"")</f>
        <v/>
      </c>
      <c r="G914" t="str">
        <f>IF(F914="","",IF(F914&lt;=DATABASE!$I$8,"UNYIL",IF(F914&lt;=DATABASE!$J$8,"KECIL",IF(F914&lt;DATABASE!$K$8,"TANGGUNG",IF(F914&gt;=DATABASE!$K$8,"BESAR","")))))</f>
        <v/>
      </c>
      <c r="H914" s="16" t="str">
        <f>IF('DATA ACCURATE'!J917&lt;&gt;"",'DATA ACCURATE'!J917,"")</f>
        <v/>
      </c>
      <c r="I914" s="35" t="str">
        <f>IF(B914&lt;&gt;"",IFERROR(VLOOKUP(B914,'DATA TIMBANGAN'!G:M,7,FALSE),VLOOKUP(B914,'DATA TIMBANGAN'!G:M,7)),"")</f>
        <v/>
      </c>
      <c r="J914" s="25" t="str">
        <f>IF(H914&lt;&gt;"",IFERROR(INDEX(DATABASE!$Z$19:$Z$38,MATCH(DATEVALUE(H914),DATABASE!$AA$19:$AA$38,0)),INDEX(DATABASE!$Z$12:$Z$18,MATCH(WEEKDAY(H914,2),DATABASE!$AA$12:$AA$18,0))),"")</f>
        <v/>
      </c>
      <c r="K914" s="25" t="str">
        <f>IF('DATA ACCURATE'!V917&lt;&gt;"",'DATA ACCURATE'!V917,"")</f>
        <v/>
      </c>
      <c r="L914" s="80" t="str">
        <f>IF($H914="","",IF(OR($J914="LIBUR",AND($L913="LIBUR",$O913=$O914)),"LIBUR",IF(AND(OR($L913="LUAR JAM KERJA 1",$L913="LUAR JAM KERJA 2"),OR(OR(AND($H913=$H914,AND(OR($I914&gt;DATABASE!$J$3,$I914&lt;DATABASE!$J$6),((DATEVALUE($H914)+$I914)-(DATEVALUE($H913)+$I913))&lt;DATABASE!$J$6)),AND($H913=$H914,$O913=$O914,OR($I914&gt;DATABASE!$J$6,$I914&lt;DATABASE!$J$3))),AND(($H914-$H913)=1,OR($I914&lt;DATABASE!$I$6,((DATEVALUE($H914)+$I914)-(DATEVALUE($H913)+$I913))&lt;DATABASE!$J$6))),$A914=$A913),"LUAR JAM KERJA 2",IF(AND(OR(WEEKDAY($H914,2)=1,WEEKDAY($H914,2)=2,WEEKDAY($H914,2)=3,WEEKDAY($H914,2)=4,WEEKDAY($H914,2)=5),$I914&lt;=DATABASE!$J$3,$I914&gt;=DATABASE!$I$3),"JAM KERJA",IF(AND(WEEKDAY($H914,2)=6,$I914&lt;=DATABASE!$J$4,$I914&gt;=DATABASE!$I$4),"JAM KERJA","LUAR JAM KERJA 1")))))</f>
        <v/>
      </c>
      <c r="M914" s="33" t="str">
        <f>IF('DATA ACCURATE'!T917&lt;&gt;"",IF('DATA ACCURATE'!T917&gt;100,'DATA ACCURATE'!T917/10,'DATA ACCURATE'!T917),"")</f>
        <v/>
      </c>
      <c r="N914" t="str">
        <f>IF(M914="","",IF(M914&lt;=DATABASE!$I$9,"LOKAL",IF(M914&lt;DATABASE!$J$9,"LUAR KOTA 1",IF($M914&gt;=DATABASE!$J$9,"LUAR KOTA 2",""))))</f>
        <v/>
      </c>
      <c r="O914" s="38" t="str">
        <f>IF('DATA ACCURATE'!L917&lt;&gt;"",'DATA ACCURATE'!L917,"")</f>
        <v/>
      </c>
      <c r="Q914" s="38">
        <f t="shared" si="98"/>
        <v>0</v>
      </c>
      <c r="R914" s="38">
        <f t="shared" si="98"/>
        <v>0</v>
      </c>
      <c r="S914" s="38">
        <f t="shared" si="98"/>
        <v>0</v>
      </c>
      <c r="T914" s="38">
        <f t="shared" si="98"/>
        <v>0</v>
      </c>
      <c r="U914" s="38">
        <f t="shared" si="99"/>
        <v>0</v>
      </c>
      <c r="V914" s="38">
        <f t="shared" si="99"/>
        <v>0</v>
      </c>
      <c r="W914" s="38">
        <f t="shared" si="99"/>
        <v>0</v>
      </c>
      <c r="X914" s="38">
        <f t="shared" si="100"/>
        <v>0</v>
      </c>
      <c r="Y914" s="38">
        <f t="shared" si="100"/>
        <v>0</v>
      </c>
      <c r="Z914" s="38">
        <f t="shared" si="100"/>
        <v>0</v>
      </c>
      <c r="AA914" s="38">
        <f t="shared" si="100"/>
        <v>0</v>
      </c>
      <c r="AB914" s="38">
        <f t="shared" si="101"/>
        <v>0</v>
      </c>
      <c r="AC914" s="38">
        <f t="shared" si="102"/>
        <v>0</v>
      </c>
      <c r="AD914" s="38" t="str">
        <f t="shared" si="103"/>
        <v>000000000000</v>
      </c>
    </row>
    <row r="915" spans="1:30">
      <c r="A915" s="9" t="str">
        <f>IF('DATA ACCURATE'!A918&lt;&gt;"",'DATA ACCURATE'!A918,"")</f>
        <v/>
      </c>
      <c r="B915" s="9" t="str">
        <f>IF('DATA ACCURATE'!D918&lt;&gt;"",'DATA ACCURATE'!D918,"")</f>
        <v/>
      </c>
      <c r="C915" s="38" t="str">
        <f>IF($AD915="000000000000","",INDEX(DATABASE!$W$12:$W$71,MATCH($AD915,DATABASE!$V$12:$V$71,0)))</f>
        <v/>
      </c>
      <c r="D915" s="34" t="str">
        <f>IF(C915="","",IF(E915="",INDEX(DATABASE!$AF$13:$AF$62,MATCH($C915,DATABASE!$AC$13:$AC$62,0)),IF(E915="2x D11",INDEX(DATABASE!$AF$13:$AF$62,MATCH($C915,DATABASE!$AC$13:$AC$62,0))+2*DATABASE!$AF$62,IF(E915="3x D11",INDEX(DATABASE!$AF$13:$AF$62,MATCH($C915,DATABASE!$AC$13:$AC$62,0))+3*DATABASE!$AF$62,""))))</f>
        <v/>
      </c>
      <c r="E915" s="38" t="str">
        <f>IF(AND($K915="Y",$G915&lt;&gt;"UNYIL",$F915&lt;DATABASE!$O$8),"2x D11",IF(AND($K915="Y",$G915&lt;&gt;"UNYIL",$F915&gt;=DATABASE!$O$8),"3x D11",""))</f>
        <v/>
      </c>
      <c r="F915" s="9" t="str">
        <f>IF('DATA ACCURATE'!N918&lt;&gt;"",'DATA ACCURATE'!N918,"")</f>
        <v/>
      </c>
      <c r="G915" t="str">
        <f>IF(F915="","",IF(F915&lt;=DATABASE!$I$8,"UNYIL",IF(F915&lt;=DATABASE!$J$8,"KECIL",IF(F915&lt;DATABASE!$K$8,"TANGGUNG",IF(F915&gt;=DATABASE!$K$8,"BESAR","")))))</f>
        <v/>
      </c>
      <c r="H915" s="16" t="str">
        <f>IF('DATA ACCURATE'!J918&lt;&gt;"",'DATA ACCURATE'!J918,"")</f>
        <v/>
      </c>
      <c r="I915" s="35" t="str">
        <f>IF(B915&lt;&gt;"",IFERROR(VLOOKUP(B915,'DATA TIMBANGAN'!G:M,7,FALSE),VLOOKUP(B915,'DATA TIMBANGAN'!G:M,7)),"")</f>
        <v/>
      </c>
      <c r="J915" s="25" t="str">
        <f>IF(H915&lt;&gt;"",IFERROR(INDEX(DATABASE!$Z$19:$Z$38,MATCH(DATEVALUE(H915),DATABASE!$AA$19:$AA$38,0)),INDEX(DATABASE!$Z$12:$Z$18,MATCH(WEEKDAY(H915,2),DATABASE!$AA$12:$AA$18,0))),"")</f>
        <v/>
      </c>
      <c r="K915" s="25" t="str">
        <f>IF('DATA ACCURATE'!V918&lt;&gt;"",'DATA ACCURATE'!V918,"")</f>
        <v/>
      </c>
      <c r="L915" s="80" t="str">
        <f>IF($H915="","",IF(OR($J915="LIBUR",AND($L914="LIBUR",$O914=$O915)),"LIBUR",IF(AND(OR($L914="LUAR JAM KERJA 1",$L914="LUAR JAM KERJA 2"),OR(OR(AND($H914=$H915,AND(OR($I915&gt;DATABASE!$J$3,$I915&lt;DATABASE!$J$6),((DATEVALUE($H915)+$I915)-(DATEVALUE($H914)+$I914))&lt;DATABASE!$J$6)),AND($H914=$H915,$O914=$O915,OR($I915&gt;DATABASE!$J$6,$I915&lt;DATABASE!$J$3))),AND(($H915-$H914)=1,OR($I915&lt;DATABASE!$I$6,((DATEVALUE($H915)+$I915)-(DATEVALUE($H914)+$I914))&lt;DATABASE!$J$6))),$A915=$A914),"LUAR JAM KERJA 2",IF(AND(OR(WEEKDAY($H915,2)=1,WEEKDAY($H915,2)=2,WEEKDAY($H915,2)=3,WEEKDAY($H915,2)=4,WEEKDAY($H915,2)=5),$I915&lt;=DATABASE!$J$3,$I915&gt;=DATABASE!$I$3),"JAM KERJA",IF(AND(WEEKDAY($H915,2)=6,$I915&lt;=DATABASE!$J$4,$I915&gt;=DATABASE!$I$4),"JAM KERJA","LUAR JAM KERJA 1")))))</f>
        <v/>
      </c>
      <c r="M915" s="33" t="str">
        <f>IF('DATA ACCURATE'!T918&lt;&gt;"",IF('DATA ACCURATE'!T918&gt;100,'DATA ACCURATE'!T918/10,'DATA ACCURATE'!T918),"")</f>
        <v/>
      </c>
      <c r="N915" t="str">
        <f>IF(M915="","",IF(M915&lt;=DATABASE!$I$9,"LOKAL",IF(M915&lt;DATABASE!$J$9,"LUAR KOTA 1",IF($M915&gt;=DATABASE!$J$9,"LUAR KOTA 2",""))))</f>
        <v/>
      </c>
      <c r="O915" s="38" t="str">
        <f>IF('DATA ACCURATE'!L918&lt;&gt;"",'DATA ACCURATE'!L918,"")</f>
        <v/>
      </c>
      <c r="Q915" s="38">
        <f t="shared" si="98"/>
        <v>0</v>
      </c>
      <c r="R915" s="38">
        <f t="shared" si="98"/>
        <v>0</v>
      </c>
      <c r="S915" s="38">
        <f t="shared" si="98"/>
        <v>0</v>
      </c>
      <c r="T915" s="38">
        <f t="shared" si="98"/>
        <v>0</v>
      </c>
      <c r="U915" s="38">
        <f t="shared" si="99"/>
        <v>0</v>
      </c>
      <c r="V915" s="38">
        <f t="shared" si="99"/>
        <v>0</v>
      </c>
      <c r="W915" s="38">
        <f t="shared" si="99"/>
        <v>0</v>
      </c>
      <c r="X915" s="38">
        <f t="shared" si="100"/>
        <v>0</v>
      </c>
      <c r="Y915" s="38">
        <f t="shared" si="100"/>
        <v>0</v>
      </c>
      <c r="Z915" s="38">
        <f t="shared" si="100"/>
        <v>0</v>
      </c>
      <c r="AA915" s="38">
        <f t="shared" si="100"/>
        <v>0</v>
      </c>
      <c r="AB915" s="38">
        <f t="shared" si="101"/>
        <v>0</v>
      </c>
      <c r="AC915" s="38">
        <f t="shared" si="102"/>
        <v>0</v>
      </c>
      <c r="AD915" s="38" t="str">
        <f t="shared" si="103"/>
        <v>000000000000</v>
      </c>
    </row>
    <row r="916" spans="1:30">
      <c r="A916" s="9" t="str">
        <f>IF('DATA ACCURATE'!A919&lt;&gt;"",'DATA ACCURATE'!A919,"")</f>
        <v/>
      </c>
      <c r="B916" s="9" t="str">
        <f>IF('DATA ACCURATE'!D919&lt;&gt;"",'DATA ACCURATE'!D919,"")</f>
        <v/>
      </c>
      <c r="C916" s="38" t="str">
        <f>IF($AD916="000000000000","",INDEX(DATABASE!$W$12:$W$71,MATCH($AD916,DATABASE!$V$12:$V$71,0)))</f>
        <v/>
      </c>
      <c r="D916" s="34" t="str">
        <f>IF(C916="","",IF(E916="",INDEX(DATABASE!$AF$13:$AF$62,MATCH($C916,DATABASE!$AC$13:$AC$62,0)),IF(E916="2x D11",INDEX(DATABASE!$AF$13:$AF$62,MATCH($C916,DATABASE!$AC$13:$AC$62,0))+2*DATABASE!$AF$62,IF(E916="3x D11",INDEX(DATABASE!$AF$13:$AF$62,MATCH($C916,DATABASE!$AC$13:$AC$62,0))+3*DATABASE!$AF$62,""))))</f>
        <v/>
      </c>
      <c r="E916" s="38" t="str">
        <f>IF(AND($K916="Y",$G916&lt;&gt;"UNYIL",$F916&lt;DATABASE!$O$8),"2x D11",IF(AND($K916="Y",$G916&lt;&gt;"UNYIL",$F916&gt;=DATABASE!$O$8),"3x D11",""))</f>
        <v/>
      </c>
      <c r="F916" s="9" t="str">
        <f>IF('DATA ACCURATE'!N919&lt;&gt;"",'DATA ACCURATE'!N919,"")</f>
        <v/>
      </c>
      <c r="G916" t="str">
        <f>IF(F916="","",IF(F916&lt;=DATABASE!$I$8,"UNYIL",IF(F916&lt;=DATABASE!$J$8,"KECIL",IF(F916&lt;DATABASE!$K$8,"TANGGUNG",IF(F916&gt;=DATABASE!$K$8,"BESAR","")))))</f>
        <v/>
      </c>
      <c r="H916" s="16" t="str">
        <f>IF('DATA ACCURATE'!J919&lt;&gt;"",'DATA ACCURATE'!J919,"")</f>
        <v/>
      </c>
      <c r="I916" s="35" t="str">
        <f>IF(B916&lt;&gt;"",IFERROR(VLOOKUP(B916,'DATA TIMBANGAN'!G:M,7,FALSE),VLOOKUP(B916,'DATA TIMBANGAN'!G:M,7)),"")</f>
        <v/>
      </c>
      <c r="J916" s="25" t="str">
        <f>IF(H916&lt;&gt;"",IFERROR(INDEX(DATABASE!$Z$19:$Z$38,MATCH(DATEVALUE(H916),DATABASE!$AA$19:$AA$38,0)),INDEX(DATABASE!$Z$12:$Z$18,MATCH(WEEKDAY(H916,2),DATABASE!$AA$12:$AA$18,0))),"")</f>
        <v/>
      </c>
      <c r="K916" s="25" t="str">
        <f>IF('DATA ACCURATE'!V919&lt;&gt;"",'DATA ACCURATE'!V919,"")</f>
        <v/>
      </c>
      <c r="L916" s="80" t="str">
        <f>IF($H916="","",IF(OR($J916="LIBUR",AND($L915="LIBUR",$O915=$O916)),"LIBUR",IF(AND(OR($L915="LUAR JAM KERJA 1",$L915="LUAR JAM KERJA 2"),OR(OR(AND($H915=$H916,AND(OR($I916&gt;DATABASE!$J$3,$I916&lt;DATABASE!$J$6),((DATEVALUE($H916)+$I916)-(DATEVALUE($H915)+$I915))&lt;DATABASE!$J$6)),AND($H915=$H916,$O915=$O916,OR($I916&gt;DATABASE!$J$6,$I916&lt;DATABASE!$J$3))),AND(($H916-$H915)=1,OR($I916&lt;DATABASE!$I$6,((DATEVALUE($H916)+$I916)-(DATEVALUE($H915)+$I915))&lt;DATABASE!$J$6))),$A916=$A915),"LUAR JAM KERJA 2",IF(AND(OR(WEEKDAY($H916,2)=1,WEEKDAY($H916,2)=2,WEEKDAY($H916,2)=3,WEEKDAY($H916,2)=4,WEEKDAY($H916,2)=5),$I916&lt;=DATABASE!$J$3,$I916&gt;=DATABASE!$I$3),"JAM KERJA",IF(AND(WEEKDAY($H916,2)=6,$I916&lt;=DATABASE!$J$4,$I916&gt;=DATABASE!$I$4),"JAM KERJA","LUAR JAM KERJA 1")))))</f>
        <v/>
      </c>
      <c r="M916" s="33" t="str">
        <f>IF('DATA ACCURATE'!T919&lt;&gt;"",IF('DATA ACCURATE'!T919&gt;100,'DATA ACCURATE'!T919/10,'DATA ACCURATE'!T919),"")</f>
        <v/>
      </c>
      <c r="N916" t="str">
        <f>IF(M916="","",IF(M916&lt;=DATABASE!$I$9,"LOKAL",IF(M916&lt;DATABASE!$J$9,"LUAR KOTA 1",IF($M916&gt;=DATABASE!$J$9,"LUAR KOTA 2",""))))</f>
        <v/>
      </c>
      <c r="O916" s="38" t="str">
        <f>IF('DATA ACCURATE'!L919&lt;&gt;"",'DATA ACCURATE'!L919,"")</f>
        <v/>
      </c>
      <c r="Q916" s="38">
        <f t="shared" si="98"/>
        <v>0</v>
      </c>
      <c r="R916" s="38">
        <f t="shared" si="98"/>
        <v>0</v>
      </c>
      <c r="S916" s="38">
        <f t="shared" si="98"/>
        <v>0</v>
      </c>
      <c r="T916" s="38">
        <f t="shared" si="98"/>
        <v>0</v>
      </c>
      <c r="U916" s="38">
        <f t="shared" si="99"/>
        <v>0</v>
      </c>
      <c r="V916" s="38">
        <f t="shared" si="99"/>
        <v>0</v>
      </c>
      <c r="W916" s="38">
        <f t="shared" si="99"/>
        <v>0</v>
      </c>
      <c r="X916" s="38">
        <f t="shared" si="100"/>
        <v>0</v>
      </c>
      <c r="Y916" s="38">
        <f t="shared" si="100"/>
        <v>0</v>
      </c>
      <c r="Z916" s="38">
        <f t="shared" si="100"/>
        <v>0</v>
      </c>
      <c r="AA916" s="38">
        <f t="shared" si="100"/>
        <v>0</v>
      </c>
      <c r="AB916" s="38">
        <f t="shared" si="101"/>
        <v>0</v>
      </c>
      <c r="AC916" s="38">
        <f t="shared" si="102"/>
        <v>0</v>
      </c>
      <c r="AD916" s="38" t="str">
        <f t="shared" si="103"/>
        <v>000000000000</v>
      </c>
    </row>
    <row r="917" spans="1:30">
      <c r="A917" s="9" t="str">
        <f>IF('DATA ACCURATE'!A920&lt;&gt;"",'DATA ACCURATE'!A920,"")</f>
        <v/>
      </c>
      <c r="B917" s="9" t="str">
        <f>IF('DATA ACCURATE'!D920&lt;&gt;"",'DATA ACCURATE'!D920,"")</f>
        <v/>
      </c>
      <c r="C917" s="38" t="str">
        <f>IF($AD917="000000000000","",INDEX(DATABASE!$W$12:$W$71,MATCH($AD917,DATABASE!$V$12:$V$71,0)))</f>
        <v/>
      </c>
      <c r="D917" s="34" t="str">
        <f>IF(C917="","",IF(E917="",INDEX(DATABASE!$AF$13:$AF$62,MATCH($C917,DATABASE!$AC$13:$AC$62,0)),IF(E917="2x D11",INDEX(DATABASE!$AF$13:$AF$62,MATCH($C917,DATABASE!$AC$13:$AC$62,0))+2*DATABASE!$AF$62,IF(E917="3x D11",INDEX(DATABASE!$AF$13:$AF$62,MATCH($C917,DATABASE!$AC$13:$AC$62,0))+3*DATABASE!$AF$62,""))))</f>
        <v/>
      </c>
      <c r="E917" s="38" t="str">
        <f>IF(AND($K917="Y",$G917&lt;&gt;"UNYIL",$F917&lt;DATABASE!$O$8),"2x D11",IF(AND($K917="Y",$G917&lt;&gt;"UNYIL",$F917&gt;=DATABASE!$O$8),"3x D11",""))</f>
        <v/>
      </c>
      <c r="F917" s="9" t="str">
        <f>IF('DATA ACCURATE'!N920&lt;&gt;"",'DATA ACCURATE'!N920,"")</f>
        <v/>
      </c>
      <c r="G917" t="str">
        <f>IF(F917="","",IF(F917&lt;=DATABASE!$I$8,"UNYIL",IF(F917&lt;=DATABASE!$J$8,"KECIL",IF(F917&lt;DATABASE!$K$8,"TANGGUNG",IF(F917&gt;=DATABASE!$K$8,"BESAR","")))))</f>
        <v/>
      </c>
      <c r="H917" s="16" t="str">
        <f>IF('DATA ACCURATE'!J920&lt;&gt;"",'DATA ACCURATE'!J920,"")</f>
        <v/>
      </c>
      <c r="I917" s="35" t="str">
        <f>IF(B917&lt;&gt;"",IFERROR(VLOOKUP(B917,'DATA TIMBANGAN'!G:M,7,FALSE),VLOOKUP(B917,'DATA TIMBANGAN'!G:M,7)),"")</f>
        <v/>
      </c>
      <c r="J917" s="25" t="str">
        <f>IF(H917&lt;&gt;"",IFERROR(INDEX(DATABASE!$Z$19:$Z$38,MATCH(DATEVALUE(H917),DATABASE!$AA$19:$AA$38,0)),INDEX(DATABASE!$Z$12:$Z$18,MATCH(WEEKDAY(H917,2),DATABASE!$AA$12:$AA$18,0))),"")</f>
        <v/>
      </c>
      <c r="K917" s="25" t="str">
        <f>IF('DATA ACCURATE'!V920&lt;&gt;"",'DATA ACCURATE'!V920,"")</f>
        <v/>
      </c>
      <c r="L917" s="80" t="str">
        <f>IF($H917="","",IF(OR($J917="LIBUR",AND($L916="LIBUR",$O916=$O917)),"LIBUR",IF(AND(OR($L916="LUAR JAM KERJA 1",$L916="LUAR JAM KERJA 2"),OR(OR(AND($H916=$H917,AND(OR($I917&gt;DATABASE!$J$3,$I917&lt;DATABASE!$J$6),((DATEVALUE($H917)+$I917)-(DATEVALUE($H916)+$I916))&lt;DATABASE!$J$6)),AND($H916=$H917,$O916=$O917,OR($I917&gt;DATABASE!$J$6,$I917&lt;DATABASE!$J$3))),AND(($H917-$H916)=1,OR($I917&lt;DATABASE!$I$6,((DATEVALUE($H917)+$I917)-(DATEVALUE($H916)+$I916))&lt;DATABASE!$J$6))),$A917=$A916),"LUAR JAM KERJA 2",IF(AND(OR(WEEKDAY($H917,2)=1,WEEKDAY($H917,2)=2,WEEKDAY($H917,2)=3,WEEKDAY($H917,2)=4,WEEKDAY($H917,2)=5),$I917&lt;=DATABASE!$J$3,$I917&gt;=DATABASE!$I$3),"JAM KERJA",IF(AND(WEEKDAY($H917,2)=6,$I917&lt;=DATABASE!$J$4,$I917&gt;=DATABASE!$I$4),"JAM KERJA","LUAR JAM KERJA 1")))))</f>
        <v/>
      </c>
      <c r="M917" s="33" t="str">
        <f>IF('DATA ACCURATE'!T920&lt;&gt;"",IF('DATA ACCURATE'!T920&gt;100,'DATA ACCURATE'!T920/10,'DATA ACCURATE'!T920),"")</f>
        <v/>
      </c>
      <c r="N917" t="str">
        <f>IF(M917="","",IF(M917&lt;=DATABASE!$I$9,"LOKAL",IF(M917&lt;DATABASE!$J$9,"LUAR KOTA 1",IF($M917&gt;=DATABASE!$J$9,"LUAR KOTA 2",""))))</f>
        <v/>
      </c>
      <c r="O917" s="38" t="str">
        <f>IF('DATA ACCURATE'!L920&lt;&gt;"",'DATA ACCURATE'!L920,"")</f>
        <v/>
      </c>
      <c r="Q917" s="38">
        <f t="shared" si="98"/>
        <v>0</v>
      </c>
      <c r="R917" s="38">
        <f t="shared" si="98"/>
        <v>0</v>
      </c>
      <c r="S917" s="38">
        <f t="shared" si="98"/>
        <v>0</v>
      </c>
      <c r="T917" s="38">
        <f t="shared" si="98"/>
        <v>0</v>
      </c>
      <c r="U917" s="38">
        <f t="shared" si="99"/>
        <v>0</v>
      </c>
      <c r="V917" s="38">
        <f t="shared" si="99"/>
        <v>0</v>
      </c>
      <c r="W917" s="38">
        <f t="shared" si="99"/>
        <v>0</v>
      </c>
      <c r="X917" s="38">
        <f t="shared" si="100"/>
        <v>0</v>
      </c>
      <c r="Y917" s="38">
        <f t="shared" si="100"/>
        <v>0</v>
      </c>
      <c r="Z917" s="38">
        <f t="shared" si="100"/>
        <v>0</v>
      </c>
      <c r="AA917" s="38">
        <f t="shared" si="100"/>
        <v>0</v>
      </c>
      <c r="AB917" s="38">
        <f t="shared" si="101"/>
        <v>0</v>
      </c>
      <c r="AC917" s="38">
        <f t="shared" si="102"/>
        <v>0</v>
      </c>
      <c r="AD917" s="38" t="str">
        <f t="shared" si="103"/>
        <v>000000000000</v>
      </c>
    </row>
    <row r="918" spans="1:30">
      <c r="A918" s="9" t="str">
        <f>IF('DATA ACCURATE'!A921&lt;&gt;"",'DATA ACCURATE'!A921,"")</f>
        <v/>
      </c>
      <c r="B918" s="9" t="str">
        <f>IF('DATA ACCURATE'!D921&lt;&gt;"",'DATA ACCURATE'!D921,"")</f>
        <v/>
      </c>
      <c r="C918" s="38" t="str">
        <f>IF($AD918="000000000000","",INDEX(DATABASE!$W$12:$W$71,MATCH($AD918,DATABASE!$V$12:$V$71,0)))</f>
        <v/>
      </c>
      <c r="D918" s="34" t="str">
        <f>IF(C918="","",IF(E918="",INDEX(DATABASE!$AF$13:$AF$62,MATCH($C918,DATABASE!$AC$13:$AC$62,0)),IF(E918="2x D11",INDEX(DATABASE!$AF$13:$AF$62,MATCH($C918,DATABASE!$AC$13:$AC$62,0))+2*DATABASE!$AF$62,IF(E918="3x D11",INDEX(DATABASE!$AF$13:$AF$62,MATCH($C918,DATABASE!$AC$13:$AC$62,0))+3*DATABASE!$AF$62,""))))</f>
        <v/>
      </c>
      <c r="E918" s="38" t="str">
        <f>IF(AND($K918="Y",$G918&lt;&gt;"UNYIL",$F918&lt;DATABASE!$O$8),"2x D11",IF(AND($K918="Y",$G918&lt;&gt;"UNYIL",$F918&gt;=DATABASE!$O$8),"3x D11",""))</f>
        <v/>
      </c>
      <c r="F918" s="9" t="str">
        <f>IF('DATA ACCURATE'!N921&lt;&gt;"",'DATA ACCURATE'!N921,"")</f>
        <v/>
      </c>
      <c r="G918" t="str">
        <f>IF(F918="","",IF(F918&lt;=DATABASE!$I$8,"UNYIL",IF(F918&lt;=DATABASE!$J$8,"KECIL",IF(F918&lt;DATABASE!$K$8,"TANGGUNG",IF(F918&gt;=DATABASE!$K$8,"BESAR","")))))</f>
        <v/>
      </c>
      <c r="H918" s="16" t="str">
        <f>IF('DATA ACCURATE'!J921&lt;&gt;"",'DATA ACCURATE'!J921,"")</f>
        <v/>
      </c>
      <c r="I918" s="35" t="str">
        <f>IF(B918&lt;&gt;"",IFERROR(VLOOKUP(B918,'DATA TIMBANGAN'!G:M,7,FALSE),VLOOKUP(B918,'DATA TIMBANGAN'!G:M,7)),"")</f>
        <v/>
      </c>
      <c r="J918" s="25" t="str">
        <f>IF(H918&lt;&gt;"",IFERROR(INDEX(DATABASE!$Z$19:$Z$38,MATCH(DATEVALUE(H918),DATABASE!$AA$19:$AA$38,0)),INDEX(DATABASE!$Z$12:$Z$18,MATCH(WEEKDAY(H918,2),DATABASE!$AA$12:$AA$18,0))),"")</f>
        <v/>
      </c>
      <c r="K918" s="25" t="str">
        <f>IF('DATA ACCURATE'!V921&lt;&gt;"",'DATA ACCURATE'!V921,"")</f>
        <v/>
      </c>
      <c r="L918" s="80" t="str">
        <f>IF($H918="","",IF(OR($J918="LIBUR",AND($L917="LIBUR",$O917=$O918)),"LIBUR",IF(AND(OR($L917="LUAR JAM KERJA 1",$L917="LUAR JAM KERJA 2"),OR(OR(AND($H917=$H918,AND(OR($I918&gt;DATABASE!$J$3,$I918&lt;DATABASE!$J$6),((DATEVALUE($H918)+$I918)-(DATEVALUE($H917)+$I917))&lt;DATABASE!$J$6)),AND($H917=$H918,$O917=$O918,OR($I918&gt;DATABASE!$J$6,$I918&lt;DATABASE!$J$3))),AND(($H918-$H917)=1,OR($I918&lt;DATABASE!$I$6,((DATEVALUE($H918)+$I918)-(DATEVALUE($H917)+$I917))&lt;DATABASE!$J$6))),$A918=$A917),"LUAR JAM KERJA 2",IF(AND(OR(WEEKDAY($H918,2)=1,WEEKDAY($H918,2)=2,WEEKDAY($H918,2)=3,WEEKDAY($H918,2)=4,WEEKDAY($H918,2)=5),$I918&lt;=DATABASE!$J$3,$I918&gt;=DATABASE!$I$3),"JAM KERJA",IF(AND(WEEKDAY($H918,2)=6,$I918&lt;=DATABASE!$J$4,$I918&gt;=DATABASE!$I$4),"JAM KERJA","LUAR JAM KERJA 1")))))</f>
        <v/>
      </c>
      <c r="M918" s="33" t="str">
        <f>IF('DATA ACCURATE'!T921&lt;&gt;"",IF('DATA ACCURATE'!T921&gt;100,'DATA ACCURATE'!T921/10,'DATA ACCURATE'!T921),"")</f>
        <v/>
      </c>
      <c r="N918" t="str">
        <f>IF(M918="","",IF(M918&lt;=DATABASE!$I$9,"LOKAL",IF(M918&lt;DATABASE!$J$9,"LUAR KOTA 1",IF($M918&gt;=DATABASE!$J$9,"LUAR KOTA 2",""))))</f>
        <v/>
      </c>
      <c r="O918" s="38" t="str">
        <f>IF('DATA ACCURATE'!L921&lt;&gt;"",'DATA ACCURATE'!L921,"")</f>
        <v/>
      </c>
      <c r="Q918" s="38">
        <f t="shared" si="98"/>
        <v>0</v>
      </c>
      <c r="R918" s="38">
        <f t="shared" si="98"/>
        <v>0</v>
      </c>
      <c r="S918" s="38">
        <f t="shared" si="98"/>
        <v>0</v>
      </c>
      <c r="T918" s="38">
        <f t="shared" si="98"/>
        <v>0</v>
      </c>
      <c r="U918" s="38">
        <f t="shared" si="99"/>
        <v>0</v>
      </c>
      <c r="V918" s="38">
        <f t="shared" si="99"/>
        <v>0</v>
      </c>
      <c r="W918" s="38">
        <f t="shared" si="99"/>
        <v>0</v>
      </c>
      <c r="X918" s="38">
        <f t="shared" si="100"/>
        <v>0</v>
      </c>
      <c r="Y918" s="38">
        <f t="shared" si="100"/>
        <v>0</v>
      </c>
      <c r="Z918" s="38">
        <f t="shared" si="100"/>
        <v>0</v>
      </c>
      <c r="AA918" s="38">
        <f t="shared" si="100"/>
        <v>0</v>
      </c>
      <c r="AB918" s="38">
        <f t="shared" si="101"/>
        <v>0</v>
      </c>
      <c r="AC918" s="38">
        <f t="shared" si="102"/>
        <v>0</v>
      </c>
      <c r="AD918" s="38" t="str">
        <f t="shared" si="103"/>
        <v>000000000000</v>
      </c>
    </row>
    <row r="919" spans="1:30">
      <c r="A919" s="9" t="str">
        <f>IF('DATA ACCURATE'!A922&lt;&gt;"",'DATA ACCURATE'!A922,"")</f>
        <v/>
      </c>
      <c r="B919" s="9" t="str">
        <f>IF('DATA ACCURATE'!D922&lt;&gt;"",'DATA ACCURATE'!D922,"")</f>
        <v/>
      </c>
      <c r="C919" s="38" t="str">
        <f>IF($AD919="000000000000","",INDEX(DATABASE!$W$12:$W$71,MATCH($AD919,DATABASE!$V$12:$V$71,0)))</f>
        <v/>
      </c>
      <c r="D919" s="34" t="str">
        <f>IF(C919="","",IF(E919="",INDEX(DATABASE!$AF$13:$AF$62,MATCH($C919,DATABASE!$AC$13:$AC$62,0)),IF(E919="2x D11",INDEX(DATABASE!$AF$13:$AF$62,MATCH($C919,DATABASE!$AC$13:$AC$62,0))+2*DATABASE!$AF$62,IF(E919="3x D11",INDEX(DATABASE!$AF$13:$AF$62,MATCH($C919,DATABASE!$AC$13:$AC$62,0))+3*DATABASE!$AF$62,""))))</f>
        <v/>
      </c>
      <c r="E919" s="38" t="str">
        <f>IF(AND($K919="Y",$G919&lt;&gt;"UNYIL",$F919&lt;DATABASE!$O$8),"2x D11",IF(AND($K919="Y",$G919&lt;&gt;"UNYIL",$F919&gt;=DATABASE!$O$8),"3x D11",""))</f>
        <v/>
      </c>
      <c r="F919" s="9" t="str">
        <f>IF('DATA ACCURATE'!N922&lt;&gt;"",'DATA ACCURATE'!N922,"")</f>
        <v/>
      </c>
      <c r="G919" t="str">
        <f>IF(F919="","",IF(F919&lt;=DATABASE!$I$8,"UNYIL",IF(F919&lt;=DATABASE!$J$8,"KECIL",IF(F919&lt;DATABASE!$K$8,"TANGGUNG",IF(F919&gt;=DATABASE!$K$8,"BESAR","")))))</f>
        <v/>
      </c>
      <c r="H919" s="16" t="str">
        <f>IF('DATA ACCURATE'!J922&lt;&gt;"",'DATA ACCURATE'!J922,"")</f>
        <v/>
      </c>
      <c r="I919" s="35" t="str">
        <f>IF(B919&lt;&gt;"",IFERROR(VLOOKUP(B919,'DATA TIMBANGAN'!G:M,7,FALSE),VLOOKUP(B919,'DATA TIMBANGAN'!G:M,7)),"")</f>
        <v/>
      </c>
      <c r="J919" s="25" t="str">
        <f>IF(H919&lt;&gt;"",IFERROR(INDEX(DATABASE!$Z$19:$Z$38,MATCH(DATEVALUE(H919),DATABASE!$AA$19:$AA$38,0)),INDEX(DATABASE!$Z$12:$Z$18,MATCH(WEEKDAY(H919,2),DATABASE!$AA$12:$AA$18,0))),"")</f>
        <v/>
      </c>
      <c r="K919" s="25" t="str">
        <f>IF('DATA ACCURATE'!V922&lt;&gt;"",'DATA ACCURATE'!V922,"")</f>
        <v/>
      </c>
      <c r="L919" s="80" t="str">
        <f>IF($H919="","",IF(OR($J919="LIBUR",AND($L918="LIBUR",$O918=$O919)),"LIBUR",IF(AND(OR($L918="LUAR JAM KERJA 1",$L918="LUAR JAM KERJA 2"),OR(OR(AND($H918=$H919,AND(OR($I919&gt;DATABASE!$J$3,$I919&lt;DATABASE!$J$6),((DATEVALUE($H919)+$I919)-(DATEVALUE($H918)+$I918))&lt;DATABASE!$J$6)),AND($H918=$H919,$O918=$O919,OR($I919&gt;DATABASE!$J$6,$I919&lt;DATABASE!$J$3))),AND(($H919-$H918)=1,OR($I919&lt;DATABASE!$I$6,((DATEVALUE($H919)+$I919)-(DATEVALUE($H918)+$I918))&lt;DATABASE!$J$6))),$A919=$A918),"LUAR JAM KERJA 2",IF(AND(OR(WEEKDAY($H919,2)=1,WEEKDAY($H919,2)=2,WEEKDAY($H919,2)=3,WEEKDAY($H919,2)=4,WEEKDAY($H919,2)=5),$I919&lt;=DATABASE!$J$3,$I919&gt;=DATABASE!$I$3),"JAM KERJA",IF(AND(WEEKDAY($H919,2)=6,$I919&lt;=DATABASE!$J$4,$I919&gt;=DATABASE!$I$4),"JAM KERJA","LUAR JAM KERJA 1")))))</f>
        <v/>
      </c>
      <c r="M919" s="33" t="str">
        <f>IF('DATA ACCURATE'!T922&lt;&gt;"",IF('DATA ACCURATE'!T922&gt;100,'DATA ACCURATE'!T922/10,'DATA ACCURATE'!T922),"")</f>
        <v/>
      </c>
      <c r="N919" t="str">
        <f>IF(M919="","",IF(M919&lt;=DATABASE!$I$9,"LOKAL",IF(M919&lt;DATABASE!$J$9,"LUAR KOTA 1",IF($M919&gt;=DATABASE!$J$9,"LUAR KOTA 2",""))))</f>
        <v/>
      </c>
      <c r="O919" s="38" t="str">
        <f>IF('DATA ACCURATE'!L922&lt;&gt;"",'DATA ACCURATE'!L922,"")</f>
        <v/>
      </c>
      <c r="Q919" s="38">
        <f t="shared" si="98"/>
        <v>0</v>
      </c>
      <c r="R919" s="38">
        <f t="shared" si="98"/>
        <v>0</v>
      </c>
      <c r="S919" s="38">
        <f t="shared" si="98"/>
        <v>0</v>
      </c>
      <c r="T919" s="38">
        <f t="shared" si="98"/>
        <v>0</v>
      </c>
      <c r="U919" s="38">
        <f t="shared" si="99"/>
        <v>0</v>
      </c>
      <c r="V919" s="38">
        <f t="shared" si="99"/>
        <v>0</v>
      </c>
      <c r="W919" s="38">
        <f t="shared" si="99"/>
        <v>0</v>
      </c>
      <c r="X919" s="38">
        <f t="shared" si="100"/>
        <v>0</v>
      </c>
      <c r="Y919" s="38">
        <f t="shared" si="100"/>
        <v>0</v>
      </c>
      <c r="Z919" s="38">
        <f t="shared" si="100"/>
        <v>0</v>
      </c>
      <c r="AA919" s="38">
        <f t="shared" si="100"/>
        <v>0</v>
      </c>
      <c r="AB919" s="38">
        <f t="shared" si="101"/>
        <v>0</v>
      </c>
      <c r="AC919" s="38">
        <f t="shared" si="102"/>
        <v>0</v>
      </c>
      <c r="AD919" s="38" t="str">
        <f t="shared" si="103"/>
        <v>000000000000</v>
      </c>
    </row>
    <row r="920" spans="1:30">
      <c r="A920" s="9" t="str">
        <f>IF('DATA ACCURATE'!A923&lt;&gt;"",'DATA ACCURATE'!A923,"")</f>
        <v/>
      </c>
      <c r="B920" s="9" t="str">
        <f>IF('DATA ACCURATE'!D923&lt;&gt;"",'DATA ACCURATE'!D923,"")</f>
        <v/>
      </c>
      <c r="C920" s="38" t="str">
        <f>IF($AD920="000000000000","",INDEX(DATABASE!$W$12:$W$71,MATCH($AD920,DATABASE!$V$12:$V$71,0)))</f>
        <v/>
      </c>
      <c r="D920" s="34" t="str">
        <f>IF(C920="","",IF(E920="",INDEX(DATABASE!$AF$13:$AF$62,MATCH($C920,DATABASE!$AC$13:$AC$62,0)),IF(E920="2x D11",INDEX(DATABASE!$AF$13:$AF$62,MATCH($C920,DATABASE!$AC$13:$AC$62,0))+2*DATABASE!$AF$62,IF(E920="3x D11",INDEX(DATABASE!$AF$13:$AF$62,MATCH($C920,DATABASE!$AC$13:$AC$62,0))+3*DATABASE!$AF$62,""))))</f>
        <v/>
      </c>
      <c r="E920" s="38" t="str">
        <f>IF(AND($K920="Y",$G920&lt;&gt;"UNYIL",$F920&lt;DATABASE!$O$8),"2x D11",IF(AND($K920="Y",$G920&lt;&gt;"UNYIL",$F920&gt;=DATABASE!$O$8),"3x D11",""))</f>
        <v/>
      </c>
      <c r="F920" s="9" t="str">
        <f>IF('DATA ACCURATE'!N923&lt;&gt;"",'DATA ACCURATE'!N923,"")</f>
        <v/>
      </c>
      <c r="G920" t="str">
        <f>IF(F920="","",IF(F920&lt;=DATABASE!$I$8,"UNYIL",IF(F920&lt;=DATABASE!$J$8,"KECIL",IF(F920&lt;DATABASE!$K$8,"TANGGUNG",IF(F920&gt;=DATABASE!$K$8,"BESAR","")))))</f>
        <v/>
      </c>
      <c r="H920" s="16" t="str">
        <f>IF('DATA ACCURATE'!J923&lt;&gt;"",'DATA ACCURATE'!J923,"")</f>
        <v/>
      </c>
      <c r="I920" s="35" t="str">
        <f>IF(B920&lt;&gt;"",IFERROR(VLOOKUP(B920,'DATA TIMBANGAN'!G:M,7,FALSE),VLOOKUP(B920,'DATA TIMBANGAN'!G:M,7)),"")</f>
        <v/>
      </c>
      <c r="J920" s="25" t="str">
        <f>IF(H920&lt;&gt;"",IFERROR(INDEX(DATABASE!$Z$19:$Z$38,MATCH(DATEVALUE(H920),DATABASE!$AA$19:$AA$38,0)),INDEX(DATABASE!$Z$12:$Z$18,MATCH(WEEKDAY(H920,2),DATABASE!$AA$12:$AA$18,0))),"")</f>
        <v/>
      </c>
      <c r="K920" s="25" t="str">
        <f>IF('DATA ACCURATE'!V923&lt;&gt;"",'DATA ACCURATE'!V923,"")</f>
        <v/>
      </c>
      <c r="L920" s="80" t="str">
        <f>IF($H920="","",IF(OR($J920="LIBUR",AND($L919="LIBUR",$O919=$O920)),"LIBUR",IF(AND(OR($L919="LUAR JAM KERJA 1",$L919="LUAR JAM KERJA 2"),OR(OR(AND($H919=$H920,AND(OR($I920&gt;DATABASE!$J$3,$I920&lt;DATABASE!$J$6),((DATEVALUE($H920)+$I920)-(DATEVALUE($H919)+$I919))&lt;DATABASE!$J$6)),AND($H919=$H920,$O919=$O920,OR($I920&gt;DATABASE!$J$6,$I920&lt;DATABASE!$J$3))),AND(($H920-$H919)=1,OR($I920&lt;DATABASE!$I$6,((DATEVALUE($H920)+$I920)-(DATEVALUE($H919)+$I919))&lt;DATABASE!$J$6))),$A920=$A919),"LUAR JAM KERJA 2",IF(AND(OR(WEEKDAY($H920,2)=1,WEEKDAY($H920,2)=2,WEEKDAY($H920,2)=3,WEEKDAY($H920,2)=4,WEEKDAY($H920,2)=5),$I920&lt;=DATABASE!$J$3,$I920&gt;=DATABASE!$I$3),"JAM KERJA",IF(AND(WEEKDAY($H920,2)=6,$I920&lt;=DATABASE!$J$4,$I920&gt;=DATABASE!$I$4),"JAM KERJA","LUAR JAM KERJA 1")))))</f>
        <v/>
      </c>
      <c r="M920" s="33" t="str">
        <f>IF('DATA ACCURATE'!T923&lt;&gt;"",IF('DATA ACCURATE'!T923&gt;100,'DATA ACCURATE'!T923/10,'DATA ACCURATE'!T923),"")</f>
        <v/>
      </c>
      <c r="N920" t="str">
        <f>IF(M920="","",IF(M920&lt;=DATABASE!$I$9,"LOKAL",IF(M920&lt;DATABASE!$J$9,"LUAR KOTA 1",IF($M920&gt;=DATABASE!$J$9,"LUAR KOTA 2",""))))</f>
        <v/>
      </c>
      <c r="O920" s="38" t="str">
        <f>IF('DATA ACCURATE'!L923&lt;&gt;"",'DATA ACCURATE'!L923,"")</f>
        <v/>
      </c>
      <c r="Q920" s="38">
        <f t="shared" si="98"/>
        <v>0</v>
      </c>
      <c r="R920" s="38">
        <f t="shared" si="98"/>
        <v>0</v>
      </c>
      <c r="S920" s="38">
        <f t="shared" si="98"/>
        <v>0</v>
      </c>
      <c r="T920" s="38">
        <f t="shared" si="98"/>
        <v>0</v>
      </c>
      <c r="U920" s="38">
        <f t="shared" si="99"/>
        <v>0</v>
      </c>
      <c r="V920" s="38">
        <f t="shared" si="99"/>
        <v>0</v>
      </c>
      <c r="W920" s="38">
        <f t="shared" si="99"/>
        <v>0</v>
      </c>
      <c r="X920" s="38">
        <f t="shared" si="100"/>
        <v>0</v>
      </c>
      <c r="Y920" s="38">
        <f t="shared" si="100"/>
        <v>0</v>
      </c>
      <c r="Z920" s="38">
        <f t="shared" si="100"/>
        <v>0</v>
      </c>
      <c r="AA920" s="38">
        <f t="shared" si="100"/>
        <v>0</v>
      </c>
      <c r="AB920" s="38">
        <f t="shared" si="101"/>
        <v>0</v>
      </c>
      <c r="AC920" s="38">
        <f t="shared" si="102"/>
        <v>0</v>
      </c>
      <c r="AD920" s="38" t="str">
        <f t="shared" si="103"/>
        <v>000000000000</v>
      </c>
    </row>
    <row r="921" spans="1:30">
      <c r="A921" s="9" t="str">
        <f>IF('DATA ACCURATE'!A924&lt;&gt;"",'DATA ACCURATE'!A924,"")</f>
        <v/>
      </c>
      <c r="B921" s="9" t="str">
        <f>IF('DATA ACCURATE'!D924&lt;&gt;"",'DATA ACCURATE'!D924,"")</f>
        <v/>
      </c>
      <c r="C921" s="38" t="str">
        <f>IF($AD921="000000000000","",INDEX(DATABASE!$W$12:$W$71,MATCH($AD921,DATABASE!$V$12:$V$71,0)))</f>
        <v/>
      </c>
      <c r="D921" s="34" t="str">
        <f>IF(C921="","",IF(E921="",INDEX(DATABASE!$AF$13:$AF$62,MATCH($C921,DATABASE!$AC$13:$AC$62,0)),IF(E921="2x D11",INDEX(DATABASE!$AF$13:$AF$62,MATCH($C921,DATABASE!$AC$13:$AC$62,0))+2*DATABASE!$AF$62,IF(E921="3x D11",INDEX(DATABASE!$AF$13:$AF$62,MATCH($C921,DATABASE!$AC$13:$AC$62,0))+3*DATABASE!$AF$62,""))))</f>
        <v/>
      </c>
      <c r="E921" s="38" t="str">
        <f>IF(AND($K921="Y",$G921&lt;&gt;"UNYIL",$F921&lt;DATABASE!$O$8),"2x D11",IF(AND($K921="Y",$G921&lt;&gt;"UNYIL",$F921&gt;=DATABASE!$O$8),"3x D11",""))</f>
        <v/>
      </c>
      <c r="F921" s="9" t="str">
        <f>IF('DATA ACCURATE'!N924&lt;&gt;"",'DATA ACCURATE'!N924,"")</f>
        <v/>
      </c>
      <c r="G921" t="str">
        <f>IF(F921="","",IF(F921&lt;=DATABASE!$I$8,"UNYIL",IF(F921&lt;=DATABASE!$J$8,"KECIL",IF(F921&lt;DATABASE!$K$8,"TANGGUNG",IF(F921&gt;=DATABASE!$K$8,"BESAR","")))))</f>
        <v/>
      </c>
      <c r="H921" s="16" t="str">
        <f>IF('DATA ACCURATE'!J924&lt;&gt;"",'DATA ACCURATE'!J924,"")</f>
        <v/>
      </c>
      <c r="I921" s="35" t="str">
        <f>IF(B921&lt;&gt;"",IFERROR(VLOOKUP(B921,'DATA TIMBANGAN'!G:M,7,FALSE),VLOOKUP(B921,'DATA TIMBANGAN'!G:M,7)),"")</f>
        <v/>
      </c>
      <c r="J921" s="25" t="str">
        <f>IF(H921&lt;&gt;"",IFERROR(INDEX(DATABASE!$Z$19:$Z$38,MATCH(DATEVALUE(H921),DATABASE!$AA$19:$AA$38,0)),INDEX(DATABASE!$Z$12:$Z$18,MATCH(WEEKDAY(H921,2),DATABASE!$AA$12:$AA$18,0))),"")</f>
        <v/>
      </c>
      <c r="K921" s="25" t="str">
        <f>IF('DATA ACCURATE'!V924&lt;&gt;"",'DATA ACCURATE'!V924,"")</f>
        <v/>
      </c>
      <c r="L921" s="80" t="str">
        <f>IF($H921="","",IF(OR($J921="LIBUR",AND($L920="LIBUR",$O920=$O921)),"LIBUR",IF(AND(OR($L920="LUAR JAM KERJA 1",$L920="LUAR JAM KERJA 2"),OR(OR(AND($H920=$H921,AND(OR($I921&gt;DATABASE!$J$3,$I921&lt;DATABASE!$J$6),((DATEVALUE($H921)+$I921)-(DATEVALUE($H920)+$I920))&lt;DATABASE!$J$6)),AND($H920=$H921,$O920=$O921,OR($I921&gt;DATABASE!$J$6,$I921&lt;DATABASE!$J$3))),AND(($H921-$H920)=1,OR($I921&lt;DATABASE!$I$6,((DATEVALUE($H921)+$I921)-(DATEVALUE($H920)+$I920))&lt;DATABASE!$J$6))),$A921=$A920),"LUAR JAM KERJA 2",IF(AND(OR(WEEKDAY($H921,2)=1,WEEKDAY($H921,2)=2,WEEKDAY($H921,2)=3,WEEKDAY($H921,2)=4,WEEKDAY($H921,2)=5),$I921&lt;=DATABASE!$J$3,$I921&gt;=DATABASE!$I$3),"JAM KERJA",IF(AND(WEEKDAY($H921,2)=6,$I921&lt;=DATABASE!$J$4,$I921&gt;=DATABASE!$I$4),"JAM KERJA","LUAR JAM KERJA 1")))))</f>
        <v/>
      </c>
      <c r="M921" s="33" t="str">
        <f>IF('DATA ACCURATE'!T924&lt;&gt;"",IF('DATA ACCURATE'!T924&gt;100,'DATA ACCURATE'!T924/10,'DATA ACCURATE'!T924),"")</f>
        <v/>
      </c>
      <c r="N921" t="str">
        <f>IF(M921="","",IF(M921&lt;=DATABASE!$I$9,"LOKAL",IF(M921&lt;DATABASE!$J$9,"LUAR KOTA 1",IF($M921&gt;=DATABASE!$J$9,"LUAR KOTA 2",""))))</f>
        <v/>
      </c>
      <c r="O921" s="38" t="str">
        <f>IF('DATA ACCURATE'!L924&lt;&gt;"",'DATA ACCURATE'!L924,"")</f>
        <v/>
      </c>
      <c r="Q921" s="38">
        <f t="shared" si="98"/>
        <v>0</v>
      </c>
      <c r="R921" s="38">
        <f t="shared" si="98"/>
        <v>0</v>
      </c>
      <c r="S921" s="38">
        <f t="shared" si="98"/>
        <v>0</v>
      </c>
      <c r="T921" s="38">
        <f t="shared" si="98"/>
        <v>0</v>
      </c>
      <c r="U921" s="38">
        <f t="shared" si="99"/>
        <v>0</v>
      </c>
      <c r="V921" s="38">
        <f t="shared" si="99"/>
        <v>0</v>
      </c>
      <c r="W921" s="38">
        <f t="shared" si="99"/>
        <v>0</v>
      </c>
      <c r="X921" s="38">
        <f t="shared" si="100"/>
        <v>0</v>
      </c>
      <c r="Y921" s="38">
        <f t="shared" si="100"/>
        <v>0</v>
      </c>
      <c r="Z921" s="38">
        <f t="shared" si="100"/>
        <v>0</v>
      </c>
      <c r="AA921" s="38">
        <f t="shared" si="100"/>
        <v>0</v>
      </c>
      <c r="AB921" s="38">
        <f t="shared" si="101"/>
        <v>0</v>
      </c>
      <c r="AC921" s="38">
        <f t="shared" si="102"/>
        <v>0</v>
      </c>
      <c r="AD921" s="38" t="str">
        <f t="shared" si="103"/>
        <v>000000000000</v>
      </c>
    </row>
    <row r="922" spans="1:30">
      <c r="A922" s="9" t="str">
        <f>IF('DATA ACCURATE'!A925&lt;&gt;"",'DATA ACCURATE'!A925,"")</f>
        <v/>
      </c>
      <c r="B922" s="9" t="str">
        <f>IF('DATA ACCURATE'!D925&lt;&gt;"",'DATA ACCURATE'!D925,"")</f>
        <v/>
      </c>
      <c r="C922" s="38" t="str">
        <f>IF($AD922="000000000000","",INDEX(DATABASE!$W$12:$W$71,MATCH($AD922,DATABASE!$V$12:$V$71,0)))</f>
        <v/>
      </c>
      <c r="D922" s="34" t="str">
        <f>IF(C922="","",IF(E922="",INDEX(DATABASE!$AF$13:$AF$62,MATCH($C922,DATABASE!$AC$13:$AC$62,0)),IF(E922="2x D11",INDEX(DATABASE!$AF$13:$AF$62,MATCH($C922,DATABASE!$AC$13:$AC$62,0))+2*DATABASE!$AF$62,IF(E922="3x D11",INDEX(DATABASE!$AF$13:$AF$62,MATCH($C922,DATABASE!$AC$13:$AC$62,0))+3*DATABASE!$AF$62,""))))</f>
        <v/>
      </c>
      <c r="E922" s="38" t="str">
        <f>IF(AND($K922="Y",$G922&lt;&gt;"UNYIL",$F922&lt;DATABASE!$O$8),"2x D11",IF(AND($K922="Y",$G922&lt;&gt;"UNYIL",$F922&gt;=DATABASE!$O$8),"3x D11",""))</f>
        <v/>
      </c>
      <c r="F922" s="9" t="str">
        <f>IF('DATA ACCURATE'!N925&lt;&gt;"",'DATA ACCURATE'!N925,"")</f>
        <v/>
      </c>
      <c r="G922" t="str">
        <f>IF(F922="","",IF(F922&lt;=DATABASE!$I$8,"UNYIL",IF(F922&lt;=DATABASE!$J$8,"KECIL",IF(F922&lt;DATABASE!$K$8,"TANGGUNG",IF(F922&gt;=DATABASE!$K$8,"BESAR","")))))</f>
        <v/>
      </c>
      <c r="H922" s="16" t="str">
        <f>IF('DATA ACCURATE'!J925&lt;&gt;"",'DATA ACCURATE'!J925,"")</f>
        <v/>
      </c>
      <c r="I922" s="35" t="str">
        <f>IF(B922&lt;&gt;"",IFERROR(VLOOKUP(B922,'DATA TIMBANGAN'!G:M,7,FALSE),VLOOKUP(B922,'DATA TIMBANGAN'!G:M,7)),"")</f>
        <v/>
      </c>
      <c r="J922" s="25" t="str">
        <f>IF(H922&lt;&gt;"",IFERROR(INDEX(DATABASE!$Z$19:$Z$38,MATCH(DATEVALUE(H922),DATABASE!$AA$19:$AA$38,0)),INDEX(DATABASE!$Z$12:$Z$18,MATCH(WEEKDAY(H922,2),DATABASE!$AA$12:$AA$18,0))),"")</f>
        <v/>
      </c>
      <c r="K922" s="25" t="str">
        <f>IF('DATA ACCURATE'!V925&lt;&gt;"",'DATA ACCURATE'!V925,"")</f>
        <v/>
      </c>
      <c r="L922" s="80" t="str">
        <f>IF($H922="","",IF(OR($J922="LIBUR",AND($L921="LIBUR",$O921=$O922)),"LIBUR",IF(AND(OR($L921="LUAR JAM KERJA 1",$L921="LUAR JAM KERJA 2"),OR(OR(AND($H921=$H922,AND(OR($I922&gt;DATABASE!$J$3,$I922&lt;DATABASE!$J$6),((DATEVALUE($H922)+$I922)-(DATEVALUE($H921)+$I921))&lt;DATABASE!$J$6)),AND($H921=$H922,$O921=$O922,OR($I922&gt;DATABASE!$J$6,$I922&lt;DATABASE!$J$3))),AND(($H922-$H921)=1,OR($I922&lt;DATABASE!$I$6,((DATEVALUE($H922)+$I922)-(DATEVALUE($H921)+$I921))&lt;DATABASE!$J$6))),$A922=$A921),"LUAR JAM KERJA 2",IF(AND(OR(WEEKDAY($H922,2)=1,WEEKDAY($H922,2)=2,WEEKDAY($H922,2)=3,WEEKDAY($H922,2)=4,WEEKDAY($H922,2)=5),$I922&lt;=DATABASE!$J$3,$I922&gt;=DATABASE!$I$3),"JAM KERJA",IF(AND(WEEKDAY($H922,2)=6,$I922&lt;=DATABASE!$J$4,$I922&gt;=DATABASE!$I$4),"JAM KERJA","LUAR JAM KERJA 1")))))</f>
        <v/>
      </c>
      <c r="M922" s="33" t="str">
        <f>IF('DATA ACCURATE'!T925&lt;&gt;"",IF('DATA ACCURATE'!T925&gt;100,'DATA ACCURATE'!T925/10,'DATA ACCURATE'!T925),"")</f>
        <v/>
      </c>
      <c r="N922" t="str">
        <f>IF(M922="","",IF(M922&lt;=DATABASE!$I$9,"LOKAL",IF(M922&lt;DATABASE!$J$9,"LUAR KOTA 1",IF($M922&gt;=DATABASE!$J$9,"LUAR KOTA 2",""))))</f>
        <v/>
      </c>
      <c r="O922" s="38" t="str">
        <f>IF('DATA ACCURATE'!L925&lt;&gt;"",'DATA ACCURATE'!L925,"")</f>
        <v/>
      </c>
      <c r="Q922" s="38">
        <f t="shared" si="98"/>
        <v>0</v>
      </c>
      <c r="R922" s="38">
        <f t="shared" si="98"/>
        <v>0</v>
      </c>
      <c r="S922" s="38">
        <f t="shared" si="98"/>
        <v>0</v>
      </c>
      <c r="T922" s="38">
        <f t="shared" si="98"/>
        <v>0</v>
      </c>
      <c r="U922" s="38">
        <f t="shared" si="99"/>
        <v>0</v>
      </c>
      <c r="V922" s="38">
        <f t="shared" si="99"/>
        <v>0</v>
      </c>
      <c r="W922" s="38">
        <f t="shared" si="99"/>
        <v>0</v>
      </c>
      <c r="X922" s="38">
        <f t="shared" si="100"/>
        <v>0</v>
      </c>
      <c r="Y922" s="38">
        <f t="shared" si="100"/>
        <v>0</v>
      </c>
      <c r="Z922" s="38">
        <f t="shared" si="100"/>
        <v>0</v>
      </c>
      <c r="AA922" s="38">
        <f t="shared" si="100"/>
        <v>0</v>
      </c>
      <c r="AB922" s="38">
        <f t="shared" si="101"/>
        <v>0</v>
      </c>
      <c r="AC922" s="38">
        <f t="shared" si="102"/>
        <v>0</v>
      </c>
      <c r="AD922" s="38" t="str">
        <f t="shared" si="103"/>
        <v>000000000000</v>
      </c>
    </row>
    <row r="923" spans="1:30">
      <c r="A923" s="9" t="str">
        <f>IF('DATA ACCURATE'!A926&lt;&gt;"",'DATA ACCURATE'!A926,"")</f>
        <v/>
      </c>
      <c r="B923" s="9" t="str">
        <f>IF('DATA ACCURATE'!D926&lt;&gt;"",'DATA ACCURATE'!D926,"")</f>
        <v/>
      </c>
      <c r="C923" s="38" t="str">
        <f>IF($AD923="000000000000","",INDEX(DATABASE!$W$12:$W$71,MATCH($AD923,DATABASE!$V$12:$V$71,0)))</f>
        <v/>
      </c>
      <c r="D923" s="34" t="str">
        <f>IF(C923="","",IF(E923="",INDEX(DATABASE!$AF$13:$AF$62,MATCH($C923,DATABASE!$AC$13:$AC$62,0)),IF(E923="2x D11",INDEX(DATABASE!$AF$13:$AF$62,MATCH($C923,DATABASE!$AC$13:$AC$62,0))+2*DATABASE!$AF$62,IF(E923="3x D11",INDEX(DATABASE!$AF$13:$AF$62,MATCH($C923,DATABASE!$AC$13:$AC$62,0))+3*DATABASE!$AF$62,""))))</f>
        <v/>
      </c>
      <c r="E923" s="38" t="str">
        <f>IF(AND($K923="Y",$G923&lt;&gt;"UNYIL",$F923&lt;DATABASE!$O$8),"2x D11",IF(AND($K923="Y",$G923&lt;&gt;"UNYIL",$F923&gt;=DATABASE!$O$8),"3x D11",""))</f>
        <v/>
      </c>
      <c r="F923" s="9" t="str">
        <f>IF('DATA ACCURATE'!N926&lt;&gt;"",'DATA ACCURATE'!N926,"")</f>
        <v/>
      </c>
      <c r="G923" t="str">
        <f>IF(F923="","",IF(F923&lt;=DATABASE!$I$8,"UNYIL",IF(F923&lt;=DATABASE!$J$8,"KECIL",IF(F923&lt;DATABASE!$K$8,"TANGGUNG",IF(F923&gt;=DATABASE!$K$8,"BESAR","")))))</f>
        <v/>
      </c>
      <c r="H923" s="16" t="str">
        <f>IF('DATA ACCURATE'!J926&lt;&gt;"",'DATA ACCURATE'!J926,"")</f>
        <v/>
      </c>
      <c r="I923" s="35" t="str">
        <f>IF(B923&lt;&gt;"",IFERROR(VLOOKUP(B923,'DATA TIMBANGAN'!G:M,7,FALSE),VLOOKUP(B923,'DATA TIMBANGAN'!G:M,7)),"")</f>
        <v/>
      </c>
      <c r="J923" s="25" t="str">
        <f>IF(H923&lt;&gt;"",IFERROR(INDEX(DATABASE!$Z$19:$Z$38,MATCH(DATEVALUE(H923),DATABASE!$AA$19:$AA$38,0)),INDEX(DATABASE!$Z$12:$Z$18,MATCH(WEEKDAY(H923,2),DATABASE!$AA$12:$AA$18,0))),"")</f>
        <v/>
      </c>
      <c r="K923" s="25" t="str">
        <f>IF('DATA ACCURATE'!V926&lt;&gt;"",'DATA ACCURATE'!V926,"")</f>
        <v/>
      </c>
      <c r="L923" s="80" t="str">
        <f>IF($H923="","",IF(OR($J923="LIBUR",AND($L922="LIBUR",$O922=$O923)),"LIBUR",IF(AND(OR($L922="LUAR JAM KERJA 1",$L922="LUAR JAM KERJA 2"),OR(OR(AND($H922=$H923,AND(OR($I923&gt;DATABASE!$J$3,$I923&lt;DATABASE!$J$6),((DATEVALUE($H923)+$I923)-(DATEVALUE($H922)+$I922))&lt;DATABASE!$J$6)),AND($H922=$H923,$O922=$O923,OR($I923&gt;DATABASE!$J$6,$I923&lt;DATABASE!$J$3))),AND(($H923-$H922)=1,OR($I923&lt;DATABASE!$I$6,((DATEVALUE($H923)+$I923)-(DATEVALUE($H922)+$I922))&lt;DATABASE!$J$6))),$A923=$A922),"LUAR JAM KERJA 2",IF(AND(OR(WEEKDAY($H923,2)=1,WEEKDAY($H923,2)=2,WEEKDAY($H923,2)=3,WEEKDAY($H923,2)=4,WEEKDAY($H923,2)=5),$I923&lt;=DATABASE!$J$3,$I923&gt;=DATABASE!$I$3),"JAM KERJA",IF(AND(WEEKDAY($H923,2)=6,$I923&lt;=DATABASE!$J$4,$I923&gt;=DATABASE!$I$4),"JAM KERJA","LUAR JAM KERJA 1")))))</f>
        <v/>
      </c>
      <c r="M923" s="33" t="str">
        <f>IF('DATA ACCURATE'!T926&lt;&gt;"",IF('DATA ACCURATE'!T926&gt;100,'DATA ACCURATE'!T926/10,'DATA ACCURATE'!T926),"")</f>
        <v/>
      </c>
      <c r="N923" t="str">
        <f>IF(M923="","",IF(M923&lt;=DATABASE!$I$9,"LOKAL",IF(M923&lt;DATABASE!$J$9,"LUAR KOTA 1",IF($M923&gt;=DATABASE!$J$9,"LUAR KOTA 2",""))))</f>
        <v/>
      </c>
      <c r="O923" s="38" t="str">
        <f>IF('DATA ACCURATE'!L926&lt;&gt;"",'DATA ACCURATE'!L926,"")</f>
        <v/>
      </c>
      <c r="Q923" s="38">
        <f t="shared" si="98"/>
        <v>0</v>
      </c>
      <c r="R923" s="38">
        <f t="shared" si="98"/>
        <v>0</v>
      </c>
      <c r="S923" s="38">
        <f t="shared" si="98"/>
        <v>0</v>
      </c>
      <c r="T923" s="38">
        <f t="shared" si="98"/>
        <v>0</v>
      </c>
      <c r="U923" s="38">
        <f t="shared" si="99"/>
        <v>0</v>
      </c>
      <c r="V923" s="38">
        <f t="shared" si="99"/>
        <v>0</v>
      </c>
      <c r="W923" s="38">
        <f t="shared" si="99"/>
        <v>0</v>
      </c>
      <c r="X923" s="38">
        <f t="shared" si="100"/>
        <v>0</v>
      </c>
      <c r="Y923" s="38">
        <f t="shared" si="100"/>
        <v>0</v>
      </c>
      <c r="Z923" s="38">
        <f t="shared" si="100"/>
        <v>0</v>
      </c>
      <c r="AA923" s="38">
        <f t="shared" si="100"/>
        <v>0</v>
      </c>
      <c r="AB923" s="38">
        <f t="shared" si="101"/>
        <v>0</v>
      </c>
      <c r="AC923" s="38">
        <f t="shared" si="102"/>
        <v>0</v>
      </c>
      <c r="AD923" s="38" t="str">
        <f t="shared" si="103"/>
        <v>000000000000</v>
      </c>
    </row>
    <row r="924" spans="1:30">
      <c r="A924" s="9" t="str">
        <f>IF('DATA ACCURATE'!A927&lt;&gt;"",'DATA ACCURATE'!A927,"")</f>
        <v/>
      </c>
      <c r="B924" s="9" t="str">
        <f>IF('DATA ACCURATE'!D927&lt;&gt;"",'DATA ACCURATE'!D927,"")</f>
        <v/>
      </c>
      <c r="C924" s="38" t="str">
        <f>IF($AD924="000000000000","",INDEX(DATABASE!$W$12:$W$71,MATCH($AD924,DATABASE!$V$12:$V$71,0)))</f>
        <v/>
      </c>
      <c r="D924" s="34" t="str">
        <f>IF(C924="","",IF(E924="",INDEX(DATABASE!$AF$13:$AF$62,MATCH($C924,DATABASE!$AC$13:$AC$62,0)),IF(E924="2x D11",INDEX(DATABASE!$AF$13:$AF$62,MATCH($C924,DATABASE!$AC$13:$AC$62,0))+2*DATABASE!$AF$62,IF(E924="3x D11",INDEX(DATABASE!$AF$13:$AF$62,MATCH($C924,DATABASE!$AC$13:$AC$62,0))+3*DATABASE!$AF$62,""))))</f>
        <v/>
      </c>
      <c r="E924" s="38" t="str">
        <f>IF(AND($K924="Y",$G924&lt;&gt;"UNYIL",$F924&lt;DATABASE!$O$8),"2x D11",IF(AND($K924="Y",$G924&lt;&gt;"UNYIL",$F924&gt;=DATABASE!$O$8),"3x D11",""))</f>
        <v/>
      </c>
      <c r="F924" s="9" t="str">
        <f>IF('DATA ACCURATE'!N927&lt;&gt;"",'DATA ACCURATE'!N927,"")</f>
        <v/>
      </c>
      <c r="G924" t="str">
        <f>IF(F924="","",IF(F924&lt;=DATABASE!$I$8,"UNYIL",IF(F924&lt;=DATABASE!$J$8,"KECIL",IF(F924&lt;DATABASE!$K$8,"TANGGUNG",IF(F924&gt;=DATABASE!$K$8,"BESAR","")))))</f>
        <v/>
      </c>
      <c r="H924" s="16" t="str">
        <f>IF('DATA ACCURATE'!J927&lt;&gt;"",'DATA ACCURATE'!J927,"")</f>
        <v/>
      </c>
      <c r="I924" s="35" t="str">
        <f>IF(B924&lt;&gt;"",IFERROR(VLOOKUP(B924,'DATA TIMBANGAN'!G:M,7,FALSE),VLOOKUP(B924,'DATA TIMBANGAN'!G:M,7)),"")</f>
        <v/>
      </c>
      <c r="J924" s="25" t="str">
        <f>IF(H924&lt;&gt;"",IFERROR(INDEX(DATABASE!$Z$19:$Z$38,MATCH(DATEVALUE(H924),DATABASE!$AA$19:$AA$38,0)),INDEX(DATABASE!$Z$12:$Z$18,MATCH(WEEKDAY(H924,2),DATABASE!$AA$12:$AA$18,0))),"")</f>
        <v/>
      </c>
      <c r="K924" s="25" t="str">
        <f>IF('DATA ACCURATE'!V927&lt;&gt;"",'DATA ACCURATE'!V927,"")</f>
        <v/>
      </c>
      <c r="L924" s="80" t="str">
        <f>IF($H924="","",IF(OR($J924="LIBUR",AND($L923="LIBUR",$O923=$O924)),"LIBUR",IF(AND(OR($L923="LUAR JAM KERJA 1",$L923="LUAR JAM KERJA 2"),OR(OR(AND($H923=$H924,AND(OR($I924&gt;DATABASE!$J$3,$I924&lt;DATABASE!$J$6),((DATEVALUE($H924)+$I924)-(DATEVALUE($H923)+$I923))&lt;DATABASE!$J$6)),AND($H923=$H924,$O923=$O924,OR($I924&gt;DATABASE!$J$6,$I924&lt;DATABASE!$J$3))),AND(($H924-$H923)=1,OR($I924&lt;DATABASE!$I$6,((DATEVALUE($H924)+$I924)-(DATEVALUE($H923)+$I923))&lt;DATABASE!$J$6))),$A924=$A923),"LUAR JAM KERJA 2",IF(AND(OR(WEEKDAY($H924,2)=1,WEEKDAY($H924,2)=2,WEEKDAY($H924,2)=3,WEEKDAY($H924,2)=4,WEEKDAY($H924,2)=5),$I924&lt;=DATABASE!$J$3,$I924&gt;=DATABASE!$I$3),"JAM KERJA",IF(AND(WEEKDAY($H924,2)=6,$I924&lt;=DATABASE!$J$4,$I924&gt;=DATABASE!$I$4),"JAM KERJA","LUAR JAM KERJA 1")))))</f>
        <v/>
      </c>
      <c r="M924" s="33" t="str">
        <f>IF('DATA ACCURATE'!T927&lt;&gt;"",IF('DATA ACCURATE'!T927&gt;100,'DATA ACCURATE'!T927/10,'DATA ACCURATE'!T927),"")</f>
        <v/>
      </c>
      <c r="N924" t="str">
        <f>IF(M924="","",IF(M924&lt;=DATABASE!$I$9,"LOKAL",IF(M924&lt;DATABASE!$J$9,"LUAR KOTA 1",IF($M924&gt;=DATABASE!$J$9,"LUAR KOTA 2",""))))</f>
        <v/>
      </c>
      <c r="O924" s="38" t="str">
        <f>IF('DATA ACCURATE'!L927&lt;&gt;"",'DATA ACCURATE'!L927,"")</f>
        <v/>
      </c>
      <c r="Q924" s="38">
        <f t="shared" si="98"/>
        <v>0</v>
      </c>
      <c r="R924" s="38">
        <f t="shared" si="98"/>
        <v>0</v>
      </c>
      <c r="S924" s="38">
        <f t="shared" si="98"/>
        <v>0</v>
      </c>
      <c r="T924" s="38">
        <f t="shared" si="98"/>
        <v>0</v>
      </c>
      <c r="U924" s="38">
        <f t="shared" si="99"/>
        <v>0</v>
      </c>
      <c r="V924" s="38">
        <f t="shared" si="99"/>
        <v>0</v>
      </c>
      <c r="W924" s="38">
        <f t="shared" si="99"/>
        <v>0</v>
      </c>
      <c r="X924" s="38">
        <f t="shared" si="100"/>
        <v>0</v>
      </c>
      <c r="Y924" s="38">
        <f t="shared" si="100"/>
        <v>0</v>
      </c>
      <c r="Z924" s="38">
        <f t="shared" si="100"/>
        <v>0</v>
      </c>
      <c r="AA924" s="38">
        <f t="shared" si="100"/>
        <v>0</v>
      </c>
      <c r="AB924" s="38">
        <f t="shared" si="101"/>
        <v>0</v>
      </c>
      <c r="AC924" s="38">
        <f t="shared" si="102"/>
        <v>0</v>
      </c>
      <c r="AD924" s="38" t="str">
        <f t="shared" si="103"/>
        <v>000000000000</v>
      </c>
    </row>
    <row r="925" spans="1:30">
      <c r="A925" s="9" t="str">
        <f>IF('DATA ACCURATE'!A928&lt;&gt;"",'DATA ACCURATE'!A928,"")</f>
        <v/>
      </c>
      <c r="B925" s="9" t="str">
        <f>IF('DATA ACCURATE'!D928&lt;&gt;"",'DATA ACCURATE'!D928,"")</f>
        <v/>
      </c>
      <c r="C925" s="38" t="str">
        <f>IF($AD925="000000000000","",INDEX(DATABASE!$W$12:$W$71,MATCH($AD925,DATABASE!$V$12:$V$71,0)))</f>
        <v/>
      </c>
      <c r="D925" s="34" t="str">
        <f>IF(C925="","",IF(E925="",INDEX(DATABASE!$AF$13:$AF$62,MATCH($C925,DATABASE!$AC$13:$AC$62,0)),IF(E925="2x D11",INDEX(DATABASE!$AF$13:$AF$62,MATCH($C925,DATABASE!$AC$13:$AC$62,0))+2*DATABASE!$AF$62,IF(E925="3x D11",INDEX(DATABASE!$AF$13:$AF$62,MATCH($C925,DATABASE!$AC$13:$AC$62,0))+3*DATABASE!$AF$62,""))))</f>
        <v/>
      </c>
      <c r="E925" s="38" t="str">
        <f>IF(AND($K925="Y",$G925&lt;&gt;"UNYIL",$F925&lt;DATABASE!$O$8),"2x D11",IF(AND($K925="Y",$G925&lt;&gt;"UNYIL",$F925&gt;=DATABASE!$O$8),"3x D11",""))</f>
        <v/>
      </c>
      <c r="F925" s="9" t="str">
        <f>IF('DATA ACCURATE'!N928&lt;&gt;"",'DATA ACCURATE'!N928,"")</f>
        <v/>
      </c>
      <c r="G925" t="str">
        <f>IF(F925="","",IF(F925&lt;=DATABASE!$I$8,"UNYIL",IF(F925&lt;=DATABASE!$J$8,"KECIL",IF(F925&lt;DATABASE!$K$8,"TANGGUNG",IF(F925&gt;=DATABASE!$K$8,"BESAR","")))))</f>
        <v/>
      </c>
      <c r="H925" s="16" t="str">
        <f>IF('DATA ACCURATE'!J928&lt;&gt;"",'DATA ACCURATE'!J928,"")</f>
        <v/>
      </c>
      <c r="I925" s="35" t="str">
        <f>IF(B925&lt;&gt;"",IFERROR(VLOOKUP(B925,'DATA TIMBANGAN'!G:M,7,FALSE),VLOOKUP(B925,'DATA TIMBANGAN'!G:M,7)),"")</f>
        <v/>
      </c>
      <c r="J925" s="25" t="str">
        <f>IF(H925&lt;&gt;"",IFERROR(INDEX(DATABASE!$Z$19:$Z$38,MATCH(DATEVALUE(H925),DATABASE!$AA$19:$AA$38,0)),INDEX(DATABASE!$Z$12:$Z$18,MATCH(WEEKDAY(H925,2),DATABASE!$AA$12:$AA$18,0))),"")</f>
        <v/>
      </c>
      <c r="K925" s="25" t="str">
        <f>IF('DATA ACCURATE'!V928&lt;&gt;"",'DATA ACCURATE'!V928,"")</f>
        <v/>
      </c>
      <c r="L925" s="80" t="str">
        <f>IF($H925="","",IF(OR($J925="LIBUR",AND($L924="LIBUR",$O924=$O925)),"LIBUR",IF(AND(OR($L924="LUAR JAM KERJA 1",$L924="LUAR JAM KERJA 2"),OR(OR(AND($H924=$H925,AND(OR($I925&gt;DATABASE!$J$3,$I925&lt;DATABASE!$J$6),((DATEVALUE($H925)+$I925)-(DATEVALUE($H924)+$I924))&lt;DATABASE!$J$6)),AND($H924=$H925,$O924=$O925,OR($I925&gt;DATABASE!$J$6,$I925&lt;DATABASE!$J$3))),AND(($H925-$H924)=1,OR($I925&lt;DATABASE!$I$6,((DATEVALUE($H925)+$I925)-(DATEVALUE($H924)+$I924))&lt;DATABASE!$J$6))),$A925=$A924),"LUAR JAM KERJA 2",IF(AND(OR(WEEKDAY($H925,2)=1,WEEKDAY($H925,2)=2,WEEKDAY($H925,2)=3,WEEKDAY($H925,2)=4,WEEKDAY($H925,2)=5),$I925&lt;=DATABASE!$J$3,$I925&gt;=DATABASE!$I$3),"JAM KERJA",IF(AND(WEEKDAY($H925,2)=6,$I925&lt;=DATABASE!$J$4,$I925&gt;=DATABASE!$I$4),"JAM KERJA","LUAR JAM KERJA 1")))))</f>
        <v/>
      </c>
      <c r="M925" s="33" t="str">
        <f>IF('DATA ACCURATE'!T928&lt;&gt;"",IF('DATA ACCURATE'!T928&gt;100,'DATA ACCURATE'!T928/10,'DATA ACCURATE'!T928),"")</f>
        <v/>
      </c>
      <c r="N925" t="str">
        <f>IF(M925="","",IF(M925&lt;=DATABASE!$I$9,"LOKAL",IF(M925&lt;DATABASE!$J$9,"LUAR KOTA 1",IF($M925&gt;=DATABASE!$J$9,"LUAR KOTA 2",""))))</f>
        <v/>
      </c>
      <c r="O925" s="38" t="str">
        <f>IF('DATA ACCURATE'!L928&lt;&gt;"",'DATA ACCURATE'!L928,"")</f>
        <v/>
      </c>
      <c r="Q925" s="38">
        <f t="shared" si="98"/>
        <v>0</v>
      </c>
      <c r="R925" s="38">
        <f t="shared" si="98"/>
        <v>0</v>
      </c>
      <c r="S925" s="38">
        <f t="shared" si="98"/>
        <v>0</v>
      </c>
      <c r="T925" s="38">
        <f t="shared" si="98"/>
        <v>0</v>
      </c>
      <c r="U925" s="38">
        <f t="shared" si="99"/>
        <v>0</v>
      </c>
      <c r="V925" s="38">
        <f t="shared" si="99"/>
        <v>0</v>
      </c>
      <c r="W925" s="38">
        <f t="shared" si="99"/>
        <v>0</v>
      </c>
      <c r="X925" s="38">
        <f t="shared" si="100"/>
        <v>0</v>
      </c>
      <c r="Y925" s="38">
        <f t="shared" si="100"/>
        <v>0</v>
      </c>
      <c r="Z925" s="38">
        <f t="shared" si="100"/>
        <v>0</v>
      </c>
      <c r="AA925" s="38">
        <f t="shared" si="100"/>
        <v>0</v>
      </c>
      <c r="AB925" s="38">
        <f t="shared" si="101"/>
        <v>0</v>
      </c>
      <c r="AC925" s="38">
        <f t="shared" si="102"/>
        <v>0</v>
      </c>
      <c r="AD925" s="38" t="str">
        <f t="shared" si="103"/>
        <v>000000000000</v>
      </c>
    </row>
    <row r="926" spans="1:30">
      <c r="A926" s="9" t="str">
        <f>IF('DATA ACCURATE'!A929&lt;&gt;"",'DATA ACCURATE'!A929,"")</f>
        <v/>
      </c>
      <c r="B926" s="9" t="str">
        <f>IF('DATA ACCURATE'!D929&lt;&gt;"",'DATA ACCURATE'!D929,"")</f>
        <v/>
      </c>
      <c r="C926" s="38" t="str">
        <f>IF($AD926="000000000000","",INDEX(DATABASE!$W$12:$W$71,MATCH($AD926,DATABASE!$V$12:$V$71,0)))</f>
        <v/>
      </c>
      <c r="D926" s="34" t="str">
        <f>IF(C926="","",IF(E926="",INDEX(DATABASE!$AF$13:$AF$62,MATCH($C926,DATABASE!$AC$13:$AC$62,0)),IF(E926="2x D11",INDEX(DATABASE!$AF$13:$AF$62,MATCH($C926,DATABASE!$AC$13:$AC$62,0))+2*DATABASE!$AF$62,IF(E926="3x D11",INDEX(DATABASE!$AF$13:$AF$62,MATCH($C926,DATABASE!$AC$13:$AC$62,0))+3*DATABASE!$AF$62,""))))</f>
        <v/>
      </c>
      <c r="E926" s="38" t="str">
        <f>IF(AND($K926="Y",$G926&lt;&gt;"UNYIL",$F926&lt;DATABASE!$O$8),"2x D11",IF(AND($K926="Y",$G926&lt;&gt;"UNYIL",$F926&gt;=DATABASE!$O$8),"3x D11",""))</f>
        <v/>
      </c>
      <c r="F926" s="9" t="str">
        <f>IF('DATA ACCURATE'!N929&lt;&gt;"",'DATA ACCURATE'!N929,"")</f>
        <v/>
      </c>
      <c r="G926" t="str">
        <f>IF(F926="","",IF(F926&lt;=DATABASE!$I$8,"UNYIL",IF(F926&lt;=DATABASE!$J$8,"KECIL",IF(F926&lt;DATABASE!$K$8,"TANGGUNG",IF(F926&gt;=DATABASE!$K$8,"BESAR","")))))</f>
        <v/>
      </c>
      <c r="H926" s="16" t="str">
        <f>IF('DATA ACCURATE'!J929&lt;&gt;"",'DATA ACCURATE'!J929,"")</f>
        <v/>
      </c>
      <c r="I926" s="35" t="str">
        <f>IF(B926&lt;&gt;"",IFERROR(VLOOKUP(B926,'DATA TIMBANGAN'!G:M,7,FALSE),VLOOKUP(B926,'DATA TIMBANGAN'!G:M,7)),"")</f>
        <v/>
      </c>
      <c r="J926" s="25" t="str">
        <f>IF(H926&lt;&gt;"",IFERROR(INDEX(DATABASE!$Z$19:$Z$38,MATCH(DATEVALUE(H926),DATABASE!$AA$19:$AA$38,0)),INDEX(DATABASE!$Z$12:$Z$18,MATCH(WEEKDAY(H926,2),DATABASE!$AA$12:$AA$18,0))),"")</f>
        <v/>
      </c>
      <c r="K926" s="25" t="str">
        <f>IF('DATA ACCURATE'!V929&lt;&gt;"",'DATA ACCURATE'!V929,"")</f>
        <v/>
      </c>
      <c r="L926" s="80" t="str">
        <f>IF($H926="","",IF(OR($J926="LIBUR",AND($L925="LIBUR",$O925=$O926)),"LIBUR",IF(AND(OR($L925="LUAR JAM KERJA 1",$L925="LUAR JAM KERJA 2"),OR(OR(AND($H925=$H926,AND(OR($I926&gt;DATABASE!$J$3,$I926&lt;DATABASE!$J$6),((DATEVALUE($H926)+$I926)-(DATEVALUE($H925)+$I925))&lt;DATABASE!$J$6)),AND($H925=$H926,$O925=$O926,OR($I926&gt;DATABASE!$J$6,$I926&lt;DATABASE!$J$3))),AND(($H926-$H925)=1,OR($I926&lt;DATABASE!$I$6,((DATEVALUE($H926)+$I926)-(DATEVALUE($H925)+$I925))&lt;DATABASE!$J$6))),$A926=$A925),"LUAR JAM KERJA 2",IF(AND(OR(WEEKDAY($H926,2)=1,WEEKDAY($H926,2)=2,WEEKDAY($H926,2)=3,WEEKDAY($H926,2)=4,WEEKDAY($H926,2)=5),$I926&lt;=DATABASE!$J$3,$I926&gt;=DATABASE!$I$3),"JAM KERJA",IF(AND(WEEKDAY($H926,2)=6,$I926&lt;=DATABASE!$J$4,$I926&gt;=DATABASE!$I$4),"JAM KERJA","LUAR JAM KERJA 1")))))</f>
        <v/>
      </c>
      <c r="M926" s="33" t="str">
        <f>IF('DATA ACCURATE'!T929&lt;&gt;"",IF('DATA ACCURATE'!T929&gt;100,'DATA ACCURATE'!T929/10,'DATA ACCURATE'!T929),"")</f>
        <v/>
      </c>
      <c r="N926" t="str">
        <f>IF(M926="","",IF(M926&lt;=DATABASE!$I$9,"LOKAL",IF(M926&lt;DATABASE!$J$9,"LUAR KOTA 1",IF($M926&gt;=DATABASE!$J$9,"LUAR KOTA 2",""))))</f>
        <v/>
      </c>
      <c r="O926" s="38" t="str">
        <f>IF('DATA ACCURATE'!L929&lt;&gt;"",'DATA ACCURATE'!L929,"")</f>
        <v/>
      </c>
      <c r="Q926" s="38">
        <f t="shared" si="98"/>
        <v>0</v>
      </c>
      <c r="R926" s="38">
        <f t="shared" si="98"/>
        <v>0</v>
      </c>
      <c r="S926" s="38">
        <f t="shared" si="98"/>
        <v>0</v>
      </c>
      <c r="T926" s="38">
        <f t="shared" si="98"/>
        <v>0</v>
      </c>
      <c r="U926" s="38">
        <f t="shared" si="99"/>
        <v>0</v>
      </c>
      <c r="V926" s="38">
        <f t="shared" si="99"/>
        <v>0</v>
      </c>
      <c r="W926" s="38">
        <f t="shared" si="99"/>
        <v>0</v>
      </c>
      <c r="X926" s="38">
        <f t="shared" si="100"/>
        <v>0</v>
      </c>
      <c r="Y926" s="38">
        <f t="shared" si="100"/>
        <v>0</v>
      </c>
      <c r="Z926" s="38">
        <f t="shared" si="100"/>
        <v>0</v>
      </c>
      <c r="AA926" s="38">
        <f t="shared" si="100"/>
        <v>0</v>
      </c>
      <c r="AB926" s="38">
        <f t="shared" si="101"/>
        <v>0</v>
      </c>
      <c r="AC926" s="38">
        <f t="shared" si="102"/>
        <v>0</v>
      </c>
      <c r="AD926" s="38" t="str">
        <f t="shared" si="103"/>
        <v>000000000000</v>
      </c>
    </row>
    <row r="927" spans="1:30">
      <c r="A927" s="9" t="str">
        <f>IF('DATA ACCURATE'!A930&lt;&gt;"",'DATA ACCURATE'!A930,"")</f>
        <v/>
      </c>
      <c r="B927" s="9" t="str">
        <f>IF('DATA ACCURATE'!D930&lt;&gt;"",'DATA ACCURATE'!D930,"")</f>
        <v/>
      </c>
      <c r="C927" s="38" t="str">
        <f>IF($AD927="000000000000","",INDEX(DATABASE!$W$12:$W$71,MATCH($AD927,DATABASE!$V$12:$V$71,0)))</f>
        <v/>
      </c>
      <c r="D927" s="34" t="str">
        <f>IF(C927="","",IF(E927="",INDEX(DATABASE!$AF$13:$AF$62,MATCH($C927,DATABASE!$AC$13:$AC$62,0)),IF(E927="2x D11",INDEX(DATABASE!$AF$13:$AF$62,MATCH($C927,DATABASE!$AC$13:$AC$62,0))+2*DATABASE!$AF$62,IF(E927="3x D11",INDEX(DATABASE!$AF$13:$AF$62,MATCH($C927,DATABASE!$AC$13:$AC$62,0))+3*DATABASE!$AF$62,""))))</f>
        <v/>
      </c>
      <c r="E927" s="38" t="str">
        <f>IF(AND($K927="Y",$G927&lt;&gt;"UNYIL",$F927&lt;DATABASE!$O$8),"2x D11",IF(AND($K927="Y",$G927&lt;&gt;"UNYIL",$F927&gt;=DATABASE!$O$8),"3x D11",""))</f>
        <v/>
      </c>
      <c r="F927" s="9" t="str">
        <f>IF('DATA ACCURATE'!N930&lt;&gt;"",'DATA ACCURATE'!N930,"")</f>
        <v/>
      </c>
      <c r="G927" t="str">
        <f>IF(F927="","",IF(F927&lt;=DATABASE!$I$8,"UNYIL",IF(F927&lt;=DATABASE!$J$8,"KECIL",IF(F927&lt;DATABASE!$K$8,"TANGGUNG",IF(F927&gt;=DATABASE!$K$8,"BESAR","")))))</f>
        <v/>
      </c>
      <c r="H927" s="16" t="str">
        <f>IF('DATA ACCURATE'!J930&lt;&gt;"",'DATA ACCURATE'!J930,"")</f>
        <v/>
      </c>
      <c r="I927" s="35" t="str">
        <f>IF(B927&lt;&gt;"",IFERROR(VLOOKUP(B927,'DATA TIMBANGAN'!G:M,7,FALSE),VLOOKUP(B927,'DATA TIMBANGAN'!G:M,7)),"")</f>
        <v/>
      </c>
      <c r="J927" s="25" t="str">
        <f>IF(H927&lt;&gt;"",IFERROR(INDEX(DATABASE!$Z$19:$Z$38,MATCH(DATEVALUE(H927),DATABASE!$AA$19:$AA$38,0)),INDEX(DATABASE!$Z$12:$Z$18,MATCH(WEEKDAY(H927,2),DATABASE!$AA$12:$AA$18,0))),"")</f>
        <v/>
      </c>
      <c r="K927" s="25" t="str">
        <f>IF('DATA ACCURATE'!V930&lt;&gt;"",'DATA ACCURATE'!V930,"")</f>
        <v/>
      </c>
      <c r="L927" s="80" t="str">
        <f>IF($H927="","",IF(OR($J927="LIBUR",AND($L926="LIBUR",$O926=$O927)),"LIBUR",IF(AND(OR($L926="LUAR JAM KERJA 1",$L926="LUAR JAM KERJA 2"),OR(OR(AND($H926=$H927,AND(OR($I927&gt;DATABASE!$J$3,$I927&lt;DATABASE!$J$6),((DATEVALUE($H927)+$I927)-(DATEVALUE($H926)+$I926))&lt;DATABASE!$J$6)),AND($H926=$H927,$O926=$O927,OR($I927&gt;DATABASE!$J$6,$I927&lt;DATABASE!$J$3))),AND(($H927-$H926)=1,OR($I927&lt;DATABASE!$I$6,((DATEVALUE($H927)+$I927)-(DATEVALUE($H926)+$I926))&lt;DATABASE!$J$6))),$A927=$A926),"LUAR JAM KERJA 2",IF(AND(OR(WEEKDAY($H927,2)=1,WEEKDAY($H927,2)=2,WEEKDAY($H927,2)=3,WEEKDAY($H927,2)=4,WEEKDAY($H927,2)=5),$I927&lt;=DATABASE!$J$3,$I927&gt;=DATABASE!$I$3),"JAM KERJA",IF(AND(WEEKDAY($H927,2)=6,$I927&lt;=DATABASE!$J$4,$I927&gt;=DATABASE!$I$4),"JAM KERJA","LUAR JAM KERJA 1")))))</f>
        <v/>
      </c>
      <c r="M927" s="33" t="str">
        <f>IF('DATA ACCURATE'!T930&lt;&gt;"",IF('DATA ACCURATE'!T930&gt;100,'DATA ACCURATE'!T930/10,'DATA ACCURATE'!T930),"")</f>
        <v/>
      </c>
      <c r="N927" t="str">
        <f>IF(M927="","",IF(M927&lt;=DATABASE!$I$9,"LOKAL",IF(M927&lt;DATABASE!$J$9,"LUAR KOTA 1",IF($M927&gt;=DATABASE!$J$9,"LUAR KOTA 2",""))))</f>
        <v/>
      </c>
      <c r="O927" s="38" t="str">
        <f>IF('DATA ACCURATE'!L930&lt;&gt;"",'DATA ACCURATE'!L930,"")</f>
        <v/>
      </c>
      <c r="Q927" s="38">
        <f t="shared" si="98"/>
        <v>0</v>
      </c>
      <c r="R927" s="38">
        <f t="shared" si="98"/>
        <v>0</v>
      </c>
      <c r="S927" s="38">
        <f t="shared" si="98"/>
        <v>0</v>
      </c>
      <c r="T927" s="38">
        <f t="shared" si="98"/>
        <v>0</v>
      </c>
      <c r="U927" s="38">
        <f t="shared" si="99"/>
        <v>0</v>
      </c>
      <c r="V927" s="38">
        <f t="shared" si="99"/>
        <v>0</v>
      </c>
      <c r="W927" s="38">
        <f t="shared" si="99"/>
        <v>0</v>
      </c>
      <c r="X927" s="38">
        <f t="shared" si="100"/>
        <v>0</v>
      </c>
      <c r="Y927" s="38">
        <f t="shared" si="100"/>
        <v>0</v>
      </c>
      <c r="Z927" s="38">
        <f t="shared" si="100"/>
        <v>0</v>
      </c>
      <c r="AA927" s="38">
        <f t="shared" si="100"/>
        <v>0</v>
      </c>
      <c r="AB927" s="38">
        <f t="shared" si="101"/>
        <v>0</v>
      </c>
      <c r="AC927" s="38">
        <f t="shared" si="102"/>
        <v>0</v>
      </c>
      <c r="AD927" s="38" t="str">
        <f t="shared" si="103"/>
        <v>000000000000</v>
      </c>
    </row>
    <row r="928" spans="1:30">
      <c r="A928" s="9" t="str">
        <f>IF('DATA ACCURATE'!A931&lt;&gt;"",'DATA ACCURATE'!A931,"")</f>
        <v/>
      </c>
      <c r="B928" s="9" t="str">
        <f>IF('DATA ACCURATE'!D931&lt;&gt;"",'DATA ACCURATE'!D931,"")</f>
        <v/>
      </c>
      <c r="C928" s="38" t="str">
        <f>IF($AD928="000000000000","",INDEX(DATABASE!$W$12:$W$71,MATCH($AD928,DATABASE!$V$12:$V$71,0)))</f>
        <v/>
      </c>
      <c r="D928" s="34" t="str">
        <f>IF(C928="","",IF(E928="",INDEX(DATABASE!$AF$13:$AF$62,MATCH($C928,DATABASE!$AC$13:$AC$62,0)),IF(E928="2x D11",INDEX(DATABASE!$AF$13:$AF$62,MATCH($C928,DATABASE!$AC$13:$AC$62,0))+2*DATABASE!$AF$62,IF(E928="3x D11",INDEX(DATABASE!$AF$13:$AF$62,MATCH($C928,DATABASE!$AC$13:$AC$62,0))+3*DATABASE!$AF$62,""))))</f>
        <v/>
      </c>
      <c r="E928" s="38" t="str">
        <f>IF(AND($K928="Y",$G928&lt;&gt;"UNYIL",$F928&lt;DATABASE!$O$8),"2x D11",IF(AND($K928="Y",$G928&lt;&gt;"UNYIL",$F928&gt;=DATABASE!$O$8),"3x D11",""))</f>
        <v/>
      </c>
      <c r="F928" s="9" t="str">
        <f>IF('DATA ACCURATE'!N931&lt;&gt;"",'DATA ACCURATE'!N931,"")</f>
        <v/>
      </c>
      <c r="G928" t="str">
        <f>IF(F928="","",IF(F928&lt;=DATABASE!$I$8,"UNYIL",IF(F928&lt;=DATABASE!$J$8,"KECIL",IF(F928&lt;DATABASE!$K$8,"TANGGUNG",IF(F928&gt;=DATABASE!$K$8,"BESAR","")))))</f>
        <v/>
      </c>
      <c r="H928" s="16" t="str">
        <f>IF('DATA ACCURATE'!J931&lt;&gt;"",'DATA ACCURATE'!J931,"")</f>
        <v/>
      </c>
      <c r="I928" s="35" t="str">
        <f>IF(B928&lt;&gt;"",IFERROR(VLOOKUP(B928,'DATA TIMBANGAN'!G:M,7,FALSE),VLOOKUP(B928,'DATA TIMBANGAN'!G:M,7)),"")</f>
        <v/>
      </c>
      <c r="J928" s="25" t="str">
        <f>IF(H928&lt;&gt;"",IFERROR(INDEX(DATABASE!$Z$19:$Z$38,MATCH(DATEVALUE(H928),DATABASE!$AA$19:$AA$38,0)),INDEX(DATABASE!$Z$12:$Z$18,MATCH(WEEKDAY(H928,2),DATABASE!$AA$12:$AA$18,0))),"")</f>
        <v/>
      </c>
      <c r="K928" s="25" t="str">
        <f>IF('DATA ACCURATE'!V931&lt;&gt;"",'DATA ACCURATE'!V931,"")</f>
        <v/>
      </c>
      <c r="L928" s="80" t="str">
        <f>IF($H928="","",IF(OR($J928="LIBUR",AND($L927="LIBUR",$O927=$O928)),"LIBUR",IF(AND(OR($L927="LUAR JAM KERJA 1",$L927="LUAR JAM KERJA 2"),OR(OR(AND($H927=$H928,AND(OR($I928&gt;DATABASE!$J$3,$I928&lt;DATABASE!$J$6),((DATEVALUE($H928)+$I928)-(DATEVALUE($H927)+$I927))&lt;DATABASE!$J$6)),AND($H927=$H928,$O927=$O928,OR($I928&gt;DATABASE!$J$6,$I928&lt;DATABASE!$J$3))),AND(($H928-$H927)=1,OR($I928&lt;DATABASE!$I$6,((DATEVALUE($H928)+$I928)-(DATEVALUE($H927)+$I927))&lt;DATABASE!$J$6))),$A928=$A927),"LUAR JAM KERJA 2",IF(AND(OR(WEEKDAY($H928,2)=1,WEEKDAY($H928,2)=2,WEEKDAY($H928,2)=3,WEEKDAY($H928,2)=4,WEEKDAY($H928,2)=5),$I928&lt;=DATABASE!$J$3,$I928&gt;=DATABASE!$I$3),"JAM KERJA",IF(AND(WEEKDAY($H928,2)=6,$I928&lt;=DATABASE!$J$4,$I928&gt;=DATABASE!$I$4),"JAM KERJA","LUAR JAM KERJA 1")))))</f>
        <v/>
      </c>
      <c r="M928" s="33" t="str">
        <f>IF('DATA ACCURATE'!T931&lt;&gt;"",IF('DATA ACCURATE'!T931&gt;100,'DATA ACCURATE'!T931/10,'DATA ACCURATE'!T931),"")</f>
        <v/>
      </c>
      <c r="N928" t="str">
        <f>IF(M928="","",IF(M928&lt;=DATABASE!$I$9,"LOKAL",IF(M928&lt;DATABASE!$J$9,"LUAR KOTA 1",IF($M928&gt;=DATABASE!$J$9,"LUAR KOTA 2",""))))</f>
        <v/>
      </c>
      <c r="O928" s="38" t="str">
        <f>IF('DATA ACCURATE'!L931&lt;&gt;"",'DATA ACCURATE'!L931,"")</f>
        <v/>
      </c>
      <c r="Q928" s="38">
        <f t="shared" si="98"/>
        <v>0</v>
      </c>
      <c r="R928" s="38">
        <f t="shared" si="98"/>
        <v>0</v>
      </c>
      <c r="S928" s="38">
        <f t="shared" si="98"/>
        <v>0</v>
      </c>
      <c r="T928" s="38">
        <f t="shared" si="98"/>
        <v>0</v>
      </c>
      <c r="U928" s="38">
        <f t="shared" si="99"/>
        <v>0</v>
      </c>
      <c r="V928" s="38">
        <f t="shared" si="99"/>
        <v>0</v>
      </c>
      <c r="W928" s="38">
        <f t="shared" si="99"/>
        <v>0</v>
      </c>
      <c r="X928" s="38">
        <f t="shared" si="100"/>
        <v>0</v>
      </c>
      <c r="Y928" s="38">
        <f t="shared" si="100"/>
        <v>0</v>
      </c>
      <c r="Z928" s="38">
        <f t="shared" si="100"/>
        <v>0</v>
      </c>
      <c r="AA928" s="38">
        <f t="shared" si="100"/>
        <v>0</v>
      </c>
      <c r="AB928" s="38">
        <f t="shared" si="101"/>
        <v>0</v>
      </c>
      <c r="AC928" s="38">
        <f t="shared" si="102"/>
        <v>0</v>
      </c>
      <c r="AD928" s="38" t="str">
        <f t="shared" si="103"/>
        <v>000000000000</v>
      </c>
    </row>
    <row r="929" spans="1:30">
      <c r="A929" s="9" t="str">
        <f>IF('DATA ACCURATE'!A932&lt;&gt;"",'DATA ACCURATE'!A932,"")</f>
        <v/>
      </c>
      <c r="B929" s="9" t="str">
        <f>IF('DATA ACCURATE'!D932&lt;&gt;"",'DATA ACCURATE'!D932,"")</f>
        <v/>
      </c>
      <c r="C929" s="38" t="str">
        <f>IF($AD929="000000000000","",INDEX(DATABASE!$W$12:$W$71,MATCH($AD929,DATABASE!$V$12:$V$71,0)))</f>
        <v/>
      </c>
      <c r="D929" s="34" t="str">
        <f>IF(C929="","",IF(E929="",INDEX(DATABASE!$AF$13:$AF$62,MATCH($C929,DATABASE!$AC$13:$AC$62,0)),IF(E929="2x D11",INDEX(DATABASE!$AF$13:$AF$62,MATCH($C929,DATABASE!$AC$13:$AC$62,0))+2*DATABASE!$AF$62,IF(E929="3x D11",INDEX(DATABASE!$AF$13:$AF$62,MATCH($C929,DATABASE!$AC$13:$AC$62,0))+3*DATABASE!$AF$62,""))))</f>
        <v/>
      </c>
      <c r="E929" s="38" t="str">
        <f>IF(AND($K929="Y",$G929&lt;&gt;"UNYIL",$F929&lt;DATABASE!$O$8),"2x D11",IF(AND($K929="Y",$G929&lt;&gt;"UNYIL",$F929&gt;=DATABASE!$O$8),"3x D11",""))</f>
        <v/>
      </c>
      <c r="F929" s="9" t="str">
        <f>IF('DATA ACCURATE'!N932&lt;&gt;"",'DATA ACCURATE'!N932,"")</f>
        <v/>
      </c>
      <c r="G929" t="str">
        <f>IF(F929="","",IF(F929&lt;=DATABASE!$I$8,"UNYIL",IF(F929&lt;=DATABASE!$J$8,"KECIL",IF(F929&lt;DATABASE!$K$8,"TANGGUNG",IF(F929&gt;=DATABASE!$K$8,"BESAR","")))))</f>
        <v/>
      </c>
      <c r="H929" s="16" t="str">
        <f>IF('DATA ACCURATE'!J932&lt;&gt;"",'DATA ACCURATE'!J932,"")</f>
        <v/>
      </c>
      <c r="I929" s="35" t="str">
        <f>IF(B929&lt;&gt;"",IFERROR(VLOOKUP(B929,'DATA TIMBANGAN'!G:M,7,FALSE),VLOOKUP(B929,'DATA TIMBANGAN'!G:M,7)),"")</f>
        <v/>
      </c>
      <c r="J929" s="25" t="str">
        <f>IF(H929&lt;&gt;"",IFERROR(INDEX(DATABASE!$Z$19:$Z$38,MATCH(DATEVALUE(H929),DATABASE!$AA$19:$AA$38,0)),INDEX(DATABASE!$Z$12:$Z$18,MATCH(WEEKDAY(H929,2),DATABASE!$AA$12:$AA$18,0))),"")</f>
        <v/>
      </c>
      <c r="K929" s="25" t="str">
        <f>IF('DATA ACCURATE'!V932&lt;&gt;"",'DATA ACCURATE'!V932,"")</f>
        <v/>
      </c>
      <c r="L929" s="80" t="str">
        <f>IF($H929="","",IF(OR($J929="LIBUR",AND($L928="LIBUR",$O928=$O929)),"LIBUR",IF(AND(OR($L928="LUAR JAM KERJA 1",$L928="LUAR JAM KERJA 2"),OR(OR(AND($H928=$H929,AND(OR($I929&gt;DATABASE!$J$3,$I929&lt;DATABASE!$J$6),((DATEVALUE($H929)+$I929)-(DATEVALUE($H928)+$I928))&lt;DATABASE!$J$6)),AND($H928=$H929,$O928=$O929,OR($I929&gt;DATABASE!$J$6,$I929&lt;DATABASE!$J$3))),AND(($H929-$H928)=1,OR($I929&lt;DATABASE!$I$6,((DATEVALUE($H929)+$I929)-(DATEVALUE($H928)+$I928))&lt;DATABASE!$J$6))),$A929=$A928),"LUAR JAM KERJA 2",IF(AND(OR(WEEKDAY($H929,2)=1,WEEKDAY($H929,2)=2,WEEKDAY($H929,2)=3,WEEKDAY($H929,2)=4,WEEKDAY($H929,2)=5),$I929&lt;=DATABASE!$J$3,$I929&gt;=DATABASE!$I$3),"JAM KERJA",IF(AND(WEEKDAY($H929,2)=6,$I929&lt;=DATABASE!$J$4,$I929&gt;=DATABASE!$I$4),"JAM KERJA","LUAR JAM KERJA 1")))))</f>
        <v/>
      </c>
      <c r="M929" s="33" t="str">
        <f>IF('DATA ACCURATE'!T932&lt;&gt;"",IF('DATA ACCURATE'!T932&gt;100,'DATA ACCURATE'!T932/10,'DATA ACCURATE'!T932),"")</f>
        <v/>
      </c>
      <c r="N929" t="str">
        <f>IF(M929="","",IF(M929&lt;=DATABASE!$I$9,"LOKAL",IF(M929&lt;DATABASE!$J$9,"LUAR KOTA 1",IF($M929&gt;=DATABASE!$J$9,"LUAR KOTA 2",""))))</f>
        <v/>
      </c>
      <c r="O929" s="38" t="str">
        <f>IF('DATA ACCURATE'!L932&lt;&gt;"",'DATA ACCURATE'!L932,"")</f>
        <v/>
      </c>
      <c r="Q929" s="38">
        <f t="shared" si="98"/>
        <v>0</v>
      </c>
      <c r="R929" s="38">
        <f t="shared" si="98"/>
        <v>0</v>
      </c>
      <c r="S929" s="38">
        <f t="shared" si="98"/>
        <v>0</v>
      </c>
      <c r="T929" s="38">
        <f t="shared" si="98"/>
        <v>0</v>
      </c>
      <c r="U929" s="38">
        <f t="shared" si="99"/>
        <v>0</v>
      </c>
      <c r="V929" s="38">
        <f t="shared" si="99"/>
        <v>0</v>
      </c>
      <c r="W929" s="38">
        <f t="shared" si="99"/>
        <v>0</v>
      </c>
      <c r="X929" s="38">
        <f t="shared" si="100"/>
        <v>0</v>
      </c>
      <c r="Y929" s="38">
        <f t="shared" si="100"/>
        <v>0</v>
      </c>
      <c r="Z929" s="38">
        <f t="shared" si="100"/>
        <v>0</v>
      </c>
      <c r="AA929" s="38">
        <f t="shared" si="100"/>
        <v>0</v>
      </c>
      <c r="AB929" s="38">
        <f t="shared" si="101"/>
        <v>0</v>
      </c>
      <c r="AC929" s="38">
        <f t="shared" si="102"/>
        <v>0</v>
      </c>
      <c r="AD929" s="38" t="str">
        <f t="shared" si="103"/>
        <v>000000000000</v>
      </c>
    </row>
    <row r="930" spans="1:30">
      <c r="A930" s="9" t="str">
        <f>IF('DATA ACCURATE'!A933&lt;&gt;"",'DATA ACCURATE'!A933,"")</f>
        <v/>
      </c>
      <c r="B930" s="9" t="str">
        <f>IF('DATA ACCURATE'!D933&lt;&gt;"",'DATA ACCURATE'!D933,"")</f>
        <v/>
      </c>
      <c r="C930" s="38" t="str">
        <f>IF($AD930="000000000000","",INDEX(DATABASE!$W$12:$W$71,MATCH($AD930,DATABASE!$V$12:$V$71,0)))</f>
        <v/>
      </c>
      <c r="D930" s="34" t="str">
        <f>IF(C930="","",IF(E930="",INDEX(DATABASE!$AF$13:$AF$62,MATCH($C930,DATABASE!$AC$13:$AC$62,0)),IF(E930="2x D11",INDEX(DATABASE!$AF$13:$AF$62,MATCH($C930,DATABASE!$AC$13:$AC$62,0))+2*DATABASE!$AF$62,IF(E930="3x D11",INDEX(DATABASE!$AF$13:$AF$62,MATCH($C930,DATABASE!$AC$13:$AC$62,0))+3*DATABASE!$AF$62,""))))</f>
        <v/>
      </c>
      <c r="E930" s="38" t="str">
        <f>IF(AND($K930="Y",$G930&lt;&gt;"UNYIL",$F930&lt;DATABASE!$O$8),"2x D11",IF(AND($K930="Y",$G930&lt;&gt;"UNYIL",$F930&gt;=DATABASE!$O$8),"3x D11",""))</f>
        <v/>
      </c>
      <c r="F930" s="9" t="str">
        <f>IF('DATA ACCURATE'!N933&lt;&gt;"",'DATA ACCURATE'!N933,"")</f>
        <v/>
      </c>
      <c r="G930" t="str">
        <f>IF(F930="","",IF(F930&lt;=DATABASE!$I$8,"UNYIL",IF(F930&lt;=DATABASE!$J$8,"KECIL",IF(F930&lt;DATABASE!$K$8,"TANGGUNG",IF(F930&gt;=DATABASE!$K$8,"BESAR","")))))</f>
        <v/>
      </c>
      <c r="H930" s="16" t="str">
        <f>IF('DATA ACCURATE'!J933&lt;&gt;"",'DATA ACCURATE'!J933,"")</f>
        <v/>
      </c>
      <c r="I930" s="35" t="str">
        <f>IF(B930&lt;&gt;"",IFERROR(VLOOKUP(B930,'DATA TIMBANGAN'!G:M,7,FALSE),VLOOKUP(B930,'DATA TIMBANGAN'!G:M,7)),"")</f>
        <v/>
      </c>
      <c r="J930" s="25" t="str">
        <f>IF(H930&lt;&gt;"",IFERROR(INDEX(DATABASE!$Z$19:$Z$38,MATCH(DATEVALUE(H930),DATABASE!$AA$19:$AA$38,0)),INDEX(DATABASE!$Z$12:$Z$18,MATCH(WEEKDAY(H930,2),DATABASE!$AA$12:$AA$18,0))),"")</f>
        <v/>
      </c>
      <c r="K930" s="25" t="str">
        <f>IF('DATA ACCURATE'!V933&lt;&gt;"",'DATA ACCURATE'!V933,"")</f>
        <v/>
      </c>
      <c r="L930" s="80" t="str">
        <f>IF($H930="","",IF(OR($J930="LIBUR",AND($L929="LIBUR",$O929=$O930)),"LIBUR",IF(AND(OR($L929="LUAR JAM KERJA 1",$L929="LUAR JAM KERJA 2"),OR(OR(AND($H929=$H930,AND(OR($I930&gt;DATABASE!$J$3,$I930&lt;DATABASE!$J$6),((DATEVALUE($H930)+$I930)-(DATEVALUE($H929)+$I929))&lt;DATABASE!$J$6)),AND($H929=$H930,$O929=$O930,OR($I930&gt;DATABASE!$J$6,$I930&lt;DATABASE!$J$3))),AND(($H930-$H929)=1,OR($I930&lt;DATABASE!$I$6,((DATEVALUE($H930)+$I930)-(DATEVALUE($H929)+$I929))&lt;DATABASE!$J$6))),$A930=$A929),"LUAR JAM KERJA 2",IF(AND(OR(WEEKDAY($H930,2)=1,WEEKDAY($H930,2)=2,WEEKDAY($H930,2)=3,WEEKDAY($H930,2)=4,WEEKDAY($H930,2)=5),$I930&lt;=DATABASE!$J$3,$I930&gt;=DATABASE!$I$3),"JAM KERJA",IF(AND(WEEKDAY($H930,2)=6,$I930&lt;=DATABASE!$J$4,$I930&gt;=DATABASE!$I$4),"JAM KERJA","LUAR JAM KERJA 1")))))</f>
        <v/>
      </c>
      <c r="M930" s="33" t="str">
        <f>IF('DATA ACCURATE'!T933&lt;&gt;"",IF('DATA ACCURATE'!T933&gt;100,'DATA ACCURATE'!T933/10,'DATA ACCURATE'!T933),"")</f>
        <v/>
      </c>
      <c r="N930" t="str">
        <f>IF(M930="","",IF(M930&lt;=DATABASE!$I$9,"LOKAL",IF(M930&lt;DATABASE!$J$9,"LUAR KOTA 1",IF($M930&gt;=DATABASE!$J$9,"LUAR KOTA 2",""))))</f>
        <v/>
      </c>
      <c r="O930" s="38" t="str">
        <f>IF('DATA ACCURATE'!L933&lt;&gt;"",'DATA ACCURATE'!L933,"")</f>
        <v/>
      </c>
      <c r="Q930" s="38">
        <f t="shared" si="98"/>
        <v>0</v>
      </c>
      <c r="R930" s="38">
        <f t="shared" si="98"/>
        <v>0</v>
      </c>
      <c r="S930" s="38">
        <f t="shared" si="98"/>
        <v>0</v>
      </c>
      <c r="T930" s="38">
        <f t="shared" si="98"/>
        <v>0</v>
      </c>
      <c r="U930" s="38">
        <f t="shared" si="99"/>
        <v>0</v>
      </c>
      <c r="V930" s="38">
        <f t="shared" si="99"/>
        <v>0</v>
      </c>
      <c r="W930" s="38">
        <f t="shared" si="99"/>
        <v>0</v>
      </c>
      <c r="X930" s="38">
        <f t="shared" si="100"/>
        <v>0</v>
      </c>
      <c r="Y930" s="38">
        <f t="shared" si="100"/>
        <v>0</v>
      </c>
      <c r="Z930" s="38">
        <f t="shared" si="100"/>
        <v>0</v>
      </c>
      <c r="AA930" s="38">
        <f t="shared" si="100"/>
        <v>0</v>
      </c>
      <c r="AB930" s="38">
        <f t="shared" si="101"/>
        <v>0</v>
      </c>
      <c r="AC930" s="38">
        <f t="shared" si="102"/>
        <v>0</v>
      </c>
      <c r="AD930" s="38" t="str">
        <f t="shared" si="103"/>
        <v>000000000000</v>
      </c>
    </row>
    <row r="931" spans="1:30">
      <c r="A931" s="9" t="str">
        <f>IF('DATA ACCURATE'!A934&lt;&gt;"",'DATA ACCURATE'!A934,"")</f>
        <v/>
      </c>
      <c r="B931" s="9" t="str">
        <f>IF('DATA ACCURATE'!D934&lt;&gt;"",'DATA ACCURATE'!D934,"")</f>
        <v/>
      </c>
      <c r="C931" s="38" t="str">
        <f>IF($AD931="000000000000","",INDEX(DATABASE!$W$12:$W$71,MATCH($AD931,DATABASE!$V$12:$V$71,0)))</f>
        <v/>
      </c>
      <c r="D931" s="34" t="str">
        <f>IF(C931="","",IF(E931="",INDEX(DATABASE!$AF$13:$AF$62,MATCH($C931,DATABASE!$AC$13:$AC$62,0)),IF(E931="2x D11",INDEX(DATABASE!$AF$13:$AF$62,MATCH($C931,DATABASE!$AC$13:$AC$62,0))+2*DATABASE!$AF$62,IF(E931="3x D11",INDEX(DATABASE!$AF$13:$AF$62,MATCH($C931,DATABASE!$AC$13:$AC$62,0))+3*DATABASE!$AF$62,""))))</f>
        <v/>
      </c>
      <c r="E931" s="38" t="str">
        <f>IF(AND($K931="Y",$G931&lt;&gt;"UNYIL",$F931&lt;DATABASE!$O$8),"2x D11",IF(AND($K931="Y",$G931&lt;&gt;"UNYIL",$F931&gt;=DATABASE!$O$8),"3x D11",""))</f>
        <v/>
      </c>
      <c r="F931" s="9" t="str">
        <f>IF('DATA ACCURATE'!N934&lt;&gt;"",'DATA ACCURATE'!N934,"")</f>
        <v/>
      </c>
      <c r="G931" t="str">
        <f>IF(F931="","",IF(F931&lt;=DATABASE!$I$8,"UNYIL",IF(F931&lt;=DATABASE!$J$8,"KECIL",IF(F931&lt;DATABASE!$K$8,"TANGGUNG",IF(F931&gt;=DATABASE!$K$8,"BESAR","")))))</f>
        <v/>
      </c>
      <c r="H931" s="16" t="str">
        <f>IF('DATA ACCURATE'!J934&lt;&gt;"",'DATA ACCURATE'!J934,"")</f>
        <v/>
      </c>
      <c r="I931" s="35" t="str">
        <f>IF(B931&lt;&gt;"",IFERROR(VLOOKUP(B931,'DATA TIMBANGAN'!G:M,7,FALSE),VLOOKUP(B931,'DATA TIMBANGAN'!G:M,7)),"")</f>
        <v/>
      </c>
      <c r="J931" s="25" t="str">
        <f>IF(H931&lt;&gt;"",IFERROR(INDEX(DATABASE!$Z$19:$Z$38,MATCH(DATEVALUE(H931),DATABASE!$AA$19:$AA$38,0)),INDEX(DATABASE!$Z$12:$Z$18,MATCH(WEEKDAY(H931,2),DATABASE!$AA$12:$AA$18,0))),"")</f>
        <v/>
      </c>
      <c r="K931" s="25" t="str">
        <f>IF('DATA ACCURATE'!V934&lt;&gt;"",'DATA ACCURATE'!V934,"")</f>
        <v/>
      </c>
      <c r="L931" s="80" t="str">
        <f>IF($H931="","",IF(OR($J931="LIBUR",AND($L930="LIBUR",$O930=$O931)),"LIBUR",IF(AND(OR($L930="LUAR JAM KERJA 1",$L930="LUAR JAM KERJA 2"),OR(OR(AND($H930=$H931,AND(OR($I931&gt;DATABASE!$J$3,$I931&lt;DATABASE!$J$6),((DATEVALUE($H931)+$I931)-(DATEVALUE($H930)+$I930))&lt;DATABASE!$J$6)),AND($H930=$H931,$O930=$O931,OR($I931&gt;DATABASE!$J$6,$I931&lt;DATABASE!$J$3))),AND(($H931-$H930)=1,OR($I931&lt;DATABASE!$I$6,((DATEVALUE($H931)+$I931)-(DATEVALUE($H930)+$I930))&lt;DATABASE!$J$6))),$A931=$A930),"LUAR JAM KERJA 2",IF(AND(OR(WEEKDAY($H931,2)=1,WEEKDAY($H931,2)=2,WEEKDAY($H931,2)=3,WEEKDAY($H931,2)=4,WEEKDAY($H931,2)=5),$I931&lt;=DATABASE!$J$3,$I931&gt;=DATABASE!$I$3),"JAM KERJA",IF(AND(WEEKDAY($H931,2)=6,$I931&lt;=DATABASE!$J$4,$I931&gt;=DATABASE!$I$4),"JAM KERJA","LUAR JAM KERJA 1")))))</f>
        <v/>
      </c>
      <c r="M931" s="33" t="str">
        <f>IF('DATA ACCURATE'!T934&lt;&gt;"",IF('DATA ACCURATE'!T934&gt;100,'DATA ACCURATE'!T934/10,'DATA ACCURATE'!T934),"")</f>
        <v/>
      </c>
      <c r="N931" t="str">
        <f>IF(M931="","",IF(M931&lt;=DATABASE!$I$9,"LOKAL",IF(M931&lt;DATABASE!$J$9,"LUAR KOTA 1",IF($M931&gt;=DATABASE!$J$9,"LUAR KOTA 2",""))))</f>
        <v/>
      </c>
      <c r="O931" s="38" t="str">
        <f>IF('DATA ACCURATE'!L934&lt;&gt;"",'DATA ACCURATE'!L934,"")</f>
        <v/>
      </c>
      <c r="Q931" s="38">
        <f t="shared" si="98"/>
        <v>0</v>
      </c>
      <c r="R931" s="38">
        <f t="shared" si="98"/>
        <v>0</v>
      </c>
      <c r="S931" s="38">
        <f t="shared" si="98"/>
        <v>0</v>
      </c>
      <c r="T931" s="38">
        <f t="shared" si="98"/>
        <v>0</v>
      </c>
      <c r="U931" s="38">
        <f t="shared" si="99"/>
        <v>0</v>
      </c>
      <c r="V931" s="38">
        <f t="shared" si="99"/>
        <v>0</v>
      </c>
      <c r="W931" s="38">
        <f t="shared" si="99"/>
        <v>0</v>
      </c>
      <c r="X931" s="38">
        <f t="shared" si="100"/>
        <v>0</v>
      </c>
      <c r="Y931" s="38">
        <f t="shared" si="100"/>
        <v>0</v>
      </c>
      <c r="Z931" s="38">
        <f t="shared" si="100"/>
        <v>0</v>
      </c>
      <c r="AA931" s="38">
        <f t="shared" si="100"/>
        <v>0</v>
      </c>
      <c r="AB931" s="38">
        <f t="shared" si="101"/>
        <v>0</v>
      </c>
      <c r="AC931" s="38">
        <f t="shared" si="102"/>
        <v>0</v>
      </c>
      <c r="AD931" s="38" t="str">
        <f t="shared" si="103"/>
        <v>000000000000</v>
      </c>
    </row>
    <row r="932" spans="1:30">
      <c r="A932" s="9" t="str">
        <f>IF('DATA ACCURATE'!A935&lt;&gt;"",'DATA ACCURATE'!A935,"")</f>
        <v/>
      </c>
      <c r="B932" s="9" t="str">
        <f>IF('DATA ACCURATE'!D935&lt;&gt;"",'DATA ACCURATE'!D935,"")</f>
        <v/>
      </c>
      <c r="C932" s="38" t="str">
        <f>IF($AD932="000000000000","",INDEX(DATABASE!$W$12:$W$71,MATCH($AD932,DATABASE!$V$12:$V$71,0)))</f>
        <v/>
      </c>
      <c r="D932" s="34" t="str">
        <f>IF(C932="","",IF(E932="",INDEX(DATABASE!$AF$13:$AF$62,MATCH($C932,DATABASE!$AC$13:$AC$62,0)),IF(E932="2x D11",INDEX(DATABASE!$AF$13:$AF$62,MATCH($C932,DATABASE!$AC$13:$AC$62,0))+2*DATABASE!$AF$62,IF(E932="3x D11",INDEX(DATABASE!$AF$13:$AF$62,MATCH($C932,DATABASE!$AC$13:$AC$62,0))+3*DATABASE!$AF$62,""))))</f>
        <v/>
      </c>
      <c r="E932" s="38" t="str">
        <f>IF(AND($K932="Y",$G932&lt;&gt;"UNYIL",$F932&lt;DATABASE!$O$8),"2x D11",IF(AND($K932="Y",$G932&lt;&gt;"UNYIL",$F932&gt;=DATABASE!$O$8),"3x D11",""))</f>
        <v/>
      </c>
      <c r="F932" s="9" t="str">
        <f>IF('DATA ACCURATE'!N935&lt;&gt;"",'DATA ACCURATE'!N935,"")</f>
        <v/>
      </c>
      <c r="G932" t="str">
        <f>IF(F932="","",IF(F932&lt;=DATABASE!$I$8,"UNYIL",IF(F932&lt;=DATABASE!$J$8,"KECIL",IF(F932&lt;DATABASE!$K$8,"TANGGUNG",IF(F932&gt;=DATABASE!$K$8,"BESAR","")))))</f>
        <v/>
      </c>
      <c r="H932" s="16" t="str">
        <f>IF('DATA ACCURATE'!J935&lt;&gt;"",'DATA ACCURATE'!J935,"")</f>
        <v/>
      </c>
      <c r="I932" s="35" t="str">
        <f>IF(B932&lt;&gt;"",IFERROR(VLOOKUP(B932,'DATA TIMBANGAN'!G:M,7,FALSE),VLOOKUP(B932,'DATA TIMBANGAN'!G:M,7)),"")</f>
        <v/>
      </c>
      <c r="J932" s="25" t="str">
        <f>IF(H932&lt;&gt;"",IFERROR(INDEX(DATABASE!$Z$19:$Z$38,MATCH(DATEVALUE(H932),DATABASE!$AA$19:$AA$38,0)),INDEX(DATABASE!$Z$12:$Z$18,MATCH(WEEKDAY(H932,2),DATABASE!$AA$12:$AA$18,0))),"")</f>
        <v/>
      </c>
      <c r="K932" s="25" t="str">
        <f>IF('DATA ACCURATE'!V935&lt;&gt;"",'DATA ACCURATE'!V935,"")</f>
        <v/>
      </c>
      <c r="L932" s="80" t="str">
        <f>IF($H932="","",IF(OR($J932="LIBUR",AND($L931="LIBUR",$O931=$O932)),"LIBUR",IF(AND(OR($L931="LUAR JAM KERJA 1",$L931="LUAR JAM KERJA 2"),OR(OR(AND($H931=$H932,AND(OR($I932&gt;DATABASE!$J$3,$I932&lt;DATABASE!$J$6),((DATEVALUE($H932)+$I932)-(DATEVALUE($H931)+$I931))&lt;DATABASE!$J$6)),AND($H931=$H932,$O931=$O932,OR($I932&gt;DATABASE!$J$6,$I932&lt;DATABASE!$J$3))),AND(($H932-$H931)=1,OR($I932&lt;DATABASE!$I$6,((DATEVALUE($H932)+$I932)-(DATEVALUE($H931)+$I931))&lt;DATABASE!$J$6))),$A932=$A931),"LUAR JAM KERJA 2",IF(AND(OR(WEEKDAY($H932,2)=1,WEEKDAY($H932,2)=2,WEEKDAY($H932,2)=3,WEEKDAY($H932,2)=4,WEEKDAY($H932,2)=5),$I932&lt;=DATABASE!$J$3,$I932&gt;=DATABASE!$I$3),"JAM KERJA",IF(AND(WEEKDAY($H932,2)=6,$I932&lt;=DATABASE!$J$4,$I932&gt;=DATABASE!$I$4),"JAM KERJA","LUAR JAM KERJA 1")))))</f>
        <v/>
      </c>
      <c r="M932" s="33" t="str">
        <f>IF('DATA ACCURATE'!T935&lt;&gt;"",IF('DATA ACCURATE'!T935&gt;100,'DATA ACCURATE'!T935/10,'DATA ACCURATE'!T935),"")</f>
        <v/>
      </c>
      <c r="N932" t="str">
        <f>IF(M932="","",IF(M932&lt;=DATABASE!$I$9,"LOKAL",IF(M932&lt;DATABASE!$J$9,"LUAR KOTA 1",IF($M932&gt;=DATABASE!$J$9,"LUAR KOTA 2",""))))</f>
        <v/>
      </c>
      <c r="O932" s="38" t="str">
        <f>IF('DATA ACCURATE'!L935&lt;&gt;"",'DATA ACCURATE'!L935,"")</f>
        <v/>
      </c>
      <c r="Q932" s="38">
        <f t="shared" si="98"/>
        <v>0</v>
      </c>
      <c r="R932" s="38">
        <f t="shared" si="98"/>
        <v>0</v>
      </c>
      <c r="S932" s="38">
        <f t="shared" si="98"/>
        <v>0</v>
      </c>
      <c r="T932" s="38">
        <f t="shared" si="98"/>
        <v>0</v>
      </c>
      <c r="U932" s="38">
        <f t="shared" si="99"/>
        <v>0</v>
      </c>
      <c r="V932" s="38">
        <f t="shared" si="99"/>
        <v>0</v>
      </c>
      <c r="W932" s="38">
        <f t="shared" si="99"/>
        <v>0</v>
      </c>
      <c r="X932" s="38">
        <f t="shared" si="100"/>
        <v>0</v>
      </c>
      <c r="Y932" s="38">
        <f t="shared" si="100"/>
        <v>0</v>
      </c>
      <c r="Z932" s="38">
        <f t="shared" si="100"/>
        <v>0</v>
      </c>
      <c r="AA932" s="38">
        <f t="shared" si="100"/>
        <v>0</v>
      </c>
      <c r="AB932" s="38">
        <f t="shared" si="101"/>
        <v>0</v>
      </c>
      <c r="AC932" s="38">
        <f t="shared" si="102"/>
        <v>0</v>
      </c>
      <c r="AD932" s="38" t="str">
        <f t="shared" si="103"/>
        <v>000000000000</v>
      </c>
    </row>
    <row r="933" spans="1:30">
      <c r="A933" s="9" t="str">
        <f>IF('DATA ACCURATE'!A936&lt;&gt;"",'DATA ACCURATE'!A936,"")</f>
        <v/>
      </c>
      <c r="B933" s="9" t="str">
        <f>IF('DATA ACCURATE'!D936&lt;&gt;"",'DATA ACCURATE'!D936,"")</f>
        <v/>
      </c>
      <c r="C933" s="38" t="str">
        <f>IF($AD933="000000000000","",INDEX(DATABASE!$W$12:$W$71,MATCH($AD933,DATABASE!$V$12:$V$71,0)))</f>
        <v/>
      </c>
      <c r="D933" s="34" t="str">
        <f>IF(C933="","",IF(E933="",INDEX(DATABASE!$AF$13:$AF$62,MATCH($C933,DATABASE!$AC$13:$AC$62,0)),IF(E933="2x D11",INDEX(DATABASE!$AF$13:$AF$62,MATCH($C933,DATABASE!$AC$13:$AC$62,0))+2*DATABASE!$AF$62,IF(E933="3x D11",INDEX(DATABASE!$AF$13:$AF$62,MATCH($C933,DATABASE!$AC$13:$AC$62,0))+3*DATABASE!$AF$62,""))))</f>
        <v/>
      </c>
      <c r="E933" s="38" t="str">
        <f>IF(AND($K933="Y",$G933&lt;&gt;"UNYIL",$F933&lt;DATABASE!$O$8),"2x D11",IF(AND($K933="Y",$G933&lt;&gt;"UNYIL",$F933&gt;=DATABASE!$O$8),"3x D11",""))</f>
        <v/>
      </c>
      <c r="F933" s="9" t="str">
        <f>IF('DATA ACCURATE'!N936&lt;&gt;"",'DATA ACCURATE'!N936,"")</f>
        <v/>
      </c>
      <c r="G933" t="str">
        <f>IF(F933="","",IF(F933&lt;=DATABASE!$I$8,"UNYIL",IF(F933&lt;=DATABASE!$J$8,"KECIL",IF(F933&lt;DATABASE!$K$8,"TANGGUNG",IF(F933&gt;=DATABASE!$K$8,"BESAR","")))))</f>
        <v/>
      </c>
      <c r="H933" s="16" t="str">
        <f>IF('DATA ACCURATE'!J936&lt;&gt;"",'DATA ACCURATE'!J936,"")</f>
        <v/>
      </c>
      <c r="I933" s="35" t="str">
        <f>IF(B933&lt;&gt;"",IFERROR(VLOOKUP(B933,'DATA TIMBANGAN'!G:M,7,FALSE),VLOOKUP(B933,'DATA TIMBANGAN'!G:M,7)),"")</f>
        <v/>
      </c>
      <c r="J933" s="25" t="str">
        <f>IF(H933&lt;&gt;"",IFERROR(INDEX(DATABASE!$Z$19:$Z$38,MATCH(DATEVALUE(H933),DATABASE!$AA$19:$AA$38,0)),INDEX(DATABASE!$Z$12:$Z$18,MATCH(WEEKDAY(H933,2),DATABASE!$AA$12:$AA$18,0))),"")</f>
        <v/>
      </c>
      <c r="K933" s="25" t="str">
        <f>IF('DATA ACCURATE'!V936&lt;&gt;"",'DATA ACCURATE'!V936,"")</f>
        <v/>
      </c>
      <c r="L933" s="80" t="str">
        <f>IF($H933="","",IF(OR($J933="LIBUR",AND($L932="LIBUR",$O932=$O933)),"LIBUR",IF(AND(OR($L932="LUAR JAM KERJA 1",$L932="LUAR JAM KERJA 2"),OR(OR(AND($H932=$H933,AND(OR($I933&gt;DATABASE!$J$3,$I933&lt;DATABASE!$J$6),((DATEVALUE($H933)+$I933)-(DATEVALUE($H932)+$I932))&lt;DATABASE!$J$6)),AND($H932=$H933,$O932=$O933,OR($I933&gt;DATABASE!$J$6,$I933&lt;DATABASE!$J$3))),AND(($H933-$H932)=1,OR($I933&lt;DATABASE!$I$6,((DATEVALUE($H933)+$I933)-(DATEVALUE($H932)+$I932))&lt;DATABASE!$J$6))),$A933=$A932),"LUAR JAM KERJA 2",IF(AND(OR(WEEKDAY($H933,2)=1,WEEKDAY($H933,2)=2,WEEKDAY($H933,2)=3,WEEKDAY($H933,2)=4,WEEKDAY($H933,2)=5),$I933&lt;=DATABASE!$J$3,$I933&gt;=DATABASE!$I$3),"JAM KERJA",IF(AND(WEEKDAY($H933,2)=6,$I933&lt;=DATABASE!$J$4,$I933&gt;=DATABASE!$I$4),"JAM KERJA","LUAR JAM KERJA 1")))))</f>
        <v/>
      </c>
      <c r="M933" s="33" t="str">
        <f>IF('DATA ACCURATE'!T936&lt;&gt;"",IF('DATA ACCURATE'!T936&gt;100,'DATA ACCURATE'!T936/10,'DATA ACCURATE'!T936),"")</f>
        <v/>
      </c>
      <c r="N933" t="str">
        <f>IF(M933="","",IF(M933&lt;=DATABASE!$I$9,"LOKAL",IF(M933&lt;DATABASE!$J$9,"LUAR KOTA 1",IF($M933&gt;=DATABASE!$J$9,"LUAR KOTA 2",""))))</f>
        <v/>
      </c>
      <c r="O933" s="38" t="str">
        <f>IF('DATA ACCURATE'!L936&lt;&gt;"",'DATA ACCURATE'!L936,"")</f>
        <v/>
      </c>
      <c r="Q933" s="38">
        <f t="shared" si="98"/>
        <v>0</v>
      </c>
      <c r="R933" s="38">
        <f t="shared" si="98"/>
        <v>0</v>
      </c>
      <c r="S933" s="38">
        <f t="shared" si="98"/>
        <v>0</v>
      </c>
      <c r="T933" s="38">
        <f t="shared" si="98"/>
        <v>0</v>
      </c>
      <c r="U933" s="38">
        <f t="shared" si="99"/>
        <v>0</v>
      </c>
      <c r="V933" s="38">
        <f t="shared" si="99"/>
        <v>0</v>
      </c>
      <c r="W933" s="38">
        <f t="shared" si="99"/>
        <v>0</v>
      </c>
      <c r="X933" s="38">
        <f t="shared" si="100"/>
        <v>0</v>
      </c>
      <c r="Y933" s="38">
        <f t="shared" si="100"/>
        <v>0</v>
      </c>
      <c r="Z933" s="38">
        <f t="shared" si="100"/>
        <v>0</v>
      </c>
      <c r="AA933" s="38">
        <f t="shared" si="100"/>
        <v>0</v>
      </c>
      <c r="AB933" s="38">
        <f t="shared" si="101"/>
        <v>0</v>
      </c>
      <c r="AC933" s="38">
        <f t="shared" si="102"/>
        <v>0</v>
      </c>
      <c r="AD933" s="38" t="str">
        <f t="shared" si="103"/>
        <v>000000000000</v>
      </c>
    </row>
    <row r="934" spans="1:30">
      <c r="A934" s="9" t="str">
        <f>IF('DATA ACCURATE'!A937&lt;&gt;"",'DATA ACCURATE'!A937,"")</f>
        <v/>
      </c>
      <c r="B934" s="9" t="str">
        <f>IF('DATA ACCURATE'!D937&lt;&gt;"",'DATA ACCURATE'!D937,"")</f>
        <v/>
      </c>
      <c r="C934" s="38" t="str">
        <f>IF($AD934="000000000000","",INDEX(DATABASE!$W$12:$W$71,MATCH($AD934,DATABASE!$V$12:$V$71,0)))</f>
        <v/>
      </c>
      <c r="D934" s="34" t="str">
        <f>IF(C934="","",IF(E934="",INDEX(DATABASE!$AF$13:$AF$62,MATCH($C934,DATABASE!$AC$13:$AC$62,0)),IF(E934="2x D11",INDEX(DATABASE!$AF$13:$AF$62,MATCH($C934,DATABASE!$AC$13:$AC$62,0))+2*DATABASE!$AF$62,IF(E934="3x D11",INDEX(DATABASE!$AF$13:$AF$62,MATCH($C934,DATABASE!$AC$13:$AC$62,0))+3*DATABASE!$AF$62,""))))</f>
        <v/>
      </c>
      <c r="E934" s="38" t="str">
        <f>IF(AND($K934="Y",$G934&lt;&gt;"UNYIL",$F934&lt;DATABASE!$O$8),"2x D11",IF(AND($K934="Y",$G934&lt;&gt;"UNYIL",$F934&gt;=DATABASE!$O$8),"3x D11",""))</f>
        <v/>
      </c>
      <c r="F934" s="9" t="str">
        <f>IF('DATA ACCURATE'!N937&lt;&gt;"",'DATA ACCURATE'!N937,"")</f>
        <v/>
      </c>
      <c r="G934" t="str">
        <f>IF(F934="","",IF(F934&lt;=DATABASE!$I$8,"UNYIL",IF(F934&lt;=DATABASE!$J$8,"KECIL",IF(F934&lt;DATABASE!$K$8,"TANGGUNG",IF(F934&gt;=DATABASE!$K$8,"BESAR","")))))</f>
        <v/>
      </c>
      <c r="H934" s="16" t="str">
        <f>IF('DATA ACCURATE'!J937&lt;&gt;"",'DATA ACCURATE'!J937,"")</f>
        <v/>
      </c>
      <c r="I934" s="35" t="str">
        <f>IF(B934&lt;&gt;"",IFERROR(VLOOKUP(B934,'DATA TIMBANGAN'!G:M,7,FALSE),VLOOKUP(B934,'DATA TIMBANGAN'!G:M,7)),"")</f>
        <v/>
      </c>
      <c r="J934" s="25" t="str">
        <f>IF(H934&lt;&gt;"",IFERROR(INDEX(DATABASE!$Z$19:$Z$38,MATCH(DATEVALUE(H934),DATABASE!$AA$19:$AA$38,0)),INDEX(DATABASE!$Z$12:$Z$18,MATCH(WEEKDAY(H934,2),DATABASE!$AA$12:$AA$18,0))),"")</f>
        <v/>
      </c>
      <c r="K934" s="25" t="str">
        <f>IF('DATA ACCURATE'!V937&lt;&gt;"",'DATA ACCURATE'!V937,"")</f>
        <v/>
      </c>
      <c r="L934" s="80" t="str">
        <f>IF($H934="","",IF(OR($J934="LIBUR",AND($L933="LIBUR",$O933=$O934)),"LIBUR",IF(AND(OR($L933="LUAR JAM KERJA 1",$L933="LUAR JAM KERJA 2"),OR(OR(AND($H933=$H934,AND(OR($I934&gt;DATABASE!$J$3,$I934&lt;DATABASE!$J$6),((DATEVALUE($H934)+$I934)-(DATEVALUE($H933)+$I933))&lt;DATABASE!$J$6)),AND($H933=$H934,$O933=$O934,OR($I934&gt;DATABASE!$J$6,$I934&lt;DATABASE!$J$3))),AND(($H934-$H933)=1,OR($I934&lt;DATABASE!$I$6,((DATEVALUE($H934)+$I934)-(DATEVALUE($H933)+$I933))&lt;DATABASE!$J$6))),$A934=$A933),"LUAR JAM KERJA 2",IF(AND(OR(WEEKDAY($H934,2)=1,WEEKDAY($H934,2)=2,WEEKDAY($H934,2)=3,WEEKDAY($H934,2)=4,WEEKDAY($H934,2)=5),$I934&lt;=DATABASE!$J$3,$I934&gt;=DATABASE!$I$3),"JAM KERJA",IF(AND(WEEKDAY($H934,2)=6,$I934&lt;=DATABASE!$J$4,$I934&gt;=DATABASE!$I$4),"JAM KERJA","LUAR JAM KERJA 1")))))</f>
        <v/>
      </c>
      <c r="M934" s="33" t="str">
        <f>IF('DATA ACCURATE'!T937&lt;&gt;"",IF('DATA ACCURATE'!T937&gt;100,'DATA ACCURATE'!T937/10,'DATA ACCURATE'!T937),"")</f>
        <v/>
      </c>
      <c r="N934" t="str">
        <f>IF(M934="","",IF(M934&lt;=DATABASE!$I$9,"LOKAL",IF(M934&lt;DATABASE!$J$9,"LUAR KOTA 1",IF($M934&gt;=DATABASE!$J$9,"LUAR KOTA 2",""))))</f>
        <v/>
      </c>
      <c r="O934" s="38" t="str">
        <f>IF('DATA ACCURATE'!L937&lt;&gt;"",'DATA ACCURATE'!L937,"")</f>
        <v/>
      </c>
      <c r="Q934" s="38">
        <f t="shared" si="98"/>
        <v>0</v>
      </c>
      <c r="R934" s="38">
        <f t="shared" si="98"/>
        <v>0</v>
      </c>
      <c r="S934" s="38">
        <f t="shared" si="98"/>
        <v>0</v>
      </c>
      <c r="T934" s="38">
        <f t="shared" si="98"/>
        <v>0</v>
      </c>
      <c r="U934" s="38">
        <f t="shared" si="99"/>
        <v>0</v>
      </c>
      <c r="V934" s="38">
        <f t="shared" si="99"/>
        <v>0</v>
      </c>
      <c r="W934" s="38">
        <f t="shared" si="99"/>
        <v>0</v>
      </c>
      <c r="X934" s="38">
        <f t="shared" si="100"/>
        <v>0</v>
      </c>
      <c r="Y934" s="38">
        <f t="shared" si="100"/>
        <v>0</v>
      </c>
      <c r="Z934" s="38">
        <f t="shared" si="100"/>
        <v>0</v>
      </c>
      <c r="AA934" s="38">
        <f t="shared" si="100"/>
        <v>0</v>
      </c>
      <c r="AB934" s="38">
        <f t="shared" si="101"/>
        <v>0</v>
      </c>
      <c r="AC934" s="38">
        <f t="shared" si="102"/>
        <v>0</v>
      </c>
      <c r="AD934" s="38" t="str">
        <f t="shared" si="103"/>
        <v>000000000000</v>
      </c>
    </row>
    <row r="935" spans="1:30">
      <c r="A935" s="9" t="str">
        <f>IF('DATA ACCURATE'!A938&lt;&gt;"",'DATA ACCURATE'!A938,"")</f>
        <v/>
      </c>
      <c r="B935" s="9" t="str">
        <f>IF('DATA ACCURATE'!D938&lt;&gt;"",'DATA ACCURATE'!D938,"")</f>
        <v/>
      </c>
      <c r="C935" s="38" t="str">
        <f>IF($AD935="000000000000","",INDEX(DATABASE!$W$12:$W$71,MATCH($AD935,DATABASE!$V$12:$V$71,0)))</f>
        <v/>
      </c>
      <c r="D935" s="34" t="str">
        <f>IF(C935="","",IF(E935="",INDEX(DATABASE!$AF$13:$AF$62,MATCH($C935,DATABASE!$AC$13:$AC$62,0)),IF(E935="2x D11",INDEX(DATABASE!$AF$13:$AF$62,MATCH($C935,DATABASE!$AC$13:$AC$62,0))+2*DATABASE!$AF$62,IF(E935="3x D11",INDEX(DATABASE!$AF$13:$AF$62,MATCH($C935,DATABASE!$AC$13:$AC$62,0))+3*DATABASE!$AF$62,""))))</f>
        <v/>
      </c>
      <c r="E935" s="38" t="str">
        <f>IF(AND($K935="Y",$G935&lt;&gt;"UNYIL",$F935&lt;DATABASE!$O$8),"2x D11",IF(AND($K935="Y",$G935&lt;&gt;"UNYIL",$F935&gt;=DATABASE!$O$8),"3x D11",""))</f>
        <v/>
      </c>
      <c r="F935" s="9" t="str">
        <f>IF('DATA ACCURATE'!N938&lt;&gt;"",'DATA ACCURATE'!N938,"")</f>
        <v/>
      </c>
      <c r="G935" t="str">
        <f>IF(F935="","",IF(F935&lt;=DATABASE!$I$8,"UNYIL",IF(F935&lt;=DATABASE!$J$8,"KECIL",IF(F935&lt;DATABASE!$K$8,"TANGGUNG",IF(F935&gt;=DATABASE!$K$8,"BESAR","")))))</f>
        <v/>
      </c>
      <c r="H935" s="16" t="str">
        <f>IF('DATA ACCURATE'!J938&lt;&gt;"",'DATA ACCURATE'!J938,"")</f>
        <v/>
      </c>
      <c r="I935" s="35" t="str">
        <f>IF(B935&lt;&gt;"",IFERROR(VLOOKUP(B935,'DATA TIMBANGAN'!G:M,7,FALSE),VLOOKUP(B935,'DATA TIMBANGAN'!G:M,7)),"")</f>
        <v/>
      </c>
      <c r="J935" s="25" t="str">
        <f>IF(H935&lt;&gt;"",IFERROR(INDEX(DATABASE!$Z$19:$Z$38,MATCH(DATEVALUE(H935),DATABASE!$AA$19:$AA$38,0)),INDEX(DATABASE!$Z$12:$Z$18,MATCH(WEEKDAY(H935,2),DATABASE!$AA$12:$AA$18,0))),"")</f>
        <v/>
      </c>
      <c r="K935" s="25" t="str">
        <f>IF('DATA ACCURATE'!V938&lt;&gt;"",'DATA ACCURATE'!V938,"")</f>
        <v/>
      </c>
      <c r="L935" s="80" t="str">
        <f>IF($H935="","",IF(OR($J935="LIBUR",AND($L934="LIBUR",$O934=$O935)),"LIBUR",IF(AND(OR($L934="LUAR JAM KERJA 1",$L934="LUAR JAM KERJA 2"),OR(OR(AND($H934=$H935,AND(OR($I935&gt;DATABASE!$J$3,$I935&lt;DATABASE!$J$6),((DATEVALUE($H935)+$I935)-(DATEVALUE($H934)+$I934))&lt;DATABASE!$J$6)),AND($H934=$H935,$O934=$O935,OR($I935&gt;DATABASE!$J$6,$I935&lt;DATABASE!$J$3))),AND(($H935-$H934)=1,OR($I935&lt;DATABASE!$I$6,((DATEVALUE($H935)+$I935)-(DATEVALUE($H934)+$I934))&lt;DATABASE!$J$6))),$A935=$A934),"LUAR JAM KERJA 2",IF(AND(OR(WEEKDAY($H935,2)=1,WEEKDAY($H935,2)=2,WEEKDAY($H935,2)=3,WEEKDAY($H935,2)=4,WEEKDAY($H935,2)=5),$I935&lt;=DATABASE!$J$3,$I935&gt;=DATABASE!$I$3),"JAM KERJA",IF(AND(WEEKDAY($H935,2)=6,$I935&lt;=DATABASE!$J$4,$I935&gt;=DATABASE!$I$4),"JAM KERJA","LUAR JAM KERJA 1")))))</f>
        <v/>
      </c>
      <c r="M935" s="33" t="str">
        <f>IF('DATA ACCURATE'!T938&lt;&gt;"",IF('DATA ACCURATE'!T938&gt;100,'DATA ACCURATE'!T938/10,'DATA ACCURATE'!T938),"")</f>
        <v/>
      </c>
      <c r="N935" t="str">
        <f>IF(M935="","",IF(M935&lt;=DATABASE!$I$9,"LOKAL",IF(M935&lt;DATABASE!$J$9,"LUAR KOTA 1",IF($M935&gt;=DATABASE!$J$9,"LUAR KOTA 2",""))))</f>
        <v/>
      </c>
      <c r="O935" s="38" t="str">
        <f>IF('DATA ACCURATE'!L938&lt;&gt;"",'DATA ACCURATE'!L938,"")</f>
        <v/>
      </c>
      <c r="Q935" s="38">
        <f t="shared" si="98"/>
        <v>0</v>
      </c>
      <c r="R935" s="38">
        <f t="shared" si="98"/>
        <v>0</v>
      </c>
      <c r="S935" s="38">
        <f t="shared" si="98"/>
        <v>0</v>
      </c>
      <c r="T935" s="38">
        <f t="shared" si="98"/>
        <v>0</v>
      </c>
      <c r="U935" s="38">
        <f t="shared" si="99"/>
        <v>0</v>
      </c>
      <c r="V935" s="38">
        <f t="shared" si="99"/>
        <v>0</v>
      </c>
      <c r="W935" s="38">
        <f t="shared" si="99"/>
        <v>0</v>
      </c>
      <c r="X935" s="38">
        <f t="shared" si="100"/>
        <v>0</v>
      </c>
      <c r="Y935" s="38">
        <f t="shared" si="100"/>
        <v>0</v>
      </c>
      <c r="Z935" s="38">
        <f t="shared" si="100"/>
        <v>0</v>
      </c>
      <c r="AA935" s="38">
        <f t="shared" si="100"/>
        <v>0</v>
      </c>
      <c r="AB935" s="38">
        <f t="shared" si="101"/>
        <v>0</v>
      </c>
      <c r="AC935" s="38">
        <f t="shared" si="102"/>
        <v>0</v>
      </c>
      <c r="AD935" s="38" t="str">
        <f t="shared" si="103"/>
        <v>000000000000</v>
      </c>
    </row>
    <row r="936" spans="1:30">
      <c r="A936" s="9" t="str">
        <f>IF('DATA ACCURATE'!A939&lt;&gt;"",'DATA ACCURATE'!A939,"")</f>
        <v/>
      </c>
      <c r="B936" s="9" t="str">
        <f>IF('DATA ACCURATE'!D939&lt;&gt;"",'DATA ACCURATE'!D939,"")</f>
        <v/>
      </c>
      <c r="C936" s="38" t="str">
        <f>IF($AD936="000000000000","",INDEX(DATABASE!$W$12:$W$71,MATCH($AD936,DATABASE!$V$12:$V$71,0)))</f>
        <v/>
      </c>
      <c r="D936" s="34" t="str">
        <f>IF(C936="","",IF(E936="",INDEX(DATABASE!$AF$13:$AF$62,MATCH($C936,DATABASE!$AC$13:$AC$62,0)),IF(E936="2x D11",INDEX(DATABASE!$AF$13:$AF$62,MATCH($C936,DATABASE!$AC$13:$AC$62,0))+2*DATABASE!$AF$62,IF(E936="3x D11",INDEX(DATABASE!$AF$13:$AF$62,MATCH($C936,DATABASE!$AC$13:$AC$62,0))+3*DATABASE!$AF$62,""))))</f>
        <v/>
      </c>
      <c r="E936" s="38" t="str">
        <f>IF(AND($K936="Y",$G936&lt;&gt;"UNYIL",$F936&lt;DATABASE!$O$8),"2x D11",IF(AND($K936="Y",$G936&lt;&gt;"UNYIL",$F936&gt;=DATABASE!$O$8),"3x D11",""))</f>
        <v/>
      </c>
      <c r="F936" s="9" t="str">
        <f>IF('DATA ACCURATE'!N939&lt;&gt;"",'DATA ACCURATE'!N939,"")</f>
        <v/>
      </c>
      <c r="G936" t="str">
        <f>IF(F936="","",IF(F936&lt;=DATABASE!$I$8,"UNYIL",IF(F936&lt;=DATABASE!$J$8,"KECIL",IF(F936&lt;DATABASE!$K$8,"TANGGUNG",IF(F936&gt;=DATABASE!$K$8,"BESAR","")))))</f>
        <v/>
      </c>
      <c r="H936" s="16" t="str">
        <f>IF('DATA ACCURATE'!J939&lt;&gt;"",'DATA ACCURATE'!J939,"")</f>
        <v/>
      </c>
      <c r="I936" s="35" t="str">
        <f>IF(B936&lt;&gt;"",IFERROR(VLOOKUP(B936,'DATA TIMBANGAN'!G:M,7,FALSE),VLOOKUP(B936,'DATA TIMBANGAN'!G:M,7)),"")</f>
        <v/>
      </c>
      <c r="J936" s="25" t="str">
        <f>IF(H936&lt;&gt;"",IFERROR(INDEX(DATABASE!$Z$19:$Z$38,MATCH(DATEVALUE(H936),DATABASE!$AA$19:$AA$38,0)),INDEX(DATABASE!$Z$12:$Z$18,MATCH(WEEKDAY(H936,2),DATABASE!$AA$12:$AA$18,0))),"")</f>
        <v/>
      </c>
      <c r="K936" s="25" t="str">
        <f>IF('DATA ACCURATE'!V939&lt;&gt;"",'DATA ACCURATE'!V939,"")</f>
        <v/>
      </c>
      <c r="L936" s="80" t="str">
        <f>IF($H936="","",IF(OR($J936="LIBUR",AND($L935="LIBUR",$O935=$O936)),"LIBUR",IF(AND(OR($L935="LUAR JAM KERJA 1",$L935="LUAR JAM KERJA 2"),OR(OR(AND($H935=$H936,AND(OR($I936&gt;DATABASE!$J$3,$I936&lt;DATABASE!$J$6),((DATEVALUE($H936)+$I936)-(DATEVALUE($H935)+$I935))&lt;DATABASE!$J$6)),AND($H935=$H936,$O935=$O936,OR($I936&gt;DATABASE!$J$6,$I936&lt;DATABASE!$J$3))),AND(($H936-$H935)=1,OR($I936&lt;DATABASE!$I$6,((DATEVALUE($H936)+$I936)-(DATEVALUE($H935)+$I935))&lt;DATABASE!$J$6))),$A936=$A935),"LUAR JAM KERJA 2",IF(AND(OR(WEEKDAY($H936,2)=1,WEEKDAY($H936,2)=2,WEEKDAY($H936,2)=3,WEEKDAY($H936,2)=4,WEEKDAY($H936,2)=5),$I936&lt;=DATABASE!$J$3,$I936&gt;=DATABASE!$I$3),"JAM KERJA",IF(AND(WEEKDAY($H936,2)=6,$I936&lt;=DATABASE!$J$4,$I936&gt;=DATABASE!$I$4),"JAM KERJA","LUAR JAM KERJA 1")))))</f>
        <v/>
      </c>
      <c r="M936" s="33" t="str">
        <f>IF('DATA ACCURATE'!T939&lt;&gt;"",IF('DATA ACCURATE'!T939&gt;100,'DATA ACCURATE'!T939/10,'DATA ACCURATE'!T939),"")</f>
        <v/>
      </c>
      <c r="N936" t="str">
        <f>IF(M936="","",IF(M936&lt;=DATABASE!$I$9,"LOKAL",IF(M936&lt;DATABASE!$J$9,"LUAR KOTA 1",IF($M936&gt;=DATABASE!$J$9,"LUAR KOTA 2",""))))</f>
        <v/>
      </c>
      <c r="O936" s="38" t="str">
        <f>IF('DATA ACCURATE'!L939&lt;&gt;"",'DATA ACCURATE'!L939,"")</f>
        <v/>
      </c>
      <c r="Q936" s="38">
        <f t="shared" si="98"/>
        <v>0</v>
      </c>
      <c r="R936" s="38">
        <f t="shared" si="98"/>
        <v>0</v>
      </c>
      <c r="S936" s="38">
        <f t="shared" si="98"/>
        <v>0</v>
      </c>
      <c r="T936" s="38">
        <f t="shared" si="98"/>
        <v>0</v>
      </c>
      <c r="U936" s="38">
        <f t="shared" si="99"/>
        <v>0</v>
      </c>
      <c r="V936" s="38">
        <f t="shared" si="99"/>
        <v>0</v>
      </c>
      <c r="W936" s="38">
        <f t="shared" si="99"/>
        <v>0</v>
      </c>
      <c r="X936" s="38">
        <f t="shared" si="100"/>
        <v>0</v>
      </c>
      <c r="Y936" s="38">
        <f t="shared" si="100"/>
        <v>0</v>
      </c>
      <c r="Z936" s="38">
        <f t="shared" si="100"/>
        <v>0</v>
      </c>
      <c r="AA936" s="38">
        <f t="shared" si="100"/>
        <v>0</v>
      </c>
      <c r="AB936" s="38">
        <f t="shared" si="101"/>
        <v>0</v>
      </c>
      <c r="AC936" s="38">
        <f t="shared" si="102"/>
        <v>0</v>
      </c>
      <c r="AD936" s="38" t="str">
        <f t="shared" si="103"/>
        <v>000000000000</v>
      </c>
    </row>
    <row r="937" spans="1:30">
      <c r="A937" s="9" t="str">
        <f>IF('DATA ACCURATE'!A940&lt;&gt;"",'DATA ACCURATE'!A940,"")</f>
        <v/>
      </c>
      <c r="B937" s="9" t="str">
        <f>IF('DATA ACCURATE'!D940&lt;&gt;"",'DATA ACCURATE'!D940,"")</f>
        <v/>
      </c>
      <c r="C937" s="38" t="str">
        <f>IF($AD937="000000000000","",INDEX(DATABASE!$W$12:$W$71,MATCH($AD937,DATABASE!$V$12:$V$71,0)))</f>
        <v/>
      </c>
      <c r="D937" s="34" t="str">
        <f>IF(C937="","",IF(E937="",INDEX(DATABASE!$AF$13:$AF$62,MATCH($C937,DATABASE!$AC$13:$AC$62,0)),IF(E937="2x D11",INDEX(DATABASE!$AF$13:$AF$62,MATCH($C937,DATABASE!$AC$13:$AC$62,0))+2*DATABASE!$AF$62,IF(E937="3x D11",INDEX(DATABASE!$AF$13:$AF$62,MATCH($C937,DATABASE!$AC$13:$AC$62,0))+3*DATABASE!$AF$62,""))))</f>
        <v/>
      </c>
      <c r="E937" s="38" t="str">
        <f>IF(AND($K937="Y",$G937&lt;&gt;"UNYIL",$F937&lt;DATABASE!$O$8),"2x D11",IF(AND($K937="Y",$G937&lt;&gt;"UNYIL",$F937&gt;=DATABASE!$O$8),"3x D11",""))</f>
        <v/>
      </c>
      <c r="F937" s="9" t="str">
        <f>IF('DATA ACCURATE'!N940&lt;&gt;"",'DATA ACCURATE'!N940,"")</f>
        <v/>
      </c>
      <c r="G937" t="str">
        <f>IF(F937="","",IF(F937&lt;=DATABASE!$I$8,"UNYIL",IF(F937&lt;=DATABASE!$J$8,"KECIL",IF(F937&lt;DATABASE!$K$8,"TANGGUNG",IF(F937&gt;=DATABASE!$K$8,"BESAR","")))))</f>
        <v/>
      </c>
      <c r="H937" s="16" t="str">
        <f>IF('DATA ACCURATE'!J940&lt;&gt;"",'DATA ACCURATE'!J940,"")</f>
        <v/>
      </c>
      <c r="I937" s="35" t="str">
        <f>IF(B937&lt;&gt;"",IFERROR(VLOOKUP(B937,'DATA TIMBANGAN'!G:M,7,FALSE),VLOOKUP(B937,'DATA TIMBANGAN'!G:M,7)),"")</f>
        <v/>
      </c>
      <c r="J937" s="25" t="str">
        <f>IF(H937&lt;&gt;"",IFERROR(INDEX(DATABASE!$Z$19:$Z$38,MATCH(DATEVALUE(H937),DATABASE!$AA$19:$AA$38,0)),INDEX(DATABASE!$Z$12:$Z$18,MATCH(WEEKDAY(H937,2),DATABASE!$AA$12:$AA$18,0))),"")</f>
        <v/>
      </c>
      <c r="K937" s="25" t="str">
        <f>IF('DATA ACCURATE'!V940&lt;&gt;"",'DATA ACCURATE'!V940,"")</f>
        <v/>
      </c>
      <c r="L937" s="80" t="str">
        <f>IF($H937="","",IF(OR($J937="LIBUR",AND($L936="LIBUR",$O936=$O937)),"LIBUR",IF(AND(OR($L936="LUAR JAM KERJA 1",$L936="LUAR JAM KERJA 2"),OR(OR(AND($H936=$H937,AND(OR($I937&gt;DATABASE!$J$3,$I937&lt;DATABASE!$J$6),((DATEVALUE($H937)+$I937)-(DATEVALUE($H936)+$I936))&lt;DATABASE!$J$6)),AND($H936=$H937,$O936=$O937,OR($I937&gt;DATABASE!$J$6,$I937&lt;DATABASE!$J$3))),AND(($H937-$H936)=1,OR($I937&lt;DATABASE!$I$6,((DATEVALUE($H937)+$I937)-(DATEVALUE($H936)+$I936))&lt;DATABASE!$J$6))),$A937=$A936),"LUAR JAM KERJA 2",IF(AND(OR(WEEKDAY($H937,2)=1,WEEKDAY($H937,2)=2,WEEKDAY($H937,2)=3,WEEKDAY($H937,2)=4,WEEKDAY($H937,2)=5),$I937&lt;=DATABASE!$J$3,$I937&gt;=DATABASE!$I$3),"JAM KERJA",IF(AND(WEEKDAY($H937,2)=6,$I937&lt;=DATABASE!$J$4,$I937&gt;=DATABASE!$I$4),"JAM KERJA","LUAR JAM KERJA 1")))))</f>
        <v/>
      </c>
      <c r="M937" s="33" t="str">
        <f>IF('DATA ACCURATE'!T940&lt;&gt;"",IF('DATA ACCURATE'!T940&gt;100,'DATA ACCURATE'!T940/10,'DATA ACCURATE'!T940),"")</f>
        <v/>
      </c>
      <c r="N937" t="str">
        <f>IF(M937="","",IF(M937&lt;=DATABASE!$I$9,"LOKAL",IF(M937&lt;DATABASE!$J$9,"LUAR KOTA 1",IF($M937&gt;=DATABASE!$J$9,"LUAR KOTA 2",""))))</f>
        <v/>
      </c>
      <c r="O937" s="38" t="str">
        <f>IF('DATA ACCURATE'!L940&lt;&gt;"",'DATA ACCURATE'!L940,"")</f>
        <v/>
      </c>
      <c r="Q937" s="38">
        <f t="shared" si="98"/>
        <v>0</v>
      </c>
      <c r="R937" s="38">
        <f t="shared" si="98"/>
        <v>0</v>
      </c>
      <c r="S937" s="38">
        <f t="shared" si="98"/>
        <v>0</v>
      </c>
      <c r="T937" s="38">
        <f t="shared" si="98"/>
        <v>0</v>
      </c>
      <c r="U937" s="38">
        <f t="shared" si="99"/>
        <v>0</v>
      </c>
      <c r="V937" s="38">
        <f t="shared" si="99"/>
        <v>0</v>
      </c>
      <c r="W937" s="38">
        <f t="shared" si="99"/>
        <v>0</v>
      </c>
      <c r="X937" s="38">
        <f t="shared" si="100"/>
        <v>0</v>
      </c>
      <c r="Y937" s="38">
        <f t="shared" si="100"/>
        <v>0</v>
      </c>
      <c r="Z937" s="38">
        <f t="shared" si="100"/>
        <v>0</v>
      </c>
      <c r="AA937" s="38">
        <f t="shared" si="100"/>
        <v>0</v>
      </c>
      <c r="AB937" s="38">
        <f t="shared" si="101"/>
        <v>0</v>
      </c>
      <c r="AC937" s="38">
        <f t="shared" si="102"/>
        <v>0</v>
      </c>
      <c r="AD937" s="38" t="str">
        <f t="shared" si="103"/>
        <v>000000000000</v>
      </c>
    </row>
    <row r="938" spans="1:30">
      <c r="A938" s="9" t="str">
        <f>IF('DATA ACCURATE'!A941&lt;&gt;"",'DATA ACCURATE'!A941,"")</f>
        <v/>
      </c>
      <c r="B938" s="9" t="str">
        <f>IF('DATA ACCURATE'!D941&lt;&gt;"",'DATA ACCURATE'!D941,"")</f>
        <v/>
      </c>
      <c r="C938" s="38" t="str">
        <f>IF($AD938="000000000000","",INDEX(DATABASE!$W$12:$W$71,MATCH($AD938,DATABASE!$V$12:$V$71,0)))</f>
        <v/>
      </c>
      <c r="D938" s="34" t="str">
        <f>IF(C938="","",IF(E938="",INDEX(DATABASE!$AF$13:$AF$62,MATCH($C938,DATABASE!$AC$13:$AC$62,0)),IF(E938="2x D11",INDEX(DATABASE!$AF$13:$AF$62,MATCH($C938,DATABASE!$AC$13:$AC$62,0))+2*DATABASE!$AF$62,IF(E938="3x D11",INDEX(DATABASE!$AF$13:$AF$62,MATCH($C938,DATABASE!$AC$13:$AC$62,0))+3*DATABASE!$AF$62,""))))</f>
        <v/>
      </c>
      <c r="E938" s="38" t="str">
        <f>IF(AND($K938="Y",$G938&lt;&gt;"UNYIL",$F938&lt;DATABASE!$O$8),"2x D11",IF(AND($K938="Y",$G938&lt;&gt;"UNYIL",$F938&gt;=DATABASE!$O$8),"3x D11",""))</f>
        <v/>
      </c>
      <c r="F938" s="9" t="str">
        <f>IF('DATA ACCURATE'!N941&lt;&gt;"",'DATA ACCURATE'!N941,"")</f>
        <v/>
      </c>
      <c r="G938" t="str">
        <f>IF(F938="","",IF(F938&lt;=DATABASE!$I$8,"UNYIL",IF(F938&lt;=DATABASE!$J$8,"KECIL",IF(F938&lt;DATABASE!$K$8,"TANGGUNG",IF(F938&gt;=DATABASE!$K$8,"BESAR","")))))</f>
        <v/>
      </c>
      <c r="H938" s="16" t="str">
        <f>IF('DATA ACCURATE'!J941&lt;&gt;"",'DATA ACCURATE'!J941,"")</f>
        <v/>
      </c>
      <c r="I938" s="35" t="str">
        <f>IF(B938&lt;&gt;"",IFERROR(VLOOKUP(B938,'DATA TIMBANGAN'!G:M,7,FALSE),VLOOKUP(B938,'DATA TIMBANGAN'!G:M,7)),"")</f>
        <v/>
      </c>
      <c r="J938" s="25" t="str">
        <f>IF(H938&lt;&gt;"",IFERROR(INDEX(DATABASE!$Z$19:$Z$38,MATCH(DATEVALUE(H938),DATABASE!$AA$19:$AA$38,0)),INDEX(DATABASE!$Z$12:$Z$18,MATCH(WEEKDAY(H938,2),DATABASE!$AA$12:$AA$18,0))),"")</f>
        <v/>
      </c>
      <c r="K938" s="25" t="str">
        <f>IF('DATA ACCURATE'!V941&lt;&gt;"",'DATA ACCURATE'!V941,"")</f>
        <v/>
      </c>
      <c r="L938" s="80" t="str">
        <f>IF($H938="","",IF(OR($J938="LIBUR",AND($L937="LIBUR",$O937=$O938)),"LIBUR",IF(AND(OR($L937="LUAR JAM KERJA 1",$L937="LUAR JAM KERJA 2"),OR(OR(AND($H937=$H938,AND(OR($I938&gt;DATABASE!$J$3,$I938&lt;DATABASE!$J$6),((DATEVALUE($H938)+$I938)-(DATEVALUE($H937)+$I937))&lt;DATABASE!$J$6)),AND($H937=$H938,$O937=$O938,OR($I938&gt;DATABASE!$J$6,$I938&lt;DATABASE!$J$3))),AND(($H938-$H937)=1,OR($I938&lt;DATABASE!$I$6,((DATEVALUE($H938)+$I938)-(DATEVALUE($H937)+$I937))&lt;DATABASE!$J$6))),$A938=$A937),"LUAR JAM KERJA 2",IF(AND(OR(WEEKDAY($H938,2)=1,WEEKDAY($H938,2)=2,WEEKDAY($H938,2)=3,WEEKDAY($H938,2)=4,WEEKDAY($H938,2)=5),$I938&lt;=DATABASE!$J$3,$I938&gt;=DATABASE!$I$3),"JAM KERJA",IF(AND(WEEKDAY($H938,2)=6,$I938&lt;=DATABASE!$J$4,$I938&gt;=DATABASE!$I$4),"JAM KERJA","LUAR JAM KERJA 1")))))</f>
        <v/>
      </c>
      <c r="M938" s="33" t="str">
        <f>IF('DATA ACCURATE'!T941&lt;&gt;"",IF('DATA ACCURATE'!T941&gt;100,'DATA ACCURATE'!T941/10,'DATA ACCURATE'!T941),"")</f>
        <v/>
      </c>
      <c r="N938" t="str">
        <f>IF(M938="","",IF(M938&lt;=DATABASE!$I$9,"LOKAL",IF(M938&lt;DATABASE!$J$9,"LUAR KOTA 1",IF($M938&gt;=DATABASE!$J$9,"LUAR KOTA 2",""))))</f>
        <v/>
      </c>
      <c r="O938" s="38" t="str">
        <f>IF('DATA ACCURATE'!L941&lt;&gt;"",'DATA ACCURATE'!L941,"")</f>
        <v/>
      </c>
      <c r="Q938" s="38">
        <f t="shared" si="98"/>
        <v>0</v>
      </c>
      <c r="R938" s="38">
        <f t="shared" si="98"/>
        <v>0</v>
      </c>
      <c r="S938" s="38">
        <f t="shared" si="98"/>
        <v>0</v>
      </c>
      <c r="T938" s="38">
        <f t="shared" si="98"/>
        <v>0</v>
      </c>
      <c r="U938" s="38">
        <f t="shared" si="99"/>
        <v>0</v>
      </c>
      <c r="V938" s="38">
        <f t="shared" si="99"/>
        <v>0</v>
      </c>
      <c r="W938" s="38">
        <f t="shared" si="99"/>
        <v>0</v>
      </c>
      <c r="X938" s="38">
        <f t="shared" si="100"/>
        <v>0</v>
      </c>
      <c r="Y938" s="38">
        <f t="shared" si="100"/>
        <v>0</v>
      </c>
      <c r="Z938" s="38">
        <f t="shared" si="100"/>
        <v>0</v>
      </c>
      <c r="AA938" s="38">
        <f t="shared" si="100"/>
        <v>0</v>
      </c>
      <c r="AB938" s="38">
        <f t="shared" si="101"/>
        <v>0</v>
      </c>
      <c r="AC938" s="38">
        <f t="shared" si="102"/>
        <v>0</v>
      </c>
      <c r="AD938" s="38" t="str">
        <f t="shared" si="103"/>
        <v>000000000000</v>
      </c>
    </row>
    <row r="939" spans="1:30">
      <c r="A939" s="9" t="str">
        <f>IF('DATA ACCURATE'!A942&lt;&gt;"",'DATA ACCURATE'!A942,"")</f>
        <v/>
      </c>
      <c r="B939" s="9" t="str">
        <f>IF('DATA ACCURATE'!D942&lt;&gt;"",'DATA ACCURATE'!D942,"")</f>
        <v/>
      </c>
      <c r="C939" s="38" t="str">
        <f>IF($AD939="000000000000","",INDEX(DATABASE!$W$12:$W$71,MATCH($AD939,DATABASE!$V$12:$V$71,0)))</f>
        <v/>
      </c>
      <c r="D939" s="34" t="str">
        <f>IF(C939="","",IF(E939="",INDEX(DATABASE!$AF$13:$AF$62,MATCH($C939,DATABASE!$AC$13:$AC$62,0)),IF(E939="2x D11",INDEX(DATABASE!$AF$13:$AF$62,MATCH($C939,DATABASE!$AC$13:$AC$62,0))+2*DATABASE!$AF$62,IF(E939="3x D11",INDEX(DATABASE!$AF$13:$AF$62,MATCH($C939,DATABASE!$AC$13:$AC$62,0))+3*DATABASE!$AF$62,""))))</f>
        <v/>
      </c>
      <c r="E939" s="38" t="str">
        <f>IF(AND($K939="Y",$G939&lt;&gt;"UNYIL",$F939&lt;DATABASE!$O$8),"2x D11",IF(AND($K939="Y",$G939&lt;&gt;"UNYIL",$F939&gt;=DATABASE!$O$8),"3x D11",""))</f>
        <v/>
      </c>
      <c r="F939" s="9" t="str">
        <f>IF('DATA ACCURATE'!N942&lt;&gt;"",'DATA ACCURATE'!N942,"")</f>
        <v/>
      </c>
      <c r="G939" t="str">
        <f>IF(F939="","",IF(F939&lt;=DATABASE!$I$8,"UNYIL",IF(F939&lt;=DATABASE!$J$8,"KECIL",IF(F939&lt;DATABASE!$K$8,"TANGGUNG",IF(F939&gt;=DATABASE!$K$8,"BESAR","")))))</f>
        <v/>
      </c>
      <c r="H939" s="16" t="str">
        <f>IF('DATA ACCURATE'!J942&lt;&gt;"",'DATA ACCURATE'!J942,"")</f>
        <v/>
      </c>
      <c r="I939" s="35" t="str">
        <f>IF(B939&lt;&gt;"",IFERROR(VLOOKUP(B939,'DATA TIMBANGAN'!G:M,7,FALSE),VLOOKUP(B939,'DATA TIMBANGAN'!G:M,7)),"")</f>
        <v/>
      </c>
      <c r="J939" s="25" t="str">
        <f>IF(H939&lt;&gt;"",IFERROR(INDEX(DATABASE!$Z$19:$Z$38,MATCH(DATEVALUE(H939),DATABASE!$AA$19:$AA$38,0)),INDEX(DATABASE!$Z$12:$Z$18,MATCH(WEEKDAY(H939,2),DATABASE!$AA$12:$AA$18,0))),"")</f>
        <v/>
      </c>
      <c r="K939" s="25" t="str">
        <f>IF('DATA ACCURATE'!V942&lt;&gt;"",'DATA ACCURATE'!V942,"")</f>
        <v/>
      </c>
      <c r="L939" s="80" t="str">
        <f>IF($H939="","",IF(OR($J939="LIBUR",AND($L938="LIBUR",$O938=$O939)),"LIBUR",IF(AND(OR($L938="LUAR JAM KERJA 1",$L938="LUAR JAM KERJA 2"),OR(OR(AND($H938=$H939,AND(OR($I939&gt;DATABASE!$J$3,$I939&lt;DATABASE!$J$6),((DATEVALUE($H939)+$I939)-(DATEVALUE($H938)+$I938))&lt;DATABASE!$J$6)),AND($H938=$H939,$O938=$O939,OR($I939&gt;DATABASE!$J$6,$I939&lt;DATABASE!$J$3))),AND(($H939-$H938)=1,OR($I939&lt;DATABASE!$I$6,((DATEVALUE($H939)+$I939)-(DATEVALUE($H938)+$I938))&lt;DATABASE!$J$6))),$A939=$A938),"LUAR JAM KERJA 2",IF(AND(OR(WEEKDAY($H939,2)=1,WEEKDAY($H939,2)=2,WEEKDAY($H939,2)=3,WEEKDAY($H939,2)=4,WEEKDAY($H939,2)=5),$I939&lt;=DATABASE!$J$3,$I939&gt;=DATABASE!$I$3),"JAM KERJA",IF(AND(WEEKDAY($H939,2)=6,$I939&lt;=DATABASE!$J$4,$I939&gt;=DATABASE!$I$4),"JAM KERJA","LUAR JAM KERJA 1")))))</f>
        <v/>
      </c>
      <c r="M939" s="33" t="str">
        <f>IF('DATA ACCURATE'!T942&lt;&gt;"",IF('DATA ACCURATE'!T942&gt;100,'DATA ACCURATE'!T942/10,'DATA ACCURATE'!T942),"")</f>
        <v/>
      </c>
      <c r="N939" t="str">
        <f>IF(M939="","",IF(M939&lt;=DATABASE!$I$9,"LOKAL",IF(M939&lt;DATABASE!$J$9,"LUAR KOTA 1",IF($M939&gt;=DATABASE!$J$9,"LUAR KOTA 2",""))))</f>
        <v/>
      </c>
      <c r="O939" s="38" t="str">
        <f>IF('DATA ACCURATE'!L942&lt;&gt;"",'DATA ACCURATE'!L942,"")</f>
        <v/>
      </c>
      <c r="Q939" s="38">
        <f t="shared" si="98"/>
        <v>0</v>
      </c>
      <c r="R939" s="38">
        <f t="shared" si="98"/>
        <v>0</v>
      </c>
      <c r="S939" s="38">
        <f t="shared" si="98"/>
        <v>0</v>
      </c>
      <c r="T939" s="38">
        <f t="shared" si="98"/>
        <v>0</v>
      </c>
      <c r="U939" s="38">
        <f t="shared" si="99"/>
        <v>0</v>
      </c>
      <c r="V939" s="38">
        <f t="shared" si="99"/>
        <v>0</v>
      </c>
      <c r="W939" s="38">
        <f t="shared" si="99"/>
        <v>0</v>
      </c>
      <c r="X939" s="38">
        <f t="shared" si="100"/>
        <v>0</v>
      </c>
      <c r="Y939" s="38">
        <f t="shared" si="100"/>
        <v>0</v>
      </c>
      <c r="Z939" s="38">
        <f t="shared" si="100"/>
        <v>0</v>
      </c>
      <c r="AA939" s="38">
        <f t="shared" si="100"/>
        <v>0</v>
      </c>
      <c r="AB939" s="38">
        <f t="shared" si="101"/>
        <v>0</v>
      </c>
      <c r="AC939" s="38">
        <f t="shared" si="102"/>
        <v>0</v>
      </c>
      <c r="AD939" s="38" t="str">
        <f t="shared" si="103"/>
        <v>000000000000</v>
      </c>
    </row>
    <row r="940" spans="1:30">
      <c r="A940" s="9" t="str">
        <f>IF('DATA ACCURATE'!A943&lt;&gt;"",'DATA ACCURATE'!A943,"")</f>
        <v/>
      </c>
      <c r="B940" s="9" t="str">
        <f>IF('DATA ACCURATE'!D943&lt;&gt;"",'DATA ACCURATE'!D943,"")</f>
        <v/>
      </c>
      <c r="C940" s="38" t="str">
        <f>IF($AD940="000000000000","",INDEX(DATABASE!$W$12:$W$71,MATCH($AD940,DATABASE!$V$12:$V$71,0)))</f>
        <v/>
      </c>
      <c r="D940" s="34" t="str">
        <f>IF(C940="","",IF(E940="",INDEX(DATABASE!$AF$13:$AF$62,MATCH($C940,DATABASE!$AC$13:$AC$62,0)),IF(E940="2x D11",INDEX(DATABASE!$AF$13:$AF$62,MATCH($C940,DATABASE!$AC$13:$AC$62,0))+2*DATABASE!$AF$62,IF(E940="3x D11",INDEX(DATABASE!$AF$13:$AF$62,MATCH($C940,DATABASE!$AC$13:$AC$62,0))+3*DATABASE!$AF$62,""))))</f>
        <v/>
      </c>
      <c r="E940" s="38" t="str">
        <f>IF(AND($K940="Y",$G940&lt;&gt;"UNYIL",$F940&lt;DATABASE!$O$8),"2x D11",IF(AND($K940="Y",$G940&lt;&gt;"UNYIL",$F940&gt;=DATABASE!$O$8),"3x D11",""))</f>
        <v/>
      </c>
      <c r="F940" s="9" t="str">
        <f>IF('DATA ACCURATE'!N943&lt;&gt;"",'DATA ACCURATE'!N943,"")</f>
        <v/>
      </c>
      <c r="G940" t="str">
        <f>IF(F940="","",IF(F940&lt;=DATABASE!$I$8,"UNYIL",IF(F940&lt;=DATABASE!$J$8,"KECIL",IF(F940&lt;DATABASE!$K$8,"TANGGUNG",IF(F940&gt;=DATABASE!$K$8,"BESAR","")))))</f>
        <v/>
      </c>
      <c r="H940" s="16" t="str">
        <f>IF('DATA ACCURATE'!J943&lt;&gt;"",'DATA ACCURATE'!J943,"")</f>
        <v/>
      </c>
      <c r="I940" s="35" t="str">
        <f>IF(B940&lt;&gt;"",IFERROR(VLOOKUP(B940,'DATA TIMBANGAN'!G:M,7,FALSE),VLOOKUP(B940,'DATA TIMBANGAN'!G:M,7)),"")</f>
        <v/>
      </c>
      <c r="J940" s="25" t="str">
        <f>IF(H940&lt;&gt;"",IFERROR(INDEX(DATABASE!$Z$19:$Z$38,MATCH(DATEVALUE(H940),DATABASE!$AA$19:$AA$38,0)),INDEX(DATABASE!$Z$12:$Z$18,MATCH(WEEKDAY(H940,2),DATABASE!$AA$12:$AA$18,0))),"")</f>
        <v/>
      </c>
      <c r="K940" s="25" t="str">
        <f>IF('DATA ACCURATE'!V943&lt;&gt;"",'DATA ACCURATE'!V943,"")</f>
        <v/>
      </c>
      <c r="L940" s="80" t="str">
        <f>IF($H940="","",IF(OR($J940="LIBUR",AND($L939="LIBUR",$O939=$O940)),"LIBUR",IF(AND(OR($L939="LUAR JAM KERJA 1",$L939="LUAR JAM KERJA 2"),OR(OR(AND($H939=$H940,AND(OR($I940&gt;DATABASE!$J$3,$I940&lt;DATABASE!$J$6),((DATEVALUE($H940)+$I940)-(DATEVALUE($H939)+$I939))&lt;DATABASE!$J$6)),AND($H939=$H940,$O939=$O940,OR($I940&gt;DATABASE!$J$6,$I940&lt;DATABASE!$J$3))),AND(($H940-$H939)=1,OR($I940&lt;DATABASE!$I$6,((DATEVALUE($H940)+$I940)-(DATEVALUE($H939)+$I939))&lt;DATABASE!$J$6))),$A940=$A939),"LUAR JAM KERJA 2",IF(AND(OR(WEEKDAY($H940,2)=1,WEEKDAY($H940,2)=2,WEEKDAY($H940,2)=3,WEEKDAY($H940,2)=4,WEEKDAY($H940,2)=5),$I940&lt;=DATABASE!$J$3,$I940&gt;=DATABASE!$I$3),"JAM KERJA",IF(AND(WEEKDAY($H940,2)=6,$I940&lt;=DATABASE!$J$4,$I940&gt;=DATABASE!$I$4),"JAM KERJA","LUAR JAM KERJA 1")))))</f>
        <v/>
      </c>
      <c r="M940" s="33" t="str">
        <f>IF('DATA ACCURATE'!T943&lt;&gt;"",IF('DATA ACCURATE'!T943&gt;100,'DATA ACCURATE'!T943/10,'DATA ACCURATE'!T943),"")</f>
        <v/>
      </c>
      <c r="N940" t="str">
        <f>IF(M940="","",IF(M940&lt;=DATABASE!$I$9,"LOKAL",IF(M940&lt;DATABASE!$J$9,"LUAR KOTA 1",IF($M940&gt;=DATABASE!$J$9,"LUAR KOTA 2",""))))</f>
        <v/>
      </c>
      <c r="O940" s="38" t="str">
        <f>IF('DATA ACCURATE'!L943&lt;&gt;"",'DATA ACCURATE'!L943,"")</f>
        <v/>
      </c>
      <c r="Q940" s="38">
        <f t="shared" si="98"/>
        <v>0</v>
      </c>
      <c r="R940" s="38">
        <f t="shared" si="98"/>
        <v>0</v>
      </c>
      <c r="S940" s="38">
        <f t="shared" si="98"/>
        <v>0</v>
      </c>
      <c r="T940" s="38">
        <f t="shared" si="98"/>
        <v>0</v>
      </c>
      <c r="U940" s="38">
        <f t="shared" si="99"/>
        <v>0</v>
      </c>
      <c r="V940" s="38">
        <f t="shared" si="99"/>
        <v>0</v>
      </c>
      <c r="W940" s="38">
        <f t="shared" si="99"/>
        <v>0</v>
      </c>
      <c r="X940" s="38">
        <f t="shared" si="100"/>
        <v>0</v>
      </c>
      <c r="Y940" s="38">
        <f t="shared" si="100"/>
        <v>0</v>
      </c>
      <c r="Z940" s="38">
        <f t="shared" si="100"/>
        <v>0</v>
      </c>
      <c r="AA940" s="38">
        <f t="shared" si="100"/>
        <v>0</v>
      </c>
      <c r="AB940" s="38">
        <f t="shared" si="101"/>
        <v>0</v>
      </c>
      <c r="AC940" s="38">
        <f t="shared" si="102"/>
        <v>0</v>
      </c>
      <c r="AD940" s="38" t="str">
        <f t="shared" si="103"/>
        <v>000000000000</v>
      </c>
    </row>
    <row r="941" spans="1:30">
      <c r="A941" s="9" t="str">
        <f>IF('DATA ACCURATE'!A944&lt;&gt;"",'DATA ACCURATE'!A944,"")</f>
        <v/>
      </c>
      <c r="B941" s="9" t="str">
        <f>IF('DATA ACCURATE'!D944&lt;&gt;"",'DATA ACCURATE'!D944,"")</f>
        <v/>
      </c>
      <c r="C941" s="38" t="str">
        <f>IF($AD941="000000000000","",INDEX(DATABASE!$W$12:$W$71,MATCH($AD941,DATABASE!$V$12:$V$71,0)))</f>
        <v/>
      </c>
      <c r="D941" s="34" t="str">
        <f>IF(C941="","",IF(E941="",INDEX(DATABASE!$AF$13:$AF$62,MATCH($C941,DATABASE!$AC$13:$AC$62,0)),IF(E941="2x D11",INDEX(DATABASE!$AF$13:$AF$62,MATCH($C941,DATABASE!$AC$13:$AC$62,0))+2*DATABASE!$AF$62,IF(E941="3x D11",INDEX(DATABASE!$AF$13:$AF$62,MATCH($C941,DATABASE!$AC$13:$AC$62,0))+3*DATABASE!$AF$62,""))))</f>
        <v/>
      </c>
      <c r="E941" s="38" t="str">
        <f>IF(AND($K941="Y",$G941&lt;&gt;"UNYIL",$F941&lt;DATABASE!$O$8),"2x D11",IF(AND($K941="Y",$G941&lt;&gt;"UNYIL",$F941&gt;=DATABASE!$O$8),"3x D11",""))</f>
        <v/>
      </c>
      <c r="F941" s="9" t="str">
        <f>IF('DATA ACCURATE'!N944&lt;&gt;"",'DATA ACCURATE'!N944,"")</f>
        <v/>
      </c>
      <c r="G941" t="str">
        <f>IF(F941="","",IF(F941&lt;=DATABASE!$I$8,"UNYIL",IF(F941&lt;=DATABASE!$J$8,"KECIL",IF(F941&lt;DATABASE!$K$8,"TANGGUNG",IF(F941&gt;=DATABASE!$K$8,"BESAR","")))))</f>
        <v/>
      </c>
      <c r="H941" s="16" t="str">
        <f>IF('DATA ACCURATE'!J944&lt;&gt;"",'DATA ACCURATE'!J944,"")</f>
        <v/>
      </c>
      <c r="I941" s="35" t="str">
        <f>IF(B941&lt;&gt;"",IFERROR(VLOOKUP(B941,'DATA TIMBANGAN'!G:M,7,FALSE),VLOOKUP(B941,'DATA TIMBANGAN'!G:M,7)),"")</f>
        <v/>
      </c>
      <c r="J941" s="25" t="str">
        <f>IF(H941&lt;&gt;"",IFERROR(INDEX(DATABASE!$Z$19:$Z$38,MATCH(DATEVALUE(H941),DATABASE!$AA$19:$AA$38,0)),INDEX(DATABASE!$Z$12:$Z$18,MATCH(WEEKDAY(H941,2),DATABASE!$AA$12:$AA$18,0))),"")</f>
        <v/>
      </c>
      <c r="K941" s="25" t="str">
        <f>IF('DATA ACCURATE'!V944&lt;&gt;"",'DATA ACCURATE'!V944,"")</f>
        <v/>
      </c>
      <c r="L941" s="80" t="str">
        <f>IF($H941="","",IF(OR($J941="LIBUR",AND($L940="LIBUR",$O940=$O941)),"LIBUR",IF(AND(OR($L940="LUAR JAM KERJA 1",$L940="LUAR JAM KERJA 2"),OR(OR(AND($H940=$H941,AND(OR($I941&gt;DATABASE!$J$3,$I941&lt;DATABASE!$J$6),((DATEVALUE($H941)+$I941)-(DATEVALUE($H940)+$I940))&lt;DATABASE!$J$6)),AND($H940=$H941,$O940=$O941,OR($I941&gt;DATABASE!$J$6,$I941&lt;DATABASE!$J$3))),AND(($H941-$H940)=1,OR($I941&lt;DATABASE!$I$6,((DATEVALUE($H941)+$I941)-(DATEVALUE($H940)+$I940))&lt;DATABASE!$J$6))),$A941=$A940),"LUAR JAM KERJA 2",IF(AND(OR(WEEKDAY($H941,2)=1,WEEKDAY($H941,2)=2,WEEKDAY($H941,2)=3,WEEKDAY($H941,2)=4,WEEKDAY($H941,2)=5),$I941&lt;=DATABASE!$J$3,$I941&gt;=DATABASE!$I$3),"JAM KERJA",IF(AND(WEEKDAY($H941,2)=6,$I941&lt;=DATABASE!$J$4,$I941&gt;=DATABASE!$I$4),"JAM KERJA","LUAR JAM KERJA 1")))))</f>
        <v/>
      </c>
      <c r="M941" s="33" t="str">
        <f>IF('DATA ACCURATE'!T944&lt;&gt;"",IF('DATA ACCURATE'!T944&gt;100,'DATA ACCURATE'!T944/10,'DATA ACCURATE'!T944),"")</f>
        <v/>
      </c>
      <c r="N941" t="str">
        <f>IF(M941="","",IF(M941&lt;=DATABASE!$I$9,"LOKAL",IF(M941&lt;DATABASE!$J$9,"LUAR KOTA 1",IF($M941&gt;=DATABASE!$J$9,"LUAR KOTA 2",""))))</f>
        <v/>
      </c>
      <c r="O941" s="38" t="str">
        <f>IF('DATA ACCURATE'!L944&lt;&gt;"",'DATA ACCURATE'!L944,"")</f>
        <v/>
      </c>
      <c r="Q941" s="38">
        <f t="shared" si="98"/>
        <v>0</v>
      </c>
      <c r="R941" s="38">
        <f t="shared" si="98"/>
        <v>0</v>
      </c>
      <c r="S941" s="38">
        <f t="shared" si="98"/>
        <v>0</v>
      </c>
      <c r="T941" s="38">
        <f t="shared" si="98"/>
        <v>0</v>
      </c>
      <c r="U941" s="38">
        <f t="shared" si="99"/>
        <v>0</v>
      </c>
      <c r="V941" s="38">
        <f t="shared" si="99"/>
        <v>0</v>
      </c>
      <c r="W941" s="38">
        <f t="shared" si="99"/>
        <v>0</v>
      </c>
      <c r="X941" s="38">
        <f t="shared" si="100"/>
        <v>0</v>
      </c>
      <c r="Y941" s="38">
        <f t="shared" si="100"/>
        <v>0</v>
      </c>
      <c r="Z941" s="38">
        <f t="shared" si="100"/>
        <v>0</v>
      </c>
      <c r="AA941" s="38">
        <f t="shared" si="100"/>
        <v>0</v>
      </c>
      <c r="AB941" s="38">
        <f t="shared" si="101"/>
        <v>0</v>
      </c>
      <c r="AC941" s="38">
        <f t="shared" si="102"/>
        <v>0</v>
      </c>
      <c r="AD941" s="38" t="str">
        <f t="shared" si="103"/>
        <v>000000000000</v>
      </c>
    </row>
    <row r="942" spans="1:30">
      <c r="A942" s="9" t="str">
        <f>IF('DATA ACCURATE'!A945&lt;&gt;"",'DATA ACCURATE'!A945,"")</f>
        <v/>
      </c>
      <c r="B942" s="9" t="str">
        <f>IF('DATA ACCURATE'!D945&lt;&gt;"",'DATA ACCURATE'!D945,"")</f>
        <v/>
      </c>
      <c r="C942" s="38" t="str">
        <f>IF($AD942="000000000000","",INDEX(DATABASE!$W$12:$W$71,MATCH($AD942,DATABASE!$V$12:$V$71,0)))</f>
        <v/>
      </c>
      <c r="D942" s="34" t="str">
        <f>IF(C942="","",IF(E942="",INDEX(DATABASE!$AF$13:$AF$62,MATCH($C942,DATABASE!$AC$13:$AC$62,0)),IF(E942="2x D11",INDEX(DATABASE!$AF$13:$AF$62,MATCH($C942,DATABASE!$AC$13:$AC$62,0))+2*DATABASE!$AF$62,IF(E942="3x D11",INDEX(DATABASE!$AF$13:$AF$62,MATCH($C942,DATABASE!$AC$13:$AC$62,0))+3*DATABASE!$AF$62,""))))</f>
        <v/>
      </c>
      <c r="E942" s="38" t="str">
        <f>IF(AND($K942="Y",$G942&lt;&gt;"UNYIL",$F942&lt;DATABASE!$O$8),"2x D11",IF(AND($K942="Y",$G942&lt;&gt;"UNYIL",$F942&gt;=DATABASE!$O$8),"3x D11",""))</f>
        <v/>
      </c>
      <c r="F942" s="9" t="str">
        <f>IF('DATA ACCURATE'!N945&lt;&gt;"",'DATA ACCURATE'!N945,"")</f>
        <v/>
      </c>
      <c r="G942" t="str">
        <f>IF(F942="","",IF(F942&lt;=DATABASE!$I$8,"UNYIL",IF(F942&lt;=DATABASE!$J$8,"KECIL",IF(F942&lt;DATABASE!$K$8,"TANGGUNG",IF(F942&gt;=DATABASE!$K$8,"BESAR","")))))</f>
        <v/>
      </c>
      <c r="H942" s="16" t="str">
        <f>IF('DATA ACCURATE'!J945&lt;&gt;"",'DATA ACCURATE'!J945,"")</f>
        <v/>
      </c>
      <c r="I942" s="35" t="str">
        <f>IF(B942&lt;&gt;"",IFERROR(VLOOKUP(B942,'DATA TIMBANGAN'!G:M,7,FALSE),VLOOKUP(B942,'DATA TIMBANGAN'!G:M,7)),"")</f>
        <v/>
      </c>
      <c r="J942" s="25" t="str">
        <f>IF(H942&lt;&gt;"",IFERROR(INDEX(DATABASE!$Z$19:$Z$38,MATCH(DATEVALUE(H942),DATABASE!$AA$19:$AA$38,0)),INDEX(DATABASE!$Z$12:$Z$18,MATCH(WEEKDAY(H942,2),DATABASE!$AA$12:$AA$18,0))),"")</f>
        <v/>
      </c>
      <c r="K942" s="25" t="str">
        <f>IF('DATA ACCURATE'!V945&lt;&gt;"",'DATA ACCURATE'!V945,"")</f>
        <v/>
      </c>
      <c r="L942" s="80" t="str">
        <f>IF($H942="","",IF(OR($J942="LIBUR",AND($L941="LIBUR",$O941=$O942)),"LIBUR",IF(AND(OR($L941="LUAR JAM KERJA 1",$L941="LUAR JAM KERJA 2"),OR(OR(AND($H941=$H942,AND(OR($I942&gt;DATABASE!$J$3,$I942&lt;DATABASE!$J$6),((DATEVALUE($H942)+$I942)-(DATEVALUE($H941)+$I941))&lt;DATABASE!$J$6)),AND($H941=$H942,$O941=$O942,OR($I942&gt;DATABASE!$J$6,$I942&lt;DATABASE!$J$3))),AND(($H942-$H941)=1,OR($I942&lt;DATABASE!$I$6,((DATEVALUE($H942)+$I942)-(DATEVALUE($H941)+$I941))&lt;DATABASE!$J$6))),$A942=$A941),"LUAR JAM KERJA 2",IF(AND(OR(WEEKDAY($H942,2)=1,WEEKDAY($H942,2)=2,WEEKDAY($H942,2)=3,WEEKDAY($H942,2)=4,WEEKDAY($H942,2)=5),$I942&lt;=DATABASE!$J$3,$I942&gt;=DATABASE!$I$3),"JAM KERJA",IF(AND(WEEKDAY($H942,2)=6,$I942&lt;=DATABASE!$J$4,$I942&gt;=DATABASE!$I$4),"JAM KERJA","LUAR JAM KERJA 1")))))</f>
        <v/>
      </c>
      <c r="M942" s="33" t="str">
        <f>IF('DATA ACCURATE'!T945&lt;&gt;"",IF('DATA ACCURATE'!T945&gt;100,'DATA ACCURATE'!T945/10,'DATA ACCURATE'!T945),"")</f>
        <v/>
      </c>
      <c r="N942" t="str">
        <f>IF(M942="","",IF(M942&lt;=DATABASE!$I$9,"LOKAL",IF(M942&lt;DATABASE!$J$9,"LUAR KOTA 1",IF($M942&gt;=DATABASE!$J$9,"LUAR KOTA 2",""))))</f>
        <v/>
      </c>
      <c r="O942" s="38" t="str">
        <f>IF('DATA ACCURATE'!L945&lt;&gt;"",'DATA ACCURATE'!L945,"")</f>
        <v/>
      </c>
      <c r="Q942" s="38">
        <f t="shared" si="98"/>
        <v>0</v>
      </c>
      <c r="R942" s="38">
        <f t="shared" si="98"/>
        <v>0</v>
      </c>
      <c r="S942" s="38">
        <f t="shared" si="98"/>
        <v>0</v>
      </c>
      <c r="T942" s="38">
        <f t="shared" si="98"/>
        <v>0</v>
      </c>
      <c r="U942" s="38">
        <f t="shared" si="99"/>
        <v>0</v>
      </c>
      <c r="V942" s="38">
        <f t="shared" si="99"/>
        <v>0</v>
      </c>
      <c r="W942" s="38">
        <f t="shared" si="99"/>
        <v>0</v>
      </c>
      <c r="X942" s="38">
        <f t="shared" si="100"/>
        <v>0</v>
      </c>
      <c r="Y942" s="38">
        <f t="shared" si="100"/>
        <v>0</v>
      </c>
      <c r="Z942" s="38">
        <f t="shared" si="100"/>
        <v>0</v>
      </c>
      <c r="AA942" s="38">
        <f t="shared" si="100"/>
        <v>0</v>
      </c>
      <c r="AB942" s="38">
        <f t="shared" si="101"/>
        <v>0</v>
      </c>
      <c r="AC942" s="38">
        <f t="shared" si="102"/>
        <v>0</v>
      </c>
      <c r="AD942" s="38" t="str">
        <f t="shared" si="103"/>
        <v>000000000000</v>
      </c>
    </row>
    <row r="943" spans="1:30">
      <c r="A943" s="9" t="str">
        <f>IF('DATA ACCURATE'!A946&lt;&gt;"",'DATA ACCURATE'!A946,"")</f>
        <v/>
      </c>
      <c r="B943" s="9" t="str">
        <f>IF('DATA ACCURATE'!D946&lt;&gt;"",'DATA ACCURATE'!D946,"")</f>
        <v/>
      </c>
      <c r="C943" s="38" t="str">
        <f>IF($AD943="000000000000","",INDEX(DATABASE!$W$12:$W$71,MATCH($AD943,DATABASE!$V$12:$V$71,0)))</f>
        <v/>
      </c>
      <c r="D943" s="34" t="str">
        <f>IF(C943="","",IF(E943="",INDEX(DATABASE!$AF$13:$AF$62,MATCH($C943,DATABASE!$AC$13:$AC$62,0)),IF(E943="2x D11",INDEX(DATABASE!$AF$13:$AF$62,MATCH($C943,DATABASE!$AC$13:$AC$62,0))+2*DATABASE!$AF$62,IF(E943="3x D11",INDEX(DATABASE!$AF$13:$AF$62,MATCH($C943,DATABASE!$AC$13:$AC$62,0))+3*DATABASE!$AF$62,""))))</f>
        <v/>
      </c>
      <c r="E943" s="38" t="str">
        <f>IF(AND($K943="Y",$G943&lt;&gt;"UNYIL",$F943&lt;DATABASE!$O$8),"2x D11",IF(AND($K943="Y",$G943&lt;&gt;"UNYIL",$F943&gt;=DATABASE!$O$8),"3x D11",""))</f>
        <v/>
      </c>
      <c r="F943" s="9" t="str">
        <f>IF('DATA ACCURATE'!N946&lt;&gt;"",'DATA ACCURATE'!N946,"")</f>
        <v/>
      </c>
      <c r="G943" t="str">
        <f>IF(F943="","",IF(F943&lt;=DATABASE!$I$8,"UNYIL",IF(F943&lt;=DATABASE!$J$8,"KECIL",IF(F943&lt;DATABASE!$K$8,"TANGGUNG",IF(F943&gt;=DATABASE!$K$8,"BESAR","")))))</f>
        <v/>
      </c>
      <c r="H943" s="16" t="str">
        <f>IF('DATA ACCURATE'!J946&lt;&gt;"",'DATA ACCURATE'!J946,"")</f>
        <v/>
      </c>
      <c r="I943" s="35" t="str">
        <f>IF(B943&lt;&gt;"",IFERROR(VLOOKUP(B943,'DATA TIMBANGAN'!G:M,7,FALSE),VLOOKUP(B943,'DATA TIMBANGAN'!G:M,7)),"")</f>
        <v/>
      </c>
      <c r="J943" s="25" t="str">
        <f>IF(H943&lt;&gt;"",IFERROR(INDEX(DATABASE!$Z$19:$Z$38,MATCH(DATEVALUE(H943),DATABASE!$AA$19:$AA$38,0)),INDEX(DATABASE!$Z$12:$Z$18,MATCH(WEEKDAY(H943,2),DATABASE!$AA$12:$AA$18,0))),"")</f>
        <v/>
      </c>
      <c r="K943" s="25" t="str">
        <f>IF('DATA ACCURATE'!V946&lt;&gt;"",'DATA ACCURATE'!V946,"")</f>
        <v/>
      </c>
      <c r="L943" s="80" t="str">
        <f>IF($H943="","",IF(OR($J943="LIBUR",AND($L942="LIBUR",$O942=$O943)),"LIBUR",IF(AND(OR($L942="LUAR JAM KERJA 1",$L942="LUAR JAM KERJA 2"),OR(OR(AND($H942=$H943,AND(OR($I943&gt;DATABASE!$J$3,$I943&lt;DATABASE!$J$6),((DATEVALUE($H943)+$I943)-(DATEVALUE($H942)+$I942))&lt;DATABASE!$J$6)),AND($H942=$H943,$O942=$O943,OR($I943&gt;DATABASE!$J$6,$I943&lt;DATABASE!$J$3))),AND(($H943-$H942)=1,OR($I943&lt;DATABASE!$I$6,((DATEVALUE($H943)+$I943)-(DATEVALUE($H942)+$I942))&lt;DATABASE!$J$6))),$A943=$A942),"LUAR JAM KERJA 2",IF(AND(OR(WEEKDAY($H943,2)=1,WEEKDAY($H943,2)=2,WEEKDAY($H943,2)=3,WEEKDAY($H943,2)=4,WEEKDAY($H943,2)=5),$I943&lt;=DATABASE!$J$3,$I943&gt;=DATABASE!$I$3),"JAM KERJA",IF(AND(WEEKDAY($H943,2)=6,$I943&lt;=DATABASE!$J$4,$I943&gt;=DATABASE!$I$4),"JAM KERJA","LUAR JAM KERJA 1")))))</f>
        <v/>
      </c>
      <c r="M943" s="33" t="str">
        <f>IF('DATA ACCURATE'!T946&lt;&gt;"",IF('DATA ACCURATE'!T946&gt;100,'DATA ACCURATE'!T946/10,'DATA ACCURATE'!T946),"")</f>
        <v/>
      </c>
      <c r="N943" t="str">
        <f>IF(M943="","",IF(M943&lt;=DATABASE!$I$9,"LOKAL",IF(M943&lt;DATABASE!$J$9,"LUAR KOTA 1",IF($M943&gt;=DATABASE!$J$9,"LUAR KOTA 2",""))))</f>
        <v/>
      </c>
      <c r="O943" s="38" t="str">
        <f>IF('DATA ACCURATE'!L946&lt;&gt;"",'DATA ACCURATE'!L946,"")</f>
        <v/>
      </c>
      <c r="Q943" s="38">
        <f t="shared" si="98"/>
        <v>0</v>
      </c>
      <c r="R943" s="38">
        <f t="shared" si="98"/>
        <v>0</v>
      </c>
      <c r="S943" s="38">
        <f t="shared" si="98"/>
        <v>0</v>
      </c>
      <c r="T943" s="38">
        <f t="shared" si="98"/>
        <v>0</v>
      </c>
      <c r="U943" s="38">
        <f t="shared" si="99"/>
        <v>0</v>
      </c>
      <c r="V943" s="38">
        <f t="shared" si="99"/>
        <v>0</v>
      </c>
      <c r="W943" s="38">
        <f t="shared" si="99"/>
        <v>0</v>
      </c>
      <c r="X943" s="38">
        <f t="shared" si="100"/>
        <v>0</v>
      </c>
      <c r="Y943" s="38">
        <f t="shared" si="100"/>
        <v>0</v>
      </c>
      <c r="Z943" s="38">
        <f t="shared" si="100"/>
        <v>0</v>
      </c>
      <c r="AA943" s="38">
        <f t="shared" si="100"/>
        <v>0</v>
      </c>
      <c r="AB943" s="38">
        <f t="shared" si="101"/>
        <v>0</v>
      </c>
      <c r="AC943" s="38">
        <f t="shared" si="102"/>
        <v>0</v>
      </c>
      <c r="AD943" s="38" t="str">
        <f t="shared" si="103"/>
        <v>000000000000</v>
      </c>
    </row>
    <row r="944" spans="1:30">
      <c r="A944" s="9" t="str">
        <f>IF('DATA ACCURATE'!A947&lt;&gt;"",'DATA ACCURATE'!A947,"")</f>
        <v/>
      </c>
      <c r="B944" s="9" t="str">
        <f>IF('DATA ACCURATE'!D947&lt;&gt;"",'DATA ACCURATE'!D947,"")</f>
        <v/>
      </c>
      <c r="C944" s="38" t="str">
        <f>IF($AD944="000000000000","",INDEX(DATABASE!$W$12:$W$71,MATCH($AD944,DATABASE!$V$12:$V$71,0)))</f>
        <v/>
      </c>
      <c r="D944" s="34" t="str">
        <f>IF(C944="","",IF(E944="",INDEX(DATABASE!$AF$13:$AF$62,MATCH($C944,DATABASE!$AC$13:$AC$62,0)),IF(E944="2x D11",INDEX(DATABASE!$AF$13:$AF$62,MATCH($C944,DATABASE!$AC$13:$AC$62,0))+2*DATABASE!$AF$62,IF(E944="3x D11",INDEX(DATABASE!$AF$13:$AF$62,MATCH($C944,DATABASE!$AC$13:$AC$62,0))+3*DATABASE!$AF$62,""))))</f>
        <v/>
      </c>
      <c r="E944" s="38" t="str">
        <f>IF(AND($K944="Y",$G944&lt;&gt;"UNYIL",$F944&lt;DATABASE!$O$8),"2x D11",IF(AND($K944="Y",$G944&lt;&gt;"UNYIL",$F944&gt;=DATABASE!$O$8),"3x D11",""))</f>
        <v/>
      </c>
      <c r="F944" s="9" t="str">
        <f>IF('DATA ACCURATE'!N947&lt;&gt;"",'DATA ACCURATE'!N947,"")</f>
        <v/>
      </c>
      <c r="G944" t="str">
        <f>IF(F944="","",IF(F944&lt;=DATABASE!$I$8,"UNYIL",IF(F944&lt;=DATABASE!$J$8,"KECIL",IF(F944&lt;DATABASE!$K$8,"TANGGUNG",IF(F944&gt;=DATABASE!$K$8,"BESAR","")))))</f>
        <v/>
      </c>
      <c r="H944" s="16" t="str">
        <f>IF('DATA ACCURATE'!J947&lt;&gt;"",'DATA ACCURATE'!J947,"")</f>
        <v/>
      </c>
      <c r="I944" s="35" t="str">
        <f>IF(B944&lt;&gt;"",IFERROR(VLOOKUP(B944,'DATA TIMBANGAN'!G:M,7,FALSE),VLOOKUP(B944,'DATA TIMBANGAN'!G:M,7)),"")</f>
        <v/>
      </c>
      <c r="J944" s="25" t="str">
        <f>IF(H944&lt;&gt;"",IFERROR(INDEX(DATABASE!$Z$19:$Z$38,MATCH(DATEVALUE(H944),DATABASE!$AA$19:$AA$38,0)),INDEX(DATABASE!$Z$12:$Z$18,MATCH(WEEKDAY(H944,2),DATABASE!$AA$12:$AA$18,0))),"")</f>
        <v/>
      </c>
      <c r="K944" s="25" t="str">
        <f>IF('DATA ACCURATE'!V947&lt;&gt;"",'DATA ACCURATE'!V947,"")</f>
        <v/>
      </c>
      <c r="L944" s="80" t="str">
        <f>IF($H944="","",IF(OR($J944="LIBUR",AND($L943="LIBUR",$O943=$O944)),"LIBUR",IF(AND(OR($L943="LUAR JAM KERJA 1",$L943="LUAR JAM KERJA 2"),OR(OR(AND($H943=$H944,AND(OR($I944&gt;DATABASE!$J$3,$I944&lt;DATABASE!$J$6),((DATEVALUE($H944)+$I944)-(DATEVALUE($H943)+$I943))&lt;DATABASE!$J$6)),AND($H943=$H944,$O943=$O944,OR($I944&gt;DATABASE!$J$6,$I944&lt;DATABASE!$J$3))),AND(($H944-$H943)=1,OR($I944&lt;DATABASE!$I$6,((DATEVALUE($H944)+$I944)-(DATEVALUE($H943)+$I943))&lt;DATABASE!$J$6))),$A944=$A943),"LUAR JAM KERJA 2",IF(AND(OR(WEEKDAY($H944,2)=1,WEEKDAY($H944,2)=2,WEEKDAY($H944,2)=3,WEEKDAY($H944,2)=4,WEEKDAY($H944,2)=5),$I944&lt;=DATABASE!$J$3,$I944&gt;=DATABASE!$I$3),"JAM KERJA",IF(AND(WEEKDAY($H944,2)=6,$I944&lt;=DATABASE!$J$4,$I944&gt;=DATABASE!$I$4),"JAM KERJA","LUAR JAM KERJA 1")))))</f>
        <v/>
      </c>
      <c r="M944" s="33" t="str">
        <f>IF('DATA ACCURATE'!T947&lt;&gt;"",IF('DATA ACCURATE'!T947&gt;100,'DATA ACCURATE'!T947/10,'DATA ACCURATE'!T947),"")</f>
        <v/>
      </c>
      <c r="N944" t="str">
        <f>IF(M944="","",IF(M944&lt;=DATABASE!$I$9,"LOKAL",IF(M944&lt;DATABASE!$J$9,"LUAR KOTA 1",IF($M944&gt;=DATABASE!$J$9,"LUAR KOTA 2",""))))</f>
        <v/>
      </c>
      <c r="O944" s="38" t="str">
        <f>IF('DATA ACCURATE'!L947&lt;&gt;"",'DATA ACCURATE'!L947,"")</f>
        <v/>
      </c>
      <c r="Q944" s="38">
        <f t="shared" si="98"/>
        <v>0</v>
      </c>
      <c r="R944" s="38">
        <f t="shared" si="98"/>
        <v>0</v>
      </c>
      <c r="S944" s="38">
        <f t="shared" si="98"/>
        <v>0</v>
      </c>
      <c r="T944" s="38">
        <f t="shared" si="98"/>
        <v>0</v>
      </c>
      <c r="U944" s="38">
        <f t="shared" si="99"/>
        <v>0</v>
      </c>
      <c r="V944" s="38">
        <f t="shared" si="99"/>
        <v>0</v>
      </c>
      <c r="W944" s="38">
        <f t="shared" si="99"/>
        <v>0</v>
      </c>
      <c r="X944" s="38">
        <f t="shared" si="100"/>
        <v>0</v>
      </c>
      <c r="Y944" s="38">
        <f t="shared" si="100"/>
        <v>0</v>
      </c>
      <c r="Z944" s="38">
        <f t="shared" si="100"/>
        <v>0</v>
      </c>
      <c r="AA944" s="38">
        <f t="shared" si="100"/>
        <v>0</v>
      </c>
      <c r="AB944" s="38">
        <f t="shared" si="101"/>
        <v>0</v>
      </c>
      <c r="AC944" s="38">
        <f t="shared" si="102"/>
        <v>0</v>
      </c>
      <c r="AD944" s="38" t="str">
        <f t="shared" si="103"/>
        <v>000000000000</v>
      </c>
    </row>
    <row r="945" spans="1:30">
      <c r="A945" s="9" t="str">
        <f>IF('DATA ACCURATE'!A948&lt;&gt;"",'DATA ACCURATE'!A948,"")</f>
        <v/>
      </c>
      <c r="B945" s="9" t="str">
        <f>IF('DATA ACCURATE'!D948&lt;&gt;"",'DATA ACCURATE'!D948,"")</f>
        <v/>
      </c>
      <c r="C945" s="38" t="str">
        <f>IF($AD945="000000000000","",INDEX(DATABASE!$W$12:$W$71,MATCH($AD945,DATABASE!$V$12:$V$71,0)))</f>
        <v/>
      </c>
      <c r="D945" s="34" t="str">
        <f>IF(C945="","",IF(E945="",INDEX(DATABASE!$AF$13:$AF$62,MATCH($C945,DATABASE!$AC$13:$AC$62,0)),IF(E945="2x D11",INDEX(DATABASE!$AF$13:$AF$62,MATCH($C945,DATABASE!$AC$13:$AC$62,0))+2*DATABASE!$AF$62,IF(E945="3x D11",INDEX(DATABASE!$AF$13:$AF$62,MATCH($C945,DATABASE!$AC$13:$AC$62,0))+3*DATABASE!$AF$62,""))))</f>
        <v/>
      </c>
      <c r="E945" s="38" t="str">
        <f>IF(AND($K945="Y",$G945&lt;&gt;"UNYIL",$F945&lt;DATABASE!$O$8),"2x D11",IF(AND($K945="Y",$G945&lt;&gt;"UNYIL",$F945&gt;=DATABASE!$O$8),"3x D11",""))</f>
        <v/>
      </c>
      <c r="F945" s="9" t="str">
        <f>IF('DATA ACCURATE'!N948&lt;&gt;"",'DATA ACCURATE'!N948,"")</f>
        <v/>
      </c>
      <c r="G945" t="str">
        <f>IF(F945="","",IF(F945&lt;=DATABASE!$I$8,"UNYIL",IF(F945&lt;=DATABASE!$J$8,"KECIL",IF(F945&lt;DATABASE!$K$8,"TANGGUNG",IF(F945&gt;=DATABASE!$K$8,"BESAR","")))))</f>
        <v/>
      </c>
      <c r="H945" s="16" t="str">
        <f>IF('DATA ACCURATE'!J948&lt;&gt;"",'DATA ACCURATE'!J948,"")</f>
        <v/>
      </c>
      <c r="I945" s="35" t="str">
        <f>IF(B945&lt;&gt;"",IFERROR(VLOOKUP(B945,'DATA TIMBANGAN'!G:M,7,FALSE),VLOOKUP(B945,'DATA TIMBANGAN'!G:M,7)),"")</f>
        <v/>
      </c>
      <c r="J945" s="25" t="str">
        <f>IF(H945&lt;&gt;"",IFERROR(INDEX(DATABASE!$Z$19:$Z$38,MATCH(DATEVALUE(H945),DATABASE!$AA$19:$AA$38,0)),INDEX(DATABASE!$Z$12:$Z$18,MATCH(WEEKDAY(H945,2),DATABASE!$AA$12:$AA$18,0))),"")</f>
        <v/>
      </c>
      <c r="K945" s="25" t="str">
        <f>IF('DATA ACCURATE'!V948&lt;&gt;"",'DATA ACCURATE'!V948,"")</f>
        <v/>
      </c>
      <c r="L945" s="80" t="str">
        <f>IF($H945="","",IF(OR($J945="LIBUR",AND($L944="LIBUR",$O944=$O945)),"LIBUR",IF(AND(OR($L944="LUAR JAM KERJA 1",$L944="LUAR JAM KERJA 2"),OR(OR(AND($H944=$H945,AND(OR($I945&gt;DATABASE!$J$3,$I945&lt;DATABASE!$J$6),((DATEVALUE($H945)+$I945)-(DATEVALUE($H944)+$I944))&lt;DATABASE!$J$6)),AND($H944=$H945,$O944=$O945,OR($I945&gt;DATABASE!$J$6,$I945&lt;DATABASE!$J$3))),AND(($H945-$H944)=1,OR($I945&lt;DATABASE!$I$6,((DATEVALUE($H945)+$I945)-(DATEVALUE($H944)+$I944))&lt;DATABASE!$J$6))),$A945=$A944),"LUAR JAM KERJA 2",IF(AND(OR(WEEKDAY($H945,2)=1,WEEKDAY($H945,2)=2,WEEKDAY($H945,2)=3,WEEKDAY($H945,2)=4,WEEKDAY($H945,2)=5),$I945&lt;=DATABASE!$J$3,$I945&gt;=DATABASE!$I$3),"JAM KERJA",IF(AND(WEEKDAY($H945,2)=6,$I945&lt;=DATABASE!$J$4,$I945&gt;=DATABASE!$I$4),"JAM KERJA","LUAR JAM KERJA 1")))))</f>
        <v/>
      </c>
      <c r="M945" s="33" t="str">
        <f>IF('DATA ACCURATE'!T948&lt;&gt;"",IF('DATA ACCURATE'!T948&gt;100,'DATA ACCURATE'!T948/10,'DATA ACCURATE'!T948),"")</f>
        <v/>
      </c>
      <c r="N945" t="str">
        <f>IF(M945="","",IF(M945&lt;=DATABASE!$I$9,"LOKAL",IF(M945&lt;DATABASE!$J$9,"LUAR KOTA 1",IF($M945&gt;=DATABASE!$J$9,"LUAR KOTA 2",""))))</f>
        <v/>
      </c>
      <c r="O945" s="38" t="str">
        <f>IF('DATA ACCURATE'!L948&lt;&gt;"",'DATA ACCURATE'!L948,"")</f>
        <v/>
      </c>
      <c r="Q945" s="38">
        <f t="shared" si="98"/>
        <v>0</v>
      </c>
      <c r="R945" s="38">
        <f t="shared" si="98"/>
        <v>0</v>
      </c>
      <c r="S945" s="38">
        <f t="shared" si="98"/>
        <v>0</v>
      </c>
      <c r="T945" s="38">
        <f t="shared" si="98"/>
        <v>0</v>
      </c>
      <c r="U945" s="38">
        <f t="shared" si="99"/>
        <v>0</v>
      </c>
      <c r="V945" s="38">
        <f t="shared" si="99"/>
        <v>0</v>
      </c>
      <c r="W945" s="38">
        <f t="shared" si="99"/>
        <v>0</v>
      </c>
      <c r="X945" s="38">
        <f t="shared" si="100"/>
        <v>0</v>
      </c>
      <c r="Y945" s="38">
        <f t="shared" si="100"/>
        <v>0</v>
      </c>
      <c r="Z945" s="38">
        <f t="shared" si="100"/>
        <v>0</v>
      </c>
      <c r="AA945" s="38">
        <f t="shared" si="100"/>
        <v>0</v>
      </c>
      <c r="AB945" s="38">
        <f t="shared" si="101"/>
        <v>0</v>
      </c>
      <c r="AC945" s="38">
        <f t="shared" si="102"/>
        <v>0</v>
      </c>
      <c r="AD945" s="38" t="str">
        <f t="shared" si="103"/>
        <v>000000000000</v>
      </c>
    </row>
    <row r="946" spans="1:30">
      <c r="A946" s="9" t="str">
        <f>IF('DATA ACCURATE'!A949&lt;&gt;"",'DATA ACCURATE'!A949,"")</f>
        <v/>
      </c>
      <c r="B946" s="9" t="str">
        <f>IF('DATA ACCURATE'!D949&lt;&gt;"",'DATA ACCURATE'!D949,"")</f>
        <v/>
      </c>
      <c r="C946" s="38" t="str">
        <f>IF($AD946="000000000000","",INDEX(DATABASE!$W$12:$W$71,MATCH($AD946,DATABASE!$V$12:$V$71,0)))</f>
        <v/>
      </c>
      <c r="D946" s="34" t="str">
        <f>IF(C946="","",IF(E946="",INDEX(DATABASE!$AF$13:$AF$62,MATCH($C946,DATABASE!$AC$13:$AC$62,0)),IF(E946="2x D11",INDEX(DATABASE!$AF$13:$AF$62,MATCH($C946,DATABASE!$AC$13:$AC$62,0))+2*DATABASE!$AF$62,IF(E946="3x D11",INDEX(DATABASE!$AF$13:$AF$62,MATCH($C946,DATABASE!$AC$13:$AC$62,0))+3*DATABASE!$AF$62,""))))</f>
        <v/>
      </c>
      <c r="E946" s="38" t="str">
        <f>IF(AND($K946="Y",$G946&lt;&gt;"UNYIL",$F946&lt;DATABASE!$O$8),"2x D11",IF(AND($K946="Y",$G946&lt;&gt;"UNYIL",$F946&gt;=DATABASE!$O$8),"3x D11",""))</f>
        <v/>
      </c>
      <c r="F946" s="9" t="str">
        <f>IF('DATA ACCURATE'!N949&lt;&gt;"",'DATA ACCURATE'!N949,"")</f>
        <v/>
      </c>
      <c r="G946" t="str">
        <f>IF(F946="","",IF(F946&lt;=DATABASE!$I$8,"UNYIL",IF(F946&lt;=DATABASE!$J$8,"KECIL",IF(F946&lt;DATABASE!$K$8,"TANGGUNG",IF(F946&gt;=DATABASE!$K$8,"BESAR","")))))</f>
        <v/>
      </c>
      <c r="H946" s="16" t="str">
        <f>IF('DATA ACCURATE'!J949&lt;&gt;"",'DATA ACCURATE'!J949,"")</f>
        <v/>
      </c>
      <c r="I946" s="35" t="str">
        <f>IF(B946&lt;&gt;"",IFERROR(VLOOKUP(B946,'DATA TIMBANGAN'!G:M,7,FALSE),VLOOKUP(B946,'DATA TIMBANGAN'!G:M,7)),"")</f>
        <v/>
      </c>
      <c r="J946" s="25" t="str">
        <f>IF(H946&lt;&gt;"",IFERROR(INDEX(DATABASE!$Z$19:$Z$38,MATCH(DATEVALUE(H946),DATABASE!$AA$19:$AA$38,0)),INDEX(DATABASE!$Z$12:$Z$18,MATCH(WEEKDAY(H946,2),DATABASE!$AA$12:$AA$18,0))),"")</f>
        <v/>
      </c>
      <c r="K946" s="25" t="str">
        <f>IF('DATA ACCURATE'!V949&lt;&gt;"",'DATA ACCURATE'!V949,"")</f>
        <v/>
      </c>
      <c r="L946" s="80" t="str">
        <f>IF($H946="","",IF(OR($J946="LIBUR",AND($L945="LIBUR",$O945=$O946)),"LIBUR",IF(AND(OR($L945="LUAR JAM KERJA 1",$L945="LUAR JAM KERJA 2"),OR(OR(AND($H945=$H946,AND(OR($I946&gt;DATABASE!$J$3,$I946&lt;DATABASE!$J$6),((DATEVALUE($H946)+$I946)-(DATEVALUE($H945)+$I945))&lt;DATABASE!$J$6)),AND($H945=$H946,$O945=$O946,OR($I946&gt;DATABASE!$J$6,$I946&lt;DATABASE!$J$3))),AND(($H946-$H945)=1,OR($I946&lt;DATABASE!$I$6,((DATEVALUE($H946)+$I946)-(DATEVALUE($H945)+$I945))&lt;DATABASE!$J$6))),$A946=$A945),"LUAR JAM KERJA 2",IF(AND(OR(WEEKDAY($H946,2)=1,WEEKDAY($H946,2)=2,WEEKDAY($H946,2)=3,WEEKDAY($H946,2)=4,WEEKDAY($H946,2)=5),$I946&lt;=DATABASE!$J$3,$I946&gt;=DATABASE!$I$3),"JAM KERJA",IF(AND(WEEKDAY($H946,2)=6,$I946&lt;=DATABASE!$J$4,$I946&gt;=DATABASE!$I$4),"JAM KERJA","LUAR JAM KERJA 1")))))</f>
        <v/>
      </c>
      <c r="M946" s="33" t="str">
        <f>IF('DATA ACCURATE'!T949&lt;&gt;"",IF('DATA ACCURATE'!T949&gt;100,'DATA ACCURATE'!T949/10,'DATA ACCURATE'!T949),"")</f>
        <v/>
      </c>
      <c r="N946" t="str">
        <f>IF(M946="","",IF(M946&lt;=DATABASE!$I$9,"LOKAL",IF(M946&lt;DATABASE!$J$9,"LUAR KOTA 1",IF($M946&gt;=DATABASE!$J$9,"LUAR KOTA 2",""))))</f>
        <v/>
      </c>
      <c r="O946" s="38" t="str">
        <f>IF('DATA ACCURATE'!L949&lt;&gt;"",'DATA ACCURATE'!L949,"")</f>
        <v/>
      </c>
      <c r="Q946" s="38">
        <f t="shared" si="98"/>
        <v>0</v>
      </c>
      <c r="R946" s="38">
        <f t="shared" si="98"/>
        <v>0</v>
      </c>
      <c r="S946" s="38">
        <f t="shared" si="98"/>
        <v>0</v>
      </c>
      <c r="T946" s="38">
        <f t="shared" si="98"/>
        <v>0</v>
      </c>
      <c r="U946" s="38">
        <f t="shared" si="99"/>
        <v>0</v>
      </c>
      <c r="V946" s="38">
        <f t="shared" si="99"/>
        <v>0</v>
      </c>
      <c r="W946" s="38">
        <f t="shared" si="99"/>
        <v>0</v>
      </c>
      <c r="X946" s="38">
        <f t="shared" si="100"/>
        <v>0</v>
      </c>
      <c r="Y946" s="38">
        <f t="shared" si="100"/>
        <v>0</v>
      </c>
      <c r="Z946" s="38">
        <f t="shared" si="100"/>
        <v>0</v>
      </c>
      <c r="AA946" s="38">
        <f t="shared" si="100"/>
        <v>0</v>
      </c>
      <c r="AB946" s="38">
        <f t="shared" si="101"/>
        <v>0</v>
      </c>
      <c r="AC946" s="38">
        <f t="shared" si="102"/>
        <v>0</v>
      </c>
      <c r="AD946" s="38" t="str">
        <f t="shared" si="103"/>
        <v>000000000000</v>
      </c>
    </row>
    <row r="947" spans="1:30">
      <c r="A947" s="9" t="str">
        <f>IF('DATA ACCURATE'!A950&lt;&gt;"",'DATA ACCURATE'!A950,"")</f>
        <v/>
      </c>
      <c r="B947" s="9" t="str">
        <f>IF('DATA ACCURATE'!D950&lt;&gt;"",'DATA ACCURATE'!D950,"")</f>
        <v/>
      </c>
      <c r="C947" s="38" t="str">
        <f>IF($AD947="000000000000","",INDEX(DATABASE!$W$12:$W$71,MATCH($AD947,DATABASE!$V$12:$V$71,0)))</f>
        <v/>
      </c>
      <c r="D947" s="34" t="str">
        <f>IF(C947="","",IF(E947="",INDEX(DATABASE!$AF$13:$AF$62,MATCH($C947,DATABASE!$AC$13:$AC$62,0)),IF(E947="2x D11",INDEX(DATABASE!$AF$13:$AF$62,MATCH($C947,DATABASE!$AC$13:$AC$62,0))+2*DATABASE!$AF$62,IF(E947="3x D11",INDEX(DATABASE!$AF$13:$AF$62,MATCH($C947,DATABASE!$AC$13:$AC$62,0))+3*DATABASE!$AF$62,""))))</f>
        <v/>
      </c>
      <c r="E947" s="38" t="str">
        <f>IF(AND($K947="Y",$G947&lt;&gt;"UNYIL",$F947&lt;DATABASE!$O$8),"2x D11",IF(AND($K947="Y",$G947&lt;&gt;"UNYIL",$F947&gt;=DATABASE!$O$8),"3x D11",""))</f>
        <v/>
      </c>
      <c r="F947" s="9" t="str">
        <f>IF('DATA ACCURATE'!N950&lt;&gt;"",'DATA ACCURATE'!N950,"")</f>
        <v/>
      </c>
      <c r="G947" t="str">
        <f>IF(F947="","",IF(F947&lt;=DATABASE!$I$8,"UNYIL",IF(F947&lt;=DATABASE!$J$8,"KECIL",IF(F947&lt;DATABASE!$K$8,"TANGGUNG",IF(F947&gt;=DATABASE!$K$8,"BESAR","")))))</f>
        <v/>
      </c>
      <c r="H947" s="16" t="str">
        <f>IF('DATA ACCURATE'!J950&lt;&gt;"",'DATA ACCURATE'!J950,"")</f>
        <v/>
      </c>
      <c r="I947" s="35" t="str">
        <f>IF(B947&lt;&gt;"",IFERROR(VLOOKUP(B947,'DATA TIMBANGAN'!G:M,7,FALSE),VLOOKUP(B947,'DATA TIMBANGAN'!G:M,7)),"")</f>
        <v/>
      </c>
      <c r="J947" s="25" t="str">
        <f>IF(H947&lt;&gt;"",IFERROR(INDEX(DATABASE!$Z$19:$Z$38,MATCH(DATEVALUE(H947),DATABASE!$AA$19:$AA$38,0)),INDEX(DATABASE!$Z$12:$Z$18,MATCH(WEEKDAY(H947,2),DATABASE!$AA$12:$AA$18,0))),"")</f>
        <v/>
      </c>
      <c r="K947" s="25" t="str">
        <f>IF('DATA ACCURATE'!V950&lt;&gt;"",'DATA ACCURATE'!V950,"")</f>
        <v/>
      </c>
      <c r="L947" s="80" t="str">
        <f>IF($H947="","",IF(OR($J947="LIBUR",AND($L946="LIBUR",$O946=$O947)),"LIBUR",IF(AND(OR($L946="LUAR JAM KERJA 1",$L946="LUAR JAM KERJA 2"),OR(OR(AND($H946=$H947,AND(OR($I947&gt;DATABASE!$J$3,$I947&lt;DATABASE!$J$6),((DATEVALUE($H947)+$I947)-(DATEVALUE($H946)+$I946))&lt;DATABASE!$J$6)),AND($H946=$H947,$O946=$O947,OR($I947&gt;DATABASE!$J$6,$I947&lt;DATABASE!$J$3))),AND(($H947-$H946)=1,OR($I947&lt;DATABASE!$I$6,((DATEVALUE($H947)+$I947)-(DATEVALUE($H946)+$I946))&lt;DATABASE!$J$6))),$A947=$A946),"LUAR JAM KERJA 2",IF(AND(OR(WEEKDAY($H947,2)=1,WEEKDAY($H947,2)=2,WEEKDAY($H947,2)=3,WEEKDAY($H947,2)=4,WEEKDAY($H947,2)=5),$I947&lt;=DATABASE!$J$3,$I947&gt;=DATABASE!$I$3),"JAM KERJA",IF(AND(WEEKDAY($H947,2)=6,$I947&lt;=DATABASE!$J$4,$I947&gt;=DATABASE!$I$4),"JAM KERJA","LUAR JAM KERJA 1")))))</f>
        <v/>
      </c>
      <c r="M947" s="33" t="str">
        <f>IF('DATA ACCURATE'!T950&lt;&gt;"",IF('DATA ACCURATE'!T950&gt;100,'DATA ACCURATE'!T950/10,'DATA ACCURATE'!T950),"")</f>
        <v/>
      </c>
      <c r="N947" t="str">
        <f>IF(M947="","",IF(M947&lt;=DATABASE!$I$9,"LOKAL",IF(M947&lt;DATABASE!$J$9,"LUAR KOTA 1",IF($M947&gt;=DATABASE!$J$9,"LUAR KOTA 2",""))))</f>
        <v/>
      </c>
      <c r="O947" s="38" t="str">
        <f>IF('DATA ACCURATE'!L950&lt;&gt;"",'DATA ACCURATE'!L950,"")</f>
        <v/>
      </c>
      <c r="Q947" s="38">
        <f t="shared" si="98"/>
        <v>0</v>
      </c>
      <c r="R947" s="38">
        <f t="shared" si="98"/>
        <v>0</v>
      </c>
      <c r="S947" s="38">
        <f t="shared" si="98"/>
        <v>0</v>
      </c>
      <c r="T947" s="38">
        <f t="shared" si="98"/>
        <v>0</v>
      </c>
      <c r="U947" s="38">
        <f t="shared" si="99"/>
        <v>0</v>
      </c>
      <c r="V947" s="38">
        <f t="shared" si="99"/>
        <v>0</v>
      </c>
      <c r="W947" s="38">
        <f t="shared" si="99"/>
        <v>0</v>
      </c>
      <c r="X947" s="38">
        <f t="shared" si="100"/>
        <v>0</v>
      </c>
      <c r="Y947" s="38">
        <f t="shared" si="100"/>
        <v>0</v>
      </c>
      <c r="Z947" s="38">
        <f t="shared" si="100"/>
        <v>0</v>
      </c>
      <c r="AA947" s="38">
        <f t="shared" si="100"/>
        <v>0</v>
      </c>
      <c r="AB947" s="38">
        <f t="shared" si="101"/>
        <v>0</v>
      </c>
      <c r="AC947" s="38">
        <f t="shared" si="102"/>
        <v>0</v>
      </c>
      <c r="AD947" s="38" t="str">
        <f t="shared" si="103"/>
        <v>000000000000</v>
      </c>
    </row>
    <row r="948" spans="1:30">
      <c r="A948" s="9" t="str">
        <f>IF('DATA ACCURATE'!A951&lt;&gt;"",'DATA ACCURATE'!A951,"")</f>
        <v/>
      </c>
      <c r="B948" s="9" t="str">
        <f>IF('DATA ACCURATE'!D951&lt;&gt;"",'DATA ACCURATE'!D951,"")</f>
        <v/>
      </c>
      <c r="C948" s="38" t="str">
        <f>IF($AD948="000000000000","",INDEX(DATABASE!$W$12:$W$71,MATCH($AD948,DATABASE!$V$12:$V$71,0)))</f>
        <v/>
      </c>
      <c r="D948" s="34" t="str">
        <f>IF(C948="","",IF(E948="",INDEX(DATABASE!$AF$13:$AF$62,MATCH($C948,DATABASE!$AC$13:$AC$62,0)),IF(E948="2x D11",INDEX(DATABASE!$AF$13:$AF$62,MATCH($C948,DATABASE!$AC$13:$AC$62,0))+2*DATABASE!$AF$62,IF(E948="3x D11",INDEX(DATABASE!$AF$13:$AF$62,MATCH($C948,DATABASE!$AC$13:$AC$62,0))+3*DATABASE!$AF$62,""))))</f>
        <v/>
      </c>
      <c r="E948" s="38" t="str">
        <f>IF(AND($K948="Y",$G948&lt;&gt;"UNYIL",$F948&lt;DATABASE!$O$8),"2x D11",IF(AND($K948="Y",$G948&lt;&gt;"UNYIL",$F948&gt;=DATABASE!$O$8),"3x D11",""))</f>
        <v/>
      </c>
      <c r="F948" s="9" t="str">
        <f>IF('DATA ACCURATE'!N951&lt;&gt;"",'DATA ACCURATE'!N951,"")</f>
        <v/>
      </c>
      <c r="G948" t="str">
        <f>IF(F948="","",IF(F948&lt;=DATABASE!$I$8,"UNYIL",IF(F948&lt;=DATABASE!$J$8,"KECIL",IF(F948&lt;DATABASE!$K$8,"TANGGUNG",IF(F948&gt;=DATABASE!$K$8,"BESAR","")))))</f>
        <v/>
      </c>
      <c r="H948" s="16" t="str">
        <f>IF('DATA ACCURATE'!J951&lt;&gt;"",'DATA ACCURATE'!J951,"")</f>
        <v/>
      </c>
      <c r="I948" s="35" t="str">
        <f>IF(B948&lt;&gt;"",IFERROR(VLOOKUP(B948,'DATA TIMBANGAN'!G:M,7,FALSE),VLOOKUP(B948,'DATA TIMBANGAN'!G:M,7)),"")</f>
        <v/>
      </c>
      <c r="J948" s="25" t="str">
        <f>IF(H948&lt;&gt;"",IFERROR(INDEX(DATABASE!$Z$19:$Z$38,MATCH(DATEVALUE(H948),DATABASE!$AA$19:$AA$38,0)),INDEX(DATABASE!$Z$12:$Z$18,MATCH(WEEKDAY(H948,2),DATABASE!$AA$12:$AA$18,0))),"")</f>
        <v/>
      </c>
      <c r="K948" s="25" t="str">
        <f>IF('DATA ACCURATE'!V951&lt;&gt;"",'DATA ACCURATE'!V951,"")</f>
        <v/>
      </c>
      <c r="L948" s="80" t="str">
        <f>IF($H948="","",IF(OR($J948="LIBUR",AND($L947="LIBUR",$O947=$O948)),"LIBUR",IF(AND(OR($L947="LUAR JAM KERJA 1",$L947="LUAR JAM KERJA 2"),OR(OR(AND($H947=$H948,AND(OR($I948&gt;DATABASE!$J$3,$I948&lt;DATABASE!$J$6),((DATEVALUE($H948)+$I948)-(DATEVALUE($H947)+$I947))&lt;DATABASE!$J$6)),AND($H947=$H948,$O947=$O948,OR($I948&gt;DATABASE!$J$6,$I948&lt;DATABASE!$J$3))),AND(($H948-$H947)=1,OR($I948&lt;DATABASE!$I$6,((DATEVALUE($H948)+$I948)-(DATEVALUE($H947)+$I947))&lt;DATABASE!$J$6))),$A948=$A947),"LUAR JAM KERJA 2",IF(AND(OR(WEEKDAY($H948,2)=1,WEEKDAY($H948,2)=2,WEEKDAY($H948,2)=3,WEEKDAY($H948,2)=4,WEEKDAY($H948,2)=5),$I948&lt;=DATABASE!$J$3,$I948&gt;=DATABASE!$I$3),"JAM KERJA",IF(AND(WEEKDAY($H948,2)=6,$I948&lt;=DATABASE!$J$4,$I948&gt;=DATABASE!$I$4),"JAM KERJA","LUAR JAM KERJA 1")))))</f>
        <v/>
      </c>
      <c r="M948" s="33" t="str">
        <f>IF('DATA ACCURATE'!T951&lt;&gt;"",IF('DATA ACCURATE'!T951&gt;100,'DATA ACCURATE'!T951/10,'DATA ACCURATE'!T951),"")</f>
        <v/>
      </c>
      <c r="N948" t="str">
        <f>IF(M948="","",IF(M948&lt;=DATABASE!$I$9,"LOKAL",IF(M948&lt;DATABASE!$J$9,"LUAR KOTA 1",IF($M948&gt;=DATABASE!$J$9,"LUAR KOTA 2",""))))</f>
        <v/>
      </c>
      <c r="O948" s="38" t="str">
        <f>IF('DATA ACCURATE'!L951&lt;&gt;"",'DATA ACCURATE'!L951,"")</f>
        <v/>
      </c>
      <c r="Q948" s="38">
        <f t="shared" si="98"/>
        <v>0</v>
      </c>
      <c r="R948" s="38">
        <f t="shared" si="98"/>
        <v>0</v>
      </c>
      <c r="S948" s="38">
        <f t="shared" si="98"/>
        <v>0</v>
      </c>
      <c r="T948" s="38">
        <f t="shared" si="98"/>
        <v>0</v>
      </c>
      <c r="U948" s="38">
        <f t="shared" si="99"/>
        <v>0</v>
      </c>
      <c r="V948" s="38">
        <f t="shared" si="99"/>
        <v>0</v>
      </c>
      <c r="W948" s="38">
        <f t="shared" si="99"/>
        <v>0</v>
      </c>
      <c r="X948" s="38">
        <f t="shared" si="100"/>
        <v>0</v>
      </c>
      <c r="Y948" s="38">
        <f t="shared" si="100"/>
        <v>0</v>
      </c>
      <c r="Z948" s="38">
        <f t="shared" si="100"/>
        <v>0</v>
      </c>
      <c r="AA948" s="38">
        <f t="shared" si="100"/>
        <v>0</v>
      </c>
      <c r="AB948" s="38">
        <f t="shared" si="101"/>
        <v>0</v>
      </c>
      <c r="AC948" s="38">
        <f t="shared" si="102"/>
        <v>0</v>
      </c>
      <c r="AD948" s="38" t="str">
        <f t="shared" si="103"/>
        <v>000000000000</v>
      </c>
    </row>
    <row r="949" spans="1:30">
      <c r="A949" s="9" t="str">
        <f>IF('DATA ACCURATE'!A952&lt;&gt;"",'DATA ACCURATE'!A952,"")</f>
        <v/>
      </c>
      <c r="B949" s="9" t="str">
        <f>IF('DATA ACCURATE'!D952&lt;&gt;"",'DATA ACCURATE'!D952,"")</f>
        <v/>
      </c>
      <c r="C949" s="38" t="str">
        <f>IF($AD949="000000000000","",INDEX(DATABASE!$W$12:$W$71,MATCH($AD949,DATABASE!$V$12:$V$71,0)))</f>
        <v/>
      </c>
      <c r="D949" s="34" t="str">
        <f>IF(C949="","",IF(E949="",INDEX(DATABASE!$AF$13:$AF$62,MATCH($C949,DATABASE!$AC$13:$AC$62,0)),IF(E949="2x D11",INDEX(DATABASE!$AF$13:$AF$62,MATCH($C949,DATABASE!$AC$13:$AC$62,0))+2*DATABASE!$AF$62,IF(E949="3x D11",INDEX(DATABASE!$AF$13:$AF$62,MATCH($C949,DATABASE!$AC$13:$AC$62,0))+3*DATABASE!$AF$62,""))))</f>
        <v/>
      </c>
      <c r="E949" s="38" t="str">
        <f>IF(AND($K949="Y",$G949&lt;&gt;"UNYIL",$F949&lt;DATABASE!$O$8),"2x D11",IF(AND($K949="Y",$G949&lt;&gt;"UNYIL",$F949&gt;=DATABASE!$O$8),"3x D11",""))</f>
        <v/>
      </c>
      <c r="F949" s="9" t="str">
        <f>IF('DATA ACCURATE'!N952&lt;&gt;"",'DATA ACCURATE'!N952,"")</f>
        <v/>
      </c>
      <c r="G949" t="str">
        <f>IF(F949="","",IF(F949&lt;=DATABASE!$I$8,"UNYIL",IF(F949&lt;=DATABASE!$J$8,"KECIL",IF(F949&lt;DATABASE!$K$8,"TANGGUNG",IF(F949&gt;=DATABASE!$K$8,"BESAR","")))))</f>
        <v/>
      </c>
      <c r="H949" s="16" t="str">
        <f>IF('DATA ACCURATE'!J952&lt;&gt;"",'DATA ACCURATE'!J952,"")</f>
        <v/>
      </c>
      <c r="I949" s="35" t="str">
        <f>IF(B949&lt;&gt;"",IFERROR(VLOOKUP(B949,'DATA TIMBANGAN'!G:M,7,FALSE),VLOOKUP(B949,'DATA TIMBANGAN'!G:M,7)),"")</f>
        <v/>
      </c>
      <c r="J949" s="25" t="str">
        <f>IF(H949&lt;&gt;"",IFERROR(INDEX(DATABASE!$Z$19:$Z$38,MATCH(DATEVALUE(H949),DATABASE!$AA$19:$AA$38,0)),INDEX(DATABASE!$Z$12:$Z$18,MATCH(WEEKDAY(H949,2),DATABASE!$AA$12:$AA$18,0))),"")</f>
        <v/>
      </c>
      <c r="K949" s="25" t="str">
        <f>IF('DATA ACCURATE'!V952&lt;&gt;"",'DATA ACCURATE'!V952,"")</f>
        <v/>
      </c>
      <c r="L949" s="80" t="str">
        <f>IF($H949="","",IF(OR($J949="LIBUR",AND($L948="LIBUR",$O948=$O949)),"LIBUR",IF(AND(OR($L948="LUAR JAM KERJA 1",$L948="LUAR JAM KERJA 2"),OR(OR(AND($H948=$H949,AND(OR($I949&gt;DATABASE!$J$3,$I949&lt;DATABASE!$J$6),((DATEVALUE($H949)+$I949)-(DATEVALUE($H948)+$I948))&lt;DATABASE!$J$6)),AND($H948=$H949,$O948=$O949,OR($I949&gt;DATABASE!$J$6,$I949&lt;DATABASE!$J$3))),AND(($H949-$H948)=1,OR($I949&lt;DATABASE!$I$6,((DATEVALUE($H949)+$I949)-(DATEVALUE($H948)+$I948))&lt;DATABASE!$J$6))),$A949=$A948),"LUAR JAM KERJA 2",IF(AND(OR(WEEKDAY($H949,2)=1,WEEKDAY($H949,2)=2,WEEKDAY($H949,2)=3,WEEKDAY($H949,2)=4,WEEKDAY($H949,2)=5),$I949&lt;=DATABASE!$J$3,$I949&gt;=DATABASE!$I$3),"JAM KERJA",IF(AND(WEEKDAY($H949,2)=6,$I949&lt;=DATABASE!$J$4,$I949&gt;=DATABASE!$I$4),"JAM KERJA","LUAR JAM KERJA 1")))))</f>
        <v/>
      </c>
      <c r="M949" s="33" t="str">
        <f>IF('DATA ACCURATE'!T952&lt;&gt;"",IF('DATA ACCURATE'!T952&gt;100,'DATA ACCURATE'!T952/10,'DATA ACCURATE'!T952),"")</f>
        <v/>
      </c>
      <c r="N949" t="str">
        <f>IF(M949="","",IF(M949&lt;=DATABASE!$I$9,"LOKAL",IF(M949&lt;DATABASE!$J$9,"LUAR KOTA 1",IF($M949&gt;=DATABASE!$J$9,"LUAR KOTA 2",""))))</f>
        <v/>
      </c>
      <c r="O949" s="38" t="str">
        <f>IF('DATA ACCURATE'!L952&lt;&gt;"",'DATA ACCURATE'!L952,"")</f>
        <v/>
      </c>
      <c r="Q949" s="38">
        <f t="shared" si="98"/>
        <v>0</v>
      </c>
      <c r="R949" s="38">
        <f t="shared" si="98"/>
        <v>0</v>
      </c>
      <c r="S949" s="38">
        <f t="shared" si="98"/>
        <v>0</v>
      </c>
      <c r="T949" s="38">
        <f t="shared" si="98"/>
        <v>0</v>
      </c>
      <c r="U949" s="38">
        <f t="shared" si="99"/>
        <v>0</v>
      </c>
      <c r="V949" s="38">
        <f t="shared" si="99"/>
        <v>0</v>
      </c>
      <c r="W949" s="38">
        <f t="shared" si="99"/>
        <v>0</v>
      </c>
      <c r="X949" s="38">
        <f t="shared" si="100"/>
        <v>0</v>
      </c>
      <c r="Y949" s="38">
        <f t="shared" si="100"/>
        <v>0</v>
      </c>
      <c r="Z949" s="38">
        <f t="shared" si="100"/>
        <v>0</v>
      </c>
      <c r="AA949" s="38">
        <f t="shared" si="100"/>
        <v>0</v>
      </c>
      <c r="AB949" s="38">
        <f t="shared" si="101"/>
        <v>0</v>
      </c>
      <c r="AC949" s="38">
        <f t="shared" si="102"/>
        <v>0</v>
      </c>
      <c r="AD949" s="38" t="str">
        <f t="shared" si="103"/>
        <v>000000000000</v>
      </c>
    </row>
    <row r="950" spans="1:30">
      <c r="A950" s="9" t="str">
        <f>IF('DATA ACCURATE'!A953&lt;&gt;"",'DATA ACCURATE'!A953,"")</f>
        <v/>
      </c>
      <c r="B950" s="9" t="str">
        <f>IF('DATA ACCURATE'!D953&lt;&gt;"",'DATA ACCURATE'!D953,"")</f>
        <v/>
      </c>
      <c r="C950" s="38" t="str">
        <f>IF($AD950="000000000000","",INDEX(DATABASE!$W$12:$W$71,MATCH($AD950,DATABASE!$V$12:$V$71,0)))</f>
        <v/>
      </c>
      <c r="D950" s="34" t="str">
        <f>IF(C950="","",IF(E950="",INDEX(DATABASE!$AF$13:$AF$62,MATCH($C950,DATABASE!$AC$13:$AC$62,0)),IF(E950="2x D11",INDEX(DATABASE!$AF$13:$AF$62,MATCH($C950,DATABASE!$AC$13:$AC$62,0))+2*DATABASE!$AF$62,IF(E950="3x D11",INDEX(DATABASE!$AF$13:$AF$62,MATCH($C950,DATABASE!$AC$13:$AC$62,0))+3*DATABASE!$AF$62,""))))</f>
        <v/>
      </c>
      <c r="E950" s="38" t="str">
        <f>IF(AND($K950="Y",$G950&lt;&gt;"UNYIL",$F950&lt;DATABASE!$O$8),"2x D11",IF(AND($K950="Y",$G950&lt;&gt;"UNYIL",$F950&gt;=DATABASE!$O$8),"3x D11",""))</f>
        <v/>
      </c>
      <c r="F950" s="9" t="str">
        <f>IF('DATA ACCURATE'!N953&lt;&gt;"",'DATA ACCURATE'!N953,"")</f>
        <v/>
      </c>
      <c r="G950" t="str">
        <f>IF(F950="","",IF(F950&lt;=DATABASE!$I$8,"UNYIL",IF(F950&lt;=DATABASE!$J$8,"KECIL",IF(F950&lt;DATABASE!$K$8,"TANGGUNG",IF(F950&gt;=DATABASE!$K$8,"BESAR","")))))</f>
        <v/>
      </c>
      <c r="H950" s="16" t="str">
        <f>IF('DATA ACCURATE'!J953&lt;&gt;"",'DATA ACCURATE'!J953,"")</f>
        <v/>
      </c>
      <c r="I950" s="35" t="str">
        <f>IF(B950&lt;&gt;"",IFERROR(VLOOKUP(B950,'DATA TIMBANGAN'!G:M,7,FALSE),VLOOKUP(B950,'DATA TIMBANGAN'!G:M,7)),"")</f>
        <v/>
      </c>
      <c r="J950" s="25" t="str">
        <f>IF(H950&lt;&gt;"",IFERROR(INDEX(DATABASE!$Z$19:$Z$38,MATCH(DATEVALUE(H950),DATABASE!$AA$19:$AA$38,0)),INDEX(DATABASE!$Z$12:$Z$18,MATCH(WEEKDAY(H950,2),DATABASE!$AA$12:$AA$18,0))),"")</f>
        <v/>
      </c>
      <c r="K950" s="25" t="str">
        <f>IF('DATA ACCURATE'!V953&lt;&gt;"",'DATA ACCURATE'!V953,"")</f>
        <v/>
      </c>
      <c r="L950" s="80" t="str">
        <f>IF($H950="","",IF(OR($J950="LIBUR",AND($L949="LIBUR",$O949=$O950)),"LIBUR",IF(AND(OR($L949="LUAR JAM KERJA 1",$L949="LUAR JAM KERJA 2"),OR(OR(AND($H949=$H950,AND(OR($I950&gt;DATABASE!$J$3,$I950&lt;DATABASE!$J$6),((DATEVALUE($H950)+$I950)-(DATEVALUE($H949)+$I949))&lt;DATABASE!$J$6)),AND($H949=$H950,$O949=$O950,OR($I950&gt;DATABASE!$J$6,$I950&lt;DATABASE!$J$3))),AND(($H950-$H949)=1,OR($I950&lt;DATABASE!$I$6,((DATEVALUE($H950)+$I950)-(DATEVALUE($H949)+$I949))&lt;DATABASE!$J$6))),$A950=$A949),"LUAR JAM KERJA 2",IF(AND(OR(WEEKDAY($H950,2)=1,WEEKDAY($H950,2)=2,WEEKDAY($H950,2)=3,WEEKDAY($H950,2)=4,WEEKDAY($H950,2)=5),$I950&lt;=DATABASE!$J$3,$I950&gt;=DATABASE!$I$3),"JAM KERJA",IF(AND(WEEKDAY($H950,2)=6,$I950&lt;=DATABASE!$J$4,$I950&gt;=DATABASE!$I$4),"JAM KERJA","LUAR JAM KERJA 1")))))</f>
        <v/>
      </c>
      <c r="M950" s="33" t="str">
        <f>IF('DATA ACCURATE'!T953&lt;&gt;"",IF('DATA ACCURATE'!T953&gt;100,'DATA ACCURATE'!T953/10,'DATA ACCURATE'!T953),"")</f>
        <v/>
      </c>
      <c r="N950" t="str">
        <f>IF(M950="","",IF(M950&lt;=DATABASE!$I$9,"LOKAL",IF(M950&lt;DATABASE!$J$9,"LUAR KOTA 1",IF($M950&gt;=DATABASE!$J$9,"LUAR KOTA 2",""))))</f>
        <v/>
      </c>
      <c r="O950" s="38" t="str">
        <f>IF('DATA ACCURATE'!L953&lt;&gt;"",'DATA ACCURATE'!L953,"")</f>
        <v/>
      </c>
      <c r="Q950" s="38">
        <f t="shared" si="98"/>
        <v>0</v>
      </c>
      <c r="R950" s="38">
        <f t="shared" si="98"/>
        <v>0</v>
      </c>
      <c r="S950" s="38">
        <f t="shared" si="98"/>
        <v>0</v>
      </c>
      <c r="T950" s="38">
        <f t="shared" si="98"/>
        <v>0</v>
      </c>
      <c r="U950" s="38">
        <f t="shared" si="99"/>
        <v>0</v>
      </c>
      <c r="V950" s="38">
        <f t="shared" si="99"/>
        <v>0</v>
      </c>
      <c r="W950" s="38">
        <f t="shared" si="99"/>
        <v>0</v>
      </c>
      <c r="X950" s="38">
        <f t="shared" si="100"/>
        <v>0</v>
      </c>
      <c r="Y950" s="38">
        <f t="shared" si="100"/>
        <v>0</v>
      </c>
      <c r="Z950" s="38">
        <f t="shared" si="100"/>
        <v>0</v>
      </c>
      <c r="AA950" s="38">
        <f t="shared" si="100"/>
        <v>0</v>
      </c>
      <c r="AB950" s="38">
        <f t="shared" si="101"/>
        <v>0</v>
      </c>
      <c r="AC950" s="38">
        <f t="shared" si="102"/>
        <v>0</v>
      </c>
      <c r="AD950" s="38" t="str">
        <f t="shared" si="103"/>
        <v>000000000000</v>
      </c>
    </row>
    <row r="951" spans="1:30">
      <c r="A951" s="9" t="str">
        <f>IF('DATA ACCURATE'!A954&lt;&gt;"",'DATA ACCURATE'!A954,"")</f>
        <v/>
      </c>
      <c r="B951" s="9" t="str">
        <f>IF('DATA ACCURATE'!D954&lt;&gt;"",'DATA ACCURATE'!D954,"")</f>
        <v/>
      </c>
      <c r="C951" s="38" t="str">
        <f>IF($AD951="000000000000","",INDEX(DATABASE!$W$12:$W$71,MATCH($AD951,DATABASE!$V$12:$V$71,0)))</f>
        <v/>
      </c>
      <c r="D951" s="34" t="str">
        <f>IF(C951="","",IF(E951="",INDEX(DATABASE!$AF$13:$AF$62,MATCH($C951,DATABASE!$AC$13:$AC$62,0)),IF(E951="2x D11",INDEX(DATABASE!$AF$13:$AF$62,MATCH($C951,DATABASE!$AC$13:$AC$62,0))+2*DATABASE!$AF$62,IF(E951="3x D11",INDEX(DATABASE!$AF$13:$AF$62,MATCH($C951,DATABASE!$AC$13:$AC$62,0))+3*DATABASE!$AF$62,""))))</f>
        <v/>
      </c>
      <c r="E951" s="38" t="str">
        <f>IF(AND($K951="Y",$G951&lt;&gt;"UNYIL",$F951&lt;DATABASE!$O$8),"2x D11",IF(AND($K951="Y",$G951&lt;&gt;"UNYIL",$F951&gt;=DATABASE!$O$8),"3x D11",""))</f>
        <v/>
      </c>
      <c r="F951" s="9" t="str">
        <f>IF('DATA ACCURATE'!N954&lt;&gt;"",'DATA ACCURATE'!N954,"")</f>
        <v/>
      </c>
      <c r="G951" t="str">
        <f>IF(F951="","",IF(F951&lt;=DATABASE!$I$8,"UNYIL",IF(F951&lt;=DATABASE!$J$8,"KECIL",IF(F951&lt;DATABASE!$K$8,"TANGGUNG",IF(F951&gt;=DATABASE!$K$8,"BESAR","")))))</f>
        <v/>
      </c>
      <c r="H951" s="16" t="str">
        <f>IF('DATA ACCURATE'!J954&lt;&gt;"",'DATA ACCURATE'!J954,"")</f>
        <v/>
      </c>
      <c r="I951" s="35" t="str">
        <f>IF(B951&lt;&gt;"",IFERROR(VLOOKUP(B951,'DATA TIMBANGAN'!G:M,7,FALSE),VLOOKUP(B951,'DATA TIMBANGAN'!G:M,7)),"")</f>
        <v/>
      </c>
      <c r="J951" s="25" t="str">
        <f>IF(H951&lt;&gt;"",IFERROR(INDEX(DATABASE!$Z$19:$Z$38,MATCH(DATEVALUE(H951),DATABASE!$AA$19:$AA$38,0)),INDEX(DATABASE!$Z$12:$Z$18,MATCH(WEEKDAY(H951,2),DATABASE!$AA$12:$AA$18,0))),"")</f>
        <v/>
      </c>
      <c r="K951" s="25" t="str">
        <f>IF('DATA ACCURATE'!V954&lt;&gt;"",'DATA ACCURATE'!V954,"")</f>
        <v/>
      </c>
      <c r="L951" s="80" t="str">
        <f>IF($H951="","",IF(OR($J951="LIBUR",AND($L950="LIBUR",$O950=$O951)),"LIBUR",IF(AND(OR($L950="LUAR JAM KERJA 1",$L950="LUAR JAM KERJA 2"),OR(OR(AND($H950=$H951,AND(OR($I951&gt;DATABASE!$J$3,$I951&lt;DATABASE!$J$6),((DATEVALUE($H951)+$I951)-(DATEVALUE($H950)+$I950))&lt;DATABASE!$J$6)),AND($H950=$H951,$O950=$O951,OR($I951&gt;DATABASE!$J$6,$I951&lt;DATABASE!$J$3))),AND(($H951-$H950)=1,OR($I951&lt;DATABASE!$I$6,((DATEVALUE($H951)+$I951)-(DATEVALUE($H950)+$I950))&lt;DATABASE!$J$6))),$A951=$A950),"LUAR JAM KERJA 2",IF(AND(OR(WEEKDAY($H951,2)=1,WEEKDAY($H951,2)=2,WEEKDAY($H951,2)=3,WEEKDAY($H951,2)=4,WEEKDAY($H951,2)=5),$I951&lt;=DATABASE!$J$3,$I951&gt;=DATABASE!$I$3),"JAM KERJA",IF(AND(WEEKDAY($H951,2)=6,$I951&lt;=DATABASE!$J$4,$I951&gt;=DATABASE!$I$4),"JAM KERJA","LUAR JAM KERJA 1")))))</f>
        <v/>
      </c>
      <c r="M951" s="33" t="str">
        <f>IF('DATA ACCURATE'!T954&lt;&gt;"",IF('DATA ACCURATE'!T954&gt;100,'DATA ACCURATE'!T954/10,'DATA ACCURATE'!T954),"")</f>
        <v/>
      </c>
      <c r="N951" t="str">
        <f>IF(M951="","",IF(M951&lt;=DATABASE!$I$9,"LOKAL",IF(M951&lt;DATABASE!$J$9,"LUAR KOTA 1",IF($M951&gt;=DATABASE!$J$9,"LUAR KOTA 2",""))))</f>
        <v/>
      </c>
      <c r="O951" s="38" t="str">
        <f>IF('DATA ACCURATE'!L954&lt;&gt;"",'DATA ACCURATE'!L954,"")</f>
        <v/>
      </c>
      <c r="Q951" s="38">
        <f t="shared" si="98"/>
        <v>0</v>
      </c>
      <c r="R951" s="38">
        <f t="shared" si="98"/>
        <v>0</v>
      </c>
      <c r="S951" s="38">
        <f t="shared" si="98"/>
        <v>0</v>
      </c>
      <c r="T951" s="38">
        <f t="shared" si="98"/>
        <v>0</v>
      </c>
      <c r="U951" s="38">
        <f t="shared" si="99"/>
        <v>0</v>
      </c>
      <c r="V951" s="38">
        <f t="shared" si="99"/>
        <v>0</v>
      </c>
      <c r="W951" s="38">
        <f t="shared" si="99"/>
        <v>0</v>
      </c>
      <c r="X951" s="38">
        <f t="shared" si="100"/>
        <v>0</v>
      </c>
      <c r="Y951" s="38">
        <f t="shared" si="100"/>
        <v>0</v>
      </c>
      <c r="Z951" s="38">
        <f t="shared" si="100"/>
        <v>0</v>
      </c>
      <c r="AA951" s="38">
        <f t="shared" si="100"/>
        <v>0</v>
      </c>
      <c r="AB951" s="38">
        <f t="shared" si="101"/>
        <v>0</v>
      </c>
      <c r="AC951" s="38">
        <f t="shared" si="102"/>
        <v>0</v>
      </c>
      <c r="AD951" s="38" t="str">
        <f t="shared" si="103"/>
        <v>000000000000</v>
      </c>
    </row>
    <row r="952" spans="1:30">
      <c r="A952" s="9" t="str">
        <f>IF('DATA ACCURATE'!A955&lt;&gt;"",'DATA ACCURATE'!A955,"")</f>
        <v/>
      </c>
      <c r="B952" s="9" t="str">
        <f>IF('DATA ACCURATE'!D955&lt;&gt;"",'DATA ACCURATE'!D955,"")</f>
        <v/>
      </c>
      <c r="C952" s="38" t="str">
        <f>IF($AD952="000000000000","",INDEX(DATABASE!$W$12:$W$71,MATCH($AD952,DATABASE!$V$12:$V$71,0)))</f>
        <v/>
      </c>
      <c r="D952" s="34" t="str">
        <f>IF(C952="","",IF(E952="",INDEX(DATABASE!$AF$13:$AF$62,MATCH($C952,DATABASE!$AC$13:$AC$62,0)),IF(E952="2x D11",INDEX(DATABASE!$AF$13:$AF$62,MATCH($C952,DATABASE!$AC$13:$AC$62,0))+2*DATABASE!$AF$62,IF(E952="3x D11",INDEX(DATABASE!$AF$13:$AF$62,MATCH($C952,DATABASE!$AC$13:$AC$62,0))+3*DATABASE!$AF$62,""))))</f>
        <v/>
      </c>
      <c r="E952" s="38" t="str">
        <f>IF(AND($K952="Y",$G952&lt;&gt;"UNYIL",$F952&lt;DATABASE!$O$8),"2x D11",IF(AND($K952="Y",$G952&lt;&gt;"UNYIL",$F952&gt;=DATABASE!$O$8),"3x D11",""))</f>
        <v/>
      </c>
      <c r="F952" s="9" t="str">
        <f>IF('DATA ACCURATE'!N955&lt;&gt;"",'DATA ACCURATE'!N955,"")</f>
        <v/>
      </c>
      <c r="G952" t="str">
        <f>IF(F952="","",IF(F952&lt;=DATABASE!$I$8,"UNYIL",IF(F952&lt;=DATABASE!$J$8,"KECIL",IF(F952&lt;DATABASE!$K$8,"TANGGUNG",IF(F952&gt;=DATABASE!$K$8,"BESAR","")))))</f>
        <v/>
      </c>
      <c r="H952" s="16" t="str">
        <f>IF('DATA ACCURATE'!J955&lt;&gt;"",'DATA ACCURATE'!J955,"")</f>
        <v/>
      </c>
      <c r="I952" s="35" t="str">
        <f>IF(B952&lt;&gt;"",IFERROR(VLOOKUP(B952,'DATA TIMBANGAN'!G:M,7,FALSE),VLOOKUP(B952,'DATA TIMBANGAN'!G:M,7)),"")</f>
        <v/>
      </c>
      <c r="J952" s="25" t="str">
        <f>IF(H952&lt;&gt;"",IFERROR(INDEX(DATABASE!$Z$19:$Z$38,MATCH(DATEVALUE(H952),DATABASE!$AA$19:$AA$38,0)),INDEX(DATABASE!$Z$12:$Z$18,MATCH(WEEKDAY(H952,2),DATABASE!$AA$12:$AA$18,0))),"")</f>
        <v/>
      </c>
      <c r="K952" s="25" t="str">
        <f>IF('DATA ACCURATE'!V955&lt;&gt;"",'DATA ACCURATE'!V955,"")</f>
        <v/>
      </c>
      <c r="L952" s="80" t="str">
        <f>IF($H952="","",IF(OR($J952="LIBUR",AND($L951="LIBUR",$O951=$O952)),"LIBUR",IF(AND(OR($L951="LUAR JAM KERJA 1",$L951="LUAR JAM KERJA 2"),OR(OR(AND($H951=$H952,AND(OR($I952&gt;DATABASE!$J$3,$I952&lt;DATABASE!$J$6),((DATEVALUE($H952)+$I952)-(DATEVALUE($H951)+$I951))&lt;DATABASE!$J$6)),AND($H951=$H952,$O951=$O952,OR($I952&gt;DATABASE!$J$6,$I952&lt;DATABASE!$J$3))),AND(($H952-$H951)=1,OR($I952&lt;DATABASE!$I$6,((DATEVALUE($H952)+$I952)-(DATEVALUE($H951)+$I951))&lt;DATABASE!$J$6))),$A952=$A951),"LUAR JAM KERJA 2",IF(AND(OR(WEEKDAY($H952,2)=1,WEEKDAY($H952,2)=2,WEEKDAY($H952,2)=3,WEEKDAY($H952,2)=4,WEEKDAY($H952,2)=5),$I952&lt;=DATABASE!$J$3,$I952&gt;=DATABASE!$I$3),"JAM KERJA",IF(AND(WEEKDAY($H952,2)=6,$I952&lt;=DATABASE!$J$4,$I952&gt;=DATABASE!$I$4),"JAM KERJA","LUAR JAM KERJA 1")))))</f>
        <v/>
      </c>
      <c r="M952" s="33" t="str">
        <f>IF('DATA ACCURATE'!T955&lt;&gt;"",IF('DATA ACCURATE'!T955&gt;100,'DATA ACCURATE'!T955/10,'DATA ACCURATE'!T955),"")</f>
        <v/>
      </c>
      <c r="N952" t="str">
        <f>IF(M952="","",IF(M952&lt;=DATABASE!$I$9,"LOKAL",IF(M952&lt;DATABASE!$J$9,"LUAR KOTA 1",IF($M952&gt;=DATABASE!$J$9,"LUAR KOTA 2",""))))</f>
        <v/>
      </c>
      <c r="O952" s="38" t="str">
        <f>IF('DATA ACCURATE'!L955&lt;&gt;"",'DATA ACCURATE'!L955,"")</f>
        <v/>
      </c>
      <c r="Q952" s="38">
        <f t="shared" si="98"/>
        <v>0</v>
      </c>
      <c r="R952" s="38">
        <f t="shared" si="98"/>
        <v>0</v>
      </c>
      <c r="S952" s="38">
        <f t="shared" si="98"/>
        <v>0</v>
      </c>
      <c r="T952" s="38">
        <f t="shared" si="98"/>
        <v>0</v>
      </c>
      <c r="U952" s="38">
        <f t="shared" si="99"/>
        <v>0</v>
      </c>
      <c r="V952" s="38">
        <f t="shared" si="99"/>
        <v>0</v>
      </c>
      <c r="W952" s="38">
        <f t="shared" si="99"/>
        <v>0</v>
      </c>
      <c r="X952" s="38">
        <f t="shared" si="100"/>
        <v>0</v>
      </c>
      <c r="Y952" s="38">
        <f t="shared" si="100"/>
        <v>0</v>
      </c>
      <c r="Z952" s="38">
        <f t="shared" si="100"/>
        <v>0</v>
      </c>
      <c r="AA952" s="38">
        <f t="shared" si="100"/>
        <v>0</v>
      </c>
      <c r="AB952" s="38">
        <f t="shared" si="101"/>
        <v>0</v>
      </c>
      <c r="AC952" s="38">
        <f t="shared" si="102"/>
        <v>0</v>
      </c>
      <c r="AD952" s="38" t="str">
        <f t="shared" si="103"/>
        <v>000000000000</v>
      </c>
    </row>
    <row r="953" spans="1:30">
      <c r="A953" s="9" t="str">
        <f>IF('DATA ACCURATE'!A956&lt;&gt;"",'DATA ACCURATE'!A956,"")</f>
        <v/>
      </c>
      <c r="B953" s="9" t="str">
        <f>IF('DATA ACCURATE'!D956&lt;&gt;"",'DATA ACCURATE'!D956,"")</f>
        <v/>
      </c>
      <c r="C953" s="38" t="str">
        <f>IF($AD953="000000000000","",INDEX(DATABASE!$W$12:$W$71,MATCH($AD953,DATABASE!$V$12:$V$71,0)))</f>
        <v/>
      </c>
      <c r="D953" s="34" t="str">
        <f>IF(C953="","",IF(E953="",INDEX(DATABASE!$AF$13:$AF$62,MATCH($C953,DATABASE!$AC$13:$AC$62,0)),IF(E953="2x D11",INDEX(DATABASE!$AF$13:$AF$62,MATCH($C953,DATABASE!$AC$13:$AC$62,0))+2*DATABASE!$AF$62,IF(E953="3x D11",INDEX(DATABASE!$AF$13:$AF$62,MATCH($C953,DATABASE!$AC$13:$AC$62,0))+3*DATABASE!$AF$62,""))))</f>
        <v/>
      </c>
      <c r="E953" s="38" t="str">
        <f>IF(AND($K953="Y",$G953&lt;&gt;"UNYIL",$F953&lt;DATABASE!$O$8),"2x D11",IF(AND($K953="Y",$G953&lt;&gt;"UNYIL",$F953&gt;=DATABASE!$O$8),"3x D11",""))</f>
        <v/>
      </c>
      <c r="F953" s="9" t="str">
        <f>IF('DATA ACCURATE'!N956&lt;&gt;"",'DATA ACCURATE'!N956,"")</f>
        <v/>
      </c>
      <c r="G953" t="str">
        <f>IF(F953="","",IF(F953&lt;=DATABASE!$I$8,"UNYIL",IF(F953&lt;=DATABASE!$J$8,"KECIL",IF(F953&lt;DATABASE!$K$8,"TANGGUNG",IF(F953&gt;=DATABASE!$K$8,"BESAR","")))))</f>
        <v/>
      </c>
      <c r="H953" s="16" t="str">
        <f>IF('DATA ACCURATE'!J956&lt;&gt;"",'DATA ACCURATE'!J956,"")</f>
        <v/>
      </c>
      <c r="I953" s="35" t="str">
        <f>IF(B953&lt;&gt;"",IFERROR(VLOOKUP(B953,'DATA TIMBANGAN'!G:M,7,FALSE),VLOOKUP(B953,'DATA TIMBANGAN'!G:M,7)),"")</f>
        <v/>
      </c>
      <c r="J953" s="25" t="str">
        <f>IF(H953&lt;&gt;"",IFERROR(INDEX(DATABASE!$Z$19:$Z$38,MATCH(DATEVALUE(H953),DATABASE!$AA$19:$AA$38,0)),INDEX(DATABASE!$Z$12:$Z$18,MATCH(WEEKDAY(H953,2),DATABASE!$AA$12:$AA$18,0))),"")</f>
        <v/>
      </c>
      <c r="K953" s="25" t="str">
        <f>IF('DATA ACCURATE'!V956&lt;&gt;"",'DATA ACCURATE'!V956,"")</f>
        <v/>
      </c>
      <c r="L953" s="80" t="str">
        <f>IF($H953="","",IF(OR($J953="LIBUR",AND($L952="LIBUR",$O952=$O953)),"LIBUR",IF(AND(OR($L952="LUAR JAM KERJA 1",$L952="LUAR JAM KERJA 2"),OR(OR(AND($H952=$H953,AND(OR($I953&gt;DATABASE!$J$3,$I953&lt;DATABASE!$J$6),((DATEVALUE($H953)+$I953)-(DATEVALUE($H952)+$I952))&lt;DATABASE!$J$6)),AND($H952=$H953,$O952=$O953,OR($I953&gt;DATABASE!$J$6,$I953&lt;DATABASE!$J$3))),AND(($H953-$H952)=1,OR($I953&lt;DATABASE!$I$6,((DATEVALUE($H953)+$I953)-(DATEVALUE($H952)+$I952))&lt;DATABASE!$J$6))),$A953=$A952),"LUAR JAM KERJA 2",IF(AND(OR(WEEKDAY($H953,2)=1,WEEKDAY($H953,2)=2,WEEKDAY($H953,2)=3,WEEKDAY($H953,2)=4,WEEKDAY($H953,2)=5),$I953&lt;=DATABASE!$J$3,$I953&gt;=DATABASE!$I$3),"JAM KERJA",IF(AND(WEEKDAY($H953,2)=6,$I953&lt;=DATABASE!$J$4,$I953&gt;=DATABASE!$I$4),"JAM KERJA","LUAR JAM KERJA 1")))))</f>
        <v/>
      </c>
      <c r="M953" s="33" t="str">
        <f>IF('DATA ACCURATE'!T956&lt;&gt;"",IF('DATA ACCURATE'!T956&gt;100,'DATA ACCURATE'!T956/10,'DATA ACCURATE'!T956),"")</f>
        <v/>
      </c>
      <c r="N953" t="str">
        <f>IF(M953="","",IF(M953&lt;=DATABASE!$I$9,"LOKAL",IF(M953&lt;DATABASE!$J$9,"LUAR KOTA 1",IF($M953&gt;=DATABASE!$J$9,"LUAR KOTA 2",""))))</f>
        <v/>
      </c>
      <c r="O953" s="38" t="str">
        <f>IF('DATA ACCURATE'!L956&lt;&gt;"",'DATA ACCURATE'!L956,"")</f>
        <v/>
      </c>
      <c r="Q953" s="38">
        <f t="shared" si="98"/>
        <v>0</v>
      </c>
      <c r="R953" s="38">
        <f t="shared" si="98"/>
        <v>0</v>
      </c>
      <c r="S953" s="38">
        <f t="shared" si="98"/>
        <v>0</v>
      </c>
      <c r="T953" s="38">
        <f t="shared" si="98"/>
        <v>0</v>
      </c>
      <c r="U953" s="38">
        <f t="shared" si="99"/>
        <v>0</v>
      </c>
      <c r="V953" s="38">
        <f t="shared" si="99"/>
        <v>0</v>
      </c>
      <c r="W953" s="38">
        <f t="shared" si="99"/>
        <v>0</v>
      </c>
      <c r="X953" s="38">
        <f t="shared" si="100"/>
        <v>0</v>
      </c>
      <c r="Y953" s="38">
        <f t="shared" si="100"/>
        <v>0</v>
      </c>
      <c r="Z953" s="38">
        <f t="shared" si="100"/>
        <v>0</v>
      </c>
      <c r="AA953" s="38">
        <f t="shared" si="100"/>
        <v>0</v>
      </c>
      <c r="AB953" s="38">
        <f t="shared" si="101"/>
        <v>0</v>
      </c>
      <c r="AC953" s="38">
        <f t="shared" si="102"/>
        <v>0</v>
      </c>
      <c r="AD953" s="38" t="str">
        <f t="shared" si="103"/>
        <v>000000000000</v>
      </c>
    </row>
    <row r="954" spans="1:30">
      <c r="A954" s="9" t="str">
        <f>IF('DATA ACCURATE'!A957&lt;&gt;"",'DATA ACCURATE'!A957,"")</f>
        <v/>
      </c>
      <c r="B954" s="9" t="str">
        <f>IF('DATA ACCURATE'!D957&lt;&gt;"",'DATA ACCURATE'!D957,"")</f>
        <v/>
      </c>
      <c r="C954" s="38" t="str">
        <f>IF($AD954="000000000000","",INDEX(DATABASE!$W$12:$W$71,MATCH($AD954,DATABASE!$V$12:$V$71,0)))</f>
        <v/>
      </c>
      <c r="D954" s="34" t="str">
        <f>IF(C954="","",IF(E954="",INDEX(DATABASE!$AF$13:$AF$62,MATCH($C954,DATABASE!$AC$13:$AC$62,0)),IF(E954="2x D11",INDEX(DATABASE!$AF$13:$AF$62,MATCH($C954,DATABASE!$AC$13:$AC$62,0))+2*DATABASE!$AF$62,IF(E954="3x D11",INDEX(DATABASE!$AF$13:$AF$62,MATCH($C954,DATABASE!$AC$13:$AC$62,0))+3*DATABASE!$AF$62,""))))</f>
        <v/>
      </c>
      <c r="E954" s="38" t="str">
        <f>IF(AND($K954="Y",$G954&lt;&gt;"UNYIL",$F954&lt;DATABASE!$O$8),"2x D11",IF(AND($K954="Y",$G954&lt;&gt;"UNYIL",$F954&gt;=DATABASE!$O$8),"3x D11",""))</f>
        <v/>
      </c>
      <c r="F954" s="9" t="str">
        <f>IF('DATA ACCURATE'!N957&lt;&gt;"",'DATA ACCURATE'!N957,"")</f>
        <v/>
      </c>
      <c r="G954" t="str">
        <f>IF(F954="","",IF(F954&lt;=DATABASE!$I$8,"UNYIL",IF(F954&lt;=DATABASE!$J$8,"KECIL",IF(F954&lt;DATABASE!$K$8,"TANGGUNG",IF(F954&gt;=DATABASE!$K$8,"BESAR","")))))</f>
        <v/>
      </c>
      <c r="H954" s="16" t="str">
        <f>IF('DATA ACCURATE'!J957&lt;&gt;"",'DATA ACCURATE'!J957,"")</f>
        <v/>
      </c>
      <c r="I954" s="35" t="str">
        <f>IF(B954&lt;&gt;"",IFERROR(VLOOKUP(B954,'DATA TIMBANGAN'!G:M,7,FALSE),VLOOKUP(B954,'DATA TIMBANGAN'!G:M,7)),"")</f>
        <v/>
      </c>
      <c r="J954" s="25" t="str">
        <f>IF(H954&lt;&gt;"",IFERROR(INDEX(DATABASE!$Z$19:$Z$38,MATCH(DATEVALUE(H954),DATABASE!$AA$19:$AA$38,0)),INDEX(DATABASE!$Z$12:$Z$18,MATCH(WEEKDAY(H954,2),DATABASE!$AA$12:$AA$18,0))),"")</f>
        <v/>
      </c>
      <c r="K954" s="25" t="str">
        <f>IF('DATA ACCURATE'!V957&lt;&gt;"",'DATA ACCURATE'!V957,"")</f>
        <v/>
      </c>
      <c r="L954" s="80" t="str">
        <f>IF($H954="","",IF(OR($J954="LIBUR",AND($L953="LIBUR",$O953=$O954)),"LIBUR",IF(AND(OR($L953="LUAR JAM KERJA 1",$L953="LUAR JAM KERJA 2"),OR(OR(AND($H953=$H954,AND(OR($I954&gt;DATABASE!$J$3,$I954&lt;DATABASE!$J$6),((DATEVALUE($H954)+$I954)-(DATEVALUE($H953)+$I953))&lt;DATABASE!$J$6)),AND($H953=$H954,$O953=$O954,OR($I954&gt;DATABASE!$J$6,$I954&lt;DATABASE!$J$3))),AND(($H954-$H953)=1,OR($I954&lt;DATABASE!$I$6,((DATEVALUE($H954)+$I954)-(DATEVALUE($H953)+$I953))&lt;DATABASE!$J$6))),$A954=$A953),"LUAR JAM KERJA 2",IF(AND(OR(WEEKDAY($H954,2)=1,WEEKDAY($H954,2)=2,WEEKDAY($H954,2)=3,WEEKDAY($H954,2)=4,WEEKDAY($H954,2)=5),$I954&lt;=DATABASE!$J$3,$I954&gt;=DATABASE!$I$3),"JAM KERJA",IF(AND(WEEKDAY($H954,2)=6,$I954&lt;=DATABASE!$J$4,$I954&gt;=DATABASE!$I$4),"JAM KERJA","LUAR JAM KERJA 1")))))</f>
        <v/>
      </c>
      <c r="M954" s="33" t="str">
        <f>IF('DATA ACCURATE'!T957&lt;&gt;"",IF('DATA ACCURATE'!T957&gt;100,'DATA ACCURATE'!T957/10,'DATA ACCURATE'!T957),"")</f>
        <v/>
      </c>
      <c r="N954" t="str">
        <f>IF(M954="","",IF(M954&lt;=DATABASE!$I$9,"LOKAL",IF(M954&lt;DATABASE!$J$9,"LUAR KOTA 1",IF($M954&gt;=DATABASE!$J$9,"LUAR KOTA 2",""))))</f>
        <v/>
      </c>
      <c r="O954" s="38" t="str">
        <f>IF('DATA ACCURATE'!L957&lt;&gt;"",'DATA ACCURATE'!L957,"")</f>
        <v/>
      </c>
      <c r="Q954" s="38">
        <f t="shared" si="98"/>
        <v>0</v>
      </c>
      <c r="R954" s="38">
        <f t="shared" si="98"/>
        <v>0</v>
      </c>
      <c r="S954" s="38">
        <f t="shared" si="98"/>
        <v>0</v>
      </c>
      <c r="T954" s="38">
        <f t="shared" si="98"/>
        <v>0</v>
      </c>
      <c r="U954" s="38">
        <f t="shared" si="99"/>
        <v>0</v>
      </c>
      <c r="V954" s="38">
        <f t="shared" si="99"/>
        <v>0</v>
      </c>
      <c r="W954" s="38">
        <f t="shared" si="99"/>
        <v>0</v>
      </c>
      <c r="X954" s="38">
        <f t="shared" si="100"/>
        <v>0</v>
      </c>
      <c r="Y954" s="38">
        <f t="shared" si="100"/>
        <v>0</v>
      </c>
      <c r="Z954" s="38">
        <f t="shared" si="100"/>
        <v>0</v>
      </c>
      <c r="AA954" s="38">
        <f t="shared" si="100"/>
        <v>0</v>
      </c>
      <c r="AB954" s="38">
        <f t="shared" si="101"/>
        <v>0</v>
      </c>
      <c r="AC954" s="38">
        <f t="shared" si="102"/>
        <v>0</v>
      </c>
      <c r="AD954" s="38" t="str">
        <f t="shared" si="103"/>
        <v>000000000000</v>
      </c>
    </row>
    <row r="955" spans="1:30">
      <c r="A955" s="9" t="str">
        <f>IF('DATA ACCURATE'!A958&lt;&gt;"",'DATA ACCURATE'!A958,"")</f>
        <v/>
      </c>
      <c r="B955" s="9" t="str">
        <f>IF('DATA ACCURATE'!D958&lt;&gt;"",'DATA ACCURATE'!D958,"")</f>
        <v/>
      </c>
      <c r="C955" s="38" t="str">
        <f>IF($AD955="000000000000","",INDEX(DATABASE!$W$12:$W$71,MATCH($AD955,DATABASE!$V$12:$V$71,0)))</f>
        <v/>
      </c>
      <c r="D955" s="34" t="str">
        <f>IF(C955="","",IF(E955="",INDEX(DATABASE!$AF$13:$AF$62,MATCH($C955,DATABASE!$AC$13:$AC$62,0)),IF(E955="2x D11",INDEX(DATABASE!$AF$13:$AF$62,MATCH($C955,DATABASE!$AC$13:$AC$62,0))+2*DATABASE!$AF$62,IF(E955="3x D11",INDEX(DATABASE!$AF$13:$AF$62,MATCH($C955,DATABASE!$AC$13:$AC$62,0))+3*DATABASE!$AF$62,""))))</f>
        <v/>
      </c>
      <c r="E955" s="38" t="str">
        <f>IF(AND($K955="Y",$G955&lt;&gt;"UNYIL",$F955&lt;DATABASE!$O$8),"2x D11",IF(AND($K955="Y",$G955&lt;&gt;"UNYIL",$F955&gt;=DATABASE!$O$8),"3x D11",""))</f>
        <v/>
      </c>
      <c r="F955" s="9" t="str">
        <f>IF('DATA ACCURATE'!N958&lt;&gt;"",'DATA ACCURATE'!N958,"")</f>
        <v/>
      </c>
      <c r="G955" t="str">
        <f>IF(F955="","",IF(F955&lt;=DATABASE!$I$8,"UNYIL",IF(F955&lt;=DATABASE!$J$8,"KECIL",IF(F955&lt;DATABASE!$K$8,"TANGGUNG",IF(F955&gt;=DATABASE!$K$8,"BESAR","")))))</f>
        <v/>
      </c>
      <c r="H955" s="16" t="str">
        <f>IF('DATA ACCURATE'!J958&lt;&gt;"",'DATA ACCURATE'!J958,"")</f>
        <v/>
      </c>
      <c r="I955" s="35" t="str">
        <f>IF(B955&lt;&gt;"",IFERROR(VLOOKUP(B955,'DATA TIMBANGAN'!G:M,7,FALSE),VLOOKUP(B955,'DATA TIMBANGAN'!G:M,7)),"")</f>
        <v/>
      </c>
      <c r="J955" s="25" t="str">
        <f>IF(H955&lt;&gt;"",IFERROR(INDEX(DATABASE!$Z$19:$Z$38,MATCH(DATEVALUE(H955),DATABASE!$AA$19:$AA$38,0)),INDEX(DATABASE!$Z$12:$Z$18,MATCH(WEEKDAY(H955,2),DATABASE!$AA$12:$AA$18,0))),"")</f>
        <v/>
      </c>
      <c r="K955" s="25" t="str">
        <f>IF('DATA ACCURATE'!V958&lt;&gt;"",'DATA ACCURATE'!V958,"")</f>
        <v/>
      </c>
      <c r="L955" s="80" t="str">
        <f>IF($H955="","",IF(OR($J955="LIBUR",AND($L954="LIBUR",$O954=$O955)),"LIBUR",IF(AND(OR($L954="LUAR JAM KERJA 1",$L954="LUAR JAM KERJA 2"),OR(OR(AND($H954=$H955,AND(OR($I955&gt;DATABASE!$J$3,$I955&lt;DATABASE!$J$6),((DATEVALUE($H955)+$I955)-(DATEVALUE($H954)+$I954))&lt;DATABASE!$J$6)),AND($H954=$H955,$O954=$O955,OR($I955&gt;DATABASE!$J$6,$I955&lt;DATABASE!$J$3))),AND(($H955-$H954)=1,OR($I955&lt;DATABASE!$I$6,((DATEVALUE($H955)+$I955)-(DATEVALUE($H954)+$I954))&lt;DATABASE!$J$6))),$A955=$A954),"LUAR JAM KERJA 2",IF(AND(OR(WEEKDAY($H955,2)=1,WEEKDAY($H955,2)=2,WEEKDAY($H955,2)=3,WEEKDAY($H955,2)=4,WEEKDAY($H955,2)=5),$I955&lt;=DATABASE!$J$3,$I955&gt;=DATABASE!$I$3),"JAM KERJA",IF(AND(WEEKDAY($H955,2)=6,$I955&lt;=DATABASE!$J$4,$I955&gt;=DATABASE!$I$4),"JAM KERJA","LUAR JAM KERJA 1")))))</f>
        <v/>
      </c>
      <c r="M955" s="33" t="str">
        <f>IF('DATA ACCURATE'!T958&lt;&gt;"",IF('DATA ACCURATE'!T958&gt;100,'DATA ACCURATE'!T958/10,'DATA ACCURATE'!T958),"")</f>
        <v/>
      </c>
      <c r="N955" t="str">
        <f>IF(M955="","",IF(M955&lt;=DATABASE!$I$9,"LOKAL",IF(M955&lt;DATABASE!$J$9,"LUAR KOTA 1",IF($M955&gt;=DATABASE!$J$9,"LUAR KOTA 2",""))))</f>
        <v/>
      </c>
      <c r="O955" s="38" t="str">
        <f>IF('DATA ACCURATE'!L958&lt;&gt;"",'DATA ACCURATE'!L958,"")</f>
        <v/>
      </c>
      <c r="Q955" s="38">
        <f t="shared" si="98"/>
        <v>0</v>
      </c>
      <c r="R955" s="38">
        <f t="shared" si="98"/>
        <v>0</v>
      </c>
      <c r="S955" s="38">
        <f t="shared" si="98"/>
        <v>0</v>
      </c>
      <c r="T955" s="38">
        <f t="shared" si="98"/>
        <v>0</v>
      </c>
      <c r="U955" s="38">
        <f t="shared" si="99"/>
        <v>0</v>
      </c>
      <c r="V955" s="38">
        <f t="shared" si="99"/>
        <v>0</v>
      </c>
      <c r="W955" s="38">
        <f t="shared" si="99"/>
        <v>0</v>
      </c>
      <c r="X955" s="38">
        <f t="shared" si="100"/>
        <v>0</v>
      </c>
      <c r="Y955" s="38">
        <f t="shared" si="100"/>
        <v>0</v>
      </c>
      <c r="Z955" s="38">
        <f t="shared" si="100"/>
        <v>0</v>
      </c>
      <c r="AA955" s="38">
        <f t="shared" si="100"/>
        <v>0</v>
      </c>
      <c r="AB955" s="38">
        <f t="shared" si="101"/>
        <v>0</v>
      </c>
      <c r="AC955" s="38">
        <f t="shared" si="102"/>
        <v>0</v>
      </c>
      <c r="AD955" s="38" t="str">
        <f t="shared" si="103"/>
        <v>000000000000</v>
      </c>
    </row>
    <row r="956" spans="1:30">
      <c r="A956" s="9" t="str">
        <f>IF('DATA ACCURATE'!A959&lt;&gt;"",'DATA ACCURATE'!A959,"")</f>
        <v/>
      </c>
      <c r="B956" s="9" t="str">
        <f>IF('DATA ACCURATE'!D959&lt;&gt;"",'DATA ACCURATE'!D959,"")</f>
        <v/>
      </c>
      <c r="C956" s="38" t="str">
        <f>IF($AD956="000000000000","",INDEX(DATABASE!$W$12:$W$71,MATCH($AD956,DATABASE!$V$12:$V$71,0)))</f>
        <v/>
      </c>
      <c r="D956" s="34" t="str">
        <f>IF(C956="","",IF(E956="",INDEX(DATABASE!$AF$13:$AF$62,MATCH($C956,DATABASE!$AC$13:$AC$62,0)),IF(E956="2x D11",INDEX(DATABASE!$AF$13:$AF$62,MATCH($C956,DATABASE!$AC$13:$AC$62,0))+2*DATABASE!$AF$62,IF(E956="3x D11",INDEX(DATABASE!$AF$13:$AF$62,MATCH($C956,DATABASE!$AC$13:$AC$62,0))+3*DATABASE!$AF$62,""))))</f>
        <v/>
      </c>
      <c r="E956" s="38" t="str">
        <f>IF(AND($K956="Y",$G956&lt;&gt;"UNYIL",$F956&lt;DATABASE!$O$8),"2x D11",IF(AND($K956="Y",$G956&lt;&gt;"UNYIL",$F956&gt;=DATABASE!$O$8),"3x D11",""))</f>
        <v/>
      </c>
      <c r="F956" s="9" t="str">
        <f>IF('DATA ACCURATE'!N959&lt;&gt;"",'DATA ACCURATE'!N959,"")</f>
        <v/>
      </c>
      <c r="G956" t="str">
        <f>IF(F956="","",IF(F956&lt;=DATABASE!$I$8,"UNYIL",IF(F956&lt;=DATABASE!$J$8,"KECIL",IF(F956&lt;DATABASE!$K$8,"TANGGUNG",IF(F956&gt;=DATABASE!$K$8,"BESAR","")))))</f>
        <v/>
      </c>
      <c r="H956" s="16" t="str">
        <f>IF('DATA ACCURATE'!J959&lt;&gt;"",'DATA ACCURATE'!J959,"")</f>
        <v/>
      </c>
      <c r="I956" s="35" t="str">
        <f>IF(B956&lt;&gt;"",IFERROR(VLOOKUP(B956,'DATA TIMBANGAN'!G:M,7,FALSE),VLOOKUP(B956,'DATA TIMBANGAN'!G:M,7)),"")</f>
        <v/>
      </c>
      <c r="J956" s="25" t="str">
        <f>IF(H956&lt;&gt;"",IFERROR(INDEX(DATABASE!$Z$19:$Z$38,MATCH(DATEVALUE(H956),DATABASE!$AA$19:$AA$38,0)),INDEX(DATABASE!$Z$12:$Z$18,MATCH(WEEKDAY(H956,2),DATABASE!$AA$12:$AA$18,0))),"")</f>
        <v/>
      </c>
      <c r="K956" s="25" t="str">
        <f>IF('DATA ACCURATE'!V959&lt;&gt;"",'DATA ACCURATE'!V959,"")</f>
        <v/>
      </c>
      <c r="L956" s="80" t="str">
        <f>IF($H956="","",IF(OR($J956="LIBUR",AND($L955="LIBUR",$O955=$O956)),"LIBUR",IF(AND(OR($L955="LUAR JAM KERJA 1",$L955="LUAR JAM KERJA 2"),OR(OR(AND($H955=$H956,AND(OR($I956&gt;DATABASE!$J$3,$I956&lt;DATABASE!$J$6),((DATEVALUE($H956)+$I956)-(DATEVALUE($H955)+$I955))&lt;DATABASE!$J$6)),AND($H955=$H956,$O955=$O956,OR($I956&gt;DATABASE!$J$6,$I956&lt;DATABASE!$J$3))),AND(($H956-$H955)=1,OR($I956&lt;DATABASE!$I$6,((DATEVALUE($H956)+$I956)-(DATEVALUE($H955)+$I955))&lt;DATABASE!$J$6))),$A956=$A955),"LUAR JAM KERJA 2",IF(AND(OR(WEEKDAY($H956,2)=1,WEEKDAY($H956,2)=2,WEEKDAY($H956,2)=3,WEEKDAY($H956,2)=4,WEEKDAY($H956,2)=5),$I956&lt;=DATABASE!$J$3,$I956&gt;=DATABASE!$I$3),"JAM KERJA",IF(AND(WEEKDAY($H956,2)=6,$I956&lt;=DATABASE!$J$4,$I956&gt;=DATABASE!$I$4),"JAM KERJA","LUAR JAM KERJA 1")))))</f>
        <v/>
      </c>
      <c r="M956" s="33" t="str">
        <f>IF('DATA ACCURATE'!T959&lt;&gt;"",IF('DATA ACCURATE'!T959&gt;100,'DATA ACCURATE'!T959/10,'DATA ACCURATE'!T959),"")</f>
        <v/>
      </c>
      <c r="N956" t="str">
        <f>IF(M956="","",IF(M956&lt;=DATABASE!$I$9,"LOKAL",IF(M956&lt;DATABASE!$J$9,"LUAR KOTA 1",IF($M956&gt;=DATABASE!$J$9,"LUAR KOTA 2",""))))</f>
        <v/>
      </c>
      <c r="O956" s="38" t="str">
        <f>IF('DATA ACCURATE'!L959&lt;&gt;"",'DATA ACCURATE'!L959,"")</f>
        <v/>
      </c>
      <c r="Q956" s="38">
        <f t="shared" si="98"/>
        <v>0</v>
      </c>
      <c r="R956" s="38">
        <f t="shared" si="98"/>
        <v>0</v>
      </c>
      <c r="S956" s="38">
        <f t="shared" si="98"/>
        <v>0</v>
      </c>
      <c r="T956" s="38">
        <f t="shared" si="98"/>
        <v>0</v>
      </c>
      <c r="U956" s="38">
        <f t="shared" si="99"/>
        <v>0</v>
      </c>
      <c r="V956" s="38">
        <f t="shared" si="99"/>
        <v>0</v>
      </c>
      <c r="W956" s="38">
        <f t="shared" si="99"/>
        <v>0</v>
      </c>
      <c r="X956" s="38">
        <f t="shared" si="100"/>
        <v>0</v>
      </c>
      <c r="Y956" s="38">
        <f t="shared" si="100"/>
        <v>0</v>
      </c>
      <c r="Z956" s="38">
        <f t="shared" si="100"/>
        <v>0</v>
      </c>
      <c r="AA956" s="38">
        <f t="shared" si="100"/>
        <v>0</v>
      </c>
      <c r="AB956" s="38">
        <f t="shared" si="101"/>
        <v>0</v>
      </c>
      <c r="AC956" s="38">
        <f t="shared" si="102"/>
        <v>0</v>
      </c>
      <c r="AD956" s="38" t="str">
        <f t="shared" si="103"/>
        <v>000000000000</v>
      </c>
    </row>
    <row r="957" spans="1:30">
      <c r="A957" s="9" t="str">
        <f>IF('DATA ACCURATE'!A960&lt;&gt;"",'DATA ACCURATE'!A960,"")</f>
        <v/>
      </c>
      <c r="B957" s="9" t="str">
        <f>IF('DATA ACCURATE'!D960&lt;&gt;"",'DATA ACCURATE'!D960,"")</f>
        <v/>
      </c>
      <c r="C957" s="38" t="str">
        <f>IF($AD957="000000000000","",INDEX(DATABASE!$W$12:$W$71,MATCH($AD957,DATABASE!$V$12:$V$71,0)))</f>
        <v/>
      </c>
      <c r="D957" s="34" t="str">
        <f>IF(C957="","",IF(E957="",INDEX(DATABASE!$AF$13:$AF$62,MATCH($C957,DATABASE!$AC$13:$AC$62,0)),IF(E957="2x D11",INDEX(DATABASE!$AF$13:$AF$62,MATCH($C957,DATABASE!$AC$13:$AC$62,0))+2*DATABASE!$AF$62,IF(E957="3x D11",INDEX(DATABASE!$AF$13:$AF$62,MATCH($C957,DATABASE!$AC$13:$AC$62,0))+3*DATABASE!$AF$62,""))))</f>
        <v/>
      </c>
      <c r="E957" s="38" t="str">
        <f>IF(AND($K957="Y",$G957&lt;&gt;"UNYIL",$F957&lt;DATABASE!$O$8),"2x D11",IF(AND($K957="Y",$G957&lt;&gt;"UNYIL",$F957&gt;=DATABASE!$O$8),"3x D11",""))</f>
        <v/>
      </c>
      <c r="F957" s="9" t="str">
        <f>IF('DATA ACCURATE'!N960&lt;&gt;"",'DATA ACCURATE'!N960,"")</f>
        <v/>
      </c>
      <c r="G957" t="str">
        <f>IF(F957="","",IF(F957&lt;=DATABASE!$I$8,"UNYIL",IF(F957&lt;=DATABASE!$J$8,"KECIL",IF(F957&lt;DATABASE!$K$8,"TANGGUNG",IF(F957&gt;=DATABASE!$K$8,"BESAR","")))))</f>
        <v/>
      </c>
      <c r="H957" s="16" t="str">
        <f>IF('DATA ACCURATE'!J960&lt;&gt;"",'DATA ACCURATE'!J960,"")</f>
        <v/>
      </c>
      <c r="I957" s="35" t="str">
        <f>IF(B957&lt;&gt;"",IFERROR(VLOOKUP(B957,'DATA TIMBANGAN'!G:M,7,FALSE),VLOOKUP(B957,'DATA TIMBANGAN'!G:M,7)),"")</f>
        <v/>
      </c>
      <c r="J957" s="25" t="str">
        <f>IF(H957&lt;&gt;"",IFERROR(INDEX(DATABASE!$Z$19:$Z$38,MATCH(DATEVALUE(H957),DATABASE!$AA$19:$AA$38,0)),INDEX(DATABASE!$Z$12:$Z$18,MATCH(WEEKDAY(H957,2),DATABASE!$AA$12:$AA$18,0))),"")</f>
        <v/>
      </c>
      <c r="K957" s="25" t="str">
        <f>IF('DATA ACCURATE'!V960&lt;&gt;"",'DATA ACCURATE'!V960,"")</f>
        <v/>
      </c>
      <c r="L957" s="80" t="str">
        <f>IF($H957="","",IF(OR($J957="LIBUR",AND($L956="LIBUR",$O956=$O957)),"LIBUR",IF(AND(OR($L956="LUAR JAM KERJA 1",$L956="LUAR JAM KERJA 2"),OR(OR(AND($H956=$H957,AND(OR($I957&gt;DATABASE!$J$3,$I957&lt;DATABASE!$J$6),((DATEVALUE($H957)+$I957)-(DATEVALUE($H956)+$I956))&lt;DATABASE!$J$6)),AND($H956=$H957,$O956=$O957,OR($I957&gt;DATABASE!$J$6,$I957&lt;DATABASE!$J$3))),AND(($H957-$H956)=1,OR($I957&lt;DATABASE!$I$6,((DATEVALUE($H957)+$I957)-(DATEVALUE($H956)+$I956))&lt;DATABASE!$J$6))),$A957=$A956),"LUAR JAM KERJA 2",IF(AND(OR(WEEKDAY($H957,2)=1,WEEKDAY($H957,2)=2,WEEKDAY($H957,2)=3,WEEKDAY($H957,2)=4,WEEKDAY($H957,2)=5),$I957&lt;=DATABASE!$J$3,$I957&gt;=DATABASE!$I$3),"JAM KERJA",IF(AND(WEEKDAY($H957,2)=6,$I957&lt;=DATABASE!$J$4,$I957&gt;=DATABASE!$I$4),"JAM KERJA","LUAR JAM KERJA 1")))))</f>
        <v/>
      </c>
      <c r="M957" s="33" t="str">
        <f>IF('DATA ACCURATE'!T960&lt;&gt;"",IF('DATA ACCURATE'!T960&gt;100,'DATA ACCURATE'!T960/10,'DATA ACCURATE'!T960),"")</f>
        <v/>
      </c>
      <c r="N957" t="str">
        <f>IF(M957="","",IF(M957&lt;=DATABASE!$I$9,"LOKAL",IF(M957&lt;DATABASE!$J$9,"LUAR KOTA 1",IF($M957&gt;=DATABASE!$J$9,"LUAR KOTA 2",""))))</f>
        <v/>
      </c>
      <c r="O957" s="38" t="str">
        <f>IF('DATA ACCURATE'!L960&lt;&gt;"",'DATA ACCURATE'!L960,"")</f>
        <v/>
      </c>
      <c r="Q957" s="38">
        <f t="shared" si="98"/>
        <v>0</v>
      </c>
      <c r="R957" s="38">
        <f t="shared" si="98"/>
        <v>0</v>
      </c>
      <c r="S957" s="38">
        <f t="shared" si="98"/>
        <v>0</v>
      </c>
      <c r="T957" s="38">
        <f t="shared" si="98"/>
        <v>0</v>
      </c>
      <c r="U957" s="38">
        <f t="shared" si="99"/>
        <v>0</v>
      </c>
      <c r="V957" s="38">
        <f t="shared" si="99"/>
        <v>0</v>
      </c>
      <c r="W957" s="38">
        <f t="shared" si="99"/>
        <v>0</v>
      </c>
      <c r="X957" s="38">
        <f t="shared" si="100"/>
        <v>0</v>
      </c>
      <c r="Y957" s="38">
        <f t="shared" si="100"/>
        <v>0</v>
      </c>
      <c r="Z957" s="38">
        <f t="shared" si="100"/>
        <v>0</v>
      </c>
      <c r="AA957" s="38">
        <f t="shared" si="100"/>
        <v>0</v>
      </c>
      <c r="AB957" s="38">
        <f t="shared" si="101"/>
        <v>0</v>
      </c>
      <c r="AC957" s="38">
        <f t="shared" si="102"/>
        <v>0</v>
      </c>
      <c r="AD957" s="38" t="str">
        <f t="shared" si="103"/>
        <v>000000000000</v>
      </c>
    </row>
    <row r="958" spans="1:30">
      <c r="A958" s="9" t="str">
        <f>IF('DATA ACCURATE'!A961&lt;&gt;"",'DATA ACCURATE'!A961,"")</f>
        <v/>
      </c>
      <c r="B958" s="9" t="str">
        <f>IF('DATA ACCURATE'!D961&lt;&gt;"",'DATA ACCURATE'!D961,"")</f>
        <v/>
      </c>
      <c r="C958" s="38" t="str">
        <f>IF($AD958="000000000000","",INDEX(DATABASE!$W$12:$W$71,MATCH($AD958,DATABASE!$V$12:$V$71,0)))</f>
        <v/>
      </c>
      <c r="D958" s="34" t="str">
        <f>IF(C958="","",IF(E958="",INDEX(DATABASE!$AF$13:$AF$62,MATCH($C958,DATABASE!$AC$13:$AC$62,0)),IF(E958="2x D11",INDEX(DATABASE!$AF$13:$AF$62,MATCH($C958,DATABASE!$AC$13:$AC$62,0))+2*DATABASE!$AF$62,IF(E958="3x D11",INDEX(DATABASE!$AF$13:$AF$62,MATCH($C958,DATABASE!$AC$13:$AC$62,0))+3*DATABASE!$AF$62,""))))</f>
        <v/>
      </c>
      <c r="E958" s="38" t="str">
        <f>IF(AND($K958="Y",$G958&lt;&gt;"UNYIL",$F958&lt;DATABASE!$O$8),"2x D11",IF(AND($K958="Y",$G958&lt;&gt;"UNYIL",$F958&gt;=DATABASE!$O$8),"3x D11",""))</f>
        <v/>
      </c>
      <c r="F958" s="9" t="str">
        <f>IF('DATA ACCURATE'!N961&lt;&gt;"",'DATA ACCURATE'!N961,"")</f>
        <v/>
      </c>
      <c r="G958" t="str">
        <f>IF(F958="","",IF(F958&lt;=DATABASE!$I$8,"UNYIL",IF(F958&lt;=DATABASE!$J$8,"KECIL",IF(F958&lt;DATABASE!$K$8,"TANGGUNG",IF(F958&gt;=DATABASE!$K$8,"BESAR","")))))</f>
        <v/>
      </c>
      <c r="H958" s="16" t="str">
        <f>IF('DATA ACCURATE'!J961&lt;&gt;"",'DATA ACCURATE'!J961,"")</f>
        <v/>
      </c>
      <c r="I958" s="35" t="str">
        <f>IF(B958&lt;&gt;"",IFERROR(VLOOKUP(B958,'DATA TIMBANGAN'!G:M,7,FALSE),VLOOKUP(B958,'DATA TIMBANGAN'!G:M,7)),"")</f>
        <v/>
      </c>
      <c r="J958" s="25" t="str">
        <f>IF(H958&lt;&gt;"",IFERROR(INDEX(DATABASE!$Z$19:$Z$38,MATCH(DATEVALUE(H958),DATABASE!$AA$19:$AA$38,0)),INDEX(DATABASE!$Z$12:$Z$18,MATCH(WEEKDAY(H958,2),DATABASE!$AA$12:$AA$18,0))),"")</f>
        <v/>
      </c>
      <c r="K958" s="25" t="str">
        <f>IF('DATA ACCURATE'!V961&lt;&gt;"",'DATA ACCURATE'!V961,"")</f>
        <v/>
      </c>
      <c r="L958" s="80" t="str">
        <f>IF($H958="","",IF(OR($J958="LIBUR",AND($L957="LIBUR",$O957=$O958)),"LIBUR",IF(AND(OR($L957="LUAR JAM KERJA 1",$L957="LUAR JAM KERJA 2"),OR(OR(AND($H957=$H958,AND(OR($I958&gt;DATABASE!$J$3,$I958&lt;DATABASE!$J$6),((DATEVALUE($H958)+$I958)-(DATEVALUE($H957)+$I957))&lt;DATABASE!$J$6)),AND($H957=$H958,$O957=$O958,OR($I958&gt;DATABASE!$J$6,$I958&lt;DATABASE!$J$3))),AND(($H958-$H957)=1,OR($I958&lt;DATABASE!$I$6,((DATEVALUE($H958)+$I958)-(DATEVALUE($H957)+$I957))&lt;DATABASE!$J$6))),$A958=$A957),"LUAR JAM KERJA 2",IF(AND(OR(WEEKDAY($H958,2)=1,WEEKDAY($H958,2)=2,WEEKDAY($H958,2)=3,WEEKDAY($H958,2)=4,WEEKDAY($H958,2)=5),$I958&lt;=DATABASE!$J$3,$I958&gt;=DATABASE!$I$3),"JAM KERJA",IF(AND(WEEKDAY($H958,2)=6,$I958&lt;=DATABASE!$J$4,$I958&gt;=DATABASE!$I$4),"JAM KERJA","LUAR JAM KERJA 1")))))</f>
        <v/>
      </c>
      <c r="M958" s="33" t="str">
        <f>IF('DATA ACCURATE'!T961&lt;&gt;"",IF('DATA ACCURATE'!T961&gt;100,'DATA ACCURATE'!T961/10,'DATA ACCURATE'!T961),"")</f>
        <v/>
      </c>
      <c r="N958" t="str">
        <f>IF(M958="","",IF(M958&lt;=DATABASE!$I$9,"LOKAL",IF(M958&lt;DATABASE!$J$9,"LUAR KOTA 1",IF($M958&gt;=DATABASE!$J$9,"LUAR KOTA 2",""))))</f>
        <v/>
      </c>
      <c r="O958" s="38" t="str">
        <f>IF('DATA ACCURATE'!L961&lt;&gt;"",'DATA ACCURATE'!L961,"")</f>
        <v/>
      </c>
      <c r="Q958" s="38">
        <f t="shared" si="98"/>
        <v>0</v>
      </c>
      <c r="R958" s="38">
        <f t="shared" si="98"/>
        <v>0</v>
      </c>
      <c r="S958" s="38">
        <f t="shared" si="98"/>
        <v>0</v>
      </c>
      <c r="T958" s="38">
        <f t="shared" si="98"/>
        <v>0</v>
      </c>
      <c r="U958" s="38">
        <f t="shared" si="99"/>
        <v>0</v>
      </c>
      <c r="V958" s="38">
        <f t="shared" si="99"/>
        <v>0</v>
      </c>
      <c r="W958" s="38">
        <f t="shared" si="99"/>
        <v>0</v>
      </c>
      <c r="X958" s="38">
        <f t="shared" si="100"/>
        <v>0</v>
      </c>
      <c r="Y958" s="38">
        <f t="shared" si="100"/>
        <v>0</v>
      </c>
      <c r="Z958" s="38">
        <f t="shared" si="100"/>
        <v>0</v>
      </c>
      <c r="AA958" s="38">
        <f t="shared" si="100"/>
        <v>0</v>
      </c>
      <c r="AB958" s="38">
        <f t="shared" si="101"/>
        <v>0</v>
      </c>
      <c r="AC958" s="38">
        <f t="shared" si="102"/>
        <v>0</v>
      </c>
      <c r="AD958" s="38" t="str">
        <f t="shared" si="103"/>
        <v>000000000000</v>
      </c>
    </row>
    <row r="959" spans="1:30">
      <c r="A959" s="9" t="str">
        <f>IF('DATA ACCURATE'!A962&lt;&gt;"",'DATA ACCURATE'!A962,"")</f>
        <v/>
      </c>
      <c r="B959" s="9" t="str">
        <f>IF('DATA ACCURATE'!D962&lt;&gt;"",'DATA ACCURATE'!D962,"")</f>
        <v/>
      </c>
      <c r="C959" s="38" t="str">
        <f>IF($AD959="000000000000","",INDEX(DATABASE!$W$12:$W$71,MATCH($AD959,DATABASE!$V$12:$V$71,0)))</f>
        <v/>
      </c>
      <c r="D959" s="34" t="str">
        <f>IF(C959="","",IF(E959="",INDEX(DATABASE!$AF$13:$AF$62,MATCH($C959,DATABASE!$AC$13:$AC$62,0)),IF(E959="2x D11",INDEX(DATABASE!$AF$13:$AF$62,MATCH($C959,DATABASE!$AC$13:$AC$62,0))+2*DATABASE!$AF$62,IF(E959="3x D11",INDEX(DATABASE!$AF$13:$AF$62,MATCH($C959,DATABASE!$AC$13:$AC$62,0))+3*DATABASE!$AF$62,""))))</f>
        <v/>
      </c>
      <c r="E959" s="38" t="str">
        <f>IF(AND($K959="Y",$G959&lt;&gt;"UNYIL",$F959&lt;DATABASE!$O$8),"2x D11",IF(AND($K959="Y",$G959&lt;&gt;"UNYIL",$F959&gt;=DATABASE!$O$8),"3x D11",""))</f>
        <v/>
      </c>
      <c r="F959" s="9" t="str">
        <f>IF('DATA ACCURATE'!N962&lt;&gt;"",'DATA ACCURATE'!N962,"")</f>
        <v/>
      </c>
      <c r="G959" t="str">
        <f>IF(F959="","",IF(F959&lt;=DATABASE!$I$8,"UNYIL",IF(F959&lt;=DATABASE!$J$8,"KECIL",IF(F959&lt;DATABASE!$K$8,"TANGGUNG",IF(F959&gt;=DATABASE!$K$8,"BESAR","")))))</f>
        <v/>
      </c>
      <c r="H959" s="16" t="str">
        <f>IF('DATA ACCURATE'!J962&lt;&gt;"",'DATA ACCURATE'!J962,"")</f>
        <v/>
      </c>
      <c r="I959" s="35" t="str">
        <f>IF(B959&lt;&gt;"",IFERROR(VLOOKUP(B959,'DATA TIMBANGAN'!G:M,7,FALSE),VLOOKUP(B959,'DATA TIMBANGAN'!G:M,7)),"")</f>
        <v/>
      </c>
      <c r="J959" s="25" t="str">
        <f>IF(H959&lt;&gt;"",IFERROR(INDEX(DATABASE!$Z$19:$Z$38,MATCH(DATEVALUE(H959),DATABASE!$AA$19:$AA$38,0)),INDEX(DATABASE!$Z$12:$Z$18,MATCH(WEEKDAY(H959,2),DATABASE!$AA$12:$AA$18,0))),"")</f>
        <v/>
      </c>
      <c r="K959" s="25" t="str">
        <f>IF('DATA ACCURATE'!V962&lt;&gt;"",'DATA ACCURATE'!V962,"")</f>
        <v/>
      </c>
      <c r="L959" s="80" t="str">
        <f>IF($H959="","",IF(OR($J959="LIBUR",AND($L958="LIBUR",$O958=$O959)),"LIBUR",IF(AND(OR($L958="LUAR JAM KERJA 1",$L958="LUAR JAM KERJA 2"),OR(OR(AND($H958=$H959,AND(OR($I959&gt;DATABASE!$J$3,$I959&lt;DATABASE!$J$6),((DATEVALUE($H959)+$I959)-(DATEVALUE($H958)+$I958))&lt;DATABASE!$J$6)),AND($H958=$H959,$O958=$O959,OR($I959&gt;DATABASE!$J$6,$I959&lt;DATABASE!$J$3))),AND(($H959-$H958)=1,OR($I959&lt;DATABASE!$I$6,((DATEVALUE($H959)+$I959)-(DATEVALUE($H958)+$I958))&lt;DATABASE!$J$6))),$A959=$A958),"LUAR JAM KERJA 2",IF(AND(OR(WEEKDAY($H959,2)=1,WEEKDAY($H959,2)=2,WEEKDAY($H959,2)=3,WEEKDAY($H959,2)=4,WEEKDAY($H959,2)=5),$I959&lt;=DATABASE!$J$3,$I959&gt;=DATABASE!$I$3),"JAM KERJA",IF(AND(WEEKDAY($H959,2)=6,$I959&lt;=DATABASE!$J$4,$I959&gt;=DATABASE!$I$4),"JAM KERJA","LUAR JAM KERJA 1")))))</f>
        <v/>
      </c>
      <c r="M959" s="33" t="str">
        <f>IF('DATA ACCURATE'!T962&lt;&gt;"",IF('DATA ACCURATE'!T962&gt;100,'DATA ACCURATE'!T962/10,'DATA ACCURATE'!T962),"")</f>
        <v/>
      </c>
      <c r="N959" t="str">
        <f>IF(M959="","",IF(M959&lt;=DATABASE!$I$9,"LOKAL",IF(M959&lt;DATABASE!$J$9,"LUAR KOTA 1",IF($M959&gt;=DATABASE!$J$9,"LUAR KOTA 2",""))))</f>
        <v/>
      </c>
      <c r="O959" s="38" t="str">
        <f>IF('DATA ACCURATE'!L962&lt;&gt;"",'DATA ACCURATE'!L962,"")</f>
        <v/>
      </c>
      <c r="Q959" s="38">
        <f t="shared" si="98"/>
        <v>0</v>
      </c>
      <c r="R959" s="38">
        <f t="shared" si="98"/>
        <v>0</v>
      </c>
      <c r="S959" s="38">
        <f t="shared" si="98"/>
        <v>0</v>
      </c>
      <c r="T959" s="38">
        <f t="shared" si="98"/>
        <v>0</v>
      </c>
      <c r="U959" s="38">
        <f t="shared" si="99"/>
        <v>0</v>
      </c>
      <c r="V959" s="38">
        <f t="shared" si="99"/>
        <v>0</v>
      </c>
      <c r="W959" s="38">
        <f t="shared" si="99"/>
        <v>0</v>
      </c>
      <c r="X959" s="38">
        <f t="shared" si="100"/>
        <v>0</v>
      </c>
      <c r="Y959" s="38">
        <f t="shared" si="100"/>
        <v>0</v>
      </c>
      <c r="Z959" s="38">
        <f t="shared" si="100"/>
        <v>0</v>
      </c>
      <c r="AA959" s="38">
        <f t="shared" si="100"/>
        <v>0</v>
      </c>
      <c r="AB959" s="38">
        <f t="shared" si="101"/>
        <v>0</v>
      </c>
      <c r="AC959" s="38">
        <f t="shared" si="102"/>
        <v>0</v>
      </c>
      <c r="AD959" s="38" t="str">
        <f t="shared" si="103"/>
        <v>000000000000</v>
      </c>
    </row>
    <row r="960" spans="1:30">
      <c r="A960" s="9" t="str">
        <f>IF('DATA ACCURATE'!A963&lt;&gt;"",'DATA ACCURATE'!A963,"")</f>
        <v/>
      </c>
      <c r="B960" s="9" t="str">
        <f>IF('DATA ACCURATE'!D963&lt;&gt;"",'DATA ACCURATE'!D963,"")</f>
        <v/>
      </c>
      <c r="C960" s="38" t="str">
        <f>IF($AD960="000000000000","",INDEX(DATABASE!$W$12:$W$71,MATCH($AD960,DATABASE!$V$12:$V$71,0)))</f>
        <v/>
      </c>
      <c r="D960" s="34" t="str">
        <f>IF(C960="","",IF(E960="",INDEX(DATABASE!$AF$13:$AF$62,MATCH($C960,DATABASE!$AC$13:$AC$62,0)),IF(E960="2x D11",INDEX(DATABASE!$AF$13:$AF$62,MATCH($C960,DATABASE!$AC$13:$AC$62,0))+2*DATABASE!$AF$62,IF(E960="3x D11",INDEX(DATABASE!$AF$13:$AF$62,MATCH($C960,DATABASE!$AC$13:$AC$62,0))+3*DATABASE!$AF$62,""))))</f>
        <v/>
      </c>
      <c r="E960" s="38" t="str">
        <f>IF(AND($K960="Y",$G960&lt;&gt;"UNYIL",$F960&lt;DATABASE!$O$8),"2x D11",IF(AND($K960="Y",$G960&lt;&gt;"UNYIL",$F960&gt;=DATABASE!$O$8),"3x D11",""))</f>
        <v/>
      </c>
      <c r="F960" s="9" t="str">
        <f>IF('DATA ACCURATE'!N963&lt;&gt;"",'DATA ACCURATE'!N963,"")</f>
        <v/>
      </c>
      <c r="G960" t="str">
        <f>IF(F960="","",IF(F960&lt;=DATABASE!$I$8,"UNYIL",IF(F960&lt;=DATABASE!$J$8,"KECIL",IF(F960&lt;DATABASE!$K$8,"TANGGUNG",IF(F960&gt;=DATABASE!$K$8,"BESAR","")))))</f>
        <v/>
      </c>
      <c r="H960" s="16" t="str">
        <f>IF('DATA ACCURATE'!J963&lt;&gt;"",'DATA ACCURATE'!J963,"")</f>
        <v/>
      </c>
      <c r="I960" s="35" t="str">
        <f>IF(B960&lt;&gt;"",IFERROR(VLOOKUP(B960,'DATA TIMBANGAN'!G:M,7,FALSE),VLOOKUP(B960,'DATA TIMBANGAN'!G:M,7)),"")</f>
        <v/>
      </c>
      <c r="J960" s="25" t="str">
        <f>IF(H960&lt;&gt;"",IFERROR(INDEX(DATABASE!$Z$19:$Z$38,MATCH(DATEVALUE(H960),DATABASE!$AA$19:$AA$38,0)),INDEX(DATABASE!$Z$12:$Z$18,MATCH(WEEKDAY(H960,2),DATABASE!$AA$12:$AA$18,0))),"")</f>
        <v/>
      </c>
      <c r="K960" s="25" t="str">
        <f>IF('DATA ACCURATE'!V963&lt;&gt;"",'DATA ACCURATE'!V963,"")</f>
        <v/>
      </c>
      <c r="L960" s="80" t="str">
        <f>IF($H960="","",IF(OR($J960="LIBUR",AND($L959="LIBUR",$O959=$O960)),"LIBUR",IF(AND(OR($L959="LUAR JAM KERJA 1",$L959="LUAR JAM KERJA 2"),OR(OR(AND($H959=$H960,AND(OR($I960&gt;DATABASE!$J$3,$I960&lt;DATABASE!$J$6),((DATEVALUE($H960)+$I960)-(DATEVALUE($H959)+$I959))&lt;DATABASE!$J$6)),AND($H959=$H960,$O959=$O960,OR($I960&gt;DATABASE!$J$6,$I960&lt;DATABASE!$J$3))),AND(($H960-$H959)=1,OR($I960&lt;DATABASE!$I$6,((DATEVALUE($H960)+$I960)-(DATEVALUE($H959)+$I959))&lt;DATABASE!$J$6))),$A960=$A959),"LUAR JAM KERJA 2",IF(AND(OR(WEEKDAY($H960,2)=1,WEEKDAY($H960,2)=2,WEEKDAY($H960,2)=3,WEEKDAY($H960,2)=4,WEEKDAY($H960,2)=5),$I960&lt;=DATABASE!$J$3,$I960&gt;=DATABASE!$I$3),"JAM KERJA",IF(AND(WEEKDAY($H960,2)=6,$I960&lt;=DATABASE!$J$4,$I960&gt;=DATABASE!$I$4),"JAM KERJA","LUAR JAM KERJA 1")))))</f>
        <v/>
      </c>
      <c r="M960" s="33" t="str">
        <f>IF('DATA ACCURATE'!T963&lt;&gt;"",IF('DATA ACCURATE'!T963&gt;100,'DATA ACCURATE'!T963/10,'DATA ACCURATE'!T963),"")</f>
        <v/>
      </c>
      <c r="N960" t="str">
        <f>IF(M960="","",IF(M960&lt;=DATABASE!$I$9,"LOKAL",IF(M960&lt;DATABASE!$J$9,"LUAR KOTA 1",IF($M960&gt;=DATABASE!$J$9,"LUAR KOTA 2",""))))</f>
        <v/>
      </c>
      <c r="O960" s="38" t="str">
        <f>IF('DATA ACCURATE'!L963&lt;&gt;"",'DATA ACCURATE'!L963,"")</f>
        <v/>
      </c>
      <c r="Q960" s="38">
        <f t="shared" si="98"/>
        <v>0</v>
      </c>
      <c r="R960" s="38">
        <f t="shared" si="98"/>
        <v>0</v>
      </c>
      <c r="S960" s="38">
        <f t="shared" si="98"/>
        <v>0</v>
      </c>
      <c r="T960" s="38">
        <f t="shared" si="98"/>
        <v>0</v>
      </c>
      <c r="U960" s="38">
        <f t="shared" si="99"/>
        <v>0</v>
      </c>
      <c r="V960" s="38">
        <f t="shared" si="99"/>
        <v>0</v>
      </c>
      <c r="W960" s="38">
        <f t="shared" si="99"/>
        <v>0</v>
      </c>
      <c r="X960" s="38">
        <f t="shared" si="100"/>
        <v>0</v>
      </c>
      <c r="Y960" s="38">
        <f t="shared" si="100"/>
        <v>0</v>
      </c>
      <c r="Z960" s="38">
        <f t="shared" si="100"/>
        <v>0</v>
      </c>
      <c r="AA960" s="38">
        <f t="shared" si="100"/>
        <v>0</v>
      </c>
      <c r="AB960" s="38">
        <f t="shared" si="101"/>
        <v>0</v>
      </c>
      <c r="AC960" s="38">
        <f t="shared" si="102"/>
        <v>0</v>
      </c>
      <c r="AD960" s="38" t="str">
        <f t="shared" si="103"/>
        <v>000000000000</v>
      </c>
    </row>
    <row r="961" spans="1:30">
      <c r="A961" s="9" t="str">
        <f>IF('DATA ACCURATE'!A964&lt;&gt;"",'DATA ACCURATE'!A964,"")</f>
        <v/>
      </c>
      <c r="B961" s="9" t="str">
        <f>IF('DATA ACCURATE'!D964&lt;&gt;"",'DATA ACCURATE'!D964,"")</f>
        <v/>
      </c>
      <c r="C961" s="38" t="str">
        <f>IF($AD961="000000000000","",INDEX(DATABASE!$W$12:$W$71,MATCH($AD961,DATABASE!$V$12:$V$71,0)))</f>
        <v/>
      </c>
      <c r="D961" s="34" t="str">
        <f>IF(C961="","",IF(E961="",INDEX(DATABASE!$AF$13:$AF$62,MATCH($C961,DATABASE!$AC$13:$AC$62,0)),IF(E961="2x D11",INDEX(DATABASE!$AF$13:$AF$62,MATCH($C961,DATABASE!$AC$13:$AC$62,0))+2*DATABASE!$AF$62,IF(E961="3x D11",INDEX(DATABASE!$AF$13:$AF$62,MATCH($C961,DATABASE!$AC$13:$AC$62,0))+3*DATABASE!$AF$62,""))))</f>
        <v/>
      </c>
      <c r="E961" s="38" t="str">
        <f>IF(AND($K961="Y",$G961&lt;&gt;"UNYIL",$F961&lt;DATABASE!$O$8),"2x D11",IF(AND($K961="Y",$G961&lt;&gt;"UNYIL",$F961&gt;=DATABASE!$O$8),"3x D11",""))</f>
        <v/>
      </c>
      <c r="F961" s="9" t="str">
        <f>IF('DATA ACCURATE'!N964&lt;&gt;"",'DATA ACCURATE'!N964,"")</f>
        <v/>
      </c>
      <c r="G961" t="str">
        <f>IF(F961="","",IF(F961&lt;=DATABASE!$I$8,"UNYIL",IF(F961&lt;=DATABASE!$J$8,"KECIL",IF(F961&lt;DATABASE!$K$8,"TANGGUNG",IF(F961&gt;=DATABASE!$K$8,"BESAR","")))))</f>
        <v/>
      </c>
      <c r="H961" s="16" t="str">
        <f>IF('DATA ACCURATE'!J964&lt;&gt;"",'DATA ACCURATE'!J964,"")</f>
        <v/>
      </c>
      <c r="I961" s="35" t="str">
        <f>IF(B961&lt;&gt;"",IFERROR(VLOOKUP(B961,'DATA TIMBANGAN'!G:M,7,FALSE),VLOOKUP(B961,'DATA TIMBANGAN'!G:M,7)),"")</f>
        <v/>
      </c>
      <c r="J961" s="25" t="str">
        <f>IF(H961&lt;&gt;"",IFERROR(INDEX(DATABASE!$Z$19:$Z$38,MATCH(DATEVALUE(H961),DATABASE!$AA$19:$AA$38,0)),INDEX(DATABASE!$Z$12:$Z$18,MATCH(WEEKDAY(H961,2),DATABASE!$AA$12:$AA$18,0))),"")</f>
        <v/>
      </c>
      <c r="K961" s="25" t="str">
        <f>IF('DATA ACCURATE'!V964&lt;&gt;"",'DATA ACCURATE'!V964,"")</f>
        <v/>
      </c>
      <c r="L961" s="80" t="str">
        <f>IF($H961="","",IF(OR($J961="LIBUR",AND($L960="LIBUR",$O960=$O961)),"LIBUR",IF(AND(OR($L960="LUAR JAM KERJA 1",$L960="LUAR JAM KERJA 2"),OR(OR(AND($H960=$H961,AND(OR($I961&gt;DATABASE!$J$3,$I961&lt;DATABASE!$J$6),((DATEVALUE($H961)+$I961)-(DATEVALUE($H960)+$I960))&lt;DATABASE!$J$6)),AND($H960=$H961,$O960=$O961,OR($I961&gt;DATABASE!$J$6,$I961&lt;DATABASE!$J$3))),AND(($H961-$H960)=1,OR($I961&lt;DATABASE!$I$6,((DATEVALUE($H961)+$I961)-(DATEVALUE($H960)+$I960))&lt;DATABASE!$J$6))),$A961=$A960),"LUAR JAM KERJA 2",IF(AND(OR(WEEKDAY($H961,2)=1,WEEKDAY($H961,2)=2,WEEKDAY($H961,2)=3,WEEKDAY($H961,2)=4,WEEKDAY($H961,2)=5),$I961&lt;=DATABASE!$J$3,$I961&gt;=DATABASE!$I$3),"JAM KERJA",IF(AND(WEEKDAY($H961,2)=6,$I961&lt;=DATABASE!$J$4,$I961&gt;=DATABASE!$I$4),"JAM KERJA","LUAR JAM KERJA 1")))))</f>
        <v/>
      </c>
      <c r="M961" s="33" t="str">
        <f>IF('DATA ACCURATE'!T964&lt;&gt;"",IF('DATA ACCURATE'!T964&gt;100,'DATA ACCURATE'!T964/10,'DATA ACCURATE'!T964),"")</f>
        <v/>
      </c>
      <c r="N961" t="str">
        <f>IF(M961="","",IF(M961&lt;=DATABASE!$I$9,"LOKAL",IF(M961&lt;DATABASE!$J$9,"LUAR KOTA 1",IF($M961&gt;=DATABASE!$J$9,"LUAR KOTA 2",""))))</f>
        <v/>
      </c>
      <c r="O961" s="38" t="str">
        <f>IF('DATA ACCURATE'!L964&lt;&gt;"",'DATA ACCURATE'!L964,"")</f>
        <v/>
      </c>
      <c r="Q961" s="38">
        <f t="shared" si="98"/>
        <v>0</v>
      </c>
      <c r="R961" s="38">
        <f t="shared" si="98"/>
        <v>0</v>
      </c>
      <c r="S961" s="38">
        <f t="shared" si="98"/>
        <v>0</v>
      </c>
      <c r="T961" s="38">
        <f t="shared" si="98"/>
        <v>0</v>
      </c>
      <c r="U961" s="38">
        <f t="shared" si="99"/>
        <v>0</v>
      </c>
      <c r="V961" s="38">
        <f t="shared" si="99"/>
        <v>0</v>
      </c>
      <c r="W961" s="38">
        <f t="shared" si="99"/>
        <v>0</v>
      </c>
      <c r="X961" s="38">
        <f t="shared" si="100"/>
        <v>0</v>
      </c>
      <c r="Y961" s="38">
        <f t="shared" si="100"/>
        <v>0</v>
      </c>
      <c r="Z961" s="38">
        <f t="shared" si="100"/>
        <v>0</v>
      </c>
      <c r="AA961" s="38">
        <f t="shared" si="100"/>
        <v>0</v>
      </c>
      <c r="AB961" s="38">
        <f t="shared" si="101"/>
        <v>0</v>
      </c>
      <c r="AC961" s="38">
        <f t="shared" si="102"/>
        <v>0</v>
      </c>
      <c r="AD961" s="38" t="str">
        <f t="shared" si="103"/>
        <v>000000000000</v>
      </c>
    </row>
    <row r="962" spans="1:30">
      <c r="A962" s="9" t="str">
        <f>IF('DATA ACCURATE'!A965&lt;&gt;"",'DATA ACCURATE'!A965,"")</f>
        <v/>
      </c>
      <c r="B962" s="9" t="str">
        <f>IF('DATA ACCURATE'!D965&lt;&gt;"",'DATA ACCURATE'!D965,"")</f>
        <v/>
      </c>
      <c r="C962" s="38" t="str">
        <f>IF($AD962="000000000000","",INDEX(DATABASE!$W$12:$W$71,MATCH($AD962,DATABASE!$V$12:$V$71,0)))</f>
        <v/>
      </c>
      <c r="D962" s="34" t="str">
        <f>IF(C962="","",IF(E962="",INDEX(DATABASE!$AF$13:$AF$62,MATCH($C962,DATABASE!$AC$13:$AC$62,0)),IF(E962="2x D11",INDEX(DATABASE!$AF$13:$AF$62,MATCH($C962,DATABASE!$AC$13:$AC$62,0))+2*DATABASE!$AF$62,IF(E962="3x D11",INDEX(DATABASE!$AF$13:$AF$62,MATCH($C962,DATABASE!$AC$13:$AC$62,0))+3*DATABASE!$AF$62,""))))</f>
        <v/>
      </c>
      <c r="E962" s="38" t="str">
        <f>IF(AND($K962="Y",$G962&lt;&gt;"UNYIL",$F962&lt;DATABASE!$O$8),"2x D11",IF(AND($K962="Y",$G962&lt;&gt;"UNYIL",$F962&gt;=DATABASE!$O$8),"3x D11",""))</f>
        <v/>
      </c>
      <c r="F962" s="9" t="str">
        <f>IF('DATA ACCURATE'!N965&lt;&gt;"",'DATA ACCURATE'!N965,"")</f>
        <v/>
      </c>
      <c r="G962" t="str">
        <f>IF(F962="","",IF(F962&lt;=DATABASE!$I$8,"UNYIL",IF(F962&lt;=DATABASE!$J$8,"KECIL",IF(F962&lt;DATABASE!$K$8,"TANGGUNG",IF(F962&gt;=DATABASE!$K$8,"BESAR","")))))</f>
        <v/>
      </c>
      <c r="H962" s="16" t="str">
        <f>IF('DATA ACCURATE'!J965&lt;&gt;"",'DATA ACCURATE'!J965,"")</f>
        <v/>
      </c>
      <c r="I962" s="35" t="str">
        <f>IF(B962&lt;&gt;"",IFERROR(VLOOKUP(B962,'DATA TIMBANGAN'!G:M,7,FALSE),VLOOKUP(B962,'DATA TIMBANGAN'!G:M,7)),"")</f>
        <v/>
      </c>
      <c r="J962" s="25" t="str">
        <f>IF(H962&lt;&gt;"",IFERROR(INDEX(DATABASE!$Z$19:$Z$38,MATCH(DATEVALUE(H962),DATABASE!$AA$19:$AA$38,0)),INDEX(DATABASE!$Z$12:$Z$18,MATCH(WEEKDAY(H962,2),DATABASE!$AA$12:$AA$18,0))),"")</f>
        <v/>
      </c>
      <c r="K962" s="25" t="str">
        <f>IF('DATA ACCURATE'!V965&lt;&gt;"",'DATA ACCURATE'!V965,"")</f>
        <v/>
      </c>
      <c r="L962" s="80" t="str">
        <f>IF($H962="","",IF(OR($J962="LIBUR",AND($L961="LIBUR",$O961=$O962)),"LIBUR",IF(AND(OR($L961="LUAR JAM KERJA 1",$L961="LUAR JAM KERJA 2"),OR(OR(AND($H961=$H962,AND(OR($I962&gt;DATABASE!$J$3,$I962&lt;DATABASE!$J$6),((DATEVALUE($H962)+$I962)-(DATEVALUE($H961)+$I961))&lt;DATABASE!$J$6)),AND($H961=$H962,$O961=$O962,OR($I962&gt;DATABASE!$J$6,$I962&lt;DATABASE!$J$3))),AND(($H962-$H961)=1,OR($I962&lt;DATABASE!$I$6,((DATEVALUE($H962)+$I962)-(DATEVALUE($H961)+$I961))&lt;DATABASE!$J$6))),$A962=$A961),"LUAR JAM KERJA 2",IF(AND(OR(WEEKDAY($H962,2)=1,WEEKDAY($H962,2)=2,WEEKDAY($H962,2)=3,WEEKDAY($H962,2)=4,WEEKDAY($H962,2)=5),$I962&lt;=DATABASE!$J$3,$I962&gt;=DATABASE!$I$3),"JAM KERJA",IF(AND(WEEKDAY($H962,2)=6,$I962&lt;=DATABASE!$J$4,$I962&gt;=DATABASE!$I$4),"JAM KERJA","LUAR JAM KERJA 1")))))</f>
        <v/>
      </c>
      <c r="M962" s="33" t="str">
        <f>IF('DATA ACCURATE'!T965&lt;&gt;"",IF('DATA ACCURATE'!T965&gt;100,'DATA ACCURATE'!T965/10,'DATA ACCURATE'!T965),"")</f>
        <v/>
      </c>
      <c r="N962" t="str">
        <f>IF(M962="","",IF(M962&lt;=DATABASE!$I$9,"LOKAL",IF(M962&lt;DATABASE!$J$9,"LUAR KOTA 1",IF($M962&gt;=DATABASE!$J$9,"LUAR KOTA 2",""))))</f>
        <v/>
      </c>
      <c r="O962" s="38" t="str">
        <f>IF('DATA ACCURATE'!L965&lt;&gt;"",'DATA ACCURATE'!L965,"")</f>
        <v/>
      </c>
      <c r="Q962" s="38">
        <f t="shared" si="98"/>
        <v>0</v>
      </c>
      <c r="R962" s="38">
        <f t="shared" si="98"/>
        <v>0</v>
      </c>
      <c r="S962" s="38">
        <f t="shared" si="98"/>
        <v>0</v>
      </c>
      <c r="T962" s="38">
        <f t="shared" ref="T962:T1025" si="104">IF($G962=T$1,1,0)</f>
        <v>0</v>
      </c>
      <c r="U962" s="38">
        <f t="shared" si="99"/>
        <v>0</v>
      </c>
      <c r="V962" s="38">
        <f t="shared" si="99"/>
        <v>0</v>
      </c>
      <c r="W962" s="38">
        <f t="shared" si="99"/>
        <v>0</v>
      </c>
      <c r="X962" s="38">
        <f t="shared" si="100"/>
        <v>0</v>
      </c>
      <c r="Y962" s="38">
        <f t="shared" si="100"/>
        <v>0</v>
      </c>
      <c r="Z962" s="38">
        <f t="shared" si="100"/>
        <v>0</v>
      </c>
      <c r="AA962" s="38">
        <f t="shared" ref="AA962:AA1025" si="105">IF($L962=AA$1,1,0)</f>
        <v>0</v>
      </c>
      <c r="AB962" s="38">
        <f t="shared" si="101"/>
        <v>0</v>
      </c>
      <c r="AC962" s="38">
        <f t="shared" si="102"/>
        <v>0</v>
      </c>
      <c r="AD962" s="38" t="str">
        <f t="shared" si="103"/>
        <v>000000000000</v>
      </c>
    </row>
    <row r="963" spans="1:30">
      <c r="A963" s="9" t="str">
        <f>IF('DATA ACCURATE'!A966&lt;&gt;"",'DATA ACCURATE'!A966,"")</f>
        <v/>
      </c>
      <c r="B963" s="9" t="str">
        <f>IF('DATA ACCURATE'!D966&lt;&gt;"",'DATA ACCURATE'!D966,"")</f>
        <v/>
      </c>
      <c r="C963" s="38" t="str">
        <f>IF($AD963="000000000000","",INDEX(DATABASE!$W$12:$W$71,MATCH($AD963,DATABASE!$V$12:$V$71,0)))</f>
        <v/>
      </c>
      <c r="D963" s="34" t="str">
        <f>IF(C963="","",IF(E963="",INDEX(DATABASE!$AF$13:$AF$62,MATCH($C963,DATABASE!$AC$13:$AC$62,0)),IF(E963="2x D11",INDEX(DATABASE!$AF$13:$AF$62,MATCH($C963,DATABASE!$AC$13:$AC$62,0))+2*DATABASE!$AF$62,IF(E963="3x D11",INDEX(DATABASE!$AF$13:$AF$62,MATCH($C963,DATABASE!$AC$13:$AC$62,0))+3*DATABASE!$AF$62,""))))</f>
        <v/>
      </c>
      <c r="E963" s="38" t="str">
        <f>IF(AND($K963="Y",$G963&lt;&gt;"UNYIL",$F963&lt;DATABASE!$O$8),"2x D11",IF(AND($K963="Y",$G963&lt;&gt;"UNYIL",$F963&gt;=DATABASE!$O$8),"3x D11",""))</f>
        <v/>
      </c>
      <c r="F963" s="9" t="str">
        <f>IF('DATA ACCURATE'!N966&lt;&gt;"",'DATA ACCURATE'!N966,"")</f>
        <v/>
      </c>
      <c r="G963" t="str">
        <f>IF(F963="","",IF(F963&lt;=DATABASE!$I$8,"UNYIL",IF(F963&lt;=DATABASE!$J$8,"KECIL",IF(F963&lt;DATABASE!$K$8,"TANGGUNG",IF(F963&gt;=DATABASE!$K$8,"BESAR","")))))</f>
        <v/>
      </c>
      <c r="H963" s="16" t="str">
        <f>IF('DATA ACCURATE'!J966&lt;&gt;"",'DATA ACCURATE'!J966,"")</f>
        <v/>
      </c>
      <c r="I963" s="35" t="str">
        <f>IF(B963&lt;&gt;"",IFERROR(VLOOKUP(B963,'DATA TIMBANGAN'!G:M,7,FALSE),VLOOKUP(B963,'DATA TIMBANGAN'!G:M,7)),"")</f>
        <v/>
      </c>
      <c r="J963" s="25" t="str">
        <f>IF(H963&lt;&gt;"",IFERROR(INDEX(DATABASE!$Z$19:$Z$38,MATCH(DATEVALUE(H963),DATABASE!$AA$19:$AA$38,0)),INDEX(DATABASE!$Z$12:$Z$18,MATCH(WEEKDAY(H963,2),DATABASE!$AA$12:$AA$18,0))),"")</f>
        <v/>
      </c>
      <c r="K963" s="25" t="str">
        <f>IF('DATA ACCURATE'!V966&lt;&gt;"",'DATA ACCURATE'!V966,"")</f>
        <v/>
      </c>
      <c r="L963" s="80" t="str">
        <f>IF($H963="","",IF(OR($J963="LIBUR",AND($L962="LIBUR",$O962=$O963)),"LIBUR",IF(AND(OR($L962="LUAR JAM KERJA 1",$L962="LUAR JAM KERJA 2"),OR(OR(AND($H962=$H963,AND(OR($I963&gt;DATABASE!$J$3,$I963&lt;DATABASE!$J$6),((DATEVALUE($H963)+$I963)-(DATEVALUE($H962)+$I962))&lt;DATABASE!$J$6)),AND($H962=$H963,$O962=$O963,OR($I963&gt;DATABASE!$J$6,$I963&lt;DATABASE!$J$3))),AND(($H963-$H962)=1,OR($I963&lt;DATABASE!$I$6,((DATEVALUE($H963)+$I963)-(DATEVALUE($H962)+$I962))&lt;DATABASE!$J$6))),$A963=$A962),"LUAR JAM KERJA 2",IF(AND(OR(WEEKDAY($H963,2)=1,WEEKDAY($H963,2)=2,WEEKDAY($H963,2)=3,WEEKDAY($H963,2)=4,WEEKDAY($H963,2)=5),$I963&lt;=DATABASE!$J$3,$I963&gt;=DATABASE!$I$3),"JAM KERJA",IF(AND(WEEKDAY($H963,2)=6,$I963&lt;=DATABASE!$J$4,$I963&gt;=DATABASE!$I$4),"JAM KERJA","LUAR JAM KERJA 1")))))</f>
        <v/>
      </c>
      <c r="M963" s="33" t="str">
        <f>IF('DATA ACCURATE'!T966&lt;&gt;"",IF('DATA ACCURATE'!T966&gt;100,'DATA ACCURATE'!T966/10,'DATA ACCURATE'!T966),"")</f>
        <v/>
      </c>
      <c r="N963" t="str">
        <f>IF(M963="","",IF(M963&lt;=DATABASE!$I$9,"LOKAL",IF(M963&lt;DATABASE!$J$9,"LUAR KOTA 1",IF($M963&gt;=DATABASE!$J$9,"LUAR KOTA 2",""))))</f>
        <v/>
      </c>
      <c r="O963" s="38" t="str">
        <f>IF('DATA ACCURATE'!L966&lt;&gt;"",'DATA ACCURATE'!L966,"")</f>
        <v/>
      </c>
      <c r="Q963" s="38">
        <f t="shared" ref="Q963:T1026" si="106">IF($G963=Q$1,1,0)</f>
        <v>0</v>
      </c>
      <c r="R963" s="38">
        <f t="shared" si="106"/>
        <v>0</v>
      </c>
      <c r="S963" s="38">
        <f t="shared" si="106"/>
        <v>0</v>
      </c>
      <c r="T963" s="38">
        <f t="shared" si="104"/>
        <v>0</v>
      </c>
      <c r="U963" s="38">
        <f t="shared" ref="U963:W1026" si="107">IF($N963=U$1,1,0)</f>
        <v>0</v>
      </c>
      <c r="V963" s="38">
        <f t="shared" si="107"/>
        <v>0</v>
      </c>
      <c r="W963" s="38">
        <f t="shared" si="107"/>
        <v>0</v>
      </c>
      <c r="X963" s="38">
        <f t="shared" ref="X963:AA1026" si="108">IF($L963=X$1,1,0)</f>
        <v>0</v>
      </c>
      <c r="Y963" s="38">
        <f t="shared" si="108"/>
        <v>0</v>
      </c>
      <c r="Z963" s="38">
        <f t="shared" si="108"/>
        <v>0</v>
      </c>
      <c r="AA963" s="38">
        <f t="shared" si="105"/>
        <v>0</v>
      </c>
      <c r="AB963" s="38">
        <f t="shared" ref="AB963:AB1026" si="109">IF(AND($G963="UNYIL",$K963="Y"),1,0)</f>
        <v>0</v>
      </c>
      <c r="AC963" s="38">
        <f t="shared" ref="AC963:AC1026" si="110">IF($E963="2x D11",2,IF($E963="3x D11",3,0))</f>
        <v>0</v>
      </c>
      <c r="AD963" s="38" t="str">
        <f t="shared" ref="AD963:AD1026" si="111">Q963&amp;R963&amp;S963&amp;T963&amp;U963&amp;V963&amp;W963&amp;X963&amp;Y963&amp;Z963&amp;AA963&amp;AB963</f>
        <v>000000000000</v>
      </c>
    </row>
    <row r="964" spans="1:30">
      <c r="A964" s="9" t="str">
        <f>IF('DATA ACCURATE'!A967&lt;&gt;"",'DATA ACCURATE'!A967,"")</f>
        <v/>
      </c>
      <c r="B964" s="9" t="str">
        <f>IF('DATA ACCURATE'!D967&lt;&gt;"",'DATA ACCURATE'!D967,"")</f>
        <v/>
      </c>
      <c r="C964" s="38" t="str">
        <f>IF($AD964="000000000000","",INDEX(DATABASE!$W$12:$W$71,MATCH($AD964,DATABASE!$V$12:$V$71,0)))</f>
        <v/>
      </c>
      <c r="D964" s="34" t="str">
        <f>IF(C964="","",IF(E964="",INDEX(DATABASE!$AF$13:$AF$62,MATCH($C964,DATABASE!$AC$13:$AC$62,0)),IF(E964="2x D11",INDEX(DATABASE!$AF$13:$AF$62,MATCH($C964,DATABASE!$AC$13:$AC$62,0))+2*DATABASE!$AF$62,IF(E964="3x D11",INDEX(DATABASE!$AF$13:$AF$62,MATCH($C964,DATABASE!$AC$13:$AC$62,0))+3*DATABASE!$AF$62,""))))</f>
        <v/>
      </c>
      <c r="E964" s="38" t="str">
        <f>IF(AND($K964="Y",$G964&lt;&gt;"UNYIL",$F964&lt;DATABASE!$O$8),"2x D11",IF(AND($K964="Y",$G964&lt;&gt;"UNYIL",$F964&gt;=DATABASE!$O$8),"3x D11",""))</f>
        <v/>
      </c>
      <c r="F964" s="9" t="str">
        <f>IF('DATA ACCURATE'!N967&lt;&gt;"",'DATA ACCURATE'!N967,"")</f>
        <v/>
      </c>
      <c r="G964" t="str">
        <f>IF(F964="","",IF(F964&lt;=DATABASE!$I$8,"UNYIL",IF(F964&lt;=DATABASE!$J$8,"KECIL",IF(F964&lt;DATABASE!$K$8,"TANGGUNG",IF(F964&gt;=DATABASE!$K$8,"BESAR","")))))</f>
        <v/>
      </c>
      <c r="H964" s="16" t="str">
        <f>IF('DATA ACCURATE'!J967&lt;&gt;"",'DATA ACCURATE'!J967,"")</f>
        <v/>
      </c>
      <c r="I964" s="35" t="str">
        <f>IF(B964&lt;&gt;"",IFERROR(VLOOKUP(B964,'DATA TIMBANGAN'!G:M,7,FALSE),VLOOKUP(B964,'DATA TIMBANGAN'!G:M,7)),"")</f>
        <v/>
      </c>
      <c r="J964" s="25" t="str">
        <f>IF(H964&lt;&gt;"",IFERROR(INDEX(DATABASE!$Z$19:$Z$38,MATCH(DATEVALUE(H964),DATABASE!$AA$19:$AA$38,0)),INDEX(DATABASE!$Z$12:$Z$18,MATCH(WEEKDAY(H964,2),DATABASE!$AA$12:$AA$18,0))),"")</f>
        <v/>
      </c>
      <c r="K964" s="25" t="str">
        <f>IF('DATA ACCURATE'!V967&lt;&gt;"",'DATA ACCURATE'!V967,"")</f>
        <v/>
      </c>
      <c r="L964" s="80" t="str">
        <f>IF($H964="","",IF(OR($J964="LIBUR",AND($L963="LIBUR",$O963=$O964)),"LIBUR",IF(AND(OR($L963="LUAR JAM KERJA 1",$L963="LUAR JAM KERJA 2"),OR(OR(AND($H963=$H964,AND(OR($I964&gt;DATABASE!$J$3,$I964&lt;DATABASE!$J$6),((DATEVALUE($H964)+$I964)-(DATEVALUE($H963)+$I963))&lt;DATABASE!$J$6)),AND($H963=$H964,$O963=$O964,OR($I964&gt;DATABASE!$J$6,$I964&lt;DATABASE!$J$3))),AND(($H964-$H963)=1,OR($I964&lt;DATABASE!$I$6,((DATEVALUE($H964)+$I964)-(DATEVALUE($H963)+$I963))&lt;DATABASE!$J$6))),$A964=$A963),"LUAR JAM KERJA 2",IF(AND(OR(WEEKDAY($H964,2)=1,WEEKDAY($H964,2)=2,WEEKDAY($H964,2)=3,WEEKDAY($H964,2)=4,WEEKDAY($H964,2)=5),$I964&lt;=DATABASE!$J$3,$I964&gt;=DATABASE!$I$3),"JAM KERJA",IF(AND(WEEKDAY($H964,2)=6,$I964&lt;=DATABASE!$J$4,$I964&gt;=DATABASE!$I$4),"JAM KERJA","LUAR JAM KERJA 1")))))</f>
        <v/>
      </c>
      <c r="M964" s="33" t="str">
        <f>IF('DATA ACCURATE'!T967&lt;&gt;"",IF('DATA ACCURATE'!T967&gt;100,'DATA ACCURATE'!T967/10,'DATA ACCURATE'!T967),"")</f>
        <v/>
      </c>
      <c r="N964" t="str">
        <f>IF(M964="","",IF(M964&lt;=DATABASE!$I$9,"LOKAL",IF(M964&lt;DATABASE!$J$9,"LUAR KOTA 1",IF($M964&gt;=DATABASE!$J$9,"LUAR KOTA 2",""))))</f>
        <v/>
      </c>
      <c r="O964" s="38" t="str">
        <f>IF('DATA ACCURATE'!L967&lt;&gt;"",'DATA ACCURATE'!L967,"")</f>
        <v/>
      </c>
      <c r="Q964" s="38">
        <f t="shared" si="106"/>
        <v>0</v>
      </c>
      <c r="R964" s="38">
        <f t="shared" si="106"/>
        <v>0</v>
      </c>
      <c r="S964" s="38">
        <f t="shared" si="106"/>
        <v>0</v>
      </c>
      <c r="T964" s="38">
        <f t="shared" si="104"/>
        <v>0</v>
      </c>
      <c r="U964" s="38">
        <f t="shared" si="107"/>
        <v>0</v>
      </c>
      <c r="V964" s="38">
        <f t="shared" si="107"/>
        <v>0</v>
      </c>
      <c r="W964" s="38">
        <f t="shared" si="107"/>
        <v>0</v>
      </c>
      <c r="X964" s="38">
        <f t="shared" si="108"/>
        <v>0</v>
      </c>
      <c r="Y964" s="38">
        <f t="shared" si="108"/>
        <v>0</v>
      </c>
      <c r="Z964" s="38">
        <f t="shared" si="108"/>
        <v>0</v>
      </c>
      <c r="AA964" s="38">
        <f t="shared" si="105"/>
        <v>0</v>
      </c>
      <c r="AB964" s="38">
        <f t="shared" si="109"/>
        <v>0</v>
      </c>
      <c r="AC964" s="38">
        <f t="shared" si="110"/>
        <v>0</v>
      </c>
      <c r="AD964" s="38" t="str">
        <f t="shared" si="111"/>
        <v>000000000000</v>
      </c>
    </row>
    <row r="965" spans="1:30">
      <c r="A965" s="9" t="str">
        <f>IF('DATA ACCURATE'!A968&lt;&gt;"",'DATA ACCURATE'!A968,"")</f>
        <v/>
      </c>
      <c r="B965" s="9" t="str">
        <f>IF('DATA ACCURATE'!D968&lt;&gt;"",'DATA ACCURATE'!D968,"")</f>
        <v/>
      </c>
      <c r="C965" s="38" t="str">
        <f>IF($AD965="000000000000","",INDEX(DATABASE!$W$12:$W$71,MATCH($AD965,DATABASE!$V$12:$V$71,0)))</f>
        <v/>
      </c>
      <c r="D965" s="34" t="str">
        <f>IF(C965="","",IF(E965="",INDEX(DATABASE!$AF$13:$AF$62,MATCH($C965,DATABASE!$AC$13:$AC$62,0)),IF(E965="2x D11",INDEX(DATABASE!$AF$13:$AF$62,MATCH($C965,DATABASE!$AC$13:$AC$62,0))+2*DATABASE!$AF$62,IF(E965="3x D11",INDEX(DATABASE!$AF$13:$AF$62,MATCH($C965,DATABASE!$AC$13:$AC$62,0))+3*DATABASE!$AF$62,""))))</f>
        <v/>
      </c>
      <c r="E965" s="38" t="str">
        <f>IF(AND($K965="Y",$G965&lt;&gt;"UNYIL",$F965&lt;DATABASE!$O$8),"2x D11",IF(AND($K965="Y",$G965&lt;&gt;"UNYIL",$F965&gt;=DATABASE!$O$8),"3x D11",""))</f>
        <v/>
      </c>
      <c r="F965" s="9" t="str">
        <f>IF('DATA ACCURATE'!N968&lt;&gt;"",'DATA ACCURATE'!N968,"")</f>
        <v/>
      </c>
      <c r="G965" t="str">
        <f>IF(F965="","",IF(F965&lt;=DATABASE!$I$8,"UNYIL",IF(F965&lt;=DATABASE!$J$8,"KECIL",IF(F965&lt;DATABASE!$K$8,"TANGGUNG",IF(F965&gt;=DATABASE!$K$8,"BESAR","")))))</f>
        <v/>
      </c>
      <c r="H965" s="16" t="str">
        <f>IF('DATA ACCURATE'!J968&lt;&gt;"",'DATA ACCURATE'!J968,"")</f>
        <v/>
      </c>
      <c r="I965" s="35" t="str">
        <f>IF(B965&lt;&gt;"",IFERROR(VLOOKUP(B965,'DATA TIMBANGAN'!G:M,7,FALSE),VLOOKUP(B965,'DATA TIMBANGAN'!G:M,7)),"")</f>
        <v/>
      </c>
      <c r="J965" s="25" t="str">
        <f>IF(H965&lt;&gt;"",IFERROR(INDEX(DATABASE!$Z$19:$Z$38,MATCH(DATEVALUE(H965),DATABASE!$AA$19:$AA$38,0)),INDEX(DATABASE!$Z$12:$Z$18,MATCH(WEEKDAY(H965,2),DATABASE!$AA$12:$AA$18,0))),"")</f>
        <v/>
      </c>
      <c r="K965" s="25" t="str">
        <f>IF('DATA ACCURATE'!V968&lt;&gt;"",'DATA ACCURATE'!V968,"")</f>
        <v/>
      </c>
      <c r="L965" s="80" t="str">
        <f>IF($H965="","",IF(OR($J965="LIBUR",AND($L964="LIBUR",$O964=$O965)),"LIBUR",IF(AND(OR($L964="LUAR JAM KERJA 1",$L964="LUAR JAM KERJA 2"),OR(OR(AND($H964=$H965,AND(OR($I965&gt;DATABASE!$J$3,$I965&lt;DATABASE!$J$6),((DATEVALUE($H965)+$I965)-(DATEVALUE($H964)+$I964))&lt;DATABASE!$J$6)),AND($H964=$H965,$O964=$O965,OR($I965&gt;DATABASE!$J$6,$I965&lt;DATABASE!$J$3))),AND(($H965-$H964)=1,OR($I965&lt;DATABASE!$I$6,((DATEVALUE($H965)+$I965)-(DATEVALUE($H964)+$I964))&lt;DATABASE!$J$6))),$A965=$A964),"LUAR JAM KERJA 2",IF(AND(OR(WEEKDAY($H965,2)=1,WEEKDAY($H965,2)=2,WEEKDAY($H965,2)=3,WEEKDAY($H965,2)=4,WEEKDAY($H965,2)=5),$I965&lt;=DATABASE!$J$3,$I965&gt;=DATABASE!$I$3),"JAM KERJA",IF(AND(WEEKDAY($H965,2)=6,$I965&lt;=DATABASE!$J$4,$I965&gt;=DATABASE!$I$4),"JAM KERJA","LUAR JAM KERJA 1")))))</f>
        <v/>
      </c>
      <c r="M965" s="33" t="str">
        <f>IF('DATA ACCURATE'!T968&lt;&gt;"",IF('DATA ACCURATE'!T968&gt;100,'DATA ACCURATE'!T968/10,'DATA ACCURATE'!T968),"")</f>
        <v/>
      </c>
      <c r="N965" t="str">
        <f>IF(M965="","",IF(M965&lt;=DATABASE!$I$9,"LOKAL",IF(M965&lt;DATABASE!$J$9,"LUAR KOTA 1",IF($M965&gt;=DATABASE!$J$9,"LUAR KOTA 2",""))))</f>
        <v/>
      </c>
      <c r="O965" s="38" t="str">
        <f>IF('DATA ACCURATE'!L968&lt;&gt;"",'DATA ACCURATE'!L968,"")</f>
        <v/>
      </c>
      <c r="Q965" s="38">
        <f t="shared" si="106"/>
        <v>0</v>
      </c>
      <c r="R965" s="38">
        <f t="shared" si="106"/>
        <v>0</v>
      </c>
      <c r="S965" s="38">
        <f t="shared" si="106"/>
        <v>0</v>
      </c>
      <c r="T965" s="38">
        <f t="shared" si="104"/>
        <v>0</v>
      </c>
      <c r="U965" s="38">
        <f t="shared" si="107"/>
        <v>0</v>
      </c>
      <c r="V965" s="38">
        <f t="shared" si="107"/>
        <v>0</v>
      </c>
      <c r="W965" s="38">
        <f t="shared" si="107"/>
        <v>0</v>
      </c>
      <c r="X965" s="38">
        <f t="shared" si="108"/>
        <v>0</v>
      </c>
      <c r="Y965" s="38">
        <f t="shared" si="108"/>
        <v>0</v>
      </c>
      <c r="Z965" s="38">
        <f t="shared" si="108"/>
        <v>0</v>
      </c>
      <c r="AA965" s="38">
        <f t="shared" si="105"/>
        <v>0</v>
      </c>
      <c r="AB965" s="38">
        <f t="shared" si="109"/>
        <v>0</v>
      </c>
      <c r="AC965" s="38">
        <f t="shared" si="110"/>
        <v>0</v>
      </c>
      <c r="AD965" s="38" t="str">
        <f t="shared" si="111"/>
        <v>000000000000</v>
      </c>
    </row>
    <row r="966" spans="1:30">
      <c r="A966" s="9" t="str">
        <f>IF('DATA ACCURATE'!A969&lt;&gt;"",'DATA ACCURATE'!A969,"")</f>
        <v/>
      </c>
      <c r="B966" s="9" t="str">
        <f>IF('DATA ACCURATE'!D969&lt;&gt;"",'DATA ACCURATE'!D969,"")</f>
        <v/>
      </c>
      <c r="C966" s="38" t="str">
        <f>IF($AD966="000000000000","",INDEX(DATABASE!$W$12:$W$71,MATCH($AD966,DATABASE!$V$12:$V$71,0)))</f>
        <v/>
      </c>
      <c r="D966" s="34" t="str">
        <f>IF(C966="","",IF(E966="",INDEX(DATABASE!$AF$13:$AF$62,MATCH($C966,DATABASE!$AC$13:$AC$62,0)),IF(E966="2x D11",INDEX(DATABASE!$AF$13:$AF$62,MATCH($C966,DATABASE!$AC$13:$AC$62,0))+2*DATABASE!$AF$62,IF(E966="3x D11",INDEX(DATABASE!$AF$13:$AF$62,MATCH($C966,DATABASE!$AC$13:$AC$62,0))+3*DATABASE!$AF$62,""))))</f>
        <v/>
      </c>
      <c r="E966" s="38" t="str">
        <f>IF(AND($K966="Y",$G966&lt;&gt;"UNYIL",$F966&lt;DATABASE!$O$8),"2x D11",IF(AND($K966="Y",$G966&lt;&gt;"UNYIL",$F966&gt;=DATABASE!$O$8),"3x D11",""))</f>
        <v/>
      </c>
      <c r="F966" s="9" t="str">
        <f>IF('DATA ACCURATE'!N969&lt;&gt;"",'DATA ACCURATE'!N969,"")</f>
        <v/>
      </c>
      <c r="G966" t="str">
        <f>IF(F966="","",IF(F966&lt;=DATABASE!$I$8,"UNYIL",IF(F966&lt;=DATABASE!$J$8,"KECIL",IF(F966&lt;DATABASE!$K$8,"TANGGUNG",IF(F966&gt;=DATABASE!$K$8,"BESAR","")))))</f>
        <v/>
      </c>
      <c r="H966" s="16" t="str">
        <f>IF('DATA ACCURATE'!J969&lt;&gt;"",'DATA ACCURATE'!J969,"")</f>
        <v/>
      </c>
      <c r="I966" s="35" t="str">
        <f>IF(B966&lt;&gt;"",IFERROR(VLOOKUP(B966,'DATA TIMBANGAN'!G:M,7,FALSE),VLOOKUP(B966,'DATA TIMBANGAN'!G:M,7)),"")</f>
        <v/>
      </c>
      <c r="J966" s="25" t="str">
        <f>IF(H966&lt;&gt;"",IFERROR(INDEX(DATABASE!$Z$19:$Z$38,MATCH(DATEVALUE(H966),DATABASE!$AA$19:$AA$38,0)),INDEX(DATABASE!$Z$12:$Z$18,MATCH(WEEKDAY(H966,2),DATABASE!$AA$12:$AA$18,0))),"")</f>
        <v/>
      </c>
      <c r="K966" s="25" t="str">
        <f>IF('DATA ACCURATE'!V969&lt;&gt;"",'DATA ACCURATE'!V969,"")</f>
        <v/>
      </c>
      <c r="L966" s="80" t="str">
        <f>IF($H966="","",IF(OR($J966="LIBUR",AND($L965="LIBUR",$O965=$O966)),"LIBUR",IF(AND(OR($L965="LUAR JAM KERJA 1",$L965="LUAR JAM KERJA 2"),OR(OR(AND($H965=$H966,AND(OR($I966&gt;DATABASE!$J$3,$I966&lt;DATABASE!$J$6),((DATEVALUE($H966)+$I966)-(DATEVALUE($H965)+$I965))&lt;DATABASE!$J$6)),AND($H965=$H966,$O965=$O966,OR($I966&gt;DATABASE!$J$6,$I966&lt;DATABASE!$J$3))),AND(($H966-$H965)=1,OR($I966&lt;DATABASE!$I$6,((DATEVALUE($H966)+$I966)-(DATEVALUE($H965)+$I965))&lt;DATABASE!$J$6))),$A966=$A965),"LUAR JAM KERJA 2",IF(AND(OR(WEEKDAY($H966,2)=1,WEEKDAY($H966,2)=2,WEEKDAY($H966,2)=3,WEEKDAY($H966,2)=4,WEEKDAY($H966,2)=5),$I966&lt;=DATABASE!$J$3,$I966&gt;=DATABASE!$I$3),"JAM KERJA",IF(AND(WEEKDAY($H966,2)=6,$I966&lt;=DATABASE!$J$4,$I966&gt;=DATABASE!$I$4),"JAM KERJA","LUAR JAM KERJA 1")))))</f>
        <v/>
      </c>
      <c r="M966" s="33" t="str">
        <f>IF('DATA ACCURATE'!T969&lt;&gt;"",IF('DATA ACCURATE'!T969&gt;100,'DATA ACCURATE'!T969/10,'DATA ACCURATE'!T969),"")</f>
        <v/>
      </c>
      <c r="N966" t="str">
        <f>IF(M966="","",IF(M966&lt;=DATABASE!$I$9,"LOKAL",IF(M966&lt;DATABASE!$J$9,"LUAR KOTA 1",IF($M966&gt;=DATABASE!$J$9,"LUAR KOTA 2",""))))</f>
        <v/>
      </c>
      <c r="O966" s="38" t="str">
        <f>IF('DATA ACCURATE'!L969&lt;&gt;"",'DATA ACCURATE'!L969,"")</f>
        <v/>
      </c>
      <c r="Q966" s="38">
        <f t="shared" si="106"/>
        <v>0</v>
      </c>
      <c r="R966" s="38">
        <f t="shared" si="106"/>
        <v>0</v>
      </c>
      <c r="S966" s="38">
        <f t="shared" si="106"/>
        <v>0</v>
      </c>
      <c r="T966" s="38">
        <f t="shared" si="104"/>
        <v>0</v>
      </c>
      <c r="U966" s="38">
        <f t="shared" si="107"/>
        <v>0</v>
      </c>
      <c r="V966" s="38">
        <f t="shared" si="107"/>
        <v>0</v>
      </c>
      <c r="W966" s="38">
        <f t="shared" si="107"/>
        <v>0</v>
      </c>
      <c r="X966" s="38">
        <f t="shared" si="108"/>
        <v>0</v>
      </c>
      <c r="Y966" s="38">
        <f t="shared" si="108"/>
        <v>0</v>
      </c>
      <c r="Z966" s="38">
        <f t="shared" si="108"/>
        <v>0</v>
      </c>
      <c r="AA966" s="38">
        <f t="shared" si="105"/>
        <v>0</v>
      </c>
      <c r="AB966" s="38">
        <f t="shared" si="109"/>
        <v>0</v>
      </c>
      <c r="AC966" s="38">
        <f t="shared" si="110"/>
        <v>0</v>
      </c>
      <c r="AD966" s="38" t="str">
        <f t="shared" si="111"/>
        <v>000000000000</v>
      </c>
    </row>
    <row r="967" spans="1:30">
      <c r="A967" s="9" t="str">
        <f>IF('DATA ACCURATE'!A970&lt;&gt;"",'DATA ACCURATE'!A970,"")</f>
        <v/>
      </c>
      <c r="B967" s="9" t="str">
        <f>IF('DATA ACCURATE'!D970&lt;&gt;"",'DATA ACCURATE'!D970,"")</f>
        <v/>
      </c>
      <c r="C967" s="38" t="str">
        <f>IF($AD967="000000000000","",INDEX(DATABASE!$W$12:$W$71,MATCH($AD967,DATABASE!$V$12:$V$71,0)))</f>
        <v/>
      </c>
      <c r="D967" s="34" t="str">
        <f>IF(C967="","",IF(E967="",INDEX(DATABASE!$AF$13:$AF$62,MATCH($C967,DATABASE!$AC$13:$AC$62,0)),IF(E967="2x D11",INDEX(DATABASE!$AF$13:$AF$62,MATCH($C967,DATABASE!$AC$13:$AC$62,0))+2*DATABASE!$AF$62,IF(E967="3x D11",INDEX(DATABASE!$AF$13:$AF$62,MATCH($C967,DATABASE!$AC$13:$AC$62,0))+3*DATABASE!$AF$62,""))))</f>
        <v/>
      </c>
      <c r="E967" s="38" t="str">
        <f>IF(AND($K967="Y",$G967&lt;&gt;"UNYIL",$F967&lt;DATABASE!$O$8),"2x D11",IF(AND($K967="Y",$G967&lt;&gt;"UNYIL",$F967&gt;=DATABASE!$O$8),"3x D11",""))</f>
        <v/>
      </c>
      <c r="F967" s="9" t="str">
        <f>IF('DATA ACCURATE'!N970&lt;&gt;"",'DATA ACCURATE'!N970,"")</f>
        <v/>
      </c>
      <c r="G967" t="str">
        <f>IF(F967="","",IF(F967&lt;=DATABASE!$I$8,"UNYIL",IF(F967&lt;=DATABASE!$J$8,"KECIL",IF(F967&lt;DATABASE!$K$8,"TANGGUNG",IF(F967&gt;=DATABASE!$K$8,"BESAR","")))))</f>
        <v/>
      </c>
      <c r="H967" s="16" t="str">
        <f>IF('DATA ACCURATE'!J970&lt;&gt;"",'DATA ACCURATE'!J970,"")</f>
        <v/>
      </c>
      <c r="I967" s="35" t="str">
        <f>IF(B967&lt;&gt;"",IFERROR(VLOOKUP(B967,'DATA TIMBANGAN'!G:M,7,FALSE),VLOOKUP(B967,'DATA TIMBANGAN'!G:M,7)),"")</f>
        <v/>
      </c>
      <c r="J967" s="25" t="str">
        <f>IF(H967&lt;&gt;"",IFERROR(INDEX(DATABASE!$Z$19:$Z$38,MATCH(DATEVALUE(H967),DATABASE!$AA$19:$AA$38,0)),INDEX(DATABASE!$Z$12:$Z$18,MATCH(WEEKDAY(H967,2),DATABASE!$AA$12:$AA$18,0))),"")</f>
        <v/>
      </c>
      <c r="K967" s="25" t="str">
        <f>IF('DATA ACCURATE'!V970&lt;&gt;"",'DATA ACCURATE'!V970,"")</f>
        <v/>
      </c>
      <c r="L967" s="80" t="str">
        <f>IF($H967="","",IF(OR($J967="LIBUR",AND($L966="LIBUR",$O966=$O967)),"LIBUR",IF(AND(OR($L966="LUAR JAM KERJA 1",$L966="LUAR JAM KERJA 2"),OR(OR(AND($H966=$H967,AND(OR($I967&gt;DATABASE!$J$3,$I967&lt;DATABASE!$J$6),((DATEVALUE($H967)+$I967)-(DATEVALUE($H966)+$I966))&lt;DATABASE!$J$6)),AND($H966=$H967,$O966=$O967,OR($I967&gt;DATABASE!$J$6,$I967&lt;DATABASE!$J$3))),AND(($H967-$H966)=1,OR($I967&lt;DATABASE!$I$6,((DATEVALUE($H967)+$I967)-(DATEVALUE($H966)+$I966))&lt;DATABASE!$J$6))),$A967=$A966),"LUAR JAM KERJA 2",IF(AND(OR(WEEKDAY($H967,2)=1,WEEKDAY($H967,2)=2,WEEKDAY($H967,2)=3,WEEKDAY($H967,2)=4,WEEKDAY($H967,2)=5),$I967&lt;=DATABASE!$J$3,$I967&gt;=DATABASE!$I$3),"JAM KERJA",IF(AND(WEEKDAY($H967,2)=6,$I967&lt;=DATABASE!$J$4,$I967&gt;=DATABASE!$I$4),"JAM KERJA","LUAR JAM KERJA 1")))))</f>
        <v/>
      </c>
      <c r="M967" s="33" t="str">
        <f>IF('DATA ACCURATE'!T970&lt;&gt;"",IF('DATA ACCURATE'!T970&gt;100,'DATA ACCURATE'!T970/10,'DATA ACCURATE'!T970),"")</f>
        <v/>
      </c>
      <c r="N967" t="str">
        <f>IF(M967="","",IF(M967&lt;=DATABASE!$I$9,"LOKAL",IF(M967&lt;DATABASE!$J$9,"LUAR KOTA 1",IF($M967&gt;=DATABASE!$J$9,"LUAR KOTA 2",""))))</f>
        <v/>
      </c>
      <c r="O967" s="38" t="str">
        <f>IF('DATA ACCURATE'!L970&lt;&gt;"",'DATA ACCURATE'!L970,"")</f>
        <v/>
      </c>
      <c r="Q967" s="38">
        <f t="shared" si="106"/>
        <v>0</v>
      </c>
      <c r="R967" s="38">
        <f t="shared" si="106"/>
        <v>0</v>
      </c>
      <c r="S967" s="38">
        <f t="shared" si="106"/>
        <v>0</v>
      </c>
      <c r="T967" s="38">
        <f t="shared" si="104"/>
        <v>0</v>
      </c>
      <c r="U967" s="38">
        <f t="shared" si="107"/>
        <v>0</v>
      </c>
      <c r="V967" s="38">
        <f t="shared" si="107"/>
        <v>0</v>
      </c>
      <c r="W967" s="38">
        <f t="shared" si="107"/>
        <v>0</v>
      </c>
      <c r="X967" s="38">
        <f t="shared" si="108"/>
        <v>0</v>
      </c>
      <c r="Y967" s="38">
        <f t="shared" si="108"/>
        <v>0</v>
      </c>
      <c r="Z967" s="38">
        <f t="shared" si="108"/>
        <v>0</v>
      </c>
      <c r="AA967" s="38">
        <f t="shared" si="105"/>
        <v>0</v>
      </c>
      <c r="AB967" s="38">
        <f t="shared" si="109"/>
        <v>0</v>
      </c>
      <c r="AC967" s="38">
        <f t="shared" si="110"/>
        <v>0</v>
      </c>
      <c r="AD967" s="38" t="str">
        <f t="shared" si="111"/>
        <v>000000000000</v>
      </c>
    </row>
    <row r="968" spans="1:30">
      <c r="A968" s="9" t="str">
        <f>IF('DATA ACCURATE'!A971&lt;&gt;"",'DATA ACCURATE'!A971,"")</f>
        <v/>
      </c>
      <c r="B968" s="9" t="str">
        <f>IF('DATA ACCURATE'!D971&lt;&gt;"",'DATA ACCURATE'!D971,"")</f>
        <v/>
      </c>
      <c r="C968" s="38" t="str">
        <f>IF($AD968="000000000000","",INDEX(DATABASE!$W$12:$W$71,MATCH($AD968,DATABASE!$V$12:$V$71,0)))</f>
        <v/>
      </c>
      <c r="D968" s="34" t="str">
        <f>IF(C968="","",IF(E968="",INDEX(DATABASE!$AF$13:$AF$62,MATCH($C968,DATABASE!$AC$13:$AC$62,0)),IF(E968="2x D11",INDEX(DATABASE!$AF$13:$AF$62,MATCH($C968,DATABASE!$AC$13:$AC$62,0))+2*DATABASE!$AF$62,IF(E968="3x D11",INDEX(DATABASE!$AF$13:$AF$62,MATCH($C968,DATABASE!$AC$13:$AC$62,0))+3*DATABASE!$AF$62,""))))</f>
        <v/>
      </c>
      <c r="E968" s="38" t="str">
        <f>IF(AND($K968="Y",$G968&lt;&gt;"UNYIL",$F968&lt;DATABASE!$O$8),"2x D11",IF(AND($K968="Y",$G968&lt;&gt;"UNYIL",$F968&gt;=DATABASE!$O$8),"3x D11",""))</f>
        <v/>
      </c>
      <c r="F968" s="9" t="str">
        <f>IF('DATA ACCURATE'!N971&lt;&gt;"",'DATA ACCURATE'!N971,"")</f>
        <v/>
      </c>
      <c r="G968" t="str">
        <f>IF(F968="","",IF(F968&lt;=DATABASE!$I$8,"UNYIL",IF(F968&lt;=DATABASE!$J$8,"KECIL",IF(F968&lt;DATABASE!$K$8,"TANGGUNG",IF(F968&gt;=DATABASE!$K$8,"BESAR","")))))</f>
        <v/>
      </c>
      <c r="H968" s="16" t="str">
        <f>IF('DATA ACCURATE'!J971&lt;&gt;"",'DATA ACCURATE'!J971,"")</f>
        <v/>
      </c>
      <c r="I968" s="35" t="str">
        <f>IF(B968&lt;&gt;"",IFERROR(VLOOKUP(B968,'DATA TIMBANGAN'!G:M,7,FALSE),VLOOKUP(B968,'DATA TIMBANGAN'!G:M,7)),"")</f>
        <v/>
      </c>
      <c r="J968" s="25" t="str">
        <f>IF(H968&lt;&gt;"",IFERROR(INDEX(DATABASE!$Z$19:$Z$38,MATCH(DATEVALUE(H968),DATABASE!$AA$19:$AA$38,0)),INDEX(DATABASE!$Z$12:$Z$18,MATCH(WEEKDAY(H968,2),DATABASE!$AA$12:$AA$18,0))),"")</f>
        <v/>
      </c>
      <c r="K968" s="25" t="str">
        <f>IF('DATA ACCURATE'!V971&lt;&gt;"",'DATA ACCURATE'!V971,"")</f>
        <v/>
      </c>
      <c r="L968" s="80" t="str">
        <f>IF($H968="","",IF(OR($J968="LIBUR",AND($L967="LIBUR",$O967=$O968)),"LIBUR",IF(AND(OR($L967="LUAR JAM KERJA 1",$L967="LUAR JAM KERJA 2"),OR(OR(AND($H967=$H968,AND(OR($I968&gt;DATABASE!$J$3,$I968&lt;DATABASE!$J$6),((DATEVALUE($H968)+$I968)-(DATEVALUE($H967)+$I967))&lt;DATABASE!$J$6)),AND($H967=$H968,$O967=$O968,OR($I968&gt;DATABASE!$J$6,$I968&lt;DATABASE!$J$3))),AND(($H968-$H967)=1,OR($I968&lt;DATABASE!$I$6,((DATEVALUE($H968)+$I968)-(DATEVALUE($H967)+$I967))&lt;DATABASE!$J$6))),$A968=$A967),"LUAR JAM KERJA 2",IF(AND(OR(WEEKDAY($H968,2)=1,WEEKDAY($H968,2)=2,WEEKDAY($H968,2)=3,WEEKDAY($H968,2)=4,WEEKDAY($H968,2)=5),$I968&lt;=DATABASE!$J$3,$I968&gt;=DATABASE!$I$3),"JAM KERJA",IF(AND(WEEKDAY($H968,2)=6,$I968&lt;=DATABASE!$J$4,$I968&gt;=DATABASE!$I$4),"JAM KERJA","LUAR JAM KERJA 1")))))</f>
        <v/>
      </c>
      <c r="M968" s="33" t="str">
        <f>IF('DATA ACCURATE'!T971&lt;&gt;"",IF('DATA ACCURATE'!T971&gt;100,'DATA ACCURATE'!T971/10,'DATA ACCURATE'!T971),"")</f>
        <v/>
      </c>
      <c r="N968" t="str">
        <f>IF(M968="","",IF(M968&lt;=DATABASE!$I$9,"LOKAL",IF(M968&lt;DATABASE!$J$9,"LUAR KOTA 1",IF($M968&gt;=DATABASE!$J$9,"LUAR KOTA 2",""))))</f>
        <v/>
      </c>
      <c r="O968" s="38" t="str">
        <f>IF('DATA ACCURATE'!L971&lt;&gt;"",'DATA ACCURATE'!L971,"")</f>
        <v/>
      </c>
      <c r="Q968" s="38">
        <f t="shared" si="106"/>
        <v>0</v>
      </c>
      <c r="R968" s="38">
        <f t="shared" si="106"/>
        <v>0</v>
      </c>
      <c r="S968" s="38">
        <f t="shared" si="106"/>
        <v>0</v>
      </c>
      <c r="T968" s="38">
        <f t="shared" si="104"/>
        <v>0</v>
      </c>
      <c r="U968" s="38">
        <f t="shared" si="107"/>
        <v>0</v>
      </c>
      <c r="V968" s="38">
        <f t="shared" si="107"/>
        <v>0</v>
      </c>
      <c r="W968" s="38">
        <f t="shared" si="107"/>
        <v>0</v>
      </c>
      <c r="X968" s="38">
        <f t="shared" si="108"/>
        <v>0</v>
      </c>
      <c r="Y968" s="38">
        <f t="shared" si="108"/>
        <v>0</v>
      </c>
      <c r="Z968" s="38">
        <f t="shared" si="108"/>
        <v>0</v>
      </c>
      <c r="AA968" s="38">
        <f t="shared" si="105"/>
        <v>0</v>
      </c>
      <c r="AB968" s="38">
        <f t="shared" si="109"/>
        <v>0</v>
      </c>
      <c r="AC968" s="38">
        <f t="shared" si="110"/>
        <v>0</v>
      </c>
      <c r="AD968" s="38" t="str">
        <f t="shared" si="111"/>
        <v>000000000000</v>
      </c>
    </row>
    <row r="969" spans="1:30">
      <c r="A969" s="9" t="str">
        <f>IF('DATA ACCURATE'!A972&lt;&gt;"",'DATA ACCURATE'!A972,"")</f>
        <v/>
      </c>
      <c r="B969" s="9" t="str">
        <f>IF('DATA ACCURATE'!D972&lt;&gt;"",'DATA ACCURATE'!D972,"")</f>
        <v/>
      </c>
      <c r="C969" s="38" t="str">
        <f>IF($AD969="000000000000","",INDEX(DATABASE!$W$12:$W$71,MATCH($AD969,DATABASE!$V$12:$V$71,0)))</f>
        <v/>
      </c>
      <c r="D969" s="34" t="str">
        <f>IF(C969="","",IF(E969="",INDEX(DATABASE!$AF$13:$AF$62,MATCH($C969,DATABASE!$AC$13:$AC$62,0)),IF(E969="2x D11",INDEX(DATABASE!$AF$13:$AF$62,MATCH($C969,DATABASE!$AC$13:$AC$62,0))+2*DATABASE!$AF$62,IF(E969="3x D11",INDEX(DATABASE!$AF$13:$AF$62,MATCH($C969,DATABASE!$AC$13:$AC$62,0))+3*DATABASE!$AF$62,""))))</f>
        <v/>
      </c>
      <c r="E969" s="38" t="str">
        <f>IF(AND($K969="Y",$G969&lt;&gt;"UNYIL",$F969&lt;DATABASE!$O$8),"2x D11",IF(AND($K969="Y",$G969&lt;&gt;"UNYIL",$F969&gt;=DATABASE!$O$8),"3x D11",""))</f>
        <v/>
      </c>
      <c r="F969" s="9" t="str">
        <f>IF('DATA ACCURATE'!N972&lt;&gt;"",'DATA ACCURATE'!N972,"")</f>
        <v/>
      </c>
      <c r="G969" t="str">
        <f>IF(F969="","",IF(F969&lt;=DATABASE!$I$8,"UNYIL",IF(F969&lt;=DATABASE!$J$8,"KECIL",IF(F969&lt;DATABASE!$K$8,"TANGGUNG",IF(F969&gt;=DATABASE!$K$8,"BESAR","")))))</f>
        <v/>
      </c>
      <c r="H969" s="16" t="str">
        <f>IF('DATA ACCURATE'!J972&lt;&gt;"",'DATA ACCURATE'!J972,"")</f>
        <v/>
      </c>
      <c r="I969" s="35" t="str">
        <f>IF(B969&lt;&gt;"",IFERROR(VLOOKUP(B969,'DATA TIMBANGAN'!G:M,7,FALSE),VLOOKUP(B969,'DATA TIMBANGAN'!G:M,7)),"")</f>
        <v/>
      </c>
      <c r="J969" s="25" t="str">
        <f>IF(H969&lt;&gt;"",IFERROR(INDEX(DATABASE!$Z$19:$Z$38,MATCH(DATEVALUE(H969),DATABASE!$AA$19:$AA$38,0)),INDEX(DATABASE!$Z$12:$Z$18,MATCH(WEEKDAY(H969,2),DATABASE!$AA$12:$AA$18,0))),"")</f>
        <v/>
      </c>
      <c r="K969" s="25" t="str">
        <f>IF('DATA ACCURATE'!V972&lt;&gt;"",'DATA ACCURATE'!V972,"")</f>
        <v/>
      </c>
      <c r="L969" s="80" t="str">
        <f>IF($H969="","",IF(OR($J969="LIBUR",AND($L968="LIBUR",$O968=$O969)),"LIBUR",IF(AND(OR($L968="LUAR JAM KERJA 1",$L968="LUAR JAM KERJA 2"),OR(OR(AND($H968=$H969,AND(OR($I969&gt;DATABASE!$J$3,$I969&lt;DATABASE!$J$6),((DATEVALUE($H969)+$I969)-(DATEVALUE($H968)+$I968))&lt;DATABASE!$J$6)),AND($H968=$H969,$O968=$O969,OR($I969&gt;DATABASE!$J$6,$I969&lt;DATABASE!$J$3))),AND(($H969-$H968)=1,OR($I969&lt;DATABASE!$I$6,((DATEVALUE($H969)+$I969)-(DATEVALUE($H968)+$I968))&lt;DATABASE!$J$6))),$A969=$A968),"LUAR JAM KERJA 2",IF(AND(OR(WEEKDAY($H969,2)=1,WEEKDAY($H969,2)=2,WEEKDAY($H969,2)=3,WEEKDAY($H969,2)=4,WEEKDAY($H969,2)=5),$I969&lt;=DATABASE!$J$3,$I969&gt;=DATABASE!$I$3),"JAM KERJA",IF(AND(WEEKDAY($H969,2)=6,$I969&lt;=DATABASE!$J$4,$I969&gt;=DATABASE!$I$4),"JAM KERJA","LUAR JAM KERJA 1")))))</f>
        <v/>
      </c>
      <c r="M969" s="33" t="str">
        <f>IF('DATA ACCURATE'!T972&lt;&gt;"",IF('DATA ACCURATE'!T972&gt;100,'DATA ACCURATE'!T972/10,'DATA ACCURATE'!T972),"")</f>
        <v/>
      </c>
      <c r="N969" t="str">
        <f>IF(M969="","",IF(M969&lt;=DATABASE!$I$9,"LOKAL",IF(M969&lt;DATABASE!$J$9,"LUAR KOTA 1",IF($M969&gt;=DATABASE!$J$9,"LUAR KOTA 2",""))))</f>
        <v/>
      </c>
      <c r="O969" s="38" t="str">
        <f>IF('DATA ACCURATE'!L972&lt;&gt;"",'DATA ACCURATE'!L972,"")</f>
        <v/>
      </c>
      <c r="Q969" s="38">
        <f t="shared" si="106"/>
        <v>0</v>
      </c>
      <c r="R969" s="38">
        <f t="shared" si="106"/>
        <v>0</v>
      </c>
      <c r="S969" s="38">
        <f t="shared" si="106"/>
        <v>0</v>
      </c>
      <c r="T969" s="38">
        <f t="shared" si="104"/>
        <v>0</v>
      </c>
      <c r="U969" s="38">
        <f t="shared" si="107"/>
        <v>0</v>
      </c>
      <c r="V969" s="38">
        <f t="shared" si="107"/>
        <v>0</v>
      </c>
      <c r="W969" s="38">
        <f t="shared" si="107"/>
        <v>0</v>
      </c>
      <c r="X969" s="38">
        <f t="shared" si="108"/>
        <v>0</v>
      </c>
      <c r="Y969" s="38">
        <f t="shared" si="108"/>
        <v>0</v>
      </c>
      <c r="Z969" s="38">
        <f t="shared" si="108"/>
        <v>0</v>
      </c>
      <c r="AA969" s="38">
        <f t="shared" si="105"/>
        <v>0</v>
      </c>
      <c r="AB969" s="38">
        <f t="shared" si="109"/>
        <v>0</v>
      </c>
      <c r="AC969" s="38">
        <f t="shared" si="110"/>
        <v>0</v>
      </c>
      <c r="AD969" s="38" t="str">
        <f t="shared" si="111"/>
        <v>000000000000</v>
      </c>
    </row>
    <row r="970" spans="1:30">
      <c r="A970" s="9" t="str">
        <f>IF('DATA ACCURATE'!A973&lt;&gt;"",'DATA ACCURATE'!A973,"")</f>
        <v/>
      </c>
      <c r="B970" s="9" t="str">
        <f>IF('DATA ACCURATE'!D973&lt;&gt;"",'DATA ACCURATE'!D973,"")</f>
        <v/>
      </c>
      <c r="C970" s="38" t="str">
        <f>IF($AD970="000000000000","",INDEX(DATABASE!$W$12:$W$71,MATCH($AD970,DATABASE!$V$12:$V$71,0)))</f>
        <v/>
      </c>
      <c r="D970" s="34" t="str">
        <f>IF(C970="","",IF(E970="",INDEX(DATABASE!$AF$13:$AF$62,MATCH($C970,DATABASE!$AC$13:$AC$62,0)),IF(E970="2x D11",INDEX(DATABASE!$AF$13:$AF$62,MATCH($C970,DATABASE!$AC$13:$AC$62,0))+2*DATABASE!$AF$62,IF(E970="3x D11",INDEX(DATABASE!$AF$13:$AF$62,MATCH($C970,DATABASE!$AC$13:$AC$62,0))+3*DATABASE!$AF$62,""))))</f>
        <v/>
      </c>
      <c r="E970" s="38" t="str">
        <f>IF(AND($K970="Y",$G970&lt;&gt;"UNYIL",$F970&lt;DATABASE!$O$8),"2x D11",IF(AND($K970="Y",$G970&lt;&gt;"UNYIL",$F970&gt;=DATABASE!$O$8),"3x D11",""))</f>
        <v/>
      </c>
      <c r="F970" s="9" t="str">
        <f>IF('DATA ACCURATE'!N973&lt;&gt;"",'DATA ACCURATE'!N973,"")</f>
        <v/>
      </c>
      <c r="G970" t="str">
        <f>IF(F970="","",IF(F970&lt;=DATABASE!$I$8,"UNYIL",IF(F970&lt;=DATABASE!$J$8,"KECIL",IF(F970&lt;DATABASE!$K$8,"TANGGUNG",IF(F970&gt;=DATABASE!$K$8,"BESAR","")))))</f>
        <v/>
      </c>
      <c r="H970" s="16" t="str">
        <f>IF('DATA ACCURATE'!J973&lt;&gt;"",'DATA ACCURATE'!J973,"")</f>
        <v/>
      </c>
      <c r="I970" s="35" t="str">
        <f>IF(B970&lt;&gt;"",IFERROR(VLOOKUP(B970,'DATA TIMBANGAN'!G:M,7,FALSE),VLOOKUP(B970,'DATA TIMBANGAN'!G:M,7)),"")</f>
        <v/>
      </c>
      <c r="J970" s="25" t="str">
        <f>IF(H970&lt;&gt;"",IFERROR(INDEX(DATABASE!$Z$19:$Z$38,MATCH(DATEVALUE(H970),DATABASE!$AA$19:$AA$38,0)),INDEX(DATABASE!$Z$12:$Z$18,MATCH(WEEKDAY(H970,2),DATABASE!$AA$12:$AA$18,0))),"")</f>
        <v/>
      </c>
      <c r="K970" s="25" t="str">
        <f>IF('DATA ACCURATE'!V973&lt;&gt;"",'DATA ACCURATE'!V973,"")</f>
        <v/>
      </c>
      <c r="L970" s="80" t="str">
        <f>IF($H970="","",IF(OR($J970="LIBUR",AND($L969="LIBUR",$O969=$O970)),"LIBUR",IF(AND(OR($L969="LUAR JAM KERJA 1",$L969="LUAR JAM KERJA 2"),OR(OR(AND($H969=$H970,AND(OR($I970&gt;DATABASE!$J$3,$I970&lt;DATABASE!$J$6),((DATEVALUE($H970)+$I970)-(DATEVALUE($H969)+$I969))&lt;DATABASE!$J$6)),AND($H969=$H970,$O969=$O970,OR($I970&gt;DATABASE!$J$6,$I970&lt;DATABASE!$J$3))),AND(($H970-$H969)=1,OR($I970&lt;DATABASE!$I$6,((DATEVALUE($H970)+$I970)-(DATEVALUE($H969)+$I969))&lt;DATABASE!$J$6))),$A970=$A969),"LUAR JAM KERJA 2",IF(AND(OR(WEEKDAY($H970,2)=1,WEEKDAY($H970,2)=2,WEEKDAY($H970,2)=3,WEEKDAY($H970,2)=4,WEEKDAY($H970,2)=5),$I970&lt;=DATABASE!$J$3,$I970&gt;=DATABASE!$I$3),"JAM KERJA",IF(AND(WEEKDAY($H970,2)=6,$I970&lt;=DATABASE!$J$4,$I970&gt;=DATABASE!$I$4),"JAM KERJA","LUAR JAM KERJA 1")))))</f>
        <v/>
      </c>
      <c r="M970" s="33" t="str">
        <f>IF('DATA ACCURATE'!T973&lt;&gt;"",IF('DATA ACCURATE'!T973&gt;100,'DATA ACCURATE'!T973/10,'DATA ACCURATE'!T973),"")</f>
        <v/>
      </c>
      <c r="N970" t="str">
        <f>IF(M970="","",IF(M970&lt;=DATABASE!$I$9,"LOKAL",IF(M970&lt;DATABASE!$J$9,"LUAR KOTA 1",IF($M970&gt;=DATABASE!$J$9,"LUAR KOTA 2",""))))</f>
        <v/>
      </c>
      <c r="O970" s="38" t="str">
        <f>IF('DATA ACCURATE'!L973&lt;&gt;"",'DATA ACCURATE'!L973,"")</f>
        <v/>
      </c>
      <c r="Q970" s="38">
        <f t="shared" si="106"/>
        <v>0</v>
      </c>
      <c r="R970" s="38">
        <f t="shared" si="106"/>
        <v>0</v>
      </c>
      <c r="S970" s="38">
        <f t="shared" si="106"/>
        <v>0</v>
      </c>
      <c r="T970" s="38">
        <f t="shared" si="104"/>
        <v>0</v>
      </c>
      <c r="U970" s="38">
        <f t="shared" si="107"/>
        <v>0</v>
      </c>
      <c r="V970" s="38">
        <f t="shared" si="107"/>
        <v>0</v>
      </c>
      <c r="W970" s="38">
        <f t="shared" si="107"/>
        <v>0</v>
      </c>
      <c r="X970" s="38">
        <f t="shared" si="108"/>
        <v>0</v>
      </c>
      <c r="Y970" s="38">
        <f t="shared" si="108"/>
        <v>0</v>
      </c>
      <c r="Z970" s="38">
        <f t="shared" si="108"/>
        <v>0</v>
      </c>
      <c r="AA970" s="38">
        <f t="shared" si="105"/>
        <v>0</v>
      </c>
      <c r="AB970" s="38">
        <f t="shared" si="109"/>
        <v>0</v>
      </c>
      <c r="AC970" s="38">
        <f t="shared" si="110"/>
        <v>0</v>
      </c>
      <c r="AD970" s="38" t="str">
        <f t="shared" si="111"/>
        <v>000000000000</v>
      </c>
    </row>
    <row r="971" spans="1:30">
      <c r="A971" s="9" t="str">
        <f>IF('DATA ACCURATE'!A974&lt;&gt;"",'DATA ACCURATE'!A974,"")</f>
        <v/>
      </c>
      <c r="B971" s="9" t="str">
        <f>IF('DATA ACCURATE'!D974&lt;&gt;"",'DATA ACCURATE'!D974,"")</f>
        <v/>
      </c>
      <c r="C971" s="38" t="str">
        <f>IF($AD971="000000000000","",INDEX(DATABASE!$W$12:$W$71,MATCH($AD971,DATABASE!$V$12:$V$71,0)))</f>
        <v/>
      </c>
      <c r="D971" s="34" t="str">
        <f>IF(C971="","",IF(E971="",INDEX(DATABASE!$AF$13:$AF$62,MATCH($C971,DATABASE!$AC$13:$AC$62,0)),IF(E971="2x D11",INDEX(DATABASE!$AF$13:$AF$62,MATCH($C971,DATABASE!$AC$13:$AC$62,0))+2*DATABASE!$AF$62,IF(E971="3x D11",INDEX(DATABASE!$AF$13:$AF$62,MATCH($C971,DATABASE!$AC$13:$AC$62,0))+3*DATABASE!$AF$62,""))))</f>
        <v/>
      </c>
      <c r="E971" s="38" t="str">
        <f>IF(AND($K971="Y",$G971&lt;&gt;"UNYIL",$F971&lt;DATABASE!$O$8),"2x D11",IF(AND($K971="Y",$G971&lt;&gt;"UNYIL",$F971&gt;=DATABASE!$O$8),"3x D11",""))</f>
        <v/>
      </c>
      <c r="F971" s="9" t="str">
        <f>IF('DATA ACCURATE'!N974&lt;&gt;"",'DATA ACCURATE'!N974,"")</f>
        <v/>
      </c>
      <c r="G971" t="str">
        <f>IF(F971="","",IF(F971&lt;=DATABASE!$I$8,"UNYIL",IF(F971&lt;=DATABASE!$J$8,"KECIL",IF(F971&lt;DATABASE!$K$8,"TANGGUNG",IF(F971&gt;=DATABASE!$K$8,"BESAR","")))))</f>
        <v/>
      </c>
      <c r="H971" s="16" t="str">
        <f>IF('DATA ACCURATE'!J974&lt;&gt;"",'DATA ACCURATE'!J974,"")</f>
        <v/>
      </c>
      <c r="I971" s="35" t="str">
        <f>IF(B971&lt;&gt;"",IFERROR(VLOOKUP(B971,'DATA TIMBANGAN'!G:M,7,FALSE),VLOOKUP(B971,'DATA TIMBANGAN'!G:M,7)),"")</f>
        <v/>
      </c>
      <c r="J971" s="25" t="str">
        <f>IF(H971&lt;&gt;"",IFERROR(INDEX(DATABASE!$Z$19:$Z$38,MATCH(DATEVALUE(H971),DATABASE!$AA$19:$AA$38,0)),INDEX(DATABASE!$Z$12:$Z$18,MATCH(WEEKDAY(H971,2),DATABASE!$AA$12:$AA$18,0))),"")</f>
        <v/>
      </c>
      <c r="K971" s="25" t="str">
        <f>IF('DATA ACCURATE'!V974&lt;&gt;"",'DATA ACCURATE'!V974,"")</f>
        <v/>
      </c>
      <c r="L971" s="80" t="str">
        <f>IF($H971="","",IF(OR($J971="LIBUR",AND($L970="LIBUR",$O970=$O971)),"LIBUR",IF(AND(OR($L970="LUAR JAM KERJA 1",$L970="LUAR JAM KERJA 2"),OR(OR(AND($H970=$H971,AND(OR($I971&gt;DATABASE!$J$3,$I971&lt;DATABASE!$J$6),((DATEVALUE($H971)+$I971)-(DATEVALUE($H970)+$I970))&lt;DATABASE!$J$6)),AND($H970=$H971,$O970=$O971,OR($I971&gt;DATABASE!$J$6,$I971&lt;DATABASE!$J$3))),AND(($H971-$H970)=1,OR($I971&lt;DATABASE!$I$6,((DATEVALUE($H971)+$I971)-(DATEVALUE($H970)+$I970))&lt;DATABASE!$J$6))),$A971=$A970),"LUAR JAM KERJA 2",IF(AND(OR(WEEKDAY($H971,2)=1,WEEKDAY($H971,2)=2,WEEKDAY($H971,2)=3,WEEKDAY($H971,2)=4,WEEKDAY($H971,2)=5),$I971&lt;=DATABASE!$J$3,$I971&gt;=DATABASE!$I$3),"JAM KERJA",IF(AND(WEEKDAY($H971,2)=6,$I971&lt;=DATABASE!$J$4,$I971&gt;=DATABASE!$I$4),"JAM KERJA","LUAR JAM KERJA 1")))))</f>
        <v/>
      </c>
      <c r="M971" s="33" t="str">
        <f>IF('DATA ACCURATE'!T974&lt;&gt;"",IF('DATA ACCURATE'!T974&gt;100,'DATA ACCURATE'!T974/10,'DATA ACCURATE'!T974),"")</f>
        <v/>
      </c>
      <c r="N971" t="str">
        <f>IF(M971="","",IF(M971&lt;=DATABASE!$I$9,"LOKAL",IF(M971&lt;DATABASE!$J$9,"LUAR KOTA 1",IF($M971&gt;=DATABASE!$J$9,"LUAR KOTA 2",""))))</f>
        <v/>
      </c>
      <c r="O971" s="38" t="str">
        <f>IF('DATA ACCURATE'!L974&lt;&gt;"",'DATA ACCURATE'!L974,"")</f>
        <v/>
      </c>
      <c r="Q971" s="38">
        <f t="shared" si="106"/>
        <v>0</v>
      </c>
      <c r="R971" s="38">
        <f t="shared" si="106"/>
        <v>0</v>
      </c>
      <c r="S971" s="38">
        <f t="shared" si="106"/>
        <v>0</v>
      </c>
      <c r="T971" s="38">
        <f t="shared" si="104"/>
        <v>0</v>
      </c>
      <c r="U971" s="38">
        <f t="shared" si="107"/>
        <v>0</v>
      </c>
      <c r="V971" s="38">
        <f t="shared" si="107"/>
        <v>0</v>
      </c>
      <c r="W971" s="38">
        <f t="shared" si="107"/>
        <v>0</v>
      </c>
      <c r="X971" s="38">
        <f t="shared" si="108"/>
        <v>0</v>
      </c>
      <c r="Y971" s="38">
        <f t="shared" si="108"/>
        <v>0</v>
      </c>
      <c r="Z971" s="38">
        <f t="shared" si="108"/>
        <v>0</v>
      </c>
      <c r="AA971" s="38">
        <f t="shared" si="105"/>
        <v>0</v>
      </c>
      <c r="AB971" s="38">
        <f t="shared" si="109"/>
        <v>0</v>
      </c>
      <c r="AC971" s="38">
        <f t="shared" si="110"/>
        <v>0</v>
      </c>
      <c r="AD971" s="38" t="str">
        <f t="shared" si="111"/>
        <v>000000000000</v>
      </c>
    </row>
    <row r="972" spans="1:30">
      <c r="A972" s="9" t="str">
        <f>IF('DATA ACCURATE'!A975&lt;&gt;"",'DATA ACCURATE'!A975,"")</f>
        <v/>
      </c>
      <c r="B972" s="9" t="str">
        <f>IF('DATA ACCURATE'!D975&lt;&gt;"",'DATA ACCURATE'!D975,"")</f>
        <v/>
      </c>
      <c r="C972" s="38" t="str">
        <f>IF($AD972="000000000000","",INDEX(DATABASE!$W$12:$W$71,MATCH($AD972,DATABASE!$V$12:$V$71,0)))</f>
        <v/>
      </c>
      <c r="D972" s="34" t="str">
        <f>IF(C972="","",IF(E972="",INDEX(DATABASE!$AF$13:$AF$62,MATCH($C972,DATABASE!$AC$13:$AC$62,0)),IF(E972="2x D11",INDEX(DATABASE!$AF$13:$AF$62,MATCH($C972,DATABASE!$AC$13:$AC$62,0))+2*DATABASE!$AF$62,IF(E972="3x D11",INDEX(DATABASE!$AF$13:$AF$62,MATCH($C972,DATABASE!$AC$13:$AC$62,0))+3*DATABASE!$AF$62,""))))</f>
        <v/>
      </c>
      <c r="E972" s="38" t="str">
        <f>IF(AND($K972="Y",$G972&lt;&gt;"UNYIL",$F972&lt;DATABASE!$O$8),"2x D11",IF(AND($K972="Y",$G972&lt;&gt;"UNYIL",$F972&gt;=DATABASE!$O$8),"3x D11",""))</f>
        <v/>
      </c>
      <c r="F972" s="9" t="str">
        <f>IF('DATA ACCURATE'!N975&lt;&gt;"",'DATA ACCURATE'!N975,"")</f>
        <v/>
      </c>
      <c r="G972" t="str">
        <f>IF(F972="","",IF(F972&lt;=DATABASE!$I$8,"UNYIL",IF(F972&lt;=DATABASE!$J$8,"KECIL",IF(F972&lt;DATABASE!$K$8,"TANGGUNG",IF(F972&gt;=DATABASE!$K$8,"BESAR","")))))</f>
        <v/>
      </c>
      <c r="H972" s="16" t="str">
        <f>IF('DATA ACCURATE'!J975&lt;&gt;"",'DATA ACCURATE'!J975,"")</f>
        <v/>
      </c>
      <c r="I972" s="35" t="str">
        <f>IF(B972&lt;&gt;"",IFERROR(VLOOKUP(B972,'DATA TIMBANGAN'!G:M,7,FALSE),VLOOKUP(B972,'DATA TIMBANGAN'!G:M,7)),"")</f>
        <v/>
      </c>
      <c r="J972" s="25" t="str">
        <f>IF(H972&lt;&gt;"",IFERROR(INDEX(DATABASE!$Z$19:$Z$38,MATCH(DATEVALUE(H972),DATABASE!$AA$19:$AA$38,0)),INDEX(DATABASE!$Z$12:$Z$18,MATCH(WEEKDAY(H972,2),DATABASE!$AA$12:$AA$18,0))),"")</f>
        <v/>
      </c>
      <c r="K972" s="25" t="str">
        <f>IF('DATA ACCURATE'!V975&lt;&gt;"",'DATA ACCURATE'!V975,"")</f>
        <v/>
      </c>
      <c r="L972" s="80" t="str">
        <f>IF($H972="","",IF(OR($J972="LIBUR",AND($L971="LIBUR",$O971=$O972)),"LIBUR",IF(AND(OR($L971="LUAR JAM KERJA 1",$L971="LUAR JAM KERJA 2"),OR(OR(AND($H971=$H972,AND(OR($I972&gt;DATABASE!$J$3,$I972&lt;DATABASE!$J$6),((DATEVALUE($H972)+$I972)-(DATEVALUE($H971)+$I971))&lt;DATABASE!$J$6)),AND($H971=$H972,$O971=$O972,OR($I972&gt;DATABASE!$J$6,$I972&lt;DATABASE!$J$3))),AND(($H972-$H971)=1,OR($I972&lt;DATABASE!$I$6,((DATEVALUE($H972)+$I972)-(DATEVALUE($H971)+$I971))&lt;DATABASE!$J$6))),$A972=$A971),"LUAR JAM KERJA 2",IF(AND(OR(WEEKDAY($H972,2)=1,WEEKDAY($H972,2)=2,WEEKDAY($H972,2)=3,WEEKDAY($H972,2)=4,WEEKDAY($H972,2)=5),$I972&lt;=DATABASE!$J$3,$I972&gt;=DATABASE!$I$3),"JAM KERJA",IF(AND(WEEKDAY($H972,2)=6,$I972&lt;=DATABASE!$J$4,$I972&gt;=DATABASE!$I$4),"JAM KERJA","LUAR JAM KERJA 1")))))</f>
        <v/>
      </c>
      <c r="M972" s="33" t="str">
        <f>IF('DATA ACCURATE'!T975&lt;&gt;"",IF('DATA ACCURATE'!T975&gt;100,'DATA ACCURATE'!T975/10,'DATA ACCURATE'!T975),"")</f>
        <v/>
      </c>
      <c r="N972" t="str">
        <f>IF(M972="","",IF(M972&lt;=DATABASE!$I$9,"LOKAL",IF(M972&lt;DATABASE!$J$9,"LUAR KOTA 1",IF($M972&gt;=DATABASE!$J$9,"LUAR KOTA 2",""))))</f>
        <v/>
      </c>
      <c r="O972" s="38" t="str">
        <f>IF('DATA ACCURATE'!L975&lt;&gt;"",'DATA ACCURATE'!L975,"")</f>
        <v/>
      </c>
      <c r="Q972" s="38">
        <f t="shared" si="106"/>
        <v>0</v>
      </c>
      <c r="R972" s="38">
        <f t="shared" si="106"/>
        <v>0</v>
      </c>
      <c r="S972" s="38">
        <f t="shared" si="106"/>
        <v>0</v>
      </c>
      <c r="T972" s="38">
        <f t="shared" si="104"/>
        <v>0</v>
      </c>
      <c r="U972" s="38">
        <f t="shared" si="107"/>
        <v>0</v>
      </c>
      <c r="V972" s="38">
        <f t="shared" si="107"/>
        <v>0</v>
      </c>
      <c r="W972" s="38">
        <f t="shared" si="107"/>
        <v>0</v>
      </c>
      <c r="X972" s="38">
        <f t="shared" si="108"/>
        <v>0</v>
      </c>
      <c r="Y972" s="38">
        <f t="shared" si="108"/>
        <v>0</v>
      </c>
      <c r="Z972" s="38">
        <f t="shared" si="108"/>
        <v>0</v>
      </c>
      <c r="AA972" s="38">
        <f t="shared" si="105"/>
        <v>0</v>
      </c>
      <c r="AB972" s="38">
        <f t="shared" si="109"/>
        <v>0</v>
      </c>
      <c r="AC972" s="38">
        <f t="shared" si="110"/>
        <v>0</v>
      </c>
      <c r="AD972" s="38" t="str">
        <f t="shared" si="111"/>
        <v>000000000000</v>
      </c>
    </row>
    <row r="973" spans="1:30">
      <c r="A973" s="9" t="str">
        <f>IF('DATA ACCURATE'!A976&lt;&gt;"",'DATA ACCURATE'!A976,"")</f>
        <v/>
      </c>
      <c r="B973" s="9" t="str">
        <f>IF('DATA ACCURATE'!D976&lt;&gt;"",'DATA ACCURATE'!D976,"")</f>
        <v/>
      </c>
      <c r="C973" s="38" t="str">
        <f>IF($AD973="000000000000","",INDEX(DATABASE!$W$12:$W$71,MATCH($AD973,DATABASE!$V$12:$V$71,0)))</f>
        <v/>
      </c>
      <c r="D973" s="34" t="str">
        <f>IF(C973="","",IF(E973="",INDEX(DATABASE!$AF$13:$AF$62,MATCH($C973,DATABASE!$AC$13:$AC$62,0)),IF(E973="2x D11",INDEX(DATABASE!$AF$13:$AF$62,MATCH($C973,DATABASE!$AC$13:$AC$62,0))+2*DATABASE!$AF$62,IF(E973="3x D11",INDEX(DATABASE!$AF$13:$AF$62,MATCH($C973,DATABASE!$AC$13:$AC$62,0))+3*DATABASE!$AF$62,""))))</f>
        <v/>
      </c>
      <c r="E973" s="38" t="str">
        <f>IF(AND($K973="Y",$G973&lt;&gt;"UNYIL",$F973&lt;DATABASE!$O$8),"2x D11",IF(AND($K973="Y",$G973&lt;&gt;"UNYIL",$F973&gt;=DATABASE!$O$8),"3x D11",""))</f>
        <v/>
      </c>
      <c r="F973" s="9" t="str">
        <f>IF('DATA ACCURATE'!N976&lt;&gt;"",'DATA ACCURATE'!N976,"")</f>
        <v/>
      </c>
      <c r="G973" t="str">
        <f>IF(F973="","",IF(F973&lt;=DATABASE!$I$8,"UNYIL",IF(F973&lt;=DATABASE!$J$8,"KECIL",IF(F973&lt;DATABASE!$K$8,"TANGGUNG",IF(F973&gt;=DATABASE!$K$8,"BESAR","")))))</f>
        <v/>
      </c>
      <c r="H973" s="16" t="str">
        <f>IF('DATA ACCURATE'!J976&lt;&gt;"",'DATA ACCURATE'!J976,"")</f>
        <v/>
      </c>
      <c r="I973" s="35" t="str">
        <f>IF(B973&lt;&gt;"",IFERROR(VLOOKUP(B973,'DATA TIMBANGAN'!G:M,7,FALSE),VLOOKUP(B973,'DATA TIMBANGAN'!G:M,7)),"")</f>
        <v/>
      </c>
      <c r="J973" s="25" t="str">
        <f>IF(H973&lt;&gt;"",IFERROR(INDEX(DATABASE!$Z$19:$Z$38,MATCH(DATEVALUE(H973),DATABASE!$AA$19:$AA$38,0)),INDEX(DATABASE!$Z$12:$Z$18,MATCH(WEEKDAY(H973,2),DATABASE!$AA$12:$AA$18,0))),"")</f>
        <v/>
      </c>
      <c r="K973" s="25" t="str">
        <f>IF('DATA ACCURATE'!V976&lt;&gt;"",'DATA ACCURATE'!V976,"")</f>
        <v/>
      </c>
      <c r="L973" s="80" t="str">
        <f>IF($H973="","",IF(OR($J973="LIBUR",AND($L972="LIBUR",$O972=$O973)),"LIBUR",IF(AND(OR($L972="LUAR JAM KERJA 1",$L972="LUAR JAM KERJA 2"),OR(OR(AND($H972=$H973,AND(OR($I973&gt;DATABASE!$J$3,$I973&lt;DATABASE!$J$6),((DATEVALUE($H973)+$I973)-(DATEVALUE($H972)+$I972))&lt;DATABASE!$J$6)),AND($H972=$H973,$O972=$O973,OR($I973&gt;DATABASE!$J$6,$I973&lt;DATABASE!$J$3))),AND(($H973-$H972)=1,OR($I973&lt;DATABASE!$I$6,((DATEVALUE($H973)+$I973)-(DATEVALUE($H972)+$I972))&lt;DATABASE!$J$6))),$A973=$A972),"LUAR JAM KERJA 2",IF(AND(OR(WEEKDAY($H973,2)=1,WEEKDAY($H973,2)=2,WEEKDAY($H973,2)=3,WEEKDAY($H973,2)=4,WEEKDAY($H973,2)=5),$I973&lt;=DATABASE!$J$3,$I973&gt;=DATABASE!$I$3),"JAM KERJA",IF(AND(WEEKDAY($H973,2)=6,$I973&lt;=DATABASE!$J$4,$I973&gt;=DATABASE!$I$4),"JAM KERJA","LUAR JAM KERJA 1")))))</f>
        <v/>
      </c>
      <c r="M973" s="33" t="str">
        <f>IF('DATA ACCURATE'!T976&lt;&gt;"",IF('DATA ACCURATE'!T976&gt;100,'DATA ACCURATE'!T976/10,'DATA ACCURATE'!T976),"")</f>
        <v/>
      </c>
      <c r="N973" t="str">
        <f>IF(M973="","",IF(M973&lt;=DATABASE!$I$9,"LOKAL",IF(M973&lt;DATABASE!$J$9,"LUAR KOTA 1",IF($M973&gt;=DATABASE!$J$9,"LUAR KOTA 2",""))))</f>
        <v/>
      </c>
      <c r="O973" s="38" t="str">
        <f>IF('DATA ACCURATE'!L976&lt;&gt;"",'DATA ACCURATE'!L976,"")</f>
        <v/>
      </c>
      <c r="Q973" s="38">
        <f t="shared" si="106"/>
        <v>0</v>
      </c>
      <c r="R973" s="38">
        <f t="shared" si="106"/>
        <v>0</v>
      </c>
      <c r="S973" s="38">
        <f t="shared" si="106"/>
        <v>0</v>
      </c>
      <c r="T973" s="38">
        <f t="shared" si="104"/>
        <v>0</v>
      </c>
      <c r="U973" s="38">
        <f t="shared" si="107"/>
        <v>0</v>
      </c>
      <c r="V973" s="38">
        <f t="shared" si="107"/>
        <v>0</v>
      </c>
      <c r="W973" s="38">
        <f t="shared" si="107"/>
        <v>0</v>
      </c>
      <c r="X973" s="38">
        <f t="shared" si="108"/>
        <v>0</v>
      </c>
      <c r="Y973" s="38">
        <f t="shared" si="108"/>
        <v>0</v>
      </c>
      <c r="Z973" s="38">
        <f t="shared" si="108"/>
        <v>0</v>
      </c>
      <c r="AA973" s="38">
        <f t="shared" si="105"/>
        <v>0</v>
      </c>
      <c r="AB973" s="38">
        <f t="shared" si="109"/>
        <v>0</v>
      </c>
      <c r="AC973" s="38">
        <f t="shared" si="110"/>
        <v>0</v>
      </c>
      <c r="AD973" s="38" t="str">
        <f t="shared" si="111"/>
        <v>000000000000</v>
      </c>
    </row>
    <row r="974" spans="1:30">
      <c r="A974" s="9" t="str">
        <f>IF('DATA ACCURATE'!A977&lt;&gt;"",'DATA ACCURATE'!A977,"")</f>
        <v/>
      </c>
      <c r="B974" s="9" t="str">
        <f>IF('DATA ACCURATE'!D977&lt;&gt;"",'DATA ACCURATE'!D977,"")</f>
        <v/>
      </c>
      <c r="C974" s="38" t="str">
        <f>IF($AD974="000000000000","",INDEX(DATABASE!$W$12:$W$71,MATCH($AD974,DATABASE!$V$12:$V$71,0)))</f>
        <v/>
      </c>
      <c r="D974" s="34" t="str">
        <f>IF(C974="","",IF(E974="",INDEX(DATABASE!$AF$13:$AF$62,MATCH($C974,DATABASE!$AC$13:$AC$62,0)),IF(E974="2x D11",INDEX(DATABASE!$AF$13:$AF$62,MATCH($C974,DATABASE!$AC$13:$AC$62,0))+2*DATABASE!$AF$62,IF(E974="3x D11",INDEX(DATABASE!$AF$13:$AF$62,MATCH($C974,DATABASE!$AC$13:$AC$62,0))+3*DATABASE!$AF$62,""))))</f>
        <v/>
      </c>
      <c r="E974" s="38" t="str">
        <f>IF(AND($K974="Y",$G974&lt;&gt;"UNYIL",$F974&lt;DATABASE!$O$8),"2x D11",IF(AND($K974="Y",$G974&lt;&gt;"UNYIL",$F974&gt;=DATABASE!$O$8),"3x D11",""))</f>
        <v/>
      </c>
      <c r="F974" s="9" t="str">
        <f>IF('DATA ACCURATE'!N977&lt;&gt;"",'DATA ACCURATE'!N977,"")</f>
        <v/>
      </c>
      <c r="G974" t="str">
        <f>IF(F974="","",IF(F974&lt;=DATABASE!$I$8,"UNYIL",IF(F974&lt;=DATABASE!$J$8,"KECIL",IF(F974&lt;DATABASE!$K$8,"TANGGUNG",IF(F974&gt;=DATABASE!$K$8,"BESAR","")))))</f>
        <v/>
      </c>
      <c r="H974" s="16" t="str">
        <f>IF('DATA ACCURATE'!J977&lt;&gt;"",'DATA ACCURATE'!J977,"")</f>
        <v/>
      </c>
      <c r="I974" s="35" t="str">
        <f>IF(B974&lt;&gt;"",IFERROR(VLOOKUP(B974,'DATA TIMBANGAN'!G:M,7,FALSE),VLOOKUP(B974,'DATA TIMBANGAN'!G:M,7)),"")</f>
        <v/>
      </c>
      <c r="J974" s="25" t="str">
        <f>IF(H974&lt;&gt;"",IFERROR(INDEX(DATABASE!$Z$19:$Z$38,MATCH(DATEVALUE(H974),DATABASE!$AA$19:$AA$38,0)),INDEX(DATABASE!$Z$12:$Z$18,MATCH(WEEKDAY(H974,2),DATABASE!$AA$12:$AA$18,0))),"")</f>
        <v/>
      </c>
      <c r="K974" s="25" t="str">
        <f>IF('DATA ACCURATE'!V977&lt;&gt;"",'DATA ACCURATE'!V977,"")</f>
        <v/>
      </c>
      <c r="L974" s="80" t="str">
        <f>IF($H974="","",IF(OR($J974="LIBUR",AND($L973="LIBUR",$O973=$O974)),"LIBUR",IF(AND(OR($L973="LUAR JAM KERJA 1",$L973="LUAR JAM KERJA 2"),OR(OR(AND($H973=$H974,AND(OR($I974&gt;DATABASE!$J$3,$I974&lt;DATABASE!$J$6),((DATEVALUE($H974)+$I974)-(DATEVALUE($H973)+$I973))&lt;DATABASE!$J$6)),AND($H973=$H974,$O973=$O974,OR($I974&gt;DATABASE!$J$6,$I974&lt;DATABASE!$J$3))),AND(($H974-$H973)=1,OR($I974&lt;DATABASE!$I$6,((DATEVALUE($H974)+$I974)-(DATEVALUE($H973)+$I973))&lt;DATABASE!$J$6))),$A974=$A973),"LUAR JAM KERJA 2",IF(AND(OR(WEEKDAY($H974,2)=1,WEEKDAY($H974,2)=2,WEEKDAY($H974,2)=3,WEEKDAY($H974,2)=4,WEEKDAY($H974,2)=5),$I974&lt;=DATABASE!$J$3,$I974&gt;=DATABASE!$I$3),"JAM KERJA",IF(AND(WEEKDAY($H974,2)=6,$I974&lt;=DATABASE!$J$4,$I974&gt;=DATABASE!$I$4),"JAM KERJA","LUAR JAM KERJA 1")))))</f>
        <v/>
      </c>
      <c r="M974" s="33" t="str">
        <f>IF('DATA ACCURATE'!T977&lt;&gt;"",IF('DATA ACCURATE'!T977&gt;100,'DATA ACCURATE'!T977/10,'DATA ACCURATE'!T977),"")</f>
        <v/>
      </c>
      <c r="N974" t="str">
        <f>IF(M974="","",IF(M974&lt;=DATABASE!$I$9,"LOKAL",IF(M974&lt;DATABASE!$J$9,"LUAR KOTA 1",IF($M974&gt;=DATABASE!$J$9,"LUAR KOTA 2",""))))</f>
        <v/>
      </c>
      <c r="O974" s="38" t="str">
        <f>IF('DATA ACCURATE'!L977&lt;&gt;"",'DATA ACCURATE'!L977,"")</f>
        <v/>
      </c>
      <c r="Q974" s="38">
        <f t="shared" si="106"/>
        <v>0</v>
      </c>
      <c r="R974" s="38">
        <f t="shared" si="106"/>
        <v>0</v>
      </c>
      <c r="S974" s="38">
        <f t="shared" si="106"/>
        <v>0</v>
      </c>
      <c r="T974" s="38">
        <f t="shared" si="104"/>
        <v>0</v>
      </c>
      <c r="U974" s="38">
        <f t="shared" si="107"/>
        <v>0</v>
      </c>
      <c r="V974" s="38">
        <f t="shared" si="107"/>
        <v>0</v>
      </c>
      <c r="W974" s="38">
        <f t="shared" si="107"/>
        <v>0</v>
      </c>
      <c r="X974" s="38">
        <f t="shared" si="108"/>
        <v>0</v>
      </c>
      <c r="Y974" s="38">
        <f t="shared" si="108"/>
        <v>0</v>
      </c>
      <c r="Z974" s="38">
        <f t="shared" si="108"/>
        <v>0</v>
      </c>
      <c r="AA974" s="38">
        <f t="shared" si="105"/>
        <v>0</v>
      </c>
      <c r="AB974" s="38">
        <f t="shared" si="109"/>
        <v>0</v>
      </c>
      <c r="AC974" s="38">
        <f t="shared" si="110"/>
        <v>0</v>
      </c>
      <c r="AD974" s="38" t="str">
        <f t="shared" si="111"/>
        <v>000000000000</v>
      </c>
    </row>
    <row r="975" spans="1:30">
      <c r="A975" s="9" t="str">
        <f>IF('DATA ACCURATE'!A978&lt;&gt;"",'DATA ACCURATE'!A978,"")</f>
        <v/>
      </c>
      <c r="B975" s="9" t="str">
        <f>IF('DATA ACCURATE'!D978&lt;&gt;"",'DATA ACCURATE'!D978,"")</f>
        <v/>
      </c>
      <c r="C975" s="38" t="str">
        <f>IF($AD975="000000000000","",INDEX(DATABASE!$W$12:$W$71,MATCH($AD975,DATABASE!$V$12:$V$71,0)))</f>
        <v/>
      </c>
      <c r="D975" s="34" t="str">
        <f>IF(C975="","",IF(E975="",INDEX(DATABASE!$AF$13:$AF$62,MATCH($C975,DATABASE!$AC$13:$AC$62,0)),IF(E975="2x D11",INDEX(DATABASE!$AF$13:$AF$62,MATCH($C975,DATABASE!$AC$13:$AC$62,0))+2*DATABASE!$AF$62,IF(E975="3x D11",INDEX(DATABASE!$AF$13:$AF$62,MATCH($C975,DATABASE!$AC$13:$AC$62,0))+3*DATABASE!$AF$62,""))))</f>
        <v/>
      </c>
      <c r="E975" s="38" t="str">
        <f>IF(AND($K975="Y",$G975&lt;&gt;"UNYIL",$F975&lt;DATABASE!$O$8),"2x D11",IF(AND($K975="Y",$G975&lt;&gt;"UNYIL",$F975&gt;=DATABASE!$O$8),"3x D11",""))</f>
        <v/>
      </c>
      <c r="F975" s="9" t="str">
        <f>IF('DATA ACCURATE'!N978&lt;&gt;"",'DATA ACCURATE'!N978,"")</f>
        <v/>
      </c>
      <c r="G975" t="str">
        <f>IF(F975="","",IF(F975&lt;=DATABASE!$I$8,"UNYIL",IF(F975&lt;=DATABASE!$J$8,"KECIL",IF(F975&lt;DATABASE!$K$8,"TANGGUNG",IF(F975&gt;=DATABASE!$K$8,"BESAR","")))))</f>
        <v/>
      </c>
      <c r="H975" s="16" t="str">
        <f>IF('DATA ACCURATE'!J978&lt;&gt;"",'DATA ACCURATE'!J978,"")</f>
        <v/>
      </c>
      <c r="I975" s="35" t="str">
        <f>IF(B975&lt;&gt;"",IFERROR(VLOOKUP(B975,'DATA TIMBANGAN'!G:M,7,FALSE),VLOOKUP(B975,'DATA TIMBANGAN'!G:M,7)),"")</f>
        <v/>
      </c>
      <c r="J975" s="25" t="str">
        <f>IF(H975&lt;&gt;"",IFERROR(INDEX(DATABASE!$Z$19:$Z$38,MATCH(DATEVALUE(H975),DATABASE!$AA$19:$AA$38,0)),INDEX(DATABASE!$Z$12:$Z$18,MATCH(WEEKDAY(H975,2),DATABASE!$AA$12:$AA$18,0))),"")</f>
        <v/>
      </c>
      <c r="K975" s="25" t="str">
        <f>IF('DATA ACCURATE'!V978&lt;&gt;"",'DATA ACCURATE'!V978,"")</f>
        <v/>
      </c>
      <c r="L975" s="80" t="str">
        <f>IF($H975="","",IF(OR($J975="LIBUR",AND($L974="LIBUR",$O974=$O975)),"LIBUR",IF(AND(OR($L974="LUAR JAM KERJA 1",$L974="LUAR JAM KERJA 2"),OR(OR(AND($H974=$H975,AND(OR($I975&gt;DATABASE!$J$3,$I975&lt;DATABASE!$J$6),((DATEVALUE($H975)+$I975)-(DATEVALUE($H974)+$I974))&lt;DATABASE!$J$6)),AND($H974=$H975,$O974=$O975,OR($I975&gt;DATABASE!$J$6,$I975&lt;DATABASE!$J$3))),AND(($H975-$H974)=1,OR($I975&lt;DATABASE!$I$6,((DATEVALUE($H975)+$I975)-(DATEVALUE($H974)+$I974))&lt;DATABASE!$J$6))),$A975=$A974),"LUAR JAM KERJA 2",IF(AND(OR(WEEKDAY($H975,2)=1,WEEKDAY($H975,2)=2,WEEKDAY($H975,2)=3,WEEKDAY($H975,2)=4,WEEKDAY($H975,2)=5),$I975&lt;=DATABASE!$J$3,$I975&gt;=DATABASE!$I$3),"JAM KERJA",IF(AND(WEEKDAY($H975,2)=6,$I975&lt;=DATABASE!$J$4,$I975&gt;=DATABASE!$I$4),"JAM KERJA","LUAR JAM KERJA 1")))))</f>
        <v/>
      </c>
      <c r="M975" s="33" t="str">
        <f>IF('DATA ACCURATE'!T978&lt;&gt;"",IF('DATA ACCURATE'!T978&gt;100,'DATA ACCURATE'!T978/10,'DATA ACCURATE'!T978),"")</f>
        <v/>
      </c>
      <c r="N975" t="str">
        <f>IF(M975="","",IF(M975&lt;=DATABASE!$I$9,"LOKAL",IF(M975&lt;DATABASE!$J$9,"LUAR KOTA 1",IF($M975&gt;=DATABASE!$J$9,"LUAR KOTA 2",""))))</f>
        <v/>
      </c>
      <c r="O975" s="38" t="str">
        <f>IF('DATA ACCURATE'!L978&lt;&gt;"",'DATA ACCURATE'!L978,"")</f>
        <v/>
      </c>
      <c r="Q975" s="38">
        <f t="shared" si="106"/>
        <v>0</v>
      </c>
      <c r="R975" s="38">
        <f t="shared" si="106"/>
        <v>0</v>
      </c>
      <c r="S975" s="38">
        <f t="shared" si="106"/>
        <v>0</v>
      </c>
      <c r="T975" s="38">
        <f t="shared" si="104"/>
        <v>0</v>
      </c>
      <c r="U975" s="38">
        <f t="shared" si="107"/>
        <v>0</v>
      </c>
      <c r="V975" s="38">
        <f t="shared" si="107"/>
        <v>0</v>
      </c>
      <c r="W975" s="38">
        <f t="shared" si="107"/>
        <v>0</v>
      </c>
      <c r="X975" s="38">
        <f t="shared" si="108"/>
        <v>0</v>
      </c>
      <c r="Y975" s="38">
        <f t="shared" si="108"/>
        <v>0</v>
      </c>
      <c r="Z975" s="38">
        <f t="shared" si="108"/>
        <v>0</v>
      </c>
      <c r="AA975" s="38">
        <f t="shared" si="105"/>
        <v>0</v>
      </c>
      <c r="AB975" s="38">
        <f t="shared" si="109"/>
        <v>0</v>
      </c>
      <c r="AC975" s="38">
        <f t="shared" si="110"/>
        <v>0</v>
      </c>
      <c r="AD975" s="38" t="str">
        <f t="shared" si="111"/>
        <v>000000000000</v>
      </c>
    </row>
    <row r="976" spans="1:30">
      <c r="A976" s="9" t="str">
        <f>IF('DATA ACCURATE'!A979&lt;&gt;"",'DATA ACCURATE'!A979,"")</f>
        <v/>
      </c>
      <c r="B976" s="9" t="str">
        <f>IF('DATA ACCURATE'!D979&lt;&gt;"",'DATA ACCURATE'!D979,"")</f>
        <v/>
      </c>
      <c r="C976" s="38" t="str">
        <f>IF($AD976="000000000000","",INDEX(DATABASE!$W$12:$W$71,MATCH($AD976,DATABASE!$V$12:$V$71,0)))</f>
        <v/>
      </c>
      <c r="D976" s="34" t="str">
        <f>IF(C976="","",IF(E976="",INDEX(DATABASE!$AF$13:$AF$62,MATCH($C976,DATABASE!$AC$13:$AC$62,0)),IF(E976="2x D11",INDEX(DATABASE!$AF$13:$AF$62,MATCH($C976,DATABASE!$AC$13:$AC$62,0))+2*DATABASE!$AF$62,IF(E976="3x D11",INDEX(DATABASE!$AF$13:$AF$62,MATCH($C976,DATABASE!$AC$13:$AC$62,0))+3*DATABASE!$AF$62,""))))</f>
        <v/>
      </c>
      <c r="E976" s="38" t="str">
        <f>IF(AND($K976="Y",$G976&lt;&gt;"UNYIL",$F976&lt;DATABASE!$O$8),"2x D11",IF(AND($K976="Y",$G976&lt;&gt;"UNYIL",$F976&gt;=DATABASE!$O$8),"3x D11",""))</f>
        <v/>
      </c>
      <c r="F976" s="9" t="str">
        <f>IF('DATA ACCURATE'!N979&lt;&gt;"",'DATA ACCURATE'!N979,"")</f>
        <v/>
      </c>
      <c r="G976" t="str">
        <f>IF(F976="","",IF(F976&lt;=DATABASE!$I$8,"UNYIL",IF(F976&lt;=DATABASE!$J$8,"KECIL",IF(F976&lt;DATABASE!$K$8,"TANGGUNG",IF(F976&gt;=DATABASE!$K$8,"BESAR","")))))</f>
        <v/>
      </c>
      <c r="H976" s="16" t="str">
        <f>IF('DATA ACCURATE'!J979&lt;&gt;"",'DATA ACCURATE'!J979,"")</f>
        <v/>
      </c>
      <c r="I976" s="35" t="str">
        <f>IF(B976&lt;&gt;"",IFERROR(VLOOKUP(B976,'DATA TIMBANGAN'!G:M,7,FALSE),VLOOKUP(B976,'DATA TIMBANGAN'!G:M,7)),"")</f>
        <v/>
      </c>
      <c r="J976" s="25" t="str">
        <f>IF(H976&lt;&gt;"",IFERROR(INDEX(DATABASE!$Z$19:$Z$38,MATCH(DATEVALUE(H976),DATABASE!$AA$19:$AA$38,0)),INDEX(DATABASE!$Z$12:$Z$18,MATCH(WEEKDAY(H976,2),DATABASE!$AA$12:$AA$18,0))),"")</f>
        <v/>
      </c>
      <c r="K976" s="25" t="str">
        <f>IF('DATA ACCURATE'!V979&lt;&gt;"",'DATA ACCURATE'!V979,"")</f>
        <v/>
      </c>
      <c r="L976" s="80" t="str">
        <f>IF($H976="","",IF(OR($J976="LIBUR",AND($L975="LIBUR",$O975=$O976)),"LIBUR",IF(AND(OR($L975="LUAR JAM KERJA 1",$L975="LUAR JAM KERJA 2"),OR(OR(AND($H975=$H976,AND(OR($I976&gt;DATABASE!$J$3,$I976&lt;DATABASE!$J$6),((DATEVALUE($H976)+$I976)-(DATEVALUE($H975)+$I975))&lt;DATABASE!$J$6)),AND($H975=$H976,$O975=$O976,OR($I976&gt;DATABASE!$J$6,$I976&lt;DATABASE!$J$3))),AND(($H976-$H975)=1,OR($I976&lt;DATABASE!$I$6,((DATEVALUE($H976)+$I976)-(DATEVALUE($H975)+$I975))&lt;DATABASE!$J$6))),$A976=$A975),"LUAR JAM KERJA 2",IF(AND(OR(WEEKDAY($H976,2)=1,WEEKDAY($H976,2)=2,WEEKDAY($H976,2)=3,WEEKDAY($H976,2)=4,WEEKDAY($H976,2)=5),$I976&lt;=DATABASE!$J$3,$I976&gt;=DATABASE!$I$3),"JAM KERJA",IF(AND(WEEKDAY($H976,2)=6,$I976&lt;=DATABASE!$J$4,$I976&gt;=DATABASE!$I$4),"JAM KERJA","LUAR JAM KERJA 1")))))</f>
        <v/>
      </c>
      <c r="M976" s="33" t="str">
        <f>IF('DATA ACCURATE'!T979&lt;&gt;"",IF('DATA ACCURATE'!T979&gt;100,'DATA ACCURATE'!T979/10,'DATA ACCURATE'!T979),"")</f>
        <v/>
      </c>
      <c r="N976" t="str">
        <f>IF(M976="","",IF(M976&lt;=DATABASE!$I$9,"LOKAL",IF(M976&lt;DATABASE!$J$9,"LUAR KOTA 1",IF($M976&gt;=DATABASE!$J$9,"LUAR KOTA 2",""))))</f>
        <v/>
      </c>
      <c r="O976" s="38" t="str">
        <f>IF('DATA ACCURATE'!L979&lt;&gt;"",'DATA ACCURATE'!L979,"")</f>
        <v/>
      </c>
      <c r="Q976" s="38">
        <f t="shared" si="106"/>
        <v>0</v>
      </c>
      <c r="R976" s="38">
        <f t="shared" si="106"/>
        <v>0</v>
      </c>
      <c r="S976" s="38">
        <f t="shared" si="106"/>
        <v>0</v>
      </c>
      <c r="T976" s="38">
        <f t="shared" si="104"/>
        <v>0</v>
      </c>
      <c r="U976" s="38">
        <f t="shared" si="107"/>
        <v>0</v>
      </c>
      <c r="V976" s="38">
        <f t="shared" si="107"/>
        <v>0</v>
      </c>
      <c r="W976" s="38">
        <f t="shared" si="107"/>
        <v>0</v>
      </c>
      <c r="X976" s="38">
        <f t="shared" si="108"/>
        <v>0</v>
      </c>
      <c r="Y976" s="38">
        <f t="shared" si="108"/>
        <v>0</v>
      </c>
      <c r="Z976" s="38">
        <f t="shared" si="108"/>
        <v>0</v>
      </c>
      <c r="AA976" s="38">
        <f t="shared" si="105"/>
        <v>0</v>
      </c>
      <c r="AB976" s="38">
        <f t="shared" si="109"/>
        <v>0</v>
      </c>
      <c r="AC976" s="38">
        <f t="shared" si="110"/>
        <v>0</v>
      </c>
      <c r="AD976" s="38" t="str">
        <f t="shared" si="111"/>
        <v>000000000000</v>
      </c>
    </row>
    <row r="977" spans="1:30">
      <c r="A977" s="9" t="str">
        <f>IF('DATA ACCURATE'!A980&lt;&gt;"",'DATA ACCURATE'!A980,"")</f>
        <v/>
      </c>
      <c r="B977" s="9" t="str">
        <f>IF('DATA ACCURATE'!D980&lt;&gt;"",'DATA ACCURATE'!D980,"")</f>
        <v/>
      </c>
      <c r="C977" s="38" t="str">
        <f>IF($AD977="000000000000","",INDEX(DATABASE!$W$12:$W$71,MATCH($AD977,DATABASE!$V$12:$V$71,0)))</f>
        <v/>
      </c>
      <c r="D977" s="34" t="str">
        <f>IF(C977="","",IF(E977="",INDEX(DATABASE!$AF$13:$AF$62,MATCH($C977,DATABASE!$AC$13:$AC$62,0)),IF(E977="2x D11",INDEX(DATABASE!$AF$13:$AF$62,MATCH($C977,DATABASE!$AC$13:$AC$62,0))+2*DATABASE!$AF$62,IF(E977="3x D11",INDEX(DATABASE!$AF$13:$AF$62,MATCH($C977,DATABASE!$AC$13:$AC$62,0))+3*DATABASE!$AF$62,""))))</f>
        <v/>
      </c>
      <c r="E977" s="38" t="str">
        <f>IF(AND($K977="Y",$G977&lt;&gt;"UNYIL",$F977&lt;DATABASE!$O$8),"2x D11",IF(AND($K977="Y",$G977&lt;&gt;"UNYIL",$F977&gt;=DATABASE!$O$8),"3x D11",""))</f>
        <v/>
      </c>
      <c r="F977" s="9" t="str">
        <f>IF('DATA ACCURATE'!N980&lt;&gt;"",'DATA ACCURATE'!N980,"")</f>
        <v/>
      </c>
      <c r="G977" t="str">
        <f>IF(F977="","",IF(F977&lt;=DATABASE!$I$8,"UNYIL",IF(F977&lt;=DATABASE!$J$8,"KECIL",IF(F977&lt;DATABASE!$K$8,"TANGGUNG",IF(F977&gt;=DATABASE!$K$8,"BESAR","")))))</f>
        <v/>
      </c>
      <c r="H977" s="16" t="str">
        <f>IF('DATA ACCURATE'!J980&lt;&gt;"",'DATA ACCURATE'!J980,"")</f>
        <v/>
      </c>
      <c r="I977" s="35" t="str">
        <f>IF(B977&lt;&gt;"",IFERROR(VLOOKUP(B977,'DATA TIMBANGAN'!G:M,7,FALSE),VLOOKUP(B977,'DATA TIMBANGAN'!G:M,7)),"")</f>
        <v/>
      </c>
      <c r="J977" s="25" t="str">
        <f>IF(H977&lt;&gt;"",IFERROR(INDEX(DATABASE!$Z$19:$Z$38,MATCH(DATEVALUE(H977),DATABASE!$AA$19:$AA$38,0)),INDEX(DATABASE!$Z$12:$Z$18,MATCH(WEEKDAY(H977,2),DATABASE!$AA$12:$AA$18,0))),"")</f>
        <v/>
      </c>
      <c r="K977" s="25" t="str">
        <f>IF('DATA ACCURATE'!V980&lt;&gt;"",'DATA ACCURATE'!V980,"")</f>
        <v/>
      </c>
      <c r="L977" s="80" t="str">
        <f>IF($H977="","",IF(OR($J977="LIBUR",AND($L976="LIBUR",$O976=$O977)),"LIBUR",IF(AND(OR($L976="LUAR JAM KERJA 1",$L976="LUAR JAM KERJA 2"),OR(OR(AND($H976=$H977,AND(OR($I977&gt;DATABASE!$J$3,$I977&lt;DATABASE!$J$6),((DATEVALUE($H977)+$I977)-(DATEVALUE($H976)+$I976))&lt;DATABASE!$J$6)),AND($H976=$H977,$O976=$O977,OR($I977&gt;DATABASE!$J$6,$I977&lt;DATABASE!$J$3))),AND(($H977-$H976)=1,OR($I977&lt;DATABASE!$I$6,((DATEVALUE($H977)+$I977)-(DATEVALUE($H976)+$I976))&lt;DATABASE!$J$6))),$A977=$A976),"LUAR JAM KERJA 2",IF(AND(OR(WEEKDAY($H977,2)=1,WEEKDAY($H977,2)=2,WEEKDAY($H977,2)=3,WEEKDAY($H977,2)=4,WEEKDAY($H977,2)=5),$I977&lt;=DATABASE!$J$3,$I977&gt;=DATABASE!$I$3),"JAM KERJA",IF(AND(WEEKDAY($H977,2)=6,$I977&lt;=DATABASE!$J$4,$I977&gt;=DATABASE!$I$4),"JAM KERJA","LUAR JAM KERJA 1")))))</f>
        <v/>
      </c>
      <c r="M977" s="33" t="str">
        <f>IF('DATA ACCURATE'!T980&lt;&gt;"",IF('DATA ACCURATE'!T980&gt;100,'DATA ACCURATE'!T980/10,'DATA ACCURATE'!T980),"")</f>
        <v/>
      </c>
      <c r="N977" t="str">
        <f>IF(M977="","",IF(M977&lt;=DATABASE!$I$9,"LOKAL",IF(M977&lt;DATABASE!$J$9,"LUAR KOTA 1",IF($M977&gt;=DATABASE!$J$9,"LUAR KOTA 2",""))))</f>
        <v/>
      </c>
      <c r="O977" s="38" t="str">
        <f>IF('DATA ACCURATE'!L980&lt;&gt;"",'DATA ACCURATE'!L980,"")</f>
        <v/>
      </c>
      <c r="Q977" s="38">
        <f t="shared" si="106"/>
        <v>0</v>
      </c>
      <c r="R977" s="38">
        <f t="shared" si="106"/>
        <v>0</v>
      </c>
      <c r="S977" s="38">
        <f t="shared" si="106"/>
        <v>0</v>
      </c>
      <c r="T977" s="38">
        <f t="shared" si="104"/>
        <v>0</v>
      </c>
      <c r="U977" s="38">
        <f t="shared" si="107"/>
        <v>0</v>
      </c>
      <c r="V977" s="38">
        <f t="shared" si="107"/>
        <v>0</v>
      </c>
      <c r="W977" s="38">
        <f t="shared" si="107"/>
        <v>0</v>
      </c>
      <c r="X977" s="38">
        <f t="shared" si="108"/>
        <v>0</v>
      </c>
      <c r="Y977" s="38">
        <f t="shared" si="108"/>
        <v>0</v>
      </c>
      <c r="Z977" s="38">
        <f t="shared" si="108"/>
        <v>0</v>
      </c>
      <c r="AA977" s="38">
        <f t="shared" si="105"/>
        <v>0</v>
      </c>
      <c r="AB977" s="38">
        <f t="shared" si="109"/>
        <v>0</v>
      </c>
      <c r="AC977" s="38">
        <f t="shared" si="110"/>
        <v>0</v>
      </c>
      <c r="AD977" s="38" t="str">
        <f t="shared" si="111"/>
        <v>000000000000</v>
      </c>
    </row>
    <row r="978" spans="1:30">
      <c r="A978" s="9" t="str">
        <f>IF('DATA ACCURATE'!A981&lt;&gt;"",'DATA ACCURATE'!A981,"")</f>
        <v/>
      </c>
      <c r="B978" s="9" t="str">
        <f>IF('DATA ACCURATE'!D981&lt;&gt;"",'DATA ACCURATE'!D981,"")</f>
        <v/>
      </c>
      <c r="C978" s="38" t="str">
        <f>IF($AD978="000000000000","",INDEX(DATABASE!$W$12:$W$71,MATCH($AD978,DATABASE!$V$12:$V$71,0)))</f>
        <v/>
      </c>
      <c r="D978" s="34" t="str">
        <f>IF(C978="","",IF(E978="",INDEX(DATABASE!$AF$13:$AF$62,MATCH($C978,DATABASE!$AC$13:$AC$62,0)),IF(E978="2x D11",INDEX(DATABASE!$AF$13:$AF$62,MATCH($C978,DATABASE!$AC$13:$AC$62,0))+2*DATABASE!$AF$62,IF(E978="3x D11",INDEX(DATABASE!$AF$13:$AF$62,MATCH($C978,DATABASE!$AC$13:$AC$62,0))+3*DATABASE!$AF$62,""))))</f>
        <v/>
      </c>
      <c r="E978" s="38" t="str">
        <f>IF(AND($K978="Y",$G978&lt;&gt;"UNYIL",$F978&lt;DATABASE!$O$8),"2x D11",IF(AND($K978="Y",$G978&lt;&gt;"UNYIL",$F978&gt;=DATABASE!$O$8),"3x D11",""))</f>
        <v/>
      </c>
      <c r="F978" s="9" t="str">
        <f>IF('DATA ACCURATE'!N981&lt;&gt;"",'DATA ACCURATE'!N981,"")</f>
        <v/>
      </c>
      <c r="G978" t="str">
        <f>IF(F978="","",IF(F978&lt;=DATABASE!$I$8,"UNYIL",IF(F978&lt;=DATABASE!$J$8,"KECIL",IF(F978&lt;DATABASE!$K$8,"TANGGUNG",IF(F978&gt;=DATABASE!$K$8,"BESAR","")))))</f>
        <v/>
      </c>
      <c r="H978" s="16" t="str">
        <f>IF('DATA ACCURATE'!J981&lt;&gt;"",'DATA ACCURATE'!J981,"")</f>
        <v/>
      </c>
      <c r="I978" s="35" t="str">
        <f>IF(B978&lt;&gt;"",IFERROR(VLOOKUP(B978,'DATA TIMBANGAN'!G:M,7,FALSE),VLOOKUP(B978,'DATA TIMBANGAN'!G:M,7)),"")</f>
        <v/>
      </c>
      <c r="J978" s="25" t="str">
        <f>IF(H978&lt;&gt;"",IFERROR(INDEX(DATABASE!$Z$19:$Z$38,MATCH(DATEVALUE(H978),DATABASE!$AA$19:$AA$38,0)),INDEX(DATABASE!$Z$12:$Z$18,MATCH(WEEKDAY(H978,2),DATABASE!$AA$12:$AA$18,0))),"")</f>
        <v/>
      </c>
      <c r="K978" s="25" t="str">
        <f>IF('DATA ACCURATE'!V981&lt;&gt;"",'DATA ACCURATE'!V981,"")</f>
        <v/>
      </c>
      <c r="L978" s="80" t="str">
        <f>IF($H978="","",IF(OR($J978="LIBUR",AND($L977="LIBUR",$O977=$O978)),"LIBUR",IF(AND(OR($L977="LUAR JAM KERJA 1",$L977="LUAR JAM KERJA 2"),OR(OR(AND($H977=$H978,AND(OR($I978&gt;DATABASE!$J$3,$I978&lt;DATABASE!$J$6),((DATEVALUE($H978)+$I978)-(DATEVALUE($H977)+$I977))&lt;DATABASE!$J$6)),AND($H977=$H978,$O977=$O978,OR($I978&gt;DATABASE!$J$6,$I978&lt;DATABASE!$J$3))),AND(($H978-$H977)=1,OR($I978&lt;DATABASE!$I$6,((DATEVALUE($H978)+$I978)-(DATEVALUE($H977)+$I977))&lt;DATABASE!$J$6))),$A978=$A977),"LUAR JAM KERJA 2",IF(AND(OR(WEEKDAY($H978,2)=1,WEEKDAY($H978,2)=2,WEEKDAY($H978,2)=3,WEEKDAY($H978,2)=4,WEEKDAY($H978,2)=5),$I978&lt;=DATABASE!$J$3,$I978&gt;=DATABASE!$I$3),"JAM KERJA",IF(AND(WEEKDAY($H978,2)=6,$I978&lt;=DATABASE!$J$4,$I978&gt;=DATABASE!$I$4),"JAM KERJA","LUAR JAM KERJA 1")))))</f>
        <v/>
      </c>
      <c r="M978" s="33" t="str">
        <f>IF('DATA ACCURATE'!T981&lt;&gt;"",IF('DATA ACCURATE'!T981&gt;100,'DATA ACCURATE'!T981/10,'DATA ACCURATE'!T981),"")</f>
        <v/>
      </c>
      <c r="N978" t="str">
        <f>IF(M978="","",IF(M978&lt;=DATABASE!$I$9,"LOKAL",IF(M978&lt;DATABASE!$J$9,"LUAR KOTA 1",IF($M978&gt;=DATABASE!$J$9,"LUAR KOTA 2",""))))</f>
        <v/>
      </c>
      <c r="O978" s="38" t="str">
        <f>IF('DATA ACCURATE'!L981&lt;&gt;"",'DATA ACCURATE'!L981,"")</f>
        <v/>
      </c>
      <c r="Q978" s="38">
        <f t="shared" si="106"/>
        <v>0</v>
      </c>
      <c r="R978" s="38">
        <f t="shared" si="106"/>
        <v>0</v>
      </c>
      <c r="S978" s="38">
        <f t="shared" si="106"/>
        <v>0</v>
      </c>
      <c r="T978" s="38">
        <f t="shared" si="104"/>
        <v>0</v>
      </c>
      <c r="U978" s="38">
        <f t="shared" si="107"/>
        <v>0</v>
      </c>
      <c r="V978" s="38">
        <f t="shared" si="107"/>
        <v>0</v>
      </c>
      <c r="W978" s="38">
        <f t="shared" si="107"/>
        <v>0</v>
      </c>
      <c r="X978" s="38">
        <f t="shared" si="108"/>
        <v>0</v>
      </c>
      <c r="Y978" s="38">
        <f t="shared" si="108"/>
        <v>0</v>
      </c>
      <c r="Z978" s="38">
        <f t="shared" si="108"/>
        <v>0</v>
      </c>
      <c r="AA978" s="38">
        <f t="shared" si="105"/>
        <v>0</v>
      </c>
      <c r="AB978" s="38">
        <f t="shared" si="109"/>
        <v>0</v>
      </c>
      <c r="AC978" s="38">
        <f t="shared" si="110"/>
        <v>0</v>
      </c>
      <c r="AD978" s="38" t="str">
        <f t="shared" si="111"/>
        <v>000000000000</v>
      </c>
    </row>
    <row r="979" spans="1:30">
      <c r="A979" s="9" t="str">
        <f>IF('DATA ACCURATE'!A982&lt;&gt;"",'DATA ACCURATE'!A982,"")</f>
        <v/>
      </c>
      <c r="B979" s="9" t="str">
        <f>IF('DATA ACCURATE'!D982&lt;&gt;"",'DATA ACCURATE'!D982,"")</f>
        <v/>
      </c>
      <c r="C979" s="38" t="str">
        <f>IF($AD979="000000000000","",INDEX(DATABASE!$W$12:$W$71,MATCH($AD979,DATABASE!$V$12:$V$71,0)))</f>
        <v/>
      </c>
      <c r="D979" s="34" t="str">
        <f>IF(C979="","",IF(E979="",INDEX(DATABASE!$AF$13:$AF$62,MATCH($C979,DATABASE!$AC$13:$AC$62,0)),IF(E979="2x D11",INDEX(DATABASE!$AF$13:$AF$62,MATCH($C979,DATABASE!$AC$13:$AC$62,0))+2*DATABASE!$AF$62,IF(E979="3x D11",INDEX(DATABASE!$AF$13:$AF$62,MATCH($C979,DATABASE!$AC$13:$AC$62,0))+3*DATABASE!$AF$62,""))))</f>
        <v/>
      </c>
      <c r="E979" s="38" t="str">
        <f>IF(AND($K979="Y",$G979&lt;&gt;"UNYIL",$F979&lt;DATABASE!$O$8),"2x D11",IF(AND($K979="Y",$G979&lt;&gt;"UNYIL",$F979&gt;=DATABASE!$O$8),"3x D11",""))</f>
        <v/>
      </c>
      <c r="F979" s="9" t="str">
        <f>IF('DATA ACCURATE'!N982&lt;&gt;"",'DATA ACCURATE'!N982,"")</f>
        <v/>
      </c>
      <c r="G979" t="str">
        <f>IF(F979="","",IF(F979&lt;=DATABASE!$I$8,"UNYIL",IF(F979&lt;=DATABASE!$J$8,"KECIL",IF(F979&lt;DATABASE!$K$8,"TANGGUNG",IF(F979&gt;=DATABASE!$K$8,"BESAR","")))))</f>
        <v/>
      </c>
      <c r="H979" s="16" t="str">
        <f>IF('DATA ACCURATE'!J982&lt;&gt;"",'DATA ACCURATE'!J982,"")</f>
        <v/>
      </c>
      <c r="I979" s="35" t="str">
        <f>IF(B979&lt;&gt;"",IFERROR(VLOOKUP(B979,'DATA TIMBANGAN'!G:M,7,FALSE),VLOOKUP(B979,'DATA TIMBANGAN'!G:M,7)),"")</f>
        <v/>
      </c>
      <c r="J979" s="25" t="str">
        <f>IF(H979&lt;&gt;"",IFERROR(INDEX(DATABASE!$Z$19:$Z$38,MATCH(DATEVALUE(H979),DATABASE!$AA$19:$AA$38,0)),INDEX(DATABASE!$Z$12:$Z$18,MATCH(WEEKDAY(H979,2),DATABASE!$AA$12:$AA$18,0))),"")</f>
        <v/>
      </c>
      <c r="K979" s="25" t="str">
        <f>IF('DATA ACCURATE'!V982&lt;&gt;"",'DATA ACCURATE'!V982,"")</f>
        <v/>
      </c>
      <c r="L979" s="80" t="str">
        <f>IF($H979="","",IF(OR($J979="LIBUR",AND($L978="LIBUR",$O978=$O979)),"LIBUR",IF(AND(OR($L978="LUAR JAM KERJA 1",$L978="LUAR JAM KERJA 2"),OR(OR(AND($H978=$H979,AND(OR($I979&gt;DATABASE!$J$3,$I979&lt;DATABASE!$J$6),((DATEVALUE($H979)+$I979)-(DATEVALUE($H978)+$I978))&lt;DATABASE!$J$6)),AND($H978=$H979,$O978=$O979,OR($I979&gt;DATABASE!$J$6,$I979&lt;DATABASE!$J$3))),AND(($H979-$H978)=1,OR($I979&lt;DATABASE!$I$6,((DATEVALUE($H979)+$I979)-(DATEVALUE($H978)+$I978))&lt;DATABASE!$J$6))),$A979=$A978),"LUAR JAM KERJA 2",IF(AND(OR(WEEKDAY($H979,2)=1,WEEKDAY($H979,2)=2,WEEKDAY($H979,2)=3,WEEKDAY($H979,2)=4,WEEKDAY($H979,2)=5),$I979&lt;=DATABASE!$J$3,$I979&gt;=DATABASE!$I$3),"JAM KERJA",IF(AND(WEEKDAY($H979,2)=6,$I979&lt;=DATABASE!$J$4,$I979&gt;=DATABASE!$I$4),"JAM KERJA","LUAR JAM KERJA 1")))))</f>
        <v/>
      </c>
      <c r="M979" s="33" t="str">
        <f>IF('DATA ACCURATE'!T982&lt;&gt;"",IF('DATA ACCURATE'!T982&gt;100,'DATA ACCURATE'!T982/10,'DATA ACCURATE'!T982),"")</f>
        <v/>
      </c>
      <c r="N979" t="str">
        <f>IF(M979="","",IF(M979&lt;=DATABASE!$I$9,"LOKAL",IF(M979&lt;DATABASE!$J$9,"LUAR KOTA 1",IF($M979&gt;=DATABASE!$J$9,"LUAR KOTA 2",""))))</f>
        <v/>
      </c>
      <c r="O979" s="38" t="str">
        <f>IF('DATA ACCURATE'!L982&lt;&gt;"",'DATA ACCURATE'!L982,"")</f>
        <v/>
      </c>
      <c r="Q979" s="38">
        <f t="shared" si="106"/>
        <v>0</v>
      </c>
      <c r="R979" s="38">
        <f t="shared" si="106"/>
        <v>0</v>
      </c>
      <c r="S979" s="38">
        <f t="shared" si="106"/>
        <v>0</v>
      </c>
      <c r="T979" s="38">
        <f t="shared" si="104"/>
        <v>0</v>
      </c>
      <c r="U979" s="38">
        <f t="shared" si="107"/>
        <v>0</v>
      </c>
      <c r="V979" s="38">
        <f t="shared" si="107"/>
        <v>0</v>
      </c>
      <c r="W979" s="38">
        <f t="shared" si="107"/>
        <v>0</v>
      </c>
      <c r="X979" s="38">
        <f t="shared" si="108"/>
        <v>0</v>
      </c>
      <c r="Y979" s="38">
        <f t="shared" si="108"/>
        <v>0</v>
      </c>
      <c r="Z979" s="38">
        <f t="shared" si="108"/>
        <v>0</v>
      </c>
      <c r="AA979" s="38">
        <f t="shared" si="105"/>
        <v>0</v>
      </c>
      <c r="AB979" s="38">
        <f t="shared" si="109"/>
        <v>0</v>
      </c>
      <c r="AC979" s="38">
        <f t="shared" si="110"/>
        <v>0</v>
      </c>
      <c r="AD979" s="38" t="str">
        <f t="shared" si="111"/>
        <v>000000000000</v>
      </c>
    </row>
    <row r="980" spans="1:30">
      <c r="A980" s="9" t="str">
        <f>IF('DATA ACCURATE'!A983&lt;&gt;"",'DATA ACCURATE'!A983,"")</f>
        <v/>
      </c>
      <c r="B980" s="9" t="str">
        <f>IF('DATA ACCURATE'!D983&lt;&gt;"",'DATA ACCURATE'!D983,"")</f>
        <v/>
      </c>
      <c r="C980" s="38" t="str">
        <f>IF($AD980="000000000000","",INDEX(DATABASE!$W$12:$W$71,MATCH($AD980,DATABASE!$V$12:$V$71,0)))</f>
        <v/>
      </c>
      <c r="D980" s="34" t="str">
        <f>IF(C980="","",IF(E980="",INDEX(DATABASE!$AF$13:$AF$62,MATCH($C980,DATABASE!$AC$13:$AC$62,0)),IF(E980="2x D11",INDEX(DATABASE!$AF$13:$AF$62,MATCH($C980,DATABASE!$AC$13:$AC$62,0))+2*DATABASE!$AF$62,IF(E980="3x D11",INDEX(DATABASE!$AF$13:$AF$62,MATCH($C980,DATABASE!$AC$13:$AC$62,0))+3*DATABASE!$AF$62,""))))</f>
        <v/>
      </c>
      <c r="E980" s="38" t="str">
        <f>IF(AND($K980="Y",$G980&lt;&gt;"UNYIL",$F980&lt;DATABASE!$O$8),"2x D11",IF(AND($K980="Y",$G980&lt;&gt;"UNYIL",$F980&gt;=DATABASE!$O$8),"3x D11",""))</f>
        <v/>
      </c>
      <c r="F980" s="9" t="str">
        <f>IF('DATA ACCURATE'!N983&lt;&gt;"",'DATA ACCURATE'!N983,"")</f>
        <v/>
      </c>
      <c r="G980" t="str">
        <f>IF(F980="","",IF(F980&lt;=DATABASE!$I$8,"UNYIL",IF(F980&lt;=DATABASE!$J$8,"KECIL",IF(F980&lt;DATABASE!$K$8,"TANGGUNG",IF(F980&gt;=DATABASE!$K$8,"BESAR","")))))</f>
        <v/>
      </c>
      <c r="H980" s="16" t="str">
        <f>IF('DATA ACCURATE'!J983&lt;&gt;"",'DATA ACCURATE'!J983,"")</f>
        <v/>
      </c>
      <c r="I980" s="35" t="str">
        <f>IF(B980&lt;&gt;"",IFERROR(VLOOKUP(B980,'DATA TIMBANGAN'!G:M,7,FALSE),VLOOKUP(B980,'DATA TIMBANGAN'!G:M,7)),"")</f>
        <v/>
      </c>
      <c r="J980" s="25" t="str">
        <f>IF(H980&lt;&gt;"",IFERROR(INDEX(DATABASE!$Z$19:$Z$38,MATCH(DATEVALUE(H980),DATABASE!$AA$19:$AA$38,0)),INDEX(DATABASE!$Z$12:$Z$18,MATCH(WEEKDAY(H980,2),DATABASE!$AA$12:$AA$18,0))),"")</f>
        <v/>
      </c>
      <c r="K980" s="25" t="str">
        <f>IF('DATA ACCURATE'!V983&lt;&gt;"",'DATA ACCURATE'!V983,"")</f>
        <v/>
      </c>
      <c r="L980" s="80" t="str">
        <f>IF($H980="","",IF(OR($J980="LIBUR",AND($L979="LIBUR",$O979=$O980)),"LIBUR",IF(AND(OR($L979="LUAR JAM KERJA 1",$L979="LUAR JAM KERJA 2"),OR(OR(AND($H979=$H980,AND(OR($I980&gt;DATABASE!$J$3,$I980&lt;DATABASE!$J$6),((DATEVALUE($H980)+$I980)-(DATEVALUE($H979)+$I979))&lt;DATABASE!$J$6)),AND($H979=$H980,$O979=$O980,OR($I980&gt;DATABASE!$J$6,$I980&lt;DATABASE!$J$3))),AND(($H980-$H979)=1,OR($I980&lt;DATABASE!$I$6,((DATEVALUE($H980)+$I980)-(DATEVALUE($H979)+$I979))&lt;DATABASE!$J$6))),$A980=$A979),"LUAR JAM KERJA 2",IF(AND(OR(WEEKDAY($H980,2)=1,WEEKDAY($H980,2)=2,WEEKDAY($H980,2)=3,WEEKDAY($H980,2)=4,WEEKDAY($H980,2)=5),$I980&lt;=DATABASE!$J$3,$I980&gt;=DATABASE!$I$3),"JAM KERJA",IF(AND(WEEKDAY($H980,2)=6,$I980&lt;=DATABASE!$J$4,$I980&gt;=DATABASE!$I$4),"JAM KERJA","LUAR JAM KERJA 1")))))</f>
        <v/>
      </c>
      <c r="M980" s="33" t="str">
        <f>IF('DATA ACCURATE'!T983&lt;&gt;"",IF('DATA ACCURATE'!T983&gt;100,'DATA ACCURATE'!T983/10,'DATA ACCURATE'!T983),"")</f>
        <v/>
      </c>
      <c r="N980" t="str">
        <f>IF(M980="","",IF(M980&lt;=DATABASE!$I$9,"LOKAL",IF(M980&lt;DATABASE!$J$9,"LUAR KOTA 1",IF($M980&gt;=DATABASE!$J$9,"LUAR KOTA 2",""))))</f>
        <v/>
      </c>
      <c r="O980" s="38" t="str">
        <f>IF('DATA ACCURATE'!L983&lt;&gt;"",'DATA ACCURATE'!L983,"")</f>
        <v/>
      </c>
      <c r="Q980" s="38">
        <f t="shared" si="106"/>
        <v>0</v>
      </c>
      <c r="R980" s="38">
        <f t="shared" si="106"/>
        <v>0</v>
      </c>
      <c r="S980" s="38">
        <f t="shared" si="106"/>
        <v>0</v>
      </c>
      <c r="T980" s="38">
        <f t="shared" si="104"/>
        <v>0</v>
      </c>
      <c r="U980" s="38">
        <f t="shared" si="107"/>
        <v>0</v>
      </c>
      <c r="V980" s="38">
        <f t="shared" si="107"/>
        <v>0</v>
      </c>
      <c r="W980" s="38">
        <f t="shared" si="107"/>
        <v>0</v>
      </c>
      <c r="X980" s="38">
        <f t="shared" si="108"/>
        <v>0</v>
      </c>
      <c r="Y980" s="38">
        <f t="shared" si="108"/>
        <v>0</v>
      </c>
      <c r="Z980" s="38">
        <f t="shared" si="108"/>
        <v>0</v>
      </c>
      <c r="AA980" s="38">
        <f t="shared" si="105"/>
        <v>0</v>
      </c>
      <c r="AB980" s="38">
        <f t="shared" si="109"/>
        <v>0</v>
      </c>
      <c r="AC980" s="38">
        <f t="shared" si="110"/>
        <v>0</v>
      </c>
      <c r="AD980" s="38" t="str">
        <f t="shared" si="111"/>
        <v>000000000000</v>
      </c>
    </row>
    <row r="981" spans="1:30">
      <c r="A981" s="9" t="str">
        <f>IF('DATA ACCURATE'!A984&lt;&gt;"",'DATA ACCURATE'!A984,"")</f>
        <v/>
      </c>
      <c r="B981" s="9" t="str">
        <f>IF('DATA ACCURATE'!D984&lt;&gt;"",'DATA ACCURATE'!D984,"")</f>
        <v/>
      </c>
      <c r="C981" s="38" t="str">
        <f>IF($AD981="000000000000","",INDEX(DATABASE!$W$12:$W$71,MATCH($AD981,DATABASE!$V$12:$V$71,0)))</f>
        <v/>
      </c>
      <c r="D981" s="34" t="str">
        <f>IF(C981="","",IF(E981="",INDEX(DATABASE!$AF$13:$AF$62,MATCH($C981,DATABASE!$AC$13:$AC$62,0)),IF(E981="2x D11",INDEX(DATABASE!$AF$13:$AF$62,MATCH($C981,DATABASE!$AC$13:$AC$62,0))+2*DATABASE!$AF$62,IF(E981="3x D11",INDEX(DATABASE!$AF$13:$AF$62,MATCH($C981,DATABASE!$AC$13:$AC$62,0))+3*DATABASE!$AF$62,""))))</f>
        <v/>
      </c>
      <c r="E981" s="38" t="str">
        <f>IF(AND($K981="Y",$G981&lt;&gt;"UNYIL",$F981&lt;DATABASE!$O$8),"2x D11",IF(AND($K981="Y",$G981&lt;&gt;"UNYIL",$F981&gt;=DATABASE!$O$8),"3x D11",""))</f>
        <v/>
      </c>
      <c r="F981" s="9" t="str">
        <f>IF('DATA ACCURATE'!N984&lt;&gt;"",'DATA ACCURATE'!N984,"")</f>
        <v/>
      </c>
      <c r="G981" t="str">
        <f>IF(F981="","",IF(F981&lt;=DATABASE!$I$8,"UNYIL",IF(F981&lt;=DATABASE!$J$8,"KECIL",IF(F981&lt;DATABASE!$K$8,"TANGGUNG",IF(F981&gt;=DATABASE!$K$8,"BESAR","")))))</f>
        <v/>
      </c>
      <c r="H981" s="16" t="str">
        <f>IF('DATA ACCURATE'!J984&lt;&gt;"",'DATA ACCURATE'!J984,"")</f>
        <v/>
      </c>
      <c r="I981" s="35" t="str">
        <f>IF(B981&lt;&gt;"",IFERROR(VLOOKUP(B981,'DATA TIMBANGAN'!G:M,7,FALSE),VLOOKUP(B981,'DATA TIMBANGAN'!G:M,7)),"")</f>
        <v/>
      </c>
      <c r="J981" s="25" t="str">
        <f>IF(H981&lt;&gt;"",IFERROR(INDEX(DATABASE!$Z$19:$Z$38,MATCH(DATEVALUE(H981),DATABASE!$AA$19:$AA$38,0)),INDEX(DATABASE!$Z$12:$Z$18,MATCH(WEEKDAY(H981,2),DATABASE!$AA$12:$AA$18,0))),"")</f>
        <v/>
      </c>
      <c r="K981" s="25" t="str">
        <f>IF('DATA ACCURATE'!V984&lt;&gt;"",'DATA ACCURATE'!V984,"")</f>
        <v/>
      </c>
      <c r="L981" s="80" t="str">
        <f>IF($H981="","",IF(OR($J981="LIBUR",AND($L980="LIBUR",$O980=$O981)),"LIBUR",IF(AND(OR($L980="LUAR JAM KERJA 1",$L980="LUAR JAM KERJA 2"),OR(OR(AND($H980=$H981,AND(OR($I981&gt;DATABASE!$J$3,$I981&lt;DATABASE!$J$6),((DATEVALUE($H981)+$I981)-(DATEVALUE($H980)+$I980))&lt;DATABASE!$J$6)),AND($H980=$H981,$O980=$O981,OR($I981&gt;DATABASE!$J$6,$I981&lt;DATABASE!$J$3))),AND(($H981-$H980)=1,OR($I981&lt;DATABASE!$I$6,((DATEVALUE($H981)+$I981)-(DATEVALUE($H980)+$I980))&lt;DATABASE!$J$6))),$A981=$A980),"LUAR JAM KERJA 2",IF(AND(OR(WEEKDAY($H981,2)=1,WEEKDAY($H981,2)=2,WEEKDAY($H981,2)=3,WEEKDAY($H981,2)=4,WEEKDAY($H981,2)=5),$I981&lt;=DATABASE!$J$3,$I981&gt;=DATABASE!$I$3),"JAM KERJA",IF(AND(WEEKDAY($H981,2)=6,$I981&lt;=DATABASE!$J$4,$I981&gt;=DATABASE!$I$4),"JAM KERJA","LUAR JAM KERJA 1")))))</f>
        <v/>
      </c>
      <c r="M981" s="33" t="str">
        <f>IF('DATA ACCURATE'!T984&lt;&gt;"",IF('DATA ACCURATE'!T984&gt;100,'DATA ACCURATE'!T984/10,'DATA ACCURATE'!T984),"")</f>
        <v/>
      </c>
      <c r="N981" t="str">
        <f>IF(M981="","",IF(M981&lt;=DATABASE!$I$9,"LOKAL",IF(M981&lt;DATABASE!$J$9,"LUAR KOTA 1",IF($M981&gt;=DATABASE!$J$9,"LUAR KOTA 2",""))))</f>
        <v/>
      </c>
      <c r="O981" s="38" t="str">
        <f>IF('DATA ACCURATE'!L984&lt;&gt;"",'DATA ACCURATE'!L984,"")</f>
        <v/>
      </c>
      <c r="Q981" s="38">
        <f t="shared" si="106"/>
        <v>0</v>
      </c>
      <c r="R981" s="38">
        <f t="shared" si="106"/>
        <v>0</v>
      </c>
      <c r="S981" s="38">
        <f t="shared" si="106"/>
        <v>0</v>
      </c>
      <c r="T981" s="38">
        <f t="shared" si="104"/>
        <v>0</v>
      </c>
      <c r="U981" s="38">
        <f t="shared" si="107"/>
        <v>0</v>
      </c>
      <c r="V981" s="38">
        <f t="shared" si="107"/>
        <v>0</v>
      </c>
      <c r="W981" s="38">
        <f t="shared" si="107"/>
        <v>0</v>
      </c>
      <c r="X981" s="38">
        <f t="shared" si="108"/>
        <v>0</v>
      </c>
      <c r="Y981" s="38">
        <f t="shared" si="108"/>
        <v>0</v>
      </c>
      <c r="Z981" s="38">
        <f t="shared" si="108"/>
        <v>0</v>
      </c>
      <c r="AA981" s="38">
        <f t="shared" si="105"/>
        <v>0</v>
      </c>
      <c r="AB981" s="38">
        <f t="shared" si="109"/>
        <v>0</v>
      </c>
      <c r="AC981" s="38">
        <f t="shared" si="110"/>
        <v>0</v>
      </c>
      <c r="AD981" s="38" t="str">
        <f t="shared" si="111"/>
        <v>000000000000</v>
      </c>
    </row>
    <row r="982" spans="1:30">
      <c r="A982" s="9" t="str">
        <f>IF('DATA ACCURATE'!A985&lt;&gt;"",'DATA ACCURATE'!A985,"")</f>
        <v/>
      </c>
      <c r="B982" s="9" t="str">
        <f>IF('DATA ACCURATE'!D985&lt;&gt;"",'DATA ACCURATE'!D985,"")</f>
        <v/>
      </c>
      <c r="C982" s="38" t="str">
        <f>IF($AD982="000000000000","",INDEX(DATABASE!$W$12:$W$71,MATCH($AD982,DATABASE!$V$12:$V$71,0)))</f>
        <v/>
      </c>
      <c r="D982" s="34" t="str">
        <f>IF(C982="","",IF(E982="",INDEX(DATABASE!$AF$13:$AF$62,MATCH($C982,DATABASE!$AC$13:$AC$62,0)),IF(E982="2x D11",INDEX(DATABASE!$AF$13:$AF$62,MATCH($C982,DATABASE!$AC$13:$AC$62,0))+2*DATABASE!$AF$62,IF(E982="3x D11",INDEX(DATABASE!$AF$13:$AF$62,MATCH($C982,DATABASE!$AC$13:$AC$62,0))+3*DATABASE!$AF$62,""))))</f>
        <v/>
      </c>
      <c r="E982" s="38" t="str">
        <f>IF(AND($K982="Y",$G982&lt;&gt;"UNYIL",$F982&lt;DATABASE!$O$8),"2x D11",IF(AND($K982="Y",$G982&lt;&gt;"UNYIL",$F982&gt;=DATABASE!$O$8),"3x D11",""))</f>
        <v/>
      </c>
      <c r="F982" s="9" t="str">
        <f>IF('DATA ACCURATE'!N985&lt;&gt;"",'DATA ACCURATE'!N985,"")</f>
        <v/>
      </c>
      <c r="G982" t="str">
        <f>IF(F982="","",IF(F982&lt;=DATABASE!$I$8,"UNYIL",IF(F982&lt;=DATABASE!$J$8,"KECIL",IF(F982&lt;DATABASE!$K$8,"TANGGUNG",IF(F982&gt;=DATABASE!$K$8,"BESAR","")))))</f>
        <v/>
      </c>
      <c r="H982" s="16" t="str">
        <f>IF('DATA ACCURATE'!J985&lt;&gt;"",'DATA ACCURATE'!J985,"")</f>
        <v/>
      </c>
      <c r="I982" s="35" t="str">
        <f>IF(B982&lt;&gt;"",IFERROR(VLOOKUP(B982,'DATA TIMBANGAN'!G:M,7,FALSE),VLOOKUP(B982,'DATA TIMBANGAN'!G:M,7)),"")</f>
        <v/>
      </c>
      <c r="J982" s="25" t="str">
        <f>IF(H982&lt;&gt;"",IFERROR(INDEX(DATABASE!$Z$19:$Z$38,MATCH(DATEVALUE(H982),DATABASE!$AA$19:$AA$38,0)),INDEX(DATABASE!$Z$12:$Z$18,MATCH(WEEKDAY(H982,2),DATABASE!$AA$12:$AA$18,0))),"")</f>
        <v/>
      </c>
      <c r="K982" s="25" t="str">
        <f>IF('DATA ACCURATE'!V985&lt;&gt;"",'DATA ACCURATE'!V985,"")</f>
        <v/>
      </c>
      <c r="L982" s="80" t="str">
        <f>IF($H982="","",IF(OR($J982="LIBUR",AND($L981="LIBUR",$O981=$O982)),"LIBUR",IF(AND(OR($L981="LUAR JAM KERJA 1",$L981="LUAR JAM KERJA 2"),OR(OR(AND($H981=$H982,AND(OR($I982&gt;DATABASE!$J$3,$I982&lt;DATABASE!$J$6),((DATEVALUE($H982)+$I982)-(DATEVALUE($H981)+$I981))&lt;DATABASE!$J$6)),AND($H981=$H982,$O981=$O982,OR($I982&gt;DATABASE!$J$6,$I982&lt;DATABASE!$J$3))),AND(($H982-$H981)=1,OR($I982&lt;DATABASE!$I$6,((DATEVALUE($H982)+$I982)-(DATEVALUE($H981)+$I981))&lt;DATABASE!$J$6))),$A982=$A981),"LUAR JAM KERJA 2",IF(AND(OR(WEEKDAY($H982,2)=1,WEEKDAY($H982,2)=2,WEEKDAY($H982,2)=3,WEEKDAY($H982,2)=4,WEEKDAY($H982,2)=5),$I982&lt;=DATABASE!$J$3,$I982&gt;=DATABASE!$I$3),"JAM KERJA",IF(AND(WEEKDAY($H982,2)=6,$I982&lt;=DATABASE!$J$4,$I982&gt;=DATABASE!$I$4),"JAM KERJA","LUAR JAM KERJA 1")))))</f>
        <v/>
      </c>
      <c r="M982" s="33" t="str">
        <f>IF('DATA ACCURATE'!T985&lt;&gt;"",IF('DATA ACCURATE'!T985&gt;100,'DATA ACCURATE'!T985/10,'DATA ACCURATE'!T985),"")</f>
        <v/>
      </c>
      <c r="N982" t="str">
        <f>IF(M982="","",IF(M982&lt;=DATABASE!$I$9,"LOKAL",IF(M982&lt;DATABASE!$J$9,"LUAR KOTA 1",IF($M982&gt;=DATABASE!$J$9,"LUAR KOTA 2",""))))</f>
        <v/>
      </c>
      <c r="O982" s="38" t="str">
        <f>IF('DATA ACCURATE'!L985&lt;&gt;"",'DATA ACCURATE'!L985,"")</f>
        <v/>
      </c>
      <c r="Q982" s="38">
        <f t="shared" si="106"/>
        <v>0</v>
      </c>
      <c r="R982" s="38">
        <f t="shared" si="106"/>
        <v>0</v>
      </c>
      <c r="S982" s="38">
        <f t="shared" si="106"/>
        <v>0</v>
      </c>
      <c r="T982" s="38">
        <f t="shared" si="104"/>
        <v>0</v>
      </c>
      <c r="U982" s="38">
        <f t="shared" si="107"/>
        <v>0</v>
      </c>
      <c r="V982" s="38">
        <f t="shared" si="107"/>
        <v>0</v>
      </c>
      <c r="W982" s="38">
        <f t="shared" si="107"/>
        <v>0</v>
      </c>
      <c r="X982" s="38">
        <f t="shared" si="108"/>
        <v>0</v>
      </c>
      <c r="Y982" s="38">
        <f t="shared" si="108"/>
        <v>0</v>
      </c>
      <c r="Z982" s="38">
        <f t="shared" si="108"/>
        <v>0</v>
      </c>
      <c r="AA982" s="38">
        <f t="shared" si="105"/>
        <v>0</v>
      </c>
      <c r="AB982" s="38">
        <f t="shared" si="109"/>
        <v>0</v>
      </c>
      <c r="AC982" s="38">
        <f t="shared" si="110"/>
        <v>0</v>
      </c>
      <c r="AD982" s="38" t="str">
        <f t="shared" si="111"/>
        <v>000000000000</v>
      </c>
    </row>
    <row r="983" spans="1:30">
      <c r="A983" s="9" t="str">
        <f>IF('DATA ACCURATE'!A986&lt;&gt;"",'DATA ACCURATE'!A986,"")</f>
        <v/>
      </c>
      <c r="B983" s="9" t="str">
        <f>IF('DATA ACCURATE'!D986&lt;&gt;"",'DATA ACCURATE'!D986,"")</f>
        <v/>
      </c>
      <c r="C983" s="38" t="str">
        <f>IF($AD983="000000000000","",INDEX(DATABASE!$W$12:$W$71,MATCH($AD983,DATABASE!$V$12:$V$71,0)))</f>
        <v/>
      </c>
      <c r="D983" s="34" t="str">
        <f>IF(C983="","",IF(E983="",INDEX(DATABASE!$AF$13:$AF$62,MATCH($C983,DATABASE!$AC$13:$AC$62,0)),IF(E983="2x D11",INDEX(DATABASE!$AF$13:$AF$62,MATCH($C983,DATABASE!$AC$13:$AC$62,0))+2*DATABASE!$AF$62,IF(E983="3x D11",INDEX(DATABASE!$AF$13:$AF$62,MATCH($C983,DATABASE!$AC$13:$AC$62,0))+3*DATABASE!$AF$62,""))))</f>
        <v/>
      </c>
      <c r="E983" s="38" t="str">
        <f>IF(AND($K983="Y",$G983&lt;&gt;"UNYIL",$F983&lt;DATABASE!$O$8),"2x D11",IF(AND($K983="Y",$G983&lt;&gt;"UNYIL",$F983&gt;=DATABASE!$O$8),"3x D11",""))</f>
        <v/>
      </c>
      <c r="F983" s="9" t="str">
        <f>IF('DATA ACCURATE'!N986&lt;&gt;"",'DATA ACCURATE'!N986,"")</f>
        <v/>
      </c>
      <c r="G983" t="str">
        <f>IF(F983="","",IF(F983&lt;=DATABASE!$I$8,"UNYIL",IF(F983&lt;=DATABASE!$J$8,"KECIL",IF(F983&lt;DATABASE!$K$8,"TANGGUNG",IF(F983&gt;=DATABASE!$K$8,"BESAR","")))))</f>
        <v/>
      </c>
      <c r="H983" s="16" t="str">
        <f>IF('DATA ACCURATE'!J986&lt;&gt;"",'DATA ACCURATE'!J986,"")</f>
        <v/>
      </c>
      <c r="I983" s="35" t="str">
        <f>IF(B983&lt;&gt;"",IFERROR(VLOOKUP(B983,'DATA TIMBANGAN'!G:M,7,FALSE),VLOOKUP(B983,'DATA TIMBANGAN'!G:M,7)),"")</f>
        <v/>
      </c>
      <c r="J983" s="25" t="str">
        <f>IF(H983&lt;&gt;"",IFERROR(INDEX(DATABASE!$Z$19:$Z$38,MATCH(DATEVALUE(H983),DATABASE!$AA$19:$AA$38,0)),INDEX(DATABASE!$Z$12:$Z$18,MATCH(WEEKDAY(H983,2),DATABASE!$AA$12:$AA$18,0))),"")</f>
        <v/>
      </c>
      <c r="K983" s="25" t="str">
        <f>IF('DATA ACCURATE'!V986&lt;&gt;"",'DATA ACCURATE'!V986,"")</f>
        <v/>
      </c>
      <c r="L983" s="80" t="str">
        <f>IF($H983="","",IF(OR($J983="LIBUR",AND($L982="LIBUR",$O982=$O983)),"LIBUR",IF(AND(OR($L982="LUAR JAM KERJA 1",$L982="LUAR JAM KERJA 2"),OR(OR(AND($H982=$H983,AND(OR($I983&gt;DATABASE!$J$3,$I983&lt;DATABASE!$J$6),((DATEVALUE($H983)+$I983)-(DATEVALUE($H982)+$I982))&lt;DATABASE!$J$6)),AND($H982=$H983,$O982=$O983,OR($I983&gt;DATABASE!$J$6,$I983&lt;DATABASE!$J$3))),AND(($H983-$H982)=1,OR($I983&lt;DATABASE!$I$6,((DATEVALUE($H983)+$I983)-(DATEVALUE($H982)+$I982))&lt;DATABASE!$J$6))),$A983=$A982),"LUAR JAM KERJA 2",IF(AND(OR(WEEKDAY($H983,2)=1,WEEKDAY($H983,2)=2,WEEKDAY($H983,2)=3,WEEKDAY($H983,2)=4,WEEKDAY($H983,2)=5),$I983&lt;=DATABASE!$J$3,$I983&gt;=DATABASE!$I$3),"JAM KERJA",IF(AND(WEEKDAY($H983,2)=6,$I983&lt;=DATABASE!$J$4,$I983&gt;=DATABASE!$I$4),"JAM KERJA","LUAR JAM KERJA 1")))))</f>
        <v/>
      </c>
      <c r="M983" s="33" t="str">
        <f>IF('DATA ACCURATE'!T986&lt;&gt;"",IF('DATA ACCURATE'!T986&gt;100,'DATA ACCURATE'!T986/10,'DATA ACCURATE'!T986),"")</f>
        <v/>
      </c>
      <c r="N983" t="str">
        <f>IF(M983="","",IF(M983&lt;=DATABASE!$I$9,"LOKAL",IF(M983&lt;DATABASE!$J$9,"LUAR KOTA 1",IF($M983&gt;=DATABASE!$J$9,"LUAR KOTA 2",""))))</f>
        <v/>
      </c>
      <c r="O983" s="38" t="str">
        <f>IF('DATA ACCURATE'!L986&lt;&gt;"",'DATA ACCURATE'!L986,"")</f>
        <v/>
      </c>
      <c r="Q983" s="38">
        <f t="shared" si="106"/>
        <v>0</v>
      </c>
      <c r="R983" s="38">
        <f t="shared" si="106"/>
        <v>0</v>
      </c>
      <c r="S983" s="38">
        <f t="shared" si="106"/>
        <v>0</v>
      </c>
      <c r="T983" s="38">
        <f t="shared" si="104"/>
        <v>0</v>
      </c>
      <c r="U983" s="38">
        <f t="shared" si="107"/>
        <v>0</v>
      </c>
      <c r="V983" s="38">
        <f t="shared" si="107"/>
        <v>0</v>
      </c>
      <c r="W983" s="38">
        <f t="shared" si="107"/>
        <v>0</v>
      </c>
      <c r="X983" s="38">
        <f t="shared" si="108"/>
        <v>0</v>
      </c>
      <c r="Y983" s="38">
        <f t="shared" si="108"/>
        <v>0</v>
      </c>
      <c r="Z983" s="38">
        <f t="shared" si="108"/>
        <v>0</v>
      </c>
      <c r="AA983" s="38">
        <f t="shared" si="105"/>
        <v>0</v>
      </c>
      <c r="AB983" s="38">
        <f t="shared" si="109"/>
        <v>0</v>
      </c>
      <c r="AC983" s="38">
        <f t="shared" si="110"/>
        <v>0</v>
      </c>
      <c r="AD983" s="38" t="str">
        <f t="shared" si="111"/>
        <v>000000000000</v>
      </c>
    </row>
    <row r="984" spans="1:30">
      <c r="A984" s="9" t="str">
        <f>IF('DATA ACCURATE'!A987&lt;&gt;"",'DATA ACCURATE'!A987,"")</f>
        <v/>
      </c>
      <c r="B984" s="9" t="str">
        <f>IF('DATA ACCURATE'!D987&lt;&gt;"",'DATA ACCURATE'!D987,"")</f>
        <v/>
      </c>
      <c r="C984" s="38" t="str">
        <f>IF($AD984="000000000000","",INDEX(DATABASE!$W$12:$W$71,MATCH($AD984,DATABASE!$V$12:$V$71,0)))</f>
        <v/>
      </c>
      <c r="D984" s="34" t="str">
        <f>IF(C984="","",IF(E984="",INDEX(DATABASE!$AF$13:$AF$62,MATCH($C984,DATABASE!$AC$13:$AC$62,0)),IF(E984="2x D11",INDEX(DATABASE!$AF$13:$AF$62,MATCH($C984,DATABASE!$AC$13:$AC$62,0))+2*DATABASE!$AF$62,IF(E984="3x D11",INDEX(DATABASE!$AF$13:$AF$62,MATCH($C984,DATABASE!$AC$13:$AC$62,0))+3*DATABASE!$AF$62,""))))</f>
        <v/>
      </c>
      <c r="E984" s="38" t="str">
        <f>IF(AND($K984="Y",$G984&lt;&gt;"UNYIL",$F984&lt;DATABASE!$O$8),"2x D11",IF(AND($K984="Y",$G984&lt;&gt;"UNYIL",$F984&gt;=DATABASE!$O$8),"3x D11",""))</f>
        <v/>
      </c>
      <c r="F984" s="9" t="str">
        <f>IF('DATA ACCURATE'!N987&lt;&gt;"",'DATA ACCURATE'!N987,"")</f>
        <v/>
      </c>
      <c r="G984" t="str">
        <f>IF(F984="","",IF(F984&lt;=DATABASE!$I$8,"UNYIL",IF(F984&lt;=DATABASE!$J$8,"KECIL",IF(F984&lt;DATABASE!$K$8,"TANGGUNG",IF(F984&gt;=DATABASE!$K$8,"BESAR","")))))</f>
        <v/>
      </c>
      <c r="H984" s="16" t="str">
        <f>IF('DATA ACCURATE'!J987&lt;&gt;"",'DATA ACCURATE'!J987,"")</f>
        <v/>
      </c>
      <c r="I984" s="35" t="str">
        <f>IF(B984&lt;&gt;"",IFERROR(VLOOKUP(B984,'DATA TIMBANGAN'!G:M,7,FALSE),VLOOKUP(B984,'DATA TIMBANGAN'!G:M,7)),"")</f>
        <v/>
      </c>
      <c r="J984" s="25" t="str">
        <f>IF(H984&lt;&gt;"",IFERROR(INDEX(DATABASE!$Z$19:$Z$38,MATCH(DATEVALUE(H984),DATABASE!$AA$19:$AA$38,0)),INDEX(DATABASE!$Z$12:$Z$18,MATCH(WEEKDAY(H984,2),DATABASE!$AA$12:$AA$18,0))),"")</f>
        <v/>
      </c>
      <c r="K984" s="25" t="str">
        <f>IF('DATA ACCURATE'!V987&lt;&gt;"",'DATA ACCURATE'!V987,"")</f>
        <v/>
      </c>
      <c r="L984" s="80" t="str">
        <f>IF($H984="","",IF(OR($J984="LIBUR",AND($L983="LIBUR",$O983=$O984)),"LIBUR",IF(AND(OR($L983="LUAR JAM KERJA 1",$L983="LUAR JAM KERJA 2"),OR(OR(AND($H983=$H984,AND(OR($I984&gt;DATABASE!$J$3,$I984&lt;DATABASE!$J$6),((DATEVALUE($H984)+$I984)-(DATEVALUE($H983)+$I983))&lt;DATABASE!$J$6)),AND($H983=$H984,$O983=$O984,OR($I984&gt;DATABASE!$J$6,$I984&lt;DATABASE!$J$3))),AND(($H984-$H983)=1,OR($I984&lt;DATABASE!$I$6,((DATEVALUE($H984)+$I984)-(DATEVALUE($H983)+$I983))&lt;DATABASE!$J$6))),$A984=$A983),"LUAR JAM KERJA 2",IF(AND(OR(WEEKDAY($H984,2)=1,WEEKDAY($H984,2)=2,WEEKDAY($H984,2)=3,WEEKDAY($H984,2)=4,WEEKDAY($H984,2)=5),$I984&lt;=DATABASE!$J$3,$I984&gt;=DATABASE!$I$3),"JAM KERJA",IF(AND(WEEKDAY($H984,2)=6,$I984&lt;=DATABASE!$J$4,$I984&gt;=DATABASE!$I$4),"JAM KERJA","LUAR JAM KERJA 1")))))</f>
        <v/>
      </c>
      <c r="M984" s="33" t="str">
        <f>IF('DATA ACCURATE'!T987&lt;&gt;"",IF('DATA ACCURATE'!T987&gt;100,'DATA ACCURATE'!T987/10,'DATA ACCURATE'!T987),"")</f>
        <v/>
      </c>
      <c r="N984" t="str">
        <f>IF(M984="","",IF(M984&lt;=DATABASE!$I$9,"LOKAL",IF(M984&lt;DATABASE!$J$9,"LUAR KOTA 1",IF($M984&gt;=DATABASE!$J$9,"LUAR KOTA 2",""))))</f>
        <v/>
      </c>
      <c r="O984" s="38" t="str">
        <f>IF('DATA ACCURATE'!L987&lt;&gt;"",'DATA ACCURATE'!L987,"")</f>
        <v/>
      </c>
      <c r="Q984" s="38">
        <f t="shared" si="106"/>
        <v>0</v>
      </c>
      <c r="R984" s="38">
        <f t="shared" si="106"/>
        <v>0</v>
      </c>
      <c r="S984" s="38">
        <f t="shared" si="106"/>
        <v>0</v>
      </c>
      <c r="T984" s="38">
        <f t="shared" si="104"/>
        <v>0</v>
      </c>
      <c r="U984" s="38">
        <f t="shared" si="107"/>
        <v>0</v>
      </c>
      <c r="V984" s="38">
        <f t="shared" si="107"/>
        <v>0</v>
      </c>
      <c r="W984" s="38">
        <f t="shared" si="107"/>
        <v>0</v>
      </c>
      <c r="X984" s="38">
        <f t="shared" si="108"/>
        <v>0</v>
      </c>
      <c r="Y984" s="38">
        <f t="shared" si="108"/>
        <v>0</v>
      </c>
      <c r="Z984" s="38">
        <f t="shared" si="108"/>
        <v>0</v>
      </c>
      <c r="AA984" s="38">
        <f t="shared" si="105"/>
        <v>0</v>
      </c>
      <c r="AB984" s="38">
        <f t="shared" si="109"/>
        <v>0</v>
      </c>
      <c r="AC984" s="38">
        <f t="shared" si="110"/>
        <v>0</v>
      </c>
      <c r="AD984" s="38" t="str">
        <f t="shared" si="111"/>
        <v>000000000000</v>
      </c>
    </row>
    <row r="985" spans="1:30">
      <c r="A985" s="9" t="str">
        <f>IF('DATA ACCURATE'!A988&lt;&gt;"",'DATA ACCURATE'!A988,"")</f>
        <v/>
      </c>
      <c r="B985" s="9" t="str">
        <f>IF('DATA ACCURATE'!D988&lt;&gt;"",'DATA ACCURATE'!D988,"")</f>
        <v/>
      </c>
      <c r="C985" s="38" t="str">
        <f>IF($AD985="000000000000","",INDEX(DATABASE!$W$12:$W$71,MATCH($AD985,DATABASE!$V$12:$V$71,0)))</f>
        <v/>
      </c>
      <c r="D985" s="34" t="str">
        <f>IF(C985="","",IF(E985="",INDEX(DATABASE!$AF$13:$AF$62,MATCH($C985,DATABASE!$AC$13:$AC$62,0)),IF(E985="2x D11",INDEX(DATABASE!$AF$13:$AF$62,MATCH($C985,DATABASE!$AC$13:$AC$62,0))+2*DATABASE!$AF$62,IF(E985="3x D11",INDEX(DATABASE!$AF$13:$AF$62,MATCH($C985,DATABASE!$AC$13:$AC$62,0))+3*DATABASE!$AF$62,""))))</f>
        <v/>
      </c>
      <c r="E985" s="38" t="str">
        <f>IF(AND($K985="Y",$G985&lt;&gt;"UNYIL",$F985&lt;DATABASE!$O$8),"2x D11",IF(AND($K985="Y",$G985&lt;&gt;"UNYIL",$F985&gt;=DATABASE!$O$8),"3x D11",""))</f>
        <v/>
      </c>
      <c r="F985" s="9" t="str">
        <f>IF('DATA ACCURATE'!N988&lt;&gt;"",'DATA ACCURATE'!N988,"")</f>
        <v/>
      </c>
      <c r="G985" t="str">
        <f>IF(F985="","",IF(F985&lt;=DATABASE!$I$8,"UNYIL",IF(F985&lt;=DATABASE!$J$8,"KECIL",IF(F985&lt;DATABASE!$K$8,"TANGGUNG",IF(F985&gt;=DATABASE!$K$8,"BESAR","")))))</f>
        <v/>
      </c>
      <c r="H985" s="16" t="str">
        <f>IF('DATA ACCURATE'!J988&lt;&gt;"",'DATA ACCURATE'!J988,"")</f>
        <v/>
      </c>
      <c r="I985" s="35" t="str">
        <f>IF(B985&lt;&gt;"",IFERROR(VLOOKUP(B985,'DATA TIMBANGAN'!G:M,7,FALSE),VLOOKUP(B985,'DATA TIMBANGAN'!G:M,7)),"")</f>
        <v/>
      </c>
      <c r="J985" s="25" t="str">
        <f>IF(H985&lt;&gt;"",IFERROR(INDEX(DATABASE!$Z$19:$Z$38,MATCH(DATEVALUE(H985),DATABASE!$AA$19:$AA$38,0)),INDEX(DATABASE!$Z$12:$Z$18,MATCH(WEEKDAY(H985,2),DATABASE!$AA$12:$AA$18,0))),"")</f>
        <v/>
      </c>
      <c r="K985" s="25" t="str">
        <f>IF('DATA ACCURATE'!V988&lt;&gt;"",'DATA ACCURATE'!V988,"")</f>
        <v/>
      </c>
      <c r="L985" s="80" t="str">
        <f>IF($H985="","",IF(OR($J985="LIBUR",AND($L984="LIBUR",$O984=$O985)),"LIBUR",IF(AND(OR($L984="LUAR JAM KERJA 1",$L984="LUAR JAM KERJA 2"),OR(OR(AND($H984=$H985,AND(OR($I985&gt;DATABASE!$J$3,$I985&lt;DATABASE!$J$6),((DATEVALUE($H985)+$I985)-(DATEVALUE($H984)+$I984))&lt;DATABASE!$J$6)),AND($H984=$H985,$O984=$O985,OR($I985&gt;DATABASE!$J$6,$I985&lt;DATABASE!$J$3))),AND(($H985-$H984)=1,OR($I985&lt;DATABASE!$I$6,((DATEVALUE($H985)+$I985)-(DATEVALUE($H984)+$I984))&lt;DATABASE!$J$6))),$A985=$A984),"LUAR JAM KERJA 2",IF(AND(OR(WEEKDAY($H985,2)=1,WEEKDAY($H985,2)=2,WEEKDAY($H985,2)=3,WEEKDAY($H985,2)=4,WEEKDAY($H985,2)=5),$I985&lt;=DATABASE!$J$3,$I985&gt;=DATABASE!$I$3),"JAM KERJA",IF(AND(WEEKDAY($H985,2)=6,$I985&lt;=DATABASE!$J$4,$I985&gt;=DATABASE!$I$4),"JAM KERJA","LUAR JAM KERJA 1")))))</f>
        <v/>
      </c>
      <c r="M985" s="33" t="str">
        <f>IF('DATA ACCURATE'!T988&lt;&gt;"",IF('DATA ACCURATE'!T988&gt;100,'DATA ACCURATE'!T988/10,'DATA ACCURATE'!T988),"")</f>
        <v/>
      </c>
      <c r="N985" t="str">
        <f>IF(M985="","",IF(M985&lt;=DATABASE!$I$9,"LOKAL",IF(M985&lt;DATABASE!$J$9,"LUAR KOTA 1",IF($M985&gt;=DATABASE!$J$9,"LUAR KOTA 2",""))))</f>
        <v/>
      </c>
      <c r="O985" s="38" t="str">
        <f>IF('DATA ACCURATE'!L988&lt;&gt;"",'DATA ACCURATE'!L988,"")</f>
        <v/>
      </c>
      <c r="Q985" s="38">
        <f t="shared" si="106"/>
        <v>0</v>
      </c>
      <c r="R985" s="38">
        <f t="shared" si="106"/>
        <v>0</v>
      </c>
      <c r="S985" s="38">
        <f t="shared" si="106"/>
        <v>0</v>
      </c>
      <c r="T985" s="38">
        <f t="shared" si="104"/>
        <v>0</v>
      </c>
      <c r="U985" s="38">
        <f t="shared" si="107"/>
        <v>0</v>
      </c>
      <c r="V985" s="38">
        <f t="shared" si="107"/>
        <v>0</v>
      </c>
      <c r="W985" s="38">
        <f t="shared" si="107"/>
        <v>0</v>
      </c>
      <c r="X985" s="38">
        <f t="shared" si="108"/>
        <v>0</v>
      </c>
      <c r="Y985" s="38">
        <f t="shared" si="108"/>
        <v>0</v>
      </c>
      <c r="Z985" s="38">
        <f t="shared" si="108"/>
        <v>0</v>
      </c>
      <c r="AA985" s="38">
        <f t="shared" si="105"/>
        <v>0</v>
      </c>
      <c r="AB985" s="38">
        <f t="shared" si="109"/>
        <v>0</v>
      </c>
      <c r="AC985" s="38">
        <f t="shared" si="110"/>
        <v>0</v>
      </c>
      <c r="AD985" s="38" t="str">
        <f t="shared" si="111"/>
        <v>000000000000</v>
      </c>
    </row>
    <row r="986" spans="1:30">
      <c r="A986" s="9" t="str">
        <f>IF('DATA ACCURATE'!A989&lt;&gt;"",'DATA ACCURATE'!A989,"")</f>
        <v/>
      </c>
      <c r="B986" s="9" t="str">
        <f>IF('DATA ACCURATE'!D989&lt;&gt;"",'DATA ACCURATE'!D989,"")</f>
        <v/>
      </c>
      <c r="C986" s="38" t="str">
        <f>IF($AD986="000000000000","",INDEX(DATABASE!$W$12:$W$71,MATCH($AD986,DATABASE!$V$12:$V$71,0)))</f>
        <v/>
      </c>
      <c r="D986" s="34" t="str">
        <f>IF(C986="","",IF(E986="",INDEX(DATABASE!$AF$13:$AF$62,MATCH($C986,DATABASE!$AC$13:$AC$62,0)),IF(E986="2x D11",INDEX(DATABASE!$AF$13:$AF$62,MATCH($C986,DATABASE!$AC$13:$AC$62,0))+2*DATABASE!$AF$62,IF(E986="3x D11",INDEX(DATABASE!$AF$13:$AF$62,MATCH($C986,DATABASE!$AC$13:$AC$62,0))+3*DATABASE!$AF$62,""))))</f>
        <v/>
      </c>
      <c r="E986" s="38" t="str">
        <f>IF(AND($K986="Y",$G986&lt;&gt;"UNYIL",$F986&lt;DATABASE!$O$8),"2x D11",IF(AND($K986="Y",$G986&lt;&gt;"UNYIL",$F986&gt;=DATABASE!$O$8),"3x D11",""))</f>
        <v/>
      </c>
      <c r="F986" s="9" t="str">
        <f>IF('DATA ACCURATE'!N989&lt;&gt;"",'DATA ACCURATE'!N989,"")</f>
        <v/>
      </c>
      <c r="G986" t="str">
        <f>IF(F986="","",IF(F986&lt;=DATABASE!$I$8,"UNYIL",IF(F986&lt;=DATABASE!$J$8,"KECIL",IF(F986&lt;DATABASE!$K$8,"TANGGUNG",IF(F986&gt;=DATABASE!$K$8,"BESAR","")))))</f>
        <v/>
      </c>
      <c r="H986" s="16" t="str">
        <f>IF('DATA ACCURATE'!J989&lt;&gt;"",'DATA ACCURATE'!J989,"")</f>
        <v/>
      </c>
      <c r="I986" s="35" t="str">
        <f>IF(B986&lt;&gt;"",IFERROR(VLOOKUP(B986,'DATA TIMBANGAN'!G:M,7,FALSE),VLOOKUP(B986,'DATA TIMBANGAN'!G:M,7)),"")</f>
        <v/>
      </c>
      <c r="J986" s="25" t="str">
        <f>IF(H986&lt;&gt;"",IFERROR(INDEX(DATABASE!$Z$19:$Z$38,MATCH(DATEVALUE(H986),DATABASE!$AA$19:$AA$38,0)),INDEX(DATABASE!$Z$12:$Z$18,MATCH(WEEKDAY(H986,2),DATABASE!$AA$12:$AA$18,0))),"")</f>
        <v/>
      </c>
      <c r="K986" s="25" t="str">
        <f>IF('DATA ACCURATE'!V989&lt;&gt;"",'DATA ACCURATE'!V989,"")</f>
        <v/>
      </c>
      <c r="L986" s="80" t="str">
        <f>IF($H986="","",IF(OR($J986="LIBUR",AND($L985="LIBUR",$O985=$O986)),"LIBUR",IF(AND(OR($L985="LUAR JAM KERJA 1",$L985="LUAR JAM KERJA 2"),OR(OR(AND($H985=$H986,AND(OR($I986&gt;DATABASE!$J$3,$I986&lt;DATABASE!$J$6),((DATEVALUE($H986)+$I986)-(DATEVALUE($H985)+$I985))&lt;DATABASE!$J$6)),AND($H985=$H986,$O985=$O986,OR($I986&gt;DATABASE!$J$6,$I986&lt;DATABASE!$J$3))),AND(($H986-$H985)=1,OR($I986&lt;DATABASE!$I$6,((DATEVALUE($H986)+$I986)-(DATEVALUE($H985)+$I985))&lt;DATABASE!$J$6))),$A986=$A985),"LUAR JAM KERJA 2",IF(AND(OR(WEEKDAY($H986,2)=1,WEEKDAY($H986,2)=2,WEEKDAY($H986,2)=3,WEEKDAY($H986,2)=4,WEEKDAY($H986,2)=5),$I986&lt;=DATABASE!$J$3,$I986&gt;=DATABASE!$I$3),"JAM KERJA",IF(AND(WEEKDAY($H986,2)=6,$I986&lt;=DATABASE!$J$4,$I986&gt;=DATABASE!$I$4),"JAM KERJA","LUAR JAM KERJA 1")))))</f>
        <v/>
      </c>
      <c r="M986" s="33" t="str">
        <f>IF('DATA ACCURATE'!T989&lt;&gt;"",IF('DATA ACCURATE'!T989&gt;100,'DATA ACCURATE'!T989/10,'DATA ACCURATE'!T989),"")</f>
        <v/>
      </c>
      <c r="N986" t="str">
        <f>IF(M986="","",IF(M986&lt;=DATABASE!$I$9,"LOKAL",IF(M986&lt;DATABASE!$J$9,"LUAR KOTA 1",IF($M986&gt;=DATABASE!$J$9,"LUAR KOTA 2",""))))</f>
        <v/>
      </c>
      <c r="O986" s="38" t="str">
        <f>IF('DATA ACCURATE'!L989&lt;&gt;"",'DATA ACCURATE'!L989,"")</f>
        <v/>
      </c>
      <c r="Q986" s="38">
        <f t="shared" si="106"/>
        <v>0</v>
      </c>
      <c r="R986" s="38">
        <f t="shared" si="106"/>
        <v>0</v>
      </c>
      <c r="S986" s="38">
        <f t="shared" si="106"/>
        <v>0</v>
      </c>
      <c r="T986" s="38">
        <f t="shared" si="104"/>
        <v>0</v>
      </c>
      <c r="U986" s="38">
        <f t="shared" si="107"/>
        <v>0</v>
      </c>
      <c r="V986" s="38">
        <f t="shared" si="107"/>
        <v>0</v>
      </c>
      <c r="W986" s="38">
        <f t="shared" si="107"/>
        <v>0</v>
      </c>
      <c r="X986" s="38">
        <f t="shared" si="108"/>
        <v>0</v>
      </c>
      <c r="Y986" s="38">
        <f t="shared" si="108"/>
        <v>0</v>
      </c>
      <c r="Z986" s="38">
        <f t="shared" si="108"/>
        <v>0</v>
      </c>
      <c r="AA986" s="38">
        <f t="shared" si="105"/>
        <v>0</v>
      </c>
      <c r="AB986" s="38">
        <f t="shared" si="109"/>
        <v>0</v>
      </c>
      <c r="AC986" s="38">
        <f t="shared" si="110"/>
        <v>0</v>
      </c>
      <c r="AD986" s="38" t="str">
        <f t="shared" si="111"/>
        <v>000000000000</v>
      </c>
    </row>
    <row r="987" spans="1:30">
      <c r="A987" s="9" t="str">
        <f>IF('DATA ACCURATE'!A990&lt;&gt;"",'DATA ACCURATE'!A990,"")</f>
        <v/>
      </c>
      <c r="B987" s="9" t="str">
        <f>IF('DATA ACCURATE'!D990&lt;&gt;"",'DATA ACCURATE'!D990,"")</f>
        <v/>
      </c>
      <c r="C987" s="38" t="str">
        <f>IF($AD987="000000000000","",INDEX(DATABASE!$W$12:$W$71,MATCH($AD987,DATABASE!$V$12:$V$71,0)))</f>
        <v/>
      </c>
      <c r="D987" s="34" t="str">
        <f>IF(C987="","",IF(E987="",INDEX(DATABASE!$AF$13:$AF$62,MATCH($C987,DATABASE!$AC$13:$AC$62,0)),IF(E987="2x D11",INDEX(DATABASE!$AF$13:$AF$62,MATCH($C987,DATABASE!$AC$13:$AC$62,0))+2*DATABASE!$AF$62,IF(E987="3x D11",INDEX(DATABASE!$AF$13:$AF$62,MATCH($C987,DATABASE!$AC$13:$AC$62,0))+3*DATABASE!$AF$62,""))))</f>
        <v/>
      </c>
      <c r="E987" s="38" t="str">
        <f>IF(AND($K987="Y",$G987&lt;&gt;"UNYIL",$F987&lt;DATABASE!$O$8),"2x D11",IF(AND($K987="Y",$G987&lt;&gt;"UNYIL",$F987&gt;=DATABASE!$O$8),"3x D11",""))</f>
        <v/>
      </c>
      <c r="F987" s="9" t="str">
        <f>IF('DATA ACCURATE'!N990&lt;&gt;"",'DATA ACCURATE'!N990,"")</f>
        <v/>
      </c>
      <c r="G987" t="str">
        <f>IF(F987="","",IF(F987&lt;=DATABASE!$I$8,"UNYIL",IF(F987&lt;=DATABASE!$J$8,"KECIL",IF(F987&lt;DATABASE!$K$8,"TANGGUNG",IF(F987&gt;=DATABASE!$K$8,"BESAR","")))))</f>
        <v/>
      </c>
      <c r="H987" s="16" t="str">
        <f>IF('DATA ACCURATE'!J990&lt;&gt;"",'DATA ACCURATE'!J990,"")</f>
        <v/>
      </c>
      <c r="I987" s="35" t="str">
        <f>IF(B987&lt;&gt;"",IFERROR(VLOOKUP(B987,'DATA TIMBANGAN'!G:M,7,FALSE),VLOOKUP(B987,'DATA TIMBANGAN'!G:M,7)),"")</f>
        <v/>
      </c>
      <c r="J987" s="25" t="str">
        <f>IF(H987&lt;&gt;"",IFERROR(INDEX(DATABASE!$Z$19:$Z$38,MATCH(DATEVALUE(H987),DATABASE!$AA$19:$AA$38,0)),INDEX(DATABASE!$Z$12:$Z$18,MATCH(WEEKDAY(H987,2),DATABASE!$AA$12:$AA$18,0))),"")</f>
        <v/>
      </c>
      <c r="K987" s="25" t="str">
        <f>IF('DATA ACCURATE'!V990&lt;&gt;"",'DATA ACCURATE'!V990,"")</f>
        <v/>
      </c>
      <c r="L987" s="80" t="str">
        <f>IF($H987="","",IF(OR($J987="LIBUR",AND($L986="LIBUR",$O986=$O987)),"LIBUR",IF(AND(OR($L986="LUAR JAM KERJA 1",$L986="LUAR JAM KERJA 2"),OR(OR(AND($H986=$H987,AND(OR($I987&gt;DATABASE!$J$3,$I987&lt;DATABASE!$J$6),((DATEVALUE($H987)+$I987)-(DATEVALUE($H986)+$I986))&lt;DATABASE!$J$6)),AND($H986=$H987,$O986=$O987,OR($I987&gt;DATABASE!$J$6,$I987&lt;DATABASE!$J$3))),AND(($H987-$H986)=1,OR($I987&lt;DATABASE!$I$6,((DATEVALUE($H987)+$I987)-(DATEVALUE($H986)+$I986))&lt;DATABASE!$J$6))),$A987=$A986),"LUAR JAM KERJA 2",IF(AND(OR(WEEKDAY($H987,2)=1,WEEKDAY($H987,2)=2,WEEKDAY($H987,2)=3,WEEKDAY($H987,2)=4,WEEKDAY($H987,2)=5),$I987&lt;=DATABASE!$J$3,$I987&gt;=DATABASE!$I$3),"JAM KERJA",IF(AND(WEEKDAY($H987,2)=6,$I987&lt;=DATABASE!$J$4,$I987&gt;=DATABASE!$I$4),"JAM KERJA","LUAR JAM KERJA 1")))))</f>
        <v/>
      </c>
      <c r="M987" s="33" t="str">
        <f>IF('DATA ACCURATE'!T990&lt;&gt;"",IF('DATA ACCURATE'!T990&gt;100,'DATA ACCURATE'!T990/10,'DATA ACCURATE'!T990),"")</f>
        <v/>
      </c>
      <c r="N987" t="str">
        <f>IF(M987="","",IF(M987&lt;=DATABASE!$I$9,"LOKAL",IF(M987&lt;DATABASE!$J$9,"LUAR KOTA 1",IF($M987&gt;=DATABASE!$J$9,"LUAR KOTA 2",""))))</f>
        <v/>
      </c>
      <c r="O987" s="38" t="str">
        <f>IF('DATA ACCURATE'!L990&lt;&gt;"",'DATA ACCURATE'!L990,"")</f>
        <v/>
      </c>
      <c r="Q987" s="38">
        <f t="shared" si="106"/>
        <v>0</v>
      </c>
      <c r="R987" s="38">
        <f t="shared" si="106"/>
        <v>0</v>
      </c>
      <c r="S987" s="38">
        <f t="shared" si="106"/>
        <v>0</v>
      </c>
      <c r="T987" s="38">
        <f t="shared" si="104"/>
        <v>0</v>
      </c>
      <c r="U987" s="38">
        <f t="shared" si="107"/>
        <v>0</v>
      </c>
      <c r="V987" s="38">
        <f t="shared" si="107"/>
        <v>0</v>
      </c>
      <c r="W987" s="38">
        <f t="shared" si="107"/>
        <v>0</v>
      </c>
      <c r="X987" s="38">
        <f t="shared" si="108"/>
        <v>0</v>
      </c>
      <c r="Y987" s="38">
        <f t="shared" si="108"/>
        <v>0</v>
      </c>
      <c r="Z987" s="38">
        <f t="shared" si="108"/>
        <v>0</v>
      </c>
      <c r="AA987" s="38">
        <f t="shared" si="105"/>
        <v>0</v>
      </c>
      <c r="AB987" s="38">
        <f t="shared" si="109"/>
        <v>0</v>
      </c>
      <c r="AC987" s="38">
        <f t="shared" si="110"/>
        <v>0</v>
      </c>
      <c r="AD987" s="38" t="str">
        <f t="shared" si="111"/>
        <v>000000000000</v>
      </c>
    </row>
    <row r="988" spans="1:30">
      <c r="A988" s="9" t="str">
        <f>IF('DATA ACCURATE'!A991&lt;&gt;"",'DATA ACCURATE'!A991,"")</f>
        <v/>
      </c>
      <c r="B988" s="9" t="str">
        <f>IF('DATA ACCURATE'!D991&lt;&gt;"",'DATA ACCURATE'!D991,"")</f>
        <v/>
      </c>
      <c r="C988" s="38" t="str">
        <f>IF($AD988="000000000000","",INDEX(DATABASE!$W$12:$W$71,MATCH($AD988,DATABASE!$V$12:$V$71,0)))</f>
        <v/>
      </c>
      <c r="D988" s="34" t="str">
        <f>IF(C988="","",IF(E988="",INDEX(DATABASE!$AF$13:$AF$62,MATCH($C988,DATABASE!$AC$13:$AC$62,0)),IF(E988="2x D11",INDEX(DATABASE!$AF$13:$AF$62,MATCH($C988,DATABASE!$AC$13:$AC$62,0))+2*DATABASE!$AF$62,IF(E988="3x D11",INDEX(DATABASE!$AF$13:$AF$62,MATCH($C988,DATABASE!$AC$13:$AC$62,0))+3*DATABASE!$AF$62,""))))</f>
        <v/>
      </c>
      <c r="E988" s="38" t="str">
        <f>IF(AND($K988="Y",$G988&lt;&gt;"UNYIL",$F988&lt;DATABASE!$O$8),"2x D11",IF(AND($K988="Y",$G988&lt;&gt;"UNYIL",$F988&gt;=DATABASE!$O$8),"3x D11",""))</f>
        <v/>
      </c>
      <c r="F988" s="9" t="str">
        <f>IF('DATA ACCURATE'!N991&lt;&gt;"",'DATA ACCURATE'!N991,"")</f>
        <v/>
      </c>
      <c r="G988" t="str">
        <f>IF(F988="","",IF(F988&lt;=DATABASE!$I$8,"UNYIL",IF(F988&lt;=DATABASE!$J$8,"KECIL",IF(F988&lt;DATABASE!$K$8,"TANGGUNG",IF(F988&gt;=DATABASE!$K$8,"BESAR","")))))</f>
        <v/>
      </c>
      <c r="H988" s="16" t="str">
        <f>IF('DATA ACCURATE'!J991&lt;&gt;"",'DATA ACCURATE'!J991,"")</f>
        <v/>
      </c>
      <c r="I988" s="35" t="str">
        <f>IF(B988&lt;&gt;"",IFERROR(VLOOKUP(B988,'DATA TIMBANGAN'!G:M,7,FALSE),VLOOKUP(B988,'DATA TIMBANGAN'!G:M,7)),"")</f>
        <v/>
      </c>
      <c r="J988" s="25" t="str">
        <f>IF(H988&lt;&gt;"",IFERROR(INDEX(DATABASE!$Z$19:$Z$38,MATCH(DATEVALUE(H988),DATABASE!$AA$19:$AA$38,0)),INDEX(DATABASE!$Z$12:$Z$18,MATCH(WEEKDAY(H988,2),DATABASE!$AA$12:$AA$18,0))),"")</f>
        <v/>
      </c>
      <c r="K988" s="25" t="str">
        <f>IF('DATA ACCURATE'!V991&lt;&gt;"",'DATA ACCURATE'!V991,"")</f>
        <v/>
      </c>
      <c r="L988" s="80" t="str">
        <f>IF($H988="","",IF(OR($J988="LIBUR",AND($L987="LIBUR",$O987=$O988)),"LIBUR",IF(AND(OR($L987="LUAR JAM KERJA 1",$L987="LUAR JAM KERJA 2"),OR(OR(AND($H987=$H988,AND(OR($I988&gt;DATABASE!$J$3,$I988&lt;DATABASE!$J$6),((DATEVALUE($H988)+$I988)-(DATEVALUE($H987)+$I987))&lt;DATABASE!$J$6)),AND($H987=$H988,$O987=$O988,OR($I988&gt;DATABASE!$J$6,$I988&lt;DATABASE!$J$3))),AND(($H988-$H987)=1,OR($I988&lt;DATABASE!$I$6,((DATEVALUE($H988)+$I988)-(DATEVALUE($H987)+$I987))&lt;DATABASE!$J$6))),$A988=$A987),"LUAR JAM KERJA 2",IF(AND(OR(WEEKDAY($H988,2)=1,WEEKDAY($H988,2)=2,WEEKDAY($H988,2)=3,WEEKDAY($H988,2)=4,WEEKDAY($H988,2)=5),$I988&lt;=DATABASE!$J$3,$I988&gt;=DATABASE!$I$3),"JAM KERJA",IF(AND(WEEKDAY($H988,2)=6,$I988&lt;=DATABASE!$J$4,$I988&gt;=DATABASE!$I$4),"JAM KERJA","LUAR JAM KERJA 1")))))</f>
        <v/>
      </c>
      <c r="M988" s="33" t="str">
        <f>IF('DATA ACCURATE'!T991&lt;&gt;"",IF('DATA ACCURATE'!T991&gt;100,'DATA ACCURATE'!T991/10,'DATA ACCURATE'!T991),"")</f>
        <v/>
      </c>
      <c r="N988" t="str">
        <f>IF(M988="","",IF(M988&lt;=DATABASE!$I$9,"LOKAL",IF(M988&lt;DATABASE!$J$9,"LUAR KOTA 1",IF($M988&gt;=DATABASE!$J$9,"LUAR KOTA 2",""))))</f>
        <v/>
      </c>
      <c r="O988" s="38" t="str">
        <f>IF('DATA ACCURATE'!L991&lt;&gt;"",'DATA ACCURATE'!L991,"")</f>
        <v/>
      </c>
      <c r="Q988" s="38">
        <f t="shared" si="106"/>
        <v>0</v>
      </c>
      <c r="R988" s="38">
        <f t="shared" si="106"/>
        <v>0</v>
      </c>
      <c r="S988" s="38">
        <f t="shared" si="106"/>
        <v>0</v>
      </c>
      <c r="T988" s="38">
        <f t="shared" si="104"/>
        <v>0</v>
      </c>
      <c r="U988" s="38">
        <f t="shared" si="107"/>
        <v>0</v>
      </c>
      <c r="V988" s="38">
        <f t="shared" si="107"/>
        <v>0</v>
      </c>
      <c r="W988" s="38">
        <f t="shared" si="107"/>
        <v>0</v>
      </c>
      <c r="X988" s="38">
        <f t="shared" si="108"/>
        <v>0</v>
      </c>
      <c r="Y988" s="38">
        <f t="shared" si="108"/>
        <v>0</v>
      </c>
      <c r="Z988" s="38">
        <f t="shared" si="108"/>
        <v>0</v>
      </c>
      <c r="AA988" s="38">
        <f t="shared" si="105"/>
        <v>0</v>
      </c>
      <c r="AB988" s="38">
        <f t="shared" si="109"/>
        <v>0</v>
      </c>
      <c r="AC988" s="38">
        <f t="shared" si="110"/>
        <v>0</v>
      </c>
      <c r="AD988" s="38" t="str">
        <f t="shared" si="111"/>
        <v>000000000000</v>
      </c>
    </row>
    <row r="989" spans="1:30">
      <c r="A989" s="9" t="str">
        <f>IF('DATA ACCURATE'!A992&lt;&gt;"",'DATA ACCURATE'!A992,"")</f>
        <v/>
      </c>
      <c r="B989" s="9" t="str">
        <f>IF('DATA ACCURATE'!D992&lt;&gt;"",'DATA ACCURATE'!D992,"")</f>
        <v/>
      </c>
      <c r="C989" s="38" t="str">
        <f>IF($AD989="000000000000","",INDEX(DATABASE!$W$12:$W$71,MATCH($AD989,DATABASE!$V$12:$V$71,0)))</f>
        <v/>
      </c>
      <c r="D989" s="34" t="str">
        <f>IF(C989="","",IF(E989="",INDEX(DATABASE!$AF$13:$AF$62,MATCH($C989,DATABASE!$AC$13:$AC$62,0)),IF(E989="2x D11",INDEX(DATABASE!$AF$13:$AF$62,MATCH($C989,DATABASE!$AC$13:$AC$62,0))+2*DATABASE!$AF$62,IF(E989="3x D11",INDEX(DATABASE!$AF$13:$AF$62,MATCH($C989,DATABASE!$AC$13:$AC$62,0))+3*DATABASE!$AF$62,""))))</f>
        <v/>
      </c>
      <c r="E989" s="38" t="str">
        <f>IF(AND($K989="Y",$G989&lt;&gt;"UNYIL",$F989&lt;DATABASE!$O$8),"2x D11",IF(AND($K989="Y",$G989&lt;&gt;"UNYIL",$F989&gt;=DATABASE!$O$8),"3x D11",""))</f>
        <v/>
      </c>
      <c r="F989" s="9" t="str">
        <f>IF('DATA ACCURATE'!N992&lt;&gt;"",'DATA ACCURATE'!N992,"")</f>
        <v/>
      </c>
      <c r="G989" t="str">
        <f>IF(F989="","",IF(F989&lt;=DATABASE!$I$8,"UNYIL",IF(F989&lt;=DATABASE!$J$8,"KECIL",IF(F989&lt;DATABASE!$K$8,"TANGGUNG",IF(F989&gt;=DATABASE!$K$8,"BESAR","")))))</f>
        <v/>
      </c>
      <c r="H989" s="16" t="str">
        <f>IF('DATA ACCURATE'!J992&lt;&gt;"",'DATA ACCURATE'!J992,"")</f>
        <v/>
      </c>
      <c r="I989" s="35" t="str">
        <f>IF(B989&lt;&gt;"",IFERROR(VLOOKUP(B989,'DATA TIMBANGAN'!G:M,7,FALSE),VLOOKUP(B989,'DATA TIMBANGAN'!G:M,7)),"")</f>
        <v/>
      </c>
      <c r="J989" s="25" t="str">
        <f>IF(H989&lt;&gt;"",IFERROR(INDEX(DATABASE!$Z$19:$Z$38,MATCH(DATEVALUE(H989),DATABASE!$AA$19:$AA$38,0)),INDEX(DATABASE!$Z$12:$Z$18,MATCH(WEEKDAY(H989,2),DATABASE!$AA$12:$AA$18,0))),"")</f>
        <v/>
      </c>
      <c r="K989" s="25" t="str">
        <f>IF('DATA ACCURATE'!V992&lt;&gt;"",'DATA ACCURATE'!V992,"")</f>
        <v/>
      </c>
      <c r="L989" s="80" t="str">
        <f>IF($H989="","",IF(OR($J989="LIBUR",AND($L988="LIBUR",$O988=$O989)),"LIBUR",IF(AND(OR($L988="LUAR JAM KERJA 1",$L988="LUAR JAM KERJA 2"),OR(OR(AND($H988=$H989,AND(OR($I989&gt;DATABASE!$J$3,$I989&lt;DATABASE!$J$6),((DATEVALUE($H989)+$I989)-(DATEVALUE($H988)+$I988))&lt;DATABASE!$J$6)),AND($H988=$H989,$O988=$O989,OR($I989&gt;DATABASE!$J$6,$I989&lt;DATABASE!$J$3))),AND(($H989-$H988)=1,OR($I989&lt;DATABASE!$I$6,((DATEVALUE($H989)+$I989)-(DATEVALUE($H988)+$I988))&lt;DATABASE!$J$6))),$A989=$A988),"LUAR JAM KERJA 2",IF(AND(OR(WEEKDAY($H989,2)=1,WEEKDAY($H989,2)=2,WEEKDAY($H989,2)=3,WEEKDAY($H989,2)=4,WEEKDAY($H989,2)=5),$I989&lt;=DATABASE!$J$3,$I989&gt;=DATABASE!$I$3),"JAM KERJA",IF(AND(WEEKDAY($H989,2)=6,$I989&lt;=DATABASE!$J$4,$I989&gt;=DATABASE!$I$4),"JAM KERJA","LUAR JAM KERJA 1")))))</f>
        <v/>
      </c>
      <c r="M989" s="33" t="str">
        <f>IF('DATA ACCURATE'!T992&lt;&gt;"",IF('DATA ACCURATE'!T992&gt;100,'DATA ACCURATE'!T992/10,'DATA ACCURATE'!T992),"")</f>
        <v/>
      </c>
      <c r="N989" t="str">
        <f>IF(M989="","",IF(M989&lt;=DATABASE!$I$9,"LOKAL",IF(M989&lt;DATABASE!$J$9,"LUAR KOTA 1",IF($M989&gt;=DATABASE!$J$9,"LUAR KOTA 2",""))))</f>
        <v/>
      </c>
      <c r="O989" s="38" t="str">
        <f>IF('DATA ACCURATE'!L992&lt;&gt;"",'DATA ACCURATE'!L992,"")</f>
        <v/>
      </c>
      <c r="Q989" s="38">
        <f t="shared" si="106"/>
        <v>0</v>
      </c>
      <c r="R989" s="38">
        <f t="shared" si="106"/>
        <v>0</v>
      </c>
      <c r="S989" s="38">
        <f t="shared" si="106"/>
        <v>0</v>
      </c>
      <c r="T989" s="38">
        <f t="shared" si="104"/>
        <v>0</v>
      </c>
      <c r="U989" s="38">
        <f t="shared" si="107"/>
        <v>0</v>
      </c>
      <c r="V989" s="38">
        <f t="shared" si="107"/>
        <v>0</v>
      </c>
      <c r="W989" s="38">
        <f t="shared" si="107"/>
        <v>0</v>
      </c>
      <c r="X989" s="38">
        <f t="shared" si="108"/>
        <v>0</v>
      </c>
      <c r="Y989" s="38">
        <f t="shared" si="108"/>
        <v>0</v>
      </c>
      <c r="Z989" s="38">
        <f t="shared" si="108"/>
        <v>0</v>
      </c>
      <c r="AA989" s="38">
        <f t="shared" si="105"/>
        <v>0</v>
      </c>
      <c r="AB989" s="38">
        <f t="shared" si="109"/>
        <v>0</v>
      </c>
      <c r="AC989" s="38">
        <f t="shared" si="110"/>
        <v>0</v>
      </c>
      <c r="AD989" s="38" t="str">
        <f t="shared" si="111"/>
        <v>000000000000</v>
      </c>
    </row>
    <row r="990" spans="1:30">
      <c r="A990" s="9" t="str">
        <f>IF('DATA ACCURATE'!A993&lt;&gt;"",'DATA ACCURATE'!A993,"")</f>
        <v/>
      </c>
      <c r="B990" s="9" t="str">
        <f>IF('DATA ACCURATE'!D993&lt;&gt;"",'DATA ACCURATE'!D993,"")</f>
        <v/>
      </c>
      <c r="C990" s="38" t="str">
        <f>IF($AD990="000000000000","",INDEX(DATABASE!$W$12:$W$71,MATCH($AD990,DATABASE!$V$12:$V$71,0)))</f>
        <v/>
      </c>
      <c r="D990" s="34" t="str">
        <f>IF(C990="","",IF(E990="",INDEX(DATABASE!$AF$13:$AF$62,MATCH($C990,DATABASE!$AC$13:$AC$62,0)),IF(E990="2x D11",INDEX(DATABASE!$AF$13:$AF$62,MATCH($C990,DATABASE!$AC$13:$AC$62,0))+2*DATABASE!$AF$62,IF(E990="3x D11",INDEX(DATABASE!$AF$13:$AF$62,MATCH($C990,DATABASE!$AC$13:$AC$62,0))+3*DATABASE!$AF$62,""))))</f>
        <v/>
      </c>
      <c r="E990" s="38" t="str">
        <f>IF(AND($K990="Y",$G990&lt;&gt;"UNYIL",$F990&lt;DATABASE!$O$8),"2x D11",IF(AND($K990="Y",$G990&lt;&gt;"UNYIL",$F990&gt;=DATABASE!$O$8),"3x D11",""))</f>
        <v/>
      </c>
      <c r="F990" s="9" t="str">
        <f>IF('DATA ACCURATE'!N993&lt;&gt;"",'DATA ACCURATE'!N993,"")</f>
        <v/>
      </c>
      <c r="G990" t="str">
        <f>IF(F990="","",IF(F990&lt;=DATABASE!$I$8,"UNYIL",IF(F990&lt;=DATABASE!$J$8,"KECIL",IF(F990&lt;DATABASE!$K$8,"TANGGUNG",IF(F990&gt;=DATABASE!$K$8,"BESAR","")))))</f>
        <v/>
      </c>
      <c r="H990" s="16" t="str">
        <f>IF('DATA ACCURATE'!J993&lt;&gt;"",'DATA ACCURATE'!J993,"")</f>
        <v/>
      </c>
      <c r="I990" s="35" t="str">
        <f>IF(B990&lt;&gt;"",IFERROR(VLOOKUP(B990,'DATA TIMBANGAN'!G:M,7,FALSE),VLOOKUP(B990,'DATA TIMBANGAN'!G:M,7)),"")</f>
        <v/>
      </c>
      <c r="J990" s="25" t="str">
        <f>IF(H990&lt;&gt;"",IFERROR(INDEX(DATABASE!$Z$19:$Z$38,MATCH(DATEVALUE(H990),DATABASE!$AA$19:$AA$38,0)),INDEX(DATABASE!$Z$12:$Z$18,MATCH(WEEKDAY(H990,2),DATABASE!$AA$12:$AA$18,0))),"")</f>
        <v/>
      </c>
      <c r="K990" s="25" t="str">
        <f>IF('DATA ACCURATE'!V993&lt;&gt;"",'DATA ACCURATE'!V993,"")</f>
        <v/>
      </c>
      <c r="L990" s="80" t="str">
        <f>IF($H990="","",IF(OR($J990="LIBUR",AND($L989="LIBUR",$O989=$O990)),"LIBUR",IF(AND(OR($L989="LUAR JAM KERJA 1",$L989="LUAR JAM KERJA 2"),OR(OR(AND($H989=$H990,AND(OR($I990&gt;DATABASE!$J$3,$I990&lt;DATABASE!$J$6),((DATEVALUE($H990)+$I990)-(DATEVALUE($H989)+$I989))&lt;DATABASE!$J$6)),AND($H989=$H990,$O989=$O990,OR($I990&gt;DATABASE!$J$6,$I990&lt;DATABASE!$J$3))),AND(($H990-$H989)=1,OR($I990&lt;DATABASE!$I$6,((DATEVALUE($H990)+$I990)-(DATEVALUE($H989)+$I989))&lt;DATABASE!$J$6))),$A990=$A989),"LUAR JAM KERJA 2",IF(AND(OR(WEEKDAY($H990,2)=1,WEEKDAY($H990,2)=2,WEEKDAY($H990,2)=3,WEEKDAY($H990,2)=4,WEEKDAY($H990,2)=5),$I990&lt;=DATABASE!$J$3,$I990&gt;=DATABASE!$I$3),"JAM KERJA",IF(AND(WEEKDAY($H990,2)=6,$I990&lt;=DATABASE!$J$4,$I990&gt;=DATABASE!$I$4),"JAM KERJA","LUAR JAM KERJA 1")))))</f>
        <v/>
      </c>
      <c r="M990" s="33" t="str">
        <f>IF('DATA ACCURATE'!T993&lt;&gt;"",IF('DATA ACCURATE'!T993&gt;100,'DATA ACCURATE'!T993/10,'DATA ACCURATE'!T993),"")</f>
        <v/>
      </c>
      <c r="N990" t="str">
        <f>IF(M990="","",IF(M990&lt;=DATABASE!$I$9,"LOKAL",IF(M990&lt;DATABASE!$J$9,"LUAR KOTA 1",IF($M990&gt;=DATABASE!$J$9,"LUAR KOTA 2",""))))</f>
        <v/>
      </c>
      <c r="O990" s="38" t="str">
        <f>IF('DATA ACCURATE'!L993&lt;&gt;"",'DATA ACCURATE'!L993,"")</f>
        <v/>
      </c>
      <c r="Q990" s="38">
        <f t="shared" si="106"/>
        <v>0</v>
      </c>
      <c r="R990" s="38">
        <f t="shared" si="106"/>
        <v>0</v>
      </c>
      <c r="S990" s="38">
        <f t="shared" si="106"/>
        <v>0</v>
      </c>
      <c r="T990" s="38">
        <f t="shared" si="104"/>
        <v>0</v>
      </c>
      <c r="U990" s="38">
        <f t="shared" si="107"/>
        <v>0</v>
      </c>
      <c r="V990" s="38">
        <f t="shared" si="107"/>
        <v>0</v>
      </c>
      <c r="W990" s="38">
        <f t="shared" si="107"/>
        <v>0</v>
      </c>
      <c r="X990" s="38">
        <f t="shared" si="108"/>
        <v>0</v>
      </c>
      <c r="Y990" s="38">
        <f t="shared" si="108"/>
        <v>0</v>
      </c>
      <c r="Z990" s="38">
        <f t="shared" si="108"/>
        <v>0</v>
      </c>
      <c r="AA990" s="38">
        <f t="shared" si="105"/>
        <v>0</v>
      </c>
      <c r="AB990" s="38">
        <f t="shared" si="109"/>
        <v>0</v>
      </c>
      <c r="AC990" s="38">
        <f t="shared" si="110"/>
        <v>0</v>
      </c>
      <c r="AD990" s="38" t="str">
        <f t="shared" si="111"/>
        <v>000000000000</v>
      </c>
    </row>
    <row r="991" spans="1:30">
      <c r="A991" s="9" t="str">
        <f>IF('DATA ACCURATE'!A994&lt;&gt;"",'DATA ACCURATE'!A994,"")</f>
        <v/>
      </c>
      <c r="B991" s="9" t="str">
        <f>IF('DATA ACCURATE'!D994&lt;&gt;"",'DATA ACCURATE'!D994,"")</f>
        <v/>
      </c>
      <c r="C991" s="38" t="str">
        <f>IF($AD991="000000000000","",INDEX(DATABASE!$W$12:$W$71,MATCH($AD991,DATABASE!$V$12:$V$71,0)))</f>
        <v/>
      </c>
      <c r="D991" s="34" t="str">
        <f>IF(C991="","",IF(E991="",INDEX(DATABASE!$AF$13:$AF$62,MATCH($C991,DATABASE!$AC$13:$AC$62,0)),IF(E991="2x D11",INDEX(DATABASE!$AF$13:$AF$62,MATCH($C991,DATABASE!$AC$13:$AC$62,0))+2*DATABASE!$AF$62,IF(E991="3x D11",INDEX(DATABASE!$AF$13:$AF$62,MATCH($C991,DATABASE!$AC$13:$AC$62,0))+3*DATABASE!$AF$62,""))))</f>
        <v/>
      </c>
      <c r="E991" s="38" t="str">
        <f>IF(AND($K991="Y",$G991&lt;&gt;"UNYIL",$F991&lt;DATABASE!$O$8),"2x D11",IF(AND($K991="Y",$G991&lt;&gt;"UNYIL",$F991&gt;=DATABASE!$O$8),"3x D11",""))</f>
        <v/>
      </c>
      <c r="F991" s="9" t="str">
        <f>IF('DATA ACCURATE'!N994&lt;&gt;"",'DATA ACCURATE'!N994,"")</f>
        <v/>
      </c>
      <c r="G991" t="str">
        <f>IF(F991="","",IF(F991&lt;=DATABASE!$I$8,"UNYIL",IF(F991&lt;=DATABASE!$J$8,"KECIL",IF(F991&lt;DATABASE!$K$8,"TANGGUNG",IF(F991&gt;=DATABASE!$K$8,"BESAR","")))))</f>
        <v/>
      </c>
      <c r="H991" s="16" t="str">
        <f>IF('DATA ACCURATE'!J994&lt;&gt;"",'DATA ACCURATE'!J994,"")</f>
        <v/>
      </c>
      <c r="I991" s="35" t="str">
        <f>IF(B991&lt;&gt;"",IFERROR(VLOOKUP(B991,'DATA TIMBANGAN'!G:M,7,FALSE),VLOOKUP(B991,'DATA TIMBANGAN'!G:M,7)),"")</f>
        <v/>
      </c>
      <c r="J991" s="25" t="str">
        <f>IF(H991&lt;&gt;"",IFERROR(INDEX(DATABASE!$Z$19:$Z$38,MATCH(DATEVALUE(H991),DATABASE!$AA$19:$AA$38,0)),INDEX(DATABASE!$Z$12:$Z$18,MATCH(WEEKDAY(H991,2),DATABASE!$AA$12:$AA$18,0))),"")</f>
        <v/>
      </c>
      <c r="K991" s="25" t="str">
        <f>IF('DATA ACCURATE'!V994&lt;&gt;"",'DATA ACCURATE'!V994,"")</f>
        <v/>
      </c>
      <c r="L991" s="80" t="str">
        <f>IF($H991="","",IF(OR($J991="LIBUR",AND($L990="LIBUR",$O990=$O991)),"LIBUR",IF(AND(OR($L990="LUAR JAM KERJA 1",$L990="LUAR JAM KERJA 2"),OR(OR(AND($H990=$H991,AND(OR($I991&gt;DATABASE!$J$3,$I991&lt;DATABASE!$J$6),((DATEVALUE($H991)+$I991)-(DATEVALUE($H990)+$I990))&lt;DATABASE!$J$6)),AND($H990=$H991,$O990=$O991,OR($I991&gt;DATABASE!$J$6,$I991&lt;DATABASE!$J$3))),AND(($H991-$H990)=1,OR($I991&lt;DATABASE!$I$6,((DATEVALUE($H991)+$I991)-(DATEVALUE($H990)+$I990))&lt;DATABASE!$J$6))),$A991=$A990),"LUAR JAM KERJA 2",IF(AND(OR(WEEKDAY($H991,2)=1,WEEKDAY($H991,2)=2,WEEKDAY($H991,2)=3,WEEKDAY($H991,2)=4,WEEKDAY($H991,2)=5),$I991&lt;=DATABASE!$J$3,$I991&gt;=DATABASE!$I$3),"JAM KERJA",IF(AND(WEEKDAY($H991,2)=6,$I991&lt;=DATABASE!$J$4,$I991&gt;=DATABASE!$I$4),"JAM KERJA","LUAR JAM KERJA 1")))))</f>
        <v/>
      </c>
      <c r="M991" s="33" t="str">
        <f>IF('DATA ACCURATE'!T994&lt;&gt;"",IF('DATA ACCURATE'!T994&gt;100,'DATA ACCURATE'!T994/10,'DATA ACCURATE'!T994),"")</f>
        <v/>
      </c>
      <c r="N991" t="str">
        <f>IF(M991="","",IF(M991&lt;=DATABASE!$I$9,"LOKAL",IF(M991&lt;DATABASE!$J$9,"LUAR KOTA 1",IF($M991&gt;=DATABASE!$J$9,"LUAR KOTA 2",""))))</f>
        <v/>
      </c>
      <c r="O991" s="38" t="str">
        <f>IF('DATA ACCURATE'!L994&lt;&gt;"",'DATA ACCURATE'!L994,"")</f>
        <v/>
      </c>
      <c r="Q991" s="38">
        <f t="shared" si="106"/>
        <v>0</v>
      </c>
      <c r="R991" s="38">
        <f t="shared" si="106"/>
        <v>0</v>
      </c>
      <c r="S991" s="38">
        <f t="shared" si="106"/>
        <v>0</v>
      </c>
      <c r="T991" s="38">
        <f t="shared" si="104"/>
        <v>0</v>
      </c>
      <c r="U991" s="38">
        <f t="shared" si="107"/>
        <v>0</v>
      </c>
      <c r="V991" s="38">
        <f t="shared" si="107"/>
        <v>0</v>
      </c>
      <c r="W991" s="38">
        <f t="shared" si="107"/>
        <v>0</v>
      </c>
      <c r="X991" s="38">
        <f t="shared" si="108"/>
        <v>0</v>
      </c>
      <c r="Y991" s="38">
        <f t="shared" si="108"/>
        <v>0</v>
      </c>
      <c r="Z991" s="38">
        <f t="shared" si="108"/>
        <v>0</v>
      </c>
      <c r="AA991" s="38">
        <f t="shared" si="105"/>
        <v>0</v>
      </c>
      <c r="AB991" s="38">
        <f t="shared" si="109"/>
        <v>0</v>
      </c>
      <c r="AC991" s="38">
        <f t="shared" si="110"/>
        <v>0</v>
      </c>
      <c r="AD991" s="38" t="str">
        <f t="shared" si="111"/>
        <v>000000000000</v>
      </c>
    </row>
    <row r="992" spans="1:30">
      <c r="A992" s="9" t="str">
        <f>IF('DATA ACCURATE'!A995&lt;&gt;"",'DATA ACCURATE'!A995,"")</f>
        <v/>
      </c>
      <c r="B992" s="9" t="str">
        <f>IF('DATA ACCURATE'!D995&lt;&gt;"",'DATA ACCURATE'!D995,"")</f>
        <v/>
      </c>
      <c r="C992" s="38" t="str">
        <f>IF($AD992="000000000000","",INDEX(DATABASE!$W$12:$W$71,MATCH($AD992,DATABASE!$V$12:$V$71,0)))</f>
        <v/>
      </c>
      <c r="D992" s="34" t="str">
        <f>IF(C992="","",IF(E992="",INDEX(DATABASE!$AF$13:$AF$62,MATCH($C992,DATABASE!$AC$13:$AC$62,0)),IF(E992="2x D11",INDEX(DATABASE!$AF$13:$AF$62,MATCH($C992,DATABASE!$AC$13:$AC$62,0))+2*DATABASE!$AF$62,IF(E992="3x D11",INDEX(DATABASE!$AF$13:$AF$62,MATCH($C992,DATABASE!$AC$13:$AC$62,0))+3*DATABASE!$AF$62,""))))</f>
        <v/>
      </c>
      <c r="E992" s="38" t="str">
        <f>IF(AND($K992="Y",$G992&lt;&gt;"UNYIL",$F992&lt;DATABASE!$O$8),"2x D11",IF(AND($K992="Y",$G992&lt;&gt;"UNYIL",$F992&gt;=DATABASE!$O$8),"3x D11",""))</f>
        <v/>
      </c>
      <c r="F992" s="9" t="str">
        <f>IF('DATA ACCURATE'!N995&lt;&gt;"",'DATA ACCURATE'!N995,"")</f>
        <v/>
      </c>
      <c r="G992" t="str">
        <f>IF(F992="","",IF(F992&lt;=DATABASE!$I$8,"UNYIL",IF(F992&lt;=DATABASE!$J$8,"KECIL",IF(F992&lt;DATABASE!$K$8,"TANGGUNG",IF(F992&gt;=DATABASE!$K$8,"BESAR","")))))</f>
        <v/>
      </c>
      <c r="H992" s="16" t="str">
        <f>IF('DATA ACCURATE'!J995&lt;&gt;"",'DATA ACCURATE'!J995,"")</f>
        <v/>
      </c>
      <c r="I992" s="35" t="str">
        <f>IF(B992&lt;&gt;"",IFERROR(VLOOKUP(B992,'DATA TIMBANGAN'!G:M,7,FALSE),VLOOKUP(B992,'DATA TIMBANGAN'!G:M,7)),"")</f>
        <v/>
      </c>
      <c r="J992" s="25" t="str">
        <f>IF(H992&lt;&gt;"",IFERROR(INDEX(DATABASE!$Z$19:$Z$38,MATCH(DATEVALUE(H992),DATABASE!$AA$19:$AA$38,0)),INDEX(DATABASE!$Z$12:$Z$18,MATCH(WEEKDAY(H992,2),DATABASE!$AA$12:$AA$18,0))),"")</f>
        <v/>
      </c>
      <c r="K992" s="25" t="str">
        <f>IF('DATA ACCURATE'!V995&lt;&gt;"",'DATA ACCURATE'!V995,"")</f>
        <v/>
      </c>
      <c r="L992" s="80" t="str">
        <f>IF($H992="","",IF(OR($J992="LIBUR",AND($L991="LIBUR",$O991=$O992)),"LIBUR",IF(AND(OR($L991="LUAR JAM KERJA 1",$L991="LUAR JAM KERJA 2"),OR(OR(AND($H991=$H992,AND(OR($I992&gt;DATABASE!$J$3,$I992&lt;DATABASE!$J$6),((DATEVALUE($H992)+$I992)-(DATEVALUE($H991)+$I991))&lt;DATABASE!$J$6)),AND($H991=$H992,$O991=$O992,OR($I992&gt;DATABASE!$J$6,$I992&lt;DATABASE!$J$3))),AND(($H992-$H991)=1,OR($I992&lt;DATABASE!$I$6,((DATEVALUE($H992)+$I992)-(DATEVALUE($H991)+$I991))&lt;DATABASE!$J$6))),$A992=$A991),"LUAR JAM KERJA 2",IF(AND(OR(WEEKDAY($H992,2)=1,WEEKDAY($H992,2)=2,WEEKDAY($H992,2)=3,WEEKDAY($H992,2)=4,WEEKDAY($H992,2)=5),$I992&lt;=DATABASE!$J$3,$I992&gt;=DATABASE!$I$3),"JAM KERJA",IF(AND(WEEKDAY($H992,2)=6,$I992&lt;=DATABASE!$J$4,$I992&gt;=DATABASE!$I$4),"JAM KERJA","LUAR JAM KERJA 1")))))</f>
        <v/>
      </c>
      <c r="M992" s="33" t="str">
        <f>IF('DATA ACCURATE'!T995&lt;&gt;"",IF('DATA ACCURATE'!T995&gt;100,'DATA ACCURATE'!T995/10,'DATA ACCURATE'!T995),"")</f>
        <v/>
      </c>
      <c r="N992" t="str">
        <f>IF(M992="","",IF(M992&lt;=DATABASE!$I$9,"LOKAL",IF(M992&lt;DATABASE!$J$9,"LUAR KOTA 1",IF($M992&gt;=DATABASE!$J$9,"LUAR KOTA 2",""))))</f>
        <v/>
      </c>
      <c r="O992" s="38" t="str">
        <f>IF('DATA ACCURATE'!L995&lt;&gt;"",'DATA ACCURATE'!L995,"")</f>
        <v/>
      </c>
      <c r="Q992" s="38">
        <f t="shared" si="106"/>
        <v>0</v>
      </c>
      <c r="R992" s="38">
        <f t="shared" si="106"/>
        <v>0</v>
      </c>
      <c r="S992" s="38">
        <f t="shared" si="106"/>
        <v>0</v>
      </c>
      <c r="T992" s="38">
        <f t="shared" si="104"/>
        <v>0</v>
      </c>
      <c r="U992" s="38">
        <f t="shared" si="107"/>
        <v>0</v>
      </c>
      <c r="V992" s="38">
        <f t="shared" si="107"/>
        <v>0</v>
      </c>
      <c r="W992" s="38">
        <f t="shared" si="107"/>
        <v>0</v>
      </c>
      <c r="X992" s="38">
        <f t="shared" si="108"/>
        <v>0</v>
      </c>
      <c r="Y992" s="38">
        <f t="shared" si="108"/>
        <v>0</v>
      </c>
      <c r="Z992" s="38">
        <f t="shared" si="108"/>
        <v>0</v>
      </c>
      <c r="AA992" s="38">
        <f t="shared" si="105"/>
        <v>0</v>
      </c>
      <c r="AB992" s="38">
        <f t="shared" si="109"/>
        <v>0</v>
      </c>
      <c r="AC992" s="38">
        <f t="shared" si="110"/>
        <v>0</v>
      </c>
      <c r="AD992" s="38" t="str">
        <f t="shared" si="111"/>
        <v>000000000000</v>
      </c>
    </row>
    <row r="993" spans="1:30">
      <c r="A993" s="9" t="str">
        <f>IF('DATA ACCURATE'!A996&lt;&gt;"",'DATA ACCURATE'!A996,"")</f>
        <v/>
      </c>
      <c r="B993" s="9" t="str">
        <f>IF('DATA ACCURATE'!D996&lt;&gt;"",'DATA ACCURATE'!D996,"")</f>
        <v/>
      </c>
      <c r="C993" s="38" t="str">
        <f>IF($AD993="000000000000","",INDEX(DATABASE!$W$12:$W$71,MATCH($AD993,DATABASE!$V$12:$V$71,0)))</f>
        <v/>
      </c>
      <c r="D993" s="34" t="str">
        <f>IF(C993="","",IF(E993="",INDEX(DATABASE!$AF$13:$AF$62,MATCH($C993,DATABASE!$AC$13:$AC$62,0)),IF(E993="2x D11",INDEX(DATABASE!$AF$13:$AF$62,MATCH($C993,DATABASE!$AC$13:$AC$62,0))+2*DATABASE!$AF$62,IF(E993="3x D11",INDEX(DATABASE!$AF$13:$AF$62,MATCH($C993,DATABASE!$AC$13:$AC$62,0))+3*DATABASE!$AF$62,""))))</f>
        <v/>
      </c>
      <c r="E993" s="38" t="str">
        <f>IF(AND($K993="Y",$G993&lt;&gt;"UNYIL",$F993&lt;DATABASE!$O$8),"2x D11",IF(AND($K993="Y",$G993&lt;&gt;"UNYIL",$F993&gt;=DATABASE!$O$8),"3x D11",""))</f>
        <v/>
      </c>
      <c r="F993" s="9" t="str">
        <f>IF('DATA ACCURATE'!N996&lt;&gt;"",'DATA ACCURATE'!N996,"")</f>
        <v/>
      </c>
      <c r="G993" t="str">
        <f>IF(F993="","",IF(F993&lt;=DATABASE!$I$8,"UNYIL",IF(F993&lt;=DATABASE!$J$8,"KECIL",IF(F993&lt;DATABASE!$K$8,"TANGGUNG",IF(F993&gt;=DATABASE!$K$8,"BESAR","")))))</f>
        <v/>
      </c>
      <c r="H993" s="16" t="str">
        <f>IF('DATA ACCURATE'!J996&lt;&gt;"",'DATA ACCURATE'!J996,"")</f>
        <v/>
      </c>
      <c r="I993" s="35" t="str">
        <f>IF(B993&lt;&gt;"",IFERROR(VLOOKUP(B993,'DATA TIMBANGAN'!G:M,7,FALSE),VLOOKUP(B993,'DATA TIMBANGAN'!G:M,7)),"")</f>
        <v/>
      </c>
      <c r="J993" s="25" t="str">
        <f>IF(H993&lt;&gt;"",IFERROR(INDEX(DATABASE!$Z$19:$Z$38,MATCH(DATEVALUE(H993),DATABASE!$AA$19:$AA$38,0)),INDEX(DATABASE!$Z$12:$Z$18,MATCH(WEEKDAY(H993,2),DATABASE!$AA$12:$AA$18,0))),"")</f>
        <v/>
      </c>
      <c r="K993" s="25" t="str">
        <f>IF('DATA ACCURATE'!V996&lt;&gt;"",'DATA ACCURATE'!V996,"")</f>
        <v/>
      </c>
      <c r="L993" s="80" t="str">
        <f>IF($H993="","",IF(OR($J993="LIBUR",AND($L992="LIBUR",$O992=$O993)),"LIBUR",IF(AND(OR($L992="LUAR JAM KERJA 1",$L992="LUAR JAM KERJA 2"),OR(OR(AND($H992=$H993,AND(OR($I993&gt;DATABASE!$J$3,$I993&lt;DATABASE!$J$6),((DATEVALUE($H993)+$I993)-(DATEVALUE($H992)+$I992))&lt;DATABASE!$J$6)),AND($H992=$H993,$O992=$O993,OR($I993&gt;DATABASE!$J$6,$I993&lt;DATABASE!$J$3))),AND(($H993-$H992)=1,OR($I993&lt;DATABASE!$I$6,((DATEVALUE($H993)+$I993)-(DATEVALUE($H992)+$I992))&lt;DATABASE!$J$6))),$A993=$A992),"LUAR JAM KERJA 2",IF(AND(OR(WEEKDAY($H993,2)=1,WEEKDAY($H993,2)=2,WEEKDAY($H993,2)=3,WEEKDAY($H993,2)=4,WEEKDAY($H993,2)=5),$I993&lt;=DATABASE!$J$3,$I993&gt;=DATABASE!$I$3),"JAM KERJA",IF(AND(WEEKDAY($H993,2)=6,$I993&lt;=DATABASE!$J$4,$I993&gt;=DATABASE!$I$4),"JAM KERJA","LUAR JAM KERJA 1")))))</f>
        <v/>
      </c>
      <c r="M993" s="33" t="str">
        <f>IF('DATA ACCURATE'!T996&lt;&gt;"",IF('DATA ACCURATE'!T996&gt;100,'DATA ACCURATE'!T996/10,'DATA ACCURATE'!T996),"")</f>
        <v/>
      </c>
      <c r="N993" t="str">
        <f>IF(M993="","",IF(M993&lt;=DATABASE!$I$9,"LOKAL",IF(M993&lt;DATABASE!$J$9,"LUAR KOTA 1",IF($M993&gt;=DATABASE!$J$9,"LUAR KOTA 2",""))))</f>
        <v/>
      </c>
      <c r="O993" s="38" t="str">
        <f>IF('DATA ACCURATE'!L996&lt;&gt;"",'DATA ACCURATE'!L996,"")</f>
        <v/>
      </c>
      <c r="Q993" s="38">
        <f t="shared" si="106"/>
        <v>0</v>
      </c>
      <c r="R993" s="38">
        <f t="shared" si="106"/>
        <v>0</v>
      </c>
      <c r="S993" s="38">
        <f t="shared" si="106"/>
        <v>0</v>
      </c>
      <c r="T993" s="38">
        <f t="shared" si="104"/>
        <v>0</v>
      </c>
      <c r="U993" s="38">
        <f t="shared" si="107"/>
        <v>0</v>
      </c>
      <c r="V993" s="38">
        <f t="shared" si="107"/>
        <v>0</v>
      </c>
      <c r="W993" s="38">
        <f t="shared" si="107"/>
        <v>0</v>
      </c>
      <c r="X993" s="38">
        <f t="shared" si="108"/>
        <v>0</v>
      </c>
      <c r="Y993" s="38">
        <f t="shared" si="108"/>
        <v>0</v>
      </c>
      <c r="Z993" s="38">
        <f t="shared" si="108"/>
        <v>0</v>
      </c>
      <c r="AA993" s="38">
        <f t="shared" si="105"/>
        <v>0</v>
      </c>
      <c r="AB993" s="38">
        <f t="shared" si="109"/>
        <v>0</v>
      </c>
      <c r="AC993" s="38">
        <f t="shared" si="110"/>
        <v>0</v>
      </c>
      <c r="AD993" s="38" t="str">
        <f t="shared" si="111"/>
        <v>000000000000</v>
      </c>
    </row>
    <row r="994" spans="1:30">
      <c r="A994" s="9" t="str">
        <f>IF('DATA ACCURATE'!A997&lt;&gt;"",'DATA ACCURATE'!A997,"")</f>
        <v/>
      </c>
      <c r="B994" s="9" t="str">
        <f>IF('DATA ACCURATE'!D997&lt;&gt;"",'DATA ACCURATE'!D997,"")</f>
        <v/>
      </c>
      <c r="C994" s="38" t="str">
        <f>IF($AD994="000000000000","",INDEX(DATABASE!$W$12:$W$71,MATCH($AD994,DATABASE!$V$12:$V$71,0)))</f>
        <v/>
      </c>
      <c r="D994" s="34" t="str">
        <f>IF(C994="","",IF(E994="",INDEX(DATABASE!$AF$13:$AF$62,MATCH($C994,DATABASE!$AC$13:$AC$62,0)),IF(E994="2x D11",INDEX(DATABASE!$AF$13:$AF$62,MATCH($C994,DATABASE!$AC$13:$AC$62,0))+2*DATABASE!$AF$62,IF(E994="3x D11",INDEX(DATABASE!$AF$13:$AF$62,MATCH($C994,DATABASE!$AC$13:$AC$62,0))+3*DATABASE!$AF$62,""))))</f>
        <v/>
      </c>
      <c r="E994" s="38" t="str">
        <f>IF(AND($K994="Y",$G994&lt;&gt;"UNYIL",$F994&lt;DATABASE!$O$8),"2x D11",IF(AND($K994="Y",$G994&lt;&gt;"UNYIL",$F994&gt;=DATABASE!$O$8),"3x D11",""))</f>
        <v/>
      </c>
      <c r="F994" s="9" t="str">
        <f>IF('DATA ACCURATE'!N997&lt;&gt;"",'DATA ACCURATE'!N997,"")</f>
        <v/>
      </c>
      <c r="G994" t="str">
        <f>IF(F994="","",IF(F994&lt;=DATABASE!$I$8,"UNYIL",IF(F994&lt;=DATABASE!$J$8,"KECIL",IF(F994&lt;DATABASE!$K$8,"TANGGUNG",IF(F994&gt;=DATABASE!$K$8,"BESAR","")))))</f>
        <v/>
      </c>
      <c r="H994" s="16" t="str">
        <f>IF('DATA ACCURATE'!J997&lt;&gt;"",'DATA ACCURATE'!J997,"")</f>
        <v/>
      </c>
      <c r="I994" s="35" t="str">
        <f>IF(B994&lt;&gt;"",IFERROR(VLOOKUP(B994,'DATA TIMBANGAN'!G:M,7,FALSE),VLOOKUP(B994,'DATA TIMBANGAN'!G:M,7)),"")</f>
        <v/>
      </c>
      <c r="J994" s="25" t="str">
        <f>IF(H994&lt;&gt;"",IFERROR(INDEX(DATABASE!$Z$19:$Z$38,MATCH(DATEVALUE(H994),DATABASE!$AA$19:$AA$38,0)),INDEX(DATABASE!$Z$12:$Z$18,MATCH(WEEKDAY(H994,2),DATABASE!$AA$12:$AA$18,0))),"")</f>
        <v/>
      </c>
      <c r="K994" s="25" t="str">
        <f>IF('DATA ACCURATE'!V997&lt;&gt;"",'DATA ACCURATE'!V997,"")</f>
        <v/>
      </c>
      <c r="L994" s="80" t="str">
        <f>IF($H994="","",IF(OR($J994="LIBUR",AND($L993="LIBUR",$O993=$O994)),"LIBUR",IF(AND(OR($L993="LUAR JAM KERJA 1",$L993="LUAR JAM KERJA 2"),OR(OR(AND($H993=$H994,AND(OR($I994&gt;DATABASE!$J$3,$I994&lt;DATABASE!$J$6),((DATEVALUE($H994)+$I994)-(DATEVALUE($H993)+$I993))&lt;DATABASE!$J$6)),AND($H993=$H994,$O993=$O994,OR($I994&gt;DATABASE!$J$6,$I994&lt;DATABASE!$J$3))),AND(($H994-$H993)=1,OR($I994&lt;DATABASE!$I$6,((DATEVALUE($H994)+$I994)-(DATEVALUE($H993)+$I993))&lt;DATABASE!$J$6))),$A994=$A993),"LUAR JAM KERJA 2",IF(AND(OR(WEEKDAY($H994,2)=1,WEEKDAY($H994,2)=2,WEEKDAY($H994,2)=3,WEEKDAY($H994,2)=4,WEEKDAY($H994,2)=5),$I994&lt;=DATABASE!$J$3,$I994&gt;=DATABASE!$I$3),"JAM KERJA",IF(AND(WEEKDAY($H994,2)=6,$I994&lt;=DATABASE!$J$4,$I994&gt;=DATABASE!$I$4),"JAM KERJA","LUAR JAM KERJA 1")))))</f>
        <v/>
      </c>
      <c r="M994" s="33" t="str">
        <f>IF('DATA ACCURATE'!T997&lt;&gt;"",IF('DATA ACCURATE'!T997&gt;100,'DATA ACCURATE'!T997/10,'DATA ACCURATE'!T997),"")</f>
        <v/>
      </c>
      <c r="N994" t="str">
        <f>IF(M994="","",IF(M994&lt;=DATABASE!$I$9,"LOKAL",IF(M994&lt;DATABASE!$J$9,"LUAR KOTA 1",IF($M994&gt;=DATABASE!$J$9,"LUAR KOTA 2",""))))</f>
        <v/>
      </c>
      <c r="O994" s="38" t="str">
        <f>IF('DATA ACCURATE'!L997&lt;&gt;"",'DATA ACCURATE'!L997,"")</f>
        <v/>
      </c>
      <c r="Q994" s="38">
        <f t="shared" si="106"/>
        <v>0</v>
      </c>
      <c r="R994" s="38">
        <f t="shared" si="106"/>
        <v>0</v>
      </c>
      <c r="S994" s="38">
        <f t="shared" si="106"/>
        <v>0</v>
      </c>
      <c r="T994" s="38">
        <f t="shared" si="104"/>
        <v>0</v>
      </c>
      <c r="U994" s="38">
        <f t="shared" si="107"/>
        <v>0</v>
      </c>
      <c r="V994" s="38">
        <f t="shared" si="107"/>
        <v>0</v>
      </c>
      <c r="W994" s="38">
        <f t="shared" si="107"/>
        <v>0</v>
      </c>
      <c r="X994" s="38">
        <f t="shared" si="108"/>
        <v>0</v>
      </c>
      <c r="Y994" s="38">
        <f t="shared" si="108"/>
        <v>0</v>
      </c>
      <c r="Z994" s="38">
        <f t="shared" si="108"/>
        <v>0</v>
      </c>
      <c r="AA994" s="38">
        <f t="shared" si="105"/>
        <v>0</v>
      </c>
      <c r="AB994" s="38">
        <f t="shared" si="109"/>
        <v>0</v>
      </c>
      <c r="AC994" s="38">
        <f t="shared" si="110"/>
        <v>0</v>
      </c>
      <c r="AD994" s="38" t="str">
        <f t="shared" si="111"/>
        <v>000000000000</v>
      </c>
    </row>
    <row r="995" spans="1:30">
      <c r="A995" s="9" t="str">
        <f>IF('DATA ACCURATE'!A998&lt;&gt;"",'DATA ACCURATE'!A998,"")</f>
        <v/>
      </c>
      <c r="B995" s="9" t="str">
        <f>IF('DATA ACCURATE'!D998&lt;&gt;"",'DATA ACCURATE'!D998,"")</f>
        <v/>
      </c>
      <c r="C995" s="38" t="str">
        <f>IF($AD995="000000000000","",INDEX(DATABASE!$W$12:$W$71,MATCH($AD995,DATABASE!$V$12:$V$71,0)))</f>
        <v/>
      </c>
      <c r="D995" s="34" t="str">
        <f>IF(C995="","",IF(E995="",INDEX(DATABASE!$AF$13:$AF$62,MATCH($C995,DATABASE!$AC$13:$AC$62,0)),IF(E995="2x D11",INDEX(DATABASE!$AF$13:$AF$62,MATCH($C995,DATABASE!$AC$13:$AC$62,0))+2*DATABASE!$AF$62,IF(E995="3x D11",INDEX(DATABASE!$AF$13:$AF$62,MATCH($C995,DATABASE!$AC$13:$AC$62,0))+3*DATABASE!$AF$62,""))))</f>
        <v/>
      </c>
      <c r="E995" s="38" t="str">
        <f>IF(AND($K995="Y",$G995&lt;&gt;"UNYIL",$F995&lt;DATABASE!$O$8),"2x D11",IF(AND($K995="Y",$G995&lt;&gt;"UNYIL",$F995&gt;=DATABASE!$O$8),"3x D11",""))</f>
        <v/>
      </c>
      <c r="F995" s="9" t="str">
        <f>IF('DATA ACCURATE'!N998&lt;&gt;"",'DATA ACCURATE'!N998,"")</f>
        <v/>
      </c>
      <c r="G995" t="str">
        <f>IF(F995="","",IF(F995&lt;=DATABASE!$I$8,"UNYIL",IF(F995&lt;=DATABASE!$J$8,"KECIL",IF(F995&lt;DATABASE!$K$8,"TANGGUNG",IF(F995&gt;=DATABASE!$K$8,"BESAR","")))))</f>
        <v/>
      </c>
      <c r="H995" s="16" t="str">
        <f>IF('DATA ACCURATE'!J998&lt;&gt;"",'DATA ACCURATE'!J998,"")</f>
        <v/>
      </c>
      <c r="I995" s="35" t="str">
        <f>IF(B995&lt;&gt;"",IFERROR(VLOOKUP(B995,'DATA TIMBANGAN'!G:M,7,FALSE),VLOOKUP(B995,'DATA TIMBANGAN'!G:M,7)),"")</f>
        <v/>
      </c>
      <c r="J995" s="25" t="str">
        <f>IF(H995&lt;&gt;"",IFERROR(INDEX(DATABASE!$Z$19:$Z$38,MATCH(DATEVALUE(H995),DATABASE!$AA$19:$AA$38,0)),INDEX(DATABASE!$Z$12:$Z$18,MATCH(WEEKDAY(H995,2),DATABASE!$AA$12:$AA$18,0))),"")</f>
        <v/>
      </c>
      <c r="K995" s="25" t="str">
        <f>IF('DATA ACCURATE'!V998&lt;&gt;"",'DATA ACCURATE'!V998,"")</f>
        <v/>
      </c>
      <c r="L995" s="80" t="str">
        <f>IF($H995="","",IF(OR($J995="LIBUR",AND($L994="LIBUR",$O994=$O995)),"LIBUR",IF(AND(OR($L994="LUAR JAM KERJA 1",$L994="LUAR JAM KERJA 2"),OR(OR(AND($H994=$H995,AND(OR($I995&gt;DATABASE!$J$3,$I995&lt;DATABASE!$J$6),((DATEVALUE($H995)+$I995)-(DATEVALUE($H994)+$I994))&lt;DATABASE!$J$6)),AND($H994=$H995,$O994=$O995,OR($I995&gt;DATABASE!$J$6,$I995&lt;DATABASE!$J$3))),AND(($H995-$H994)=1,OR($I995&lt;DATABASE!$I$6,((DATEVALUE($H995)+$I995)-(DATEVALUE($H994)+$I994))&lt;DATABASE!$J$6))),$A995=$A994),"LUAR JAM KERJA 2",IF(AND(OR(WEEKDAY($H995,2)=1,WEEKDAY($H995,2)=2,WEEKDAY($H995,2)=3,WEEKDAY($H995,2)=4,WEEKDAY($H995,2)=5),$I995&lt;=DATABASE!$J$3,$I995&gt;=DATABASE!$I$3),"JAM KERJA",IF(AND(WEEKDAY($H995,2)=6,$I995&lt;=DATABASE!$J$4,$I995&gt;=DATABASE!$I$4),"JAM KERJA","LUAR JAM KERJA 1")))))</f>
        <v/>
      </c>
      <c r="M995" s="33" t="str">
        <f>IF('DATA ACCURATE'!T998&lt;&gt;"",IF('DATA ACCURATE'!T998&gt;100,'DATA ACCURATE'!T998/10,'DATA ACCURATE'!T998),"")</f>
        <v/>
      </c>
      <c r="N995" t="str">
        <f>IF(M995="","",IF(M995&lt;=DATABASE!$I$9,"LOKAL",IF(M995&lt;DATABASE!$J$9,"LUAR KOTA 1",IF($M995&gt;=DATABASE!$J$9,"LUAR KOTA 2",""))))</f>
        <v/>
      </c>
      <c r="O995" s="38" t="str">
        <f>IF('DATA ACCURATE'!L998&lt;&gt;"",'DATA ACCURATE'!L998,"")</f>
        <v/>
      </c>
      <c r="Q995" s="38">
        <f t="shared" si="106"/>
        <v>0</v>
      </c>
      <c r="R995" s="38">
        <f t="shared" si="106"/>
        <v>0</v>
      </c>
      <c r="S995" s="38">
        <f t="shared" si="106"/>
        <v>0</v>
      </c>
      <c r="T995" s="38">
        <f t="shared" si="104"/>
        <v>0</v>
      </c>
      <c r="U995" s="38">
        <f t="shared" si="107"/>
        <v>0</v>
      </c>
      <c r="V995" s="38">
        <f t="shared" si="107"/>
        <v>0</v>
      </c>
      <c r="W995" s="38">
        <f t="shared" si="107"/>
        <v>0</v>
      </c>
      <c r="X995" s="38">
        <f t="shared" si="108"/>
        <v>0</v>
      </c>
      <c r="Y995" s="38">
        <f t="shared" si="108"/>
        <v>0</v>
      </c>
      <c r="Z995" s="38">
        <f t="shared" si="108"/>
        <v>0</v>
      </c>
      <c r="AA995" s="38">
        <f t="shared" si="105"/>
        <v>0</v>
      </c>
      <c r="AB995" s="38">
        <f t="shared" si="109"/>
        <v>0</v>
      </c>
      <c r="AC995" s="38">
        <f t="shared" si="110"/>
        <v>0</v>
      </c>
      <c r="AD995" s="38" t="str">
        <f t="shared" si="111"/>
        <v>000000000000</v>
      </c>
    </row>
    <row r="996" spans="1:30">
      <c r="A996" s="9" t="str">
        <f>IF('DATA ACCURATE'!A999&lt;&gt;"",'DATA ACCURATE'!A999,"")</f>
        <v/>
      </c>
      <c r="B996" s="9" t="str">
        <f>IF('DATA ACCURATE'!D999&lt;&gt;"",'DATA ACCURATE'!D999,"")</f>
        <v/>
      </c>
      <c r="C996" s="38" t="str">
        <f>IF($AD996="000000000000","",INDEX(DATABASE!$W$12:$W$71,MATCH($AD996,DATABASE!$V$12:$V$71,0)))</f>
        <v/>
      </c>
      <c r="D996" s="34" t="str">
        <f>IF(C996="","",IF(E996="",INDEX(DATABASE!$AF$13:$AF$62,MATCH($C996,DATABASE!$AC$13:$AC$62,0)),IF(E996="2x D11",INDEX(DATABASE!$AF$13:$AF$62,MATCH($C996,DATABASE!$AC$13:$AC$62,0))+2*DATABASE!$AF$62,IF(E996="3x D11",INDEX(DATABASE!$AF$13:$AF$62,MATCH($C996,DATABASE!$AC$13:$AC$62,0))+3*DATABASE!$AF$62,""))))</f>
        <v/>
      </c>
      <c r="E996" s="38" t="str">
        <f>IF(AND($K996="Y",$G996&lt;&gt;"UNYIL",$F996&lt;DATABASE!$O$8),"2x D11",IF(AND($K996="Y",$G996&lt;&gt;"UNYIL",$F996&gt;=DATABASE!$O$8),"3x D11",""))</f>
        <v/>
      </c>
      <c r="F996" s="9" t="str">
        <f>IF('DATA ACCURATE'!N999&lt;&gt;"",'DATA ACCURATE'!N999,"")</f>
        <v/>
      </c>
      <c r="G996" t="str">
        <f>IF(F996="","",IF(F996&lt;=DATABASE!$I$8,"UNYIL",IF(F996&lt;=DATABASE!$J$8,"KECIL",IF(F996&lt;DATABASE!$K$8,"TANGGUNG",IF(F996&gt;=DATABASE!$K$8,"BESAR","")))))</f>
        <v/>
      </c>
      <c r="H996" s="16" t="str">
        <f>IF('DATA ACCURATE'!J999&lt;&gt;"",'DATA ACCURATE'!J999,"")</f>
        <v/>
      </c>
      <c r="I996" s="35" t="str">
        <f>IF(B996&lt;&gt;"",IFERROR(VLOOKUP(B996,'DATA TIMBANGAN'!G:M,7,FALSE),VLOOKUP(B996,'DATA TIMBANGAN'!G:M,7)),"")</f>
        <v/>
      </c>
      <c r="J996" s="25" t="str">
        <f>IF(H996&lt;&gt;"",IFERROR(INDEX(DATABASE!$Z$19:$Z$38,MATCH(DATEVALUE(H996),DATABASE!$AA$19:$AA$38,0)),INDEX(DATABASE!$Z$12:$Z$18,MATCH(WEEKDAY(H996,2),DATABASE!$AA$12:$AA$18,0))),"")</f>
        <v/>
      </c>
      <c r="K996" s="25" t="str">
        <f>IF('DATA ACCURATE'!V999&lt;&gt;"",'DATA ACCURATE'!V999,"")</f>
        <v/>
      </c>
      <c r="L996" s="80" t="str">
        <f>IF($H996="","",IF(OR($J996="LIBUR",AND($L995="LIBUR",$O995=$O996)),"LIBUR",IF(AND(OR($L995="LUAR JAM KERJA 1",$L995="LUAR JAM KERJA 2"),OR(OR(AND($H995=$H996,AND(OR($I996&gt;DATABASE!$J$3,$I996&lt;DATABASE!$J$6),((DATEVALUE($H996)+$I996)-(DATEVALUE($H995)+$I995))&lt;DATABASE!$J$6)),AND($H995=$H996,$O995=$O996,OR($I996&gt;DATABASE!$J$6,$I996&lt;DATABASE!$J$3))),AND(($H996-$H995)=1,OR($I996&lt;DATABASE!$I$6,((DATEVALUE($H996)+$I996)-(DATEVALUE($H995)+$I995))&lt;DATABASE!$J$6))),$A996=$A995),"LUAR JAM KERJA 2",IF(AND(OR(WEEKDAY($H996,2)=1,WEEKDAY($H996,2)=2,WEEKDAY($H996,2)=3,WEEKDAY($H996,2)=4,WEEKDAY($H996,2)=5),$I996&lt;=DATABASE!$J$3,$I996&gt;=DATABASE!$I$3),"JAM KERJA",IF(AND(WEEKDAY($H996,2)=6,$I996&lt;=DATABASE!$J$4,$I996&gt;=DATABASE!$I$4),"JAM KERJA","LUAR JAM KERJA 1")))))</f>
        <v/>
      </c>
      <c r="M996" s="33" t="str">
        <f>IF('DATA ACCURATE'!T999&lt;&gt;"",IF('DATA ACCURATE'!T999&gt;100,'DATA ACCURATE'!T999/10,'DATA ACCURATE'!T999),"")</f>
        <v/>
      </c>
      <c r="N996" t="str">
        <f>IF(M996="","",IF(M996&lt;=DATABASE!$I$9,"LOKAL",IF(M996&lt;DATABASE!$J$9,"LUAR KOTA 1",IF($M996&gt;=DATABASE!$J$9,"LUAR KOTA 2",""))))</f>
        <v/>
      </c>
      <c r="O996" s="38" t="str">
        <f>IF('DATA ACCURATE'!L999&lt;&gt;"",'DATA ACCURATE'!L999,"")</f>
        <v/>
      </c>
      <c r="Q996" s="38">
        <f t="shared" si="106"/>
        <v>0</v>
      </c>
      <c r="R996" s="38">
        <f t="shared" si="106"/>
        <v>0</v>
      </c>
      <c r="S996" s="38">
        <f t="shared" si="106"/>
        <v>0</v>
      </c>
      <c r="T996" s="38">
        <f t="shared" si="104"/>
        <v>0</v>
      </c>
      <c r="U996" s="38">
        <f t="shared" si="107"/>
        <v>0</v>
      </c>
      <c r="V996" s="38">
        <f t="shared" si="107"/>
        <v>0</v>
      </c>
      <c r="W996" s="38">
        <f t="shared" si="107"/>
        <v>0</v>
      </c>
      <c r="X996" s="38">
        <f t="shared" si="108"/>
        <v>0</v>
      </c>
      <c r="Y996" s="38">
        <f t="shared" si="108"/>
        <v>0</v>
      </c>
      <c r="Z996" s="38">
        <f t="shared" si="108"/>
        <v>0</v>
      </c>
      <c r="AA996" s="38">
        <f t="shared" si="105"/>
        <v>0</v>
      </c>
      <c r="AB996" s="38">
        <f t="shared" si="109"/>
        <v>0</v>
      </c>
      <c r="AC996" s="38">
        <f t="shared" si="110"/>
        <v>0</v>
      </c>
      <c r="AD996" s="38" t="str">
        <f t="shared" si="111"/>
        <v>000000000000</v>
      </c>
    </row>
    <row r="997" spans="1:30">
      <c r="A997" s="9" t="str">
        <f>IF('DATA ACCURATE'!A1000&lt;&gt;"",'DATA ACCURATE'!A1000,"")</f>
        <v/>
      </c>
      <c r="B997" s="9" t="str">
        <f>IF('DATA ACCURATE'!D1000&lt;&gt;"",'DATA ACCURATE'!D1000,"")</f>
        <v/>
      </c>
      <c r="C997" s="38" t="str">
        <f>IF($AD997="000000000000","",INDEX(DATABASE!$W$12:$W$71,MATCH($AD997,DATABASE!$V$12:$V$71,0)))</f>
        <v/>
      </c>
      <c r="D997" s="34" t="str">
        <f>IF(C997="","",IF(E997="",INDEX(DATABASE!$AF$13:$AF$62,MATCH($C997,DATABASE!$AC$13:$AC$62,0)),IF(E997="2x D11",INDEX(DATABASE!$AF$13:$AF$62,MATCH($C997,DATABASE!$AC$13:$AC$62,0))+2*DATABASE!$AF$62,IF(E997="3x D11",INDEX(DATABASE!$AF$13:$AF$62,MATCH($C997,DATABASE!$AC$13:$AC$62,0))+3*DATABASE!$AF$62,""))))</f>
        <v/>
      </c>
      <c r="E997" s="38" t="str">
        <f>IF(AND($K997="Y",$G997&lt;&gt;"UNYIL",$F997&lt;DATABASE!$O$8),"2x D11",IF(AND($K997="Y",$G997&lt;&gt;"UNYIL",$F997&gt;=DATABASE!$O$8),"3x D11",""))</f>
        <v/>
      </c>
      <c r="F997" s="9" t="str">
        <f>IF('DATA ACCURATE'!N1000&lt;&gt;"",'DATA ACCURATE'!N1000,"")</f>
        <v/>
      </c>
      <c r="G997" t="str">
        <f>IF(F997="","",IF(F997&lt;=DATABASE!$I$8,"UNYIL",IF(F997&lt;=DATABASE!$J$8,"KECIL",IF(F997&lt;DATABASE!$K$8,"TANGGUNG",IF(F997&gt;=DATABASE!$K$8,"BESAR","")))))</f>
        <v/>
      </c>
      <c r="H997" s="16" t="str">
        <f>IF('DATA ACCURATE'!J1000&lt;&gt;"",'DATA ACCURATE'!J1000,"")</f>
        <v/>
      </c>
      <c r="I997" s="35" t="str">
        <f>IF(B997&lt;&gt;"",IFERROR(VLOOKUP(B997,'DATA TIMBANGAN'!G:M,7,FALSE),VLOOKUP(B997,'DATA TIMBANGAN'!G:M,7)),"")</f>
        <v/>
      </c>
      <c r="J997" s="25" t="str">
        <f>IF(H997&lt;&gt;"",IFERROR(INDEX(DATABASE!$Z$19:$Z$38,MATCH(DATEVALUE(H997),DATABASE!$AA$19:$AA$38,0)),INDEX(DATABASE!$Z$12:$Z$18,MATCH(WEEKDAY(H997,2),DATABASE!$AA$12:$AA$18,0))),"")</f>
        <v/>
      </c>
      <c r="K997" s="25" t="str">
        <f>IF('DATA ACCURATE'!V1000&lt;&gt;"",'DATA ACCURATE'!V1000,"")</f>
        <v/>
      </c>
      <c r="L997" s="80" t="str">
        <f>IF($H997="","",IF(OR($J997="LIBUR",AND($L996="LIBUR",$O996=$O997)),"LIBUR",IF(AND(OR($L996="LUAR JAM KERJA 1",$L996="LUAR JAM KERJA 2"),OR(OR(AND($H996=$H997,AND(OR($I997&gt;DATABASE!$J$3,$I997&lt;DATABASE!$J$6),((DATEVALUE($H997)+$I997)-(DATEVALUE($H996)+$I996))&lt;DATABASE!$J$6)),AND($H996=$H997,$O996=$O997,OR($I997&gt;DATABASE!$J$6,$I997&lt;DATABASE!$J$3))),AND(($H997-$H996)=1,OR($I997&lt;DATABASE!$I$6,((DATEVALUE($H997)+$I997)-(DATEVALUE($H996)+$I996))&lt;DATABASE!$J$6))),$A997=$A996),"LUAR JAM KERJA 2",IF(AND(OR(WEEKDAY($H997,2)=1,WEEKDAY($H997,2)=2,WEEKDAY($H997,2)=3,WEEKDAY($H997,2)=4,WEEKDAY($H997,2)=5),$I997&lt;=DATABASE!$J$3,$I997&gt;=DATABASE!$I$3),"JAM KERJA",IF(AND(WEEKDAY($H997,2)=6,$I997&lt;=DATABASE!$J$4,$I997&gt;=DATABASE!$I$4),"JAM KERJA","LUAR JAM KERJA 1")))))</f>
        <v/>
      </c>
      <c r="M997" s="33" t="str">
        <f>IF('DATA ACCURATE'!T1000&lt;&gt;"",IF('DATA ACCURATE'!T1000&gt;100,'DATA ACCURATE'!T1000/10,'DATA ACCURATE'!T1000),"")</f>
        <v/>
      </c>
      <c r="N997" t="str">
        <f>IF(M997="","",IF(M997&lt;=DATABASE!$I$9,"LOKAL",IF(M997&lt;DATABASE!$J$9,"LUAR KOTA 1",IF($M997&gt;=DATABASE!$J$9,"LUAR KOTA 2",""))))</f>
        <v/>
      </c>
      <c r="O997" s="38" t="str">
        <f>IF('DATA ACCURATE'!L1000&lt;&gt;"",'DATA ACCURATE'!L1000,"")</f>
        <v/>
      </c>
      <c r="Q997" s="38">
        <f t="shared" si="106"/>
        <v>0</v>
      </c>
      <c r="R997" s="38">
        <f t="shared" si="106"/>
        <v>0</v>
      </c>
      <c r="S997" s="38">
        <f t="shared" si="106"/>
        <v>0</v>
      </c>
      <c r="T997" s="38">
        <f t="shared" si="104"/>
        <v>0</v>
      </c>
      <c r="U997" s="38">
        <f t="shared" si="107"/>
        <v>0</v>
      </c>
      <c r="V997" s="38">
        <f t="shared" si="107"/>
        <v>0</v>
      </c>
      <c r="W997" s="38">
        <f t="shared" si="107"/>
        <v>0</v>
      </c>
      <c r="X997" s="38">
        <f t="shared" si="108"/>
        <v>0</v>
      </c>
      <c r="Y997" s="38">
        <f t="shared" si="108"/>
        <v>0</v>
      </c>
      <c r="Z997" s="38">
        <f t="shared" si="108"/>
        <v>0</v>
      </c>
      <c r="AA997" s="38">
        <f t="shared" si="105"/>
        <v>0</v>
      </c>
      <c r="AB997" s="38">
        <f t="shared" si="109"/>
        <v>0</v>
      </c>
      <c r="AC997" s="38">
        <f t="shared" si="110"/>
        <v>0</v>
      </c>
      <c r="AD997" s="38" t="str">
        <f t="shared" si="111"/>
        <v>000000000000</v>
      </c>
    </row>
    <row r="998" spans="1:30">
      <c r="A998" s="9" t="str">
        <f>IF('DATA ACCURATE'!A1001&lt;&gt;"",'DATA ACCURATE'!A1001,"")</f>
        <v/>
      </c>
      <c r="B998" s="9" t="str">
        <f>IF('DATA ACCURATE'!D1001&lt;&gt;"",'DATA ACCURATE'!D1001,"")</f>
        <v/>
      </c>
      <c r="C998" s="38" t="str">
        <f>IF($AD998="000000000000","",INDEX(DATABASE!$W$12:$W$71,MATCH($AD998,DATABASE!$V$12:$V$71,0)))</f>
        <v/>
      </c>
      <c r="D998" s="34" t="str">
        <f>IF(C998="","",IF(E998="",INDEX(DATABASE!$AF$13:$AF$62,MATCH($C998,DATABASE!$AC$13:$AC$62,0)),IF(E998="2x D11",INDEX(DATABASE!$AF$13:$AF$62,MATCH($C998,DATABASE!$AC$13:$AC$62,0))+2*DATABASE!$AF$62,IF(E998="3x D11",INDEX(DATABASE!$AF$13:$AF$62,MATCH($C998,DATABASE!$AC$13:$AC$62,0))+3*DATABASE!$AF$62,""))))</f>
        <v/>
      </c>
      <c r="E998" s="38" t="str">
        <f>IF(AND($K998="Y",$G998&lt;&gt;"UNYIL",$F998&lt;DATABASE!$O$8),"2x D11",IF(AND($K998="Y",$G998&lt;&gt;"UNYIL",$F998&gt;=DATABASE!$O$8),"3x D11",""))</f>
        <v/>
      </c>
      <c r="F998" s="9" t="str">
        <f>IF('DATA ACCURATE'!N1001&lt;&gt;"",'DATA ACCURATE'!N1001,"")</f>
        <v/>
      </c>
      <c r="G998" t="str">
        <f>IF(F998="","",IF(F998&lt;=DATABASE!$I$8,"UNYIL",IF(F998&lt;=DATABASE!$J$8,"KECIL",IF(F998&lt;DATABASE!$K$8,"TANGGUNG",IF(F998&gt;=DATABASE!$K$8,"BESAR","")))))</f>
        <v/>
      </c>
      <c r="H998" s="16" t="str">
        <f>IF('DATA ACCURATE'!J1001&lt;&gt;"",'DATA ACCURATE'!J1001,"")</f>
        <v/>
      </c>
      <c r="I998" s="35" t="str">
        <f>IF(B998&lt;&gt;"",IFERROR(VLOOKUP(B998,'DATA TIMBANGAN'!G:M,7,FALSE),VLOOKUP(B998,'DATA TIMBANGAN'!G:M,7)),"")</f>
        <v/>
      </c>
      <c r="J998" s="25" t="str">
        <f>IF(H998&lt;&gt;"",IFERROR(INDEX(DATABASE!$Z$19:$Z$38,MATCH(DATEVALUE(H998),DATABASE!$AA$19:$AA$38,0)),INDEX(DATABASE!$Z$12:$Z$18,MATCH(WEEKDAY(H998,2),DATABASE!$AA$12:$AA$18,0))),"")</f>
        <v/>
      </c>
      <c r="K998" s="25" t="str">
        <f>IF('DATA ACCURATE'!V1001&lt;&gt;"",'DATA ACCURATE'!V1001,"")</f>
        <v/>
      </c>
      <c r="L998" s="80" t="str">
        <f>IF($H998="","",IF(OR($J998="LIBUR",AND($L997="LIBUR",$O997=$O998)),"LIBUR",IF(AND(OR($L997="LUAR JAM KERJA 1",$L997="LUAR JAM KERJA 2"),OR(OR(AND($H997=$H998,AND(OR($I998&gt;DATABASE!$J$3,$I998&lt;DATABASE!$J$6),((DATEVALUE($H998)+$I998)-(DATEVALUE($H997)+$I997))&lt;DATABASE!$J$6)),AND($H997=$H998,$O997=$O998,OR($I998&gt;DATABASE!$J$6,$I998&lt;DATABASE!$J$3))),AND(($H998-$H997)=1,OR($I998&lt;DATABASE!$I$6,((DATEVALUE($H998)+$I998)-(DATEVALUE($H997)+$I997))&lt;DATABASE!$J$6))),$A998=$A997),"LUAR JAM KERJA 2",IF(AND(OR(WEEKDAY($H998,2)=1,WEEKDAY($H998,2)=2,WEEKDAY($H998,2)=3,WEEKDAY($H998,2)=4,WEEKDAY($H998,2)=5),$I998&lt;=DATABASE!$J$3,$I998&gt;=DATABASE!$I$3),"JAM KERJA",IF(AND(WEEKDAY($H998,2)=6,$I998&lt;=DATABASE!$J$4,$I998&gt;=DATABASE!$I$4),"JAM KERJA","LUAR JAM KERJA 1")))))</f>
        <v/>
      </c>
      <c r="M998" s="33" t="str">
        <f>IF('DATA ACCURATE'!T1001&lt;&gt;"",IF('DATA ACCURATE'!T1001&gt;100,'DATA ACCURATE'!T1001/10,'DATA ACCURATE'!T1001),"")</f>
        <v/>
      </c>
      <c r="N998" t="str">
        <f>IF(M998="","",IF(M998&lt;=DATABASE!$I$9,"LOKAL",IF(M998&lt;DATABASE!$J$9,"LUAR KOTA 1",IF($M998&gt;=DATABASE!$J$9,"LUAR KOTA 2",""))))</f>
        <v/>
      </c>
      <c r="O998" s="38" t="str">
        <f>IF('DATA ACCURATE'!L1001&lt;&gt;"",'DATA ACCURATE'!L1001,"")</f>
        <v/>
      </c>
      <c r="Q998" s="38">
        <f t="shared" si="106"/>
        <v>0</v>
      </c>
      <c r="R998" s="38">
        <f t="shared" si="106"/>
        <v>0</v>
      </c>
      <c r="S998" s="38">
        <f t="shared" si="106"/>
        <v>0</v>
      </c>
      <c r="T998" s="38">
        <f t="shared" si="104"/>
        <v>0</v>
      </c>
      <c r="U998" s="38">
        <f t="shared" si="107"/>
        <v>0</v>
      </c>
      <c r="V998" s="38">
        <f t="shared" si="107"/>
        <v>0</v>
      </c>
      <c r="W998" s="38">
        <f t="shared" si="107"/>
        <v>0</v>
      </c>
      <c r="X998" s="38">
        <f t="shared" si="108"/>
        <v>0</v>
      </c>
      <c r="Y998" s="38">
        <f t="shared" si="108"/>
        <v>0</v>
      </c>
      <c r="Z998" s="38">
        <f t="shared" si="108"/>
        <v>0</v>
      </c>
      <c r="AA998" s="38">
        <f t="shared" si="105"/>
        <v>0</v>
      </c>
      <c r="AB998" s="38">
        <f t="shared" si="109"/>
        <v>0</v>
      </c>
      <c r="AC998" s="38">
        <f t="shared" si="110"/>
        <v>0</v>
      </c>
      <c r="AD998" s="38" t="str">
        <f t="shared" si="111"/>
        <v>000000000000</v>
      </c>
    </row>
    <row r="999" spans="1:30">
      <c r="A999" s="9" t="str">
        <f>IF('DATA ACCURATE'!A1002&lt;&gt;"",'DATA ACCURATE'!A1002,"")</f>
        <v/>
      </c>
      <c r="B999" s="9" t="str">
        <f>IF('DATA ACCURATE'!D1002&lt;&gt;"",'DATA ACCURATE'!D1002,"")</f>
        <v/>
      </c>
      <c r="C999" s="38" t="str">
        <f>IF($AD999="000000000000","",INDEX(DATABASE!$W$12:$W$71,MATCH($AD999,DATABASE!$V$12:$V$71,0)))</f>
        <v/>
      </c>
      <c r="D999" s="34" t="str">
        <f>IF(C999="","",IF(E999="",INDEX(DATABASE!$AF$13:$AF$62,MATCH($C999,DATABASE!$AC$13:$AC$62,0)),IF(E999="2x D11",INDEX(DATABASE!$AF$13:$AF$62,MATCH($C999,DATABASE!$AC$13:$AC$62,0))+2*DATABASE!$AF$62,IF(E999="3x D11",INDEX(DATABASE!$AF$13:$AF$62,MATCH($C999,DATABASE!$AC$13:$AC$62,0))+3*DATABASE!$AF$62,""))))</f>
        <v/>
      </c>
      <c r="E999" s="38" t="str">
        <f>IF(AND($K999="Y",$G999&lt;&gt;"UNYIL",$F999&lt;DATABASE!$O$8),"2x D11",IF(AND($K999="Y",$G999&lt;&gt;"UNYIL",$F999&gt;=DATABASE!$O$8),"3x D11",""))</f>
        <v/>
      </c>
      <c r="F999" s="9" t="str">
        <f>IF('DATA ACCURATE'!N1002&lt;&gt;"",'DATA ACCURATE'!N1002,"")</f>
        <v/>
      </c>
      <c r="G999" t="str">
        <f>IF(F999="","",IF(F999&lt;=DATABASE!$I$8,"UNYIL",IF(F999&lt;=DATABASE!$J$8,"KECIL",IF(F999&lt;DATABASE!$K$8,"TANGGUNG",IF(F999&gt;=DATABASE!$K$8,"BESAR","")))))</f>
        <v/>
      </c>
      <c r="H999" s="16" t="str">
        <f>IF('DATA ACCURATE'!J1002&lt;&gt;"",'DATA ACCURATE'!J1002,"")</f>
        <v/>
      </c>
      <c r="I999" s="35" t="str">
        <f>IF(B999&lt;&gt;"",IFERROR(VLOOKUP(B999,'DATA TIMBANGAN'!G:M,7,FALSE),VLOOKUP(B999,'DATA TIMBANGAN'!G:M,7)),"")</f>
        <v/>
      </c>
      <c r="J999" s="25" t="str">
        <f>IF(H999&lt;&gt;"",IFERROR(INDEX(DATABASE!$Z$19:$Z$38,MATCH(DATEVALUE(H999),DATABASE!$AA$19:$AA$38,0)),INDEX(DATABASE!$Z$12:$Z$18,MATCH(WEEKDAY(H999,2),DATABASE!$AA$12:$AA$18,0))),"")</f>
        <v/>
      </c>
      <c r="K999" s="25" t="str">
        <f>IF('DATA ACCURATE'!V1002&lt;&gt;"",'DATA ACCURATE'!V1002,"")</f>
        <v/>
      </c>
      <c r="L999" s="80" t="str">
        <f>IF($H999="","",IF(OR($J999="LIBUR",AND($L998="LIBUR",$O998=$O999)),"LIBUR",IF(AND(OR($L998="LUAR JAM KERJA 1",$L998="LUAR JAM KERJA 2"),OR(OR(AND($H998=$H999,AND(OR($I999&gt;DATABASE!$J$3,$I999&lt;DATABASE!$J$6),((DATEVALUE($H999)+$I999)-(DATEVALUE($H998)+$I998))&lt;DATABASE!$J$6)),AND($H998=$H999,$O998=$O999,OR($I999&gt;DATABASE!$J$6,$I999&lt;DATABASE!$J$3))),AND(($H999-$H998)=1,OR($I999&lt;DATABASE!$I$6,((DATEVALUE($H999)+$I999)-(DATEVALUE($H998)+$I998))&lt;DATABASE!$J$6))),$A999=$A998),"LUAR JAM KERJA 2",IF(AND(OR(WEEKDAY($H999,2)=1,WEEKDAY($H999,2)=2,WEEKDAY($H999,2)=3,WEEKDAY($H999,2)=4,WEEKDAY($H999,2)=5),$I999&lt;=DATABASE!$J$3,$I999&gt;=DATABASE!$I$3),"JAM KERJA",IF(AND(WEEKDAY($H999,2)=6,$I999&lt;=DATABASE!$J$4,$I999&gt;=DATABASE!$I$4),"JAM KERJA","LUAR JAM KERJA 1")))))</f>
        <v/>
      </c>
      <c r="M999" s="33" t="str">
        <f>IF('DATA ACCURATE'!T1002&lt;&gt;"",IF('DATA ACCURATE'!T1002&gt;100,'DATA ACCURATE'!T1002/10,'DATA ACCURATE'!T1002),"")</f>
        <v/>
      </c>
      <c r="N999" t="str">
        <f>IF(M999="","",IF(M999&lt;=DATABASE!$I$9,"LOKAL",IF(M999&lt;DATABASE!$J$9,"LUAR KOTA 1",IF($M999&gt;=DATABASE!$J$9,"LUAR KOTA 2",""))))</f>
        <v/>
      </c>
      <c r="O999" s="38" t="str">
        <f>IF('DATA ACCURATE'!L1002&lt;&gt;"",'DATA ACCURATE'!L1002,"")</f>
        <v/>
      </c>
      <c r="Q999" s="38">
        <f t="shared" si="106"/>
        <v>0</v>
      </c>
      <c r="R999" s="38">
        <f t="shared" si="106"/>
        <v>0</v>
      </c>
      <c r="S999" s="38">
        <f t="shared" si="106"/>
        <v>0</v>
      </c>
      <c r="T999" s="38">
        <f t="shared" si="104"/>
        <v>0</v>
      </c>
      <c r="U999" s="38">
        <f t="shared" si="107"/>
        <v>0</v>
      </c>
      <c r="V999" s="38">
        <f t="shared" si="107"/>
        <v>0</v>
      </c>
      <c r="W999" s="38">
        <f t="shared" si="107"/>
        <v>0</v>
      </c>
      <c r="X999" s="38">
        <f t="shared" si="108"/>
        <v>0</v>
      </c>
      <c r="Y999" s="38">
        <f t="shared" si="108"/>
        <v>0</v>
      </c>
      <c r="Z999" s="38">
        <f t="shared" si="108"/>
        <v>0</v>
      </c>
      <c r="AA999" s="38">
        <f t="shared" si="105"/>
        <v>0</v>
      </c>
      <c r="AB999" s="38">
        <f t="shared" si="109"/>
        <v>0</v>
      </c>
      <c r="AC999" s="38">
        <f t="shared" si="110"/>
        <v>0</v>
      </c>
      <c r="AD999" s="38" t="str">
        <f t="shared" si="111"/>
        <v>000000000000</v>
      </c>
    </row>
    <row r="1000" spans="1:30">
      <c r="A1000" s="9" t="str">
        <f>IF('DATA ACCURATE'!A1003&lt;&gt;"",'DATA ACCURATE'!A1003,"")</f>
        <v/>
      </c>
      <c r="B1000" s="9" t="str">
        <f>IF('DATA ACCURATE'!D1003&lt;&gt;"",'DATA ACCURATE'!D1003,"")</f>
        <v/>
      </c>
      <c r="C1000" s="38" t="str">
        <f>IF($AD1000="000000000000","",INDEX(DATABASE!$W$12:$W$71,MATCH($AD1000,DATABASE!$V$12:$V$71,0)))</f>
        <v/>
      </c>
      <c r="D1000" s="34" t="str">
        <f>IF(C1000="","",IF(E1000="",INDEX(DATABASE!$AF$13:$AF$62,MATCH($C1000,DATABASE!$AC$13:$AC$62,0)),IF(E1000="2x D11",INDEX(DATABASE!$AF$13:$AF$62,MATCH($C1000,DATABASE!$AC$13:$AC$62,0))+2*DATABASE!$AF$62,IF(E1000="3x D11",INDEX(DATABASE!$AF$13:$AF$62,MATCH($C1000,DATABASE!$AC$13:$AC$62,0))+3*DATABASE!$AF$62,""))))</f>
        <v/>
      </c>
      <c r="E1000" s="38" t="str">
        <f>IF(AND($K1000="Y",$G1000&lt;&gt;"UNYIL",$F1000&lt;DATABASE!$O$8),"2x D11",IF(AND($K1000="Y",$G1000&lt;&gt;"UNYIL",$F1000&gt;=DATABASE!$O$8),"3x D11",""))</f>
        <v/>
      </c>
      <c r="F1000" s="9" t="str">
        <f>IF('DATA ACCURATE'!N1003&lt;&gt;"",'DATA ACCURATE'!N1003,"")</f>
        <v/>
      </c>
      <c r="G1000" t="str">
        <f>IF(F1000="","",IF(F1000&lt;=DATABASE!$I$8,"UNYIL",IF(F1000&lt;=DATABASE!$J$8,"KECIL",IF(F1000&lt;DATABASE!$K$8,"TANGGUNG",IF(F1000&gt;=DATABASE!$K$8,"BESAR","")))))</f>
        <v/>
      </c>
      <c r="H1000" s="16" t="str">
        <f>IF('DATA ACCURATE'!J1003&lt;&gt;"",'DATA ACCURATE'!J1003,"")</f>
        <v/>
      </c>
      <c r="I1000" s="35" t="str">
        <f>IF(B1000&lt;&gt;"",IFERROR(VLOOKUP(B1000,'DATA TIMBANGAN'!G:M,7,FALSE),VLOOKUP(B1000,'DATA TIMBANGAN'!G:M,7)),"")</f>
        <v/>
      </c>
      <c r="J1000" s="25" t="str">
        <f>IF(H1000&lt;&gt;"",IFERROR(INDEX(DATABASE!$Z$19:$Z$38,MATCH(DATEVALUE(H1000),DATABASE!$AA$19:$AA$38,0)),INDEX(DATABASE!$Z$12:$Z$18,MATCH(WEEKDAY(H1000,2),DATABASE!$AA$12:$AA$18,0))),"")</f>
        <v/>
      </c>
      <c r="K1000" s="25" t="str">
        <f>IF('DATA ACCURATE'!V1003&lt;&gt;"",'DATA ACCURATE'!V1003,"")</f>
        <v/>
      </c>
      <c r="L1000" s="80" t="str">
        <f>IF($H1000="","",IF(OR($J1000="LIBUR",AND($L999="LIBUR",$O999=$O1000)),"LIBUR",IF(AND(OR($L999="LUAR JAM KERJA 1",$L999="LUAR JAM KERJA 2"),OR(OR(AND($H999=$H1000,AND(OR($I1000&gt;DATABASE!$J$3,$I1000&lt;DATABASE!$J$6),((DATEVALUE($H1000)+$I1000)-(DATEVALUE($H999)+$I999))&lt;DATABASE!$J$6)),AND($H999=$H1000,$O999=$O1000,OR($I1000&gt;DATABASE!$J$6,$I1000&lt;DATABASE!$J$3))),AND(($H1000-$H999)=1,OR($I1000&lt;DATABASE!$I$6,((DATEVALUE($H1000)+$I1000)-(DATEVALUE($H999)+$I999))&lt;DATABASE!$J$6))),$A1000=$A999),"LUAR JAM KERJA 2",IF(AND(OR(WEEKDAY($H1000,2)=1,WEEKDAY($H1000,2)=2,WEEKDAY($H1000,2)=3,WEEKDAY($H1000,2)=4,WEEKDAY($H1000,2)=5),$I1000&lt;=DATABASE!$J$3,$I1000&gt;=DATABASE!$I$3),"JAM KERJA",IF(AND(WEEKDAY($H1000,2)=6,$I1000&lt;=DATABASE!$J$4,$I1000&gt;=DATABASE!$I$4),"JAM KERJA","LUAR JAM KERJA 1")))))</f>
        <v/>
      </c>
      <c r="M1000" s="33" t="str">
        <f>IF('DATA ACCURATE'!T1003&lt;&gt;"",IF('DATA ACCURATE'!T1003&gt;100,'DATA ACCURATE'!T1003/10,'DATA ACCURATE'!T1003),"")</f>
        <v/>
      </c>
      <c r="N1000" t="str">
        <f>IF(M1000="","",IF(M1000&lt;=DATABASE!$I$9,"LOKAL",IF(M1000&lt;DATABASE!$J$9,"LUAR KOTA 1",IF($M1000&gt;=DATABASE!$J$9,"LUAR KOTA 2",""))))</f>
        <v/>
      </c>
      <c r="O1000" s="38" t="str">
        <f>IF('DATA ACCURATE'!L1003&lt;&gt;"",'DATA ACCURATE'!L1003,"")</f>
        <v/>
      </c>
      <c r="Q1000" s="38">
        <f t="shared" si="106"/>
        <v>0</v>
      </c>
      <c r="R1000" s="38">
        <f t="shared" si="106"/>
        <v>0</v>
      </c>
      <c r="S1000" s="38">
        <f t="shared" si="106"/>
        <v>0</v>
      </c>
      <c r="T1000" s="38">
        <f t="shared" si="104"/>
        <v>0</v>
      </c>
      <c r="U1000" s="38">
        <f t="shared" si="107"/>
        <v>0</v>
      </c>
      <c r="V1000" s="38">
        <f t="shared" si="107"/>
        <v>0</v>
      </c>
      <c r="W1000" s="38">
        <f t="shared" si="107"/>
        <v>0</v>
      </c>
      <c r="X1000" s="38">
        <f t="shared" si="108"/>
        <v>0</v>
      </c>
      <c r="Y1000" s="38">
        <f t="shared" si="108"/>
        <v>0</v>
      </c>
      <c r="Z1000" s="38">
        <f t="shared" si="108"/>
        <v>0</v>
      </c>
      <c r="AA1000" s="38">
        <f t="shared" si="105"/>
        <v>0</v>
      </c>
      <c r="AB1000" s="38">
        <f t="shared" si="109"/>
        <v>0</v>
      </c>
      <c r="AC1000" s="38">
        <f t="shared" si="110"/>
        <v>0</v>
      </c>
      <c r="AD1000" s="38" t="str">
        <f t="shared" si="111"/>
        <v>000000000000</v>
      </c>
    </row>
    <row r="1001" spans="1:30">
      <c r="A1001" s="9" t="str">
        <f>IF('DATA ACCURATE'!A1004&lt;&gt;"",'DATA ACCURATE'!A1004,"")</f>
        <v/>
      </c>
      <c r="B1001" s="9" t="str">
        <f>IF('DATA ACCURATE'!D1004&lt;&gt;"",'DATA ACCURATE'!D1004,"")</f>
        <v/>
      </c>
      <c r="C1001" s="38" t="str">
        <f>IF($AD1001="000000000000","",INDEX(DATABASE!$W$12:$W$71,MATCH($AD1001,DATABASE!$V$12:$V$71,0)))</f>
        <v/>
      </c>
      <c r="D1001" s="34" t="str">
        <f>IF(C1001="","",IF(E1001="",INDEX(DATABASE!$AF$13:$AF$62,MATCH($C1001,DATABASE!$AC$13:$AC$62,0)),IF(E1001="2x D11",INDEX(DATABASE!$AF$13:$AF$62,MATCH($C1001,DATABASE!$AC$13:$AC$62,0))+2*DATABASE!$AF$62,IF(E1001="3x D11",INDEX(DATABASE!$AF$13:$AF$62,MATCH($C1001,DATABASE!$AC$13:$AC$62,0))+3*DATABASE!$AF$62,""))))</f>
        <v/>
      </c>
      <c r="E1001" s="38" t="str">
        <f>IF(AND($K1001="Y",$G1001&lt;&gt;"UNYIL",$F1001&lt;DATABASE!$O$8),"2x D11",IF(AND($K1001="Y",$G1001&lt;&gt;"UNYIL",$F1001&gt;=DATABASE!$O$8),"3x D11",""))</f>
        <v/>
      </c>
      <c r="F1001" s="9" t="str">
        <f>IF('DATA ACCURATE'!N1004&lt;&gt;"",'DATA ACCURATE'!N1004,"")</f>
        <v/>
      </c>
      <c r="G1001" t="str">
        <f>IF(F1001="","",IF(F1001&lt;=DATABASE!$I$8,"UNYIL",IF(F1001&lt;=DATABASE!$J$8,"KECIL",IF(F1001&lt;DATABASE!$K$8,"TANGGUNG",IF(F1001&gt;=DATABASE!$K$8,"BESAR","")))))</f>
        <v/>
      </c>
      <c r="H1001" s="16" t="str">
        <f>IF('DATA ACCURATE'!J1004&lt;&gt;"",'DATA ACCURATE'!J1004,"")</f>
        <v/>
      </c>
      <c r="I1001" s="35" t="str">
        <f>IF(B1001&lt;&gt;"",IFERROR(VLOOKUP(B1001,'DATA TIMBANGAN'!G:M,7,FALSE),VLOOKUP(B1001,'DATA TIMBANGAN'!G:M,7)),"")</f>
        <v/>
      </c>
      <c r="J1001" s="25" t="str">
        <f>IF(H1001&lt;&gt;"",IFERROR(INDEX(DATABASE!$Z$19:$Z$38,MATCH(DATEVALUE(H1001),DATABASE!$AA$19:$AA$38,0)),INDEX(DATABASE!$Z$12:$Z$18,MATCH(WEEKDAY(H1001,2),DATABASE!$AA$12:$AA$18,0))),"")</f>
        <v/>
      </c>
      <c r="K1001" s="25" t="str">
        <f>IF('DATA ACCURATE'!V1004&lt;&gt;"",'DATA ACCURATE'!V1004,"")</f>
        <v/>
      </c>
      <c r="L1001" s="80" t="str">
        <f>IF($H1001="","",IF(OR($J1001="LIBUR",AND($L1000="LIBUR",$O1000=$O1001)),"LIBUR",IF(AND(OR($L1000="LUAR JAM KERJA 1",$L1000="LUAR JAM KERJA 2"),OR(OR(AND($H1000=$H1001,AND(OR($I1001&gt;DATABASE!$J$3,$I1001&lt;DATABASE!$J$6),((DATEVALUE($H1001)+$I1001)-(DATEVALUE($H1000)+$I1000))&lt;DATABASE!$J$6)),AND($H1000=$H1001,$O1000=$O1001,OR($I1001&gt;DATABASE!$J$6,$I1001&lt;DATABASE!$J$3))),AND(($H1001-$H1000)=1,OR($I1001&lt;DATABASE!$I$6,((DATEVALUE($H1001)+$I1001)-(DATEVALUE($H1000)+$I1000))&lt;DATABASE!$J$6))),$A1001=$A1000),"LUAR JAM KERJA 2",IF(AND(OR(WEEKDAY($H1001,2)=1,WEEKDAY($H1001,2)=2,WEEKDAY($H1001,2)=3,WEEKDAY($H1001,2)=4,WEEKDAY($H1001,2)=5),$I1001&lt;=DATABASE!$J$3,$I1001&gt;=DATABASE!$I$3),"JAM KERJA",IF(AND(WEEKDAY($H1001,2)=6,$I1001&lt;=DATABASE!$J$4,$I1001&gt;=DATABASE!$I$4),"JAM KERJA","LUAR JAM KERJA 1")))))</f>
        <v/>
      </c>
      <c r="M1001" s="33" t="str">
        <f>IF('DATA ACCURATE'!T1004&lt;&gt;"",IF('DATA ACCURATE'!T1004&gt;100,'DATA ACCURATE'!T1004/10,'DATA ACCURATE'!T1004),"")</f>
        <v/>
      </c>
      <c r="N1001" t="str">
        <f>IF(M1001="","",IF(M1001&lt;=DATABASE!$I$9,"LOKAL",IF(M1001&lt;DATABASE!$J$9,"LUAR KOTA 1",IF($M1001&gt;=DATABASE!$J$9,"LUAR KOTA 2",""))))</f>
        <v/>
      </c>
      <c r="O1001" s="38" t="str">
        <f>IF('DATA ACCURATE'!L1004&lt;&gt;"",'DATA ACCURATE'!L1004,"")</f>
        <v/>
      </c>
      <c r="Q1001" s="38">
        <f t="shared" si="106"/>
        <v>0</v>
      </c>
      <c r="R1001" s="38">
        <f t="shared" si="106"/>
        <v>0</v>
      </c>
      <c r="S1001" s="38">
        <f t="shared" si="106"/>
        <v>0</v>
      </c>
      <c r="T1001" s="38">
        <f t="shared" si="104"/>
        <v>0</v>
      </c>
      <c r="U1001" s="38">
        <f t="shared" si="107"/>
        <v>0</v>
      </c>
      <c r="V1001" s="38">
        <f t="shared" si="107"/>
        <v>0</v>
      </c>
      <c r="W1001" s="38">
        <f t="shared" si="107"/>
        <v>0</v>
      </c>
      <c r="X1001" s="38">
        <f t="shared" si="108"/>
        <v>0</v>
      </c>
      <c r="Y1001" s="38">
        <f t="shared" si="108"/>
        <v>0</v>
      </c>
      <c r="Z1001" s="38">
        <f t="shared" si="108"/>
        <v>0</v>
      </c>
      <c r="AA1001" s="38">
        <f t="shared" si="105"/>
        <v>0</v>
      </c>
      <c r="AB1001" s="38">
        <f t="shared" si="109"/>
        <v>0</v>
      </c>
      <c r="AC1001" s="38">
        <f t="shared" si="110"/>
        <v>0</v>
      </c>
      <c r="AD1001" s="38" t="str">
        <f t="shared" si="111"/>
        <v>000000000000</v>
      </c>
    </row>
    <row r="1002" spans="1:30">
      <c r="A1002" s="9" t="str">
        <f>IF('DATA ACCURATE'!A1005&lt;&gt;"",'DATA ACCURATE'!A1005,"")</f>
        <v/>
      </c>
      <c r="B1002" s="9" t="str">
        <f>IF('DATA ACCURATE'!D1005&lt;&gt;"",'DATA ACCURATE'!D1005,"")</f>
        <v/>
      </c>
      <c r="C1002" s="38" t="str">
        <f>IF($AD1002="000000000000","",INDEX(DATABASE!$W$12:$W$71,MATCH($AD1002,DATABASE!$V$12:$V$71,0)))</f>
        <v/>
      </c>
      <c r="D1002" s="34" t="str">
        <f>IF(C1002="","",IF(E1002="",INDEX(DATABASE!$AF$13:$AF$62,MATCH($C1002,DATABASE!$AC$13:$AC$62,0)),IF(E1002="2x D11",INDEX(DATABASE!$AF$13:$AF$62,MATCH($C1002,DATABASE!$AC$13:$AC$62,0))+2*DATABASE!$AF$62,IF(E1002="3x D11",INDEX(DATABASE!$AF$13:$AF$62,MATCH($C1002,DATABASE!$AC$13:$AC$62,0))+3*DATABASE!$AF$62,""))))</f>
        <v/>
      </c>
      <c r="E1002" s="38" t="str">
        <f>IF(AND($K1002="Y",$G1002&lt;&gt;"UNYIL",$F1002&lt;DATABASE!$O$8),"2x D11",IF(AND($K1002="Y",$G1002&lt;&gt;"UNYIL",$F1002&gt;=DATABASE!$O$8),"3x D11",""))</f>
        <v/>
      </c>
      <c r="F1002" s="9" t="str">
        <f>IF('DATA ACCURATE'!N1005&lt;&gt;"",'DATA ACCURATE'!N1005,"")</f>
        <v/>
      </c>
      <c r="G1002" t="str">
        <f>IF(F1002="","",IF(F1002&lt;=DATABASE!$I$8,"UNYIL",IF(F1002&lt;=DATABASE!$J$8,"KECIL",IF(F1002&lt;DATABASE!$K$8,"TANGGUNG",IF(F1002&gt;=DATABASE!$K$8,"BESAR","")))))</f>
        <v/>
      </c>
      <c r="H1002" s="16" t="str">
        <f>IF('DATA ACCURATE'!J1005&lt;&gt;"",'DATA ACCURATE'!J1005,"")</f>
        <v/>
      </c>
      <c r="I1002" s="35" t="str">
        <f>IF(B1002&lt;&gt;"",IFERROR(VLOOKUP(B1002,'DATA TIMBANGAN'!G:M,7,FALSE),VLOOKUP(B1002,'DATA TIMBANGAN'!G:M,7)),"")</f>
        <v/>
      </c>
      <c r="J1002" s="25" t="str">
        <f>IF(H1002&lt;&gt;"",IFERROR(INDEX(DATABASE!$Z$19:$Z$38,MATCH(DATEVALUE(H1002),DATABASE!$AA$19:$AA$38,0)),INDEX(DATABASE!$Z$12:$Z$18,MATCH(WEEKDAY(H1002,2),DATABASE!$AA$12:$AA$18,0))),"")</f>
        <v/>
      </c>
      <c r="K1002" s="25" t="str">
        <f>IF('DATA ACCURATE'!V1005&lt;&gt;"",'DATA ACCURATE'!V1005,"")</f>
        <v/>
      </c>
      <c r="L1002" s="80" t="str">
        <f>IF($H1002="","",IF(OR($J1002="LIBUR",AND($L1001="LIBUR",$O1001=$O1002)),"LIBUR",IF(AND(OR($L1001="LUAR JAM KERJA 1",$L1001="LUAR JAM KERJA 2"),OR(OR(AND($H1001=$H1002,AND(OR($I1002&gt;DATABASE!$J$3,$I1002&lt;DATABASE!$J$6),((DATEVALUE($H1002)+$I1002)-(DATEVALUE($H1001)+$I1001))&lt;DATABASE!$J$6)),AND($H1001=$H1002,$O1001=$O1002,OR($I1002&gt;DATABASE!$J$6,$I1002&lt;DATABASE!$J$3))),AND(($H1002-$H1001)=1,OR($I1002&lt;DATABASE!$I$6,((DATEVALUE($H1002)+$I1002)-(DATEVALUE($H1001)+$I1001))&lt;DATABASE!$J$6))),$A1002=$A1001),"LUAR JAM KERJA 2",IF(AND(OR(WEEKDAY($H1002,2)=1,WEEKDAY($H1002,2)=2,WEEKDAY($H1002,2)=3,WEEKDAY($H1002,2)=4,WEEKDAY($H1002,2)=5),$I1002&lt;=DATABASE!$J$3,$I1002&gt;=DATABASE!$I$3),"JAM KERJA",IF(AND(WEEKDAY($H1002,2)=6,$I1002&lt;=DATABASE!$J$4,$I1002&gt;=DATABASE!$I$4),"JAM KERJA","LUAR JAM KERJA 1")))))</f>
        <v/>
      </c>
      <c r="M1002" s="33" t="str">
        <f>IF('DATA ACCURATE'!T1005&lt;&gt;"",IF('DATA ACCURATE'!T1005&gt;100,'DATA ACCURATE'!T1005/10,'DATA ACCURATE'!T1005),"")</f>
        <v/>
      </c>
      <c r="N1002" t="str">
        <f>IF(M1002="","",IF(M1002&lt;=DATABASE!$I$9,"LOKAL",IF(M1002&lt;DATABASE!$J$9,"LUAR KOTA 1",IF($M1002&gt;=DATABASE!$J$9,"LUAR KOTA 2",""))))</f>
        <v/>
      </c>
      <c r="O1002" s="38" t="str">
        <f>IF('DATA ACCURATE'!L1005&lt;&gt;"",'DATA ACCURATE'!L1005,"")</f>
        <v/>
      </c>
      <c r="Q1002" s="38">
        <f t="shared" si="106"/>
        <v>0</v>
      </c>
      <c r="R1002" s="38">
        <f t="shared" si="106"/>
        <v>0</v>
      </c>
      <c r="S1002" s="38">
        <f t="shared" si="106"/>
        <v>0</v>
      </c>
      <c r="T1002" s="38">
        <f t="shared" si="104"/>
        <v>0</v>
      </c>
      <c r="U1002" s="38">
        <f t="shared" si="107"/>
        <v>0</v>
      </c>
      <c r="V1002" s="38">
        <f t="shared" si="107"/>
        <v>0</v>
      </c>
      <c r="W1002" s="38">
        <f t="shared" si="107"/>
        <v>0</v>
      </c>
      <c r="X1002" s="38">
        <f t="shared" si="108"/>
        <v>0</v>
      </c>
      <c r="Y1002" s="38">
        <f t="shared" si="108"/>
        <v>0</v>
      </c>
      <c r="Z1002" s="38">
        <f t="shared" si="108"/>
        <v>0</v>
      </c>
      <c r="AA1002" s="38">
        <f t="shared" si="105"/>
        <v>0</v>
      </c>
      <c r="AB1002" s="38">
        <f t="shared" si="109"/>
        <v>0</v>
      </c>
      <c r="AC1002" s="38">
        <f t="shared" si="110"/>
        <v>0</v>
      </c>
      <c r="AD1002" s="38" t="str">
        <f t="shared" si="111"/>
        <v>000000000000</v>
      </c>
    </row>
    <row r="1003" spans="1:30">
      <c r="A1003" s="9" t="str">
        <f>IF('DATA ACCURATE'!A1006&lt;&gt;"",'DATA ACCURATE'!A1006,"")</f>
        <v/>
      </c>
      <c r="B1003" s="9" t="str">
        <f>IF('DATA ACCURATE'!D1006&lt;&gt;"",'DATA ACCURATE'!D1006,"")</f>
        <v/>
      </c>
      <c r="C1003" s="38" t="str">
        <f>IF($AD1003="000000000000","",INDEX(DATABASE!$W$12:$W$71,MATCH($AD1003,DATABASE!$V$12:$V$71,0)))</f>
        <v/>
      </c>
      <c r="D1003" s="34" t="str">
        <f>IF(C1003="","",IF(E1003="",INDEX(DATABASE!$AF$13:$AF$62,MATCH($C1003,DATABASE!$AC$13:$AC$62,0)),IF(E1003="2x D11",INDEX(DATABASE!$AF$13:$AF$62,MATCH($C1003,DATABASE!$AC$13:$AC$62,0))+2*DATABASE!$AF$62,IF(E1003="3x D11",INDEX(DATABASE!$AF$13:$AF$62,MATCH($C1003,DATABASE!$AC$13:$AC$62,0))+3*DATABASE!$AF$62,""))))</f>
        <v/>
      </c>
      <c r="E1003" s="38" t="str">
        <f>IF(AND($K1003="Y",$G1003&lt;&gt;"UNYIL",$F1003&lt;DATABASE!$O$8),"2x D11",IF(AND($K1003="Y",$G1003&lt;&gt;"UNYIL",$F1003&gt;=DATABASE!$O$8),"3x D11",""))</f>
        <v/>
      </c>
      <c r="F1003" s="9" t="str">
        <f>IF('DATA ACCURATE'!N1006&lt;&gt;"",'DATA ACCURATE'!N1006,"")</f>
        <v/>
      </c>
      <c r="G1003" t="str">
        <f>IF(F1003="","",IF(F1003&lt;=DATABASE!$I$8,"UNYIL",IF(F1003&lt;=DATABASE!$J$8,"KECIL",IF(F1003&lt;DATABASE!$K$8,"TANGGUNG",IF(F1003&gt;=DATABASE!$K$8,"BESAR","")))))</f>
        <v/>
      </c>
      <c r="H1003" s="16" t="str">
        <f>IF('DATA ACCURATE'!J1006&lt;&gt;"",'DATA ACCURATE'!J1006,"")</f>
        <v/>
      </c>
      <c r="I1003" s="35" t="str">
        <f>IF(B1003&lt;&gt;"",IFERROR(VLOOKUP(B1003,'DATA TIMBANGAN'!G:M,7,FALSE),VLOOKUP(B1003,'DATA TIMBANGAN'!G:M,7)),"")</f>
        <v/>
      </c>
      <c r="J1003" s="25" t="str">
        <f>IF(H1003&lt;&gt;"",IFERROR(INDEX(DATABASE!$Z$19:$Z$38,MATCH(DATEVALUE(H1003),DATABASE!$AA$19:$AA$38,0)),INDEX(DATABASE!$Z$12:$Z$18,MATCH(WEEKDAY(H1003,2),DATABASE!$AA$12:$AA$18,0))),"")</f>
        <v/>
      </c>
      <c r="K1003" s="25" t="str">
        <f>IF('DATA ACCURATE'!V1006&lt;&gt;"",'DATA ACCURATE'!V1006,"")</f>
        <v/>
      </c>
      <c r="L1003" s="80" t="str">
        <f>IF($H1003="","",IF(OR($J1003="LIBUR",AND($L1002="LIBUR",$O1002=$O1003)),"LIBUR",IF(AND(OR($L1002="LUAR JAM KERJA 1",$L1002="LUAR JAM KERJA 2"),OR(OR(AND($H1002=$H1003,AND(OR($I1003&gt;DATABASE!$J$3,$I1003&lt;DATABASE!$J$6),((DATEVALUE($H1003)+$I1003)-(DATEVALUE($H1002)+$I1002))&lt;DATABASE!$J$6)),AND($H1002=$H1003,$O1002=$O1003,OR($I1003&gt;DATABASE!$J$6,$I1003&lt;DATABASE!$J$3))),AND(($H1003-$H1002)=1,OR($I1003&lt;DATABASE!$I$6,((DATEVALUE($H1003)+$I1003)-(DATEVALUE($H1002)+$I1002))&lt;DATABASE!$J$6))),$A1003=$A1002),"LUAR JAM KERJA 2",IF(AND(OR(WEEKDAY($H1003,2)=1,WEEKDAY($H1003,2)=2,WEEKDAY($H1003,2)=3,WEEKDAY($H1003,2)=4,WEEKDAY($H1003,2)=5),$I1003&lt;=DATABASE!$J$3,$I1003&gt;=DATABASE!$I$3),"JAM KERJA",IF(AND(WEEKDAY($H1003,2)=6,$I1003&lt;=DATABASE!$J$4,$I1003&gt;=DATABASE!$I$4),"JAM KERJA","LUAR JAM KERJA 1")))))</f>
        <v/>
      </c>
      <c r="M1003" s="33" t="str">
        <f>IF('DATA ACCURATE'!T1006&lt;&gt;"",IF('DATA ACCURATE'!T1006&gt;100,'DATA ACCURATE'!T1006/10,'DATA ACCURATE'!T1006),"")</f>
        <v/>
      </c>
      <c r="N1003" t="str">
        <f>IF(M1003="","",IF(M1003&lt;=DATABASE!$I$9,"LOKAL",IF(M1003&lt;DATABASE!$J$9,"LUAR KOTA 1",IF($M1003&gt;=DATABASE!$J$9,"LUAR KOTA 2",""))))</f>
        <v/>
      </c>
      <c r="O1003" s="38" t="str">
        <f>IF('DATA ACCURATE'!L1006&lt;&gt;"",'DATA ACCURATE'!L1006,"")</f>
        <v/>
      </c>
      <c r="Q1003" s="38">
        <f t="shared" si="106"/>
        <v>0</v>
      </c>
      <c r="R1003" s="38">
        <f t="shared" si="106"/>
        <v>0</v>
      </c>
      <c r="S1003" s="38">
        <f t="shared" si="106"/>
        <v>0</v>
      </c>
      <c r="T1003" s="38">
        <f t="shared" si="104"/>
        <v>0</v>
      </c>
      <c r="U1003" s="38">
        <f t="shared" si="107"/>
        <v>0</v>
      </c>
      <c r="V1003" s="38">
        <f t="shared" si="107"/>
        <v>0</v>
      </c>
      <c r="W1003" s="38">
        <f t="shared" si="107"/>
        <v>0</v>
      </c>
      <c r="X1003" s="38">
        <f t="shared" si="108"/>
        <v>0</v>
      </c>
      <c r="Y1003" s="38">
        <f t="shared" si="108"/>
        <v>0</v>
      </c>
      <c r="Z1003" s="38">
        <f t="shared" si="108"/>
        <v>0</v>
      </c>
      <c r="AA1003" s="38">
        <f t="shared" si="105"/>
        <v>0</v>
      </c>
      <c r="AB1003" s="38">
        <f t="shared" si="109"/>
        <v>0</v>
      </c>
      <c r="AC1003" s="38">
        <f t="shared" si="110"/>
        <v>0</v>
      </c>
      <c r="AD1003" s="38" t="str">
        <f t="shared" si="111"/>
        <v>000000000000</v>
      </c>
    </row>
    <row r="1004" spans="1:30">
      <c r="A1004" s="9" t="str">
        <f>IF('DATA ACCURATE'!A1007&lt;&gt;"",'DATA ACCURATE'!A1007,"")</f>
        <v/>
      </c>
      <c r="B1004" s="9" t="str">
        <f>IF('DATA ACCURATE'!D1007&lt;&gt;"",'DATA ACCURATE'!D1007,"")</f>
        <v/>
      </c>
      <c r="C1004" s="38" t="str">
        <f>IF($AD1004="000000000000","",INDEX(DATABASE!$W$12:$W$71,MATCH($AD1004,DATABASE!$V$12:$V$71,0)))</f>
        <v/>
      </c>
      <c r="D1004" s="34" t="str">
        <f>IF(C1004="","",IF(E1004="",INDEX(DATABASE!$AF$13:$AF$62,MATCH($C1004,DATABASE!$AC$13:$AC$62,0)),IF(E1004="2x D11",INDEX(DATABASE!$AF$13:$AF$62,MATCH($C1004,DATABASE!$AC$13:$AC$62,0))+2*DATABASE!$AF$62,IF(E1004="3x D11",INDEX(DATABASE!$AF$13:$AF$62,MATCH($C1004,DATABASE!$AC$13:$AC$62,0))+3*DATABASE!$AF$62,""))))</f>
        <v/>
      </c>
      <c r="E1004" s="38" t="str">
        <f>IF(AND($K1004="Y",$G1004&lt;&gt;"UNYIL",$F1004&lt;DATABASE!$O$8),"2x D11",IF(AND($K1004="Y",$G1004&lt;&gt;"UNYIL",$F1004&gt;=DATABASE!$O$8),"3x D11",""))</f>
        <v/>
      </c>
      <c r="F1004" s="9" t="str">
        <f>IF('DATA ACCURATE'!N1007&lt;&gt;"",'DATA ACCURATE'!N1007,"")</f>
        <v/>
      </c>
      <c r="G1004" t="str">
        <f>IF(F1004="","",IF(F1004&lt;=DATABASE!$I$8,"UNYIL",IF(F1004&lt;=DATABASE!$J$8,"KECIL",IF(F1004&lt;DATABASE!$K$8,"TANGGUNG",IF(F1004&gt;=DATABASE!$K$8,"BESAR","")))))</f>
        <v/>
      </c>
      <c r="H1004" s="16" t="str">
        <f>IF('DATA ACCURATE'!J1007&lt;&gt;"",'DATA ACCURATE'!J1007,"")</f>
        <v/>
      </c>
      <c r="I1004" s="35" t="str">
        <f>IF(B1004&lt;&gt;"",IFERROR(VLOOKUP(B1004,'DATA TIMBANGAN'!G:M,7,FALSE),VLOOKUP(B1004,'DATA TIMBANGAN'!G:M,7)),"")</f>
        <v/>
      </c>
      <c r="J1004" s="25" t="str">
        <f>IF(H1004&lt;&gt;"",IFERROR(INDEX(DATABASE!$Z$19:$Z$38,MATCH(DATEVALUE(H1004),DATABASE!$AA$19:$AA$38,0)),INDEX(DATABASE!$Z$12:$Z$18,MATCH(WEEKDAY(H1004,2),DATABASE!$AA$12:$AA$18,0))),"")</f>
        <v/>
      </c>
      <c r="K1004" s="25" t="str">
        <f>IF('DATA ACCURATE'!V1007&lt;&gt;"",'DATA ACCURATE'!V1007,"")</f>
        <v/>
      </c>
      <c r="L1004" s="80" t="str">
        <f>IF($H1004="","",IF(OR($J1004="LIBUR",AND($L1003="LIBUR",$O1003=$O1004)),"LIBUR",IF(AND(OR($L1003="LUAR JAM KERJA 1",$L1003="LUAR JAM KERJA 2"),OR(OR(AND($H1003=$H1004,AND(OR($I1004&gt;DATABASE!$J$3,$I1004&lt;DATABASE!$J$6),((DATEVALUE($H1004)+$I1004)-(DATEVALUE($H1003)+$I1003))&lt;DATABASE!$J$6)),AND($H1003=$H1004,$O1003=$O1004,OR($I1004&gt;DATABASE!$J$6,$I1004&lt;DATABASE!$J$3))),AND(($H1004-$H1003)=1,OR($I1004&lt;DATABASE!$I$6,((DATEVALUE($H1004)+$I1004)-(DATEVALUE($H1003)+$I1003))&lt;DATABASE!$J$6))),$A1004=$A1003),"LUAR JAM KERJA 2",IF(AND(OR(WEEKDAY($H1004,2)=1,WEEKDAY($H1004,2)=2,WEEKDAY($H1004,2)=3,WEEKDAY($H1004,2)=4,WEEKDAY($H1004,2)=5),$I1004&lt;=DATABASE!$J$3,$I1004&gt;=DATABASE!$I$3),"JAM KERJA",IF(AND(WEEKDAY($H1004,2)=6,$I1004&lt;=DATABASE!$J$4,$I1004&gt;=DATABASE!$I$4),"JAM KERJA","LUAR JAM KERJA 1")))))</f>
        <v/>
      </c>
      <c r="M1004" s="33" t="str">
        <f>IF('DATA ACCURATE'!T1007&lt;&gt;"",IF('DATA ACCURATE'!T1007&gt;100,'DATA ACCURATE'!T1007/10,'DATA ACCURATE'!T1007),"")</f>
        <v/>
      </c>
      <c r="N1004" t="str">
        <f>IF(M1004="","",IF(M1004&lt;=DATABASE!$I$9,"LOKAL",IF(M1004&lt;DATABASE!$J$9,"LUAR KOTA 1",IF($M1004&gt;=DATABASE!$J$9,"LUAR KOTA 2",""))))</f>
        <v/>
      </c>
      <c r="O1004" s="38" t="str">
        <f>IF('DATA ACCURATE'!L1007&lt;&gt;"",'DATA ACCURATE'!L1007,"")</f>
        <v/>
      </c>
      <c r="Q1004" s="38">
        <f t="shared" si="106"/>
        <v>0</v>
      </c>
      <c r="R1004" s="38">
        <f t="shared" si="106"/>
        <v>0</v>
      </c>
      <c r="S1004" s="38">
        <f t="shared" si="106"/>
        <v>0</v>
      </c>
      <c r="T1004" s="38">
        <f t="shared" si="104"/>
        <v>0</v>
      </c>
      <c r="U1004" s="38">
        <f t="shared" si="107"/>
        <v>0</v>
      </c>
      <c r="V1004" s="38">
        <f t="shared" si="107"/>
        <v>0</v>
      </c>
      <c r="W1004" s="38">
        <f t="shared" si="107"/>
        <v>0</v>
      </c>
      <c r="X1004" s="38">
        <f t="shared" si="108"/>
        <v>0</v>
      </c>
      <c r="Y1004" s="38">
        <f t="shared" si="108"/>
        <v>0</v>
      </c>
      <c r="Z1004" s="38">
        <f t="shared" si="108"/>
        <v>0</v>
      </c>
      <c r="AA1004" s="38">
        <f t="shared" si="105"/>
        <v>0</v>
      </c>
      <c r="AB1004" s="38">
        <f t="shared" si="109"/>
        <v>0</v>
      </c>
      <c r="AC1004" s="38">
        <f t="shared" si="110"/>
        <v>0</v>
      </c>
      <c r="AD1004" s="38" t="str">
        <f t="shared" si="111"/>
        <v>000000000000</v>
      </c>
    </row>
    <row r="1005" spans="1:30">
      <c r="A1005" s="9" t="str">
        <f>IF('DATA ACCURATE'!A1008&lt;&gt;"",'DATA ACCURATE'!A1008,"")</f>
        <v/>
      </c>
      <c r="B1005" s="9" t="str">
        <f>IF('DATA ACCURATE'!D1008&lt;&gt;"",'DATA ACCURATE'!D1008,"")</f>
        <v/>
      </c>
      <c r="C1005" s="38" t="str">
        <f>IF($AD1005="000000000000","",INDEX(DATABASE!$W$12:$W$71,MATCH($AD1005,DATABASE!$V$12:$V$71,0)))</f>
        <v/>
      </c>
      <c r="D1005" s="34" t="str">
        <f>IF(C1005="","",IF(E1005="",INDEX(DATABASE!$AF$13:$AF$62,MATCH($C1005,DATABASE!$AC$13:$AC$62,0)),IF(E1005="2x D11",INDEX(DATABASE!$AF$13:$AF$62,MATCH($C1005,DATABASE!$AC$13:$AC$62,0))+2*DATABASE!$AF$62,IF(E1005="3x D11",INDEX(DATABASE!$AF$13:$AF$62,MATCH($C1005,DATABASE!$AC$13:$AC$62,0))+3*DATABASE!$AF$62,""))))</f>
        <v/>
      </c>
      <c r="E1005" s="38" t="str">
        <f>IF(AND($K1005="Y",$G1005&lt;&gt;"UNYIL",$F1005&lt;DATABASE!$O$8),"2x D11",IF(AND($K1005="Y",$G1005&lt;&gt;"UNYIL",$F1005&gt;=DATABASE!$O$8),"3x D11",""))</f>
        <v/>
      </c>
      <c r="F1005" s="9" t="str">
        <f>IF('DATA ACCURATE'!N1008&lt;&gt;"",'DATA ACCURATE'!N1008,"")</f>
        <v/>
      </c>
      <c r="G1005" t="str">
        <f>IF(F1005="","",IF(F1005&lt;=DATABASE!$I$8,"UNYIL",IF(F1005&lt;=DATABASE!$J$8,"KECIL",IF(F1005&lt;DATABASE!$K$8,"TANGGUNG",IF(F1005&gt;=DATABASE!$K$8,"BESAR","")))))</f>
        <v/>
      </c>
      <c r="H1005" s="16" t="str">
        <f>IF('DATA ACCURATE'!J1008&lt;&gt;"",'DATA ACCURATE'!J1008,"")</f>
        <v/>
      </c>
      <c r="I1005" s="35" t="str">
        <f>IF(B1005&lt;&gt;"",IFERROR(VLOOKUP(B1005,'DATA TIMBANGAN'!G:M,7,FALSE),VLOOKUP(B1005,'DATA TIMBANGAN'!G:M,7)),"")</f>
        <v/>
      </c>
      <c r="J1005" s="25" t="str">
        <f>IF(H1005&lt;&gt;"",IFERROR(INDEX(DATABASE!$Z$19:$Z$38,MATCH(DATEVALUE(H1005),DATABASE!$AA$19:$AA$38,0)),INDEX(DATABASE!$Z$12:$Z$18,MATCH(WEEKDAY(H1005,2),DATABASE!$AA$12:$AA$18,0))),"")</f>
        <v/>
      </c>
      <c r="K1005" s="25" t="str">
        <f>IF('DATA ACCURATE'!V1008&lt;&gt;"",'DATA ACCURATE'!V1008,"")</f>
        <v/>
      </c>
      <c r="L1005" s="80" t="str">
        <f>IF($H1005="","",IF(OR($J1005="LIBUR",AND($L1004="LIBUR",$O1004=$O1005)),"LIBUR",IF(AND(OR($L1004="LUAR JAM KERJA 1",$L1004="LUAR JAM KERJA 2"),OR(OR(AND($H1004=$H1005,AND(OR($I1005&gt;DATABASE!$J$3,$I1005&lt;DATABASE!$J$6),((DATEVALUE($H1005)+$I1005)-(DATEVALUE($H1004)+$I1004))&lt;DATABASE!$J$6)),AND($H1004=$H1005,$O1004=$O1005,OR($I1005&gt;DATABASE!$J$6,$I1005&lt;DATABASE!$J$3))),AND(($H1005-$H1004)=1,OR($I1005&lt;DATABASE!$I$6,((DATEVALUE($H1005)+$I1005)-(DATEVALUE($H1004)+$I1004))&lt;DATABASE!$J$6))),$A1005=$A1004),"LUAR JAM KERJA 2",IF(AND(OR(WEEKDAY($H1005,2)=1,WEEKDAY($H1005,2)=2,WEEKDAY($H1005,2)=3,WEEKDAY($H1005,2)=4,WEEKDAY($H1005,2)=5),$I1005&lt;=DATABASE!$J$3,$I1005&gt;=DATABASE!$I$3),"JAM KERJA",IF(AND(WEEKDAY($H1005,2)=6,$I1005&lt;=DATABASE!$J$4,$I1005&gt;=DATABASE!$I$4),"JAM KERJA","LUAR JAM KERJA 1")))))</f>
        <v/>
      </c>
      <c r="M1005" s="33" t="str">
        <f>IF('DATA ACCURATE'!T1008&lt;&gt;"",IF('DATA ACCURATE'!T1008&gt;100,'DATA ACCURATE'!T1008/10,'DATA ACCURATE'!T1008),"")</f>
        <v/>
      </c>
      <c r="N1005" t="str">
        <f>IF(M1005="","",IF(M1005&lt;=DATABASE!$I$9,"LOKAL",IF(M1005&lt;DATABASE!$J$9,"LUAR KOTA 1",IF($M1005&gt;=DATABASE!$J$9,"LUAR KOTA 2",""))))</f>
        <v/>
      </c>
      <c r="O1005" s="38" t="str">
        <f>IF('DATA ACCURATE'!L1008&lt;&gt;"",'DATA ACCURATE'!L1008,"")</f>
        <v/>
      </c>
      <c r="Q1005" s="38">
        <f t="shared" si="106"/>
        <v>0</v>
      </c>
      <c r="R1005" s="38">
        <f t="shared" si="106"/>
        <v>0</v>
      </c>
      <c r="S1005" s="38">
        <f t="shared" si="106"/>
        <v>0</v>
      </c>
      <c r="T1005" s="38">
        <f t="shared" si="104"/>
        <v>0</v>
      </c>
      <c r="U1005" s="38">
        <f t="shared" si="107"/>
        <v>0</v>
      </c>
      <c r="V1005" s="38">
        <f t="shared" si="107"/>
        <v>0</v>
      </c>
      <c r="W1005" s="38">
        <f t="shared" si="107"/>
        <v>0</v>
      </c>
      <c r="X1005" s="38">
        <f t="shared" si="108"/>
        <v>0</v>
      </c>
      <c r="Y1005" s="38">
        <f t="shared" si="108"/>
        <v>0</v>
      </c>
      <c r="Z1005" s="38">
        <f t="shared" si="108"/>
        <v>0</v>
      </c>
      <c r="AA1005" s="38">
        <f t="shared" si="105"/>
        <v>0</v>
      </c>
      <c r="AB1005" s="38">
        <f t="shared" si="109"/>
        <v>0</v>
      </c>
      <c r="AC1005" s="38">
        <f t="shared" si="110"/>
        <v>0</v>
      </c>
      <c r="AD1005" s="38" t="str">
        <f t="shared" si="111"/>
        <v>000000000000</v>
      </c>
    </row>
    <row r="1006" spans="1:30">
      <c r="A1006" s="9" t="str">
        <f>IF('DATA ACCURATE'!A1009&lt;&gt;"",'DATA ACCURATE'!A1009,"")</f>
        <v/>
      </c>
      <c r="B1006" s="9" t="str">
        <f>IF('DATA ACCURATE'!D1009&lt;&gt;"",'DATA ACCURATE'!D1009,"")</f>
        <v/>
      </c>
      <c r="C1006" s="38" t="str">
        <f>IF($AD1006="000000000000","",INDEX(DATABASE!$W$12:$W$71,MATCH($AD1006,DATABASE!$V$12:$V$71,0)))</f>
        <v/>
      </c>
      <c r="D1006" s="34" t="str">
        <f>IF(C1006="","",IF(E1006="",INDEX(DATABASE!$AF$13:$AF$62,MATCH($C1006,DATABASE!$AC$13:$AC$62,0)),IF(E1006="2x D11",INDEX(DATABASE!$AF$13:$AF$62,MATCH($C1006,DATABASE!$AC$13:$AC$62,0))+2*DATABASE!$AF$62,IF(E1006="3x D11",INDEX(DATABASE!$AF$13:$AF$62,MATCH($C1006,DATABASE!$AC$13:$AC$62,0))+3*DATABASE!$AF$62,""))))</f>
        <v/>
      </c>
      <c r="E1006" s="38" t="str">
        <f>IF(AND($K1006="Y",$G1006&lt;&gt;"UNYIL",$F1006&lt;DATABASE!$O$8),"2x D11",IF(AND($K1006="Y",$G1006&lt;&gt;"UNYIL",$F1006&gt;=DATABASE!$O$8),"3x D11",""))</f>
        <v/>
      </c>
      <c r="F1006" s="9" t="str">
        <f>IF('DATA ACCURATE'!N1009&lt;&gt;"",'DATA ACCURATE'!N1009,"")</f>
        <v/>
      </c>
      <c r="G1006" t="str">
        <f>IF(F1006="","",IF(F1006&lt;=DATABASE!$I$8,"UNYIL",IF(F1006&lt;=DATABASE!$J$8,"KECIL",IF(F1006&lt;DATABASE!$K$8,"TANGGUNG",IF(F1006&gt;=DATABASE!$K$8,"BESAR","")))))</f>
        <v/>
      </c>
      <c r="H1006" s="16" t="str">
        <f>IF('DATA ACCURATE'!J1009&lt;&gt;"",'DATA ACCURATE'!J1009,"")</f>
        <v/>
      </c>
      <c r="I1006" s="35" t="str">
        <f>IF(B1006&lt;&gt;"",IFERROR(VLOOKUP(B1006,'DATA TIMBANGAN'!G:M,7,FALSE),VLOOKUP(B1006,'DATA TIMBANGAN'!G:M,7)),"")</f>
        <v/>
      </c>
      <c r="J1006" s="25" t="str">
        <f>IF(H1006&lt;&gt;"",IFERROR(INDEX(DATABASE!$Z$19:$Z$38,MATCH(DATEVALUE(H1006),DATABASE!$AA$19:$AA$38,0)),INDEX(DATABASE!$Z$12:$Z$18,MATCH(WEEKDAY(H1006,2),DATABASE!$AA$12:$AA$18,0))),"")</f>
        <v/>
      </c>
      <c r="K1006" s="25" t="str">
        <f>IF('DATA ACCURATE'!V1009&lt;&gt;"",'DATA ACCURATE'!V1009,"")</f>
        <v/>
      </c>
      <c r="L1006" s="80" t="str">
        <f>IF($H1006="","",IF(OR($J1006="LIBUR",AND($L1005="LIBUR",$O1005=$O1006)),"LIBUR",IF(AND(OR($L1005="LUAR JAM KERJA 1",$L1005="LUAR JAM KERJA 2"),OR(OR(AND($H1005=$H1006,AND(OR($I1006&gt;DATABASE!$J$3,$I1006&lt;DATABASE!$J$6),((DATEVALUE($H1006)+$I1006)-(DATEVALUE($H1005)+$I1005))&lt;DATABASE!$J$6)),AND($H1005=$H1006,$O1005=$O1006,OR($I1006&gt;DATABASE!$J$6,$I1006&lt;DATABASE!$J$3))),AND(($H1006-$H1005)=1,OR($I1006&lt;DATABASE!$I$6,((DATEVALUE($H1006)+$I1006)-(DATEVALUE($H1005)+$I1005))&lt;DATABASE!$J$6))),$A1006=$A1005),"LUAR JAM KERJA 2",IF(AND(OR(WEEKDAY($H1006,2)=1,WEEKDAY($H1006,2)=2,WEEKDAY($H1006,2)=3,WEEKDAY($H1006,2)=4,WEEKDAY($H1006,2)=5),$I1006&lt;=DATABASE!$J$3,$I1006&gt;=DATABASE!$I$3),"JAM KERJA",IF(AND(WEEKDAY($H1006,2)=6,$I1006&lt;=DATABASE!$J$4,$I1006&gt;=DATABASE!$I$4),"JAM KERJA","LUAR JAM KERJA 1")))))</f>
        <v/>
      </c>
      <c r="M1006" s="33" t="str">
        <f>IF('DATA ACCURATE'!T1009&lt;&gt;"",IF('DATA ACCURATE'!T1009&gt;100,'DATA ACCURATE'!T1009/10,'DATA ACCURATE'!T1009),"")</f>
        <v/>
      </c>
      <c r="N1006" t="str">
        <f>IF(M1006="","",IF(M1006&lt;=DATABASE!$I$9,"LOKAL",IF(M1006&lt;DATABASE!$J$9,"LUAR KOTA 1",IF($M1006&gt;=DATABASE!$J$9,"LUAR KOTA 2",""))))</f>
        <v/>
      </c>
      <c r="O1006" s="38" t="str">
        <f>IF('DATA ACCURATE'!L1009&lt;&gt;"",'DATA ACCURATE'!L1009,"")</f>
        <v/>
      </c>
      <c r="Q1006" s="38">
        <f t="shared" si="106"/>
        <v>0</v>
      </c>
      <c r="R1006" s="38">
        <f t="shared" si="106"/>
        <v>0</v>
      </c>
      <c r="S1006" s="38">
        <f t="shared" si="106"/>
        <v>0</v>
      </c>
      <c r="T1006" s="38">
        <f t="shared" si="104"/>
        <v>0</v>
      </c>
      <c r="U1006" s="38">
        <f t="shared" si="107"/>
        <v>0</v>
      </c>
      <c r="V1006" s="38">
        <f t="shared" si="107"/>
        <v>0</v>
      </c>
      <c r="W1006" s="38">
        <f t="shared" si="107"/>
        <v>0</v>
      </c>
      <c r="X1006" s="38">
        <f t="shared" si="108"/>
        <v>0</v>
      </c>
      <c r="Y1006" s="38">
        <f t="shared" si="108"/>
        <v>0</v>
      </c>
      <c r="Z1006" s="38">
        <f t="shared" si="108"/>
        <v>0</v>
      </c>
      <c r="AA1006" s="38">
        <f t="shared" si="105"/>
        <v>0</v>
      </c>
      <c r="AB1006" s="38">
        <f t="shared" si="109"/>
        <v>0</v>
      </c>
      <c r="AC1006" s="38">
        <f t="shared" si="110"/>
        <v>0</v>
      </c>
      <c r="AD1006" s="38" t="str">
        <f t="shared" si="111"/>
        <v>000000000000</v>
      </c>
    </row>
    <row r="1007" spans="1:30">
      <c r="A1007" s="9" t="str">
        <f>IF('DATA ACCURATE'!A1010&lt;&gt;"",'DATA ACCURATE'!A1010,"")</f>
        <v/>
      </c>
      <c r="B1007" s="9" t="str">
        <f>IF('DATA ACCURATE'!D1010&lt;&gt;"",'DATA ACCURATE'!D1010,"")</f>
        <v/>
      </c>
      <c r="C1007" s="38" t="str">
        <f>IF($AD1007="000000000000","",INDEX(DATABASE!$W$12:$W$71,MATCH($AD1007,DATABASE!$V$12:$V$71,0)))</f>
        <v/>
      </c>
      <c r="D1007" s="34" t="str">
        <f>IF(C1007="","",IF(E1007="",INDEX(DATABASE!$AF$13:$AF$62,MATCH($C1007,DATABASE!$AC$13:$AC$62,0)),IF(E1007="2x D11",INDEX(DATABASE!$AF$13:$AF$62,MATCH($C1007,DATABASE!$AC$13:$AC$62,0))+2*DATABASE!$AF$62,IF(E1007="3x D11",INDEX(DATABASE!$AF$13:$AF$62,MATCH($C1007,DATABASE!$AC$13:$AC$62,0))+3*DATABASE!$AF$62,""))))</f>
        <v/>
      </c>
      <c r="E1007" s="38" t="str">
        <f>IF(AND($K1007="Y",$G1007&lt;&gt;"UNYIL",$F1007&lt;DATABASE!$O$8),"2x D11",IF(AND($K1007="Y",$G1007&lt;&gt;"UNYIL",$F1007&gt;=DATABASE!$O$8),"3x D11",""))</f>
        <v/>
      </c>
      <c r="F1007" s="9" t="str">
        <f>IF('DATA ACCURATE'!N1010&lt;&gt;"",'DATA ACCURATE'!N1010,"")</f>
        <v/>
      </c>
      <c r="G1007" t="str">
        <f>IF(F1007="","",IF(F1007&lt;=DATABASE!$I$8,"UNYIL",IF(F1007&lt;=DATABASE!$J$8,"KECIL",IF(F1007&lt;DATABASE!$K$8,"TANGGUNG",IF(F1007&gt;=DATABASE!$K$8,"BESAR","")))))</f>
        <v/>
      </c>
      <c r="H1007" s="16" t="str">
        <f>IF('DATA ACCURATE'!J1010&lt;&gt;"",'DATA ACCURATE'!J1010,"")</f>
        <v/>
      </c>
      <c r="I1007" s="35" t="str">
        <f>IF(B1007&lt;&gt;"",IFERROR(VLOOKUP(B1007,'DATA TIMBANGAN'!G:M,7,FALSE),VLOOKUP(B1007,'DATA TIMBANGAN'!G:M,7)),"")</f>
        <v/>
      </c>
      <c r="J1007" s="25" t="str">
        <f>IF(H1007&lt;&gt;"",IFERROR(INDEX(DATABASE!$Z$19:$Z$38,MATCH(DATEVALUE(H1007),DATABASE!$AA$19:$AA$38,0)),INDEX(DATABASE!$Z$12:$Z$18,MATCH(WEEKDAY(H1007,2),DATABASE!$AA$12:$AA$18,0))),"")</f>
        <v/>
      </c>
      <c r="K1007" s="25" t="str">
        <f>IF('DATA ACCURATE'!V1010&lt;&gt;"",'DATA ACCURATE'!V1010,"")</f>
        <v/>
      </c>
      <c r="L1007" s="80" t="str">
        <f>IF($H1007="","",IF(OR($J1007="LIBUR",AND($L1006="LIBUR",$O1006=$O1007)),"LIBUR",IF(AND(OR($L1006="LUAR JAM KERJA 1",$L1006="LUAR JAM KERJA 2"),OR(OR(AND($H1006=$H1007,AND(OR($I1007&gt;DATABASE!$J$3,$I1007&lt;DATABASE!$J$6),((DATEVALUE($H1007)+$I1007)-(DATEVALUE($H1006)+$I1006))&lt;DATABASE!$J$6)),AND($H1006=$H1007,$O1006=$O1007,OR($I1007&gt;DATABASE!$J$6,$I1007&lt;DATABASE!$J$3))),AND(($H1007-$H1006)=1,OR($I1007&lt;DATABASE!$I$6,((DATEVALUE($H1007)+$I1007)-(DATEVALUE($H1006)+$I1006))&lt;DATABASE!$J$6))),$A1007=$A1006),"LUAR JAM KERJA 2",IF(AND(OR(WEEKDAY($H1007,2)=1,WEEKDAY($H1007,2)=2,WEEKDAY($H1007,2)=3,WEEKDAY($H1007,2)=4,WEEKDAY($H1007,2)=5),$I1007&lt;=DATABASE!$J$3,$I1007&gt;=DATABASE!$I$3),"JAM KERJA",IF(AND(WEEKDAY($H1007,2)=6,$I1007&lt;=DATABASE!$J$4,$I1007&gt;=DATABASE!$I$4),"JAM KERJA","LUAR JAM KERJA 1")))))</f>
        <v/>
      </c>
      <c r="M1007" s="33" t="str">
        <f>IF('DATA ACCURATE'!T1010&lt;&gt;"",IF('DATA ACCURATE'!T1010&gt;100,'DATA ACCURATE'!T1010/10,'DATA ACCURATE'!T1010),"")</f>
        <v/>
      </c>
      <c r="N1007" t="str">
        <f>IF(M1007="","",IF(M1007&lt;=DATABASE!$I$9,"LOKAL",IF(M1007&lt;DATABASE!$J$9,"LUAR KOTA 1",IF($M1007&gt;=DATABASE!$J$9,"LUAR KOTA 2",""))))</f>
        <v/>
      </c>
      <c r="O1007" s="38" t="str">
        <f>IF('DATA ACCURATE'!L1010&lt;&gt;"",'DATA ACCURATE'!L1010,"")</f>
        <v/>
      </c>
      <c r="Q1007" s="38">
        <f t="shared" si="106"/>
        <v>0</v>
      </c>
      <c r="R1007" s="38">
        <f t="shared" si="106"/>
        <v>0</v>
      </c>
      <c r="S1007" s="38">
        <f t="shared" si="106"/>
        <v>0</v>
      </c>
      <c r="T1007" s="38">
        <f t="shared" si="104"/>
        <v>0</v>
      </c>
      <c r="U1007" s="38">
        <f t="shared" si="107"/>
        <v>0</v>
      </c>
      <c r="V1007" s="38">
        <f t="shared" si="107"/>
        <v>0</v>
      </c>
      <c r="W1007" s="38">
        <f t="shared" si="107"/>
        <v>0</v>
      </c>
      <c r="X1007" s="38">
        <f t="shared" si="108"/>
        <v>0</v>
      </c>
      <c r="Y1007" s="38">
        <f t="shared" si="108"/>
        <v>0</v>
      </c>
      <c r="Z1007" s="38">
        <f t="shared" si="108"/>
        <v>0</v>
      </c>
      <c r="AA1007" s="38">
        <f t="shared" si="105"/>
        <v>0</v>
      </c>
      <c r="AB1007" s="38">
        <f t="shared" si="109"/>
        <v>0</v>
      </c>
      <c r="AC1007" s="38">
        <f t="shared" si="110"/>
        <v>0</v>
      </c>
      <c r="AD1007" s="38" t="str">
        <f t="shared" si="111"/>
        <v>000000000000</v>
      </c>
    </row>
    <row r="1008" spans="1:30">
      <c r="A1008" s="9" t="str">
        <f>IF('DATA ACCURATE'!A1011&lt;&gt;"",'DATA ACCURATE'!A1011,"")</f>
        <v/>
      </c>
      <c r="B1008" s="9" t="str">
        <f>IF('DATA ACCURATE'!D1011&lt;&gt;"",'DATA ACCURATE'!D1011,"")</f>
        <v/>
      </c>
      <c r="C1008" s="38" t="str">
        <f>IF($AD1008="000000000000","",INDEX(DATABASE!$W$12:$W$71,MATCH($AD1008,DATABASE!$V$12:$V$71,0)))</f>
        <v/>
      </c>
      <c r="D1008" s="34" t="str">
        <f>IF(C1008="","",IF(E1008="",INDEX(DATABASE!$AF$13:$AF$62,MATCH($C1008,DATABASE!$AC$13:$AC$62,0)),IF(E1008="2x D11",INDEX(DATABASE!$AF$13:$AF$62,MATCH($C1008,DATABASE!$AC$13:$AC$62,0))+2*DATABASE!$AF$62,IF(E1008="3x D11",INDEX(DATABASE!$AF$13:$AF$62,MATCH($C1008,DATABASE!$AC$13:$AC$62,0))+3*DATABASE!$AF$62,""))))</f>
        <v/>
      </c>
      <c r="E1008" s="38" t="str">
        <f>IF(AND($K1008="Y",$G1008&lt;&gt;"UNYIL",$F1008&lt;DATABASE!$O$8),"2x D11",IF(AND($K1008="Y",$G1008&lt;&gt;"UNYIL",$F1008&gt;=DATABASE!$O$8),"3x D11",""))</f>
        <v/>
      </c>
      <c r="F1008" s="9" t="str">
        <f>IF('DATA ACCURATE'!N1011&lt;&gt;"",'DATA ACCURATE'!N1011,"")</f>
        <v/>
      </c>
      <c r="G1008" t="str">
        <f>IF(F1008="","",IF(F1008&lt;=DATABASE!$I$8,"UNYIL",IF(F1008&lt;=DATABASE!$J$8,"KECIL",IF(F1008&lt;DATABASE!$K$8,"TANGGUNG",IF(F1008&gt;=DATABASE!$K$8,"BESAR","")))))</f>
        <v/>
      </c>
      <c r="H1008" s="16" t="str">
        <f>IF('DATA ACCURATE'!J1011&lt;&gt;"",'DATA ACCURATE'!J1011,"")</f>
        <v/>
      </c>
      <c r="I1008" s="35" t="str">
        <f>IF(B1008&lt;&gt;"",IFERROR(VLOOKUP(B1008,'DATA TIMBANGAN'!G:M,7,FALSE),VLOOKUP(B1008,'DATA TIMBANGAN'!G:M,7)),"")</f>
        <v/>
      </c>
      <c r="J1008" s="25" t="str">
        <f>IF(H1008&lt;&gt;"",IFERROR(INDEX(DATABASE!$Z$19:$Z$38,MATCH(DATEVALUE(H1008),DATABASE!$AA$19:$AA$38,0)),INDEX(DATABASE!$Z$12:$Z$18,MATCH(WEEKDAY(H1008,2),DATABASE!$AA$12:$AA$18,0))),"")</f>
        <v/>
      </c>
      <c r="K1008" s="25" t="str">
        <f>IF('DATA ACCURATE'!V1011&lt;&gt;"",'DATA ACCURATE'!V1011,"")</f>
        <v/>
      </c>
      <c r="L1008" s="80" t="str">
        <f>IF($H1008="","",IF(OR($J1008="LIBUR",AND($L1007="LIBUR",$O1007=$O1008)),"LIBUR",IF(AND(OR($L1007="LUAR JAM KERJA 1",$L1007="LUAR JAM KERJA 2"),OR(OR(AND($H1007=$H1008,AND(OR($I1008&gt;DATABASE!$J$3,$I1008&lt;DATABASE!$J$6),((DATEVALUE($H1008)+$I1008)-(DATEVALUE($H1007)+$I1007))&lt;DATABASE!$J$6)),AND($H1007=$H1008,$O1007=$O1008,OR($I1008&gt;DATABASE!$J$6,$I1008&lt;DATABASE!$J$3))),AND(($H1008-$H1007)=1,OR($I1008&lt;DATABASE!$I$6,((DATEVALUE($H1008)+$I1008)-(DATEVALUE($H1007)+$I1007))&lt;DATABASE!$J$6))),$A1008=$A1007),"LUAR JAM KERJA 2",IF(AND(OR(WEEKDAY($H1008,2)=1,WEEKDAY($H1008,2)=2,WEEKDAY($H1008,2)=3,WEEKDAY($H1008,2)=4,WEEKDAY($H1008,2)=5),$I1008&lt;=DATABASE!$J$3,$I1008&gt;=DATABASE!$I$3),"JAM KERJA",IF(AND(WEEKDAY($H1008,2)=6,$I1008&lt;=DATABASE!$J$4,$I1008&gt;=DATABASE!$I$4),"JAM KERJA","LUAR JAM KERJA 1")))))</f>
        <v/>
      </c>
      <c r="M1008" s="33" t="str">
        <f>IF('DATA ACCURATE'!T1011&lt;&gt;"",IF('DATA ACCURATE'!T1011&gt;100,'DATA ACCURATE'!T1011/10,'DATA ACCURATE'!T1011),"")</f>
        <v/>
      </c>
      <c r="N1008" t="str">
        <f>IF(M1008="","",IF(M1008&lt;=DATABASE!$I$9,"LOKAL",IF(M1008&lt;DATABASE!$J$9,"LUAR KOTA 1",IF($M1008&gt;=DATABASE!$J$9,"LUAR KOTA 2",""))))</f>
        <v/>
      </c>
      <c r="O1008" s="38" t="str">
        <f>IF('DATA ACCURATE'!L1011&lt;&gt;"",'DATA ACCURATE'!L1011,"")</f>
        <v/>
      </c>
      <c r="Q1008" s="38">
        <f t="shared" si="106"/>
        <v>0</v>
      </c>
      <c r="R1008" s="38">
        <f t="shared" si="106"/>
        <v>0</v>
      </c>
      <c r="S1008" s="38">
        <f t="shared" si="106"/>
        <v>0</v>
      </c>
      <c r="T1008" s="38">
        <f t="shared" si="104"/>
        <v>0</v>
      </c>
      <c r="U1008" s="38">
        <f t="shared" si="107"/>
        <v>0</v>
      </c>
      <c r="V1008" s="38">
        <f t="shared" si="107"/>
        <v>0</v>
      </c>
      <c r="W1008" s="38">
        <f t="shared" si="107"/>
        <v>0</v>
      </c>
      <c r="X1008" s="38">
        <f t="shared" si="108"/>
        <v>0</v>
      </c>
      <c r="Y1008" s="38">
        <f t="shared" si="108"/>
        <v>0</v>
      </c>
      <c r="Z1008" s="38">
        <f t="shared" si="108"/>
        <v>0</v>
      </c>
      <c r="AA1008" s="38">
        <f t="shared" si="105"/>
        <v>0</v>
      </c>
      <c r="AB1008" s="38">
        <f t="shared" si="109"/>
        <v>0</v>
      </c>
      <c r="AC1008" s="38">
        <f t="shared" si="110"/>
        <v>0</v>
      </c>
      <c r="AD1008" s="38" t="str">
        <f t="shared" si="111"/>
        <v>000000000000</v>
      </c>
    </row>
    <row r="1009" spans="1:30">
      <c r="A1009" s="9" t="str">
        <f>IF('DATA ACCURATE'!A1012&lt;&gt;"",'DATA ACCURATE'!A1012,"")</f>
        <v/>
      </c>
      <c r="B1009" s="9" t="str">
        <f>IF('DATA ACCURATE'!D1012&lt;&gt;"",'DATA ACCURATE'!D1012,"")</f>
        <v/>
      </c>
      <c r="C1009" s="38" t="str">
        <f>IF($AD1009="000000000000","",INDEX(DATABASE!$W$12:$W$71,MATCH($AD1009,DATABASE!$V$12:$V$71,0)))</f>
        <v/>
      </c>
      <c r="D1009" s="34" t="str">
        <f>IF(C1009="","",IF(E1009="",INDEX(DATABASE!$AF$13:$AF$62,MATCH($C1009,DATABASE!$AC$13:$AC$62,0)),IF(E1009="2x D11",INDEX(DATABASE!$AF$13:$AF$62,MATCH($C1009,DATABASE!$AC$13:$AC$62,0))+2*DATABASE!$AF$62,IF(E1009="3x D11",INDEX(DATABASE!$AF$13:$AF$62,MATCH($C1009,DATABASE!$AC$13:$AC$62,0))+3*DATABASE!$AF$62,""))))</f>
        <v/>
      </c>
      <c r="E1009" s="38" t="str">
        <f>IF(AND($K1009="Y",$G1009&lt;&gt;"UNYIL",$F1009&lt;DATABASE!$O$8),"2x D11",IF(AND($K1009="Y",$G1009&lt;&gt;"UNYIL",$F1009&gt;=DATABASE!$O$8),"3x D11",""))</f>
        <v/>
      </c>
      <c r="F1009" s="9" t="str">
        <f>IF('DATA ACCURATE'!N1012&lt;&gt;"",'DATA ACCURATE'!N1012,"")</f>
        <v/>
      </c>
      <c r="G1009" t="str">
        <f>IF(F1009="","",IF(F1009&lt;=DATABASE!$I$8,"UNYIL",IF(F1009&lt;=DATABASE!$J$8,"KECIL",IF(F1009&lt;DATABASE!$K$8,"TANGGUNG",IF(F1009&gt;=DATABASE!$K$8,"BESAR","")))))</f>
        <v/>
      </c>
      <c r="H1009" s="16" t="str">
        <f>IF('DATA ACCURATE'!J1012&lt;&gt;"",'DATA ACCURATE'!J1012,"")</f>
        <v/>
      </c>
      <c r="I1009" s="35" t="str">
        <f>IF(B1009&lt;&gt;"",IFERROR(VLOOKUP(B1009,'DATA TIMBANGAN'!G:M,7,FALSE),VLOOKUP(B1009,'DATA TIMBANGAN'!G:M,7)),"")</f>
        <v/>
      </c>
      <c r="J1009" s="25" t="str">
        <f>IF(H1009&lt;&gt;"",IFERROR(INDEX(DATABASE!$Z$19:$Z$38,MATCH(DATEVALUE(H1009),DATABASE!$AA$19:$AA$38,0)),INDEX(DATABASE!$Z$12:$Z$18,MATCH(WEEKDAY(H1009,2),DATABASE!$AA$12:$AA$18,0))),"")</f>
        <v/>
      </c>
      <c r="K1009" s="25" t="str">
        <f>IF('DATA ACCURATE'!V1012&lt;&gt;"",'DATA ACCURATE'!V1012,"")</f>
        <v/>
      </c>
      <c r="L1009" s="80" t="str">
        <f>IF($H1009="","",IF(OR($J1009="LIBUR",AND($L1008="LIBUR",$O1008=$O1009)),"LIBUR",IF(AND(OR($L1008="LUAR JAM KERJA 1",$L1008="LUAR JAM KERJA 2"),OR(OR(AND($H1008=$H1009,AND(OR($I1009&gt;DATABASE!$J$3,$I1009&lt;DATABASE!$J$6),((DATEVALUE($H1009)+$I1009)-(DATEVALUE($H1008)+$I1008))&lt;DATABASE!$J$6)),AND($H1008=$H1009,$O1008=$O1009,OR($I1009&gt;DATABASE!$J$6,$I1009&lt;DATABASE!$J$3))),AND(($H1009-$H1008)=1,OR($I1009&lt;DATABASE!$I$6,((DATEVALUE($H1009)+$I1009)-(DATEVALUE($H1008)+$I1008))&lt;DATABASE!$J$6))),$A1009=$A1008),"LUAR JAM KERJA 2",IF(AND(OR(WEEKDAY($H1009,2)=1,WEEKDAY($H1009,2)=2,WEEKDAY($H1009,2)=3,WEEKDAY($H1009,2)=4,WEEKDAY($H1009,2)=5),$I1009&lt;=DATABASE!$J$3,$I1009&gt;=DATABASE!$I$3),"JAM KERJA",IF(AND(WEEKDAY($H1009,2)=6,$I1009&lt;=DATABASE!$J$4,$I1009&gt;=DATABASE!$I$4),"JAM KERJA","LUAR JAM KERJA 1")))))</f>
        <v/>
      </c>
      <c r="M1009" s="33" t="str">
        <f>IF('DATA ACCURATE'!T1012&lt;&gt;"",IF('DATA ACCURATE'!T1012&gt;100,'DATA ACCURATE'!T1012/10,'DATA ACCURATE'!T1012),"")</f>
        <v/>
      </c>
      <c r="N1009" t="str">
        <f>IF(M1009="","",IF(M1009&lt;=DATABASE!$I$9,"LOKAL",IF(M1009&lt;DATABASE!$J$9,"LUAR KOTA 1",IF($M1009&gt;=DATABASE!$J$9,"LUAR KOTA 2",""))))</f>
        <v/>
      </c>
      <c r="O1009" s="38" t="str">
        <f>IF('DATA ACCURATE'!L1012&lt;&gt;"",'DATA ACCURATE'!L1012,"")</f>
        <v/>
      </c>
      <c r="Q1009" s="38">
        <f t="shared" si="106"/>
        <v>0</v>
      </c>
      <c r="R1009" s="38">
        <f t="shared" si="106"/>
        <v>0</v>
      </c>
      <c r="S1009" s="38">
        <f t="shared" si="106"/>
        <v>0</v>
      </c>
      <c r="T1009" s="38">
        <f t="shared" si="104"/>
        <v>0</v>
      </c>
      <c r="U1009" s="38">
        <f t="shared" si="107"/>
        <v>0</v>
      </c>
      <c r="V1009" s="38">
        <f t="shared" si="107"/>
        <v>0</v>
      </c>
      <c r="W1009" s="38">
        <f t="shared" si="107"/>
        <v>0</v>
      </c>
      <c r="X1009" s="38">
        <f t="shared" si="108"/>
        <v>0</v>
      </c>
      <c r="Y1009" s="38">
        <f t="shared" si="108"/>
        <v>0</v>
      </c>
      <c r="Z1009" s="38">
        <f t="shared" si="108"/>
        <v>0</v>
      </c>
      <c r="AA1009" s="38">
        <f t="shared" si="105"/>
        <v>0</v>
      </c>
      <c r="AB1009" s="38">
        <f t="shared" si="109"/>
        <v>0</v>
      </c>
      <c r="AC1009" s="38">
        <f t="shared" si="110"/>
        <v>0</v>
      </c>
      <c r="AD1009" s="38" t="str">
        <f t="shared" si="111"/>
        <v>000000000000</v>
      </c>
    </row>
    <row r="1010" spans="1:30">
      <c r="A1010" s="9" t="str">
        <f>IF('DATA ACCURATE'!A1013&lt;&gt;"",'DATA ACCURATE'!A1013,"")</f>
        <v/>
      </c>
      <c r="B1010" s="9" t="str">
        <f>IF('DATA ACCURATE'!D1013&lt;&gt;"",'DATA ACCURATE'!D1013,"")</f>
        <v/>
      </c>
      <c r="C1010" s="38" t="str">
        <f>IF($AD1010="000000000000","",INDEX(DATABASE!$W$12:$W$71,MATCH($AD1010,DATABASE!$V$12:$V$71,0)))</f>
        <v/>
      </c>
      <c r="D1010" s="34" t="str">
        <f>IF(C1010="","",IF(E1010="",INDEX(DATABASE!$AF$13:$AF$62,MATCH($C1010,DATABASE!$AC$13:$AC$62,0)),IF(E1010="2x D11",INDEX(DATABASE!$AF$13:$AF$62,MATCH($C1010,DATABASE!$AC$13:$AC$62,0))+2*DATABASE!$AF$62,IF(E1010="3x D11",INDEX(DATABASE!$AF$13:$AF$62,MATCH($C1010,DATABASE!$AC$13:$AC$62,0))+3*DATABASE!$AF$62,""))))</f>
        <v/>
      </c>
      <c r="E1010" s="38" t="str">
        <f>IF(AND($K1010="Y",$G1010&lt;&gt;"UNYIL",$F1010&lt;DATABASE!$O$8),"2x D11",IF(AND($K1010="Y",$G1010&lt;&gt;"UNYIL",$F1010&gt;=DATABASE!$O$8),"3x D11",""))</f>
        <v/>
      </c>
      <c r="F1010" s="9" t="str">
        <f>IF('DATA ACCURATE'!N1013&lt;&gt;"",'DATA ACCURATE'!N1013,"")</f>
        <v/>
      </c>
      <c r="G1010" t="str">
        <f>IF(F1010="","",IF(F1010&lt;=DATABASE!$I$8,"UNYIL",IF(F1010&lt;=DATABASE!$J$8,"KECIL",IF(F1010&lt;DATABASE!$K$8,"TANGGUNG",IF(F1010&gt;=DATABASE!$K$8,"BESAR","")))))</f>
        <v/>
      </c>
      <c r="H1010" s="16" t="str">
        <f>IF('DATA ACCURATE'!J1013&lt;&gt;"",'DATA ACCURATE'!J1013,"")</f>
        <v/>
      </c>
      <c r="I1010" s="35" t="str">
        <f>IF(B1010&lt;&gt;"",IFERROR(VLOOKUP(B1010,'DATA TIMBANGAN'!G:M,7,FALSE),VLOOKUP(B1010,'DATA TIMBANGAN'!G:M,7)),"")</f>
        <v/>
      </c>
      <c r="J1010" s="25" t="str">
        <f>IF(H1010&lt;&gt;"",IFERROR(INDEX(DATABASE!$Z$19:$Z$38,MATCH(DATEVALUE(H1010),DATABASE!$AA$19:$AA$38,0)),INDEX(DATABASE!$Z$12:$Z$18,MATCH(WEEKDAY(H1010,2),DATABASE!$AA$12:$AA$18,0))),"")</f>
        <v/>
      </c>
      <c r="K1010" s="25" t="str">
        <f>IF('DATA ACCURATE'!V1013&lt;&gt;"",'DATA ACCURATE'!V1013,"")</f>
        <v/>
      </c>
      <c r="L1010" s="80" t="str">
        <f>IF($H1010="","",IF(OR($J1010="LIBUR",AND($L1009="LIBUR",$O1009=$O1010)),"LIBUR",IF(AND(OR($L1009="LUAR JAM KERJA 1",$L1009="LUAR JAM KERJA 2"),OR(OR(AND($H1009=$H1010,AND(OR($I1010&gt;DATABASE!$J$3,$I1010&lt;DATABASE!$J$6),((DATEVALUE($H1010)+$I1010)-(DATEVALUE($H1009)+$I1009))&lt;DATABASE!$J$6)),AND($H1009=$H1010,$O1009=$O1010,OR($I1010&gt;DATABASE!$J$6,$I1010&lt;DATABASE!$J$3))),AND(($H1010-$H1009)=1,OR($I1010&lt;DATABASE!$I$6,((DATEVALUE($H1010)+$I1010)-(DATEVALUE($H1009)+$I1009))&lt;DATABASE!$J$6))),$A1010=$A1009),"LUAR JAM KERJA 2",IF(AND(OR(WEEKDAY($H1010,2)=1,WEEKDAY($H1010,2)=2,WEEKDAY($H1010,2)=3,WEEKDAY($H1010,2)=4,WEEKDAY($H1010,2)=5),$I1010&lt;=DATABASE!$J$3,$I1010&gt;=DATABASE!$I$3),"JAM KERJA",IF(AND(WEEKDAY($H1010,2)=6,$I1010&lt;=DATABASE!$J$4,$I1010&gt;=DATABASE!$I$4),"JAM KERJA","LUAR JAM KERJA 1")))))</f>
        <v/>
      </c>
      <c r="M1010" s="33" t="str">
        <f>IF('DATA ACCURATE'!T1013&lt;&gt;"",IF('DATA ACCURATE'!T1013&gt;100,'DATA ACCURATE'!T1013/10,'DATA ACCURATE'!T1013),"")</f>
        <v/>
      </c>
      <c r="N1010" t="str">
        <f>IF(M1010="","",IF(M1010&lt;=DATABASE!$I$9,"LOKAL",IF(M1010&lt;DATABASE!$J$9,"LUAR KOTA 1",IF($M1010&gt;=DATABASE!$J$9,"LUAR KOTA 2",""))))</f>
        <v/>
      </c>
      <c r="O1010" s="38" t="str">
        <f>IF('DATA ACCURATE'!L1013&lt;&gt;"",'DATA ACCURATE'!L1013,"")</f>
        <v/>
      </c>
      <c r="Q1010" s="38">
        <f t="shared" si="106"/>
        <v>0</v>
      </c>
      <c r="R1010" s="38">
        <f t="shared" si="106"/>
        <v>0</v>
      </c>
      <c r="S1010" s="38">
        <f t="shared" si="106"/>
        <v>0</v>
      </c>
      <c r="T1010" s="38">
        <f t="shared" si="104"/>
        <v>0</v>
      </c>
      <c r="U1010" s="38">
        <f t="shared" si="107"/>
        <v>0</v>
      </c>
      <c r="V1010" s="38">
        <f t="shared" si="107"/>
        <v>0</v>
      </c>
      <c r="W1010" s="38">
        <f t="shared" si="107"/>
        <v>0</v>
      </c>
      <c r="X1010" s="38">
        <f t="shared" si="108"/>
        <v>0</v>
      </c>
      <c r="Y1010" s="38">
        <f t="shared" si="108"/>
        <v>0</v>
      </c>
      <c r="Z1010" s="38">
        <f t="shared" si="108"/>
        <v>0</v>
      </c>
      <c r="AA1010" s="38">
        <f t="shared" si="105"/>
        <v>0</v>
      </c>
      <c r="AB1010" s="38">
        <f t="shared" si="109"/>
        <v>0</v>
      </c>
      <c r="AC1010" s="38">
        <f t="shared" si="110"/>
        <v>0</v>
      </c>
      <c r="AD1010" s="38" t="str">
        <f t="shared" si="111"/>
        <v>000000000000</v>
      </c>
    </row>
    <row r="1011" spans="1:30">
      <c r="A1011" s="9" t="str">
        <f>IF('DATA ACCURATE'!A1014&lt;&gt;"",'DATA ACCURATE'!A1014,"")</f>
        <v/>
      </c>
      <c r="B1011" s="9" t="str">
        <f>IF('DATA ACCURATE'!D1014&lt;&gt;"",'DATA ACCURATE'!D1014,"")</f>
        <v/>
      </c>
      <c r="C1011" s="38" t="str">
        <f>IF($AD1011="000000000000","",INDEX(DATABASE!$W$12:$W$71,MATCH($AD1011,DATABASE!$V$12:$V$71,0)))</f>
        <v/>
      </c>
      <c r="D1011" s="34" t="str">
        <f>IF(C1011="","",IF(E1011="",INDEX(DATABASE!$AF$13:$AF$62,MATCH($C1011,DATABASE!$AC$13:$AC$62,0)),IF(E1011="2x D11",INDEX(DATABASE!$AF$13:$AF$62,MATCH($C1011,DATABASE!$AC$13:$AC$62,0))+2*DATABASE!$AF$62,IF(E1011="3x D11",INDEX(DATABASE!$AF$13:$AF$62,MATCH($C1011,DATABASE!$AC$13:$AC$62,0))+3*DATABASE!$AF$62,""))))</f>
        <v/>
      </c>
      <c r="E1011" s="38" t="str">
        <f>IF(AND($K1011="Y",$G1011&lt;&gt;"UNYIL",$F1011&lt;DATABASE!$O$8),"2x D11",IF(AND($K1011="Y",$G1011&lt;&gt;"UNYIL",$F1011&gt;=DATABASE!$O$8),"3x D11",""))</f>
        <v/>
      </c>
      <c r="F1011" s="9" t="str">
        <f>IF('DATA ACCURATE'!N1014&lt;&gt;"",'DATA ACCURATE'!N1014,"")</f>
        <v/>
      </c>
      <c r="G1011" t="str">
        <f>IF(F1011="","",IF(F1011&lt;=DATABASE!$I$8,"UNYIL",IF(F1011&lt;=DATABASE!$J$8,"KECIL",IF(F1011&lt;DATABASE!$K$8,"TANGGUNG",IF(F1011&gt;=DATABASE!$K$8,"BESAR","")))))</f>
        <v/>
      </c>
      <c r="H1011" s="16" t="str">
        <f>IF('DATA ACCURATE'!J1014&lt;&gt;"",'DATA ACCURATE'!J1014,"")</f>
        <v/>
      </c>
      <c r="I1011" s="35" t="str">
        <f>IF(B1011&lt;&gt;"",IFERROR(VLOOKUP(B1011,'DATA TIMBANGAN'!G:M,7,FALSE),VLOOKUP(B1011,'DATA TIMBANGAN'!G:M,7)),"")</f>
        <v/>
      </c>
      <c r="J1011" s="25" t="str">
        <f>IF(H1011&lt;&gt;"",IFERROR(INDEX(DATABASE!$Z$19:$Z$38,MATCH(DATEVALUE(H1011),DATABASE!$AA$19:$AA$38,0)),INDEX(DATABASE!$Z$12:$Z$18,MATCH(WEEKDAY(H1011,2),DATABASE!$AA$12:$AA$18,0))),"")</f>
        <v/>
      </c>
      <c r="K1011" s="25" t="str">
        <f>IF('DATA ACCURATE'!V1014&lt;&gt;"",'DATA ACCURATE'!V1014,"")</f>
        <v/>
      </c>
      <c r="L1011" s="80" t="str">
        <f>IF($H1011="","",IF(OR($J1011="LIBUR",AND($L1010="LIBUR",$O1010=$O1011)),"LIBUR",IF(AND(OR($L1010="LUAR JAM KERJA 1",$L1010="LUAR JAM KERJA 2"),OR(OR(AND($H1010=$H1011,AND(OR($I1011&gt;DATABASE!$J$3,$I1011&lt;DATABASE!$J$6),((DATEVALUE($H1011)+$I1011)-(DATEVALUE($H1010)+$I1010))&lt;DATABASE!$J$6)),AND($H1010=$H1011,$O1010=$O1011,OR($I1011&gt;DATABASE!$J$6,$I1011&lt;DATABASE!$J$3))),AND(($H1011-$H1010)=1,OR($I1011&lt;DATABASE!$I$6,((DATEVALUE($H1011)+$I1011)-(DATEVALUE($H1010)+$I1010))&lt;DATABASE!$J$6))),$A1011=$A1010),"LUAR JAM KERJA 2",IF(AND(OR(WEEKDAY($H1011,2)=1,WEEKDAY($H1011,2)=2,WEEKDAY($H1011,2)=3,WEEKDAY($H1011,2)=4,WEEKDAY($H1011,2)=5),$I1011&lt;=DATABASE!$J$3,$I1011&gt;=DATABASE!$I$3),"JAM KERJA",IF(AND(WEEKDAY($H1011,2)=6,$I1011&lt;=DATABASE!$J$4,$I1011&gt;=DATABASE!$I$4),"JAM KERJA","LUAR JAM KERJA 1")))))</f>
        <v/>
      </c>
      <c r="M1011" s="33" t="str">
        <f>IF('DATA ACCURATE'!T1014&lt;&gt;"",IF('DATA ACCURATE'!T1014&gt;100,'DATA ACCURATE'!T1014/10,'DATA ACCURATE'!T1014),"")</f>
        <v/>
      </c>
      <c r="N1011" t="str">
        <f>IF(M1011="","",IF(M1011&lt;=DATABASE!$I$9,"LOKAL",IF(M1011&lt;DATABASE!$J$9,"LUAR KOTA 1",IF($M1011&gt;=DATABASE!$J$9,"LUAR KOTA 2",""))))</f>
        <v/>
      </c>
      <c r="O1011" s="38" t="str">
        <f>IF('DATA ACCURATE'!L1014&lt;&gt;"",'DATA ACCURATE'!L1014,"")</f>
        <v/>
      </c>
      <c r="Q1011" s="38">
        <f t="shared" si="106"/>
        <v>0</v>
      </c>
      <c r="R1011" s="38">
        <f t="shared" si="106"/>
        <v>0</v>
      </c>
      <c r="S1011" s="38">
        <f t="shared" si="106"/>
        <v>0</v>
      </c>
      <c r="T1011" s="38">
        <f t="shared" si="104"/>
        <v>0</v>
      </c>
      <c r="U1011" s="38">
        <f t="shared" si="107"/>
        <v>0</v>
      </c>
      <c r="V1011" s="38">
        <f t="shared" si="107"/>
        <v>0</v>
      </c>
      <c r="W1011" s="38">
        <f t="shared" si="107"/>
        <v>0</v>
      </c>
      <c r="X1011" s="38">
        <f t="shared" si="108"/>
        <v>0</v>
      </c>
      <c r="Y1011" s="38">
        <f t="shared" si="108"/>
        <v>0</v>
      </c>
      <c r="Z1011" s="38">
        <f t="shared" si="108"/>
        <v>0</v>
      </c>
      <c r="AA1011" s="38">
        <f t="shared" si="105"/>
        <v>0</v>
      </c>
      <c r="AB1011" s="38">
        <f t="shared" si="109"/>
        <v>0</v>
      </c>
      <c r="AC1011" s="38">
        <f t="shared" si="110"/>
        <v>0</v>
      </c>
      <c r="AD1011" s="38" t="str">
        <f t="shared" si="111"/>
        <v>000000000000</v>
      </c>
    </row>
    <row r="1012" spans="1:30">
      <c r="A1012" s="9" t="str">
        <f>IF('DATA ACCURATE'!A1015&lt;&gt;"",'DATA ACCURATE'!A1015,"")</f>
        <v/>
      </c>
      <c r="B1012" s="9" t="str">
        <f>IF('DATA ACCURATE'!D1015&lt;&gt;"",'DATA ACCURATE'!D1015,"")</f>
        <v/>
      </c>
      <c r="C1012" s="38" t="str">
        <f>IF($AD1012="000000000000","",INDEX(DATABASE!$W$12:$W$71,MATCH($AD1012,DATABASE!$V$12:$V$71,0)))</f>
        <v/>
      </c>
      <c r="D1012" s="34" t="str">
        <f>IF(C1012="","",IF(E1012="",INDEX(DATABASE!$AF$13:$AF$62,MATCH($C1012,DATABASE!$AC$13:$AC$62,0)),IF(E1012="2x D11",INDEX(DATABASE!$AF$13:$AF$62,MATCH($C1012,DATABASE!$AC$13:$AC$62,0))+2*DATABASE!$AF$62,IF(E1012="3x D11",INDEX(DATABASE!$AF$13:$AF$62,MATCH($C1012,DATABASE!$AC$13:$AC$62,0))+3*DATABASE!$AF$62,""))))</f>
        <v/>
      </c>
      <c r="E1012" s="38" t="str">
        <f>IF(AND($K1012="Y",$G1012&lt;&gt;"UNYIL",$F1012&lt;DATABASE!$O$8),"2x D11",IF(AND($K1012="Y",$G1012&lt;&gt;"UNYIL",$F1012&gt;=DATABASE!$O$8),"3x D11",""))</f>
        <v/>
      </c>
      <c r="F1012" s="9" t="str">
        <f>IF('DATA ACCURATE'!N1015&lt;&gt;"",'DATA ACCURATE'!N1015,"")</f>
        <v/>
      </c>
      <c r="G1012" t="str">
        <f>IF(F1012="","",IF(F1012&lt;=DATABASE!$I$8,"UNYIL",IF(F1012&lt;=DATABASE!$J$8,"KECIL",IF(F1012&lt;DATABASE!$K$8,"TANGGUNG",IF(F1012&gt;=DATABASE!$K$8,"BESAR","")))))</f>
        <v/>
      </c>
      <c r="H1012" s="16" t="str">
        <f>IF('DATA ACCURATE'!J1015&lt;&gt;"",'DATA ACCURATE'!J1015,"")</f>
        <v/>
      </c>
      <c r="I1012" s="35" t="str">
        <f>IF(B1012&lt;&gt;"",IFERROR(VLOOKUP(B1012,'DATA TIMBANGAN'!G:M,7,FALSE),VLOOKUP(B1012,'DATA TIMBANGAN'!G:M,7)),"")</f>
        <v/>
      </c>
      <c r="J1012" s="25" t="str">
        <f>IF(H1012&lt;&gt;"",IFERROR(INDEX(DATABASE!$Z$19:$Z$38,MATCH(DATEVALUE(H1012),DATABASE!$AA$19:$AA$38,0)),INDEX(DATABASE!$Z$12:$Z$18,MATCH(WEEKDAY(H1012,2),DATABASE!$AA$12:$AA$18,0))),"")</f>
        <v/>
      </c>
      <c r="K1012" s="25" t="str">
        <f>IF('DATA ACCURATE'!V1015&lt;&gt;"",'DATA ACCURATE'!V1015,"")</f>
        <v/>
      </c>
      <c r="L1012" s="80" t="str">
        <f>IF($H1012="","",IF(OR($J1012="LIBUR",AND($L1011="LIBUR",$O1011=$O1012)),"LIBUR",IF(AND(OR($L1011="LUAR JAM KERJA 1",$L1011="LUAR JAM KERJA 2"),OR(OR(AND($H1011=$H1012,AND(OR($I1012&gt;DATABASE!$J$3,$I1012&lt;DATABASE!$J$6),((DATEVALUE($H1012)+$I1012)-(DATEVALUE($H1011)+$I1011))&lt;DATABASE!$J$6)),AND($H1011=$H1012,$O1011=$O1012,OR($I1012&gt;DATABASE!$J$6,$I1012&lt;DATABASE!$J$3))),AND(($H1012-$H1011)=1,OR($I1012&lt;DATABASE!$I$6,((DATEVALUE($H1012)+$I1012)-(DATEVALUE($H1011)+$I1011))&lt;DATABASE!$J$6))),$A1012=$A1011),"LUAR JAM KERJA 2",IF(AND(OR(WEEKDAY($H1012,2)=1,WEEKDAY($H1012,2)=2,WEEKDAY($H1012,2)=3,WEEKDAY($H1012,2)=4,WEEKDAY($H1012,2)=5),$I1012&lt;=DATABASE!$J$3,$I1012&gt;=DATABASE!$I$3),"JAM KERJA",IF(AND(WEEKDAY($H1012,2)=6,$I1012&lt;=DATABASE!$J$4,$I1012&gt;=DATABASE!$I$4),"JAM KERJA","LUAR JAM KERJA 1")))))</f>
        <v/>
      </c>
      <c r="M1012" s="33" t="str">
        <f>IF('DATA ACCURATE'!T1015&lt;&gt;"",IF('DATA ACCURATE'!T1015&gt;100,'DATA ACCURATE'!T1015/10,'DATA ACCURATE'!T1015),"")</f>
        <v/>
      </c>
      <c r="N1012" t="str">
        <f>IF(M1012="","",IF(M1012&lt;=DATABASE!$I$9,"LOKAL",IF(M1012&lt;DATABASE!$J$9,"LUAR KOTA 1",IF($M1012&gt;=DATABASE!$J$9,"LUAR KOTA 2",""))))</f>
        <v/>
      </c>
      <c r="O1012" s="38" t="str">
        <f>IF('DATA ACCURATE'!L1015&lt;&gt;"",'DATA ACCURATE'!L1015,"")</f>
        <v/>
      </c>
      <c r="Q1012" s="38">
        <f t="shared" si="106"/>
        <v>0</v>
      </c>
      <c r="R1012" s="38">
        <f t="shared" si="106"/>
        <v>0</v>
      </c>
      <c r="S1012" s="38">
        <f t="shared" si="106"/>
        <v>0</v>
      </c>
      <c r="T1012" s="38">
        <f t="shared" si="104"/>
        <v>0</v>
      </c>
      <c r="U1012" s="38">
        <f t="shared" si="107"/>
        <v>0</v>
      </c>
      <c r="V1012" s="38">
        <f t="shared" si="107"/>
        <v>0</v>
      </c>
      <c r="W1012" s="38">
        <f t="shared" si="107"/>
        <v>0</v>
      </c>
      <c r="X1012" s="38">
        <f t="shared" si="108"/>
        <v>0</v>
      </c>
      <c r="Y1012" s="38">
        <f t="shared" si="108"/>
        <v>0</v>
      </c>
      <c r="Z1012" s="38">
        <f t="shared" si="108"/>
        <v>0</v>
      </c>
      <c r="AA1012" s="38">
        <f t="shared" si="105"/>
        <v>0</v>
      </c>
      <c r="AB1012" s="38">
        <f t="shared" si="109"/>
        <v>0</v>
      </c>
      <c r="AC1012" s="38">
        <f t="shared" si="110"/>
        <v>0</v>
      </c>
      <c r="AD1012" s="38" t="str">
        <f t="shared" si="111"/>
        <v>000000000000</v>
      </c>
    </row>
    <row r="1013" spans="1:30">
      <c r="A1013" s="9" t="str">
        <f>IF('DATA ACCURATE'!A1016&lt;&gt;"",'DATA ACCURATE'!A1016,"")</f>
        <v/>
      </c>
      <c r="B1013" s="9" t="str">
        <f>IF('DATA ACCURATE'!D1016&lt;&gt;"",'DATA ACCURATE'!D1016,"")</f>
        <v/>
      </c>
      <c r="C1013" s="38" t="str">
        <f>IF($AD1013="000000000000","",INDEX(DATABASE!$W$12:$W$71,MATCH($AD1013,DATABASE!$V$12:$V$71,0)))</f>
        <v/>
      </c>
      <c r="D1013" s="34" t="str">
        <f>IF(C1013="","",IF(E1013="",INDEX(DATABASE!$AF$13:$AF$62,MATCH($C1013,DATABASE!$AC$13:$AC$62,0)),IF(E1013="2x D11",INDEX(DATABASE!$AF$13:$AF$62,MATCH($C1013,DATABASE!$AC$13:$AC$62,0))+2*DATABASE!$AF$62,IF(E1013="3x D11",INDEX(DATABASE!$AF$13:$AF$62,MATCH($C1013,DATABASE!$AC$13:$AC$62,0))+3*DATABASE!$AF$62,""))))</f>
        <v/>
      </c>
      <c r="E1013" s="38" t="str">
        <f>IF(AND($K1013="Y",$G1013&lt;&gt;"UNYIL",$F1013&lt;DATABASE!$O$8),"2x D11",IF(AND($K1013="Y",$G1013&lt;&gt;"UNYIL",$F1013&gt;=DATABASE!$O$8),"3x D11",""))</f>
        <v/>
      </c>
      <c r="F1013" s="9" t="str">
        <f>IF('DATA ACCURATE'!N1016&lt;&gt;"",'DATA ACCURATE'!N1016,"")</f>
        <v/>
      </c>
      <c r="G1013" t="str">
        <f>IF(F1013="","",IF(F1013&lt;=DATABASE!$I$8,"UNYIL",IF(F1013&lt;=DATABASE!$J$8,"KECIL",IF(F1013&lt;DATABASE!$K$8,"TANGGUNG",IF(F1013&gt;=DATABASE!$K$8,"BESAR","")))))</f>
        <v/>
      </c>
      <c r="H1013" s="16" t="str">
        <f>IF('DATA ACCURATE'!J1016&lt;&gt;"",'DATA ACCURATE'!J1016,"")</f>
        <v/>
      </c>
      <c r="I1013" s="35" t="str">
        <f>IF(B1013&lt;&gt;"",IFERROR(VLOOKUP(B1013,'DATA TIMBANGAN'!G:M,7,FALSE),VLOOKUP(B1013,'DATA TIMBANGAN'!G:M,7)),"")</f>
        <v/>
      </c>
      <c r="J1013" s="25" t="str">
        <f>IF(H1013&lt;&gt;"",IFERROR(INDEX(DATABASE!$Z$19:$Z$38,MATCH(DATEVALUE(H1013),DATABASE!$AA$19:$AA$38,0)),INDEX(DATABASE!$Z$12:$Z$18,MATCH(WEEKDAY(H1013,2),DATABASE!$AA$12:$AA$18,0))),"")</f>
        <v/>
      </c>
      <c r="K1013" s="25" t="str">
        <f>IF('DATA ACCURATE'!V1016&lt;&gt;"",'DATA ACCURATE'!V1016,"")</f>
        <v/>
      </c>
      <c r="L1013" s="80" t="str">
        <f>IF($H1013="","",IF(OR($J1013="LIBUR",AND($L1012="LIBUR",$O1012=$O1013)),"LIBUR",IF(AND(OR($L1012="LUAR JAM KERJA 1",$L1012="LUAR JAM KERJA 2"),OR(OR(AND($H1012=$H1013,AND(OR($I1013&gt;DATABASE!$J$3,$I1013&lt;DATABASE!$J$6),((DATEVALUE($H1013)+$I1013)-(DATEVALUE($H1012)+$I1012))&lt;DATABASE!$J$6)),AND($H1012=$H1013,$O1012=$O1013,OR($I1013&gt;DATABASE!$J$6,$I1013&lt;DATABASE!$J$3))),AND(($H1013-$H1012)=1,OR($I1013&lt;DATABASE!$I$6,((DATEVALUE($H1013)+$I1013)-(DATEVALUE($H1012)+$I1012))&lt;DATABASE!$J$6))),$A1013=$A1012),"LUAR JAM KERJA 2",IF(AND(OR(WEEKDAY($H1013,2)=1,WEEKDAY($H1013,2)=2,WEEKDAY($H1013,2)=3,WEEKDAY($H1013,2)=4,WEEKDAY($H1013,2)=5),$I1013&lt;=DATABASE!$J$3,$I1013&gt;=DATABASE!$I$3),"JAM KERJA",IF(AND(WEEKDAY($H1013,2)=6,$I1013&lt;=DATABASE!$J$4,$I1013&gt;=DATABASE!$I$4),"JAM KERJA","LUAR JAM KERJA 1")))))</f>
        <v/>
      </c>
      <c r="M1013" s="33" t="str">
        <f>IF('DATA ACCURATE'!T1016&lt;&gt;"",IF('DATA ACCURATE'!T1016&gt;100,'DATA ACCURATE'!T1016/10,'DATA ACCURATE'!T1016),"")</f>
        <v/>
      </c>
      <c r="N1013" t="str">
        <f>IF(M1013="","",IF(M1013&lt;=DATABASE!$I$9,"LOKAL",IF(M1013&lt;DATABASE!$J$9,"LUAR KOTA 1",IF($M1013&gt;=DATABASE!$J$9,"LUAR KOTA 2",""))))</f>
        <v/>
      </c>
      <c r="O1013" s="38" t="str">
        <f>IF('DATA ACCURATE'!L1016&lt;&gt;"",'DATA ACCURATE'!L1016,"")</f>
        <v/>
      </c>
      <c r="Q1013" s="38">
        <f t="shared" si="106"/>
        <v>0</v>
      </c>
      <c r="R1013" s="38">
        <f t="shared" si="106"/>
        <v>0</v>
      </c>
      <c r="S1013" s="38">
        <f t="shared" si="106"/>
        <v>0</v>
      </c>
      <c r="T1013" s="38">
        <f t="shared" si="104"/>
        <v>0</v>
      </c>
      <c r="U1013" s="38">
        <f t="shared" si="107"/>
        <v>0</v>
      </c>
      <c r="V1013" s="38">
        <f t="shared" si="107"/>
        <v>0</v>
      </c>
      <c r="W1013" s="38">
        <f t="shared" si="107"/>
        <v>0</v>
      </c>
      <c r="X1013" s="38">
        <f t="shared" si="108"/>
        <v>0</v>
      </c>
      <c r="Y1013" s="38">
        <f t="shared" si="108"/>
        <v>0</v>
      </c>
      <c r="Z1013" s="38">
        <f t="shared" si="108"/>
        <v>0</v>
      </c>
      <c r="AA1013" s="38">
        <f t="shared" si="105"/>
        <v>0</v>
      </c>
      <c r="AB1013" s="38">
        <f t="shared" si="109"/>
        <v>0</v>
      </c>
      <c r="AC1013" s="38">
        <f t="shared" si="110"/>
        <v>0</v>
      </c>
      <c r="AD1013" s="38" t="str">
        <f t="shared" si="111"/>
        <v>000000000000</v>
      </c>
    </row>
    <row r="1014" spans="1:30">
      <c r="A1014" s="9" t="str">
        <f>IF('DATA ACCURATE'!A1017&lt;&gt;"",'DATA ACCURATE'!A1017,"")</f>
        <v/>
      </c>
      <c r="B1014" s="9" t="str">
        <f>IF('DATA ACCURATE'!D1017&lt;&gt;"",'DATA ACCURATE'!D1017,"")</f>
        <v/>
      </c>
      <c r="C1014" s="38" t="str">
        <f>IF($AD1014="000000000000","",INDEX(DATABASE!$W$12:$W$71,MATCH($AD1014,DATABASE!$V$12:$V$71,0)))</f>
        <v/>
      </c>
      <c r="D1014" s="34" t="str">
        <f>IF(C1014="","",IF(E1014="",INDEX(DATABASE!$AF$13:$AF$62,MATCH($C1014,DATABASE!$AC$13:$AC$62,0)),IF(E1014="2x D11",INDEX(DATABASE!$AF$13:$AF$62,MATCH($C1014,DATABASE!$AC$13:$AC$62,0))+2*DATABASE!$AF$62,IF(E1014="3x D11",INDEX(DATABASE!$AF$13:$AF$62,MATCH($C1014,DATABASE!$AC$13:$AC$62,0))+3*DATABASE!$AF$62,""))))</f>
        <v/>
      </c>
      <c r="E1014" s="38" t="str">
        <f>IF(AND($K1014="Y",$G1014&lt;&gt;"UNYIL",$F1014&lt;DATABASE!$O$8),"2x D11",IF(AND($K1014="Y",$G1014&lt;&gt;"UNYIL",$F1014&gt;=DATABASE!$O$8),"3x D11",""))</f>
        <v/>
      </c>
      <c r="F1014" s="9" t="str">
        <f>IF('DATA ACCURATE'!N1017&lt;&gt;"",'DATA ACCURATE'!N1017,"")</f>
        <v/>
      </c>
      <c r="G1014" t="str">
        <f>IF(F1014="","",IF(F1014&lt;=DATABASE!$I$8,"UNYIL",IF(F1014&lt;=DATABASE!$J$8,"KECIL",IF(F1014&lt;DATABASE!$K$8,"TANGGUNG",IF(F1014&gt;=DATABASE!$K$8,"BESAR","")))))</f>
        <v/>
      </c>
      <c r="H1014" s="16" t="str">
        <f>IF('DATA ACCURATE'!J1017&lt;&gt;"",'DATA ACCURATE'!J1017,"")</f>
        <v/>
      </c>
      <c r="I1014" s="35" t="str">
        <f>IF(B1014&lt;&gt;"",IFERROR(VLOOKUP(B1014,'DATA TIMBANGAN'!G:M,7,FALSE),VLOOKUP(B1014,'DATA TIMBANGAN'!G:M,7)),"")</f>
        <v/>
      </c>
      <c r="J1014" s="25" t="str">
        <f>IF(H1014&lt;&gt;"",IFERROR(INDEX(DATABASE!$Z$19:$Z$38,MATCH(DATEVALUE(H1014),DATABASE!$AA$19:$AA$38,0)),INDEX(DATABASE!$Z$12:$Z$18,MATCH(WEEKDAY(H1014,2),DATABASE!$AA$12:$AA$18,0))),"")</f>
        <v/>
      </c>
      <c r="K1014" s="25" t="str">
        <f>IF('DATA ACCURATE'!V1017&lt;&gt;"",'DATA ACCURATE'!V1017,"")</f>
        <v/>
      </c>
      <c r="L1014" s="80" t="str">
        <f>IF($H1014="","",IF(OR($J1014="LIBUR",AND($L1013="LIBUR",$O1013=$O1014)),"LIBUR",IF(AND(OR($L1013="LUAR JAM KERJA 1",$L1013="LUAR JAM KERJA 2"),OR(OR(AND($H1013=$H1014,AND(OR($I1014&gt;DATABASE!$J$3,$I1014&lt;DATABASE!$J$6),((DATEVALUE($H1014)+$I1014)-(DATEVALUE($H1013)+$I1013))&lt;DATABASE!$J$6)),AND($H1013=$H1014,$O1013=$O1014,OR($I1014&gt;DATABASE!$J$6,$I1014&lt;DATABASE!$J$3))),AND(($H1014-$H1013)=1,OR($I1014&lt;DATABASE!$I$6,((DATEVALUE($H1014)+$I1014)-(DATEVALUE($H1013)+$I1013))&lt;DATABASE!$J$6))),$A1014=$A1013),"LUAR JAM KERJA 2",IF(AND(OR(WEEKDAY($H1014,2)=1,WEEKDAY($H1014,2)=2,WEEKDAY($H1014,2)=3,WEEKDAY($H1014,2)=4,WEEKDAY($H1014,2)=5),$I1014&lt;=DATABASE!$J$3,$I1014&gt;=DATABASE!$I$3),"JAM KERJA",IF(AND(WEEKDAY($H1014,2)=6,$I1014&lt;=DATABASE!$J$4,$I1014&gt;=DATABASE!$I$4),"JAM KERJA","LUAR JAM KERJA 1")))))</f>
        <v/>
      </c>
      <c r="M1014" s="33" t="str">
        <f>IF('DATA ACCURATE'!T1017&lt;&gt;"",IF('DATA ACCURATE'!T1017&gt;100,'DATA ACCURATE'!T1017/10,'DATA ACCURATE'!T1017),"")</f>
        <v/>
      </c>
      <c r="N1014" t="str">
        <f>IF(M1014="","",IF(M1014&lt;=DATABASE!$I$9,"LOKAL",IF(M1014&lt;DATABASE!$J$9,"LUAR KOTA 1",IF($M1014&gt;=DATABASE!$J$9,"LUAR KOTA 2",""))))</f>
        <v/>
      </c>
      <c r="O1014" s="38" t="str">
        <f>IF('DATA ACCURATE'!L1017&lt;&gt;"",'DATA ACCURATE'!L1017,"")</f>
        <v/>
      </c>
      <c r="Q1014" s="38">
        <f t="shared" si="106"/>
        <v>0</v>
      </c>
      <c r="R1014" s="38">
        <f t="shared" si="106"/>
        <v>0</v>
      </c>
      <c r="S1014" s="38">
        <f t="shared" si="106"/>
        <v>0</v>
      </c>
      <c r="T1014" s="38">
        <f t="shared" si="104"/>
        <v>0</v>
      </c>
      <c r="U1014" s="38">
        <f t="shared" si="107"/>
        <v>0</v>
      </c>
      <c r="V1014" s="38">
        <f t="shared" si="107"/>
        <v>0</v>
      </c>
      <c r="W1014" s="38">
        <f t="shared" si="107"/>
        <v>0</v>
      </c>
      <c r="X1014" s="38">
        <f t="shared" si="108"/>
        <v>0</v>
      </c>
      <c r="Y1014" s="38">
        <f t="shared" si="108"/>
        <v>0</v>
      </c>
      <c r="Z1014" s="38">
        <f t="shared" si="108"/>
        <v>0</v>
      </c>
      <c r="AA1014" s="38">
        <f t="shared" si="105"/>
        <v>0</v>
      </c>
      <c r="AB1014" s="38">
        <f t="shared" si="109"/>
        <v>0</v>
      </c>
      <c r="AC1014" s="38">
        <f t="shared" si="110"/>
        <v>0</v>
      </c>
      <c r="AD1014" s="38" t="str">
        <f t="shared" si="111"/>
        <v>000000000000</v>
      </c>
    </row>
    <row r="1015" spans="1:30">
      <c r="A1015" s="9" t="str">
        <f>IF('DATA ACCURATE'!A1018&lt;&gt;"",'DATA ACCURATE'!A1018,"")</f>
        <v/>
      </c>
      <c r="B1015" s="9" t="str">
        <f>IF('DATA ACCURATE'!D1018&lt;&gt;"",'DATA ACCURATE'!D1018,"")</f>
        <v/>
      </c>
      <c r="C1015" s="38" t="str">
        <f>IF($AD1015="000000000000","",INDEX(DATABASE!$W$12:$W$71,MATCH($AD1015,DATABASE!$V$12:$V$71,0)))</f>
        <v/>
      </c>
      <c r="D1015" s="34" t="str">
        <f>IF(C1015="","",IF(E1015="",INDEX(DATABASE!$AF$13:$AF$62,MATCH($C1015,DATABASE!$AC$13:$AC$62,0)),IF(E1015="2x D11",INDEX(DATABASE!$AF$13:$AF$62,MATCH($C1015,DATABASE!$AC$13:$AC$62,0))+2*DATABASE!$AF$62,IF(E1015="3x D11",INDEX(DATABASE!$AF$13:$AF$62,MATCH($C1015,DATABASE!$AC$13:$AC$62,0))+3*DATABASE!$AF$62,""))))</f>
        <v/>
      </c>
      <c r="E1015" s="38" t="str">
        <f>IF(AND($K1015="Y",$G1015&lt;&gt;"UNYIL",$F1015&lt;DATABASE!$O$8),"2x D11",IF(AND($K1015="Y",$G1015&lt;&gt;"UNYIL",$F1015&gt;=DATABASE!$O$8),"3x D11",""))</f>
        <v/>
      </c>
      <c r="F1015" s="9" t="str">
        <f>IF('DATA ACCURATE'!N1018&lt;&gt;"",'DATA ACCURATE'!N1018,"")</f>
        <v/>
      </c>
      <c r="G1015" t="str">
        <f>IF(F1015="","",IF(F1015&lt;=DATABASE!$I$8,"UNYIL",IF(F1015&lt;=DATABASE!$J$8,"KECIL",IF(F1015&lt;DATABASE!$K$8,"TANGGUNG",IF(F1015&gt;=DATABASE!$K$8,"BESAR","")))))</f>
        <v/>
      </c>
      <c r="H1015" s="16" t="str">
        <f>IF('DATA ACCURATE'!J1018&lt;&gt;"",'DATA ACCURATE'!J1018,"")</f>
        <v/>
      </c>
      <c r="I1015" s="35" t="str">
        <f>IF(B1015&lt;&gt;"",IFERROR(VLOOKUP(B1015,'DATA TIMBANGAN'!G:M,7,FALSE),VLOOKUP(B1015,'DATA TIMBANGAN'!G:M,7)),"")</f>
        <v/>
      </c>
      <c r="J1015" s="25" t="str">
        <f>IF(H1015&lt;&gt;"",IFERROR(INDEX(DATABASE!$Z$19:$Z$38,MATCH(DATEVALUE(H1015),DATABASE!$AA$19:$AA$38,0)),INDEX(DATABASE!$Z$12:$Z$18,MATCH(WEEKDAY(H1015,2),DATABASE!$AA$12:$AA$18,0))),"")</f>
        <v/>
      </c>
      <c r="K1015" s="25" t="str">
        <f>IF('DATA ACCURATE'!V1018&lt;&gt;"",'DATA ACCURATE'!V1018,"")</f>
        <v/>
      </c>
      <c r="L1015" s="80" t="str">
        <f>IF($H1015="","",IF(OR($J1015="LIBUR",AND($L1014="LIBUR",$O1014=$O1015)),"LIBUR",IF(AND(OR($L1014="LUAR JAM KERJA 1",$L1014="LUAR JAM KERJA 2"),OR(OR(AND($H1014=$H1015,AND(OR($I1015&gt;DATABASE!$J$3,$I1015&lt;DATABASE!$J$6),((DATEVALUE($H1015)+$I1015)-(DATEVALUE($H1014)+$I1014))&lt;DATABASE!$J$6)),AND($H1014=$H1015,$O1014=$O1015,OR($I1015&gt;DATABASE!$J$6,$I1015&lt;DATABASE!$J$3))),AND(($H1015-$H1014)=1,OR($I1015&lt;DATABASE!$I$6,((DATEVALUE($H1015)+$I1015)-(DATEVALUE($H1014)+$I1014))&lt;DATABASE!$J$6))),$A1015=$A1014),"LUAR JAM KERJA 2",IF(AND(OR(WEEKDAY($H1015,2)=1,WEEKDAY($H1015,2)=2,WEEKDAY($H1015,2)=3,WEEKDAY($H1015,2)=4,WEEKDAY($H1015,2)=5),$I1015&lt;=DATABASE!$J$3,$I1015&gt;=DATABASE!$I$3),"JAM KERJA",IF(AND(WEEKDAY($H1015,2)=6,$I1015&lt;=DATABASE!$J$4,$I1015&gt;=DATABASE!$I$4),"JAM KERJA","LUAR JAM KERJA 1")))))</f>
        <v/>
      </c>
      <c r="M1015" s="33" t="str">
        <f>IF('DATA ACCURATE'!T1018&lt;&gt;"",IF('DATA ACCURATE'!T1018&gt;100,'DATA ACCURATE'!T1018/10,'DATA ACCURATE'!T1018),"")</f>
        <v/>
      </c>
      <c r="N1015" t="str">
        <f>IF(M1015="","",IF(M1015&lt;=DATABASE!$I$9,"LOKAL",IF(M1015&lt;DATABASE!$J$9,"LUAR KOTA 1",IF($M1015&gt;=DATABASE!$J$9,"LUAR KOTA 2",""))))</f>
        <v/>
      </c>
      <c r="O1015" s="38" t="str">
        <f>IF('DATA ACCURATE'!L1018&lt;&gt;"",'DATA ACCURATE'!L1018,"")</f>
        <v/>
      </c>
      <c r="Q1015" s="38">
        <f t="shared" si="106"/>
        <v>0</v>
      </c>
      <c r="R1015" s="38">
        <f t="shared" si="106"/>
        <v>0</v>
      </c>
      <c r="S1015" s="38">
        <f t="shared" si="106"/>
        <v>0</v>
      </c>
      <c r="T1015" s="38">
        <f t="shared" si="104"/>
        <v>0</v>
      </c>
      <c r="U1015" s="38">
        <f t="shared" si="107"/>
        <v>0</v>
      </c>
      <c r="V1015" s="38">
        <f t="shared" si="107"/>
        <v>0</v>
      </c>
      <c r="W1015" s="38">
        <f t="shared" si="107"/>
        <v>0</v>
      </c>
      <c r="X1015" s="38">
        <f t="shared" si="108"/>
        <v>0</v>
      </c>
      <c r="Y1015" s="38">
        <f t="shared" si="108"/>
        <v>0</v>
      </c>
      <c r="Z1015" s="38">
        <f t="shared" si="108"/>
        <v>0</v>
      </c>
      <c r="AA1015" s="38">
        <f t="shared" si="105"/>
        <v>0</v>
      </c>
      <c r="AB1015" s="38">
        <f t="shared" si="109"/>
        <v>0</v>
      </c>
      <c r="AC1015" s="38">
        <f t="shared" si="110"/>
        <v>0</v>
      </c>
      <c r="AD1015" s="38" t="str">
        <f t="shared" si="111"/>
        <v>000000000000</v>
      </c>
    </row>
    <row r="1016" spans="1:30">
      <c r="A1016" s="9" t="str">
        <f>IF('DATA ACCURATE'!A1019&lt;&gt;"",'DATA ACCURATE'!A1019,"")</f>
        <v/>
      </c>
      <c r="B1016" s="9" t="str">
        <f>IF('DATA ACCURATE'!D1019&lt;&gt;"",'DATA ACCURATE'!D1019,"")</f>
        <v/>
      </c>
      <c r="C1016" s="38" t="str">
        <f>IF($AD1016="000000000000","",INDEX(DATABASE!$W$12:$W$71,MATCH($AD1016,DATABASE!$V$12:$V$71,0)))</f>
        <v/>
      </c>
      <c r="D1016" s="34" t="str">
        <f>IF(C1016="","",IF(E1016="",INDEX(DATABASE!$AF$13:$AF$62,MATCH($C1016,DATABASE!$AC$13:$AC$62,0)),IF(E1016="2x D11",INDEX(DATABASE!$AF$13:$AF$62,MATCH($C1016,DATABASE!$AC$13:$AC$62,0))+2*DATABASE!$AF$62,IF(E1016="3x D11",INDEX(DATABASE!$AF$13:$AF$62,MATCH($C1016,DATABASE!$AC$13:$AC$62,0))+3*DATABASE!$AF$62,""))))</f>
        <v/>
      </c>
      <c r="E1016" s="38" t="str">
        <f>IF(AND($K1016="Y",$G1016&lt;&gt;"UNYIL",$F1016&lt;DATABASE!$O$8),"2x D11",IF(AND($K1016="Y",$G1016&lt;&gt;"UNYIL",$F1016&gt;=DATABASE!$O$8),"3x D11",""))</f>
        <v/>
      </c>
      <c r="F1016" s="9" t="str">
        <f>IF('DATA ACCURATE'!N1019&lt;&gt;"",'DATA ACCURATE'!N1019,"")</f>
        <v/>
      </c>
      <c r="G1016" t="str">
        <f>IF(F1016="","",IF(F1016&lt;=DATABASE!$I$8,"UNYIL",IF(F1016&lt;=DATABASE!$J$8,"KECIL",IF(F1016&lt;DATABASE!$K$8,"TANGGUNG",IF(F1016&gt;=DATABASE!$K$8,"BESAR","")))))</f>
        <v/>
      </c>
      <c r="H1016" s="16" t="str">
        <f>IF('DATA ACCURATE'!J1019&lt;&gt;"",'DATA ACCURATE'!J1019,"")</f>
        <v/>
      </c>
      <c r="I1016" s="35" t="str">
        <f>IF(B1016&lt;&gt;"",IFERROR(VLOOKUP(B1016,'DATA TIMBANGAN'!G:M,7,FALSE),VLOOKUP(B1016,'DATA TIMBANGAN'!G:M,7)),"")</f>
        <v/>
      </c>
      <c r="J1016" s="25" t="str">
        <f>IF(H1016&lt;&gt;"",IFERROR(INDEX(DATABASE!$Z$19:$Z$38,MATCH(DATEVALUE(H1016),DATABASE!$AA$19:$AA$38,0)),INDEX(DATABASE!$Z$12:$Z$18,MATCH(WEEKDAY(H1016,2),DATABASE!$AA$12:$AA$18,0))),"")</f>
        <v/>
      </c>
      <c r="K1016" s="25" t="str">
        <f>IF('DATA ACCURATE'!V1019&lt;&gt;"",'DATA ACCURATE'!V1019,"")</f>
        <v/>
      </c>
      <c r="L1016" s="80" t="str">
        <f>IF($H1016="","",IF(OR($J1016="LIBUR",AND($L1015="LIBUR",$O1015=$O1016)),"LIBUR",IF(AND(OR($L1015="LUAR JAM KERJA 1",$L1015="LUAR JAM KERJA 2"),OR(OR(AND($H1015=$H1016,AND(OR($I1016&gt;DATABASE!$J$3,$I1016&lt;DATABASE!$J$6),((DATEVALUE($H1016)+$I1016)-(DATEVALUE($H1015)+$I1015))&lt;DATABASE!$J$6)),AND($H1015=$H1016,$O1015=$O1016,OR($I1016&gt;DATABASE!$J$6,$I1016&lt;DATABASE!$J$3))),AND(($H1016-$H1015)=1,OR($I1016&lt;DATABASE!$I$6,((DATEVALUE($H1016)+$I1016)-(DATEVALUE($H1015)+$I1015))&lt;DATABASE!$J$6))),$A1016=$A1015),"LUAR JAM KERJA 2",IF(AND(OR(WEEKDAY($H1016,2)=1,WEEKDAY($H1016,2)=2,WEEKDAY($H1016,2)=3,WEEKDAY($H1016,2)=4,WEEKDAY($H1016,2)=5),$I1016&lt;=DATABASE!$J$3,$I1016&gt;=DATABASE!$I$3),"JAM KERJA",IF(AND(WEEKDAY($H1016,2)=6,$I1016&lt;=DATABASE!$J$4,$I1016&gt;=DATABASE!$I$4),"JAM KERJA","LUAR JAM KERJA 1")))))</f>
        <v/>
      </c>
      <c r="M1016" s="33" t="str">
        <f>IF('DATA ACCURATE'!T1019&lt;&gt;"",IF('DATA ACCURATE'!T1019&gt;100,'DATA ACCURATE'!T1019/10,'DATA ACCURATE'!T1019),"")</f>
        <v/>
      </c>
      <c r="N1016" t="str">
        <f>IF(M1016="","",IF(M1016&lt;=DATABASE!$I$9,"LOKAL",IF(M1016&lt;DATABASE!$J$9,"LUAR KOTA 1",IF($M1016&gt;=DATABASE!$J$9,"LUAR KOTA 2",""))))</f>
        <v/>
      </c>
      <c r="O1016" s="38" t="str">
        <f>IF('DATA ACCURATE'!L1019&lt;&gt;"",'DATA ACCURATE'!L1019,"")</f>
        <v/>
      </c>
      <c r="Q1016" s="38">
        <f t="shared" si="106"/>
        <v>0</v>
      </c>
      <c r="R1016" s="38">
        <f t="shared" si="106"/>
        <v>0</v>
      </c>
      <c r="S1016" s="38">
        <f t="shared" si="106"/>
        <v>0</v>
      </c>
      <c r="T1016" s="38">
        <f t="shared" si="104"/>
        <v>0</v>
      </c>
      <c r="U1016" s="38">
        <f t="shared" si="107"/>
        <v>0</v>
      </c>
      <c r="V1016" s="38">
        <f t="shared" si="107"/>
        <v>0</v>
      </c>
      <c r="W1016" s="38">
        <f t="shared" si="107"/>
        <v>0</v>
      </c>
      <c r="X1016" s="38">
        <f t="shared" si="108"/>
        <v>0</v>
      </c>
      <c r="Y1016" s="38">
        <f t="shared" si="108"/>
        <v>0</v>
      </c>
      <c r="Z1016" s="38">
        <f t="shared" si="108"/>
        <v>0</v>
      </c>
      <c r="AA1016" s="38">
        <f t="shared" si="105"/>
        <v>0</v>
      </c>
      <c r="AB1016" s="38">
        <f t="shared" si="109"/>
        <v>0</v>
      </c>
      <c r="AC1016" s="38">
        <f t="shared" si="110"/>
        <v>0</v>
      </c>
      <c r="AD1016" s="38" t="str">
        <f t="shared" si="111"/>
        <v>000000000000</v>
      </c>
    </row>
    <row r="1017" spans="1:30">
      <c r="A1017" s="9" t="str">
        <f>IF('DATA ACCURATE'!A1020&lt;&gt;"",'DATA ACCURATE'!A1020,"")</f>
        <v/>
      </c>
      <c r="B1017" s="9" t="str">
        <f>IF('DATA ACCURATE'!D1020&lt;&gt;"",'DATA ACCURATE'!D1020,"")</f>
        <v/>
      </c>
      <c r="C1017" s="38" t="str">
        <f>IF($AD1017="000000000000","",INDEX(DATABASE!$W$12:$W$71,MATCH($AD1017,DATABASE!$V$12:$V$71,0)))</f>
        <v/>
      </c>
      <c r="D1017" s="34" t="str">
        <f>IF(C1017="","",IF(E1017="",INDEX(DATABASE!$AF$13:$AF$62,MATCH($C1017,DATABASE!$AC$13:$AC$62,0)),IF(E1017="2x D11",INDEX(DATABASE!$AF$13:$AF$62,MATCH($C1017,DATABASE!$AC$13:$AC$62,0))+2*DATABASE!$AF$62,IF(E1017="3x D11",INDEX(DATABASE!$AF$13:$AF$62,MATCH($C1017,DATABASE!$AC$13:$AC$62,0))+3*DATABASE!$AF$62,""))))</f>
        <v/>
      </c>
      <c r="E1017" s="38" t="str">
        <f>IF(AND($K1017="Y",$G1017&lt;&gt;"UNYIL",$F1017&lt;DATABASE!$O$8),"2x D11",IF(AND($K1017="Y",$G1017&lt;&gt;"UNYIL",$F1017&gt;=DATABASE!$O$8),"3x D11",""))</f>
        <v/>
      </c>
      <c r="F1017" s="9" t="str">
        <f>IF('DATA ACCURATE'!N1020&lt;&gt;"",'DATA ACCURATE'!N1020,"")</f>
        <v/>
      </c>
      <c r="G1017" t="str">
        <f>IF(F1017="","",IF(F1017&lt;=DATABASE!$I$8,"UNYIL",IF(F1017&lt;=DATABASE!$J$8,"KECIL",IF(F1017&lt;DATABASE!$K$8,"TANGGUNG",IF(F1017&gt;=DATABASE!$K$8,"BESAR","")))))</f>
        <v/>
      </c>
      <c r="H1017" s="16" t="str">
        <f>IF('DATA ACCURATE'!J1020&lt;&gt;"",'DATA ACCURATE'!J1020,"")</f>
        <v/>
      </c>
      <c r="I1017" s="35" t="str">
        <f>IF(B1017&lt;&gt;"",IFERROR(VLOOKUP(B1017,'DATA TIMBANGAN'!G:M,7,FALSE),VLOOKUP(B1017,'DATA TIMBANGAN'!G:M,7)),"")</f>
        <v/>
      </c>
      <c r="J1017" s="25" t="str">
        <f>IF(H1017&lt;&gt;"",IFERROR(INDEX(DATABASE!$Z$19:$Z$38,MATCH(DATEVALUE(H1017),DATABASE!$AA$19:$AA$38,0)),INDEX(DATABASE!$Z$12:$Z$18,MATCH(WEEKDAY(H1017,2),DATABASE!$AA$12:$AA$18,0))),"")</f>
        <v/>
      </c>
      <c r="K1017" s="25" t="str">
        <f>IF('DATA ACCURATE'!V1020&lt;&gt;"",'DATA ACCURATE'!V1020,"")</f>
        <v/>
      </c>
      <c r="L1017" s="80" t="str">
        <f>IF($H1017="","",IF(OR($J1017="LIBUR",AND($L1016="LIBUR",$O1016=$O1017)),"LIBUR",IF(AND(OR($L1016="LUAR JAM KERJA 1",$L1016="LUAR JAM KERJA 2"),OR(OR(AND($H1016=$H1017,AND(OR($I1017&gt;DATABASE!$J$3,$I1017&lt;DATABASE!$J$6),((DATEVALUE($H1017)+$I1017)-(DATEVALUE($H1016)+$I1016))&lt;DATABASE!$J$6)),AND($H1016=$H1017,$O1016=$O1017,OR($I1017&gt;DATABASE!$J$6,$I1017&lt;DATABASE!$J$3))),AND(($H1017-$H1016)=1,OR($I1017&lt;DATABASE!$I$6,((DATEVALUE($H1017)+$I1017)-(DATEVALUE($H1016)+$I1016))&lt;DATABASE!$J$6))),$A1017=$A1016),"LUAR JAM KERJA 2",IF(AND(OR(WEEKDAY($H1017,2)=1,WEEKDAY($H1017,2)=2,WEEKDAY($H1017,2)=3,WEEKDAY($H1017,2)=4,WEEKDAY($H1017,2)=5),$I1017&lt;=DATABASE!$J$3,$I1017&gt;=DATABASE!$I$3),"JAM KERJA",IF(AND(WEEKDAY($H1017,2)=6,$I1017&lt;=DATABASE!$J$4,$I1017&gt;=DATABASE!$I$4),"JAM KERJA","LUAR JAM KERJA 1")))))</f>
        <v/>
      </c>
      <c r="M1017" s="33" t="str">
        <f>IF('DATA ACCURATE'!T1020&lt;&gt;"",IF('DATA ACCURATE'!T1020&gt;100,'DATA ACCURATE'!T1020/10,'DATA ACCURATE'!T1020),"")</f>
        <v/>
      </c>
      <c r="N1017" t="str">
        <f>IF(M1017="","",IF(M1017&lt;=DATABASE!$I$9,"LOKAL",IF(M1017&lt;DATABASE!$J$9,"LUAR KOTA 1",IF($M1017&gt;=DATABASE!$J$9,"LUAR KOTA 2",""))))</f>
        <v/>
      </c>
      <c r="O1017" s="38" t="str">
        <f>IF('DATA ACCURATE'!L1020&lt;&gt;"",'DATA ACCURATE'!L1020,"")</f>
        <v/>
      </c>
      <c r="Q1017" s="38">
        <f t="shared" si="106"/>
        <v>0</v>
      </c>
      <c r="R1017" s="38">
        <f t="shared" si="106"/>
        <v>0</v>
      </c>
      <c r="S1017" s="38">
        <f t="shared" si="106"/>
        <v>0</v>
      </c>
      <c r="T1017" s="38">
        <f t="shared" si="104"/>
        <v>0</v>
      </c>
      <c r="U1017" s="38">
        <f t="shared" si="107"/>
        <v>0</v>
      </c>
      <c r="V1017" s="38">
        <f t="shared" si="107"/>
        <v>0</v>
      </c>
      <c r="W1017" s="38">
        <f t="shared" si="107"/>
        <v>0</v>
      </c>
      <c r="X1017" s="38">
        <f t="shared" si="108"/>
        <v>0</v>
      </c>
      <c r="Y1017" s="38">
        <f t="shared" si="108"/>
        <v>0</v>
      </c>
      <c r="Z1017" s="38">
        <f t="shared" si="108"/>
        <v>0</v>
      </c>
      <c r="AA1017" s="38">
        <f t="shared" si="105"/>
        <v>0</v>
      </c>
      <c r="AB1017" s="38">
        <f t="shared" si="109"/>
        <v>0</v>
      </c>
      <c r="AC1017" s="38">
        <f t="shared" si="110"/>
        <v>0</v>
      </c>
      <c r="AD1017" s="38" t="str">
        <f t="shared" si="111"/>
        <v>000000000000</v>
      </c>
    </row>
    <row r="1018" spans="1:30">
      <c r="A1018" s="9" t="str">
        <f>IF('DATA ACCURATE'!A1021&lt;&gt;"",'DATA ACCURATE'!A1021,"")</f>
        <v/>
      </c>
      <c r="B1018" s="9" t="str">
        <f>IF('DATA ACCURATE'!D1021&lt;&gt;"",'DATA ACCURATE'!D1021,"")</f>
        <v/>
      </c>
      <c r="C1018" s="38" t="str">
        <f>IF($AD1018="000000000000","",INDEX(DATABASE!$W$12:$W$71,MATCH($AD1018,DATABASE!$V$12:$V$71,0)))</f>
        <v/>
      </c>
      <c r="D1018" s="34" t="str">
        <f>IF(C1018="","",IF(E1018="",INDEX(DATABASE!$AF$13:$AF$62,MATCH($C1018,DATABASE!$AC$13:$AC$62,0)),IF(E1018="2x D11",INDEX(DATABASE!$AF$13:$AF$62,MATCH($C1018,DATABASE!$AC$13:$AC$62,0))+2*DATABASE!$AF$62,IF(E1018="3x D11",INDEX(DATABASE!$AF$13:$AF$62,MATCH($C1018,DATABASE!$AC$13:$AC$62,0))+3*DATABASE!$AF$62,""))))</f>
        <v/>
      </c>
      <c r="E1018" s="38" t="str">
        <f>IF(AND($K1018="Y",$G1018&lt;&gt;"UNYIL",$F1018&lt;DATABASE!$O$8),"2x D11",IF(AND($K1018="Y",$G1018&lt;&gt;"UNYIL",$F1018&gt;=DATABASE!$O$8),"3x D11",""))</f>
        <v/>
      </c>
      <c r="F1018" s="9" t="str">
        <f>IF('DATA ACCURATE'!N1021&lt;&gt;"",'DATA ACCURATE'!N1021,"")</f>
        <v/>
      </c>
      <c r="G1018" t="str">
        <f>IF(F1018="","",IF(F1018&lt;=DATABASE!$I$8,"UNYIL",IF(F1018&lt;=DATABASE!$J$8,"KECIL",IF(F1018&lt;DATABASE!$K$8,"TANGGUNG",IF(F1018&gt;=DATABASE!$K$8,"BESAR","")))))</f>
        <v/>
      </c>
      <c r="H1018" s="16" t="str">
        <f>IF('DATA ACCURATE'!J1021&lt;&gt;"",'DATA ACCURATE'!J1021,"")</f>
        <v/>
      </c>
      <c r="I1018" s="35" t="str">
        <f>IF(B1018&lt;&gt;"",IFERROR(VLOOKUP(B1018,'DATA TIMBANGAN'!G:M,7,FALSE),VLOOKUP(B1018,'DATA TIMBANGAN'!G:M,7)),"")</f>
        <v/>
      </c>
      <c r="J1018" s="25" t="str">
        <f>IF(H1018&lt;&gt;"",IFERROR(INDEX(DATABASE!$Z$19:$Z$38,MATCH(DATEVALUE(H1018),DATABASE!$AA$19:$AA$38,0)),INDEX(DATABASE!$Z$12:$Z$18,MATCH(WEEKDAY(H1018,2),DATABASE!$AA$12:$AA$18,0))),"")</f>
        <v/>
      </c>
      <c r="K1018" s="25" t="str">
        <f>IF('DATA ACCURATE'!V1021&lt;&gt;"",'DATA ACCURATE'!V1021,"")</f>
        <v/>
      </c>
      <c r="L1018" s="80" t="str">
        <f>IF($H1018="","",IF(OR($J1018="LIBUR",AND($L1017="LIBUR",$O1017=$O1018)),"LIBUR",IF(AND(OR($L1017="LUAR JAM KERJA 1",$L1017="LUAR JAM KERJA 2"),OR(OR(AND($H1017=$H1018,AND(OR($I1018&gt;DATABASE!$J$3,$I1018&lt;DATABASE!$J$6),((DATEVALUE($H1018)+$I1018)-(DATEVALUE($H1017)+$I1017))&lt;DATABASE!$J$6)),AND($H1017=$H1018,$O1017=$O1018,OR($I1018&gt;DATABASE!$J$6,$I1018&lt;DATABASE!$J$3))),AND(($H1018-$H1017)=1,OR($I1018&lt;DATABASE!$I$6,((DATEVALUE($H1018)+$I1018)-(DATEVALUE($H1017)+$I1017))&lt;DATABASE!$J$6))),$A1018=$A1017),"LUAR JAM KERJA 2",IF(AND(OR(WEEKDAY($H1018,2)=1,WEEKDAY($H1018,2)=2,WEEKDAY($H1018,2)=3,WEEKDAY($H1018,2)=4,WEEKDAY($H1018,2)=5),$I1018&lt;=DATABASE!$J$3,$I1018&gt;=DATABASE!$I$3),"JAM KERJA",IF(AND(WEEKDAY($H1018,2)=6,$I1018&lt;=DATABASE!$J$4,$I1018&gt;=DATABASE!$I$4),"JAM KERJA","LUAR JAM KERJA 1")))))</f>
        <v/>
      </c>
      <c r="M1018" s="33" t="str">
        <f>IF('DATA ACCURATE'!T1021&lt;&gt;"",IF('DATA ACCURATE'!T1021&gt;100,'DATA ACCURATE'!T1021/10,'DATA ACCURATE'!T1021),"")</f>
        <v/>
      </c>
      <c r="N1018" t="str">
        <f>IF(M1018="","",IF(M1018&lt;=DATABASE!$I$9,"LOKAL",IF(M1018&lt;DATABASE!$J$9,"LUAR KOTA 1",IF($M1018&gt;=DATABASE!$J$9,"LUAR KOTA 2",""))))</f>
        <v/>
      </c>
      <c r="O1018" s="38" t="str">
        <f>IF('DATA ACCURATE'!L1021&lt;&gt;"",'DATA ACCURATE'!L1021,"")</f>
        <v/>
      </c>
      <c r="Q1018" s="38">
        <f t="shared" si="106"/>
        <v>0</v>
      </c>
      <c r="R1018" s="38">
        <f t="shared" si="106"/>
        <v>0</v>
      </c>
      <c r="S1018" s="38">
        <f t="shared" si="106"/>
        <v>0</v>
      </c>
      <c r="T1018" s="38">
        <f t="shared" si="104"/>
        <v>0</v>
      </c>
      <c r="U1018" s="38">
        <f t="shared" si="107"/>
        <v>0</v>
      </c>
      <c r="V1018" s="38">
        <f t="shared" si="107"/>
        <v>0</v>
      </c>
      <c r="W1018" s="38">
        <f t="shared" si="107"/>
        <v>0</v>
      </c>
      <c r="X1018" s="38">
        <f t="shared" si="108"/>
        <v>0</v>
      </c>
      <c r="Y1018" s="38">
        <f t="shared" si="108"/>
        <v>0</v>
      </c>
      <c r="Z1018" s="38">
        <f t="shared" si="108"/>
        <v>0</v>
      </c>
      <c r="AA1018" s="38">
        <f t="shared" si="105"/>
        <v>0</v>
      </c>
      <c r="AB1018" s="38">
        <f t="shared" si="109"/>
        <v>0</v>
      </c>
      <c r="AC1018" s="38">
        <f t="shared" si="110"/>
        <v>0</v>
      </c>
      <c r="AD1018" s="38" t="str">
        <f t="shared" si="111"/>
        <v>000000000000</v>
      </c>
    </row>
    <row r="1019" spans="1:30">
      <c r="A1019" s="9" t="str">
        <f>IF('DATA ACCURATE'!A1022&lt;&gt;"",'DATA ACCURATE'!A1022,"")</f>
        <v/>
      </c>
      <c r="B1019" s="9" t="str">
        <f>IF('DATA ACCURATE'!D1022&lt;&gt;"",'DATA ACCURATE'!D1022,"")</f>
        <v/>
      </c>
      <c r="C1019" s="38" t="str">
        <f>IF($AD1019="000000000000","",INDEX(DATABASE!$W$12:$W$71,MATCH($AD1019,DATABASE!$V$12:$V$71,0)))</f>
        <v/>
      </c>
      <c r="D1019" s="34" t="str">
        <f>IF(C1019="","",IF(E1019="",INDEX(DATABASE!$AF$13:$AF$62,MATCH($C1019,DATABASE!$AC$13:$AC$62,0)),IF(E1019="2x D11",INDEX(DATABASE!$AF$13:$AF$62,MATCH($C1019,DATABASE!$AC$13:$AC$62,0))+2*DATABASE!$AF$62,IF(E1019="3x D11",INDEX(DATABASE!$AF$13:$AF$62,MATCH($C1019,DATABASE!$AC$13:$AC$62,0))+3*DATABASE!$AF$62,""))))</f>
        <v/>
      </c>
      <c r="E1019" s="38" t="str">
        <f>IF(AND($K1019="Y",$G1019&lt;&gt;"UNYIL",$F1019&lt;DATABASE!$O$8),"2x D11",IF(AND($K1019="Y",$G1019&lt;&gt;"UNYIL",$F1019&gt;=DATABASE!$O$8),"3x D11",""))</f>
        <v/>
      </c>
      <c r="F1019" s="9" t="str">
        <f>IF('DATA ACCURATE'!N1022&lt;&gt;"",'DATA ACCURATE'!N1022,"")</f>
        <v/>
      </c>
      <c r="G1019" t="str">
        <f>IF(F1019="","",IF(F1019&lt;=DATABASE!$I$8,"UNYIL",IF(F1019&lt;=DATABASE!$J$8,"KECIL",IF(F1019&lt;DATABASE!$K$8,"TANGGUNG",IF(F1019&gt;=DATABASE!$K$8,"BESAR","")))))</f>
        <v/>
      </c>
      <c r="H1019" s="16" t="str">
        <f>IF('DATA ACCURATE'!J1022&lt;&gt;"",'DATA ACCURATE'!J1022,"")</f>
        <v/>
      </c>
      <c r="I1019" s="35" t="str">
        <f>IF(B1019&lt;&gt;"",IFERROR(VLOOKUP(B1019,'DATA TIMBANGAN'!G:M,7,FALSE),VLOOKUP(B1019,'DATA TIMBANGAN'!G:M,7)),"")</f>
        <v/>
      </c>
      <c r="J1019" s="25" t="str">
        <f>IF(H1019&lt;&gt;"",IFERROR(INDEX(DATABASE!$Z$19:$Z$38,MATCH(DATEVALUE(H1019),DATABASE!$AA$19:$AA$38,0)),INDEX(DATABASE!$Z$12:$Z$18,MATCH(WEEKDAY(H1019,2),DATABASE!$AA$12:$AA$18,0))),"")</f>
        <v/>
      </c>
      <c r="K1019" s="25" t="str">
        <f>IF('DATA ACCURATE'!V1022&lt;&gt;"",'DATA ACCURATE'!V1022,"")</f>
        <v/>
      </c>
      <c r="L1019" s="80" t="str">
        <f>IF($H1019="","",IF(OR($J1019="LIBUR",AND($L1018="LIBUR",$O1018=$O1019)),"LIBUR",IF(AND(OR($L1018="LUAR JAM KERJA 1",$L1018="LUAR JAM KERJA 2"),OR(OR(AND($H1018=$H1019,AND(OR($I1019&gt;DATABASE!$J$3,$I1019&lt;DATABASE!$J$6),((DATEVALUE($H1019)+$I1019)-(DATEVALUE($H1018)+$I1018))&lt;DATABASE!$J$6)),AND($H1018=$H1019,$O1018=$O1019,OR($I1019&gt;DATABASE!$J$6,$I1019&lt;DATABASE!$J$3))),AND(($H1019-$H1018)=1,OR($I1019&lt;DATABASE!$I$6,((DATEVALUE($H1019)+$I1019)-(DATEVALUE($H1018)+$I1018))&lt;DATABASE!$J$6))),$A1019=$A1018),"LUAR JAM KERJA 2",IF(AND(OR(WEEKDAY($H1019,2)=1,WEEKDAY($H1019,2)=2,WEEKDAY($H1019,2)=3,WEEKDAY($H1019,2)=4,WEEKDAY($H1019,2)=5),$I1019&lt;=DATABASE!$J$3,$I1019&gt;=DATABASE!$I$3),"JAM KERJA",IF(AND(WEEKDAY($H1019,2)=6,$I1019&lt;=DATABASE!$J$4,$I1019&gt;=DATABASE!$I$4),"JAM KERJA","LUAR JAM KERJA 1")))))</f>
        <v/>
      </c>
      <c r="M1019" s="33" t="str">
        <f>IF('DATA ACCURATE'!T1022&lt;&gt;"",IF('DATA ACCURATE'!T1022&gt;100,'DATA ACCURATE'!T1022/10,'DATA ACCURATE'!T1022),"")</f>
        <v/>
      </c>
      <c r="N1019" t="str">
        <f>IF(M1019="","",IF(M1019&lt;=DATABASE!$I$9,"LOKAL",IF(M1019&lt;DATABASE!$J$9,"LUAR KOTA 1",IF($M1019&gt;=DATABASE!$J$9,"LUAR KOTA 2",""))))</f>
        <v/>
      </c>
      <c r="O1019" s="38" t="str">
        <f>IF('DATA ACCURATE'!L1022&lt;&gt;"",'DATA ACCURATE'!L1022,"")</f>
        <v/>
      </c>
      <c r="Q1019" s="38">
        <f t="shared" si="106"/>
        <v>0</v>
      </c>
      <c r="R1019" s="38">
        <f t="shared" si="106"/>
        <v>0</v>
      </c>
      <c r="S1019" s="38">
        <f t="shared" si="106"/>
        <v>0</v>
      </c>
      <c r="T1019" s="38">
        <f t="shared" si="104"/>
        <v>0</v>
      </c>
      <c r="U1019" s="38">
        <f t="shared" si="107"/>
        <v>0</v>
      </c>
      <c r="V1019" s="38">
        <f t="shared" si="107"/>
        <v>0</v>
      </c>
      <c r="W1019" s="38">
        <f t="shared" si="107"/>
        <v>0</v>
      </c>
      <c r="X1019" s="38">
        <f t="shared" si="108"/>
        <v>0</v>
      </c>
      <c r="Y1019" s="38">
        <f t="shared" si="108"/>
        <v>0</v>
      </c>
      <c r="Z1019" s="38">
        <f t="shared" si="108"/>
        <v>0</v>
      </c>
      <c r="AA1019" s="38">
        <f t="shared" si="105"/>
        <v>0</v>
      </c>
      <c r="AB1019" s="38">
        <f t="shared" si="109"/>
        <v>0</v>
      </c>
      <c r="AC1019" s="38">
        <f t="shared" si="110"/>
        <v>0</v>
      </c>
      <c r="AD1019" s="38" t="str">
        <f t="shared" si="111"/>
        <v>000000000000</v>
      </c>
    </row>
    <row r="1020" spans="1:30">
      <c r="A1020" s="9" t="str">
        <f>IF('DATA ACCURATE'!A1023&lt;&gt;"",'DATA ACCURATE'!A1023,"")</f>
        <v/>
      </c>
      <c r="B1020" s="9" t="str">
        <f>IF('DATA ACCURATE'!D1023&lt;&gt;"",'DATA ACCURATE'!D1023,"")</f>
        <v/>
      </c>
      <c r="C1020" s="38" t="str">
        <f>IF($AD1020="000000000000","",INDEX(DATABASE!$W$12:$W$71,MATCH($AD1020,DATABASE!$V$12:$V$71,0)))</f>
        <v/>
      </c>
      <c r="D1020" s="34" t="str">
        <f>IF(C1020="","",IF(E1020="",INDEX(DATABASE!$AF$13:$AF$62,MATCH($C1020,DATABASE!$AC$13:$AC$62,0)),IF(E1020="2x D11",INDEX(DATABASE!$AF$13:$AF$62,MATCH($C1020,DATABASE!$AC$13:$AC$62,0))+2*DATABASE!$AF$62,IF(E1020="3x D11",INDEX(DATABASE!$AF$13:$AF$62,MATCH($C1020,DATABASE!$AC$13:$AC$62,0))+3*DATABASE!$AF$62,""))))</f>
        <v/>
      </c>
      <c r="E1020" s="38" t="str">
        <f>IF(AND($K1020="Y",$G1020&lt;&gt;"UNYIL",$F1020&lt;DATABASE!$O$8),"2x D11",IF(AND($K1020="Y",$G1020&lt;&gt;"UNYIL",$F1020&gt;=DATABASE!$O$8),"3x D11",""))</f>
        <v/>
      </c>
      <c r="F1020" s="9" t="str">
        <f>IF('DATA ACCURATE'!N1023&lt;&gt;"",'DATA ACCURATE'!N1023,"")</f>
        <v/>
      </c>
      <c r="G1020" t="str">
        <f>IF(F1020="","",IF(F1020&lt;=DATABASE!$I$8,"UNYIL",IF(F1020&lt;=DATABASE!$J$8,"KECIL",IF(F1020&lt;DATABASE!$K$8,"TANGGUNG",IF(F1020&gt;=DATABASE!$K$8,"BESAR","")))))</f>
        <v/>
      </c>
      <c r="H1020" s="16" t="str">
        <f>IF('DATA ACCURATE'!J1023&lt;&gt;"",'DATA ACCURATE'!J1023,"")</f>
        <v/>
      </c>
      <c r="I1020" s="35" t="str">
        <f>IF(B1020&lt;&gt;"",IFERROR(VLOOKUP(B1020,'DATA TIMBANGAN'!G:M,7,FALSE),VLOOKUP(B1020,'DATA TIMBANGAN'!G:M,7)),"")</f>
        <v/>
      </c>
      <c r="J1020" s="25" t="str">
        <f>IF(H1020&lt;&gt;"",IFERROR(INDEX(DATABASE!$Z$19:$Z$38,MATCH(DATEVALUE(H1020),DATABASE!$AA$19:$AA$38,0)),INDEX(DATABASE!$Z$12:$Z$18,MATCH(WEEKDAY(H1020,2),DATABASE!$AA$12:$AA$18,0))),"")</f>
        <v/>
      </c>
      <c r="K1020" s="25" t="str">
        <f>IF('DATA ACCURATE'!V1023&lt;&gt;"",'DATA ACCURATE'!V1023,"")</f>
        <v/>
      </c>
      <c r="L1020" s="80" t="str">
        <f>IF($H1020="","",IF(OR($J1020="LIBUR",AND($L1019="LIBUR",$O1019=$O1020)),"LIBUR",IF(AND(OR($L1019="LUAR JAM KERJA 1",$L1019="LUAR JAM KERJA 2"),OR(OR(AND($H1019=$H1020,AND(OR($I1020&gt;DATABASE!$J$3,$I1020&lt;DATABASE!$J$6),((DATEVALUE($H1020)+$I1020)-(DATEVALUE($H1019)+$I1019))&lt;DATABASE!$J$6)),AND($H1019=$H1020,$O1019=$O1020,OR($I1020&gt;DATABASE!$J$6,$I1020&lt;DATABASE!$J$3))),AND(($H1020-$H1019)=1,OR($I1020&lt;DATABASE!$I$6,((DATEVALUE($H1020)+$I1020)-(DATEVALUE($H1019)+$I1019))&lt;DATABASE!$J$6))),$A1020=$A1019),"LUAR JAM KERJA 2",IF(AND(OR(WEEKDAY($H1020,2)=1,WEEKDAY($H1020,2)=2,WEEKDAY($H1020,2)=3,WEEKDAY($H1020,2)=4,WEEKDAY($H1020,2)=5),$I1020&lt;=DATABASE!$J$3,$I1020&gt;=DATABASE!$I$3),"JAM KERJA",IF(AND(WEEKDAY($H1020,2)=6,$I1020&lt;=DATABASE!$J$4,$I1020&gt;=DATABASE!$I$4),"JAM KERJA","LUAR JAM KERJA 1")))))</f>
        <v/>
      </c>
      <c r="M1020" s="33" t="str">
        <f>IF('DATA ACCURATE'!T1023&lt;&gt;"",IF('DATA ACCURATE'!T1023&gt;100,'DATA ACCURATE'!T1023/10,'DATA ACCURATE'!T1023),"")</f>
        <v/>
      </c>
      <c r="N1020" t="str">
        <f>IF(M1020="","",IF(M1020&lt;=DATABASE!$I$9,"LOKAL",IF(M1020&lt;DATABASE!$J$9,"LUAR KOTA 1",IF($M1020&gt;=DATABASE!$J$9,"LUAR KOTA 2",""))))</f>
        <v/>
      </c>
      <c r="O1020" s="38" t="str">
        <f>IF('DATA ACCURATE'!L1023&lt;&gt;"",'DATA ACCURATE'!L1023,"")</f>
        <v/>
      </c>
      <c r="Q1020" s="38">
        <f t="shared" si="106"/>
        <v>0</v>
      </c>
      <c r="R1020" s="38">
        <f t="shared" si="106"/>
        <v>0</v>
      </c>
      <c r="S1020" s="38">
        <f t="shared" si="106"/>
        <v>0</v>
      </c>
      <c r="T1020" s="38">
        <f t="shared" si="104"/>
        <v>0</v>
      </c>
      <c r="U1020" s="38">
        <f t="shared" si="107"/>
        <v>0</v>
      </c>
      <c r="V1020" s="38">
        <f t="shared" si="107"/>
        <v>0</v>
      </c>
      <c r="W1020" s="38">
        <f t="shared" si="107"/>
        <v>0</v>
      </c>
      <c r="X1020" s="38">
        <f t="shared" si="108"/>
        <v>0</v>
      </c>
      <c r="Y1020" s="38">
        <f t="shared" si="108"/>
        <v>0</v>
      </c>
      <c r="Z1020" s="38">
        <f t="shared" si="108"/>
        <v>0</v>
      </c>
      <c r="AA1020" s="38">
        <f t="shared" si="105"/>
        <v>0</v>
      </c>
      <c r="AB1020" s="38">
        <f t="shared" si="109"/>
        <v>0</v>
      </c>
      <c r="AC1020" s="38">
        <f t="shared" si="110"/>
        <v>0</v>
      </c>
      <c r="AD1020" s="38" t="str">
        <f t="shared" si="111"/>
        <v>000000000000</v>
      </c>
    </row>
    <row r="1021" spans="1:30">
      <c r="A1021" s="9" t="str">
        <f>IF('DATA ACCURATE'!A1024&lt;&gt;"",'DATA ACCURATE'!A1024,"")</f>
        <v/>
      </c>
      <c r="B1021" s="9" t="str">
        <f>IF('DATA ACCURATE'!D1024&lt;&gt;"",'DATA ACCURATE'!D1024,"")</f>
        <v/>
      </c>
      <c r="C1021" s="38" t="str">
        <f>IF($AD1021="000000000000","",INDEX(DATABASE!$W$12:$W$71,MATCH($AD1021,DATABASE!$V$12:$V$71,0)))</f>
        <v/>
      </c>
      <c r="D1021" s="34" t="str">
        <f>IF(C1021="","",IF(E1021="",INDEX(DATABASE!$AF$13:$AF$62,MATCH($C1021,DATABASE!$AC$13:$AC$62,0)),IF(E1021="2x D11",INDEX(DATABASE!$AF$13:$AF$62,MATCH($C1021,DATABASE!$AC$13:$AC$62,0))+2*DATABASE!$AF$62,IF(E1021="3x D11",INDEX(DATABASE!$AF$13:$AF$62,MATCH($C1021,DATABASE!$AC$13:$AC$62,0))+3*DATABASE!$AF$62,""))))</f>
        <v/>
      </c>
      <c r="E1021" s="38" t="str">
        <f>IF(AND($K1021="Y",$G1021&lt;&gt;"UNYIL",$F1021&lt;DATABASE!$O$8),"2x D11",IF(AND($K1021="Y",$G1021&lt;&gt;"UNYIL",$F1021&gt;=DATABASE!$O$8),"3x D11",""))</f>
        <v/>
      </c>
      <c r="F1021" s="9" t="str">
        <f>IF('DATA ACCURATE'!N1024&lt;&gt;"",'DATA ACCURATE'!N1024,"")</f>
        <v/>
      </c>
      <c r="G1021" t="str">
        <f>IF(F1021="","",IF(F1021&lt;=DATABASE!$I$8,"UNYIL",IF(F1021&lt;=DATABASE!$J$8,"KECIL",IF(F1021&lt;DATABASE!$K$8,"TANGGUNG",IF(F1021&gt;=DATABASE!$K$8,"BESAR","")))))</f>
        <v/>
      </c>
      <c r="H1021" s="16" t="str">
        <f>IF('DATA ACCURATE'!J1024&lt;&gt;"",'DATA ACCURATE'!J1024,"")</f>
        <v/>
      </c>
      <c r="I1021" s="35" t="str">
        <f>IF(B1021&lt;&gt;"",IFERROR(VLOOKUP(B1021,'DATA TIMBANGAN'!G:M,7,FALSE),VLOOKUP(B1021,'DATA TIMBANGAN'!G:M,7)),"")</f>
        <v/>
      </c>
      <c r="J1021" s="25" t="str">
        <f>IF(H1021&lt;&gt;"",IFERROR(INDEX(DATABASE!$Z$19:$Z$38,MATCH(DATEVALUE(H1021),DATABASE!$AA$19:$AA$38,0)),INDEX(DATABASE!$Z$12:$Z$18,MATCH(WEEKDAY(H1021,2),DATABASE!$AA$12:$AA$18,0))),"")</f>
        <v/>
      </c>
      <c r="K1021" s="25" t="str">
        <f>IF('DATA ACCURATE'!V1024&lt;&gt;"",'DATA ACCURATE'!V1024,"")</f>
        <v/>
      </c>
      <c r="L1021" s="80" t="str">
        <f>IF($H1021="","",IF(OR($J1021="LIBUR",AND($L1020="LIBUR",$O1020=$O1021)),"LIBUR",IF(AND(OR($L1020="LUAR JAM KERJA 1",$L1020="LUAR JAM KERJA 2"),OR(OR(AND($H1020=$H1021,AND(OR($I1021&gt;DATABASE!$J$3,$I1021&lt;DATABASE!$J$6),((DATEVALUE($H1021)+$I1021)-(DATEVALUE($H1020)+$I1020))&lt;DATABASE!$J$6)),AND($H1020=$H1021,$O1020=$O1021,OR($I1021&gt;DATABASE!$J$6,$I1021&lt;DATABASE!$J$3))),AND(($H1021-$H1020)=1,OR($I1021&lt;DATABASE!$I$6,((DATEVALUE($H1021)+$I1021)-(DATEVALUE($H1020)+$I1020))&lt;DATABASE!$J$6))),$A1021=$A1020),"LUAR JAM KERJA 2",IF(AND(OR(WEEKDAY($H1021,2)=1,WEEKDAY($H1021,2)=2,WEEKDAY($H1021,2)=3,WEEKDAY($H1021,2)=4,WEEKDAY($H1021,2)=5),$I1021&lt;=DATABASE!$J$3,$I1021&gt;=DATABASE!$I$3),"JAM KERJA",IF(AND(WEEKDAY($H1021,2)=6,$I1021&lt;=DATABASE!$J$4,$I1021&gt;=DATABASE!$I$4),"JAM KERJA","LUAR JAM KERJA 1")))))</f>
        <v/>
      </c>
      <c r="M1021" s="33" t="str">
        <f>IF('DATA ACCURATE'!T1024&lt;&gt;"",IF('DATA ACCURATE'!T1024&gt;100,'DATA ACCURATE'!T1024/10,'DATA ACCURATE'!T1024),"")</f>
        <v/>
      </c>
      <c r="N1021" t="str">
        <f>IF(M1021="","",IF(M1021&lt;=DATABASE!$I$9,"LOKAL",IF(M1021&lt;DATABASE!$J$9,"LUAR KOTA 1",IF($M1021&gt;=DATABASE!$J$9,"LUAR KOTA 2",""))))</f>
        <v/>
      </c>
      <c r="O1021" s="38" t="str">
        <f>IF('DATA ACCURATE'!L1024&lt;&gt;"",'DATA ACCURATE'!L1024,"")</f>
        <v/>
      </c>
      <c r="Q1021" s="38">
        <f t="shared" si="106"/>
        <v>0</v>
      </c>
      <c r="R1021" s="38">
        <f t="shared" si="106"/>
        <v>0</v>
      </c>
      <c r="S1021" s="38">
        <f t="shared" si="106"/>
        <v>0</v>
      </c>
      <c r="T1021" s="38">
        <f t="shared" si="104"/>
        <v>0</v>
      </c>
      <c r="U1021" s="38">
        <f t="shared" si="107"/>
        <v>0</v>
      </c>
      <c r="V1021" s="38">
        <f t="shared" si="107"/>
        <v>0</v>
      </c>
      <c r="W1021" s="38">
        <f t="shared" si="107"/>
        <v>0</v>
      </c>
      <c r="X1021" s="38">
        <f t="shared" si="108"/>
        <v>0</v>
      </c>
      <c r="Y1021" s="38">
        <f t="shared" si="108"/>
        <v>0</v>
      </c>
      <c r="Z1021" s="38">
        <f t="shared" si="108"/>
        <v>0</v>
      </c>
      <c r="AA1021" s="38">
        <f t="shared" si="105"/>
        <v>0</v>
      </c>
      <c r="AB1021" s="38">
        <f t="shared" si="109"/>
        <v>0</v>
      </c>
      <c r="AC1021" s="38">
        <f t="shared" si="110"/>
        <v>0</v>
      </c>
      <c r="AD1021" s="38" t="str">
        <f t="shared" si="111"/>
        <v>000000000000</v>
      </c>
    </row>
    <row r="1022" spans="1:30">
      <c r="A1022" s="9" t="str">
        <f>IF('DATA ACCURATE'!A1025&lt;&gt;"",'DATA ACCURATE'!A1025,"")</f>
        <v/>
      </c>
      <c r="B1022" s="9" t="str">
        <f>IF('DATA ACCURATE'!D1025&lt;&gt;"",'DATA ACCURATE'!D1025,"")</f>
        <v/>
      </c>
      <c r="C1022" s="38" t="str">
        <f>IF($AD1022="000000000000","",INDEX(DATABASE!$W$12:$W$71,MATCH($AD1022,DATABASE!$V$12:$V$71,0)))</f>
        <v/>
      </c>
      <c r="D1022" s="34" t="str">
        <f>IF(C1022="","",IF(E1022="",INDEX(DATABASE!$AF$13:$AF$62,MATCH($C1022,DATABASE!$AC$13:$AC$62,0)),IF(E1022="2x D11",INDEX(DATABASE!$AF$13:$AF$62,MATCH($C1022,DATABASE!$AC$13:$AC$62,0))+2*DATABASE!$AF$62,IF(E1022="3x D11",INDEX(DATABASE!$AF$13:$AF$62,MATCH($C1022,DATABASE!$AC$13:$AC$62,0))+3*DATABASE!$AF$62,""))))</f>
        <v/>
      </c>
      <c r="E1022" s="38" t="str">
        <f>IF(AND($K1022="Y",$G1022&lt;&gt;"UNYIL",$F1022&lt;DATABASE!$O$8),"2x D11",IF(AND($K1022="Y",$G1022&lt;&gt;"UNYIL",$F1022&gt;=DATABASE!$O$8),"3x D11",""))</f>
        <v/>
      </c>
      <c r="F1022" s="9" t="str">
        <f>IF('DATA ACCURATE'!N1025&lt;&gt;"",'DATA ACCURATE'!N1025,"")</f>
        <v/>
      </c>
      <c r="G1022" t="str">
        <f>IF(F1022="","",IF(F1022&lt;=DATABASE!$I$8,"UNYIL",IF(F1022&lt;=DATABASE!$J$8,"KECIL",IF(F1022&lt;DATABASE!$K$8,"TANGGUNG",IF(F1022&gt;=DATABASE!$K$8,"BESAR","")))))</f>
        <v/>
      </c>
      <c r="H1022" s="16" t="str">
        <f>IF('DATA ACCURATE'!J1025&lt;&gt;"",'DATA ACCURATE'!J1025,"")</f>
        <v/>
      </c>
      <c r="I1022" s="35" t="str">
        <f>IF(B1022&lt;&gt;"",IFERROR(VLOOKUP(B1022,'DATA TIMBANGAN'!G:M,7,FALSE),VLOOKUP(B1022,'DATA TIMBANGAN'!G:M,7)),"")</f>
        <v/>
      </c>
      <c r="J1022" s="25" t="str">
        <f>IF(H1022&lt;&gt;"",IFERROR(INDEX(DATABASE!$Z$19:$Z$38,MATCH(DATEVALUE(H1022),DATABASE!$AA$19:$AA$38,0)),INDEX(DATABASE!$Z$12:$Z$18,MATCH(WEEKDAY(H1022,2),DATABASE!$AA$12:$AA$18,0))),"")</f>
        <v/>
      </c>
      <c r="K1022" s="25" t="str">
        <f>IF('DATA ACCURATE'!V1025&lt;&gt;"",'DATA ACCURATE'!V1025,"")</f>
        <v/>
      </c>
      <c r="L1022" s="80" t="str">
        <f>IF($H1022="","",IF(OR($J1022="LIBUR",AND($L1021="LIBUR",$O1021=$O1022)),"LIBUR",IF(AND(OR($L1021="LUAR JAM KERJA 1",$L1021="LUAR JAM KERJA 2"),OR(OR(AND($H1021=$H1022,AND(OR($I1022&gt;DATABASE!$J$3,$I1022&lt;DATABASE!$J$6),((DATEVALUE($H1022)+$I1022)-(DATEVALUE($H1021)+$I1021))&lt;DATABASE!$J$6)),AND($H1021=$H1022,$O1021=$O1022,OR($I1022&gt;DATABASE!$J$6,$I1022&lt;DATABASE!$J$3))),AND(($H1022-$H1021)=1,OR($I1022&lt;DATABASE!$I$6,((DATEVALUE($H1022)+$I1022)-(DATEVALUE($H1021)+$I1021))&lt;DATABASE!$J$6))),$A1022=$A1021),"LUAR JAM KERJA 2",IF(AND(OR(WEEKDAY($H1022,2)=1,WEEKDAY($H1022,2)=2,WEEKDAY($H1022,2)=3,WEEKDAY($H1022,2)=4,WEEKDAY($H1022,2)=5),$I1022&lt;=DATABASE!$J$3,$I1022&gt;=DATABASE!$I$3),"JAM KERJA",IF(AND(WEEKDAY($H1022,2)=6,$I1022&lt;=DATABASE!$J$4,$I1022&gt;=DATABASE!$I$4),"JAM KERJA","LUAR JAM KERJA 1")))))</f>
        <v/>
      </c>
      <c r="M1022" s="33" t="str">
        <f>IF('DATA ACCURATE'!T1025&lt;&gt;"",IF('DATA ACCURATE'!T1025&gt;100,'DATA ACCURATE'!T1025/10,'DATA ACCURATE'!T1025),"")</f>
        <v/>
      </c>
      <c r="N1022" t="str">
        <f>IF(M1022="","",IF(M1022&lt;=DATABASE!$I$9,"LOKAL",IF(M1022&lt;DATABASE!$J$9,"LUAR KOTA 1",IF($M1022&gt;=DATABASE!$J$9,"LUAR KOTA 2",""))))</f>
        <v/>
      </c>
      <c r="O1022" s="38" t="str">
        <f>IF('DATA ACCURATE'!L1025&lt;&gt;"",'DATA ACCURATE'!L1025,"")</f>
        <v/>
      </c>
      <c r="Q1022" s="38">
        <f t="shared" si="106"/>
        <v>0</v>
      </c>
      <c r="R1022" s="38">
        <f t="shared" si="106"/>
        <v>0</v>
      </c>
      <c r="S1022" s="38">
        <f t="shared" si="106"/>
        <v>0</v>
      </c>
      <c r="T1022" s="38">
        <f t="shared" si="104"/>
        <v>0</v>
      </c>
      <c r="U1022" s="38">
        <f t="shared" si="107"/>
        <v>0</v>
      </c>
      <c r="V1022" s="38">
        <f t="shared" si="107"/>
        <v>0</v>
      </c>
      <c r="W1022" s="38">
        <f t="shared" si="107"/>
        <v>0</v>
      </c>
      <c r="X1022" s="38">
        <f t="shared" si="108"/>
        <v>0</v>
      </c>
      <c r="Y1022" s="38">
        <f t="shared" si="108"/>
        <v>0</v>
      </c>
      <c r="Z1022" s="38">
        <f t="shared" si="108"/>
        <v>0</v>
      </c>
      <c r="AA1022" s="38">
        <f t="shared" si="105"/>
        <v>0</v>
      </c>
      <c r="AB1022" s="38">
        <f t="shared" si="109"/>
        <v>0</v>
      </c>
      <c r="AC1022" s="38">
        <f t="shared" si="110"/>
        <v>0</v>
      </c>
      <c r="AD1022" s="38" t="str">
        <f t="shared" si="111"/>
        <v>000000000000</v>
      </c>
    </row>
    <row r="1023" spans="1:30">
      <c r="A1023" s="9" t="str">
        <f>IF('DATA ACCURATE'!A1026&lt;&gt;"",'DATA ACCURATE'!A1026,"")</f>
        <v/>
      </c>
      <c r="B1023" s="9" t="str">
        <f>IF('DATA ACCURATE'!D1026&lt;&gt;"",'DATA ACCURATE'!D1026,"")</f>
        <v/>
      </c>
      <c r="C1023" s="38" t="str">
        <f>IF($AD1023="000000000000","",INDEX(DATABASE!$W$12:$W$71,MATCH($AD1023,DATABASE!$V$12:$V$71,0)))</f>
        <v/>
      </c>
      <c r="D1023" s="34" t="str">
        <f>IF(C1023="","",IF(E1023="",INDEX(DATABASE!$AF$13:$AF$62,MATCH($C1023,DATABASE!$AC$13:$AC$62,0)),IF(E1023="2x D11",INDEX(DATABASE!$AF$13:$AF$62,MATCH($C1023,DATABASE!$AC$13:$AC$62,0))+2*DATABASE!$AF$62,IF(E1023="3x D11",INDEX(DATABASE!$AF$13:$AF$62,MATCH($C1023,DATABASE!$AC$13:$AC$62,0))+3*DATABASE!$AF$62,""))))</f>
        <v/>
      </c>
      <c r="E1023" s="38" t="str">
        <f>IF(AND($K1023="Y",$G1023&lt;&gt;"UNYIL",$F1023&lt;DATABASE!$O$8),"2x D11",IF(AND($K1023="Y",$G1023&lt;&gt;"UNYIL",$F1023&gt;=DATABASE!$O$8),"3x D11",""))</f>
        <v/>
      </c>
      <c r="F1023" s="9" t="str">
        <f>IF('DATA ACCURATE'!N1026&lt;&gt;"",'DATA ACCURATE'!N1026,"")</f>
        <v/>
      </c>
      <c r="G1023" t="str">
        <f>IF(F1023="","",IF(F1023&lt;=DATABASE!$I$8,"UNYIL",IF(F1023&lt;=DATABASE!$J$8,"KECIL",IF(F1023&lt;DATABASE!$K$8,"TANGGUNG",IF(F1023&gt;=DATABASE!$K$8,"BESAR","")))))</f>
        <v/>
      </c>
      <c r="H1023" s="16" t="str">
        <f>IF('DATA ACCURATE'!J1026&lt;&gt;"",'DATA ACCURATE'!J1026,"")</f>
        <v/>
      </c>
      <c r="I1023" s="35" t="str">
        <f>IF(B1023&lt;&gt;"",IFERROR(VLOOKUP(B1023,'DATA TIMBANGAN'!G:M,7,FALSE),VLOOKUP(B1023,'DATA TIMBANGAN'!G:M,7)),"")</f>
        <v/>
      </c>
      <c r="J1023" s="25" t="str">
        <f>IF(H1023&lt;&gt;"",IFERROR(INDEX(DATABASE!$Z$19:$Z$38,MATCH(DATEVALUE(H1023),DATABASE!$AA$19:$AA$38,0)),INDEX(DATABASE!$Z$12:$Z$18,MATCH(WEEKDAY(H1023,2),DATABASE!$AA$12:$AA$18,0))),"")</f>
        <v/>
      </c>
      <c r="K1023" s="25" t="str">
        <f>IF('DATA ACCURATE'!V1026&lt;&gt;"",'DATA ACCURATE'!V1026,"")</f>
        <v/>
      </c>
      <c r="L1023" s="80" t="str">
        <f>IF($H1023="","",IF(OR($J1023="LIBUR",AND($L1022="LIBUR",$O1022=$O1023)),"LIBUR",IF(AND(OR($L1022="LUAR JAM KERJA 1",$L1022="LUAR JAM KERJA 2"),OR(OR(AND($H1022=$H1023,AND(OR($I1023&gt;DATABASE!$J$3,$I1023&lt;DATABASE!$J$6),((DATEVALUE($H1023)+$I1023)-(DATEVALUE($H1022)+$I1022))&lt;DATABASE!$J$6)),AND($H1022=$H1023,$O1022=$O1023,OR($I1023&gt;DATABASE!$J$6,$I1023&lt;DATABASE!$J$3))),AND(($H1023-$H1022)=1,OR($I1023&lt;DATABASE!$I$6,((DATEVALUE($H1023)+$I1023)-(DATEVALUE($H1022)+$I1022))&lt;DATABASE!$J$6))),$A1023=$A1022),"LUAR JAM KERJA 2",IF(AND(OR(WEEKDAY($H1023,2)=1,WEEKDAY($H1023,2)=2,WEEKDAY($H1023,2)=3,WEEKDAY($H1023,2)=4,WEEKDAY($H1023,2)=5),$I1023&lt;=DATABASE!$J$3,$I1023&gt;=DATABASE!$I$3),"JAM KERJA",IF(AND(WEEKDAY($H1023,2)=6,$I1023&lt;=DATABASE!$J$4,$I1023&gt;=DATABASE!$I$4),"JAM KERJA","LUAR JAM KERJA 1")))))</f>
        <v/>
      </c>
      <c r="M1023" s="33" t="str">
        <f>IF('DATA ACCURATE'!T1026&lt;&gt;"",IF('DATA ACCURATE'!T1026&gt;100,'DATA ACCURATE'!T1026/10,'DATA ACCURATE'!T1026),"")</f>
        <v/>
      </c>
      <c r="N1023" t="str">
        <f>IF(M1023="","",IF(M1023&lt;=DATABASE!$I$9,"LOKAL",IF(M1023&lt;DATABASE!$J$9,"LUAR KOTA 1",IF($M1023&gt;=DATABASE!$J$9,"LUAR KOTA 2",""))))</f>
        <v/>
      </c>
      <c r="O1023" s="38" t="str">
        <f>IF('DATA ACCURATE'!L1026&lt;&gt;"",'DATA ACCURATE'!L1026,"")</f>
        <v/>
      </c>
      <c r="Q1023" s="38">
        <f t="shared" si="106"/>
        <v>0</v>
      </c>
      <c r="R1023" s="38">
        <f t="shared" si="106"/>
        <v>0</v>
      </c>
      <c r="S1023" s="38">
        <f t="shared" si="106"/>
        <v>0</v>
      </c>
      <c r="T1023" s="38">
        <f t="shared" si="104"/>
        <v>0</v>
      </c>
      <c r="U1023" s="38">
        <f t="shared" si="107"/>
        <v>0</v>
      </c>
      <c r="V1023" s="38">
        <f t="shared" si="107"/>
        <v>0</v>
      </c>
      <c r="W1023" s="38">
        <f t="shared" si="107"/>
        <v>0</v>
      </c>
      <c r="X1023" s="38">
        <f t="shared" si="108"/>
        <v>0</v>
      </c>
      <c r="Y1023" s="38">
        <f t="shared" si="108"/>
        <v>0</v>
      </c>
      <c r="Z1023" s="38">
        <f t="shared" si="108"/>
        <v>0</v>
      </c>
      <c r="AA1023" s="38">
        <f t="shared" si="105"/>
        <v>0</v>
      </c>
      <c r="AB1023" s="38">
        <f t="shared" si="109"/>
        <v>0</v>
      </c>
      <c r="AC1023" s="38">
        <f t="shared" si="110"/>
        <v>0</v>
      </c>
      <c r="AD1023" s="38" t="str">
        <f t="shared" si="111"/>
        <v>000000000000</v>
      </c>
    </row>
    <row r="1024" spans="1:30">
      <c r="A1024" s="9" t="str">
        <f>IF('DATA ACCURATE'!A1027&lt;&gt;"",'DATA ACCURATE'!A1027,"")</f>
        <v/>
      </c>
      <c r="B1024" s="9" t="str">
        <f>IF('DATA ACCURATE'!D1027&lt;&gt;"",'DATA ACCURATE'!D1027,"")</f>
        <v/>
      </c>
      <c r="C1024" s="38" t="str">
        <f>IF($AD1024="000000000000","",INDEX(DATABASE!$W$12:$W$71,MATCH($AD1024,DATABASE!$V$12:$V$71,0)))</f>
        <v/>
      </c>
      <c r="D1024" s="34" t="str">
        <f>IF(C1024="","",IF(E1024="",INDEX(DATABASE!$AF$13:$AF$62,MATCH($C1024,DATABASE!$AC$13:$AC$62,0)),IF(E1024="2x D11",INDEX(DATABASE!$AF$13:$AF$62,MATCH($C1024,DATABASE!$AC$13:$AC$62,0))+2*DATABASE!$AF$62,IF(E1024="3x D11",INDEX(DATABASE!$AF$13:$AF$62,MATCH($C1024,DATABASE!$AC$13:$AC$62,0))+3*DATABASE!$AF$62,""))))</f>
        <v/>
      </c>
      <c r="E1024" s="38" t="str">
        <f>IF(AND($K1024="Y",$G1024&lt;&gt;"UNYIL",$F1024&lt;DATABASE!$O$8),"2x D11",IF(AND($K1024="Y",$G1024&lt;&gt;"UNYIL",$F1024&gt;=DATABASE!$O$8),"3x D11",""))</f>
        <v/>
      </c>
      <c r="F1024" s="9" t="str">
        <f>IF('DATA ACCURATE'!N1027&lt;&gt;"",'DATA ACCURATE'!N1027,"")</f>
        <v/>
      </c>
      <c r="G1024" t="str">
        <f>IF(F1024="","",IF(F1024&lt;=DATABASE!$I$8,"UNYIL",IF(F1024&lt;=DATABASE!$J$8,"KECIL",IF(F1024&lt;DATABASE!$K$8,"TANGGUNG",IF(F1024&gt;=DATABASE!$K$8,"BESAR","")))))</f>
        <v/>
      </c>
      <c r="H1024" s="16" t="str">
        <f>IF('DATA ACCURATE'!J1027&lt;&gt;"",'DATA ACCURATE'!J1027,"")</f>
        <v/>
      </c>
      <c r="I1024" s="35" t="str">
        <f>IF(B1024&lt;&gt;"",IFERROR(VLOOKUP(B1024,'DATA TIMBANGAN'!G:M,7,FALSE),VLOOKUP(B1024,'DATA TIMBANGAN'!G:M,7)),"")</f>
        <v/>
      </c>
      <c r="J1024" s="25" t="str">
        <f>IF(H1024&lt;&gt;"",IFERROR(INDEX(DATABASE!$Z$19:$Z$38,MATCH(DATEVALUE(H1024),DATABASE!$AA$19:$AA$38,0)),INDEX(DATABASE!$Z$12:$Z$18,MATCH(WEEKDAY(H1024,2),DATABASE!$AA$12:$AA$18,0))),"")</f>
        <v/>
      </c>
      <c r="K1024" s="25" t="str">
        <f>IF('DATA ACCURATE'!V1027&lt;&gt;"",'DATA ACCURATE'!V1027,"")</f>
        <v/>
      </c>
      <c r="L1024" s="80" t="str">
        <f>IF($H1024="","",IF(OR($J1024="LIBUR",AND($L1023="LIBUR",$O1023=$O1024)),"LIBUR",IF(AND(OR($L1023="LUAR JAM KERJA 1",$L1023="LUAR JAM KERJA 2"),OR(OR(AND($H1023=$H1024,AND(OR($I1024&gt;DATABASE!$J$3,$I1024&lt;DATABASE!$J$6),((DATEVALUE($H1024)+$I1024)-(DATEVALUE($H1023)+$I1023))&lt;DATABASE!$J$6)),AND($H1023=$H1024,$O1023=$O1024,OR($I1024&gt;DATABASE!$J$6,$I1024&lt;DATABASE!$J$3))),AND(($H1024-$H1023)=1,OR($I1024&lt;DATABASE!$I$6,((DATEVALUE($H1024)+$I1024)-(DATEVALUE($H1023)+$I1023))&lt;DATABASE!$J$6))),$A1024=$A1023),"LUAR JAM KERJA 2",IF(AND(OR(WEEKDAY($H1024,2)=1,WEEKDAY($H1024,2)=2,WEEKDAY($H1024,2)=3,WEEKDAY($H1024,2)=4,WEEKDAY($H1024,2)=5),$I1024&lt;=DATABASE!$J$3,$I1024&gt;=DATABASE!$I$3),"JAM KERJA",IF(AND(WEEKDAY($H1024,2)=6,$I1024&lt;=DATABASE!$J$4,$I1024&gt;=DATABASE!$I$4),"JAM KERJA","LUAR JAM KERJA 1")))))</f>
        <v/>
      </c>
      <c r="M1024" s="33" t="str">
        <f>IF('DATA ACCURATE'!T1027&lt;&gt;"",IF('DATA ACCURATE'!T1027&gt;100,'DATA ACCURATE'!T1027/10,'DATA ACCURATE'!T1027),"")</f>
        <v/>
      </c>
      <c r="N1024" t="str">
        <f>IF(M1024="","",IF(M1024&lt;=DATABASE!$I$9,"LOKAL",IF(M1024&lt;DATABASE!$J$9,"LUAR KOTA 1",IF($M1024&gt;=DATABASE!$J$9,"LUAR KOTA 2",""))))</f>
        <v/>
      </c>
      <c r="O1024" s="38" t="str">
        <f>IF('DATA ACCURATE'!L1027&lt;&gt;"",'DATA ACCURATE'!L1027,"")</f>
        <v/>
      </c>
      <c r="Q1024" s="38">
        <f t="shared" si="106"/>
        <v>0</v>
      </c>
      <c r="R1024" s="38">
        <f t="shared" si="106"/>
        <v>0</v>
      </c>
      <c r="S1024" s="38">
        <f t="shared" si="106"/>
        <v>0</v>
      </c>
      <c r="T1024" s="38">
        <f t="shared" si="104"/>
        <v>0</v>
      </c>
      <c r="U1024" s="38">
        <f t="shared" si="107"/>
        <v>0</v>
      </c>
      <c r="V1024" s="38">
        <f t="shared" si="107"/>
        <v>0</v>
      </c>
      <c r="W1024" s="38">
        <f t="shared" si="107"/>
        <v>0</v>
      </c>
      <c r="X1024" s="38">
        <f t="shared" si="108"/>
        <v>0</v>
      </c>
      <c r="Y1024" s="38">
        <f t="shared" si="108"/>
        <v>0</v>
      </c>
      <c r="Z1024" s="38">
        <f t="shared" si="108"/>
        <v>0</v>
      </c>
      <c r="AA1024" s="38">
        <f t="shared" si="105"/>
        <v>0</v>
      </c>
      <c r="AB1024" s="38">
        <f t="shared" si="109"/>
        <v>0</v>
      </c>
      <c r="AC1024" s="38">
        <f t="shared" si="110"/>
        <v>0</v>
      </c>
      <c r="AD1024" s="38" t="str">
        <f t="shared" si="111"/>
        <v>000000000000</v>
      </c>
    </row>
    <row r="1025" spans="1:30">
      <c r="A1025" s="9" t="str">
        <f>IF('DATA ACCURATE'!A1028&lt;&gt;"",'DATA ACCURATE'!A1028,"")</f>
        <v/>
      </c>
      <c r="B1025" s="9" t="str">
        <f>IF('DATA ACCURATE'!D1028&lt;&gt;"",'DATA ACCURATE'!D1028,"")</f>
        <v/>
      </c>
      <c r="C1025" s="38" t="str">
        <f>IF($AD1025="000000000000","",INDEX(DATABASE!$W$12:$W$71,MATCH($AD1025,DATABASE!$V$12:$V$71,0)))</f>
        <v/>
      </c>
      <c r="D1025" s="34" t="str">
        <f>IF(C1025="","",IF(E1025="",INDEX(DATABASE!$AF$13:$AF$62,MATCH($C1025,DATABASE!$AC$13:$AC$62,0)),IF(E1025="2x D11",INDEX(DATABASE!$AF$13:$AF$62,MATCH($C1025,DATABASE!$AC$13:$AC$62,0))+2*DATABASE!$AF$62,IF(E1025="3x D11",INDEX(DATABASE!$AF$13:$AF$62,MATCH($C1025,DATABASE!$AC$13:$AC$62,0))+3*DATABASE!$AF$62,""))))</f>
        <v/>
      </c>
      <c r="E1025" s="38" t="str">
        <f>IF(AND($K1025="Y",$G1025&lt;&gt;"UNYIL",$F1025&lt;DATABASE!$O$8),"2x D11",IF(AND($K1025="Y",$G1025&lt;&gt;"UNYIL",$F1025&gt;=DATABASE!$O$8),"3x D11",""))</f>
        <v/>
      </c>
      <c r="F1025" s="9" t="str">
        <f>IF('DATA ACCURATE'!N1028&lt;&gt;"",'DATA ACCURATE'!N1028,"")</f>
        <v/>
      </c>
      <c r="G1025" t="str">
        <f>IF(F1025="","",IF(F1025&lt;=DATABASE!$I$8,"UNYIL",IF(F1025&lt;=DATABASE!$J$8,"KECIL",IF(F1025&lt;DATABASE!$K$8,"TANGGUNG",IF(F1025&gt;=DATABASE!$K$8,"BESAR","")))))</f>
        <v/>
      </c>
      <c r="H1025" s="16" t="str">
        <f>IF('DATA ACCURATE'!J1028&lt;&gt;"",'DATA ACCURATE'!J1028,"")</f>
        <v/>
      </c>
      <c r="I1025" s="35" t="str">
        <f>IF(B1025&lt;&gt;"",IFERROR(VLOOKUP(B1025,'DATA TIMBANGAN'!G:M,7,FALSE),VLOOKUP(B1025,'DATA TIMBANGAN'!G:M,7)),"")</f>
        <v/>
      </c>
      <c r="J1025" s="25" t="str">
        <f>IF(H1025&lt;&gt;"",IFERROR(INDEX(DATABASE!$Z$19:$Z$38,MATCH(DATEVALUE(H1025),DATABASE!$AA$19:$AA$38,0)),INDEX(DATABASE!$Z$12:$Z$18,MATCH(WEEKDAY(H1025,2),DATABASE!$AA$12:$AA$18,0))),"")</f>
        <v/>
      </c>
      <c r="K1025" s="25" t="str">
        <f>IF('DATA ACCURATE'!V1028&lt;&gt;"",'DATA ACCURATE'!V1028,"")</f>
        <v/>
      </c>
      <c r="L1025" s="80" t="str">
        <f>IF($H1025="","",IF(OR($J1025="LIBUR",AND($L1024="LIBUR",$O1024=$O1025)),"LIBUR",IF(AND(OR($L1024="LUAR JAM KERJA 1",$L1024="LUAR JAM KERJA 2"),OR(OR(AND($H1024=$H1025,AND(OR($I1025&gt;DATABASE!$J$3,$I1025&lt;DATABASE!$J$6),((DATEVALUE($H1025)+$I1025)-(DATEVALUE($H1024)+$I1024))&lt;DATABASE!$J$6)),AND($H1024=$H1025,$O1024=$O1025,OR($I1025&gt;DATABASE!$J$6,$I1025&lt;DATABASE!$J$3))),AND(($H1025-$H1024)=1,OR($I1025&lt;DATABASE!$I$6,((DATEVALUE($H1025)+$I1025)-(DATEVALUE($H1024)+$I1024))&lt;DATABASE!$J$6))),$A1025=$A1024),"LUAR JAM KERJA 2",IF(AND(OR(WEEKDAY($H1025,2)=1,WEEKDAY($H1025,2)=2,WEEKDAY($H1025,2)=3,WEEKDAY($H1025,2)=4,WEEKDAY($H1025,2)=5),$I1025&lt;=DATABASE!$J$3,$I1025&gt;=DATABASE!$I$3),"JAM KERJA",IF(AND(WEEKDAY($H1025,2)=6,$I1025&lt;=DATABASE!$J$4,$I1025&gt;=DATABASE!$I$4),"JAM KERJA","LUAR JAM KERJA 1")))))</f>
        <v/>
      </c>
      <c r="M1025" s="33" t="str">
        <f>IF('DATA ACCURATE'!T1028&lt;&gt;"",IF('DATA ACCURATE'!T1028&gt;100,'DATA ACCURATE'!T1028/10,'DATA ACCURATE'!T1028),"")</f>
        <v/>
      </c>
      <c r="N1025" t="str">
        <f>IF(M1025="","",IF(M1025&lt;=DATABASE!$I$9,"LOKAL",IF(M1025&lt;DATABASE!$J$9,"LUAR KOTA 1",IF($M1025&gt;=DATABASE!$J$9,"LUAR KOTA 2",""))))</f>
        <v/>
      </c>
      <c r="O1025" s="38" t="str">
        <f>IF('DATA ACCURATE'!L1028&lt;&gt;"",'DATA ACCURATE'!L1028,"")</f>
        <v/>
      </c>
      <c r="Q1025" s="38">
        <f t="shared" si="106"/>
        <v>0</v>
      </c>
      <c r="R1025" s="38">
        <f t="shared" si="106"/>
        <v>0</v>
      </c>
      <c r="S1025" s="38">
        <f t="shared" si="106"/>
        <v>0</v>
      </c>
      <c r="T1025" s="38">
        <f t="shared" si="104"/>
        <v>0</v>
      </c>
      <c r="U1025" s="38">
        <f t="shared" si="107"/>
        <v>0</v>
      </c>
      <c r="V1025" s="38">
        <f t="shared" si="107"/>
        <v>0</v>
      </c>
      <c r="W1025" s="38">
        <f t="shared" si="107"/>
        <v>0</v>
      </c>
      <c r="X1025" s="38">
        <f t="shared" si="108"/>
        <v>0</v>
      </c>
      <c r="Y1025" s="38">
        <f t="shared" si="108"/>
        <v>0</v>
      </c>
      <c r="Z1025" s="38">
        <f t="shared" si="108"/>
        <v>0</v>
      </c>
      <c r="AA1025" s="38">
        <f t="shared" si="105"/>
        <v>0</v>
      </c>
      <c r="AB1025" s="38">
        <f t="shared" si="109"/>
        <v>0</v>
      </c>
      <c r="AC1025" s="38">
        <f t="shared" si="110"/>
        <v>0</v>
      </c>
      <c r="AD1025" s="38" t="str">
        <f t="shared" si="111"/>
        <v>000000000000</v>
      </c>
    </row>
    <row r="1026" spans="1:30">
      <c r="A1026" s="9" t="str">
        <f>IF('DATA ACCURATE'!A1029&lt;&gt;"",'DATA ACCURATE'!A1029,"")</f>
        <v/>
      </c>
      <c r="B1026" s="9" t="str">
        <f>IF('DATA ACCURATE'!D1029&lt;&gt;"",'DATA ACCURATE'!D1029,"")</f>
        <v/>
      </c>
      <c r="C1026" s="38" t="str">
        <f>IF($AD1026="000000000000","",INDEX(DATABASE!$W$12:$W$71,MATCH($AD1026,DATABASE!$V$12:$V$71,0)))</f>
        <v/>
      </c>
      <c r="D1026" s="34" t="str">
        <f>IF(C1026="","",IF(E1026="",INDEX(DATABASE!$AF$13:$AF$62,MATCH($C1026,DATABASE!$AC$13:$AC$62,0)),IF(E1026="2x D11",INDEX(DATABASE!$AF$13:$AF$62,MATCH($C1026,DATABASE!$AC$13:$AC$62,0))+2*DATABASE!$AF$62,IF(E1026="3x D11",INDEX(DATABASE!$AF$13:$AF$62,MATCH($C1026,DATABASE!$AC$13:$AC$62,0))+3*DATABASE!$AF$62,""))))</f>
        <v/>
      </c>
      <c r="E1026" s="38" t="str">
        <f>IF(AND($K1026="Y",$G1026&lt;&gt;"UNYIL",$F1026&lt;DATABASE!$O$8),"2x D11",IF(AND($K1026="Y",$G1026&lt;&gt;"UNYIL",$F1026&gt;=DATABASE!$O$8),"3x D11",""))</f>
        <v/>
      </c>
      <c r="F1026" s="9" t="str">
        <f>IF('DATA ACCURATE'!N1029&lt;&gt;"",'DATA ACCURATE'!N1029,"")</f>
        <v/>
      </c>
      <c r="G1026" t="str">
        <f>IF(F1026="","",IF(F1026&lt;=DATABASE!$I$8,"UNYIL",IF(F1026&lt;=DATABASE!$J$8,"KECIL",IF(F1026&lt;DATABASE!$K$8,"TANGGUNG",IF(F1026&gt;=DATABASE!$K$8,"BESAR","")))))</f>
        <v/>
      </c>
      <c r="H1026" s="16" t="str">
        <f>IF('DATA ACCURATE'!J1029&lt;&gt;"",'DATA ACCURATE'!J1029,"")</f>
        <v/>
      </c>
      <c r="I1026" s="35" t="str">
        <f>IF(B1026&lt;&gt;"",IFERROR(VLOOKUP(B1026,'DATA TIMBANGAN'!G:M,7,FALSE),VLOOKUP(B1026,'DATA TIMBANGAN'!G:M,7)),"")</f>
        <v/>
      </c>
      <c r="J1026" s="25" t="str">
        <f>IF(H1026&lt;&gt;"",IFERROR(INDEX(DATABASE!$Z$19:$Z$38,MATCH(DATEVALUE(H1026),DATABASE!$AA$19:$AA$38,0)),INDEX(DATABASE!$Z$12:$Z$18,MATCH(WEEKDAY(H1026,2),DATABASE!$AA$12:$AA$18,0))),"")</f>
        <v/>
      </c>
      <c r="K1026" s="25" t="str">
        <f>IF('DATA ACCURATE'!V1029&lt;&gt;"",'DATA ACCURATE'!V1029,"")</f>
        <v/>
      </c>
      <c r="L1026" s="80" t="str">
        <f>IF($H1026="","",IF(OR($J1026="LIBUR",AND($L1025="LIBUR",$O1025=$O1026)),"LIBUR",IF(AND(OR($L1025="LUAR JAM KERJA 1",$L1025="LUAR JAM KERJA 2"),OR(OR(AND($H1025=$H1026,AND(OR($I1026&gt;DATABASE!$J$3,$I1026&lt;DATABASE!$J$6),((DATEVALUE($H1026)+$I1026)-(DATEVALUE($H1025)+$I1025))&lt;DATABASE!$J$6)),AND($H1025=$H1026,$O1025=$O1026,OR($I1026&gt;DATABASE!$J$6,$I1026&lt;DATABASE!$J$3))),AND(($H1026-$H1025)=1,OR($I1026&lt;DATABASE!$I$6,((DATEVALUE($H1026)+$I1026)-(DATEVALUE($H1025)+$I1025))&lt;DATABASE!$J$6))),$A1026=$A1025),"LUAR JAM KERJA 2",IF(AND(OR(WEEKDAY($H1026,2)=1,WEEKDAY($H1026,2)=2,WEEKDAY($H1026,2)=3,WEEKDAY($H1026,2)=4,WEEKDAY($H1026,2)=5),$I1026&lt;=DATABASE!$J$3,$I1026&gt;=DATABASE!$I$3),"JAM KERJA",IF(AND(WEEKDAY($H1026,2)=6,$I1026&lt;=DATABASE!$J$4,$I1026&gt;=DATABASE!$I$4),"JAM KERJA","LUAR JAM KERJA 1")))))</f>
        <v/>
      </c>
      <c r="M1026" s="33" t="str">
        <f>IF('DATA ACCURATE'!T1029&lt;&gt;"",IF('DATA ACCURATE'!T1029&gt;100,'DATA ACCURATE'!T1029/10,'DATA ACCURATE'!T1029),"")</f>
        <v/>
      </c>
      <c r="N1026" t="str">
        <f>IF(M1026="","",IF(M1026&lt;=DATABASE!$I$9,"LOKAL",IF(M1026&lt;DATABASE!$J$9,"LUAR KOTA 1",IF($M1026&gt;=DATABASE!$J$9,"LUAR KOTA 2",""))))</f>
        <v/>
      </c>
      <c r="O1026" s="38" t="str">
        <f>IF('DATA ACCURATE'!L1029&lt;&gt;"",'DATA ACCURATE'!L1029,"")</f>
        <v/>
      </c>
      <c r="Q1026" s="38">
        <f t="shared" si="106"/>
        <v>0</v>
      </c>
      <c r="R1026" s="38">
        <f t="shared" si="106"/>
        <v>0</v>
      </c>
      <c r="S1026" s="38">
        <f t="shared" si="106"/>
        <v>0</v>
      </c>
      <c r="T1026" s="38">
        <f t="shared" si="106"/>
        <v>0</v>
      </c>
      <c r="U1026" s="38">
        <f t="shared" si="107"/>
        <v>0</v>
      </c>
      <c r="V1026" s="38">
        <f t="shared" si="107"/>
        <v>0</v>
      </c>
      <c r="W1026" s="38">
        <f t="shared" si="107"/>
        <v>0</v>
      </c>
      <c r="X1026" s="38">
        <f t="shared" si="108"/>
        <v>0</v>
      </c>
      <c r="Y1026" s="38">
        <f t="shared" si="108"/>
        <v>0</v>
      </c>
      <c r="Z1026" s="38">
        <f t="shared" si="108"/>
        <v>0</v>
      </c>
      <c r="AA1026" s="38">
        <f t="shared" si="108"/>
        <v>0</v>
      </c>
      <c r="AB1026" s="38">
        <f t="shared" si="109"/>
        <v>0</v>
      </c>
      <c r="AC1026" s="38">
        <f t="shared" si="110"/>
        <v>0</v>
      </c>
      <c r="AD1026" s="38" t="str">
        <f t="shared" si="111"/>
        <v>000000000000</v>
      </c>
    </row>
    <row r="1027" spans="1:30">
      <c r="A1027" s="9" t="str">
        <f>IF('DATA ACCURATE'!A1030&lt;&gt;"",'DATA ACCURATE'!A1030,"")</f>
        <v/>
      </c>
      <c r="B1027" s="9" t="str">
        <f>IF('DATA ACCURATE'!D1030&lt;&gt;"",'DATA ACCURATE'!D1030,"")</f>
        <v/>
      </c>
      <c r="C1027" s="38" t="str">
        <f>IF($AD1027="000000000000","",INDEX(DATABASE!$W$12:$W$71,MATCH($AD1027,DATABASE!$V$12:$V$71,0)))</f>
        <v/>
      </c>
      <c r="D1027" s="34" t="str">
        <f>IF(C1027="","",IF(E1027="",INDEX(DATABASE!$AF$13:$AF$62,MATCH($C1027,DATABASE!$AC$13:$AC$62,0)),IF(E1027="2x D11",INDEX(DATABASE!$AF$13:$AF$62,MATCH($C1027,DATABASE!$AC$13:$AC$62,0))+2*DATABASE!$AF$62,IF(E1027="3x D11",INDEX(DATABASE!$AF$13:$AF$62,MATCH($C1027,DATABASE!$AC$13:$AC$62,0))+3*DATABASE!$AF$62,""))))</f>
        <v/>
      </c>
      <c r="E1027" s="38" t="str">
        <f>IF(AND($K1027="Y",$G1027&lt;&gt;"UNYIL",$F1027&lt;DATABASE!$O$8),"2x D11",IF(AND($K1027="Y",$G1027&lt;&gt;"UNYIL",$F1027&gt;=DATABASE!$O$8),"3x D11",""))</f>
        <v/>
      </c>
      <c r="F1027" s="9" t="str">
        <f>IF('DATA ACCURATE'!N1030&lt;&gt;"",'DATA ACCURATE'!N1030,"")</f>
        <v/>
      </c>
      <c r="G1027" t="str">
        <f>IF(F1027="","",IF(F1027&lt;=DATABASE!$I$8,"UNYIL",IF(F1027&lt;=DATABASE!$J$8,"KECIL",IF(F1027&lt;DATABASE!$K$8,"TANGGUNG",IF(F1027&gt;=DATABASE!$K$8,"BESAR","")))))</f>
        <v/>
      </c>
      <c r="H1027" s="16" t="str">
        <f>IF('DATA ACCURATE'!J1030&lt;&gt;"",'DATA ACCURATE'!J1030,"")</f>
        <v/>
      </c>
      <c r="I1027" s="35" t="str">
        <f>IF(B1027&lt;&gt;"",IFERROR(VLOOKUP(B1027,'DATA TIMBANGAN'!G:M,7,FALSE),VLOOKUP(B1027,'DATA TIMBANGAN'!G:M,7)),"")</f>
        <v/>
      </c>
      <c r="J1027" s="25" t="str">
        <f>IF(H1027&lt;&gt;"",IFERROR(INDEX(DATABASE!$Z$19:$Z$38,MATCH(DATEVALUE(H1027),DATABASE!$AA$19:$AA$38,0)),INDEX(DATABASE!$Z$12:$Z$18,MATCH(WEEKDAY(H1027,2),DATABASE!$AA$12:$AA$18,0))),"")</f>
        <v/>
      </c>
      <c r="K1027" s="25" t="str">
        <f>IF('DATA ACCURATE'!V1030&lt;&gt;"",'DATA ACCURATE'!V1030,"")</f>
        <v/>
      </c>
      <c r="L1027" s="80" t="str">
        <f>IF($H1027="","",IF(OR($J1027="LIBUR",AND($L1026="LIBUR",$O1026=$O1027)),"LIBUR",IF(AND(OR($L1026="LUAR JAM KERJA 1",$L1026="LUAR JAM KERJA 2"),OR(OR(AND($H1026=$H1027,AND(OR($I1027&gt;DATABASE!$J$3,$I1027&lt;DATABASE!$J$6),((DATEVALUE($H1027)+$I1027)-(DATEVALUE($H1026)+$I1026))&lt;DATABASE!$J$6)),AND($H1026=$H1027,$O1026=$O1027,OR($I1027&gt;DATABASE!$J$6,$I1027&lt;DATABASE!$J$3))),AND(($H1027-$H1026)=1,OR($I1027&lt;DATABASE!$I$6,((DATEVALUE($H1027)+$I1027)-(DATEVALUE($H1026)+$I1026))&lt;DATABASE!$J$6))),$A1027=$A1026),"LUAR JAM KERJA 2",IF(AND(OR(WEEKDAY($H1027,2)=1,WEEKDAY($H1027,2)=2,WEEKDAY($H1027,2)=3,WEEKDAY($H1027,2)=4,WEEKDAY($H1027,2)=5),$I1027&lt;=DATABASE!$J$3,$I1027&gt;=DATABASE!$I$3),"JAM KERJA",IF(AND(WEEKDAY($H1027,2)=6,$I1027&lt;=DATABASE!$J$4,$I1027&gt;=DATABASE!$I$4),"JAM KERJA","LUAR JAM KERJA 1")))))</f>
        <v/>
      </c>
      <c r="M1027" s="33" t="str">
        <f>IF('DATA ACCURATE'!T1030&lt;&gt;"",IF('DATA ACCURATE'!T1030&gt;100,'DATA ACCURATE'!T1030/10,'DATA ACCURATE'!T1030),"")</f>
        <v/>
      </c>
      <c r="N1027" t="str">
        <f>IF(M1027="","",IF(M1027&lt;=DATABASE!$I$9,"LOKAL",IF(M1027&lt;DATABASE!$J$9,"LUAR KOTA 1",IF($M1027&gt;=DATABASE!$J$9,"LUAR KOTA 2",""))))</f>
        <v/>
      </c>
      <c r="O1027" s="38" t="str">
        <f>IF('DATA ACCURATE'!L1030&lt;&gt;"",'DATA ACCURATE'!L1030,"")</f>
        <v/>
      </c>
      <c r="Q1027" s="38">
        <f t="shared" ref="Q1027:T1090" si="112">IF($G1027=Q$1,1,0)</f>
        <v>0</v>
      </c>
      <c r="R1027" s="38">
        <f t="shared" si="112"/>
        <v>0</v>
      </c>
      <c r="S1027" s="38">
        <f t="shared" si="112"/>
        <v>0</v>
      </c>
      <c r="T1027" s="38">
        <f t="shared" si="112"/>
        <v>0</v>
      </c>
      <c r="U1027" s="38">
        <f t="shared" ref="U1027:W1090" si="113">IF($N1027=U$1,1,0)</f>
        <v>0</v>
      </c>
      <c r="V1027" s="38">
        <f t="shared" si="113"/>
        <v>0</v>
      </c>
      <c r="W1027" s="38">
        <f t="shared" si="113"/>
        <v>0</v>
      </c>
      <c r="X1027" s="38">
        <f t="shared" ref="X1027:AA1090" si="114">IF($L1027=X$1,1,0)</f>
        <v>0</v>
      </c>
      <c r="Y1027" s="38">
        <f t="shared" si="114"/>
        <v>0</v>
      </c>
      <c r="Z1027" s="38">
        <f t="shared" si="114"/>
        <v>0</v>
      </c>
      <c r="AA1027" s="38">
        <f t="shared" si="114"/>
        <v>0</v>
      </c>
      <c r="AB1027" s="38">
        <f t="shared" ref="AB1027:AB1090" si="115">IF(AND($G1027="UNYIL",$K1027="Y"),1,0)</f>
        <v>0</v>
      </c>
      <c r="AC1027" s="38">
        <f t="shared" ref="AC1027:AC1090" si="116">IF($E1027="2x D11",2,IF($E1027="3x D11",3,0))</f>
        <v>0</v>
      </c>
      <c r="AD1027" s="38" t="str">
        <f t="shared" ref="AD1027:AD1090" si="117">Q1027&amp;R1027&amp;S1027&amp;T1027&amp;U1027&amp;V1027&amp;W1027&amp;X1027&amp;Y1027&amp;Z1027&amp;AA1027&amp;AB1027</f>
        <v>000000000000</v>
      </c>
    </row>
    <row r="1028" spans="1:30">
      <c r="A1028" s="9" t="str">
        <f>IF('DATA ACCURATE'!A1031&lt;&gt;"",'DATA ACCURATE'!A1031,"")</f>
        <v/>
      </c>
      <c r="B1028" s="9" t="str">
        <f>IF('DATA ACCURATE'!D1031&lt;&gt;"",'DATA ACCURATE'!D1031,"")</f>
        <v/>
      </c>
      <c r="C1028" s="38" t="str">
        <f>IF($AD1028="000000000000","",INDEX(DATABASE!$W$12:$W$71,MATCH($AD1028,DATABASE!$V$12:$V$71,0)))</f>
        <v/>
      </c>
      <c r="D1028" s="34" t="str">
        <f>IF(C1028="","",IF(E1028="",INDEX(DATABASE!$AF$13:$AF$62,MATCH($C1028,DATABASE!$AC$13:$AC$62,0)),IF(E1028="2x D11",INDEX(DATABASE!$AF$13:$AF$62,MATCH($C1028,DATABASE!$AC$13:$AC$62,0))+2*DATABASE!$AF$62,IF(E1028="3x D11",INDEX(DATABASE!$AF$13:$AF$62,MATCH($C1028,DATABASE!$AC$13:$AC$62,0))+3*DATABASE!$AF$62,""))))</f>
        <v/>
      </c>
      <c r="E1028" s="38" t="str">
        <f>IF(AND($K1028="Y",$G1028&lt;&gt;"UNYIL",$F1028&lt;DATABASE!$O$8),"2x D11",IF(AND($K1028="Y",$G1028&lt;&gt;"UNYIL",$F1028&gt;=DATABASE!$O$8),"3x D11",""))</f>
        <v/>
      </c>
      <c r="F1028" s="9" t="str">
        <f>IF('DATA ACCURATE'!N1031&lt;&gt;"",'DATA ACCURATE'!N1031,"")</f>
        <v/>
      </c>
      <c r="G1028" t="str">
        <f>IF(F1028="","",IF(F1028&lt;=DATABASE!$I$8,"UNYIL",IF(F1028&lt;=DATABASE!$J$8,"KECIL",IF(F1028&lt;DATABASE!$K$8,"TANGGUNG",IF(F1028&gt;=DATABASE!$K$8,"BESAR","")))))</f>
        <v/>
      </c>
      <c r="H1028" s="16" t="str">
        <f>IF('DATA ACCURATE'!J1031&lt;&gt;"",'DATA ACCURATE'!J1031,"")</f>
        <v/>
      </c>
      <c r="I1028" s="35" t="str">
        <f>IF(B1028&lt;&gt;"",IFERROR(VLOOKUP(B1028,'DATA TIMBANGAN'!G:M,7,FALSE),VLOOKUP(B1028,'DATA TIMBANGAN'!G:M,7)),"")</f>
        <v/>
      </c>
      <c r="J1028" s="25" t="str">
        <f>IF(H1028&lt;&gt;"",IFERROR(INDEX(DATABASE!$Z$19:$Z$38,MATCH(DATEVALUE(H1028),DATABASE!$AA$19:$AA$38,0)),INDEX(DATABASE!$Z$12:$Z$18,MATCH(WEEKDAY(H1028,2),DATABASE!$AA$12:$AA$18,0))),"")</f>
        <v/>
      </c>
      <c r="K1028" s="25" t="str">
        <f>IF('DATA ACCURATE'!V1031&lt;&gt;"",'DATA ACCURATE'!V1031,"")</f>
        <v/>
      </c>
      <c r="L1028" s="80" t="str">
        <f>IF($H1028="","",IF(OR($J1028="LIBUR",AND($L1027="LIBUR",$O1027=$O1028)),"LIBUR",IF(AND(OR($L1027="LUAR JAM KERJA 1",$L1027="LUAR JAM KERJA 2"),OR(OR(AND($H1027=$H1028,AND(OR($I1028&gt;DATABASE!$J$3,$I1028&lt;DATABASE!$J$6),((DATEVALUE($H1028)+$I1028)-(DATEVALUE($H1027)+$I1027))&lt;DATABASE!$J$6)),AND($H1027=$H1028,$O1027=$O1028,OR($I1028&gt;DATABASE!$J$6,$I1028&lt;DATABASE!$J$3))),AND(($H1028-$H1027)=1,OR($I1028&lt;DATABASE!$I$6,((DATEVALUE($H1028)+$I1028)-(DATEVALUE($H1027)+$I1027))&lt;DATABASE!$J$6))),$A1028=$A1027),"LUAR JAM KERJA 2",IF(AND(OR(WEEKDAY($H1028,2)=1,WEEKDAY($H1028,2)=2,WEEKDAY($H1028,2)=3,WEEKDAY($H1028,2)=4,WEEKDAY($H1028,2)=5),$I1028&lt;=DATABASE!$J$3,$I1028&gt;=DATABASE!$I$3),"JAM KERJA",IF(AND(WEEKDAY($H1028,2)=6,$I1028&lt;=DATABASE!$J$4,$I1028&gt;=DATABASE!$I$4),"JAM KERJA","LUAR JAM KERJA 1")))))</f>
        <v/>
      </c>
      <c r="M1028" s="33" t="str">
        <f>IF('DATA ACCURATE'!T1031&lt;&gt;"",IF('DATA ACCURATE'!T1031&gt;100,'DATA ACCURATE'!T1031/10,'DATA ACCURATE'!T1031),"")</f>
        <v/>
      </c>
      <c r="N1028" t="str">
        <f>IF(M1028="","",IF(M1028&lt;=DATABASE!$I$9,"LOKAL",IF(M1028&lt;DATABASE!$J$9,"LUAR KOTA 1",IF($M1028&gt;=DATABASE!$J$9,"LUAR KOTA 2",""))))</f>
        <v/>
      </c>
      <c r="O1028" s="38" t="str">
        <f>IF('DATA ACCURATE'!L1031&lt;&gt;"",'DATA ACCURATE'!L1031,"")</f>
        <v/>
      </c>
      <c r="Q1028" s="38">
        <f t="shared" si="112"/>
        <v>0</v>
      </c>
      <c r="R1028" s="38">
        <f t="shared" si="112"/>
        <v>0</v>
      </c>
      <c r="S1028" s="38">
        <f t="shared" si="112"/>
        <v>0</v>
      </c>
      <c r="T1028" s="38">
        <f t="shared" si="112"/>
        <v>0</v>
      </c>
      <c r="U1028" s="38">
        <f t="shared" si="113"/>
        <v>0</v>
      </c>
      <c r="V1028" s="38">
        <f t="shared" si="113"/>
        <v>0</v>
      </c>
      <c r="W1028" s="38">
        <f t="shared" si="113"/>
        <v>0</v>
      </c>
      <c r="X1028" s="38">
        <f t="shared" si="114"/>
        <v>0</v>
      </c>
      <c r="Y1028" s="38">
        <f t="shared" si="114"/>
        <v>0</v>
      </c>
      <c r="Z1028" s="38">
        <f t="shared" si="114"/>
        <v>0</v>
      </c>
      <c r="AA1028" s="38">
        <f t="shared" si="114"/>
        <v>0</v>
      </c>
      <c r="AB1028" s="38">
        <f t="shared" si="115"/>
        <v>0</v>
      </c>
      <c r="AC1028" s="38">
        <f t="shared" si="116"/>
        <v>0</v>
      </c>
      <c r="AD1028" s="38" t="str">
        <f t="shared" si="117"/>
        <v>000000000000</v>
      </c>
    </row>
    <row r="1029" spans="1:30">
      <c r="A1029" s="9" t="str">
        <f>IF('DATA ACCURATE'!A1032&lt;&gt;"",'DATA ACCURATE'!A1032,"")</f>
        <v/>
      </c>
      <c r="B1029" s="9" t="str">
        <f>IF('DATA ACCURATE'!D1032&lt;&gt;"",'DATA ACCURATE'!D1032,"")</f>
        <v/>
      </c>
      <c r="C1029" s="38" t="str">
        <f>IF($AD1029="000000000000","",INDEX(DATABASE!$W$12:$W$71,MATCH($AD1029,DATABASE!$V$12:$V$71,0)))</f>
        <v/>
      </c>
      <c r="D1029" s="34" t="str">
        <f>IF(C1029="","",IF(E1029="",INDEX(DATABASE!$AF$13:$AF$62,MATCH($C1029,DATABASE!$AC$13:$AC$62,0)),IF(E1029="2x D11",INDEX(DATABASE!$AF$13:$AF$62,MATCH($C1029,DATABASE!$AC$13:$AC$62,0))+2*DATABASE!$AF$62,IF(E1029="3x D11",INDEX(DATABASE!$AF$13:$AF$62,MATCH($C1029,DATABASE!$AC$13:$AC$62,0))+3*DATABASE!$AF$62,""))))</f>
        <v/>
      </c>
      <c r="E1029" s="38" t="str">
        <f>IF(AND($K1029="Y",$G1029&lt;&gt;"UNYIL",$F1029&lt;DATABASE!$O$8),"2x D11",IF(AND($K1029="Y",$G1029&lt;&gt;"UNYIL",$F1029&gt;=DATABASE!$O$8),"3x D11",""))</f>
        <v/>
      </c>
      <c r="F1029" s="9" t="str">
        <f>IF('DATA ACCURATE'!N1032&lt;&gt;"",'DATA ACCURATE'!N1032,"")</f>
        <v/>
      </c>
      <c r="G1029" t="str">
        <f>IF(F1029="","",IF(F1029&lt;=DATABASE!$I$8,"UNYIL",IF(F1029&lt;=DATABASE!$J$8,"KECIL",IF(F1029&lt;DATABASE!$K$8,"TANGGUNG",IF(F1029&gt;=DATABASE!$K$8,"BESAR","")))))</f>
        <v/>
      </c>
      <c r="H1029" s="16" t="str">
        <f>IF('DATA ACCURATE'!J1032&lt;&gt;"",'DATA ACCURATE'!J1032,"")</f>
        <v/>
      </c>
      <c r="I1029" s="35" t="str">
        <f>IF(B1029&lt;&gt;"",IFERROR(VLOOKUP(B1029,'DATA TIMBANGAN'!G:M,7,FALSE),VLOOKUP(B1029,'DATA TIMBANGAN'!G:M,7)),"")</f>
        <v/>
      </c>
      <c r="J1029" s="25" t="str">
        <f>IF(H1029&lt;&gt;"",IFERROR(INDEX(DATABASE!$Z$19:$Z$38,MATCH(DATEVALUE(H1029),DATABASE!$AA$19:$AA$38,0)),INDEX(DATABASE!$Z$12:$Z$18,MATCH(WEEKDAY(H1029,2),DATABASE!$AA$12:$AA$18,0))),"")</f>
        <v/>
      </c>
      <c r="K1029" s="25" t="str">
        <f>IF('DATA ACCURATE'!V1032&lt;&gt;"",'DATA ACCURATE'!V1032,"")</f>
        <v/>
      </c>
      <c r="L1029" s="80" t="str">
        <f>IF($H1029="","",IF(OR($J1029="LIBUR",AND($L1028="LIBUR",$O1028=$O1029)),"LIBUR",IF(AND(OR($L1028="LUAR JAM KERJA 1",$L1028="LUAR JAM KERJA 2"),OR(OR(AND($H1028=$H1029,AND(OR($I1029&gt;DATABASE!$J$3,$I1029&lt;DATABASE!$J$6),((DATEVALUE($H1029)+$I1029)-(DATEVALUE($H1028)+$I1028))&lt;DATABASE!$J$6)),AND($H1028=$H1029,$O1028=$O1029,OR($I1029&gt;DATABASE!$J$6,$I1029&lt;DATABASE!$J$3))),AND(($H1029-$H1028)=1,OR($I1029&lt;DATABASE!$I$6,((DATEVALUE($H1029)+$I1029)-(DATEVALUE($H1028)+$I1028))&lt;DATABASE!$J$6))),$A1029=$A1028),"LUAR JAM KERJA 2",IF(AND(OR(WEEKDAY($H1029,2)=1,WEEKDAY($H1029,2)=2,WEEKDAY($H1029,2)=3,WEEKDAY($H1029,2)=4,WEEKDAY($H1029,2)=5),$I1029&lt;=DATABASE!$J$3,$I1029&gt;=DATABASE!$I$3),"JAM KERJA",IF(AND(WEEKDAY($H1029,2)=6,$I1029&lt;=DATABASE!$J$4,$I1029&gt;=DATABASE!$I$4),"JAM KERJA","LUAR JAM KERJA 1")))))</f>
        <v/>
      </c>
      <c r="M1029" s="33" t="str">
        <f>IF('DATA ACCURATE'!T1032&lt;&gt;"",IF('DATA ACCURATE'!T1032&gt;100,'DATA ACCURATE'!T1032/10,'DATA ACCURATE'!T1032),"")</f>
        <v/>
      </c>
      <c r="N1029" t="str">
        <f>IF(M1029="","",IF(M1029&lt;=DATABASE!$I$9,"LOKAL",IF(M1029&lt;DATABASE!$J$9,"LUAR KOTA 1",IF($M1029&gt;=DATABASE!$J$9,"LUAR KOTA 2",""))))</f>
        <v/>
      </c>
      <c r="O1029" s="38" t="str">
        <f>IF('DATA ACCURATE'!L1032&lt;&gt;"",'DATA ACCURATE'!L1032,"")</f>
        <v/>
      </c>
      <c r="Q1029" s="38">
        <f t="shared" si="112"/>
        <v>0</v>
      </c>
      <c r="R1029" s="38">
        <f t="shared" si="112"/>
        <v>0</v>
      </c>
      <c r="S1029" s="38">
        <f t="shared" si="112"/>
        <v>0</v>
      </c>
      <c r="T1029" s="38">
        <f t="shared" si="112"/>
        <v>0</v>
      </c>
      <c r="U1029" s="38">
        <f t="shared" si="113"/>
        <v>0</v>
      </c>
      <c r="V1029" s="38">
        <f t="shared" si="113"/>
        <v>0</v>
      </c>
      <c r="W1029" s="38">
        <f t="shared" si="113"/>
        <v>0</v>
      </c>
      <c r="X1029" s="38">
        <f t="shared" si="114"/>
        <v>0</v>
      </c>
      <c r="Y1029" s="38">
        <f t="shared" si="114"/>
        <v>0</v>
      </c>
      <c r="Z1029" s="38">
        <f t="shared" si="114"/>
        <v>0</v>
      </c>
      <c r="AA1029" s="38">
        <f t="shared" si="114"/>
        <v>0</v>
      </c>
      <c r="AB1029" s="38">
        <f t="shared" si="115"/>
        <v>0</v>
      </c>
      <c r="AC1029" s="38">
        <f t="shared" si="116"/>
        <v>0</v>
      </c>
      <c r="AD1029" s="38" t="str">
        <f t="shared" si="117"/>
        <v>000000000000</v>
      </c>
    </row>
    <row r="1030" spans="1:30">
      <c r="A1030" s="9" t="str">
        <f>IF('DATA ACCURATE'!A1033&lt;&gt;"",'DATA ACCURATE'!A1033,"")</f>
        <v/>
      </c>
      <c r="B1030" s="9" t="str">
        <f>IF('DATA ACCURATE'!D1033&lt;&gt;"",'DATA ACCURATE'!D1033,"")</f>
        <v/>
      </c>
      <c r="C1030" s="38" t="str">
        <f>IF($AD1030="000000000000","",INDEX(DATABASE!$W$12:$W$71,MATCH($AD1030,DATABASE!$V$12:$V$71,0)))</f>
        <v/>
      </c>
      <c r="D1030" s="34" t="str">
        <f>IF(C1030="","",IF(E1030="",INDEX(DATABASE!$AF$13:$AF$62,MATCH($C1030,DATABASE!$AC$13:$AC$62,0)),IF(E1030="2x D11",INDEX(DATABASE!$AF$13:$AF$62,MATCH($C1030,DATABASE!$AC$13:$AC$62,0))+2*DATABASE!$AF$62,IF(E1030="3x D11",INDEX(DATABASE!$AF$13:$AF$62,MATCH($C1030,DATABASE!$AC$13:$AC$62,0))+3*DATABASE!$AF$62,""))))</f>
        <v/>
      </c>
      <c r="E1030" s="38" t="str">
        <f>IF(AND($K1030="Y",$G1030&lt;&gt;"UNYIL",$F1030&lt;DATABASE!$O$8),"2x D11",IF(AND($K1030="Y",$G1030&lt;&gt;"UNYIL",$F1030&gt;=DATABASE!$O$8),"3x D11",""))</f>
        <v/>
      </c>
      <c r="F1030" s="9" t="str">
        <f>IF('DATA ACCURATE'!N1033&lt;&gt;"",'DATA ACCURATE'!N1033,"")</f>
        <v/>
      </c>
      <c r="G1030" t="str">
        <f>IF(F1030="","",IF(F1030&lt;=DATABASE!$I$8,"UNYIL",IF(F1030&lt;=DATABASE!$J$8,"KECIL",IF(F1030&lt;DATABASE!$K$8,"TANGGUNG",IF(F1030&gt;=DATABASE!$K$8,"BESAR","")))))</f>
        <v/>
      </c>
      <c r="H1030" s="16" t="str">
        <f>IF('DATA ACCURATE'!J1033&lt;&gt;"",'DATA ACCURATE'!J1033,"")</f>
        <v/>
      </c>
      <c r="I1030" s="35" t="str">
        <f>IF(B1030&lt;&gt;"",IFERROR(VLOOKUP(B1030,'DATA TIMBANGAN'!G:M,7,FALSE),VLOOKUP(B1030,'DATA TIMBANGAN'!G:M,7)),"")</f>
        <v/>
      </c>
      <c r="J1030" s="25" t="str">
        <f>IF(H1030&lt;&gt;"",IFERROR(INDEX(DATABASE!$Z$19:$Z$38,MATCH(DATEVALUE(H1030),DATABASE!$AA$19:$AA$38,0)),INDEX(DATABASE!$Z$12:$Z$18,MATCH(WEEKDAY(H1030,2),DATABASE!$AA$12:$AA$18,0))),"")</f>
        <v/>
      </c>
      <c r="K1030" s="25" t="str">
        <f>IF('DATA ACCURATE'!V1033&lt;&gt;"",'DATA ACCURATE'!V1033,"")</f>
        <v/>
      </c>
      <c r="L1030" s="80" t="str">
        <f>IF($H1030="","",IF(OR($J1030="LIBUR",AND($L1029="LIBUR",$O1029=$O1030)),"LIBUR",IF(AND(OR($L1029="LUAR JAM KERJA 1",$L1029="LUAR JAM KERJA 2"),OR(OR(AND($H1029=$H1030,AND(OR($I1030&gt;DATABASE!$J$3,$I1030&lt;DATABASE!$J$6),((DATEVALUE($H1030)+$I1030)-(DATEVALUE($H1029)+$I1029))&lt;DATABASE!$J$6)),AND($H1029=$H1030,$O1029=$O1030,OR($I1030&gt;DATABASE!$J$6,$I1030&lt;DATABASE!$J$3))),AND(($H1030-$H1029)=1,OR($I1030&lt;DATABASE!$I$6,((DATEVALUE($H1030)+$I1030)-(DATEVALUE($H1029)+$I1029))&lt;DATABASE!$J$6))),$A1030=$A1029),"LUAR JAM KERJA 2",IF(AND(OR(WEEKDAY($H1030,2)=1,WEEKDAY($H1030,2)=2,WEEKDAY($H1030,2)=3,WEEKDAY($H1030,2)=4,WEEKDAY($H1030,2)=5),$I1030&lt;=DATABASE!$J$3,$I1030&gt;=DATABASE!$I$3),"JAM KERJA",IF(AND(WEEKDAY($H1030,2)=6,$I1030&lt;=DATABASE!$J$4,$I1030&gt;=DATABASE!$I$4),"JAM KERJA","LUAR JAM KERJA 1")))))</f>
        <v/>
      </c>
      <c r="M1030" s="33" t="str">
        <f>IF('DATA ACCURATE'!T1033&lt;&gt;"",IF('DATA ACCURATE'!T1033&gt;100,'DATA ACCURATE'!T1033/10,'DATA ACCURATE'!T1033),"")</f>
        <v/>
      </c>
      <c r="N1030" t="str">
        <f>IF(M1030="","",IF(M1030&lt;=DATABASE!$I$9,"LOKAL",IF(M1030&lt;DATABASE!$J$9,"LUAR KOTA 1",IF($M1030&gt;=DATABASE!$J$9,"LUAR KOTA 2",""))))</f>
        <v/>
      </c>
      <c r="O1030" s="38" t="str">
        <f>IF('DATA ACCURATE'!L1033&lt;&gt;"",'DATA ACCURATE'!L1033,"")</f>
        <v/>
      </c>
      <c r="Q1030" s="38">
        <f t="shared" si="112"/>
        <v>0</v>
      </c>
      <c r="R1030" s="38">
        <f t="shared" si="112"/>
        <v>0</v>
      </c>
      <c r="S1030" s="38">
        <f t="shared" si="112"/>
        <v>0</v>
      </c>
      <c r="T1030" s="38">
        <f t="shared" si="112"/>
        <v>0</v>
      </c>
      <c r="U1030" s="38">
        <f t="shared" si="113"/>
        <v>0</v>
      </c>
      <c r="V1030" s="38">
        <f t="shared" si="113"/>
        <v>0</v>
      </c>
      <c r="W1030" s="38">
        <f t="shared" si="113"/>
        <v>0</v>
      </c>
      <c r="X1030" s="38">
        <f t="shared" si="114"/>
        <v>0</v>
      </c>
      <c r="Y1030" s="38">
        <f t="shared" si="114"/>
        <v>0</v>
      </c>
      <c r="Z1030" s="38">
        <f t="shared" si="114"/>
        <v>0</v>
      </c>
      <c r="AA1030" s="38">
        <f t="shared" si="114"/>
        <v>0</v>
      </c>
      <c r="AB1030" s="38">
        <f t="shared" si="115"/>
        <v>0</v>
      </c>
      <c r="AC1030" s="38">
        <f t="shared" si="116"/>
        <v>0</v>
      </c>
      <c r="AD1030" s="38" t="str">
        <f t="shared" si="117"/>
        <v>000000000000</v>
      </c>
    </row>
    <row r="1031" spans="1:30">
      <c r="A1031" s="9" t="str">
        <f>IF('DATA ACCURATE'!A1034&lt;&gt;"",'DATA ACCURATE'!A1034,"")</f>
        <v/>
      </c>
      <c r="B1031" s="9" t="str">
        <f>IF('DATA ACCURATE'!D1034&lt;&gt;"",'DATA ACCURATE'!D1034,"")</f>
        <v/>
      </c>
      <c r="C1031" s="38" t="str">
        <f>IF($AD1031="000000000000","",INDEX(DATABASE!$W$12:$W$71,MATCH($AD1031,DATABASE!$V$12:$V$71,0)))</f>
        <v/>
      </c>
      <c r="D1031" s="34" t="str">
        <f>IF(C1031="","",IF(E1031="",INDEX(DATABASE!$AF$13:$AF$62,MATCH($C1031,DATABASE!$AC$13:$AC$62,0)),IF(E1031="2x D11",INDEX(DATABASE!$AF$13:$AF$62,MATCH($C1031,DATABASE!$AC$13:$AC$62,0))+2*DATABASE!$AF$62,IF(E1031="3x D11",INDEX(DATABASE!$AF$13:$AF$62,MATCH($C1031,DATABASE!$AC$13:$AC$62,0))+3*DATABASE!$AF$62,""))))</f>
        <v/>
      </c>
      <c r="E1031" s="38" t="str">
        <f>IF(AND($K1031="Y",$G1031&lt;&gt;"UNYIL",$F1031&lt;DATABASE!$O$8),"2x D11",IF(AND($K1031="Y",$G1031&lt;&gt;"UNYIL",$F1031&gt;=DATABASE!$O$8),"3x D11",""))</f>
        <v/>
      </c>
      <c r="F1031" s="9" t="str">
        <f>IF('DATA ACCURATE'!N1034&lt;&gt;"",'DATA ACCURATE'!N1034,"")</f>
        <v/>
      </c>
      <c r="G1031" t="str">
        <f>IF(F1031="","",IF(F1031&lt;=DATABASE!$I$8,"UNYIL",IF(F1031&lt;=DATABASE!$J$8,"KECIL",IF(F1031&lt;DATABASE!$K$8,"TANGGUNG",IF(F1031&gt;=DATABASE!$K$8,"BESAR","")))))</f>
        <v/>
      </c>
      <c r="H1031" s="16" t="str">
        <f>IF('DATA ACCURATE'!J1034&lt;&gt;"",'DATA ACCURATE'!J1034,"")</f>
        <v/>
      </c>
      <c r="I1031" s="35" t="str">
        <f>IF(B1031&lt;&gt;"",IFERROR(VLOOKUP(B1031,'DATA TIMBANGAN'!G:M,7,FALSE),VLOOKUP(B1031,'DATA TIMBANGAN'!G:M,7)),"")</f>
        <v/>
      </c>
      <c r="J1031" s="25" t="str">
        <f>IF(H1031&lt;&gt;"",IFERROR(INDEX(DATABASE!$Z$19:$Z$38,MATCH(DATEVALUE(H1031),DATABASE!$AA$19:$AA$38,0)),INDEX(DATABASE!$Z$12:$Z$18,MATCH(WEEKDAY(H1031,2),DATABASE!$AA$12:$AA$18,0))),"")</f>
        <v/>
      </c>
      <c r="K1031" s="25" t="str">
        <f>IF('DATA ACCURATE'!V1034&lt;&gt;"",'DATA ACCURATE'!V1034,"")</f>
        <v/>
      </c>
      <c r="L1031" s="80" t="str">
        <f>IF($H1031="","",IF(OR($J1031="LIBUR",AND($L1030="LIBUR",$O1030=$O1031)),"LIBUR",IF(AND(OR($L1030="LUAR JAM KERJA 1",$L1030="LUAR JAM KERJA 2"),OR(OR(AND($H1030=$H1031,AND(OR($I1031&gt;DATABASE!$J$3,$I1031&lt;DATABASE!$J$6),((DATEVALUE($H1031)+$I1031)-(DATEVALUE($H1030)+$I1030))&lt;DATABASE!$J$6)),AND($H1030=$H1031,$O1030=$O1031,OR($I1031&gt;DATABASE!$J$6,$I1031&lt;DATABASE!$J$3))),AND(($H1031-$H1030)=1,OR($I1031&lt;DATABASE!$I$6,((DATEVALUE($H1031)+$I1031)-(DATEVALUE($H1030)+$I1030))&lt;DATABASE!$J$6))),$A1031=$A1030),"LUAR JAM KERJA 2",IF(AND(OR(WEEKDAY($H1031,2)=1,WEEKDAY($H1031,2)=2,WEEKDAY($H1031,2)=3,WEEKDAY($H1031,2)=4,WEEKDAY($H1031,2)=5),$I1031&lt;=DATABASE!$J$3,$I1031&gt;=DATABASE!$I$3),"JAM KERJA",IF(AND(WEEKDAY($H1031,2)=6,$I1031&lt;=DATABASE!$J$4,$I1031&gt;=DATABASE!$I$4),"JAM KERJA","LUAR JAM KERJA 1")))))</f>
        <v/>
      </c>
      <c r="M1031" s="33" t="str">
        <f>IF('DATA ACCURATE'!T1034&lt;&gt;"",IF('DATA ACCURATE'!T1034&gt;100,'DATA ACCURATE'!T1034/10,'DATA ACCURATE'!T1034),"")</f>
        <v/>
      </c>
      <c r="N1031" t="str">
        <f>IF(M1031="","",IF(M1031&lt;=DATABASE!$I$9,"LOKAL",IF(M1031&lt;DATABASE!$J$9,"LUAR KOTA 1",IF($M1031&gt;=DATABASE!$J$9,"LUAR KOTA 2",""))))</f>
        <v/>
      </c>
      <c r="O1031" s="38" t="str">
        <f>IF('DATA ACCURATE'!L1034&lt;&gt;"",'DATA ACCURATE'!L1034,"")</f>
        <v/>
      </c>
      <c r="Q1031" s="38">
        <f t="shared" si="112"/>
        <v>0</v>
      </c>
      <c r="R1031" s="38">
        <f t="shared" si="112"/>
        <v>0</v>
      </c>
      <c r="S1031" s="38">
        <f t="shared" si="112"/>
        <v>0</v>
      </c>
      <c r="T1031" s="38">
        <f t="shared" si="112"/>
        <v>0</v>
      </c>
      <c r="U1031" s="38">
        <f t="shared" si="113"/>
        <v>0</v>
      </c>
      <c r="V1031" s="38">
        <f t="shared" si="113"/>
        <v>0</v>
      </c>
      <c r="W1031" s="38">
        <f t="shared" si="113"/>
        <v>0</v>
      </c>
      <c r="X1031" s="38">
        <f t="shared" si="114"/>
        <v>0</v>
      </c>
      <c r="Y1031" s="38">
        <f t="shared" si="114"/>
        <v>0</v>
      </c>
      <c r="Z1031" s="38">
        <f t="shared" si="114"/>
        <v>0</v>
      </c>
      <c r="AA1031" s="38">
        <f t="shared" si="114"/>
        <v>0</v>
      </c>
      <c r="AB1031" s="38">
        <f t="shared" si="115"/>
        <v>0</v>
      </c>
      <c r="AC1031" s="38">
        <f t="shared" si="116"/>
        <v>0</v>
      </c>
      <c r="AD1031" s="38" t="str">
        <f t="shared" si="117"/>
        <v>000000000000</v>
      </c>
    </row>
    <row r="1032" spans="1:30">
      <c r="A1032" s="9" t="str">
        <f>IF('DATA ACCURATE'!A1035&lt;&gt;"",'DATA ACCURATE'!A1035,"")</f>
        <v/>
      </c>
      <c r="B1032" s="9" t="str">
        <f>IF('DATA ACCURATE'!D1035&lt;&gt;"",'DATA ACCURATE'!D1035,"")</f>
        <v/>
      </c>
      <c r="C1032" s="38" t="str">
        <f>IF($AD1032="000000000000","",INDEX(DATABASE!$W$12:$W$71,MATCH($AD1032,DATABASE!$V$12:$V$71,0)))</f>
        <v/>
      </c>
      <c r="D1032" s="34" t="str">
        <f>IF(C1032="","",IF(E1032="",INDEX(DATABASE!$AF$13:$AF$62,MATCH($C1032,DATABASE!$AC$13:$AC$62,0)),IF(E1032="2x D11",INDEX(DATABASE!$AF$13:$AF$62,MATCH($C1032,DATABASE!$AC$13:$AC$62,0))+2*DATABASE!$AF$62,IF(E1032="3x D11",INDEX(DATABASE!$AF$13:$AF$62,MATCH($C1032,DATABASE!$AC$13:$AC$62,0))+3*DATABASE!$AF$62,""))))</f>
        <v/>
      </c>
      <c r="E1032" s="38" t="str">
        <f>IF(AND($K1032="Y",$G1032&lt;&gt;"UNYIL",$F1032&lt;DATABASE!$O$8),"2x D11",IF(AND($K1032="Y",$G1032&lt;&gt;"UNYIL",$F1032&gt;=DATABASE!$O$8),"3x D11",""))</f>
        <v/>
      </c>
      <c r="F1032" s="9" t="str">
        <f>IF('DATA ACCURATE'!N1035&lt;&gt;"",'DATA ACCURATE'!N1035,"")</f>
        <v/>
      </c>
      <c r="G1032" t="str">
        <f>IF(F1032="","",IF(F1032&lt;=DATABASE!$I$8,"UNYIL",IF(F1032&lt;=DATABASE!$J$8,"KECIL",IF(F1032&lt;DATABASE!$K$8,"TANGGUNG",IF(F1032&gt;=DATABASE!$K$8,"BESAR","")))))</f>
        <v/>
      </c>
      <c r="H1032" s="16" t="str">
        <f>IF('DATA ACCURATE'!J1035&lt;&gt;"",'DATA ACCURATE'!J1035,"")</f>
        <v/>
      </c>
      <c r="I1032" s="35" t="str">
        <f>IF(B1032&lt;&gt;"",IFERROR(VLOOKUP(B1032,'DATA TIMBANGAN'!G:M,7,FALSE),VLOOKUP(B1032,'DATA TIMBANGAN'!G:M,7)),"")</f>
        <v/>
      </c>
      <c r="J1032" s="25" t="str">
        <f>IF(H1032&lt;&gt;"",IFERROR(INDEX(DATABASE!$Z$19:$Z$38,MATCH(DATEVALUE(H1032),DATABASE!$AA$19:$AA$38,0)),INDEX(DATABASE!$Z$12:$Z$18,MATCH(WEEKDAY(H1032,2),DATABASE!$AA$12:$AA$18,0))),"")</f>
        <v/>
      </c>
      <c r="K1032" s="25" t="str">
        <f>IF('DATA ACCURATE'!V1035&lt;&gt;"",'DATA ACCURATE'!V1035,"")</f>
        <v/>
      </c>
      <c r="L1032" s="80" t="str">
        <f>IF($H1032="","",IF(OR($J1032="LIBUR",AND($L1031="LIBUR",$O1031=$O1032)),"LIBUR",IF(AND(OR($L1031="LUAR JAM KERJA 1",$L1031="LUAR JAM KERJA 2"),OR(OR(AND($H1031=$H1032,AND(OR($I1032&gt;DATABASE!$J$3,$I1032&lt;DATABASE!$J$6),((DATEVALUE($H1032)+$I1032)-(DATEVALUE($H1031)+$I1031))&lt;DATABASE!$J$6)),AND($H1031=$H1032,$O1031=$O1032,OR($I1032&gt;DATABASE!$J$6,$I1032&lt;DATABASE!$J$3))),AND(($H1032-$H1031)=1,OR($I1032&lt;DATABASE!$I$6,((DATEVALUE($H1032)+$I1032)-(DATEVALUE($H1031)+$I1031))&lt;DATABASE!$J$6))),$A1032=$A1031),"LUAR JAM KERJA 2",IF(AND(OR(WEEKDAY($H1032,2)=1,WEEKDAY($H1032,2)=2,WEEKDAY($H1032,2)=3,WEEKDAY($H1032,2)=4,WEEKDAY($H1032,2)=5),$I1032&lt;=DATABASE!$J$3,$I1032&gt;=DATABASE!$I$3),"JAM KERJA",IF(AND(WEEKDAY($H1032,2)=6,$I1032&lt;=DATABASE!$J$4,$I1032&gt;=DATABASE!$I$4),"JAM KERJA","LUAR JAM KERJA 1")))))</f>
        <v/>
      </c>
      <c r="M1032" s="33" t="str">
        <f>IF('DATA ACCURATE'!T1035&lt;&gt;"",IF('DATA ACCURATE'!T1035&gt;100,'DATA ACCURATE'!T1035/10,'DATA ACCURATE'!T1035),"")</f>
        <v/>
      </c>
      <c r="N1032" t="str">
        <f>IF(M1032="","",IF(M1032&lt;=DATABASE!$I$9,"LOKAL",IF(M1032&lt;DATABASE!$J$9,"LUAR KOTA 1",IF($M1032&gt;=DATABASE!$J$9,"LUAR KOTA 2",""))))</f>
        <v/>
      </c>
      <c r="O1032" s="38" t="str">
        <f>IF('DATA ACCURATE'!L1035&lt;&gt;"",'DATA ACCURATE'!L1035,"")</f>
        <v/>
      </c>
      <c r="Q1032" s="38">
        <f t="shared" si="112"/>
        <v>0</v>
      </c>
      <c r="R1032" s="38">
        <f t="shared" si="112"/>
        <v>0</v>
      </c>
      <c r="S1032" s="38">
        <f t="shared" si="112"/>
        <v>0</v>
      </c>
      <c r="T1032" s="38">
        <f t="shared" si="112"/>
        <v>0</v>
      </c>
      <c r="U1032" s="38">
        <f t="shared" si="113"/>
        <v>0</v>
      </c>
      <c r="V1032" s="38">
        <f t="shared" si="113"/>
        <v>0</v>
      </c>
      <c r="W1032" s="38">
        <f t="shared" si="113"/>
        <v>0</v>
      </c>
      <c r="X1032" s="38">
        <f t="shared" si="114"/>
        <v>0</v>
      </c>
      <c r="Y1032" s="38">
        <f t="shared" si="114"/>
        <v>0</v>
      </c>
      <c r="Z1032" s="38">
        <f t="shared" si="114"/>
        <v>0</v>
      </c>
      <c r="AA1032" s="38">
        <f t="shared" si="114"/>
        <v>0</v>
      </c>
      <c r="AB1032" s="38">
        <f t="shared" si="115"/>
        <v>0</v>
      </c>
      <c r="AC1032" s="38">
        <f t="shared" si="116"/>
        <v>0</v>
      </c>
      <c r="AD1032" s="38" t="str">
        <f t="shared" si="117"/>
        <v>000000000000</v>
      </c>
    </row>
    <row r="1033" spans="1:30">
      <c r="A1033" s="9" t="str">
        <f>IF('DATA ACCURATE'!A1036&lt;&gt;"",'DATA ACCURATE'!A1036,"")</f>
        <v/>
      </c>
      <c r="B1033" s="9" t="str">
        <f>IF('DATA ACCURATE'!D1036&lt;&gt;"",'DATA ACCURATE'!D1036,"")</f>
        <v/>
      </c>
      <c r="C1033" s="38" t="str">
        <f>IF($AD1033="000000000000","",INDEX(DATABASE!$W$12:$W$71,MATCH($AD1033,DATABASE!$V$12:$V$71,0)))</f>
        <v/>
      </c>
      <c r="D1033" s="34" t="str">
        <f>IF(C1033="","",IF(E1033="",INDEX(DATABASE!$AF$13:$AF$62,MATCH($C1033,DATABASE!$AC$13:$AC$62,0)),IF(E1033="2x D11",INDEX(DATABASE!$AF$13:$AF$62,MATCH($C1033,DATABASE!$AC$13:$AC$62,0))+2*DATABASE!$AF$62,IF(E1033="3x D11",INDEX(DATABASE!$AF$13:$AF$62,MATCH($C1033,DATABASE!$AC$13:$AC$62,0))+3*DATABASE!$AF$62,""))))</f>
        <v/>
      </c>
      <c r="E1033" s="38" t="str">
        <f>IF(AND($K1033="Y",$G1033&lt;&gt;"UNYIL",$F1033&lt;DATABASE!$O$8),"2x D11",IF(AND($K1033="Y",$G1033&lt;&gt;"UNYIL",$F1033&gt;=DATABASE!$O$8),"3x D11",""))</f>
        <v/>
      </c>
      <c r="F1033" s="9" t="str">
        <f>IF('DATA ACCURATE'!N1036&lt;&gt;"",'DATA ACCURATE'!N1036,"")</f>
        <v/>
      </c>
      <c r="G1033" t="str">
        <f>IF(F1033="","",IF(F1033&lt;=DATABASE!$I$8,"UNYIL",IF(F1033&lt;=DATABASE!$J$8,"KECIL",IF(F1033&lt;DATABASE!$K$8,"TANGGUNG",IF(F1033&gt;=DATABASE!$K$8,"BESAR","")))))</f>
        <v/>
      </c>
      <c r="H1033" s="16" t="str">
        <f>IF('DATA ACCURATE'!J1036&lt;&gt;"",'DATA ACCURATE'!J1036,"")</f>
        <v/>
      </c>
      <c r="I1033" s="35" t="str">
        <f>IF(B1033&lt;&gt;"",IFERROR(VLOOKUP(B1033,'DATA TIMBANGAN'!G:M,7,FALSE),VLOOKUP(B1033,'DATA TIMBANGAN'!G:M,7)),"")</f>
        <v/>
      </c>
      <c r="J1033" s="25" t="str">
        <f>IF(H1033&lt;&gt;"",IFERROR(INDEX(DATABASE!$Z$19:$Z$38,MATCH(DATEVALUE(H1033),DATABASE!$AA$19:$AA$38,0)),INDEX(DATABASE!$Z$12:$Z$18,MATCH(WEEKDAY(H1033,2),DATABASE!$AA$12:$AA$18,0))),"")</f>
        <v/>
      </c>
      <c r="K1033" s="25" t="str">
        <f>IF('DATA ACCURATE'!V1036&lt;&gt;"",'DATA ACCURATE'!V1036,"")</f>
        <v/>
      </c>
      <c r="L1033" s="80" t="str">
        <f>IF($H1033="","",IF(OR($J1033="LIBUR",AND($L1032="LIBUR",$O1032=$O1033)),"LIBUR",IF(AND(OR($L1032="LUAR JAM KERJA 1",$L1032="LUAR JAM KERJA 2"),OR(OR(AND($H1032=$H1033,AND(OR($I1033&gt;DATABASE!$J$3,$I1033&lt;DATABASE!$J$6),((DATEVALUE($H1033)+$I1033)-(DATEVALUE($H1032)+$I1032))&lt;DATABASE!$J$6)),AND($H1032=$H1033,$O1032=$O1033,OR($I1033&gt;DATABASE!$J$6,$I1033&lt;DATABASE!$J$3))),AND(($H1033-$H1032)=1,OR($I1033&lt;DATABASE!$I$6,((DATEVALUE($H1033)+$I1033)-(DATEVALUE($H1032)+$I1032))&lt;DATABASE!$J$6))),$A1033=$A1032),"LUAR JAM KERJA 2",IF(AND(OR(WEEKDAY($H1033,2)=1,WEEKDAY($H1033,2)=2,WEEKDAY($H1033,2)=3,WEEKDAY($H1033,2)=4,WEEKDAY($H1033,2)=5),$I1033&lt;=DATABASE!$J$3,$I1033&gt;=DATABASE!$I$3),"JAM KERJA",IF(AND(WEEKDAY($H1033,2)=6,$I1033&lt;=DATABASE!$J$4,$I1033&gt;=DATABASE!$I$4),"JAM KERJA","LUAR JAM KERJA 1")))))</f>
        <v/>
      </c>
      <c r="M1033" s="33" t="str">
        <f>IF('DATA ACCURATE'!T1036&lt;&gt;"",IF('DATA ACCURATE'!T1036&gt;100,'DATA ACCURATE'!T1036/10,'DATA ACCURATE'!T1036),"")</f>
        <v/>
      </c>
      <c r="N1033" t="str">
        <f>IF(M1033="","",IF(M1033&lt;=DATABASE!$I$9,"LOKAL",IF(M1033&lt;DATABASE!$J$9,"LUAR KOTA 1",IF($M1033&gt;=DATABASE!$J$9,"LUAR KOTA 2",""))))</f>
        <v/>
      </c>
      <c r="O1033" s="38" t="str">
        <f>IF('DATA ACCURATE'!L1036&lt;&gt;"",'DATA ACCURATE'!L1036,"")</f>
        <v/>
      </c>
      <c r="Q1033" s="38">
        <f t="shared" si="112"/>
        <v>0</v>
      </c>
      <c r="R1033" s="38">
        <f t="shared" si="112"/>
        <v>0</v>
      </c>
      <c r="S1033" s="38">
        <f t="shared" si="112"/>
        <v>0</v>
      </c>
      <c r="T1033" s="38">
        <f t="shared" si="112"/>
        <v>0</v>
      </c>
      <c r="U1033" s="38">
        <f t="shared" si="113"/>
        <v>0</v>
      </c>
      <c r="V1033" s="38">
        <f t="shared" si="113"/>
        <v>0</v>
      </c>
      <c r="W1033" s="38">
        <f t="shared" si="113"/>
        <v>0</v>
      </c>
      <c r="X1033" s="38">
        <f t="shared" si="114"/>
        <v>0</v>
      </c>
      <c r="Y1033" s="38">
        <f t="shared" si="114"/>
        <v>0</v>
      </c>
      <c r="Z1033" s="38">
        <f t="shared" si="114"/>
        <v>0</v>
      </c>
      <c r="AA1033" s="38">
        <f t="shared" si="114"/>
        <v>0</v>
      </c>
      <c r="AB1033" s="38">
        <f t="shared" si="115"/>
        <v>0</v>
      </c>
      <c r="AC1033" s="38">
        <f t="shared" si="116"/>
        <v>0</v>
      </c>
      <c r="AD1033" s="38" t="str">
        <f t="shared" si="117"/>
        <v>000000000000</v>
      </c>
    </row>
    <row r="1034" spans="1:30">
      <c r="A1034" s="9" t="str">
        <f>IF('DATA ACCURATE'!A1037&lt;&gt;"",'DATA ACCURATE'!A1037,"")</f>
        <v/>
      </c>
      <c r="B1034" s="9" t="str">
        <f>IF('DATA ACCURATE'!D1037&lt;&gt;"",'DATA ACCURATE'!D1037,"")</f>
        <v/>
      </c>
      <c r="C1034" s="38" t="str">
        <f>IF($AD1034="000000000000","",INDEX(DATABASE!$W$12:$W$71,MATCH($AD1034,DATABASE!$V$12:$V$71,0)))</f>
        <v/>
      </c>
      <c r="D1034" s="34" t="str">
        <f>IF(C1034="","",IF(E1034="",INDEX(DATABASE!$AF$13:$AF$62,MATCH($C1034,DATABASE!$AC$13:$AC$62,0)),IF(E1034="2x D11",INDEX(DATABASE!$AF$13:$AF$62,MATCH($C1034,DATABASE!$AC$13:$AC$62,0))+2*DATABASE!$AF$62,IF(E1034="3x D11",INDEX(DATABASE!$AF$13:$AF$62,MATCH($C1034,DATABASE!$AC$13:$AC$62,0))+3*DATABASE!$AF$62,""))))</f>
        <v/>
      </c>
      <c r="E1034" s="38" t="str">
        <f>IF(AND($K1034="Y",$G1034&lt;&gt;"UNYIL",$F1034&lt;DATABASE!$O$8),"2x D11",IF(AND($K1034="Y",$G1034&lt;&gt;"UNYIL",$F1034&gt;=DATABASE!$O$8),"3x D11",""))</f>
        <v/>
      </c>
      <c r="F1034" s="9" t="str">
        <f>IF('DATA ACCURATE'!N1037&lt;&gt;"",'DATA ACCURATE'!N1037,"")</f>
        <v/>
      </c>
      <c r="G1034" t="str">
        <f>IF(F1034="","",IF(F1034&lt;=DATABASE!$I$8,"UNYIL",IF(F1034&lt;=DATABASE!$J$8,"KECIL",IF(F1034&lt;DATABASE!$K$8,"TANGGUNG",IF(F1034&gt;=DATABASE!$K$8,"BESAR","")))))</f>
        <v/>
      </c>
      <c r="H1034" s="16" t="str">
        <f>IF('DATA ACCURATE'!J1037&lt;&gt;"",'DATA ACCURATE'!J1037,"")</f>
        <v/>
      </c>
      <c r="I1034" s="35" t="str">
        <f>IF(B1034&lt;&gt;"",IFERROR(VLOOKUP(B1034,'DATA TIMBANGAN'!G:M,7,FALSE),VLOOKUP(B1034,'DATA TIMBANGAN'!G:M,7)),"")</f>
        <v/>
      </c>
      <c r="J1034" s="25" t="str">
        <f>IF(H1034&lt;&gt;"",IFERROR(INDEX(DATABASE!$Z$19:$Z$38,MATCH(DATEVALUE(H1034),DATABASE!$AA$19:$AA$38,0)),INDEX(DATABASE!$Z$12:$Z$18,MATCH(WEEKDAY(H1034,2),DATABASE!$AA$12:$AA$18,0))),"")</f>
        <v/>
      </c>
      <c r="K1034" s="25" t="str">
        <f>IF('DATA ACCURATE'!V1037&lt;&gt;"",'DATA ACCURATE'!V1037,"")</f>
        <v/>
      </c>
      <c r="L1034" s="80" t="str">
        <f>IF($H1034="","",IF(OR($J1034="LIBUR",AND($L1033="LIBUR",$O1033=$O1034)),"LIBUR",IF(AND(OR($L1033="LUAR JAM KERJA 1",$L1033="LUAR JAM KERJA 2"),OR(OR(AND($H1033=$H1034,AND(OR($I1034&gt;DATABASE!$J$3,$I1034&lt;DATABASE!$J$6),((DATEVALUE($H1034)+$I1034)-(DATEVALUE($H1033)+$I1033))&lt;DATABASE!$J$6)),AND($H1033=$H1034,$O1033=$O1034,OR($I1034&gt;DATABASE!$J$6,$I1034&lt;DATABASE!$J$3))),AND(($H1034-$H1033)=1,OR($I1034&lt;DATABASE!$I$6,((DATEVALUE($H1034)+$I1034)-(DATEVALUE($H1033)+$I1033))&lt;DATABASE!$J$6))),$A1034=$A1033),"LUAR JAM KERJA 2",IF(AND(OR(WEEKDAY($H1034,2)=1,WEEKDAY($H1034,2)=2,WEEKDAY($H1034,2)=3,WEEKDAY($H1034,2)=4,WEEKDAY($H1034,2)=5),$I1034&lt;=DATABASE!$J$3,$I1034&gt;=DATABASE!$I$3),"JAM KERJA",IF(AND(WEEKDAY($H1034,2)=6,$I1034&lt;=DATABASE!$J$4,$I1034&gt;=DATABASE!$I$4),"JAM KERJA","LUAR JAM KERJA 1")))))</f>
        <v/>
      </c>
      <c r="M1034" s="33" t="str">
        <f>IF('DATA ACCURATE'!T1037&lt;&gt;"",IF('DATA ACCURATE'!T1037&gt;100,'DATA ACCURATE'!T1037/10,'DATA ACCURATE'!T1037),"")</f>
        <v/>
      </c>
      <c r="N1034" t="str">
        <f>IF(M1034="","",IF(M1034&lt;=DATABASE!$I$9,"LOKAL",IF(M1034&lt;DATABASE!$J$9,"LUAR KOTA 1",IF($M1034&gt;=DATABASE!$J$9,"LUAR KOTA 2",""))))</f>
        <v/>
      </c>
      <c r="O1034" s="38" t="str">
        <f>IF('DATA ACCURATE'!L1037&lt;&gt;"",'DATA ACCURATE'!L1037,"")</f>
        <v/>
      </c>
      <c r="Q1034" s="38">
        <f t="shared" si="112"/>
        <v>0</v>
      </c>
      <c r="R1034" s="38">
        <f t="shared" si="112"/>
        <v>0</v>
      </c>
      <c r="S1034" s="38">
        <f t="shared" si="112"/>
        <v>0</v>
      </c>
      <c r="T1034" s="38">
        <f t="shared" si="112"/>
        <v>0</v>
      </c>
      <c r="U1034" s="38">
        <f t="shared" si="113"/>
        <v>0</v>
      </c>
      <c r="V1034" s="38">
        <f t="shared" si="113"/>
        <v>0</v>
      </c>
      <c r="W1034" s="38">
        <f t="shared" si="113"/>
        <v>0</v>
      </c>
      <c r="X1034" s="38">
        <f t="shared" si="114"/>
        <v>0</v>
      </c>
      <c r="Y1034" s="38">
        <f t="shared" si="114"/>
        <v>0</v>
      </c>
      <c r="Z1034" s="38">
        <f t="shared" si="114"/>
        <v>0</v>
      </c>
      <c r="AA1034" s="38">
        <f t="shared" si="114"/>
        <v>0</v>
      </c>
      <c r="AB1034" s="38">
        <f t="shared" si="115"/>
        <v>0</v>
      </c>
      <c r="AC1034" s="38">
        <f t="shared" si="116"/>
        <v>0</v>
      </c>
      <c r="AD1034" s="38" t="str">
        <f t="shared" si="117"/>
        <v>000000000000</v>
      </c>
    </row>
    <row r="1035" spans="1:30">
      <c r="A1035" s="9" t="str">
        <f>IF('DATA ACCURATE'!A1038&lt;&gt;"",'DATA ACCURATE'!A1038,"")</f>
        <v/>
      </c>
      <c r="B1035" s="9" t="str">
        <f>IF('DATA ACCURATE'!D1038&lt;&gt;"",'DATA ACCURATE'!D1038,"")</f>
        <v/>
      </c>
      <c r="C1035" s="38" t="str">
        <f>IF($AD1035="000000000000","",INDEX(DATABASE!$W$12:$W$71,MATCH($AD1035,DATABASE!$V$12:$V$71,0)))</f>
        <v/>
      </c>
      <c r="D1035" s="34" t="str">
        <f>IF(C1035="","",IF(E1035="",INDEX(DATABASE!$AF$13:$AF$62,MATCH($C1035,DATABASE!$AC$13:$AC$62,0)),IF(E1035="2x D11",INDEX(DATABASE!$AF$13:$AF$62,MATCH($C1035,DATABASE!$AC$13:$AC$62,0))+2*DATABASE!$AF$62,IF(E1035="3x D11",INDEX(DATABASE!$AF$13:$AF$62,MATCH($C1035,DATABASE!$AC$13:$AC$62,0))+3*DATABASE!$AF$62,""))))</f>
        <v/>
      </c>
      <c r="E1035" s="38" t="str">
        <f>IF(AND($K1035="Y",$G1035&lt;&gt;"UNYIL",$F1035&lt;DATABASE!$O$8),"2x D11",IF(AND($K1035="Y",$G1035&lt;&gt;"UNYIL",$F1035&gt;=DATABASE!$O$8),"3x D11",""))</f>
        <v/>
      </c>
      <c r="F1035" s="9" t="str">
        <f>IF('DATA ACCURATE'!N1038&lt;&gt;"",'DATA ACCURATE'!N1038,"")</f>
        <v/>
      </c>
      <c r="G1035" t="str">
        <f>IF(F1035="","",IF(F1035&lt;=DATABASE!$I$8,"UNYIL",IF(F1035&lt;=DATABASE!$J$8,"KECIL",IF(F1035&lt;DATABASE!$K$8,"TANGGUNG",IF(F1035&gt;=DATABASE!$K$8,"BESAR","")))))</f>
        <v/>
      </c>
      <c r="H1035" s="16" t="str">
        <f>IF('DATA ACCURATE'!J1038&lt;&gt;"",'DATA ACCURATE'!J1038,"")</f>
        <v/>
      </c>
      <c r="I1035" s="35" t="str">
        <f>IF(B1035&lt;&gt;"",IFERROR(VLOOKUP(B1035,'DATA TIMBANGAN'!G:M,7,FALSE),VLOOKUP(B1035,'DATA TIMBANGAN'!G:M,7)),"")</f>
        <v/>
      </c>
      <c r="J1035" s="25" t="str">
        <f>IF(H1035&lt;&gt;"",IFERROR(INDEX(DATABASE!$Z$19:$Z$38,MATCH(DATEVALUE(H1035),DATABASE!$AA$19:$AA$38,0)),INDEX(DATABASE!$Z$12:$Z$18,MATCH(WEEKDAY(H1035,2),DATABASE!$AA$12:$AA$18,0))),"")</f>
        <v/>
      </c>
      <c r="K1035" s="25" t="str">
        <f>IF('DATA ACCURATE'!V1038&lt;&gt;"",'DATA ACCURATE'!V1038,"")</f>
        <v/>
      </c>
      <c r="L1035" s="80" t="str">
        <f>IF($H1035="","",IF(OR($J1035="LIBUR",AND($L1034="LIBUR",$O1034=$O1035)),"LIBUR",IF(AND(OR($L1034="LUAR JAM KERJA 1",$L1034="LUAR JAM KERJA 2"),OR(OR(AND($H1034=$H1035,AND(OR($I1035&gt;DATABASE!$J$3,$I1035&lt;DATABASE!$J$6),((DATEVALUE($H1035)+$I1035)-(DATEVALUE($H1034)+$I1034))&lt;DATABASE!$J$6)),AND($H1034=$H1035,$O1034=$O1035,OR($I1035&gt;DATABASE!$J$6,$I1035&lt;DATABASE!$J$3))),AND(($H1035-$H1034)=1,OR($I1035&lt;DATABASE!$I$6,((DATEVALUE($H1035)+$I1035)-(DATEVALUE($H1034)+$I1034))&lt;DATABASE!$J$6))),$A1035=$A1034),"LUAR JAM KERJA 2",IF(AND(OR(WEEKDAY($H1035,2)=1,WEEKDAY($H1035,2)=2,WEEKDAY($H1035,2)=3,WEEKDAY($H1035,2)=4,WEEKDAY($H1035,2)=5),$I1035&lt;=DATABASE!$J$3,$I1035&gt;=DATABASE!$I$3),"JAM KERJA",IF(AND(WEEKDAY($H1035,2)=6,$I1035&lt;=DATABASE!$J$4,$I1035&gt;=DATABASE!$I$4),"JAM KERJA","LUAR JAM KERJA 1")))))</f>
        <v/>
      </c>
      <c r="M1035" s="33" t="str">
        <f>IF('DATA ACCURATE'!T1038&lt;&gt;"",IF('DATA ACCURATE'!T1038&gt;100,'DATA ACCURATE'!T1038/10,'DATA ACCURATE'!T1038),"")</f>
        <v/>
      </c>
      <c r="N1035" t="str">
        <f>IF(M1035="","",IF(M1035&lt;=DATABASE!$I$9,"LOKAL",IF(M1035&lt;DATABASE!$J$9,"LUAR KOTA 1",IF($M1035&gt;=DATABASE!$J$9,"LUAR KOTA 2",""))))</f>
        <v/>
      </c>
      <c r="O1035" s="38" t="str">
        <f>IF('DATA ACCURATE'!L1038&lt;&gt;"",'DATA ACCURATE'!L1038,"")</f>
        <v/>
      </c>
      <c r="Q1035" s="38">
        <f t="shared" si="112"/>
        <v>0</v>
      </c>
      <c r="R1035" s="38">
        <f t="shared" si="112"/>
        <v>0</v>
      </c>
      <c r="S1035" s="38">
        <f t="shared" si="112"/>
        <v>0</v>
      </c>
      <c r="T1035" s="38">
        <f t="shared" si="112"/>
        <v>0</v>
      </c>
      <c r="U1035" s="38">
        <f t="shared" si="113"/>
        <v>0</v>
      </c>
      <c r="V1035" s="38">
        <f t="shared" si="113"/>
        <v>0</v>
      </c>
      <c r="W1035" s="38">
        <f t="shared" si="113"/>
        <v>0</v>
      </c>
      <c r="X1035" s="38">
        <f t="shared" si="114"/>
        <v>0</v>
      </c>
      <c r="Y1035" s="38">
        <f t="shared" si="114"/>
        <v>0</v>
      </c>
      <c r="Z1035" s="38">
        <f t="shared" si="114"/>
        <v>0</v>
      </c>
      <c r="AA1035" s="38">
        <f t="shared" si="114"/>
        <v>0</v>
      </c>
      <c r="AB1035" s="38">
        <f t="shared" si="115"/>
        <v>0</v>
      </c>
      <c r="AC1035" s="38">
        <f t="shared" si="116"/>
        <v>0</v>
      </c>
      <c r="AD1035" s="38" t="str">
        <f t="shared" si="117"/>
        <v>000000000000</v>
      </c>
    </row>
    <row r="1036" spans="1:30">
      <c r="A1036" s="9" t="str">
        <f>IF('DATA ACCURATE'!A1039&lt;&gt;"",'DATA ACCURATE'!A1039,"")</f>
        <v/>
      </c>
      <c r="B1036" s="9" t="str">
        <f>IF('DATA ACCURATE'!D1039&lt;&gt;"",'DATA ACCURATE'!D1039,"")</f>
        <v/>
      </c>
      <c r="C1036" s="38" t="str">
        <f>IF($AD1036="000000000000","",INDEX(DATABASE!$W$12:$W$71,MATCH($AD1036,DATABASE!$V$12:$V$71,0)))</f>
        <v/>
      </c>
      <c r="D1036" s="34" t="str">
        <f>IF(C1036="","",IF(E1036="",INDEX(DATABASE!$AF$13:$AF$62,MATCH($C1036,DATABASE!$AC$13:$AC$62,0)),IF(E1036="2x D11",INDEX(DATABASE!$AF$13:$AF$62,MATCH($C1036,DATABASE!$AC$13:$AC$62,0))+2*DATABASE!$AF$62,IF(E1036="3x D11",INDEX(DATABASE!$AF$13:$AF$62,MATCH($C1036,DATABASE!$AC$13:$AC$62,0))+3*DATABASE!$AF$62,""))))</f>
        <v/>
      </c>
      <c r="E1036" s="38" t="str">
        <f>IF(AND($K1036="Y",$G1036&lt;&gt;"UNYIL",$F1036&lt;DATABASE!$O$8),"2x D11",IF(AND($K1036="Y",$G1036&lt;&gt;"UNYIL",$F1036&gt;=DATABASE!$O$8),"3x D11",""))</f>
        <v/>
      </c>
      <c r="F1036" s="9" t="str">
        <f>IF('DATA ACCURATE'!N1039&lt;&gt;"",'DATA ACCURATE'!N1039,"")</f>
        <v/>
      </c>
      <c r="G1036" t="str">
        <f>IF(F1036="","",IF(F1036&lt;=DATABASE!$I$8,"UNYIL",IF(F1036&lt;=DATABASE!$J$8,"KECIL",IF(F1036&lt;DATABASE!$K$8,"TANGGUNG",IF(F1036&gt;=DATABASE!$K$8,"BESAR","")))))</f>
        <v/>
      </c>
      <c r="H1036" s="16" t="str">
        <f>IF('DATA ACCURATE'!J1039&lt;&gt;"",'DATA ACCURATE'!J1039,"")</f>
        <v/>
      </c>
      <c r="I1036" s="35" t="str">
        <f>IF(B1036&lt;&gt;"",IFERROR(VLOOKUP(B1036,'DATA TIMBANGAN'!G:M,7,FALSE),VLOOKUP(B1036,'DATA TIMBANGAN'!G:M,7)),"")</f>
        <v/>
      </c>
      <c r="J1036" s="25" t="str">
        <f>IF(H1036&lt;&gt;"",IFERROR(INDEX(DATABASE!$Z$19:$Z$38,MATCH(DATEVALUE(H1036),DATABASE!$AA$19:$AA$38,0)),INDEX(DATABASE!$Z$12:$Z$18,MATCH(WEEKDAY(H1036,2),DATABASE!$AA$12:$AA$18,0))),"")</f>
        <v/>
      </c>
      <c r="K1036" s="25" t="str">
        <f>IF('DATA ACCURATE'!V1039&lt;&gt;"",'DATA ACCURATE'!V1039,"")</f>
        <v/>
      </c>
      <c r="L1036" s="80" t="str">
        <f>IF($H1036="","",IF(OR($J1036="LIBUR",AND($L1035="LIBUR",$O1035=$O1036)),"LIBUR",IF(AND(OR($L1035="LUAR JAM KERJA 1",$L1035="LUAR JAM KERJA 2"),OR(OR(AND($H1035=$H1036,AND(OR($I1036&gt;DATABASE!$J$3,$I1036&lt;DATABASE!$J$6),((DATEVALUE($H1036)+$I1036)-(DATEVALUE($H1035)+$I1035))&lt;DATABASE!$J$6)),AND($H1035=$H1036,$O1035=$O1036,OR($I1036&gt;DATABASE!$J$6,$I1036&lt;DATABASE!$J$3))),AND(($H1036-$H1035)=1,OR($I1036&lt;DATABASE!$I$6,((DATEVALUE($H1036)+$I1036)-(DATEVALUE($H1035)+$I1035))&lt;DATABASE!$J$6))),$A1036=$A1035),"LUAR JAM KERJA 2",IF(AND(OR(WEEKDAY($H1036,2)=1,WEEKDAY($H1036,2)=2,WEEKDAY($H1036,2)=3,WEEKDAY($H1036,2)=4,WEEKDAY($H1036,2)=5),$I1036&lt;=DATABASE!$J$3,$I1036&gt;=DATABASE!$I$3),"JAM KERJA",IF(AND(WEEKDAY($H1036,2)=6,$I1036&lt;=DATABASE!$J$4,$I1036&gt;=DATABASE!$I$4),"JAM KERJA","LUAR JAM KERJA 1")))))</f>
        <v/>
      </c>
      <c r="M1036" s="33" t="str">
        <f>IF('DATA ACCURATE'!T1039&lt;&gt;"",IF('DATA ACCURATE'!T1039&gt;100,'DATA ACCURATE'!T1039/10,'DATA ACCURATE'!T1039),"")</f>
        <v/>
      </c>
      <c r="N1036" t="str">
        <f>IF(M1036="","",IF(M1036&lt;=DATABASE!$I$9,"LOKAL",IF(M1036&lt;DATABASE!$J$9,"LUAR KOTA 1",IF($M1036&gt;=DATABASE!$J$9,"LUAR KOTA 2",""))))</f>
        <v/>
      </c>
      <c r="O1036" s="38" t="str">
        <f>IF('DATA ACCURATE'!L1039&lt;&gt;"",'DATA ACCURATE'!L1039,"")</f>
        <v/>
      </c>
      <c r="Q1036" s="38">
        <f t="shared" si="112"/>
        <v>0</v>
      </c>
      <c r="R1036" s="38">
        <f t="shared" si="112"/>
        <v>0</v>
      </c>
      <c r="S1036" s="38">
        <f t="shared" si="112"/>
        <v>0</v>
      </c>
      <c r="T1036" s="38">
        <f t="shared" si="112"/>
        <v>0</v>
      </c>
      <c r="U1036" s="38">
        <f t="shared" si="113"/>
        <v>0</v>
      </c>
      <c r="V1036" s="38">
        <f t="shared" si="113"/>
        <v>0</v>
      </c>
      <c r="W1036" s="38">
        <f t="shared" si="113"/>
        <v>0</v>
      </c>
      <c r="X1036" s="38">
        <f t="shared" si="114"/>
        <v>0</v>
      </c>
      <c r="Y1036" s="38">
        <f t="shared" si="114"/>
        <v>0</v>
      </c>
      <c r="Z1036" s="38">
        <f t="shared" si="114"/>
        <v>0</v>
      </c>
      <c r="AA1036" s="38">
        <f t="shared" si="114"/>
        <v>0</v>
      </c>
      <c r="AB1036" s="38">
        <f t="shared" si="115"/>
        <v>0</v>
      </c>
      <c r="AC1036" s="38">
        <f t="shared" si="116"/>
        <v>0</v>
      </c>
      <c r="AD1036" s="38" t="str">
        <f t="shared" si="117"/>
        <v>000000000000</v>
      </c>
    </row>
    <row r="1037" spans="1:30">
      <c r="A1037" s="9" t="str">
        <f>IF('DATA ACCURATE'!A1040&lt;&gt;"",'DATA ACCURATE'!A1040,"")</f>
        <v/>
      </c>
      <c r="B1037" s="9" t="str">
        <f>IF('DATA ACCURATE'!D1040&lt;&gt;"",'DATA ACCURATE'!D1040,"")</f>
        <v/>
      </c>
      <c r="C1037" s="38" t="str">
        <f>IF($AD1037="000000000000","",INDEX(DATABASE!$W$12:$W$71,MATCH($AD1037,DATABASE!$V$12:$V$71,0)))</f>
        <v/>
      </c>
      <c r="D1037" s="34" t="str">
        <f>IF(C1037="","",IF(E1037="",INDEX(DATABASE!$AF$13:$AF$62,MATCH($C1037,DATABASE!$AC$13:$AC$62,0)),IF(E1037="2x D11",INDEX(DATABASE!$AF$13:$AF$62,MATCH($C1037,DATABASE!$AC$13:$AC$62,0))+2*DATABASE!$AF$62,IF(E1037="3x D11",INDEX(DATABASE!$AF$13:$AF$62,MATCH($C1037,DATABASE!$AC$13:$AC$62,0))+3*DATABASE!$AF$62,""))))</f>
        <v/>
      </c>
      <c r="E1037" s="38" t="str">
        <f>IF(AND($K1037="Y",$G1037&lt;&gt;"UNYIL",$F1037&lt;DATABASE!$O$8),"2x D11",IF(AND($K1037="Y",$G1037&lt;&gt;"UNYIL",$F1037&gt;=DATABASE!$O$8),"3x D11",""))</f>
        <v/>
      </c>
      <c r="F1037" s="9" t="str">
        <f>IF('DATA ACCURATE'!N1040&lt;&gt;"",'DATA ACCURATE'!N1040,"")</f>
        <v/>
      </c>
      <c r="G1037" t="str">
        <f>IF(F1037="","",IF(F1037&lt;=DATABASE!$I$8,"UNYIL",IF(F1037&lt;=DATABASE!$J$8,"KECIL",IF(F1037&lt;DATABASE!$K$8,"TANGGUNG",IF(F1037&gt;=DATABASE!$K$8,"BESAR","")))))</f>
        <v/>
      </c>
      <c r="H1037" s="16" t="str">
        <f>IF('DATA ACCURATE'!J1040&lt;&gt;"",'DATA ACCURATE'!J1040,"")</f>
        <v/>
      </c>
      <c r="I1037" s="35" t="str">
        <f>IF(B1037&lt;&gt;"",IFERROR(VLOOKUP(B1037,'DATA TIMBANGAN'!G:M,7,FALSE),VLOOKUP(B1037,'DATA TIMBANGAN'!G:M,7)),"")</f>
        <v/>
      </c>
      <c r="J1037" s="25" t="str">
        <f>IF(H1037&lt;&gt;"",IFERROR(INDEX(DATABASE!$Z$19:$Z$38,MATCH(DATEVALUE(H1037),DATABASE!$AA$19:$AA$38,0)),INDEX(DATABASE!$Z$12:$Z$18,MATCH(WEEKDAY(H1037,2),DATABASE!$AA$12:$AA$18,0))),"")</f>
        <v/>
      </c>
      <c r="K1037" s="25" t="str">
        <f>IF('DATA ACCURATE'!V1040&lt;&gt;"",'DATA ACCURATE'!V1040,"")</f>
        <v/>
      </c>
      <c r="L1037" s="80" t="str">
        <f>IF($H1037="","",IF(OR($J1037="LIBUR",AND($L1036="LIBUR",$O1036=$O1037)),"LIBUR",IF(AND(OR($L1036="LUAR JAM KERJA 1",$L1036="LUAR JAM KERJA 2"),OR(OR(AND($H1036=$H1037,AND(OR($I1037&gt;DATABASE!$J$3,$I1037&lt;DATABASE!$J$6),((DATEVALUE($H1037)+$I1037)-(DATEVALUE($H1036)+$I1036))&lt;DATABASE!$J$6)),AND($H1036=$H1037,$O1036=$O1037,OR($I1037&gt;DATABASE!$J$6,$I1037&lt;DATABASE!$J$3))),AND(($H1037-$H1036)=1,OR($I1037&lt;DATABASE!$I$6,((DATEVALUE($H1037)+$I1037)-(DATEVALUE($H1036)+$I1036))&lt;DATABASE!$J$6))),$A1037=$A1036),"LUAR JAM KERJA 2",IF(AND(OR(WEEKDAY($H1037,2)=1,WEEKDAY($H1037,2)=2,WEEKDAY($H1037,2)=3,WEEKDAY($H1037,2)=4,WEEKDAY($H1037,2)=5),$I1037&lt;=DATABASE!$J$3,$I1037&gt;=DATABASE!$I$3),"JAM KERJA",IF(AND(WEEKDAY($H1037,2)=6,$I1037&lt;=DATABASE!$J$4,$I1037&gt;=DATABASE!$I$4),"JAM KERJA","LUAR JAM KERJA 1")))))</f>
        <v/>
      </c>
      <c r="M1037" s="33" t="str">
        <f>IF('DATA ACCURATE'!T1040&lt;&gt;"",IF('DATA ACCURATE'!T1040&gt;100,'DATA ACCURATE'!T1040/10,'DATA ACCURATE'!T1040),"")</f>
        <v/>
      </c>
      <c r="N1037" t="str">
        <f>IF(M1037="","",IF(M1037&lt;=DATABASE!$I$9,"LOKAL",IF(M1037&lt;DATABASE!$J$9,"LUAR KOTA 1",IF($M1037&gt;=DATABASE!$J$9,"LUAR KOTA 2",""))))</f>
        <v/>
      </c>
      <c r="O1037" s="38" t="str">
        <f>IF('DATA ACCURATE'!L1040&lt;&gt;"",'DATA ACCURATE'!L1040,"")</f>
        <v/>
      </c>
      <c r="Q1037" s="38">
        <f t="shared" si="112"/>
        <v>0</v>
      </c>
      <c r="R1037" s="38">
        <f t="shared" si="112"/>
        <v>0</v>
      </c>
      <c r="S1037" s="38">
        <f t="shared" si="112"/>
        <v>0</v>
      </c>
      <c r="T1037" s="38">
        <f t="shared" si="112"/>
        <v>0</v>
      </c>
      <c r="U1037" s="38">
        <f t="shared" si="113"/>
        <v>0</v>
      </c>
      <c r="V1037" s="38">
        <f t="shared" si="113"/>
        <v>0</v>
      </c>
      <c r="W1037" s="38">
        <f t="shared" si="113"/>
        <v>0</v>
      </c>
      <c r="X1037" s="38">
        <f t="shared" si="114"/>
        <v>0</v>
      </c>
      <c r="Y1037" s="38">
        <f t="shared" si="114"/>
        <v>0</v>
      </c>
      <c r="Z1037" s="38">
        <f t="shared" si="114"/>
        <v>0</v>
      </c>
      <c r="AA1037" s="38">
        <f t="shared" si="114"/>
        <v>0</v>
      </c>
      <c r="AB1037" s="38">
        <f t="shared" si="115"/>
        <v>0</v>
      </c>
      <c r="AC1037" s="38">
        <f t="shared" si="116"/>
        <v>0</v>
      </c>
      <c r="AD1037" s="38" t="str">
        <f t="shared" si="117"/>
        <v>000000000000</v>
      </c>
    </row>
    <row r="1038" spans="1:30">
      <c r="A1038" s="9" t="str">
        <f>IF('DATA ACCURATE'!A1041&lt;&gt;"",'DATA ACCURATE'!A1041,"")</f>
        <v/>
      </c>
      <c r="B1038" s="9" t="str">
        <f>IF('DATA ACCURATE'!D1041&lt;&gt;"",'DATA ACCURATE'!D1041,"")</f>
        <v/>
      </c>
      <c r="C1038" s="38" t="str">
        <f>IF($AD1038="000000000000","",INDEX(DATABASE!$W$12:$W$71,MATCH($AD1038,DATABASE!$V$12:$V$71,0)))</f>
        <v/>
      </c>
      <c r="D1038" s="34" t="str">
        <f>IF(C1038="","",IF(E1038="",INDEX(DATABASE!$AF$13:$AF$62,MATCH($C1038,DATABASE!$AC$13:$AC$62,0)),IF(E1038="2x D11",INDEX(DATABASE!$AF$13:$AF$62,MATCH($C1038,DATABASE!$AC$13:$AC$62,0))+2*DATABASE!$AF$62,IF(E1038="3x D11",INDEX(DATABASE!$AF$13:$AF$62,MATCH($C1038,DATABASE!$AC$13:$AC$62,0))+3*DATABASE!$AF$62,""))))</f>
        <v/>
      </c>
      <c r="E1038" s="38" t="str">
        <f>IF(AND($K1038="Y",$G1038&lt;&gt;"UNYIL",$F1038&lt;DATABASE!$O$8),"2x D11",IF(AND($K1038="Y",$G1038&lt;&gt;"UNYIL",$F1038&gt;=DATABASE!$O$8),"3x D11",""))</f>
        <v/>
      </c>
      <c r="F1038" s="9" t="str">
        <f>IF('DATA ACCURATE'!N1041&lt;&gt;"",'DATA ACCURATE'!N1041,"")</f>
        <v/>
      </c>
      <c r="G1038" t="str">
        <f>IF(F1038="","",IF(F1038&lt;=DATABASE!$I$8,"UNYIL",IF(F1038&lt;=DATABASE!$J$8,"KECIL",IF(F1038&lt;DATABASE!$K$8,"TANGGUNG",IF(F1038&gt;=DATABASE!$K$8,"BESAR","")))))</f>
        <v/>
      </c>
      <c r="H1038" s="16" t="str">
        <f>IF('DATA ACCURATE'!J1041&lt;&gt;"",'DATA ACCURATE'!J1041,"")</f>
        <v/>
      </c>
      <c r="I1038" s="35" t="str">
        <f>IF(B1038&lt;&gt;"",IFERROR(VLOOKUP(B1038,'DATA TIMBANGAN'!G:M,7,FALSE),VLOOKUP(B1038,'DATA TIMBANGAN'!G:M,7)),"")</f>
        <v/>
      </c>
      <c r="J1038" s="25" t="str">
        <f>IF(H1038&lt;&gt;"",IFERROR(INDEX(DATABASE!$Z$19:$Z$38,MATCH(DATEVALUE(H1038),DATABASE!$AA$19:$AA$38,0)),INDEX(DATABASE!$Z$12:$Z$18,MATCH(WEEKDAY(H1038,2),DATABASE!$AA$12:$AA$18,0))),"")</f>
        <v/>
      </c>
      <c r="K1038" s="25" t="str">
        <f>IF('DATA ACCURATE'!V1041&lt;&gt;"",'DATA ACCURATE'!V1041,"")</f>
        <v/>
      </c>
      <c r="L1038" s="80" t="str">
        <f>IF($H1038="","",IF(OR($J1038="LIBUR",AND($L1037="LIBUR",$O1037=$O1038)),"LIBUR",IF(AND(OR($L1037="LUAR JAM KERJA 1",$L1037="LUAR JAM KERJA 2"),OR(OR(AND($H1037=$H1038,AND(OR($I1038&gt;DATABASE!$J$3,$I1038&lt;DATABASE!$J$6),((DATEVALUE($H1038)+$I1038)-(DATEVALUE($H1037)+$I1037))&lt;DATABASE!$J$6)),AND($H1037=$H1038,$O1037=$O1038,OR($I1038&gt;DATABASE!$J$6,$I1038&lt;DATABASE!$J$3))),AND(($H1038-$H1037)=1,OR($I1038&lt;DATABASE!$I$6,((DATEVALUE($H1038)+$I1038)-(DATEVALUE($H1037)+$I1037))&lt;DATABASE!$J$6))),$A1038=$A1037),"LUAR JAM KERJA 2",IF(AND(OR(WEEKDAY($H1038,2)=1,WEEKDAY($H1038,2)=2,WEEKDAY($H1038,2)=3,WEEKDAY($H1038,2)=4,WEEKDAY($H1038,2)=5),$I1038&lt;=DATABASE!$J$3,$I1038&gt;=DATABASE!$I$3),"JAM KERJA",IF(AND(WEEKDAY($H1038,2)=6,$I1038&lt;=DATABASE!$J$4,$I1038&gt;=DATABASE!$I$4),"JAM KERJA","LUAR JAM KERJA 1")))))</f>
        <v/>
      </c>
      <c r="M1038" s="33" t="str">
        <f>IF('DATA ACCURATE'!T1041&lt;&gt;"",IF('DATA ACCURATE'!T1041&gt;100,'DATA ACCURATE'!T1041/10,'DATA ACCURATE'!T1041),"")</f>
        <v/>
      </c>
      <c r="N1038" t="str">
        <f>IF(M1038="","",IF(M1038&lt;=DATABASE!$I$9,"LOKAL",IF(M1038&lt;DATABASE!$J$9,"LUAR KOTA 1",IF($M1038&gt;=DATABASE!$J$9,"LUAR KOTA 2",""))))</f>
        <v/>
      </c>
      <c r="O1038" s="38" t="str">
        <f>IF('DATA ACCURATE'!L1041&lt;&gt;"",'DATA ACCURATE'!L1041,"")</f>
        <v/>
      </c>
      <c r="Q1038" s="38">
        <f t="shared" si="112"/>
        <v>0</v>
      </c>
      <c r="R1038" s="38">
        <f t="shared" si="112"/>
        <v>0</v>
      </c>
      <c r="S1038" s="38">
        <f t="shared" si="112"/>
        <v>0</v>
      </c>
      <c r="T1038" s="38">
        <f t="shared" si="112"/>
        <v>0</v>
      </c>
      <c r="U1038" s="38">
        <f t="shared" si="113"/>
        <v>0</v>
      </c>
      <c r="V1038" s="38">
        <f t="shared" si="113"/>
        <v>0</v>
      </c>
      <c r="W1038" s="38">
        <f t="shared" si="113"/>
        <v>0</v>
      </c>
      <c r="X1038" s="38">
        <f t="shared" si="114"/>
        <v>0</v>
      </c>
      <c r="Y1038" s="38">
        <f t="shared" si="114"/>
        <v>0</v>
      </c>
      <c r="Z1038" s="38">
        <f t="shared" si="114"/>
        <v>0</v>
      </c>
      <c r="AA1038" s="38">
        <f t="shared" si="114"/>
        <v>0</v>
      </c>
      <c r="AB1038" s="38">
        <f t="shared" si="115"/>
        <v>0</v>
      </c>
      <c r="AC1038" s="38">
        <f t="shared" si="116"/>
        <v>0</v>
      </c>
      <c r="AD1038" s="38" t="str">
        <f t="shared" si="117"/>
        <v>000000000000</v>
      </c>
    </row>
    <row r="1039" spans="1:30">
      <c r="A1039" s="9" t="str">
        <f>IF('DATA ACCURATE'!A1042&lt;&gt;"",'DATA ACCURATE'!A1042,"")</f>
        <v/>
      </c>
      <c r="B1039" s="9" t="str">
        <f>IF('DATA ACCURATE'!D1042&lt;&gt;"",'DATA ACCURATE'!D1042,"")</f>
        <v/>
      </c>
      <c r="C1039" s="38" t="str">
        <f>IF($AD1039="000000000000","",INDEX(DATABASE!$W$12:$W$71,MATCH($AD1039,DATABASE!$V$12:$V$71,0)))</f>
        <v/>
      </c>
      <c r="D1039" s="34" t="str">
        <f>IF(C1039="","",IF(E1039="",INDEX(DATABASE!$AF$13:$AF$62,MATCH($C1039,DATABASE!$AC$13:$AC$62,0)),IF(E1039="2x D11",INDEX(DATABASE!$AF$13:$AF$62,MATCH($C1039,DATABASE!$AC$13:$AC$62,0))+2*DATABASE!$AF$62,IF(E1039="3x D11",INDEX(DATABASE!$AF$13:$AF$62,MATCH($C1039,DATABASE!$AC$13:$AC$62,0))+3*DATABASE!$AF$62,""))))</f>
        <v/>
      </c>
      <c r="E1039" s="38" t="str">
        <f>IF(AND($K1039="Y",$G1039&lt;&gt;"UNYIL",$F1039&lt;DATABASE!$O$8),"2x D11",IF(AND($K1039="Y",$G1039&lt;&gt;"UNYIL",$F1039&gt;=DATABASE!$O$8),"3x D11",""))</f>
        <v/>
      </c>
      <c r="F1039" s="9" t="str">
        <f>IF('DATA ACCURATE'!N1042&lt;&gt;"",'DATA ACCURATE'!N1042,"")</f>
        <v/>
      </c>
      <c r="G1039" t="str">
        <f>IF(F1039="","",IF(F1039&lt;=DATABASE!$I$8,"UNYIL",IF(F1039&lt;=DATABASE!$J$8,"KECIL",IF(F1039&lt;DATABASE!$K$8,"TANGGUNG",IF(F1039&gt;=DATABASE!$K$8,"BESAR","")))))</f>
        <v/>
      </c>
      <c r="H1039" s="16" t="str">
        <f>IF('DATA ACCURATE'!J1042&lt;&gt;"",'DATA ACCURATE'!J1042,"")</f>
        <v/>
      </c>
      <c r="I1039" s="35" t="str">
        <f>IF(B1039&lt;&gt;"",IFERROR(VLOOKUP(B1039,'DATA TIMBANGAN'!G:M,7,FALSE),VLOOKUP(B1039,'DATA TIMBANGAN'!G:M,7)),"")</f>
        <v/>
      </c>
      <c r="J1039" s="25" t="str">
        <f>IF(H1039&lt;&gt;"",IFERROR(INDEX(DATABASE!$Z$19:$Z$38,MATCH(DATEVALUE(H1039),DATABASE!$AA$19:$AA$38,0)),INDEX(DATABASE!$Z$12:$Z$18,MATCH(WEEKDAY(H1039,2),DATABASE!$AA$12:$AA$18,0))),"")</f>
        <v/>
      </c>
      <c r="K1039" s="25" t="str">
        <f>IF('DATA ACCURATE'!V1042&lt;&gt;"",'DATA ACCURATE'!V1042,"")</f>
        <v/>
      </c>
      <c r="L1039" s="80" t="str">
        <f>IF($H1039="","",IF(OR($J1039="LIBUR",AND($L1038="LIBUR",$O1038=$O1039)),"LIBUR",IF(AND(OR($L1038="LUAR JAM KERJA 1",$L1038="LUAR JAM KERJA 2"),OR(OR(AND($H1038=$H1039,AND(OR($I1039&gt;DATABASE!$J$3,$I1039&lt;DATABASE!$J$6),((DATEVALUE($H1039)+$I1039)-(DATEVALUE($H1038)+$I1038))&lt;DATABASE!$J$6)),AND($H1038=$H1039,$O1038=$O1039,OR($I1039&gt;DATABASE!$J$6,$I1039&lt;DATABASE!$J$3))),AND(($H1039-$H1038)=1,OR($I1039&lt;DATABASE!$I$6,((DATEVALUE($H1039)+$I1039)-(DATEVALUE($H1038)+$I1038))&lt;DATABASE!$J$6))),$A1039=$A1038),"LUAR JAM KERJA 2",IF(AND(OR(WEEKDAY($H1039,2)=1,WEEKDAY($H1039,2)=2,WEEKDAY($H1039,2)=3,WEEKDAY($H1039,2)=4,WEEKDAY($H1039,2)=5),$I1039&lt;=DATABASE!$J$3,$I1039&gt;=DATABASE!$I$3),"JAM KERJA",IF(AND(WEEKDAY($H1039,2)=6,$I1039&lt;=DATABASE!$J$4,$I1039&gt;=DATABASE!$I$4),"JAM KERJA","LUAR JAM KERJA 1")))))</f>
        <v/>
      </c>
      <c r="M1039" s="33" t="str">
        <f>IF('DATA ACCURATE'!T1042&lt;&gt;"",IF('DATA ACCURATE'!T1042&gt;100,'DATA ACCURATE'!T1042/10,'DATA ACCURATE'!T1042),"")</f>
        <v/>
      </c>
      <c r="N1039" t="str">
        <f>IF(M1039="","",IF(M1039&lt;=DATABASE!$I$9,"LOKAL",IF(M1039&lt;DATABASE!$J$9,"LUAR KOTA 1",IF($M1039&gt;=DATABASE!$J$9,"LUAR KOTA 2",""))))</f>
        <v/>
      </c>
      <c r="O1039" s="38" t="str">
        <f>IF('DATA ACCURATE'!L1042&lt;&gt;"",'DATA ACCURATE'!L1042,"")</f>
        <v/>
      </c>
      <c r="Q1039" s="38">
        <f t="shared" si="112"/>
        <v>0</v>
      </c>
      <c r="R1039" s="38">
        <f t="shared" si="112"/>
        <v>0</v>
      </c>
      <c r="S1039" s="38">
        <f t="shared" si="112"/>
        <v>0</v>
      </c>
      <c r="T1039" s="38">
        <f t="shared" si="112"/>
        <v>0</v>
      </c>
      <c r="U1039" s="38">
        <f t="shared" si="113"/>
        <v>0</v>
      </c>
      <c r="V1039" s="38">
        <f t="shared" si="113"/>
        <v>0</v>
      </c>
      <c r="W1039" s="38">
        <f t="shared" si="113"/>
        <v>0</v>
      </c>
      <c r="X1039" s="38">
        <f t="shared" si="114"/>
        <v>0</v>
      </c>
      <c r="Y1039" s="38">
        <f t="shared" si="114"/>
        <v>0</v>
      </c>
      <c r="Z1039" s="38">
        <f t="shared" si="114"/>
        <v>0</v>
      </c>
      <c r="AA1039" s="38">
        <f t="shared" si="114"/>
        <v>0</v>
      </c>
      <c r="AB1039" s="38">
        <f t="shared" si="115"/>
        <v>0</v>
      </c>
      <c r="AC1039" s="38">
        <f t="shared" si="116"/>
        <v>0</v>
      </c>
      <c r="AD1039" s="38" t="str">
        <f t="shared" si="117"/>
        <v>000000000000</v>
      </c>
    </row>
    <row r="1040" spans="1:30">
      <c r="A1040" s="9" t="str">
        <f>IF('DATA ACCURATE'!A1043&lt;&gt;"",'DATA ACCURATE'!A1043,"")</f>
        <v/>
      </c>
      <c r="B1040" s="9" t="str">
        <f>IF('DATA ACCURATE'!D1043&lt;&gt;"",'DATA ACCURATE'!D1043,"")</f>
        <v/>
      </c>
      <c r="C1040" s="38" t="str">
        <f>IF($AD1040="000000000000","",INDEX(DATABASE!$W$12:$W$71,MATCH($AD1040,DATABASE!$V$12:$V$71,0)))</f>
        <v/>
      </c>
      <c r="D1040" s="34" t="str">
        <f>IF(C1040="","",IF(E1040="",INDEX(DATABASE!$AF$13:$AF$62,MATCH($C1040,DATABASE!$AC$13:$AC$62,0)),IF(E1040="2x D11",INDEX(DATABASE!$AF$13:$AF$62,MATCH($C1040,DATABASE!$AC$13:$AC$62,0))+2*DATABASE!$AF$62,IF(E1040="3x D11",INDEX(DATABASE!$AF$13:$AF$62,MATCH($C1040,DATABASE!$AC$13:$AC$62,0))+3*DATABASE!$AF$62,""))))</f>
        <v/>
      </c>
      <c r="E1040" s="38" t="str">
        <f>IF(AND($K1040="Y",$G1040&lt;&gt;"UNYIL",$F1040&lt;DATABASE!$O$8),"2x D11",IF(AND($K1040="Y",$G1040&lt;&gt;"UNYIL",$F1040&gt;=DATABASE!$O$8),"3x D11",""))</f>
        <v/>
      </c>
      <c r="F1040" s="9" t="str">
        <f>IF('DATA ACCURATE'!N1043&lt;&gt;"",'DATA ACCURATE'!N1043,"")</f>
        <v/>
      </c>
      <c r="G1040" t="str">
        <f>IF(F1040="","",IF(F1040&lt;=DATABASE!$I$8,"UNYIL",IF(F1040&lt;=DATABASE!$J$8,"KECIL",IF(F1040&lt;DATABASE!$K$8,"TANGGUNG",IF(F1040&gt;=DATABASE!$K$8,"BESAR","")))))</f>
        <v/>
      </c>
      <c r="H1040" s="16" t="str">
        <f>IF('DATA ACCURATE'!J1043&lt;&gt;"",'DATA ACCURATE'!J1043,"")</f>
        <v/>
      </c>
      <c r="I1040" s="35" t="str">
        <f>IF(B1040&lt;&gt;"",IFERROR(VLOOKUP(B1040,'DATA TIMBANGAN'!G:M,7,FALSE),VLOOKUP(B1040,'DATA TIMBANGAN'!G:M,7)),"")</f>
        <v/>
      </c>
      <c r="J1040" s="25" t="str">
        <f>IF(H1040&lt;&gt;"",IFERROR(INDEX(DATABASE!$Z$19:$Z$38,MATCH(DATEVALUE(H1040),DATABASE!$AA$19:$AA$38,0)),INDEX(DATABASE!$Z$12:$Z$18,MATCH(WEEKDAY(H1040,2),DATABASE!$AA$12:$AA$18,0))),"")</f>
        <v/>
      </c>
      <c r="K1040" s="25" t="str">
        <f>IF('DATA ACCURATE'!V1043&lt;&gt;"",'DATA ACCURATE'!V1043,"")</f>
        <v/>
      </c>
      <c r="L1040" s="80" t="str">
        <f>IF($H1040="","",IF(OR($J1040="LIBUR",AND($L1039="LIBUR",$O1039=$O1040)),"LIBUR",IF(AND(OR($L1039="LUAR JAM KERJA 1",$L1039="LUAR JAM KERJA 2"),OR(OR(AND($H1039=$H1040,AND(OR($I1040&gt;DATABASE!$J$3,$I1040&lt;DATABASE!$J$6),((DATEVALUE($H1040)+$I1040)-(DATEVALUE($H1039)+$I1039))&lt;DATABASE!$J$6)),AND($H1039=$H1040,$O1039=$O1040,OR($I1040&gt;DATABASE!$J$6,$I1040&lt;DATABASE!$J$3))),AND(($H1040-$H1039)=1,OR($I1040&lt;DATABASE!$I$6,((DATEVALUE($H1040)+$I1040)-(DATEVALUE($H1039)+$I1039))&lt;DATABASE!$J$6))),$A1040=$A1039),"LUAR JAM KERJA 2",IF(AND(OR(WEEKDAY($H1040,2)=1,WEEKDAY($H1040,2)=2,WEEKDAY($H1040,2)=3,WEEKDAY($H1040,2)=4,WEEKDAY($H1040,2)=5),$I1040&lt;=DATABASE!$J$3,$I1040&gt;=DATABASE!$I$3),"JAM KERJA",IF(AND(WEEKDAY($H1040,2)=6,$I1040&lt;=DATABASE!$J$4,$I1040&gt;=DATABASE!$I$4),"JAM KERJA","LUAR JAM KERJA 1")))))</f>
        <v/>
      </c>
      <c r="M1040" s="33" t="str">
        <f>IF('DATA ACCURATE'!T1043&lt;&gt;"",IF('DATA ACCURATE'!T1043&gt;100,'DATA ACCURATE'!T1043/10,'DATA ACCURATE'!T1043),"")</f>
        <v/>
      </c>
      <c r="N1040" t="str">
        <f>IF(M1040="","",IF(M1040&lt;=DATABASE!$I$9,"LOKAL",IF(M1040&lt;DATABASE!$J$9,"LUAR KOTA 1",IF($M1040&gt;=DATABASE!$J$9,"LUAR KOTA 2",""))))</f>
        <v/>
      </c>
      <c r="O1040" s="38" t="str">
        <f>IF('DATA ACCURATE'!L1043&lt;&gt;"",'DATA ACCURATE'!L1043,"")</f>
        <v/>
      </c>
      <c r="Q1040" s="38">
        <f t="shared" si="112"/>
        <v>0</v>
      </c>
      <c r="R1040" s="38">
        <f t="shared" si="112"/>
        <v>0</v>
      </c>
      <c r="S1040" s="38">
        <f t="shared" si="112"/>
        <v>0</v>
      </c>
      <c r="T1040" s="38">
        <f t="shared" si="112"/>
        <v>0</v>
      </c>
      <c r="U1040" s="38">
        <f t="shared" si="113"/>
        <v>0</v>
      </c>
      <c r="V1040" s="38">
        <f t="shared" si="113"/>
        <v>0</v>
      </c>
      <c r="W1040" s="38">
        <f t="shared" si="113"/>
        <v>0</v>
      </c>
      <c r="X1040" s="38">
        <f t="shared" si="114"/>
        <v>0</v>
      </c>
      <c r="Y1040" s="38">
        <f t="shared" si="114"/>
        <v>0</v>
      </c>
      <c r="Z1040" s="38">
        <f t="shared" si="114"/>
        <v>0</v>
      </c>
      <c r="AA1040" s="38">
        <f t="shared" si="114"/>
        <v>0</v>
      </c>
      <c r="AB1040" s="38">
        <f t="shared" si="115"/>
        <v>0</v>
      </c>
      <c r="AC1040" s="38">
        <f t="shared" si="116"/>
        <v>0</v>
      </c>
      <c r="AD1040" s="38" t="str">
        <f t="shared" si="117"/>
        <v>000000000000</v>
      </c>
    </row>
    <row r="1041" spans="1:30">
      <c r="A1041" s="9" t="str">
        <f>IF('DATA ACCURATE'!A1044&lt;&gt;"",'DATA ACCURATE'!A1044,"")</f>
        <v/>
      </c>
      <c r="B1041" s="9" t="str">
        <f>IF('DATA ACCURATE'!D1044&lt;&gt;"",'DATA ACCURATE'!D1044,"")</f>
        <v/>
      </c>
      <c r="C1041" s="38" t="str">
        <f>IF($AD1041="000000000000","",INDEX(DATABASE!$W$12:$W$71,MATCH($AD1041,DATABASE!$V$12:$V$71,0)))</f>
        <v/>
      </c>
      <c r="D1041" s="34" t="str">
        <f>IF(C1041="","",IF(E1041="",INDEX(DATABASE!$AF$13:$AF$62,MATCH($C1041,DATABASE!$AC$13:$AC$62,0)),IF(E1041="2x D11",INDEX(DATABASE!$AF$13:$AF$62,MATCH($C1041,DATABASE!$AC$13:$AC$62,0))+2*DATABASE!$AF$62,IF(E1041="3x D11",INDEX(DATABASE!$AF$13:$AF$62,MATCH($C1041,DATABASE!$AC$13:$AC$62,0))+3*DATABASE!$AF$62,""))))</f>
        <v/>
      </c>
      <c r="E1041" s="38" t="str">
        <f>IF(AND($K1041="Y",$G1041&lt;&gt;"UNYIL",$F1041&lt;DATABASE!$O$8),"2x D11",IF(AND($K1041="Y",$G1041&lt;&gt;"UNYIL",$F1041&gt;=DATABASE!$O$8),"3x D11",""))</f>
        <v/>
      </c>
      <c r="F1041" s="9" t="str">
        <f>IF('DATA ACCURATE'!N1044&lt;&gt;"",'DATA ACCURATE'!N1044,"")</f>
        <v/>
      </c>
      <c r="G1041" t="str">
        <f>IF(F1041="","",IF(F1041&lt;=DATABASE!$I$8,"UNYIL",IF(F1041&lt;=DATABASE!$J$8,"KECIL",IF(F1041&lt;DATABASE!$K$8,"TANGGUNG",IF(F1041&gt;=DATABASE!$K$8,"BESAR","")))))</f>
        <v/>
      </c>
      <c r="H1041" s="16" t="str">
        <f>IF('DATA ACCURATE'!J1044&lt;&gt;"",'DATA ACCURATE'!J1044,"")</f>
        <v/>
      </c>
      <c r="I1041" s="35" t="str">
        <f>IF(B1041&lt;&gt;"",IFERROR(VLOOKUP(B1041,'DATA TIMBANGAN'!G:M,7,FALSE),VLOOKUP(B1041,'DATA TIMBANGAN'!G:M,7)),"")</f>
        <v/>
      </c>
      <c r="J1041" s="25" t="str">
        <f>IF(H1041&lt;&gt;"",IFERROR(INDEX(DATABASE!$Z$19:$Z$38,MATCH(DATEVALUE(H1041),DATABASE!$AA$19:$AA$38,0)),INDEX(DATABASE!$Z$12:$Z$18,MATCH(WEEKDAY(H1041,2),DATABASE!$AA$12:$AA$18,0))),"")</f>
        <v/>
      </c>
      <c r="K1041" s="25" t="str">
        <f>IF('DATA ACCURATE'!V1044&lt;&gt;"",'DATA ACCURATE'!V1044,"")</f>
        <v/>
      </c>
      <c r="L1041" s="80" t="str">
        <f>IF($H1041="","",IF(OR($J1041="LIBUR",AND($L1040="LIBUR",$O1040=$O1041)),"LIBUR",IF(AND(OR($L1040="LUAR JAM KERJA 1",$L1040="LUAR JAM KERJA 2"),OR(OR(AND($H1040=$H1041,AND(OR($I1041&gt;DATABASE!$J$3,$I1041&lt;DATABASE!$J$6),((DATEVALUE($H1041)+$I1041)-(DATEVALUE($H1040)+$I1040))&lt;DATABASE!$J$6)),AND($H1040=$H1041,$O1040=$O1041,OR($I1041&gt;DATABASE!$J$6,$I1041&lt;DATABASE!$J$3))),AND(($H1041-$H1040)=1,OR($I1041&lt;DATABASE!$I$6,((DATEVALUE($H1041)+$I1041)-(DATEVALUE($H1040)+$I1040))&lt;DATABASE!$J$6))),$A1041=$A1040),"LUAR JAM KERJA 2",IF(AND(OR(WEEKDAY($H1041,2)=1,WEEKDAY($H1041,2)=2,WEEKDAY($H1041,2)=3,WEEKDAY($H1041,2)=4,WEEKDAY($H1041,2)=5),$I1041&lt;=DATABASE!$J$3,$I1041&gt;=DATABASE!$I$3),"JAM KERJA",IF(AND(WEEKDAY($H1041,2)=6,$I1041&lt;=DATABASE!$J$4,$I1041&gt;=DATABASE!$I$4),"JAM KERJA","LUAR JAM KERJA 1")))))</f>
        <v/>
      </c>
      <c r="M1041" s="33" t="str">
        <f>IF('DATA ACCURATE'!T1044&lt;&gt;"",IF('DATA ACCURATE'!T1044&gt;100,'DATA ACCURATE'!T1044/10,'DATA ACCURATE'!T1044),"")</f>
        <v/>
      </c>
      <c r="N1041" t="str">
        <f>IF(M1041="","",IF(M1041&lt;=DATABASE!$I$9,"LOKAL",IF(M1041&lt;DATABASE!$J$9,"LUAR KOTA 1",IF($M1041&gt;=DATABASE!$J$9,"LUAR KOTA 2",""))))</f>
        <v/>
      </c>
      <c r="O1041" s="38" t="str">
        <f>IF('DATA ACCURATE'!L1044&lt;&gt;"",'DATA ACCURATE'!L1044,"")</f>
        <v/>
      </c>
      <c r="Q1041" s="38">
        <f t="shared" si="112"/>
        <v>0</v>
      </c>
      <c r="R1041" s="38">
        <f t="shared" si="112"/>
        <v>0</v>
      </c>
      <c r="S1041" s="38">
        <f t="shared" si="112"/>
        <v>0</v>
      </c>
      <c r="T1041" s="38">
        <f t="shared" si="112"/>
        <v>0</v>
      </c>
      <c r="U1041" s="38">
        <f t="shared" si="113"/>
        <v>0</v>
      </c>
      <c r="V1041" s="38">
        <f t="shared" si="113"/>
        <v>0</v>
      </c>
      <c r="W1041" s="38">
        <f t="shared" si="113"/>
        <v>0</v>
      </c>
      <c r="X1041" s="38">
        <f t="shared" si="114"/>
        <v>0</v>
      </c>
      <c r="Y1041" s="38">
        <f t="shared" si="114"/>
        <v>0</v>
      </c>
      <c r="Z1041" s="38">
        <f t="shared" si="114"/>
        <v>0</v>
      </c>
      <c r="AA1041" s="38">
        <f t="shared" si="114"/>
        <v>0</v>
      </c>
      <c r="AB1041" s="38">
        <f t="shared" si="115"/>
        <v>0</v>
      </c>
      <c r="AC1041" s="38">
        <f t="shared" si="116"/>
        <v>0</v>
      </c>
      <c r="AD1041" s="38" t="str">
        <f t="shared" si="117"/>
        <v>000000000000</v>
      </c>
    </row>
    <row r="1042" spans="1:30">
      <c r="A1042" s="9" t="str">
        <f>IF('DATA ACCURATE'!A1045&lt;&gt;"",'DATA ACCURATE'!A1045,"")</f>
        <v/>
      </c>
      <c r="B1042" s="9" t="str">
        <f>IF('DATA ACCURATE'!D1045&lt;&gt;"",'DATA ACCURATE'!D1045,"")</f>
        <v/>
      </c>
      <c r="C1042" s="38" t="str">
        <f>IF($AD1042="000000000000","",INDEX(DATABASE!$W$12:$W$71,MATCH($AD1042,DATABASE!$V$12:$V$71,0)))</f>
        <v/>
      </c>
      <c r="D1042" s="34" t="str">
        <f>IF(C1042="","",IF(E1042="",INDEX(DATABASE!$AF$13:$AF$62,MATCH($C1042,DATABASE!$AC$13:$AC$62,0)),IF(E1042="2x D11",INDEX(DATABASE!$AF$13:$AF$62,MATCH($C1042,DATABASE!$AC$13:$AC$62,0))+2*DATABASE!$AF$62,IF(E1042="3x D11",INDEX(DATABASE!$AF$13:$AF$62,MATCH($C1042,DATABASE!$AC$13:$AC$62,0))+3*DATABASE!$AF$62,""))))</f>
        <v/>
      </c>
      <c r="E1042" s="38" t="str">
        <f>IF(AND($K1042="Y",$G1042&lt;&gt;"UNYIL",$F1042&lt;DATABASE!$O$8),"2x D11",IF(AND($K1042="Y",$G1042&lt;&gt;"UNYIL",$F1042&gt;=DATABASE!$O$8),"3x D11",""))</f>
        <v/>
      </c>
      <c r="F1042" s="9" t="str">
        <f>IF('DATA ACCURATE'!N1045&lt;&gt;"",'DATA ACCURATE'!N1045,"")</f>
        <v/>
      </c>
      <c r="G1042" t="str">
        <f>IF(F1042="","",IF(F1042&lt;=DATABASE!$I$8,"UNYIL",IF(F1042&lt;=DATABASE!$J$8,"KECIL",IF(F1042&lt;DATABASE!$K$8,"TANGGUNG",IF(F1042&gt;=DATABASE!$K$8,"BESAR","")))))</f>
        <v/>
      </c>
      <c r="H1042" s="16" t="str">
        <f>IF('DATA ACCURATE'!J1045&lt;&gt;"",'DATA ACCURATE'!J1045,"")</f>
        <v/>
      </c>
      <c r="I1042" s="35" t="str">
        <f>IF(B1042&lt;&gt;"",IFERROR(VLOOKUP(B1042,'DATA TIMBANGAN'!G:M,7,FALSE),VLOOKUP(B1042,'DATA TIMBANGAN'!G:M,7)),"")</f>
        <v/>
      </c>
      <c r="J1042" s="25" t="str">
        <f>IF(H1042&lt;&gt;"",IFERROR(INDEX(DATABASE!$Z$19:$Z$38,MATCH(DATEVALUE(H1042),DATABASE!$AA$19:$AA$38,0)),INDEX(DATABASE!$Z$12:$Z$18,MATCH(WEEKDAY(H1042,2),DATABASE!$AA$12:$AA$18,0))),"")</f>
        <v/>
      </c>
      <c r="K1042" s="25" t="str">
        <f>IF('DATA ACCURATE'!V1045&lt;&gt;"",'DATA ACCURATE'!V1045,"")</f>
        <v/>
      </c>
      <c r="L1042" s="80" t="str">
        <f>IF($H1042="","",IF(OR($J1042="LIBUR",AND($L1041="LIBUR",$O1041=$O1042)),"LIBUR",IF(AND(OR($L1041="LUAR JAM KERJA 1",$L1041="LUAR JAM KERJA 2"),OR(OR(AND($H1041=$H1042,AND(OR($I1042&gt;DATABASE!$J$3,$I1042&lt;DATABASE!$J$6),((DATEVALUE($H1042)+$I1042)-(DATEVALUE($H1041)+$I1041))&lt;DATABASE!$J$6)),AND($H1041=$H1042,$O1041=$O1042,OR($I1042&gt;DATABASE!$J$6,$I1042&lt;DATABASE!$J$3))),AND(($H1042-$H1041)=1,OR($I1042&lt;DATABASE!$I$6,((DATEVALUE($H1042)+$I1042)-(DATEVALUE($H1041)+$I1041))&lt;DATABASE!$J$6))),$A1042=$A1041),"LUAR JAM KERJA 2",IF(AND(OR(WEEKDAY($H1042,2)=1,WEEKDAY($H1042,2)=2,WEEKDAY($H1042,2)=3,WEEKDAY($H1042,2)=4,WEEKDAY($H1042,2)=5),$I1042&lt;=DATABASE!$J$3,$I1042&gt;=DATABASE!$I$3),"JAM KERJA",IF(AND(WEEKDAY($H1042,2)=6,$I1042&lt;=DATABASE!$J$4,$I1042&gt;=DATABASE!$I$4),"JAM KERJA","LUAR JAM KERJA 1")))))</f>
        <v/>
      </c>
      <c r="M1042" s="33" t="str">
        <f>IF('DATA ACCURATE'!T1045&lt;&gt;"",IF('DATA ACCURATE'!T1045&gt;100,'DATA ACCURATE'!T1045/10,'DATA ACCURATE'!T1045),"")</f>
        <v/>
      </c>
      <c r="N1042" t="str">
        <f>IF(M1042="","",IF(M1042&lt;=DATABASE!$I$9,"LOKAL",IF(M1042&lt;DATABASE!$J$9,"LUAR KOTA 1",IF($M1042&gt;=DATABASE!$J$9,"LUAR KOTA 2",""))))</f>
        <v/>
      </c>
      <c r="O1042" s="38" t="str">
        <f>IF('DATA ACCURATE'!L1045&lt;&gt;"",'DATA ACCURATE'!L1045,"")</f>
        <v/>
      </c>
      <c r="Q1042" s="38">
        <f t="shared" si="112"/>
        <v>0</v>
      </c>
      <c r="R1042" s="38">
        <f t="shared" si="112"/>
        <v>0</v>
      </c>
      <c r="S1042" s="38">
        <f t="shared" si="112"/>
        <v>0</v>
      </c>
      <c r="T1042" s="38">
        <f t="shared" si="112"/>
        <v>0</v>
      </c>
      <c r="U1042" s="38">
        <f t="shared" si="113"/>
        <v>0</v>
      </c>
      <c r="V1042" s="38">
        <f t="shared" si="113"/>
        <v>0</v>
      </c>
      <c r="W1042" s="38">
        <f t="shared" si="113"/>
        <v>0</v>
      </c>
      <c r="X1042" s="38">
        <f t="shared" si="114"/>
        <v>0</v>
      </c>
      <c r="Y1042" s="38">
        <f t="shared" si="114"/>
        <v>0</v>
      </c>
      <c r="Z1042" s="38">
        <f t="shared" si="114"/>
        <v>0</v>
      </c>
      <c r="AA1042" s="38">
        <f t="shared" si="114"/>
        <v>0</v>
      </c>
      <c r="AB1042" s="38">
        <f t="shared" si="115"/>
        <v>0</v>
      </c>
      <c r="AC1042" s="38">
        <f t="shared" si="116"/>
        <v>0</v>
      </c>
      <c r="AD1042" s="38" t="str">
        <f t="shared" si="117"/>
        <v>000000000000</v>
      </c>
    </row>
    <row r="1043" spans="1:30">
      <c r="A1043" s="9" t="str">
        <f>IF('DATA ACCURATE'!A1046&lt;&gt;"",'DATA ACCURATE'!A1046,"")</f>
        <v/>
      </c>
      <c r="B1043" s="9" t="str">
        <f>IF('DATA ACCURATE'!D1046&lt;&gt;"",'DATA ACCURATE'!D1046,"")</f>
        <v/>
      </c>
      <c r="C1043" s="38" t="str">
        <f>IF($AD1043="000000000000","",INDEX(DATABASE!$W$12:$W$71,MATCH($AD1043,DATABASE!$V$12:$V$71,0)))</f>
        <v/>
      </c>
      <c r="D1043" s="34" t="str">
        <f>IF(C1043="","",IF(E1043="",INDEX(DATABASE!$AF$13:$AF$62,MATCH($C1043,DATABASE!$AC$13:$AC$62,0)),IF(E1043="2x D11",INDEX(DATABASE!$AF$13:$AF$62,MATCH($C1043,DATABASE!$AC$13:$AC$62,0))+2*DATABASE!$AF$62,IF(E1043="3x D11",INDEX(DATABASE!$AF$13:$AF$62,MATCH($C1043,DATABASE!$AC$13:$AC$62,0))+3*DATABASE!$AF$62,""))))</f>
        <v/>
      </c>
      <c r="E1043" s="38" t="str">
        <f>IF(AND($K1043="Y",$G1043&lt;&gt;"UNYIL",$F1043&lt;DATABASE!$O$8),"2x D11",IF(AND($K1043="Y",$G1043&lt;&gt;"UNYIL",$F1043&gt;=DATABASE!$O$8),"3x D11",""))</f>
        <v/>
      </c>
      <c r="F1043" s="9" t="str">
        <f>IF('DATA ACCURATE'!N1046&lt;&gt;"",'DATA ACCURATE'!N1046,"")</f>
        <v/>
      </c>
      <c r="G1043" t="str">
        <f>IF(F1043="","",IF(F1043&lt;=DATABASE!$I$8,"UNYIL",IF(F1043&lt;=DATABASE!$J$8,"KECIL",IF(F1043&lt;DATABASE!$K$8,"TANGGUNG",IF(F1043&gt;=DATABASE!$K$8,"BESAR","")))))</f>
        <v/>
      </c>
      <c r="H1043" s="16" t="str">
        <f>IF('DATA ACCURATE'!J1046&lt;&gt;"",'DATA ACCURATE'!J1046,"")</f>
        <v/>
      </c>
      <c r="I1043" s="35" t="str">
        <f>IF(B1043&lt;&gt;"",IFERROR(VLOOKUP(B1043,'DATA TIMBANGAN'!G:M,7,FALSE),VLOOKUP(B1043,'DATA TIMBANGAN'!G:M,7)),"")</f>
        <v/>
      </c>
      <c r="J1043" s="25" t="str">
        <f>IF(H1043&lt;&gt;"",IFERROR(INDEX(DATABASE!$Z$19:$Z$38,MATCH(DATEVALUE(H1043),DATABASE!$AA$19:$AA$38,0)),INDEX(DATABASE!$Z$12:$Z$18,MATCH(WEEKDAY(H1043,2),DATABASE!$AA$12:$AA$18,0))),"")</f>
        <v/>
      </c>
      <c r="K1043" s="25" t="str">
        <f>IF('DATA ACCURATE'!V1046&lt;&gt;"",'DATA ACCURATE'!V1046,"")</f>
        <v/>
      </c>
      <c r="L1043" s="80" t="str">
        <f>IF($H1043="","",IF(OR($J1043="LIBUR",AND($L1042="LIBUR",$O1042=$O1043)),"LIBUR",IF(AND(OR($L1042="LUAR JAM KERJA 1",$L1042="LUAR JAM KERJA 2"),OR(OR(AND($H1042=$H1043,AND(OR($I1043&gt;DATABASE!$J$3,$I1043&lt;DATABASE!$J$6),((DATEVALUE($H1043)+$I1043)-(DATEVALUE($H1042)+$I1042))&lt;DATABASE!$J$6)),AND($H1042=$H1043,$O1042=$O1043,OR($I1043&gt;DATABASE!$J$6,$I1043&lt;DATABASE!$J$3))),AND(($H1043-$H1042)=1,OR($I1043&lt;DATABASE!$I$6,((DATEVALUE($H1043)+$I1043)-(DATEVALUE($H1042)+$I1042))&lt;DATABASE!$J$6))),$A1043=$A1042),"LUAR JAM KERJA 2",IF(AND(OR(WEEKDAY($H1043,2)=1,WEEKDAY($H1043,2)=2,WEEKDAY($H1043,2)=3,WEEKDAY($H1043,2)=4,WEEKDAY($H1043,2)=5),$I1043&lt;=DATABASE!$J$3,$I1043&gt;=DATABASE!$I$3),"JAM KERJA",IF(AND(WEEKDAY($H1043,2)=6,$I1043&lt;=DATABASE!$J$4,$I1043&gt;=DATABASE!$I$4),"JAM KERJA","LUAR JAM KERJA 1")))))</f>
        <v/>
      </c>
      <c r="M1043" s="33" t="str">
        <f>IF('DATA ACCURATE'!T1046&lt;&gt;"",IF('DATA ACCURATE'!T1046&gt;100,'DATA ACCURATE'!T1046/10,'DATA ACCURATE'!T1046),"")</f>
        <v/>
      </c>
      <c r="N1043" t="str">
        <f>IF(M1043="","",IF(M1043&lt;=DATABASE!$I$9,"LOKAL",IF(M1043&lt;DATABASE!$J$9,"LUAR KOTA 1",IF($M1043&gt;=DATABASE!$J$9,"LUAR KOTA 2",""))))</f>
        <v/>
      </c>
      <c r="O1043" s="38" t="str">
        <f>IF('DATA ACCURATE'!L1046&lt;&gt;"",'DATA ACCURATE'!L1046,"")</f>
        <v/>
      </c>
      <c r="Q1043" s="38">
        <f t="shared" si="112"/>
        <v>0</v>
      </c>
      <c r="R1043" s="38">
        <f t="shared" si="112"/>
        <v>0</v>
      </c>
      <c r="S1043" s="38">
        <f t="shared" si="112"/>
        <v>0</v>
      </c>
      <c r="T1043" s="38">
        <f t="shared" si="112"/>
        <v>0</v>
      </c>
      <c r="U1043" s="38">
        <f t="shared" si="113"/>
        <v>0</v>
      </c>
      <c r="V1043" s="38">
        <f t="shared" si="113"/>
        <v>0</v>
      </c>
      <c r="W1043" s="38">
        <f t="shared" si="113"/>
        <v>0</v>
      </c>
      <c r="X1043" s="38">
        <f t="shared" si="114"/>
        <v>0</v>
      </c>
      <c r="Y1043" s="38">
        <f t="shared" si="114"/>
        <v>0</v>
      </c>
      <c r="Z1043" s="38">
        <f t="shared" si="114"/>
        <v>0</v>
      </c>
      <c r="AA1043" s="38">
        <f t="shared" si="114"/>
        <v>0</v>
      </c>
      <c r="AB1043" s="38">
        <f t="shared" si="115"/>
        <v>0</v>
      </c>
      <c r="AC1043" s="38">
        <f t="shared" si="116"/>
        <v>0</v>
      </c>
      <c r="AD1043" s="38" t="str">
        <f t="shared" si="117"/>
        <v>000000000000</v>
      </c>
    </row>
    <row r="1044" spans="1:30">
      <c r="A1044" s="9" t="str">
        <f>IF('DATA ACCURATE'!A1047&lt;&gt;"",'DATA ACCURATE'!A1047,"")</f>
        <v/>
      </c>
      <c r="B1044" s="9" t="str">
        <f>IF('DATA ACCURATE'!D1047&lt;&gt;"",'DATA ACCURATE'!D1047,"")</f>
        <v/>
      </c>
      <c r="C1044" s="38" t="str">
        <f>IF($AD1044="000000000000","",INDEX(DATABASE!$W$12:$W$71,MATCH($AD1044,DATABASE!$V$12:$V$71,0)))</f>
        <v/>
      </c>
      <c r="D1044" s="34" t="str">
        <f>IF(C1044="","",IF(E1044="",INDEX(DATABASE!$AF$13:$AF$62,MATCH($C1044,DATABASE!$AC$13:$AC$62,0)),IF(E1044="2x D11",INDEX(DATABASE!$AF$13:$AF$62,MATCH($C1044,DATABASE!$AC$13:$AC$62,0))+2*DATABASE!$AF$62,IF(E1044="3x D11",INDEX(DATABASE!$AF$13:$AF$62,MATCH($C1044,DATABASE!$AC$13:$AC$62,0))+3*DATABASE!$AF$62,""))))</f>
        <v/>
      </c>
      <c r="E1044" s="38" t="str">
        <f>IF(AND($K1044="Y",$G1044&lt;&gt;"UNYIL",$F1044&lt;DATABASE!$O$8),"2x D11",IF(AND($K1044="Y",$G1044&lt;&gt;"UNYIL",$F1044&gt;=DATABASE!$O$8),"3x D11",""))</f>
        <v/>
      </c>
      <c r="F1044" s="9" t="str">
        <f>IF('DATA ACCURATE'!N1047&lt;&gt;"",'DATA ACCURATE'!N1047,"")</f>
        <v/>
      </c>
      <c r="G1044" t="str">
        <f>IF(F1044="","",IF(F1044&lt;=DATABASE!$I$8,"UNYIL",IF(F1044&lt;=DATABASE!$J$8,"KECIL",IF(F1044&lt;DATABASE!$K$8,"TANGGUNG",IF(F1044&gt;=DATABASE!$K$8,"BESAR","")))))</f>
        <v/>
      </c>
      <c r="H1044" s="16" t="str">
        <f>IF('DATA ACCURATE'!J1047&lt;&gt;"",'DATA ACCURATE'!J1047,"")</f>
        <v/>
      </c>
      <c r="I1044" s="35" t="str">
        <f>IF(B1044&lt;&gt;"",IFERROR(VLOOKUP(B1044,'DATA TIMBANGAN'!G:M,7,FALSE),VLOOKUP(B1044,'DATA TIMBANGAN'!G:M,7)),"")</f>
        <v/>
      </c>
      <c r="J1044" s="25" t="str">
        <f>IF(H1044&lt;&gt;"",IFERROR(INDEX(DATABASE!$Z$19:$Z$38,MATCH(DATEVALUE(H1044),DATABASE!$AA$19:$AA$38,0)),INDEX(DATABASE!$Z$12:$Z$18,MATCH(WEEKDAY(H1044,2),DATABASE!$AA$12:$AA$18,0))),"")</f>
        <v/>
      </c>
      <c r="K1044" s="25" t="str">
        <f>IF('DATA ACCURATE'!V1047&lt;&gt;"",'DATA ACCURATE'!V1047,"")</f>
        <v/>
      </c>
      <c r="L1044" s="80" t="str">
        <f>IF($H1044="","",IF(OR($J1044="LIBUR",AND($L1043="LIBUR",$O1043=$O1044)),"LIBUR",IF(AND(OR($L1043="LUAR JAM KERJA 1",$L1043="LUAR JAM KERJA 2"),OR(OR(AND($H1043=$H1044,AND(OR($I1044&gt;DATABASE!$J$3,$I1044&lt;DATABASE!$J$6),((DATEVALUE($H1044)+$I1044)-(DATEVALUE($H1043)+$I1043))&lt;DATABASE!$J$6)),AND($H1043=$H1044,$O1043=$O1044,OR($I1044&gt;DATABASE!$J$6,$I1044&lt;DATABASE!$J$3))),AND(($H1044-$H1043)=1,OR($I1044&lt;DATABASE!$I$6,((DATEVALUE($H1044)+$I1044)-(DATEVALUE($H1043)+$I1043))&lt;DATABASE!$J$6))),$A1044=$A1043),"LUAR JAM KERJA 2",IF(AND(OR(WEEKDAY($H1044,2)=1,WEEKDAY($H1044,2)=2,WEEKDAY($H1044,2)=3,WEEKDAY($H1044,2)=4,WEEKDAY($H1044,2)=5),$I1044&lt;=DATABASE!$J$3,$I1044&gt;=DATABASE!$I$3),"JAM KERJA",IF(AND(WEEKDAY($H1044,2)=6,$I1044&lt;=DATABASE!$J$4,$I1044&gt;=DATABASE!$I$4),"JAM KERJA","LUAR JAM KERJA 1")))))</f>
        <v/>
      </c>
      <c r="M1044" s="33" t="str">
        <f>IF('DATA ACCURATE'!T1047&lt;&gt;"",IF('DATA ACCURATE'!T1047&gt;100,'DATA ACCURATE'!T1047/10,'DATA ACCURATE'!T1047),"")</f>
        <v/>
      </c>
      <c r="N1044" t="str">
        <f>IF(M1044="","",IF(M1044&lt;=DATABASE!$I$9,"LOKAL",IF(M1044&lt;DATABASE!$J$9,"LUAR KOTA 1",IF($M1044&gt;=DATABASE!$J$9,"LUAR KOTA 2",""))))</f>
        <v/>
      </c>
      <c r="O1044" s="38" t="str">
        <f>IF('DATA ACCURATE'!L1047&lt;&gt;"",'DATA ACCURATE'!L1047,"")</f>
        <v/>
      </c>
      <c r="Q1044" s="38">
        <f t="shared" si="112"/>
        <v>0</v>
      </c>
      <c r="R1044" s="38">
        <f t="shared" si="112"/>
        <v>0</v>
      </c>
      <c r="S1044" s="38">
        <f t="shared" si="112"/>
        <v>0</v>
      </c>
      <c r="T1044" s="38">
        <f t="shared" si="112"/>
        <v>0</v>
      </c>
      <c r="U1044" s="38">
        <f t="shared" si="113"/>
        <v>0</v>
      </c>
      <c r="V1044" s="38">
        <f t="shared" si="113"/>
        <v>0</v>
      </c>
      <c r="W1044" s="38">
        <f t="shared" si="113"/>
        <v>0</v>
      </c>
      <c r="X1044" s="38">
        <f t="shared" si="114"/>
        <v>0</v>
      </c>
      <c r="Y1044" s="38">
        <f t="shared" si="114"/>
        <v>0</v>
      </c>
      <c r="Z1044" s="38">
        <f t="shared" si="114"/>
        <v>0</v>
      </c>
      <c r="AA1044" s="38">
        <f t="shared" si="114"/>
        <v>0</v>
      </c>
      <c r="AB1044" s="38">
        <f t="shared" si="115"/>
        <v>0</v>
      </c>
      <c r="AC1044" s="38">
        <f t="shared" si="116"/>
        <v>0</v>
      </c>
      <c r="AD1044" s="38" t="str">
        <f t="shared" si="117"/>
        <v>000000000000</v>
      </c>
    </row>
    <row r="1045" spans="1:30">
      <c r="A1045" s="9" t="str">
        <f>IF('DATA ACCURATE'!A1048&lt;&gt;"",'DATA ACCURATE'!A1048,"")</f>
        <v/>
      </c>
      <c r="B1045" s="9" t="str">
        <f>IF('DATA ACCURATE'!D1048&lt;&gt;"",'DATA ACCURATE'!D1048,"")</f>
        <v/>
      </c>
      <c r="C1045" s="38" t="str">
        <f>IF($AD1045="000000000000","",INDEX(DATABASE!$W$12:$W$71,MATCH($AD1045,DATABASE!$V$12:$V$71,0)))</f>
        <v/>
      </c>
      <c r="D1045" s="34" t="str">
        <f>IF(C1045="","",IF(E1045="",INDEX(DATABASE!$AF$13:$AF$62,MATCH($C1045,DATABASE!$AC$13:$AC$62,0)),IF(E1045="2x D11",INDEX(DATABASE!$AF$13:$AF$62,MATCH($C1045,DATABASE!$AC$13:$AC$62,0))+2*DATABASE!$AF$62,IF(E1045="3x D11",INDEX(DATABASE!$AF$13:$AF$62,MATCH($C1045,DATABASE!$AC$13:$AC$62,0))+3*DATABASE!$AF$62,""))))</f>
        <v/>
      </c>
      <c r="E1045" s="38" t="str">
        <f>IF(AND($K1045="Y",$G1045&lt;&gt;"UNYIL",$F1045&lt;DATABASE!$O$8),"2x D11",IF(AND($K1045="Y",$G1045&lt;&gt;"UNYIL",$F1045&gt;=DATABASE!$O$8),"3x D11",""))</f>
        <v/>
      </c>
      <c r="F1045" s="9" t="str">
        <f>IF('DATA ACCURATE'!N1048&lt;&gt;"",'DATA ACCURATE'!N1048,"")</f>
        <v/>
      </c>
      <c r="G1045" t="str">
        <f>IF(F1045="","",IF(F1045&lt;=DATABASE!$I$8,"UNYIL",IF(F1045&lt;=DATABASE!$J$8,"KECIL",IF(F1045&lt;DATABASE!$K$8,"TANGGUNG",IF(F1045&gt;=DATABASE!$K$8,"BESAR","")))))</f>
        <v/>
      </c>
      <c r="H1045" s="16" t="str">
        <f>IF('DATA ACCURATE'!J1048&lt;&gt;"",'DATA ACCURATE'!J1048,"")</f>
        <v/>
      </c>
      <c r="I1045" s="35" t="str">
        <f>IF(B1045&lt;&gt;"",IFERROR(VLOOKUP(B1045,'DATA TIMBANGAN'!G:M,7,FALSE),VLOOKUP(B1045,'DATA TIMBANGAN'!G:M,7)),"")</f>
        <v/>
      </c>
      <c r="J1045" s="25" t="str">
        <f>IF(H1045&lt;&gt;"",IFERROR(INDEX(DATABASE!$Z$19:$Z$38,MATCH(DATEVALUE(H1045),DATABASE!$AA$19:$AA$38,0)),INDEX(DATABASE!$Z$12:$Z$18,MATCH(WEEKDAY(H1045,2),DATABASE!$AA$12:$AA$18,0))),"")</f>
        <v/>
      </c>
      <c r="K1045" s="25" t="str">
        <f>IF('DATA ACCURATE'!V1048&lt;&gt;"",'DATA ACCURATE'!V1048,"")</f>
        <v/>
      </c>
      <c r="L1045" s="80" t="str">
        <f>IF($H1045="","",IF(OR($J1045="LIBUR",AND($L1044="LIBUR",$O1044=$O1045)),"LIBUR",IF(AND(OR($L1044="LUAR JAM KERJA 1",$L1044="LUAR JAM KERJA 2"),OR(OR(AND($H1044=$H1045,AND(OR($I1045&gt;DATABASE!$J$3,$I1045&lt;DATABASE!$J$6),((DATEVALUE($H1045)+$I1045)-(DATEVALUE($H1044)+$I1044))&lt;DATABASE!$J$6)),AND($H1044=$H1045,$O1044=$O1045,OR($I1045&gt;DATABASE!$J$6,$I1045&lt;DATABASE!$J$3))),AND(($H1045-$H1044)=1,OR($I1045&lt;DATABASE!$I$6,((DATEVALUE($H1045)+$I1045)-(DATEVALUE($H1044)+$I1044))&lt;DATABASE!$J$6))),$A1045=$A1044),"LUAR JAM KERJA 2",IF(AND(OR(WEEKDAY($H1045,2)=1,WEEKDAY($H1045,2)=2,WEEKDAY($H1045,2)=3,WEEKDAY($H1045,2)=4,WEEKDAY($H1045,2)=5),$I1045&lt;=DATABASE!$J$3,$I1045&gt;=DATABASE!$I$3),"JAM KERJA",IF(AND(WEEKDAY($H1045,2)=6,$I1045&lt;=DATABASE!$J$4,$I1045&gt;=DATABASE!$I$4),"JAM KERJA","LUAR JAM KERJA 1")))))</f>
        <v/>
      </c>
      <c r="M1045" s="33" t="str">
        <f>IF('DATA ACCURATE'!T1048&lt;&gt;"",IF('DATA ACCURATE'!T1048&gt;100,'DATA ACCURATE'!T1048/10,'DATA ACCURATE'!T1048),"")</f>
        <v/>
      </c>
      <c r="N1045" t="str">
        <f>IF(M1045="","",IF(M1045&lt;=DATABASE!$I$9,"LOKAL",IF(M1045&lt;DATABASE!$J$9,"LUAR KOTA 1",IF($M1045&gt;=DATABASE!$J$9,"LUAR KOTA 2",""))))</f>
        <v/>
      </c>
      <c r="O1045" s="38" t="str">
        <f>IF('DATA ACCURATE'!L1048&lt;&gt;"",'DATA ACCURATE'!L1048,"")</f>
        <v/>
      </c>
      <c r="Q1045" s="38">
        <f t="shared" si="112"/>
        <v>0</v>
      </c>
      <c r="R1045" s="38">
        <f t="shared" si="112"/>
        <v>0</v>
      </c>
      <c r="S1045" s="38">
        <f t="shared" si="112"/>
        <v>0</v>
      </c>
      <c r="T1045" s="38">
        <f t="shared" si="112"/>
        <v>0</v>
      </c>
      <c r="U1045" s="38">
        <f t="shared" si="113"/>
        <v>0</v>
      </c>
      <c r="V1045" s="38">
        <f t="shared" si="113"/>
        <v>0</v>
      </c>
      <c r="W1045" s="38">
        <f t="shared" si="113"/>
        <v>0</v>
      </c>
      <c r="X1045" s="38">
        <f t="shared" si="114"/>
        <v>0</v>
      </c>
      <c r="Y1045" s="38">
        <f t="shared" si="114"/>
        <v>0</v>
      </c>
      <c r="Z1045" s="38">
        <f t="shared" si="114"/>
        <v>0</v>
      </c>
      <c r="AA1045" s="38">
        <f t="shared" si="114"/>
        <v>0</v>
      </c>
      <c r="AB1045" s="38">
        <f t="shared" si="115"/>
        <v>0</v>
      </c>
      <c r="AC1045" s="38">
        <f t="shared" si="116"/>
        <v>0</v>
      </c>
      <c r="AD1045" s="38" t="str">
        <f t="shared" si="117"/>
        <v>000000000000</v>
      </c>
    </row>
    <row r="1046" spans="1:30">
      <c r="A1046" s="9" t="str">
        <f>IF('DATA ACCURATE'!A1049&lt;&gt;"",'DATA ACCURATE'!A1049,"")</f>
        <v/>
      </c>
      <c r="B1046" s="9" t="str">
        <f>IF('DATA ACCURATE'!D1049&lt;&gt;"",'DATA ACCURATE'!D1049,"")</f>
        <v/>
      </c>
      <c r="C1046" s="38" t="str">
        <f>IF($AD1046="000000000000","",INDEX(DATABASE!$W$12:$W$71,MATCH($AD1046,DATABASE!$V$12:$V$71,0)))</f>
        <v/>
      </c>
      <c r="D1046" s="34" t="str">
        <f>IF(C1046="","",IF(E1046="",INDEX(DATABASE!$AF$13:$AF$62,MATCH($C1046,DATABASE!$AC$13:$AC$62,0)),IF(E1046="2x D11",INDEX(DATABASE!$AF$13:$AF$62,MATCH($C1046,DATABASE!$AC$13:$AC$62,0))+2*DATABASE!$AF$62,IF(E1046="3x D11",INDEX(DATABASE!$AF$13:$AF$62,MATCH($C1046,DATABASE!$AC$13:$AC$62,0))+3*DATABASE!$AF$62,""))))</f>
        <v/>
      </c>
      <c r="E1046" s="38" t="str">
        <f>IF(AND($K1046="Y",$G1046&lt;&gt;"UNYIL",$F1046&lt;DATABASE!$O$8),"2x D11",IF(AND($K1046="Y",$G1046&lt;&gt;"UNYIL",$F1046&gt;=DATABASE!$O$8),"3x D11",""))</f>
        <v/>
      </c>
      <c r="F1046" s="9" t="str">
        <f>IF('DATA ACCURATE'!N1049&lt;&gt;"",'DATA ACCURATE'!N1049,"")</f>
        <v/>
      </c>
      <c r="G1046" t="str">
        <f>IF(F1046="","",IF(F1046&lt;=DATABASE!$I$8,"UNYIL",IF(F1046&lt;=DATABASE!$J$8,"KECIL",IF(F1046&lt;DATABASE!$K$8,"TANGGUNG",IF(F1046&gt;=DATABASE!$K$8,"BESAR","")))))</f>
        <v/>
      </c>
      <c r="H1046" s="16" t="str">
        <f>IF('DATA ACCURATE'!J1049&lt;&gt;"",'DATA ACCURATE'!J1049,"")</f>
        <v/>
      </c>
      <c r="I1046" s="35" t="str">
        <f>IF(B1046&lt;&gt;"",IFERROR(VLOOKUP(B1046,'DATA TIMBANGAN'!G:M,7,FALSE),VLOOKUP(B1046,'DATA TIMBANGAN'!G:M,7)),"")</f>
        <v/>
      </c>
      <c r="J1046" s="25" t="str">
        <f>IF(H1046&lt;&gt;"",IFERROR(INDEX(DATABASE!$Z$19:$Z$38,MATCH(DATEVALUE(H1046),DATABASE!$AA$19:$AA$38,0)),INDEX(DATABASE!$Z$12:$Z$18,MATCH(WEEKDAY(H1046,2),DATABASE!$AA$12:$AA$18,0))),"")</f>
        <v/>
      </c>
      <c r="K1046" s="25" t="str">
        <f>IF('DATA ACCURATE'!V1049&lt;&gt;"",'DATA ACCURATE'!V1049,"")</f>
        <v/>
      </c>
      <c r="L1046" s="80" t="str">
        <f>IF($H1046="","",IF(OR($J1046="LIBUR",AND($L1045="LIBUR",$O1045=$O1046)),"LIBUR",IF(AND(OR($L1045="LUAR JAM KERJA 1",$L1045="LUAR JAM KERJA 2"),OR(OR(AND($H1045=$H1046,AND(OR($I1046&gt;DATABASE!$J$3,$I1046&lt;DATABASE!$J$6),((DATEVALUE($H1046)+$I1046)-(DATEVALUE($H1045)+$I1045))&lt;DATABASE!$J$6)),AND($H1045=$H1046,$O1045=$O1046,OR($I1046&gt;DATABASE!$J$6,$I1046&lt;DATABASE!$J$3))),AND(($H1046-$H1045)=1,OR($I1046&lt;DATABASE!$I$6,((DATEVALUE($H1046)+$I1046)-(DATEVALUE($H1045)+$I1045))&lt;DATABASE!$J$6))),$A1046=$A1045),"LUAR JAM KERJA 2",IF(AND(OR(WEEKDAY($H1046,2)=1,WEEKDAY($H1046,2)=2,WEEKDAY($H1046,2)=3,WEEKDAY($H1046,2)=4,WEEKDAY($H1046,2)=5),$I1046&lt;=DATABASE!$J$3,$I1046&gt;=DATABASE!$I$3),"JAM KERJA",IF(AND(WEEKDAY($H1046,2)=6,$I1046&lt;=DATABASE!$J$4,$I1046&gt;=DATABASE!$I$4),"JAM KERJA","LUAR JAM KERJA 1")))))</f>
        <v/>
      </c>
      <c r="M1046" s="33" t="str">
        <f>IF('DATA ACCURATE'!T1049&lt;&gt;"",IF('DATA ACCURATE'!T1049&gt;100,'DATA ACCURATE'!T1049/10,'DATA ACCURATE'!T1049),"")</f>
        <v/>
      </c>
      <c r="N1046" t="str">
        <f>IF(M1046="","",IF(M1046&lt;=DATABASE!$I$9,"LOKAL",IF(M1046&lt;DATABASE!$J$9,"LUAR KOTA 1",IF($M1046&gt;=DATABASE!$J$9,"LUAR KOTA 2",""))))</f>
        <v/>
      </c>
      <c r="O1046" s="38" t="str">
        <f>IF('DATA ACCURATE'!L1049&lt;&gt;"",'DATA ACCURATE'!L1049,"")</f>
        <v/>
      </c>
      <c r="Q1046" s="38">
        <f t="shared" si="112"/>
        <v>0</v>
      </c>
      <c r="R1046" s="38">
        <f t="shared" si="112"/>
        <v>0</v>
      </c>
      <c r="S1046" s="38">
        <f t="shared" si="112"/>
        <v>0</v>
      </c>
      <c r="T1046" s="38">
        <f t="shared" si="112"/>
        <v>0</v>
      </c>
      <c r="U1046" s="38">
        <f t="shared" si="113"/>
        <v>0</v>
      </c>
      <c r="V1046" s="38">
        <f t="shared" si="113"/>
        <v>0</v>
      </c>
      <c r="W1046" s="38">
        <f t="shared" si="113"/>
        <v>0</v>
      </c>
      <c r="X1046" s="38">
        <f t="shared" si="114"/>
        <v>0</v>
      </c>
      <c r="Y1046" s="38">
        <f t="shared" si="114"/>
        <v>0</v>
      </c>
      <c r="Z1046" s="38">
        <f t="shared" si="114"/>
        <v>0</v>
      </c>
      <c r="AA1046" s="38">
        <f t="shared" si="114"/>
        <v>0</v>
      </c>
      <c r="AB1046" s="38">
        <f t="shared" si="115"/>
        <v>0</v>
      </c>
      <c r="AC1046" s="38">
        <f t="shared" si="116"/>
        <v>0</v>
      </c>
      <c r="AD1046" s="38" t="str">
        <f t="shared" si="117"/>
        <v>000000000000</v>
      </c>
    </row>
    <row r="1047" spans="1:30">
      <c r="A1047" s="9" t="str">
        <f>IF('DATA ACCURATE'!A1050&lt;&gt;"",'DATA ACCURATE'!A1050,"")</f>
        <v/>
      </c>
      <c r="B1047" s="9" t="str">
        <f>IF('DATA ACCURATE'!D1050&lt;&gt;"",'DATA ACCURATE'!D1050,"")</f>
        <v/>
      </c>
      <c r="C1047" s="38" t="str">
        <f>IF($AD1047="000000000000","",INDEX(DATABASE!$W$12:$W$71,MATCH($AD1047,DATABASE!$V$12:$V$71,0)))</f>
        <v/>
      </c>
      <c r="D1047" s="34" t="str">
        <f>IF(C1047="","",IF(E1047="",INDEX(DATABASE!$AF$13:$AF$62,MATCH($C1047,DATABASE!$AC$13:$AC$62,0)),IF(E1047="2x D11",INDEX(DATABASE!$AF$13:$AF$62,MATCH($C1047,DATABASE!$AC$13:$AC$62,0))+2*DATABASE!$AF$62,IF(E1047="3x D11",INDEX(DATABASE!$AF$13:$AF$62,MATCH($C1047,DATABASE!$AC$13:$AC$62,0))+3*DATABASE!$AF$62,""))))</f>
        <v/>
      </c>
      <c r="E1047" s="38" t="str">
        <f>IF(AND($K1047="Y",$G1047&lt;&gt;"UNYIL",$F1047&lt;DATABASE!$O$8),"2x D11",IF(AND($K1047="Y",$G1047&lt;&gt;"UNYIL",$F1047&gt;=DATABASE!$O$8),"3x D11",""))</f>
        <v/>
      </c>
      <c r="F1047" s="9" t="str">
        <f>IF('DATA ACCURATE'!N1050&lt;&gt;"",'DATA ACCURATE'!N1050,"")</f>
        <v/>
      </c>
      <c r="G1047" t="str">
        <f>IF(F1047="","",IF(F1047&lt;=DATABASE!$I$8,"UNYIL",IF(F1047&lt;=DATABASE!$J$8,"KECIL",IF(F1047&lt;DATABASE!$K$8,"TANGGUNG",IF(F1047&gt;=DATABASE!$K$8,"BESAR","")))))</f>
        <v/>
      </c>
      <c r="H1047" s="16" t="str">
        <f>IF('DATA ACCURATE'!J1050&lt;&gt;"",'DATA ACCURATE'!J1050,"")</f>
        <v/>
      </c>
      <c r="I1047" s="35" t="str">
        <f>IF(B1047&lt;&gt;"",IFERROR(VLOOKUP(B1047,'DATA TIMBANGAN'!G:M,7,FALSE),VLOOKUP(B1047,'DATA TIMBANGAN'!G:M,7)),"")</f>
        <v/>
      </c>
      <c r="J1047" s="25" t="str">
        <f>IF(H1047&lt;&gt;"",IFERROR(INDEX(DATABASE!$Z$19:$Z$38,MATCH(DATEVALUE(H1047),DATABASE!$AA$19:$AA$38,0)),INDEX(DATABASE!$Z$12:$Z$18,MATCH(WEEKDAY(H1047,2),DATABASE!$AA$12:$AA$18,0))),"")</f>
        <v/>
      </c>
      <c r="K1047" s="25" t="str">
        <f>IF('DATA ACCURATE'!V1050&lt;&gt;"",'DATA ACCURATE'!V1050,"")</f>
        <v/>
      </c>
      <c r="L1047" s="80" t="str">
        <f>IF($H1047="","",IF(OR($J1047="LIBUR",AND($L1046="LIBUR",$O1046=$O1047)),"LIBUR",IF(AND(OR($L1046="LUAR JAM KERJA 1",$L1046="LUAR JAM KERJA 2"),OR(OR(AND($H1046=$H1047,AND(OR($I1047&gt;DATABASE!$J$3,$I1047&lt;DATABASE!$J$6),((DATEVALUE($H1047)+$I1047)-(DATEVALUE($H1046)+$I1046))&lt;DATABASE!$J$6)),AND($H1046=$H1047,$O1046=$O1047,OR($I1047&gt;DATABASE!$J$6,$I1047&lt;DATABASE!$J$3))),AND(($H1047-$H1046)=1,OR($I1047&lt;DATABASE!$I$6,((DATEVALUE($H1047)+$I1047)-(DATEVALUE($H1046)+$I1046))&lt;DATABASE!$J$6))),$A1047=$A1046),"LUAR JAM KERJA 2",IF(AND(OR(WEEKDAY($H1047,2)=1,WEEKDAY($H1047,2)=2,WEEKDAY($H1047,2)=3,WEEKDAY($H1047,2)=4,WEEKDAY($H1047,2)=5),$I1047&lt;=DATABASE!$J$3,$I1047&gt;=DATABASE!$I$3),"JAM KERJA",IF(AND(WEEKDAY($H1047,2)=6,$I1047&lt;=DATABASE!$J$4,$I1047&gt;=DATABASE!$I$4),"JAM KERJA","LUAR JAM KERJA 1")))))</f>
        <v/>
      </c>
      <c r="M1047" s="33" t="str">
        <f>IF('DATA ACCURATE'!T1050&lt;&gt;"",IF('DATA ACCURATE'!T1050&gt;100,'DATA ACCURATE'!T1050/10,'DATA ACCURATE'!T1050),"")</f>
        <v/>
      </c>
      <c r="N1047" t="str">
        <f>IF(M1047="","",IF(M1047&lt;=DATABASE!$I$9,"LOKAL",IF(M1047&lt;DATABASE!$J$9,"LUAR KOTA 1",IF($M1047&gt;=DATABASE!$J$9,"LUAR KOTA 2",""))))</f>
        <v/>
      </c>
      <c r="O1047" s="38" t="str">
        <f>IF('DATA ACCURATE'!L1050&lt;&gt;"",'DATA ACCURATE'!L1050,"")</f>
        <v/>
      </c>
      <c r="Q1047" s="38">
        <f t="shared" si="112"/>
        <v>0</v>
      </c>
      <c r="R1047" s="38">
        <f t="shared" si="112"/>
        <v>0</v>
      </c>
      <c r="S1047" s="38">
        <f t="shared" si="112"/>
        <v>0</v>
      </c>
      <c r="T1047" s="38">
        <f t="shared" si="112"/>
        <v>0</v>
      </c>
      <c r="U1047" s="38">
        <f t="shared" si="113"/>
        <v>0</v>
      </c>
      <c r="V1047" s="38">
        <f t="shared" si="113"/>
        <v>0</v>
      </c>
      <c r="W1047" s="38">
        <f t="shared" si="113"/>
        <v>0</v>
      </c>
      <c r="X1047" s="38">
        <f t="shared" si="114"/>
        <v>0</v>
      </c>
      <c r="Y1047" s="38">
        <f t="shared" si="114"/>
        <v>0</v>
      </c>
      <c r="Z1047" s="38">
        <f t="shared" si="114"/>
        <v>0</v>
      </c>
      <c r="AA1047" s="38">
        <f t="shared" si="114"/>
        <v>0</v>
      </c>
      <c r="AB1047" s="38">
        <f t="shared" si="115"/>
        <v>0</v>
      </c>
      <c r="AC1047" s="38">
        <f t="shared" si="116"/>
        <v>0</v>
      </c>
      <c r="AD1047" s="38" t="str">
        <f t="shared" si="117"/>
        <v>000000000000</v>
      </c>
    </row>
    <row r="1048" spans="1:30">
      <c r="A1048" s="9" t="str">
        <f>IF('DATA ACCURATE'!A1051&lt;&gt;"",'DATA ACCURATE'!A1051,"")</f>
        <v/>
      </c>
      <c r="B1048" s="9" t="str">
        <f>IF('DATA ACCURATE'!D1051&lt;&gt;"",'DATA ACCURATE'!D1051,"")</f>
        <v/>
      </c>
      <c r="C1048" s="38" t="str">
        <f>IF($AD1048="000000000000","",INDEX(DATABASE!$W$12:$W$71,MATCH($AD1048,DATABASE!$V$12:$V$71,0)))</f>
        <v/>
      </c>
      <c r="D1048" s="34" t="str">
        <f>IF(C1048="","",IF(E1048="",INDEX(DATABASE!$AF$13:$AF$62,MATCH($C1048,DATABASE!$AC$13:$AC$62,0)),IF(E1048="2x D11",INDEX(DATABASE!$AF$13:$AF$62,MATCH($C1048,DATABASE!$AC$13:$AC$62,0))+2*DATABASE!$AF$62,IF(E1048="3x D11",INDEX(DATABASE!$AF$13:$AF$62,MATCH($C1048,DATABASE!$AC$13:$AC$62,0))+3*DATABASE!$AF$62,""))))</f>
        <v/>
      </c>
      <c r="E1048" s="38" t="str">
        <f>IF(AND($K1048="Y",$G1048&lt;&gt;"UNYIL",$F1048&lt;DATABASE!$O$8),"2x D11",IF(AND($K1048="Y",$G1048&lt;&gt;"UNYIL",$F1048&gt;=DATABASE!$O$8),"3x D11",""))</f>
        <v/>
      </c>
      <c r="F1048" s="9" t="str">
        <f>IF('DATA ACCURATE'!N1051&lt;&gt;"",'DATA ACCURATE'!N1051,"")</f>
        <v/>
      </c>
      <c r="G1048" t="str">
        <f>IF(F1048="","",IF(F1048&lt;=DATABASE!$I$8,"UNYIL",IF(F1048&lt;=DATABASE!$J$8,"KECIL",IF(F1048&lt;DATABASE!$K$8,"TANGGUNG",IF(F1048&gt;=DATABASE!$K$8,"BESAR","")))))</f>
        <v/>
      </c>
      <c r="H1048" s="16" t="str">
        <f>IF('DATA ACCURATE'!J1051&lt;&gt;"",'DATA ACCURATE'!J1051,"")</f>
        <v/>
      </c>
      <c r="I1048" s="35" t="str">
        <f>IF(B1048&lt;&gt;"",IFERROR(VLOOKUP(B1048,'DATA TIMBANGAN'!G:M,7,FALSE),VLOOKUP(B1048,'DATA TIMBANGAN'!G:M,7)),"")</f>
        <v/>
      </c>
      <c r="J1048" s="25" t="str">
        <f>IF(H1048&lt;&gt;"",IFERROR(INDEX(DATABASE!$Z$19:$Z$38,MATCH(DATEVALUE(H1048),DATABASE!$AA$19:$AA$38,0)),INDEX(DATABASE!$Z$12:$Z$18,MATCH(WEEKDAY(H1048,2),DATABASE!$AA$12:$AA$18,0))),"")</f>
        <v/>
      </c>
      <c r="K1048" s="25" t="str">
        <f>IF('DATA ACCURATE'!V1051&lt;&gt;"",'DATA ACCURATE'!V1051,"")</f>
        <v/>
      </c>
      <c r="L1048" s="80" t="str">
        <f>IF($H1048="","",IF(OR($J1048="LIBUR",AND($L1047="LIBUR",$O1047=$O1048)),"LIBUR",IF(AND(OR($L1047="LUAR JAM KERJA 1",$L1047="LUAR JAM KERJA 2"),OR(OR(AND($H1047=$H1048,AND(OR($I1048&gt;DATABASE!$J$3,$I1048&lt;DATABASE!$J$6),((DATEVALUE($H1048)+$I1048)-(DATEVALUE($H1047)+$I1047))&lt;DATABASE!$J$6)),AND($H1047=$H1048,$O1047=$O1048,OR($I1048&gt;DATABASE!$J$6,$I1048&lt;DATABASE!$J$3))),AND(($H1048-$H1047)=1,OR($I1048&lt;DATABASE!$I$6,((DATEVALUE($H1048)+$I1048)-(DATEVALUE($H1047)+$I1047))&lt;DATABASE!$J$6))),$A1048=$A1047),"LUAR JAM KERJA 2",IF(AND(OR(WEEKDAY($H1048,2)=1,WEEKDAY($H1048,2)=2,WEEKDAY($H1048,2)=3,WEEKDAY($H1048,2)=4,WEEKDAY($H1048,2)=5),$I1048&lt;=DATABASE!$J$3,$I1048&gt;=DATABASE!$I$3),"JAM KERJA",IF(AND(WEEKDAY($H1048,2)=6,$I1048&lt;=DATABASE!$J$4,$I1048&gt;=DATABASE!$I$4),"JAM KERJA","LUAR JAM KERJA 1")))))</f>
        <v/>
      </c>
      <c r="M1048" s="33" t="str">
        <f>IF('DATA ACCURATE'!T1051&lt;&gt;"",IF('DATA ACCURATE'!T1051&gt;100,'DATA ACCURATE'!T1051/10,'DATA ACCURATE'!T1051),"")</f>
        <v/>
      </c>
      <c r="N1048" t="str">
        <f>IF(M1048="","",IF(M1048&lt;=DATABASE!$I$9,"LOKAL",IF(M1048&lt;DATABASE!$J$9,"LUAR KOTA 1",IF($M1048&gt;=DATABASE!$J$9,"LUAR KOTA 2",""))))</f>
        <v/>
      </c>
      <c r="O1048" s="38" t="str">
        <f>IF('DATA ACCURATE'!L1051&lt;&gt;"",'DATA ACCURATE'!L1051,"")</f>
        <v/>
      </c>
      <c r="Q1048" s="38">
        <f t="shared" si="112"/>
        <v>0</v>
      </c>
      <c r="R1048" s="38">
        <f t="shared" si="112"/>
        <v>0</v>
      </c>
      <c r="S1048" s="38">
        <f t="shared" si="112"/>
        <v>0</v>
      </c>
      <c r="T1048" s="38">
        <f t="shared" si="112"/>
        <v>0</v>
      </c>
      <c r="U1048" s="38">
        <f t="shared" si="113"/>
        <v>0</v>
      </c>
      <c r="V1048" s="38">
        <f t="shared" si="113"/>
        <v>0</v>
      </c>
      <c r="W1048" s="38">
        <f t="shared" si="113"/>
        <v>0</v>
      </c>
      <c r="X1048" s="38">
        <f t="shared" si="114"/>
        <v>0</v>
      </c>
      <c r="Y1048" s="38">
        <f t="shared" si="114"/>
        <v>0</v>
      </c>
      <c r="Z1048" s="38">
        <f t="shared" si="114"/>
        <v>0</v>
      </c>
      <c r="AA1048" s="38">
        <f t="shared" si="114"/>
        <v>0</v>
      </c>
      <c r="AB1048" s="38">
        <f t="shared" si="115"/>
        <v>0</v>
      </c>
      <c r="AC1048" s="38">
        <f t="shared" si="116"/>
        <v>0</v>
      </c>
      <c r="AD1048" s="38" t="str">
        <f t="shared" si="117"/>
        <v>000000000000</v>
      </c>
    </row>
    <row r="1049" spans="1:30">
      <c r="A1049" s="9" t="str">
        <f>IF('DATA ACCURATE'!A1052&lt;&gt;"",'DATA ACCURATE'!A1052,"")</f>
        <v/>
      </c>
      <c r="B1049" s="9" t="str">
        <f>IF('DATA ACCURATE'!D1052&lt;&gt;"",'DATA ACCURATE'!D1052,"")</f>
        <v/>
      </c>
      <c r="C1049" s="38" t="str">
        <f>IF($AD1049="000000000000","",INDEX(DATABASE!$W$12:$W$71,MATCH($AD1049,DATABASE!$V$12:$V$71,0)))</f>
        <v/>
      </c>
      <c r="D1049" s="34" t="str">
        <f>IF(C1049="","",IF(E1049="",INDEX(DATABASE!$AF$13:$AF$62,MATCH($C1049,DATABASE!$AC$13:$AC$62,0)),IF(E1049="2x D11",INDEX(DATABASE!$AF$13:$AF$62,MATCH($C1049,DATABASE!$AC$13:$AC$62,0))+2*DATABASE!$AF$62,IF(E1049="3x D11",INDEX(DATABASE!$AF$13:$AF$62,MATCH($C1049,DATABASE!$AC$13:$AC$62,0))+3*DATABASE!$AF$62,""))))</f>
        <v/>
      </c>
      <c r="E1049" s="38" t="str">
        <f>IF(AND($K1049="Y",$G1049&lt;&gt;"UNYIL",$F1049&lt;DATABASE!$O$8),"2x D11",IF(AND($K1049="Y",$G1049&lt;&gt;"UNYIL",$F1049&gt;=DATABASE!$O$8),"3x D11",""))</f>
        <v/>
      </c>
      <c r="F1049" s="9" t="str">
        <f>IF('DATA ACCURATE'!N1052&lt;&gt;"",'DATA ACCURATE'!N1052,"")</f>
        <v/>
      </c>
      <c r="G1049" t="str">
        <f>IF(F1049="","",IF(F1049&lt;=DATABASE!$I$8,"UNYIL",IF(F1049&lt;=DATABASE!$J$8,"KECIL",IF(F1049&lt;DATABASE!$K$8,"TANGGUNG",IF(F1049&gt;=DATABASE!$K$8,"BESAR","")))))</f>
        <v/>
      </c>
      <c r="H1049" s="16" t="str">
        <f>IF('DATA ACCURATE'!J1052&lt;&gt;"",'DATA ACCURATE'!J1052,"")</f>
        <v/>
      </c>
      <c r="I1049" s="35" t="str">
        <f>IF(B1049&lt;&gt;"",IFERROR(VLOOKUP(B1049,'DATA TIMBANGAN'!G:M,7,FALSE),VLOOKUP(B1049,'DATA TIMBANGAN'!G:M,7)),"")</f>
        <v/>
      </c>
      <c r="J1049" s="25" t="str">
        <f>IF(H1049&lt;&gt;"",IFERROR(INDEX(DATABASE!$Z$19:$Z$38,MATCH(DATEVALUE(H1049),DATABASE!$AA$19:$AA$38,0)),INDEX(DATABASE!$Z$12:$Z$18,MATCH(WEEKDAY(H1049,2),DATABASE!$AA$12:$AA$18,0))),"")</f>
        <v/>
      </c>
      <c r="K1049" s="25" t="str">
        <f>IF('DATA ACCURATE'!V1052&lt;&gt;"",'DATA ACCURATE'!V1052,"")</f>
        <v/>
      </c>
      <c r="L1049" s="80" t="str">
        <f>IF($H1049="","",IF(OR($J1049="LIBUR",AND($L1048="LIBUR",$O1048=$O1049)),"LIBUR",IF(AND(OR($L1048="LUAR JAM KERJA 1",$L1048="LUAR JAM KERJA 2"),OR(OR(AND($H1048=$H1049,AND(OR($I1049&gt;DATABASE!$J$3,$I1049&lt;DATABASE!$J$6),((DATEVALUE($H1049)+$I1049)-(DATEVALUE($H1048)+$I1048))&lt;DATABASE!$J$6)),AND($H1048=$H1049,$O1048=$O1049,OR($I1049&gt;DATABASE!$J$6,$I1049&lt;DATABASE!$J$3))),AND(($H1049-$H1048)=1,OR($I1049&lt;DATABASE!$I$6,((DATEVALUE($H1049)+$I1049)-(DATEVALUE($H1048)+$I1048))&lt;DATABASE!$J$6))),$A1049=$A1048),"LUAR JAM KERJA 2",IF(AND(OR(WEEKDAY($H1049,2)=1,WEEKDAY($H1049,2)=2,WEEKDAY($H1049,2)=3,WEEKDAY($H1049,2)=4,WEEKDAY($H1049,2)=5),$I1049&lt;=DATABASE!$J$3,$I1049&gt;=DATABASE!$I$3),"JAM KERJA",IF(AND(WEEKDAY($H1049,2)=6,$I1049&lt;=DATABASE!$J$4,$I1049&gt;=DATABASE!$I$4),"JAM KERJA","LUAR JAM KERJA 1")))))</f>
        <v/>
      </c>
      <c r="M1049" s="33" t="str">
        <f>IF('DATA ACCURATE'!T1052&lt;&gt;"",IF('DATA ACCURATE'!T1052&gt;100,'DATA ACCURATE'!T1052/10,'DATA ACCURATE'!T1052),"")</f>
        <v/>
      </c>
      <c r="N1049" t="str">
        <f>IF(M1049="","",IF(M1049&lt;=DATABASE!$I$9,"LOKAL",IF(M1049&lt;DATABASE!$J$9,"LUAR KOTA 1",IF($M1049&gt;=DATABASE!$J$9,"LUAR KOTA 2",""))))</f>
        <v/>
      </c>
      <c r="O1049" s="38" t="str">
        <f>IF('DATA ACCURATE'!L1052&lt;&gt;"",'DATA ACCURATE'!L1052,"")</f>
        <v/>
      </c>
      <c r="Q1049" s="38">
        <f t="shared" si="112"/>
        <v>0</v>
      </c>
      <c r="R1049" s="38">
        <f t="shared" si="112"/>
        <v>0</v>
      </c>
      <c r="S1049" s="38">
        <f t="shared" si="112"/>
        <v>0</v>
      </c>
      <c r="T1049" s="38">
        <f t="shared" si="112"/>
        <v>0</v>
      </c>
      <c r="U1049" s="38">
        <f t="shared" si="113"/>
        <v>0</v>
      </c>
      <c r="V1049" s="38">
        <f t="shared" si="113"/>
        <v>0</v>
      </c>
      <c r="W1049" s="38">
        <f t="shared" si="113"/>
        <v>0</v>
      </c>
      <c r="X1049" s="38">
        <f t="shared" si="114"/>
        <v>0</v>
      </c>
      <c r="Y1049" s="38">
        <f t="shared" si="114"/>
        <v>0</v>
      </c>
      <c r="Z1049" s="38">
        <f t="shared" si="114"/>
        <v>0</v>
      </c>
      <c r="AA1049" s="38">
        <f t="shared" si="114"/>
        <v>0</v>
      </c>
      <c r="AB1049" s="38">
        <f t="shared" si="115"/>
        <v>0</v>
      </c>
      <c r="AC1049" s="38">
        <f t="shared" si="116"/>
        <v>0</v>
      </c>
      <c r="AD1049" s="38" t="str">
        <f t="shared" si="117"/>
        <v>000000000000</v>
      </c>
    </row>
    <row r="1050" spans="1:30">
      <c r="A1050" s="9" t="str">
        <f>IF('DATA ACCURATE'!A1053&lt;&gt;"",'DATA ACCURATE'!A1053,"")</f>
        <v/>
      </c>
      <c r="B1050" s="9" t="str">
        <f>IF('DATA ACCURATE'!D1053&lt;&gt;"",'DATA ACCURATE'!D1053,"")</f>
        <v/>
      </c>
      <c r="C1050" s="38" t="str">
        <f>IF($AD1050="000000000000","",INDEX(DATABASE!$W$12:$W$71,MATCH($AD1050,DATABASE!$V$12:$V$71,0)))</f>
        <v/>
      </c>
      <c r="D1050" s="34" t="str">
        <f>IF(C1050="","",IF(E1050="",INDEX(DATABASE!$AF$13:$AF$62,MATCH($C1050,DATABASE!$AC$13:$AC$62,0)),IF(E1050="2x D11",INDEX(DATABASE!$AF$13:$AF$62,MATCH($C1050,DATABASE!$AC$13:$AC$62,0))+2*DATABASE!$AF$62,IF(E1050="3x D11",INDEX(DATABASE!$AF$13:$AF$62,MATCH($C1050,DATABASE!$AC$13:$AC$62,0))+3*DATABASE!$AF$62,""))))</f>
        <v/>
      </c>
      <c r="E1050" s="38" t="str">
        <f>IF(AND($K1050="Y",$G1050&lt;&gt;"UNYIL",$F1050&lt;DATABASE!$O$8),"2x D11",IF(AND($K1050="Y",$G1050&lt;&gt;"UNYIL",$F1050&gt;=DATABASE!$O$8),"3x D11",""))</f>
        <v/>
      </c>
      <c r="F1050" s="9" t="str">
        <f>IF('DATA ACCURATE'!N1053&lt;&gt;"",'DATA ACCURATE'!N1053,"")</f>
        <v/>
      </c>
      <c r="G1050" t="str">
        <f>IF(F1050="","",IF(F1050&lt;=DATABASE!$I$8,"UNYIL",IF(F1050&lt;=DATABASE!$J$8,"KECIL",IF(F1050&lt;DATABASE!$K$8,"TANGGUNG",IF(F1050&gt;=DATABASE!$K$8,"BESAR","")))))</f>
        <v/>
      </c>
      <c r="H1050" s="16" t="str">
        <f>IF('DATA ACCURATE'!J1053&lt;&gt;"",'DATA ACCURATE'!J1053,"")</f>
        <v/>
      </c>
      <c r="I1050" s="35" t="str">
        <f>IF(B1050&lt;&gt;"",IFERROR(VLOOKUP(B1050,'DATA TIMBANGAN'!G:M,7,FALSE),VLOOKUP(B1050,'DATA TIMBANGAN'!G:M,7)),"")</f>
        <v/>
      </c>
      <c r="J1050" s="25" t="str">
        <f>IF(H1050&lt;&gt;"",IFERROR(INDEX(DATABASE!$Z$19:$Z$38,MATCH(DATEVALUE(H1050),DATABASE!$AA$19:$AA$38,0)),INDEX(DATABASE!$Z$12:$Z$18,MATCH(WEEKDAY(H1050,2),DATABASE!$AA$12:$AA$18,0))),"")</f>
        <v/>
      </c>
      <c r="K1050" s="25" t="str">
        <f>IF('DATA ACCURATE'!V1053&lt;&gt;"",'DATA ACCURATE'!V1053,"")</f>
        <v/>
      </c>
      <c r="L1050" s="80" t="str">
        <f>IF($H1050="","",IF(OR($J1050="LIBUR",AND($L1049="LIBUR",$O1049=$O1050)),"LIBUR",IF(AND(OR($L1049="LUAR JAM KERJA 1",$L1049="LUAR JAM KERJA 2"),OR(OR(AND($H1049=$H1050,AND(OR($I1050&gt;DATABASE!$J$3,$I1050&lt;DATABASE!$J$6),((DATEVALUE($H1050)+$I1050)-(DATEVALUE($H1049)+$I1049))&lt;DATABASE!$J$6)),AND($H1049=$H1050,$O1049=$O1050,OR($I1050&gt;DATABASE!$J$6,$I1050&lt;DATABASE!$J$3))),AND(($H1050-$H1049)=1,OR($I1050&lt;DATABASE!$I$6,((DATEVALUE($H1050)+$I1050)-(DATEVALUE($H1049)+$I1049))&lt;DATABASE!$J$6))),$A1050=$A1049),"LUAR JAM KERJA 2",IF(AND(OR(WEEKDAY($H1050,2)=1,WEEKDAY($H1050,2)=2,WEEKDAY($H1050,2)=3,WEEKDAY($H1050,2)=4,WEEKDAY($H1050,2)=5),$I1050&lt;=DATABASE!$J$3,$I1050&gt;=DATABASE!$I$3),"JAM KERJA",IF(AND(WEEKDAY($H1050,2)=6,$I1050&lt;=DATABASE!$J$4,$I1050&gt;=DATABASE!$I$4),"JAM KERJA","LUAR JAM KERJA 1")))))</f>
        <v/>
      </c>
      <c r="M1050" s="33" t="str">
        <f>IF('DATA ACCURATE'!T1053&lt;&gt;"",IF('DATA ACCURATE'!T1053&gt;100,'DATA ACCURATE'!T1053/10,'DATA ACCURATE'!T1053),"")</f>
        <v/>
      </c>
      <c r="N1050" t="str">
        <f>IF(M1050="","",IF(M1050&lt;=DATABASE!$I$9,"LOKAL",IF(M1050&lt;DATABASE!$J$9,"LUAR KOTA 1",IF($M1050&gt;=DATABASE!$J$9,"LUAR KOTA 2",""))))</f>
        <v/>
      </c>
      <c r="O1050" s="38" t="str">
        <f>IF('DATA ACCURATE'!L1053&lt;&gt;"",'DATA ACCURATE'!L1053,"")</f>
        <v/>
      </c>
      <c r="Q1050" s="38">
        <f t="shared" si="112"/>
        <v>0</v>
      </c>
      <c r="R1050" s="38">
        <f t="shared" si="112"/>
        <v>0</v>
      </c>
      <c r="S1050" s="38">
        <f t="shared" si="112"/>
        <v>0</v>
      </c>
      <c r="T1050" s="38">
        <f t="shared" si="112"/>
        <v>0</v>
      </c>
      <c r="U1050" s="38">
        <f t="shared" si="113"/>
        <v>0</v>
      </c>
      <c r="V1050" s="38">
        <f t="shared" si="113"/>
        <v>0</v>
      </c>
      <c r="W1050" s="38">
        <f t="shared" si="113"/>
        <v>0</v>
      </c>
      <c r="X1050" s="38">
        <f t="shared" si="114"/>
        <v>0</v>
      </c>
      <c r="Y1050" s="38">
        <f t="shared" si="114"/>
        <v>0</v>
      </c>
      <c r="Z1050" s="38">
        <f t="shared" si="114"/>
        <v>0</v>
      </c>
      <c r="AA1050" s="38">
        <f t="shared" si="114"/>
        <v>0</v>
      </c>
      <c r="AB1050" s="38">
        <f t="shared" si="115"/>
        <v>0</v>
      </c>
      <c r="AC1050" s="38">
        <f t="shared" si="116"/>
        <v>0</v>
      </c>
      <c r="AD1050" s="38" t="str">
        <f t="shared" si="117"/>
        <v>000000000000</v>
      </c>
    </row>
    <row r="1051" spans="1:30">
      <c r="A1051" s="9" t="str">
        <f>IF('DATA ACCURATE'!A1054&lt;&gt;"",'DATA ACCURATE'!A1054,"")</f>
        <v/>
      </c>
      <c r="B1051" s="9" t="str">
        <f>IF('DATA ACCURATE'!D1054&lt;&gt;"",'DATA ACCURATE'!D1054,"")</f>
        <v/>
      </c>
      <c r="C1051" s="38" t="str">
        <f>IF($AD1051="000000000000","",INDEX(DATABASE!$W$12:$W$71,MATCH($AD1051,DATABASE!$V$12:$V$71,0)))</f>
        <v/>
      </c>
      <c r="D1051" s="34" t="str">
        <f>IF(C1051="","",IF(E1051="",INDEX(DATABASE!$AF$13:$AF$62,MATCH($C1051,DATABASE!$AC$13:$AC$62,0)),IF(E1051="2x D11",INDEX(DATABASE!$AF$13:$AF$62,MATCH($C1051,DATABASE!$AC$13:$AC$62,0))+2*DATABASE!$AF$62,IF(E1051="3x D11",INDEX(DATABASE!$AF$13:$AF$62,MATCH($C1051,DATABASE!$AC$13:$AC$62,0))+3*DATABASE!$AF$62,""))))</f>
        <v/>
      </c>
      <c r="E1051" s="38" t="str">
        <f>IF(AND($K1051="Y",$G1051&lt;&gt;"UNYIL",$F1051&lt;DATABASE!$O$8),"2x D11",IF(AND($K1051="Y",$G1051&lt;&gt;"UNYIL",$F1051&gt;=DATABASE!$O$8),"3x D11",""))</f>
        <v/>
      </c>
      <c r="F1051" s="9" t="str">
        <f>IF('DATA ACCURATE'!N1054&lt;&gt;"",'DATA ACCURATE'!N1054,"")</f>
        <v/>
      </c>
      <c r="G1051" t="str">
        <f>IF(F1051="","",IF(F1051&lt;=DATABASE!$I$8,"UNYIL",IF(F1051&lt;=DATABASE!$J$8,"KECIL",IF(F1051&lt;DATABASE!$K$8,"TANGGUNG",IF(F1051&gt;=DATABASE!$K$8,"BESAR","")))))</f>
        <v/>
      </c>
      <c r="H1051" s="16" t="str">
        <f>IF('DATA ACCURATE'!J1054&lt;&gt;"",'DATA ACCURATE'!J1054,"")</f>
        <v/>
      </c>
      <c r="I1051" s="35" t="str">
        <f>IF(B1051&lt;&gt;"",IFERROR(VLOOKUP(B1051,'DATA TIMBANGAN'!G:M,7,FALSE),VLOOKUP(B1051,'DATA TIMBANGAN'!G:M,7)),"")</f>
        <v/>
      </c>
      <c r="J1051" s="25" t="str">
        <f>IF(H1051&lt;&gt;"",IFERROR(INDEX(DATABASE!$Z$19:$Z$38,MATCH(DATEVALUE(H1051),DATABASE!$AA$19:$AA$38,0)),INDEX(DATABASE!$Z$12:$Z$18,MATCH(WEEKDAY(H1051,2),DATABASE!$AA$12:$AA$18,0))),"")</f>
        <v/>
      </c>
      <c r="K1051" s="25" t="str">
        <f>IF('DATA ACCURATE'!V1054&lt;&gt;"",'DATA ACCURATE'!V1054,"")</f>
        <v/>
      </c>
      <c r="L1051" s="80" t="str">
        <f>IF($H1051="","",IF(OR($J1051="LIBUR",AND($L1050="LIBUR",$O1050=$O1051)),"LIBUR",IF(AND(OR($L1050="LUAR JAM KERJA 1",$L1050="LUAR JAM KERJA 2"),OR(OR(AND($H1050=$H1051,AND(OR($I1051&gt;DATABASE!$J$3,$I1051&lt;DATABASE!$J$6),((DATEVALUE($H1051)+$I1051)-(DATEVALUE($H1050)+$I1050))&lt;DATABASE!$J$6)),AND($H1050=$H1051,$O1050=$O1051,OR($I1051&gt;DATABASE!$J$6,$I1051&lt;DATABASE!$J$3))),AND(($H1051-$H1050)=1,OR($I1051&lt;DATABASE!$I$6,((DATEVALUE($H1051)+$I1051)-(DATEVALUE($H1050)+$I1050))&lt;DATABASE!$J$6))),$A1051=$A1050),"LUAR JAM KERJA 2",IF(AND(OR(WEEKDAY($H1051,2)=1,WEEKDAY($H1051,2)=2,WEEKDAY($H1051,2)=3,WEEKDAY($H1051,2)=4,WEEKDAY($H1051,2)=5),$I1051&lt;=DATABASE!$J$3,$I1051&gt;=DATABASE!$I$3),"JAM KERJA",IF(AND(WEEKDAY($H1051,2)=6,$I1051&lt;=DATABASE!$J$4,$I1051&gt;=DATABASE!$I$4),"JAM KERJA","LUAR JAM KERJA 1")))))</f>
        <v/>
      </c>
      <c r="M1051" s="33" t="str">
        <f>IF('DATA ACCURATE'!T1054&lt;&gt;"",IF('DATA ACCURATE'!T1054&gt;100,'DATA ACCURATE'!T1054/10,'DATA ACCURATE'!T1054),"")</f>
        <v/>
      </c>
      <c r="N1051" t="str">
        <f>IF(M1051="","",IF(M1051&lt;=DATABASE!$I$9,"LOKAL",IF(M1051&lt;DATABASE!$J$9,"LUAR KOTA 1",IF($M1051&gt;=DATABASE!$J$9,"LUAR KOTA 2",""))))</f>
        <v/>
      </c>
      <c r="O1051" s="38" t="str">
        <f>IF('DATA ACCURATE'!L1054&lt;&gt;"",'DATA ACCURATE'!L1054,"")</f>
        <v/>
      </c>
      <c r="Q1051" s="38">
        <f t="shared" si="112"/>
        <v>0</v>
      </c>
      <c r="R1051" s="38">
        <f t="shared" si="112"/>
        <v>0</v>
      </c>
      <c r="S1051" s="38">
        <f t="shared" si="112"/>
        <v>0</v>
      </c>
      <c r="T1051" s="38">
        <f t="shared" si="112"/>
        <v>0</v>
      </c>
      <c r="U1051" s="38">
        <f t="shared" si="113"/>
        <v>0</v>
      </c>
      <c r="V1051" s="38">
        <f t="shared" si="113"/>
        <v>0</v>
      </c>
      <c r="W1051" s="38">
        <f t="shared" si="113"/>
        <v>0</v>
      </c>
      <c r="X1051" s="38">
        <f t="shared" si="114"/>
        <v>0</v>
      </c>
      <c r="Y1051" s="38">
        <f t="shared" si="114"/>
        <v>0</v>
      </c>
      <c r="Z1051" s="38">
        <f t="shared" si="114"/>
        <v>0</v>
      </c>
      <c r="AA1051" s="38">
        <f t="shared" si="114"/>
        <v>0</v>
      </c>
      <c r="AB1051" s="38">
        <f t="shared" si="115"/>
        <v>0</v>
      </c>
      <c r="AC1051" s="38">
        <f t="shared" si="116"/>
        <v>0</v>
      </c>
      <c r="AD1051" s="38" t="str">
        <f t="shared" si="117"/>
        <v>000000000000</v>
      </c>
    </row>
    <row r="1052" spans="1:30">
      <c r="A1052" s="9" t="str">
        <f>IF('DATA ACCURATE'!A1055&lt;&gt;"",'DATA ACCURATE'!A1055,"")</f>
        <v/>
      </c>
      <c r="B1052" s="9" t="str">
        <f>IF('DATA ACCURATE'!D1055&lt;&gt;"",'DATA ACCURATE'!D1055,"")</f>
        <v/>
      </c>
      <c r="C1052" s="38" t="str">
        <f>IF($AD1052="000000000000","",INDEX(DATABASE!$W$12:$W$71,MATCH($AD1052,DATABASE!$V$12:$V$71,0)))</f>
        <v/>
      </c>
      <c r="D1052" s="34" t="str">
        <f>IF(C1052="","",IF(E1052="",INDEX(DATABASE!$AF$13:$AF$62,MATCH($C1052,DATABASE!$AC$13:$AC$62,0)),IF(E1052="2x D11",INDEX(DATABASE!$AF$13:$AF$62,MATCH($C1052,DATABASE!$AC$13:$AC$62,0))+2*DATABASE!$AF$62,IF(E1052="3x D11",INDEX(DATABASE!$AF$13:$AF$62,MATCH($C1052,DATABASE!$AC$13:$AC$62,0))+3*DATABASE!$AF$62,""))))</f>
        <v/>
      </c>
      <c r="E1052" s="38" t="str">
        <f>IF(AND($K1052="Y",$G1052&lt;&gt;"UNYIL",$F1052&lt;DATABASE!$O$8),"2x D11",IF(AND($K1052="Y",$G1052&lt;&gt;"UNYIL",$F1052&gt;=DATABASE!$O$8),"3x D11",""))</f>
        <v/>
      </c>
      <c r="F1052" s="9" t="str">
        <f>IF('DATA ACCURATE'!N1055&lt;&gt;"",'DATA ACCURATE'!N1055,"")</f>
        <v/>
      </c>
      <c r="G1052" t="str">
        <f>IF(F1052="","",IF(F1052&lt;=DATABASE!$I$8,"UNYIL",IF(F1052&lt;=DATABASE!$J$8,"KECIL",IF(F1052&lt;DATABASE!$K$8,"TANGGUNG",IF(F1052&gt;=DATABASE!$K$8,"BESAR","")))))</f>
        <v/>
      </c>
      <c r="H1052" s="16" t="str">
        <f>IF('DATA ACCURATE'!J1055&lt;&gt;"",'DATA ACCURATE'!J1055,"")</f>
        <v/>
      </c>
      <c r="I1052" s="35" t="str">
        <f>IF(B1052&lt;&gt;"",IFERROR(VLOOKUP(B1052,'DATA TIMBANGAN'!G:M,7,FALSE),VLOOKUP(B1052,'DATA TIMBANGAN'!G:M,7)),"")</f>
        <v/>
      </c>
      <c r="J1052" s="25" t="str">
        <f>IF(H1052&lt;&gt;"",IFERROR(INDEX(DATABASE!$Z$19:$Z$38,MATCH(DATEVALUE(H1052),DATABASE!$AA$19:$AA$38,0)),INDEX(DATABASE!$Z$12:$Z$18,MATCH(WEEKDAY(H1052,2),DATABASE!$AA$12:$AA$18,0))),"")</f>
        <v/>
      </c>
      <c r="K1052" s="25" t="str">
        <f>IF('DATA ACCURATE'!V1055&lt;&gt;"",'DATA ACCURATE'!V1055,"")</f>
        <v/>
      </c>
      <c r="L1052" s="80" t="str">
        <f>IF($H1052="","",IF(OR($J1052="LIBUR",AND($L1051="LIBUR",$O1051=$O1052)),"LIBUR",IF(AND(OR($L1051="LUAR JAM KERJA 1",$L1051="LUAR JAM KERJA 2"),OR(OR(AND($H1051=$H1052,AND(OR($I1052&gt;DATABASE!$J$3,$I1052&lt;DATABASE!$J$6),((DATEVALUE($H1052)+$I1052)-(DATEVALUE($H1051)+$I1051))&lt;DATABASE!$J$6)),AND($H1051=$H1052,$O1051=$O1052,OR($I1052&gt;DATABASE!$J$6,$I1052&lt;DATABASE!$J$3))),AND(($H1052-$H1051)=1,OR($I1052&lt;DATABASE!$I$6,((DATEVALUE($H1052)+$I1052)-(DATEVALUE($H1051)+$I1051))&lt;DATABASE!$J$6))),$A1052=$A1051),"LUAR JAM KERJA 2",IF(AND(OR(WEEKDAY($H1052,2)=1,WEEKDAY($H1052,2)=2,WEEKDAY($H1052,2)=3,WEEKDAY($H1052,2)=4,WEEKDAY($H1052,2)=5),$I1052&lt;=DATABASE!$J$3,$I1052&gt;=DATABASE!$I$3),"JAM KERJA",IF(AND(WEEKDAY($H1052,2)=6,$I1052&lt;=DATABASE!$J$4,$I1052&gt;=DATABASE!$I$4),"JAM KERJA","LUAR JAM KERJA 1")))))</f>
        <v/>
      </c>
      <c r="M1052" s="33" t="str">
        <f>IF('DATA ACCURATE'!T1055&lt;&gt;"",IF('DATA ACCURATE'!T1055&gt;100,'DATA ACCURATE'!T1055/10,'DATA ACCURATE'!T1055),"")</f>
        <v/>
      </c>
      <c r="N1052" t="str">
        <f>IF(M1052="","",IF(M1052&lt;=DATABASE!$I$9,"LOKAL",IF(M1052&lt;DATABASE!$J$9,"LUAR KOTA 1",IF($M1052&gt;=DATABASE!$J$9,"LUAR KOTA 2",""))))</f>
        <v/>
      </c>
      <c r="O1052" s="38" t="str">
        <f>IF('DATA ACCURATE'!L1055&lt;&gt;"",'DATA ACCURATE'!L1055,"")</f>
        <v/>
      </c>
      <c r="Q1052" s="38">
        <f t="shared" si="112"/>
        <v>0</v>
      </c>
      <c r="R1052" s="38">
        <f t="shared" si="112"/>
        <v>0</v>
      </c>
      <c r="S1052" s="38">
        <f t="shared" si="112"/>
        <v>0</v>
      </c>
      <c r="T1052" s="38">
        <f t="shared" si="112"/>
        <v>0</v>
      </c>
      <c r="U1052" s="38">
        <f t="shared" si="113"/>
        <v>0</v>
      </c>
      <c r="V1052" s="38">
        <f t="shared" si="113"/>
        <v>0</v>
      </c>
      <c r="W1052" s="38">
        <f t="shared" si="113"/>
        <v>0</v>
      </c>
      <c r="X1052" s="38">
        <f t="shared" si="114"/>
        <v>0</v>
      </c>
      <c r="Y1052" s="38">
        <f t="shared" si="114"/>
        <v>0</v>
      </c>
      <c r="Z1052" s="38">
        <f t="shared" si="114"/>
        <v>0</v>
      </c>
      <c r="AA1052" s="38">
        <f t="shared" si="114"/>
        <v>0</v>
      </c>
      <c r="AB1052" s="38">
        <f t="shared" si="115"/>
        <v>0</v>
      </c>
      <c r="AC1052" s="38">
        <f t="shared" si="116"/>
        <v>0</v>
      </c>
      <c r="AD1052" s="38" t="str">
        <f t="shared" si="117"/>
        <v>000000000000</v>
      </c>
    </row>
    <row r="1053" spans="1:30">
      <c r="A1053" s="9" t="str">
        <f>IF('DATA ACCURATE'!A1056&lt;&gt;"",'DATA ACCURATE'!A1056,"")</f>
        <v/>
      </c>
      <c r="B1053" s="9" t="str">
        <f>IF('DATA ACCURATE'!D1056&lt;&gt;"",'DATA ACCURATE'!D1056,"")</f>
        <v/>
      </c>
      <c r="C1053" s="38" t="str">
        <f>IF($AD1053="000000000000","",INDEX(DATABASE!$W$12:$W$71,MATCH($AD1053,DATABASE!$V$12:$V$71,0)))</f>
        <v/>
      </c>
      <c r="D1053" s="34" t="str">
        <f>IF(C1053="","",IF(E1053="",INDEX(DATABASE!$AF$13:$AF$62,MATCH($C1053,DATABASE!$AC$13:$AC$62,0)),IF(E1053="2x D11",INDEX(DATABASE!$AF$13:$AF$62,MATCH($C1053,DATABASE!$AC$13:$AC$62,0))+2*DATABASE!$AF$62,IF(E1053="3x D11",INDEX(DATABASE!$AF$13:$AF$62,MATCH($C1053,DATABASE!$AC$13:$AC$62,0))+3*DATABASE!$AF$62,""))))</f>
        <v/>
      </c>
      <c r="E1053" s="38" t="str">
        <f>IF(AND($K1053="Y",$G1053&lt;&gt;"UNYIL",$F1053&lt;DATABASE!$O$8),"2x D11",IF(AND($K1053="Y",$G1053&lt;&gt;"UNYIL",$F1053&gt;=DATABASE!$O$8),"3x D11",""))</f>
        <v/>
      </c>
      <c r="F1053" s="9" t="str">
        <f>IF('DATA ACCURATE'!N1056&lt;&gt;"",'DATA ACCURATE'!N1056,"")</f>
        <v/>
      </c>
      <c r="G1053" t="str">
        <f>IF(F1053="","",IF(F1053&lt;=DATABASE!$I$8,"UNYIL",IF(F1053&lt;=DATABASE!$J$8,"KECIL",IF(F1053&lt;DATABASE!$K$8,"TANGGUNG",IF(F1053&gt;=DATABASE!$K$8,"BESAR","")))))</f>
        <v/>
      </c>
      <c r="H1053" s="16" t="str">
        <f>IF('DATA ACCURATE'!J1056&lt;&gt;"",'DATA ACCURATE'!J1056,"")</f>
        <v/>
      </c>
      <c r="I1053" s="35" t="str">
        <f>IF(B1053&lt;&gt;"",IFERROR(VLOOKUP(B1053,'DATA TIMBANGAN'!G:M,7,FALSE),VLOOKUP(B1053,'DATA TIMBANGAN'!G:M,7)),"")</f>
        <v/>
      </c>
      <c r="J1053" s="25" t="str">
        <f>IF(H1053&lt;&gt;"",IFERROR(INDEX(DATABASE!$Z$19:$Z$38,MATCH(DATEVALUE(H1053),DATABASE!$AA$19:$AA$38,0)),INDEX(DATABASE!$Z$12:$Z$18,MATCH(WEEKDAY(H1053,2),DATABASE!$AA$12:$AA$18,0))),"")</f>
        <v/>
      </c>
      <c r="K1053" s="25" t="str">
        <f>IF('DATA ACCURATE'!V1056&lt;&gt;"",'DATA ACCURATE'!V1056,"")</f>
        <v/>
      </c>
      <c r="L1053" s="80" t="str">
        <f>IF($H1053="","",IF(OR($J1053="LIBUR",AND($L1052="LIBUR",$O1052=$O1053)),"LIBUR",IF(AND(OR($L1052="LUAR JAM KERJA 1",$L1052="LUAR JAM KERJA 2"),OR(OR(AND($H1052=$H1053,AND(OR($I1053&gt;DATABASE!$J$3,$I1053&lt;DATABASE!$J$6),((DATEVALUE($H1053)+$I1053)-(DATEVALUE($H1052)+$I1052))&lt;DATABASE!$J$6)),AND($H1052=$H1053,$O1052=$O1053,OR($I1053&gt;DATABASE!$J$6,$I1053&lt;DATABASE!$J$3))),AND(($H1053-$H1052)=1,OR($I1053&lt;DATABASE!$I$6,((DATEVALUE($H1053)+$I1053)-(DATEVALUE($H1052)+$I1052))&lt;DATABASE!$J$6))),$A1053=$A1052),"LUAR JAM KERJA 2",IF(AND(OR(WEEKDAY($H1053,2)=1,WEEKDAY($H1053,2)=2,WEEKDAY($H1053,2)=3,WEEKDAY($H1053,2)=4,WEEKDAY($H1053,2)=5),$I1053&lt;=DATABASE!$J$3,$I1053&gt;=DATABASE!$I$3),"JAM KERJA",IF(AND(WEEKDAY($H1053,2)=6,$I1053&lt;=DATABASE!$J$4,$I1053&gt;=DATABASE!$I$4),"JAM KERJA","LUAR JAM KERJA 1")))))</f>
        <v/>
      </c>
      <c r="M1053" s="33" t="str">
        <f>IF('DATA ACCURATE'!T1056&lt;&gt;"",IF('DATA ACCURATE'!T1056&gt;100,'DATA ACCURATE'!T1056/10,'DATA ACCURATE'!T1056),"")</f>
        <v/>
      </c>
      <c r="N1053" t="str">
        <f>IF(M1053="","",IF(M1053&lt;=DATABASE!$I$9,"LOKAL",IF(M1053&lt;DATABASE!$J$9,"LUAR KOTA 1",IF($M1053&gt;=DATABASE!$J$9,"LUAR KOTA 2",""))))</f>
        <v/>
      </c>
      <c r="O1053" s="38" t="str">
        <f>IF('DATA ACCURATE'!L1056&lt;&gt;"",'DATA ACCURATE'!L1056,"")</f>
        <v/>
      </c>
      <c r="Q1053" s="38">
        <f t="shared" si="112"/>
        <v>0</v>
      </c>
      <c r="R1053" s="38">
        <f t="shared" si="112"/>
        <v>0</v>
      </c>
      <c r="S1053" s="38">
        <f t="shared" si="112"/>
        <v>0</v>
      </c>
      <c r="T1053" s="38">
        <f t="shared" si="112"/>
        <v>0</v>
      </c>
      <c r="U1053" s="38">
        <f t="shared" si="113"/>
        <v>0</v>
      </c>
      <c r="V1053" s="38">
        <f t="shared" si="113"/>
        <v>0</v>
      </c>
      <c r="W1053" s="38">
        <f t="shared" si="113"/>
        <v>0</v>
      </c>
      <c r="X1053" s="38">
        <f t="shared" si="114"/>
        <v>0</v>
      </c>
      <c r="Y1053" s="38">
        <f t="shared" si="114"/>
        <v>0</v>
      </c>
      <c r="Z1053" s="38">
        <f t="shared" si="114"/>
        <v>0</v>
      </c>
      <c r="AA1053" s="38">
        <f t="shared" si="114"/>
        <v>0</v>
      </c>
      <c r="AB1053" s="38">
        <f t="shared" si="115"/>
        <v>0</v>
      </c>
      <c r="AC1053" s="38">
        <f t="shared" si="116"/>
        <v>0</v>
      </c>
      <c r="AD1053" s="38" t="str">
        <f t="shared" si="117"/>
        <v>000000000000</v>
      </c>
    </row>
    <row r="1054" spans="1:30">
      <c r="A1054" s="9" t="str">
        <f>IF('DATA ACCURATE'!A1057&lt;&gt;"",'DATA ACCURATE'!A1057,"")</f>
        <v/>
      </c>
      <c r="B1054" s="9" t="str">
        <f>IF('DATA ACCURATE'!D1057&lt;&gt;"",'DATA ACCURATE'!D1057,"")</f>
        <v/>
      </c>
      <c r="C1054" s="38" t="str">
        <f>IF($AD1054="000000000000","",INDEX(DATABASE!$W$12:$W$71,MATCH($AD1054,DATABASE!$V$12:$V$71,0)))</f>
        <v/>
      </c>
      <c r="D1054" s="34" t="str">
        <f>IF(C1054="","",IF(E1054="",INDEX(DATABASE!$AF$13:$AF$62,MATCH($C1054,DATABASE!$AC$13:$AC$62,0)),IF(E1054="2x D11",INDEX(DATABASE!$AF$13:$AF$62,MATCH($C1054,DATABASE!$AC$13:$AC$62,0))+2*DATABASE!$AF$62,IF(E1054="3x D11",INDEX(DATABASE!$AF$13:$AF$62,MATCH($C1054,DATABASE!$AC$13:$AC$62,0))+3*DATABASE!$AF$62,""))))</f>
        <v/>
      </c>
      <c r="E1054" s="38" t="str">
        <f>IF(AND($K1054="Y",$G1054&lt;&gt;"UNYIL",$F1054&lt;DATABASE!$O$8),"2x D11",IF(AND($K1054="Y",$G1054&lt;&gt;"UNYIL",$F1054&gt;=DATABASE!$O$8),"3x D11",""))</f>
        <v/>
      </c>
      <c r="F1054" s="9" t="str">
        <f>IF('DATA ACCURATE'!N1057&lt;&gt;"",'DATA ACCURATE'!N1057,"")</f>
        <v/>
      </c>
      <c r="G1054" t="str">
        <f>IF(F1054="","",IF(F1054&lt;=DATABASE!$I$8,"UNYIL",IF(F1054&lt;=DATABASE!$J$8,"KECIL",IF(F1054&lt;DATABASE!$K$8,"TANGGUNG",IF(F1054&gt;=DATABASE!$K$8,"BESAR","")))))</f>
        <v/>
      </c>
      <c r="H1054" s="16" t="str">
        <f>IF('DATA ACCURATE'!J1057&lt;&gt;"",'DATA ACCURATE'!J1057,"")</f>
        <v/>
      </c>
      <c r="I1054" s="35" t="str">
        <f>IF(B1054&lt;&gt;"",IFERROR(VLOOKUP(B1054,'DATA TIMBANGAN'!G:M,7,FALSE),VLOOKUP(B1054,'DATA TIMBANGAN'!G:M,7)),"")</f>
        <v/>
      </c>
      <c r="J1054" s="25" t="str">
        <f>IF(H1054&lt;&gt;"",IFERROR(INDEX(DATABASE!$Z$19:$Z$38,MATCH(DATEVALUE(H1054),DATABASE!$AA$19:$AA$38,0)),INDEX(DATABASE!$Z$12:$Z$18,MATCH(WEEKDAY(H1054,2),DATABASE!$AA$12:$AA$18,0))),"")</f>
        <v/>
      </c>
      <c r="K1054" s="25" t="str">
        <f>IF('DATA ACCURATE'!V1057&lt;&gt;"",'DATA ACCURATE'!V1057,"")</f>
        <v/>
      </c>
      <c r="L1054" s="80" t="str">
        <f>IF($H1054="","",IF(OR($J1054="LIBUR",AND($L1053="LIBUR",$O1053=$O1054)),"LIBUR",IF(AND(OR($L1053="LUAR JAM KERJA 1",$L1053="LUAR JAM KERJA 2"),OR(OR(AND($H1053=$H1054,AND(OR($I1054&gt;DATABASE!$J$3,$I1054&lt;DATABASE!$J$6),((DATEVALUE($H1054)+$I1054)-(DATEVALUE($H1053)+$I1053))&lt;DATABASE!$J$6)),AND($H1053=$H1054,$O1053=$O1054,OR($I1054&gt;DATABASE!$J$6,$I1054&lt;DATABASE!$J$3))),AND(($H1054-$H1053)=1,OR($I1054&lt;DATABASE!$I$6,((DATEVALUE($H1054)+$I1054)-(DATEVALUE($H1053)+$I1053))&lt;DATABASE!$J$6))),$A1054=$A1053),"LUAR JAM KERJA 2",IF(AND(OR(WEEKDAY($H1054,2)=1,WEEKDAY($H1054,2)=2,WEEKDAY($H1054,2)=3,WEEKDAY($H1054,2)=4,WEEKDAY($H1054,2)=5),$I1054&lt;=DATABASE!$J$3,$I1054&gt;=DATABASE!$I$3),"JAM KERJA",IF(AND(WEEKDAY($H1054,2)=6,$I1054&lt;=DATABASE!$J$4,$I1054&gt;=DATABASE!$I$4),"JAM KERJA","LUAR JAM KERJA 1")))))</f>
        <v/>
      </c>
      <c r="M1054" s="33" t="str">
        <f>IF('DATA ACCURATE'!T1057&lt;&gt;"",IF('DATA ACCURATE'!T1057&gt;100,'DATA ACCURATE'!T1057/10,'DATA ACCURATE'!T1057),"")</f>
        <v/>
      </c>
      <c r="N1054" t="str">
        <f>IF(M1054="","",IF(M1054&lt;=DATABASE!$I$9,"LOKAL",IF(M1054&lt;DATABASE!$J$9,"LUAR KOTA 1",IF($M1054&gt;=DATABASE!$J$9,"LUAR KOTA 2",""))))</f>
        <v/>
      </c>
      <c r="O1054" s="38" t="str">
        <f>IF('DATA ACCURATE'!L1057&lt;&gt;"",'DATA ACCURATE'!L1057,"")</f>
        <v/>
      </c>
      <c r="Q1054" s="38">
        <f t="shared" si="112"/>
        <v>0</v>
      </c>
      <c r="R1054" s="38">
        <f t="shared" si="112"/>
        <v>0</v>
      </c>
      <c r="S1054" s="38">
        <f t="shared" si="112"/>
        <v>0</v>
      </c>
      <c r="T1054" s="38">
        <f t="shared" si="112"/>
        <v>0</v>
      </c>
      <c r="U1054" s="38">
        <f t="shared" si="113"/>
        <v>0</v>
      </c>
      <c r="V1054" s="38">
        <f t="shared" si="113"/>
        <v>0</v>
      </c>
      <c r="W1054" s="38">
        <f t="shared" si="113"/>
        <v>0</v>
      </c>
      <c r="X1054" s="38">
        <f t="shared" si="114"/>
        <v>0</v>
      </c>
      <c r="Y1054" s="38">
        <f t="shared" si="114"/>
        <v>0</v>
      </c>
      <c r="Z1054" s="38">
        <f t="shared" si="114"/>
        <v>0</v>
      </c>
      <c r="AA1054" s="38">
        <f t="shared" si="114"/>
        <v>0</v>
      </c>
      <c r="AB1054" s="38">
        <f t="shared" si="115"/>
        <v>0</v>
      </c>
      <c r="AC1054" s="38">
        <f t="shared" si="116"/>
        <v>0</v>
      </c>
      <c r="AD1054" s="38" t="str">
        <f t="shared" si="117"/>
        <v>000000000000</v>
      </c>
    </row>
    <row r="1055" spans="1:30">
      <c r="A1055" s="9" t="str">
        <f>IF('DATA ACCURATE'!A1058&lt;&gt;"",'DATA ACCURATE'!A1058,"")</f>
        <v/>
      </c>
      <c r="B1055" s="9" t="str">
        <f>IF('DATA ACCURATE'!D1058&lt;&gt;"",'DATA ACCURATE'!D1058,"")</f>
        <v/>
      </c>
      <c r="C1055" s="38" t="str">
        <f>IF($AD1055="000000000000","",INDEX(DATABASE!$W$12:$W$71,MATCH($AD1055,DATABASE!$V$12:$V$71,0)))</f>
        <v/>
      </c>
      <c r="D1055" s="34" t="str">
        <f>IF(C1055="","",IF(E1055="",INDEX(DATABASE!$AF$13:$AF$62,MATCH($C1055,DATABASE!$AC$13:$AC$62,0)),IF(E1055="2x D11",INDEX(DATABASE!$AF$13:$AF$62,MATCH($C1055,DATABASE!$AC$13:$AC$62,0))+2*DATABASE!$AF$62,IF(E1055="3x D11",INDEX(DATABASE!$AF$13:$AF$62,MATCH($C1055,DATABASE!$AC$13:$AC$62,0))+3*DATABASE!$AF$62,""))))</f>
        <v/>
      </c>
      <c r="E1055" s="38" t="str">
        <f>IF(AND($K1055="Y",$G1055&lt;&gt;"UNYIL",$F1055&lt;DATABASE!$O$8),"2x D11",IF(AND($K1055="Y",$G1055&lt;&gt;"UNYIL",$F1055&gt;=DATABASE!$O$8),"3x D11",""))</f>
        <v/>
      </c>
      <c r="F1055" s="9" t="str">
        <f>IF('DATA ACCURATE'!N1058&lt;&gt;"",'DATA ACCURATE'!N1058,"")</f>
        <v/>
      </c>
      <c r="G1055" t="str">
        <f>IF(F1055="","",IF(F1055&lt;=DATABASE!$I$8,"UNYIL",IF(F1055&lt;=DATABASE!$J$8,"KECIL",IF(F1055&lt;DATABASE!$K$8,"TANGGUNG",IF(F1055&gt;=DATABASE!$K$8,"BESAR","")))))</f>
        <v/>
      </c>
      <c r="H1055" s="16" t="str">
        <f>IF('DATA ACCURATE'!J1058&lt;&gt;"",'DATA ACCURATE'!J1058,"")</f>
        <v/>
      </c>
      <c r="I1055" s="35" t="str">
        <f>IF(B1055&lt;&gt;"",IFERROR(VLOOKUP(B1055,'DATA TIMBANGAN'!G:M,7,FALSE),VLOOKUP(B1055,'DATA TIMBANGAN'!G:M,7)),"")</f>
        <v/>
      </c>
      <c r="J1055" s="25" t="str">
        <f>IF(H1055&lt;&gt;"",IFERROR(INDEX(DATABASE!$Z$19:$Z$38,MATCH(DATEVALUE(H1055),DATABASE!$AA$19:$AA$38,0)),INDEX(DATABASE!$Z$12:$Z$18,MATCH(WEEKDAY(H1055,2),DATABASE!$AA$12:$AA$18,0))),"")</f>
        <v/>
      </c>
      <c r="K1055" s="25" t="str">
        <f>IF('DATA ACCURATE'!V1058&lt;&gt;"",'DATA ACCURATE'!V1058,"")</f>
        <v/>
      </c>
      <c r="L1055" s="80" t="str">
        <f>IF($H1055="","",IF(OR($J1055="LIBUR",AND($L1054="LIBUR",$O1054=$O1055)),"LIBUR",IF(AND(OR($L1054="LUAR JAM KERJA 1",$L1054="LUAR JAM KERJA 2"),OR(OR(AND($H1054=$H1055,AND(OR($I1055&gt;DATABASE!$J$3,$I1055&lt;DATABASE!$J$6),((DATEVALUE($H1055)+$I1055)-(DATEVALUE($H1054)+$I1054))&lt;DATABASE!$J$6)),AND($H1054=$H1055,$O1054=$O1055,OR($I1055&gt;DATABASE!$J$6,$I1055&lt;DATABASE!$J$3))),AND(($H1055-$H1054)=1,OR($I1055&lt;DATABASE!$I$6,((DATEVALUE($H1055)+$I1055)-(DATEVALUE($H1054)+$I1054))&lt;DATABASE!$J$6))),$A1055=$A1054),"LUAR JAM KERJA 2",IF(AND(OR(WEEKDAY($H1055,2)=1,WEEKDAY($H1055,2)=2,WEEKDAY($H1055,2)=3,WEEKDAY($H1055,2)=4,WEEKDAY($H1055,2)=5),$I1055&lt;=DATABASE!$J$3,$I1055&gt;=DATABASE!$I$3),"JAM KERJA",IF(AND(WEEKDAY($H1055,2)=6,$I1055&lt;=DATABASE!$J$4,$I1055&gt;=DATABASE!$I$4),"JAM KERJA","LUAR JAM KERJA 1")))))</f>
        <v/>
      </c>
      <c r="M1055" s="33" t="str">
        <f>IF('DATA ACCURATE'!T1058&lt;&gt;"",IF('DATA ACCURATE'!T1058&gt;100,'DATA ACCURATE'!T1058/10,'DATA ACCURATE'!T1058),"")</f>
        <v/>
      </c>
      <c r="N1055" t="str">
        <f>IF(M1055="","",IF(M1055&lt;=DATABASE!$I$9,"LOKAL",IF(M1055&lt;DATABASE!$J$9,"LUAR KOTA 1",IF($M1055&gt;=DATABASE!$J$9,"LUAR KOTA 2",""))))</f>
        <v/>
      </c>
      <c r="O1055" s="38" t="str">
        <f>IF('DATA ACCURATE'!L1058&lt;&gt;"",'DATA ACCURATE'!L1058,"")</f>
        <v/>
      </c>
      <c r="Q1055" s="38">
        <f t="shared" si="112"/>
        <v>0</v>
      </c>
      <c r="R1055" s="38">
        <f t="shared" si="112"/>
        <v>0</v>
      </c>
      <c r="S1055" s="38">
        <f t="shared" si="112"/>
        <v>0</v>
      </c>
      <c r="T1055" s="38">
        <f t="shared" si="112"/>
        <v>0</v>
      </c>
      <c r="U1055" s="38">
        <f t="shared" si="113"/>
        <v>0</v>
      </c>
      <c r="V1055" s="38">
        <f t="shared" si="113"/>
        <v>0</v>
      </c>
      <c r="W1055" s="38">
        <f t="shared" si="113"/>
        <v>0</v>
      </c>
      <c r="X1055" s="38">
        <f t="shared" si="114"/>
        <v>0</v>
      </c>
      <c r="Y1055" s="38">
        <f t="shared" si="114"/>
        <v>0</v>
      </c>
      <c r="Z1055" s="38">
        <f t="shared" si="114"/>
        <v>0</v>
      </c>
      <c r="AA1055" s="38">
        <f t="shared" si="114"/>
        <v>0</v>
      </c>
      <c r="AB1055" s="38">
        <f t="shared" si="115"/>
        <v>0</v>
      </c>
      <c r="AC1055" s="38">
        <f t="shared" si="116"/>
        <v>0</v>
      </c>
      <c r="AD1055" s="38" t="str">
        <f t="shared" si="117"/>
        <v>000000000000</v>
      </c>
    </row>
    <row r="1056" spans="1:30">
      <c r="A1056" s="9" t="str">
        <f>IF('DATA ACCURATE'!A1059&lt;&gt;"",'DATA ACCURATE'!A1059,"")</f>
        <v/>
      </c>
      <c r="B1056" s="9" t="str">
        <f>IF('DATA ACCURATE'!D1059&lt;&gt;"",'DATA ACCURATE'!D1059,"")</f>
        <v/>
      </c>
      <c r="C1056" s="38" t="str">
        <f>IF($AD1056="000000000000","",INDEX(DATABASE!$W$12:$W$71,MATCH($AD1056,DATABASE!$V$12:$V$71,0)))</f>
        <v/>
      </c>
      <c r="D1056" s="34" t="str">
        <f>IF(C1056="","",IF(E1056="",INDEX(DATABASE!$AF$13:$AF$62,MATCH($C1056,DATABASE!$AC$13:$AC$62,0)),IF(E1056="2x D11",INDEX(DATABASE!$AF$13:$AF$62,MATCH($C1056,DATABASE!$AC$13:$AC$62,0))+2*DATABASE!$AF$62,IF(E1056="3x D11",INDEX(DATABASE!$AF$13:$AF$62,MATCH($C1056,DATABASE!$AC$13:$AC$62,0))+3*DATABASE!$AF$62,""))))</f>
        <v/>
      </c>
      <c r="E1056" s="38" t="str">
        <f>IF(AND($K1056="Y",$G1056&lt;&gt;"UNYIL",$F1056&lt;DATABASE!$O$8),"2x D11",IF(AND($K1056="Y",$G1056&lt;&gt;"UNYIL",$F1056&gt;=DATABASE!$O$8),"3x D11",""))</f>
        <v/>
      </c>
      <c r="F1056" s="9" t="str">
        <f>IF('DATA ACCURATE'!N1059&lt;&gt;"",'DATA ACCURATE'!N1059,"")</f>
        <v/>
      </c>
      <c r="G1056" t="str">
        <f>IF(F1056="","",IF(F1056&lt;=DATABASE!$I$8,"UNYIL",IF(F1056&lt;=DATABASE!$J$8,"KECIL",IF(F1056&lt;DATABASE!$K$8,"TANGGUNG",IF(F1056&gt;=DATABASE!$K$8,"BESAR","")))))</f>
        <v/>
      </c>
      <c r="H1056" s="16" t="str">
        <f>IF('DATA ACCURATE'!J1059&lt;&gt;"",'DATA ACCURATE'!J1059,"")</f>
        <v/>
      </c>
      <c r="I1056" s="35" t="str">
        <f>IF(B1056&lt;&gt;"",IFERROR(VLOOKUP(B1056,'DATA TIMBANGAN'!G:M,7,FALSE),VLOOKUP(B1056,'DATA TIMBANGAN'!G:M,7)),"")</f>
        <v/>
      </c>
      <c r="J1056" s="25" t="str">
        <f>IF(H1056&lt;&gt;"",IFERROR(INDEX(DATABASE!$Z$19:$Z$38,MATCH(DATEVALUE(H1056),DATABASE!$AA$19:$AA$38,0)),INDEX(DATABASE!$Z$12:$Z$18,MATCH(WEEKDAY(H1056,2),DATABASE!$AA$12:$AA$18,0))),"")</f>
        <v/>
      </c>
      <c r="K1056" s="25" t="str">
        <f>IF('DATA ACCURATE'!V1059&lt;&gt;"",'DATA ACCURATE'!V1059,"")</f>
        <v/>
      </c>
      <c r="L1056" s="80" t="str">
        <f>IF($H1056="","",IF(OR($J1056="LIBUR",AND($L1055="LIBUR",$O1055=$O1056)),"LIBUR",IF(AND(OR($L1055="LUAR JAM KERJA 1",$L1055="LUAR JAM KERJA 2"),OR(OR(AND($H1055=$H1056,AND(OR($I1056&gt;DATABASE!$J$3,$I1056&lt;DATABASE!$J$6),((DATEVALUE($H1056)+$I1056)-(DATEVALUE($H1055)+$I1055))&lt;DATABASE!$J$6)),AND($H1055=$H1056,$O1055=$O1056,OR($I1056&gt;DATABASE!$J$6,$I1056&lt;DATABASE!$J$3))),AND(($H1056-$H1055)=1,OR($I1056&lt;DATABASE!$I$6,((DATEVALUE($H1056)+$I1056)-(DATEVALUE($H1055)+$I1055))&lt;DATABASE!$J$6))),$A1056=$A1055),"LUAR JAM KERJA 2",IF(AND(OR(WEEKDAY($H1056,2)=1,WEEKDAY($H1056,2)=2,WEEKDAY($H1056,2)=3,WEEKDAY($H1056,2)=4,WEEKDAY($H1056,2)=5),$I1056&lt;=DATABASE!$J$3,$I1056&gt;=DATABASE!$I$3),"JAM KERJA",IF(AND(WEEKDAY($H1056,2)=6,$I1056&lt;=DATABASE!$J$4,$I1056&gt;=DATABASE!$I$4),"JAM KERJA","LUAR JAM KERJA 1")))))</f>
        <v/>
      </c>
      <c r="M1056" s="33" t="str">
        <f>IF('DATA ACCURATE'!T1059&lt;&gt;"",IF('DATA ACCURATE'!T1059&gt;100,'DATA ACCURATE'!T1059/10,'DATA ACCURATE'!T1059),"")</f>
        <v/>
      </c>
      <c r="N1056" t="str">
        <f>IF(M1056="","",IF(M1056&lt;=DATABASE!$I$9,"LOKAL",IF(M1056&lt;DATABASE!$J$9,"LUAR KOTA 1",IF($M1056&gt;=DATABASE!$J$9,"LUAR KOTA 2",""))))</f>
        <v/>
      </c>
      <c r="O1056" s="38" t="str">
        <f>IF('DATA ACCURATE'!L1059&lt;&gt;"",'DATA ACCURATE'!L1059,"")</f>
        <v/>
      </c>
      <c r="Q1056" s="38">
        <f t="shared" si="112"/>
        <v>0</v>
      </c>
      <c r="R1056" s="38">
        <f t="shared" si="112"/>
        <v>0</v>
      </c>
      <c r="S1056" s="38">
        <f t="shared" si="112"/>
        <v>0</v>
      </c>
      <c r="T1056" s="38">
        <f t="shared" si="112"/>
        <v>0</v>
      </c>
      <c r="U1056" s="38">
        <f t="shared" si="113"/>
        <v>0</v>
      </c>
      <c r="V1056" s="38">
        <f t="shared" si="113"/>
        <v>0</v>
      </c>
      <c r="W1056" s="38">
        <f t="shared" si="113"/>
        <v>0</v>
      </c>
      <c r="X1056" s="38">
        <f t="shared" si="114"/>
        <v>0</v>
      </c>
      <c r="Y1056" s="38">
        <f t="shared" si="114"/>
        <v>0</v>
      </c>
      <c r="Z1056" s="38">
        <f t="shared" si="114"/>
        <v>0</v>
      </c>
      <c r="AA1056" s="38">
        <f t="shared" si="114"/>
        <v>0</v>
      </c>
      <c r="AB1056" s="38">
        <f t="shared" si="115"/>
        <v>0</v>
      </c>
      <c r="AC1056" s="38">
        <f t="shared" si="116"/>
        <v>0</v>
      </c>
      <c r="AD1056" s="38" t="str">
        <f t="shared" si="117"/>
        <v>000000000000</v>
      </c>
    </row>
    <row r="1057" spans="1:30">
      <c r="A1057" s="9" t="str">
        <f>IF('DATA ACCURATE'!A1060&lt;&gt;"",'DATA ACCURATE'!A1060,"")</f>
        <v/>
      </c>
      <c r="B1057" s="9" t="str">
        <f>IF('DATA ACCURATE'!D1060&lt;&gt;"",'DATA ACCURATE'!D1060,"")</f>
        <v/>
      </c>
      <c r="C1057" s="38" t="str">
        <f>IF($AD1057="000000000000","",INDEX(DATABASE!$W$12:$W$71,MATCH($AD1057,DATABASE!$V$12:$V$71,0)))</f>
        <v/>
      </c>
      <c r="D1057" s="34" t="str">
        <f>IF(C1057="","",IF(E1057="",INDEX(DATABASE!$AF$13:$AF$62,MATCH($C1057,DATABASE!$AC$13:$AC$62,0)),IF(E1057="2x D11",INDEX(DATABASE!$AF$13:$AF$62,MATCH($C1057,DATABASE!$AC$13:$AC$62,0))+2*DATABASE!$AF$62,IF(E1057="3x D11",INDEX(DATABASE!$AF$13:$AF$62,MATCH($C1057,DATABASE!$AC$13:$AC$62,0))+3*DATABASE!$AF$62,""))))</f>
        <v/>
      </c>
      <c r="E1057" s="38" t="str">
        <f>IF(AND($K1057="Y",$G1057&lt;&gt;"UNYIL",$F1057&lt;DATABASE!$O$8),"2x D11",IF(AND($K1057="Y",$G1057&lt;&gt;"UNYIL",$F1057&gt;=DATABASE!$O$8),"3x D11",""))</f>
        <v/>
      </c>
      <c r="F1057" s="9" t="str">
        <f>IF('DATA ACCURATE'!N1060&lt;&gt;"",'DATA ACCURATE'!N1060,"")</f>
        <v/>
      </c>
      <c r="G1057" t="str">
        <f>IF(F1057="","",IF(F1057&lt;=DATABASE!$I$8,"UNYIL",IF(F1057&lt;=DATABASE!$J$8,"KECIL",IF(F1057&lt;DATABASE!$K$8,"TANGGUNG",IF(F1057&gt;=DATABASE!$K$8,"BESAR","")))))</f>
        <v/>
      </c>
      <c r="H1057" s="16" t="str">
        <f>IF('DATA ACCURATE'!J1060&lt;&gt;"",'DATA ACCURATE'!J1060,"")</f>
        <v/>
      </c>
      <c r="I1057" s="35" t="str">
        <f>IF(B1057&lt;&gt;"",IFERROR(VLOOKUP(B1057,'DATA TIMBANGAN'!G:M,7,FALSE),VLOOKUP(B1057,'DATA TIMBANGAN'!G:M,7)),"")</f>
        <v/>
      </c>
      <c r="J1057" s="25" t="str">
        <f>IF(H1057&lt;&gt;"",IFERROR(INDEX(DATABASE!$Z$19:$Z$38,MATCH(DATEVALUE(H1057),DATABASE!$AA$19:$AA$38,0)),INDEX(DATABASE!$Z$12:$Z$18,MATCH(WEEKDAY(H1057,2),DATABASE!$AA$12:$AA$18,0))),"")</f>
        <v/>
      </c>
      <c r="K1057" s="25" t="str">
        <f>IF('DATA ACCURATE'!V1060&lt;&gt;"",'DATA ACCURATE'!V1060,"")</f>
        <v/>
      </c>
      <c r="L1057" s="80" t="str">
        <f>IF($H1057="","",IF(OR($J1057="LIBUR",AND($L1056="LIBUR",$O1056=$O1057)),"LIBUR",IF(AND(OR($L1056="LUAR JAM KERJA 1",$L1056="LUAR JAM KERJA 2"),OR(OR(AND($H1056=$H1057,AND(OR($I1057&gt;DATABASE!$J$3,$I1057&lt;DATABASE!$J$6),((DATEVALUE($H1057)+$I1057)-(DATEVALUE($H1056)+$I1056))&lt;DATABASE!$J$6)),AND($H1056=$H1057,$O1056=$O1057,OR($I1057&gt;DATABASE!$J$6,$I1057&lt;DATABASE!$J$3))),AND(($H1057-$H1056)=1,OR($I1057&lt;DATABASE!$I$6,((DATEVALUE($H1057)+$I1057)-(DATEVALUE($H1056)+$I1056))&lt;DATABASE!$J$6))),$A1057=$A1056),"LUAR JAM KERJA 2",IF(AND(OR(WEEKDAY($H1057,2)=1,WEEKDAY($H1057,2)=2,WEEKDAY($H1057,2)=3,WEEKDAY($H1057,2)=4,WEEKDAY($H1057,2)=5),$I1057&lt;=DATABASE!$J$3,$I1057&gt;=DATABASE!$I$3),"JAM KERJA",IF(AND(WEEKDAY($H1057,2)=6,$I1057&lt;=DATABASE!$J$4,$I1057&gt;=DATABASE!$I$4),"JAM KERJA","LUAR JAM KERJA 1")))))</f>
        <v/>
      </c>
      <c r="M1057" s="33" t="str">
        <f>IF('DATA ACCURATE'!T1060&lt;&gt;"",IF('DATA ACCURATE'!T1060&gt;100,'DATA ACCURATE'!T1060/10,'DATA ACCURATE'!T1060),"")</f>
        <v/>
      </c>
      <c r="N1057" t="str">
        <f>IF(M1057="","",IF(M1057&lt;=DATABASE!$I$9,"LOKAL",IF(M1057&lt;DATABASE!$J$9,"LUAR KOTA 1",IF($M1057&gt;=DATABASE!$J$9,"LUAR KOTA 2",""))))</f>
        <v/>
      </c>
      <c r="O1057" s="38" t="str">
        <f>IF('DATA ACCURATE'!L1060&lt;&gt;"",'DATA ACCURATE'!L1060,"")</f>
        <v/>
      </c>
      <c r="Q1057" s="38">
        <f t="shared" si="112"/>
        <v>0</v>
      </c>
      <c r="R1057" s="38">
        <f t="shared" si="112"/>
        <v>0</v>
      </c>
      <c r="S1057" s="38">
        <f t="shared" si="112"/>
        <v>0</v>
      </c>
      <c r="T1057" s="38">
        <f t="shared" si="112"/>
        <v>0</v>
      </c>
      <c r="U1057" s="38">
        <f t="shared" si="113"/>
        <v>0</v>
      </c>
      <c r="V1057" s="38">
        <f t="shared" si="113"/>
        <v>0</v>
      </c>
      <c r="W1057" s="38">
        <f t="shared" si="113"/>
        <v>0</v>
      </c>
      <c r="X1057" s="38">
        <f t="shared" si="114"/>
        <v>0</v>
      </c>
      <c r="Y1057" s="38">
        <f t="shared" si="114"/>
        <v>0</v>
      </c>
      <c r="Z1057" s="38">
        <f t="shared" si="114"/>
        <v>0</v>
      </c>
      <c r="AA1057" s="38">
        <f t="shared" si="114"/>
        <v>0</v>
      </c>
      <c r="AB1057" s="38">
        <f t="shared" si="115"/>
        <v>0</v>
      </c>
      <c r="AC1057" s="38">
        <f t="shared" si="116"/>
        <v>0</v>
      </c>
      <c r="AD1057" s="38" t="str">
        <f t="shared" si="117"/>
        <v>000000000000</v>
      </c>
    </row>
    <row r="1058" spans="1:30">
      <c r="A1058" s="9" t="str">
        <f>IF('DATA ACCURATE'!A1061&lt;&gt;"",'DATA ACCURATE'!A1061,"")</f>
        <v/>
      </c>
      <c r="B1058" s="9" t="str">
        <f>IF('DATA ACCURATE'!D1061&lt;&gt;"",'DATA ACCURATE'!D1061,"")</f>
        <v/>
      </c>
      <c r="C1058" s="38" t="str">
        <f>IF($AD1058="000000000000","",INDEX(DATABASE!$W$12:$W$71,MATCH($AD1058,DATABASE!$V$12:$V$71,0)))</f>
        <v/>
      </c>
      <c r="D1058" s="34" t="str">
        <f>IF(C1058="","",IF(E1058="",INDEX(DATABASE!$AF$13:$AF$62,MATCH($C1058,DATABASE!$AC$13:$AC$62,0)),IF(E1058="2x D11",INDEX(DATABASE!$AF$13:$AF$62,MATCH($C1058,DATABASE!$AC$13:$AC$62,0))+2*DATABASE!$AF$62,IF(E1058="3x D11",INDEX(DATABASE!$AF$13:$AF$62,MATCH($C1058,DATABASE!$AC$13:$AC$62,0))+3*DATABASE!$AF$62,""))))</f>
        <v/>
      </c>
      <c r="E1058" s="38" t="str">
        <f>IF(AND($K1058="Y",$G1058&lt;&gt;"UNYIL",$F1058&lt;DATABASE!$O$8),"2x D11",IF(AND($K1058="Y",$G1058&lt;&gt;"UNYIL",$F1058&gt;=DATABASE!$O$8),"3x D11",""))</f>
        <v/>
      </c>
      <c r="F1058" s="9" t="str">
        <f>IF('DATA ACCURATE'!N1061&lt;&gt;"",'DATA ACCURATE'!N1061,"")</f>
        <v/>
      </c>
      <c r="G1058" t="str">
        <f>IF(F1058="","",IF(F1058&lt;=DATABASE!$I$8,"UNYIL",IF(F1058&lt;=DATABASE!$J$8,"KECIL",IF(F1058&lt;DATABASE!$K$8,"TANGGUNG",IF(F1058&gt;=DATABASE!$K$8,"BESAR","")))))</f>
        <v/>
      </c>
      <c r="H1058" s="16" t="str">
        <f>IF('DATA ACCURATE'!J1061&lt;&gt;"",'DATA ACCURATE'!J1061,"")</f>
        <v/>
      </c>
      <c r="I1058" s="35" t="str">
        <f>IF(B1058&lt;&gt;"",IFERROR(VLOOKUP(B1058,'DATA TIMBANGAN'!G:M,7,FALSE),VLOOKUP(B1058,'DATA TIMBANGAN'!G:M,7)),"")</f>
        <v/>
      </c>
      <c r="J1058" s="25" t="str">
        <f>IF(H1058&lt;&gt;"",IFERROR(INDEX(DATABASE!$Z$19:$Z$38,MATCH(DATEVALUE(H1058),DATABASE!$AA$19:$AA$38,0)),INDEX(DATABASE!$Z$12:$Z$18,MATCH(WEEKDAY(H1058,2),DATABASE!$AA$12:$AA$18,0))),"")</f>
        <v/>
      </c>
      <c r="K1058" s="25" t="str">
        <f>IF('DATA ACCURATE'!V1061&lt;&gt;"",'DATA ACCURATE'!V1061,"")</f>
        <v/>
      </c>
      <c r="L1058" s="80" t="str">
        <f>IF($H1058="","",IF(OR($J1058="LIBUR",AND($L1057="LIBUR",$O1057=$O1058)),"LIBUR",IF(AND(OR($L1057="LUAR JAM KERJA 1",$L1057="LUAR JAM KERJA 2"),OR(OR(AND($H1057=$H1058,AND(OR($I1058&gt;DATABASE!$J$3,$I1058&lt;DATABASE!$J$6),((DATEVALUE($H1058)+$I1058)-(DATEVALUE($H1057)+$I1057))&lt;DATABASE!$J$6)),AND($H1057=$H1058,$O1057=$O1058,OR($I1058&gt;DATABASE!$J$6,$I1058&lt;DATABASE!$J$3))),AND(($H1058-$H1057)=1,OR($I1058&lt;DATABASE!$I$6,((DATEVALUE($H1058)+$I1058)-(DATEVALUE($H1057)+$I1057))&lt;DATABASE!$J$6))),$A1058=$A1057),"LUAR JAM KERJA 2",IF(AND(OR(WEEKDAY($H1058,2)=1,WEEKDAY($H1058,2)=2,WEEKDAY($H1058,2)=3,WEEKDAY($H1058,2)=4,WEEKDAY($H1058,2)=5),$I1058&lt;=DATABASE!$J$3,$I1058&gt;=DATABASE!$I$3),"JAM KERJA",IF(AND(WEEKDAY($H1058,2)=6,$I1058&lt;=DATABASE!$J$4,$I1058&gt;=DATABASE!$I$4),"JAM KERJA","LUAR JAM KERJA 1")))))</f>
        <v/>
      </c>
      <c r="M1058" s="33" t="str">
        <f>IF('DATA ACCURATE'!T1061&lt;&gt;"",IF('DATA ACCURATE'!T1061&gt;100,'DATA ACCURATE'!T1061/10,'DATA ACCURATE'!T1061),"")</f>
        <v/>
      </c>
      <c r="N1058" t="str">
        <f>IF(M1058="","",IF(M1058&lt;=DATABASE!$I$9,"LOKAL",IF(M1058&lt;DATABASE!$J$9,"LUAR KOTA 1",IF($M1058&gt;=DATABASE!$J$9,"LUAR KOTA 2",""))))</f>
        <v/>
      </c>
      <c r="O1058" s="38" t="str">
        <f>IF('DATA ACCURATE'!L1061&lt;&gt;"",'DATA ACCURATE'!L1061,"")</f>
        <v/>
      </c>
      <c r="Q1058" s="38">
        <f t="shared" si="112"/>
        <v>0</v>
      </c>
      <c r="R1058" s="38">
        <f t="shared" si="112"/>
        <v>0</v>
      </c>
      <c r="S1058" s="38">
        <f t="shared" si="112"/>
        <v>0</v>
      </c>
      <c r="T1058" s="38">
        <f t="shared" si="112"/>
        <v>0</v>
      </c>
      <c r="U1058" s="38">
        <f t="shared" si="113"/>
        <v>0</v>
      </c>
      <c r="V1058" s="38">
        <f t="shared" si="113"/>
        <v>0</v>
      </c>
      <c r="W1058" s="38">
        <f t="shared" si="113"/>
        <v>0</v>
      </c>
      <c r="X1058" s="38">
        <f t="shared" si="114"/>
        <v>0</v>
      </c>
      <c r="Y1058" s="38">
        <f t="shared" si="114"/>
        <v>0</v>
      </c>
      <c r="Z1058" s="38">
        <f t="shared" si="114"/>
        <v>0</v>
      </c>
      <c r="AA1058" s="38">
        <f t="shared" si="114"/>
        <v>0</v>
      </c>
      <c r="AB1058" s="38">
        <f t="shared" si="115"/>
        <v>0</v>
      </c>
      <c r="AC1058" s="38">
        <f t="shared" si="116"/>
        <v>0</v>
      </c>
      <c r="AD1058" s="38" t="str">
        <f t="shared" si="117"/>
        <v>000000000000</v>
      </c>
    </row>
    <row r="1059" spans="1:30">
      <c r="A1059" s="9" t="str">
        <f>IF('DATA ACCURATE'!A1062&lt;&gt;"",'DATA ACCURATE'!A1062,"")</f>
        <v/>
      </c>
      <c r="B1059" s="9" t="str">
        <f>IF('DATA ACCURATE'!D1062&lt;&gt;"",'DATA ACCURATE'!D1062,"")</f>
        <v/>
      </c>
      <c r="C1059" s="38" t="str">
        <f>IF($AD1059="000000000000","",INDEX(DATABASE!$W$12:$W$71,MATCH($AD1059,DATABASE!$V$12:$V$71,0)))</f>
        <v/>
      </c>
      <c r="D1059" s="34" t="str">
        <f>IF(C1059="","",IF(E1059="",INDEX(DATABASE!$AF$13:$AF$62,MATCH($C1059,DATABASE!$AC$13:$AC$62,0)),IF(E1059="2x D11",INDEX(DATABASE!$AF$13:$AF$62,MATCH($C1059,DATABASE!$AC$13:$AC$62,0))+2*DATABASE!$AF$62,IF(E1059="3x D11",INDEX(DATABASE!$AF$13:$AF$62,MATCH($C1059,DATABASE!$AC$13:$AC$62,0))+3*DATABASE!$AF$62,""))))</f>
        <v/>
      </c>
      <c r="E1059" s="38" t="str">
        <f>IF(AND($K1059="Y",$G1059&lt;&gt;"UNYIL",$F1059&lt;DATABASE!$O$8),"2x D11",IF(AND($K1059="Y",$G1059&lt;&gt;"UNYIL",$F1059&gt;=DATABASE!$O$8),"3x D11",""))</f>
        <v/>
      </c>
      <c r="F1059" s="9" t="str">
        <f>IF('DATA ACCURATE'!N1062&lt;&gt;"",'DATA ACCURATE'!N1062,"")</f>
        <v/>
      </c>
      <c r="G1059" t="str">
        <f>IF(F1059="","",IF(F1059&lt;=DATABASE!$I$8,"UNYIL",IF(F1059&lt;=DATABASE!$J$8,"KECIL",IF(F1059&lt;DATABASE!$K$8,"TANGGUNG",IF(F1059&gt;=DATABASE!$K$8,"BESAR","")))))</f>
        <v/>
      </c>
      <c r="H1059" s="16" t="str">
        <f>IF('DATA ACCURATE'!J1062&lt;&gt;"",'DATA ACCURATE'!J1062,"")</f>
        <v/>
      </c>
      <c r="I1059" s="35" t="str">
        <f>IF(B1059&lt;&gt;"",IFERROR(VLOOKUP(B1059,'DATA TIMBANGAN'!G:M,7,FALSE),VLOOKUP(B1059,'DATA TIMBANGAN'!G:M,7)),"")</f>
        <v/>
      </c>
      <c r="J1059" s="25" t="str">
        <f>IF(H1059&lt;&gt;"",IFERROR(INDEX(DATABASE!$Z$19:$Z$38,MATCH(DATEVALUE(H1059),DATABASE!$AA$19:$AA$38,0)),INDEX(DATABASE!$Z$12:$Z$18,MATCH(WEEKDAY(H1059,2),DATABASE!$AA$12:$AA$18,0))),"")</f>
        <v/>
      </c>
      <c r="K1059" s="25" t="str">
        <f>IF('DATA ACCURATE'!V1062&lt;&gt;"",'DATA ACCURATE'!V1062,"")</f>
        <v/>
      </c>
      <c r="L1059" s="80" t="str">
        <f>IF($H1059="","",IF(OR($J1059="LIBUR",AND($L1058="LIBUR",$O1058=$O1059)),"LIBUR",IF(AND(OR($L1058="LUAR JAM KERJA 1",$L1058="LUAR JAM KERJA 2"),OR(OR(AND($H1058=$H1059,AND(OR($I1059&gt;DATABASE!$J$3,$I1059&lt;DATABASE!$J$6),((DATEVALUE($H1059)+$I1059)-(DATEVALUE($H1058)+$I1058))&lt;DATABASE!$J$6)),AND($H1058=$H1059,$O1058=$O1059,OR($I1059&gt;DATABASE!$J$6,$I1059&lt;DATABASE!$J$3))),AND(($H1059-$H1058)=1,OR($I1059&lt;DATABASE!$I$6,((DATEVALUE($H1059)+$I1059)-(DATEVALUE($H1058)+$I1058))&lt;DATABASE!$J$6))),$A1059=$A1058),"LUAR JAM KERJA 2",IF(AND(OR(WEEKDAY($H1059,2)=1,WEEKDAY($H1059,2)=2,WEEKDAY($H1059,2)=3,WEEKDAY($H1059,2)=4,WEEKDAY($H1059,2)=5),$I1059&lt;=DATABASE!$J$3,$I1059&gt;=DATABASE!$I$3),"JAM KERJA",IF(AND(WEEKDAY($H1059,2)=6,$I1059&lt;=DATABASE!$J$4,$I1059&gt;=DATABASE!$I$4),"JAM KERJA","LUAR JAM KERJA 1")))))</f>
        <v/>
      </c>
      <c r="M1059" s="33" t="str">
        <f>IF('DATA ACCURATE'!T1062&lt;&gt;"",IF('DATA ACCURATE'!T1062&gt;100,'DATA ACCURATE'!T1062/10,'DATA ACCURATE'!T1062),"")</f>
        <v/>
      </c>
      <c r="N1059" t="str">
        <f>IF(M1059="","",IF(M1059&lt;=DATABASE!$I$9,"LOKAL",IF(M1059&lt;DATABASE!$J$9,"LUAR KOTA 1",IF($M1059&gt;=DATABASE!$J$9,"LUAR KOTA 2",""))))</f>
        <v/>
      </c>
      <c r="O1059" s="38" t="str">
        <f>IF('DATA ACCURATE'!L1062&lt;&gt;"",'DATA ACCURATE'!L1062,"")</f>
        <v/>
      </c>
      <c r="Q1059" s="38">
        <f t="shared" si="112"/>
        <v>0</v>
      </c>
      <c r="R1059" s="38">
        <f t="shared" si="112"/>
        <v>0</v>
      </c>
      <c r="S1059" s="38">
        <f t="shared" si="112"/>
        <v>0</v>
      </c>
      <c r="T1059" s="38">
        <f t="shared" si="112"/>
        <v>0</v>
      </c>
      <c r="U1059" s="38">
        <f t="shared" si="113"/>
        <v>0</v>
      </c>
      <c r="V1059" s="38">
        <f t="shared" si="113"/>
        <v>0</v>
      </c>
      <c r="W1059" s="38">
        <f t="shared" si="113"/>
        <v>0</v>
      </c>
      <c r="X1059" s="38">
        <f t="shared" si="114"/>
        <v>0</v>
      </c>
      <c r="Y1059" s="38">
        <f t="shared" si="114"/>
        <v>0</v>
      </c>
      <c r="Z1059" s="38">
        <f t="shared" si="114"/>
        <v>0</v>
      </c>
      <c r="AA1059" s="38">
        <f t="shared" si="114"/>
        <v>0</v>
      </c>
      <c r="AB1059" s="38">
        <f t="shared" si="115"/>
        <v>0</v>
      </c>
      <c r="AC1059" s="38">
        <f t="shared" si="116"/>
        <v>0</v>
      </c>
      <c r="AD1059" s="38" t="str">
        <f t="shared" si="117"/>
        <v>000000000000</v>
      </c>
    </row>
    <row r="1060" spans="1:30">
      <c r="A1060" s="9" t="str">
        <f>IF('DATA ACCURATE'!A1063&lt;&gt;"",'DATA ACCURATE'!A1063,"")</f>
        <v/>
      </c>
      <c r="B1060" s="9" t="str">
        <f>IF('DATA ACCURATE'!D1063&lt;&gt;"",'DATA ACCURATE'!D1063,"")</f>
        <v/>
      </c>
      <c r="C1060" s="38" t="str">
        <f>IF($AD1060="000000000000","",INDEX(DATABASE!$W$12:$W$71,MATCH($AD1060,DATABASE!$V$12:$V$71,0)))</f>
        <v/>
      </c>
      <c r="D1060" s="34" t="str">
        <f>IF(C1060="","",IF(E1060="",INDEX(DATABASE!$AF$13:$AF$62,MATCH($C1060,DATABASE!$AC$13:$AC$62,0)),IF(E1060="2x D11",INDEX(DATABASE!$AF$13:$AF$62,MATCH($C1060,DATABASE!$AC$13:$AC$62,0))+2*DATABASE!$AF$62,IF(E1060="3x D11",INDEX(DATABASE!$AF$13:$AF$62,MATCH($C1060,DATABASE!$AC$13:$AC$62,0))+3*DATABASE!$AF$62,""))))</f>
        <v/>
      </c>
      <c r="E1060" s="38" t="str">
        <f>IF(AND($K1060="Y",$G1060&lt;&gt;"UNYIL",$F1060&lt;DATABASE!$O$8),"2x D11",IF(AND($K1060="Y",$G1060&lt;&gt;"UNYIL",$F1060&gt;=DATABASE!$O$8),"3x D11",""))</f>
        <v/>
      </c>
      <c r="F1060" s="9" t="str">
        <f>IF('DATA ACCURATE'!N1063&lt;&gt;"",'DATA ACCURATE'!N1063,"")</f>
        <v/>
      </c>
      <c r="G1060" t="str">
        <f>IF(F1060="","",IF(F1060&lt;=DATABASE!$I$8,"UNYIL",IF(F1060&lt;=DATABASE!$J$8,"KECIL",IF(F1060&lt;DATABASE!$K$8,"TANGGUNG",IF(F1060&gt;=DATABASE!$K$8,"BESAR","")))))</f>
        <v/>
      </c>
      <c r="H1060" s="16" t="str">
        <f>IF('DATA ACCURATE'!J1063&lt;&gt;"",'DATA ACCURATE'!J1063,"")</f>
        <v/>
      </c>
      <c r="I1060" s="35" t="str">
        <f>IF(B1060&lt;&gt;"",IFERROR(VLOOKUP(B1060,'DATA TIMBANGAN'!G:M,7,FALSE),VLOOKUP(B1060,'DATA TIMBANGAN'!G:M,7)),"")</f>
        <v/>
      </c>
      <c r="J1060" s="25" t="str">
        <f>IF(H1060&lt;&gt;"",IFERROR(INDEX(DATABASE!$Z$19:$Z$38,MATCH(DATEVALUE(H1060),DATABASE!$AA$19:$AA$38,0)),INDEX(DATABASE!$Z$12:$Z$18,MATCH(WEEKDAY(H1060,2),DATABASE!$AA$12:$AA$18,0))),"")</f>
        <v/>
      </c>
      <c r="K1060" s="25" t="str">
        <f>IF('DATA ACCURATE'!V1063&lt;&gt;"",'DATA ACCURATE'!V1063,"")</f>
        <v/>
      </c>
      <c r="L1060" s="80" t="str">
        <f>IF($H1060="","",IF(OR($J1060="LIBUR",AND($L1059="LIBUR",$O1059=$O1060)),"LIBUR",IF(AND(OR($L1059="LUAR JAM KERJA 1",$L1059="LUAR JAM KERJA 2"),OR(OR(AND($H1059=$H1060,AND(OR($I1060&gt;DATABASE!$J$3,$I1060&lt;DATABASE!$J$6),((DATEVALUE($H1060)+$I1060)-(DATEVALUE($H1059)+$I1059))&lt;DATABASE!$J$6)),AND($H1059=$H1060,$O1059=$O1060,OR($I1060&gt;DATABASE!$J$6,$I1060&lt;DATABASE!$J$3))),AND(($H1060-$H1059)=1,OR($I1060&lt;DATABASE!$I$6,((DATEVALUE($H1060)+$I1060)-(DATEVALUE($H1059)+$I1059))&lt;DATABASE!$J$6))),$A1060=$A1059),"LUAR JAM KERJA 2",IF(AND(OR(WEEKDAY($H1060,2)=1,WEEKDAY($H1060,2)=2,WEEKDAY($H1060,2)=3,WEEKDAY($H1060,2)=4,WEEKDAY($H1060,2)=5),$I1060&lt;=DATABASE!$J$3,$I1060&gt;=DATABASE!$I$3),"JAM KERJA",IF(AND(WEEKDAY($H1060,2)=6,$I1060&lt;=DATABASE!$J$4,$I1060&gt;=DATABASE!$I$4),"JAM KERJA","LUAR JAM KERJA 1")))))</f>
        <v/>
      </c>
      <c r="M1060" s="33" t="str">
        <f>IF('DATA ACCURATE'!T1063&lt;&gt;"",IF('DATA ACCURATE'!T1063&gt;100,'DATA ACCURATE'!T1063/10,'DATA ACCURATE'!T1063),"")</f>
        <v/>
      </c>
      <c r="N1060" t="str">
        <f>IF(M1060="","",IF(M1060&lt;=DATABASE!$I$9,"LOKAL",IF(M1060&lt;DATABASE!$J$9,"LUAR KOTA 1",IF($M1060&gt;=DATABASE!$J$9,"LUAR KOTA 2",""))))</f>
        <v/>
      </c>
      <c r="O1060" s="38" t="str">
        <f>IF('DATA ACCURATE'!L1063&lt;&gt;"",'DATA ACCURATE'!L1063,"")</f>
        <v/>
      </c>
      <c r="Q1060" s="38">
        <f t="shared" si="112"/>
        <v>0</v>
      </c>
      <c r="R1060" s="38">
        <f t="shared" si="112"/>
        <v>0</v>
      </c>
      <c r="S1060" s="38">
        <f t="shared" si="112"/>
        <v>0</v>
      </c>
      <c r="T1060" s="38">
        <f t="shared" si="112"/>
        <v>0</v>
      </c>
      <c r="U1060" s="38">
        <f t="shared" si="113"/>
        <v>0</v>
      </c>
      <c r="V1060" s="38">
        <f t="shared" si="113"/>
        <v>0</v>
      </c>
      <c r="W1060" s="38">
        <f t="shared" si="113"/>
        <v>0</v>
      </c>
      <c r="X1060" s="38">
        <f t="shared" si="114"/>
        <v>0</v>
      </c>
      <c r="Y1060" s="38">
        <f t="shared" si="114"/>
        <v>0</v>
      </c>
      <c r="Z1060" s="38">
        <f t="shared" si="114"/>
        <v>0</v>
      </c>
      <c r="AA1060" s="38">
        <f t="shared" si="114"/>
        <v>0</v>
      </c>
      <c r="AB1060" s="38">
        <f t="shared" si="115"/>
        <v>0</v>
      </c>
      <c r="AC1060" s="38">
        <f t="shared" si="116"/>
        <v>0</v>
      </c>
      <c r="AD1060" s="38" t="str">
        <f t="shared" si="117"/>
        <v>000000000000</v>
      </c>
    </row>
    <row r="1061" spans="1:30">
      <c r="A1061" s="9" t="str">
        <f>IF('DATA ACCURATE'!A1064&lt;&gt;"",'DATA ACCURATE'!A1064,"")</f>
        <v/>
      </c>
      <c r="B1061" s="9" t="str">
        <f>IF('DATA ACCURATE'!D1064&lt;&gt;"",'DATA ACCURATE'!D1064,"")</f>
        <v/>
      </c>
      <c r="C1061" s="38" t="str">
        <f>IF($AD1061="000000000000","",INDEX(DATABASE!$W$12:$W$71,MATCH($AD1061,DATABASE!$V$12:$V$71,0)))</f>
        <v/>
      </c>
      <c r="D1061" s="34" t="str">
        <f>IF(C1061="","",IF(E1061="",INDEX(DATABASE!$AF$13:$AF$62,MATCH($C1061,DATABASE!$AC$13:$AC$62,0)),IF(E1061="2x D11",INDEX(DATABASE!$AF$13:$AF$62,MATCH($C1061,DATABASE!$AC$13:$AC$62,0))+2*DATABASE!$AF$62,IF(E1061="3x D11",INDEX(DATABASE!$AF$13:$AF$62,MATCH($C1061,DATABASE!$AC$13:$AC$62,0))+3*DATABASE!$AF$62,""))))</f>
        <v/>
      </c>
      <c r="E1061" s="38" t="str">
        <f>IF(AND($K1061="Y",$G1061&lt;&gt;"UNYIL",$F1061&lt;DATABASE!$O$8),"2x D11",IF(AND($K1061="Y",$G1061&lt;&gt;"UNYIL",$F1061&gt;=DATABASE!$O$8),"3x D11",""))</f>
        <v/>
      </c>
      <c r="F1061" s="9" t="str">
        <f>IF('DATA ACCURATE'!N1064&lt;&gt;"",'DATA ACCURATE'!N1064,"")</f>
        <v/>
      </c>
      <c r="G1061" t="str">
        <f>IF(F1061="","",IF(F1061&lt;=DATABASE!$I$8,"UNYIL",IF(F1061&lt;=DATABASE!$J$8,"KECIL",IF(F1061&lt;DATABASE!$K$8,"TANGGUNG",IF(F1061&gt;=DATABASE!$K$8,"BESAR","")))))</f>
        <v/>
      </c>
      <c r="H1061" s="16" t="str">
        <f>IF('DATA ACCURATE'!J1064&lt;&gt;"",'DATA ACCURATE'!J1064,"")</f>
        <v/>
      </c>
      <c r="I1061" s="35" t="str">
        <f>IF(B1061&lt;&gt;"",IFERROR(VLOOKUP(B1061,'DATA TIMBANGAN'!G:M,7,FALSE),VLOOKUP(B1061,'DATA TIMBANGAN'!G:M,7)),"")</f>
        <v/>
      </c>
      <c r="J1061" s="25" t="str">
        <f>IF(H1061&lt;&gt;"",IFERROR(INDEX(DATABASE!$Z$19:$Z$38,MATCH(DATEVALUE(H1061),DATABASE!$AA$19:$AA$38,0)),INDEX(DATABASE!$Z$12:$Z$18,MATCH(WEEKDAY(H1061,2),DATABASE!$AA$12:$AA$18,0))),"")</f>
        <v/>
      </c>
      <c r="K1061" s="25" t="str">
        <f>IF('DATA ACCURATE'!V1064&lt;&gt;"",'DATA ACCURATE'!V1064,"")</f>
        <v/>
      </c>
      <c r="L1061" s="80" t="str">
        <f>IF($H1061="","",IF(OR($J1061="LIBUR",AND($L1060="LIBUR",$O1060=$O1061)),"LIBUR",IF(AND(OR($L1060="LUAR JAM KERJA 1",$L1060="LUAR JAM KERJA 2"),OR(OR(AND($H1060=$H1061,AND(OR($I1061&gt;DATABASE!$J$3,$I1061&lt;DATABASE!$J$6),((DATEVALUE($H1061)+$I1061)-(DATEVALUE($H1060)+$I1060))&lt;DATABASE!$J$6)),AND($H1060=$H1061,$O1060=$O1061,OR($I1061&gt;DATABASE!$J$6,$I1061&lt;DATABASE!$J$3))),AND(($H1061-$H1060)=1,OR($I1061&lt;DATABASE!$I$6,((DATEVALUE($H1061)+$I1061)-(DATEVALUE($H1060)+$I1060))&lt;DATABASE!$J$6))),$A1061=$A1060),"LUAR JAM KERJA 2",IF(AND(OR(WEEKDAY($H1061,2)=1,WEEKDAY($H1061,2)=2,WEEKDAY($H1061,2)=3,WEEKDAY($H1061,2)=4,WEEKDAY($H1061,2)=5),$I1061&lt;=DATABASE!$J$3,$I1061&gt;=DATABASE!$I$3),"JAM KERJA",IF(AND(WEEKDAY($H1061,2)=6,$I1061&lt;=DATABASE!$J$4,$I1061&gt;=DATABASE!$I$4),"JAM KERJA","LUAR JAM KERJA 1")))))</f>
        <v/>
      </c>
      <c r="M1061" s="33" t="str">
        <f>IF('DATA ACCURATE'!T1064&lt;&gt;"",IF('DATA ACCURATE'!T1064&gt;100,'DATA ACCURATE'!T1064/10,'DATA ACCURATE'!T1064),"")</f>
        <v/>
      </c>
      <c r="N1061" t="str">
        <f>IF(M1061="","",IF(M1061&lt;=DATABASE!$I$9,"LOKAL",IF(M1061&lt;DATABASE!$J$9,"LUAR KOTA 1",IF($M1061&gt;=DATABASE!$J$9,"LUAR KOTA 2",""))))</f>
        <v/>
      </c>
      <c r="O1061" s="38" t="str">
        <f>IF('DATA ACCURATE'!L1064&lt;&gt;"",'DATA ACCURATE'!L1064,"")</f>
        <v/>
      </c>
      <c r="Q1061" s="38">
        <f t="shared" si="112"/>
        <v>0</v>
      </c>
      <c r="R1061" s="38">
        <f t="shared" si="112"/>
        <v>0</v>
      </c>
      <c r="S1061" s="38">
        <f t="shared" si="112"/>
        <v>0</v>
      </c>
      <c r="T1061" s="38">
        <f t="shared" si="112"/>
        <v>0</v>
      </c>
      <c r="U1061" s="38">
        <f t="shared" si="113"/>
        <v>0</v>
      </c>
      <c r="V1061" s="38">
        <f t="shared" si="113"/>
        <v>0</v>
      </c>
      <c r="W1061" s="38">
        <f t="shared" si="113"/>
        <v>0</v>
      </c>
      <c r="X1061" s="38">
        <f t="shared" si="114"/>
        <v>0</v>
      </c>
      <c r="Y1061" s="38">
        <f t="shared" si="114"/>
        <v>0</v>
      </c>
      <c r="Z1061" s="38">
        <f t="shared" si="114"/>
        <v>0</v>
      </c>
      <c r="AA1061" s="38">
        <f t="shared" si="114"/>
        <v>0</v>
      </c>
      <c r="AB1061" s="38">
        <f t="shared" si="115"/>
        <v>0</v>
      </c>
      <c r="AC1061" s="38">
        <f t="shared" si="116"/>
        <v>0</v>
      </c>
      <c r="AD1061" s="38" t="str">
        <f t="shared" si="117"/>
        <v>000000000000</v>
      </c>
    </row>
    <row r="1062" spans="1:30">
      <c r="A1062" s="9" t="str">
        <f>IF('DATA ACCURATE'!A1065&lt;&gt;"",'DATA ACCURATE'!A1065,"")</f>
        <v/>
      </c>
      <c r="B1062" s="9" t="str">
        <f>IF('DATA ACCURATE'!D1065&lt;&gt;"",'DATA ACCURATE'!D1065,"")</f>
        <v/>
      </c>
      <c r="C1062" s="38" t="str">
        <f>IF($AD1062="000000000000","",INDEX(DATABASE!$W$12:$W$71,MATCH($AD1062,DATABASE!$V$12:$V$71,0)))</f>
        <v/>
      </c>
      <c r="D1062" s="34" t="str">
        <f>IF(C1062="","",IF(E1062="",INDEX(DATABASE!$AF$13:$AF$62,MATCH($C1062,DATABASE!$AC$13:$AC$62,0)),IF(E1062="2x D11",INDEX(DATABASE!$AF$13:$AF$62,MATCH($C1062,DATABASE!$AC$13:$AC$62,0))+2*DATABASE!$AF$62,IF(E1062="3x D11",INDEX(DATABASE!$AF$13:$AF$62,MATCH($C1062,DATABASE!$AC$13:$AC$62,0))+3*DATABASE!$AF$62,""))))</f>
        <v/>
      </c>
      <c r="E1062" s="38" t="str">
        <f>IF(AND($K1062="Y",$G1062&lt;&gt;"UNYIL",$F1062&lt;DATABASE!$O$8),"2x D11",IF(AND($K1062="Y",$G1062&lt;&gt;"UNYIL",$F1062&gt;=DATABASE!$O$8),"3x D11",""))</f>
        <v/>
      </c>
      <c r="F1062" s="9" t="str">
        <f>IF('DATA ACCURATE'!N1065&lt;&gt;"",'DATA ACCURATE'!N1065,"")</f>
        <v/>
      </c>
      <c r="G1062" t="str">
        <f>IF(F1062="","",IF(F1062&lt;=DATABASE!$I$8,"UNYIL",IF(F1062&lt;=DATABASE!$J$8,"KECIL",IF(F1062&lt;DATABASE!$K$8,"TANGGUNG",IF(F1062&gt;=DATABASE!$K$8,"BESAR","")))))</f>
        <v/>
      </c>
      <c r="H1062" s="16" t="str">
        <f>IF('DATA ACCURATE'!J1065&lt;&gt;"",'DATA ACCURATE'!J1065,"")</f>
        <v/>
      </c>
      <c r="I1062" s="35" t="str">
        <f>IF(B1062&lt;&gt;"",IFERROR(VLOOKUP(B1062,'DATA TIMBANGAN'!G:M,7,FALSE),VLOOKUP(B1062,'DATA TIMBANGAN'!G:M,7)),"")</f>
        <v/>
      </c>
      <c r="J1062" s="25" t="str">
        <f>IF(H1062&lt;&gt;"",IFERROR(INDEX(DATABASE!$Z$19:$Z$38,MATCH(DATEVALUE(H1062),DATABASE!$AA$19:$AA$38,0)),INDEX(DATABASE!$Z$12:$Z$18,MATCH(WEEKDAY(H1062,2),DATABASE!$AA$12:$AA$18,0))),"")</f>
        <v/>
      </c>
      <c r="K1062" s="25" t="str">
        <f>IF('DATA ACCURATE'!V1065&lt;&gt;"",'DATA ACCURATE'!V1065,"")</f>
        <v/>
      </c>
      <c r="L1062" s="80" t="str">
        <f>IF($H1062="","",IF(OR($J1062="LIBUR",AND($L1061="LIBUR",$O1061=$O1062)),"LIBUR",IF(AND(OR($L1061="LUAR JAM KERJA 1",$L1061="LUAR JAM KERJA 2"),OR(OR(AND($H1061=$H1062,AND(OR($I1062&gt;DATABASE!$J$3,$I1062&lt;DATABASE!$J$6),((DATEVALUE($H1062)+$I1062)-(DATEVALUE($H1061)+$I1061))&lt;DATABASE!$J$6)),AND($H1061=$H1062,$O1061=$O1062,OR($I1062&gt;DATABASE!$J$6,$I1062&lt;DATABASE!$J$3))),AND(($H1062-$H1061)=1,OR($I1062&lt;DATABASE!$I$6,((DATEVALUE($H1062)+$I1062)-(DATEVALUE($H1061)+$I1061))&lt;DATABASE!$J$6))),$A1062=$A1061),"LUAR JAM KERJA 2",IF(AND(OR(WEEKDAY($H1062,2)=1,WEEKDAY($H1062,2)=2,WEEKDAY($H1062,2)=3,WEEKDAY($H1062,2)=4,WEEKDAY($H1062,2)=5),$I1062&lt;=DATABASE!$J$3,$I1062&gt;=DATABASE!$I$3),"JAM KERJA",IF(AND(WEEKDAY($H1062,2)=6,$I1062&lt;=DATABASE!$J$4,$I1062&gt;=DATABASE!$I$4),"JAM KERJA","LUAR JAM KERJA 1")))))</f>
        <v/>
      </c>
      <c r="M1062" s="33" t="str">
        <f>IF('DATA ACCURATE'!T1065&lt;&gt;"",IF('DATA ACCURATE'!T1065&gt;100,'DATA ACCURATE'!T1065/10,'DATA ACCURATE'!T1065),"")</f>
        <v/>
      </c>
      <c r="N1062" t="str">
        <f>IF(M1062="","",IF(M1062&lt;=DATABASE!$I$9,"LOKAL",IF(M1062&lt;DATABASE!$J$9,"LUAR KOTA 1",IF($M1062&gt;=DATABASE!$J$9,"LUAR KOTA 2",""))))</f>
        <v/>
      </c>
      <c r="O1062" s="38" t="str">
        <f>IF('DATA ACCURATE'!L1065&lt;&gt;"",'DATA ACCURATE'!L1065,"")</f>
        <v/>
      </c>
      <c r="Q1062" s="38">
        <f t="shared" si="112"/>
        <v>0</v>
      </c>
      <c r="R1062" s="38">
        <f t="shared" si="112"/>
        <v>0</v>
      </c>
      <c r="S1062" s="38">
        <f t="shared" si="112"/>
        <v>0</v>
      </c>
      <c r="T1062" s="38">
        <f t="shared" si="112"/>
        <v>0</v>
      </c>
      <c r="U1062" s="38">
        <f t="shared" si="113"/>
        <v>0</v>
      </c>
      <c r="V1062" s="38">
        <f t="shared" si="113"/>
        <v>0</v>
      </c>
      <c r="W1062" s="38">
        <f t="shared" si="113"/>
        <v>0</v>
      </c>
      <c r="X1062" s="38">
        <f t="shared" si="114"/>
        <v>0</v>
      </c>
      <c r="Y1062" s="38">
        <f t="shared" si="114"/>
        <v>0</v>
      </c>
      <c r="Z1062" s="38">
        <f t="shared" si="114"/>
        <v>0</v>
      </c>
      <c r="AA1062" s="38">
        <f t="shared" si="114"/>
        <v>0</v>
      </c>
      <c r="AB1062" s="38">
        <f t="shared" si="115"/>
        <v>0</v>
      </c>
      <c r="AC1062" s="38">
        <f t="shared" si="116"/>
        <v>0</v>
      </c>
      <c r="AD1062" s="38" t="str">
        <f t="shared" si="117"/>
        <v>000000000000</v>
      </c>
    </row>
    <row r="1063" spans="1:30">
      <c r="A1063" s="9" t="str">
        <f>IF('DATA ACCURATE'!A1066&lt;&gt;"",'DATA ACCURATE'!A1066,"")</f>
        <v/>
      </c>
      <c r="B1063" s="9" t="str">
        <f>IF('DATA ACCURATE'!D1066&lt;&gt;"",'DATA ACCURATE'!D1066,"")</f>
        <v/>
      </c>
      <c r="C1063" s="38" t="str">
        <f>IF($AD1063="000000000000","",INDEX(DATABASE!$W$12:$W$71,MATCH($AD1063,DATABASE!$V$12:$V$71,0)))</f>
        <v/>
      </c>
      <c r="D1063" s="34" t="str">
        <f>IF(C1063="","",IF(E1063="",INDEX(DATABASE!$AF$13:$AF$62,MATCH($C1063,DATABASE!$AC$13:$AC$62,0)),IF(E1063="2x D11",INDEX(DATABASE!$AF$13:$AF$62,MATCH($C1063,DATABASE!$AC$13:$AC$62,0))+2*DATABASE!$AF$62,IF(E1063="3x D11",INDEX(DATABASE!$AF$13:$AF$62,MATCH($C1063,DATABASE!$AC$13:$AC$62,0))+3*DATABASE!$AF$62,""))))</f>
        <v/>
      </c>
      <c r="E1063" s="38" t="str">
        <f>IF(AND($K1063="Y",$G1063&lt;&gt;"UNYIL",$F1063&lt;DATABASE!$O$8),"2x D11",IF(AND($K1063="Y",$G1063&lt;&gt;"UNYIL",$F1063&gt;=DATABASE!$O$8),"3x D11",""))</f>
        <v/>
      </c>
      <c r="F1063" s="9" t="str">
        <f>IF('DATA ACCURATE'!N1066&lt;&gt;"",'DATA ACCURATE'!N1066,"")</f>
        <v/>
      </c>
      <c r="G1063" t="str">
        <f>IF(F1063="","",IF(F1063&lt;=DATABASE!$I$8,"UNYIL",IF(F1063&lt;=DATABASE!$J$8,"KECIL",IF(F1063&lt;DATABASE!$K$8,"TANGGUNG",IF(F1063&gt;=DATABASE!$K$8,"BESAR","")))))</f>
        <v/>
      </c>
      <c r="H1063" s="16" t="str">
        <f>IF('DATA ACCURATE'!J1066&lt;&gt;"",'DATA ACCURATE'!J1066,"")</f>
        <v/>
      </c>
      <c r="I1063" s="35" t="str">
        <f>IF(B1063&lt;&gt;"",IFERROR(VLOOKUP(B1063,'DATA TIMBANGAN'!G:M,7,FALSE),VLOOKUP(B1063,'DATA TIMBANGAN'!G:M,7)),"")</f>
        <v/>
      </c>
      <c r="J1063" s="25" t="str">
        <f>IF(H1063&lt;&gt;"",IFERROR(INDEX(DATABASE!$Z$19:$Z$38,MATCH(DATEVALUE(H1063),DATABASE!$AA$19:$AA$38,0)),INDEX(DATABASE!$Z$12:$Z$18,MATCH(WEEKDAY(H1063,2),DATABASE!$AA$12:$AA$18,0))),"")</f>
        <v/>
      </c>
      <c r="K1063" s="25" t="str">
        <f>IF('DATA ACCURATE'!V1066&lt;&gt;"",'DATA ACCURATE'!V1066,"")</f>
        <v/>
      </c>
      <c r="L1063" s="80" t="str">
        <f>IF($H1063="","",IF(OR($J1063="LIBUR",AND($L1062="LIBUR",$O1062=$O1063)),"LIBUR",IF(AND(OR($L1062="LUAR JAM KERJA 1",$L1062="LUAR JAM KERJA 2"),OR(OR(AND($H1062=$H1063,AND(OR($I1063&gt;DATABASE!$J$3,$I1063&lt;DATABASE!$J$6),((DATEVALUE($H1063)+$I1063)-(DATEVALUE($H1062)+$I1062))&lt;DATABASE!$J$6)),AND($H1062=$H1063,$O1062=$O1063,OR($I1063&gt;DATABASE!$J$6,$I1063&lt;DATABASE!$J$3))),AND(($H1063-$H1062)=1,OR($I1063&lt;DATABASE!$I$6,((DATEVALUE($H1063)+$I1063)-(DATEVALUE($H1062)+$I1062))&lt;DATABASE!$J$6))),$A1063=$A1062),"LUAR JAM KERJA 2",IF(AND(OR(WEEKDAY($H1063,2)=1,WEEKDAY($H1063,2)=2,WEEKDAY($H1063,2)=3,WEEKDAY($H1063,2)=4,WEEKDAY($H1063,2)=5),$I1063&lt;=DATABASE!$J$3,$I1063&gt;=DATABASE!$I$3),"JAM KERJA",IF(AND(WEEKDAY($H1063,2)=6,$I1063&lt;=DATABASE!$J$4,$I1063&gt;=DATABASE!$I$4),"JAM KERJA","LUAR JAM KERJA 1")))))</f>
        <v/>
      </c>
      <c r="M1063" s="33" t="str">
        <f>IF('DATA ACCURATE'!T1066&lt;&gt;"",IF('DATA ACCURATE'!T1066&gt;100,'DATA ACCURATE'!T1066/10,'DATA ACCURATE'!T1066),"")</f>
        <v/>
      </c>
      <c r="N1063" t="str">
        <f>IF(M1063="","",IF(M1063&lt;=DATABASE!$I$9,"LOKAL",IF(M1063&lt;DATABASE!$J$9,"LUAR KOTA 1",IF($M1063&gt;=DATABASE!$J$9,"LUAR KOTA 2",""))))</f>
        <v/>
      </c>
      <c r="O1063" s="38" t="str">
        <f>IF('DATA ACCURATE'!L1066&lt;&gt;"",'DATA ACCURATE'!L1066,"")</f>
        <v/>
      </c>
      <c r="Q1063" s="38">
        <f t="shared" si="112"/>
        <v>0</v>
      </c>
      <c r="R1063" s="38">
        <f t="shared" si="112"/>
        <v>0</v>
      </c>
      <c r="S1063" s="38">
        <f t="shared" si="112"/>
        <v>0</v>
      </c>
      <c r="T1063" s="38">
        <f t="shared" si="112"/>
        <v>0</v>
      </c>
      <c r="U1063" s="38">
        <f t="shared" si="113"/>
        <v>0</v>
      </c>
      <c r="V1063" s="38">
        <f t="shared" si="113"/>
        <v>0</v>
      </c>
      <c r="W1063" s="38">
        <f t="shared" si="113"/>
        <v>0</v>
      </c>
      <c r="X1063" s="38">
        <f t="shared" si="114"/>
        <v>0</v>
      </c>
      <c r="Y1063" s="38">
        <f t="shared" si="114"/>
        <v>0</v>
      </c>
      <c r="Z1063" s="38">
        <f t="shared" si="114"/>
        <v>0</v>
      </c>
      <c r="AA1063" s="38">
        <f t="shared" si="114"/>
        <v>0</v>
      </c>
      <c r="AB1063" s="38">
        <f t="shared" si="115"/>
        <v>0</v>
      </c>
      <c r="AC1063" s="38">
        <f t="shared" si="116"/>
        <v>0</v>
      </c>
      <c r="AD1063" s="38" t="str">
        <f t="shared" si="117"/>
        <v>000000000000</v>
      </c>
    </row>
    <row r="1064" spans="1:30">
      <c r="A1064" s="9" t="str">
        <f>IF('DATA ACCURATE'!A1067&lt;&gt;"",'DATA ACCURATE'!A1067,"")</f>
        <v/>
      </c>
      <c r="B1064" s="9" t="str">
        <f>IF('DATA ACCURATE'!D1067&lt;&gt;"",'DATA ACCURATE'!D1067,"")</f>
        <v/>
      </c>
      <c r="C1064" s="38" t="str">
        <f>IF($AD1064="000000000000","",INDEX(DATABASE!$W$12:$W$71,MATCH($AD1064,DATABASE!$V$12:$V$71,0)))</f>
        <v/>
      </c>
      <c r="D1064" s="34" t="str">
        <f>IF(C1064="","",IF(E1064="",INDEX(DATABASE!$AF$13:$AF$62,MATCH($C1064,DATABASE!$AC$13:$AC$62,0)),IF(E1064="2x D11",INDEX(DATABASE!$AF$13:$AF$62,MATCH($C1064,DATABASE!$AC$13:$AC$62,0))+2*DATABASE!$AF$62,IF(E1064="3x D11",INDEX(DATABASE!$AF$13:$AF$62,MATCH($C1064,DATABASE!$AC$13:$AC$62,0))+3*DATABASE!$AF$62,""))))</f>
        <v/>
      </c>
      <c r="E1064" s="38" t="str">
        <f>IF(AND($K1064="Y",$G1064&lt;&gt;"UNYIL",$F1064&lt;DATABASE!$O$8),"2x D11",IF(AND($K1064="Y",$G1064&lt;&gt;"UNYIL",$F1064&gt;=DATABASE!$O$8),"3x D11",""))</f>
        <v/>
      </c>
      <c r="F1064" s="9" t="str">
        <f>IF('DATA ACCURATE'!N1067&lt;&gt;"",'DATA ACCURATE'!N1067,"")</f>
        <v/>
      </c>
      <c r="G1064" t="str">
        <f>IF(F1064="","",IF(F1064&lt;=DATABASE!$I$8,"UNYIL",IF(F1064&lt;=DATABASE!$J$8,"KECIL",IF(F1064&lt;DATABASE!$K$8,"TANGGUNG",IF(F1064&gt;=DATABASE!$K$8,"BESAR","")))))</f>
        <v/>
      </c>
      <c r="H1064" s="16" t="str">
        <f>IF('DATA ACCURATE'!J1067&lt;&gt;"",'DATA ACCURATE'!J1067,"")</f>
        <v/>
      </c>
      <c r="I1064" s="35" t="str">
        <f>IF(B1064&lt;&gt;"",IFERROR(VLOOKUP(B1064,'DATA TIMBANGAN'!G:M,7,FALSE),VLOOKUP(B1064,'DATA TIMBANGAN'!G:M,7)),"")</f>
        <v/>
      </c>
      <c r="J1064" s="25" t="str">
        <f>IF(H1064&lt;&gt;"",IFERROR(INDEX(DATABASE!$Z$19:$Z$38,MATCH(DATEVALUE(H1064),DATABASE!$AA$19:$AA$38,0)),INDEX(DATABASE!$Z$12:$Z$18,MATCH(WEEKDAY(H1064,2),DATABASE!$AA$12:$AA$18,0))),"")</f>
        <v/>
      </c>
      <c r="K1064" s="25" t="str">
        <f>IF('DATA ACCURATE'!V1067&lt;&gt;"",'DATA ACCURATE'!V1067,"")</f>
        <v/>
      </c>
      <c r="L1064" s="80" t="str">
        <f>IF($H1064="","",IF(OR($J1064="LIBUR",AND($L1063="LIBUR",$O1063=$O1064)),"LIBUR",IF(AND(OR($L1063="LUAR JAM KERJA 1",$L1063="LUAR JAM KERJA 2"),OR(OR(AND($H1063=$H1064,AND(OR($I1064&gt;DATABASE!$J$3,$I1064&lt;DATABASE!$J$6),((DATEVALUE($H1064)+$I1064)-(DATEVALUE($H1063)+$I1063))&lt;DATABASE!$J$6)),AND($H1063=$H1064,$O1063=$O1064,OR($I1064&gt;DATABASE!$J$6,$I1064&lt;DATABASE!$J$3))),AND(($H1064-$H1063)=1,OR($I1064&lt;DATABASE!$I$6,((DATEVALUE($H1064)+$I1064)-(DATEVALUE($H1063)+$I1063))&lt;DATABASE!$J$6))),$A1064=$A1063),"LUAR JAM KERJA 2",IF(AND(OR(WEEKDAY($H1064,2)=1,WEEKDAY($H1064,2)=2,WEEKDAY($H1064,2)=3,WEEKDAY($H1064,2)=4,WEEKDAY($H1064,2)=5),$I1064&lt;=DATABASE!$J$3,$I1064&gt;=DATABASE!$I$3),"JAM KERJA",IF(AND(WEEKDAY($H1064,2)=6,$I1064&lt;=DATABASE!$J$4,$I1064&gt;=DATABASE!$I$4),"JAM KERJA","LUAR JAM KERJA 1")))))</f>
        <v/>
      </c>
      <c r="M1064" s="33" t="str">
        <f>IF('DATA ACCURATE'!T1067&lt;&gt;"",IF('DATA ACCURATE'!T1067&gt;100,'DATA ACCURATE'!T1067/10,'DATA ACCURATE'!T1067),"")</f>
        <v/>
      </c>
      <c r="N1064" t="str">
        <f>IF(M1064="","",IF(M1064&lt;=DATABASE!$I$9,"LOKAL",IF(M1064&lt;DATABASE!$J$9,"LUAR KOTA 1",IF($M1064&gt;=DATABASE!$J$9,"LUAR KOTA 2",""))))</f>
        <v/>
      </c>
      <c r="O1064" s="38" t="str">
        <f>IF('DATA ACCURATE'!L1067&lt;&gt;"",'DATA ACCURATE'!L1067,"")</f>
        <v/>
      </c>
      <c r="Q1064" s="38">
        <f t="shared" si="112"/>
        <v>0</v>
      </c>
      <c r="R1064" s="38">
        <f t="shared" si="112"/>
        <v>0</v>
      </c>
      <c r="S1064" s="38">
        <f t="shared" si="112"/>
        <v>0</v>
      </c>
      <c r="T1064" s="38">
        <f t="shared" si="112"/>
        <v>0</v>
      </c>
      <c r="U1064" s="38">
        <f t="shared" si="113"/>
        <v>0</v>
      </c>
      <c r="V1064" s="38">
        <f t="shared" si="113"/>
        <v>0</v>
      </c>
      <c r="W1064" s="38">
        <f t="shared" si="113"/>
        <v>0</v>
      </c>
      <c r="X1064" s="38">
        <f t="shared" si="114"/>
        <v>0</v>
      </c>
      <c r="Y1064" s="38">
        <f t="shared" si="114"/>
        <v>0</v>
      </c>
      <c r="Z1064" s="38">
        <f t="shared" si="114"/>
        <v>0</v>
      </c>
      <c r="AA1064" s="38">
        <f t="shared" si="114"/>
        <v>0</v>
      </c>
      <c r="AB1064" s="38">
        <f t="shared" si="115"/>
        <v>0</v>
      </c>
      <c r="AC1064" s="38">
        <f t="shared" si="116"/>
        <v>0</v>
      </c>
      <c r="AD1064" s="38" t="str">
        <f t="shared" si="117"/>
        <v>000000000000</v>
      </c>
    </row>
    <row r="1065" spans="1:30">
      <c r="A1065" s="9" t="str">
        <f>IF('DATA ACCURATE'!A1068&lt;&gt;"",'DATA ACCURATE'!A1068,"")</f>
        <v/>
      </c>
      <c r="B1065" s="9" t="str">
        <f>IF('DATA ACCURATE'!D1068&lt;&gt;"",'DATA ACCURATE'!D1068,"")</f>
        <v/>
      </c>
      <c r="C1065" s="38" t="str">
        <f>IF($AD1065="000000000000","",INDEX(DATABASE!$W$12:$W$71,MATCH($AD1065,DATABASE!$V$12:$V$71,0)))</f>
        <v/>
      </c>
      <c r="D1065" s="34" t="str">
        <f>IF(C1065="","",IF(E1065="",INDEX(DATABASE!$AF$13:$AF$62,MATCH($C1065,DATABASE!$AC$13:$AC$62,0)),IF(E1065="2x D11",INDEX(DATABASE!$AF$13:$AF$62,MATCH($C1065,DATABASE!$AC$13:$AC$62,0))+2*DATABASE!$AF$62,IF(E1065="3x D11",INDEX(DATABASE!$AF$13:$AF$62,MATCH($C1065,DATABASE!$AC$13:$AC$62,0))+3*DATABASE!$AF$62,""))))</f>
        <v/>
      </c>
      <c r="E1065" s="38" t="str">
        <f>IF(AND($K1065="Y",$G1065&lt;&gt;"UNYIL",$F1065&lt;DATABASE!$O$8),"2x D11",IF(AND($K1065="Y",$G1065&lt;&gt;"UNYIL",$F1065&gt;=DATABASE!$O$8),"3x D11",""))</f>
        <v/>
      </c>
      <c r="F1065" s="9" t="str">
        <f>IF('DATA ACCURATE'!N1068&lt;&gt;"",'DATA ACCURATE'!N1068,"")</f>
        <v/>
      </c>
      <c r="G1065" t="str">
        <f>IF(F1065="","",IF(F1065&lt;=DATABASE!$I$8,"UNYIL",IF(F1065&lt;=DATABASE!$J$8,"KECIL",IF(F1065&lt;DATABASE!$K$8,"TANGGUNG",IF(F1065&gt;=DATABASE!$K$8,"BESAR","")))))</f>
        <v/>
      </c>
      <c r="H1065" s="16" t="str">
        <f>IF('DATA ACCURATE'!J1068&lt;&gt;"",'DATA ACCURATE'!J1068,"")</f>
        <v/>
      </c>
      <c r="I1065" s="35" t="str">
        <f>IF(B1065&lt;&gt;"",IFERROR(VLOOKUP(B1065,'DATA TIMBANGAN'!G:M,7,FALSE),VLOOKUP(B1065,'DATA TIMBANGAN'!G:M,7)),"")</f>
        <v/>
      </c>
      <c r="J1065" s="25" t="str">
        <f>IF(H1065&lt;&gt;"",IFERROR(INDEX(DATABASE!$Z$19:$Z$38,MATCH(DATEVALUE(H1065),DATABASE!$AA$19:$AA$38,0)),INDEX(DATABASE!$Z$12:$Z$18,MATCH(WEEKDAY(H1065,2),DATABASE!$AA$12:$AA$18,0))),"")</f>
        <v/>
      </c>
      <c r="K1065" s="25" t="str">
        <f>IF('DATA ACCURATE'!V1068&lt;&gt;"",'DATA ACCURATE'!V1068,"")</f>
        <v/>
      </c>
      <c r="L1065" s="80" t="str">
        <f>IF($H1065="","",IF(OR($J1065="LIBUR",AND($L1064="LIBUR",$O1064=$O1065)),"LIBUR",IF(AND(OR($L1064="LUAR JAM KERJA 1",$L1064="LUAR JAM KERJA 2"),OR(OR(AND($H1064=$H1065,AND(OR($I1065&gt;DATABASE!$J$3,$I1065&lt;DATABASE!$J$6),((DATEVALUE($H1065)+$I1065)-(DATEVALUE($H1064)+$I1064))&lt;DATABASE!$J$6)),AND($H1064=$H1065,$O1064=$O1065,OR($I1065&gt;DATABASE!$J$6,$I1065&lt;DATABASE!$J$3))),AND(($H1065-$H1064)=1,OR($I1065&lt;DATABASE!$I$6,((DATEVALUE($H1065)+$I1065)-(DATEVALUE($H1064)+$I1064))&lt;DATABASE!$J$6))),$A1065=$A1064),"LUAR JAM KERJA 2",IF(AND(OR(WEEKDAY($H1065,2)=1,WEEKDAY($H1065,2)=2,WEEKDAY($H1065,2)=3,WEEKDAY($H1065,2)=4,WEEKDAY($H1065,2)=5),$I1065&lt;=DATABASE!$J$3,$I1065&gt;=DATABASE!$I$3),"JAM KERJA",IF(AND(WEEKDAY($H1065,2)=6,$I1065&lt;=DATABASE!$J$4,$I1065&gt;=DATABASE!$I$4),"JAM KERJA","LUAR JAM KERJA 1")))))</f>
        <v/>
      </c>
      <c r="M1065" s="33" t="str">
        <f>IF('DATA ACCURATE'!T1068&lt;&gt;"",IF('DATA ACCURATE'!T1068&gt;100,'DATA ACCURATE'!T1068/10,'DATA ACCURATE'!T1068),"")</f>
        <v/>
      </c>
      <c r="N1065" t="str">
        <f>IF(M1065="","",IF(M1065&lt;=DATABASE!$I$9,"LOKAL",IF(M1065&lt;DATABASE!$J$9,"LUAR KOTA 1",IF($M1065&gt;=DATABASE!$J$9,"LUAR KOTA 2",""))))</f>
        <v/>
      </c>
      <c r="O1065" s="38" t="str">
        <f>IF('DATA ACCURATE'!L1068&lt;&gt;"",'DATA ACCURATE'!L1068,"")</f>
        <v/>
      </c>
      <c r="Q1065" s="38">
        <f t="shared" si="112"/>
        <v>0</v>
      </c>
      <c r="R1065" s="38">
        <f t="shared" si="112"/>
        <v>0</v>
      </c>
      <c r="S1065" s="38">
        <f t="shared" si="112"/>
        <v>0</v>
      </c>
      <c r="T1065" s="38">
        <f t="shared" si="112"/>
        <v>0</v>
      </c>
      <c r="U1065" s="38">
        <f t="shared" si="113"/>
        <v>0</v>
      </c>
      <c r="V1065" s="38">
        <f t="shared" si="113"/>
        <v>0</v>
      </c>
      <c r="W1065" s="38">
        <f t="shared" si="113"/>
        <v>0</v>
      </c>
      <c r="X1065" s="38">
        <f t="shared" si="114"/>
        <v>0</v>
      </c>
      <c r="Y1065" s="38">
        <f t="shared" si="114"/>
        <v>0</v>
      </c>
      <c r="Z1065" s="38">
        <f t="shared" si="114"/>
        <v>0</v>
      </c>
      <c r="AA1065" s="38">
        <f t="shared" si="114"/>
        <v>0</v>
      </c>
      <c r="AB1065" s="38">
        <f t="shared" si="115"/>
        <v>0</v>
      </c>
      <c r="AC1065" s="38">
        <f t="shared" si="116"/>
        <v>0</v>
      </c>
      <c r="AD1065" s="38" t="str">
        <f t="shared" si="117"/>
        <v>000000000000</v>
      </c>
    </row>
    <row r="1066" spans="1:30">
      <c r="A1066" s="9" t="str">
        <f>IF('DATA ACCURATE'!A1069&lt;&gt;"",'DATA ACCURATE'!A1069,"")</f>
        <v/>
      </c>
      <c r="B1066" s="9" t="str">
        <f>IF('DATA ACCURATE'!D1069&lt;&gt;"",'DATA ACCURATE'!D1069,"")</f>
        <v/>
      </c>
      <c r="C1066" s="38" t="str">
        <f>IF($AD1066="000000000000","",INDEX(DATABASE!$W$12:$W$71,MATCH($AD1066,DATABASE!$V$12:$V$71,0)))</f>
        <v/>
      </c>
      <c r="D1066" s="34" t="str">
        <f>IF(C1066="","",IF(E1066="",INDEX(DATABASE!$AF$13:$AF$62,MATCH($C1066,DATABASE!$AC$13:$AC$62,0)),IF(E1066="2x D11",INDEX(DATABASE!$AF$13:$AF$62,MATCH($C1066,DATABASE!$AC$13:$AC$62,0))+2*DATABASE!$AF$62,IF(E1066="3x D11",INDEX(DATABASE!$AF$13:$AF$62,MATCH($C1066,DATABASE!$AC$13:$AC$62,0))+3*DATABASE!$AF$62,""))))</f>
        <v/>
      </c>
      <c r="E1066" s="38" t="str">
        <f>IF(AND($K1066="Y",$G1066&lt;&gt;"UNYIL",$F1066&lt;DATABASE!$O$8),"2x D11",IF(AND($K1066="Y",$G1066&lt;&gt;"UNYIL",$F1066&gt;=DATABASE!$O$8),"3x D11",""))</f>
        <v/>
      </c>
      <c r="F1066" s="9" t="str">
        <f>IF('DATA ACCURATE'!N1069&lt;&gt;"",'DATA ACCURATE'!N1069,"")</f>
        <v/>
      </c>
      <c r="G1066" t="str">
        <f>IF(F1066="","",IF(F1066&lt;=DATABASE!$I$8,"UNYIL",IF(F1066&lt;=DATABASE!$J$8,"KECIL",IF(F1066&lt;DATABASE!$K$8,"TANGGUNG",IF(F1066&gt;=DATABASE!$K$8,"BESAR","")))))</f>
        <v/>
      </c>
      <c r="H1066" s="16" t="str">
        <f>IF('DATA ACCURATE'!J1069&lt;&gt;"",'DATA ACCURATE'!J1069,"")</f>
        <v/>
      </c>
      <c r="I1066" s="35" t="str">
        <f>IF(B1066&lt;&gt;"",IFERROR(VLOOKUP(B1066,'DATA TIMBANGAN'!G:M,7,FALSE),VLOOKUP(B1066,'DATA TIMBANGAN'!G:M,7)),"")</f>
        <v/>
      </c>
      <c r="J1066" s="25" t="str">
        <f>IF(H1066&lt;&gt;"",IFERROR(INDEX(DATABASE!$Z$19:$Z$38,MATCH(DATEVALUE(H1066),DATABASE!$AA$19:$AA$38,0)),INDEX(DATABASE!$Z$12:$Z$18,MATCH(WEEKDAY(H1066,2),DATABASE!$AA$12:$AA$18,0))),"")</f>
        <v/>
      </c>
      <c r="K1066" s="25" t="str">
        <f>IF('DATA ACCURATE'!V1069&lt;&gt;"",'DATA ACCURATE'!V1069,"")</f>
        <v/>
      </c>
      <c r="L1066" s="80" t="str">
        <f>IF($H1066="","",IF(OR($J1066="LIBUR",AND($L1065="LIBUR",$O1065=$O1066)),"LIBUR",IF(AND(OR($L1065="LUAR JAM KERJA 1",$L1065="LUAR JAM KERJA 2"),OR(OR(AND($H1065=$H1066,AND(OR($I1066&gt;DATABASE!$J$3,$I1066&lt;DATABASE!$J$6),((DATEVALUE($H1066)+$I1066)-(DATEVALUE($H1065)+$I1065))&lt;DATABASE!$J$6)),AND($H1065=$H1066,$O1065=$O1066,OR($I1066&gt;DATABASE!$J$6,$I1066&lt;DATABASE!$J$3))),AND(($H1066-$H1065)=1,OR($I1066&lt;DATABASE!$I$6,((DATEVALUE($H1066)+$I1066)-(DATEVALUE($H1065)+$I1065))&lt;DATABASE!$J$6))),$A1066=$A1065),"LUAR JAM KERJA 2",IF(AND(OR(WEEKDAY($H1066,2)=1,WEEKDAY($H1066,2)=2,WEEKDAY($H1066,2)=3,WEEKDAY($H1066,2)=4,WEEKDAY($H1066,2)=5),$I1066&lt;=DATABASE!$J$3,$I1066&gt;=DATABASE!$I$3),"JAM KERJA",IF(AND(WEEKDAY($H1066,2)=6,$I1066&lt;=DATABASE!$J$4,$I1066&gt;=DATABASE!$I$4),"JAM KERJA","LUAR JAM KERJA 1")))))</f>
        <v/>
      </c>
      <c r="M1066" s="33" t="str">
        <f>IF('DATA ACCURATE'!T1069&lt;&gt;"",IF('DATA ACCURATE'!T1069&gt;100,'DATA ACCURATE'!T1069/10,'DATA ACCURATE'!T1069),"")</f>
        <v/>
      </c>
      <c r="N1066" t="str">
        <f>IF(M1066="","",IF(M1066&lt;=DATABASE!$I$9,"LOKAL",IF(M1066&lt;DATABASE!$J$9,"LUAR KOTA 1",IF($M1066&gt;=DATABASE!$J$9,"LUAR KOTA 2",""))))</f>
        <v/>
      </c>
      <c r="O1066" s="38" t="str">
        <f>IF('DATA ACCURATE'!L1069&lt;&gt;"",'DATA ACCURATE'!L1069,"")</f>
        <v/>
      </c>
      <c r="Q1066" s="38">
        <f t="shared" si="112"/>
        <v>0</v>
      </c>
      <c r="R1066" s="38">
        <f t="shared" si="112"/>
        <v>0</v>
      </c>
      <c r="S1066" s="38">
        <f t="shared" si="112"/>
        <v>0</v>
      </c>
      <c r="T1066" s="38">
        <f t="shared" si="112"/>
        <v>0</v>
      </c>
      <c r="U1066" s="38">
        <f t="shared" si="113"/>
        <v>0</v>
      </c>
      <c r="V1066" s="38">
        <f t="shared" si="113"/>
        <v>0</v>
      </c>
      <c r="W1066" s="38">
        <f t="shared" si="113"/>
        <v>0</v>
      </c>
      <c r="X1066" s="38">
        <f t="shared" si="114"/>
        <v>0</v>
      </c>
      <c r="Y1066" s="38">
        <f t="shared" si="114"/>
        <v>0</v>
      </c>
      <c r="Z1066" s="38">
        <f t="shared" si="114"/>
        <v>0</v>
      </c>
      <c r="AA1066" s="38">
        <f t="shared" si="114"/>
        <v>0</v>
      </c>
      <c r="AB1066" s="38">
        <f t="shared" si="115"/>
        <v>0</v>
      </c>
      <c r="AC1066" s="38">
        <f t="shared" si="116"/>
        <v>0</v>
      </c>
      <c r="AD1066" s="38" t="str">
        <f t="shared" si="117"/>
        <v>000000000000</v>
      </c>
    </row>
    <row r="1067" spans="1:30">
      <c r="A1067" s="9" t="str">
        <f>IF('DATA ACCURATE'!A1070&lt;&gt;"",'DATA ACCURATE'!A1070,"")</f>
        <v/>
      </c>
      <c r="B1067" s="9" t="str">
        <f>IF('DATA ACCURATE'!D1070&lt;&gt;"",'DATA ACCURATE'!D1070,"")</f>
        <v/>
      </c>
      <c r="C1067" s="38" t="str">
        <f>IF($AD1067="000000000000","",INDEX(DATABASE!$W$12:$W$71,MATCH($AD1067,DATABASE!$V$12:$V$71,0)))</f>
        <v/>
      </c>
      <c r="D1067" s="34" t="str">
        <f>IF(C1067="","",IF(E1067="",INDEX(DATABASE!$AF$13:$AF$62,MATCH($C1067,DATABASE!$AC$13:$AC$62,0)),IF(E1067="2x D11",INDEX(DATABASE!$AF$13:$AF$62,MATCH($C1067,DATABASE!$AC$13:$AC$62,0))+2*DATABASE!$AF$62,IF(E1067="3x D11",INDEX(DATABASE!$AF$13:$AF$62,MATCH($C1067,DATABASE!$AC$13:$AC$62,0))+3*DATABASE!$AF$62,""))))</f>
        <v/>
      </c>
      <c r="E1067" s="38" t="str">
        <f>IF(AND($K1067="Y",$G1067&lt;&gt;"UNYIL",$F1067&lt;DATABASE!$O$8),"2x D11",IF(AND($K1067="Y",$G1067&lt;&gt;"UNYIL",$F1067&gt;=DATABASE!$O$8),"3x D11",""))</f>
        <v/>
      </c>
      <c r="F1067" s="9" t="str">
        <f>IF('DATA ACCURATE'!N1070&lt;&gt;"",'DATA ACCURATE'!N1070,"")</f>
        <v/>
      </c>
      <c r="G1067" t="str">
        <f>IF(F1067="","",IF(F1067&lt;=DATABASE!$I$8,"UNYIL",IF(F1067&lt;=DATABASE!$J$8,"KECIL",IF(F1067&lt;DATABASE!$K$8,"TANGGUNG",IF(F1067&gt;=DATABASE!$K$8,"BESAR","")))))</f>
        <v/>
      </c>
      <c r="H1067" s="16" t="str">
        <f>IF('DATA ACCURATE'!J1070&lt;&gt;"",'DATA ACCURATE'!J1070,"")</f>
        <v/>
      </c>
      <c r="I1067" s="35" t="str">
        <f>IF(B1067&lt;&gt;"",IFERROR(VLOOKUP(B1067,'DATA TIMBANGAN'!G:M,7,FALSE),VLOOKUP(B1067,'DATA TIMBANGAN'!G:M,7)),"")</f>
        <v/>
      </c>
      <c r="J1067" s="25" t="str">
        <f>IF(H1067&lt;&gt;"",IFERROR(INDEX(DATABASE!$Z$19:$Z$38,MATCH(DATEVALUE(H1067),DATABASE!$AA$19:$AA$38,0)),INDEX(DATABASE!$Z$12:$Z$18,MATCH(WEEKDAY(H1067,2),DATABASE!$AA$12:$AA$18,0))),"")</f>
        <v/>
      </c>
      <c r="K1067" s="25" t="str">
        <f>IF('DATA ACCURATE'!V1070&lt;&gt;"",'DATA ACCURATE'!V1070,"")</f>
        <v/>
      </c>
      <c r="L1067" s="80" t="str">
        <f>IF($H1067="","",IF(OR($J1067="LIBUR",AND($L1066="LIBUR",$O1066=$O1067)),"LIBUR",IF(AND(OR($L1066="LUAR JAM KERJA 1",$L1066="LUAR JAM KERJA 2"),OR(OR(AND($H1066=$H1067,AND(OR($I1067&gt;DATABASE!$J$3,$I1067&lt;DATABASE!$J$6),((DATEVALUE($H1067)+$I1067)-(DATEVALUE($H1066)+$I1066))&lt;DATABASE!$J$6)),AND($H1066=$H1067,$O1066=$O1067,OR($I1067&gt;DATABASE!$J$6,$I1067&lt;DATABASE!$J$3))),AND(($H1067-$H1066)=1,OR($I1067&lt;DATABASE!$I$6,((DATEVALUE($H1067)+$I1067)-(DATEVALUE($H1066)+$I1066))&lt;DATABASE!$J$6))),$A1067=$A1066),"LUAR JAM KERJA 2",IF(AND(OR(WEEKDAY($H1067,2)=1,WEEKDAY($H1067,2)=2,WEEKDAY($H1067,2)=3,WEEKDAY($H1067,2)=4,WEEKDAY($H1067,2)=5),$I1067&lt;=DATABASE!$J$3,$I1067&gt;=DATABASE!$I$3),"JAM KERJA",IF(AND(WEEKDAY($H1067,2)=6,$I1067&lt;=DATABASE!$J$4,$I1067&gt;=DATABASE!$I$4),"JAM KERJA","LUAR JAM KERJA 1")))))</f>
        <v/>
      </c>
      <c r="M1067" s="33" t="str">
        <f>IF('DATA ACCURATE'!T1070&lt;&gt;"",IF('DATA ACCURATE'!T1070&gt;100,'DATA ACCURATE'!T1070/10,'DATA ACCURATE'!T1070),"")</f>
        <v/>
      </c>
      <c r="N1067" t="str">
        <f>IF(M1067="","",IF(M1067&lt;=DATABASE!$I$9,"LOKAL",IF(M1067&lt;DATABASE!$J$9,"LUAR KOTA 1",IF($M1067&gt;=DATABASE!$J$9,"LUAR KOTA 2",""))))</f>
        <v/>
      </c>
      <c r="O1067" s="38" t="str">
        <f>IF('DATA ACCURATE'!L1070&lt;&gt;"",'DATA ACCURATE'!L1070,"")</f>
        <v/>
      </c>
      <c r="Q1067" s="38">
        <f t="shared" si="112"/>
        <v>0</v>
      </c>
      <c r="R1067" s="38">
        <f t="shared" si="112"/>
        <v>0</v>
      </c>
      <c r="S1067" s="38">
        <f t="shared" si="112"/>
        <v>0</v>
      </c>
      <c r="T1067" s="38">
        <f t="shared" si="112"/>
        <v>0</v>
      </c>
      <c r="U1067" s="38">
        <f t="shared" si="113"/>
        <v>0</v>
      </c>
      <c r="V1067" s="38">
        <f t="shared" si="113"/>
        <v>0</v>
      </c>
      <c r="W1067" s="38">
        <f t="shared" si="113"/>
        <v>0</v>
      </c>
      <c r="X1067" s="38">
        <f t="shared" si="114"/>
        <v>0</v>
      </c>
      <c r="Y1067" s="38">
        <f t="shared" si="114"/>
        <v>0</v>
      </c>
      <c r="Z1067" s="38">
        <f t="shared" si="114"/>
        <v>0</v>
      </c>
      <c r="AA1067" s="38">
        <f t="shared" si="114"/>
        <v>0</v>
      </c>
      <c r="AB1067" s="38">
        <f t="shared" si="115"/>
        <v>0</v>
      </c>
      <c r="AC1067" s="38">
        <f t="shared" si="116"/>
        <v>0</v>
      </c>
      <c r="AD1067" s="38" t="str">
        <f t="shared" si="117"/>
        <v>000000000000</v>
      </c>
    </row>
    <row r="1068" spans="1:30">
      <c r="A1068" s="9" t="str">
        <f>IF('DATA ACCURATE'!A1071&lt;&gt;"",'DATA ACCURATE'!A1071,"")</f>
        <v/>
      </c>
      <c r="B1068" s="9" t="str">
        <f>IF('DATA ACCURATE'!D1071&lt;&gt;"",'DATA ACCURATE'!D1071,"")</f>
        <v/>
      </c>
      <c r="C1068" s="38" t="str">
        <f>IF($AD1068="000000000000","",INDEX(DATABASE!$W$12:$W$71,MATCH($AD1068,DATABASE!$V$12:$V$71,0)))</f>
        <v/>
      </c>
      <c r="D1068" s="34" t="str">
        <f>IF(C1068="","",IF(E1068="",INDEX(DATABASE!$AF$13:$AF$62,MATCH($C1068,DATABASE!$AC$13:$AC$62,0)),IF(E1068="2x D11",INDEX(DATABASE!$AF$13:$AF$62,MATCH($C1068,DATABASE!$AC$13:$AC$62,0))+2*DATABASE!$AF$62,IF(E1068="3x D11",INDEX(DATABASE!$AF$13:$AF$62,MATCH($C1068,DATABASE!$AC$13:$AC$62,0))+3*DATABASE!$AF$62,""))))</f>
        <v/>
      </c>
      <c r="E1068" s="38" t="str">
        <f>IF(AND($K1068="Y",$G1068&lt;&gt;"UNYIL",$F1068&lt;DATABASE!$O$8),"2x D11",IF(AND($K1068="Y",$G1068&lt;&gt;"UNYIL",$F1068&gt;=DATABASE!$O$8),"3x D11",""))</f>
        <v/>
      </c>
      <c r="F1068" s="9" t="str">
        <f>IF('DATA ACCURATE'!N1071&lt;&gt;"",'DATA ACCURATE'!N1071,"")</f>
        <v/>
      </c>
      <c r="G1068" t="str">
        <f>IF(F1068="","",IF(F1068&lt;=DATABASE!$I$8,"UNYIL",IF(F1068&lt;=DATABASE!$J$8,"KECIL",IF(F1068&lt;DATABASE!$K$8,"TANGGUNG",IF(F1068&gt;=DATABASE!$K$8,"BESAR","")))))</f>
        <v/>
      </c>
      <c r="H1068" s="16" t="str">
        <f>IF('DATA ACCURATE'!J1071&lt;&gt;"",'DATA ACCURATE'!J1071,"")</f>
        <v/>
      </c>
      <c r="I1068" s="35" t="str">
        <f>IF(B1068&lt;&gt;"",IFERROR(VLOOKUP(B1068,'DATA TIMBANGAN'!G:M,7,FALSE),VLOOKUP(B1068,'DATA TIMBANGAN'!G:M,7)),"")</f>
        <v/>
      </c>
      <c r="J1068" s="25" t="str">
        <f>IF(H1068&lt;&gt;"",IFERROR(INDEX(DATABASE!$Z$19:$Z$38,MATCH(DATEVALUE(H1068),DATABASE!$AA$19:$AA$38,0)),INDEX(DATABASE!$Z$12:$Z$18,MATCH(WEEKDAY(H1068,2),DATABASE!$AA$12:$AA$18,0))),"")</f>
        <v/>
      </c>
      <c r="K1068" s="25" t="str">
        <f>IF('DATA ACCURATE'!V1071&lt;&gt;"",'DATA ACCURATE'!V1071,"")</f>
        <v/>
      </c>
      <c r="L1068" s="80" t="str">
        <f>IF($H1068="","",IF(OR($J1068="LIBUR",AND($L1067="LIBUR",$O1067=$O1068)),"LIBUR",IF(AND(OR($L1067="LUAR JAM KERJA 1",$L1067="LUAR JAM KERJA 2"),OR(OR(AND($H1067=$H1068,AND(OR($I1068&gt;DATABASE!$J$3,$I1068&lt;DATABASE!$J$6),((DATEVALUE($H1068)+$I1068)-(DATEVALUE($H1067)+$I1067))&lt;DATABASE!$J$6)),AND($H1067=$H1068,$O1067=$O1068,OR($I1068&gt;DATABASE!$J$6,$I1068&lt;DATABASE!$J$3))),AND(($H1068-$H1067)=1,OR($I1068&lt;DATABASE!$I$6,((DATEVALUE($H1068)+$I1068)-(DATEVALUE($H1067)+$I1067))&lt;DATABASE!$J$6))),$A1068=$A1067),"LUAR JAM KERJA 2",IF(AND(OR(WEEKDAY($H1068,2)=1,WEEKDAY($H1068,2)=2,WEEKDAY($H1068,2)=3,WEEKDAY($H1068,2)=4,WEEKDAY($H1068,2)=5),$I1068&lt;=DATABASE!$J$3,$I1068&gt;=DATABASE!$I$3),"JAM KERJA",IF(AND(WEEKDAY($H1068,2)=6,$I1068&lt;=DATABASE!$J$4,$I1068&gt;=DATABASE!$I$4),"JAM KERJA","LUAR JAM KERJA 1")))))</f>
        <v/>
      </c>
      <c r="M1068" s="33" t="str">
        <f>IF('DATA ACCURATE'!T1071&lt;&gt;"",IF('DATA ACCURATE'!T1071&gt;100,'DATA ACCURATE'!T1071/10,'DATA ACCURATE'!T1071),"")</f>
        <v/>
      </c>
      <c r="N1068" t="str">
        <f>IF(M1068="","",IF(M1068&lt;=DATABASE!$I$9,"LOKAL",IF(M1068&lt;DATABASE!$J$9,"LUAR KOTA 1",IF($M1068&gt;=DATABASE!$J$9,"LUAR KOTA 2",""))))</f>
        <v/>
      </c>
      <c r="O1068" s="38" t="str">
        <f>IF('DATA ACCURATE'!L1071&lt;&gt;"",'DATA ACCURATE'!L1071,"")</f>
        <v/>
      </c>
      <c r="Q1068" s="38">
        <f t="shared" si="112"/>
        <v>0</v>
      </c>
      <c r="R1068" s="38">
        <f t="shared" si="112"/>
        <v>0</v>
      </c>
      <c r="S1068" s="38">
        <f t="shared" si="112"/>
        <v>0</v>
      </c>
      <c r="T1068" s="38">
        <f t="shared" si="112"/>
        <v>0</v>
      </c>
      <c r="U1068" s="38">
        <f t="shared" si="113"/>
        <v>0</v>
      </c>
      <c r="V1068" s="38">
        <f t="shared" si="113"/>
        <v>0</v>
      </c>
      <c r="W1068" s="38">
        <f t="shared" si="113"/>
        <v>0</v>
      </c>
      <c r="X1068" s="38">
        <f t="shared" si="114"/>
        <v>0</v>
      </c>
      <c r="Y1068" s="38">
        <f t="shared" si="114"/>
        <v>0</v>
      </c>
      <c r="Z1068" s="38">
        <f t="shared" si="114"/>
        <v>0</v>
      </c>
      <c r="AA1068" s="38">
        <f t="shared" si="114"/>
        <v>0</v>
      </c>
      <c r="AB1068" s="38">
        <f t="shared" si="115"/>
        <v>0</v>
      </c>
      <c r="AC1068" s="38">
        <f t="shared" si="116"/>
        <v>0</v>
      </c>
      <c r="AD1068" s="38" t="str">
        <f t="shared" si="117"/>
        <v>000000000000</v>
      </c>
    </row>
    <row r="1069" spans="1:30">
      <c r="A1069" s="9" t="str">
        <f>IF('DATA ACCURATE'!A1072&lt;&gt;"",'DATA ACCURATE'!A1072,"")</f>
        <v/>
      </c>
      <c r="B1069" s="9" t="str">
        <f>IF('DATA ACCURATE'!D1072&lt;&gt;"",'DATA ACCURATE'!D1072,"")</f>
        <v/>
      </c>
      <c r="C1069" s="38" t="str">
        <f>IF($AD1069="000000000000","",INDEX(DATABASE!$W$12:$W$71,MATCH($AD1069,DATABASE!$V$12:$V$71,0)))</f>
        <v/>
      </c>
      <c r="D1069" s="34" t="str">
        <f>IF(C1069="","",IF(E1069="",INDEX(DATABASE!$AF$13:$AF$62,MATCH($C1069,DATABASE!$AC$13:$AC$62,0)),IF(E1069="2x D11",INDEX(DATABASE!$AF$13:$AF$62,MATCH($C1069,DATABASE!$AC$13:$AC$62,0))+2*DATABASE!$AF$62,IF(E1069="3x D11",INDEX(DATABASE!$AF$13:$AF$62,MATCH($C1069,DATABASE!$AC$13:$AC$62,0))+3*DATABASE!$AF$62,""))))</f>
        <v/>
      </c>
      <c r="E1069" s="38" t="str">
        <f>IF(AND($K1069="Y",$G1069&lt;&gt;"UNYIL",$F1069&lt;DATABASE!$O$8),"2x D11",IF(AND($K1069="Y",$G1069&lt;&gt;"UNYIL",$F1069&gt;=DATABASE!$O$8),"3x D11",""))</f>
        <v/>
      </c>
      <c r="F1069" s="9" t="str">
        <f>IF('DATA ACCURATE'!N1072&lt;&gt;"",'DATA ACCURATE'!N1072,"")</f>
        <v/>
      </c>
      <c r="G1069" t="str">
        <f>IF(F1069="","",IF(F1069&lt;=DATABASE!$I$8,"UNYIL",IF(F1069&lt;=DATABASE!$J$8,"KECIL",IF(F1069&lt;DATABASE!$K$8,"TANGGUNG",IF(F1069&gt;=DATABASE!$K$8,"BESAR","")))))</f>
        <v/>
      </c>
      <c r="H1069" s="16" t="str">
        <f>IF('DATA ACCURATE'!J1072&lt;&gt;"",'DATA ACCURATE'!J1072,"")</f>
        <v/>
      </c>
      <c r="I1069" s="35" t="str">
        <f>IF(B1069&lt;&gt;"",IFERROR(VLOOKUP(B1069,'DATA TIMBANGAN'!G:M,7,FALSE),VLOOKUP(B1069,'DATA TIMBANGAN'!G:M,7)),"")</f>
        <v/>
      </c>
      <c r="J1069" s="25" t="str">
        <f>IF(H1069&lt;&gt;"",IFERROR(INDEX(DATABASE!$Z$19:$Z$38,MATCH(DATEVALUE(H1069),DATABASE!$AA$19:$AA$38,0)),INDEX(DATABASE!$Z$12:$Z$18,MATCH(WEEKDAY(H1069,2),DATABASE!$AA$12:$AA$18,0))),"")</f>
        <v/>
      </c>
      <c r="K1069" s="25" t="str">
        <f>IF('DATA ACCURATE'!V1072&lt;&gt;"",'DATA ACCURATE'!V1072,"")</f>
        <v/>
      </c>
      <c r="L1069" s="80" t="str">
        <f>IF($H1069="","",IF(OR($J1069="LIBUR",AND($L1068="LIBUR",$O1068=$O1069)),"LIBUR",IF(AND(OR($L1068="LUAR JAM KERJA 1",$L1068="LUAR JAM KERJA 2"),OR(OR(AND($H1068=$H1069,AND(OR($I1069&gt;DATABASE!$J$3,$I1069&lt;DATABASE!$J$6),((DATEVALUE($H1069)+$I1069)-(DATEVALUE($H1068)+$I1068))&lt;DATABASE!$J$6)),AND($H1068=$H1069,$O1068=$O1069,OR($I1069&gt;DATABASE!$J$6,$I1069&lt;DATABASE!$J$3))),AND(($H1069-$H1068)=1,OR($I1069&lt;DATABASE!$I$6,((DATEVALUE($H1069)+$I1069)-(DATEVALUE($H1068)+$I1068))&lt;DATABASE!$J$6))),$A1069=$A1068),"LUAR JAM KERJA 2",IF(AND(OR(WEEKDAY($H1069,2)=1,WEEKDAY($H1069,2)=2,WEEKDAY($H1069,2)=3,WEEKDAY($H1069,2)=4,WEEKDAY($H1069,2)=5),$I1069&lt;=DATABASE!$J$3,$I1069&gt;=DATABASE!$I$3),"JAM KERJA",IF(AND(WEEKDAY($H1069,2)=6,$I1069&lt;=DATABASE!$J$4,$I1069&gt;=DATABASE!$I$4),"JAM KERJA","LUAR JAM KERJA 1")))))</f>
        <v/>
      </c>
      <c r="M1069" s="33" t="str">
        <f>IF('DATA ACCURATE'!T1072&lt;&gt;"",IF('DATA ACCURATE'!T1072&gt;100,'DATA ACCURATE'!T1072/10,'DATA ACCURATE'!T1072),"")</f>
        <v/>
      </c>
      <c r="N1069" t="str">
        <f>IF(M1069="","",IF(M1069&lt;=DATABASE!$I$9,"LOKAL",IF(M1069&lt;DATABASE!$J$9,"LUAR KOTA 1",IF($M1069&gt;=DATABASE!$J$9,"LUAR KOTA 2",""))))</f>
        <v/>
      </c>
      <c r="O1069" s="38" t="str">
        <f>IF('DATA ACCURATE'!L1072&lt;&gt;"",'DATA ACCURATE'!L1072,"")</f>
        <v/>
      </c>
      <c r="Q1069" s="38">
        <f t="shared" si="112"/>
        <v>0</v>
      </c>
      <c r="R1069" s="38">
        <f t="shared" si="112"/>
        <v>0</v>
      </c>
      <c r="S1069" s="38">
        <f t="shared" si="112"/>
        <v>0</v>
      </c>
      <c r="T1069" s="38">
        <f t="shared" si="112"/>
        <v>0</v>
      </c>
      <c r="U1069" s="38">
        <f t="shared" si="113"/>
        <v>0</v>
      </c>
      <c r="V1069" s="38">
        <f t="shared" si="113"/>
        <v>0</v>
      </c>
      <c r="W1069" s="38">
        <f t="shared" si="113"/>
        <v>0</v>
      </c>
      <c r="X1069" s="38">
        <f t="shared" si="114"/>
        <v>0</v>
      </c>
      <c r="Y1069" s="38">
        <f t="shared" si="114"/>
        <v>0</v>
      </c>
      <c r="Z1069" s="38">
        <f t="shared" si="114"/>
        <v>0</v>
      </c>
      <c r="AA1069" s="38">
        <f t="shared" si="114"/>
        <v>0</v>
      </c>
      <c r="AB1069" s="38">
        <f t="shared" si="115"/>
        <v>0</v>
      </c>
      <c r="AC1069" s="38">
        <f t="shared" si="116"/>
        <v>0</v>
      </c>
      <c r="AD1069" s="38" t="str">
        <f t="shared" si="117"/>
        <v>000000000000</v>
      </c>
    </row>
    <row r="1070" spans="1:30">
      <c r="A1070" s="9" t="str">
        <f>IF('DATA ACCURATE'!A1073&lt;&gt;"",'DATA ACCURATE'!A1073,"")</f>
        <v/>
      </c>
      <c r="B1070" s="9" t="str">
        <f>IF('DATA ACCURATE'!D1073&lt;&gt;"",'DATA ACCURATE'!D1073,"")</f>
        <v/>
      </c>
      <c r="C1070" s="38" t="str">
        <f>IF($AD1070="000000000000","",INDEX(DATABASE!$W$12:$W$71,MATCH($AD1070,DATABASE!$V$12:$V$71,0)))</f>
        <v/>
      </c>
      <c r="D1070" s="34" t="str">
        <f>IF(C1070="","",IF(E1070="",INDEX(DATABASE!$AF$13:$AF$62,MATCH($C1070,DATABASE!$AC$13:$AC$62,0)),IF(E1070="2x D11",INDEX(DATABASE!$AF$13:$AF$62,MATCH($C1070,DATABASE!$AC$13:$AC$62,0))+2*DATABASE!$AF$62,IF(E1070="3x D11",INDEX(DATABASE!$AF$13:$AF$62,MATCH($C1070,DATABASE!$AC$13:$AC$62,0))+3*DATABASE!$AF$62,""))))</f>
        <v/>
      </c>
      <c r="E1070" s="38" t="str">
        <f>IF(AND($K1070="Y",$G1070&lt;&gt;"UNYIL",$F1070&lt;DATABASE!$O$8),"2x D11",IF(AND($K1070="Y",$G1070&lt;&gt;"UNYIL",$F1070&gt;=DATABASE!$O$8),"3x D11",""))</f>
        <v/>
      </c>
      <c r="F1070" s="9" t="str">
        <f>IF('DATA ACCURATE'!N1073&lt;&gt;"",'DATA ACCURATE'!N1073,"")</f>
        <v/>
      </c>
      <c r="G1070" t="str">
        <f>IF(F1070="","",IF(F1070&lt;=DATABASE!$I$8,"UNYIL",IF(F1070&lt;=DATABASE!$J$8,"KECIL",IF(F1070&lt;DATABASE!$K$8,"TANGGUNG",IF(F1070&gt;=DATABASE!$K$8,"BESAR","")))))</f>
        <v/>
      </c>
      <c r="H1070" s="16" t="str">
        <f>IF('DATA ACCURATE'!J1073&lt;&gt;"",'DATA ACCURATE'!J1073,"")</f>
        <v/>
      </c>
      <c r="I1070" s="35" t="str">
        <f>IF(B1070&lt;&gt;"",IFERROR(VLOOKUP(B1070,'DATA TIMBANGAN'!G:M,7,FALSE),VLOOKUP(B1070,'DATA TIMBANGAN'!G:M,7)),"")</f>
        <v/>
      </c>
      <c r="J1070" s="25" t="str">
        <f>IF(H1070&lt;&gt;"",IFERROR(INDEX(DATABASE!$Z$19:$Z$38,MATCH(DATEVALUE(H1070),DATABASE!$AA$19:$AA$38,0)),INDEX(DATABASE!$Z$12:$Z$18,MATCH(WEEKDAY(H1070,2),DATABASE!$AA$12:$AA$18,0))),"")</f>
        <v/>
      </c>
      <c r="K1070" s="25" t="str">
        <f>IF('DATA ACCURATE'!V1073&lt;&gt;"",'DATA ACCURATE'!V1073,"")</f>
        <v/>
      </c>
      <c r="L1070" s="80" t="str">
        <f>IF($H1070="","",IF(OR($J1070="LIBUR",AND($L1069="LIBUR",$O1069=$O1070)),"LIBUR",IF(AND(OR($L1069="LUAR JAM KERJA 1",$L1069="LUAR JAM KERJA 2"),OR(OR(AND($H1069=$H1070,AND(OR($I1070&gt;DATABASE!$J$3,$I1070&lt;DATABASE!$J$6),((DATEVALUE($H1070)+$I1070)-(DATEVALUE($H1069)+$I1069))&lt;DATABASE!$J$6)),AND($H1069=$H1070,$O1069=$O1070,OR($I1070&gt;DATABASE!$J$6,$I1070&lt;DATABASE!$J$3))),AND(($H1070-$H1069)=1,OR($I1070&lt;DATABASE!$I$6,((DATEVALUE($H1070)+$I1070)-(DATEVALUE($H1069)+$I1069))&lt;DATABASE!$J$6))),$A1070=$A1069),"LUAR JAM KERJA 2",IF(AND(OR(WEEKDAY($H1070,2)=1,WEEKDAY($H1070,2)=2,WEEKDAY($H1070,2)=3,WEEKDAY($H1070,2)=4,WEEKDAY($H1070,2)=5),$I1070&lt;=DATABASE!$J$3,$I1070&gt;=DATABASE!$I$3),"JAM KERJA",IF(AND(WEEKDAY($H1070,2)=6,$I1070&lt;=DATABASE!$J$4,$I1070&gt;=DATABASE!$I$4),"JAM KERJA","LUAR JAM KERJA 1")))))</f>
        <v/>
      </c>
      <c r="M1070" s="33" t="str">
        <f>IF('DATA ACCURATE'!T1073&lt;&gt;"",IF('DATA ACCURATE'!T1073&gt;100,'DATA ACCURATE'!T1073/10,'DATA ACCURATE'!T1073),"")</f>
        <v/>
      </c>
      <c r="N1070" t="str">
        <f>IF(M1070="","",IF(M1070&lt;=DATABASE!$I$9,"LOKAL",IF(M1070&lt;DATABASE!$J$9,"LUAR KOTA 1",IF($M1070&gt;=DATABASE!$J$9,"LUAR KOTA 2",""))))</f>
        <v/>
      </c>
      <c r="O1070" s="38" t="str">
        <f>IF('DATA ACCURATE'!L1073&lt;&gt;"",'DATA ACCURATE'!L1073,"")</f>
        <v/>
      </c>
      <c r="Q1070" s="38">
        <f t="shared" si="112"/>
        <v>0</v>
      </c>
      <c r="R1070" s="38">
        <f t="shared" si="112"/>
        <v>0</v>
      </c>
      <c r="S1070" s="38">
        <f t="shared" si="112"/>
        <v>0</v>
      </c>
      <c r="T1070" s="38">
        <f t="shared" si="112"/>
        <v>0</v>
      </c>
      <c r="U1070" s="38">
        <f t="shared" si="113"/>
        <v>0</v>
      </c>
      <c r="V1070" s="38">
        <f t="shared" si="113"/>
        <v>0</v>
      </c>
      <c r="W1070" s="38">
        <f t="shared" si="113"/>
        <v>0</v>
      </c>
      <c r="X1070" s="38">
        <f t="shared" si="114"/>
        <v>0</v>
      </c>
      <c r="Y1070" s="38">
        <f t="shared" si="114"/>
        <v>0</v>
      </c>
      <c r="Z1070" s="38">
        <f t="shared" si="114"/>
        <v>0</v>
      </c>
      <c r="AA1070" s="38">
        <f t="shared" si="114"/>
        <v>0</v>
      </c>
      <c r="AB1070" s="38">
        <f t="shared" si="115"/>
        <v>0</v>
      </c>
      <c r="AC1070" s="38">
        <f t="shared" si="116"/>
        <v>0</v>
      </c>
      <c r="AD1070" s="38" t="str">
        <f t="shared" si="117"/>
        <v>000000000000</v>
      </c>
    </row>
    <row r="1071" spans="1:30">
      <c r="A1071" s="9" t="str">
        <f>IF('DATA ACCURATE'!A1074&lt;&gt;"",'DATA ACCURATE'!A1074,"")</f>
        <v/>
      </c>
      <c r="B1071" s="9" t="str">
        <f>IF('DATA ACCURATE'!D1074&lt;&gt;"",'DATA ACCURATE'!D1074,"")</f>
        <v/>
      </c>
      <c r="C1071" s="38" t="str">
        <f>IF($AD1071="000000000000","",INDEX(DATABASE!$W$12:$W$71,MATCH($AD1071,DATABASE!$V$12:$V$71,0)))</f>
        <v/>
      </c>
      <c r="D1071" s="34" t="str">
        <f>IF(C1071="","",IF(E1071="",INDEX(DATABASE!$AF$13:$AF$62,MATCH($C1071,DATABASE!$AC$13:$AC$62,0)),IF(E1071="2x D11",INDEX(DATABASE!$AF$13:$AF$62,MATCH($C1071,DATABASE!$AC$13:$AC$62,0))+2*DATABASE!$AF$62,IF(E1071="3x D11",INDEX(DATABASE!$AF$13:$AF$62,MATCH($C1071,DATABASE!$AC$13:$AC$62,0))+3*DATABASE!$AF$62,""))))</f>
        <v/>
      </c>
      <c r="E1071" s="38" t="str">
        <f>IF(AND($K1071="Y",$G1071&lt;&gt;"UNYIL",$F1071&lt;DATABASE!$O$8),"2x D11",IF(AND($K1071="Y",$G1071&lt;&gt;"UNYIL",$F1071&gt;=DATABASE!$O$8),"3x D11",""))</f>
        <v/>
      </c>
      <c r="F1071" s="9" t="str">
        <f>IF('DATA ACCURATE'!N1074&lt;&gt;"",'DATA ACCURATE'!N1074,"")</f>
        <v/>
      </c>
      <c r="G1071" t="str">
        <f>IF(F1071="","",IF(F1071&lt;=DATABASE!$I$8,"UNYIL",IF(F1071&lt;=DATABASE!$J$8,"KECIL",IF(F1071&lt;DATABASE!$K$8,"TANGGUNG",IF(F1071&gt;=DATABASE!$K$8,"BESAR","")))))</f>
        <v/>
      </c>
      <c r="H1071" s="16" t="str">
        <f>IF('DATA ACCURATE'!J1074&lt;&gt;"",'DATA ACCURATE'!J1074,"")</f>
        <v/>
      </c>
      <c r="I1071" s="35" t="str">
        <f>IF(B1071&lt;&gt;"",IFERROR(VLOOKUP(B1071,'DATA TIMBANGAN'!G:M,7,FALSE),VLOOKUP(B1071,'DATA TIMBANGAN'!G:M,7)),"")</f>
        <v/>
      </c>
      <c r="J1071" s="25" t="str">
        <f>IF(H1071&lt;&gt;"",IFERROR(INDEX(DATABASE!$Z$19:$Z$38,MATCH(DATEVALUE(H1071),DATABASE!$AA$19:$AA$38,0)),INDEX(DATABASE!$Z$12:$Z$18,MATCH(WEEKDAY(H1071,2),DATABASE!$AA$12:$AA$18,0))),"")</f>
        <v/>
      </c>
      <c r="K1071" s="25" t="str">
        <f>IF('DATA ACCURATE'!V1074&lt;&gt;"",'DATA ACCURATE'!V1074,"")</f>
        <v/>
      </c>
      <c r="L1071" s="80" t="str">
        <f>IF($H1071="","",IF(OR($J1071="LIBUR",AND($L1070="LIBUR",$O1070=$O1071)),"LIBUR",IF(AND(OR($L1070="LUAR JAM KERJA 1",$L1070="LUAR JAM KERJA 2"),OR(OR(AND($H1070=$H1071,AND(OR($I1071&gt;DATABASE!$J$3,$I1071&lt;DATABASE!$J$6),((DATEVALUE($H1071)+$I1071)-(DATEVALUE($H1070)+$I1070))&lt;DATABASE!$J$6)),AND($H1070=$H1071,$O1070=$O1071,OR($I1071&gt;DATABASE!$J$6,$I1071&lt;DATABASE!$J$3))),AND(($H1071-$H1070)=1,OR($I1071&lt;DATABASE!$I$6,((DATEVALUE($H1071)+$I1071)-(DATEVALUE($H1070)+$I1070))&lt;DATABASE!$J$6))),$A1071=$A1070),"LUAR JAM KERJA 2",IF(AND(OR(WEEKDAY($H1071,2)=1,WEEKDAY($H1071,2)=2,WEEKDAY($H1071,2)=3,WEEKDAY($H1071,2)=4,WEEKDAY($H1071,2)=5),$I1071&lt;=DATABASE!$J$3,$I1071&gt;=DATABASE!$I$3),"JAM KERJA",IF(AND(WEEKDAY($H1071,2)=6,$I1071&lt;=DATABASE!$J$4,$I1071&gt;=DATABASE!$I$4),"JAM KERJA","LUAR JAM KERJA 1")))))</f>
        <v/>
      </c>
      <c r="M1071" s="33" t="str">
        <f>IF('DATA ACCURATE'!T1074&lt;&gt;"",IF('DATA ACCURATE'!T1074&gt;100,'DATA ACCURATE'!T1074/10,'DATA ACCURATE'!T1074),"")</f>
        <v/>
      </c>
      <c r="N1071" t="str">
        <f>IF(M1071="","",IF(M1071&lt;=DATABASE!$I$9,"LOKAL",IF(M1071&lt;DATABASE!$J$9,"LUAR KOTA 1",IF($M1071&gt;=DATABASE!$J$9,"LUAR KOTA 2",""))))</f>
        <v/>
      </c>
      <c r="O1071" s="38" t="str">
        <f>IF('DATA ACCURATE'!L1074&lt;&gt;"",'DATA ACCURATE'!L1074,"")</f>
        <v/>
      </c>
      <c r="Q1071" s="38">
        <f t="shared" si="112"/>
        <v>0</v>
      </c>
      <c r="R1071" s="38">
        <f t="shared" si="112"/>
        <v>0</v>
      </c>
      <c r="S1071" s="38">
        <f t="shared" si="112"/>
        <v>0</v>
      </c>
      <c r="T1071" s="38">
        <f t="shared" si="112"/>
        <v>0</v>
      </c>
      <c r="U1071" s="38">
        <f t="shared" si="113"/>
        <v>0</v>
      </c>
      <c r="V1071" s="38">
        <f t="shared" si="113"/>
        <v>0</v>
      </c>
      <c r="W1071" s="38">
        <f t="shared" si="113"/>
        <v>0</v>
      </c>
      <c r="X1071" s="38">
        <f t="shared" si="114"/>
        <v>0</v>
      </c>
      <c r="Y1071" s="38">
        <f t="shared" si="114"/>
        <v>0</v>
      </c>
      <c r="Z1071" s="38">
        <f t="shared" si="114"/>
        <v>0</v>
      </c>
      <c r="AA1071" s="38">
        <f t="shared" si="114"/>
        <v>0</v>
      </c>
      <c r="AB1071" s="38">
        <f t="shared" si="115"/>
        <v>0</v>
      </c>
      <c r="AC1071" s="38">
        <f t="shared" si="116"/>
        <v>0</v>
      </c>
      <c r="AD1071" s="38" t="str">
        <f t="shared" si="117"/>
        <v>000000000000</v>
      </c>
    </row>
    <row r="1072" spans="1:30">
      <c r="A1072" s="9" t="str">
        <f>IF('DATA ACCURATE'!A1075&lt;&gt;"",'DATA ACCURATE'!A1075,"")</f>
        <v/>
      </c>
      <c r="B1072" s="9" t="str">
        <f>IF('DATA ACCURATE'!D1075&lt;&gt;"",'DATA ACCURATE'!D1075,"")</f>
        <v/>
      </c>
      <c r="C1072" s="38" t="str">
        <f>IF($AD1072="000000000000","",INDEX(DATABASE!$W$12:$W$71,MATCH($AD1072,DATABASE!$V$12:$V$71,0)))</f>
        <v/>
      </c>
      <c r="D1072" s="34" t="str">
        <f>IF(C1072="","",IF(E1072="",INDEX(DATABASE!$AF$13:$AF$62,MATCH($C1072,DATABASE!$AC$13:$AC$62,0)),IF(E1072="2x D11",INDEX(DATABASE!$AF$13:$AF$62,MATCH($C1072,DATABASE!$AC$13:$AC$62,0))+2*DATABASE!$AF$62,IF(E1072="3x D11",INDEX(DATABASE!$AF$13:$AF$62,MATCH($C1072,DATABASE!$AC$13:$AC$62,0))+3*DATABASE!$AF$62,""))))</f>
        <v/>
      </c>
      <c r="E1072" s="38" t="str">
        <f>IF(AND($K1072="Y",$G1072&lt;&gt;"UNYIL",$F1072&lt;DATABASE!$O$8),"2x D11",IF(AND($K1072="Y",$G1072&lt;&gt;"UNYIL",$F1072&gt;=DATABASE!$O$8),"3x D11",""))</f>
        <v/>
      </c>
      <c r="F1072" s="9" t="str">
        <f>IF('DATA ACCURATE'!N1075&lt;&gt;"",'DATA ACCURATE'!N1075,"")</f>
        <v/>
      </c>
      <c r="G1072" t="str">
        <f>IF(F1072="","",IF(F1072&lt;=DATABASE!$I$8,"UNYIL",IF(F1072&lt;=DATABASE!$J$8,"KECIL",IF(F1072&lt;DATABASE!$K$8,"TANGGUNG",IF(F1072&gt;=DATABASE!$K$8,"BESAR","")))))</f>
        <v/>
      </c>
      <c r="H1072" s="16" t="str">
        <f>IF('DATA ACCURATE'!J1075&lt;&gt;"",'DATA ACCURATE'!J1075,"")</f>
        <v/>
      </c>
      <c r="I1072" s="35" t="str">
        <f>IF(B1072&lt;&gt;"",IFERROR(VLOOKUP(B1072,'DATA TIMBANGAN'!G:M,7,FALSE),VLOOKUP(B1072,'DATA TIMBANGAN'!G:M,7)),"")</f>
        <v/>
      </c>
      <c r="J1072" s="25" t="str">
        <f>IF(H1072&lt;&gt;"",IFERROR(INDEX(DATABASE!$Z$19:$Z$38,MATCH(DATEVALUE(H1072),DATABASE!$AA$19:$AA$38,0)),INDEX(DATABASE!$Z$12:$Z$18,MATCH(WEEKDAY(H1072,2),DATABASE!$AA$12:$AA$18,0))),"")</f>
        <v/>
      </c>
      <c r="K1072" s="25" t="str">
        <f>IF('DATA ACCURATE'!V1075&lt;&gt;"",'DATA ACCURATE'!V1075,"")</f>
        <v/>
      </c>
      <c r="L1072" s="80" t="str">
        <f>IF($H1072="","",IF(OR($J1072="LIBUR",AND($L1071="LIBUR",$O1071=$O1072)),"LIBUR",IF(AND(OR($L1071="LUAR JAM KERJA 1",$L1071="LUAR JAM KERJA 2"),OR(OR(AND($H1071=$H1072,AND(OR($I1072&gt;DATABASE!$J$3,$I1072&lt;DATABASE!$J$6),((DATEVALUE($H1072)+$I1072)-(DATEVALUE($H1071)+$I1071))&lt;DATABASE!$J$6)),AND($H1071=$H1072,$O1071=$O1072,OR($I1072&gt;DATABASE!$J$6,$I1072&lt;DATABASE!$J$3))),AND(($H1072-$H1071)=1,OR($I1072&lt;DATABASE!$I$6,((DATEVALUE($H1072)+$I1072)-(DATEVALUE($H1071)+$I1071))&lt;DATABASE!$J$6))),$A1072=$A1071),"LUAR JAM KERJA 2",IF(AND(OR(WEEKDAY($H1072,2)=1,WEEKDAY($H1072,2)=2,WEEKDAY($H1072,2)=3,WEEKDAY($H1072,2)=4,WEEKDAY($H1072,2)=5),$I1072&lt;=DATABASE!$J$3,$I1072&gt;=DATABASE!$I$3),"JAM KERJA",IF(AND(WEEKDAY($H1072,2)=6,$I1072&lt;=DATABASE!$J$4,$I1072&gt;=DATABASE!$I$4),"JAM KERJA","LUAR JAM KERJA 1")))))</f>
        <v/>
      </c>
      <c r="M1072" s="33" t="str">
        <f>IF('DATA ACCURATE'!T1075&lt;&gt;"",IF('DATA ACCURATE'!T1075&gt;100,'DATA ACCURATE'!T1075/10,'DATA ACCURATE'!T1075),"")</f>
        <v/>
      </c>
      <c r="N1072" t="str">
        <f>IF(M1072="","",IF(M1072&lt;=DATABASE!$I$9,"LOKAL",IF(M1072&lt;DATABASE!$J$9,"LUAR KOTA 1",IF($M1072&gt;=DATABASE!$J$9,"LUAR KOTA 2",""))))</f>
        <v/>
      </c>
      <c r="O1072" s="38" t="str">
        <f>IF('DATA ACCURATE'!L1075&lt;&gt;"",'DATA ACCURATE'!L1075,"")</f>
        <v/>
      </c>
      <c r="Q1072" s="38">
        <f t="shared" si="112"/>
        <v>0</v>
      </c>
      <c r="R1072" s="38">
        <f t="shared" si="112"/>
        <v>0</v>
      </c>
      <c r="S1072" s="38">
        <f t="shared" si="112"/>
        <v>0</v>
      </c>
      <c r="T1072" s="38">
        <f t="shared" si="112"/>
        <v>0</v>
      </c>
      <c r="U1072" s="38">
        <f t="shared" si="113"/>
        <v>0</v>
      </c>
      <c r="V1072" s="38">
        <f t="shared" si="113"/>
        <v>0</v>
      </c>
      <c r="W1072" s="38">
        <f t="shared" si="113"/>
        <v>0</v>
      </c>
      <c r="X1072" s="38">
        <f t="shared" si="114"/>
        <v>0</v>
      </c>
      <c r="Y1072" s="38">
        <f t="shared" si="114"/>
        <v>0</v>
      </c>
      <c r="Z1072" s="38">
        <f t="shared" si="114"/>
        <v>0</v>
      </c>
      <c r="AA1072" s="38">
        <f t="shared" si="114"/>
        <v>0</v>
      </c>
      <c r="AB1072" s="38">
        <f t="shared" si="115"/>
        <v>0</v>
      </c>
      <c r="AC1072" s="38">
        <f t="shared" si="116"/>
        <v>0</v>
      </c>
      <c r="AD1072" s="38" t="str">
        <f t="shared" si="117"/>
        <v>000000000000</v>
      </c>
    </row>
    <row r="1073" spans="1:30">
      <c r="A1073" s="9" t="str">
        <f>IF('DATA ACCURATE'!A1076&lt;&gt;"",'DATA ACCURATE'!A1076,"")</f>
        <v/>
      </c>
      <c r="B1073" s="9" t="str">
        <f>IF('DATA ACCURATE'!D1076&lt;&gt;"",'DATA ACCURATE'!D1076,"")</f>
        <v/>
      </c>
      <c r="C1073" s="38" t="str">
        <f>IF($AD1073="000000000000","",INDEX(DATABASE!$W$12:$W$71,MATCH($AD1073,DATABASE!$V$12:$V$71,0)))</f>
        <v/>
      </c>
      <c r="D1073" s="34" t="str">
        <f>IF(C1073="","",IF(E1073="",INDEX(DATABASE!$AF$13:$AF$62,MATCH($C1073,DATABASE!$AC$13:$AC$62,0)),IF(E1073="2x D11",INDEX(DATABASE!$AF$13:$AF$62,MATCH($C1073,DATABASE!$AC$13:$AC$62,0))+2*DATABASE!$AF$62,IF(E1073="3x D11",INDEX(DATABASE!$AF$13:$AF$62,MATCH($C1073,DATABASE!$AC$13:$AC$62,0))+3*DATABASE!$AF$62,""))))</f>
        <v/>
      </c>
      <c r="E1073" s="38" t="str">
        <f>IF(AND($K1073="Y",$G1073&lt;&gt;"UNYIL",$F1073&lt;DATABASE!$O$8),"2x D11",IF(AND($K1073="Y",$G1073&lt;&gt;"UNYIL",$F1073&gt;=DATABASE!$O$8),"3x D11",""))</f>
        <v/>
      </c>
      <c r="F1073" s="9" t="str">
        <f>IF('DATA ACCURATE'!N1076&lt;&gt;"",'DATA ACCURATE'!N1076,"")</f>
        <v/>
      </c>
      <c r="G1073" t="str">
        <f>IF(F1073="","",IF(F1073&lt;=DATABASE!$I$8,"UNYIL",IF(F1073&lt;=DATABASE!$J$8,"KECIL",IF(F1073&lt;DATABASE!$K$8,"TANGGUNG",IF(F1073&gt;=DATABASE!$K$8,"BESAR","")))))</f>
        <v/>
      </c>
      <c r="H1073" s="16" t="str">
        <f>IF('DATA ACCURATE'!J1076&lt;&gt;"",'DATA ACCURATE'!J1076,"")</f>
        <v/>
      </c>
      <c r="I1073" s="35" t="str">
        <f>IF(B1073&lt;&gt;"",IFERROR(VLOOKUP(B1073,'DATA TIMBANGAN'!G:M,7,FALSE),VLOOKUP(B1073,'DATA TIMBANGAN'!G:M,7)),"")</f>
        <v/>
      </c>
      <c r="J1073" s="25" t="str">
        <f>IF(H1073&lt;&gt;"",IFERROR(INDEX(DATABASE!$Z$19:$Z$38,MATCH(DATEVALUE(H1073),DATABASE!$AA$19:$AA$38,0)),INDEX(DATABASE!$Z$12:$Z$18,MATCH(WEEKDAY(H1073,2),DATABASE!$AA$12:$AA$18,0))),"")</f>
        <v/>
      </c>
      <c r="K1073" s="25" t="str">
        <f>IF('DATA ACCURATE'!V1076&lt;&gt;"",'DATA ACCURATE'!V1076,"")</f>
        <v/>
      </c>
      <c r="L1073" s="80" t="str">
        <f>IF($H1073="","",IF(OR($J1073="LIBUR",AND($L1072="LIBUR",$O1072=$O1073)),"LIBUR",IF(AND(OR($L1072="LUAR JAM KERJA 1",$L1072="LUAR JAM KERJA 2"),OR(OR(AND($H1072=$H1073,AND(OR($I1073&gt;DATABASE!$J$3,$I1073&lt;DATABASE!$J$6),((DATEVALUE($H1073)+$I1073)-(DATEVALUE($H1072)+$I1072))&lt;DATABASE!$J$6)),AND($H1072=$H1073,$O1072=$O1073,OR($I1073&gt;DATABASE!$J$6,$I1073&lt;DATABASE!$J$3))),AND(($H1073-$H1072)=1,OR($I1073&lt;DATABASE!$I$6,((DATEVALUE($H1073)+$I1073)-(DATEVALUE($H1072)+$I1072))&lt;DATABASE!$J$6))),$A1073=$A1072),"LUAR JAM KERJA 2",IF(AND(OR(WEEKDAY($H1073,2)=1,WEEKDAY($H1073,2)=2,WEEKDAY($H1073,2)=3,WEEKDAY($H1073,2)=4,WEEKDAY($H1073,2)=5),$I1073&lt;=DATABASE!$J$3,$I1073&gt;=DATABASE!$I$3),"JAM KERJA",IF(AND(WEEKDAY($H1073,2)=6,$I1073&lt;=DATABASE!$J$4,$I1073&gt;=DATABASE!$I$4),"JAM KERJA","LUAR JAM KERJA 1")))))</f>
        <v/>
      </c>
      <c r="M1073" s="33" t="str">
        <f>IF('DATA ACCURATE'!T1076&lt;&gt;"",IF('DATA ACCURATE'!T1076&gt;100,'DATA ACCURATE'!T1076/10,'DATA ACCURATE'!T1076),"")</f>
        <v/>
      </c>
      <c r="N1073" t="str">
        <f>IF(M1073="","",IF(M1073&lt;=DATABASE!$I$9,"LOKAL",IF(M1073&lt;DATABASE!$J$9,"LUAR KOTA 1",IF($M1073&gt;=DATABASE!$J$9,"LUAR KOTA 2",""))))</f>
        <v/>
      </c>
      <c r="O1073" s="38" t="str">
        <f>IF('DATA ACCURATE'!L1076&lt;&gt;"",'DATA ACCURATE'!L1076,"")</f>
        <v/>
      </c>
      <c r="Q1073" s="38">
        <f t="shared" si="112"/>
        <v>0</v>
      </c>
      <c r="R1073" s="38">
        <f t="shared" si="112"/>
        <v>0</v>
      </c>
      <c r="S1073" s="38">
        <f t="shared" si="112"/>
        <v>0</v>
      </c>
      <c r="T1073" s="38">
        <f t="shared" si="112"/>
        <v>0</v>
      </c>
      <c r="U1073" s="38">
        <f t="shared" si="113"/>
        <v>0</v>
      </c>
      <c r="V1073" s="38">
        <f t="shared" si="113"/>
        <v>0</v>
      </c>
      <c r="W1073" s="38">
        <f t="shared" si="113"/>
        <v>0</v>
      </c>
      <c r="X1073" s="38">
        <f t="shared" si="114"/>
        <v>0</v>
      </c>
      <c r="Y1073" s="38">
        <f t="shared" si="114"/>
        <v>0</v>
      </c>
      <c r="Z1073" s="38">
        <f t="shared" si="114"/>
        <v>0</v>
      </c>
      <c r="AA1073" s="38">
        <f t="shared" si="114"/>
        <v>0</v>
      </c>
      <c r="AB1073" s="38">
        <f t="shared" si="115"/>
        <v>0</v>
      </c>
      <c r="AC1073" s="38">
        <f t="shared" si="116"/>
        <v>0</v>
      </c>
      <c r="AD1073" s="38" t="str">
        <f t="shared" si="117"/>
        <v>000000000000</v>
      </c>
    </row>
    <row r="1074" spans="1:30">
      <c r="A1074" s="9" t="str">
        <f>IF('DATA ACCURATE'!A1077&lt;&gt;"",'DATA ACCURATE'!A1077,"")</f>
        <v/>
      </c>
      <c r="B1074" s="9" t="str">
        <f>IF('DATA ACCURATE'!D1077&lt;&gt;"",'DATA ACCURATE'!D1077,"")</f>
        <v/>
      </c>
      <c r="C1074" s="38" t="str">
        <f>IF($AD1074="000000000000","",INDEX(DATABASE!$W$12:$W$71,MATCH($AD1074,DATABASE!$V$12:$V$71,0)))</f>
        <v/>
      </c>
      <c r="D1074" s="34" t="str">
        <f>IF(C1074="","",IF(E1074="",INDEX(DATABASE!$AF$13:$AF$62,MATCH($C1074,DATABASE!$AC$13:$AC$62,0)),IF(E1074="2x D11",INDEX(DATABASE!$AF$13:$AF$62,MATCH($C1074,DATABASE!$AC$13:$AC$62,0))+2*DATABASE!$AF$62,IF(E1074="3x D11",INDEX(DATABASE!$AF$13:$AF$62,MATCH($C1074,DATABASE!$AC$13:$AC$62,0))+3*DATABASE!$AF$62,""))))</f>
        <v/>
      </c>
      <c r="E1074" s="38" t="str">
        <f>IF(AND($K1074="Y",$G1074&lt;&gt;"UNYIL",$F1074&lt;DATABASE!$O$8),"2x D11",IF(AND($K1074="Y",$G1074&lt;&gt;"UNYIL",$F1074&gt;=DATABASE!$O$8),"3x D11",""))</f>
        <v/>
      </c>
      <c r="F1074" s="9" t="str">
        <f>IF('DATA ACCURATE'!N1077&lt;&gt;"",'DATA ACCURATE'!N1077,"")</f>
        <v/>
      </c>
      <c r="G1074" t="str">
        <f>IF(F1074="","",IF(F1074&lt;=DATABASE!$I$8,"UNYIL",IF(F1074&lt;=DATABASE!$J$8,"KECIL",IF(F1074&lt;DATABASE!$K$8,"TANGGUNG",IF(F1074&gt;=DATABASE!$K$8,"BESAR","")))))</f>
        <v/>
      </c>
      <c r="H1074" s="16" t="str">
        <f>IF('DATA ACCURATE'!J1077&lt;&gt;"",'DATA ACCURATE'!J1077,"")</f>
        <v/>
      </c>
      <c r="I1074" s="35" t="str">
        <f>IF(B1074&lt;&gt;"",IFERROR(VLOOKUP(B1074,'DATA TIMBANGAN'!G:M,7,FALSE),VLOOKUP(B1074,'DATA TIMBANGAN'!G:M,7)),"")</f>
        <v/>
      </c>
      <c r="J1074" s="25" t="str">
        <f>IF(H1074&lt;&gt;"",IFERROR(INDEX(DATABASE!$Z$19:$Z$38,MATCH(DATEVALUE(H1074),DATABASE!$AA$19:$AA$38,0)),INDEX(DATABASE!$Z$12:$Z$18,MATCH(WEEKDAY(H1074,2),DATABASE!$AA$12:$AA$18,0))),"")</f>
        <v/>
      </c>
      <c r="K1074" s="25" t="str">
        <f>IF('DATA ACCURATE'!V1077&lt;&gt;"",'DATA ACCURATE'!V1077,"")</f>
        <v/>
      </c>
      <c r="L1074" s="80" t="str">
        <f>IF($H1074="","",IF(OR($J1074="LIBUR",AND($L1073="LIBUR",$O1073=$O1074)),"LIBUR",IF(AND(OR($L1073="LUAR JAM KERJA 1",$L1073="LUAR JAM KERJA 2"),OR(OR(AND($H1073=$H1074,AND(OR($I1074&gt;DATABASE!$J$3,$I1074&lt;DATABASE!$J$6),((DATEVALUE($H1074)+$I1074)-(DATEVALUE($H1073)+$I1073))&lt;DATABASE!$J$6)),AND($H1073=$H1074,$O1073=$O1074,OR($I1074&gt;DATABASE!$J$6,$I1074&lt;DATABASE!$J$3))),AND(($H1074-$H1073)=1,OR($I1074&lt;DATABASE!$I$6,((DATEVALUE($H1074)+$I1074)-(DATEVALUE($H1073)+$I1073))&lt;DATABASE!$J$6))),$A1074=$A1073),"LUAR JAM KERJA 2",IF(AND(OR(WEEKDAY($H1074,2)=1,WEEKDAY($H1074,2)=2,WEEKDAY($H1074,2)=3,WEEKDAY($H1074,2)=4,WEEKDAY($H1074,2)=5),$I1074&lt;=DATABASE!$J$3,$I1074&gt;=DATABASE!$I$3),"JAM KERJA",IF(AND(WEEKDAY($H1074,2)=6,$I1074&lt;=DATABASE!$J$4,$I1074&gt;=DATABASE!$I$4),"JAM KERJA","LUAR JAM KERJA 1")))))</f>
        <v/>
      </c>
      <c r="M1074" s="33" t="str">
        <f>IF('DATA ACCURATE'!T1077&lt;&gt;"",IF('DATA ACCURATE'!T1077&gt;100,'DATA ACCURATE'!T1077/10,'DATA ACCURATE'!T1077),"")</f>
        <v/>
      </c>
      <c r="N1074" t="str">
        <f>IF(M1074="","",IF(M1074&lt;=DATABASE!$I$9,"LOKAL",IF(M1074&lt;DATABASE!$J$9,"LUAR KOTA 1",IF($M1074&gt;=DATABASE!$J$9,"LUAR KOTA 2",""))))</f>
        <v/>
      </c>
      <c r="O1074" s="38" t="str">
        <f>IF('DATA ACCURATE'!L1077&lt;&gt;"",'DATA ACCURATE'!L1077,"")</f>
        <v/>
      </c>
      <c r="Q1074" s="38">
        <f t="shared" si="112"/>
        <v>0</v>
      </c>
      <c r="R1074" s="38">
        <f t="shared" si="112"/>
        <v>0</v>
      </c>
      <c r="S1074" s="38">
        <f t="shared" si="112"/>
        <v>0</v>
      </c>
      <c r="T1074" s="38">
        <f t="shared" si="112"/>
        <v>0</v>
      </c>
      <c r="U1074" s="38">
        <f t="shared" si="113"/>
        <v>0</v>
      </c>
      <c r="V1074" s="38">
        <f t="shared" si="113"/>
        <v>0</v>
      </c>
      <c r="W1074" s="38">
        <f t="shared" si="113"/>
        <v>0</v>
      </c>
      <c r="X1074" s="38">
        <f t="shared" si="114"/>
        <v>0</v>
      </c>
      <c r="Y1074" s="38">
        <f t="shared" si="114"/>
        <v>0</v>
      </c>
      <c r="Z1074" s="38">
        <f t="shared" si="114"/>
        <v>0</v>
      </c>
      <c r="AA1074" s="38">
        <f t="shared" si="114"/>
        <v>0</v>
      </c>
      <c r="AB1074" s="38">
        <f t="shared" si="115"/>
        <v>0</v>
      </c>
      <c r="AC1074" s="38">
        <f t="shared" si="116"/>
        <v>0</v>
      </c>
      <c r="AD1074" s="38" t="str">
        <f t="shared" si="117"/>
        <v>000000000000</v>
      </c>
    </row>
    <row r="1075" spans="1:30">
      <c r="A1075" s="9" t="str">
        <f>IF('DATA ACCURATE'!A1078&lt;&gt;"",'DATA ACCURATE'!A1078,"")</f>
        <v/>
      </c>
      <c r="B1075" s="9" t="str">
        <f>IF('DATA ACCURATE'!D1078&lt;&gt;"",'DATA ACCURATE'!D1078,"")</f>
        <v/>
      </c>
      <c r="C1075" s="38" t="str">
        <f>IF($AD1075="000000000000","",INDEX(DATABASE!$W$12:$W$71,MATCH($AD1075,DATABASE!$V$12:$V$71,0)))</f>
        <v/>
      </c>
      <c r="D1075" s="34" t="str">
        <f>IF(C1075="","",IF(E1075="",INDEX(DATABASE!$AF$13:$AF$62,MATCH($C1075,DATABASE!$AC$13:$AC$62,0)),IF(E1075="2x D11",INDEX(DATABASE!$AF$13:$AF$62,MATCH($C1075,DATABASE!$AC$13:$AC$62,0))+2*DATABASE!$AF$62,IF(E1075="3x D11",INDEX(DATABASE!$AF$13:$AF$62,MATCH($C1075,DATABASE!$AC$13:$AC$62,0))+3*DATABASE!$AF$62,""))))</f>
        <v/>
      </c>
      <c r="E1075" s="38" t="str">
        <f>IF(AND($K1075="Y",$G1075&lt;&gt;"UNYIL",$F1075&lt;DATABASE!$O$8),"2x D11",IF(AND($K1075="Y",$G1075&lt;&gt;"UNYIL",$F1075&gt;=DATABASE!$O$8),"3x D11",""))</f>
        <v/>
      </c>
      <c r="F1075" s="9" t="str">
        <f>IF('DATA ACCURATE'!N1078&lt;&gt;"",'DATA ACCURATE'!N1078,"")</f>
        <v/>
      </c>
      <c r="G1075" t="str">
        <f>IF(F1075="","",IF(F1075&lt;=DATABASE!$I$8,"UNYIL",IF(F1075&lt;=DATABASE!$J$8,"KECIL",IF(F1075&lt;DATABASE!$K$8,"TANGGUNG",IF(F1075&gt;=DATABASE!$K$8,"BESAR","")))))</f>
        <v/>
      </c>
      <c r="H1075" s="16" t="str">
        <f>IF('DATA ACCURATE'!J1078&lt;&gt;"",'DATA ACCURATE'!J1078,"")</f>
        <v/>
      </c>
      <c r="I1075" s="35" t="str">
        <f>IF(B1075&lt;&gt;"",IFERROR(VLOOKUP(B1075,'DATA TIMBANGAN'!G:M,7,FALSE),VLOOKUP(B1075,'DATA TIMBANGAN'!G:M,7)),"")</f>
        <v/>
      </c>
      <c r="J1075" s="25" t="str">
        <f>IF(H1075&lt;&gt;"",IFERROR(INDEX(DATABASE!$Z$19:$Z$38,MATCH(DATEVALUE(H1075),DATABASE!$AA$19:$AA$38,0)),INDEX(DATABASE!$Z$12:$Z$18,MATCH(WEEKDAY(H1075,2),DATABASE!$AA$12:$AA$18,0))),"")</f>
        <v/>
      </c>
      <c r="K1075" s="25" t="str">
        <f>IF('DATA ACCURATE'!V1078&lt;&gt;"",'DATA ACCURATE'!V1078,"")</f>
        <v/>
      </c>
      <c r="L1075" s="80" t="str">
        <f>IF($H1075="","",IF(OR($J1075="LIBUR",AND($L1074="LIBUR",$O1074=$O1075)),"LIBUR",IF(AND(OR($L1074="LUAR JAM KERJA 1",$L1074="LUAR JAM KERJA 2"),OR(OR(AND($H1074=$H1075,AND(OR($I1075&gt;DATABASE!$J$3,$I1075&lt;DATABASE!$J$6),((DATEVALUE($H1075)+$I1075)-(DATEVALUE($H1074)+$I1074))&lt;DATABASE!$J$6)),AND($H1074=$H1075,$O1074=$O1075,OR($I1075&gt;DATABASE!$J$6,$I1075&lt;DATABASE!$J$3))),AND(($H1075-$H1074)=1,OR($I1075&lt;DATABASE!$I$6,((DATEVALUE($H1075)+$I1075)-(DATEVALUE($H1074)+$I1074))&lt;DATABASE!$J$6))),$A1075=$A1074),"LUAR JAM KERJA 2",IF(AND(OR(WEEKDAY($H1075,2)=1,WEEKDAY($H1075,2)=2,WEEKDAY($H1075,2)=3,WEEKDAY($H1075,2)=4,WEEKDAY($H1075,2)=5),$I1075&lt;=DATABASE!$J$3,$I1075&gt;=DATABASE!$I$3),"JAM KERJA",IF(AND(WEEKDAY($H1075,2)=6,$I1075&lt;=DATABASE!$J$4,$I1075&gt;=DATABASE!$I$4),"JAM KERJA","LUAR JAM KERJA 1")))))</f>
        <v/>
      </c>
      <c r="M1075" s="33" t="str">
        <f>IF('DATA ACCURATE'!T1078&lt;&gt;"",IF('DATA ACCURATE'!T1078&gt;100,'DATA ACCURATE'!T1078/10,'DATA ACCURATE'!T1078),"")</f>
        <v/>
      </c>
      <c r="N1075" t="str">
        <f>IF(M1075="","",IF(M1075&lt;=DATABASE!$I$9,"LOKAL",IF(M1075&lt;DATABASE!$J$9,"LUAR KOTA 1",IF($M1075&gt;=DATABASE!$J$9,"LUAR KOTA 2",""))))</f>
        <v/>
      </c>
      <c r="O1075" s="38" t="str">
        <f>IF('DATA ACCURATE'!L1078&lt;&gt;"",'DATA ACCURATE'!L1078,"")</f>
        <v/>
      </c>
      <c r="Q1075" s="38">
        <f t="shared" si="112"/>
        <v>0</v>
      </c>
      <c r="R1075" s="38">
        <f t="shared" si="112"/>
        <v>0</v>
      </c>
      <c r="S1075" s="38">
        <f t="shared" si="112"/>
        <v>0</v>
      </c>
      <c r="T1075" s="38">
        <f t="shared" si="112"/>
        <v>0</v>
      </c>
      <c r="U1075" s="38">
        <f t="shared" si="113"/>
        <v>0</v>
      </c>
      <c r="V1075" s="38">
        <f t="shared" si="113"/>
        <v>0</v>
      </c>
      <c r="W1075" s="38">
        <f t="shared" si="113"/>
        <v>0</v>
      </c>
      <c r="X1075" s="38">
        <f t="shared" si="114"/>
        <v>0</v>
      </c>
      <c r="Y1075" s="38">
        <f t="shared" si="114"/>
        <v>0</v>
      </c>
      <c r="Z1075" s="38">
        <f t="shared" si="114"/>
        <v>0</v>
      </c>
      <c r="AA1075" s="38">
        <f t="shared" si="114"/>
        <v>0</v>
      </c>
      <c r="AB1075" s="38">
        <f t="shared" si="115"/>
        <v>0</v>
      </c>
      <c r="AC1075" s="38">
        <f t="shared" si="116"/>
        <v>0</v>
      </c>
      <c r="AD1075" s="38" t="str">
        <f t="shared" si="117"/>
        <v>000000000000</v>
      </c>
    </row>
    <row r="1076" spans="1:30">
      <c r="A1076" s="9" t="str">
        <f>IF('DATA ACCURATE'!A1079&lt;&gt;"",'DATA ACCURATE'!A1079,"")</f>
        <v/>
      </c>
      <c r="B1076" s="9" t="str">
        <f>IF('DATA ACCURATE'!D1079&lt;&gt;"",'DATA ACCURATE'!D1079,"")</f>
        <v/>
      </c>
      <c r="C1076" s="38" t="str">
        <f>IF($AD1076="000000000000","",INDEX(DATABASE!$W$12:$W$71,MATCH($AD1076,DATABASE!$V$12:$V$71,0)))</f>
        <v/>
      </c>
      <c r="D1076" s="34" t="str">
        <f>IF(C1076="","",IF(E1076="",INDEX(DATABASE!$AF$13:$AF$62,MATCH($C1076,DATABASE!$AC$13:$AC$62,0)),IF(E1076="2x D11",INDEX(DATABASE!$AF$13:$AF$62,MATCH($C1076,DATABASE!$AC$13:$AC$62,0))+2*DATABASE!$AF$62,IF(E1076="3x D11",INDEX(DATABASE!$AF$13:$AF$62,MATCH($C1076,DATABASE!$AC$13:$AC$62,0))+3*DATABASE!$AF$62,""))))</f>
        <v/>
      </c>
      <c r="E1076" s="38" t="str">
        <f>IF(AND($K1076="Y",$G1076&lt;&gt;"UNYIL",$F1076&lt;DATABASE!$O$8),"2x D11",IF(AND($K1076="Y",$G1076&lt;&gt;"UNYIL",$F1076&gt;=DATABASE!$O$8),"3x D11",""))</f>
        <v/>
      </c>
      <c r="F1076" s="9" t="str">
        <f>IF('DATA ACCURATE'!N1079&lt;&gt;"",'DATA ACCURATE'!N1079,"")</f>
        <v/>
      </c>
      <c r="G1076" t="str">
        <f>IF(F1076="","",IF(F1076&lt;=DATABASE!$I$8,"UNYIL",IF(F1076&lt;=DATABASE!$J$8,"KECIL",IF(F1076&lt;DATABASE!$K$8,"TANGGUNG",IF(F1076&gt;=DATABASE!$K$8,"BESAR","")))))</f>
        <v/>
      </c>
      <c r="H1076" s="16" t="str">
        <f>IF('DATA ACCURATE'!J1079&lt;&gt;"",'DATA ACCURATE'!J1079,"")</f>
        <v/>
      </c>
      <c r="I1076" s="35" t="str">
        <f>IF(B1076&lt;&gt;"",IFERROR(VLOOKUP(B1076,'DATA TIMBANGAN'!G:M,7,FALSE),VLOOKUP(B1076,'DATA TIMBANGAN'!G:M,7)),"")</f>
        <v/>
      </c>
      <c r="J1076" s="25" t="str">
        <f>IF(H1076&lt;&gt;"",IFERROR(INDEX(DATABASE!$Z$19:$Z$38,MATCH(DATEVALUE(H1076),DATABASE!$AA$19:$AA$38,0)),INDEX(DATABASE!$Z$12:$Z$18,MATCH(WEEKDAY(H1076,2),DATABASE!$AA$12:$AA$18,0))),"")</f>
        <v/>
      </c>
      <c r="K1076" s="25" t="str">
        <f>IF('DATA ACCURATE'!V1079&lt;&gt;"",'DATA ACCURATE'!V1079,"")</f>
        <v/>
      </c>
      <c r="L1076" s="80" t="str">
        <f>IF($H1076="","",IF(OR($J1076="LIBUR",AND($L1075="LIBUR",$O1075=$O1076)),"LIBUR",IF(AND(OR($L1075="LUAR JAM KERJA 1",$L1075="LUAR JAM KERJA 2"),OR(OR(AND($H1075=$H1076,AND(OR($I1076&gt;DATABASE!$J$3,$I1076&lt;DATABASE!$J$6),((DATEVALUE($H1076)+$I1076)-(DATEVALUE($H1075)+$I1075))&lt;DATABASE!$J$6)),AND($H1075=$H1076,$O1075=$O1076,OR($I1076&gt;DATABASE!$J$6,$I1076&lt;DATABASE!$J$3))),AND(($H1076-$H1075)=1,OR($I1076&lt;DATABASE!$I$6,((DATEVALUE($H1076)+$I1076)-(DATEVALUE($H1075)+$I1075))&lt;DATABASE!$J$6))),$A1076=$A1075),"LUAR JAM KERJA 2",IF(AND(OR(WEEKDAY($H1076,2)=1,WEEKDAY($H1076,2)=2,WEEKDAY($H1076,2)=3,WEEKDAY($H1076,2)=4,WEEKDAY($H1076,2)=5),$I1076&lt;=DATABASE!$J$3,$I1076&gt;=DATABASE!$I$3),"JAM KERJA",IF(AND(WEEKDAY($H1076,2)=6,$I1076&lt;=DATABASE!$J$4,$I1076&gt;=DATABASE!$I$4),"JAM KERJA","LUAR JAM KERJA 1")))))</f>
        <v/>
      </c>
      <c r="M1076" s="33" t="str">
        <f>IF('DATA ACCURATE'!T1079&lt;&gt;"",IF('DATA ACCURATE'!T1079&gt;100,'DATA ACCURATE'!T1079/10,'DATA ACCURATE'!T1079),"")</f>
        <v/>
      </c>
      <c r="N1076" t="str">
        <f>IF(M1076="","",IF(M1076&lt;=DATABASE!$I$9,"LOKAL",IF(M1076&lt;DATABASE!$J$9,"LUAR KOTA 1",IF($M1076&gt;=DATABASE!$J$9,"LUAR KOTA 2",""))))</f>
        <v/>
      </c>
      <c r="O1076" s="38" t="str">
        <f>IF('DATA ACCURATE'!L1079&lt;&gt;"",'DATA ACCURATE'!L1079,"")</f>
        <v/>
      </c>
      <c r="Q1076" s="38">
        <f t="shared" si="112"/>
        <v>0</v>
      </c>
      <c r="R1076" s="38">
        <f t="shared" si="112"/>
        <v>0</v>
      </c>
      <c r="S1076" s="38">
        <f t="shared" si="112"/>
        <v>0</v>
      </c>
      <c r="T1076" s="38">
        <f t="shared" si="112"/>
        <v>0</v>
      </c>
      <c r="U1076" s="38">
        <f t="shared" si="113"/>
        <v>0</v>
      </c>
      <c r="V1076" s="38">
        <f t="shared" si="113"/>
        <v>0</v>
      </c>
      <c r="W1076" s="38">
        <f t="shared" si="113"/>
        <v>0</v>
      </c>
      <c r="X1076" s="38">
        <f t="shared" si="114"/>
        <v>0</v>
      </c>
      <c r="Y1076" s="38">
        <f t="shared" si="114"/>
        <v>0</v>
      </c>
      <c r="Z1076" s="38">
        <f t="shared" si="114"/>
        <v>0</v>
      </c>
      <c r="AA1076" s="38">
        <f t="shared" si="114"/>
        <v>0</v>
      </c>
      <c r="AB1076" s="38">
        <f t="shared" si="115"/>
        <v>0</v>
      </c>
      <c r="AC1076" s="38">
        <f t="shared" si="116"/>
        <v>0</v>
      </c>
      <c r="AD1076" s="38" t="str">
        <f t="shared" si="117"/>
        <v>000000000000</v>
      </c>
    </row>
    <row r="1077" spans="1:30">
      <c r="A1077" s="9" t="str">
        <f>IF('DATA ACCURATE'!A1080&lt;&gt;"",'DATA ACCURATE'!A1080,"")</f>
        <v/>
      </c>
      <c r="B1077" s="9" t="str">
        <f>IF('DATA ACCURATE'!D1080&lt;&gt;"",'DATA ACCURATE'!D1080,"")</f>
        <v/>
      </c>
      <c r="C1077" s="38" t="str">
        <f>IF($AD1077="000000000000","",INDEX(DATABASE!$W$12:$W$71,MATCH($AD1077,DATABASE!$V$12:$V$71,0)))</f>
        <v/>
      </c>
      <c r="D1077" s="34" t="str">
        <f>IF(C1077="","",IF(E1077="",INDEX(DATABASE!$AF$13:$AF$62,MATCH($C1077,DATABASE!$AC$13:$AC$62,0)),IF(E1077="2x D11",INDEX(DATABASE!$AF$13:$AF$62,MATCH($C1077,DATABASE!$AC$13:$AC$62,0))+2*DATABASE!$AF$62,IF(E1077="3x D11",INDEX(DATABASE!$AF$13:$AF$62,MATCH($C1077,DATABASE!$AC$13:$AC$62,0))+3*DATABASE!$AF$62,""))))</f>
        <v/>
      </c>
      <c r="E1077" s="38" t="str">
        <f>IF(AND($K1077="Y",$G1077&lt;&gt;"UNYIL",$F1077&lt;DATABASE!$O$8),"2x D11",IF(AND($K1077="Y",$G1077&lt;&gt;"UNYIL",$F1077&gt;=DATABASE!$O$8),"3x D11",""))</f>
        <v/>
      </c>
      <c r="F1077" s="9" t="str">
        <f>IF('DATA ACCURATE'!N1080&lt;&gt;"",'DATA ACCURATE'!N1080,"")</f>
        <v/>
      </c>
      <c r="G1077" t="str">
        <f>IF(F1077="","",IF(F1077&lt;=DATABASE!$I$8,"UNYIL",IF(F1077&lt;=DATABASE!$J$8,"KECIL",IF(F1077&lt;DATABASE!$K$8,"TANGGUNG",IF(F1077&gt;=DATABASE!$K$8,"BESAR","")))))</f>
        <v/>
      </c>
      <c r="H1077" s="16" t="str">
        <f>IF('DATA ACCURATE'!J1080&lt;&gt;"",'DATA ACCURATE'!J1080,"")</f>
        <v/>
      </c>
      <c r="I1077" s="35" t="str">
        <f>IF(B1077&lt;&gt;"",IFERROR(VLOOKUP(B1077,'DATA TIMBANGAN'!G:M,7,FALSE),VLOOKUP(B1077,'DATA TIMBANGAN'!G:M,7)),"")</f>
        <v/>
      </c>
      <c r="J1077" s="25" t="str">
        <f>IF(H1077&lt;&gt;"",IFERROR(INDEX(DATABASE!$Z$19:$Z$38,MATCH(DATEVALUE(H1077),DATABASE!$AA$19:$AA$38,0)),INDEX(DATABASE!$Z$12:$Z$18,MATCH(WEEKDAY(H1077,2),DATABASE!$AA$12:$AA$18,0))),"")</f>
        <v/>
      </c>
      <c r="K1077" s="25" t="str">
        <f>IF('DATA ACCURATE'!V1080&lt;&gt;"",'DATA ACCURATE'!V1080,"")</f>
        <v/>
      </c>
      <c r="L1077" s="80" t="str">
        <f>IF($H1077="","",IF(OR($J1077="LIBUR",AND($L1076="LIBUR",$O1076=$O1077)),"LIBUR",IF(AND(OR($L1076="LUAR JAM KERJA 1",$L1076="LUAR JAM KERJA 2"),OR(OR(AND($H1076=$H1077,AND(OR($I1077&gt;DATABASE!$J$3,$I1077&lt;DATABASE!$J$6),((DATEVALUE($H1077)+$I1077)-(DATEVALUE($H1076)+$I1076))&lt;DATABASE!$J$6)),AND($H1076=$H1077,$O1076=$O1077,OR($I1077&gt;DATABASE!$J$6,$I1077&lt;DATABASE!$J$3))),AND(($H1077-$H1076)=1,OR($I1077&lt;DATABASE!$I$6,((DATEVALUE($H1077)+$I1077)-(DATEVALUE($H1076)+$I1076))&lt;DATABASE!$J$6))),$A1077=$A1076),"LUAR JAM KERJA 2",IF(AND(OR(WEEKDAY($H1077,2)=1,WEEKDAY($H1077,2)=2,WEEKDAY($H1077,2)=3,WEEKDAY($H1077,2)=4,WEEKDAY($H1077,2)=5),$I1077&lt;=DATABASE!$J$3,$I1077&gt;=DATABASE!$I$3),"JAM KERJA",IF(AND(WEEKDAY($H1077,2)=6,$I1077&lt;=DATABASE!$J$4,$I1077&gt;=DATABASE!$I$4),"JAM KERJA","LUAR JAM KERJA 1")))))</f>
        <v/>
      </c>
      <c r="M1077" s="33" t="str">
        <f>IF('DATA ACCURATE'!T1080&lt;&gt;"",IF('DATA ACCURATE'!T1080&gt;100,'DATA ACCURATE'!T1080/10,'DATA ACCURATE'!T1080),"")</f>
        <v/>
      </c>
      <c r="N1077" t="str">
        <f>IF(M1077="","",IF(M1077&lt;=DATABASE!$I$9,"LOKAL",IF(M1077&lt;DATABASE!$J$9,"LUAR KOTA 1",IF($M1077&gt;=DATABASE!$J$9,"LUAR KOTA 2",""))))</f>
        <v/>
      </c>
      <c r="O1077" s="38" t="str">
        <f>IF('DATA ACCURATE'!L1080&lt;&gt;"",'DATA ACCURATE'!L1080,"")</f>
        <v/>
      </c>
      <c r="Q1077" s="38">
        <f t="shared" si="112"/>
        <v>0</v>
      </c>
      <c r="R1077" s="38">
        <f t="shared" si="112"/>
        <v>0</v>
      </c>
      <c r="S1077" s="38">
        <f t="shared" si="112"/>
        <v>0</v>
      </c>
      <c r="T1077" s="38">
        <f t="shared" si="112"/>
        <v>0</v>
      </c>
      <c r="U1077" s="38">
        <f t="shared" si="113"/>
        <v>0</v>
      </c>
      <c r="V1077" s="38">
        <f t="shared" si="113"/>
        <v>0</v>
      </c>
      <c r="W1077" s="38">
        <f t="shared" si="113"/>
        <v>0</v>
      </c>
      <c r="X1077" s="38">
        <f t="shared" si="114"/>
        <v>0</v>
      </c>
      <c r="Y1077" s="38">
        <f t="shared" si="114"/>
        <v>0</v>
      </c>
      <c r="Z1077" s="38">
        <f t="shared" si="114"/>
        <v>0</v>
      </c>
      <c r="AA1077" s="38">
        <f t="shared" si="114"/>
        <v>0</v>
      </c>
      <c r="AB1077" s="38">
        <f t="shared" si="115"/>
        <v>0</v>
      </c>
      <c r="AC1077" s="38">
        <f t="shared" si="116"/>
        <v>0</v>
      </c>
      <c r="AD1077" s="38" t="str">
        <f t="shared" si="117"/>
        <v>000000000000</v>
      </c>
    </row>
    <row r="1078" spans="1:30">
      <c r="A1078" s="9" t="str">
        <f>IF('DATA ACCURATE'!A1081&lt;&gt;"",'DATA ACCURATE'!A1081,"")</f>
        <v/>
      </c>
      <c r="B1078" s="9" t="str">
        <f>IF('DATA ACCURATE'!D1081&lt;&gt;"",'DATA ACCURATE'!D1081,"")</f>
        <v/>
      </c>
      <c r="C1078" s="38" t="str">
        <f>IF($AD1078="000000000000","",INDEX(DATABASE!$W$12:$W$71,MATCH($AD1078,DATABASE!$V$12:$V$71,0)))</f>
        <v/>
      </c>
      <c r="D1078" s="34" t="str">
        <f>IF(C1078="","",IF(E1078="",INDEX(DATABASE!$AF$13:$AF$62,MATCH($C1078,DATABASE!$AC$13:$AC$62,0)),IF(E1078="2x D11",INDEX(DATABASE!$AF$13:$AF$62,MATCH($C1078,DATABASE!$AC$13:$AC$62,0))+2*DATABASE!$AF$62,IF(E1078="3x D11",INDEX(DATABASE!$AF$13:$AF$62,MATCH($C1078,DATABASE!$AC$13:$AC$62,0))+3*DATABASE!$AF$62,""))))</f>
        <v/>
      </c>
      <c r="E1078" s="38" t="str">
        <f>IF(AND($K1078="Y",$G1078&lt;&gt;"UNYIL",$F1078&lt;DATABASE!$O$8),"2x D11",IF(AND($K1078="Y",$G1078&lt;&gt;"UNYIL",$F1078&gt;=DATABASE!$O$8),"3x D11",""))</f>
        <v/>
      </c>
      <c r="F1078" s="9" t="str">
        <f>IF('DATA ACCURATE'!N1081&lt;&gt;"",'DATA ACCURATE'!N1081,"")</f>
        <v/>
      </c>
      <c r="G1078" t="str">
        <f>IF(F1078="","",IF(F1078&lt;=DATABASE!$I$8,"UNYIL",IF(F1078&lt;=DATABASE!$J$8,"KECIL",IF(F1078&lt;DATABASE!$K$8,"TANGGUNG",IF(F1078&gt;=DATABASE!$K$8,"BESAR","")))))</f>
        <v/>
      </c>
      <c r="H1078" s="16" t="str">
        <f>IF('DATA ACCURATE'!J1081&lt;&gt;"",'DATA ACCURATE'!J1081,"")</f>
        <v/>
      </c>
      <c r="I1078" s="35" t="str">
        <f>IF(B1078&lt;&gt;"",IFERROR(VLOOKUP(B1078,'DATA TIMBANGAN'!G:M,7,FALSE),VLOOKUP(B1078,'DATA TIMBANGAN'!G:M,7)),"")</f>
        <v/>
      </c>
      <c r="J1078" s="25" t="str">
        <f>IF(H1078&lt;&gt;"",IFERROR(INDEX(DATABASE!$Z$19:$Z$38,MATCH(DATEVALUE(H1078),DATABASE!$AA$19:$AA$38,0)),INDEX(DATABASE!$Z$12:$Z$18,MATCH(WEEKDAY(H1078,2),DATABASE!$AA$12:$AA$18,0))),"")</f>
        <v/>
      </c>
      <c r="K1078" s="25" t="str">
        <f>IF('DATA ACCURATE'!V1081&lt;&gt;"",'DATA ACCURATE'!V1081,"")</f>
        <v/>
      </c>
      <c r="L1078" s="80" t="str">
        <f>IF($H1078="","",IF(OR($J1078="LIBUR",AND($L1077="LIBUR",$O1077=$O1078)),"LIBUR",IF(AND(OR($L1077="LUAR JAM KERJA 1",$L1077="LUAR JAM KERJA 2"),OR(OR(AND($H1077=$H1078,AND(OR($I1078&gt;DATABASE!$J$3,$I1078&lt;DATABASE!$J$6),((DATEVALUE($H1078)+$I1078)-(DATEVALUE($H1077)+$I1077))&lt;DATABASE!$J$6)),AND($H1077=$H1078,$O1077=$O1078,OR($I1078&gt;DATABASE!$J$6,$I1078&lt;DATABASE!$J$3))),AND(($H1078-$H1077)=1,OR($I1078&lt;DATABASE!$I$6,((DATEVALUE($H1078)+$I1078)-(DATEVALUE($H1077)+$I1077))&lt;DATABASE!$J$6))),$A1078=$A1077),"LUAR JAM KERJA 2",IF(AND(OR(WEEKDAY($H1078,2)=1,WEEKDAY($H1078,2)=2,WEEKDAY($H1078,2)=3,WEEKDAY($H1078,2)=4,WEEKDAY($H1078,2)=5),$I1078&lt;=DATABASE!$J$3,$I1078&gt;=DATABASE!$I$3),"JAM KERJA",IF(AND(WEEKDAY($H1078,2)=6,$I1078&lt;=DATABASE!$J$4,$I1078&gt;=DATABASE!$I$4),"JAM KERJA","LUAR JAM KERJA 1")))))</f>
        <v/>
      </c>
      <c r="M1078" s="33" t="str">
        <f>IF('DATA ACCURATE'!T1081&lt;&gt;"",IF('DATA ACCURATE'!T1081&gt;100,'DATA ACCURATE'!T1081/10,'DATA ACCURATE'!T1081),"")</f>
        <v/>
      </c>
      <c r="N1078" t="str">
        <f>IF(M1078="","",IF(M1078&lt;=DATABASE!$I$9,"LOKAL",IF(M1078&lt;DATABASE!$J$9,"LUAR KOTA 1",IF($M1078&gt;=DATABASE!$J$9,"LUAR KOTA 2",""))))</f>
        <v/>
      </c>
      <c r="O1078" s="38" t="str">
        <f>IF('DATA ACCURATE'!L1081&lt;&gt;"",'DATA ACCURATE'!L1081,"")</f>
        <v/>
      </c>
      <c r="Q1078" s="38">
        <f t="shared" si="112"/>
        <v>0</v>
      </c>
      <c r="R1078" s="38">
        <f t="shared" si="112"/>
        <v>0</v>
      </c>
      <c r="S1078" s="38">
        <f t="shared" si="112"/>
        <v>0</v>
      </c>
      <c r="T1078" s="38">
        <f t="shared" si="112"/>
        <v>0</v>
      </c>
      <c r="U1078" s="38">
        <f t="shared" si="113"/>
        <v>0</v>
      </c>
      <c r="V1078" s="38">
        <f t="shared" si="113"/>
        <v>0</v>
      </c>
      <c r="W1078" s="38">
        <f t="shared" si="113"/>
        <v>0</v>
      </c>
      <c r="X1078" s="38">
        <f t="shared" si="114"/>
        <v>0</v>
      </c>
      <c r="Y1078" s="38">
        <f t="shared" si="114"/>
        <v>0</v>
      </c>
      <c r="Z1078" s="38">
        <f t="shared" si="114"/>
        <v>0</v>
      </c>
      <c r="AA1078" s="38">
        <f t="shared" si="114"/>
        <v>0</v>
      </c>
      <c r="AB1078" s="38">
        <f t="shared" si="115"/>
        <v>0</v>
      </c>
      <c r="AC1078" s="38">
        <f t="shared" si="116"/>
        <v>0</v>
      </c>
      <c r="AD1078" s="38" t="str">
        <f t="shared" si="117"/>
        <v>000000000000</v>
      </c>
    </row>
    <row r="1079" spans="1:30">
      <c r="A1079" s="9" t="str">
        <f>IF('DATA ACCURATE'!A1082&lt;&gt;"",'DATA ACCURATE'!A1082,"")</f>
        <v/>
      </c>
      <c r="B1079" s="9" t="str">
        <f>IF('DATA ACCURATE'!D1082&lt;&gt;"",'DATA ACCURATE'!D1082,"")</f>
        <v/>
      </c>
      <c r="C1079" s="38" t="str">
        <f>IF($AD1079="000000000000","",INDEX(DATABASE!$W$12:$W$71,MATCH($AD1079,DATABASE!$V$12:$V$71,0)))</f>
        <v/>
      </c>
      <c r="D1079" s="34" t="str">
        <f>IF(C1079="","",IF(E1079="",INDEX(DATABASE!$AF$13:$AF$62,MATCH($C1079,DATABASE!$AC$13:$AC$62,0)),IF(E1079="2x D11",INDEX(DATABASE!$AF$13:$AF$62,MATCH($C1079,DATABASE!$AC$13:$AC$62,0))+2*DATABASE!$AF$62,IF(E1079="3x D11",INDEX(DATABASE!$AF$13:$AF$62,MATCH($C1079,DATABASE!$AC$13:$AC$62,0))+3*DATABASE!$AF$62,""))))</f>
        <v/>
      </c>
      <c r="E1079" s="38" t="str">
        <f>IF(AND($K1079="Y",$G1079&lt;&gt;"UNYIL",$F1079&lt;DATABASE!$O$8),"2x D11",IF(AND($K1079="Y",$G1079&lt;&gt;"UNYIL",$F1079&gt;=DATABASE!$O$8),"3x D11",""))</f>
        <v/>
      </c>
      <c r="F1079" s="9" t="str">
        <f>IF('DATA ACCURATE'!N1082&lt;&gt;"",'DATA ACCURATE'!N1082,"")</f>
        <v/>
      </c>
      <c r="G1079" t="str">
        <f>IF(F1079="","",IF(F1079&lt;=DATABASE!$I$8,"UNYIL",IF(F1079&lt;=DATABASE!$J$8,"KECIL",IF(F1079&lt;DATABASE!$K$8,"TANGGUNG",IF(F1079&gt;=DATABASE!$K$8,"BESAR","")))))</f>
        <v/>
      </c>
      <c r="H1079" s="16" t="str">
        <f>IF('DATA ACCURATE'!J1082&lt;&gt;"",'DATA ACCURATE'!J1082,"")</f>
        <v/>
      </c>
      <c r="I1079" s="35" t="str">
        <f>IF(B1079&lt;&gt;"",IFERROR(VLOOKUP(B1079,'DATA TIMBANGAN'!G:M,7,FALSE),VLOOKUP(B1079,'DATA TIMBANGAN'!G:M,7)),"")</f>
        <v/>
      </c>
      <c r="J1079" s="25" t="str">
        <f>IF(H1079&lt;&gt;"",IFERROR(INDEX(DATABASE!$Z$19:$Z$38,MATCH(DATEVALUE(H1079),DATABASE!$AA$19:$AA$38,0)),INDEX(DATABASE!$Z$12:$Z$18,MATCH(WEEKDAY(H1079,2),DATABASE!$AA$12:$AA$18,0))),"")</f>
        <v/>
      </c>
      <c r="K1079" s="25" t="str">
        <f>IF('DATA ACCURATE'!V1082&lt;&gt;"",'DATA ACCURATE'!V1082,"")</f>
        <v/>
      </c>
      <c r="L1079" s="80" t="str">
        <f>IF($H1079="","",IF(OR($J1079="LIBUR",AND($L1078="LIBUR",$O1078=$O1079)),"LIBUR",IF(AND(OR($L1078="LUAR JAM KERJA 1",$L1078="LUAR JAM KERJA 2"),OR(OR(AND($H1078=$H1079,AND(OR($I1079&gt;DATABASE!$J$3,$I1079&lt;DATABASE!$J$6),((DATEVALUE($H1079)+$I1079)-(DATEVALUE($H1078)+$I1078))&lt;DATABASE!$J$6)),AND($H1078=$H1079,$O1078=$O1079,OR($I1079&gt;DATABASE!$J$6,$I1079&lt;DATABASE!$J$3))),AND(($H1079-$H1078)=1,OR($I1079&lt;DATABASE!$I$6,((DATEVALUE($H1079)+$I1079)-(DATEVALUE($H1078)+$I1078))&lt;DATABASE!$J$6))),$A1079=$A1078),"LUAR JAM KERJA 2",IF(AND(OR(WEEKDAY($H1079,2)=1,WEEKDAY($H1079,2)=2,WEEKDAY($H1079,2)=3,WEEKDAY($H1079,2)=4,WEEKDAY($H1079,2)=5),$I1079&lt;=DATABASE!$J$3,$I1079&gt;=DATABASE!$I$3),"JAM KERJA",IF(AND(WEEKDAY($H1079,2)=6,$I1079&lt;=DATABASE!$J$4,$I1079&gt;=DATABASE!$I$4),"JAM KERJA","LUAR JAM KERJA 1")))))</f>
        <v/>
      </c>
      <c r="M1079" s="33" t="str">
        <f>IF('DATA ACCURATE'!T1082&lt;&gt;"",IF('DATA ACCURATE'!T1082&gt;100,'DATA ACCURATE'!T1082/10,'DATA ACCURATE'!T1082),"")</f>
        <v/>
      </c>
      <c r="N1079" t="str">
        <f>IF(M1079="","",IF(M1079&lt;=DATABASE!$I$9,"LOKAL",IF(M1079&lt;DATABASE!$J$9,"LUAR KOTA 1",IF($M1079&gt;=DATABASE!$J$9,"LUAR KOTA 2",""))))</f>
        <v/>
      </c>
      <c r="O1079" s="38" t="str">
        <f>IF('DATA ACCURATE'!L1082&lt;&gt;"",'DATA ACCURATE'!L1082,"")</f>
        <v/>
      </c>
      <c r="Q1079" s="38">
        <f t="shared" si="112"/>
        <v>0</v>
      </c>
      <c r="R1079" s="38">
        <f t="shared" si="112"/>
        <v>0</v>
      </c>
      <c r="S1079" s="38">
        <f t="shared" si="112"/>
        <v>0</v>
      </c>
      <c r="T1079" s="38">
        <f t="shared" si="112"/>
        <v>0</v>
      </c>
      <c r="U1079" s="38">
        <f t="shared" si="113"/>
        <v>0</v>
      </c>
      <c r="V1079" s="38">
        <f t="shared" si="113"/>
        <v>0</v>
      </c>
      <c r="W1079" s="38">
        <f t="shared" si="113"/>
        <v>0</v>
      </c>
      <c r="X1079" s="38">
        <f t="shared" si="114"/>
        <v>0</v>
      </c>
      <c r="Y1079" s="38">
        <f t="shared" si="114"/>
        <v>0</v>
      </c>
      <c r="Z1079" s="38">
        <f t="shared" si="114"/>
        <v>0</v>
      </c>
      <c r="AA1079" s="38">
        <f t="shared" si="114"/>
        <v>0</v>
      </c>
      <c r="AB1079" s="38">
        <f t="shared" si="115"/>
        <v>0</v>
      </c>
      <c r="AC1079" s="38">
        <f t="shared" si="116"/>
        <v>0</v>
      </c>
      <c r="AD1079" s="38" t="str">
        <f t="shared" si="117"/>
        <v>000000000000</v>
      </c>
    </row>
    <row r="1080" spans="1:30">
      <c r="A1080" s="9" t="str">
        <f>IF('DATA ACCURATE'!A1083&lt;&gt;"",'DATA ACCURATE'!A1083,"")</f>
        <v/>
      </c>
      <c r="B1080" s="9" t="str">
        <f>IF('DATA ACCURATE'!D1083&lt;&gt;"",'DATA ACCURATE'!D1083,"")</f>
        <v/>
      </c>
      <c r="C1080" s="38" t="str">
        <f>IF($AD1080="000000000000","",INDEX(DATABASE!$W$12:$W$71,MATCH($AD1080,DATABASE!$V$12:$V$71,0)))</f>
        <v/>
      </c>
      <c r="D1080" s="34" t="str">
        <f>IF(C1080="","",IF(E1080="",INDEX(DATABASE!$AF$13:$AF$62,MATCH($C1080,DATABASE!$AC$13:$AC$62,0)),IF(E1080="2x D11",INDEX(DATABASE!$AF$13:$AF$62,MATCH($C1080,DATABASE!$AC$13:$AC$62,0))+2*DATABASE!$AF$62,IF(E1080="3x D11",INDEX(DATABASE!$AF$13:$AF$62,MATCH($C1080,DATABASE!$AC$13:$AC$62,0))+3*DATABASE!$AF$62,""))))</f>
        <v/>
      </c>
      <c r="E1080" s="38" t="str">
        <f>IF(AND($K1080="Y",$G1080&lt;&gt;"UNYIL",$F1080&lt;DATABASE!$O$8),"2x D11",IF(AND($K1080="Y",$G1080&lt;&gt;"UNYIL",$F1080&gt;=DATABASE!$O$8),"3x D11",""))</f>
        <v/>
      </c>
      <c r="F1080" s="9" t="str">
        <f>IF('DATA ACCURATE'!N1083&lt;&gt;"",'DATA ACCURATE'!N1083,"")</f>
        <v/>
      </c>
      <c r="G1080" t="str">
        <f>IF(F1080="","",IF(F1080&lt;=DATABASE!$I$8,"UNYIL",IF(F1080&lt;=DATABASE!$J$8,"KECIL",IF(F1080&lt;DATABASE!$K$8,"TANGGUNG",IF(F1080&gt;=DATABASE!$K$8,"BESAR","")))))</f>
        <v/>
      </c>
      <c r="H1080" s="16" t="str">
        <f>IF('DATA ACCURATE'!J1083&lt;&gt;"",'DATA ACCURATE'!J1083,"")</f>
        <v/>
      </c>
      <c r="I1080" s="35" t="str">
        <f>IF(B1080&lt;&gt;"",IFERROR(VLOOKUP(B1080,'DATA TIMBANGAN'!G:M,7,FALSE),VLOOKUP(B1080,'DATA TIMBANGAN'!G:M,7)),"")</f>
        <v/>
      </c>
      <c r="J1080" s="25" t="str">
        <f>IF(H1080&lt;&gt;"",IFERROR(INDEX(DATABASE!$Z$19:$Z$38,MATCH(DATEVALUE(H1080),DATABASE!$AA$19:$AA$38,0)),INDEX(DATABASE!$Z$12:$Z$18,MATCH(WEEKDAY(H1080,2),DATABASE!$AA$12:$AA$18,0))),"")</f>
        <v/>
      </c>
      <c r="K1080" s="25" t="str">
        <f>IF('DATA ACCURATE'!V1083&lt;&gt;"",'DATA ACCURATE'!V1083,"")</f>
        <v/>
      </c>
      <c r="L1080" s="80" t="str">
        <f>IF($H1080="","",IF(OR($J1080="LIBUR",AND($L1079="LIBUR",$O1079=$O1080)),"LIBUR",IF(AND(OR($L1079="LUAR JAM KERJA 1",$L1079="LUAR JAM KERJA 2"),OR(OR(AND($H1079=$H1080,AND(OR($I1080&gt;DATABASE!$J$3,$I1080&lt;DATABASE!$J$6),((DATEVALUE($H1080)+$I1080)-(DATEVALUE($H1079)+$I1079))&lt;DATABASE!$J$6)),AND($H1079=$H1080,$O1079=$O1080,OR($I1080&gt;DATABASE!$J$6,$I1080&lt;DATABASE!$J$3))),AND(($H1080-$H1079)=1,OR($I1080&lt;DATABASE!$I$6,((DATEVALUE($H1080)+$I1080)-(DATEVALUE($H1079)+$I1079))&lt;DATABASE!$J$6))),$A1080=$A1079),"LUAR JAM KERJA 2",IF(AND(OR(WEEKDAY($H1080,2)=1,WEEKDAY($H1080,2)=2,WEEKDAY($H1080,2)=3,WEEKDAY($H1080,2)=4,WEEKDAY($H1080,2)=5),$I1080&lt;=DATABASE!$J$3,$I1080&gt;=DATABASE!$I$3),"JAM KERJA",IF(AND(WEEKDAY($H1080,2)=6,$I1080&lt;=DATABASE!$J$4,$I1080&gt;=DATABASE!$I$4),"JAM KERJA","LUAR JAM KERJA 1")))))</f>
        <v/>
      </c>
      <c r="M1080" s="33" t="str">
        <f>IF('DATA ACCURATE'!T1083&lt;&gt;"",IF('DATA ACCURATE'!T1083&gt;100,'DATA ACCURATE'!T1083/10,'DATA ACCURATE'!T1083),"")</f>
        <v/>
      </c>
      <c r="N1080" t="str">
        <f>IF(M1080="","",IF(M1080&lt;=DATABASE!$I$9,"LOKAL",IF(M1080&lt;DATABASE!$J$9,"LUAR KOTA 1",IF($M1080&gt;=DATABASE!$J$9,"LUAR KOTA 2",""))))</f>
        <v/>
      </c>
      <c r="O1080" s="38" t="str">
        <f>IF('DATA ACCURATE'!L1083&lt;&gt;"",'DATA ACCURATE'!L1083,"")</f>
        <v/>
      </c>
      <c r="Q1080" s="38">
        <f t="shared" si="112"/>
        <v>0</v>
      </c>
      <c r="R1080" s="38">
        <f t="shared" si="112"/>
        <v>0</v>
      </c>
      <c r="S1080" s="38">
        <f t="shared" si="112"/>
        <v>0</v>
      </c>
      <c r="T1080" s="38">
        <f t="shared" si="112"/>
        <v>0</v>
      </c>
      <c r="U1080" s="38">
        <f t="shared" si="113"/>
        <v>0</v>
      </c>
      <c r="V1080" s="38">
        <f t="shared" si="113"/>
        <v>0</v>
      </c>
      <c r="W1080" s="38">
        <f t="shared" si="113"/>
        <v>0</v>
      </c>
      <c r="X1080" s="38">
        <f t="shared" si="114"/>
        <v>0</v>
      </c>
      <c r="Y1080" s="38">
        <f t="shared" si="114"/>
        <v>0</v>
      </c>
      <c r="Z1080" s="38">
        <f t="shared" si="114"/>
        <v>0</v>
      </c>
      <c r="AA1080" s="38">
        <f t="shared" si="114"/>
        <v>0</v>
      </c>
      <c r="AB1080" s="38">
        <f t="shared" si="115"/>
        <v>0</v>
      </c>
      <c r="AC1080" s="38">
        <f t="shared" si="116"/>
        <v>0</v>
      </c>
      <c r="AD1080" s="38" t="str">
        <f t="shared" si="117"/>
        <v>000000000000</v>
      </c>
    </row>
    <row r="1081" spans="1:30">
      <c r="A1081" s="9" t="str">
        <f>IF('DATA ACCURATE'!A1084&lt;&gt;"",'DATA ACCURATE'!A1084,"")</f>
        <v/>
      </c>
      <c r="B1081" s="9" t="str">
        <f>IF('DATA ACCURATE'!D1084&lt;&gt;"",'DATA ACCURATE'!D1084,"")</f>
        <v/>
      </c>
      <c r="C1081" s="38" t="str">
        <f>IF($AD1081="000000000000","",INDEX(DATABASE!$W$12:$W$71,MATCH($AD1081,DATABASE!$V$12:$V$71,0)))</f>
        <v/>
      </c>
      <c r="D1081" s="34" t="str">
        <f>IF(C1081="","",IF(E1081="",INDEX(DATABASE!$AF$13:$AF$62,MATCH($C1081,DATABASE!$AC$13:$AC$62,0)),IF(E1081="2x D11",INDEX(DATABASE!$AF$13:$AF$62,MATCH($C1081,DATABASE!$AC$13:$AC$62,0))+2*DATABASE!$AF$62,IF(E1081="3x D11",INDEX(DATABASE!$AF$13:$AF$62,MATCH($C1081,DATABASE!$AC$13:$AC$62,0))+3*DATABASE!$AF$62,""))))</f>
        <v/>
      </c>
      <c r="E1081" s="38" t="str">
        <f>IF(AND($K1081="Y",$G1081&lt;&gt;"UNYIL",$F1081&lt;DATABASE!$O$8),"2x D11",IF(AND($K1081="Y",$G1081&lt;&gt;"UNYIL",$F1081&gt;=DATABASE!$O$8),"3x D11",""))</f>
        <v/>
      </c>
      <c r="F1081" s="9" t="str">
        <f>IF('DATA ACCURATE'!N1084&lt;&gt;"",'DATA ACCURATE'!N1084,"")</f>
        <v/>
      </c>
      <c r="G1081" t="str">
        <f>IF(F1081="","",IF(F1081&lt;=DATABASE!$I$8,"UNYIL",IF(F1081&lt;=DATABASE!$J$8,"KECIL",IF(F1081&lt;DATABASE!$K$8,"TANGGUNG",IF(F1081&gt;=DATABASE!$K$8,"BESAR","")))))</f>
        <v/>
      </c>
      <c r="H1081" s="16" t="str">
        <f>IF('DATA ACCURATE'!J1084&lt;&gt;"",'DATA ACCURATE'!J1084,"")</f>
        <v/>
      </c>
      <c r="I1081" s="35" t="str">
        <f>IF(B1081&lt;&gt;"",IFERROR(VLOOKUP(B1081,'DATA TIMBANGAN'!G:M,7,FALSE),VLOOKUP(B1081,'DATA TIMBANGAN'!G:M,7)),"")</f>
        <v/>
      </c>
      <c r="J1081" s="25" t="str">
        <f>IF(H1081&lt;&gt;"",IFERROR(INDEX(DATABASE!$Z$19:$Z$38,MATCH(DATEVALUE(H1081),DATABASE!$AA$19:$AA$38,0)),INDEX(DATABASE!$Z$12:$Z$18,MATCH(WEEKDAY(H1081,2),DATABASE!$AA$12:$AA$18,0))),"")</f>
        <v/>
      </c>
      <c r="K1081" s="25" t="str">
        <f>IF('DATA ACCURATE'!V1084&lt;&gt;"",'DATA ACCURATE'!V1084,"")</f>
        <v/>
      </c>
      <c r="L1081" s="80" t="str">
        <f>IF($H1081="","",IF(OR($J1081="LIBUR",AND($L1080="LIBUR",$O1080=$O1081)),"LIBUR",IF(AND(OR($L1080="LUAR JAM KERJA 1",$L1080="LUAR JAM KERJA 2"),OR(OR(AND($H1080=$H1081,AND(OR($I1081&gt;DATABASE!$J$3,$I1081&lt;DATABASE!$J$6),((DATEVALUE($H1081)+$I1081)-(DATEVALUE($H1080)+$I1080))&lt;DATABASE!$J$6)),AND($H1080=$H1081,$O1080=$O1081,OR($I1081&gt;DATABASE!$J$6,$I1081&lt;DATABASE!$J$3))),AND(($H1081-$H1080)=1,OR($I1081&lt;DATABASE!$I$6,((DATEVALUE($H1081)+$I1081)-(DATEVALUE($H1080)+$I1080))&lt;DATABASE!$J$6))),$A1081=$A1080),"LUAR JAM KERJA 2",IF(AND(OR(WEEKDAY($H1081,2)=1,WEEKDAY($H1081,2)=2,WEEKDAY($H1081,2)=3,WEEKDAY($H1081,2)=4,WEEKDAY($H1081,2)=5),$I1081&lt;=DATABASE!$J$3,$I1081&gt;=DATABASE!$I$3),"JAM KERJA",IF(AND(WEEKDAY($H1081,2)=6,$I1081&lt;=DATABASE!$J$4,$I1081&gt;=DATABASE!$I$4),"JAM KERJA","LUAR JAM KERJA 1")))))</f>
        <v/>
      </c>
      <c r="M1081" s="33" t="str">
        <f>IF('DATA ACCURATE'!T1084&lt;&gt;"",IF('DATA ACCURATE'!T1084&gt;100,'DATA ACCURATE'!T1084/10,'DATA ACCURATE'!T1084),"")</f>
        <v/>
      </c>
      <c r="N1081" t="str">
        <f>IF(M1081="","",IF(M1081&lt;=DATABASE!$I$9,"LOKAL",IF(M1081&lt;DATABASE!$J$9,"LUAR KOTA 1",IF($M1081&gt;=DATABASE!$J$9,"LUAR KOTA 2",""))))</f>
        <v/>
      </c>
      <c r="O1081" s="38" t="str">
        <f>IF('DATA ACCURATE'!L1084&lt;&gt;"",'DATA ACCURATE'!L1084,"")</f>
        <v/>
      </c>
      <c r="Q1081" s="38">
        <f t="shared" si="112"/>
        <v>0</v>
      </c>
      <c r="R1081" s="38">
        <f t="shared" si="112"/>
        <v>0</v>
      </c>
      <c r="S1081" s="38">
        <f t="shared" si="112"/>
        <v>0</v>
      </c>
      <c r="T1081" s="38">
        <f t="shared" si="112"/>
        <v>0</v>
      </c>
      <c r="U1081" s="38">
        <f t="shared" si="113"/>
        <v>0</v>
      </c>
      <c r="V1081" s="38">
        <f t="shared" si="113"/>
        <v>0</v>
      </c>
      <c r="W1081" s="38">
        <f t="shared" si="113"/>
        <v>0</v>
      </c>
      <c r="X1081" s="38">
        <f t="shared" si="114"/>
        <v>0</v>
      </c>
      <c r="Y1081" s="38">
        <f t="shared" si="114"/>
        <v>0</v>
      </c>
      <c r="Z1081" s="38">
        <f t="shared" si="114"/>
        <v>0</v>
      </c>
      <c r="AA1081" s="38">
        <f t="shared" si="114"/>
        <v>0</v>
      </c>
      <c r="AB1081" s="38">
        <f t="shared" si="115"/>
        <v>0</v>
      </c>
      <c r="AC1081" s="38">
        <f t="shared" si="116"/>
        <v>0</v>
      </c>
      <c r="AD1081" s="38" t="str">
        <f t="shared" si="117"/>
        <v>000000000000</v>
      </c>
    </row>
    <row r="1082" spans="1:30">
      <c r="A1082" s="9" t="str">
        <f>IF('DATA ACCURATE'!A1085&lt;&gt;"",'DATA ACCURATE'!A1085,"")</f>
        <v/>
      </c>
      <c r="B1082" s="9" t="str">
        <f>IF('DATA ACCURATE'!D1085&lt;&gt;"",'DATA ACCURATE'!D1085,"")</f>
        <v/>
      </c>
      <c r="C1082" s="38" t="str">
        <f>IF($AD1082="000000000000","",INDEX(DATABASE!$W$12:$W$71,MATCH($AD1082,DATABASE!$V$12:$V$71,0)))</f>
        <v/>
      </c>
      <c r="D1082" s="34" t="str">
        <f>IF(C1082="","",IF(E1082="",INDEX(DATABASE!$AF$13:$AF$62,MATCH($C1082,DATABASE!$AC$13:$AC$62,0)),IF(E1082="2x D11",INDEX(DATABASE!$AF$13:$AF$62,MATCH($C1082,DATABASE!$AC$13:$AC$62,0))+2*DATABASE!$AF$62,IF(E1082="3x D11",INDEX(DATABASE!$AF$13:$AF$62,MATCH($C1082,DATABASE!$AC$13:$AC$62,0))+3*DATABASE!$AF$62,""))))</f>
        <v/>
      </c>
      <c r="E1082" s="38" t="str">
        <f>IF(AND($K1082="Y",$G1082&lt;&gt;"UNYIL",$F1082&lt;DATABASE!$O$8),"2x D11",IF(AND($K1082="Y",$G1082&lt;&gt;"UNYIL",$F1082&gt;=DATABASE!$O$8),"3x D11",""))</f>
        <v/>
      </c>
      <c r="F1082" s="9" t="str">
        <f>IF('DATA ACCURATE'!N1085&lt;&gt;"",'DATA ACCURATE'!N1085,"")</f>
        <v/>
      </c>
      <c r="G1082" t="str">
        <f>IF(F1082="","",IF(F1082&lt;=DATABASE!$I$8,"UNYIL",IF(F1082&lt;=DATABASE!$J$8,"KECIL",IF(F1082&lt;DATABASE!$K$8,"TANGGUNG",IF(F1082&gt;=DATABASE!$K$8,"BESAR","")))))</f>
        <v/>
      </c>
      <c r="H1082" s="16" t="str">
        <f>IF('DATA ACCURATE'!J1085&lt;&gt;"",'DATA ACCURATE'!J1085,"")</f>
        <v/>
      </c>
      <c r="I1082" s="35" t="str">
        <f>IF(B1082&lt;&gt;"",IFERROR(VLOOKUP(B1082,'DATA TIMBANGAN'!G:M,7,FALSE),VLOOKUP(B1082,'DATA TIMBANGAN'!G:M,7)),"")</f>
        <v/>
      </c>
      <c r="J1082" s="25" t="str">
        <f>IF(H1082&lt;&gt;"",IFERROR(INDEX(DATABASE!$Z$19:$Z$38,MATCH(DATEVALUE(H1082),DATABASE!$AA$19:$AA$38,0)),INDEX(DATABASE!$Z$12:$Z$18,MATCH(WEEKDAY(H1082,2),DATABASE!$AA$12:$AA$18,0))),"")</f>
        <v/>
      </c>
      <c r="K1082" s="25" t="str">
        <f>IF('DATA ACCURATE'!V1085&lt;&gt;"",'DATA ACCURATE'!V1085,"")</f>
        <v/>
      </c>
      <c r="L1082" s="80" t="str">
        <f>IF($H1082="","",IF(OR($J1082="LIBUR",AND($L1081="LIBUR",$O1081=$O1082)),"LIBUR",IF(AND(OR($L1081="LUAR JAM KERJA 1",$L1081="LUAR JAM KERJA 2"),OR(OR(AND($H1081=$H1082,AND(OR($I1082&gt;DATABASE!$J$3,$I1082&lt;DATABASE!$J$6),((DATEVALUE($H1082)+$I1082)-(DATEVALUE($H1081)+$I1081))&lt;DATABASE!$J$6)),AND($H1081=$H1082,$O1081=$O1082,OR($I1082&gt;DATABASE!$J$6,$I1082&lt;DATABASE!$J$3))),AND(($H1082-$H1081)=1,OR($I1082&lt;DATABASE!$I$6,((DATEVALUE($H1082)+$I1082)-(DATEVALUE($H1081)+$I1081))&lt;DATABASE!$J$6))),$A1082=$A1081),"LUAR JAM KERJA 2",IF(AND(OR(WEEKDAY($H1082,2)=1,WEEKDAY($H1082,2)=2,WEEKDAY($H1082,2)=3,WEEKDAY($H1082,2)=4,WEEKDAY($H1082,2)=5),$I1082&lt;=DATABASE!$J$3,$I1082&gt;=DATABASE!$I$3),"JAM KERJA",IF(AND(WEEKDAY($H1082,2)=6,$I1082&lt;=DATABASE!$J$4,$I1082&gt;=DATABASE!$I$4),"JAM KERJA","LUAR JAM KERJA 1")))))</f>
        <v/>
      </c>
      <c r="M1082" s="33" t="str">
        <f>IF('DATA ACCURATE'!T1085&lt;&gt;"",IF('DATA ACCURATE'!T1085&gt;100,'DATA ACCURATE'!T1085/10,'DATA ACCURATE'!T1085),"")</f>
        <v/>
      </c>
      <c r="N1082" t="str">
        <f>IF(M1082="","",IF(M1082&lt;=DATABASE!$I$9,"LOKAL",IF(M1082&lt;DATABASE!$J$9,"LUAR KOTA 1",IF($M1082&gt;=DATABASE!$J$9,"LUAR KOTA 2",""))))</f>
        <v/>
      </c>
      <c r="O1082" s="38" t="str">
        <f>IF('DATA ACCURATE'!L1085&lt;&gt;"",'DATA ACCURATE'!L1085,"")</f>
        <v/>
      </c>
      <c r="Q1082" s="38">
        <f t="shared" si="112"/>
        <v>0</v>
      </c>
      <c r="R1082" s="38">
        <f t="shared" si="112"/>
        <v>0</v>
      </c>
      <c r="S1082" s="38">
        <f t="shared" si="112"/>
        <v>0</v>
      </c>
      <c r="T1082" s="38">
        <f t="shared" si="112"/>
        <v>0</v>
      </c>
      <c r="U1082" s="38">
        <f t="shared" si="113"/>
        <v>0</v>
      </c>
      <c r="V1082" s="38">
        <f t="shared" si="113"/>
        <v>0</v>
      </c>
      <c r="W1082" s="38">
        <f t="shared" si="113"/>
        <v>0</v>
      </c>
      <c r="X1082" s="38">
        <f t="shared" si="114"/>
        <v>0</v>
      </c>
      <c r="Y1082" s="38">
        <f t="shared" si="114"/>
        <v>0</v>
      </c>
      <c r="Z1082" s="38">
        <f t="shared" si="114"/>
        <v>0</v>
      </c>
      <c r="AA1082" s="38">
        <f t="shared" si="114"/>
        <v>0</v>
      </c>
      <c r="AB1082" s="38">
        <f t="shared" si="115"/>
        <v>0</v>
      </c>
      <c r="AC1082" s="38">
        <f t="shared" si="116"/>
        <v>0</v>
      </c>
      <c r="AD1082" s="38" t="str">
        <f t="shared" si="117"/>
        <v>000000000000</v>
      </c>
    </row>
    <row r="1083" spans="1:30">
      <c r="A1083" s="9" t="str">
        <f>IF('DATA ACCURATE'!A1086&lt;&gt;"",'DATA ACCURATE'!A1086,"")</f>
        <v/>
      </c>
      <c r="B1083" s="9" t="str">
        <f>IF('DATA ACCURATE'!D1086&lt;&gt;"",'DATA ACCURATE'!D1086,"")</f>
        <v/>
      </c>
      <c r="C1083" s="38" t="str">
        <f>IF($AD1083="000000000000","",INDEX(DATABASE!$W$12:$W$71,MATCH($AD1083,DATABASE!$V$12:$V$71,0)))</f>
        <v/>
      </c>
      <c r="D1083" s="34" t="str">
        <f>IF(C1083="","",IF(E1083="",INDEX(DATABASE!$AF$13:$AF$62,MATCH($C1083,DATABASE!$AC$13:$AC$62,0)),IF(E1083="2x D11",INDEX(DATABASE!$AF$13:$AF$62,MATCH($C1083,DATABASE!$AC$13:$AC$62,0))+2*DATABASE!$AF$62,IF(E1083="3x D11",INDEX(DATABASE!$AF$13:$AF$62,MATCH($C1083,DATABASE!$AC$13:$AC$62,0))+3*DATABASE!$AF$62,""))))</f>
        <v/>
      </c>
      <c r="E1083" s="38" t="str">
        <f>IF(AND($K1083="Y",$G1083&lt;&gt;"UNYIL",$F1083&lt;DATABASE!$O$8),"2x D11",IF(AND($K1083="Y",$G1083&lt;&gt;"UNYIL",$F1083&gt;=DATABASE!$O$8),"3x D11",""))</f>
        <v/>
      </c>
      <c r="F1083" s="9" t="str">
        <f>IF('DATA ACCURATE'!N1086&lt;&gt;"",'DATA ACCURATE'!N1086,"")</f>
        <v/>
      </c>
      <c r="G1083" t="str">
        <f>IF(F1083="","",IF(F1083&lt;=DATABASE!$I$8,"UNYIL",IF(F1083&lt;=DATABASE!$J$8,"KECIL",IF(F1083&lt;DATABASE!$K$8,"TANGGUNG",IF(F1083&gt;=DATABASE!$K$8,"BESAR","")))))</f>
        <v/>
      </c>
      <c r="H1083" s="16" t="str">
        <f>IF('DATA ACCURATE'!J1086&lt;&gt;"",'DATA ACCURATE'!J1086,"")</f>
        <v/>
      </c>
      <c r="I1083" s="35" t="str">
        <f>IF(B1083&lt;&gt;"",IFERROR(VLOOKUP(B1083,'DATA TIMBANGAN'!G:M,7,FALSE),VLOOKUP(B1083,'DATA TIMBANGAN'!G:M,7)),"")</f>
        <v/>
      </c>
      <c r="J1083" s="25" t="str">
        <f>IF(H1083&lt;&gt;"",IFERROR(INDEX(DATABASE!$Z$19:$Z$38,MATCH(DATEVALUE(H1083),DATABASE!$AA$19:$AA$38,0)),INDEX(DATABASE!$Z$12:$Z$18,MATCH(WEEKDAY(H1083,2),DATABASE!$AA$12:$AA$18,0))),"")</f>
        <v/>
      </c>
      <c r="K1083" s="25" t="str">
        <f>IF('DATA ACCURATE'!V1086&lt;&gt;"",'DATA ACCURATE'!V1086,"")</f>
        <v/>
      </c>
      <c r="L1083" s="80" t="str">
        <f>IF($H1083="","",IF(OR($J1083="LIBUR",AND($L1082="LIBUR",$O1082=$O1083)),"LIBUR",IF(AND(OR($L1082="LUAR JAM KERJA 1",$L1082="LUAR JAM KERJA 2"),OR(OR(AND($H1082=$H1083,AND(OR($I1083&gt;DATABASE!$J$3,$I1083&lt;DATABASE!$J$6),((DATEVALUE($H1083)+$I1083)-(DATEVALUE($H1082)+$I1082))&lt;DATABASE!$J$6)),AND($H1082=$H1083,$O1082=$O1083,OR($I1083&gt;DATABASE!$J$6,$I1083&lt;DATABASE!$J$3))),AND(($H1083-$H1082)=1,OR($I1083&lt;DATABASE!$I$6,((DATEVALUE($H1083)+$I1083)-(DATEVALUE($H1082)+$I1082))&lt;DATABASE!$J$6))),$A1083=$A1082),"LUAR JAM KERJA 2",IF(AND(OR(WEEKDAY($H1083,2)=1,WEEKDAY($H1083,2)=2,WEEKDAY($H1083,2)=3,WEEKDAY($H1083,2)=4,WEEKDAY($H1083,2)=5),$I1083&lt;=DATABASE!$J$3,$I1083&gt;=DATABASE!$I$3),"JAM KERJA",IF(AND(WEEKDAY($H1083,2)=6,$I1083&lt;=DATABASE!$J$4,$I1083&gt;=DATABASE!$I$4),"JAM KERJA","LUAR JAM KERJA 1")))))</f>
        <v/>
      </c>
      <c r="M1083" s="33" t="str">
        <f>IF('DATA ACCURATE'!T1086&lt;&gt;"",IF('DATA ACCURATE'!T1086&gt;100,'DATA ACCURATE'!T1086/10,'DATA ACCURATE'!T1086),"")</f>
        <v/>
      </c>
      <c r="N1083" t="str">
        <f>IF(M1083="","",IF(M1083&lt;=DATABASE!$I$9,"LOKAL",IF(M1083&lt;DATABASE!$J$9,"LUAR KOTA 1",IF($M1083&gt;=DATABASE!$J$9,"LUAR KOTA 2",""))))</f>
        <v/>
      </c>
      <c r="O1083" s="38" t="str">
        <f>IF('DATA ACCURATE'!L1086&lt;&gt;"",'DATA ACCURATE'!L1086,"")</f>
        <v/>
      </c>
      <c r="Q1083" s="38">
        <f t="shared" si="112"/>
        <v>0</v>
      </c>
      <c r="R1083" s="38">
        <f t="shared" si="112"/>
        <v>0</v>
      </c>
      <c r="S1083" s="38">
        <f t="shared" si="112"/>
        <v>0</v>
      </c>
      <c r="T1083" s="38">
        <f t="shared" si="112"/>
        <v>0</v>
      </c>
      <c r="U1083" s="38">
        <f t="shared" si="113"/>
        <v>0</v>
      </c>
      <c r="V1083" s="38">
        <f t="shared" si="113"/>
        <v>0</v>
      </c>
      <c r="W1083" s="38">
        <f t="shared" si="113"/>
        <v>0</v>
      </c>
      <c r="X1083" s="38">
        <f t="shared" si="114"/>
        <v>0</v>
      </c>
      <c r="Y1083" s="38">
        <f t="shared" si="114"/>
        <v>0</v>
      </c>
      <c r="Z1083" s="38">
        <f t="shared" si="114"/>
        <v>0</v>
      </c>
      <c r="AA1083" s="38">
        <f t="shared" si="114"/>
        <v>0</v>
      </c>
      <c r="AB1083" s="38">
        <f t="shared" si="115"/>
        <v>0</v>
      </c>
      <c r="AC1083" s="38">
        <f t="shared" si="116"/>
        <v>0</v>
      </c>
      <c r="AD1083" s="38" t="str">
        <f t="shared" si="117"/>
        <v>000000000000</v>
      </c>
    </row>
    <row r="1084" spans="1:30">
      <c r="A1084" s="9" t="str">
        <f>IF('DATA ACCURATE'!A1087&lt;&gt;"",'DATA ACCURATE'!A1087,"")</f>
        <v/>
      </c>
      <c r="B1084" s="9" t="str">
        <f>IF('DATA ACCURATE'!D1087&lt;&gt;"",'DATA ACCURATE'!D1087,"")</f>
        <v/>
      </c>
      <c r="C1084" s="38" t="str">
        <f>IF($AD1084="000000000000","",INDEX(DATABASE!$W$12:$W$71,MATCH($AD1084,DATABASE!$V$12:$V$71,0)))</f>
        <v/>
      </c>
      <c r="D1084" s="34" t="str">
        <f>IF(C1084="","",IF(E1084="",INDEX(DATABASE!$AF$13:$AF$62,MATCH($C1084,DATABASE!$AC$13:$AC$62,0)),IF(E1084="2x D11",INDEX(DATABASE!$AF$13:$AF$62,MATCH($C1084,DATABASE!$AC$13:$AC$62,0))+2*DATABASE!$AF$62,IF(E1084="3x D11",INDEX(DATABASE!$AF$13:$AF$62,MATCH($C1084,DATABASE!$AC$13:$AC$62,0))+3*DATABASE!$AF$62,""))))</f>
        <v/>
      </c>
      <c r="E1084" s="38" t="str">
        <f>IF(AND($K1084="Y",$G1084&lt;&gt;"UNYIL",$F1084&lt;DATABASE!$O$8),"2x D11",IF(AND($K1084="Y",$G1084&lt;&gt;"UNYIL",$F1084&gt;=DATABASE!$O$8),"3x D11",""))</f>
        <v/>
      </c>
      <c r="F1084" s="9" t="str">
        <f>IF('DATA ACCURATE'!N1087&lt;&gt;"",'DATA ACCURATE'!N1087,"")</f>
        <v/>
      </c>
      <c r="G1084" t="str">
        <f>IF(F1084="","",IF(F1084&lt;=DATABASE!$I$8,"UNYIL",IF(F1084&lt;=DATABASE!$J$8,"KECIL",IF(F1084&lt;DATABASE!$K$8,"TANGGUNG",IF(F1084&gt;=DATABASE!$K$8,"BESAR","")))))</f>
        <v/>
      </c>
      <c r="H1084" s="16" t="str">
        <f>IF('DATA ACCURATE'!J1087&lt;&gt;"",'DATA ACCURATE'!J1087,"")</f>
        <v/>
      </c>
      <c r="I1084" s="35" t="str">
        <f>IF(B1084&lt;&gt;"",IFERROR(VLOOKUP(B1084,'DATA TIMBANGAN'!G:M,7,FALSE),VLOOKUP(B1084,'DATA TIMBANGAN'!G:M,7)),"")</f>
        <v/>
      </c>
      <c r="J1084" s="25" t="str">
        <f>IF(H1084&lt;&gt;"",IFERROR(INDEX(DATABASE!$Z$19:$Z$38,MATCH(DATEVALUE(H1084),DATABASE!$AA$19:$AA$38,0)),INDEX(DATABASE!$Z$12:$Z$18,MATCH(WEEKDAY(H1084,2),DATABASE!$AA$12:$AA$18,0))),"")</f>
        <v/>
      </c>
      <c r="K1084" s="25" t="str">
        <f>IF('DATA ACCURATE'!V1087&lt;&gt;"",'DATA ACCURATE'!V1087,"")</f>
        <v/>
      </c>
      <c r="L1084" s="80" t="str">
        <f>IF($H1084="","",IF(OR($J1084="LIBUR",AND($L1083="LIBUR",$O1083=$O1084)),"LIBUR",IF(AND(OR($L1083="LUAR JAM KERJA 1",$L1083="LUAR JAM KERJA 2"),OR(OR(AND($H1083=$H1084,AND(OR($I1084&gt;DATABASE!$J$3,$I1084&lt;DATABASE!$J$6),((DATEVALUE($H1084)+$I1084)-(DATEVALUE($H1083)+$I1083))&lt;DATABASE!$J$6)),AND($H1083=$H1084,$O1083=$O1084,OR($I1084&gt;DATABASE!$J$6,$I1084&lt;DATABASE!$J$3))),AND(($H1084-$H1083)=1,OR($I1084&lt;DATABASE!$I$6,((DATEVALUE($H1084)+$I1084)-(DATEVALUE($H1083)+$I1083))&lt;DATABASE!$J$6))),$A1084=$A1083),"LUAR JAM KERJA 2",IF(AND(OR(WEEKDAY($H1084,2)=1,WEEKDAY($H1084,2)=2,WEEKDAY($H1084,2)=3,WEEKDAY($H1084,2)=4,WEEKDAY($H1084,2)=5),$I1084&lt;=DATABASE!$J$3,$I1084&gt;=DATABASE!$I$3),"JAM KERJA",IF(AND(WEEKDAY($H1084,2)=6,$I1084&lt;=DATABASE!$J$4,$I1084&gt;=DATABASE!$I$4),"JAM KERJA","LUAR JAM KERJA 1")))))</f>
        <v/>
      </c>
      <c r="M1084" s="33" t="str">
        <f>IF('DATA ACCURATE'!T1087&lt;&gt;"",IF('DATA ACCURATE'!T1087&gt;100,'DATA ACCURATE'!T1087/10,'DATA ACCURATE'!T1087),"")</f>
        <v/>
      </c>
      <c r="N1084" t="str">
        <f>IF(M1084="","",IF(M1084&lt;=DATABASE!$I$9,"LOKAL",IF(M1084&lt;DATABASE!$J$9,"LUAR KOTA 1",IF($M1084&gt;=DATABASE!$J$9,"LUAR KOTA 2",""))))</f>
        <v/>
      </c>
      <c r="O1084" s="38" t="str">
        <f>IF('DATA ACCURATE'!L1087&lt;&gt;"",'DATA ACCURATE'!L1087,"")</f>
        <v/>
      </c>
      <c r="Q1084" s="38">
        <f t="shared" si="112"/>
        <v>0</v>
      </c>
      <c r="R1084" s="38">
        <f t="shared" si="112"/>
        <v>0</v>
      </c>
      <c r="S1084" s="38">
        <f t="shared" si="112"/>
        <v>0</v>
      </c>
      <c r="T1084" s="38">
        <f t="shared" si="112"/>
        <v>0</v>
      </c>
      <c r="U1084" s="38">
        <f t="shared" si="113"/>
        <v>0</v>
      </c>
      <c r="V1084" s="38">
        <f t="shared" si="113"/>
        <v>0</v>
      </c>
      <c r="W1084" s="38">
        <f t="shared" si="113"/>
        <v>0</v>
      </c>
      <c r="X1084" s="38">
        <f t="shared" si="114"/>
        <v>0</v>
      </c>
      <c r="Y1084" s="38">
        <f t="shared" si="114"/>
        <v>0</v>
      </c>
      <c r="Z1084" s="38">
        <f t="shared" si="114"/>
        <v>0</v>
      </c>
      <c r="AA1084" s="38">
        <f t="shared" si="114"/>
        <v>0</v>
      </c>
      <c r="AB1084" s="38">
        <f t="shared" si="115"/>
        <v>0</v>
      </c>
      <c r="AC1084" s="38">
        <f t="shared" si="116"/>
        <v>0</v>
      </c>
      <c r="AD1084" s="38" t="str">
        <f t="shared" si="117"/>
        <v>000000000000</v>
      </c>
    </row>
    <row r="1085" spans="1:30">
      <c r="A1085" s="9" t="str">
        <f>IF('DATA ACCURATE'!A1088&lt;&gt;"",'DATA ACCURATE'!A1088,"")</f>
        <v/>
      </c>
      <c r="B1085" s="9" t="str">
        <f>IF('DATA ACCURATE'!D1088&lt;&gt;"",'DATA ACCURATE'!D1088,"")</f>
        <v/>
      </c>
      <c r="C1085" s="38" t="str">
        <f>IF($AD1085="000000000000","",INDEX(DATABASE!$W$12:$W$71,MATCH($AD1085,DATABASE!$V$12:$V$71,0)))</f>
        <v/>
      </c>
      <c r="D1085" s="34" t="str">
        <f>IF(C1085="","",IF(E1085="",INDEX(DATABASE!$AF$13:$AF$62,MATCH($C1085,DATABASE!$AC$13:$AC$62,0)),IF(E1085="2x D11",INDEX(DATABASE!$AF$13:$AF$62,MATCH($C1085,DATABASE!$AC$13:$AC$62,0))+2*DATABASE!$AF$62,IF(E1085="3x D11",INDEX(DATABASE!$AF$13:$AF$62,MATCH($C1085,DATABASE!$AC$13:$AC$62,0))+3*DATABASE!$AF$62,""))))</f>
        <v/>
      </c>
      <c r="E1085" s="38" t="str">
        <f>IF(AND($K1085="Y",$G1085&lt;&gt;"UNYIL",$F1085&lt;DATABASE!$O$8),"2x D11",IF(AND($K1085="Y",$G1085&lt;&gt;"UNYIL",$F1085&gt;=DATABASE!$O$8),"3x D11",""))</f>
        <v/>
      </c>
      <c r="F1085" s="9" t="str">
        <f>IF('DATA ACCURATE'!N1088&lt;&gt;"",'DATA ACCURATE'!N1088,"")</f>
        <v/>
      </c>
      <c r="G1085" t="str">
        <f>IF(F1085="","",IF(F1085&lt;=DATABASE!$I$8,"UNYIL",IF(F1085&lt;=DATABASE!$J$8,"KECIL",IF(F1085&lt;DATABASE!$K$8,"TANGGUNG",IF(F1085&gt;=DATABASE!$K$8,"BESAR","")))))</f>
        <v/>
      </c>
      <c r="H1085" s="16" t="str">
        <f>IF('DATA ACCURATE'!J1088&lt;&gt;"",'DATA ACCURATE'!J1088,"")</f>
        <v/>
      </c>
      <c r="I1085" s="35" t="str">
        <f>IF(B1085&lt;&gt;"",IFERROR(VLOOKUP(B1085,'DATA TIMBANGAN'!G:M,7,FALSE),VLOOKUP(B1085,'DATA TIMBANGAN'!G:M,7)),"")</f>
        <v/>
      </c>
      <c r="J1085" s="25" t="str">
        <f>IF(H1085&lt;&gt;"",IFERROR(INDEX(DATABASE!$Z$19:$Z$38,MATCH(DATEVALUE(H1085),DATABASE!$AA$19:$AA$38,0)),INDEX(DATABASE!$Z$12:$Z$18,MATCH(WEEKDAY(H1085,2),DATABASE!$AA$12:$AA$18,0))),"")</f>
        <v/>
      </c>
      <c r="K1085" s="25" t="str">
        <f>IF('DATA ACCURATE'!V1088&lt;&gt;"",'DATA ACCURATE'!V1088,"")</f>
        <v/>
      </c>
      <c r="L1085" s="80" t="str">
        <f>IF($H1085="","",IF(OR($J1085="LIBUR",AND($L1084="LIBUR",$O1084=$O1085)),"LIBUR",IF(AND(OR($L1084="LUAR JAM KERJA 1",$L1084="LUAR JAM KERJA 2"),OR(OR(AND($H1084=$H1085,AND(OR($I1085&gt;DATABASE!$J$3,$I1085&lt;DATABASE!$J$6),((DATEVALUE($H1085)+$I1085)-(DATEVALUE($H1084)+$I1084))&lt;DATABASE!$J$6)),AND($H1084=$H1085,$O1084=$O1085,OR($I1085&gt;DATABASE!$J$6,$I1085&lt;DATABASE!$J$3))),AND(($H1085-$H1084)=1,OR($I1085&lt;DATABASE!$I$6,((DATEVALUE($H1085)+$I1085)-(DATEVALUE($H1084)+$I1084))&lt;DATABASE!$J$6))),$A1085=$A1084),"LUAR JAM KERJA 2",IF(AND(OR(WEEKDAY($H1085,2)=1,WEEKDAY($H1085,2)=2,WEEKDAY($H1085,2)=3,WEEKDAY($H1085,2)=4,WEEKDAY($H1085,2)=5),$I1085&lt;=DATABASE!$J$3,$I1085&gt;=DATABASE!$I$3),"JAM KERJA",IF(AND(WEEKDAY($H1085,2)=6,$I1085&lt;=DATABASE!$J$4,$I1085&gt;=DATABASE!$I$4),"JAM KERJA","LUAR JAM KERJA 1")))))</f>
        <v/>
      </c>
      <c r="M1085" s="33" t="str">
        <f>IF('DATA ACCURATE'!T1088&lt;&gt;"",IF('DATA ACCURATE'!T1088&gt;100,'DATA ACCURATE'!T1088/10,'DATA ACCURATE'!T1088),"")</f>
        <v/>
      </c>
      <c r="N1085" t="str">
        <f>IF(M1085="","",IF(M1085&lt;=DATABASE!$I$9,"LOKAL",IF(M1085&lt;DATABASE!$J$9,"LUAR KOTA 1",IF($M1085&gt;=DATABASE!$J$9,"LUAR KOTA 2",""))))</f>
        <v/>
      </c>
      <c r="O1085" s="38" t="str">
        <f>IF('DATA ACCURATE'!L1088&lt;&gt;"",'DATA ACCURATE'!L1088,"")</f>
        <v/>
      </c>
      <c r="Q1085" s="38">
        <f t="shared" si="112"/>
        <v>0</v>
      </c>
      <c r="R1085" s="38">
        <f t="shared" si="112"/>
        <v>0</v>
      </c>
      <c r="S1085" s="38">
        <f t="shared" si="112"/>
        <v>0</v>
      </c>
      <c r="T1085" s="38">
        <f t="shared" si="112"/>
        <v>0</v>
      </c>
      <c r="U1085" s="38">
        <f t="shared" si="113"/>
        <v>0</v>
      </c>
      <c r="V1085" s="38">
        <f t="shared" si="113"/>
        <v>0</v>
      </c>
      <c r="W1085" s="38">
        <f t="shared" si="113"/>
        <v>0</v>
      </c>
      <c r="X1085" s="38">
        <f t="shared" si="114"/>
        <v>0</v>
      </c>
      <c r="Y1085" s="38">
        <f t="shared" si="114"/>
        <v>0</v>
      </c>
      <c r="Z1085" s="38">
        <f t="shared" si="114"/>
        <v>0</v>
      </c>
      <c r="AA1085" s="38">
        <f t="shared" si="114"/>
        <v>0</v>
      </c>
      <c r="AB1085" s="38">
        <f t="shared" si="115"/>
        <v>0</v>
      </c>
      <c r="AC1085" s="38">
        <f t="shared" si="116"/>
        <v>0</v>
      </c>
      <c r="AD1085" s="38" t="str">
        <f t="shared" si="117"/>
        <v>000000000000</v>
      </c>
    </row>
    <row r="1086" spans="1:30">
      <c r="A1086" s="9" t="str">
        <f>IF('DATA ACCURATE'!A1089&lt;&gt;"",'DATA ACCURATE'!A1089,"")</f>
        <v/>
      </c>
      <c r="B1086" s="9" t="str">
        <f>IF('DATA ACCURATE'!D1089&lt;&gt;"",'DATA ACCURATE'!D1089,"")</f>
        <v/>
      </c>
      <c r="C1086" s="38" t="str">
        <f>IF($AD1086="000000000000","",INDEX(DATABASE!$W$12:$W$71,MATCH($AD1086,DATABASE!$V$12:$V$71,0)))</f>
        <v/>
      </c>
      <c r="D1086" s="34" t="str">
        <f>IF(C1086="","",IF(E1086="",INDEX(DATABASE!$AF$13:$AF$62,MATCH($C1086,DATABASE!$AC$13:$AC$62,0)),IF(E1086="2x D11",INDEX(DATABASE!$AF$13:$AF$62,MATCH($C1086,DATABASE!$AC$13:$AC$62,0))+2*DATABASE!$AF$62,IF(E1086="3x D11",INDEX(DATABASE!$AF$13:$AF$62,MATCH($C1086,DATABASE!$AC$13:$AC$62,0))+3*DATABASE!$AF$62,""))))</f>
        <v/>
      </c>
      <c r="E1086" s="38" t="str">
        <f>IF(AND($K1086="Y",$G1086&lt;&gt;"UNYIL",$F1086&lt;DATABASE!$O$8),"2x D11",IF(AND($K1086="Y",$G1086&lt;&gt;"UNYIL",$F1086&gt;=DATABASE!$O$8),"3x D11",""))</f>
        <v/>
      </c>
      <c r="F1086" s="9" t="str">
        <f>IF('DATA ACCURATE'!N1089&lt;&gt;"",'DATA ACCURATE'!N1089,"")</f>
        <v/>
      </c>
      <c r="G1086" t="str">
        <f>IF(F1086="","",IF(F1086&lt;=DATABASE!$I$8,"UNYIL",IF(F1086&lt;=DATABASE!$J$8,"KECIL",IF(F1086&lt;DATABASE!$K$8,"TANGGUNG",IF(F1086&gt;=DATABASE!$K$8,"BESAR","")))))</f>
        <v/>
      </c>
      <c r="H1086" s="16" t="str">
        <f>IF('DATA ACCURATE'!J1089&lt;&gt;"",'DATA ACCURATE'!J1089,"")</f>
        <v/>
      </c>
      <c r="I1086" s="35" t="str">
        <f>IF(B1086&lt;&gt;"",IFERROR(VLOOKUP(B1086,'DATA TIMBANGAN'!G:M,7,FALSE),VLOOKUP(B1086,'DATA TIMBANGAN'!G:M,7)),"")</f>
        <v/>
      </c>
      <c r="J1086" s="25" t="str">
        <f>IF(H1086&lt;&gt;"",IFERROR(INDEX(DATABASE!$Z$19:$Z$38,MATCH(DATEVALUE(H1086),DATABASE!$AA$19:$AA$38,0)),INDEX(DATABASE!$Z$12:$Z$18,MATCH(WEEKDAY(H1086,2),DATABASE!$AA$12:$AA$18,0))),"")</f>
        <v/>
      </c>
      <c r="K1086" s="25" t="str">
        <f>IF('DATA ACCURATE'!V1089&lt;&gt;"",'DATA ACCURATE'!V1089,"")</f>
        <v/>
      </c>
      <c r="L1086" s="80" t="str">
        <f>IF($H1086="","",IF(OR($J1086="LIBUR",AND($L1085="LIBUR",$O1085=$O1086)),"LIBUR",IF(AND(OR($L1085="LUAR JAM KERJA 1",$L1085="LUAR JAM KERJA 2"),OR(OR(AND($H1085=$H1086,AND(OR($I1086&gt;DATABASE!$J$3,$I1086&lt;DATABASE!$J$6),((DATEVALUE($H1086)+$I1086)-(DATEVALUE($H1085)+$I1085))&lt;DATABASE!$J$6)),AND($H1085=$H1086,$O1085=$O1086,OR($I1086&gt;DATABASE!$J$6,$I1086&lt;DATABASE!$J$3))),AND(($H1086-$H1085)=1,OR($I1086&lt;DATABASE!$I$6,((DATEVALUE($H1086)+$I1086)-(DATEVALUE($H1085)+$I1085))&lt;DATABASE!$J$6))),$A1086=$A1085),"LUAR JAM KERJA 2",IF(AND(OR(WEEKDAY($H1086,2)=1,WEEKDAY($H1086,2)=2,WEEKDAY($H1086,2)=3,WEEKDAY($H1086,2)=4,WEEKDAY($H1086,2)=5),$I1086&lt;=DATABASE!$J$3,$I1086&gt;=DATABASE!$I$3),"JAM KERJA",IF(AND(WEEKDAY($H1086,2)=6,$I1086&lt;=DATABASE!$J$4,$I1086&gt;=DATABASE!$I$4),"JAM KERJA","LUAR JAM KERJA 1")))))</f>
        <v/>
      </c>
      <c r="M1086" s="33" t="str">
        <f>IF('DATA ACCURATE'!T1089&lt;&gt;"",IF('DATA ACCURATE'!T1089&gt;100,'DATA ACCURATE'!T1089/10,'DATA ACCURATE'!T1089),"")</f>
        <v/>
      </c>
      <c r="N1086" t="str">
        <f>IF(M1086="","",IF(M1086&lt;=DATABASE!$I$9,"LOKAL",IF(M1086&lt;DATABASE!$J$9,"LUAR KOTA 1",IF($M1086&gt;=DATABASE!$J$9,"LUAR KOTA 2",""))))</f>
        <v/>
      </c>
      <c r="O1086" s="38" t="str">
        <f>IF('DATA ACCURATE'!L1089&lt;&gt;"",'DATA ACCURATE'!L1089,"")</f>
        <v/>
      </c>
      <c r="Q1086" s="38">
        <f t="shared" si="112"/>
        <v>0</v>
      </c>
      <c r="R1086" s="38">
        <f t="shared" si="112"/>
        <v>0</v>
      </c>
      <c r="S1086" s="38">
        <f t="shared" si="112"/>
        <v>0</v>
      </c>
      <c r="T1086" s="38">
        <f t="shared" si="112"/>
        <v>0</v>
      </c>
      <c r="U1086" s="38">
        <f t="shared" si="113"/>
        <v>0</v>
      </c>
      <c r="V1086" s="38">
        <f t="shared" si="113"/>
        <v>0</v>
      </c>
      <c r="W1086" s="38">
        <f t="shared" si="113"/>
        <v>0</v>
      </c>
      <c r="X1086" s="38">
        <f t="shared" si="114"/>
        <v>0</v>
      </c>
      <c r="Y1086" s="38">
        <f t="shared" si="114"/>
        <v>0</v>
      </c>
      <c r="Z1086" s="38">
        <f t="shared" si="114"/>
        <v>0</v>
      </c>
      <c r="AA1086" s="38">
        <f t="shared" si="114"/>
        <v>0</v>
      </c>
      <c r="AB1086" s="38">
        <f t="shared" si="115"/>
        <v>0</v>
      </c>
      <c r="AC1086" s="38">
        <f t="shared" si="116"/>
        <v>0</v>
      </c>
      <c r="AD1086" s="38" t="str">
        <f t="shared" si="117"/>
        <v>000000000000</v>
      </c>
    </row>
    <row r="1087" spans="1:30">
      <c r="A1087" s="9" t="str">
        <f>IF('DATA ACCURATE'!A1090&lt;&gt;"",'DATA ACCURATE'!A1090,"")</f>
        <v/>
      </c>
      <c r="B1087" s="9" t="str">
        <f>IF('DATA ACCURATE'!D1090&lt;&gt;"",'DATA ACCURATE'!D1090,"")</f>
        <v/>
      </c>
      <c r="C1087" s="38" t="str">
        <f>IF($AD1087="000000000000","",INDEX(DATABASE!$W$12:$W$71,MATCH($AD1087,DATABASE!$V$12:$V$71,0)))</f>
        <v/>
      </c>
      <c r="D1087" s="34" t="str">
        <f>IF(C1087="","",IF(E1087="",INDEX(DATABASE!$AF$13:$AF$62,MATCH($C1087,DATABASE!$AC$13:$AC$62,0)),IF(E1087="2x D11",INDEX(DATABASE!$AF$13:$AF$62,MATCH($C1087,DATABASE!$AC$13:$AC$62,0))+2*DATABASE!$AF$62,IF(E1087="3x D11",INDEX(DATABASE!$AF$13:$AF$62,MATCH($C1087,DATABASE!$AC$13:$AC$62,0))+3*DATABASE!$AF$62,""))))</f>
        <v/>
      </c>
      <c r="E1087" s="38" t="str">
        <f>IF(AND($K1087="Y",$G1087&lt;&gt;"UNYIL",$F1087&lt;DATABASE!$O$8),"2x D11",IF(AND($K1087="Y",$G1087&lt;&gt;"UNYIL",$F1087&gt;=DATABASE!$O$8),"3x D11",""))</f>
        <v/>
      </c>
      <c r="F1087" s="9" t="str">
        <f>IF('DATA ACCURATE'!N1090&lt;&gt;"",'DATA ACCURATE'!N1090,"")</f>
        <v/>
      </c>
      <c r="G1087" t="str">
        <f>IF(F1087="","",IF(F1087&lt;=DATABASE!$I$8,"UNYIL",IF(F1087&lt;=DATABASE!$J$8,"KECIL",IF(F1087&lt;DATABASE!$K$8,"TANGGUNG",IF(F1087&gt;=DATABASE!$K$8,"BESAR","")))))</f>
        <v/>
      </c>
      <c r="H1087" s="16" t="str">
        <f>IF('DATA ACCURATE'!J1090&lt;&gt;"",'DATA ACCURATE'!J1090,"")</f>
        <v/>
      </c>
      <c r="I1087" s="35" t="str">
        <f>IF(B1087&lt;&gt;"",IFERROR(VLOOKUP(B1087,'DATA TIMBANGAN'!G:M,7,FALSE),VLOOKUP(B1087,'DATA TIMBANGAN'!G:M,7)),"")</f>
        <v/>
      </c>
      <c r="J1087" s="25" t="str">
        <f>IF(H1087&lt;&gt;"",IFERROR(INDEX(DATABASE!$Z$19:$Z$38,MATCH(DATEVALUE(H1087),DATABASE!$AA$19:$AA$38,0)),INDEX(DATABASE!$Z$12:$Z$18,MATCH(WEEKDAY(H1087,2),DATABASE!$AA$12:$AA$18,0))),"")</f>
        <v/>
      </c>
      <c r="K1087" s="25" t="str">
        <f>IF('DATA ACCURATE'!V1090&lt;&gt;"",'DATA ACCURATE'!V1090,"")</f>
        <v/>
      </c>
      <c r="L1087" s="80" t="str">
        <f>IF($H1087="","",IF(OR($J1087="LIBUR",AND($L1086="LIBUR",$O1086=$O1087)),"LIBUR",IF(AND(OR($L1086="LUAR JAM KERJA 1",$L1086="LUAR JAM KERJA 2"),OR(OR(AND($H1086=$H1087,AND(OR($I1087&gt;DATABASE!$J$3,$I1087&lt;DATABASE!$J$6),((DATEVALUE($H1087)+$I1087)-(DATEVALUE($H1086)+$I1086))&lt;DATABASE!$J$6)),AND($H1086=$H1087,$O1086=$O1087,OR($I1087&gt;DATABASE!$J$6,$I1087&lt;DATABASE!$J$3))),AND(($H1087-$H1086)=1,OR($I1087&lt;DATABASE!$I$6,((DATEVALUE($H1087)+$I1087)-(DATEVALUE($H1086)+$I1086))&lt;DATABASE!$J$6))),$A1087=$A1086),"LUAR JAM KERJA 2",IF(AND(OR(WEEKDAY($H1087,2)=1,WEEKDAY($H1087,2)=2,WEEKDAY($H1087,2)=3,WEEKDAY($H1087,2)=4,WEEKDAY($H1087,2)=5),$I1087&lt;=DATABASE!$J$3,$I1087&gt;=DATABASE!$I$3),"JAM KERJA",IF(AND(WEEKDAY($H1087,2)=6,$I1087&lt;=DATABASE!$J$4,$I1087&gt;=DATABASE!$I$4),"JAM KERJA","LUAR JAM KERJA 1")))))</f>
        <v/>
      </c>
      <c r="M1087" s="33" t="str">
        <f>IF('DATA ACCURATE'!T1090&lt;&gt;"",IF('DATA ACCURATE'!T1090&gt;100,'DATA ACCURATE'!T1090/10,'DATA ACCURATE'!T1090),"")</f>
        <v/>
      </c>
      <c r="N1087" t="str">
        <f>IF(M1087="","",IF(M1087&lt;=DATABASE!$I$9,"LOKAL",IF(M1087&lt;DATABASE!$J$9,"LUAR KOTA 1",IF($M1087&gt;=DATABASE!$J$9,"LUAR KOTA 2",""))))</f>
        <v/>
      </c>
      <c r="O1087" s="38" t="str">
        <f>IF('DATA ACCURATE'!L1090&lt;&gt;"",'DATA ACCURATE'!L1090,"")</f>
        <v/>
      </c>
      <c r="Q1087" s="38">
        <f t="shared" si="112"/>
        <v>0</v>
      </c>
      <c r="R1087" s="38">
        <f t="shared" si="112"/>
        <v>0</v>
      </c>
      <c r="S1087" s="38">
        <f t="shared" si="112"/>
        <v>0</v>
      </c>
      <c r="T1087" s="38">
        <f t="shared" si="112"/>
        <v>0</v>
      </c>
      <c r="U1087" s="38">
        <f t="shared" si="113"/>
        <v>0</v>
      </c>
      <c r="V1087" s="38">
        <f t="shared" si="113"/>
        <v>0</v>
      </c>
      <c r="W1087" s="38">
        <f t="shared" si="113"/>
        <v>0</v>
      </c>
      <c r="X1087" s="38">
        <f t="shared" si="114"/>
        <v>0</v>
      </c>
      <c r="Y1087" s="38">
        <f t="shared" si="114"/>
        <v>0</v>
      </c>
      <c r="Z1087" s="38">
        <f t="shared" si="114"/>
        <v>0</v>
      </c>
      <c r="AA1087" s="38">
        <f t="shared" si="114"/>
        <v>0</v>
      </c>
      <c r="AB1087" s="38">
        <f t="shared" si="115"/>
        <v>0</v>
      </c>
      <c r="AC1087" s="38">
        <f t="shared" si="116"/>
        <v>0</v>
      </c>
      <c r="AD1087" s="38" t="str">
        <f t="shared" si="117"/>
        <v>000000000000</v>
      </c>
    </row>
    <row r="1088" spans="1:30">
      <c r="A1088" s="9" t="str">
        <f>IF('DATA ACCURATE'!A1091&lt;&gt;"",'DATA ACCURATE'!A1091,"")</f>
        <v/>
      </c>
      <c r="B1088" s="9" t="str">
        <f>IF('DATA ACCURATE'!D1091&lt;&gt;"",'DATA ACCURATE'!D1091,"")</f>
        <v/>
      </c>
      <c r="C1088" s="38" t="str">
        <f>IF($AD1088="000000000000","",INDEX(DATABASE!$W$12:$W$71,MATCH($AD1088,DATABASE!$V$12:$V$71,0)))</f>
        <v/>
      </c>
      <c r="D1088" s="34" t="str">
        <f>IF(C1088="","",IF(E1088="",INDEX(DATABASE!$AF$13:$AF$62,MATCH($C1088,DATABASE!$AC$13:$AC$62,0)),IF(E1088="2x D11",INDEX(DATABASE!$AF$13:$AF$62,MATCH($C1088,DATABASE!$AC$13:$AC$62,0))+2*DATABASE!$AF$62,IF(E1088="3x D11",INDEX(DATABASE!$AF$13:$AF$62,MATCH($C1088,DATABASE!$AC$13:$AC$62,0))+3*DATABASE!$AF$62,""))))</f>
        <v/>
      </c>
      <c r="E1088" s="38" t="str">
        <f>IF(AND($K1088="Y",$G1088&lt;&gt;"UNYIL",$F1088&lt;DATABASE!$O$8),"2x D11",IF(AND($K1088="Y",$G1088&lt;&gt;"UNYIL",$F1088&gt;=DATABASE!$O$8),"3x D11",""))</f>
        <v/>
      </c>
      <c r="F1088" s="9" t="str">
        <f>IF('DATA ACCURATE'!N1091&lt;&gt;"",'DATA ACCURATE'!N1091,"")</f>
        <v/>
      </c>
      <c r="G1088" t="str">
        <f>IF(F1088="","",IF(F1088&lt;=DATABASE!$I$8,"UNYIL",IF(F1088&lt;=DATABASE!$J$8,"KECIL",IF(F1088&lt;DATABASE!$K$8,"TANGGUNG",IF(F1088&gt;=DATABASE!$K$8,"BESAR","")))))</f>
        <v/>
      </c>
      <c r="H1088" s="16" t="str">
        <f>IF('DATA ACCURATE'!J1091&lt;&gt;"",'DATA ACCURATE'!J1091,"")</f>
        <v/>
      </c>
      <c r="I1088" s="35" t="str">
        <f>IF(B1088&lt;&gt;"",IFERROR(VLOOKUP(B1088,'DATA TIMBANGAN'!G:M,7,FALSE),VLOOKUP(B1088,'DATA TIMBANGAN'!G:M,7)),"")</f>
        <v/>
      </c>
      <c r="J1088" s="25" t="str">
        <f>IF(H1088&lt;&gt;"",IFERROR(INDEX(DATABASE!$Z$19:$Z$38,MATCH(DATEVALUE(H1088),DATABASE!$AA$19:$AA$38,0)),INDEX(DATABASE!$Z$12:$Z$18,MATCH(WEEKDAY(H1088,2),DATABASE!$AA$12:$AA$18,0))),"")</f>
        <v/>
      </c>
      <c r="K1088" s="25" t="str">
        <f>IF('DATA ACCURATE'!V1091&lt;&gt;"",'DATA ACCURATE'!V1091,"")</f>
        <v/>
      </c>
      <c r="L1088" s="80" t="str">
        <f>IF($H1088="","",IF(OR($J1088="LIBUR",AND($L1087="LIBUR",$O1087=$O1088)),"LIBUR",IF(AND(OR($L1087="LUAR JAM KERJA 1",$L1087="LUAR JAM KERJA 2"),OR(OR(AND($H1087=$H1088,AND(OR($I1088&gt;DATABASE!$J$3,$I1088&lt;DATABASE!$J$6),((DATEVALUE($H1088)+$I1088)-(DATEVALUE($H1087)+$I1087))&lt;DATABASE!$J$6)),AND($H1087=$H1088,$O1087=$O1088,OR($I1088&gt;DATABASE!$J$6,$I1088&lt;DATABASE!$J$3))),AND(($H1088-$H1087)=1,OR($I1088&lt;DATABASE!$I$6,((DATEVALUE($H1088)+$I1088)-(DATEVALUE($H1087)+$I1087))&lt;DATABASE!$J$6))),$A1088=$A1087),"LUAR JAM KERJA 2",IF(AND(OR(WEEKDAY($H1088,2)=1,WEEKDAY($H1088,2)=2,WEEKDAY($H1088,2)=3,WEEKDAY($H1088,2)=4,WEEKDAY($H1088,2)=5),$I1088&lt;=DATABASE!$J$3,$I1088&gt;=DATABASE!$I$3),"JAM KERJA",IF(AND(WEEKDAY($H1088,2)=6,$I1088&lt;=DATABASE!$J$4,$I1088&gt;=DATABASE!$I$4),"JAM KERJA","LUAR JAM KERJA 1")))))</f>
        <v/>
      </c>
      <c r="M1088" s="33" t="str">
        <f>IF('DATA ACCURATE'!T1091&lt;&gt;"",IF('DATA ACCURATE'!T1091&gt;100,'DATA ACCURATE'!T1091/10,'DATA ACCURATE'!T1091),"")</f>
        <v/>
      </c>
      <c r="N1088" t="str">
        <f>IF(M1088="","",IF(M1088&lt;=DATABASE!$I$9,"LOKAL",IF(M1088&lt;DATABASE!$J$9,"LUAR KOTA 1",IF($M1088&gt;=DATABASE!$J$9,"LUAR KOTA 2",""))))</f>
        <v/>
      </c>
      <c r="O1088" s="38" t="str">
        <f>IF('DATA ACCURATE'!L1091&lt;&gt;"",'DATA ACCURATE'!L1091,"")</f>
        <v/>
      </c>
      <c r="Q1088" s="38">
        <f t="shared" si="112"/>
        <v>0</v>
      </c>
      <c r="R1088" s="38">
        <f t="shared" si="112"/>
        <v>0</v>
      </c>
      <c r="S1088" s="38">
        <f t="shared" si="112"/>
        <v>0</v>
      </c>
      <c r="T1088" s="38">
        <f t="shared" si="112"/>
        <v>0</v>
      </c>
      <c r="U1088" s="38">
        <f t="shared" si="113"/>
        <v>0</v>
      </c>
      <c r="V1088" s="38">
        <f t="shared" si="113"/>
        <v>0</v>
      </c>
      <c r="W1088" s="38">
        <f t="shared" si="113"/>
        <v>0</v>
      </c>
      <c r="X1088" s="38">
        <f t="shared" si="114"/>
        <v>0</v>
      </c>
      <c r="Y1088" s="38">
        <f t="shared" si="114"/>
        <v>0</v>
      </c>
      <c r="Z1088" s="38">
        <f t="shared" si="114"/>
        <v>0</v>
      </c>
      <c r="AA1088" s="38">
        <f t="shared" si="114"/>
        <v>0</v>
      </c>
      <c r="AB1088" s="38">
        <f t="shared" si="115"/>
        <v>0</v>
      </c>
      <c r="AC1088" s="38">
        <f t="shared" si="116"/>
        <v>0</v>
      </c>
      <c r="AD1088" s="38" t="str">
        <f t="shared" si="117"/>
        <v>000000000000</v>
      </c>
    </row>
    <row r="1089" spans="1:30">
      <c r="A1089" s="9" t="str">
        <f>IF('DATA ACCURATE'!A1092&lt;&gt;"",'DATA ACCURATE'!A1092,"")</f>
        <v/>
      </c>
      <c r="B1089" s="9" t="str">
        <f>IF('DATA ACCURATE'!D1092&lt;&gt;"",'DATA ACCURATE'!D1092,"")</f>
        <v/>
      </c>
      <c r="C1089" s="38" t="str">
        <f>IF($AD1089="000000000000","",INDEX(DATABASE!$W$12:$W$71,MATCH($AD1089,DATABASE!$V$12:$V$71,0)))</f>
        <v/>
      </c>
      <c r="D1089" s="34" t="str">
        <f>IF(C1089="","",IF(E1089="",INDEX(DATABASE!$AF$13:$AF$62,MATCH($C1089,DATABASE!$AC$13:$AC$62,0)),IF(E1089="2x D11",INDEX(DATABASE!$AF$13:$AF$62,MATCH($C1089,DATABASE!$AC$13:$AC$62,0))+2*DATABASE!$AF$62,IF(E1089="3x D11",INDEX(DATABASE!$AF$13:$AF$62,MATCH($C1089,DATABASE!$AC$13:$AC$62,0))+3*DATABASE!$AF$62,""))))</f>
        <v/>
      </c>
      <c r="E1089" s="38" t="str">
        <f>IF(AND($K1089="Y",$G1089&lt;&gt;"UNYIL",$F1089&lt;DATABASE!$O$8),"2x D11",IF(AND($K1089="Y",$G1089&lt;&gt;"UNYIL",$F1089&gt;=DATABASE!$O$8),"3x D11",""))</f>
        <v/>
      </c>
      <c r="F1089" s="9" t="str">
        <f>IF('DATA ACCURATE'!N1092&lt;&gt;"",'DATA ACCURATE'!N1092,"")</f>
        <v/>
      </c>
      <c r="G1089" t="str">
        <f>IF(F1089="","",IF(F1089&lt;=DATABASE!$I$8,"UNYIL",IF(F1089&lt;=DATABASE!$J$8,"KECIL",IF(F1089&lt;DATABASE!$K$8,"TANGGUNG",IF(F1089&gt;=DATABASE!$K$8,"BESAR","")))))</f>
        <v/>
      </c>
      <c r="H1089" s="16" t="str">
        <f>IF('DATA ACCURATE'!J1092&lt;&gt;"",'DATA ACCURATE'!J1092,"")</f>
        <v/>
      </c>
      <c r="I1089" s="35" t="str">
        <f>IF(B1089&lt;&gt;"",IFERROR(VLOOKUP(B1089,'DATA TIMBANGAN'!G:M,7,FALSE),VLOOKUP(B1089,'DATA TIMBANGAN'!G:M,7)),"")</f>
        <v/>
      </c>
      <c r="J1089" s="25" t="str">
        <f>IF(H1089&lt;&gt;"",IFERROR(INDEX(DATABASE!$Z$19:$Z$38,MATCH(DATEVALUE(H1089),DATABASE!$AA$19:$AA$38,0)),INDEX(DATABASE!$Z$12:$Z$18,MATCH(WEEKDAY(H1089,2),DATABASE!$AA$12:$AA$18,0))),"")</f>
        <v/>
      </c>
      <c r="K1089" s="25" t="str">
        <f>IF('DATA ACCURATE'!V1092&lt;&gt;"",'DATA ACCURATE'!V1092,"")</f>
        <v/>
      </c>
      <c r="L1089" s="80" t="str">
        <f>IF($H1089="","",IF(OR($J1089="LIBUR",AND($L1088="LIBUR",$O1088=$O1089)),"LIBUR",IF(AND(OR($L1088="LUAR JAM KERJA 1",$L1088="LUAR JAM KERJA 2"),OR(OR(AND($H1088=$H1089,AND(OR($I1089&gt;DATABASE!$J$3,$I1089&lt;DATABASE!$J$6),((DATEVALUE($H1089)+$I1089)-(DATEVALUE($H1088)+$I1088))&lt;DATABASE!$J$6)),AND($H1088=$H1089,$O1088=$O1089,OR($I1089&gt;DATABASE!$J$6,$I1089&lt;DATABASE!$J$3))),AND(($H1089-$H1088)=1,OR($I1089&lt;DATABASE!$I$6,((DATEVALUE($H1089)+$I1089)-(DATEVALUE($H1088)+$I1088))&lt;DATABASE!$J$6))),$A1089=$A1088),"LUAR JAM KERJA 2",IF(AND(OR(WEEKDAY($H1089,2)=1,WEEKDAY($H1089,2)=2,WEEKDAY($H1089,2)=3,WEEKDAY($H1089,2)=4,WEEKDAY($H1089,2)=5),$I1089&lt;=DATABASE!$J$3,$I1089&gt;=DATABASE!$I$3),"JAM KERJA",IF(AND(WEEKDAY($H1089,2)=6,$I1089&lt;=DATABASE!$J$4,$I1089&gt;=DATABASE!$I$4),"JAM KERJA","LUAR JAM KERJA 1")))))</f>
        <v/>
      </c>
      <c r="M1089" s="33" t="str">
        <f>IF('DATA ACCURATE'!T1092&lt;&gt;"",IF('DATA ACCURATE'!T1092&gt;100,'DATA ACCURATE'!T1092/10,'DATA ACCURATE'!T1092),"")</f>
        <v/>
      </c>
      <c r="N1089" t="str">
        <f>IF(M1089="","",IF(M1089&lt;=DATABASE!$I$9,"LOKAL",IF(M1089&lt;DATABASE!$J$9,"LUAR KOTA 1",IF($M1089&gt;=DATABASE!$J$9,"LUAR KOTA 2",""))))</f>
        <v/>
      </c>
      <c r="O1089" s="38" t="str">
        <f>IF('DATA ACCURATE'!L1092&lt;&gt;"",'DATA ACCURATE'!L1092,"")</f>
        <v/>
      </c>
      <c r="Q1089" s="38">
        <f t="shared" si="112"/>
        <v>0</v>
      </c>
      <c r="R1089" s="38">
        <f t="shared" si="112"/>
        <v>0</v>
      </c>
      <c r="S1089" s="38">
        <f t="shared" si="112"/>
        <v>0</v>
      </c>
      <c r="T1089" s="38">
        <f t="shared" si="112"/>
        <v>0</v>
      </c>
      <c r="U1089" s="38">
        <f t="shared" si="113"/>
        <v>0</v>
      </c>
      <c r="V1089" s="38">
        <f t="shared" si="113"/>
        <v>0</v>
      </c>
      <c r="W1089" s="38">
        <f t="shared" si="113"/>
        <v>0</v>
      </c>
      <c r="X1089" s="38">
        <f t="shared" si="114"/>
        <v>0</v>
      </c>
      <c r="Y1089" s="38">
        <f t="shared" si="114"/>
        <v>0</v>
      </c>
      <c r="Z1089" s="38">
        <f t="shared" si="114"/>
        <v>0</v>
      </c>
      <c r="AA1089" s="38">
        <f t="shared" si="114"/>
        <v>0</v>
      </c>
      <c r="AB1089" s="38">
        <f t="shared" si="115"/>
        <v>0</v>
      </c>
      <c r="AC1089" s="38">
        <f t="shared" si="116"/>
        <v>0</v>
      </c>
      <c r="AD1089" s="38" t="str">
        <f t="shared" si="117"/>
        <v>000000000000</v>
      </c>
    </row>
    <row r="1090" spans="1:30">
      <c r="A1090" s="9" t="str">
        <f>IF('DATA ACCURATE'!A1093&lt;&gt;"",'DATA ACCURATE'!A1093,"")</f>
        <v/>
      </c>
      <c r="B1090" s="9" t="str">
        <f>IF('DATA ACCURATE'!D1093&lt;&gt;"",'DATA ACCURATE'!D1093,"")</f>
        <v/>
      </c>
      <c r="C1090" s="38" t="str">
        <f>IF($AD1090="000000000000","",INDEX(DATABASE!$W$12:$W$71,MATCH($AD1090,DATABASE!$V$12:$V$71,0)))</f>
        <v/>
      </c>
      <c r="D1090" s="34" t="str">
        <f>IF(C1090="","",IF(E1090="",INDEX(DATABASE!$AF$13:$AF$62,MATCH($C1090,DATABASE!$AC$13:$AC$62,0)),IF(E1090="2x D11",INDEX(DATABASE!$AF$13:$AF$62,MATCH($C1090,DATABASE!$AC$13:$AC$62,0))+2*DATABASE!$AF$62,IF(E1090="3x D11",INDEX(DATABASE!$AF$13:$AF$62,MATCH($C1090,DATABASE!$AC$13:$AC$62,0))+3*DATABASE!$AF$62,""))))</f>
        <v/>
      </c>
      <c r="E1090" s="38" t="str">
        <f>IF(AND($K1090="Y",$G1090&lt;&gt;"UNYIL",$F1090&lt;DATABASE!$O$8),"2x D11",IF(AND($K1090="Y",$G1090&lt;&gt;"UNYIL",$F1090&gt;=DATABASE!$O$8),"3x D11",""))</f>
        <v/>
      </c>
      <c r="F1090" s="9" t="str">
        <f>IF('DATA ACCURATE'!N1093&lt;&gt;"",'DATA ACCURATE'!N1093,"")</f>
        <v/>
      </c>
      <c r="G1090" t="str">
        <f>IF(F1090="","",IF(F1090&lt;=DATABASE!$I$8,"UNYIL",IF(F1090&lt;=DATABASE!$J$8,"KECIL",IF(F1090&lt;DATABASE!$K$8,"TANGGUNG",IF(F1090&gt;=DATABASE!$K$8,"BESAR","")))))</f>
        <v/>
      </c>
      <c r="H1090" s="16" t="str">
        <f>IF('DATA ACCURATE'!J1093&lt;&gt;"",'DATA ACCURATE'!J1093,"")</f>
        <v/>
      </c>
      <c r="I1090" s="35" t="str">
        <f>IF(B1090&lt;&gt;"",IFERROR(VLOOKUP(B1090,'DATA TIMBANGAN'!G:M,7,FALSE),VLOOKUP(B1090,'DATA TIMBANGAN'!G:M,7)),"")</f>
        <v/>
      </c>
      <c r="J1090" s="25" t="str">
        <f>IF(H1090&lt;&gt;"",IFERROR(INDEX(DATABASE!$Z$19:$Z$38,MATCH(DATEVALUE(H1090),DATABASE!$AA$19:$AA$38,0)),INDEX(DATABASE!$Z$12:$Z$18,MATCH(WEEKDAY(H1090,2),DATABASE!$AA$12:$AA$18,0))),"")</f>
        <v/>
      </c>
      <c r="K1090" s="25" t="str">
        <f>IF('DATA ACCURATE'!V1093&lt;&gt;"",'DATA ACCURATE'!V1093,"")</f>
        <v/>
      </c>
      <c r="L1090" s="80" t="str">
        <f>IF($H1090="","",IF(OR($J1090="LIBUR",AND($L1089="LIBUR",$O1089=$O1090)),"LIBUR",IF(AND(OR($L1089="LUAR JAM KERJA 1",$L1089="LUAR JAM KERJA 2"),OR(OR(AND($H1089=$H1090,AND(OR($I1090&gt;DATABASE!$J$3,$I1090&lt;DATABASE!$J$6),((DATEVALUE($H1090)+$I1090)-(DATEVALUE($H1089)+$I1089))&lt;DATABASE!$J$6)),AND($H1089=$H1090,$O1089=$O1090,OR($I1090&gt;DATABASE!$J$6,$I1090&lt;DATABASE!$J$3))),AND(($H1090-$H1089)=1,OR($I1090&lt;DATABASE!$I$6,((DATEVALUE($H1090)+$I1090)-(DATEVALUE($H1089)+$I1089))&lt;DATABASE!$J$6))),$A1090=$A1089),"LUAR JAM KERJA 2",IF(AND(OR(WEEKDAY($H1090,2)=1,WEEKDAY($H1090,2)=2,WEEKDAY($H1090,2)=3,WEEKDAY($H1090,2)=4,WEEKDAY($H1090,2)=5),$I1090&lt;=DATABASE!$J$3,$I1090&gt;=DATABASE!$I$3),"JAM KERJA",IF(AND(WEEKDAY($H1090,2)=6,$I1090&lt;=DATABASE!$J$4,$I1090&gt;=DATABASE!$I$4),"JAM KERJA","LUAR JAM KERJA 1")))))</f>
        <v/>
      </c>
      <c r="M1090" s="33" t="str">
        <f>IF('DATA ACCURATE'!T1093&lt;&gt;"",IF('DATA ACCURATE'!T1093&gt;100,'DATA ACCURATE'!T1093/10,'DATA ACCURATE'!T1093),"")</f>
        <v/>
      </c>
      <c r="N1090" t="str">
        <f>IF(M1090="","",IF(M1090&lt;=DATABASE!$I$9,"LOKAL",IF(M1090&lt;DATABASE!$J$9,"LUAR KOTA 1",IF($M1090&gt;=DATABASE!$J$9,"LUAR KOTA 2",""))))</f>
        <v/>
      </c>
      <c r="O1090" s="38" t="str">
        <f>IF('DATA ACCURATE'!L1093&lt;&gt;"",'DATA ACCURATE'!L1093,"")</f>
        <v/>
      </c>
      <c r="Q1090" s="38">
        <f t="shared" si="112"/>
        <v>0</v>
      </c>
      <c r="R1090" s="38">
        <f t="shared" si="112"/>
        <v>0</v>
      </c>
      <c r="S1090" s="38">
        <f t="shared" si="112"/>
        <v>0</v>
      </c>
      <c r="T1090" s="38">
        <f t="shared" ref="T1090:T1153" si="118">IF($G1090=T$1,1,0)</f>
        <v>0</v>
      </c>
      <c r="U1090" s="38">
        <f t="shared" si="113"/>
        <v>0</v>
      </c>
      <c r="V1090" s="38">
        <f t="shared" si="113"/>
        <v>0</v>
      </c>
      <c r="W1090" s="38">
        <f t="shared" si="113"/>
        <v>0</v>
      </c>
      <c r="X1090" s="38">
        <f t="shared" si="114"/>
        <v>0</v>
      </c>
      <c r="Y1090" s="38">
        <f t="shared" si="114"/>
        <v>0</v>
      </c>
      <c r="Z1090" s="38">
        <f t="shared" si="114"/>
        <v>0</v>
      </c>
      <c r="AA1090" s="38">
        <f t="shared" ref="AA1090:AA1153" si="119">IF($L1090=AA$1,1,0)</f>
        <v>0</v>
      </c>
      <c r="AB1090" s="38">
        <f t="shared" si="115"/>
        <v>0</v>
      </c>
      <c r="AC1090" s="38">
        <f t="shared" si="116"/>
        <v>0</v>
      </c>
      <c r="AD1090" s="38" t="str">
        <f t="shared" si="117"/>
        <v>000000000000</v>
      </c>
    </row>
    <row r="1091" spans="1:30">
      <c r="A1091" s="9" t="str">
        <f>IF('DATA ACCURATE'!A1094&lt;&gt;"",'DATA ACCURATE'!A1094,"")</f>
        <v/>
      </c>
      <c r="B1091" s="9" t="str">
        <f>IF('DATA ACCURATE'!D1094&lt;&gt;"",'DATA ACCURATE'!D1094,"")</f>
        <v/>
      </c>
      <c r="C1091" s="38" t="str">
        <f>IF($AD1091="000000000000","",INDEX(DATABASE!$W$12:$W$71,MATCH($AD1091,DATABASE!$V$12:$V$71,0)))</f>
        <v/>
      </c>
      <c r="D1091" s="34" t="str">
        <f>IF(C1091="","",IF(E1091="",INDEX(DATABASE!$AF$13:$AF$62,MATCH($C1091,DATABASE!$AC$13:$AC$62,0)),IF(E1091="2x D11",INDEX(DATABASE!$AF$13:$AF$62,MATCH($C1091,DATABASE!$AC$13:$AC$62,0))+2*DATABASE!$AF$62,IF(E1091="3x D11",INDEX(DATABASE!$AF$13:$AF$62,MATCH($C1091,DATABASE!$AC$13:$AC$62,0))+3*DATABASE!$AF$62,""))))</f>
        <v/>
      </c>
      <c r="E1091" s="38" t="str">
        <f>IF(AND($K1091="Y",$G1091&lt;&gt;"UNYIL",$F1091&lt;DATABASE!$O$8),"2x D11",IF(AND($K1091="Y",$G1091&lt;&gt;"UNYIL",$F1091&gt;=DATABASE!$O$8),"3x D11",""))</f>
        <v/>
      </c>
      <c r="F1091" s="9" t="str">
        <f>IF('DATA ACCURATE'!N1094&lt;&gt;"",'DATA ACCURATE'!N1094,"")</f>
        <v/>
      </c>
      <c r="G1091" t="str">
        <f>IF(F1091="","",IF(F1091&lt;=DATABASE!$I$8,"UNYIL",IF(F1091&lt;=DATABASE!$J$8,"KECIL",IF(F1091&lt;DATABASE!$K$8,"TANGGUNG",IF(F1091&gt;=DATABASE!$K$8,"BESAR","")))))</f>
        <v/>
      </c>
      <c r="H1091" s="16" t="str">
        <f>IF('DATA ACCURATE'!J1094&lt;&gt;"",'DATA ACCURATE'!J1094,"")</f>
        <v/>
      </c>
      <c r="I1091" s="35" t="str">
        <f>IF(B1091&lt;&gt;"",IFERROR(VLOOKUP(B1091,'DATA TIMBANGAN'!G:M,7,FALSE),VLOOKUP(B1091,'DATA TIMBANGAN'!G:M,7)),"")</f>
        <v/>
      </c>
      <c r="J1091" s="25" t="str">
        <f>IF(H1091&lt;&gt;"",IFERROR(INDEX(DATABASE!$Z$19:$Z$38,MATCH(DATEVALUE(H1091),DATABASE!$AA$19:$AA$38,0)),INDEX(DATABASE!$Z$12:$Z$18,MATCH(WEEKDAY(H1091,2),DATABASE!$AA$12:$AA$18,0))),"")</f>
        <v/>
      </c>
      <c r="K1091" s="25" t="str">
        <f>IF('DATA ACCURATE'!V1094&lt;&gt;"",'DATA ACCURATE'!V1094,"")</f>
        <v/>
      </c>
      <c r="L1091" s="80" t="str">
        <f>IF($H1091="","",IF(OR($J1091="LIBUR",AND($L1090="LIBUR",$O1090=$O1091)),"LIBUR",IF(AND(OR($L1090="LUAR JAM KERJA 1",$L1090="LUAR JAM KERJA 2"),OR(OR(AND($H1090=$H1091,AND(OR($I1091&gt;DATABASE!$J$3,$I1091&lt;DATABASE!$J$6),((DATEVALUE($H1091)+$I1091)-(DATEVALUE($H1090)+$I1090))&lt;DATABASE!$J$6)),AND($H1090=$H1091,$O1090=$O1091,OR($I1091&gt;DATABASE!$J$6,$I1091&lt;DATABASE!$J$3))),AND(($H1091-$H1090)=1,OR($I1091&lt;DATABASE!$I$6,((DATEVALUE($H1091)+$I1091)-(DATEVALUE($H1090)+$I1090))&lt;DATABASE!$J$6))),$A1091=$A1090),"LUAR JAM KERJA 2",IF(AND(OR(WEEKDAY($H1091,2)=1,WEEKDAY($H1091,2)=2,WEEKDAY($H1091,2)=3,WEEKDAY($H1091,2)=4,WEEKDAY($H1091,2)=5),$I1091&lt;=DATABASE!$J$3,$I1091&gt;=DATABASE!$I$3),"JAM KERJA",IF(AND(WEEKDAY($H1091,2)=6,$I1091&lt;=DATABASE!$J$4,$I1091&gt;=DATABASE!$I$4),"JAM KERJA","LUAR JAM KERJA 1")))))</f>
        <v/>
      </c>
      <c r="M1091" s="33" t="str">
        <f>IF('DATA ACCURATE'!T1094&lt;&gt;"",IF('DATA ACCURATE'!T1094&gt;100,'DATA ACCURATE'!T1094/10,'DATA ACCURATE'!T1094),"")</f>
        <v/>
      </c>
      <c r="N1091" t="str">
        <f>IF(M1091="","",IF(M1091&lt;=DATABASE!$I$9,"LOKAL",IF(M1091&lt;DATABASE!$J$9,"LUAR KOTA 1",IF($M1091&gt;=DATABASE!$J$9,"LUAR KOTA 2",""))))</f>
        <v/>
      </c>
      <c r="O1091" s="38" t="str">
        <f>IF('DATA ACCURATE'!L1094&lt;&gt;"",'DATA ACCURATE'!L1094,"")</f>
        <v/>
      </c>
      <c r="Q1091" s="38">
        <f t="shared" ref="Q1091:T1154" si="120">IF($G1091=Q$1,1,0)</f>
        <v>0</v>
      </c>
      <c r="R1091" s="38">
        <f t="shared" si="120"/>
        <v>0</v>
      </c>
      <c r="S1091" s="38">
        <f t="shared" si="120"/>
        <v>0</v>
      </c>
      <c r="T1091" s="38">
        <f t="shared" si="118"/>
        <v>0</v>
      </c>
      <c r="U1091" s="38">
        <f t="shared" ref="U1091:W1154" si="121">IF($N1091=U$1,1,0)</f>
        <v>0</v>
      </c>
      <c r="V1091" s="38">
        <f t="shared" si="121"/>
        <v>0</v>
      </c>
      <c r="W1091" s="38">
        <f t="shared" si="121"/>
        <v>0</v>
      </c>
      <c r="X1091" s="38">
        <f t="shared" ref="X1091:AA1154" si="122">IF($L1091=X$1,1,0)</f>
        <v>0</v>
      </c>
      <c r="Y1091" s="38">
        <f t="shared" si="122"/>
        <v>0</v>
      </c>
      <c r="Z1091" s="38">
        <f t="shared" si="122"/>
        <v>0</v>
      </c>
      <c r="AA1091" s="38">
        <f t="shared" si="119"/>
        <v>0</v>
      </c>
      <c r="AB1091" s="38">
        <f t="shared" ref="AB1091:AB1154" si="123">IF(AND($G1091="UNYIL",$K1091="Y"),1,0)</f>
        <v>0</v>
      </c>
      <c r="AC1091" s="38">
        <f t="shared" ref="AC1091:AC1154" si="124">IF($E1091="2x D11",2,IF($E1091="3x D11",3,0))</f>
        <v>0</v>
      </c>
      <c r="AD1091" s="38" t="str">
        <f t="shared" ref="AD1091:AD1154" si="125">Q1091&amp;R1091&amp;S1091&amp;T1091&amp;U1091&amp;V1091&amp;W1091&amp;X1091&amp;Y1091&amp;Z1091&amp;AA1091&amp;AB1091</f>
        <v>000000000000</v>
      </c>
    </row>
    <row r="1092" spans="1:30">
      <c r="A1092" s="9" t="str">
        <f>IF('DATA ACCURATE'!A1095&lt;&gt;"",'DATA ACCURATE'!A1095,"")</f>
        <v/>
      </c>
      <c r="B1092" s="9" t="str">
        <f>IF('DATA ACCURATE'!D1095&lt;&gt;"",'DATA ACCURATE'!D1095,"")</f>
        <v/>
      </c>
      <c r="C1092" s="38" t="str">
        <f>IF($AD1092="000000000000","",INDEX(DATABASE!$W$12:$W$71,MATCH($AD1092,DATABASE!$V$12:$V$71,0)))</f>
        <v/>
      </c>
      <c r="D1092" s="34" t="str">
        <f>IF(C1092="","",IF(E1092="",INDEX(DATABASE!$AF$13:$AF$62,MATCH($C1092,DATABASE!$AC$13:$AC$62,0)),IF(E1092="2x D11",INDEX(DATABASE!$AF$13:$AF$62,MATCH($C1092,DATABASE!$AC$13:$AC$62,0))+2*DATABASE!$AF$62,IF(E1092="3x D11",INDEX(DATABASE!$AF$13:$AF$62,MATCH($C1092,DATABASE!$AC$13:$AC$62,0))+3*DATABASE!$AF$62,""))))</f>
        <v/>
      </c>
      <c r="E1092" s="38" t="str">
        <f>IF(AND($K1092="Y",$G1092&lt;&gt;"UNYIL",$F1092&lt;DATABASE!$O$8),"2x D11",IF(AND($K1092="Y",$G1092&lt;&gt;"UNYIL",$F1092&gt;=DATABASE!$O$8),"3x D11",""))</f>
        <v/>
      </c>
      <c r="F1092" s="9" t="str">
        <f>IF('DATA ACCURATE'!N1095&lt;&gt;"",'DATA ACCURATE'!N1095,"")</f>
        <v/>
      </c>
      <c r="G1092" t="str">
        <f>IF(F1092="","",IF(F1092&lt;=DATABASE!$I$8,"UNYIL",IF(F1092&lt;=DATABASE!$J$8,"KECIL",IF(F1092&lt;DATABASE!$K$8,"TANGGUNG",IF(F1092&gt;=DATABASE!$K$8,"BESAR","")))))</f>
        <v/>
      </c>
      <c r="H1092" s="16" t="str">
        <f>IF('DATA ACCURATE'!J1095&lt;&gt;"",'DATA ACCURATE'!J1095,"")</f>
        <v/>
      </c>
      <c r="I1092" s="35" t="str">
        <f>IF(B1092&lt;&gt;"",IFERROR(VLOOKUP(B1092,'DATA TIMBANGAN'!G:M,7,FALSE),VLOOKUP(B1092,'DATA TIMBANGAN'!G:M,7)),"")</f>
        <v/>
      </c>
      <c r="J1092" s="25" t="str">
        <f>IF(H1092&lt;&gt;"",IFERROR(INDEX(DATABASE!$Z$19:$Z$38,MATCH(DATEVALUE(H1092),DATABASE!$AA$19:$AA$38,0)),INDEX(DATABASE!$Z$12:$Z$18,MATCH(WEEKDAY(H1092,2),DATABASE!$AA$12:$AA$18,0))),"")</f>
        <v/>
      </c>
      <c r="K1092" s="25" t="str">
        <f>IF('DATA ACCURATE'!V1095&lt;&gt;"",'DATA ACCURATE'!V1095,"")</f>
        <v/>
      </c>
      <c r="L1092" s="80" t="str">
        <f>IF($H1092="","",IF(OR($J1092="LIBUR",AND($L1091="LIBUR",$O1091=$O1092)),"LIBUR",IF(AND(OR($L1091="LUAR JAM KERJA 1",$L1091="LUAR JAM KERJA 2"),OR(OR(AND($H1091=$H1092,AND(OR($I1092&gt;DATABASE!$J$3,$I1092&lt;DATABASE!$J$6),((DATEVALUE($H1092)+$I1092)-(DATEVALUE($H1091)+$I1091))&lt;DATABASE!$J$6)),AND($H1091=$H1092,$O1091=$O1092,OR($I1092&gt;DATABASE!$J$6,$I1092&lt;DATABASE!$J$3))),AND(($H1092-$H1091)=1,OR($I1092&lt;DATABASE!$I$6,((DATEVALUE($H1092)+$I1092)-(DATEVALUE($H1091)+$I1091))&lt;DATABASE!$J$6))),$A1092=$A1091),"LUAR JAM KERJA 2",IF(AND(OR(WEEKDAY($H1092,2)=1,WEEKDAY($H1092,2)=2,WEEKDAY($H1092,2)=3,WEEKDAY($H1092,2)=4,WEEKDAY($H1092,2)=5),$I1092&lt;=DATABASE!$J$3,$I1092&gt;=DATABASE!$I$3),"JAM KERJA",IF(AND(WEEKDAY($H1092,2)=6,$I1092&lt;=DATABASE!$J$4,$I1092&gt;=DATABASE!$I$4),"JAM KERJA","LUAR JAM KERJA 1")))))</f>
        <v/>
      </c>
      <c r="M1092" s="33" t="str">
        <f>IF('DATA ACCURATE'!T1095&lt;&gt;"",IF('DATA ACCURATE'!T1095&gt;100,'DATA ACCURATE'!T1095/10,'DATA ACCURATE'!T1095),"")</f>
        <v/>
      </c>
      <c r="N1092" t="str">
        <f>IF(M1092="","",IF(M1092&lt;=DATABASE!$I$9,"LOKAL",IF(M1092&lt;DATABASE!$J$9,"LUAR KOTA 1",IF($M1092&gt;=DATABASE!$J$9,"LUAR KOTA 2",""))))</f>
        <v/>
      </c>
      <c r="O1092" s="38" t="str">
        <f>IF('DATA ACCURATE'!L1095&lt;&gt;"",'DATA ACCURATE'!L1095,"")</f>
        <v/>
      </c>
      <c r="Q1092" s="38">
        <f t="shared" si="120"/>
        <v>0</v>
      </c>
      <c r="R1092" s="38">
        <f t="shared" si="120"/>
        <v>0</v>
      </c>
      <c r="S1092" s="38">
        <f t="shared" si="120"/>
        <v>0</v>
      </c>
      <c r="T1092" s="38">
        <f t="shared" si="118"/>
        <v>0</v>
      </c>
      <c r="U1092" s="38">
        <f t="shared" si="121"/>
        <v>0</v>
      </c>
      <c r="V1092" s="38">
        <f t="shared" si="121"/>
        <v>0</v>
      </c>
      <c r="W1092" s="38">
        <f t="shared" si="121"/>
        <v>0</v>
      </c>
      <c r="X1092" s="38">
        <f t="shared" si="122"/>
        <v>0</v>
      </c>
      <c r="Y1092" s="38">
        <f t="shared" si="122"/>
        <v>0</v>
      </c>
      <c r="Z1092" s="38">
        <f t="shared" si="122"/>
        <v>0</v>
      </c>
      <c r="AA1092" s="38">
        <f t="shared" si="119"/>
        <v>0</v>
      </c>
      <c r="AB1092" s="38">
        <f t="shared" si="123"/>
        <v>0</v>
      </c>
      <c r="AC1092" s="38">
        <f t="shared" si="124"/>
        <v>0</v>
      </c>
      <c r="AD1092" s="38" t="str">
        <f t="shared" si="125"/>
        <v>000000000000</v>
      </c>
    </row>
    <row r="1093" spans="1:30">
      <c r="A1093" s="9" t="str">
        <f>IF('DATA ACCURATE'!A1096&lt;&gt;"",'DATA ACCURATE'!A1096,"")</f>
        <v/>
      </c>
      <c r="B1093" s="9" t="str">
        <f>IF('DATA ACCURATE'!D1096&lt;&gt;"",'DATA ACCURATE'!D1096,"")</f>
        <v/>
      </c>
      <c r="C1093" s="38" t="str">
        <f>IF($AD1093="000000000000","",INDEX(DATABASE!$W$12:$W$71,MATCH($AD1093,DATABASE!$V$12:$V$71,0)))</f>
        <v/>
      </c>
      <c r="D1093" s="34" t="str">
        <f>IF(C1093="","",IF(E1093="",INDEX(DATABASE!$AF$13:$AF$62,MATCH($C1093,DATABASE!$AC$13:$AC$62,0)),IF(E1093="2x D11",INDEX(DATABASE!$AF$13:$AF$62,MATCH($C1093,DATABASE!$AC$13:$AC$62,0))+2*DATABASE!$AF$62,IF(E1093="3x D11",INDEX(DATABASE!$AF$13:$AF$62,MATCH($C1093,DATABASE!$AC$13:$AC$62,0))+3*DATABASE!$AF$62,""))))</f>
        <v/>
      </c>
      <c r="E1093" s="38" t="str">
        <f>IF(AND($K1093="Y",$G1093&lt;&gt;"UNYIL",$F1093&lt;DATABASE!$O$8),"2x D11",IF(AND($K1093="Y",$G1093&lt;&gt;"UNYIL",$F1093&gt;=DATABASE!$O$8),"3x D11",""))</f>
        <v/>
      </c>
      <c r="F1093" s="9" t="str">
        <f>IF('DATA ACCURATE'!N1096&lt;&gt;"",'DATA ACCURATE'!N1096,"")</f>
        <v/>
      </c>
      <c r="G1093" t="str">
        <f>IF(F1093="","",IF(F1093&lt;=DATABASE!$I$8,"UNYIL",IF(F1093&lt;=DATABASE!$J$8,"KECIL",IF(F1093&lt;DATABASE!$K$8,"TANGGUNG",IF(F1093&gt;=DATABASE!$K$8,"BESAR","")))))</f>
        <v/>
      </c>
      <c r="H1093" s="16" t="str">
        <f>IF('DATA ACCURATE'!J1096&lt;&gt;"",'DATA ACCURATE'!J1096,"")</f>
        <v/>
      </c>
      <c r="I1093" s="35" t="str">
        <f>IF(B1093&lt;&gt;"",IFERROR(VLOOKUP(B1093,'DATA TIMBANGAN'!G:M,7,FALSE),VLOOKUP(B1093,'DATA TIMBANGAN'!G:M,7)),"")</f>
        <v/>
      </c>
      <c r="J1093" s="25" t="str">
        <f>IF(H1093&lt;&gt;"",IFERROR(INDEX(DATABASE!$Z$19:$Z$38,MATCH(DATEVALUE(H1093),DATABASE!$AA$19:$AA$38,0)),INDEX(DATABASE!$Z$12:$Z$18,MATCH(WEEKDAY(H1093,2),DATABASE!$AA$12:$AA$18,0))),"")</f>
        <v/>
      </c>
      <c r="K1093" s="25" t="str">
        <f>IF('DATA ACCURATE'!V1096&lt;&gt;"",'DATA ACCURATE'!V1096,"")</f>
        <v/>
      </c>
      <c r="L1093" s="80" t="str">
        <f>IF($H1093="","",IF(OR($J1093="LIBUR",AND($L1092="LIBUR",$O1092=$O1093)),"LIBUR",IF(AND(OR($L1092="LUAR JAM KERJA 1",$L1092="LUAR JAM KERJA 2"),OR(OR(AND($H1092=$H1093,AND(OR($I1093&gt;DATABASE!$J$3,$I1093&lt;DATABASE!$J$6),((DATEVALUE($H1093)+$I1093)-(DATEVALUE($H1092)+$I1092))&lt;DATABASE!$J$6)),AND($H1092=$H1093,$O1092=$O1093,OR($I1093&gt;DATABASE!$J$6,$I1093&lt;DATABASE!$J$3))),AND(($H1093-$H1092)=1,OR($I1093&lt;DATABASE!$I$6,((DATEVALUE($H1093)+$I1093)-(DATEVALUE($H1092)+$I1092))&lt;DATABASE!$J$6))),$A1093=$A1092),"LUAR JAM KERJA 2",IF(AND(OR(WEEKDAY($H1093,2)=1,WEEKDAY($H1093,2)=2,WEEKDAY($H1093,2)=3,WEEKDAY($H1093,2)=4,WEEKDAY($H1093,2)=5),$I1093&lt;=DATABASE!$J$3,$I1093&gt;=DATABASE!$I$3),"JAM KERJA",IF(AND(WEEKDAY($H1093,2)=6,$I1093&lt;=DATABASE!$J$4,$I1093&gt;=DATABASE!$I$4),"JAM KERJA","LUAR JAM KERJA 1")))))</f>
        <v/>
      </c>
      <c r="M1093" s="33" t="str">
        <f>IF('DATA ACCURATE'!T1096&lt;&gt;"",IF('DATA ACCURATE'!T1096&gt;100,'DATA ACCURATE'!T1096/10,'DATA ACCURATE'!T1096),"")</f>
        <v/>
      </c>
      <c r="N1093" t="str">
        <f>IF(M1093="","",IF(M1093&lt;=DATABASE!$I$9,"LOKAL",IF(M1093&lt;DATABASE!$J$9,"LUAR KOTA 1",IF($M1093&gt;=DATABASE!$J$9,"LUAR KOTA 2",""))))</f>
        <v/>
      </c>
      <c r="O1093" s="38" t="str">
        <f>IF('DATA ACCURATE'!L1096&lt;&gt;"",'DATA ACCURATE'!L1096,"")</f>
        <v/>
      </c>
      <c r="Q1093" s="38">
        <f t="shared" si="120"/>
        <v>0</v>
      </c>
      <c r="R1093" s="38">
        <f t="shared" si="120"/>
        <v>0</v>
      </c>
      <c r="S1093" s="38">
        <f t="shared" si="120"/>
        <v>0</v>
      </c>
      <c r="T1093" s="38">
        <f t="shared" si="118"/>
        <v>0</v>
      </c>
      <c r="U1093" s="38">
        <f t="shared" si="121"/>
        <v>0</v>
      </c>
      <c r="V1093" s="38">
        <f t="shared" si="121"/>
        <v>0</v>
      </c>
      <c r="W1093" s="38">
        <f t="shared" si="121"/>
        <v>0</v>
      </c>
      <c r="X1093" s="38">
        <f t="shared" si="122"/>
        <v>0</v>
      </c>
      <c r="Y1093" s="38">
        <f t="shared" si="122"/>
        <v>0</v>
      </c>
      <c r="Z1093" s="38">
        <f t="shared" si="122"/>
        <v>0</v>
      </c>
      <c r="AA1093" s="38">
        <f t="shared" si="119"/>
        <v>0</v>
      </c>
      <c r="AB1093" s="38">
        <f t="shared" si="123"/>
        <v>0</v>
      </c>
      <c r="AC1093" s="38">
        <f t="shared" si="124"/>
        <v>0</v>
      </c>
      <c r="AD1093" s="38" t="str">
        <f t="shared" si="125"/>
        <v>000000000000</v>
      </c>
    </row>
    <row r="1094" spans="1:30">
      <c r="A1094" s="9" t="str">
        <f>IF('DATA ACCURATE'!A1097&lt;&gt;"",'DATA ACCURATE'!A1097,"")</f>
        <v/>
      </c>
      <c r="B1094" s="9" t="str">
        <f>IF('DATA ACCURATE'!D1097&lt;&gt;"",'DATA ACCURATE'!D1097,"")</f>
        <v/>
      </c>
      <c r="C1094" s="38" t="str">
        <f>IF($AD1094="000000000000","",INDEX(DATABASE!$W$12:$W$71,MATCH($AD1094,DATABASE!$V$12:$V$71,0)))</f>
        <v/>
      </c>
      <c r="D1094" s="34" t="str">
        <f>IF(C1094="","",IF(E1094="",INDEX(DATABASE!$AF$13:$AF$62,MATCH($C1094,DATABASE!$AC$13:$AC$62,0)),IF(E1094="2x D11",INDEX(DATABASE!$AF$13:$AF$62,MATCH($C1094,DATABASE!$AC$13:$AC$62,0))+2*DATABASE!$AF$62,IF(E1094="3x D11",INDEX(DATABASE!$AF$13:$AF$62,MATCH($C1094,DATABASE!$AC$13:$AC$62,0))+3*DATABASE!$AF$62,""))))</f>
        <v/>
      </c>
      <c r="E1094" s="38" t="str">
        <f>IF(AND($K1094="Y",$G1094&lt;&gt;"UNYIL",$F1094&lt;DATABASE!$O$8),"2x D11",IF(AND($K1094="Y",$G1094&lt;&gt;"UNYIL",$F1094&gt;=DATABASE!$O$8),"3x D11",""))</f>
        <v/>
      </c>
      <c r="F1094" s="9" t="str">
        <f>IF('DATA ACCURATE'!N1097&lt;&gt;"",'DATA ACCURATE'!N1097,"")</f>
        <v/>
      </c>
      <c r="G1094" t="str">
        <f>IF(F1094="","",IF(F1094&lt;=DATABASE!$I$8,"UNYIL",IF(F1094&lt;=DATABASE!$J$8,"KECIL",IF(F1094&lt;DATABASE!$K$8,"TANGGUNG",IF(F1094&gt;=DATABASE!$K$8,"BESAR","")))))</f>
        <v/>
      </c>
      <c r="H1094" s="16" t="str">
        <f>IF('DATA ACCURATE'!J1097&lt;&gt;"",'DATA ACCURATE'!J1097,"")</f>
        <v/>
      </c>
      <c r="I1094" s="35" t="str">
        <f>IF(B1094&lt;&gt;"",IFERROR(VLOOKUP(B1094,'DATA TIMBANGAN'!G:M,7,FALSE),VLOOKUP(B1094,'DATA TIMBANGAN'!G:M,7)),"")</f>
        <v/>
      </c>
      <c r="J1094" s="25" t="str">
        <f>IF(H1094&lt;&gt;"",IFERROR(INDEX(DATABASE!$Z$19:$Z$38,MATCH(DATEVALUE(H1094),DATABASE!$AA$19:$AA$38,0)),INDEX(DATABASE!$Z$12:$Z$18,MATCH(WEEKDAY(H1094,2),DATABASE!$AA$12:$AA$18,0))),"")</f>
        <v/>
      </c>
      <c r="K1094" s="25" t="str">
        <f>IF('DATA ACCURATE'!V1097&lt;&gt;"",'DATA ACCURATE'!V1097,"")</f>
        <v/>
      </c>
      <c r="L1094" s="80" t="str">
        <f>IF($H1094="","",IF(OR($J1094="LIBUR",AND($L1093="LIBUR",$O1093=$O1094)),"LIBUR",IF(AND(OR($L1093="LUAR JAM KERJA 1",$L1093="LUAR JAM KERJA 2"),OR(OR(AND($H1093=$H1094,AND(OR($I1094&gt;DATABASE!$J$3,$I1094&lt;DATABASE!$J$6),((DATEVALUE($H1094)+$I1094)-(DATEVALUE($H1093)+$I1093))&lt;DATABASE!$J$6)),AND($H1093=$H1094,$O1093=$O1094,OR($I1094&gt;DATABASE!$J$6,$I1094&lt;DATABASE!$J$3))),AND(($H1094-$H1093)=1,OR($I1094&lt;DATABASE!$I$6,((DATEVALUE($H1094)+$I1094)-(DATEVALUE($H1093)+$I1093))&lt;DATABASE!$J$6))),$A1094=$A1093),"LUAR JAM KERJA 2",IF(AND(OR(WEEKDAY($H1094,2)=1,WEEKDAY($H1094,2)=2,WEEKDAY($H1094,2)=3,WEEKDAY($H1094,2)=4,WEEKDAY($H1094,2)=5),$I1094&lt;=DATABASE!$J$3,$I1094&gt;=DATABASE!$I$3),"JAM KERJA",IF(AND(WEEKDAY($H1094,2)=6,$I1094&lt;=DATABASE!$J$4,$I1094&gt;=DATABASE!$I$4),"JAM KERJA","LUAR JAM KERJA 1")))))</f>
        <v/>
      </c>
      <c r="M1094" s="33" t="str">
        <f>IF('DATA ACCURATE'!T1097&lt;&gt;"",IF('DATA ACCURATE'!T1097&gt;100,'DATA ACCURATE'!T1097/10,'DATA ACCURATE'!T1097),"")</f>
        <v/>
      </c>
      <c r="N1094" t="str">
        <f>IF(M1094="","",IF(M1094&lt;=DATABASE!$I$9,"LOKAL",IF(M1094&lt;DATABASE!$J$9,"LUAR KOTA 1",IF($M1094&gt;=DATABASE!$J$9,"LUAR KOTA 2",""))))</f>
        <v/>
      </c>
      <c r="O1094" s="38" t="str">
        <f>IF('DATA ACCURATE'!L1097&lt;&gt;"",'DATA ACCURATE'!L1097,"")</f>
        <v/>
      </c>
      <c r="Q1094" s="38">
        <f t="shared" si="120"/>
        <v>0</v>
      </c>
      <c r="R1094" s="38">
        <f t="shared" si="120"/>
        <v>0</v>
      </c>
      <c r="S1094" s="38">
        <f t="shared" si="120"/>
        <v>0</v>
      </c>
      <c r="T1094" s="38">
        <f t="shared" si="118"/>
        <v>0</v>
      </c>
      <c r="U1094" s="38">
        <f t="shared" si="121"/>
        <v>0</v>
      </c>
      <c r="V1094" s="38">
        <f t="shared" si="121"/>
        <v>0</v>
      </c>
      <c r="W1094" s="38">
        <f t="shared" si="121"/>
        <v>0</v>
      </c>
      <c r="X1094" s="38">
        <f t="shared" si="122"/>
        <v>0</v>
      </c>
      <c r="Y1094" s="38">
        <f t="shared" si="122"/>
        <v>0</v>
      </c>
      <c r="Z1094" s="38">
        <f t="shared" si="122"/>
        <v>0</v>
      </c>
      <c r="AA1094" s="38">
        <f t="shared" si="119"/>
        <v>0</v>
      </c>
      <c r="AB1094" s="38">
        <f t="shared" si="123"/>
        <v>0</v>
      </c>
      <c r="AC1094" s="38">
        <f t="shared" si="124"/>
        <v>0</v>
      </c>
      <c r="AD1094" s="38" t="str">
        <f t="shared" si="125"/>
        <v>000000000000</v>
      </c>
    </row>
    <row r="1095" spans="1:30">
      <c r="A1095" s="9" t="str">
        <f>IF('DATA ACCURATE'!A1098&lt;&gt;"",'DATA ACCURATE'!A1098,"")</f>
        <v/>
      </c>
      <c r="B1095" s="9" t="str">
        <f>IF('DATA ACCURATE'!D1098&lt;&gt;"",'DATA ACCURATE'!D1098,"")</f>
        <v/>
      </c>
      <c r="C1095" s="38" t="str">
        <f>IF($AD1095="000000000000","",INDEX(DATABASE!$W$12:$W$71,MATCH($AD1095,DATABASE!$V$12:$V$71,0)))</f>
        <v/>
      </c>
      <c r="D1095" s="34" t="str">
        <f>IF(C1095="","",IF(E1095="",INDEX(DATABASE!$AF$13:$AF$62,MATCH($C1095,DATABASE!$AC$13:$AC$62,0)),IF(E1095="2x D11",INDEX(DATABASE!$AF$13:$AF$62,MATCH($C1095,DATABASE!$AC$13:$AC$62,0))+2*DATABASE!$AF$62,IF(E1095="3x D11",INDEX(DATABASE!$AF$13:$AF$62,MATCH($C1095,DATABASE!$AC$13:$AC$62,0))+3*DATABASE!$AF$62,""))))</f>
        <v/>
      </c>
      <c r="E1095" s="38" t="str">
        <f>IF(AND($K1095="Y",$G1095&lt;&gt;"UNYIL",$F1095&lt;DATABASE!$O$8),"2x D11",IF(AND($K1095="Y",$G1095&lt;&gt;"UNYIL",$F1095&gt;=DATABASE!$O$8),"3x D11",""))</f>
        <v/>
      </c>
      <c r="F1095" s="9" t="str">
        <f>IF('DATA ACCURATE'!N1098&lt;&gt;"",'DATA ACCURATE'!N1098,"")</f>
        <v/>
      </c>
      <c r="G1095" t="str">
        <f>IF(F1095="","",IF(F1095&lt;=DATABASE!$I$8,"UNYIL",IF(F1095&lt;=DATABASE!$J$8,"KECIL",IF(F1095&lt;DATABASE!$K$8,"TANGGUNG",IF(F1095&gt;=DATABASE!$K$8,"BESAR","")))))</f>
        <v/>
      </c>
      <c r="H1095" s="16" t="str">
        <f>IF('DATA ACCURATE'!J1098&lt;&gt;"",'DATA ACCURATE'!J1098,"")</f>
        <v/>
      </c>
      <c r="I1095" s="35" t="str">
        <f>IF(B1095&lt;&gt;"",IFERROR(VLOOKUP(B1095,'DATA TIMBANGAN'!G:M,7,FALSE),VLOOKUP(B1095,'DATA TIMBANGAN'!G:M,7)),"")</f>
        <v/>
      </c>
      <c r="J1095" s="25" t="str">
        <f>IF(H1095&lt;&gt;"",IFERROR(INDEX(DATABASE!$Z$19:$Z$38,MATCH(DATEVALUE(H1095),DATABASE!$AA$19:$AA$38,0)),INDEX(DATABASE!$Z$12:$Z$18,MATCH(WEEKDAY(H1095,2),DATABASE!$AA$12:$AA$18,0))),"")</f>
        <v/>
      </c>
      <c r="K1095" s="25" t="str">
        <f>IF('DATA ACCURATE'!V1098&lt;&gt;"",'DATA ACCURATE'!V1098,"")</f>
        <v/>
      </c>
      <c r="L1095" s="80" t="str">
        <f>IF($H1095="","",IF(OR($J1095="LIBUR",AND($L1094="LIBUR",$O1094=$O1095)),"LIBUR",IF(AND(OR($L1094="LUAR JAM KERJA 1",$L1094="LUAR JAM KERJA 2"),OR(OR(AND($H1094=$H1095,AND(OR($I1095&gt;DATABASE!$J$3,$I1095&lt;DATABASE!$J$6),((DATEVALUE($H1095)+$I1095)-(DATEVALUE($H1094)+$I1094))&lt;DATABASE!$J$6)),AND($H1094=$H1095,$O1094=$O1095,OR($I1095&gt;DATABASE!$J$6,$I1095&lt;DATABASE!$J$3))),AND(($H1095-$H1094)=1,OR($I1095&lt;DATABASE!$I$6,((DATEVALUE($H1095)+$I1095)-(DATEVALUE($H1094)+$I1094))&lt;DATABASE!$J$6))),$A1095=$A1094),"LUAR JAM KERJA 2",IF(AND(OR(WEEKDAY($H1095,2)=1,WEEKDAY($H1095,2)=2,WEEKDAY($H1095,2)=3,WEEKDAY($H1095,2)=4,WEEKDAY($H1095,2)=5),$I1095&lt;=DATABASE!$J$3,$I1095&gt;=DATABASE!$I$3),"JAM KERJA",IF(AND(WEEKDAY($H1095,2)=6,$I1095&lt;=DATABASE!$J$4,$I1095&gt;=DATABASE!$I$4),"JAM KERJA","LUAR JAM KERJA 1")))))</f>
        <v/>
      </c>
      <c r="M1095" s="33" t="str">
        <f>IF('DATA ACCURATE'!T1098&lt;&gt;"",IF('DATA ACCURATE'!T1098&gt;100,'DATA ACCURATE'!T1098/10,'DATA ACCURATE'!T1098),"")</f>
        <v/>
      </c>
      <c r="N1095" t="str">
        <f>IF(M1095="","",IF(M1095&lt;=DATABASE!$I$9,"LOKAL",IF(M1095&lt;DATABASE!$J$9,"LUAR KOTA 1",IF($M1095&gt;=DATABASE!$J$9,"LUAR KOTA 2",""))))</f>
        <v/>
      </c>
      <c r="O1095" s="38" t="str">
        <f>IF('DATA ACCURATE'!L1098&lt;&gt;"",'DATA ACCURATE'!L1098,"")</f>
        <v/>
      </c>
      <c r="Q1095" s="38">
        <f t="shared" si="120"/>
        <v>0</v>
      </c>
      <c r="R1095" s="38">
        <f t="shared" si="120"/>
        <v>0</v>
      </c>
      <c r="S1095" s="38">
        <f t="shared" si="120"/>
        <v>0</v>
      </c>
      <c r="T1095" s="38">
        <f t="shared" si="118"/>
        <v>0</v>
      </c>
      <c r="U1095" s="38">
        <f t="shared" si="121"/>
        <v>0</v>
      </c>
      <c r="V1095" s="38">
        <f t="shared" si="121"/>
        <v>0</v>
      </c>
      <c r="W1095" s="38">
        <f t="shared" si="121"/>
        <v>0</v>
      </c>
      <c r="X1095" s="38">
        <f t="shared" si="122"/>
        <v>0</v>
      </c>
      <c r="Y1095" s="38">
        <f t="shared" si="122"/>
        <v>0</v>
      </c>
      <c r="Z1095" s="38">
        <f t="shared" si="122"/>
        <v>0</v>
      </c>
      <c r="AA1095" s="38">
        <f t="shared" si="119"/>
        <v>0</v>
      </c>
      <c r="AB1095" s="38">
        <f t="shared" si="123"/>
        <v>0</v>
      </c>
      <c r="AC1095" s="38">
        <f t="shared" si="124"/>
        <v>0</v>
      </c>
      <c r="AD1095" s="38" t="str">
        <f t="shared" si="125"/>
        <v>000000000000</v>
      </c>
    </row>
    <row r="1096" spans="1:30">
      <c r="A1096" s="9" t="str">
        <f>IF('DATA ACCURATE'!A1099&lt;&gt;"",'DATA ACCURATE'!A1099,"")</f>
        <v/>
      </c>
      <c r="B1096" s="9" t="str">
        <f>IF('DATA ACCURATE'!D1099&lt;&gt;"",'DATA ACCURATE'!D1099,"")</f>
        <v/>
      </c>
      <c r="C1096" s="38" t="str">
        <f>IF($AD1096="000000000000","",INDEX(DATABASE!$W$12:$W$71,MATCH($AD1096,DATABASE!$V$12:$V$71,0)))</f>
        <v/>
      </c>
      <c r="D1096" s="34" t="str">
        <f>IF(C1096="","",IF(E1096="",INDEX(DATABASE!$AF$13:$AF$62,MATCH($C1096,DATABASE!$AC$13:$AC$62,0)),IF(E1096="2x D11",INDEX(DATABASE!$AF$13:$AF$62,MATCH($C1096,DATABASE!$AC$13:$AC$62,0))+2*DATABASE!$AF$62,IF(E1096="3x D11",INDEX(DATABASE!$AF$13:$AF$62,MATCH($C1096,DATABASE!$AC$13:$AC$62,0))+3*DATABASE!$AF$62,""))))</f>
        <v/>
      </c>
      <c r="E1096" s="38" t="str">
        <f>IF(AND($K1096="Y",$G1096&lt;&gt;"UNYIL",$F1096&lt;DATABASE!$O$8),"2x D11",IF(AND($K1096="Y",$G1096&lt;&gt;"UNYIL",$F1096&gt;=DATABASE!$O$8),"3x D11",""))</f>
        <v/>
      </c>
      <c r="F1096" s="9" t="str">
        <f>IF('DATA ACCURATE'!N1099&lt;&gt;"",'DATA ACCURATE'!N1099,"")</f>
        <v/>
      </c>
      <c r="G1096" t="str">
        <f>IF(F1096="","",IF(F1096&lt;=DATABASE!$I$8,"UNYIL",IF(F1096&lt;=DATABASE!$J$8,"KECIL",IF(F1096&lt;DATABASE!$K$8,"TANGGUNG",IF(F1096&gt;=DATABASE!$K$8,"BESAR","")))))</f>
        <v/>
      </c>
      <c r="H1096" s="16" t="str">
        <f>IF('DATA ACCURATE'!J1099&lt;&gt;"",'DATA ACCURATE'!J1099,"")</f>
        <v/>
      </c>
      <c r="I1096" s="35" t="str">
        <f>IF(B1096&lt;&gt;"",IFERROR(VLOOKUP(B1096,'DATA TIMBANGAN'!G:M,7,FALSE),VLOOKUP(B1096,'DATA TIMBANGAN'!G:M,7)),"")</f>
        <v/>
      </c>
      <c r="J1096" s="25" t="str">
        <f>IF(H1096&lt;&gt;"",IFERROR(INDEX(DATABASE!$Z$19:$Z$38,MATCH(DATEVALUE(H1096),DATABASE!$AA$19:$AA$38,0)),INDEX(DATABASE!$Z$12:$Z$18,MATCH(WEEKDAY(H1096,2),DATABASE!$AA$12:$AA$18,0))),"")</f>
        <v/>
      </c>
      <c r="K1096" s="25" t="str">
        <f>IF('DATA ACCURATE'!V1099&lt;&gt;"",'DATA ACCURATE'!V1099,"")</f>
        <v/>
      </c>
      <c r="L1096" s="80" t="str">
        <f>IF($H1096="","",IF(OR($J1096="LIBUR",AND($L1095="LIBUR",$O1095=$O1096)),"LIBUR",IF(AND(OR($L1095="LUAR JAM KERJA 1",$L1095="LUAR JAM KERJA 2"),OR(OR(AND($H1095=$H1096,AND(OR($I1096&gt;DATABASE!$J$3,$I1096&lt;DATABASE!$J$6),((DATEVALUE($H1096)+$I1096)-(DATEVALUE($H1095)+$I1095))&lt;DATABASE!$J$6)),AND($H1095=$H1096,$O1095=$O1096,OR($I1096&gt;DATABASE!$J$6,$I1096&lt;DATABASE!$J$3))),AND(($H1096-$H1095)=1,OR($I1096&lt;DATABASE!$I$6,((DATEVALUE($H1096)+$I1096)-(DATEVALUE($H1095)+$I1095))&lt;DATABASE!$J$6))),$A1096=$A1095),"LUAR JAM KERJA 2",IF(AND(OR(WEEKDAY($H1096,2)=1,WEEKDAY($H1096,2)=2,WEEKDAY($H1096,2)=3,WEEKDAY($H1096,2)=4,WEEKDAY($H1096,2)=5),$I1096&lt;=DATABASE!$J$3,$I1096&gt;=DATABASE!$I$3),"JAM KERJA",IF(AND(WEEKDAY($H1096,2)=6,$I1096&lt;=DATABASE!$J$4,$I1096&gt;=DATABASE!$I$4),"JAM KERJA","LUAR JAM KERJA 1")))))</f>
        <v/>
      </c>
      <c r="M1096" s="33" t="str">
        <f>IF('DATA ACCURATE'!T1099&lt;&gt;"",IF('DATA ACCURATE'!T1099&gt;100,'DATA ACCURATE'!T1099/10,'DATA ACCURATE'!T1099),"")</f>
        <v/>
      </c>
      <c r="N1096" t="str">
        <f>IF(M1096="","",IF(M1096&lt;=DATABASE!$I$9,"LOKAL",IF(M1096&lt;DATABASE!$J$9,"LUAR KOTA 1",IF($M1096&gt;=DATABASE!$J$9,"LUAR KOTA 2",""))))</f>
        <v/>
      </c>
      <c r="O1096" s="38" t="str">
        <f>IF('DATA ACCURATE'!L1099&lt;&gt;"",'DATA ACCURATE'!L1099,"")</f>
        <v/>
      </c>
      <c r="Q1096" s="38">
        <f t="shared" si="120"/>
        <v>0</v>
      </c>
      <c r="R1096" s="38">
        <f t="shared" si="120"/>
        <v>0</v>
      </c>
      <c r="S1096" s="38">
        <f t="shared" si="120"/>
        <v>0</v>
      </c>
      <c r="T1096" s="38">
        <f t="shared" si="118"/>
        <v>0</v>
      </c>
      <c r="U1096" s="38">
        <f t="shared" si="121"/>
        <v>0</v>
      </c>
      <c r="V1096" s="38">
        <f t="shared" si="121"/>
        <v>0</v>
      </c>
      <c r="W1096" s="38">
        <f t="shared" si="121"/>
        <v>0</v>
      </c>
      <c r="X1096" s="38">
        <f t="shared" si="122"/>
        <v>0</v>
      </c>
      <c r="Y1096" s="38">
        <f t="shared" si="122"/>
        <v>0</v>
      </c>
      <c r="Z1096" s="38">
        <f t="shared" si="122"/>
        <v>0</v>
      </c>
      <c r="AA1096" s="38">
        <f t="shared" si="119"/>
        <v>0</v>
      </c>
      <c r="AB1096" s="38">
        <f t="shared" si="123"/>
        <v>0</v>
      </c>
      <c r="AC1096" s="38">
        <f t="shared" si="124"/>
        <v>0</v>
      </c>
      <c r="AD1096" s="38" t="str">
        <f t="shared" si="125"/>
        <v>000000000000</v>
      </c>
    </row>
    <row r="1097" spans="1:30">
      <c r="A1097" s="9" t="str">
        <f>IF('DATA ACCURATE'!A1100&lt;&gt;"",'DATA ACCURATE'!A1100,"")</f>
        <v/>
      </c>
      <c r="B1097" s="9" t="str">
        <f>IF('DATA ACCURATE'!D1100&lt;&gt;"",'DATA ACCURATE'!D1100,"")</f>
        <v/>
      </c>
      <c r="C1097" s="38" t="str">
        <f>IF($AD1097="000000000000","",INDEX(DATABASE!$W$12:$W$71,MATCH($AD1097,DATABASE!$V$12:$V$71,0)))</f>
        <v/>
      </c>
      <c r="D1097" s="34" t="str">
        <f>IF(C1097="","",IF(E1097="",INDEX(DATABASE!$AF$13:$AF$62,MATCH($C1097,DATABASE!$AC$13:$AC$62,0)),IF(E1097="2x D11",INDEX(DATABASE!$AF$13:$AF$62,MATCH($C1097,DATABASE!$AC$13:$AC$62,0))+2*DATABASE!$AF$62,IF(E1097="3x D11",INDEX(DATABASE!$AF$13:$AF$62,MATCH($C1097,DATABASE!$AC$13:$AC$62,0))+3*DATABASE!$AF$62,""))))</f>
        <v/>
      </c>
      <c r="E1097" s="38" t="str">
        <f>IF(AND($K1097="Y",$G1097&lt;&gt;"UNYIL",$F1097&lt;DATABASE!$O$8),"2x D11",IF(AND($K1097="Y",$G1097&lt;&gt;"UNYIL",$F1097&gt;=DATABASE!$O$8),"3x D11",""))</f>
        <v/>
      </c>
      <c r="F1097" s="9" t="str">
        <f>IF('DATA ACCURATE'!N1100&lt;&gt;"",'DATA ACCURATE'!N1100,"")</f>
        <v/>
      </c>
      <c r="G1097" t="str">
        <f>IF(F1097="","",IF(F1097&lt;=DATABASE!$I$8,"UNYIL",IF(F1097&lt;=DATABASE!$J$8,"KECIL",IF(F1097&lt;DATABASE!$K$8,"TANGGUNG",IF(F1097&gt;=DATABASE!$K$8,"BESAR","")))))</f>
        <v/>
      </c>
      <c r="H1097" s="16" t="str">
        <f>IF('DATA ACCURATE'!J1100&lt;&gt;"",'DATA ACCURATE'!J1100,"")</f>
        <v/>
      </c>
      <c r="I1097" s="35" t="str">
        <f>IF(B1097&lt;&gt;"",IFERROR(VLOOKUP(B1097,'DATA TIMBANGAN'!G:M,7,FALSE),VLOOKUP(B1097,'DATA TIMBANGAN'!G:M,7)),"")</f>
        <v/>
      </c>
      <c r="J1097" s="25" t="str">
        <f>IF(H1097&lt;&gt;"",IFERROR(INDEX(DATABASE!$Z$19:$Z$38,MATCH(DATEVALUE(H1097),DATABASE!$AA$19:$AA$38,0)),INDEX(DATABASE!$Z$12:$Z$18,MATCH(WEEKDAY(H1097,2),DATABASE!$AA$12:$AA$18,0))),"")</f>
        <v/>
      </c>
      <c r="K1097" s="25" t="str">
        <f>IF('DATA ACCURATE'!V1100&lt;&gt;"",'DATA ACCURATE'!V1100,"")</f>
        <v/>
      </c>
      <c r="L1097" s="80" t="str">
        <f>IF($H1097="","",IF(OR($J1097="LIBUR",AND($L1096="LIBUR",$O1096=$O1097)),"LIBUR",IF(AND(OR($L1096="LUAR JAM KERJA 1",$L1096="LUAR JAM KERJA 2"),OR(OR(AND($H1096=$H1097,AND(OR($I1097&gt;DATABASE!$J$3,$I1097&lt;DATABASE!$J$6),((DATEVALUE($H1097)+$I1097)-(DATEVALUE($H1096)+$I1096))&lt;DATABASE!$J$6)),AND($H1096=$H1097,$O1096=$O1097,OR($I1097&gt;DATABASE!$J$6,$I1097&lt;DATABASE!$J$3))),AND(($H1097-$H1096)=1,OR($I1097&lt;DATABASE!$I$6,((DATEVALUE($H1097)+$I1097)-(DATEVALUE($H1096)+$I1096))&lt;DATABASE!$J$6))),$A1097=$A1096),"LUAR JAM KERJA 2",IF(AND(OR(WEEKDAY($H1097,2)=1,WEEKDAY($H1097,2)=2,WEEKDAY($H1097,2)=3,WEEKDAY($H1097,2)=4,WEEKDAY($H1097,2)=5),$I1097&lt;=DATABASE!$J$3,$I1097&gt;=DATABASE!$I$3),"JAM KERJA",IF(AND(WEEKDAY($H1097,2)=6,$I1097&lt;=DATABASE!$J$4,$I1097&gt;=DATABASE!$I$4),"JAM KERJA","LUAR JAM KERJA 1")))))</f>
        <v/>
      </c>
      <c r="M1097" s="33" t="str">
        <f>IF('DATA ACCURATE'!T1100&lt;&gt;"",IF('DATA ACCURATE'!T1100&gt;100,'DATA ACCURATE'!T1100/10,'DATA ACCURATE'!T1100),"")</f>
        <v/>
      </c>
      <c r="N1097" t="str">
        <f>IF(M1097="","",IF(M1097&lt;=DATABASE!$I$9,"LOKAL",IF(M1097&lt;DATABASE!$J$9,"LUAR KOTA 1",IF($M1097&gt;=DATABASE!$J$9,"LUAR KOTA 2",""))))</f>
        <v/>
      </c>
      <c r="O1097" s="38" t="str">
        <f>IF('DATA ACCURATE'!L1100&lt;&gt;"",'DATA ACCURATE'!L1100,"")</f>
        <v/>
      </c>
      <c r="Q1097" s="38">
        <f t="shared" si="120"/>
        <v>0</v>
      </c>
      <c r="R1097" s="38">
        <f t="shared" si="120"/>
        <v>0</v>
      </c>
      <c r="S1097" s="38">
        <f t="shared" si="120"/>
        <v>0</v>
      </c>
      <c r="T1097" s="38">
        <f t="shared" si="118"/>
        <v>0</v>
      </c>
      <c r="U1097" s="38">
        <f t="shared" si="121"/>
        <v>0</v>
      </c>
      <c r="V1097" s="38">
        <f t="shared" si="121"/>
        <v>0</v>
      </c>
      <c r="W1097" s="38">
        <f t="shared" si="121"/>
        <v>0</v>
      </c>
      <c r="X1097" s="38">
        <f t="shared" si="122"/>
        <v>0</v>
      </c>
      <c r="Y1097" s="38">
        <f t="shared" si="122"/>
        <v>0</v>
      </c>
      <c r="Z1097" s="38">
        <f t="shared" si="122"/>
        <v>0</v>
      </c>
      <c r="AA1097" s="38">
        <f t="shared" si="119"/>
        <v>0</v>
      </c>
      <c r="AB1097" s="38">
        <f t="shared" si="123"/>
        <v>0</v>
      </c>
      <c r="AC1097" s="38">
        <f t="shared" si="124"/>
        <v>0</v>
      </c>
      <c r="AD1097" s="38" t="str">
        <f t="shared" si="125"/>
        <v>000000000000</v>
      </c>
    </row>
    <row r="1098" spans="1:30">
      <c r="A1098" s="9" t="str">
        <f>IF('DATA ACCURATE'!A1101&lt;&gt;"",'DATA ACCURATE'!A1101,"")</f>
        <v/>
      </c>
      <c r="B1098" s="9" t="str">
        <f>IF('DATA ACCURATE'!D1101&lt;&gt;"",'DATA ACCURATE'!D1101,"")</f>
        <v/>
      </c>
      <c r="C1098" s="38" t="str">
        <f>IF($AD1098="000000000000","",INDEX(DATABASE!$W$12:$W$71,MATCH($AD1098,DATABASE!$V$12:$V$71,0)))</f>
        <v/>
      </c>
      <c r="D1098" s="34" t="str">
        <f>IF(C1098="","",IF(E1098="",INDEX(DATABASE!$AF$13:$AF$62,MATCH($C1098,DATABASE!$AC$13:$AC$62,0)),IF(E1098="2x D11",INDEX(DATABASE!$AF$13:$AF$62,MATCH($C1098,DATABASE!$AC$13:$AC$62,0))+2*DATABASE!$AF$62,IF(E1098="3x D11",INDEX(DATABASE!$AF$13:$AF$62,MATCH($C1098,DATABASE!$AC$13:$AC$62,0))+3*DATABASE!$AF$62,""))))</f>
        <v/>
      </c>
      <c r="E1098" s="38" t="str">
        <f>IF(AND($K1098="Y",$G1098&lt;&gt;"UNYIL",$F1098&lt;DATABASE!$O$8),"2x D11",IF(AND($K1098="Y",$G1098&lt;&gt;"UNYIL",$F1098&gt;=DATABASE!$O$8),"3x D11",""))</f>
        <v/>
      </c>
      <c r="F1098" s="9" t="str">
        <f>IF('DATA ACCURATE'!N1101&lt;&gt;"",'DATA ACCURATE'!N1101,"")</f>
        <v/>
      </c>
      <c r="G1098" t="str">
        <f>IF(F1098="","",IF(F1098&lt;=DATABASE!$I$8,"UNYIL",IF(F1098&lt;=DATABASE!$J$8,"KECIL",IF(F1098&lt;DATABASE!$K$8,"TANGGUNG",IF(F1098&gt;=DATABASE!$K$8,"BESAR","")))))</f>
        <v/>
      </c>
      <c r="H1098" s="16" t="str">
        <f>IF('DATA ACCURATE'!J1101&lt;&gt;"",'DATA ACCURATE'!J1101,"")</f>
        <v/>
      </c>
      <c r="I1098" s="35" t="str">
        <f>IF(B1098&lt;&gt;"",IFERROR(VLOOKUP(B1098,'DATA TIMBANGAN'!G:M,7,FALSE),VLOOKUP(B1098,'DATA TIMBANGAN'!G:M,7)),"")</f>
        <v/>
      </c>
      <c r="J1098" s="25" t="str">
        <f>IF(H1098&lt;&gt;"",IFERROR(INDEX(DATABASE!$Z$19:$Z$38,MATCH(DATEVALUE(H1098),DATABASE!$AA$19:$AA$38,0)),INDEX(DATABASE!$Z$12:$Z$18,MATCH(WEEKDAY(H1098,2),DATABASE!$AA$12:$AA$18,0))),"")</f>
        <v/>
      </c>
      <c r="K1098" s="25" t="str">
        <f>IF('DATA ACCURATE'!V1101&lt;&gt;"",'DATA ACCURATE'!V1101,"")</f>
        <v/>
      </c>
      <c r="L1098" s="80" t="str">
        <f>IF($H1098="","",IF(OR($J1098="LIBUR",AND($L1097="LIBUR",$O1097=$O1098)),"LIBUR",IF(AND(OR($L1097="LUAR JAM KERJA 1",$L1097="LUAR JAM KERJA 2"),OR(OR(AND($H1097=$H1098,AND(OR($I1098&gt;DATABASE!$J$3,$I1098&lt;DATABASE!$J$6),((DATEVALUE($H1098)+$I1098)-(DATEVALUE($H1097)+$I1097))&lt;DATABASE!$J$6)),AND($H1097=$H1098,$O1097=$O1098,OR($I1098&gt;DATABASE!$J$6,$I1098&lt;DATABASE!$J$3))),AND(($H1098-$H1097)=1,OR($I1098&lt;DATABASE!$I$6,((DATEVALUE($H1098)+$I1098)-(DATEVALUE($H1097)+$I1097))&lt;DATABASE!$J$6))),$A1098=$A1097),"LUAR JAM KERJA 2",IF(AND(OR(WEEKDAY($H1098,2)=1,WEEKDAY($H1098,2)=2,WEEKDAY($H1098,2)=3,WEEKDAY($H1098,2)=4,WEEKDAY($H1098,2)=5),$I1098&lt;=DATABASE!$J$3,$I1098&gt;=DATABASE!$I$3),"JAM KERJA",IF(AND(WEEKDAY($H1098,2)=6,$I1098&lt;=DATABASE!$J$4,$I1098&gt;=DATABASE!$I$4),"JAM KERJA","LUAR JAM KERJA 1")))))</f>
        <v/>
      </c>
      <c r="M1098" s="33" t="str">
        <f>IF('DATA ACCURATE'!T1101&lt;&gt;"",IF('DATA ACCURATE'!T1101&gt;100,'DATA ACCURATE'!T1101/10,'DATA ACCURATE'!T1101),"")</f>
        <v/>
      </c>
      <c r="N1098" t="str">
        <f>IF(M1098="","",IF(M1098&lt;=DATABASE!$I$9,"LOKAL",IF(M1098&lt;DATABASE!$J$9,"LUAR KOTA 1",IF($M1098&gt;=DATABASE!$J$9,"LUAR KOTA 2",""))))</f>
        <v/>
      </c>
      <c r="O1098" s="38" t="str">
        <f>IF('DATA ACCURATE'!L1101&lt;&gt;"",'DATA ACCURATE'!L1101,"")</f>
        <v/>
      </c>
      <c r="Q1098" s="38">
        <f t="shared" si="120"/>
        <v>0</v>
      </c>
      <c r="R1098" s="38">
        <f t="shared" si="120"/>
        <v>0</v>
      </c>
      <c r="S1098" s="38">
        <f t="shared" si="120"/>
        <v>0</v>
      </c>
      <c r="T1098" s="38">
        <f t="shared" si="118"/>
        <v>0</v>
      </c>
      <c r="U1098" s="38">
        <f t="shared" si="121"/>
        <v>0</v>
      </c>
      <c r="V1098" s="38">
        <f t="shared" si="121"/>
        <v>0</v>
      </c>
      <c r="W1098" s="38">
        <f t="shared" si="121"/>
        <v>0</v>
      </c>
      <c r="X1098" s="38">
        <f t="shared" si="122"/>
        <v>0</v>
      </c>
      <c r="Y1098" s="38">
        <f t="shared" si="122"/>
        <v>0</v>
      </c>
      <c r="Z1098" s="38">
        <f t="shared" si="122"/>
        <v>0</v>
      </c>
      <c r="AA1098" s="38">
        <f t="shared" si="119"/>
        <v>0</v>
      </c>
      <c r="AB1098" s="38">
        <f t="shared" si="123"/>
        <v>0</v>
      </c>
      <c r="AC1098" s="38">
        <f t="shared" si="124"/>
        <v>0</v>
      </c>
      <c r="AD1098" s="38" t="str">
        <f t="shared" si="125"/>
        <v>000000000000</v>
      </c>
    </row>
    <row r="1099" spans="1:30">
      <c r="A1099" s="9" t="str">
        <f>IF('DATA ACCURATE'!A1102&lt;&gt;"",'DATA ACCURATE'!A1102,"")</f>
        <v/>
      </c>
      <c r="B1099" s="9" t="str">
        <f>IF('DATA ACCURATE'!D1102&lt;&gt;"",'DATA ACCURATE'!D1102,"")</f>
        <v/>
      </c>
      <c r="C1099" s="38" t="str">
        <f>IF($AD1099="000000000000","",INDEX(DATABASE!$W$12:$W$71,MATCH($AD1099,DATABASE!$V$12:$V$71,0)))</f>
        <v/>
      </c>
      <c r="D1099" s="34" t="str">
        <f>IF(C1099="","",IF(E1099="",INDEX(DATABASE!$AF$13:$AF$62,MATCH($C1099,DATABASE!$AC$13:$AC$62,0)),IF(E1099="2x D11",INDEX(DATABASE!$AF$13:$AF$62,MATCH($C1099,DATABASE!$AC$13:$AC$62,0))+2*DATABASE!$AF$62,IF(E1099="3x D11",INDEX(DATABASE!$AF$13:$AF$62,MATCH($C1099,DATABASE!$AC$13:$AC$62,0))+3*DATABASE!$AF$62,""))))</f>
        <v/>
      </c>
      <c r="E1099" s="38" t="str">
        <f>IF(AND($K1099="Y",$G1099&lt;&gt;"UNYIL",$F1099&lt;DATABASE!$O$8),"2x D11",IF(AND($K1099="Y",$G1099&lt;&gt;"UNYIL",$F1099&gt;=DATABASE!$O$8),"3x D11",""))</f>
        <v/>
      </c>
      <c r="F1099" s="9" t="str">
        <f>IF('DATA ACCURATE'!N1102&lt;&gt;"",'DATA ACCURATE'!N1102,"")</f>
        <v/>
      </c>
      <c r="G1099" t="str">
        <f>IF(F1099="","",IF(F1099&lt;=DATABASE!$I$8,"UNYIL",IF(F1099&lt;=DATABASE!$J$8,"KECIL",IF(F1099&lt;DATABASE!$K$8,"TANGGUNG",IF(F1099&gt;=DATABASE!$K$8,"BESAR","")))))</f>
        <v/>
      </c>
      <c r="H1099" s="16" t="str">
        <f>IF('DATA ACCURATE'!J1102&lt;&gt;"",'DATA ACCURATE'!J1102,"")</f>
        <v/>
      </c>
      <c r="I1099" s="35" t="str">
        <f>IF(B1099&lt;&gt;"",IFERROR(VLOOKUP(B1099,'DATA TIMBANGAN'!G:M,7,FALSE),VLOOKUP(B1099,'DATA TIMBANGAN'!G:M,7)),"")</f>
        <v/>
      </c>
      <c r="J1099" s="25" t="str">
        <f>IF(H1099&lt;&gt;"",IFERROR(INDEX(DATABASE!$Z$19:$Z$38,MATCH(DATEVALUE(H1099),DATABASE!$AA$19:$AA$38,0)),INDEX(DATABASE!$Z$12:$Z$18,MATCH(WEEKDAY(H1099,2),DATABASE!$AA$12:$AA$18,0))),"")</f>
        <v/>
      </c>
      <c r="K1099" s="25" t="str">
        <f>IF('DATA ACCURATE'!V1102&lt;&gt;"",'DATA ACCURATE'!V1102,"")</f>
        <v/>
      </c>
      <c r="L1099" s="80" t="str">
        <f>IF($H1099="","",IF(OR($J1099="LIBUR",AND($L1098="LIBUR",$O1098=$O1099)),"LIBUR",IF(AND(OR($L1098="LUAR JAM KERJA 1",$L1098="LUAR JAM KERJA 2"),OR(OR(AND($H1098=$H1099,AND(OR($I1099&gt;DATABASE!$J$3,$I1099&lt;DATABASE!$J$6),((DATEVALUE($H1099)+$I1099)-(DATEVALUE($H1098)+$I1098))&lt;DATABASE!$J$6)),AND($H1098=$H1099,$O1098=$O1099,OR($I1099&gt;DATABASE!$J$6,$I1099&lt;DATABASE!$J$3))),AND(($H1099-$H1098)=1,OR($I1099&lt;DATABASE!$I$6,((DATEVALUE($H1099)+$I1099)-(DATEVALUE($H1098)+$I1098))&lt;DATABASE!$J$6))),$A1099=$A1098),"LUAR JAM KERJA 2",IF(AND(OR(WEEKDAY($H1099,2)=1,WEEKDAY($H1099,2)=2,WEEKDAY($H1099,2)=3,WEEKDAY($H1099,2)=4,WEEKDAY($H1099,2)=5),$I1099&lt;=DATABASE!$J$3,$I1099&gt;=DATABASE!$I$3),"JAM KERJA",IF(AND(WEEKDAY($H1099,2)=6,$I1099&lt;=DATABASE!$J$4,$I1099&gt;=DATABASE!$I$4),"JAM KERJA","LUAR JAM KERJA 1")))))</f>
        <v/>
      </c>
      <c r="M1099" s="33" t="str">
        <f>IF('DATA ACCURATE'!T1102&lt;&gt;"",IF('DATA ACCURATE'!T1102&gt;100,'DATA ACCURATE'!T1102/10,'DATA ACCURATE'!T1102),"")</f>
        <v/>
      </c>
      <c r="N1099" t="str">
        <f>IF(M1099="","",IF(M1099&lt;=DATABASE!$I$9,"LOKAL",IF(M1099&lt;DATABASE!$J$9,"LUAR KOTA 1",IF($M1099&gt;=DATABASE!$J$9,"LUAR KOTA 2",""))))</f>
        <v/>
      </c>
      <c r="O1099" s="38" t="str">
        <f>IF('DATA ACCURATE'!L1102&lt;&gt;"",'DATA ACCURATE'!L1102,"")</f>
        <v/>
      </c>
      <c r="Q1099" s="38">
        <f t="shared" si="120"/>
        <v>0</v>
      </c>
      <c r="R1099" s="38">
        <f t="shared" si="120"/>
        <v>0</v>
      </c>
      <c r="S1099" s="38">
        <f t="shared" si="120"/>
        <v>0</v>
      </c>
      <c r="T1099" s="38">
        <f t="shared" si="118"/>
        <v>0</v>
      </c>
      <c r="U1099" s="38">
        <f t="shared" si="121"/>
        <v>0</v>
      </c>
      <c r="V1099" s="38">
        <f t="shared" si="121"/>
        <v>0</v>
      </c>
      <c r="W1099" s="38">
        <f t="shared" si="121"/>
        <v>0</v>
      </c>
      <c r="X1099" s="38">
        <f t="shared" si="122"/>
        <v>0</v>
      </c>
      <c r="Y1099" s="38">
        <f t="shared" si="122"/>
        <v>0</v>
      </c>
      <c r="Z1099" s="38">
        <f t="shared" si="122"/>
        <v>0</v>
      </c>
      <c r="AA1099" s="38">
        <f t="shared" si="119"/>
        <v>0</v>
      </c>
      <c r="AB1099" s="38">
        <f t="shared" si="123"/>
        <v>0</v>
      </c>
      <c r="AC1099" s="38">
        <f t="shared" si="124"/>
        <v>0</v>
      </c>
      <c r="AD1099" s="38" t="str">
        <f t="shared" si="125"/>
        <v>000000000000</v>
      </c>
    </row>
    <row r="1100" spans="1:30">
      <c r="A1100" s="9" t="str">
        <f>IF('DATA ACCURATE'!A1103&lt;&gt;"",'DATA ACCURATE'!A1103,"")</f>
        <v/>
      </c>
      <c r="B1100" s="9" t="str">
        <f>IF('DATA ACCURATE'!D1103&lt;&gt;"",'DATA ACCURATE'!D1103,"")</f>
        <v/>
      </c>
      <c r="C1100" s="38" t="str">
        <f>IF($AD1100="000000000000","",INDEX(DATABASE!$W$12:$W$71,MATCH($AD1100,DATABASE!$V$12:$V$71,0)))</f>
        <v/>
      </c>
      <c r="D1100" s="34" t="str">
        <f>IF(C1100="","",IF(E1100="",INDEX(DATABASE!$AF$13:$AF$62,MATCH($C1100,DATABASE!$AC$13:$AC$62,0)),IF(E1100="2x D11",INDEX(DATABASE!$AF$13:$AF$62,MATCH($C1100,DATABASE!$AC$13:$AC$62,0))+2*DATABASE!$AF$62,IF(E1100="3x D11",INDEX(DATABASE!$AF$13:$AF$62,MATCH($C1100,DATABASE!$AC$13:$AC$62,0))+3*DATABASE!$AF$62,""))))</f>
        <v/>
      </c>
      <c r="E1100" s="38" t="str">
        <f>IF(AND($K1100="Y",$G1100&lt;&gt;"UNYIL",$F1100&lt;DATABASE!$O$8),"2x D11",IF(AND($K1100="Y",$G1100&lt;&gt;"UNYIL",$F1100&gt;=DATABASE!$O$8),"3x D11",""))</f>
        <v/>
      </c>
      <c r="F1100" s="9" t="str">
        <f>IF('DATA ACCURATE'!N1103&lt;&gt;"",'DATA ACCURATE'!N1103,"")</f>
        <v/>
      </c>
      <c r="G1100" t="str">
        <f>IF(F1100="","",IF(F1100&lt;=DATABASE!$I$8,"UNYIL",IF(F1100&lt;=DATABASE!$J$8,"KECIL",IF(F1100&lt;DATABASE!$K$8,"TANGGUNG",IF(F1100&gt;=DATABASE!$K$8,"BESAR","")))))</f>
        <v/>
      </c>
      <c r="H1100" s="16" t="str">
        <f>IF('DATA ACCURATE'!J1103&lt;&gt;"",'DATA ACCURATE'!J1103,"")</f>
        <v/>
      </c>
      <c r="I1100" s="35" t="str">
        <f>IF(B1100&lt;&gt;"",IFERROR(VLOOKUP(B1100,'DATA TIMBANGAN'!G:M,7,FALSE),VLOOKUP(B1100,'DATA TIMBANGAN'!G:M,7)),"")</f>
        <v/>
      </c>
      <c r="J1100" s="25" t="str">
        <f>IF(H1100&lt;&gt;"",IFERROR(INDEX(DATABASE!$Z$19:$Z$38,MATCH(DATEVALUE(H1100),DATABASE!$AA$19:$AA$38,0)),INDEX(DATABASE!$Z$12:$Z$18,MATCH(WEEKDAY(H1100,2),DATABASE!$AA$12:$AA$18,0))),"")</f>
        <v/>
      </c>
      <c r="K1100" s="25" t="str">
        <f>IF('DATA ACCURATE'!V1103&lt;&gt;"",'DATA ACCURATE'!V1103,"")</f>
        <v/>
      </c>
      <c r="L1100" s="80" t="str">
        <f>IF($H1100="","",IF(OR($J1100="LIBUR",AND($L1099="LIBUR",$O1099=$O1100)),"LIBUR",IF(AND(OR($L1099="LUAR JAM KERJA 1",$L1099="LUAR JAM KERJA 2"),OR(OR(AND($H1099=$H1100,AND(OR($I1100&gt;DATABASE!$J$3,$I1100&lt;DATABASE!$J$6),((DATEVALUE($H1100)+$I1100)-(DATEVALUE($H1099)+$I1099))&lt;DATABASE!$J$6)),AND($H1099=$H1100,$O1099=$O1100,OR($I1100&gt;DATABASE!$J$6,$I1100&lt;DATABASE!$J$3))),AND(($H1100-$H1099)=1,OR($I1100&lt;DATABASE!$I$6,((DATEVALUE($H1100)+$I1100)-(DATEVALUE($H1099)+$I1099))&lt;DATABASE!$J$6))),$A1100=$A1099),"LUAR JAM KERJA 2",IF(AND(OR(WEEKDAY($H1100,2)=1,WEEKDAY($H1100,2)=2,WEEKDAY($H1100,2)=3,WEEKDAY($H1100,2)=4,WEEKDAY($H1100,2)=5),$I1100&lt;=DATABASE!$J$3,$I1100&gt;=DATABASE!$I$3),"JAM KERJA",IF(AND(WEEKDAY($H1100,2)=6,$I1100&lt;=DATABASE!$J$4,$I1100&gt;=DATABASE!$I$4),"JAM KERJA","LUAR JAM KERJA 1")))))</f>
        <v/>
      </c>
      <c r="M1100" s="33" t="str">
        <f>IF('DATA ACCURATE'!T1103&lt;&gt;"",IF('DATA ACCURATE'!T1103&gt;100,'DATA ACCURATE'!T1103/10,'DATA ACCURATE'!T1103),"")</f>
        <v/>
      </c>
      <c r="N1100" t="str">
        <f>IF(M1100="","",IF(M1100&lt;=DATABASE!$I$9,"LOKAL",IF(M1100&lt;DATABASE!$J$9,"LUAR KOTA 1",IF($M1100&gt;=DATABASE!$J$9,"LUAR KOTA 2",""))))</f>
        <v/>
      </c>
      <c r="O1100" s="38" t="str">
        <f>IF('DATA ACCURATE'!L1103&lt;&gt;"",'DATA ACCURATE'!L1103,"")</f>
        <v/>
      </c>
      <c r="Q1100" s="38">
        <f t="shared" si="120"/>
        <v>0</v>
      </c>
      <c r="R1100" s="38">
        <f t="shared" si="120"/>
        <v>0</v>
      </c>
      <c r="S1100" s="38">
        <f t="shared" si="120"/>
        <v>0</v>
      </c>
      <c r="T1100" s="38">
        <f t="shared" si="118"/>
        <v>0</v>
      </c>
      <c r="U1100" s="38">
        <f t="shared" si="121"/>
        <v>0</v>
      </c>
      <c r="V1100" s="38">
        <f t="shared" si="121"/>
        <v>0</v>
      </c>
      <c r="W1100" s="38">
        <f t="shared" si="121"/>
        <v>0</v>
      </c>
      <c r="X1100" s="38">
        <f t="shared" si="122"/>
        <v>0</v>
      </c>
      <c r="Y1100" s="38">
        <f t="shared" si="122"/>
        <v>0</v>
      </c>
      <c r="Z1100" s="38">
        <f t="shared" si="122"/>
        <v>0</v>
      </c>
      <c r="AA1100" s="38">
        <f t="shared" si="119"/>
        <v>0</v>
      </c>
      <c r="AB1100" s="38">
        <f t="shared" si="123"/>
        <v>0</v>
      </c>
      <c r="AC1100" s="38">
        <f t="shared" si="124"/>
        <v>0</v>
      </c>
      <c r="AD1100" s="38" t="str">
        <f t="shared" si="125"/>
        <v>000000000000</v>
      </c>
    </row>
    <row r="1101" spans="1:30">
      <c r="A1101" s="9" t="str">
        <f>IF('DATA ACCURATE'!A1104&lt;&gt;"",'DATA ACCURATE'!A1104,"")</f>
        <v/>
      </c>
      <c r="B1101" s="9" t="str">
        <f>IF('DATA ACCURATE'!D1104&lt;&gt;"",'DATA ACCURATE'!D1104,"")</f>
        <v/>
      </c>
      <c r="C1101" s="38" t="str">
        <f>IF($AD1101="000000000000","",INDEX(DATABASE!$W$12:$W$71,MATCH($AD1101,DATABASE!$V$12:$V$71,0)))</f>
        <v/>
      </c>
      <c r="D1101" s="34" t="str">
        <f>IF(C1101="","",IF(E1101="",INDEX(DATABASE!$AF$13:$AF$62,MATCH($C1101,DATABASE!$AC$13:$AC$62,0)),IF(E1101="2x D11",INDEX(DATABASE!$AF$13:$AF$62,MATCH($C1101,DATABASE!$AC$13:$AC$62,0))+2*DATABASE!$AF$62,IF(E1101="3x D11",INDEX(DATABASE!$AF$13:$AF$62,MATCH($C1101,DATABASE!$AC$13:$AC$62,0))+3*DATABASE!$AF$62,""))))</f>
        <v/>
      </c>
      <c r="E1101" s="38" t="str">
        <f>IF(AND($K1101="Y",$G1101&lt;&gt;"UNYIL",$F1101&lt;DATABASE!$O$8),"2x D11",IF(AND($K1101="Y",$G1101&lt;&gt;"UNYIL",$F1101&gt;=DATABASE!$O$8),"3x D11",""))</f>
        <v/>
      </c>
      <c r="F1101" s="9" t="str">
        <f>IF('DATA ACCURATE'!N1104&lt;&gt;"",'DATA ACCURATE'!N1104,"")</f>
        <v/>
      </c>
      <c r="G1101" t="str">
        <f>IF(F1101="","",IF(F1101&lt;=DATABASE!$I$8,"UNYIL",IF(F1101&lt;=DATABASE!$J$8,"KECIL",IF(F1101&lt;DATABASE!$K$8,"TANGGUNG",IF(F1101&gt;=DATABASE!$K$8,"BESAR","")))))</f>
        <v/>
      </c>
      <c r="H1101" s="16" t="str">
        <f>IF('DATA ACCURATE'!J1104&lt;&gt;"",'DATA ACCURATE'!J1104,"")</f>
        <v/>
      </c>
      <c r="I1101" s="35" t="str">
        <f>IF(B1101&lt;&gt;"",IFERROR(VLOOKUP(B1101,'DATA TIMBANGAN'!G:M,7,FALSE),VLOOKUP(B1101,'DATA TIMBANGAN'!G:M,7)),"")</f>
        <v/>
      </c>
      <c r="J1101" s="25" t="str">
        <f>IF(H1101&lt;&gt;"",IFERROR(INDEX(DATABASE!$Z$19:$Z$38,MATCH(DATEVALUE(H1101),DATABASE!$AA$19:$AA$38,0)),INDEX(DATABASE!$Z$12:$Z$18,MATCH(WEEKDAY(H1101,2),DATABASE!$AA$12:$AA$18,0))),"")</f>
        <v/>
      </c>
      <c r="K1101" s="25" t="str">
        <f>IF('DATA ACCURATE'!V1104&lt;&gt;"",'DATA ACCURATE'!V1104,"")</f>
        <v/>
      </c>
      <c r="L1101" s="80" t="str">
        <f>IF($H1101="","",IF(OR($J1101="LIBUR",AND($L1100="LIBUR",$O1100=$O1101)),"LIBUR",IF(AND(OR($L1100="LUAR JAM KERJA 1",$L1100="LUAR JAM KERJA 2"),OR(OR(AND($H1100=$H1101,AND(OR($I1101&gt;DATABASE!$J$3,$I1101&lt;DATABASE!$J$6),((DATEVALUE($H1101)+$I1101)-(DATEVALUE($H1100)+$I1100))&lt;DATABASE!$J$6)),AND($H1100=$H1101,$O1100=$O1101,OR($I1101&gt;DATABASE!$J$6,$I1101&lt;DATABASE!$J$3))),AND(($H1101-$H1100)=1,OR($I1101&lt;DATABASE!$I$6,((DATEVALUE($H1101)+$I1101)-(DATEVALUE($H1100)+$I1100))&lt;DATABASE!$J$6))),$A1101=$A1100),"LUAR JAM KERJA 2",IF(AND(OR(WEEKDAY($H1101,2)=1,WEEKDAY($H1101,2)=2,WEEKDAY($H1101,2)=3,WEEKDAY($H1101,2)=4,WEEKDAY($H1101,2)=5),$I1101&lt;=DATABASE!$J$3,$I1101&gt;=DATABASE!$I$3),"JAM KERJA",IF(AND(WEEKDAY($H1101,2)=6,$I1101&lt;=DATABASE!$J$4,$I1101&gt;=DATABASE!$I$4),"JAM KERJA","LUAR JAM KERJA 1")))))</f>
        <v/>
      </c>
      <c r="M1101" s="33" t="str">
        <f>IF('DATA ACCURATE'!T1104&lt;&gt;"",IF('DATA ACCURATE'!T1104&gt;100,'DATA ACCURATE'!T1104/10,'DATA ACCURATE'!T1104),"")</f>
        <v/>
      </c>
      <c r="N1101" t="str">
        <f>IF(M1101="","",IF(M1101&lt;=DATABASE!$I$9,"LOKAL",IF(M1101&lt;DATABASE!$J$9,"LUAR KOTA 1",IF($M1101&gt;=DATABASE!$J$9,"LUAR KOTA 2",""))))</f>
        <v/>
      </c>
      <c r="O1101" s="38" t="str">
        <f>IF('DATA ACCURATE'!L1104&lt;&gt;"",'DATA ACCURATE'!L1104,"")</f>
        <v/>
      </c>
      <c r="Q1101" s="38">
        <f t="shared" si="120"/>
        <v>0</v>
      </c>
      <c r="R1101" s="38">
        <f t="shared" si="120"/>
        <v>0</v>
      </c>
      <c r="S1101" s="38">
        <f t="shared" si="120"/>
        <v>0</v>
      </c>
      <c r="T1101" s="38">
        <f t="shared" si="118"/>
        <v>0</v>
      </c>
      <c r="U1101" s="38">
        <f t="shared" si="121"/>
        <v>0</v>
      </c>
      <c r="V1101" s="38">
        <f t="shared" si="121"/>
        <v>0</v>
      </c>
      <c r="W1101" s="38">
        <f t="shared" si="121"/>
        <v>0</v>
      </c>
      <c r="X1101" s="38">
        <f t="shared" si="122"/>
        <v>0</v>
      </c>
      <c r="Y1101" s="38">
        <f t="shared" si="122"/>
        <v>0</v>
      </c>
      <c r="Z1101" s="38">
        <f t="shared" si="122"/>
        <v>0</v>
      </c>
      <c r="AA1101" s="38">
        <f t="shared" si="119"/>
        <v>0</v>
      </c>
      <c r="AB1101" s="38">
        <f t="shared" si="123"/>
        <v>0</v>
      </c>
      <c r="AC1101" s="38">
        <f t="shared" si="124"/>
        <v>0</v>
      </c>
      <c r="AD1101" s="38" t="str">
        <f t="shared" si="125"/>
        <v>000000000000</v>
      </c>
    </row>
    <row r="1102" spans="1:30">
      <c r="A1102" s="9" t="str">
        <f>IF('DATA ACCURATE'!A1105&lt;&gt;"",'DATA ACCURATE'!A1105,"")</f>
        <v/>
      </c>
      <c r="B1102" s="9" t="str">
        <f>IF('DATA ACCURATE'!D1105&lt;&gt;"",'DATA ACCURATE'!D1105,"")</f>
        <v/>
      </c>
      <c r="C1102" s="38" t="str">
        <f>IF($AD1102="000000000000","",INDEX(DATABASE!$W$12:$W$71,MATCH($AD1102,DATABASE!$V$12:$V$71,0)))</f>
        <v/>
      </c>
      <c r="D1102" s="34" t="str">
        <f>IF(C1102="","",IF(E1102="",INDEX(DATABASE!$AF$13:$AF$62,MATCH($C1102,DATABASE!$AC$13:$AC$62,0)),IF(E1102="2x D11",INDEX(DATABASE!$AF$13:$AF$62,MATCH($C1102,DATABASE!$AC$13:$AC$62,0))+2*DATABASE!$AF$62,IF(E1102="3x D11",INDEX(DATABASE!$AF$13:$AF$62,MATCH($C1102,DATABASE!$AC$13:$AC$62,0))+3*DATABASE!$AF$62,""))))</f>
        <v/>
      </c>
      <c r="E1102" s="38" t="str">
        <f>IF(AND($K1102="Y",$G1102&lt;&gt;"UNYIL",$F1102&lt;DATABASE!$O$8),"2x D11",IF(AND($K1102="Y",$G1102&lt;&gt;"UNYIL",$F1102&gt;=DATABASE!$O$8),"3x D11",""))</f>
        <v/>
      </c>
      <c r="F1102" s="9" t="str">
        <f>IF('DATA ACCURATE'!N1105&lt;&gt;"",'DATA ACCURATE'!N1105,"")</f>
        <v/>
      </c>
      <c r="G1102" t="str">
        <f>IF(F1102="","",IF(F1102&lt;=DATABASE!$I$8,"UNYIL",IF(F1102&lt;=DATABASE!$J$8,"KECIL",IF(F1102&lt;DATABASE!$K$8,"TANGGUNG",IF(F1102&gt;=DATABASE!$K$8,"BESAR","")))))</f>
        <v/>
      </c>
      <c r="H1102" s="16" t="str">
        <f>IF('DATA ACCURATE'!J1105&lt;&gt;"",'DATA ACCURATE'!J1105,"")</f>
        <v/>
      </c>
      <c r="I1102" s="35" t="str">
        <f>IF(B1102&lt;&gt;"",IFERROR(VLOOKUP(B1102,'DATA TIMBANGAN'!G:M,7,FALSE),VLOOKUP(B1102,'DATA TIMBANGAN'!G:M,7)),"")</f>
        <v/>
      </c>
      <c r="J1102" s="25" t="str">
        <f>IF(H1102&lt;&gt;"",IFERROR(INDEX(DATABASE!$Z$19:$Z$38,MATCH(DATEVALUE(H1102),DATABASE!$AA$19:$AA$38,0)),INDEX(DATABASE!$Z$12:$Z$18,MATCH(WEEKDAY(H1102,2),DATABASE!$AA$12:$AA$18,0))),"")</f>
        <v/>
      </c>
      <c r="K1102" s="25" t="str">
        <f>IF('DATA ACCURATE'!V1105&lt;&gt;"",'DATA ACCURATE'!V1105,"")</f>
        <v/>
      </c>
      <c r="L1102" s="80" t="str">
        <f>IF($H1102="","",IF(OR($J1102="LIBUR",AND($L1101="LIBUR",$O1101=$O1102)),"LIBUR",IF(AND(OR($L1101="LUAR JAM KERJA 1",$L1101="LUAR JAM KERJA 2"),OR(OR(AND($H1101=$H1102,AND(OR($I1102&gt;DATABASE!$J$3,$I1102&lt;DATABASE!$J$6),((DATEVALUE($H1102)+$I1102)-(DATEVALUE($H1101)+$I1101))&lt;DATABASE!$J$6)),AND($H1101=$H1102,$O1101=$O1102,OR($I1102&gt;DATABASE!$J$6,$I1102&lt;DATABASE!$J$3))),AND(($H1102-$H1101)=1,OR($I1102&lt;DATABASE!$I$6,((DATEVALUE($H1102)+$I1102)-(DATEVALUE($H1101)+$I1101))&lt;DATABASE!$J$6))),$A1102=$A1101),"LUAR JAM KERJA 2",IF(AND(OR(WEEKDAY($H1102,2)=1,WEEKDAY($H1102,2)=2,WEEKDAY($H1102,2)=3,WEEKDAY($H1102,2)=4,WEEKDAY($H1102,2)=5),$I1102&lt;=DATABASE!$J$3,$I1102&gt;=DATABASE!$I$3),"JAM KERJA",IF(AND(WEEKDAY($H1102,2)=6,$I1102&lt;=DATABASE!$J$4,$I1102&gt;=DATABASE!$I$4),"JAM KERJA","LUAR JAM KERJA 1")))))</f>
        <v/>
      </c>
      <c r="M1102" s="33" t="str">
        <f>IF('DATA ACCURATE'!T1105&lt;&gt;"",IF('DATA ACCURATE'!T1105&gt;100,'DATA ACCURATE'!T1105/10,'DATA ACCURATE'!T1105),"")</f>
        <v/>
      </c>
      <c r="N1102" t="str">
        <f>IF(M1102="","",IF(M1102&lt;=DATABASE!$I$9,"LOKAL",IF(M1102&lt;DATABASE!$J$9,"LUAR KOTA 1",IF($M1102&gt;=DATABASE!$J$9,"LUAR KOTA 2",""))))</f>
        <v/>
      </c>
      <c r="O1102" s="38" t="str">
        <f>IF('DATA ACCURATE'!L1105&lt;&gt;"",'DATA ACCURATE'!L1105,"")</f>
        <v/>
      </c>
      <c r="Q1102" s="38">
        <f t="shared" si="120"/>
        <v>0</v>
      </c>
      <c r="R1102" s="38">
        <f t="shared" si="120"/>
        <v>0</v>
      </c>
      <c r="S1102" s="38">
        <f t="shared" si="120"/>
        <v>0</v>
      </c>
      <c r="T1102" s="38">
        <f t="shared" si="118"/>
        <v>0</v>
      </c>
      <c r="U1102" s="38">
        <f t="shared" si="121"/>
        <v>0</v>
      </c>
      <c r="V1102" s="38">
        <f t="shared" si="121"/>
        <v>0</v>
      </c>
      <c r="W1102" s="38">
        <f t="shared" si="121"/>
        <v>0</v>
      </c>
      <c r="X1102" s="38">
        <f t="shared" si="122"/>
        <v>0</v>
      </c>
      <c r="Y1102" s="38">
        <f t="shared" si="122"/>
        <v>0</v>
      </c>
      <c r="Z1102" s="38">
        <f t="shared" si="122"/>
        <v>0</v>
      </c>
      <c r="AA1102" s="38">
        <f t="shared" si="119"/>
        <v>0</v>
      </c>
      <c r="AB1102" s="38">
        <f t="shared" si="123"/>
        <v>0</v>
      </c>
      <c r="AC1102" s="38">
        <f t="shared" si="124"/>
        <v>0</v>
      </c>
      <c r="AD1102" s="38" t="str">
        <f t="shared" si="125"/>
        <v>000000000000</v>
      </c>
    </row>
    <row r="1103" spans="1:30">
      <c r="A1103" s="9" t="str">
        <f>IF('DATA ACCURATE'!A1106&lt;&gt;"",'DATA ACCURATE'!A1106,"")</f>
        <v/>
      </c>
      <c r="B1103" s="9" t="str">
        <f>IF('DATA ACCURATE'!D1106&lt;&gt;"",'DATA ACCURATE'!D1106,"")</f>
        <v/>
      </c>
      <c r="C1103" s="38" t="str">
        <f>IF($AD1103="000000000000","",INDEX(DATABASE!$W$12:$W$71,MATCH($AD1103,DATABASE!$V$12:$V$71,0)))</f>
        <v/>
      </c>
      <c r="D1103" s="34" t="str">
        <f>IF(C1103="","",IF(E1103="",INDEX(DATABASE!$AF$13:$AF$62,MATCH($C1103,DATABASE!$AC$13:$AC$62,0)),IF(E1103="2x D11",INDEX(DATABASE!$AF$13:$AF$62,MATCH($C1103,DATABASE!$AC$13:$AC$62,0))+2*DATABASE!$AF$62,IF(E1103="3x D11",INDEX(DATABASE!$AF$13:$AF$62,MATCH($C1103,DATABASE!$AC$13:$AC$62,0))+3*DATABASE!$AF$62,""))))</f>
        <v/>
      </c>
      <c r="E1103" s="38" t="str">
        <f>IF(AND($K1103="Y",$G1103&lt;&gt;"UNYIL",$F1103&lt;DATABASE!$O$8),"2x D11",IF(AND($K1103="Y",$G1103&lt;&gt;"UNYIL",$F1103&gt;=DATABASE!$O$8),"3x D11",""))</f>
        <v/>
      </c>
      <c r="F1103" s="9" t="str">
        <f>IF('DATA ACCURATE'!N1106&lt;&gt;"",'DATA ACCURATE'!N1106,"")</f>
        <v/>
      </c>
      <c r="G1103" t="str">
        <f>IF(F1103="","",IF(F1103&lt;=DATABASE!$I$8,"UNYIL",IF(F1103&lt;=DATABASE!$J$8,"KECIL",IF(F1103&lt;DATABASE!$K$8,"TANGGUNG",IF(F1103&gt;=DATABASE!$K$8,"BESAR","")))))</f>
        <v/>
      </c>
      <c r="H1103" s="16" t="str">
        <f>IF('DATA ACCURATE'!J1106&lt;&gt;"",'DATA ACCURATE'!J1106,"")</f>
        <v/>
      </c>
      <c r="I1103" s="35" t="str">
        <f>IF(B1103&lt;&gt;"",IFERROR(VLOOKUP(B1103,'DATA TIMBANGAN'!G:M,7,FALSE),VLOOKUP(B1103,'DATA TIMBANGAN'!G:M,7)),"")</f>
        <v/>
      </c>
      <c r="J1103" s="25" t="str">
        <f>IF(H1103&lt;&gt;"",IFERROR(INDEX(DATABASE!$Z$19:$Z$38,MATCH(DATEVALUE(H1103),DATABASE!$AA$19:$AA$38,0)),INDEX(DATABASE!$Z$12:$Z$18,MATCH(WEEKDAY(H1103,2),DATABASE!$AA$12:$AA$18,0))),"")</f>
        <v/>
      </c>
      <c r="K1103" s="25" t="str">
        <f>IF('DATA ACCURATE'!V1106&lt;&gt;"",'DATA ACCURATE'!V1106,"")</f>
        <v/>
      </c>
      <c r="L1103" s="80" t="str">
        <f>IF($H1103="","",IF(OR($J1103="LIBUR",AND($L1102="LIBUR",$O1102=$O1103)),"LIBUR",IF(AND(OR($L1102="LUAR JAM KERJA 1",$L1102="LUAR JAM KERJA 2"),OR(OR(AND($H1102=$H1103,AND(OR($I1103&gt;DATABASE!$J$3,$I1103&lt;DATABASE!$J$6),((DATEVALUE($H1103)+$I1103)-(DATEVALUE($H1102)+$I1102))&lt;DATABASE!$J$6)),AND($H1102=$H1103,$O1102=$O1103,OR($I1103&gt;DATABASE!$J$6,$I1103&lt;DATABASE!$J$3))),AND(($H1103-$H1102)=1,OR($I1103&lt;DATABASE!$I$6,((DATEVALUE($H1103)+$I1103)-(DATEVALUE($H1102)+$I1102))&lt;DATABASE!$J$6))),$A1103=$A1102),"LUAR JAM KERJA 2",IF(AND(OR(WEEKDAY($H1103,2)=1,WEEKDAY($H1103,2)=2,WEEKDAY($H1103,2)=3,WEEKDAY($H1103,2)=4,WEEKDAY($H1103,2)=5),$I1103&lt;=DATABASE!$J$3,$I1103&gt;=DATABASE!$I$3),"JAM KERJA",IF(AND(WEEKDAY($H1103,2)=6,$I1103&lt;=DATABASE!$J$4,$I1103&gt;=DATABASE!$I$4),"JAM KERJA","LUAR JAM KERJA 1")))))</f>
        <v/>
      </c>
      <c r="M1103" s="33" t="str">
        <f>IF('DATA ACCURATE'!T1106&lt;&gt;"",IF('DATA ACCURATE'!T1106&gt;100,'DATA ACCURATE'!T1106/10,'DATA ACCURATE'!T1106),"")</f>
        <v/>
      </c>
      <c r="N1103" t="str">
        <f>IF(M1103="","",IF(M1103&lt;=DATABASE!$I$9,"LOKAL",IF(M1103&lt;DATABASE!$J$9,"LUAR KOTA 1",IF($M1103&gt;=DATABASE!$J$9,"LUAR KOTA 2",""))))</f>
        <v/>
      </c>
      <c r="O1103" s="38" t="str">
        <f>IF('DATA ACCURATE'!L1106&lt;&gt;"",'DATA ACCURATE'!L1106,"")</f>
        <v/>
      </c>
      <c r="Q1103" s="38">
        <f t="shared" si="120"/>
        <v>0</v>
      </c>
      <c r="R1103" s="38">
        <f t="shared" si="120"/>
        <v>0</v>
      </c>
      <c r="S1103" s="38">
        <f t="shared" si="120"/>
        <v>0</v>
      </c>
      <c r="T1103" s="38">
        <f t="shared" si="118"/>
        <v>0</v>
      </c>
      <c r="U1103" s="38">
        <f t="shared" si="121"/>
        <v>0</v>
      </c>
      <c r="V1103" s="38">
        <f t="shared" si="121"/>
        <v>0</v>
      </c>
      <c r="W1103" s="38">
        <f t="shared" si="121"/>
        <v>0</v>
      </c>
      <c r="X1103" s="38">
        <f t="shared" si="122"/>
        <v>0</v>
      </c>
      <c r="Y1103" s="38">
        <f t="shared" si="122"/>
        <v>0</v>
      </c>
      <c r="Z1103" s="38">
        <f t="shared" si="122"/>
        <v>0</v>
      </c>
      <c r="AA1103" s="38">
        <f t="shared" si="119"/>
        <v>0</v>
      </c>
      <c r="AB1103" s="38">
        <f t="shared" si="123"/>
        <v>0</v>
      </c>
      <c r="AC1103" s="38">
        <f t="shared" si="124"/>
        <v>0</v>
      </c>
      <c r="AD1103" s="38" t="str">
        <f t="shared" si="125"/>
        <v>000000000000</v>
      </c>
    </row>
    <row r="1104" spans="1:30">
      <c r="A1104" s="9" t="str">
        <f>IF('DATA ACCURATE'!A1107&lt;&gt;"",'DATA ACCURATE'!A1107,"")</f>
        <v/>
      </c>
      <c r="B1104" s="9" t="str">
        <f>IF('DATA ACCURATE'!D1107&lt;&gt;"",'DATA ACCURATE'!D1107,"")</f>
        <v/>
      </c>
      <c r="C1104" s="38" t="str">
        <f>IF($AD1104="000000000000","",INDEX(DATABASE!$W$12:$W$71,MATCH($AD1104,DATABASE!$V$12:$V$71,0)))</f>
        <v/>
      </c>
      <c r="D1104" s="34" t="str">
        <f>IF(C1104="","",IF(E1104="",INDEX(DATABASE!$AF$13:$AF$62,MATCH($C1104,DATABASE!$AC$13:$AC$62,0)),IF(E1104="2x D11",INDEX(DATABASE!$AF$13:$AF$62,MATCH($C1104,DATABASE!$AC$13:$AC$62,0))+2*DATABASE!$AF$62,IF(E1104="3x D11",INDEX(DATABASE!$AF$13:$AF$62,MATCH($C1104,DATABASE!$AC$13:$AC$62,0))+3*DATABASE!$AF$62,""))))</f>
        <v/>
      </c>
      <c r="E1104" s="38" t="str">
        <f>IF(AND($K1104="Y",$G1104&lt;&gt;"UNYIL",$F1104&lt;DATABASE!$O$8),"2x D11",IF(AND($K1104="Y",$G1104&lt;&gt;"UNYIL",$F1104&gt;=DATABASE!$O$8),"3x D11",""))</f>
        <v/>
      </c>
      <c r="F1104" s="9" t="str">
        <f>IF('DATA ACCURATE'!N1107&lt;&gt;"",'DATA ACCURATE'!N1107,"")</f>
        <v/>
      </c>
      <c r="G1104" t="str">
        <f>IF(F1104="","",IF(F1104&lt;=DATABASE!$I$8,"UNYIL",IF(F1104&lt;=DATABASE!$J$8,"KECIL",IF(F1104&lt;DATABASE!$K$8,"TANGGUNG",IF(F1104&gt;=DATABASE!$K$8,"BESAR","")))))</f>
        <v/>
      </c>
      <c r="H1104" s="16" t="str">
        <f>IF('DATA ACCURATE'!J1107&lt;&gt;"",'DATA ACCURATE'!J1107,"")</f>
        <v/>
      </c>
      <c r="I1104" s="35" t="str">
        <f>IF(B1104&lt;&gt;"",IFERROR(VLOOKUP(B1104,'DATA TIMBANGAN'!G:M,7,FALSE),VLOOKUP(B1104,'DATA TIMBANGAN'!G:M,7)),"")</f>
        <v/>
      </c>
      <c r="J1104" s="25" t="str">
        <f>IF(H1104&lt;&gt;"",IFERROR(INDEX(DATABASE!$Z$19:$Z$38,MATCH(DATEVALUE(H1104),DATABASE!$AA$19:$AA$38,0)),INDEX(DATABASE!$Z$12:$Z$18,MATCH(WEEKDAY(H1104,2),DATABASE!$AA$12:$AA$18,0))),"")</f>
        <v/>
      </c>
      <c r="K1104" s="25" t="str">
        <f>IF('DATA ACCURATE'!V1107&lt;&gt;"",'DATA ACCURATE'!V1107,"")</f>
        <v/>
      </c>
      <c r="L1104" s="80" t="str">
        <f>IF($H1104="","",IF(OR($J1104="LIBUR",AND($L1103="LIBUR",$O1103=$O1104)),"LIBUR",IF(AND(OR($L1103="LUAR JAM KERJA 1",$L1103="LUAR JAM KERJA 2"),OR(OR(AND($H1103=$H1104,AND(OR($I1104&gt;DATABASE!$J$3,$I1104&lt;DATABASE!$J$6),((DATEVALUE($H1104)+$I1104)-(DATEVALUE($H1103)+$I1103))&lt;DATABASE!$J$6)),AND($H1103=$H1104,$O1103=$O1104,OR($I1104&gt;DATABASE!$J$6,$I1104&lt;DATABASE!$J$3))),AND(($H1104-$H1103)=1,OR($I1104&lt;DATABASE!$I$6,((DATEVALUE($H1104)+$I1104)-(DATEVALUE($H1103)+$I1103))&lt;DATABASE!$J$6))),$A1104=$A1103),"LUAR JAM KERJA 2",IF(AND(OR(WEEKDAY($H1104,2)=1,WEEKDAY($H1104,2)=2,WEEKDAY($H1104,2)=3,WEEKDAY($H1104,2)=4,WEEKDAY($H1104,2)=5),$I1104&lt;=DATABASE!$J$3,$I1104&gt;=DATABASE!$I$3),"JAM KERJA",IF(AND(WEEKDAY($H1104,2)=6,$I1104&lt;=DATABASE!$J$4,$I1104&gt;=DATABASE!$I$4),"JAM KERJA","LUAR JAM KERJA 1")))))</f>
        <v/>
      </c>
      <c r="M1104" s="33" t="str">
        <f>IF('DATA ACCURATE'!T1107&lt;&gt;"",IF('DATA ACCURATE'!T1107&gt;100,'DATA ACCURATE'!T1107/10,'DATA ACCURATE'!T1107),"")</f>
        <v/>
      </c>
      <c r="N1104" t="str">
        <f>IF(M1104="","",IF(M1104&lt;=DATABASE!$I$9,"LOKAL",IF(M1104&lt;DATABASE!$J$9,"LUAR KOTA 1",IF($M1104&gt;=DATABASE!$J$9,"LUAR KOTA 2",""))))</f>
        <v/>
      </c>
      <c r="O1104" s="38" t="str">
        <f>IF('DATA ACCURATE'!L1107&lt;&gt;"",'DATA ACCURATE'!L1107,"")</f>
        <v/>
      </c>
      <c r="Q1104" s="38">
        <f t="shared" si="120"/>
        <v>0</v>
      </c>
      <c r="R1104" s="38">
        <f t="shared" si="120"/>
        <v>0</v>
      </c>
      <c r="S1104" s="38">
        <f t="shared" si="120"/>
        <v>0</v>
      </c>
      <c r="T1104" s="38">
        <f t="shared" si="118"/>
        <v>0</v>
      </c>
      <c r="U1104" s="38">
        <f t="shared" si="121"/>
        <v>0</v>
      </c>
      <c r="V1104" s="38">
        <f t="shared" si="121"/>
        <v>0</v>
      </c>
      <c r="W1104" s="38">
        <f t="shared" si="121"/>
        <v>0</v>
      </c>
      <c r="X1104" s="38">
        <f t="shared" si="122"/>
        <v>0</v>
      </c>
      <c r="Y1104" s="38">
        <f t="shared" si="122"/>
        <v>0</v>
      </c>
      <c r="Z1104" s="38">
        <f t="shared" si="122"/>
        <v>0</v>
      </c>
      <c r="AA1104" s="38">
        <f t="shared" si="119"/>
        <v>0</v>
      </c>
      <c r="AB1104" s="38">
        <f t="shared" si="123"/>
        <v>0</v>
      </c>
      <c r="AC1104" s="38">
        <f t="shared" si="124"/>
        <v>0</v>
      </c>
      <c r="AD1104" s="38" t="str">
        <f t="shared" si="125"/>
        <v>000000000000</v>
      </c>
    </row>
    <row r="1105" spans="1:30">
      <c r="A1105" s="9" t="str">
        <f>IF('DATA ACCURATE'!A1108&lt;&gt;"",'DATA ACCURATE'!A1108,"")</f>
        <v/>
      </c>
      <c r="B1105" s="9" t="str">
        <f>IF('DATA ACCURATE'!D1108&lt;&gt;"",'DATA ACCURATE'!D1108,"")</f>
        <v/>
      </c>
      <c r="C1105" s="38" t="str">
        <f>IF($AD1105="000000000000","",INDEX(DATABASE!$W$12:$W$71,MATCH($AD1105,DATABASE!$V$12:$V$71,0)))</f>
        <v/>
      </c>
      <c r="D1105" s="34" t="str">
        <f>IF(C1105="","",IF(E1105="",INDEX(DATABASE!$AF$13:$AF$62,MATCH($C1105,DATABASE!$AC$13:$AC$62,0)),IF(E1105="2x D11",INDEX(DATABASE!$AF$13:$AF$62,MATCH($C1105,DATABASE!$AC$13:$AC$62,0))+2*DATABASE!$AF$62,IF(E1105="3x D11",INDEX(DATABASE!$AF$13:$AF$62,MATCH($C1105,DATABASE!$AC$13:$AC$62,0))+3*DATABASE!$AF$62,""))))</f>
        <v/>
      </c>
      <c r="E1105" s="38" t="str">
        <f>IF(AND($K1105="Y",$G1105&lt;&gt;"UNYIL",$F1105&lt;DATABASE!$O$8),"2x D11",IF(AND($K1105="Y",$G1105&lt;&gt;"UNYIL",$F1105&gt;=DATABASE!$O$8),"3x D11",""))</f>
        <v/>
      </c>
      <c r="F1105" s="9" t="str">
        <f>IF('DATA ACCURATE'!N1108&lt;&gt;"",'DATA ACCURATE'!N1108,"")</f>
        <v/>
      </c>
      <c r="G1105" t="str">
        <f>IF(F1105="","",IF(F1105&lt;=DATABASE!$I$8,"UNYIL",IF(F1105&lt;=DATABASE!$J$8,"KECIL",IF(F1105&lt;DATABASE!$K$8,"TANGGUNG",IF(F1105&gt;=DATABASE!$K$8,"BESAR","")))))</f>
        <v/>
      </c>
      <c r="H1105" s="16" t="str">
        <f>IF('DATA ACCURATE'!J1108&lt;&gt;"",'DATA ACCURATE'!J1108,"")</f>
        <v/>
      </c>
      <c r="I1105" s="35" t="str">
        <f>IF(B1105&lt;&gt;"",IFERROR(VLOOKUP(B1105,'DATA TIMBANGAN'!G:M,7,FALSE),VLOOKUP(B1105,'DATA TIMBANGAN'!G:M,7)),"")</f>
        <v/>
      </c>
      <c r="J1105" s="25" t="str">
        <f>IF(H1105&lt;&gt;"",IFERROR(INDEX(DATABASE!$Z$19:$Z$38,MATCH(DATEVALUE(H1105),DATABASE!$AA$19:$AA$38,0)),INDEX(DATABASE!$Z$12:$Z$18,MATCH(WEEKDAY(H1105,2),DATABASE!$AA$12:$AA$18,0))),"")</f>
        <v/>
      </c>
      <c r="K1105" s="25" t="str">
        <f>IF('DATA ACCURATE'!V1108&lt;&gt;"",'DATA ACCURATE'!V1108,"")</f>
        <v/>
      </c>
      <c r="L1105" s="80" t="str">
        <f>IF($H1105="","",IF(OR($J1105="LIBUR",AND($L1104="LIBUR",$O1104=$O1105)),"LIBUR",IF(AND(OR($L1104="LUAR JAM KERJA 1",$L1104="LUAR JAM KERJA 2"),OR(OR(AND($H1104=$H1105,AND(OR($I1105&gt;DATABASE!$J$3,$I1105&lt;DATABASE!$J$6),((DATEVALUE($H1105)+$I1105)-(DATEVALUE($H1104)+$I1104))&lt;DATABASE!$J$6)),AND($H1104=$H1105,$O1104=$O1105,OR($I1105&gt;DATABASE!$J$6,$I1105&lt;DATABASE!$J$3))),AND(($H1105-$H1104)=1,OR($I1105&lt;DATABASE!$I$6,((DATEVALUE($H1105)+$I1105)-(DATEVALUE($H1104)+$I1104))&lt;DATABASE!$J$6))),$A1105=$A1104),"LUAR JAM KERJA 2",IF(AND(OR(WEEKDAY($H1105,2)=1,WEEKDAY($H1105,2)=2,WEEKDAY($H1105,2)=3,WEEKDAY($H1105,2)=4,WEEKDAY($H1105,2)=5),$I1105&lt;=DATABASE!$J$3,$I1105&gt;=DATABASE!$I$3),"JAM KERJA",IF(AND(WEEKDAY($H1105,2)=6,$I1105&lt;=DATABASE!$J$4,$I1105&gt;=DATABASE!$I$4),"JAM KERJA","LUAR JAM KERJA 1")))))</f>
        <v/>
      </c>
      <c r="M1105" s="33" t="str">
        <f>IF('DATA ACCURATE'!T1108&lt;&gt;"",IF('DATA ACCURATE'!T1108&gt;100,'DATA ACCURATE'!T1108/10,'DATA ACCURATE'!T1108),"")</f>
        <v/>
      </c>
      <c r="N1105" t="str">
        <f>IF(M1105="","",IF(M1105&lt;=DATABASE!$I$9,"LOKAL",IF(M1105&lt;DATABASE!$J$9,"LUAR KOTA 1",IF($M1105&gt;=DATABASE!$J$9,"LUAR KOTA 2",""))))</f>
        <v/>
      </c>
      <c r="O1105" s="38" t="str">
        <f>IF('DATA ACCURATE'!L1108&lt;&gt;"",'DATA ACCURATE'!L1108,"")</f>
        <v/>
      </c>
      <c r="Q1105" s="38">
        <f t="shared" si="120"/>
        <v>0</v>
      </c>
      <c r="R1105" s="38">
        <f t="shared" si="120"/>
        <v>0</v>
      </c>
      <c r="S1105" s="38">
        <f t="shared" si="120"/>
        <v>0</v>
      </c>
      <c r="T1105" s="38">
        <f t="shared" si="118"/>
        <v>0</v>
      </c>
      <c r="U1105" s="38">
        <f t="shared" si="121"/>
        <v>0</v>
      </c>
      <c r="V1105" s="38">
        <f t="shared" si="121"/>
        <v>0</v>
      </c>
      <c r="W1105" s="38">
        <f t="shared" si="121"/>
        <v>0</v>
      </c>
      <c r="X1105" s="38">
        <f t="shared" si="122"/>
        <v>0</v>
      </c>
      <c r="Y1105" s="38">
        <f t="shared" si="122"/>
        <v>0</v>
      </c>
      <c r="Z1105" s="38">
        <f t="shared" si="122"/>
        <v>0</v>
      </c>
      <c r="AA1105" s="38">
        <f t="shared" si="119"/>
        <v>0</v>
      </c>
      <c r="AB1105" s="38">
        <f t="shared" si="123"/>
        <v>0</v>
      </c>
      <c r="AC1105" s="38">
        <f t="shared" si="124"/>
        <v>0</v>
      </c>
      <c r="AD1105" s="38" t="str">
        <f t="shared" si="125"/>
        <v>000000000000</v>
      </c>
    </row>
    <row r="1106" spans="1:30">
      <c r="A1106" s="9" t="str">
        <f>IF('DATA ACCURATE'!A1109&lt;&gt;"",'DATA ACCURATE'!A1109,"")</f>
        <v/>
      </c>
      <c r="B1106" s="9" t="str">
        <f>IF('DATA ACCURATE'!D1109&lt;&gt;"",'DATA ACCURATE'!D1109,"")</f>
        <v/>
      </c>
      <c r="C1106" s="38" t="str">
        <f>IF($AD1106="000000000000","",INDEX(DATABASE!$W$12:$W$71,MATCH($AD1106,DATABASE!$V$12:$V$71,0)))</f>
        <v/>
      </c>
      <c r="D1106" s="34" t="str">
        <f>IF(C1106="","",IF(E1106="",INDEX(DATABASE!$AF$13:$AF$62,MATCH($C1106,DATABASE!$AC$13:$AC$62,0)),IF(E1106="2x D11",INDEX(DATABASE!$AF$13:$AF$62,MATCH($C1106,DATABASE!$AC$13:$AC$62,0))+2*DATABASE!$AF$62,IF(E1106="3x D11",INDEX(DATABASE!$AF$13:$AF$62,MATCH($C1106,DATABASE!$AC$13:$AC$62,0))+3*DATABASE!$AF$62,""))))</f>
        <v/>
      </c>
      <c r="E1106" s="38" t="str">
        <f>IF(AND($K1106="Y",$G1106&lt;&gt;"UNYIL",$F1106&lt;DATABASE!$O$8),"2x D11",IF(AND($K1106="Y",$G1106&lt;&gt;"UNYIL",$F1106&gt;=DATABASE!$O$8),"3x D11",""))</f>
        <v/>
      </c>
      <c r="F1106" s="9" t="str">
        <f>IF('DATA ACCURATE'!N1109&lt;&gt;"",'DATA ACCURATE'!N1109,"")</f>
        <v/>
      </c>
      <c r="G1106" t="str">
        <f>IF(F1106="","",IF(F1106&lt;=DATABASE!$I$8,"UNYIL",IF(F1106&lt;=DATABASE!$J$8,"KECIL",IF(F1106&lt;DATABASE!$K$8,"TANGGUNG",IF(F1106&gt;=DATABASE!$K$8,"BESAR","")))))</f>
        <v/>
      </c>
      <c r="H1106" s="16" t="str">
        <f>IF('DATA ACCURATE'!J1109&lt;&gt;"",'DATA ACCURATE'!J1109,"")</f>
        <v/>
      </c>
      <c r="I1106" s="35" t="str">
        <f>IF(B1106&lt;&gt;"",IFERROR(VLOOKUP(B1106,'DATA TIMBANGAN'!G:M,7,FALSE),VLOOKUP(B1106,'DATA TIMBANGAN'!G:M,7)),"")</f>
        <v/>
      </c>
      <c r="J1106" s="25" t="str">
        <f>IF(H1106&lt;&gt;"",IFERROR(INDEX(DATABASE!$Z$19:$Z$38,MATCH(DATEVALUE(H1106),DATABASE!$AA$19:$AA$38,0)),INDEX(DATABASE!$Z$12:$Z$18,MATCH(WEEKDAY(H1106,2),DATABASE!$AA$12:$AA$18,0))),"")</f>
        <v/>
      </c>
      <c r="K1106" s="25" t="str">
        <f>IF('DATA ACCURATE'!V1109&lt;&gt;"",'DATA ACCURATE'!V1109,"")</f>
        <v/>
      </c>
      <c r="L1106" s="80" t="str">
        <f>IF($H1106="","",IF(OR($J1106="LIBUR",AND($L1105="LIBUR",$O1105=$O1106)),"LIBUR",IF(AND(OR($L1105="LUAR JAM KERJA 1",$L1105="LUAR JAM KERJA 2"),OR(OR(AND($H1105=$H1106,AND(OR($I1106&gt;DATABASE!$J$3,$I1106&lt;DATABASE!$J$6),((DATEVALUE($H1106)+$I1106)-(DATEVALUE($H1105)+$I1105))&lt;DATABASE!$J$6)),AND($H1105=$H1106,$O1105=$O1106,OR($I1106&gt;DATABASE!$J$6,$I1106&lt;DATABASE!$J$3))),AND(($H1106-$H1105)=1,OR($I1106&lt;DATABASE!$I$6,((DATEVALUE($H1106)+$I1106)-(DATEVALUE($H1105)+$I1105))&lt;DATABASE!$J$6))),$A1106=$A1105),"LUAR JAM KERJA 2",IF(AND(OR(WEEKDAY($H1106,2)=1,WEEKDAY($H1106,2)=2,WEEKDAY($H1106,2)=3,WEEKDAY($H1106,2)=4,WEEKDAY($H1106,2)=5),$I1106&lt;=DATABASE!$J$3,$I1106&gt;=DATABASE!$I$3),"JAM KERJA",IF(AND(WEEKDAY($H1106,2)=6,$I1106&lt;=DATABASE!$J$4,$I1106&gt;=DATABASE!$I$4),"JAM KERJA","LUAR JAM KERJA 1")))))</f>
        <v/>
      </c>
      <c r="M1106" s="33" t="str">
        <f>IF('DATA ACCURATE'!T1109&lt;&gt;"",IF('DATA ACCURATE'!T1109&gt;100,'DATA ACCURATE'!T1109/10,'DATA ACCURATE'!T1109),"")</f>
        <v/>
      </c>
      <c r="N1106" t="str">
        <f>IF(M1106="","",IF(M1106&lt;=DATABASE!$I$9,"LOKAL",IF(M1106&lt;DATABASE!$J$9,"LUAR KOTA 1",IF($M1106&gt;=DATABASE!$J$9,"LUAR KOTA 2",""))))</f>
        <v/>
      </c>
      <c r="O1106" s="38" t="str">
        <f>IF('DATA ACCURATE'!L1109&lt;&gt;"",'DATA ACCURATE'!L1109,"")</f>
        <v/>
      </c>
      <c r="Q1106" s="38">
        <f t="shared" si="120"/>
        <v>0</v>
      </c>
      <c r="R1106" s="38">
        <f t="shared" si="120"/>
        <v>0</v>
      </c>
      <c r="S1106" s="38">
        <f t="shared" si="120"/>
        <v>0</v>
      </c>
      <c r="T1106" s="38">
        <f t="shared" si="118"/>
        <v>0</v>
      </c>
      <c r="U1106" s="38">
        <f t="shared" si="121"/>
        <v>0</v>
      </c>
      <c r="V1106" s="38">
        <f t="shared" si="121"/>
        <v>0</v>
      </c>
      <c r="W1106" s="38">
        <f t="shared" si="121"/>
        <v>0</v>
      </c>
      <c r="X1106" s="38">
        <f t="shared" si="122"/>
        <v>0</v>
      </c>
      <c r="Y1106" s="38">
        <f t="shared" si="122"/>
        <v>0</v>
      </c>
      <c r="Z1106" s="38">
        <f t="shared" si="122"/>
        <v>0</v>
      </c>
      <c r="AA1106" s="38">
        <f t="shared" si="119"/>
        <v>0</v>
      </c>
      <c r="AB1106" s="38">
        <f t="shared" si="123"/>
        <v>0</v>
      </c>
      <c r="AC1106" s="38">
        <f t="shared" si="124"/>
        <v>0</v>
      </c>
      <c r="AD1106" s="38" t="str">
        <f t="shared" si="125"/>
        <v>000000000000</v>
      </c>
    </row>
    <row r="1107" spans="1:30">
      <c r="A1107" s="9" t="str">
        <f>IF('DATA ACCURATE'!A1110&lt;&gt;"",'DATA ACCURATE'!A1110,"")</f>
        <v/>
      </c>
      <c r="B1107" s="9" t="str">
        <f>IF('DATA ACCURATE'!D1110&lt;&gt;"",'DATA ACCURATE'!D1110,"")</f>
        <v/>
      </c>
      <c r="C1107" s="38" t="str">
        <f>IF($AD1107="000000000000","",INDEX(DATABASE!$W$12:$W$71,MATCH($AD1107,DATABASE!$V$12:$V$71,0)))</f>
        <v/>
      </c>
      <c r="D1107" s="34" t="str">
        <f>IF(C1107="","",IF(E1107="",INDEX(DATABASE!$AF$13:$AF$62,MATCH($C1107,DATABASE!$AC$13:$AC$62,0)),IF(E1107="2x D11",INDEX(DATABASE!$AF$13:$AF$62,MATCH($C1107,DATABASE!$AC$13:$AC$62,0))+2*DATABASE!$AF$62,IF(E1107="3x D11",INDEX(DATABASE!$AF$13:$AF$62,MATCH($C1107,DATABASE!$AC$13:$AC$62,0))+3*DATABASE!$AF$62,""))))</f>
        <v/>
      </c>
      <c r="E1107" s="38" t="str">
        <f>IF(AND($K1107="Y",$G1107&lt;&gt;"UNYIL",$F1107&lt;DATABASE!$O$8),"2x D11",IF(AND($K1107="Y",$G1107&lt;&gt;"UNYIL",$F1107&gt;=DATABASE!$O$8),"3x D11",""))</f>
        <v/>
      </c>
      <c r="F1107" s="9" t="str">
        <f>IF('DATA ACCURATE'!N1110&lt;&gt;"",'DATA ACCURATE'!N1110,"")</f>
        <v/>
      </c>
      <c r="G1107" t="str">
        <f>IF(F1107="","",IF(F1107&lt;=DATABASE!$I$8,"UNYIL",IF(F1107&lt;=DATABASE!$J$8,"KECIL",IF(F1107&lt;DATABASE!$K$8,"TANGGUNG",IF(F1107&gt;=DATABASE!$K$8,"BESAR","")))))</f>
        <v/>
      </c>
      <c r="H1107" s="16" t="str">
        <f>IF('DATA ACCURATE'!J1110&lt;&gt;"",'DATA ACCURATE'!J1110,"")</f>
        <v/>
      </c>
      <c r="I1107" s="35" t="str">
        <f>IF(B1107&lt;&gt;"",IFERROR(VLOOKUP(B1107,'DATA TIMBANGAN'!G:M,7,FALSE),VLOOKUP(B1107,'DATA TIMBANGAN'!G:M,7)),"")</f>
        <v/>
      </c>
      <c r="J1107" s="25" t="str">
        <f>IF(H1107&lt;&gt;"",IFERROR(INDEX(DATABASE!$Z$19:$Z$38,MATCH(DATEVALUE(H1107),DATABASE!$AA$19:$AA$38,0)),INDEX(DATABASE!$Z$12:$Z$18,MATCH(WEEKDAY(H1107,2),DATABASE!$AA$12:$AA$18,0))),"")</f>
        <v/>
      </c>
      <c r="K1107" s="25" t="str">
        <f>IF('DATA ACCURATE'!V1110&lt;&gt;"",'DATA ACCURATE'!V1110,"")</f>
        <v/>
      </c>
      <c r="L1107" s="80" t="str">
        <f>IF($H1107="","",IF(OR($J1107="LIBUR",AND($L1106="LIBUR",$O1106=$O1107)),"LIBUR",IF(AND(OR($L1106="LUAR JAM KERJA 1",$L1106="LUAR JAM KERJA 2"),OR(OR(AND($H1106=$H1107,AND(OR($I1107&gt;DATABASE!$J$3,$I1107&lt;DATABASE!$J$6),((DATEVALUE($H1107)+$I1107)-(DATEVALUE($H1106)+$I1106))&lt;DATABASE!$J$6)),AND($H1106=$H1107,$O1106=$O1107,OR($I1107&gt;DATABASE!$J$6,$I1107&lt;DATABASE!$J$3))),AND(($H1107-$H1106)=1,OR($I1107&lt;DATABASE!$I$6,((DATEVALUE($H1107)+$I1107)-(DATEVALUE($H1106)+$I1106))&lt;DATABASE!$J$6))),$A1107=$A1106),"LUAR JAM KERJA 2",IF(AND(OR(WEEKDAY($H1107,2)=1,WEEKDAY($H1107,2)=2,WEEKDAY($H1107,2)=3,WEEKDAY($H1107,2)=4,WEEKDAY($H1107,2)=5),$I1107&lt;=DATABASE!$J$3,$I1107&gt;=DATABASE!$I$3),"JAM KERJA",IF(AND(WEEKDAY($H1107,2)=6,$I1107&lt;=DATABASE!$J$4,$I1107&gt;=DATABASE!$I$4),"JAM KERJA","LUAR JAM KERJA 1")))))</f>
        <v/>
      </c>
      <c r="M1107" s="33" t="str">
        <f>IF('DATA ACCURATE'!T1110&lt;&gt;"",IF('DATA ACCURATE'!T1110&gt;100,'DATA ACCURATE'!T1110/10,'DATA ACCURATE'!T1110),"")</f>
        <v/>
      </c>
      <c r="N1107" t="str">
        <f>IF(M1107="","",IF(M1107&lt;=DATABASE!$I$9,"LOKAL",IF(M1107&lt;DATABASE!$J$9,"LUAR KOTA 1",IF($M1107&gt;=DATABASE!$J$9,"LUAR KOTA 2",""))))</f>
        <v/>
      </c>
      <c r="O1107" s="38" t="str">
        <f>IF('DATA ACCURATE'!L1110&lt;&gt;"",'DATA ACCURATE'!L1110,"")</f>
        <v/>
      </c>
      <c r="Q1107" s="38">
        <f t="shared" si="120"/>
        <v>0</v>
      </c>
      <c r="R1107" s="38">
        <f t="shared" si="120"/>
        <v>0</v>
      </c>
      <c r="S1107" s="38">
        <f t="shared" si="120"/>
        <v>0</v>
      </c>
      <c r="T1107" s="38">
        <f t="shared" si="118"/>
        <v>0</v>
      </c>
      <c r="U1107" s="38">
        <f t="shared" si="121"/>
        <v>0</v>
      </c>
      <c r="V1107" s="38">
        <f t="shared" si="121"/>
        <v>0</v>
      </c>
      <c r="W1107" s="38">
        <f t="shared" si="121"/>
        <v>0</v>
      </c>
      <c r="X1107" s="38">
        <f t="shared" si="122"/>
        <v>0</v>
      </c>
      <c r="Y1107" s="38">
        <f t="shared" si="122"/>
        <v>0</v>
      </c>
      <c r="Z1107" s="38">
        <f t="shared" si="122"/>
        <v>0</v>
      </c>
      <c r="AA1107" s="38">
        <f t="shared" si="119"/>
        <v>0</v>
      </c>
      <c r="AB1107" s="38">
        <f t="shared" si="123"/>
        <v>0</v>
      </c>
      <c r="AC1107" s="38">
        <f t="shared" si="124"/>
        <v>0</v>
      </c>
      <c r="AD1107" s="38" t="str">
        <f t="shared" si="125"/>
        <v>000000000000</v>
      </c>
    </row>
    <row r="1108" spans="1:30">
      <c r="A1108" s="9" t="str">
        <f>IF('DATA ACCURATE'!A1111&lt;&gt;"",'DATA ACCURATE'!A1111,"")</f>
        <v/>
      </c>
      <c r="B1108" s="9" t="str">
        <f>IF('DATA ACCURATE'!D1111&lt;&gt;"",'DATA ACCURATE'!D1111,"")</f>
        <v/>
      </c>
      <c r="C1108" s="38" t="str">
        <f>IF($AD1108="000000000000","",INDEX(DATABASE!$W$12:$W$71,MATCH($AD1108,DATABASE!$V$12:$V$71,0)))</f>
        <v/>
      </c>
      <c r="D1108" s="34" t="str">
        <f>IF(C1108="","",IF(E1108="",INDEX(DATABASE!$AF$13:$AF$62,MATCH($C1108,DATABASE!$AC$13:$AC$62,0)),IF(E1108="2x D11",INDEX(DATABASE!$AF$13:$AF$62,MATCH($C1108,DATABASE!$AC$13:$AC$62,0))+2*DATABASE!$AF$62,IF(E1108="3x D11",INDEX(DATABASE!$AF$13:$AF$62,MATCH($C1108,DATABASE!$AC$13:$AC$62,0))+3*DATABASE!$AF$62,""))))</f>
        <v/>
      </c>
      <c r="E1108" s="38" t="str">
        <f>IF(AND($K1108="Y",$G1108&lt;&gt;"UNYIL",$F1108&lt;DATABASE!$O$8),"2x D11",IF(AND($K1108="Y",$G1108&lt;&gt;"UNYIL",$F1108&gt;=DATABASE!$O$8),"3x D11",""))</f>
        <v/>
      </c>
      <c r="F1108" s="9" t="str">
        <f>IF('DATA ACCURATE'!N1111&lt;&gt;"",'DATA ACCURATE'!N1111,"")</f>
        <v/>
      </c>
      <c r="G1108" t="str">
        <f>IF(F1108="","",IF(F1108&lt;=DATABASE!$I$8,"UNYIL",IF(F1108&lt;=DATABASE!$J$8,"KECIL",IF(F1108&lt;DATABASE!$K$8,"TANGGUNG",IF(F1108&gt;=DATABASE!$K$8,"BESAR","")))))</f>
        <v/>
      </c>
      <c r="H1108" s="16" t="str">
        <f>IF('DATA ACCURATE'!J1111&lt;&gt;"",'DATA ACCURATE'!J1111,"")</f>
        <v/>
      </c>
      <c r="I1108" s="35" t="str">
        <f>IF(B1108&lt;&gt;"",IFERROR(VLOOKUP(B1108,'DATA TIMBANGAN'!G:M,7,FALSE),VLOOKUP(B1108,'DATA TIMBANGAN'!G:M,7)),"")</f>
        <v/>
      </c>
      <c r="J1108" s="25" t="str">
        <f>IF(H1108&lt;&gt;"",IFERROR(INDEX(DATABASE!$Z$19:$Z$38,MATCH(DATEVALUE(H1108),DATABASE!$AA$19:$AA$38,0)),INDEX(DATABASE!$Z$12:$Z$18,MATCH(WEEKDAY(H1108,2),DATABASE!$AA$12:$AA$18,0))),"")</f>
        <v/>
      </c>
      <c r="K1108" s="25" t="str">
        <f>IF('DATA ACCURATE'!V1111&lt;&gt;"",'DATA ACCURATE'!V1111,"")</f>
        <v/>
      </c>
      <c r="L1108" s="80" t="str">
        <f>IF($H1108="","",IF(OR($J1108="LIBUR",AND($L1107="LIBUR",$O1107=$O1108)),"LIBUR",IF(AND(OR($L1107="LUAR JAM KERJA 1",$L1107="LUAR JAM KERJA 2"),OR(OR(AND($H1107=$H1108,AND(OR($I1108&gt;DATABASE!$J$3,$I1108&lt;DATABASE!$J$6),((DATEVALUE($H1108)+$I1108)-(DATEVALUE($H1107)+$I1107))&lt;DATABASE!$J$6)),AND($H1107=$H1108,$O1107=$O1108,OR($I1108&gt;DATABASE!$J$6,$I1108&lt;DATABASE!$J$3))),AND(($H1108-$H1107)=1,OR($I1108&lt;DATABASE!$I$6,((DATEVALUE($H1108)+$I1108)-(DATEVALUE($H1107)+$I1107))&lt;DATABASE!$J$6))),$A1108=$A1107),"LUAR JAM KERJA 2",IF(AND(OR(WEEKDAY($H1108,2)=1,WEEKDAY($H1108,2)=2,WEEKDAY($H1108,2)=3,WEEKDAY($H1108,2)=4,WEEKDAY($H1108,2)=5),$I1108&lt;=DATABASE!$J$3,$I1108&gt;=DATABASE!$I$3),"JAM KERJA",IF(AND(WEEKDAY($H1108,2)=6,$I1108&lt;=DATABASE!$J$4,$I1108&gt;=DATABASE!$I$4),"JAM KERJA","LUAR JAM KERJA 1")))))</f>
        <v/>
      </c>
      <c r="M1108" s="33" t="str">
        <f>IF('DATA ACCURATE'!T1111&lt;&gt;"",IF('DATA ACCURATE'!T1111&gt;100,'DATA ACCURATE'!T1111/10,'DATA ACCURATE'!T1111),"")</f>
        <v/>
      </c>
      <c r="N1108" t="str">
        <f>IF(M1108="","",IF(M1108&lt;=DATABASE!$I$9,"LOKAL",IF(M1108&lt;DATABASE!$J$9,"LUAR KOTA 1",IF($M1108&gt;=DATABASE!$J$9,"LUAR KOTA 2",""))))</f>
        <v/>
      </c>
      <c r="O1108" s="38" t="str">
        <f>IF('DATA ACCURATE'!L1111&lt;&gt;"",'DATA ACCURATE'!L1111,"")</f>
        <v/>
      </c>
      <c r="Q1108" s="38">
        <f t="shared" si="120"/>
        <v>0</v>
      </c>
      <c r="R1108" s="38">
        <f t="shared" si="120"/>
        <v>0</v>
      </c>
      <c r="S1108" s="38">
        <f t="shared" si="120"/>
        <v>0</v>
      </c>
      <c r="T1108" s="38">
        <f t="shared" si="118"/>
        <v>0</v>
      </c>
      <c r="U1108" s="38">
        <f t="shared" si="121"/>
        <v>0</v>
      </c>
      <c r="V1108" s="38">
        <f t="shared" si="121"/>
        <v>0</v>
      </c>
      <c r="W1108" s="38">
        <f t="shared" si="121"/>
        <v>0</v>
      </c>
      <c r="X1108" s="38">
        <f t="shared" si="122"/>
        <v>0</v>
      </c>
      <c r="Y1108" s="38">
        <f t="shared" si="122"/>
        <v>0</v>
      </c>
      <c r="Z1108" s="38">
        <f t="shared" si="122"/>
        <v>0</v>
      </c>
      <c r="AA1108" s="38">
        <f t="shared" si="119"/>
        <v>0</v>
      </c>
      <c r="AB1108" s="38">
        <f t="shared" si="123"/>
        <v>0</v>
      </c>
      <c r="AC1108" s="38">
        <f t="shared" si="124"/>
        <v>0</v>
      </c>
      <c r="AD1108" s="38" t="str">
        <f t="shared" si="125"/>
        <v>000000000000</v>
      </c>
    </row>
    <row r="1109" spans="1:30">
      <c r="A1109" s="9" t="str">
        <f>IF('DATA ACCURATE'!A1112&lt;&gt;"",'DATA ACCURATE'!A1112,"")</f>
        <v/>
      </c>
      <c r="B1109" s="9" t="str">
        <f>IF('DATA ACCURATE'!D1112&lt;&gt;"",'DATA ACCURATE'!D1112,"")</f>
        <v/>
      </c>
      <c r="C1109" s="38" t="str">
        <f>IF($AD1109="000000000000","",INDEX(DATABASE!$W$12:$W$71,MATCH($AD1109,DATABASE!$V$12:$V$71,0)))</f>
        <v/>
      </c>
      <c r="D1109" s="34" t="str">
        <f>IF(C1109="","",IF(E1109="",INDEX(DATABASE!$AF$13:$AF$62,MATCH($C1109,DATABASE!$AC$13:$AC$62,0)),IF(E1109="2x D11",INDEX(DATABASE!$AF$13:$AF$62,MATCH($C1109,DATABASE!$AC$13:$AC$62,0))+2*DATABASE!$AF$62,IF(E1109="3x D11",INDEX(DATABASE!$AF$13:$AF$62,MATCH($C1109,DATABASE!$AC$13:$AC$62,0))+3*DATABASE!$AF$62,""))))</f>
        <v/>
      </c>
      <c r="E1109" s="38" t="str">
        <f>IF(AND($K1109="Y",$G1109&lt;&gt;"UNYIL",$F1109&lt;DATABASE!$O$8),"2x D11",IF(AND($K1109="Y",$G1109&lt;&gt;"UNYIL",$F1109&gt;=DATABASE!$O$8),"3x D11",""))</f>
        <v/>
      </c>
      <c r="F1109" s="9" t="str">
        <f>IF('DATA ACCURATE'!N1112&lt;&gt;"",'DATA ACCURATE'!N1112,"")</f>
        <v/>
      </c>
      <c r="G1109" t="str">
        <f>IF(F1109="","",IF(F1109&lt;=DATABASE!$I$8,"UNYIL",IF(F1109&lt;=DATABASE!$J$8,"KECIL",IF(F1109&lt;DATABASE!$K$8,"TANGGUNG",IF(F1109&gt;=DATABASE!$K$8,"BESAR","")))))</f>
        <v/>
      </c>
      <c r="H1109" s="16" t="str">
        <f>IF('DATA ACCURATE'!J1112&lt;&gt;"",'DATA ACCURATE'!J1112,"")</f>
        <v/>
      </c>
      <c r="I1109" s="35" t="str">
        <f>IF(B1109&lt;&gt;"",IFERROR(VLOOKUP(B1109,'DATA TIMBANGAN'!G:M,7,FALSE),VLOOKUP(B1109,'DATA TIMBANGAN'!G:M,7)),"")</f>
        <v/>
      </c>
      <c r="J1109" s="25" t="str">
        <f>IF(H1109&lt;&gt;"",IFERROR(INDEX(DATABASE!$Z$19:$Z$38,MATCH(DATEVALUE(H1109),DATABASE!$AA$19:$AA$38,0)),INDEX(DATABASE!$Z$12:$Z$18,MATCH(WEEKDAY(H1109,2),DATABASE!$AA$12:$AA$18,0))),"")</f>
        <v/>
      </c>
      <c r="K1109" s="25" t="str">
        <f>IF('DATA ACCURATE'!V1112&lt;&gt;"",'DATA ACCURATE'!V1112,"")</f>
        <v/>
      </c>
      <c r="L1109" s="80" t="str">
        <f>IF($H1109="","",IF(OR($J1109="LIBUR",AND($L1108="LIBUR",$O1108=$O1109)),"LIBUR",IF(AND(OR($L1108="LUAR JAM KERJA 1",$L1108="LUAR JAM KERJA 2"),OR(OR(AND($H1108=$H1109,AND(OR($I1109&gt;DATABASE!$J$3,$I1109&lt;DATABASE!$J$6),((DATEVALUE($H1109)+$I1109)-(DATEVALUE($H1108)+$I1108))&lt;DATABASE!$J$6)),AND($H1108=$H1109,$O1108=$O1109,OR($I1109&gt;DATABASE!$J$6,$I1109&lt;DATABASE!$J$3))),AND(($H1109-$H1108)=1,OR($I1109&lt;DATABASE!$I$6,((DATEVALUE($H1109)+$I1109)-(DATEVALUE($H1108)+$I1108))&lt;DATABASE!$J$6))),$A1109=$A1108),"LUAR JAM KERJA 2",IF(AND(OR(WEEKDAY($H1109,2)=1,WEEKDAY($H1109,2)=2,WEEKDAY($H1109,2)=3,WEEKDAY($H1109,2)=4,WEEKDAY($H1109,2)=5),$I1109&lt;=DATABASE!$J$3,$I1109&gt;=DATABASE!$I$3),"JAM KERJA",IF(AND(WEEKDAY($H1109,2)=6,$I1109&lt;=DATABASE!$J$4,$I1109&gt;=DATABASE!$I$4),"JAM KERJA","LUAR JAM KERJA 1")))))</f>
        <v/>
      </c>
      <c r="M1109" s="33" t="str">
        <f>IF('DATA ACCURATE'!T1112&lt;&gt;"",IF('DATA ACCURATE'!T1112&gt;100,'DATA ACCURATE'!T1112/10,'DATA ACCURATE'!T1112),"")</f>
        <v/>
      </c>
      <c r="N1109" t="str">
        <f>IF(M1109="","",IF(M1109&lt;=DATABASE!$I$9,"LOKAL",IF(M1109&lt;DATABASE!$J$9,"LUAR KOTA 1",IF($M1109&gt;=DATABASE!$J$9,"LUAR KOTA 2",""))))</f>
        <v/>
      </c>
      <c r="O1109" s="38" t="str">
        <f>IF('DATA ACCURATE'!L1112&lt;&gt;"",'DATA ACCURATE'!L1112,"")</f>
        <v/>
      </c>
      <c r="Q1109" s="38">
        <f t="shared" si="120"/>
        <v>0</v>
      </c>
      <c r="R1109" s="38">
        <f t="shared" si="120"/>
        <v>0</v>
      </c>
      <c r="S1109" s="38">
        <f t="shared" si="120"/>
        <v>0</v>
      </c>
      <c r="T1109" s="38">
        <f t="shared" si="118"/>
        <v>0</v>
      </c>
      <c r="U1109" s="38">
        <f t="shared" si="121"/>
        <v>0</v>
      </c>
      <c r="V1109" s="38">
        <f t="shared" si="121"/>
        <v>0</v>
      </c>
      <c r="W1109" s="38">
        <f t="shared" si="121"/>
        <v>0</v>
      </c>
      <c r="X1109" s="38">
        <f t="shared" si="122"/>
        <v>0</v>
      </c>
      <c r="Y1109" s="38">
        <f t="shared" si="122"/>
        <v>0</v>
      </c>
      <c r="Z1109" s="38">
        <f t="shared" si="122"/>
        <v>0</v>
      </c>
      <c r="AA1109" s="38">
        <f t="shared" si="119"/>
        <v>0</v>
      </c>
      <c r="AB1109" s="38">
        <f t="shared" si="123"/>
        <v>0</v>
      </c>
      <c r="AC1109" s="38">
        <f t="shared" si="124"/>
        <v>0</v>
      </c>
      <c r="AD1109" s="38" t="str">
        <f t="shared" si="125"/>
        <v>000000000000</v>
      </c>
    </row>
    <row r="1110" spans="1:30">
      <c r="A1110" s="9" t="str">
        <f>IF('DATA ACCURATE'!A1113&lt;&gt;"",'DATA ACCURATE'!A1113,"")</f>
        <v/>
      </c>
      <c r="B1110" s="9" t="str">
        <f>IF('DATA ACCURATE'!D1113&lt;&gt;"",'DATA ACCURATE'!D1113,"")</f>
        <v/>
      </c>
      <c r="C1110" s="38" t="str">
        <f>IF($AD1110="000000000000","",INDEX(DATABASE!$W$12:$W$71,MATCH($AD1110,DATABASE!$V$12:$V$71,0)))</f>
        <v/>
      </c>
      <c r="D1110" s="34" t="str">
        <f>IF(C1110="","",IF(E1110="",INDEX(DATABASE!$AF$13:$AF$62,MATCH($C1110,DATABASE!$AC$13:$AC$62,0)),IF(E1110="2x D11",INDEX(DATABASE!$AF$13:$AF$62,MATCH($C1110,DATABASE!$AC$13:$AC$62,0))+2*DATABASE!$AF$62,IF(E1110="3x D11",INDEX(DATABASE!$AF$13:$AF$62,MATCH($C1110,DATABASE!$AC$13:$AC$62,0))+3*DATABASE!$AF$62,""))))</f>
        <v/>
      </c>
      <c r="E1110" s="38" t="str">
        <f>IF(AND($K1110="Y",$G1110&lt;&gt;"UNYIL",$F1110&lt;DATABASE!$O$8),"2x D11",IF(AND($K1110="Y",$G1110&lt;&gt;"UNYIL",$F1110&gt;=DATABASE!$O$8),"3x D11",""))</f>
        <v/>
      </c>
      <c r="F1110" s="9" t="str">
        <f>IF('DATA ACCURATE'!N1113&lt;&gt;"",'DATA ACCURATE'!N1113,"")</f>
        <v/>
      </c>
      <c r="G1110" t="str">
        <f>IF(F1110="","",IF(F1110&lt;=DATABASE!$I$8,"UNYIL",IF(F1110&lt;=DATABASE!$J$8,"KECIL",IF(F1110&lt;DATABASE!$K$8,"TANGGUNG",IF(F1110&gt;=DATABASE!$K$8,"BESAR","")))))</f>
        <v/>
      </c>
      <c r="H1110" s="16" t="str">
        <f>IF('DATA ACCURATE'!J1113&lt;&gt;"",'DATA ACCURATE'!J1113,"")</f>
        <v/>
      </c>
      <c r="I1110" s="35" t="str">
        <f>IF(B1110&lt;&gt;"",IFERROR(VLOOKUP(B1110,'DATA TIMBANGAN'!G:M,7,FALSE),VLOOKUP(B1110,'DATA TIMBANGAN'!G:M,7)),"")</f>
        <v/>
      </c>
      <c r="J1110" s="25" t="str">
        <f>IF(H1110&lt;&gt;"",IFERROR(INDEX(DATABASE!$Z$19:$Z$38,MATCH(DATEVALUE(H1110),DATABASE!$AA$19:$AA$38,0)),INDEX(DATABASE!$Z$12:$Z$18,MATCH(WEEKDAY(H1110,2),DATABASE!$AA$12:$AA$18,0))),"")</f>
        <v/>
      </c>
      <c r="K1110" s="25" t="str">
        <f>IF('DATA ACCURATE'!V1113&lt;&gt;"",'DATA ACCURATE'!V1113,"")</f>
        <v/>
      </c>
      <c r="L1110" s="80" t="str">
        <f>IF($H1110="","",IF(OR($J1110="LIBUR",AND($L1109="LIBUR",$O1109=$O1110)),"LIBUR",IF(AND(OR($L1109="LUAR JAM KERJA 1",$L1109="LUAR JAM KERJA 2"),OR(OR(AND($H1109=$H1110,AND(OR($I1110&gt;DATABASE!$J$3,$I1110&lt;DATABASE!$J$6),((DATEVALUE($H1110)+$I1110)-(DATEVALUE($H1109)+$I1109))&lt;DATABASE!$J$6)),AND($H1109=$H1110,$O1109=$O1110,OR($I1110&gt;DATABASE!$J$6,$I1110&lt;DATABASE!$J$3))),AND(($H1110-$H1109)=1,OR($I1110&lt;DATABASE!$I$6,((DATEVALUE($H1110)+$I1110)-(DATEVALUE($H1109)+$I1109))&lt;DATABASE!$J$6))),$A1110=$A1109),"LUAR JAM KERJA 2",IF(AND(OR(WEEKDAY($H1110,2)=1,WEEKDAY($H1110,2)=2,WEEKDAY($H1110,2)=3,WEEKDAY($H1110,2)=4,WEEKDAY($H1110,2)=5),$I1110&lt;=DATABASE!$J$3,$I1110&gt;=DATABASE!$I$3),"JAM KERJA",IF(AND(WEEKDAY($H1110,2)=6,$I1110&lt;=DATABASE!$J$4,$I1110&gt;=DATABASE!$I$4),"JAM KERJA","LUAR JAM KERJA 1")))))</f>
        <v/>
      </c>
      <c r="M1110" s="33" t="str">
        <f>IF('DATA ACCURATE'!T1113&lt;&gt;"",IF('DATA ACCURATE'!T1113&gt;100,'DATA ACCURATE'!T1113/10,'DATA ACCURATE'!T1113),"")</f>
        <v/>
      </c>
      <c r="N1110" t="str">
        <f>IF(M1110="","",IF(M1110&lt;=DATABASE!$I$9,"LOKAL",IF(M1110&lt;DATABASE!$J$9,"LUAR KOTA 1",IF($M1110&gt;=DATABASE!$J$9,"LUAR KOTA 2",""))))</f>
        <v/>
      </c>
      <c r="O1110" s="38" t="str">
        <f>IF('DATA ACCURATE'!L1113&lt;&gt;"",'DATA ACCURATE'!L1113,"")</f>
        <v/>
      </c>
      <c r="Q1110" s="38">
        <f t="shared" si="120"/>
        <v>0</v>
      </c>
      <c r="R1110" s="38">
        <f t="shared" si="120"/>
        <v>0</v>
      </c>
      <c r="S1110" s="38">
        <f t="shared" si="120"/>
        <v>0</v>
      </c>
      <c r="T1110" s="38">
        <f t="shared" si="118"/>
        <v>0</v>
      </c>
      <c r="U1110" s="38">
        <f t="shared" si="121"/>
        <v>0</v>
      </c>
      <c r="V1110" s="38">
        <f t="shared" si="121"/>
        <v>0</v>
      </c>
      <c r="W1110" s="38">
        <f t="shared" si="121"/>
        <v>0</v>
      </c>
      <c r="X1110" s="38">
        <f t="shared" si="122"/>
        <v>0</v>
      </c>
      <c r="Y1110" s="38">
        <f t="shared" si="122"/>
        <v>0</v>
      </c>
      <c r="Z1110" s="38">
        <f t="shared" si="122"/>
        <v>0</v>
      </c>
      <c r="AA1110" s="38">
        <f t="shared" si="119"/>
        <v>0</v>
      </c>
      <c r="AB1110" s="38">
        <f t="shared" si="123"/>
        <v>0</v>
      </c>
      <c r="AC1110" s="38">
        <f t="shared" si="124"/>
        <v>0</v>
      </c>
      <c r="AD1110" s="38" t="str">
        <f t="shared" si="125"/>
        <v>000000000000</v>
      </c>
    </row>
    <row r="1111" spans="1:30">
      <c r="A1111" s="9" t="str">
        <f>IF('DATA ACCURATE'!A1114&lt;&gt;"",'DATA ACCURATE'!A1114,"")</f>
        <v/>
      </c>
      <c r="B1111" s="9" t="str">
        <f>IF('DATA ACCURATE'!D1114&lt;&gt;"",'DATA ACCURATE'!D1114,"")</f>
        <v/>
      </c>
      <c r="C1111" s="38" t="str">
        <f>IF($AD1111="000000000000","",INDEX(DATABASE!$W$12:$W$71,MATCH($AD1111,DATABASE!$V$12:$V$71,0)))</f>
        <v/>
      </c>
      <c r="D1111" s="34" t="str">
        <f>IF(C1111="","",IF(E1111="",INDEX(DATABASE!$AF$13:$AF$62,MATCH($C1111,DATABASE!$AC$13:$AC$62,0)),IF(E1111="2x D11",INDEX(DATABASE!$AF$13:$AF$62,MATCH($C1111,DATABASE!$AC$13:$AC$62,0))+2*DATABASE!$AF$62,IF(E1111="3x D11",INDEX(DATABASE!$AF$13:$AF$62,MATCH($C1111,DATABASE!$AC$13:$AC$62,0))+3*DATABASE!$AF$62,""))))</f>
        <v/>
      </c>
      <c r="E1111" s="38" t="str">
        <f>IF(AND($K1111="Y",$G1111&lt;&gt;"UNYIL",$F1111&lt;DATABASE!$O$8),"2x D11",IF(AND($K1111="Y",$G1111&lt;&gt;"UNYIL",$F1111&gt;=DATABASE!$O$8),"3x D11",""))</f>
        <v/>
      </c>
      <c r="F1111" s="9" t="str">
        <f>IF('DATA ACCURATE'!N1114&lt;&gt;"",'DATA ACCURATE'!N1114,"")</f>
        <v/>
      </c>
      <c r="G1111" t="str">
        <f>IF(F1111="","",IF(F1111&lt;=DATABASE!$I$8,"UNYIL",IF(F1111&lt;=DATABASE!$J$8,"KECIL",IF(F1111&lt;DATABASE!$K$8,"TANGGUNG",IF(F1111&gt;=DATABASE!$K$8,"BESAR","")))))</f>
        <v/>
      </c>
      <c r="H1111" s="16" t="str">
        <f>IF('DATA ACCURATE'!J1114&lt;&gt;"",'DATA ACCURATE'!J1114,"")</f>
        <v/>
      </c>
      <c r="I1111" s="35" t="str">
        <f>IF(B1111&lt;&gt;"",IFERROR(VLOOKUP(B1111,'DATA TIMBANGAN'!G:M,7,FALSE),VLOOKUP(B1111,'DATA TIMBANGAN'!G:M,7)),"")</f>
        <v/>
      </c>
      <c r="J1111" s="25" t="str">
        <f>IF(H1111&lt;&gt;"",IFERROR(INDEX(DATABASE!$Z$19:$Z$38,MATCH(DATEVALUE(H1111),DATABASE!$AA$19:$AA$38,0)),INDEX(DATABASE!$Z$12:$Z$18,MATCH(WEEKDAY(H1111,2),DATABASE!$AA$12:$AA$18,0))),"")</f>
        <v/>
      </c>
      <c r="K1111" s="25" t="str">
        <f>IF('DATA ACCURATE'!V1114&lt;&gt;"",'DATA ACCURATE'!V1114,"")</f>
        <v/>
      </c>
      <c r="L1111" s="80" t="str">
        <f>IF($H1111="","",IF(OR($J1111="LIBUR",AND($L1110="LIBUR",$O1110=$O1111)),"LIBUR",IF(AND(OR($L1110="LUAR JAM KERJA 1",$L1110="LUAR JAM KERJA 2"),OR(OR(AND($H1110=$H1111,AND(OR($I1111&gt;DATABASE!$J$3,$I1111&lt;DATABASE!$J$6),((DATEVALUE($H1111)+$I1111)-(DATEVALUE($H1110)+$I1110))&lt;DATABASE!$J$6)),AND($H1110=$H1111,$O1110=$O1111,OR($I1111&gt;DATABASE!$J$6,$I1111&lt;DATABASE!$J$3))),AND(($H1111-$H1110)=1,OR($I1111&lt;DATABASE!$I$6,((DATEVALUE($H1111)+$I1111)-(DATEVALUE($H1110)+$I1110))&lt;DATABASE!$J$6))),$A1111=$A1110),"LUAR JAM KERJA 2",IF(AND(OR(WEEKDAY($H1111,2)=1,WEEKDAY($H1111,2)=2,WEEKDAY($H1111,2)=3,WEEKDAY($H1111,2)=4,WEEKDAY($H1111,2)=5),$I1111&lt;=DATABASE!$J$3,$I1111&gt;=DATABASE!$I$3),"JAM KERJA",IF(AND(WEEKDAY($H1111,2)=6,$I1111&lt;=DATABASE!$J$4,$I1111&gt;=DATABASE!$I$4),"JAM KERJA","LUAR JAM KERJA 1")))))</f>
        <v/>
      </c>
      <c r="M1111" s="33" t="str">
        <f>IF('DATA ACCURATE'!T1114&lt;&gt;"",IF('DATA ACCURATE'!T1114&gt;100,'DATA ACCURATE'!T1114/10,'DATA ACCURATE'!T1114),"")</f>
        <v/>
      </c>
      <c r="N1111" t="str">
        <f>IF(M1111="","",IF(M1111&lt;=DATABASE!$I$9,"LOKAL",IF(M1111&lt;DATABASE!$J$9,"LUAR KOTA 1",IF($M1111&gt;=DATABASE!$J$9,"LUAR KOTA 2",""))))</f>
        <v/>
      </c>
      <c r="O1111" s="38" t="str">
        <f>IF('DATA ACCURATE'!L1114&lt;&gt;"",'DATA ACCURATE'!L1114,"")</f>
        <v/>
      </c>
      <c r="Q1111" s="38">
        <f t="shared" si="120"/>
        <v>0</v>
      </c>
      <c r="R1111" s="38">
        <f t="shared" si="120"/>
        <v>0</v>
      </c>
      <c r="S1111" s="38">
        <f t="shared" si="120"/>
        <v>0</v>
      </c>
      <c r="T1111" s="38">
        <f t="shared" si="118"/>
        <v>0</v>
      </c>
      <c r="U1111" s="38">
        <f t="shared" si="121"/>
        <v>0</v>
      </c>
      <c r="V1111" s="38">
        <f t="shared" si="121"/>
        <v>0</v>
      </c>
      <c r="W1111" s="38">
        <f t="shared" si="121"/>
        <v>0</v>
      </c>
      <c r="X1111" s="38">
        <f t="shared" si="122"/>
        <v>0</v>
      </c>
      <c r="Y1111" s="38">
        <f t="shared" si="122"/>
        <v>0</v>
      </c>
      <c r="Z1111" s="38">
        <f t="shared" si="122"/>
        <v>0</v>
      </c>
      <c r="AA1111" s="38">
        <f t="shared" si="119"/>
        <v>0</v>
      </c>
      <c r="AB1111" s="38">
        <f t="shared" si="123"/>
        <v>0</v>
      </c>
      <c r="AC1111" s="38">
        <f t="shared" si="124"/>
        <v>0</v>
      </c>
      <c r="AD1111" s="38" t="str">
        <f t="shared" si="125"/>
        <v>000000000000</v>
      </c>
    </row>
    <row r="1112" spans="1:30">
      <c r="A1112" s="9" t="str">
        <f>IF('DATA ACCURATE'!A1115&lt;&gt;"",'DATA ACCURATE'!A1115,"")</f>
        <v/>
      </c>
      <c r="B1112" s="9" t="str">
        <f>IF('DATA ACCURATE'!D1115&lt;&gt;"",'DATA ACCURATE'!D1115,"")</f>
        <v/>
      </c>
      <c r="C1112" s="38" t="str">
        <f>IF($AD1112="000000000000","",INDEX(DATABASE!$W$12:$W$71,MATCH($AD1112,DATABASE!$V$12:$V$71,0)))</f>
        <v/>
      </c>
      <c r="D1112" s="34" t="str">
        <f>IF(C1112="","",IF(E1112="",INDEX(DATABASE!$AF$13:$AF$62,MATCH($C1112,DATABASE!$AC$13:$AC$62,0)),IF(E1112="2x D11",INDEX(DATABASE!$AF$13:$AF$62,MATCH($C1112,DATABASE!$AC$13:$AC$62,0))+2*DATABASE!$AF$62,IF(E1112="3x D11",INDEX(DATABASE!$AF$13:$AF$62,MATCH($C1112,DATABASE!$AC$13:$AC$62,0))+3*DATABASE!$AF$62,""))))</f>
        <v/>
      </c>
      <c r="E1112" s="38" t="str">
        <f>IF(AND($K1112="Y",$G1112&lt;&gt;"UNYIL",$F1112&lt;DATABASE!$O$8),"2x D11",IF(AND($K1112="Y",$G1112&lt;&gt;"UNYIL",$F1112&gt;=DATABASE!$O$8),"3x D11",""))</f>
        <v/>
      </c>
      <c r="F1112" s="9" t="str">
        <f>IF('DATA ACCURATE'!N1115&lt;&gt;"",'DATA ACCURATE'!N1115,"")</f>
        <v/>
      </c>
      <c r="G1112" t="str">
        <f>IF(F1112="","",IF(F1112&lt;=DATABASE!$I$8,"UNYIL",IF(F1112&lt;=DATABASE!$J$8,"KECIL",IF(F1112&lt;DATABASE!$K$8,"TANGGUNG",IF(F1112&gt;=DATABASE!$K$8,"BESAR","")))))</f>
        <v/>
      </c>
      <c r="H1112" s="16" t="str">
        <f>IF('DATA ACCURATE'!J1115&lt;&gt;"",'DATA ACCURATE'!J1115,"")</f>
        <v/>
      </c>
      <c r="I1112" s="35" t="str">
        <f>IF(B1112&lt;&gt;"",IFERROR(VLOOKUP(B1112,'DATA TIMBANGAN'!G:M,7,FALSE),VLOOKUP(B1112,'DATA TIMBANGAN'!G:M,7)),"")</f>
        <v/>
      </c>
      <c r="J1112" s="25" t="str">
        <f>IF(H1112&lt;&gt;"",IFERROR(INDEX(DATABASE!$Z$19:$Z$38,MATCH(DATEVALUE(H1112),DATABASE!$AA$19:$AA$38,0)),INDEX(DATABASE!$Z$12:$Z$18,MATCH(WEEKDAY(H1112,2),DATABASE!$AA$12:$AA$18,0))),"")</f>
        <v/>
      </c>
      <c r="K1112" s="25" t="str">
        <f>IF('DATA ACCURATE'!V1115&lt;&gt;"",'DATA ACCURATE'!V1115,"")</f>
        <v/>
      </c>
      <c r="L1112" s="80" t="str">
        <f>IF($H1112="","",IF(OR($J1112="LIBUR",AND($L1111="LIBUR",$O1111=$O1112)),"LIBUR",IF(AND(OR($L1111="LUAR JAM KERJA 1",$L1111="LUAR JAM KERJA 2"),OR(OR(AND($H1111=$H1112,AND(OR($I1112&gt;DATABASE!$J$3,$I1112&lt;DATABASE!$J$6),((DATEVALUE($H1112)+$I1112)-(DATEVALUE($H1111)+$I1111))&lt;DATABASE!$J$6)),AND($H1111=$H1112,$O1111=$O1112,OR($I1112&gt;DATABASE!$J$6,$I1112&lt;DATABASE!$J$3))),AND(($H1112-$H1111)=1,OR($I1112&lt;DATABASE!$I$6,((DATEVALUE($H1112)+$I1112)-(DATEVALUE($H1111)+$I1111))&lt;DATABASE!$J$6))),$A1112=$A1111),"LUAR JAM KERJA 2",IF(AND(OR(WEEKDAY($H1112,2)=1,WEEKDAY($H1112,2)=2,WEEKDAY($H1112,2)=3,WEEKDAY($H1112,2)=4,WEEKDAY($H1112,2)=5),$I1112&lt;=DATABASE!$J$3,$I1112&gt;=DATABASE!$I$3),"JAM KERJA",IF(AND(WEEKDAY($H1112,2)=6,$I1112&lt;=DATABASE!$J$4,$I1112&gt;=DATABASE!$I$4),"JAM KERJA","LUAR JAM KERJA 1")))))</f>
        <v/>
      </c>
      <c r="M1112" s="33" t="str">
        <f>IF('DATA ACCURATE'!T1115&lt;&gt;"",IF('DATA ACCURATE'!T1115&gt;100,'DATA ACCURATE'!T1115/10,'DATA ACCURATE'!T1115),"")</f>
        <v/>
      </c>
      <c r="N1112" t="str">
        <f>IF(M1112="","",IF(M1112&lt;=DATABASE!$I$9,"LOKAL",IF(M1112&lt;DATABASE!$J$9,"LUAR KOTA 1",IF($M1112&gt;=DATABASE!$J$9,"LUAR KOTA 2",""))))</f>
        <v/>
      </c>
      <c r="O1112" s="38" t="str">
        <f>IF('DATA ACCURATE'!L1115&lt;&gt;"",'DATA ACCURATE'!L1115,"")</f>
        <v/>
      </c>
      <c r="Q1112" s="38">
        <f t="shared" si="120"/>
        <v>0</v>
      </c>
      <c r="R1112" s="38">
        <f t="shared" si="120"/>
        <v>0</v>
      </c>
      <c r="S1112" s="38">
        <f t="shared" si="120"/>
        <v>0</v>
      </c>
      <c r="T1112" s="38">
        <f t="shared" si="118"/>
        <v>0</v>
      </c>
      <c r="U1112" s="38">
        <f t="shared" si="121"/>
        <v>0</v>
      </c>
      <c r="V1112" s="38">
        <f t="shared" si="121"/>
        <v>0</v>
      </c>
      <c r="W1112" s="38">
        <f t="shared" si="121"/>
        <v>0</v>
      </c>
      <c r="X1112" s="38">
        <f t="shared" si="122"/>
        <v>0</v>
      </c>
      <c r="Y1112" s="38">
        <f t="shared" si="122"/>
        <v>0</v>
      </c>
      <c r="Z1112" s="38">
        <f t="shared" si="122"/>
        <v>0</v>
      </c>
      <c r="AA1112" s="38">
        <f t="shared" si="119"/>
        <v>0</v>
      </c>
      <c r="AB1112" s="38">
        <f t="shared" si="123"/>
        <v>0</v>
      </c>
      <c r="AC1112" s="38">
        <f t="shared" si="124"/>
        <v>0</v>
      </c>
      <c r="AD1112" s="38" t="str">
        <f t="shared" si="125"/>
        <v>000000000000</v>
      </c>
    </row>
    <row r="1113" spans="1:30">
      <c r="A1113" s="9" t="str">
        <f>IF('DATA ACCURATE'!A1116&lt;&gt;"",'DATA ACCURATE'!A1116,"")</f>
        <v/>
      </c>
      <c r="B1113" s="9" t="str">
        <f>IF('DATA ACCURATE'!D1116&lt;&gt;"",'DATA ACCURATE'!D1116,"")</f>
        <v/>
      </c>
      <c r="C1113" s="38" t="str">
        <f>IF($AD1113="000000000000","",INDEX(DATABASE!$W$12:$W$71,MATCH($AD1113,DATABASE!$V$12:$V$71,0)))</f>
        <v/>
      </c>
      <c r="D1113" s="34" t="str">
        <f>IF(C1113="","",IF(E1113="",INDEX(DATABASE!$AF$13:$AF$62,MATCH($C1113,DATABASE!$AC$13:$AC$62,0)),IF(E1113="2x D11",INDEX(DATABASE!$AF$13:$AF$62,MATCH($C1113,DATABASE!$AC$13:$AC$62,0))+2*DATABASE!$AF$62,IF(E1113="3x D11",INDEX(DATABASE!$AF$13:$AF$62,MATCH($C1113,DATABASE!$AC$13:$AC$62,0))+3*DATABASE!$AF$62,""))))</f>
        <v/>
      </c>
      <c r="E1113" s="38" t="str">
        <f>IF(AND($K1113="Y",$G1113&lt;&gt;"UNYIL",$F1113&lt;DATABASE!$O$8),"2x D11",IF(AND($K1113="Y",$G1113&lt;&gt;"UNYIL",$F1113&gt;=DATABASE!$O$8),"3x D11",""))</f>
        <v/>
      </c>
      <c r="F1113" s="9" t="str">
        <f>IF('DATA ACCURATE'!N1116&lt;&gt;"",'DATA ACCURATE'!N1116,"")</f>
        <v/>
      </c>
      <c r="G1113" t="str">
        <f>IF(F1113="","",IF(F1113&lt;=DATABASE!$I$8,"UNYIL",IF(F1113&lt;=DATABASE!$J$8,"KECIL",IF(F1113&lt;DATABASE!$K$8,"TANGGUNG",IF(F1113&gt;=DATABASE!$K$8,"BESAR","")))))</f>
        <v/>
      </c>
      <c r="H1113" s="16" t="str">
        <f>IF('DATA ACCURATE'!J1116&lt;&gt;"",'DATA ACCURATE'!J1116,"")</f>
        <v/>
      </c>
      <c r="I1113" s="35" t="str">
        <f>IF(B1113&lt;&gt;"",IFERROR(VLOOKUP(B1113,'DATA TIMBANGAN'!G:M,7,FALSE),VLOOKUP(B1113,'DATA TIMBANGAN'!G:M,7)),"")</f>
        <v/>
      </c>
      <c r="J1113" s="25" t="str">
        <f>IF(H1113&lt;&gt;"",IFERROR(INDEX(DATABASE!$Z$19:$Z$38,MATCH(DATEVALUE(H1113),DATABASE!$AA$19:$AA$38,0)),INDEX(DATABASE!$Z$12:$Z$18,MATCH(WEEKDAY(H1113,2),DATABASE!$AA$12:$AA$18,0))),"")</f>
        <v/>
      </c>
      <c r="K1113" s="25" t="str">
        <f>IF('DATA ACCURATE'!V1116&lt;&gt;"",'DATA ACCURATE'!V1116,"")</f>
        <v/>
      </c>
      <c r="L1113" s="80" t="str">
        <f>IF($H1113="","",IF(OR($J1113="LIBUR",AND($L1112="LIBUR",$O1112=$O1113)),"LIBUR",IF(AND(OR($L1112="LUAR JAM KERJA 1",$L1112="LUAR JAM KERJA 2"),OR(OR(AND($H1112=$H1113,AND(OR($I1113&gt;DATABASE!$J$3,$I1113&lt;DATABASE!$J$6),((DATEVALUE($H1113)+$I1113)-(DATEVALUE($H1112)+$I1112))&lt;DATABASE!$J$6)),AND($H1112=$H1113,$O1112=$O1113,OR($I1113&gt;DATABASE!$J$6,$I1113&lt;DATABASE!$J$3))),AND(($H1113-$H1112)=1,OR($I1113&lt;DATABASE!$I$6,((DATEVALUE($H1113)+$I1113)-(DATEVALUE($H1112)+$I1112))&lt;DATABASE!$J$6))),$A1113=$A1112),"LUAR JAM KERJA 2",IF(AND(OR(WEEKDAY($H1113,2)=1,WEEKDAY($H1113,2)=2,WEEKDAY($H1113,2)=3,WEEKDAY($H1113,2)=4,WEEKDAY($H1113,2)=5),$I1113&lt;=DATABASE!$J$3,$I1113&gt;=DATABASE!$I$3),"JAM KERJA",IF(AND(WEEKDAY($H1113,2)=6,$I1113&lt;=DATABASE!$J$4,$I1113&gt;=DATABASE!$I$4),"JAM KERJA","LUAR JAM KERJA 1")))))</f>
        <v/>
      </c>
      <c r="M1113" s="33" t="str">
        <f>IF('DATA ACCURATE'!T1116&lt;&gt;"",IF('DATA ACCURATE'!T1116&gt;100,'DATA ACCURATE'!T1116/10,'DATA ACCURATE'!T1116),"")</f>
        <v/>
      </c>
      <c r="N1113" t="str">
        <f>IF(M1113="","",IF(M1113&lt;=DATABASE!$I$9,"LOKAL",IF(M1113&lt;DATABASE!$J$9,"LUAR KOTA 1",IF($M1113&gt;=DATABASE!$J$9,"LUAR KOTA 2",""))))</f>
        <v/>
      </c>
      <c r="O1113" s="38" t="str">
        <f>IF('DATA ACCURATE'!L1116&lt;&gt;"",'DATA ACCURATE'!L1116,"")</f>
        <v/>
      </c>
      <c r="Q1113" s="38">
        <f t="shared" si="120"/>
        <v>0</v>
      </c>
      <c r="R1113" s="38">
        <f t="shared" si="120"/>
        <v>0</v>
      </c>
      <c r="S1113" s="38">
        <f t="shared" si="120"/>
        <v>0</v>
      </c>
      <c r="T1113" s="38">
        <f t="shared" si="118"/>
        <v>0</v>
      </c>
      <c r="U1113" s="38">
        <f t="shared" si="121"/>
        <v>0</v>
      </c>
      <c r="V1113" s="38">
        <f t="shared" si="121"/>
        <v>0</v>
      </c>
      <c r="W1113" s="38">
        <f t="shared" si="121"/>
        <v>0</v>
      </c>
      <c r="X1113" s="38">
        <f t="shared" si="122"/>
        <v>0</v>
      </c>
      <c r="Y1113" s="38">
        <f t="shared" si="122"/>
        <v>0</v>
      </c>
      <c r="Z1113" s="38">
        <f t="shared" si="122"/>
        <v>0</v>
      </c>
      <c r="AA1113" s="38">
        <f t="shared" si="119"/>
        <v>0</v>
      </c>
      <c r="AB1113" s="38">
        <f t="shared" si="123"/>
        <v>0</v>
      </c>
      <c r="AC1113" s="38">
        <f t="shared" si="124"/>
        <v>0</v>
      </c>
      <c r="AD1113" s="38" t="str">
        <f t="shared" si="125"/>
        <v>000000000000</v>
      </c>
    </row>
    <row r="1114" spans="1:30">
      <c r="A1114" s="9" t="str">
        <f>IF('DATA ACCURATE'!A1117&lt;&gt;"",'DATA ACCURATE'!A1117,"")</f>
        <v/>
      </c>
      <c r="B1114" s="9" t="str">
        <f>IF('DATA ACCURATE'!D1117&lt;&gt;"",'DATA ACCURATE'!D1117,"")</f>
        <v/>
      </c>
      <c r="C1114" s="38" t="str">
        <f>IF($AD1114="000000000000","",INDEX(DATABASE!$W$12:$W$71,MATCH($AD1114,DATABASE!$V$12:$V$71,0)))</f>
        <v/>
      </c>
      <c r="D1114" s="34" t="str">
        <f>IF(C1114="","",IF(E1114="",INDEX(DATABASE!$AF$13:$AF$62,MATCH($C1114,DATABASE!$AC$13:$AC$62,0)),IF(E1114="2x D11",INDEX(DATABASE!$AF$13:$AF$62,MATCH($C1114,DATABASE!$AC$13:$AC$62,0))+2*DATABASE!$AF$62,IF(E1114="3x D11",INDEX(DATABASE!$AF$13:$AF$62,MATCH($C1114,DATABASE!$AC$13:$AC$62,0))+3*DATABASE!$AF$62,""))))</f>
        <v/>
      </c>
      <c r="E1114" s="38" t="str">
        <f>IF(AND($K1114="Y",$G1114&lt;&gt;"UNYIL",$F1114&lt;DATABASE!$O$8),"2x D11",IF(AND($K1114="Y",$G1114&lt;&gt;"UNYIL",$F1114&gt;=DATABASE!$O$8),"3x D11",""))</f>
        <v/>
      </c>
      <c r="F1114" s="9" t="str">
        <f>IF('DATA ACCURATE'!N1117&lt;&gt;"",'DATA ACCURATE'!N1117,"")</f>
        <v/>
      </c>
      <c r="G1114" t="str">
        <f>IF(F1114="","",IF(F1114&lt;=DATABASE!$I$8,"UNYIL",IF(F1114&lt;=DATABASE!$J$8,"KECIL",IF(F1114&lt;DATABASE!$K$8,"TANGGUNG",IF(F1114&gt;=DATABASE!$K$8,"BESAR","")))))</f>
        <v/>
      </c>
      <c r="H1114" s="16" t="str">
        <f>IF('DATA ACCURATE'!J1117&lt;&gt;"",'DATA ACCURATE'!J1117,"")</f>
        <v/>
      </c>
      <c r="I1114" s="35" t="str">
        <f>IF(B1114&lt;&gt;"",IFERROR(VLOOKUP(B1114,'DATA TIMBANGAN'!G:M,7,FALSE),VLOOKUP(B1114,'DATA TIMBANGAN'!G:M,7)),"")</f>
        <v/>
      </c>
      <c r="J1114" s="25" t="str">
        <f>IF(H1114&lt;&gt;"",IFERROR(INDEX(DATABASE!$Z$19:$Z$38,MATCH(DATEVALUE(H1114),DATABASE!$AA$19:$AA$38,0)),INDEX(DATABASE!$Z$12:$Z$18,MATCH(WEEKDAY(H1114,2),DATABASE!$AA$12:$AA$18,0))),"")</f>
        <v/>
      </c>
      <c r="K1114" s="25" t="str">
        <f>IF('DATA ACCURATE'!V1117&lt;&gt;"",'DATA ACCURATE'!V1117,"")</f>
        <v/>
      </c>
      <c r="L1114" s="80" t="str">
        <f>IF($H1114="","",IF(OR($J1114="LIBUR",AND($L1113="LIBUR",$O1113=$O1114)),"LIBUR",IF(AND(OR($L1113="LUAR JAM KERJA 1",$L1113="LUAR JAM KERJA 2"),OR(OR(AND($H1113=$H1114,AND(OR($I1114&gt;DATABASE!$J$3,$I1114&lt;DATABASE!$J$6),((DATEVALUE($H1114)+$I1114)-(DATEVALUE($H1113)+$I1113))&lt;DATABASE!$J$6)),AND($H1113=$H1114,$O1113=$O1114,OR($I1114&gt;DATABASE!$J$6,$I1114&lt;DATABASE!$J$3))),AND(($H1114-$H1113)=1,OR($I1114&lt;DATABASE!$I$6,((DATEVALUE($H1114)+$I1114)-(DATEVALUE($H1113)+$I1113))&lt;DATABASE!$J$6))),$A1114=$A1113),"LUAR JAM KERJA 2",IF(AND(OR(WEEKDAY($H1114,2)=1,WEEKDAY($H1114,2)=2,WEEKDAY($H1114,2)=3,WEEKDAY($H1114,2)=4,WEEKDAY($H1114,2)=5),$I1114&lt;=DATABASE!$J$3,$I1114&gt;=DATABASE!$I$3),"JAM KERJA",IF(AND(WEEKDAY($H1114,2)=6,$I1114&lt;=DATABASE!$J$4,$I1114&gt;=DATABASE!$I$4),"JAM KERJA","LUAR JAM KERJA 1")))))</f>
        <v/>
      </c>
      <c r="M1114" s="33" t="str">
        <f>IF('DATA ACCURATE'!T1117&lt;&gt;"",IF('DATA ACCURATE'!T1117&gt;100,'DATA ACCURATE'!T1117/10,'DATA ACCURATE'!T1117),"")</f>
        <v/>
      </c>
      <c r="N1114" t="str">
        <f>IF(M1114="","",IF(M1114&lt;=DATABASE!$I$9,"LOKAL",IF(M1114&lt;DATABASE!$J$9,"LUAR KOTA 1",IF($M1114&gt;=DATABASE!$J$9,"LUAR KOTA 2",""))))</f>
        <v/>
      </c>
      <c r="O1114" s="38" t="str">
        <f>IF('DATA ACCURATE'!L1117&lt;&gt;"",'DATA ACCURATE'!L1117,"")</f>
        <v/>
      </c>
      <c r="Q1114" s="38">
        <f t="shared" si="120"/>
        <v>0</v>
      </c>
      <c r="R1114" s="38">
        <f t="shared" si="120"/>
        <v>0</v>
      </c>
      <c r="S1114" s="38">
        <f t="shared" si="120"/>
        <v>0</v>
      </c>
      <c r="T1114" s="38">
        <f t="shared" si="118"/>
        <v>0</v>
      </c>
      <c r="U1114" s="38">
        <f t="shared" si="121"/>
        <v>0</v>
      </c>
      <c r="V1114" s="38">
        <f t="shared" si="121"/>
        <v>0</v>
      </c>
      <c r="W1114" s="38">
        <f t="shared" si="121"/>
        <v>0</v>
      </c>
      <c r="X1114" s="38">
        <f t="shared" si="122"/>
        <v>0</v>
      </c>
      <c r="Y1114" s="38">
        <f t="shared" si="122"/>
        <v>0</v>
      </c>
      <c r="Z1114" s="38">
        <f t="shared" si="122"/>
        <v>0</v>
      </c>
      <c r="AA1114" s="38">
        <f t="shared" si="119"/>
        <v>0</v>
      </c>
      <c r="AB1114" s="38">
        <f t="shared" si="123"/>
        <v>0</v>
      </c>
      <c r="AC1114" s="38">
        <f t="shared" si="124"/>
        <v>0</v>
      </c>
      <c r="AD1114" s="38" t="str">
        <f t="shared" si="125"/>
        <v>000000000000</v>
      </c>
    </row>
    <row r="1115" spans="1:30">
      <c r="A1115" s="9" t="str">
        <f>IF('DATA ACCURATE'!A1118&lt;&gt;"",'DATA ACCURATE'!A1118,"")</f>
        <v/>
      </c>
      <c r="B1115" s="9" t="str">
        <f>IF('DATA ACCURATE'!D1118&lt;&gt;"",'DATA ACCURATE'!D1118,"")</f>
        <v/>
      </c>
      <c r="C1115" s="38" t="str">
        <f>IF($AD1115="000000000000","",INDEX(DATABASE!$W$12:$W$71,MATCH($AD1115,DATABASE!$V$12:$V$71,0)))</f>
        <v/>
      </c>
      <c r="D1115" s="34" t="str">
        <f>IF(C1115="","",IF(E1115="",INDEX(DATABASE!$AF$13:$AF$62,MATCH($C1115,DATABASE!$AC$13:$AC$62,0)),IF(E1115="2x D11",INDEX(DATABASE!$AF$13:$AF$62,MATCH($C1115,DATABASE!$AC$13:$AC$62,0))+2*DATABASE!$AF$62,IF(E1115="3x D11",INDEX(DATABASE!$AF$13:$AF$62,MATCH($C1115,DATABASE!$AC$13:$AC$62,0))+3*DATABASE!$AF$62,""))))</f>
        <v/>
      </c>
      <c r="E1115" s="38" t="str">
        <f>IF(AND($K1115="Y",$G1115&lt;&gt;"UNYIL",$F1115&lt;DATABASE!$O$8),"2x D11",IF(AND($K1115="Y",$G1115&lt;&gt;"UNYIL",$F1115&gt;=DATABASE!$O$8),"3x D11",""))</f>
        <v/>
      </c>
      <c r="F1115" s="9" t="str">
        <f>IF('DATA ACCURATE'!N1118&lt;&gt;"",'DATA ACCURATE'!N1118,"")</f>
        <v/>
      </c>
      <c r="G1115" t="str">
        <f>IF(F1115="","",IF(F1115&lt;=DATABASE!$I$8,"UNYIL",IF(F1115&lt;=DATABASE!$J$8,"KECIL",IF(F1115&lt;DATABASE!$K$8,"TANGGUNG",IF(F1115&gt;=DATABASE!$K$8,"BESAR","")))))</f>
        <v/>
      </c>
      <c r="H1115" s="16" t="str">
        <f>IF('DATA ACCURATE'!J1118&lt;&gt;"",'DATA ACCURATE'!J1118,"")</f>
        <v/>
      </c>
      <c r="I1115" s="35" t="str">
        <f>IF(B1115&lt;&gt;"",IFERROR(VLOOKUP(B1115,'DATA TIMBANGAN'!G:M,7,FALSE),VLOOKUP(B1115,'DATA TIMBANGAN'!G:M,7)),"")</f>
        <v/>
      </c>
      <c r="J1115" s="25" t="str">
        <f>IF(H1115&lt;&gt;"",IFERROR(INDEX(DATABASE!$Z$19:$Z$38,MATCH(DATEVALUE(H1115),DATABASE!$AA$19:$AA$38,0)),INDEX(DATABASE!$Z$12:$Z$18,MATCH(WEEKDAY(H1115,2),DATABASE!$AA$12:$AA$18,0))),"")</f>
        <v/>
      </c>
      <c r="K1115" s="25" t="str">
        <f>IF('DATA ACCURATE'!V1118&lt;&gt;"",'DATA ACCURATE'!V1118,"")</f>
        <v/>
      </c>
      <c r="L1115" s="80" t="str">
        <f>IF($H1115="","",IF(OR($J1115="LIBUR",AND($L1114="LIBUR",$O1114=$O1115)),"LIBUR",IF(AND(OR($L1114="LUAR JAM KERJA 1",$L1114="LUAR JAM KERJA 2"),OR(OR(AND($H1114=$H1115,AND(OR($I1115&gt;DATABASE!$J$3,$I1115&lt;DATABASE!$J$6),((DATEVALUE($H1115)+$I1115)-(DATEVALUE($H1114)+$I1114))&lt;DATABASE!$J$6)),AND($H1114=$H1115,$O1114=$O1115,OR($I1115&gt;DATABASE!$J$6,$I1115&lt;DATABASE!$J$3))),AND(($H1115-$H1114)=1,OR($I1115&lt;DATABASE!$I$6,((DATEVALUE($H1115)+$I1115)-(DATEVALUE($H1114)+$I1114))&lt;DATABASE!$J$6))),$A1115=$A1114),"LUAR JAM KERJA 2",IF(AND(OR(WEEKDAY($H1115,2)=1,WEEKDAY($H1115,2)=2,WEEKDAY($H1115,2)=3,WEEKDAY($H1115,2)=4,WEEKDAY($H1115,2)=5),$I1115&lt;=DATABASE!$J$3,$I1115&gt;=DATABASE!$I$3),"JAM KERJA",IF(AND(WEEKDAY($H1115,2)=6,$I1115&lt;=DATABASE!$J$4,$I1115&gt;=DATABASE!$I$4),"JAM KERJA","LUAR JAM KERJA 1")))))</f>
        <v/>
      </c>
      <c r="M1115" s="33" t="str">
        <f>IF('DATA ACCURATE'!T1118&lt;&gt;"",IF('DATA ACCURATE'!T1118&gt;100,'DATA ACCURATE'!T1118/10,'DATA ACCURATE'!T1118),"")</f>
        <v/>
      </c>
      <c r="N1115" t="str">
        <f>IF(M1115="","",IF(M1115&lt;=DATABASE!$I$9,"LOKAL",IF(M1115&lt;DATABASE!$J$9,"LUAR KOTA 1",IF($M1115&gt;=DATABASE!$J$9,"LUAR KOTA 2",""))))</f>
        <v/>
      </c>
      <c r="O1115" s="38" t="str">
        <f>IF('DATA ACCURATE'!L1118&lt;&gt;"",'DATA ACCURATE'!L1118,"")</f>
        <v/>
      </c>
      <c r="Q1115" s="38">
        <f t="shared" si="120"/>
        <v>0</v>
      </c>
      <c r="R1115" s="38">
        <f t="shared" si="120"/>
        <v>0</v>
      </c>
      <c r="S1115" s="38">
        <f t="shared" si="120"/>
        <v>0</v>
      </c>
      <c r="T1115" s="38">
        <f t="shared" si="118"/>
        <v>0</v>
      </c>
      <c r="U1115" s="38">
        <f t="shared" si="121"/>
        <v>0</v>
      </c>
      <c r="V1115" s="38">
        <f t="shared" si="121"/>
        <v>0</v>
      </c>
      <c r="W1115" s="38">
        <f t="shared" si="121"/>
        <v>0</v>
      </c>
      <c r="X1115" s="38">
        <f t="shared" si="122"/>
        <v>0</v>
      </c>
      <c r="Y1115" s="38">
        <f t="shared" si="122"/>
        <v>0</v>
      </c>
      <c r="Z1115" s="38">
        <f t="shared" si="122"/>
        <v>0</v>
      </c>
      <c r="AA1115" s="38">
        <f t="shared" si="119"/>
        <v>0</v>
      </c>
      <c r="AB1115" s="38">
        <f t="shared" si="123"/>
        <v>0</v>
      </c>
      <c r="AC1115" s="38">
        <f t="shared" si="124"/>
        <v>0</v>
      </c>
      <c r="AD1115" s="38" t="str">
        <f t="shared" si="125"/>
        <v>000000000000</v>
      </c>
    </row>
    <row r="1116" spans="1:30">
      <c r="A1116" s="9" t="str">
        <f>IF('DATA ACCURATE'!A1119&lt;&gt;"",'DATA ACCURATE'!A1119,"")</f>
        <v/>
      </c>
      <c r="B1116" s="9" t="str">
        <f>IF('DATA ACCURATE'!D1119&lt;&gt;"",'DATA ACCURATE'!D1119,"")</f>
        <v/>
      </c>
      <c r="C1116" s="38" t="str">
        <f>IF($AD1116="000000000000","",INDEX(DATABASE!$W$12:$W$71,MATCH($AD1116,DATABASE!$V$12:$V$71,0)))</f>
        <v/>
      </c>
      <c r="D1116" s="34" t="str">
        <f>IF(C1116="","",IF(E1116="",INDEX(DATABASE!$AF$13:$AF$62,MATCH($C1116,DATABASE!$AC$13:$AC$62,0)),IF(E1116="2x D11",INDEX(DATABASE!$AF$13:$AF$62,MATCH($C1116,DATABASE!$AC$13:$AC$62,0))+2*DATABASE!$AF$62,IF(E1116="3x D11",INDEX(DATABASE!$AF$13:$AF$62,MATCH($C1116,DATABASE!$AC$13:$AC$62,0))+3*DATABASE!$AF$62,""))))</f>
        <v/>
      </c>
      <c r="E1116" s="38" t="str">
        <f>IF(AND($K1116="Y",$G1116&lt;&gt;"UNYIL",$F1116&lt;DATABASE!$O$8),"2x D11",IF(AND($K1116="Y",$G1116&lt;&gt;"UNYIL",$F1116&gt;=DATABASE!$O$8),"3x D11",""))</f>
        <v/>
      </c>
      <c r="F1116" s="9" t="str">
        <f>IF('DATA ACCURATE'!N1119&lt;&gt;"",'DATA ACCURATE'!N1119,"")</f>
        <v/>
      </c>
      <c r="G1116" t="str">
        <f>IF(F1116="","",IF(F1116&lt;=DATABASE!$I$8,"UNYIL",IF(F1116&lt;=DATABASE!$J$8,"KECIL",IF(F1116&lt;DATABASE!$K$8,"TANGGUNG",IF(F1116&gt;=DATABASE!$K$8,"BESAR","")))))</f>
        <v/>
      </c>
      <c r="H1116" s="16" t="str">
        <f>IF('DATA ACCURATE'!J1119&lt;&gt;"",'DATA ACCURATE'!J1119,"")</f>
        <v/>
      </c>
      <c r="I1116" s="35" t="str">
        <f>IF(B1116&lt;&gt;"",IFERROR(VLOOKUP(B1116,'DATA TIMBANGAN'!G:M,7,FALSE),VLOOKUP(B1116,'DATA TIMBANGAN'!G:M,7)),"")</f>
        <v/>
      </c>
      <c r="J1116" s="25" t="str">
        <f>IF(H1116&lt;&gt;"",IFERROR(INDEX(DATABASE!$Z$19:$Z$38,MATCH(DATEVALUE(H1116),DATABASE!$AA$19:$AA$38,0)),INDEX(DATABASE!$Z$12:$Z$18,MATCH(WEEKDAY(H1116,2),DATABASE!$AA$12:$AA$18,0))),"")</f>
        <v/>
      </c>
      <c r="K1116" s="25" t="str">
        <f>IF('DATA ACCURATE'!V1119&lt;&gt;"",'DATA ACCURATE'!V1119,"")</f>
        <v/>
      </c>
      <c r="L1116" s="80" t="str">
        <f>IF($H1116="","",IF(OR($J1116="LIBUR",AND($L1115="LIBUR",$O1115=$O1116)),"LIBUR",IF(AND(OR($L1115="LUAR JAM KERJA 1",$L1115="LUAR JAM KERJA 2"),OR(OR(AND($H1115=$H1116,AND(OR($I1116&gt;DATABASE!$J$3,$I1116&lt;DATABASE!$J$6),((DATEVALUE($H1116)+$I1116)-(DATEVALUE($H1115)+$I1115))&lt;DATABASE!$J$6)),AND($H1115=$H1116,$O1115=$O1116,OR($I1116&gt;DATABASE!$J$6,$I1116&lt;DATABASE!$J$3))),AND(($H1116-$H1115)=1,OR($I1116&lt;DATABASE!$I$6,((DATEVALUE($H1116)+$I1116)-(DATEVALUE($H1115)+$I1115))&lt;DATABASE!$J$6))),$A1116=$A1115),"LUAR JAM KERJA 2",IF(AND(OR(WEEKDAY($H1116,2)=1,WEEKDAY($H1116,2)=2,WEEKDAY($H1116,2)=3,WEEKDAY($H1116,2)=4,WEEKDAY($H1116,2)=5),$I1116&lt;=DATABASE!$J$3,$I1116&gt;=DATABASE!$I$3),"JAM KERJA",IF(AND(WEEKDAY($H1116,2)=6,$I1116&lt;=DATABASE!$J$4,$I1116&gt;=DATABASE!$I$4),"JAM KERJA","LUAR JAM KERJA 1")))))</f>
        <v/>
      </c>
      <c r="M1116" s="33" t="str">
        <f>IF('DATA ACCURATE'!T1119&lt;&gt;"",IF('DATA ACCURATE'!T1119&gt;100,'DATA ACCURATE'!T1119/10,'DATA ACCURATE'!T1119),"")</f>
        <v/>
      </c>
      <c r="N1116" t="str">
        <f>IF(M1116="","",IF(M1116&lt;=DATABASE!$I$9,"LOKAL",IF(M1116&lt;DATABASE!$J$9,"LUAR KOTA 1",IF($M1116&gt;=DATABASE!$J$9,"LUAR KOTA 2",""))))</f>
        <v/>
      </c>
      <c r="O1116" s="38" t="str">
        <f>IF('DATA ACCURATE'!L1119&lt;&gt;"",'DATA ACCURATE'!L1119,"")</f>
        <v/>
      </c>
      <c r="Q1116" s="38">
        <f t="shared" si="120"/>
        <v>0</v>
      </c>
      <c r="R1116" s="38">
        <f t="shared" si="120"/>
        <v>0</v>
      </c>
      <c r="S1116" s="38">
        <f t="shared" si="120"/>
        <v>0</v>
      </c>
      <c r="T1116" s="38">
        <f t="shared" si="118"/>
        <v>0</v>
      </c>
      <c r="U1116" s="38">
        <f t="shared" si="121"/>
        <v>0</v>
      </c>
      <c r="V1116" s="38">
        <f t="shared" si="121"/>
        <v>0</v>
      </c>
      <c r="W1116" s="38">
        <f t="shared" si="121"/>
        <v>0</v>
      </c>
      <c r="X1116" s="38">
        <f t="shared" si="122"/>
        <v>0</v>
      </c>
      <c r="Y1116" s="38">
        <f t="shared" si="122"/>
        <v>0</v>
      </c>
      <c r="Z1116" s="38">
        <f t="shared" si="122"/>
        <v>0</v>
      </c>
      <c r="AA1116" s="38">
        <f t="shared" si="119"/>
        <v>0</v>
      </c>
      <c r="AB1116" s="38">
        <f t="shared" si="123"/>
        <v>0</v>
      </c>
      <c r="AC1116" s="38">
        <f t="shared" si="124"/>
        <v>0</v>
      </c>
      <c r="AD1116" s="38" t="str">
        <f t="shared" si="125"/>
        <v>000000000000</v>
      </c>
    </row>
    <row r="1117" spans="1:30">
      <c r="A1117" s="9" t="str">
        <f>IF('DATA ACCURATE'!A1120&lt;&gt;"",'DATA ACCURATE'!A1120,"")</f>
        <v/>
      </c>
      <c r="B1117" s="9" t="str">
        <f>IF('DATA ACCURATE'!D1120&lt;&gt;"",'DATA ACCURATE'!D1120,"")</f>
        <v/>
      </c>
      <c r="C1117" s="38" t="str">
        <f>IF($AD1117="000000000000","",INDEX(DATABASE!$W$12:$W$71,MATCH($AD1117,DATABASE!$V$12:$V$71,0)))</f>
        <v/>
      </c>
      <c r="D1117" s="34" t="str">
        <f>IF(C1117="","",IF(E1117="",INDEX(DATABASE!$AF$13:$AF$62,MATCH($C1117,DATABASE!$AC$13:$AC$62,0)),IF(E1117="2x D11",INDEX(DATABASE!$AF$13:$AF$62,MATCH($C1117,DATABASE!$AC$13:$AC$62,0))+2*DATABASE!$AF$62,IF(E1117="3x D11",INDEX(DATABASE!$AF$13:$AF$62,MATCH($C1117,DATABASE!$AC$13:$AC$62,0))+3*DATABASE!$AF$62,""))))</f>
        <v/>
      </c>
      <c r="E1117" s="38" t="str">
        <f>IF(AND($K1117="Y",$G1117&lt;&gt;"UNYIL",$F1117&lt;DATABASE!$O$8),"2x D11",IF(AND($K1117="Y",$G1117&lt;&gt;"UNYIL",$F1117&gt;=DATABASE!$O$8),"3x D11",""))</f>
        <v/>
      </c>
      <c r="F1117" s="9" t="str">
        <f>IF('DATA ACCURATE'!N1120&lt;&gt;"",'DATA ACCURATE'!N1120,"")</f>
        <v/>
      </c>
      <c r="G1117" t="str">
        <f>IF(F1117="","",IF(F1117&lt;=DATABASE!$I$8,"UNYIL",IF(F1117&lt;=DATABASE!$J$8,"KECIL",IF(F1117&lt;DATABASE!$K$8,"TANGGUNG",IF(F1117&gt;=DATABASE!$K$8,"BESAR","")))))</f>
        <v/>
      </c>
      <c r="H1117" s="16" t="str">
        <f>IF('DATA ACCURATE'!J1120&lt;&gt;"",'DATA ACCURATE'!J1120,"")</f>
        <v/>
      </c>
      <c r="I1117" s="35" t="str">
        <f>IF(B1117&lt;&gt;"",IFERROR(VLOOKUP(B1117,'DATA TIMBANGAN'!G:M,7,FALSE),VLOOKUP(B1117,'DATA TIMBANGAN'!G:M,7)),"")</f>
        <v/>
      </c>
      <c r="J1117" s="25" t="str">
        <f>IF(H1117&lt;&gt;"",IFERROR(INDEX(DATABASE!$Z$19:$Z$38,MATCH(DATEVALUE(H1117),DATABASE!$AA$19:$AA$38,0)),INDEX(DATABASE!$Z$12:$Z$18,MATCH(WEEKDAY(H1117,2),DATABASE!$AA$12:$AA$18,0))),"")</f>
        <v/>
      </c>
      <c r="K1117" s="25" t="str">
        <f>IF('DATA ACCURATE'!V1120&lt;&gt;"",'DATA ACCURATE'!V1120,"")</f>
        <v/>
      </c>
      <c r="L1117" s="80" t="str">
        <f>IF($H1117="","",IF(OR($J1117="LIBUR",AND($L1116="LIBUR",$O1116=$O1117)),"LIBUR",IF(AND(OR($L1116="LUAR JAM KERJA 1",$L1116="LUAR JAM KERJA 2"),OR(OR(AND($H1116=$H1117,AND(OR($I1117&gt;DATABASE!$J$3,$I1117&lt;DATABASE!$J$6),((DATEVALUE($H1117)+$I1117)-(DATEVALUE($H1116)+$I1116))&lt;DATABASE!$J$6)),AND($H1116=$H1117,$O1116=$O1117,OR($I1117&gt;DATABASE!$J$6,$I1117&lt;DATABASE!$J$3))),AND(($H1117-$H1116)=1,OR($I1117&lt;DATABASE!$I$6,((DATEVALUE($H1117)+$I1117)-(DATEVALUE($H1116)+$I1116))&lt;DATABASE!$J$6))),$A1117=$A1116),"LUAR JAM KERJA 2",IF(AND(OR(WEEKDAY($H1117,2)=1,WEEKDAY($H1117,2)=2,WEEKDAY($H1117,2)=3,WEEKDAY($H1117,2)=4,WEEKDAY($H1117,2)=5),$I1117&lt;=DATABASE!$J$3,$I1117&gt;=DATABASE!$I$3),"JAM KERJA",IF(AND(WEEKDAY($H1117,2)=6,$I1117&lt;=DATABASE!$J$4,$I1117&gt;=DATABASE!$I$4),"JAM KERJA","LUAR JAM KERJA 1")))))</f>
        <v/>
      </c>
      <c r="M1117" s="33" t="str">
        <f>IF('DATA ACCURATE'!T1120&lt;&gt;"",IF('DATA ACCURATE'!T1120&gt;100,'DATA ACCURATE'!T1120/10,'DATA ACCURATE'!T1120),"")</f>
        <v/>
      </c>
      <c r="N1117" t="str">
        <f>IF(M1117="","",IF(M1117&lt;=DATABASE!$I$9,"LOKAL",IF(M1117&lt;DATABASE!$J$9,"LUAR KOTA 1",IF($M1117&gt;=DATABASE!$J$9,"LUAR KOTA 2",""))))</f>
        <v/>
      </c>
      <c r="O1117" s="38" t="str">
        <f>IF('DATA ACCURATE'!L1120&lt;&gt;"",'DATA ACCURATE'!L1120,"")</f>
        <v/>
      </c>
      <c r="Q1117" s="38">
        <f t="shared" si="120"/>
        <v>0</v>
      </c>
      <c r="R1117" s="38">
        <f t="shared" si="120"/>
        <v>0</v>
      </c>
      <c r="S1117" s="38">
        <f t="shared" si="120"/>
        <v>0</v>
      </c>
      <c r="T1117" s="38">
        <f t="shared" si="118"/>
        <v>0</v>
      </c>
      <c r="U1117" s="38">
        <f t="shared" si="121"/>
        <v>0</v>
      </c>
      <c r="V1117" s="38">
        <f t="shared" si="121"/>
        <v>0</v>
      </c>
      <c r="W1117" s="38">
        <f t="shared" si="121"/>
        <v>0</v>
      </c>
      <c r="X1117" s="38">
        <f t="shared" si="122"/>
        <v>0</v>
      </c>
      <c r="Y1117" s="38">
        <f t="shared" si="122"/>
        <v>0</v>
      </c>
      <c r="Z1117" s="38">
        <f t="shared" si="122"/>
        <v>0</v>
      </c>
      <c r="AA1117" s="38">
        <f t="shared" si="119"/>
        <v>0</v>
      </c>
      <c r="AB1117" s="38">
        <f t="shared" si="123"/>
        <v>0</v>
      </c>
      <c r="AC1117" s="38">
        <f t="shared" si="124"/>
        <v>0</v>
      </c>
      <c r="AD1117" s="38" t="str">
        <f t="shared" si="125"/>
        <v>000000000000</v>
      </c>
    </row>
    <row r="1118" spans="1:30">
      <c r="A1118" s="9" t="str">
        <f>IF('DATA ACCURATE'!A1121&lt;&gt;"",'DATA ACCURATE'!A1121,"")</f>
        <v/>
      </c>
      <c r="B1118" s="9" t="str">
        <f>IF('DATA ACCURATE'!D1121&lt;&gt;"",'DATA ACCURATE'!D1121,"")</f>
        <v/>
      </c>
      <c r="C1118" s="38" t="str">
        <f>IF($AD1118="000000000000","",INDEX(DATABASE!$W$12:$W$71,MATCH($AD1118,DATABASE!$V$12:$V$71,0)))</f>
        <v/>
      </c>
      <c r="D1118" s="34" t="str">
        <f>IF(C1118="","",IF(E1118="",INDEX(DATABASE!$AF$13:$AF$62,MATCH($C1118,DATABASE!$AC$13:$AC$62,0)),IF(E1118="2x D11",INDEX(DATABASE!$AF$13:$AF$62,MATCH($C1118,DATABASE!$AC$13:$AC$62,0))+2*DATABASE!$AF$62,IF(E1118="3x D11",INDEX(DATABASE!$AF$13:$AF$62,MATCH($C1118,DATABASE!$AC$13:$AC$62,0))+3*DATABASE!$AF$62,""))))</f>
        <v/>
      </c>
      <c r="E1118" s="38" t="str">
        <f>IF(AND($K1118="Y",$G1118&lt;&gt;"UNYIL",$F1118&lt;DATABASE!$O$8),"2x D11",IF(AND($K1118="Y",$G1118&lt;&gt;"UNYIL",$F1118&gt;=DATABASE!$O$8),"3x D11",""))</f>
        <v/>
      </c>
      <c r="F1118" s="9" t="str">
        <f>IF('DATA ACCURATE'!N1121&lt;&gt;"",'DATA ACCURATE'!N1121,"")</f>
        <v/>
      </c>
      <c r="G1118" t="str">
        <f>IF(F1118="","",IF(F1118&lt;=DATABASE!$I$8,"UNYIL",IF(F1118&lt;=DATABASE!$J$8,"KECIL",IF(F1118&lt;DATABASE!$K$8,"TANGGUNG",IF(F1118&gt;=DATABASE!$K$8,"BESAR","")))))</f>
        <v/>
      </c>
      <c r="H1118" s="16" t="str">
        <f>IF('DATA ACCURATE'!J1121&lt;&gt;"",'DATA ACCURATE'!J1121,"")</f>
        <v/>
      </c>
      <c r="I1118" s="35" t="str">
        <f>IF(B1118&lt;&gt;"",IFERROR(VLOOKUP(B1118,'DATA TIMBANGAN'!G:M,7,FALSE),VLOOKUP(B1118,'DATA TIMBANGAN'!G:M,7)),"")</f>
        <v/>
      </c>
      <c r="J1118" s="25" t="str">
        <f>IF(H1118&lt;&gt;"",IFERROR(INDEX(DATABASE!$Z$19:$Z$38,MATCH(DATEVALUE(H1118),DATABASE!$AA$19:$AA$38,0)),INDEX(DATABASE!$Z$12:$Z$18,MATCH(WEEKDAY(H1118,2),DATABASE!$AA$12:$AA$18,0))),"")</f>
        <v/>
      </c>
      <c r="K1118" s="25" t="str">
        <f>IF('DATA ACCURATE'!V1121&lt;&gt;"",'DATA ACCURATE'!V1121,"")</f>
        <v/>
      </c>
      <c r="L1118" s="80" t="str">
        <f>IF($H1118="","",IF(OR($J1118="LIBUR",AND($L1117="LIBUR",$O1117=$O1118)),"LIBUR",IF(AND(OR($L1117="LUAR JAM KERJA 1",$L1117="LUAR JAM KERJA 2"),OR(OR(AND($H1117=$H1118,AND(OR($I1118&gt;DATABASE!$J$3,$I1118&lt;DATABASE!$J$6),((DATEVALUE($H1118)+$I1118)-(DATEVALUE($H1117)+$I1117))&lt;DATABASE!$J$6)),AND($H1117=$H1118,$O1117=$O1118,OR($I1118&gt;DATABASE!$J$6,$I1118&lt;DATABASE!$J$3))),AND(($H1118-$H1117)=1,OR($I1118&lt;DATABASE!$I$6,((DATEVALUE($H1118)+$I1118)-(DATEVALUE($H1117)+$I1117))&lt;DATABASE!$J$6))),$A1118=$A1117),"LUAR JAM KERJA 2",IF(AND(OR(WEEKDAY($H1118,2)=1,WEEKDAY($H1118,2)=2,WEEKDAY($H1118,2)=3,WEEKDAY($H1118,2)=4,WEEKDAY($H1118,2)=5),$I1118&lt;=DATABASE!$J$3,$I1118&gt;=DATABASE!$I$3),"JAM KERJA",IF(AND(WEEKDAY($H1118,2)=6,$I1118&lt;=DATABASE!$J$4,$I1118&gt;=DATABASE!$I$4),"JAM KERJA","LUAR JAM KERJA 1")))))</f>
        <v/>
      </c>
      <c r="M1118" s="33" t="str">
        <f>IF('DATA ACCURATE'!T1121&lt;&gt;"",IF('DATA ACCURATE'!T1121&gt;100,'DATA ACCURATE'!T1121/10,'DATA ACCURATE'!T1121),"")</f>
        <v/>
      </c>
      <c r="N1118" t="str">
        <f>IF(M1118="","",IF(M1118&lt;=DATABASE!$I$9,"LOKAL",IF(M1118&lt;DATABASE!$J$9,"LUAR KOTA 1",IF($M1118&gt;=DATABASE!$J$9,"LUAR KOTA 2",""))))</f>
        <v/>
      </c>
      <c r="O1118" s="38" t="str">
        <f>IF('DATA ACCURATE'!L1121&lt;&gt;"",'DATA ACCURATE'!L1121,"")</f>
        <v/>
      </c>
      <c r="Q1118" s="38">
        <f t="shared" si="120"/>
        <v>0</v>
      </c>
      <c r="R1118" s="38">
        <f t="shared" si="120"/>
        <v>0</v>
      </c>
      <c r="S1118" s="38">
        <f t="shared" si="120"/>
        <v>0</v>
      </c>
      <c r="T1118" s="38">
        <f t="shared" si="118"/>
        <v>0</v>
      </c>
      <c r="U1118" s="38">
        <f t="shared" si="121"/>
        <v>0</v>
      </c>
      <c r="V1118" s="38">
        <f t="shared" si="121"/>
        <v>0</v>
      </c>
      <c r="W1118" s="38">
        <f t="shared" si="121"/>
        <v>0</v>
      </c>
      <c r="X1118" s="38">
        <f t="shared" si="122"/>
        <v>0</v>
      </c>
      <c r="Y1118" s="38">
        <f t="shared" si="122"/>
        <v>0</v>
      </c>
      <c r="Z1118" s="38">
        <f t="shared" si="122"/>
        <v>0</v>
      </c>
      <c r="AA1118" s="38">
        <f t="shared" si="119"/>
        <v>0</v>
      </c>
      <c r="AB1118" s="38">
        <f t="shared" si="123"/>
        <v>0</v>
      </c>
      <c r="AC1118" s="38">
        <f t="shared" si="124"/>
        <v>0</v>
      </c>
      <c r="AD1118" s="38" t="str">
        <f t="shared" si="125"/>
        <v>000000000000</v>
      </c>
    </row>
    <row r="1119" spans="1:30">
      <c r="A1119" s="9" t="str">
        <f>IF('DATA ACCURATE'!A1122&lt;&gt;"",'DATA ACCURATE'!A1122,"")</f>
        <v/>
      </c>
      <c r="B1119" s="9" t="str">
        <f>IF('DATA ACCURATE'!D1122&lt;&gt;"",'DATA ACCURATE'!D1122,"")</f>
        <v/>
      </c>
      <c r="C1119" s="38" t="str">
        <f>IF($AD1119="000000000000","",INDEX(DATABASE!$W$12:$W$71,MATCH($AD1119,DATABASE!$V$12:$V$71,0)))</f>
        <v/>
      </c>
      <c r="D1119" s="34" t="str">
        <f>IF(C1119="","",IF(E1119="",INDEX(DATABASE!$AF$13:$AF$62,MATCH($C1119,DATABASE!$AC$13:$AC$62,0)),IF(E1119="2x D11",INDEX(DATABASE!$AF$13:$AF$62,MATCH($C1119,DATABASE!$AC$13:$AC$62,0))+2*DATABASE!$AF$62,IF(E1119="3x D11",INDEX(DATABASE!$AF$13:$AF$62,MATCH($C1119,DATABASE!$AC$13:$AC$62,0))+3*DATABASE!$AF$62,""))))</f>
        <v/>
      </c>
      <c r="E1119" s="38" t="str">
        <f>IF(AND($K1119="Y",$G1119&lt;&gt;"UNYIL",$F1119&lt;DATABASE!$O$8),"2x D11",IF(AND($K1119="Y",$G1119&lt;&gt;"UNYIL",$F1119&gt;=DATABASE!$O$8),"3x D11",""))</f>
        <v/>
      </c>
      <c r="F1119" s="9" t="str">
        <f>IF('DATA ACCURATE'!N1122&lt;&gt;"",'DATA ACCURATE'!N1122,"")</f>
        <v/>
      </c>
      <c r="G1119" t="str">
        <f>IF(F1119="","",IF(F1119&lt;=DATABASE!$I$8,"UNYIL",IF(F1119&lt;=DATABASE!$J$8,"KECIL",IF(F1119&lt;DATABASE!$K$8,"TANGGUNG",IF(F1119&gt;=DATABASE!$K$8,"BESAR","")))))</f>
        <v/>
      </c>
      <c r="H1119" s="16" t="str">
        <f>IF('DATA ACCURATE'!J1122&lt;&gt;"",'DATA ACCURATE'!J1122,"")</f>
        <v/>
      </c>
      <c r="I1119" s="35" t="str">
        <f>IF(B1119&lt;&gt;"",IFERROR(VLOOKUP(B1119,'DATA TIMBANGAN'!G:M,7,FALSE),VLOOKUP(B1119,'DATA TIMBANGAN'!G:M,7)),"")</f>
        <v/>
      </c>
      <c r="J1119" s="25" t="str">
        <f>IF(H1119&lt;&gt;"",IFERROR(INDEX(DATABASE!$Z$19:$Z$38,MATCH(DATEVALUE(H1119),DATABASE!$AA$19:$AA$38,0)),INDEX(DATABASE!$Z$12:$Z$18,MATCH(WEEKDAY(H1119,2),DATABASE!$AA$12:$AA$18,0))),"")</f>
        <v/>
      </c>
      <c r="K1119" s="25" t="str">
        <f>IF('DATA ACCURATE'!V1122&lt;&gt;"",'DATA ACCURATE'!V1122,"")</f>
        <v/>
      </c>
      <c r="L1119" s="80" t="str">
        <f>IF($H1119="","",IF(OR($J1119="LIBUR",AND($L1118="LIBUR",$O1118=$O1119)),"LIBUR",IF(AND(OR($L1118="LUAR JAM KERJA 1",$L1118="LUAR JAM KERJA 2"),OR(OR(AND($H1118=$H1119,AND(OR($I1119&gt;DATABASE!$J$3,$I1119&lt;DATABASE!$J$6),((DATEVALUE($H1119)+$I1119)-(DATEVALUE($H1118)+$I1118))&lt;DATABASE!$J$6)),AND($H1118=$H1119,$O1118=$O1119,OR($I1119&gt;DATABASE!$J$6,$I1119&lt;DATABASE!$J$3))),AND(($H1119-$H1118)=1,OR($I1119&lt;DATABASE!$I$6,((DATEVALUE($H1119)+$I1119)-(DATEVALUE($H1118)+$I1118))&lt;DATABASE!$J$6))),$A1119=$A1118),"LUAR JAM KERJA 2",IF(AND(OR(WEEKDAY($H1119,2)=1,WEEKDAY($H1119,2)=2,WEEKDAY($H1119,2)=3,WEEKDAY($H1119,2)=4,WEEKDAY($H1119,2)=5),$I1119&lt;=DATABASE!$J$3,$I1119&gt;=DATABASE!$I$3),"JAM KERJA",IF(AND(WEEKDAY($H1119,2)=6,$I1119&lt;=DATABASE!$J$4,$I1119&gt;=DATABASE!$I$4),"JAM KERJA","LUAR JAM KERJA 1")))))</f>
        <v/>
      </c>
      <c r="M1119" s="33" t="str">
        <f>IF('DATA ACCURATE'!T1122&lt;&gt;"",IF('DATA ACCURATE'!T1122&gt;100,'DATA ACCURATE'!T1122/10,'DATA ACCURATE'!T1122),"")</f>
        <v/>
      </c>
      <c r="N1119" t="str">
        <f>IF(M1119="","",IF(M1119&lt;=DATABASE!$I$9,"LOKAL",IF(M1119&lt;DATABASE!$J$9,"LUAR KOTA 1",IF($M1119&gt;=DATABASE!$J$9,"LUAR KOTA 2",""))))</f>
        <v/>
      </c>
      <c r="O1119" s="38" t="str">
        <f>IF('DATA ACCURATE'!L1122&lt;&gt;"",'DATA ACCURATE'!L1122,"")</f>
        <v/>
      </c>
      <c r="Q1119" s="38">
        <f t="shared" si="120"/>
        <v>0</v>
      </c>
      <c r="R1119" s="38">
        <f t="shared" si="120"/>
        <v>0</v>
      </c>
      <c r="S1119" s="38">
        <f t="shared" si="120"/>
        <v>0</v>
      </c>
      <c r="T1119" s="38">
        <f t="shared" si="118"/>
        <v>0</v>
      </c>
      <c r="U1119" s="38">
        <f t="shared" si="121"/>
        <v>0</v>
      </c>
      <c r="V1119" s="38">
        <f t="shared" si="121"/>
        <v>0</v>
      </c>
      <c r="W1119" s="38">
        <f t="shared" si="121"/>
        <v>0</v>
      </c>
      <c r="X1119" s="38">
        <f t="shared" si="122"/>
        <v>0</v>
      </c>
      <c r="Y1119" s="38">
        <f t="shared" si="122"/>
        <v>0</v>
      </c>
      <c r="Z1119" s="38">
        <f t="shared" si="122"/>
        <v>0</v>
      </c>
      <c r="AA1119" s="38">
        <f t="shared" si="119"/>
        <v>0</v>
      </c>
      <c r="AB1119" s="38">
        <f t="shared" si="123"/>
        <v>0</v>
      </c>
      <c r="AC1119" s="38">
        <f t="shared" si="124"/>
        <v>0</v>
      </c>
      <c r="AD1119" s="38" t="str">
        <f t="shared" si="125"/>
        <v>000000000000</v>
      </c>
    </row>
    <row r="1120" spans="1:30">
      <c r="A1120" s="9" t="str">
        <f>IF('DATA ACCURATE'!A1123&lt;&gt;"",'DATA ACCURATE'!A1123,"")</f>
        <v/>
      </c>
      <c r="B1120" s="9" t="str">
        <f>IF('DATA ACCURATE'!D1123&lt;&gt;"",'DATA ACCURATE'!D1123,"")</f>
        <v/>
      </c>
      <c r="C1120" s="38" t="str">
        <f>IF($AD1120="000000000000","",INDEX(DATABASE!$W$12:$W$71,MATCH($AD1120,DATABASE!$V$12:$V$71,0)))</f>
        <v/>
      </c>
      <c r="D1120" s="34" t="str">
        <f>IF(C1120="","",IF(E1120="",INDEX(DATABASE!$AF$13:$AF$62,MATCH($C1120,DATABASE!$AC$13:$AC$62,0)),IF(E1120="2x D11",INDEX(DATABASE!$AF$13:$AF$62,MATCH($C1120,DATABASE!$AC$13:$AC$62,0))+2*DATABASE!$AF$62,IF(E1120="3x D11",INDEX(DATABASE!$AF$13:$AF$62,MATCH($C1120,DATABASE!$AC$13:$AC$62,0))+3*DATABASE!$AF$62,""))))</f>
        <v/>
      </c>
      <c r="E1120" s="38" t="str">
        <f>IF(AND($K1120="Y",$G1120&lt;&gt;"UNYIL",$F1120&lt;DATABASE!$O$8),"2x D11",IF(AND($K1120="Y",$G1120&lt;&gt;"UNYIL",$F1120&gt;=DATABASE!$O$8),"3x D11",""))</f>
        <v/>
      </c>
      <c r="F1120" s="9" t="str">
        <f>IF('DATA ACCURATE'!N1123&lt;&gt;"",'DATA ACCURATE'!N1123,"")</f>
        <v/>
      </c>
      <c r="G1120" t="str">
        <f>IF(F1120="","",IF(F1120&lt;=DATABASE!$I$8,"UNYIL",IF(F1120&lt;=DATABASE!$J$8,"KECIL",IF(F1120&lt;DATABASE!$K$8,"TANGGUNG",IF(F1120&gt;=DATABASE!$K$8,"BESAR","")))))</f>
        <v/>
      </c>
      <c r="H1120" s="16" t="str">
        <f>IF('DATA ACCURATE'!J1123&lt;&gt;"",'DATA ACCURATE'!J1123,"")</f>
        <v/>
      </c>
      <c r="I1120" s="35" t="str">
        <f>IF(B1120&lt;&gt;"",IFERROR(VLOOKUP(B1120,'DATA TIMBANGAN'!G:M,7,FALSE),VLOOKUP(B1120,'DATA TIMBANGAN'!G:M,7)),"")</f>
        <v/>
      </c>
      <c r="J1120" s="25" t="str">
        <f>IF(H1120&lt;&gt;"",IFERROR(INDEX(DATABASE!$Z$19:$Z$38,MATCH(DATEVALUE(H1120),DATABASE!$AA$19:$AA$38,0)),INDEX(DATABASE!$Z$12:$Z$18,MATCH(WEEKDAY(H1120,2),DATABASE!$AA$12:$AA$18,0))),"")</f>
        <v/>
      </c>
      <c r="K1120" s="25" t="str">
        <f>IF('DATA ACCURATE'!V1123&lt;&gt;"",'DATA ACCURATE'!V1123,"")</f>
        <v/>
      </c>
      <c r="L1120" s="80" t="str">
        <f>IF($H1120="","",IF(OR($J1120="LIBUR",AND($L1119="LIBUR",$O1119=$O1120)),"LIBUR",IF(AND(OR($L1119="LUAR JAM KERJA 1",$L1119="LUAR JAM KERJA 2"),OR(OR(AND($H1119=$H1120,AND(OR($I1120&gt;DATABASE!$J$3,$I1120&lt;DATABASE!$J$6),((DATEVALUE($H1120)+$I1120)-(DATEVALUE($H1119)+$I1119))&lt;DATABASE!$J$6)),AND($H1119=$H1120,$O1119=$O1120,OR($I1120&gt;DATABASE!$J$6,$I1120&lt;DATABASE!$J$3))),AND(($H1120-$H1119)=1,OR($I1120&lt;DATABASE!$I$6,((DATEVALUE($H1120)+$I1120)-(DATEVALUE($H1119)+$I1119))&lt;DATABASE!$J$6))),$A1120=$A1119),"LUAR JAM KERJA 2",IF(AND(OR(WEEKDAY($H1120,2)=1,WEEKDAY($H1120,2)=2,WEEKDAY($H1120,2)=3,WEEKDAY($H1120,2)=4,WEEKDAY($H1120,2)=5),$I1120&lt;=DATABASE!$J$3,$I1120&gt;=DATABASE!$I$3),"JAM KERJA",IF(AND(WEEKDAY($H1120,2)=6,$I1120&lt;=DATABASE!$J$4,$I1120&gt;=DATABASE!$I$4),"JAM KERJA","LUAR JAM KERJA 1")))))</f>
        <v/>
      </c>
      <c r="M1120" s="33" t="str">
        <f>IF('DATA ACCURATE'!T1123&lt;&gt;"",IF('DATA ACCURATE'!T1123&gt;100,'DATA ACCURATE'!T1123/10,'DATA ACCURATE'!T1123),"")</f>
        <v/>
      </c>
      <c r="N1120" t="str">
        <f>IF(M1120="","",IF(M1120&lt;=DATABASE!$I$9,"LOKAL",IF(M1120&lt;DATABASE!$J$9,"LUAR KOTA 1",IF($M1120&gt;=DATABASE!$J$9,"LUAR KOTA 2",""))))</f>
        <v/>
      </c>
      <c r="O1120" s="38" t="str">
        <f>IF('DATA ACCURATE'!L1123&lt;&gt;"",'DATA ACCURATE'!L1123,"")</f>
        <v/>
      </c>
      <c r="Q1120" s="38">
        <f t="shared" si="120"/>
        <v>0</v>
      </c>
      <c r="R1120" s="38">
        <f t="shared" si="120"/>
        <v>0</v>
      </c>
      <c r="S1120" s="38">
        <f t="shared" si="120"/>
        <v>0</v>
      </c>
      <c r="T1120" s="38">
        <f t="shared" si="118"/>
        <v>0</v>
      </c>
      <c r="U1120" s="38">
        <f t="shared" si="121"/>
        <v>0</v>
      </c>
      <c r="V1120" s="38">
        <f t="shared" si="121"/>
        <v>0</v>
      </c>
      <c r="W1120" s="38">
        <f t="shared" si="121"/>
        <v>0</v>
      </c>
      <c r="X1120" s="38">
        <f t="shared" si="122"/>
        <v>0</v>
      </c>
      <c r="Y1120" s="38">
        <f t="shared" si="122"/>
        <v>0</v>
      </c>
      <c r="Z1120" s="38">
        <f t="shared" si="122"/>
        <v>0</v>
      </c>
      <c r="AA1120" s="38">
        <f t="shared" si="119"/>
        <v>0</v>
      </c>
      <c r="AB1120" s="38">
        <f t="shared" si="123"/>
        <v>0</v>
      </c>
      <c r="AC1120" s="38">
        <f t="shared" si="124"/>
        <v>0</v>
      </c>
      <c r="AD1120" s="38" t="str">
        <f t="shared" si="125"/>
        <v>000000000000</v>
      </c>
    </row>
    <row r="1121" spans="1:30">
      <c r="A1121" s="9" t="str">
        <f>IF('DATA ACCURATE'!A1124&lt;&gt;"",'DATA ACCURATE'!A1124,"")</f>
        <v/>
      </c>
      <c r="B1121" s="9" t="str">
        <f>IF('DATA ACCURATE'!D1124&lt;&gt;"",'DATA ACCURATE'!D1124,"")</f>
        <v/>
      </c>
      <c r="C1121" s="38" t="str">
        <f>IF($AD1121="000000000000","",INDEX(DATABASE!$W$12:$W$71,MATCH($AD1121,DATABASE!$V$12:$V$71,0)))</f>
        <v/>
      </c>
      <c r="D1121" s="34" t="str">
        <f>IF(C1121="","",IF(E1121="",INDEX(DATABASE!$AF$13:$AF$62,MATCH($C1121,DATABASE!$AC$13:$AC$62,0)),IF(E1121="2x D11",INDEX(DATABASE!$AF$13:$AF$62,MATCH($C1121,DATABASE!$AC$13:$AC$62,0))+2*DATABASE!$AF$62,IF(E1121="3x D11",INDEX(DATABASE!$AF$13:$AF$62,MATCH($C1121,DATABASE!$AC$13:$AC$62,0))+3*DATABASE!$AF$62,""))))</f>
        <v/>
      </c>
      <c r="E1121" s="38" t="str">
        <f>IF(AND($K1121="Y",$G1121&lt;&gt;"UNYIL",$F1121&lt;DATABASE!$O$8),"2x D11",IF(AND($K1121="Y",$G1121&lt;&gt;"UNYIL",$F1121&gt;=DATABASE!$O$8),"3x D11",""))</f>
        <v/>
      </c>
      <c r="F1121" s="9" t="str">
        <f>IF('DATA ACCURATE'!N1124&lt;&gt;"",'DATA ACCURATE'!N1124,"")</f>
        <v/>
      </c>
      <c r="G1121" t="str">
        <f>IF(F1121="","",IF(F1121&lt;=DATABASE!$I$8,"UNYIL",IF(F1121&lt;=DATABASE!$J$8,"KECIL",IF(F1121&lt;DATABASE!$K$8,"TANGGUNG",IF(F1121&gt;=DATABASE!$K$8,"BESAR","")))))</f>
        <v/>
      </c>
      <c r="H1121" s="16" t="str">
        <f>IF('DATA ACCURATE'!J1124&lt;&gt;"",'DATA ACCURATE'!J1124,"")</f>
        <v/>
      </c>
      <c r="I1121" s="35" t="str">
        <f>IF(B1121&lt;&gt;"",IFERROR(VLOOKUP(B1121,'DATA TIMBANGAN'!G:M,7,FALSE),VLOOKUP(B1121,'DATA TIMBANGAN'!G:M,7)),"")</f>
        <v/>
      </c>
      <c r="J1121" s="25" t="str">
        <f>IF(H1121&lt;&gt;"",IFERROR(INDEX(DATABASE!$Z$19:$Z$38,MATCH(DATEVALUE(H1121),DATABASE!$AA$19:$AA$38,0)),INDEX(DATABASE!$Z$12:$Z$18,MATCH(WEEKDAY(H1121,2),DATABASE!$AA$12:$AA$18,0))),"")</f>
        <v/>
      </c>
      <c r="K1121" s="25" t="str">
        <f>IF('DATA ACCURATE'!V1124&lt;&gt;"",'DATA ACCURATE'!V1124,"")</f>
        <v/>
      </c>
      <c r="L1121" s="80" t="str">
        <f>IF($H1121="","",IF(OR($J1121="LIBUR",AND($L1120="LIBUR",$O1120=$O1121)),"LIBUR",IF(AND(OR($L1120="LUAR JAM KERJA 1",$L1120="LUAR JAM KERJA 2"),OR(OR(AND($H1120=$H1121,AND(OR($I1121&gt;DATABASE!$J$3,$I1121&lt;DATABASE!$J$6),((DATEVALUE($H1121)+$I1121)-(DATEVALUE($H1120)+$I1120))&lt;DATABASE!$J$6)),AND($H1120=$H1121,$O1120=$O1121,OR($I1121&gt;DATABASE!$J$6,$I1121&lt;DATABASE!$J$3))),AND(($H1121-$H1120)=1,OR($I1121&lt;DATABASE!$I$6,((DATEVALUE($H1121)+$I1121)-(DATEVALUE($H1120)+$I1120))&lt;DATABASE!$J$6))),$A1121=$A1120),"LUAR JAM KERJA 2",IF(AND(OR(WEEKDAY($H1121,2)=1,WEEKDAY($H1121,2)=2,WEEKDAY($H1121,2)=3,WEEKDAY($H1121,2)=4,WEEKDAY($H1121,2)=5),$I1121&lt;=DATABASE!$J$3,$I1121&gt;=DATABASE!$I$3),"JAM KERJA",IF(AND(WEEKDAY($H1121,2)=6,$I1121&lt;=DATABASE!$J$4,$I1121&gt;=DATABASE!$I$4),"JAM KERJA","LUAR JAM KERJA 1")))))</f>
        <v/>
      </c>
      <c r="M1121" s="33" t="str">
        <f>IF('DATA ACCURATE'!T1124&lt;&gt;"",IF('DATA ACCURATE'!T1124&gt;100,'DATA ACCURATE'!T1124/10,'DATA ACCURATE'!T1124),"")</f>
        <v/>
      </c>
      <c r="N1121" t="str">
        <f>IF(M1121="","",IF(M1121&lt;=DATABASE!$I$9,"LOKAL",IF(M1121&lt;DATABASE!$J$9,"LUAR KOTA 1",IF($M1121&gt;=DATABASE!$J$9,"LUAR KOTA 2",""))))</f>
        <v/>
      </c>
      <c r="O1121" s="38" t="str">
        <f>IF('DATA ACCURATE'!L1124&lt;&gt;"",'DATA ACCURATE'!L1124,"")</f>
        <v/>
      </c>
      <c r="Q1121" s="38">
        <f t="shared" si="120"/>
        <v>0</v>
      </c>
      <c r="R1121" s="38">
        <f t="shared" si="120"/>
        <v>0</v>
      </c>
      <c r="S1121" s="38">
        <f t="shared" si="120"/>
        <v>0</v>
      </c>
      <c r="T1121" s="38">
        <f t="shared" si="118"/>
        <v>0</v>
      </c>
      <c r="U1121" s="38">
        <f t="shared" si="121"/>
        <v>0</v>
      </c>
      <c r="V1121" s="38">
        <f t="shared" si="121"/>
        <v>0</v>
      </c>
      <c r="W1121" s="38">
        <f t="shared" si="121"/>
        <v>0</v>
      </c>
      <c r="X1121" s="38">
        <f t="shared" si="122"/>
        <v>0</v>
      </c>
      <c r="Y1121" s="38">
        <f t="shared" si="122"/>
        <v>0</v>
      </c>
      <c r="Z1121" s="38">
        <f t="shared" si="122"/>
        <v>0</v>
      </c>
      <c r="AA1121" s="38">
        <f t="shared" si="119"/>
        <v>0</v>
      </c>
      <c r="AB1121" s="38">
        <f t="shared" si="123"/>
        <v>0</v>
      </c>
      <c r="AC1121" s="38">
        <f t="shared" si="124"/>
        <v>0</v>
      </c>
      <c r="AD1121" s="38" t="str">
        <f t="shared" si="125"/>
        <v>000000000000</v>
      </c>
    </row>
    <row r="1122" spans="1:30">
      <c r="A1122" s="9" t="str">
        <f>IF('DATA ACCURATE'!A1125&lt;&gt;"",'DATA ACCURATE'!A1125,"")</f>
        <v/>
      </c>
      <c r="B1122" s="9" t="str">
        <f>IF('DATA ACCURATE'!D1125&lt;&gt;"",'DATA ACCURATE'!D1125,"")</f>
        <v/>
      </c>
      <c r="C1122" s="38" t="str">
        <f>IF($AD1122="000000000000","",INDEX(DATABASE!$W$12:$W$71,MATCH($AD1122,DATABASE!$V$12:$V$71,0)))</f>
        <v/>
      </c>
      <c r="D1122" s="34" t="str">
        <f>IF(C1122="","",IF(E1122="",INDEX(DATABASE!$AF$13:$AF$62,MATCH($C1122,DATABASE!$AC$13:$AC$62,0)),IF(E1122="2x D11",INDEX(DATABASE!$AF$13:$AF$62,MATCH($C1122,DATABASE!$AC$13:$AC$62,0))+2*DATABASE!$AF$62,IF(E1122="3x D11",INDEX(DATABASE!$AF$13:$AF$62,MATCH($C1122,DATABASE!$AC$13:$AC$62,0))+3*DATABASE!$AF$62,""))))</f>
        <v/>
      </c>
      <c r="E1122" s="38" t="str">
        <f>IF(AND($K1122="Y",$G1122&lt;&gt;"UNYIL",$F1122&lt;DATABASE!$O$8),"2x D11",IF(AND($K1122="Y",$G1122&lt;&gt;"UNYIL",$F1122&gt;=DATABASE!$O$8),"3x D11",""))</f>
        <v/>
      </c>
      <c r="F1122" s="9" t="str">
        <f>IF('DATA ACCURATE'!N1125&lt;&gt;"",'DATA ACCURATE'!N1125,"")</f>
        <v/>
      </c>
      <c r="G1122" t="str">
        <f>IF(F1122="","",IF(F1122&lt;=DATABASE!$I$8,"UNYIL",IF(F1122&lt;=DATABASE!$J$8,"KECIL",IF(F1122&lt;DATABASE!$K$8,"TANGGUNG",IF(F1122&gt;=DATABASE!$K$8,"BESAR","")))))</f>
        <v/>
      </c>
      <c r="H1122" s="16" t="str">
        <f>IF('DATA ACCURATE'!J1125&lt;&gt;"",'DATA ACCURATE'!J1125,"")</f>
        <v/>
      </c>
      <c r="I1122" s="35" t="str">
        <f>IF(B1122&lt;&gt;"",IFERROR(VLOOKUP(B1122,'DATA TIMBANGAN'!G:M,7,FALSE),VLOOKUP(B1122,'DATA TIMBANGAN'!G:M,7)),"")</f>
        <v/>
      </c>
      <c r="J1122" s="25" t="str">
        <f>IF(H1122&lt;&gt;"",IFERROR(INDEX(DATABASE!$Z$19:$Z$38,MATCH(DATEVALUE(H1122),DATABASE!$AA$19:$AA$38,0)),INDEX(DATABASE!$Z$12:$Z$18,MATCH(WEEKDAY(H1122,2),DATABASE!$AA$12:$AA$18,0))),"")</f>
        <v/>
      </c>
      <c r="K1122" s="25" t="str">
        <f>IF('DATA ACCURATE'!V1125&lt;&gt;"",'DATA ACCURATE'!V1125,"")</f>
        <v/>
      </c>
      <c r="L1122" s="80" t="str">
        <f>IF($H1122="","",IF(OR($J1122="LIBUR",AND($L1121="LIBUR",$O1121=$O1122)),"LIBUR",IF(AND(OR($L1121="LUAR JAM KERJA 1",$L1121="LUAR JAM KERJA 2"),OR(OR(AND($H1121=$H1122,AND(OR($I1122&gt;DATABASE!$J$3,$I1122&lt;DATABASE!$J$6),((DATEVALUE($H1122)+$I1122)-(DATEVALUE($H1121)+$I1121))&lt;DATABASE!$J$6)),AND($H1121=$H1122,$O1121=$O1122,OR($I1122&gt;DATABASE!$J$6,$I1122&lt;DATABASE!$J$3))),AND(($H1122-$H1121)=1,OR($I1122&lt;DATABASE!$I$6,((DATEVALUE($H1122)+$I1122)-(DATEVALUE($H1121)+$I1121))&lt;DATABASE!$J$6))),$A1122=$A1121),"LUAR JAM KERJA 2",IF(AND(OR(WEEKDAY($H1122,2)=1,WEEKDAY($H1122,2)=2,WEEKDAY($H1122,2)=3,WEEKDAY($H1122,2)=4,WEEKDAY($H1122,2)=5),$I1122&lt;=DATABASE!$J$3,$I1122&gt;=DATABASE!$I$3),"JAM KERJA",IF(AND(WEEKDAY($H1122,2)=6,$I1122&lt;=DATABASE!$J$4,$I1122&gt;=DATABASE!$I$4),"JAM KERJA","LUAR JAM KERJA 1")))))</f>
        <v/>
      </c>
      <c r="M1122" s="33" t="str">
        <f>IF('DATA ACCURATE'!T1125&lt;&gt;"",IF('DATA ACCURATE'!T1125&gt;100,'DATA ACCURATE'!T1125/10,'DATA ACCURATE'!T1125),"")</f>
        <v/>
      </c>
      <c r="N1122" t="str">
        <f>IF(M1122="","",IF(M1122&lt;=DATABASE!$I$9,"LOKAL",IF(M1122&lt;DATABASE!$J$9,"LUAR KOTA 1",IF($M1122&gt;=DATABASE!$J$9,"LUAR KOTA 2",""))))</f>
        <v/>
      </c>
      <c r="O1122" s="38" t="str">
        <f>IF('DATA ACCURATE'!L1125&lt;&gt;"",'DATA ACCURATE'!L1125,"")</f>
        <v/>
      </c>
      <c r="Q1122" s="38">
        <f t="shared" si="120"/>
        <v>0</v>
      </c>
      <c r="R1122" s="38">
        <f t="shared" si="120"/>
        <v>0</v>
      </c>
      <c r="S1122" s="38">
        <f t="shared" si="120"/>
        <v>0</v>
      </c>
      <c r="T1122" s="38">
        <f t="shared" si="118"/>
        <v>0</v>
      </c>
      <c r="U1122" s="38">
        <f t="shared" si="121"/>
        <v>0</v>
      </c>
      <c r="V1122" s="38">
        <f t="shared" si="121"/>
        <v>0</v>
      </c>
      <c r="W1122" s="38">
        <f t="shared" si="121"/>
        <v>0</v>
      </c>
      <c r="X1122" s="38">
        <f t="shared" si="122"/>
        <v>0</v>
      </c>
      <c r="Y1122" s="38">
        <f t="shared" si="122"/>
        <v>0</v>
      </c>
      <c r="Z1122" s="38">
        <f t="shared" si="122"/>
        <v>0</v>
      </c>
      <c r="AA1122" s="38">
        <f t="shared" si="119"/>
        <v>0</v>
      </c>
      <c r="AB1122" s="38">
        <f t="shared" si="123"/>
        <v>0</v>
      </c>
      <c r="AC1122" s="38">
        <f t="shared" si="124"/>
        <v>0</v>
      </c>
      <c r="AD1122" s="38" t="str">
        <f t="shared" si="125"/>
        <v>000000000000</v>
      </c>
    </row>
    <row r="1123" spans="1:30">
      <c r="A1123" s="9" t="str">
        <f>IF('DATA ACCURATE'!A1126&lt;&gt;"",'DATA ACCURATE'!A1126,"")</f>
        <v/>
      </c>
      <c r="B1123" s="9" t="str">
        <f>IF('DATA ACCURATE'!D1126&lt;&gt;"",'DATA ACCURATE'!D1126,"")</f>
        <v/>
      </c>
      <c r="C1123" s="38" t="str">
        <f>IF($AD1123="000000000000","",INDEX(DATABASE!$W$12:$W$71,MATCH($AD1123,DATABASE!$V$12:$V$71,0)))</f>
        <v/>
      </c>
      <c r="D1123" s="34" t="str">
        <f>IF(C1123="","",IF(E1123="",INDEX(DATABASE!$AF$13:$AF$62,MATCH($C1123,DATABASE!$AC$13:$AC$62,0)),IF(E1123="2x D11",INDEX(DATABASE!$AF$13:$AF$62,MATCH($C1123,DATABASE!$AC$13:$AC$62,0))+2*DATABASE!$AF$62,IF(E1123="3x D11",INDEX(DATABASE!$AF$13:$AF$62,MATCH($C1123,DATABASE!$AC$13:$AC$62,0))+3*DATABASE!$AF$62,""))))</f>
        <v/>
      </c>
      <c r="E1123" s="38" t="str">
        <f>IF(AND($K1123="Y",$G1123&lt;&gt;"UNYIL",$F1123&lt;DATABASE!$O$8),"2x D11",IF(AND($K1123="Y",$G1123&lt;&gt;"UNYIL",$F1123&gt;=DATABASE!$O$8),"3x D11",""))</f>
        <v/>
      </c>
      <c r="F1123" s="9" t="str">
        <f>IF('DATA ACCURATE'!N1126&lt;&gt;"",'DATA ACCURATE'!N1126,"")</f>
        <v/>
      </c>
      <c r="G1123" t="str">
        <f>IF(F1123="","",IF(F1123&lt;=DATABASE!$I$8,"UNYIL",IF(F1123&lt;=DATABASE!$J$8,"KECIL",IF(F1123&lt;DATABASE!$K$8,"TANGGUNG",IF(F1123&gt;=DATABASE!$K$8,"BESAR","")))))</f>
        <v/>
      </c>
      <c r="H1123" s="16" t="str">
        <f>IF('DATA ACCURATE'!J1126&lt;&gt;"",'DATA ACCURATE'!J1126,"")</f>
        <v/>
      </c>
      <c r="I1123" s="35" t="str">
        <f>IF(B1123&lt;&gt;"",IFERROR(VLOOKUP(B1123,'DATA TIMBANGAN'!G:M,7,FALSE),VLOOKUP(B1123,'DATA TIMBANGAN'!G:M,7)),"")</f>
        <v/>
      </c>
      <c r="J1123" s="25" t="str">
        <f>IF(H1123&lt;&gt;"",IFERROR(INDEX(DATABASE!$Z$19:$Z$38,MATCH(DATEVALUE(H1123),DATABASE!$AA$19:$AA$38,0)),INDEX(DATABASE!$Z$12:$Z$18,MATCH(WEEKDAY(H1123,2),DATABASE!$AA$12:$AA$18,0))),"")</f>
        <v/>
      </c>
      <c r="K1123" s="25" t="str">
        <f>IF('DATA ACCURATE'!V1126&lt;&gt;"",'DATA ACCURATE'!V1126,"")</f>
        <v/>
      </c>
      <c r="L1123" s="80" t="str">
        <f>IF($H1123="","",IF(OR($J1123="LIBUR",AND($L1122="LIBUR",$O1122=$O1123)),"LIBUR",IF(AND(OR($L1122="LUAR JAM KERJA 1",$L1122="LUAR JAM KERJA 2"),OR(OR(AND($H1122=$H1123,AND(OR($I1123&gt;DATABASE!$J$3,$I1123&lt;DATABASE!$J$6),((DATEVALUE($H1123)+$I1123)-(DATEVALUE($H1122)+$I1122))&lt;DATABASE!$J$6)),AND($H1122=$H1123,$O1122=$O1123,OR($I1123&gt;DATABASE!$J$6,$I1123&lt;DATABASE!$J$3))),AND(($H1123-$H1122)=1,OR($I1123&lt;DATABASE!$I$6,((DATEVALUE($H1123)+$I1123)-(DATEVALUE($H1122)+$I1122))&lt;DATABASE!$J$6))),$A1123=$A1122),"LUAR JAM KERJA 2",IF(AND(OR(WEEKDAY($H1123,2)=1,WEEKDAY($H1123,2)=2,WEEKDAY($H1123,2)=3,WEEKDAY($H1123,2)=4,WEEKDAY($H1123,2)=5),$I1123&lt;=DATABASE!$J$3,$I1123&gt;=DATABASE!$I$3),"JAM KERJA",IF(AND(WEEKDAY($H1123,2)=6,$I1123&lt;=DATABASE!$J$4,$I1123&gt;=DATABASE!$I$4),"JAM KERJA","LUAR JAM KERJA 1")))))</f>
        <v/>
      </c>
      <c r="M1123" s="33" t="str">
        <f>IF('DATA ACCURATE'!T1126&lt;&gt;"",IF('DATA ACCURATE'!T1126&gt;100,'DATA ACCURATE'!T1126/10,'DATA ACCURATE'!T1126),"")</f>
        <v/>
      </c>
      <c r="N1123" t="str">
        <f>IF(M1123="","",IF(M1123&lt;=DATABASE!$I$9,"LOKAL",IF(M1123&lt;DATABASE!$J$9,"LUAR KOTA 1",IF($M1123&gt;=DATABASE!$J$9,"LUAR KOTA 2",""))))</f>
        <v/>
      </c>
      <c r="O1123" s="38" t="str">
        <f>IF('DATA ACCURATE'!L1126&lt;&gt;"",'DATA ACCURATE'!L1126,"")</f>
        <v/>
      </c>
      <c r="Q1123" s="38">
        <f t="shared" si="120"/>
        <v>0</v>
      </c>
      <c r="R1123" s="38">
        <f t="shared" si="120"/>
        <v>0</v>
      </c>
      <c r="S1123" s="38">
        <f t="shared" si="120"/>
        <v>0</v>
      </c>
      <c r="T1123" s="38">
        <f t="shared" si="118"/>
        <v>0</v>
      </c>
      <c r="U1123" s="38">
        <f t="shared" si="121"/>
        <v>0</v>
      </c>
      <c r="V1123" s="38">
        <f t="shared" si="121"/>
        <v>0</v>
      </c>
      <c r="W1123" s="38">
        <f t="shared" si="121"/>
        <v>0</v>
      </c>
      <c r="X1123" s="38">
        <f t="shared" si="122"/>
        <v>0</v>
      </c>
      <c r="Y1123" s="38">
        <f t="shared" si="122"/>
        <v>0</v>
      </c>
      <c r="Z1123" s="38">
        <f t="shared" si="122"/>
        <v>0</v>
      </c>
      <c r="AA1123" s="38">
        <f t="shared" si="119"/>
        <v>0</v>
      </c>
      <c r="AB1123" s="38">
        <f t="shared" si="123"/>
        <v>0</v>
      </c>
      <c r="AC1123" s="38">
        <f t="shared" si="124"/>
        <v>0</v>
      </c>
      <c r="AD1123" s="38" t="str">
        <f t="shared" si="125"/>
        <v>000000000000</v>
      </c>
    </row>
    <row r="1124" spans="1:30">
      <c r="A1124" s="9" t="str">
        <f>IF('DATA ACCURATE'!A1127&lt;&gt;"",'DATA ACCURATE'!A1127,"")</f>
        <v/>
      </c>
      <c r="B1124" s="9" t="str">
        <f>IF('DATA ACCURATE'!D1127&lt;&gt;"",'DATA ACCURATE'!D1127,"")</f>
        <v/>
      </c>
      <c r="C1124" s="38" t="str">
        <f>IF($AD1124="000000000000","",INDEX(DATABASE!$W$12:$W$71,MATCH($AD1124,DATABASE!$V$12:$V$71,0)))</f>
        <v/>
      </c>
      <c r="D1124" s="34" t="str">
        <f>IF(C1124="","",IF(E1124="",INDEX(DATABASE!$AF$13:$AF$62,MATCH($C1124,DATABASE!$AC$13:$AC$62,0)),IF(E1124="2x D11",INDEX(DATABASE!$AF$13:$AF$62,MATCH($C1124,DATABASE!$AC$13:$AC$62,0))+2*DATABASE!$AF$62,IF(E1124="3x D11",INDEX(DATABASE!$AF$13:$AF$62,MATCH($C1124,DATABASE!$AC$13:$AC$62,0))+3*DATABASE!$AF$62,""))))</f>
        <v/>
      </c>
      <c r="E1124" s="38" t="str">
        <f>IF(AND($K1124="Y",$G1124&lt;&gt;"UNYIL",$F1124&lt;DATABASE!$O$8),"2x D11",IF(AND($K1124="Y",$G1124&lt;&gt;"UNYIL",$F1124&gt;=DATABASE!$O$8),"3x D11",""))</f>
        <v/>
      </c>
      <c r="F1124" s="9" t="str">
        <f>IF('DATA ACCURATE'!N1127&lt;&gt;"",'DATA ACCURATE'!N1127,"")</f>
        <v/>
      </c>
      <c r="G1124" t="str">
        <f>IF(F1124="","",IF(F1124&lt;=DATABASE!$I$8,"UNYIL",IF(F1124&lt;=DATABASE!$J$8,"KECIL",IF(F1124&lt;DATABASE!$K$8,"TANGGUNG",IF(F1124&gt;=DATABASE!$K$8,"BESAR","")))))</f>
        <v/>
      </c>
      <c r="H1124" s="16" t="str">
        <f>IF('DATA ACCURATE'!J1127&lt;&gt;"",'DATA ACCURATE'!J1127,"")</f>
        <v/>
      </c>
      <c r="I1124" s="35" t="str">
        <f>IF(B1124&lt;&gt;"",IFERROR(VLOOKUP(B1124,'DATA TIMBANGAN'!G:M,7,FALSE),VLOOKUP(B1124,'DATA TIMBANGAN'!G:M,7)),"")</f>
        <v/>
      </c>
      <c r="J1124" s="25" t="str">
        <f>IF(H1124&lt;&gt;"",IFERROR(INDEX(DATABASE!$Z$19:$Z$38,MATCH(DATEVALUE(H1124),DATABASE!$AA$19:$AA$38,0)),INDEX(DATABASE!$Z$12:$Z$18,MATCH(WEEKDAY(H1124,2),DATABASE!$AA$12:$AA$18,0))),"")</f>
        <v/>
      </c>
      <c r="K1124" s="25" t="str">
        <f>IF('DATA ACCURATE'!V1127&lt;&gt;"",'DATA ACCURATE'!V1127,"")</f>
        <v/>
      </c>
      <c r="L1124" s="80" t="str">
        <f>IF($H1124="","",IF(OR($J1124="LIBUR",AND($L1123="LIBUR",$O1123=$O1124)),"LIBUR",IF(AND(OR($L1123="LUAR JAM KERJA 1",$L1123="LUAR JAM KERJA 2"),OR(OR(AND($H1123=$H1124,AND(OR($I1124&gt;DATABASE!$J$3,$I1124&lt;DATABASE!$J$6),((DATEVALUE($H1124)+$I1124)-(DATEVALUE($H1123)+$I1123))&lt;DATABASE!$J$6)),AND($H1123=$H1124,$O1123=$O1124,OR($I1124&gt;DATABASE!$J$6,$I1124&lt;DATABASE!$J$3))),AND(($H1124-$H1123)=1,OR($I1124&lt;DATABASE!$I$6,((DATEVALUE($H1124)+$I1124)-(DATEVALUE($H1123)+$I1123))&lt;DATABASE!$J$6))),$A1124=$A1123),"LUAR JAM KERJA 2",IF(AND(OR(WEEKDAY($H1124,2)=1,WEEKDAY($H1124,2)=2,WEEKDAY($H1124,2)=3,WEEKDAY($H1124,2)=4,WEEKDAY($H1124,2)=5),$I1124&lt;=DATABASE!$J$3,$I1124&gt;=DATABASE!$I$3),"JAM KERJA",IF(AND(WEEKDAY($H1124,2)=6,$I1124&lt;=DATABASE!$J$4,$I1124&gt;=DATABASE!$I$4),"JAM KERJA","LUAR JAM KERJA 1")))))</f>
        <v/>
      </c>
      <c r="M1124" s="33" t="str">
        <f>IF('DATA ACCURATE'!T1127&lt;&gt;"",IF('DATA ACCURATE'!T1127&gt;100,'DATA ACCURATE'!T1127/10,'DATA ACCURATE'!T1127),"")</f>
        <v/>
      </c>
      <c r="N1124" t="str">
        <f>IF(M1124="","",IF(M1124&lt;=DATABASE!$I$9,"LOKAL",IF(M1124&lt;DATABASE!$J$9,"LUAR KOTA 1",IF($M1124&gt;=DATABASE!$J$9,"LUAR KOTA 2",""))))</f>
        <v/>
      </c>
      <c r="O1124" s="38" t="str">
        <f>IF('DATA ACCURATE'!L1127&lt;&gt;"",'DATA ACCURATE'!L1127,"")</f>
        <v/>
      </c>
      <c r="Q1124" s="38">
        <f t="shared" si="120"/>
        <v>0</v>
      </c>
      <c r="R1124" s="38">
        <f t="shared" si="120"/>
        <v>0</v>
      </c>
      <c r="S1124" s="38">
        <f t="shared" si="120"/>
        <v>0</v>
      </c>
      <c r="T1124" s="38">
        <f t="shared" si="118"/>
        <v>0</v>
      </c>
      <c r="U1124" s="38">
        <f t="shared" si="121"/>
        <v>0</v>
      </c>
      <c r="V1124" s="38">
        <f t="shared" si="121"/>
        <v>0</v>
      </c>
      <c r="W1124" s="38">
        <f t="shared" si="121"/>
        <v>0</v>
      </c>
      <c r="X1124" s="38">
        <f t="shared" si="122"/>
        <v>0</v>
      </c>
      <c r="Y1124" s="38">
        <f t="shared" si="122"/>
        <v>0</v>
      </c>
      <c r="Z1124" s="38">
        <f t="shared" si="122"/>
        <v>0</v>
      </c>
      <c r="AA1124" s="38">
        <f t="shared" si="119"/>
        <v>0</v>
      </c>
      <c r="AB1124" s="38">
        <f t="shared" si="123"/>
        <v>0</v>
      </c>
      <c r="AC1124" s="38">
        <f t="shared" si="124"/>
        <v>0</v>
      </c>
      <c r="AD1124" s="38" t="str">
        <f t="shared" si="125"/>
        <v>000000000000</v>
      </c>
    </row>
    <row r="1125" spans="1:30">
      <c r="A1125" s="9" t="str">
        <f>IF('DATA ACCURATE'!A1128&lt;&gt;"",'DATA ACCURATE'!A1128,"")</f>
        <v/>
      </c>
      <c r="B1125" s="9" t="str">
        <f>IF('DATA ACCURATE'!D1128&lt;&gt;"",'DATA ACCURATE'!D1128,"")</f>
        <v/>
      </c>
      <c r="C1125" s="38" t="str">
        <f>IF($AD1125="000000000000","",INDEX(DATABASE!$W$12:$W$71,MATCH($AD1125,DATABASE!$V$12:$V$71,0)))</f>
        <v/>
      </c>
      <c r="D1125" s="34" t="str">
        <f>IF(C1125="","",IF(E1125="",INDEX(DATABASE!$AF$13:$AF$62,MATCH($C1125,DATABASE!$AC$13:$AC$62,0)),IF(E1125="2x D11",INDEX(DATABASE!$AF$13:$AF$62,MATCH($C1125,DATABASE!$AC$13:$AC$62,0))+2*DATABASE!$AF$62,IF(E1125="3x D11",INDEX(DATABASE!$AF$13:$AF$62,MATCH($C1125,DATABASE!$AC$13:$AC$62,0))+3*DATABASE!$AF$62,""))))</f>
        <v/>
      </c>
      <c r="E1125" s="38" t="str">
        <f>IF(AND($K1125="Y",$G1125&lt;&gt;"UNYIL",$F1125&lt;DATABASE!$O$8),"2x D11",IF(AND($K1125="Y",$G1125&lt;&gt;"UNYIL",$F1125&gt;=DATABASE!$O$8),"3x D11",""))</f>
        <v/>
      </c>
      <c r="F1125" s="9" t="str">
        <f>IF('DATA ACCURATE'!N1128&lt;&gt;"",'DATA ACCURATE'!N1128,"")</f>
        <v/>
      </c>
      <c r="G1125" t="str">
        <f>IF(F1125="","",IF(F1125&lt;=DATABASE!$I$8,"UNYIL",IF(F1125&lt;=DATABASE!$J$8,"KECIL",IF(F1125&lt;DATABASE!$K$8,"TANGGUNG",IF(F1125&gt;=DATABASE!$K$8,"BESAR","")))))</f>
        <v/>
      </c>
      <c r="H1125" s="16" t="str">
        <f>IF('DATA ACCURATE'!J1128&lt;&gt;"",'DATA ACCURATE'!J1128,"")</f>
        <v/>
      </c>
      <c r="I1125" s="35" t="str">
        <f>IF(B1125&lt;&gt;"",IFERROR(VLOOKUP(B1125,'DATA TIMBANGAN'!G:M,7,FALSE),VLOOKUP(B1125,'DATA TIMBANGAN'!G:M,7)),"")</f>
        <v/>
      </c>
      <c r="J1125" s="25" t="str">
        <f>IF(H1125&lt;&gt;"",IFERROR(INDEX(DATABASE!$Z$19:$Z$38,MATCH(DATEVALUE(H1125),DATABASE!$AA$19:$AA$38,0)),INDEX(DATABASE!$Z$12:$Z$18,MATCH(WEEKDAY(H1125,2),DATABASE!$AA$12:$AA$18,0))),"")</f>
        <v/>
      </c>
      <c r="K1125" s="25" t="str">
        <f>IF('DATA ACCURATE'!V1128&lt;&gt;"",'DATA ACCURATE'!V1128,"")</f>
        <v/>
      </c>
      <c r="L1125" s="80" t="str">
        <f>IF($H1125="","",IF(OR($J1125="LIBUR",AND($L1124="LIBUR",$O1124=$O1125)),"LIBUR",IF(AND(OR($L1124="LUAR JAM KERJA 1",$L1124="LUAR JAM KERJA 2"),OR(OR(AND($H1124=$H1125,AND(OR($I1125&gt;DATABASE!$J$3,$I1125&lt;DATABASE!$J$6),((DATEVALUE($H1125)+$I1125)-(DATEVALUE($H1124)+$I1124))&lt;DATABASE!$J$6)),AND($H1124=$H1125,$O1124=$O1125,OR($I1125&gt;DATABASE!$J$6,$I1125&lt;DATABASE!$J$3))),AND(($H1125-$H1124)=1,OR($I1125&lt;DATABASE!$I$6,((DATEVALUE($H1125)+$I1125)-(DATEVALUE($H1124)+$I1124))&lt;DATABASE!$J$6))),$A1125=$A1124),"LUAR JAM KERJA 2",IF(AND(OR(WEEKDAY($H1125,2)=1,WEEKDAY($H1125,2)=2,WEEKDAY($H1125,2)=3,WEEKDAY($H1125,2)=4,WEEKDAY($H1125,2)=5),$I1125&lt;=DATABASE!$J$3,$I1125&gt;=DATABASE!$I$3),"JAM KERJA",IF(AND(WEEKDAY($H1125,2)=6,$I1125&lt;=DATABASE!$J$4,$I1125&gt;=DATABASE!$I$4),"JAM KERJA","LUAR JAM KERJA 1")))))</f>
        <v/>
      </c>
      <c r="M1125" s="33" t="str">
        <f>IF('DATA ACCURATE'!T1128&lt;&gt;"",IF('DATA ACCURATE'!T1128&gt;100,'DATA ACCURATE'!T1128/10,'DATA ACCURATE'!T1128),"")</f>
        <v/>
      </c>
      <c r="N1125" t="str">
        <f>IF(M1125="","",IF(M1125&lt;=DATABASE!$I$9,"LOKAL",IF(M1125&lt;DATABASE!$J$9,"LUAR KOTA 1",IF($M1125&gt;=DATABASE!$J$9,"LUAR KOTA 2",""))))</f>
        <v/>
      </c>
      <c r="O1125" s="38" t="str">
        <f>IF('DATA ACCURATE'!L1128&lt;&gt;"",'DATA ACCURATE'!L1128,"")</f>
        <v/>
      </c>
      <c r="Q1125" s="38">
        <f t="shared" si="120"/>
        <v>0</v>
      </c>
      <c r="R1125" s="38">
        <f t="shared" si="120"/>
        <v>0</v>
      </c>
      <c r="S1125" s="38">
        <f t="shared" si="120"/>
        <v>0</v>
      </c>
      <c r="T1125" s="38">
        <f t="shared" si="118"/>
        <v>0</v>
      </c>
      <c r="U1125" s="38">
        <f t="shared" si="121"/>
        <v>0</v>
      </c>
      <c r="V1125" s="38">
        <f t="shared" si="121"/>
        <v>0</v>
      </c>
      <c r="W1125" s="38">
        <f t="shared" si="121"/>
        <v>0</v>
      </c>
      <c r="X1125" s="38">
        <f t="shared" si="122"/>
        <v>0</v>
      </c>
      <c r="Y1125" s="38">
        <f t="shared" si="122"/>
        <v>0</v>
      </c>
      <c r="Z1125" s="38">
        <f t="shared" si="122"/>
        <v>0</v>
      </c>
      <c r="AA1125" s="38">
        <f t="shared" si="119"/>
        <v>0</v>
      </c>
      <c r="AB1125" s="38">
        <f t="shared" si="123"/>
        <v>0</v>
      </c>
      <c r="AC1125" s="38">
        <f t="shared" si="124"/>
        <v>0</v>
      </c>
      <c r="AD1125" s="38" t="str">
        <f t="shared" si="125"/>
        <v>000000000000</v>
      </c>
    </row>
    <row r="1126" spans="1:30">
      <c r="A1126" s="9" t="str">
        <f>IF('DATA ACCURATE'!A1129&lt;&gt;"",'DATA ACCURATE'!A1129,"")</f>
        <v/>
      </c>
      <c r="B1126" s="9" t="str">
        <f>IF('DATA ACCURATE'!D1129&lt;&gt;"",'DATA ACCURATE'!D1129,"")</f>
        <v/>
      </c>
      <c r="C1126" s="38" t="str">
        <f>IF($AD1126="000000000000","",INDEX(DATABASE!$W$12:$W$71,MATCH($AD1126,DATABASE!$V$12:$V$71,0)))</f>
        <v/>
      </c>
      <c r="D1126" s="34" t="str">
        <f>IF(C1126="","",IF(E1126="",INDEX(DATABASE!$AF$13:$AF$62,MATCH($C1126,DATABASE!$AC$13:$AC$62,0)),IF(E1126="2x D11",INDEX(DATABASE!$AF$13:$AF$62,MATCH($C1126,DATABASE!$AC$13:$AC$62,0))+2*DATABASE!$AF$62,IF(E1126="3x D11",INDEX(DATABASE!$AF$13:$AF$62,MATCH($C1126,DATABASE!$AC$13:$AC$62,0))+3*DATABASE!$AF$62,""))))</f>
        <v/>
      </c>
      <c r="E1126" s="38" t="str">
        <f>IF(AND($K1126="Y",$G1126&lt;&gt;"UNYIL",$F1126&lt;DATABASE!$O$8),"2x D11",IF(AND($K1126="Y",$G1126&lt;&gt;"UNYIL",$F1126&gt;=DATABASE!$O$8),"3x D11",""))</f>
        <v/>
      </c>
      <c r="F1126" s="9" t="str">
        <f>IF('DATA ACCURATE'!N1129&lt;&gt;"",'DATA ACCURATE'!N1129,"")</f>
        <v/>
      </c>
      <c r="G1126" t="str">
        <f>IF(F1126="","",IF(F1126&lt;=DATABASE!$I$8,"UNYIL",IF(F1126&lt;=DATABASE!$J$8,"KECIL",IF(F1126&lt;DATABASE!$K$8,"TANGGUNG",IF(F1126&gt;=DATABASE!$K$8,"BESAR","")))))</f>
        <v/>
      </c>
      <c r="H1126" s="16" t="str">
        <f>IF('DATA ACCURATE'!J1129&lt;&gt;"",'DATA ACCURATE'!J1129,"")</f>
        <v/>
      </c>
      <c r="I1126" s="35" t="str">
        <f>IF(B1126&lt;&gt;"",IFERROR(VLOOKUP(B1126,'DATA TIMBANGAN'!G:M,7,FALSE),VLOOKUP(B1126,'DATA TIMBANGAN'!G:M,7)),"")</f>
        <v/>
      </c>
      <c r="J1126" s="25" t="str">
        <f>IF(H1126&lt;&gt;"",IFERROR(INDEX(DATABASE!$Z$19:$Z$38,MATCH(DATEVALUE(H1126),DATABASE!$AA$19:$AA$38,0)),INDEX(DATABASE!$Z$12:$Z$18,MATCH(WEEKDAY(H1126,2),DATABASE!$AA$12:$AA$18,0))),"")</f>
        <v/>
      </c>
      <c r="K1126" s="25" t="str">
        <f>IF('DATA ACCURATE'!V1129&lt;&gt;"",'DATA ACCURATE'!V1129,"")</f>
        <v/>
      </c>
      <c r="L1126" s="80" t="str">
        <f>IF($H1126="","",IF(OR($J1126="LIBUR",AND($L1125="LIBUR",$O1125=$O1126)),"LIBUR",IF(AND(OR($L1125="LUAR JAM KERJA 1",$L1125="LUAR JAM KERJA 2"),OR(OR(AND($H1125=$H1126,AND(OR($I1126&gt;DATABASE!$J$3,$I1126&lt;DATABASE!$J$6),((DATEVALUE($H1126)+$I1126)-(DATEVALUE($H1125)+$I1125))&lt;DATABASE!$J$6)),AND($H1125=$H1126,$O1125=$O1126,OR($I1126&gt;DATABASE!$J$6,$I1126&lt;DATABASE!$J$3))),AND(($H1126-$H1125)=1,OR($I1126&lt;DATABASE!$I$6,((DATEVALUE($H1126)+$I1126)-(DATEVALUE($H1125)+$I1125))&lt;DATABASE!$J$6))),$A1126=$A1125),"LUAR JAM KERJA 2",IF(AND(OR(WEEKDAY($H1126,2)=1,WEEKDAY($H1126,2)=2,WEEKDAY($H1126,2)=3,WEEKDAY($H1126,2)=4,WEEKDAY($H1126,2)=5),$I1126&lt;=DATABASE!$J$3,$I1126&gt;=DATABASE!$I$3),"JAM KERJA",IF(AND(WEEKDAY($H1126,2)=6,$I1126&lt;=DATABASE!$J$4,$I1126&gt;=DATABASE!$I$4),"JAM KERJA","LUAR JAM KERJA 1")))))</f>
        <v/>
      </c>
      <c r="M1126" s="33" t="str">
        <f>IF('DATA ACCURATE'!T1129&lt;&gt;"",IF('DATA ACCURATE'!T1129&gt;100,'DATA ACCURATE'!T1129/10,'DATA ACCURATE'!T1129),"")</f>
        <v/>
      </c>
      <c r="N1126" t="str">
        <f>IF(M1126="","",IF(M1126&lt;=DATABASE!$I$9,"LOKAL",IF(M1126&lt;DATABASE!$J$9,"LUAR KOTA 1",IF($M1126&gt;=DATABASE!$J$9,"LUAR KOTA 2",""))))</f>
        <v/>
      </c>
      <c r="O1126" s="38" t="str">
        <f>IF('DATA ACCURATE'!L1129&lt;&gt;"",'DATA ACCURATE'!L1129,"")</f>
        <v/>
      </c>
      <c r="Q1126" s="38">
        <f t="shared" si="120"/>
        <v>0</v>
      </c>
      <c r="R1126" s="38">
        <f t="shared" si="120"/>
        <v>0</v>
      </c>
      <c r="S1126" s="38">
        <f t="shared" si="120"/>
        <v>0</v>
      </c>
      <c r="T1126" s="38">
        <f t="shared" si="118"/>
        <v>0</v>
      </c>
      <c r="U1126" s="38">
        <f t="shared" si="121"/>
        <v>0</v>
      </c>
      <c r="V1126" s="38">
        <f t="shared" si="121"/>
        <v>0</v>
      </c>
      <c r="W1126" s="38">
        <f t="shared" si="121"/>
        <v>0</v>
      </c>
      <c r="X1126" s="38">
        <f t="shared" si="122"/>
        <v>0</v>
      </c>
      <c r="Y1126" s="38">
        <f t="shared" si="122"/>
        <v>0</v>
      </c>
      <c r="Z1126" s="38">
        <f t="shared" si="122"/>
        <v>0</v>
      </c>
      <c r="AA1126" s="38">
        <f t="shared" si="119"/>
        <v>0</v>
      </c>
      <c r="AB1126" s="38">
        <f t="shared" si="123"/>
        <v>0</v>
      </c>
      <c r="AC1126" s="38">
        <f t="shared" si="124"/>
        <v>0</v>
      </c>
      <c r="AD1126" s="38" t="str">
        <f t="shared" si="125"/>
        <v>000000000000</v>
      </c>
    </row>
    <row r="1127" spans="1:30">
      <c r="A1127" s="9" t="str">
        <f>IF('DATA ACCURATE'!A1130&lt;&gt;"",'DATA ACCURATE'!A1130,"")</f>
        <v/>
      </c>
      <c r="B1127" s="9" t="str">
        <f>IF('DATA ACCURATE'!D1130&lt;&gt;"",'DATA ACCURATE'!D1130,"")</f>
        <v/>
      </c>
      <c r="C1127" s="38" t="str">
        <f>IF($AD1127="000000000000","",INDEX(DATABASE!$W$12:$W$71,MATCH($AD1127,DATABASE!$V$12:$V$71,0)))</f>
        <v/>
      </c>
      <c r="D1127" s="34" t="str">
        <f>IF(C1127="","",IF(E1127="",INDEX(DATABASE!$AF$13:$AF$62,MATCH($C1127,DATABASE!$AC$13:$AC$62,0)),IF(E1127="2x D11",INDEX(DATABASE!$AF$13:$AF$62,MATCH($C1127,DATABASE!$AC$13:$AC$62,0))+2*DATABASE!$AF$62,IF(E1127="3x D11",INDEX(DATABASE!$AF$13:$AF$62,MATCH($C1127,DATABASE!$AC$13:$AC$62,0))+3*DATABASE!$AF$62,""))))</f>
        <v/>
      </c>
      <c r="E1127" s="38" t="str">
        <f>IF(AND($K1127="Y",$G1127&lt;&gt;"UNYIL",$F1127&lt;DATABASE!$O$8),"2x D11",IF(AND($K1127="Y",$G1127&lt;&gt;"UNYIL",$F1127&gt;=DATABASE!$O$8),"3x D11",""))</f>
        <v/>
      </c>
      <c r="F1127" s="9" t="str">
        <f>IF('DATA ACCURATE'!N1130&lt;&gt;"",'DATA ACCURATE'!N1130,"")</f>
        <v/>
      </c>
      <c r="G1127" t="str">
        <f>IF(F1127="","",IF(F1127&lt;=DATABASE!$I$8,"UNYIL",IF(F1127&lt;=DATABASE!$J$8,"KECIL",IF(F1127&lt;DATABASE!$K$8,"TANGGUNG",IF(F1127&gt;=DATABASE!$K$8,"BESAR","")))))</f>
        <v/>
      </c>
      <c r="H1127" s="16" t="str">
        <f>IF('DATA ACCURATE'!J1130&lt;&gt;"",'DATA ACCURATE'!J1130,"")</f>
        <v/>
      </c>
      <c r="I1127" s="35" t="str">
        <f>IF(B1127&lt;&gt;"",IFERROR(VLOOKUP(B1127,'DATA TIMBANGAN'!G:M,7,FALSE),VLOOKUP(B1127,'DATA TIMBANGAN'!G:M,7)),"")</f>
        <v/>
      </c>
      <c r="J1127" s="25" t="str">
        <f>IF(H1127&lt;&gt;"",IFERROR(INDEX(DATABASE!$Z$19:$Z$38,MATCH(DATEVALUE(H1127),DATABASE!$AA$19:$AA$38,0)),INDEX(DATABASE!$Z$12:$Z$18,MATCH(WEEKDAY(H1127,2),DATABASE!$AA$12:$AA$18,0))),"")</f>
        <v/>
      </c>
      <c r="K1127" s="25" t="str">
        <f>IF('DATA ACCURATE'!V1130&lt;&gt;"",'DATA ACCURATE'!V1130,"")</f>
        <v/>
      </c>
      <c r="L1127" s="80" t="str">
        <f>IF($H1127="","",IF(OR($J1127="LIBUR",AND($L1126="LIBUR",$O1126=$O1127)),"LIBUR",IF(AND(OR($L1126="LUAR JAM KERJA 1",$L1126="LUAR JAM KERJA 2"),OR(OR(AND($H1126=$H1127,AND(OR($I1127&gt;DATABASE!$J$3,$I1127&lt;DATABASE!$J$6),((DATEVALUE($H1127)+$I1127)-(DATEVALUE($H1126)+$I1126))&lt;DATABASE!$J$6)),AND($H1126=$H1127,$O1126=$O1127,OR($I1127&gt;DATABASE!$J$6,$I1127&lt;DATABASE!$J$3))),AND(($H1127-$H1126)=1,OR($I1127&lt;DATABASE!$I$6,((DATEVALUE($H1127)+$I1127)-(DATEVALUE($H1126)+$I1126))&lt;DATABASE!$J$6))),$A1127=$A1126),"LUAR JAM KERJA 2",IF(AND(OR(WEEKDAY($H1127,2)=1,WEEKDAY($H1127,2)=2,WEEKDAY($H1127,2)=3,WEEKDAY($H1127,2)=4,WEEKDAY($H1127,2)=5),$I1127&lt;=DATABASE!$J$3,$I1127&gt;=DATABASE!$I$3),"JAM KERJA",IF(AND(WEEKDAY($H1127,2)=6,$I1127&lt;=DATABASE!$J$4,$I1127&gt;=DATABASE!$I$4),"JAM KERJA","LUAR JAM KERJA 1")))))</f>
        <v/>
      </c>
      <c r="M1127" s="33" t="str">
        <f>IF('DATA ACCURATE'!T1130&lt;&gt;"",IF('DATA ACCURATE'!T1130&gt;100,'DATA ACCURATE'!T1130/10,'DATA ACCURATE'!T1130),"")</f>
        <v/>
      </c>
      <c r="N1127" t="str">
        <f>IF(M1127="","",IF(M1127&lt;=DATABASE!$I$9,"LOKAL",IF(M1127&lt;DATABASE!$J$9,"LUAR KOTA 1",IF($M1127&gt;=DATABASE!$J$9,"LUAR KOTA 2",""))))</f>
        <v/>
      </c>
      <c r="O1127" s="38" t="str">
        <f>IF('DATA ACCURATE'!L1130&lt;&gt;"",'DATA ACCURATE'!L1130,"")</f>
        <v/>
      </c>
      <c r="Q1127" s="38">
        <f t="shared" si="120"/>
        <v>0</v>
      </c>
      <c r="R1127" s="38">
        <f t="shared" si="120"/>
        <v>0</v>
      </c>
      <c r="S1127" s="38">
        <f t="shared" si="120"/>
        <v>0</v>
      </c>
      <c r="T1127" s="38">
        <f t="shared" si="118"/>
        <v>0</v>
      </c>
      <c r="U1127" s="38">
        <f t="shared" si="121"/>
        <v>0</v>
      </c>
      <c r="V1127" s="38">
        <f t="shared" si="121"/>
        <v>0</v>
      </c>
      <c r="W1127" s="38">
        <f t="shared" si="121"/>
        <v>0</v>
      </c>
      <c r="X1127" s="38">
        <f t="shared" si="122"/>
        <v>0</v>
      </c>
      <c r="Y1127" s="38">
        <f t="shared" si="122"/>
        <v>0</v>
      </c>
      <c r="Z1127" s="38">
        <f t="shared" si="122"/>
        <v>0</v>
      </c>
      <c r="AA1127" s="38">
        <f t="shared" si="119"/>
        <v>0</v>
      </c>
      <c r="AB1127" s="38">
        <f t="shared" si="123"/>
        <v>0</v>
      </c>
      <c r="AC1127" s="38">
        <f t="shared" si="124"/>
        <v>0</v>
      </c>
      <c r="AD1127" s="38" t="str">
        <f t="shared" si="125"/>
        <v>000000000000</v>
      </c>
    </row>
    <row r="1128" spans="1:30">
      <c r="A1128" s="9" t="str">
        <f>IF('DATA ACCURATE'!A1131&lt;&gt;"",'DATA ACCURATE'!A1131,"")</f>
        <v/>
      </c>
      <c r="B1128" s="9" t="str">
        <f>IF('DATA ACCURATE'!D1131&lt;&gt;"",'DATA ACCURATE'!D1131,"")</f>
        <v/>
      </c>
      <c r="C1128" s="38" t="str">
        <f>IF($AD1128="000000000000","",INDEX(DATABASE!$W$12:$W$71,MATCH($AD1128,DATABASE!$V$12:$V$71,0)))</f>
        <v/>
      </c>
      <c r="D1128" s="34" t="str">
        <f>IF(C1128="","",IF(E1128="",INDEX(DATABASE!$AF$13:$AF$62,MATCH($C1128,DATABASE!$AC$13:$AC$62,0)),IF(E1128="2x D11",INDEX(DATABASE!$AF$13:$AF$62,MATCH($C1128,DATABASE!$AC$13:$AC$62,0))+2*DATABASE!$AF$62,IF(E1128="3x D11",INDEX(DATABASE!$AF$13:$AF$62,MATCH($C1128,DATABASE!$AC$13:$AC$62,0))+3*DATABASE!$AF$62,""))))</f>
        <v/>
      </c>
      <c r="E1128" s="38" t="str">
        <f>IF(AND($K1128="Y",$G1128&lt;&gt;"UNYIL",$F1128&lt;DATABASE!$O$8),"2x D11",IF(AND($K1128="Y",$G1128&lt;&gt;"UNYIL",$F1128&gt;=DATABASE!$O$8),"3x D11",""))</f>
        <v/>
      </c>
      <c r="F1128" s="9" t="str">
        <f>IF('DATA ACCURATE'!N1131&lt;&gt;"",'DATA ACCURATE'!N1131,"")</f>
        <v/>
      </c>
      <c r="G1128" t="str">
        <f>IF(F1128="","",IF(F1128&lt;=DATABASE!$I$8,"UNYIL",IF(F1128&lt;=DATABASE!$J$8,"KECIL",IF(F1128&lt;DATABASE!$K$8,"TANGGUNG",IF(F1128&gt;=DATABASE!$K$8,"BESAR","")))))</f>
        <v/>
      </c>
      <c r="H1128" s="16" t="str">
        <f>IF('DATA ACCURATE'!J1131&lt;&gt;"",'DATA ACCURATE'!J1131,"")</f>
        <v/>
      </c>
      <c r="I1128" s="35" t="str">
        <f>IF(B1128&lt;&gt;"",IFERROR(VLOOKUP(B1128,'DATA TIMBANGAN'!G:M,7,FALSE),VLOOKUP(B1128,'DATA TIMBANGAN'!G:M,7)),"")</f>
        <v/>
      </c>
      <c r="J1128" s="25" t="str">
        <f>IF(H1128&lt;&gt;"",IFERROR(INDEX(DATABASE!$Z$19:$Z$38,MATCH(DATEVALUE(H1128),DATABASE!$AA$19:$AA$38,0)),INDEX(DATABASE!$Z$12:$Z$18,MATCH(WEEKDAY(H1128,2),DATABASE!$AA$12:$AA$18,0))),"")</f>
        <v/>
      </c>
      <c r="K1128" s="25" t="str">
        <f>IF('DATA ACCURATE'!V1131&lt;&gt;"",'DATA ACCURATE'!V1131,"")</f>
        <v/>
      </c>
      <c r="L1128" s="80" t="str">
        <f>IF($H1128="","",IF(OR($J1128="LIBUR",AND($L1127="LIBUR",$O1127=$O1128)),"LIBUR",IF(AND(OR($L1127="LUAR JAM KERJA 1",$L1127="LUAR JAM KERJA 2"),OR(OR(AND($H1127=$H1128,AND(OR($I1128&gt;DATABASE!$J$3,$I1128&lt;DATABASE!$J$6),((DATEVALUE($H1128)+$I1128)-(DATEVALUE($H1127)+$I1127))&lt;DATABASE!$J$6)),AND($H1127=$H1128,$O1127=$O1128,OR($I1128&gt;DATABASE!$J$6,$I1128&lt;DATABASE!$J$3))),AND(($H1128-$H1127)=1,OR($I1128&lt;DATABASE!$I$6,((DATEVALUE($H1128)+$I1128)-(DATEVALUE($H1127)+$I1127))&lt;DATABASE!$J$6))),$A1128=$A1127),"LUAR JAM KERJA 2",IF(AND(OR(WEEKDAY($H1128,2)=1,WEEKDAY($H1128,2)=2,WEEKDAY($H1128,2)=3,WEEKDAY($H1128,2)=4,WEEKDAY($H1128,2)=5),$I1128&lt;=DATABASE!$J$3,$I1128&gt;=DATABASE!$I$3),"JAM KERJA",IF(AND(WEEKDAY($H1128,2)=6,$I1128&lt;=DATABASE!$J$4,$I1128&gt;=DATABASE!$I$4),"JAM KERJA","LUAR JAM KERJA 1")))))</f>
        <v/>
      </c>
      <c r="M1128" s="33" t="str">
        <f>IF('DATA ACCURATE'!T1131&lt;&gt;"",IF('DATA ACCURATE'!T1131&gt;100,'DATA ACCURATE'!T1131/10,'DATA ACCURATE'!T1131),"")</f>
        <v/>
      </c>
      <c r="N1128" t="str">
        <f>IF(M1128="","",IF(M1128&lt;=DATABASE!$I$9,"LOKAL",IF(M1128&lt;DATABASE!$J$9,"LUAR KOTA 1",IF($M1128&gt;=DATABASE!$J$9,"LUAR KOTA 2",""))))</f>
        <v/>
      </c>
      <c r="O1128" s="38" t="str">
        <f>IF('DATA ACCURATE'!L1131&lt;&gt;"",'DATA ACCURATE'!L1131,"")</f>
        <v/>
      </c>
      <c r="Q1128" s="38">
        <f t="shared" si="120"/>
        <v>0</v>
      </c>
      <c r="R1128" s="38">
        <f t="shared" si="120"/>
        <v>0</v>
      </c>
      <c r="S1128" s="38">
        <f t="shared" si="120"/>
        <v>0</v>
      </c>
      <c r="T1128" s="38">
        <f t="shared" si="118"/>
        <v>0</v>
      </c>
      <c r="U1128" s="38">
        <f t="shared" si="121"/>
        <v>0</v>
      </c>
      <c r="V1128" s="38">
        <f t="shared" si="121"/>
        <v>0</v>
      </c>
      <c r="W1128" s="38">
        <f t="shared" si="121"/>
        <v>0</v>
      </c>
      <c r="X1128" s="38">
        <f t="shared" si="122"/>
        <v>0</v>
      </c>
      <c r="Y1128" s="38">
        <f t="shared" si="122"/>
        <v>0</v>
      </c>
      <c r="Z1128" s="38">
        <f t="shared" si="122"/>
        <v>0</v>
      </c>
      <c r="AA1128" s="38">
        <f t="shared" si="119"/>
        <v>0</v>
      </c>
      <c r="AB1128" s="38">
        <f t="shared" si="123"/>
        <v>0</v>
      </c>
      <c r="AC1128" s="38">
        <f t="shared" si="124"/>
        <v>0</v>
      </c>
      <c r="AD1128" s="38" t="str">
        <f t="shared" si="125"/>
        <v>000000000000</v>
      </c>
    </row>
    <row r="1129" spans="1:30">
      <c r="A1129" s="9" t="str">
        <f>IF('DATA ACCURATE'!A1132&lt;&gt;"",'DATA ACCURATE'!A1132,"")</f>
        <v/>
      </c>
      <c r="B1129" s="9" t="str">
        <f>IF('DATA ACCURATE'!D1132&lt;&gt;"",'DATA ACCURATE'!D1132,"")</f>
        <v/>
      </c>
      <c r="C1129" s="38" t="str">
        <f>IF($AD1129="000000000000","",INDEX(DATABASE!$W$12:$W$71,MATCH($AD1129,DATABASE!$V$12:$V$71,0)))</f>
        <v/>
      </c>
      <c r="D1129" s="34" t="str">
        <f>IF(C1129="","",IF(E1129="",INDEX(DATABASE!$AF$13:$AF$62,MATCH($C1129,DATABASE!$AC$13:$AC$62,0)),IF(E1129="2x D11",INDEX(DATABASE!$AF$13:$AF$62,MATCH($C1129,DATABASE!$AC$13:$AC$62,0))+2*DATABASE!$AF$62,IF(E1129="3x D11",INDEX(DATABASE!$AF$13:$AF$62,MATCH($C1129,DATABASE!$AC$13:$AC$62,0))+3*DATABASE!$AF$62,""))))</f>
        <v/>
      </c>
      <c r="E1129" s="38" t="str">
        <f>IF(AND($K1129="Y",$G1129&lt;&gt;"UNYIL",$F1129&lt;DATABASE!$O$8),"2x D11",IF(AND($K1129="Y",$G1129&lt;&gt;"UNYIL",$F1129&gt;=DATABASE!$O$8),"3x D11",""))</f>
        <v/>
      </c>
      <c r="F1129" s="9" t="str">
        <f>IF('DATA ACCURATE'!N1132&lt;&gt;"",'DATA ACCURATE'!N1132,"")</f>
        <v/>
      </c>
      <c r="G1129" t="str">
        <f>IF(F1129="","",IF(F1129&lt;=DATABASE!$I$8,"UNYIL",IF(F1129&lt;=DATABASE!$J$8,"KECIL",IF(F1129&lt;DATABASE!$K$8,"TANGGUNG",IF(F1129&gt;=DATABASE!$K$8,"BESAR","")))))</f>
        <v/>
      </c>
      <c r="H1129" s="16" t="str">
        <f>IF('DATA ACCURATE'!J1132&lt;&gt;"",'DATA ACCURATE'!J1132,"")</f>
        <v/>
      </c>
      <c r="I1129" s="35" t="str">
        <f>IF(B1129&lt;&gt;"",IFERROR(VLOOKUP(B1129,'DATA TIMBANGAN'!G:M,7,FALSE),VLOOKUP(B1129,'DATA TIMBANGAN'!G:M,7)),"")</f>
        <v/>
      </c>
      <c r="J1129" s="25" t="str">
        <f>IF(H1129&lt;&gt;"",IFERROR(INDEX(DATABASE!$Z$19:$Z$38,MATCH(DATEVALUE(H1129),DATABASE!$AA$19:$AA$38,0)),INDEX(DATABASE!$Z$12:$Z$18,MATCH(WEEKDAY(H1129,2),DATABASE!$AA$12:$AA$18,0))),"")</f>
        <v/>
      </c>
      <c r="K1129" s="25" t="str">
        <f>IF('DATA ACCURATE'!V1132&lt;&gt;"",'DATA ACCURATE'!V1132,"")</f>
        <v/>
      </c>
      <c r="L1129" s="80" t="str">
        <f>IF($H1129="","",IF(OR($J1129="LIBUR",AND($L1128="LIBUR",$O1128=$O1129)),"LIBUR",IF(AND(OR($L1128="LUAR JAM KERJA 1",$L1128="LUAR JAM KERJA 2"),OR(OR(AND($H1128=$H1129,AND(OR($I1129&gt;DATABASE!$J$3,$I1129&lt;DATABASE!$J$6),((DATEVALUE($H1129)+$I1129)-(DATEVALUE($H1128)+$I1128))&lt;DATABASE!$J$6)),AND($H1128=$H1129,$O1128=$O1129,OR($I1129&gt;DATABASE!$J$6,$I1129&lt;DATABASE!$J$3))),AND(($H1129-$H1128)=1,OR($I1129&lt;DATABASE!$I$6,((DATEVALUE($H1129)+$I1129)-(DATEVALUE($H1128)+$I1128))&lt;DATABASE!$J$6))),$A1129=$A1128),"LUAR JAM KERJA 2",IF(AND(OR(WEEKDAY($H1129,2)=1,WEEKDAY($H1129,2)=2,WEEKDAY($H1129,2)=3,WEEKDAY($H1129,2)=4,WEEKDAY($H1129,2)=5),$I1129&lt;=DATABASE!$J$3,$I1129&gt;=DATABASE!$I$3),"JAM KERJA",IF(AND(WEEKDAY($H1129,2)=6,$I1129&lt;=DATABASE!$J$4,$I1129&gt;=DATABASE!$I$4),"JAM KERJA","LUAR JAM KERJA 1")))))</f>
        <v/>
      </c>
      <c r="M1129" s="33" t="str">
        <f>IF('DATA ACCURATE'!T1132&lt;&gt;"",IF('DATA ACCURATE'!T1132&gt;100,'DATA ACCURATE'!T1132/10,'DATA ACCURATE'!T1132),"")</f>
        <v/>
      </c>
      <c r="N1129" t="str">
        <f>IF(M1129="","",IF(M1129&lt;=DATABASE!$I$9,"LOKAL",IF(M1129&lt;DATABASE!$J$9,"LUAR KOTA 1",IF($M1129&gt;=DATABASE!$J$9,"LUAR KOTA 2",""))))</f>
        <v/>
      </c>
      <c r="O1129" s="38" t="str">
        <f>IF('DATA ACCURATE'!L1132&lt;&gt;"",'DATA ACCURATE'!L1132,"")</f>
        <v/>
      </c>
      <c r="Q1129" s="38">
        <f t="shared" si="120"/>
        <v>0</v>
      </c>
      <c r="R1129" s="38">
        <f t="shared" si="120"/>
        <v>0</v>
      </c>
      <c r="S1129" s="38">
        <f t="shared" si="120"/>
        <v>0</v>
      </c>
      <c r="T1129" s="38">
        <f t="shared" si="118"/>
        <v>0</v>
      </c>
      <c r="U1129" s="38">
        <f t="shared" si="121"/>
        <v>0</v>
      </c>
      <c r="V1129" s="38">
        <f t="shared" si="121"/>
        <v>0</v>
      </c>
      <c r="W1129" s="38">
        <f t="shared" si="121"/>
        <v>0</v>
      </c>
      <c r="X1129" s="38">
        <f t="shared" si="122"/>
        <v>0</v>
      </c>
      <c r="Y1129" s="38">
        <f t="shared" si="122"/>
        <v>0</v>
      </c>
      <c r="Z1129" s="38">
        <f t="shared" si="122"/>
        <v>0</v>
      </c>
      <c r="AA1129" s="38">
        <f t="shared" si="119"/>
        <v>0</v>
      </c>
      <c r="AB1129" s="38">
        <f t="shared" si="123"/>
        <v>0</v>
      </c>
      <c r="AC1129" s="38">
        <f t="shared" si="124"/>
        <v>0</v>
      </c>
      <c r="AD1129" s="38" t="str">
        <f t="shared" si="125"/>
        <v>000000000000</v>
      </c>
    </row>
    <row r="1130" spans="1:30">
      <c r="A1130" s="9" t="str">
        <f>IF('DATA ACCURATE'!A1133&lt;&gt;"",'DATA ACCURATE'!A1133,"")</f>
        <v/>
      </c>
      <c r="B1130" s="9" t="str">
        <f>IF('DATA ACCURATE'!D1133&lt;&gt;"",'DATA ACCURATE'!D1133,"")</f>
        <v/>
      </c>
      <c r="C1130" s="38" t="str">
        <f>IF($AD1130="000000000000","",INDEX(DATABASE!$W$12:$W$71,MATCH($AD1130,DATABASE!$V$12:$V$71,0)))</f>
        <v/>
      </c>
      <c r="D1130" s="34" t="str">
        <f>IF(C1130="","",IF(E1130="",INDEX(DATABASE!$AF$13:$AF$62,MATCH($C1130,DATABASE!$AC$13:$AC$62,0)),IF(E1130="2x D11",INDEX(DATABASE!$AF$13:$AF$62,MATCH($C1130,DATABASE!$AC$13:$AC$62,0))+2*DATABASE!$AF$62,IF(E1130="3x D11",INDEX(DATABASE!$AF$13:$AF$62,MATCH($C1130,DATABASE!$AC$13:$AC$62,0))+3*DATABASE!$AF$62,""))))</f>
        <v/>
      </c>
      <c r="E1130" s="38" t="str">
        <f>IF(AND($K1130="Y",$G1130&lt;&gt;"UNYIL",$F1130&lt;DATABASE!$O$8),"2x D11",IF(AND($K1130="Y",$G1130&lt;&gt;"UNYIL",$F1130&gt;=DATABASE!$O$8),"3x D11",""))</f>
        <v/>
      </c>
      <c r="F1130" s="9" t="str">
        <f>IF('DATA ACCURATE'!N1133&lt;&gt;"",'DATA ACCURATE'!N1133,"")</f>
        <v/>
      </c>
      <c r="G1130" t="str">
        <f>IF(F1130="","",IF(F1130&lt;=DATABASE!$I$8,"UNYIL",IF(F1130&lt;=DATABASE!$J$8,"KECIL",IF(F1130&lt;DATABASE!$K$8,"TANGGUNG",IF(F1130&gt;=DATABASE!$K$8,"BESAR","")))))</f>
        <v/>
      </c>
      <c r="H1130" s="16" t="str">
        <f>IF('DATA ACCURATE'!J1133&lt;&gt;"",'DATA ACCURATE'!J1133,"")</f>
        <v/>
      </c>
      <c r="I1130" s="35" t="str">
        <f>IF(B1130&lt;&gt;"",IFERROR(VLOOKUP(B1130,'DATA TIMBANGAN'!G:M,7,FALSE),VLOOKUP(B1130,'DATA TIMBANGAN'!G:M,7)),"")</f>
        <v/>
      </c>
      <c r="J1130" s="25" t="str">
        <f>IF(H1130&lt;&gt;"",IFERROR(INDEX(DATABASE!$Z$19:$Z$38,MATCH(DATEVALUE(H1130),DATABASE!$AA$19:$AA$38,0)),INDEX(DATABASE!$Z$12:$Z$18,MATCH(WEEKDAY(H1130,2),DATABASE!$AA$12:$AA$18,0))),"")</f>
        <v/>
      </c>
      <c r="K1130" s="25" t="str">
        <f>IF('DATA ACCURATE'!V1133&lt;&gt;"",'DATA ACCURATE'!V1133,"")</f>
        <v/>
      </c>
      <c r="L1130" s="80" t="str">
        <f>IF($H1130="","",IF(OR($J1130="LIBUR",AND($L1129="LIBUR",$O1129=$O1130)),"LIBUR",IF(AND(OR($L1129="LUAR JAM KERJA 1",$L1129="LUAR JAM KERJA 2"),OR(OR(AND($H1129=$H1130,AND(OR($I1130&gt;DATABASE!$J$3,$I1130&lt;DATABASE!$J$6),((DATEVALUE($H1130)+$I1130)-(DATEVALUE($H1129)+$I1129))&lt;DATABASE!$J$6)),AND($H1129=$H1130,$O1129=$O1130,OR($I1130&gt;DATABASE!$J$6,$I1130&lt;DATABASE!$J$3))),AND(($H1130-$H1129)=1,OR($I1130&lt;DATABASE!$I$6,((DATEVALUE($H1130)+$I1130)-(DATEVALUE($H1129)+$I1129))&lt;DATABASE!$J$6))),$A1130=$A1129),"LUAR JAM KERJA 2",IF(AND(OR(WEEKDAY($H1130,2)=1,WEEKDAY($H1130,2)=2,WEEKDAY($H1130,2)=3,WEEKDAY($H1130,2)=4,WEEKDAY($H1130,2)=5),$I1130&lt;=DATABASE!$J$3,$I1130&gt;=DATABASE!$I$3),"JAM KERJA",IF(AND(WEEKDAY($H1130,2)=6,$I1130&lt;=DATABASE!$J$4,$I1130&gt;=DATABASE!$I$4),"JAM KERJA","LUAR JAM KERJA 1")))))</f>
        <v/>
      </c>
      <c r="M1130" s="33" t="str">
        <f>IF('DATA ACCURATE'!T1133&lt;&gt;"",IF('DATA ACCURATE'!T1133&gt;100,'DATA ACCURATE'!T1133/10,'DATA ACCURATE'!T1133),"")</f>
        <v/>
      </c>
      <c r="N1130" t="str">
        <f>IF(M1130="","",IF(M1130&lt;=DATABASE!$I$9,"LOKAL",IF(M1130&lt;DATABASE!$J$9,"LUAR KOTA 1",IF($M1130&gt;=DATABASE!$J$9,"LUAR KOTA 2",""))))</f>
        <v/>
      </c>
      <c r="O1130" s="38" t="str">
        <f>IF('DATA ACCURATE'!L1133&lt;&gt;"",'DATA ACCURATE'!L1133,"")</f>
        <v/>
      </c>
      <c r="Q1130" s="38">
        <f t="shared" si="120"/>
        <v>0</v>
      </c>
      <c r="R1130" s="38">
        <f t="shared" si="120"/>
        <v>0</v>
      </c>
      <c r="S1130" s="38">
        <f t="shared" si="120"/>
        <v>0</v>
      </c>
      <c r="T1130" s="38">
        <f t="shared" si="118"/>
        <v>0</v>
      </c>
      <c r="U1130" s="38">
        <f t="shared" si="121"/>
        <v>0</v>
      </c>
      <c r="V1130" s="38">
        <f t="shared" si="121"/>
        <v>0</v>
      </c>
      <c r="W1130" s="38">
        <f t="shared" si="121"/>
        <v>0</v>
      </c>
      <c r="X1130" s="38">
        <f t="shared" si="122"/>
        <v>0</v>
      </c>
      <c r="Y1130" s="38">
        <f t="shared" si="122"/>
        <v>0</v>
      </c>
      <c r="Z1130" s="38">
        <f t="shared" si="122"/>
        <v>0</v>
      </c>
      <c r="AA1130" s="38">
        <f t="shared" si="119"/>
        <v>0</v>
      </c>
      <c r="AB1130" s="38">
        <f t="shared" si="123"/>
        <v>0</v>
      </c>
      <c r="AC1130" s="38">
        <f t="shared" si="124"/>
        <v>0</v>
      </c>
      <c r="AD1130" s="38" t="str">
        <f t="shared" si="125"/>
        <v>000000000000</v>
      </c>
    </row>
    <row r="1131" spans="1:30">
      <c r="A1131" s="9" t="str">
        <f>IF('DATA ACCURATE'!A1134&lt;&gt;"",'DATA ACCURATE'!A1134,"")</f>
        <v/>
      </c>
      <c r="B1131" s="9" t="str">
        <f>IF('DATA ACCURATE'!D1134&lt;&gt;"",'DATA ACCURATE'!D1134,"")</f>
        <v/>
      </c>
      <c r="C1131" s="38" t="str">
        <f>IF($AD1131="000000000000","",INDEX(DATABASE!$W$12:$W$71,MATCH($AD1131,DATABASE!$V$12:$V$71,0)))</f>
        <v/>
      </c>
      <c r="D1131" s="34" t="str">
        <f>IF(C1131="","",IF(E1131="",INDEX(DATABASE!$AF$13:$AF$62,MATCH($C1131,DATABASE!$AC$13:$AC$62,0)),IF(E1131="2x D11",INDEX(DATABASE!$AF$13:$AF$62,MATCH($C1131,DATABASE!$AC$13:$AC$62,0))+2*DATABASE!$AF$62,IF(E1131="3x D11",INDEX(DATABASE!$AF$13:$AF$62,MATCH($C1131,DATABASE!$AC$13:$AC$62,0))+3*DATABASE!$AF$62,""))))</f>
        <v/>
      </c>
      <c r="E1131" s="38" t="str">
        <f>IF(AND($K1131="Y",$G1131&lt;&gt;"UNYIL",$F1131&lt;DATABASE!$O$8),"2x D11",IF(AND($K1131="Y",$G1131&lt;&gt;"UNYIL",$F1131&gt;=DATABASE!$O$8),"3x D11",""))</f>
        <v/>
      </c>
      <c r="F1131" s="9" t="str">
        <f>IF('DATA ACCURATE'!N1134&lt;&gt;"",'DATA ACCURATE'!N1134,"")</f>
        <v/>
      </c>
      <c r="G1131" t="str">
        <f>IF(F1131="","",IF(F1131&lt;=DATABASE!$I$8,"UNYIL",IF(F1131&lt;=DATABASE!$J$8,"KECIL",IF(F1131&lt;DATABASE!$K$8,"TANGGUNG",IF(F1131&gt;=DATABASE!$K$8,"BESAR","")))))</f>
        <v/>
      </c>
      <c r="H1131" s="16" t="str">
        <f>IF('DATA ACCURATE'!J1134&lt;&gt;"",'DATA ACCURATE'!J1134,"")</f>
        <v/>
      </c>
      <c r="I1131" s="35" t="str">
        <f>IF(B1131&lt;&gt;"",IFERROR(VLOOKUP(B1131,'DATA TIMBANGAN'!G:M,7,FALSE),VLOOKUP(B1131,'DATA TIMBANGAN'!G:M,7)),"")</f>
        <v/>
      </c>
      <c r="J1131" s="25" t="str">
        <f>IF(H1131&lt;&gt;"",IFERROR(INDEX(DATABASE!$Z$19:$Z$38,MATCH(DATEVALUE(H1131),DATABASE!$AA$19:$AA$38,0)),INDEX(DATABASE!$Z$12:$Z$18,MATCH(WEEKDAY(H1131,2),DATABASE!$AA$12:$AA$18,0))),"")</f>
        <v/>
      </c>
      <c r="K1131" s="25" t="str">
        <f>IF('DATA ACCURATE'!V1134&lt;&gt;"",'DATA ACCURATE'!V1134,"")</f>
        <v/>
      </c>
      <c r="L1131" s="80" t="str">
        <f>IF($H1131="","",IF(OR($J1131="LIBUR",AND($L1130="LIBUR",$O1130=$O1131)),"LIBUR",IF(AND(OR($L1130="LUAR JAM KERJA 1",$L1130="LUAR JAM KERJA 2"),OR(OR(AND($H1130=$H1131,AND(OR($I1131&gt;DATABASE!$J$3,$I1131&lt;DATABASE!$J$6),((DATEVALUE($H1131)+$I1131)-(DATEVALUE($H1130)+$I1130))&lt;DATABASE!$J$6)),AND($H1130=$H1131,$O1130=$O1131,OR($I1131&gt;DATABASE!$J$6,$I1131&lt;DATABASE!$J$3))),AND(($H1131-$H1130)=1,OR($I1131&lt;DATABASE!$I$6,((DATEVALUE($H1131)+$I1131)-(DATEVALUE($H1130)+$I1130))&lt;DATABASE!$J$6))),$A1131=$A1130),"LUAR JAM KERJA 2",IF(AND(OR(WEEKDAY($H1131,2)=1,WEEKDAY($H1131,2)=2,WEEKDAY($H1131,2)=3,WEEKDAY($H1131,2)=4,WEEKDAY($H1131,2)=5),$I1131&lt;=DATABASE!$J$3,$I1131&gt;=DATABASE!$I$3),"JAM KERJA",IF(AND(WEEKDAY($H1131,2)=6,$I1131&lt;=DATABASE!$J$4,$I1131&gt;=DATABASE!$I$4),"JAM KERJA","LUAR JAM KERJA 1")))))</f>
        <v/>
      </c>
      <c r="M1131" s="33" t="str">
        <f>IF('DATA ACCURATE'!T1134&lt;&gt;"",IF('DATA ACCURATE'!T1134&gt;100,'DATA ACCURATE'!T1134/10,'DATA ACCURATE'!T1134),"")</f>
        <v/>
      </c>
      <c r="N1131" t="str">
        <f>IF(M1131="","",IF(M1131&lt;=DATABASE!$I$9,"LOKAL",IF(M1131&lt;DATABASE!$J$9,"LUAR KOTA 1",IF($M1131&gt;=DATABASE!$J$9,"LUAR KOTA 2",""))))</f>
        <v/>
      </c>
      <c r="O1131" s="38" t="str">
        <f>IF('DATA ACCURATE'!L1134&lt;&gt;"",'DATA ACCURATE'!L1134,"")</f>
        <v/>
      </c>
      <c r="Q1131" s="38">
        <f t="shared" si="120"/>
        <v>0</v>
      </c>
      <c r="R1131" s="38">
        <f t="shared" si="120"/>
        <v>0</v>
      </c>
      <c r="S1131" s="38">
        <f t="shared" si="120"/>
        <v>0</v>
      </c>
      <c r="T1131" s="38">
        <f t="shared" si="118"/>
        <v>0</v>
      </c>
      <c r="U1131" s="38">
        <f t="shared" si="121"/>
        <v>0</v>
      </c>
      <c r="V1131" s="38">
        <f t="shared" si="121"/>
        <v>0</v>
      </c>
      <c r="W1131" s="38">
        <f t="shared" si="121"/>
        <v>0</v>
      </c>
      <c r="X1131" s="38">
        <f t="shared" si="122"/>
        <v>0</v>
      </c>
      <c r="Y1131" s="38">
        <f t="shared" si="122"/>
        <v>0</v>
      </c>
      <c r="Z1131" s="38">
        <f t="shared" si="122"/>
        <v>0</v>
      </c>
      <c r="AA1131" s="38">
        <f t="shared" si="119"/>
        <v>0</v>
      </c>
      <c r="AB1131" s="38">
        <f t="shared" si="123"/>
        <v>0</v>
      </c>
      <c r="AC1131" s="38">
        <f t="shared" si="124"/>
        <v>0</v>
      </c>
      <c r="AD1131" s="38" t="str">
        <f t="shared" si="125"/>
        <v>000000000000</v>
      </c>
    </row>
    <row r="1132" spans="1:30">
      <c r="A1132" s="9" t="str">
        <f>IF('DATA ACCURATE'!A1135&lt;&gt;"",'DATA ACCURATE'!A1135,"")</f>
        <v/>
      </c>
      <c r="B1132" s="9" t="str">
        <f>IF('DATA ACCURATE'!D1135&lt;&gt;"",'DATA ACCURATE'!D1135,"")</f>
        <v/>
      </c>
      <c r="C1132" s="38" t="str">
        <f>IF($AD1132="000000000000","",INDEX(DATABASE!$W$12:$W$71,MATCH($AD1132,DATABASE!$V$12:$V$71,0)))</f>
        <v/>
      </c>
      <c r="D1132" s="34" t="str">
        <f>IF(C1132="","",IF(E1132="",INDEX(DATABASE!$AF$13:$AF$62,MATCH($C1132,DATABASE!$AC$13:$AC$62,0)),IF(E1132="2x D11",INDEX(DATABASE!$AF$13:$AF$62,MATCH($C1132,DATABASE!$AC$13:$AC$62,0))+2*DATABASE!$AF$62,IF(E1132="3x D11",INDEX(DATABASE!$AF$13:$AF$62,MATCH($C1132,DATABASE!$AC$13:$AC$62,0))+3*DATABASE!$AF$62,""))))</f>
        <v/>
      </c>
      <c r="E1132" s="38" t="str">
        <f>IF(AND($K1132="Y",$G1132&lt;&gt;"UNYIL",$F1132&lt;DATABASE!$O$8),"2x D11",IF(AND($K1132="Y",$G1132&lt;&gt;"UNYIL",$F1132&gt;=DATABASE!$O$8),"3x D11",""))</f>
        <v/>
      </c>
      <c r="F1132" s="9" t="str">
        <f>IF('DATA ACCURATE'!N1135&lt;&gt;"",'DATA ACCURATE'!N1135,"")</f>
        <v/>
      </c>
      <c r="G1132" t="str">
        <f>IF(F1132="","",IF(F1132&lt;=DATABASE!$I$8,"UNYIL",IF(F1132&lt;=DATABASE!$J$8,"KECIL",IF(F1132&lt;DATABASE!$K$8,"TANGGUNG",IF(F1132&gt;=DATABASE!$K$8,"BESAR","")))))</f>
        <v/>
      </c>
      <c r="H1132" s="16" t="str">
        <f>IF('DATA ACCURATE'!J1135&lt;&gt;"",'DATA ACCURATE'!J1135,"")</f>
        <v/>
      </c>
      <c r="I1132" s="35" t="str">
        <f>IF(B1132&lt;&gt;"",IFERROR(VLOOKUP(B1132,'DATA TIMBANGAN'!G:M,7,FALSE),VLOOKUP(B1132,'DATA TIMBANGAN'!G:M,7)),"")</f>
        <v/>
      </c>
      <c r="J1132" s="25" t="str">
        <f>IF(H1132&lt;&gt;"",IFERROR(INDEX(DATABASE!$Z$19:$Z$38,MATCH(DATEVALUE(H1132),DATABASE!$AA$19:$AA$38,0)),INDEX(DATABASE!$Z$12:$Z$18,MATCH(WEEKDAY(H1132,2),DATABASE!$AA$12:$AA$18,0))),"")</f>
        <v/>
      </c>
      <c r="K1132" s="25" t="str">
        <f>IF('DATA ACCURATE'!V1135&lt;&gt;"",'DATA ACCURATE'!V1135,"")</f>
        <v/>
      </c>
      <c r="L1132" s="80" t="str">
        <f>IF($H1132="","",IF(OR($J1132="LIBUR",AND($L1131="LIBUR",$O1131=$O1132)),"LIBUR",IF(AND(OR($L1131="LUAR JAM KERJA 1",$L1131="LUAR JAM KERJA 2"),OR(OR(AND($H1131=$H1132,AND(OR($I1132&gt;DATABASE!$J$3,$I1132&lt;DATABASE!$J$6),((DATEVALUE($H1132)+$I1132)-(DATEVALUE($H1131)+$I1131))&lt;DATABASE!$J$6)),AND($H1131=$H1132,$O1131=$O1132,OR($I1132&gt;DATABASE!$J$6,$I1132&lt;DATABASE!$J$3))),AND(($H1132-$H1131)=1,OR($I1132&lt;DATABASE!$I$6,((DATEVALUE($H1132)+$I1132)-(DATEVALUE($H1131)+$I1131))&lt;DATABASE!$J$6))),$A1132=$A1131),"LUAR JAM KERJA 2",IF(AND(OR(WEEKDAY($H1132,2)=1,WEEKDAY($H1132,2)=2,WEEKDAY($H1132,2)=3,WEEKDAY($H1132,2)=4,WEEKDAY($H1132,2)=5),$I1132&lt;=DATABASE!$J$3,$I1132&gt;=DATABASE!$I$3),"JAM KERJA",IF(AND(WEEKDAY($H1132,2)=6,$I1132&lt;=DATABASE!$J$4,$I1132&gt;=DATABASE!$I$4),"JAM KERJA","LUAR JAM KERJA 1")))))</f>
        <v/>
      </c>
      <c r="M1132" s="33" t="str">
        <f>IF('DATA ACCURATE'!T1135&lt;&gt;"",IF('DATA ACCURATE'!T1135&gt;100,'DATA ACCURATE'!T1135/10,'DATA ACCURATE'!T1135),"")</f>
        <v/>
      </c>
      <c r="N1132" t="str">
        <f>IF(M1132="","",IF(M1132&lt;=DATABASE!$I$9,"LOKAL",IF(M1132&lt;DATABASE!$J$9,"LUAR KOTA 1",IF($M1132&gt;=DATABASE!$J$9,"LUAR KOTA 2",""))))</f>
        <v/>
      </c>
      <c r="O1132" s="38" t="str">
        <f>IF('DATA ACCURATE'!L1135&lt;&gt;"",'DATA ACCURATE'!L1135,"")</f>
        <v/>
      </c>
      <c r="Q1132" s="38">
        <f t="shared" si="120"/>
        <v>0</v>
      </c>
      <c r="R1132" s="38">
        <f t="shared" si="120"/>
        <v>0</v>
      </c>
      <c r="S1132" s="38">
        <f t="shared" si="120"/>
        <v>0</v>
      </c>
      <c r="T1132" s="38">
        <f t="shared" si="118"/>
        <v>0</v>
      </c>
      <c r="U1132" s="38">
        <f t="shared" si="121"/>
        <v>0</v>
      </c>
      <c r="V1132" s="38">
        <f t="shared" si="121"/>
        <v>0</v>
      </c>
      <c r="W1132" s="38">
        <f t="shared" si="121"/>
        <v>0</v>
      </c>
      <c r="X1132" s="38">
        <f t="shared" si="122"/>
        <v>0</v>
      </c>
      <c r="Y1132" s="38">
        <f t="shared" si="122"/>
        <v>0</v>
      </c>
      <c r="Z1132" s="38">
        <f t="shared" si="122"/>
        <v>0</v>
      </c>
      <c r="AA1132" s="38">
        <f t="shared" si="119"/>
        <v>0</v>
      </c>
      <c r="AB1132" s="38">
        <f t="shared" si="123"/>
        <v>0</v>
      </c>
      <c r="AC1132" s="38">
        <f t="shared" si="124"/>
        <v>0</v>
      </c>
      <c r="AD1132" s="38" t="str">
        <f t="shared" si="125"/>
        <v>000000000000</v>
      </c>
    </row>
    <row r="1133" spans="1:30">
      <c r="A1133" s="9" t="str">
        <f>IF('DATA ACCURATE'!A1136&lt;&gt;"",'DATA ACCURATE'!A1136,"")</f>
        <v/>
      </c>
      <c r="B1133" s="9" t="str">
        <f>IF('DATA ACCURATE'!D1136&lt;&gt;"",'DATA ACCURATE'!D1136,"")</f>
        <v/>
      </c>
      <c r="C1133" s="38" t="str">
        <f>IF($AD1133="000000000000","",INDEX(DATABASE!$W$12:$W$71,MATCH($AD1133,DATABASE!$V$12:$V$71,0)))</f>
        <v/>
      </c>
      <c r="D1133" s="34" t="str">
        <f>IF(C1133="","",IF(E1133="",INDEX(DATABASE!$AF$13:$AF$62,MATCH($C1133,DATABASE!$AC$13:$AC$62,0)),IF(E1133="2x D11",INDEX(DATABASE!$AF$13:$AF$62,MATCH($C1133,DATABASE!$AC$13:$AC$62,0))+2*DATABASE!$AF$62,IF(E1133="3x D11",INDEX(DATABASE!$AF$13:$AF$62,MATCH($C1133,DATABASE!$AC$13:$AC$62,0))+3*DATABASE!$AF$62,""))))</f>
        <v/>
      </c>
      <c r="E1133" s="38" t="str">
        <f>IF(AND($K1133="Y",$G1133&lt;&gt;"UNYIL",$F1133&lt;DATABASE!$O$8),"2x D11",IF(AND($K1133="Y",$G1133&lt;&gt;"UNYIL",$F1133&gt;=DATABASE!$O$8),"3x D11",""))</f>
        <v/>
      </c>
      <c r="F1133" s="9" t="str">
        <f>IF('DATA ACCURATE'!N1136&lt;&gt;"",'DATA ACCURATE'!N1136,"")</f>
        <v/>
      </c>
      <c r="G1133" t="str">
        <f>IF(F1133="","",IF(F1133&lt;=DATABASE!$I$8,"UNYIL",IF(F1133&lt;=DATABASE!$J$8,"KECIL",IF(F1133&lt;DATABASE!$K$8,"TANGGUNG",IF(F1133&gt;=DATABASE!$K$8,"BESAR","")))))</f>
        <v/>
      </c>
      <c r="H1133" s="16" t="str">
        <f>IF('DATA ACCURATE'!J1136&lt;&gt;"",'DATA ACCURATE'!J1136,"")</f>
        <v/>
      </c>
      <c r="I1133" s="35" t="str">
        <f>IF(B1133&lt;&gt;"",IFERROR(VLOOKUP(B1133,'DATA TIMBANGAN'!G:M,7,FALSE),VLOOKUP(B1133,'DATA TIMBANGAN'!G:M,7)),"")</f>
        <v/>
      </c>
      <c r="J1133" s="25" t="str">
        <f>IF(H1133&lt;&gt;"",IFERROR(INDEX(DATABASE!$Z$19:$Z$38,MATCH(DATEVALUE(H1133),DATABASE!$AA$19:$AA$38,0)),INDEX(DATABASE!$Z$12:$Z$18,MATCH(WEEKDAY(H1133,2),DATABASE!$AA$12:$AA$18,0))),"")</f>
        <v/>
      </c>
      <c r="K1133" s="25" t="str">
        <f>IF('DATA ACCURATE'!V1136&lt;&gt;"",'DATA ACCURATE'!V1136,"")</f>
        <v/>
      </c>
      <c r="L1133" s="80" t="str">
        <f>IF($H1133="","",IF(OR($J1133="LIBUR",AND($L1132="LIBUR",$O1132=$O1133)),"LIBUR",IF(AND(OR($L1132="LUAR JAM KERJA 1",$L1132="LUAR JAM KERJA 2"),OR(OR(AND($H1132=$H1133,AND(OR($I1133&gt;DATABASE!$J$3,$I1133&lt;DATABASE!$J$6),((DATEVALUE($H1133)+$I1133)-(DATEVALUE($H1132)+$I1132))&lt;DATABASE!$J$6)),AND($H1132=$H1133,$O1132=$O1133,OR($I1133&gt;DATABASE!$J$6,$I1133&lt;DATABASE!$J$3))),AND(($H1133-$H1132)=1,OR($I1133&lt;DATABASE!$I$6,((DATEVALUE($H1133)+$I1133)-(DATEVALUE($H1132)+$I1132))&lt;DATABASE!$J$6))),$A1133=$A1132),"LUAR JAM KERJA 2",IF(AND(OR(WEEKDAY($H1133,2)=1,WEEKDAY($H1133,2)=2,WEEKDAY($H1133,2)=3,WEEKDAY($H1133,2)=4,WEEKDAY($H1133,2)=5),$I1133&lt;=DATABASE!$J$3,$I1133&gt;=DATABASE!$I$3),"JAM KERJA",IF(AND(WEEKDAY($H1133,2)=6,$I1133&lt;=DATABASE!$J$4,$I1133&gt;=DATABASE!$I$4),"JAM KERJA","LUAR JAM KERJA 1")))))</f>
        <v/>
      </c>
      <c r="M1133" s="33" t="str">
        <f>IF('DATA ACCURATE'!T1136&lt;&gt;"",IF('DATA ACCURATE'!T1136&gt;100,'DATA ACCURATE'!T1136/10,'DATA ACCURATE'!T1136),"")</f>
        <v/>
      </c>
      <c r="N1133" t="str">
        <f>IF(M1133="","",IF(M1133&lt;=DATABASE!$I$9,"LOKAL",IF(M1133&lt;DATABASE!$J$9,"LUAR KOTA 1",IF($M1133&gt;=DATABASE!$J$9,"LUAR KOTA 2",""))))</f>
        <v/>
      </c>
      <c r="O1133" s="38" t="str">
        <f>IF('DATA ACCURATE'!L1136&lt;&gt;"",'DATA ACCURATE'!L1136,"")</f>
        <v/>
      </c>
      <c r="Q1133" s="38">
        <f t="shared" si="120"/>
        <v>0</v>
      </c>
      <c r="R1133" s="38">
        <f t="shared" si="120"/>
        <v>0</v>
      </c>
      <c r="S1133" s="38">
        <f t="shared" si="120"/>
        <v>0</v>
      </c>
      <c r="T1133" s="38">
        <f t="shared" si="118"/>
        <v>0</v>
      </c>
      <c r="U1133" s="38">
        <f t="shared" si="121"/>
        <v>0</v>
      </c>
      <c r="V1133" s="38">
        <f t="shared" si="121"/>
        <v>0</v>
      </c>
      <c r="W1133" s="38">
        <f t="shared" si="121"/>
        <v>0</v>
      </c>
      <c r="X1133" s="38">
        <f t="shared" si="122"/>
        <v>0</v>
      </c>
      <c r="Y1133" s="38">
        <f t="shared" si="122"/>
        <v>0</v>
      </c>
      <c r="Z1133" s="38">
        <f t="shared" si="122"/>
        <v>0</v>
      </c>
      <c r="AA1133" s="38">
        <f t="shared" si="119"/>
        <v>0</v>
      </c>
      <c r="AB1133" s="38">
        <f t="shared" si="123"/>
        <v>0</v>
      </c>
      <c r="AC1133" s="38">
        <f t="shared" si="124"/>
        <v>0</v>
      </c>
      <c r="AD1133" s="38" t="str">
        <f t="shared" si="125"/>
        <v>000000000000</v>
      </c>
    </row>
    <row r="1134" spans="1:30">
      <c r="A1134" s="9" t="str">
        <f>IF('DATA ACCURATE'!A1137&lt;&gt;"",'DATA ACCURATE'!A1137,"")</f>
        <v/>
      </c>
      <c r="B1134" s="9" t="str">
        <f>IF('DATA ACCURATE'!D1137&lt;&gt;"",'DATA ACCURATE'!D1137,"")</f>
        <v/>
      </c>
      <c r="C1134" s="38" t="str">
        <f>IF($AD1134="000000000000","",INDEX(DATABASE!$W$12:$W$71,MATCH($AD1134,DATABASE!$V$12:$V$71,0)))</f>
        <v/>
      </c>
      <c r="D1134" s="34" t="str">
        <f>IF(C1134="","",IF(E1134="",INDEX(DATABASE!$AF$13:$AF$62,MATCH($C1134,DATABASE!$AC$13:$AC$62,0)),IF(E1134="2x D11",INDEX(DATABASE!$AF$13:$AF$62,MATCH($C1134,DATABASE!$AC$13:$AC$62,0))+2*DATABASE!$AF$62,IF(E1134="3x D11",INDEX(DATABASE!$AF$13:$AF$62,MATCH($C1134,DATABASE!$AC$13:$AC$62,0))+3*DATABASE!$AF$62,""))))</f>
        <v/>
      </c>
      <c r="E1134" s="38" t="str">
        <f>IF(AND($K1134="Y",$G1134&lt;&gt;"UNYIL",$F1134&lt;DATABASE!$O$8),"2x D11",IF(AND($K1134="Y",$G1134&lt;&gt;"UNYIL",$F1134&gt;=DATABASE!$O$8),"3x D11",""))</f>
        <v/>
      </c>
      <c r="F1134" s="9" t="str">
        <f>IF('DATA ACCURATE'!N1137&lt;&gt;"",'DATA ACCURATE'!N1137,"")</f>
        <v/>
      </c>
      <c r="G1134" t="str">
        <f>IF(F1134="","",IF(F1134&lt;=DATABASE!$I$8,"UNYIL",IF(F1134&lt;=DATABASE!$J$8,"KECIL",IF(F1134&lt;DATABASE!$K$8,"TANGGUNG",IF(F1134&gt;=DATABASE!$K$8,"BESAR","")))))</f>
        <v/>
      </c>
      <c r="H1134" s="16" t="str">
        <f>IF('DATA ACCURATE'!J1137&lt;&gt;"",'DATA ACCURATE'!J1137,"")</f>
        <v/>
      </c>
      <c r="I1134" s="35" t="str">
        <f>IF(B1134&lt;&gt;"",IFERROR(VLOOKUP(B1134,'DATA TIMBANGAN'!G:M,7,FALSE),VLOOKUP(B1134,'DATA TIMBANGAN'!G:M,7)),"")</f>
        <v/>
      </c>
      <c r="J1134" s="25" t="str">
        <f>IF(H1134&lt;&gt;"",IFERROR(INDEX(DATABASE!$Z$19:$Z$38,MATCH(DATEVALUE(H1134),DATABASE!$AA$19:$AA$38,0)),INDEX(DATABASE!$Z$12:$Z$18,MATCH(WEEKDAY(H1134,2),DATABASE!$AA$12:$AA$18,0))),"")</f>
        <v/>
      </c>
      <c r="K1134" s="25" t="str">
        <f>IF('DATA ACCURATE'!V1137&lt;&gt;"",'DATA ACCURATE'!V1137,"")</f>
        <v/>
      </c>
      <c r="L1134" s="80" t="str">
        <f>IF($H1134="","",IF(OR($J1134="LIBUR",AND($L1133="LIBUR",$O1133=$O1134)),"LIBUR",IF(AND(OR($L1133="LUAR JAM KERJA 1",$L1133="LUAR JAM KERJA 2"),OR(OR(AND($H1133=$H1134,AND(OR($I1134&gt;DATABASE!$J$3,$I1134&lt;DATABASE!$J$6),((DATEVALUE($H1134)+$I1134)-(DATEVALUE($H1133)+$I1133))&lt;DATABASE!$J$6)),AND($H1133=$H1134,$O1133=$O1134,OR($I1134&gt;DATABASE!$J$6,$I1134&lt;DATABASE!$J$3))),AND(($H1134-$H1133)=1,OR($I1134&lt;DATABASE!$I$6,((DATEVALUE($H1134)+$I1134)-(DATEVALUE($H1133)+$I1133))&lt;DATABASE!$J$6))),$A1134=$A1133),"LUAR JAM KERJA 2",IF(AND(OR(WEEKDAY($H1134,2)=1,WEEKDAY($H1134,2)=2,WEEKDAY($H1134,2)=3,WEEKDAY($H1134,2)=4,WEEKDAY($H1134,2)=5),$I1134&lt;=DATABASE!$J$3,$I1134&gt;=DATABASE!$I$3),"JAM KERJA",IF(AND(WEEKDAY($H1134,2)=6,$I1134&lt;=DATABASE!$J$4,$I1134&gt;=DATABASE!$I$4),"JAM KERJA","LUAR JAM KERJA 1")))))</f>
        <v/>
      </c>
      <c r="M1134" s="33" t="str">
        <f>IF('DATA ACCURATE'!T1137&lt;&gt;"",IF('DATA ACCURATE'!T1137&gt;100,'DATA ACCURATE'!T1137/10,'DATA ACCURATE'!T1137),"")</f>
        <v/>
      </c>
      <c r="N1134" t="str">
        <f>IF(M1134="","",IF(M1134&lt;=DATABASE!$I$9,"LOKAL",IF(M1134&lt;DATABASE!$J$9,"LUAR KOTA 1",IF($M1134&gt;=DATABASE!$J$9,"LUAR KOTA 2",""))))</f>
        <v/>
      </c>
      <c r="O1134" s="38" t="str">
        <f>IF('DATA ACCURATE'!L1137&lt;&gt;"",'DATA ACCURATE'!L1137,"")</f>
        <v/>
      </c>
      <c r="Q1134" s="38">
        <f t="shared" si="120"/>
        <v>0</v>
      </c>
      <c r="R1134" s="38">
        <f t="shared" si="120"/>
        <v>0</v>
      </c>
      <c r="S1134" s="38">
        <f t="shared" si="120"/>
        <v>0</v>
      </c>
      <c r="T1134" s="38">
        <f t="shared" si="118"/>
        <v>0</v>
      </c>
      <c r="U1134" s="38">
        <f t="shared" si="121"/>
        <v>0</v>
      </c>
      <c r="V1134" s="38">
        <f t="shared" si="121"/>
        <v>0</v>
      </c>
      <c r="W1134" s="38">
        <f t="shared" si="121"/>
        <v>0</v>
      </c>
      <c r="X1134" s="38">
        <f t="shared" si="122"/>
        <v>0</v>
      </c>
      <c r="Y1134" s="38">
        <f t="shared" si="122"/>
        <v>0</v>
      </c>
      <c r="Z1134" s="38">
        <f t="shared" si="122"/>
        <v>0</v>
      </c>
      <c r="AA1134" s="38">
        <f t="shared" si="119"/>
        <v>0</v>
      </c>
      <c r="AB1134" s="38">
        <f t="shared" si="123"/>
        <v>0</v>
      </c>
      <c r="AC1134" s="38">
        <f t="shared" si="124"/>
        <v>0</v>
      </c>
      <c r="AD1134" s="38" t="str">
        <f t="shared" si="125"/>
        <v>000000000000</v>
      </c>
    </row>
    <row r="1135" spans="1:30">
      <c r="A1135" s="9" t="str">
        <f>IF('DATA ACCURATE'!A1138&lt;&gt;"",'DATA ACCURATE'!A1138,"")</f>
        <v/>
      </c>
      <c r="B1135" s="9" t="str">
        <f>IF('DATA ACCURATE'!D1138&lt;&gt;"",'DATA ACCURATE'!D1138,"")</f>
        <v/>
      </c>
      <c r="C1135" s="38" t="str">
        <f>IF($AD1135="000000000000","",INDEX(DATABASE!$W$12:$W$71,MATCH($AD1135,DATABASE!$V$12:$V$71,0)))</f>
        <v/>
      </c>
      <c r="D1135" s="34" t="str">
        <f>IF(C1135="","",IF(E1135="",INDEX(DATABASE!$AF$13:$AF$62,MATCH($C1135,DATABASE!$AC$13:$AC$62,0)),IF(E1135="2x D11",INDEX(DATABASE!$AF$13:$AF$62,MATCH($C1135,DATABASE!$AC$13:$AC$62,0))+2*DATABASE!$AF$62,IF(E1135="3x D11",INDEX(DATABASE!$AF$13:$AF$62,MATCH($C1135,DATABASE!$AC$13:$AC$62,0))+3*DATABASE!$AF$62,""))))</f>
        <v/>
      </c>
      <c r="E1135" s="38" t="str">
        <f>IF(AND($K1135="Y",$G1135&lt;&gt;"UNYIL",$F1135&lt;DATABASE!$O$8),"2x D11",IF(AND($K1135="Y",$G1135&lt;&gt;"UNYIL",$F1135&gt;=DATABASE!$O$8),"3x D11",""))</f>
        <v/>
      </c>
      <c r="F1135" s="9" t="str">
        <f>IF('DATA ACCURATE'!N1138&lt;&gt;"",'DATA ACCURATE'!N1138,"")</f>
        <v/>
      </c>
      <c r="G1135" t="str">
        <f>IF(F1135="","",IF(F1135&lt;=DATABASE!$I$8,"UNYIL",IF(F1135&lt;=DATABASE!$J$8,"KECIL",IF(F1135&lt;DATABASE!$K$8,"TANGGUNG",IF(F1135&gt;=DATABASE!$K$8,"BESAR","")))))</f>
        <v/>
      </c>
      <c r="H1135" s="16" t="str">
        <f>IF('DATA ACCURATE'!J1138&lt;&gt;"",'DATA ACCURATE'!J1138,"")</f>
        <v/>
      </c>
      <c r="I1135" s="35" t="str">
        <f>IF(B1135&lt;&gt;"",IFERROR(VLOOKUP(B1135,'DATA TIMBANGAN'!G:M,7,FALSE),VLOOKUP(B1135,'DATA TIMBANGAN'!G:M,7)),"")</f>
        <v/>
      </c>
      <c r="J1135" s="25" t="str">
        <f>IF(H1135&lt;&gt;"",IFERROR(INDEX(DATABASE!$Z$19:$Z$38,MATCH(DATEVALUE(H1135),DATABASE!$AA$19:$AA$38,0)),INDEX(DATABASE!$Z$12:$Z$18,MATCH(WEEKDAY(H1135,2),DATABASE!$AA$12:$AA$18,0))),"")</f>
        <v/>
      </c>
      <c r="K1135" s="25" t="str">
        <f>IF('DATA ACCURATE'!V1138&lt;&gt;"",'DATA ACCURATE'!V1138,"")</f>
        <v/>
      </c>
      <c r="L1135" s="80" t="str">
        <f>IF($H1135="","",IF(OR($J1135="LIBUR",AND($L1134="LIBUR",$O1134=$O1135)),"LIBUR",IF(AND(OR($L1134="LUAR JAM KERJA 1",$L1134="LUAR JAM KERJA 2"),OR(OR(AND($H1134=$H1135,AND(OR($I1135&gt;DATABASE!$J$3,$I1135&lt;DATABASE!$J$6),((DATEVALUE($H1135)+$I1135)-(DATEVALUE($H1134)+$I1134))&lt;DATABASE!$J$6)),AND($H1134=$H1135,$O1134=$O1135,OR($I1135&gt;DATABASE!$J$6,$I1135&lt;DATABASE!$J$3))),AND(($H1135-$H1134)=1,OR($I1135&lt;DATABASE!$I$6,((DATEVALUE($H1135)+$I1135)-(DATEVALUE($H1134)+$I1134))&lt;DATABASE!$J$6))),$A1135=$A1134),"LUAR JAM KERJA 2",IF(AND(OR(WEEKDAY($H1135,2)=1,WEEKDAY($H1135,2)=2,WEEKDAY($H1135,2)=3,WEEKDAY($H1135,2)=4,WEEKDAY($H1135,2)=5),$I1135&lt;=DATABASE!$J$3,$I1135&gt;=DATABASE!$I$3),"JAM KERJA",IF(AND(WEEKDAY($H1135,2)=6,$I1135&lt;=DATABASE!$J$4,$I1135&gt;=DATABASE!$I$4),"JAM KERJA","LUAR JAM KERJA 1")))))</f>
        <v/>
      </c>
      <c r="M1135" s="33" t="str">
        <f>IF('DATA ACCURATE'!T1138&lt;&gt;"",IF('DATA ACCURATE'!T1138&gt;100,'DATA ACCURATE'!T1138/10,'DATA ACCURATE'!T1138),"")</f>
        <v/>
      </c>
      <c r="N1135" t="str">
        <f>IF(M1135="","",IF(M1135&lt;=DATABASE!$I$9,"LOKAL",IF(M1135&lt;DATABASE!$J$9,"LUAR KOTA 1",IF($M1135&gt;=DATABASE!$J$9,"LUAR KOTA 2",""))))</f>
        <v/>
      </c>
      <c r="O1135" s="38" t="str">
        <f>IF('DATA ACCURATE'!L1138&lt;&gt;"",'DATA ACCURATE'!L1138,"")</f>
        <v/>
      </c>
      <c r="Q1135" s="38">
        <f t="shared" si="120"/>
        <v>0</v>
      </c>
      <c r="R1135" s="38">
        <f t="shared" si="120"/>
        <v>0</v>
      </c>
      <c r="S1135" s="38">
        <f t="shared" si="120"/>
        <v>0</v>
      </c>
      <c r="T1135" s="38">
        <f t="shared" si="118"/>
        <v>0</v>
      </c>
      <c r="U1135" s="38">
        <f t="shared" si="121"/>
        <v>0</v>
      </c>
      <c r="V1135" s="38">
        <f t="shared" si="121"/>
        <v>0</v>
      </c>
      <c r="W1135" s="38">
        <f t="shared" si="121"/>
        <v>0</v>
      </c>
      <c r="X1135" s="38">
        <f t="shared" si="122"/>
        <v>0</v>
      </c>
      <c r="Y1135" s="38">
        <f t="shared" si="122"/>
        <v>0</v>
      </c>
      <c r="Z1135" s="38">
        <f t="shared" si="122"/>
        <v>0</v>
      </c>
      <c r="AA1135" s="38">
        <f t="shared" si="119"/>
        <v>0</v>
      </c>
      <c r="AB1135" s="38">
        <f t="shared" si="123"/>
        <v>0</v>
      </c>
      <c r="AC1135" s="38">
        <f t="shared" si="124"/>
        <v>0</v>
      </c>
      <c r="AD1135" s="38" t="str">
        <f t="shared" si="125"/>
        <v>000000000000</v>
      </c>
    </row>
    <row r="1136" spans="1:30">
      <c r="A1136" s="9" t="str">
        <f>IF('DATA ACCURATE'!A1139&lt;&gt;"",'DATA ACCURATE'!A1139,"")</f>
        <v/>
      </c>
      <c r="B1136" s="9" t="str">
        <f>IF('DATA ACCURATE'!D1139&lt;&gt;"",'DATA ACCURATE'!D1139,"")</f>
        <v/>
      </c>
      <c r="C1136" s="38" t="str">
        <f>IF($AD1136="000000000000","",INDEX(DATABASE!$W$12:$W$71,MATCH($AD1136,DATABASE!$V$12:$V$71,0)))</f>
        <v/>
      </c>
      <c r="D1136" s="34" t="str">
        <f>IF(C1136="","",IF(E1136="",INDEX(DATABASE!$AF$13:$AF$62,MATCH($C1136,DATABASE!$AC$13:$AC$62,0)),IF(E1136="2x D11",INDEX(DATABASE!$AF$13:$AF$62,MATCH($C1136,DATABASE!$AC$13:$AC$62,0))+2*DATABASE!$AF$62,IF(E1136="3x D11",INDEX(DATABASE!$AF$13:$AF$62,MATCH($C1136,DATABASE!$AC$13:$AC$62,0))+3*DATABASE!$AF$62,""))))</f>
        <v/>
      </c>
      <c r="E1136" s="38" t="str">
        <f>IF(AND($K1136="Y",$G1136&lt;&gt;"UNYIL",$F1136&lt;DATABASE!$O$8),"2x D11",IF(AND($K1136="Y",$G1136&lt;&gt;"UNYIL",$F1136&gt;=DATABASE!$O$8),"3x D11",""))</f>
        <v/>
      </c>
      <c r="F1136" s="9" t="str">
        <f>IF('DATA ACCURATE'!N1139&lt;&gt;"",'DATA ACCURATE'!N1139,"")</f>
        <v/>
      </c>
      <c r="G1136" t="str">
        <f>IF(F1136="","",IF(F1136&lt;=DATABASE!$I$8,"UNYIL",IF(F1136&lt;=DATABASE!$J$8,"KECIL",IF(F1136&lt;DATABASE!$K$8,"TANGGUNG",IF(F1136&gt;=DATABASE!$K$8,"BESAR","")))))</f>
        <v/>
      </c>
      <c r="H1136" s="16" t="str">
        <f>IF('DATA ACCURATE'!J1139&lt;&gt;"",'DATA ACCURATE'!J1139,"")</f>
        <v/>
      </c>
      <c r="I1136" s="35" t="str">
        <f>IF(B1136&lt;&gt;"",IFERROR(VLOOKUP(B1136,'DATA TIMBANGAN'!G:M,7,FALSE),VLOOKUP(B1136,'DATA TIMBANGAN'!G:M,7)),"")</f>
        <v/>
      </c>
      <c r="J1136" s="25" t="str">
        <f>IF(H1136&lt;&gt;"",IFERROR(INDEX(DATABASE!$Z$19:$Z$38,MATCH(DATEVALUE(H1136),DATABASE!$AA$19:$AA$38,0)),INDEX(DATABASE!$Z$12:$Z$18,MATCH(WEEKDAY(H1136,2),DATABASE!$AA$12:$AA$18,0))),"")</f>
        <v/>
      </c>
      <c r="K1136" s="25" t="str">
        <f>IF('DATA ACCURATE'!V1139&lt;&gt;"",'DATA ACCURATE'!V1139,"")</f>
        <v/>
      </c>
      <c r="L1136" s="80" t="str">
        <f>IF($H1136="","",IF(OR($J1136="LIBUR",AND($L1135="LIBUR",$O1135=$O1136)),"LIBUR",IF(AND(OR($L1135="LUAR JAM KERJA 1",$L1135="LUAR JAM KERJA 2"),OR(OR(AND($H1135=$H1136,AND(OR($I1136&gt;DATABASE!$J$3,$I1136&lt;DATABASE!$J$6),((DATEVALUE($H1136)+$I1136)-(DATEVALUE($H1135)+$I1135))&lt;DATABASE!$J$6)),AND($H1135=$H1136,$O1135=$O1136,OR($I1136&gt;DATABASE!$J$6,$I1136&lt;DATABASE!$J$3))),AND(($H1136-$H1135)=1,OR($I1136&lt;DATABASE!$I$6,((DATEVALUE($H1136)+$I1136)-(DATEVALUE($H1135)+$I1135))&lt;DATABASE!$J$6))),$A1136=$A1135),"LUAR JAM KERJA 2",IF(AND(OR(WEEKDAY($H1136,2)=1,WEEKDAY($H1136,2)=2,WEEKDAY($H1136,2)=3,WEEKDAY($H1136,2)=4,WEEKDAY($H1136,2)=5),$I1136&lt;=DATABASE!$J$3,$I1136&gt;=DATABASE!$I$3),"JAM KERJA",IF(AND(WEEKDAY($H1136,2)=6,$I1136&lt;=DATABASE!$J$4,$I1136&gt;=DATABASE!$I$4),"JAM KERJA","LUAR JAM KERJA 1")))))</f>
        <v/>
      </c>
      <c r="M1136" s="33" t="str">
        <f>IF('DATA ACCURATE'!T1139&lt;&gt;"",IF('DATA ACCURATE'!T1139&gt;100,'DATA ACCURATE'!T1139/10,'DATA ACCURATE'!T1139),"")</f>
        <v/>
      </c>
      <c r="N1136" t="str">
        <f>IF(M1136="","",IF(M1136&lt;=DATABASE!$I$9,"LOKAL",IF(M1136&lt;DATABASE!$J$9,"LUAR KOTA 1",IF($M1136&gt;=DATABASE!$J$9,"LUAR KOTA 2",""))))</f>
        <v/>
      </c>
      <c r="O1136" s="38" t="str">
        <f>IF('DATA ACCURATE'!L1139&lt;&gt;"",'DATA ACCURATE'!L1139,"")</f>
        <v/>
      </c>
      <c r="Q1136" s="38">
        <f t="shared" si="120"/>
        <v>0</v>
      </c>
      <c r="R1136" s="38">
        <f t="shared" si="120"/>
        <v>0</v>
      </c>
      <c r="S1136" s="38">
        <f t="shared" si="120"/>
        <v>0</v>
      </c>
      <c r="T1136" s="38">
        <f t="shared" si="118"/>
        <v>0</v>
      </c>
      <c r="U1136" s="38">
        <f t="shared" si="121"/>
        <v>0</v>
      </c>
      <c r="V1136" s="38">
        <f t="shared" si="121"/>
        <v>0</v>
      </c>
      <c r="W1136" s="38">
        <f t="shared" si="121"/>
        <v>0</v>
      </c>
      <c r="X1136" s="38">
        <f t="shared" si="122"/>
        <v>0</v>
      </c>
      <c r="Y1136" s="38">
        <f t="shared" si="122"/>
        <v>0</v>
      </c>
      <c r="Z1136" s="38">
        <f t="shared" si="122"/>
        <v>0</v>
      </c>
      <c r="AA1136" s="38">
        <f t="shared" si="119"/>
        <v>0</v>
      </c>
      <c r="AB1136" s="38">
        <f t="shared" si="123"/>
        <v>0</v>
      </c>
      <c r="AC1136" s="38">
        <f t="shared" si="124"/>
        <v>0</v>
      </c>
      <c r="AD1136" s="38" t="str">
        <f t="shared" si="125"/>
        <v>000000000000</v>
      </c>
    </row>
    <row r="1137" spans="1:30">
      <c r="A1137" s="9" t="str">
        <f>IF('DATA ACCURATE'!A1140&lt;&gt;"",'DATA ACCURATE'!A1140,"")</f>
        <v/>
      </c>
      <c r="B1137" s="9" t="str">
        <f>IF('DATA ACCURATE'!D1140&lt;&gt;"",'DATA ACCURATE'!D1140,"")</f>
        <v/>
      </c>
      <c r="C1137" s="38" t="str">
        <f>IF($AD1137="000000000000","",INDEX(DATABASE!$W$12:$W$71,MATCH($AD1137,DATABASE!$V$12:$V$71,0)))</f>
        <v/>
      </c>
      <c r="D1137" s="34" t="str">
        <f>IF(C1137="","",IF(E1137="",INDEX(DATABASE!$AF$13:$AF$62,MATCH($C1137,DATABASE!$AC$13:$AC$62,0)),IF(E1137="2x D11",INDEX(DATABASE!$AF$13:$AF$62,MATCH($C1137,DATABASE!$AC$13:$AC$62,0))+2*DATABASE!$AF$62,IF(E1137="3x D11",INDEX(DATABASE!$AF$13:$AF$62,MATCH($C1137,DATABASE!$AC$13:$AC$62,0))+3*DATABASE!$AF$62,""))))</f>
        <v/>
      </c>
      <c r="E1137" s="38" t="str">
        <f>IF(AND($K1137="Y",$G1137&lt;&gt;"UNYIL",$F1137&lt;DATABASE!$O$8),"2x D11",IF(AND($K1137="Y",$G1137&lt;&gt;"UNYIL",$F1137&gt;=DATABASE!$O$8),"3x D11",""))</f>
        <v/>
      </c>
      <c r="F1137" s="9" t="str">
        <f>IF('DATA ACCURATE'!N1140&lt;&gt;"",'DATA ACCURATE'!N1140,"")</f>
        <v/>
      </c>
      <c r="G1137" t="str">
        <f>IF(F1137="","",IF(F1137&lt;=DATABASE!$I$8,"UNYIL",IF(F1137&lt;=DATABASE!$J$8,"KECIL",IF(F1137&lt;DATABASE!$K$8,"TANGGUNG",IF(F1137&gt;=DATABASE!$K$8,"BESAR","")))))</f>
        <v/>
      </c>
      <c r="H1137" s="16" t="str">
        <f>IF('DATA ACCURATE'!J1140&lt;&gt;"",'DATA ACCURATE'!J1140,"")</f>
        <v/>
      </c>
      <c r="I1137" s="35" t="str">
        <f>IF(B1137&lt;&gt;"",IFERROR(VLOOKUP(B1137,'DATA TIMBANGAN'!G:M,7,FALSE),VLOOKUP(B1137,'DATA TIMBANGAN'!G:M,7)),"")</f>
        <v/>
      </c>
      <c r="J1137" s="25" t="str">
        <f>IF(H1137&lt;&gt;"",IFERROR(INDEX(DATABASE!$Z$19:$Z$38,MATCH(DATEVALUE(H1137),DATABASE!$AA$19:$AA$38,0)),INDEX(DATABASE!$Z$12:$Z$18,MATCH(WEEKDAY(H1137,2),DATABASE!$AA$12:$AA$18,0))),"")</f>
        <v/>
      </c>
      <c r="K1137" s="25" t="str">
        <f>IF('DATA ACCURATE'!V1140&lt;&gt;"",'DATA ACCURATE'!V1140,"")</f>
        <v/>
      </c>
      <c r="L1137" s="80" t="str">
        <f>IF($H1137="","",IF(OR($J1137="LIBUR",AND($L1136="LIBUR",$O1136=$O1137)),"LIBUR",IF(AND(OR($L1136="LUAR JAM KERJA 1",$L1136="LUAR JAM KERJA 2"),OR(OR(AND($H1136=$H1137,AND(OR($I1137&gt;DATABASE!$J$3,$I1137&lt;DATABASE!$J$6),((DATEVALUE($H1137)+$I1137)-(DATEVALUE($H1136)+$I1136))&lt;DATABASE!$J$6)),AND($H1136=$H1137,$O1136=$O1137,OR($I1137&gt;DATABASE!$J$6,$I1137&lt;DATABASE!$J$3))),AND(($H1137-$H1136)=1,OR($I1137&lt;DATABASE!$I$6,((DATEVALUE($H1137)+$I1137)-(DATEVALUE($H1136)+$I1136))&lt;DATABASE!$J$6))),$A1137=$A1136),"LUAR JAM KERJA 2",IF(AND(OR(WEEKDAY($H1137,2)=1,WEEKDAY($H1137,2)=2,WEEKDAY($H1137,2)=3,WEEKDAY($H1137,2)=4,WEEKDAY($H1137,2)=5),$I1137&lt;=DATABASE!$J$3,$I1137&gt;=DATABASE!$I$3),"JAM KERJA",IF(AND(WEEKDAY($H1137,2)=6,$I1137&lt;=DATABASE!$J$4,$I1137&gt;=DATABASE!$I$4),"JAM KERJA","LUAR JAM KERJA 1")))))</f>
        <v/>
      </c>
      <c r="M1137" s="33" t="str">
        <f>IF('DATA ACCURATE'!T1140&lt;&gt;"",IF('DATA ACCURATE'!T1140&gt;100,'DATA ACCURATE'!T1140/10,'DATA ACCURATE'!T1140),"")</f>
        <v/>
      </c>
      <c r="N1137" t="str">
        <f>IF(M1137="","",IF(M1137&lt;=DATABASE!$I$9,"LOKAL",IF(M1137&lt;DATABASE!$J$9,"LUAR KOTA 1",IF($M1137&gt;=DATABASE!$J$9,"LUAR KOTA 2",""))))</f>
        <v/>
      </c>
      <c r="O1137" s="38" t="str">
        <f>IF('DATA ACCURATE'!L1140&lt;&gt;"",'DATA ACCURATE'!L1140,"")</f>
        <v/>
      </c>
      <c r="Q1137" s="38">
        <f t="shared" si="120"/>
        <v>0</v>
      </c>
      <c r="R1137" s="38">
        <f t="shared" si="120"/>
        <v>0</v>
      </c>
      <c r="S1137" s="38">
        <f t="shared" si="120"/>
        <v>0</v>
      </c>
      <c r="T1137" s="38">
        <f t="shared" si="118"/>
        <v>0</v>
      </c>
      <c r="U1137" s="38">
        <f t="shared" si="121"/>
        <v>0</v>
      </c>
      <c r="V1137" s="38">
        <f t="shared" si="121"/>
        <v>0</v>
      </c>
      <c r="W1137" s="38">
        <f t="shared" si="121"/>
        <v>0</v>
      </c>
      <c r="X1137" s="38">
        <f t="shared" si="122"/>
        <v>0</v>
      </c>
      <c r="Y1137" s="38">
        <f t="shared" si="122"/>
        <v>0</v>
      </c>
      <c r="Z1137" s="38">
        <f t="shared" si="122"/>
        <v>0</v>
      </c>
      <c r="AA1137" s="38">
        <f t="shared" si="119"/>
        <v>0</v>
      </c>
      <c r="AB1137" s="38">
        <f t="shared" si="123"/>
        <v>0</v>
      </c>
      <c r="AC1137" s="38">
        <f t="shared" si="124"/>
        <v>0</v>
      </c>
      <c r="AD1137" s="38" t="str">
        <f t="shared" si="125"/>
        <v>000000000000</v>
      </c>
    </row>
    <row r="1138" spans="1:30">
      <c r="A1138" s="9" t="str">
        <f>IF('DATA ACCURATE'!A1141&lt;&gt;"",'DATA ACCURATE'!A1141,"")</f>
        <v/>
      </c>
      <c r="B1138" s="9" t="str">
        <f>IF('DATA ACCURATE'!D1141&lt;&gt;"",'DATA ACCURATE'!D1141,"")</f>
        <v/>
      </c>
      <c r="C1138" s="38" t="str">
        <f>IF($AD1138="000000000000","",INDEX(DATABASE!$W$12:$W$71,MATCH($AD1138,DATABASE!$V$12:$V$71,0)))</f>
        <v/>
      </c>
      <c r="D1138" s="34" t="str">
        <f>IF(C1138="","",IF(E1138="",INDEX(DATABASE!$AF$13:$AF$62,MATCH($C1138,DATABASE!$AC$13:$AC$62,0)),IF(E1138="2x D11",INDEX(DATABASE!$AF$13:$AF$62,MATCH($C1138,DATABASE!$AC$13:$AC$62,0))+2*DATABASE!$AF$62,IF(E1138="3x D11",INDEX(DATABASE!$AF$13:$AF$62,MATCH($C1138,DATABASE!$AC$13:$AC$62,0))+3*DATABASE!$AF$62,""))))</f>
        <v/>
      </c>
      <c r="E1138" s="38" t="str">
        <f>IF(AND($K1138="Y",$G1138&lt;&gt;"UNYIL",$F1138&lt;DATABASE!$O$8),"2x D11",IF(AND($K1138="Y",$G1138&lt;&gt;"UNYIL",$F1138&gt;=DATABASE!$O$8),"3x D11",""))</f>
        <v/>
      </c>
      <c r="F1138" s="9" t="str">
        <f>IF('DATA ACCURATE'!N1141&lt;&gt;"",'DATA ACCURATE'!N1141,"")</f>
        <v/>
      </c>
      <c r="G1138" t="str">
        <f>IF(F1138="","",IF(F1138&lt;=DATABASE!$I$8,"UNYIL",IF(F1138&lt;=DATABASE!$J$8,"KECIL",IF(F1138&lt;DATABASE!$K$8,"TANGGUNG",IF(F1138&gt;=DATABASE!$K$8,"BESAR","")))))</f>
        <v/>
      </c>
      <c r="H1138" s="16" t="str">
        <f>IF('DATA ACCURATE'!J1141&lt;&gt;"",'DATA ACCURATE'!J1141,"")</f>
        <v/>
      </c>
      <c r="I1138" s="35" t="str">
        <f>IF(B1138&lt;&gt;"",IFERROR(VLOOKUP(B1138,'DATA TIMBANGAN'!G:M,7,FALSE),VLOOKUP(B1138,'DATA TIMBANGAN'!G:M,7)),"")</f>
        <v/>
      </c>
      <c r="J1138" s="25" t="str">
        <f>IF(H1138&lt;&gt;"",IFERROR(INDEX(DATABASE!$Z$19:$Z$38,MATCH(DATEVALUE(H1138),DATABASE!$AA$19:$AA$38,0)),INDEX(DATABASE!$Z$12:$Z$18,MATCH(WEEKDAY(H1138,2),DATABASE!$AA$12:$AA$18,0))),"")</f>
        <v/>
      </c>
      <c r="K1138" s="25" t="str">
        <f>IF('DATA ACCURATE'!V1141&lt;&gt;"",'DATA ACCURATE'!V1141,"")</f>
        <v/>
      </c>
      <c r="L1138" s="80" t="str">
        <f>IF($H1138="","",IF(OR($J1138="LIBUR",AND($L1137="LIBUR",$O1137=$O1138)),"LIBUR",IF(AND(OR($L1137="LUAR JAM KERJA 1",$L1137="LUAR JAM KERJA 2"),OR(OR(AND($H1137=$H1138,AND(OR($I1138&gt;DATABASE!$J$3,$I1138&lt;DATABASE!$J$6),((DATEVALUE($H1138)+$I1138)-(DATEVALUE($H1137)+$I1137))&lt;DATABASE!$J$6)),AND($H1137=$H1138,$O1137=$O1138,OR($I1138&gt;DATABASE!$J$6,$I1138&lt;DATABASE!$J$3))),AND(($H1138-$H1137)=1,OR($I1138&lt;DATABASE!$I$6,((DATEVALUE($H1138)+$I1138)-(DATEVALUE($H1137)+$I1137))&lt;DATABASE!$J$6))),$A1138=$A1137),"LUAR JAM KERJA 2",IF(AND(OR(WEEKDAY($H1138,2)=1,WEEKDAY($H1138,2)=2,WEEKDAY($H1138,2)=3,WEEKDAY($H1138,2)=4,WEEKDAY($H1138,2)=5),$I1138&lt;=DATABASE!$J$3,$I1138&gt;=DATABASE!$I$3),"JAM KERJA",IF(AND(WEEKDAY($H1138,2)=6,$I1138&lt;=DATABASE!$J$4,$I1138&gt;=DATABASE!$I$4),"JAM KERJA","LUAR JAM KERJA 1")))))</f>
        <v/>
      </c>
      <c r="M1138" s="33" t="str">
        <f>IF('DATA ACCURATE'!T1141&lt;&gt;"",IF('DATA ACCURATE'!T1141&gt;100,'DATA ACCURATE'!T1141/10,'DATA ACCURATE'!T1141),"")</f>
        <v/>
      </c>
      <c r="N1138" t="str">
        <f>IF(M1138="","",IF(M1138&lt;=DATABASE!$I$9,"LOKAL",IF(M1138&lt;DATABASE!$J$9,"LUAR KOTA 1",IF($M1138&gt;=DATABASE!$J$9,"LUAR KOTA 2",""))))</f>
        <v/>
      </c>
      <c r="O1138" s="38" t="str">
        <f>IF('DATA ACCURATE'!L1141&lt;&gt;"",'DATA ACCURATE'!L1141,"")</f>
        <v/>
      </c>
      <c r="Q1138" s="38">
        <f t="shared" si="120"/>
        <v>0</v>
      </c>
      <c r="R1138" s="38">
        <f t="shared" si="120"/>
        <v>0</v>
      </c>
      <c r="S1138" s="38">
        <f t="shared" si="120"/>
        <v>0</v>
      </c>
      <c r="T1138" s="38">
        <f t="shared" si="118"/>
        <v>0</v>
      </c>
      <c r="U1138" s="38">
        <f t="shared" si="121"/>
        <v>0</v>
      </c>
      <c r="V1138" s="38">
        <f t="shared" si="121"/>
        <v>0</v>
      </c>
      <c r="W1138" s="38">
        <f t="shared" si="121"/>
        <v>0</v>
      </c>
      <c r="X1138" s="38">
        <f t="shared" si="122"/>
        <v>0</v>
      </c>
      <c r="Y1138" s="38">
        <f t="shared" si="122"/>
        <v>0</v>
      </c>
      <c r="Z1138" s="38">
        <f t="shared" si="122"/>
        <v>0</v>
      </c>
      <c r="AA1138" s="38">
        <f t="shared" si="119"/>
        <v>0</v>
      </c>
      <c r="AB1138" s="38">
        <f t="shared" si="123"/>
        <v>0</v>
      </c>
      <c r="AC1138" s="38">
        <f t="shared" si="124"/>
        <v>0</v>
      </c>
      <c r="AD1138" s="38" t="str">
        <f t="shared" si="125"/>
        <v>000000000000</v>
      </c>
    </row>
    <row r="1139" spans="1:30">
      <c r="A1139" s="9" t="str">
        <f>IF('DATA ACCURATE'!A1142&lt;&gt;"",'DATA ACCURATE'!A1142,"")</f>
        <v/>
      </c>
      <c r="B1139" s="9" t="str">
        <f>IF('DATA ACCURATE'!D1142&lt;&gt;"",'DATA ACCURATE'!D1142,"")</f>
        <v/>
      </c>
      <c r="C1139" s="38" t="str">
        <f>IF($AD1139="000000000000","",INDEX(DATABASE!$W$12:$W$71,MATCH($AD1139,DATABASE!$V$12:$V$71,0)))</f>
        <v/>
      </c>
      <c r="D1139" s="34" t="str">
        <f>IF(C1139="","",IF(E1139="",INDEX(DATABASE!$AF$13:$AF$62,MATCH($C1139,DATABASE!$AC$13:$AC$62,0)),IF(E1139="2x D11",INDEX(DATABASE!$AF$13:$AF$62,MATCH($C1139,DATABASE!$AC$13:$AC$62,0))+2*DATABASE!$AF$62,IF(E1139="3x D11",INDEX(DATABASE!$AF$13:$AF$62,MATCH($C1139,DATABASE!$AC$13:$AC$62,0))+3*DATABASE!$AF$62,""))))</f>
        <v/>
      </c>
      <c r="E1139" s="38" t="str">
        <f>IF(AND($K1139="Y",$G1139&lt;&gt;"UNYIL",$F1139&lt;DATABASE!$O$8),"2x D11",IF(AND($K1139="Y",$G1139&lt;&gt;"UNYIL",$F1139&gt;=DATABASE!$O$8),"3x D11",""))</f>
        <v/>
      </c>
      <c r="F1139" s="9" t="str">
        <f>IF('DATA ACCURATE'!N1142&lt;&gt;"",'DATA ACCURATE'!N1142,"")</f>
        <v/>
      </c>
      <c r="G1139" t="str">
        <f>IF(F1139="","",IF(F1139&lt;=DATABASE!$I$8,"UNYIL",IF(F1139&lt;=DATABASE!$J$8,"KECIL",IF(F1139&lt;DATABASE!$K$8,"TANGGUNG",IF(F1139&gt;=DATABASE!$K$8,"BESAR","")))))</f>
        <v/>
      </c>
      <c r="H1139" s="16" t="str">
        <f>IF('DATA ACCURATE'!J1142&lt;&gt;"",'DATA ACCURATE'!J1142,"")</f>
        <v/>
      </c>
      <c r="I1139" s="35" t="str">
        <f>IF(B1139&lt;&gt;"",IFERROR(VLOOKUP(B1139,'DATA TIMBANGAN'!G:M,7,FALSE),VLOOKUP(B1139,'DATA TIMBANGAN'!G:M,7)),"")</f>
        <v/>
      </c>
      <c r="J1139" s="25" t="str">
        <f>IF(H1139&lt;&gt;"",IFERROR(INDEX(DATABASE!$Z$19:$Z$38,MATCH(DATEVALUE(H1139),DATABASE!$AA$19:$AA$38,0)),INDEX(DATABASE!$Z$12:$Z$18,MATCH(WEEKDAY(H1139,2),DATABASE!$AA$12:$AA$18,0))),"")</f>
        <v/>
      </c>
      <c r="K1139" s="25" t="str">
        <f>IF('DATA ACCURATE'!V1142&lt;&gt;"",'DATA ACCURATE'!V1142,"")</f>
        <v/>
      </c>
      <c r="L1139" s="80" t="str">
        <f>IF($H1139="","",IF(OR($J1139="LIBUR",AND($L1138="LIBUR",$O1138=$O1139)),"LIBUR",IF(AND(OR($L1138="LUAR JAM KERJA 1",$L1138="LUAR JAM KERJA 2"),OR(OR(AND($H1138=$H1139,AND(OR($I1139&gt;DATABASE!$J$3,$I1139&lt;DATABASE!$J$6),((DATEVALUE($H1139)+$I1139)-(DATEVALUE($H1138)+$I1138))&lt;DATABASE!$J$6)),AND($H1138=$H1139,$O1138=$O1139,OR($I1139&gt;DATABASE!$J$6,$I1139&lt;DATABASE!$J$3))),AND(($H1139-$H1138)=1,OR($I1139&lt;DATABASE!$I$6,((DATEVALUE($H1139)+$I1139)-(DATEVALUE($H1138)+$I1138))&lt;DATABASE!$J$6))),$A1139=$A1138),"LUAR JAM KERJA 2",IF(AND(OR(WEEKDAY($H1139,2)=1,WEEKDAY($H1139,2)=2,WEEKDAY($H1139,2)=3,WEEKDAY($H1139,2)=4,WEEKDAY($H1139,2)=5),$I1139&lt;=DATABASE!$J$3,$I1139&gt;=DATABASE!$I$3),"JAM KERJA",IF(AND(WEEKDAY($H1139,2)=6,$I1139&lt;=DATABASE!$J$4,$I1139&gt;=DATABASE!$I$4),"JAM KERJA","LUAR JAM KERJA 1")))))</f>
        <v/>
      </c>
      <c r="M1139" s="33" t="str">
        <f>IF('DATA ACCURATE'!T1142&lt;&gt;"",IF('DATA ACCURATE'!T1142&gt;100,'DATA ACCURATE'!T1142/10,'DATA ACCURATE'!T1142),"")</f>
        <v/>
      </c>
      <c r="N1139" t="str">
        <f>IF(M1139="","",IF(M1139&lt;=DATABASE!$I$9,"LOKAL",IF(M1139&lt;DATABASE!$J$9,"LUAR KOTA 1",IF($M1139&gt;=DATABASE!$J$9,"LUAR KOTA 2",""))))</f>
        <v/>
      </c>
      <c r="O1139" s="38" t="str">
        <f>IF('DATA ACCURATE'!L1142&lt;&gt;"",'DATA ACCURATE'!L1142,"")</f>
        <v/>
      </c>
      <c r="Q1139" s="38">
        <f t="shared" si="120"/>
        <v>0</v>
      </c>
      <c r="R1139" s="38">
        <f t="shared" si="120"/>
        <v>0</v>
      </c>
      <c r="S1139" s="38">
        <f t="shared" si="120"/>
        <v>0</v>
      </c>
      <c r="T1139" s="38">
        <f t="shared" si="118"/>
        <v>0</v>
      </c>
      <c r="U1139" s="38">
        <f t="shared" si="121"/>
        <v>0</v>
      </c>
      <c r="V1139" s="38">
        <f t="shared" si="121"/>
        <v>0</v>
      </c>
      <c r="W1139" s="38">
        <f t="shared" si="121"/>
        <v>0</v>
      </c>
      <c r="X1139" s="38">
        <f t="shared" si="122"/>
        <v>0</v>
      </c>
      <c r="Y1139" s="38">
        <f t="shared" si="122"/>
        <v>0</v>
      </c>
      <c r="Z1139" s="38">
        <f t="shared" si="122"/>
        <v>0</v>
      </c>
      <c r="AA1139" s="38">
        <f t="shared" si="119"/>
        <v>0</v>
      </c>
      <c r="AB1139" s="38">
        <f t="shared" si="123"/>
        <v>0</v>
      </c>
      <c r="AC1139" s="38">
        <f t="shared" si="124"/>
        <v>0</v>
      </c>
      <c r="AD1139" s="38" t="str">
        <f t="shared" si="125"/>
        <v>000000000000</v>
      </c>
    </row>
    <row r="1140" spans="1:30">
      <c r="A1140" s="9" t="str">
        <f>IF('DATA ACCURATE'!A1143&lt;&gt;"",'DATA ACCURATE'!A1143,"")</f>
        <v/>
      </c>
      <c r="B1140" s="9" t="str">
        <f>IF('DATA ACCURATE'!D1143&lt;&gt;"",'DATA ACCURATE'!D1143,"")</f>
        <v/>
      </c>
      <c r="C1140" s="38" t="str">
        <f>IF($AD1140="000000000000","",INDEX(DATABASE!$W$12:$W$71,MATCH($AD1140,DATABASE!$V$12:$V$71,0)))</f>
        <v/>
      </c>
      <c r="D1140" s="34" t="str">
        <f>IF(C1140="","",IF(E1140="",INDEX(DATABASE!$AF$13:$AF$62,MATCH($C1140,DATABASE!$AC$13:$AC$62,0)),IF(E1140="2x D11",INDEX(DATABASE!$AF$13:$AF$62,MATCH($C1140,DATABASE!$AC$13:$AC$62,0))+2*DATABASE!$AF$62,IF(E1140="3x D11",INDEX(DATABASE!$AF$13:$AF$62,MATCH($C1140,DATABASE!$AC$13:$AC$62,0))+3*DATABASE!$AF$62,""))))</f>
        <v/>
      </c>
      <c r="E1140" s="38" t="str">
        <f>IF(AND($K1140="Y",$G1140&lt;&gt;"UNYIL",$F1140&lt;DATABASE!$O$8),"2x D11",IF(AND($K1140="Y",$G1140&lt;&gt;"UNYIL",$F1140&gt;=DATABASE!$O$8),"3x D11",""))</f>
        <v/>
      </c>
      <c r="F1140" s="9" t="str">
        <f>IF('DATA ACCURATE'!N1143&lt;&gt;"",'DATA ACCURATE'!N1143,"")</f>
        <v/>
      </c>
      <c r="G1140" t="str">
        <f>IF(F1140="","",IF(F1140&lt;=DATABASE!$I$8,"UNYIL",IF(F1140&lt;=DATABASE!$J$8,"KECIL",IF(F1140&lt;DATABASE!$K$8,"TANGGUNG",IF(F1140&gt;=DATABASE!$K$8,"BESAR","")))))</f>
        <v/>
      </c>
      <c r="H1140" s="16" t="str">
        <f>IF('DATA ACCURATE'!J1143&lt;&gt;"",'DATA ACCURATE'!J1143,"")</f>
        <v/>
      </c>
      <c r="I1140" s="35" t="str">
        <f>IF(B1140&lt;&gt;"",IFERROR(VLOOKUP(B1140,'DATA TIMBANGAN'!G:M,7,FALSE),VLOOKUP(B1140,'DATA TIMBANGAN'!G:M,7)),"")</f>
        <v/>
      </c>
      <c r="J1140" s="25" t="str">
        <f>IF(H1140&lt;&gt;"",IFERROR(INDEX(DATABASE!$Z$19:$Z$38,MATCH(DATEVALUE(H1140),DATABASE!$AA$19:$AA$38,0)),INDEX(DATABASE!$Z$12:$Z$18,MATCH(WEEKDAY(H1140,2),DATABASE!$AA$12:$AA$18,0))),"")</f>
        <v/>
      </c>
      <c r="K1140" s="25" t="str">
        <f>IF('DATA ACCURATE'!V1143&lt;&gt;"",'DATA ACCURATE'!V1143,"")</f>
        <v/>
      </c>
      <c r="L1140" s="80" t="str">
        <f>IF($H1140="","",IF(OR($J1140="LIBUR",AND($L1139="LIBUR",$O1139=$O1140)),"LIBUR",IF(AND(OR($L1139="LUAR JAM KERJA 1",$L1139="LUAR JAM KERJA 2"),OR(OR(AND($H1139=$H1140,AND(OR($I1140&gt;DATABASE!$J$3,$I1140&lt;DATABASE!$J$6),((DATEVALUE($H1140)+$I1140)-(DATEVALUE($H1139)+$I1139))&lt;DATABASE!$J$6)),AND($H1139=$H1140,$O1139=$O1140,OR($I1140&gt;DATABASE!$J$6,$I1140&lt;DATABASE!$J$3))),AND(($H1140-$H1139)=1,OR($I1140&lt;DATABASE!$I$6,((DATEVALUE($H1140)+$I1140)-(DATEVALUE($H1139)+$I1139))&lt;DATABASE!$J$6))),$A1140=$A1139),"LUAR JAM KERJA 2",IF(AND(OR(WEEKDAY($H1140,2)=1,WEEKDAY($H1140,2)=2,WEEKDAY($H1140,2)=3,WEEKDAY($H1140,2)=4,WEEKDAY($H1140,2)=5),$I1140&lt;=DATABASE!$J$3,$I1140&gt;=DATABASE!$I$3),"JAM KERJA",IF(AND(WEEKDAY($H1140,2)=6,$I1140&lt;=DATABASE!$J$4,$I1140&gt;=DATABASE!$I$4),"JAM KERJA","LUAR JAM KERJA 1")))))</f>
        <v/>
      </c>
      <c r="M1140" s="33" t="str">
        <f>IF('DATA ACCURATE'!T1143&lt;&gt;"",IF('DATA ACCURATE'!T1143&gt;100,'DATA ACCURATE'!T1143/10,'DATA ACCURATE'!T1143),"")</f>
        <v/>
      </c>
      <c r="N1140" t="str">
        <f>IF(M1140="","",IF(M1140&lt;=DATABASE!$I$9,"LOKAL",IF(M1140&lt;DATABASE!$J$9,"LUAR KOTA 1",IF($M1140&gt;=DATABASE!$J$9,"LUAR KOTA 2",""))))</f>
        <v/>
      </c>
      <c r="O1140" s="38" t="str">
        <f>IF('DATA ACCURATE'!L1143&lt;&gt;"",'DATA ACCURATE'!L1143,"")</f>
        <v/>
      </c>
      <c r="Q1140" s="38">
        <f t="shared" si="120"/>
        <v>0</v>
      </c>
      <c r="R1140" s="38">
        <f t="shared" si="120"/>
        <v>0</v>
      </c>
      <c r="S1140" s="38">
        <f t="shared" si="120"/>
        <v>0</v>
      </c>
      <c r="T1140" s="38">
        <f t="shared" si="118"/>
        <v>0</v>
      </c>
      <c r="U1140" s="38">
        <f t="shared" si="121"/>
        <v>0</v>
      </c>
      <c r="V1140" s="38">
        <f t="shared" si="121"/>
        <v>0</v>
      </c>
      <c r="W1140" s="38">
        <f t="shared" si="121"/>
        <v>0</v>
      </c>
      <c r="X1140" s="38">
        <f t="shared" si="122"/>
        <v>0</v>
      </c>
      <c r="Y1140" s="38">
        <f t="shared" si="122"/>
        <v>0</v>
      </c>
      <c r="Z1140" s="38">
        <f t="shared" si="122"/>
        <v>0</v>
      </c>
      <c r="AA1140" s="38">
        <f t="shared" si="119"/>
        <v>0</v>
      </c>
      <c r="AB1140" s="38">
        <f t="shared" si="123"/>
        <v>0</v>
      </c>
      <c r="AC1140" s="38">
        <f t="shared" si="124"/>
        <v>0</v>
      </c>
      <c r="AD1140" s="38" t="str">
        <f t="shared" si="125"/>
        <v>000000000000</v>
      </c>
    </row>
    <row r="1141" spans="1:30">
      <c r="A1141" s="9" t="str">
        <f>IF('DATA ACCURATE'!A1144&lt;&gt;"",'DATA ACCURATE'!A1144,"")</f>
        <v/>
      </c>
      <c r="B1141" s="9" t="str">
        <f>IF('DATA ACCURATE'!D1144&lt;&gt;"",'DATA ACCURATE'!D1144,"")</f>
        <v/>
      </c>
      <c r="C1141" s="38" t="str">
        <f>IF($AD1141="000000000000","",INDEX(DATABASE!$W$12:$W$71,MATCH($AD1141,DATABASE!$V$12:$V$71,0)))</f>
        <v/>
      </c>
      <c r="D1141" s="34" t="str">
        <f>IF(C1141="","",IF(E1141="",INDEX(DATABASE!$AF$13:$AF$62,MATCH($C1141,DATABASE!$AC$13:$AC$62,0)),IF(E1141="2x D11",INDEX(DATABASE!$AF$13:$AF$62,MATCH($C1141,DATABASE!$AC$13:$AC$62,0))+2*DATABASE!$AF$62,IF(E1141="3x D11",INDEX(DATABASE!$AF$13:$AF$62,MATCH($C1141,DATABASE!$AC$13:$AC$62,0))+3*DATABASE!$AF$62,""))))</f>
        <v/>
      </c>
      <c r="E1141" s="38" t="str">
        <f>IF(AND($K1141="Y",$G1141&lt;&gt;"UNYIL",$F1141&lt;DATABASE!$O$8),"2x D11",IF(AND($K1141="Y",$G1141&lt;&gt;"UNYIL",$F1141&gt;=DATABASE!$O$8),"3x D11",""))</f>
        <v/>
      </c>
      <c r="F1141" s="9" t="str">
        <f>IF('DATA ACCURATE'!N1144&lt;&gt;"",'DATA ACCURATE'!N1144,"")</f>
        <v/>
      </c>
      <c r="G1141" t="str">
        <f>IF(F1141="","",IF(F1141&lt;=DATABASE!$I$8,"UNYIL",IF(F1141&lt;=DATABASE!$J$8,"KECIL",IF(F1141&lt;DATABASE!$K$8,"TANGGUNG",IF(F1141&gt;=DATABASE!$K$8,"BESAR","")))))</f>
        <v/>
      </c>
      <c r="H1141" s="16" t="str">
        <f>IF('DATA ACCURATE'!J1144&lt;&gt;"",'DATA ACCURATE'!J1144,"")</f>
        <v/>
      </c>
      <c r="I1141" s="35" t="str">
        <f>IF(B1141&lt;&gt;"",IFERROR(VLOOKUP(B1141,'DATA TIMBANGAN'!G:M,7,FALSE),VLOOKUP(B1141,'DATA TIMBANGAN'!G:M,7)),"")</f>
        <v/>
      </c>
      <c r="J1141" s="25" t="str">
        <f>IF(H1141&lt;&gt;"",IFERROR(INDEX(DATABASE!$Z$19:$Z$38,MATCH(DATEVALUE(H1141),DATABASE!$AA$19:$AA$38,0)),INDEX(DATABASE!$Z$12:$Z$18,MATCH(WEEKDAY(H1141,2),DATABASE!$AA$12:$AA$18,0))),"")</f>
        <v/>
      </c>
      <c r="K1141" s="25" t="str">
        <f>IF('DATA ACCURATE'!V1144&lt;&gt;"",'DATA ACCURATE'!V1144,"")</f>
        <v/>
      </c>
      <c r="L1141" s="80" t="str">
        <f>IF($H1141="","",IF(OR($J1141="LIBUR",AND($L1140="LIBUR",$O1140=$O1141)),"LIBUR",IF(AND(OR($L1140="LUAR JAM KERJA 1",$L1140="LUAR JAM KERJA 2"),OR(OR(AND($H1140=$H1141,AND(OR($I1141&gt;DATABASE!$J$3,$I1141&lt;DATABASE!$J$6),((DATEVALUE($H1141)+$I1141)-(DATEVALUE($H1140)+$I1140))&lt;DATABASE!$J$6)),AND($H1140=$H1141,$O1140=$O1141,OR($I1141&gt;DATABASE!$J$6,$I1141&lt;DATABASE!$J$3))),AND(($H1141-$H1140)=1,OR($I1141&lt;DATABASE!$I$6,((DATEVALUE($H1141)+$I1141)-(DATEVALUE($H1140)+$I1140))&lt;DATABASE!$J$6))),$A1141=$A1140),"LUAR JAM KERJA 2",IF(AND(OR(WEEKDAY($H1141,2)=1,WEEKDAY($H1141,2)=2,WEEKDAY($H1141,2)=3,WEEKDAY($H1141,2)=4,WEEKDAY($H1141,2)=5),$I1141&lt;=DATABASE!$J$3,$I1141&gt;=DATABASE!$I$3),"JAM KERJA",IF(AND(WEEKDAY($H1141,2)=6,$I1141&lt;=DATABASE!$J$4,$I1141&gt;=DATABASE!$I$4),"JAM KERJA","LUAR JAM KERJA 1")))))</f>
        <v/>
      </c>
      <c r="M1141" s="33" t="str">
        <f>IF('DATA ACCURATE'!T1144&lt;&gt;"",IF('DATA ACCURATE'!T1144&gt;100,'DATA ACCURATE'!T1144/10,'DATA ACCURATE'!T1144),"")</f>
        <v/>
      </c>
      <c r="N1141" t="str">
        <f>IF(M1141="","",IF(M1141&lt;=DATABASE!$I$9,"LOKAL",IF(M1141&lt;DATABASE!$J$9,"LUAR KOTA 1",IF($M1141&gt;=DATABASE!$J$9,"LUAR KOTA 2",""))))</f>
        <v/>
      </c>
      <c r="O1141" s="38" t="str">
        <f>IF('DATA ACCURATE'!L1144&lt;&gt;"",'DATA ACCURATE'!L1144,"")</f>
        <v/>
      </c>
      <c r="Q1141" s="38">
        <f t="shared" si="120"/>
        <v>0</v>
      </c>
      <c r="R1141" s="38">
        <f t="shared" si="120"/>
        <v>0</v>
      </c>
      <c r="S1141" s="38">
        <f t="shared" si="120"/>
        <v>0</v>
      </c>
      <c r="T1141" s="38">
        <f t="shared" si="118"/>
        <v>0</v>
      </c>
      <c r="U1141" s="38">
        <f t="shared" si="121"/>
        <v>0</v>
      </c>
      <c r="V1141" s="38">
        <f t="shared" si="121"/>
        <v>0</v>
      </c>
      <c r="W1141" s="38">
        <f t="shared" si="121"/>
        <v>0</v>
      </c>
      <c r="X1141" s="38">
        <f t="shared" si="122"/>
        <v>0</v>
      </c>
      <c r="Y1141" s="38">
        <f t="shared" si="122"/>
        <v>0</v>
      </c>
      <c r="Z1141" s="38">
        <f t="shared" si="122"/>
        <v>0</v>
      </c>
      <c r="AA1141" s="38">
        <f t="shared" si="119"/>
        <v>0</v>
      </c>
      <c r="AB1141" s="38">
        <f t="shared" si="123"/>
        <v>0</v>
      </c>
      <c r="AC1141" s="38">
        <f t="shared" si="124"/>
        <v>0</v>
      </c>
      <c r="AD1141" s="38" t="str">
        <f t="shared" si="125"/>
        <v>000000000000</v>
      </c>
    </row>
    <row r="1142" spans="1:30">
      <c r="A1142" s="9" t="str">
        <f>IF('DATA ACCURATE'!A1145&lt;&gt;"",'DATA ACCURATE'!A1145,"")</f>
        <v/>
      </c>
      <c r="B1142" s="9" t="str">
        <f>IF('DATA ACCURATE'!D1145&lt;&gt;"",'DATA ACCURATE'!D1145,"")</f>
        <v/>
      </c>
      <c r="C1142" s="38" t="str">
        <f>IF($AD1142="000000000000","",INDEX(DATABASE!$W$12:$W$71,MATCH($AD1142,DATABASE!$V$12:$V$71,0)))</f>
        <v/>
      </c>
      <c r="D1142" s="34" t="str">
        <f>IF(C1142="","",IF(E1142="",INDEX(DATABASE!$AF$13:$AF$62,MATCH($C1142,DATABASE!$AC$13:$AC$62,0)),IF(E1142="2x D11",INDEX(DATABASE!$AF$13:$AF$62,MATCH($C1142,DATABASE!$AC$13:$AC$62,0))+2*DATABASE!$AF$62,IF(E1142="3x D11",INDEX(DATABASE!$AF$13:$AF$62,MATCH($C1142,DATABASE!$AC$13:$AC$62,0))+3*DATABASE!$AF$62,""))))</f>
        <v/>
      </c>
      <c r="E1142" s="38" t="str">
        <f>IF(AND($K1142="Y",$G1142&lt;&gt;"UNYIL",$F1142&lt;DATABASE!$O$8),"2x D11",IF(AND($K1142="Y",$G1142&lt;&gt;"UNYIL",$F1142&gt;=DATABASE!$O$8),"3x D11",""))</f>
        <v/>
      </c>
      <c r="F1142" s="9" t="str">
        <f>IF('DATA ACCURATE'!N1145&lt;&gt;"",'DATA ACCURATE'!N1145,"")</f>
        <v/>
      </c>
      <c r="G1142" t="str">
        <f>IF(F1142="","",IF(F1142&lt;=DATABASE!$I$8,"UNYIL",IF(F1142&lt;=DATABASE!$J$8,"KECIL",IF(F1142&lt;DATABASE!$K$8,"TANGGUNG",IF(F1142&gt;=DATABASE!$K$8,"BESAR","")))))</f>
        <v/>
      </c>
      <c r="H1142" s="16" t="str">
        <f>IF('DATA ACCURATE'!J1145&lt;&gt;"",'DATA ACCURATE'!J1145,"")</f>
        <v/>
      </c>
      <c r="I1142" s="35" t="str">
        <f>IF(B1142&lt;&gt;"",IFERROR(VLOOKUP(B1142,'DATA TIMBANGAN'!G:M,7,FALSE),VLOOKUP(B1142,'DATA TIMBANGAN'!G:M,7)),"")</f>
        <v/>
      </c>
      <c r="J1142" s="25" t="str">
        <f>IF(H1142&lt;&gt;"",IFERROR(INDEX(DATABASE!$Z$19:$Z$38,MATCH(DATEVALUE(H1142),DATABASE!$AA$19:$AA$38,0)),INDEX(DATABASE!$Z$12:$Z$18,MATCH(WEEKDAY(H1142,2),DATABASE!$AA$12:$AA$18,0))),"")</f>
        <v/>
      </c>
      <c r="K1142" s="25" t="str">
        <f>IF('DATA ACCURATE'!V1145&lt;&gt;"",'DATA ACCURATE'!V1145,"")</f>
        <v/>
      </c>
      <c r="L1142" s="80" t="str">
        <f>IF($H1142="","",IF(OR($J1142="LIBUR",AND($L1141="LIBUR",$O1141=$O1142)),"LIBUR",IF(AND(OR($L1141="LUAR JAM KERJA 1",$L1141="LUAR JAM KERJA 2"),OR(OR(AND($H1141=$H1142,AND(OR($I1142&gt;DATABASE!$J$3,$I1142&lt;DATABASE!$J$6),((DATEVALUE($H1142)+$I1142)-(DATEVALUE($H1141)+$I1141))&lt;DATABASE!$J$6)),AND($H1141=$H1142,$O1141=$O1142,OR($I1142&gt;DATABASE!$J$6,$I1142&lt;DATABASE!$J$3))),AND(($H1142-$H1141)=1,OR($I1142&lt;DATABASE!$I$6,((DATEVALUE($H1142)+$I1142)-(DATEVALUE($H1141)+$I1141))&lt;DATABASE!$J$6))),$A1142=$A1141),"LUAR JAM KERJA 2",IF(AND(OR(WEEKDAY($H1142,2)=1,WEEKDAY($H1142,2)=2,WEEKDAY($H1142,2)=3,WEEKDAY($H1142,2)=4,WEEKDAY($H1142,2)=5),$I1142&lt;=DATABASE!$J$3,$I1142&gt;=DATABASE!$I$3),"JAM KERJA",IF(AND(WEEKDAY($H1142,2)=6,$I1142&lt;=DATABASE!$J$4,$I1142&gt;=DATABASE!$I$4),"JAM KERJA","LUAR JAM KERJA 1")))))</f>
        <v/>
      </c>
      <c r="M1142" s="33" t="str">
        <f>IF('DATA ACCURATE'!T1145&lt;&gt;"",IF('DATA ACCURATE'!T1145&gt;100,'DATA ACCURATE'!T1145/10,'DATA ACCURATE'!T1145),"")</f>
        <v/>
      </c>
      <c r="N1142" t="str">
        <f>IF(M1142="","",IF(M1142&lt;=DATABASE!$I$9,"LOKAL",IF(M1142&lt;DATABASE!$J$9,"LUAR KOTA 1",IF($M1142&gt;=DATABASE!$J$9,"LUAR KOTA 2",""))))</f>
        <v/>
      </c>
      <c r="O1142" s="38" t="str">
        <f>IF('DATA ACCURATE'!L1145&lt;&gt;"",'DATA ACCURATE'!L1145,"")</f>
        <v/>
      </c>
      <c r="Q1142" s="38">
        <f t="shared" si="120"/>
        <v>0</v>
      </c>
      <c r="R1142" s="38">
        <f t="shared" si="120"/>
        <v>0</v>
      </c>
      <c r="S1142" s="38">
        <f t="shared" si="120"/>
        <v>0</v>
      </c>
      <c r="T1142" s="38">
        <f t="shared" si="118"/>
        <v>0</v>
      </c>
      <c r="U1142" s="38">
        <f t="shared" si="121"/>
        <v>0</v>
      </c>
      <c r="V1142" s="38">
        <f t="shared" si="121"/>
        <v>0</v>
      </c>
      <c r="W1142" s="38">
        <f t="shared" si="121"/>
        <v>0</v>
      </c>
      <c r="X1142" s="38">
        <f t="shared" si="122"/>
        <v>0</v>
      </c>
      <c r="Y1142" s="38">
        <f t="shared" si="122"/>
        <v>0</v>
      </c>
      <c r="Z1142" s="38">
        <f t="shared" si="122"/>
        <v>0</v>
      </c>
      <c r="AA1142" s="38">
        <f t="shared" si="119"/>
        <v>0</v>
      </c>
      <c r="AB1142" s="38">
        <f t="shared" si="123"/>
        <v>0</v>
      </c>
      <c r="AC1142" s="38">
        <f t="shared" si="124"/>
        <v>0</v>
      </c>
      <c r="AD1142" s="38" t="str">
        <f t="shared" si="125"/>
        <v>000000000000</v>
      </c>
    </row>
    <row r="1143" spans="1:30">
      <c r="A1143" s="9" t="str">
        <f>IF('DATA ACCURATE'!A1146&lt;&gt;"",'DATA ACCURATE'!A1146,"")</f>
        <v/>
      </c>
      <c r="B1143" s="9" t="str">
        <f>IF('DATA ACCURATE'!D1146&lt;&gt;"",'DATA ACCURATE'!D1146,"")</f>
        <v/>
      </c>
      <c r="C1143" s="38" t="str">
        <f>IF($AD1143="000000000000","",INDEX(DATABASE!$W$12:$W$71,MATCH($AD1143,DATABASE!$V$12:$V$71,0)))</f>
        <v/>
      </c>
      <c r="D1143" s="34" t="str">
        <f>IF(C1143="","",IF(E1143="",INDEX(DATABASE!$AF$13:$AF$62,MATCH($C1143,DATABASE!$AC$13:$AC$62,0)),IF(E1143="2x D11",INDEX(DATABASE!$AF$13:$AF$62,MATCH($C1143,DATABASE!$AC$13:$AC$62,0))+2*DATABASE!$AF$62,IF(E1143="3x D11",INDEX(DATABASE!$AF$13:$AF$62,MATCH($C1143,DATABASE!$AC$13:$AC$62,0))+3*DATABASE!$AF$62,""))))</f>
        <v/>
      </c>
      <c r="E1143" s="38" t="str">
        <f>IF(AND($K1143="Y",$G1143&lt;&gt;"UNYIL",$F1143&lt;DATABASE!$O$8),"2x D11",IF(AND($K1143="Y",$G1143&lt;&gt;"UNYIL",$F1143&gt;=DATABASE!$O$8),"3x D11",""))</f>
        <v/>
      </c>
      <c r="F1143" s="9" t="str">
        <f>IF('DATA ACCURATE'!N1146&lt;&gt;"",'DATA ACCURATE'!N1146,"")</f>
        <v/>
      </c>
      <c r="G1143" t="str">
        <f>IF(F1143="","",IF(F1143&lt;=DATABASE!$I$8,"UNYIL",IF(F1143&lt;=DATABASE!$J$8,"KECIL",IF(F1143&lt;DATABASE!$K$8,"TANGGUNG",IF(F1143&gt;=DATABASE!$K$8,"BESAR","")))))</f>
        <v/>
      </c>
      <c r="H1143" s="16" t="str">
        <f>IF('DATA ACCURATE'!J1146&lt;&gt;"",'DATA ACCURATE'!J1146,"")</f>
        <v/>
      </c>
      <c r="I1143" s="35" t="str">
        <f>IF(B1143&lt;&gt;"",IFERROR(VLOOKUP(B1143,'DATA TIMBANGAN'!G:M,7,FALSE),VLOOKUP(B1143,'DATA TIMBANGAN'!G:M,7)),"")</f>
        <v/>
      </c>
      <c r="J1143" s="25" t="str">
        <f>IF(H1143&lt;&gt;"",IFERROR(INDEX(DATABASE!$Z$19:$Z$38,MATCH(DATEVALUE(H1143),DATABASE!$AA$19:$AA$38,0)),INDEX(DATABASE!$Z$12:$Z$18,MATCH(WEEKDAY(H1143,2),DATABASE!$AA$12:$AA$18,0))),"")</f>
        <v/>
      </c>
      <c r="K1143" s="25" t="str">
        <f>IF('DATA ACCURATE'!V1146&lt;&gt;"",'DATA ACCURATE'!V1146,"")</f>
        <v/>
      </c>
      <c r="L1143" s="80" t="str">
        <f>IF($H1143="","",IF(OR($J1143="LIBUR",AND($L1142="LIBUR",$O1142=$O1143)),"LIBUR",IF(AND(OR($L1142="LUAR JAM KERJA 1",$L1142="LUAR JAM KERJA 2"),OR(OR(AND($H1142=$H1143,AND(OR($I1143&gt;DATABASE!$J$3,$I1143&lt;DATABASE!$J$6),((DATEVALUE($H1143)+$I1143)-(DATEVALUE($H1142)+$I1142))&lt;DATABASE!$J$6)),AND($H1142=$H1143,$O1142=$O1143,OR($I1143&gt;DATABASE!$J$6,$I1143&lt;DATABASE!$J$3))),AND(($H1143-$H1142)=1,OR($I1143&lt;DATABASE!$I$6,((DATEVALUE($H1143)+$I1143)-(DATEVALUE($H1142)+$I1142))&lt;DATABASE!$J$6))),$A1143=$A1142),"LUAR JAM KERJA 2",IF(AND(OR(WEEKDAY($H1143,2)=1,WEEKDAY($H1143,2)=2,WEEKDAY($H1143,2)=3,WEEKDAY($H1143,2)=4,WEEKDAY($H1143,2)=5),$I1143&lt;=DATABASE!$J$3,$I1143&gt;=DATABASE!$I$3),"JAM KERJA",IF(AND(WEEKDAY($H1143,2)=6,$I1143&lt;=DATABASE!$J$4,$I1143&gt;=DATABASE!$I$4),"JAM KERJA","LUAR JAM KERJA 1")))))</f>
        <v/>
      </c>
      <c r="M1143" s="33" t="str">
        <f>IF('DATA ACCURATE'!T1146&lt;&gt;"",IF('DATA ACCURATE'!T1146&gt;100,'DATA ACCURATE'!T1146/10,'DATA ACCURATE'!T1146),"")</f>
        <v/>
      </c>
      <c r="N1143" t="str">
        <f>IF(M1143="","",IF(M1143&lt;=DATABASE!$I$9,"LOKAL",IF(M1143&lt;DATABASE!$J$9,"LUAR KOTA 1",IF($M1143&gt;=DATABASE!$J$9,"LUAR KOTA 2",""))))</f>
        <v/>
      </c>
      <c r="O1143" s="38" t="str">
        <f>IF('DATA ACCURATE'!L1146&lt;&gt;"",'DATA ACCURATE'!L1146,"")</f>
        <v/>
      </c>
      <c r="Q1143" s="38">
        <f t="shared" si="120"/>
        <v>0</v>
      </c>
      <c r="R1143" s="38">
        <f t="shared" si="120"/>
        <v>0</v>
      </c>
      <c r="S1143" s="38">
        <f t="shared" si="120"/>
        <v>0</v>
      </c>
      <c r="T1143" s="38">
        <f t="shared" si="118"/>
        <v>0</v>
      </c>
      <c r="U1143" s="38">
        <f t="shared" si="121"/>
        <v>0</v>
      </c>
      <c r="V1143" s="38">
        <f t="shared" si="121"/>
        <v>0</v>
      </c>
      <c r="W1143" s="38">
        <f t="shared" si="121"/>
        <v>0</v>
      </c>
      <c r="X1143" s="38">
        <f t="shared" si="122"/>
        <v>0</v>
      </c>
      <c r="Y1143" s="38">
        <f t="shared" si="122"/>
        <v>0</v>
      </c>
      <c r="Z1143" s="38">
        <f t="shared" si="122"/>
        <v>0</v>
      </c>
      <c r="AA1143" s="38">
        <f t="shared" si="119"/>
        <v>0</v>
      </c>
      <c r="AB1143" s="38">
        <f t="shared" si="123"/>
        <v>0</v>
      </c>
      <c r="AC1143" s="38">
        <f t="shared" si="124"/>
        <v>0</v>
      </c>
      <c r="AD1143" s="38" t="str">
        <f t="shared" si="125"/>
        <v>000000000000</v>
      </c>
    </row>
    <row r="1144" spans="1:30">
      <c r="A1144" s="9" t="str">
        <f>IF('DATA ACCURATE'!A1147&lt;&gt;"",'DATA ACCURATE'!A1147,"")</f>
        <v/>
      </c>
      <c r="B1144" s="9" t="str">
        <f>IF('DATA ACCURATE'!D1147&lt;&gt;"",'DATA ACCURATE'!D1147,"")</f>
        <v/>
      </c>
      <c r="C1144" s="38" t="str">
        <f>IF($AD1144="000000000000","",INDEX(DATABASE!$W$12:$W$71,MATCH($AD1144,DATABASE!$V$12:$V$71,0)))</f>
        <v/>
      </c>
      <c r="D1144" s="34" t="str">
        <f>IF(C1144="","",IF(E1144="",INDEX(DATABASE!$AF$13:$AF$62,MATCH($C1144,DATABASE!$AC$13:$AC$62,0)),IF(E1144="2x D11",INDEX(DATABASE!$AF$13:$AF$62,MATCH($C1144,DATABASE!$AC$13:$AC$62,0))+2*DATABASE!$AF$62,IF(E1144="3x D11",INDEX(DATABASE!$AF$13:$AF$62,MATCH($C1144,DATABASE!$AC$13:$AC$62,0))+3*DATABASE!$AF$62,""))))</f>
        <v/>
      </c>
      <c r="E1144" s="38" t="str">
        <f>IF(AND($K1144="Y",$G1144&lt;&gt;"UNYIL",$F1144&lt;DATABASE!$O$8),"2x D11",IF(AND($K1144="Y",$G1144&lt;&gt;"UNYIL",$F1144&gt;=DATABASE!$O$8),"3x D11",""))</f>
        <v/>
      </c>
      <c r="F1144" s="9" t="str">
        <f>IF('DATA ACCURATE'!N1147&lt;&gt;"",'DATA ACCURATE'!N1147,"")</f>
        <v/>
      </c>
      <c r="G1144" t="str">
        <f>IF(F1144="","",IF(F1144&lt;=DATABASE!$I$8,"UNYIL",IF(F1144&lt;=DATABASE!$J$8,"KECIL",IF(F1144&lt;DATABASE!$K$8,"TANGGUNG",IF(F1144&gt;=DATABASE!$K$8,"BESAR","")))))</f>
        <v/>
      </c>
      <c r="H1144" s="16" t="str">
        <f>IF('DATA ACCURATE'!J1147&lt;&gt;"",'DATA ACCURATE'!J1147,"")</f>
        <v/>
      </c>
      <c r="I1144" s="35" t="str">
        <f>IF(B1144&lt;&gt;"",IFERROR(VLOOKUP(B1144,'DATA TIMBANGAN'!G:M,7,FALSE),VLOOKUP(B1144,'DATA TIMBANGAN'!G:M,7)),"")</f>
        <v/>
      </c>
      <c r="J1144" s="25" t="str">
        <f>IF(H1144&lt;&gt;"",IFERROR(INDEX(DATABASE!$Z$19:$Z$38,MATCH(DATEVALUE(H1144),DATABASE!$AA$19:$AA$38,0)),INDEX(DATABASE!$Z$12:$Z$18,MATCH(WEEKDAY(H1144,2),DATABASE!$AA$12:$AA$18,0))),"")</f>
        <v/>
      </c>
      <c r="K1144" s="25" t="str">
        <f>IF('DATA ACCURATE'!V1147&lt;&gt;"",'DATA ACCURATE'!V1147,"")</f>
        <v/>
      </c>
      <c r="L1144" s="80" t="str">
        <f>IF($H1144="","",IF(OR($J1144="LIBUR",AND($L1143="LIBUR",$O1143=$O1144)),"LIBUR",IF(AND(OR($L1143="LUAR JAM KERJA 1",$L1143="LUAR JAM KERJA 2"),OR(OR(AND($H1143=$H1144,AND(OR($I1144&gt;DATABASE!$J$3,$I1144&lt;DATABASE!$J$6),((DATEVALUE($H1144)+$I1144)-(DATEVALUE($H1143)+$I1143))&lt;DATABASE!$J$6)),AND($H1143=$H1144,$O1143=$O1144,OR($I1144&gt;DATABASE!$J$6,$I1144&lt;DATABASE!$J$3))),AND(($H1144-$H1143)=1,OR($I1144&lt;DATABASE!$I$6,((DATEVALUE($H1144)+$I1144)-(DATEVALUE($H1143)+$I1143))&lt;DATABASE!$J$6))),$A1144=$A1143),"LUAR JAM KERJA 2",IF(AND(OR(WEEKDAY($H1144,2)=1,WEEKDAY($H1144,2)=2,WEEKDAY($H1144,2)=3,WEEKDAY($H1144,2)=4,WEEKDAY($H1144,2)=5),$I1144&lt;=DATABASE!$J$3,$I1144&gt;=DATABASE!$I$3),"JAM KERJA",IF(AND(WEEKDAY($H1144,2)=6,$I1144&lt;=DATABASE!$J$4,$I1144&gt;=DATABASE!$I$4),"JAM KERJA","LUAR JAM KERJA 1")))))</f>
        <v/>
      </c>
      <c r="M1144" s="33" t="str">
        <f>IF('DATA ACCURATE'!T1147&lt;&gt;"",IF('DATA ACCURATE'!T1147&gt;100,'DATA ACCURATE'!T1147/10,'DATA ACCURATE'!T1147),"")</f>
        <v/>
      </c>
      <c r="N1144" t="str">
        <f>IF(M1144="","",IF(M1144&lt;=DATABASE!$I$9,"LOKAL",IF(M1144&lt;DATABASE!$J$9,"LUAR KOTA 1",IF($M1144&gt;=DATABASE!$J$9,"LUAR KOTA 2",""))))</f>
        <v/>
      </c>
      <c r="O1144" s="38" t="str">
        <f>IF('DATA ACCURATE'!L1147&lt;&gt;"",'DATA ACCURATE'!L1147,"")</f>
        <v/>
      </c>
      <c r="Q1144" s="38">
        <f t="shared" si="120"/>
        <v>0</v>
      </c>
      <c r="R1144" s="38">
        <f t="shared" si="120"/>
        <v>0</v>
      </c>
      <c r="S1144" s="38">
        <f t="shared" si="120"/>
        <v>0</v>
      </c>
      <c r="T1144" s="38">
        <f t="shared" si="118"/>
        <v>0</v>
      </c>
      <c r="U1144" s="38">
        <f t="shared" si="121"/>
        <v>0</v>
      </c>
      <c r="V1144" s="38">
        <f t="shared" si="121"/>
        <v>0</v>
      </c>
      <c r="W1144" s="38">
        <f t="shared" si="121"/>
        <v>0</v>
      </c>
      <c r="X1144" s="38">
        <f t="shared" si="122"/>
        <v>0</v>
      </c>
      <c r="Y1144" s="38">
        <f t="shared" si="122"/>
        <v>0</v>
      </c>
      <c r="Z1144" s="38">
        <f t="shared" si="122"/>
        <v>0</v>
      </c>
      <c r="AA1144" s="38">
        <f t="shared" si="119"/>
        <v>0</v>
      </c>
      <c r="AB1144" s="38">
        <f t="shared" si="123"/>
        <v>0</v>
      </c>
      <c r="AC1144" s="38">
        <f t="shared" si="124"/>
        <v>0</v>
      </c>
      <c r="AD1144" s="38" t="str">
        <f t="shared" si="125"/>
        <v>000000000000</v>
      </c>
    </row>
    <row r="1145" spans="1:30">
      <c r="A1145" s="9" t="str">
        <f>IF('DATA ACCURATE'!A1148&lt;&gt;"",'DATA ACCURATE'!A1148,"")</f>
        <v/>
      </c>
      <c r="B1145" s="9" t="str">
        <f>IF('DATA ACCURATE'!D1148&lt;&gt;"",'DATA ACCURATE'!D1148,"")</f>
        <v/>
      </c>
      <c r="C1145" s="38" t="str">
        <f>IF($AD1145="000000000000","",INDEX(DATABASE!$W$12:$W$71,MATCH($AD1145,DATABASE!$V$12:$V$71,0)))</f>
        <v/>
      </c>
      <c r="D1145" s="34" t="str">
        <f>IF(C1145="","",IF(E1145="",INDEX(DATABASE!$AF$13:$AF$62,MATCH($C1145,DATABASE!$AC$13:$AC$62,0)),IF(E1145="2x D11",INDEX(DATABASE!$AF$13:$AF$62,MATCH($C1145,DATABASE!$AC$13:$AC$62,0))+2*DATABASE!$AF$62,IF(E1145="3x D11",INDEX(DATABASE!$AF$13:$AF$62,MATCH($C1145,DATABASE!$AC$13:$AC$62,0))+3*DATABASE!$AF$62,""))))</f>
        <v/>
      </c>
      <c r="E1145" s="38" t="str">
        <f>IF(AND($K1145="Y",$G1145&lt;&gt;"UNYIL",$F1145&lt;DATABASE!$O$8),"2x D11",IF(AND($K1145="Y",$G1145&lt;&gt;"UNYIL",$F1145&gt;=DATABASE!$O$8),"3x D11",""))</f>
        <v/>
      </c>
      <c r="F1145" s="9" t="str">
        <f>IF('DATA ACCURATE'!N1148&lt;&gt;"",'DATA ACCURATE'!N1148,"")</f>
        <v/>
      </c>
      <c r="G1145" t="str">
        <f>IF(F1145="","",IF(F1145&lt;=DATABASE!$I$8,"UNYIL",IF(F1145&lt;=DATABASE!$J$8,"KECIL",IF(F1145&lt;DATABASE!$K$8,"TANGGUNG",IF(F1145&gt;=DATABASE!$K$8,"BESAR","")))))</f>
        <v/>
      </c>
      <c r="H1145" s="16" t="str">
        <f>IF('DATA ACCURATE'!J1148&lt;&gt;"",'DATA ACCURATE'!J1148,"")</f>
        <v/>
      </c>
      <c r="I1145" s="35" t="str">
        <f>IF(B1145&lt;&gt;"",IFERROR(VLOOKUP(B1145,'DATA TIMBANGAN'!G:M,7,FALSE),VLOOKUP(B1145,'DATA TIMBANGAN'!G:M,7)),"")</f>
        <v/>
      </c>
      <c r="J1145" s="25" t="str">
        <f>IF(H1145&lt;&gt;"",IFERROR(INDEX(DATABASE!$Z$19:$Z$38,MATCH(DATEVALUE(H1145),DATABASE!$AA$19:$AA$38,0)),INDEX(DATABASE!$Z$12:$Z$18,MATCH(WEEKDAY(H1145,2),DATABASE!$AA$12:$AA$18,0))),"")</f>
        <v/>
      </c>
      <c r="K1145" s="25" t="str">
        <f>IF('DATA ACCURATE'!V1148&lt;&gt;"",'DATA ACCURATE'!V1148,"")</f>
        <v/>
      </c>
      <c r="L1145" s="80" t="str">
        <f>IF($H1145="","",IF(OR($J1145="LIBUR",AND($L1144="LIBUR",$O1144=$O1145)),"LIBUR",IF(AND(OR($L1144="LUAR JAM KERJA 1",$L1144="LUAR JAM KERJA 2"),OR(OR(AND($H1144=$H1145,AND(OR($I1145&gt;DATABASE!$J$3,$I1145&lt;DATABASE!$J$6),((DATEVALUE($H1145)+$I1145)-(DATEVALUE($H1144)+$I1144))&lt;DATABASE!$J$6)),AND($H1144=$H1145,$O1144=$O1145,OR($I1145&gt;DATABASE!$J$6,$I1145&lt;DATABASE!$J$3))),AND(($H1145-$H1144)=1,OR($I1145&lt;DATABASE!$I$6,((DATEVALUE($H1145)+$I1145)-(DATEVALUE($H1144)+$I1144))&lt;DATABASE!$J$6))),$A1145=$A1144),"LUAR JAM KERJA 2",IF(AND(OR(WEEKDAY($H1145,2)=1,WEEKDAY($H1145,2)=2,WEEKDAY($H1145,2)=3,WEEKDAY($H1145,2)=4,WEEKDAY($H1145,2)=5),$I1145&lt;=DATABASE!$J$3,$I1145&gt;=DATABASE!$I$3),"JAM KERJA",IF(AND(WEEKDAY($H1145,2)=6,$I1145&lt;=DATABASE!$J$4,$I1145&gt;=DATABASE!$I$4),"JAM KERJA","LUAR JAM KERJA 1")))))</f>
        <v/>
      </c>
      <c r="M1145" s="33" t="str">
        <f>IF('DATA ACCURATE'!T1148&lt;&gt;"",IF('DATA ACCURATE'!T1148&gt;100,'DATA ACCURATE'!T1148/10,'DATA ACCURATE'!T1148),"")</f>
        <v/>
      </c>
      <c r="N1145" t="str">
        <f>IF(M1145="","",IF(M1145&lt;=DATABASE!$I$9,"LOKAL",IF(M1145&lt;DATABASE!$J$9,"LUAR KOTA 1",IF($M1145&gt;=DATABASE!$J$9,"LUAR KOTA 2",""))))</f>
        <v/>
      </c>
      <c r="O1145" s="38" t="str">
        <f>IF('DATA ACCURATE'!L1148&lt;&gt;"",'DATA ACCURATE'!L1148,"")</f>
        <v/>
      </c>
      <c r="Q1145" s="38">
        <f t="shared" si="120"/>
        <v>0</v>
      </c>
      <c r="R1145" s="38">
        <f t="shared" si="120"/>
        <v>0</v>
      </c>
      <c r="S1145" s="38">
        <f t="shared" si="120"/>
        <v>0</v>
      </c>
      <c r="T1145" s="38">
        <f t="shared" si="118"/>
        <v>0</v>
      </c>
      <c r="U1145" s="38">
        <f t="shared" si="121"/>
        <v>0</v>
      </c>
      <c r="V1145" s="38">
        <f t="shared" si="121"/>
        <v>0</v>
      </c>
      <c r="W1145" s="38">
        <f t="shared" si="121"/>
        <v>0</v>
      </c>
      <c r="X1145" s="38">
        <f t="shared" si="122"/>
        <v>0</v>
      </c>
      <c r="Y1145" s="38">
        <f t="shared" si="122"/>
        <v>0</v>
      </c>
      <c r="Z1145" s="38">
        <f t="shared" si="122"/>
        <v>0</v>
      </c>
      <c r="AA1145" s="38">
        <f t="shared" si="119"/>
        <v>0</v>
      </c>
      <c r="AB1145" s="38">
        <f t="shared" si="123"/>
        <v>0</v>
      </c>
      <c r="AC1145" s="38">
        <f t="shared" si="124"/>
        <v>0</v>
      </c>
      <c r="AD1145" s="38" t="str">
        <f t="shared" si="125"/>
        <v>000000000000</v>
      </c>
    </row>
    <row r="1146" spans="1:30">
      <c r="A1146" s="9" t="str">
        <f>IF('DATA ACCURATE'!A1149&lt;&gt;"",'DATA ACCURATE'!A1149,"")</f>
        <v/>
      </c>
      <c r="B1146" s="9" t="str">
        <f>IF('DATA ACCURATE'!D1149&lt;&gt;"",'DATA ACCURATE'!D1149,"")</f>
        <v/>
      </c>
      <c r="C1146" s="38" t="str">
        <f>IF($AD1146="000000000000","",INDEX(DATABASE!$W$12:$W$71,MATCH($AD1146,DATABASE!$V$12:$V$71,0)))</f>
        <v/>
      </c>
      <c r="D1146" s="34" t="str">
        <f>IF(C1146="","",IF(E1146="",INDEX(DATABASE!$AF$13:$AF$62,MATCH($C1146,DATABASE!$AC$13:$AC$62,0)),IF(E1146="2x D11",INDEX(DATABASE!$AF$13:$AF$62,MATCH($C1146,DATABASE!$AC$13:$AC$62,0))+2*DATABASE!$AF$62,IF(E1146="3x D11",INDEX(DATABASE!$AF$13:$AF$62,MATCH($C1146,DATABASE!$AC$13:$AC$62,0))+3*DATABASE!$AF$62,""))))</f>
        <v/>
      </c>
      <c r="E1146" s="38" t="str">
        <f>IF(AND($K1146="Y",$G1146&lt;&gt;"UNYIL",$F1146&lt;DATABASE!$O$8),"2x D11",IF(AND($K1146="Y",$G1146&lt;&gt;"UNYIL",$F1146&gt;=DATABASE!$O$8),"3x D11",""))</f>
        <v/>
      </c>
      <c r="F1146" s="9" t="str">
        <f>IF('DATA ACCURATE'!N1149&lt;&gt;"",'DATA ACCURATE'!N1149,"")</f>
        <v/>
      </c>
      <c r="G1146" t="str">
        <f>IF(F1146="","",IF(F1146&lt;=DATABASE!$I$8,"UNYIL",IF(F1146&lt;=DATABASE!$J$8,"KECIL",IF(F1146&lt;DATABASE!$K$8,"TANGGUNG",IF(F1146&gt;=DATABASE!$K$8,"BESAR","")))))</f>
        <v/>
      </c>
      <c r="H1146" s="16" t="str">
        <f>IF('DATA ACCURATE'!J1149&lt;&gt;"",'DATA ACCURATE'!J1149,"")</f>
        <v/>
      </c>
      <c r="I1146" s="35" t="str">
        <f>IF(B1146&lt;&gt;"",IFERROR(VLOOKUP(B1146,'DATA TIMBANGAN'!G:M,7,FALSE),VLOOKUP(B1146,'DATA TIMBANGAN'!G:M,7)),"")</f>
        <v/>
      </c>
      <c r="J1146" s="25" t="str">
        <f>IF(H1146&lt;&gt;"",IFERROR(INDEX(DATABASE!$Z$19:$Z$38,MATCH(DATEVALUE(H1146),DATABASE!$AA$19:$AA$38,0)),INDEX(DATABASE!$Z$12:$Z$18,MATCH(WEEKDAY(H1146,2),DATABASE!$AA$12:$AA$18,0))),"")</f>
        <v/>
      </c>
      <c r="K1146" s="25" t="str">
        <f>IF('DATA ACCURATE'!V1149&lt;&gt;"",'DATA ACCURATE'!V1149,"")</f>
        <v/>
      </c>
      <c r="L1146" s="80" t="str">
        <f>IF($H1146="","",IF(OR($J1146="LIBUR",AND($L1145="LIBUR",$O1145=$O1146)),"LIBUR",IF(AND(OR($L1145="LUAR JAM KERJA 1",$L1145="LUAR JAM KERJA 2"),OR(OR(AND($H1145=$H1146,AND(OR($I1146&gt;DATABASE!$J$3,$I1146&lt;DATABASE!$J$6),((DATEVALUE($H1146)+$I1146)-(DATEVALUE($H1145)+$I1145))&lt;DATABASE!$J$6)),AND($H1145=$H1146,$O1145=$O1146,OR($I1146&gt;DATABASE!$J$6,$I1146&lt;DATABASE!$J$3))),AND(($H1146-$H1145)=1,OR($I1146&lt;DATABASE!$I$6,((DATEVALUE($H1146)+$I1146)-(DATEVALUE($H1145)+$I1145))&lt;DATABASE!$J$6))),$A1146=$A1145),"LUAR JAM KERJA 2",IF(AND(OR(WEEKDAY($H1146,2)=1,WEEKDAY($H1146,2)=2,WEEKDAY($H1146,2)=3,WEEKDAY($H1146,2)=4,WEEKDAY($H1146,2)=5),$I1146&lt;=DATABASE!$J$3,$I1146&gt;=DATABASE!$I$3),"JAM KERJA",IF(AND(WEEKDAY($H1146,2)=6,$I1146&lt;=DATABASE!$J$4,$I1146&gt;=DATABASE!$I$4),"JAM KERJA","LUAR JAM KERJA 1")))))</f>
        <v/>
      </c>
      <c r="M1146" s="33" t="str">
        <f>IF('DATA ACCURATE'!T1149&lt;&gt;"",IF('DATA ACCURATE'!T1149&gt;100,'DATA ACCURATE'!T1149/10,'DATA ACCURATE'!T1149),"")</f>
        <v/>
      </c>
      <c r="N1146" t="str">
        <f>IF(M1146="","",IF(M1146&lt;=DATABASE!$I$9,"LOKAL",IF(M1146&lt;DATABASE!$J$9,"LUAR KOTA 1",IF($M1146&gt;=DATABASE!$J$9,"LUAR KOTA 2",""))))</f>
        <v/>
      </c>
      <c r="O1146" s="38" t="str">
        <f>IF('DATA ACCURATE'!L1149&lt;&gt;"",'DATA ACCURATE'!L1149,"")</f>
        <v/>
      </c>
      <c r="Q1146" s="38">
        <f t="shared" si="120"/>
        <v>0</v>
      </c>
      <c r="R1146" s="38">
        <f t="shared" si="120"/>
        <v>0</v>
      </c>
      <c r="S1146" s="38">
        <f t="shared" si="120"/>
        <v>0</v>
      </c>
      <c r="T1146" s="38">
        <f t="shared" si="118"/>
        <v>0</v>
      </c>
      <c r="U1146" s="38">
        <f t="shared" si="121"/>
        <v>0</v>
      </c>
      <c r="V1146" s="38">
        <f t="shared" si="121"/>
        <v>0</v>
      </c>
      <c r="W1146" s="38">
        <f t="shared" si="121"/>
        <v>0</v>
      </c>
      <c r="X1146" s="38">
        <f t="shared" si="122"/>
        <v>0</v>
      </c>
      <c r="Y1146" s="38">
        <f t="shared" si="122"/>
        <v>0</v>
      </c>
      <c r="Z1146" s="38">
        <f t="shared" si="122"/>
        <v>0</v>
      </c>
      <c r="AA1146" s="38">
        <f t="shared" si="119"/>
        <v>0</v>
      </c>
      <c r="AB1146" s="38">
        <f t="shared" si="123"/>
        <v>0</v>
      </c>
      <c r="AC1146" s="38">
        <f t="shared" si="124"/>
        <v>0</v>
      </c>
      <c r="AD1146" s="38" t="str">
        <f t="shared" si="125"/>
        <v>000000000000</v>
      </c>
    </row>
    <row r="1147" spans="1:30">
      <c r="A1147" s="9" t="str">
        <f>IF('DATA ACCURATE'!A1150&lt;&gt;"",'DATA ACCURATE'!A1150,"")</f>
        <v/>
      </c>
      <c r="B1147" s="9" t="str">
        <f>IF('DATA ACCURATE'!D1150&lt;&gt;"",'DATA ACCURATE'!D1150,"")</f>
        <v/>
      </c>
      <c r="C1147" s="38" t="str">
        <f>IF($AD1147="000000000000","",INDEX(DATABASE!$W$12:$W$71,MATCH($AD1147,DATABASE!$V$12:$V$71,0)))</f>
        <v/>
      </c>
      <c r="D1147" s="34" t="str">
        <f>IF(C1147="","",IF(E1147="",INDEX(DATABASE!$AF$13:$AF$62,MATCH($C1147,DATABASE!$AC$13:$AC$62,0)),IF(E1147="2x D11",INDEX(DATABASE!$AF$13:$AF$62,MATCH($C1147,DATABASE!$AC$13:$AC$62,0))+2*DATABASE!$AF$62,IF(E1147="3x D11",INDEX(DATABASE!$AF$13:$AF$62,MATCH($C1147,DATABASE!$AC$13:$AC$62,0))+3*DATABASE!$AF$62,""))))</f>
        <v/>
      </c>
      <c r="E1147" s="38" t="str">
        <f>IF(AND($K1147="Y",$G1147&lt;&gt;"UNYIL",$F1147&lt;DATABASE!$O$8),"2x D11",IF(AND($K1147="Y",$G1147&lt;&gt;"UNYIL",$F1147&gt;=DATABASE!$O$8),"3x D11",""))</f>
        <v/>
      </c>
      <c r="F1147" s="9" t="str">
        <f>IF('DATA ACCURATE'!N1150&lt;&gt;"",'DATA ACCURATE'!N1150,"")</f>
        <v/>
      </c>
      <c r="G1147" t="str">
        <f>IF(F1147="","",IF(F1147&lt;=DATABASE!$I$8,"UNYIL",IF(F1147&lt;=DATABASE!$J$8,"KECIL",IF(F1147&lt;DATABASE!$K$8,"TANGGUNG",IF(F1147&gt;=DATABASE!$K$8,"BESAR","")))))</f>
        <v/>
      </c>
      <c r="H1147" s="16" t="str">
        <f>IF('DATA ACCURATE'!J1150&lt;&gt;"",'DATA ACCURATE'!J1150,"")</f>
        <v/>
      </c>
      <c r="I1147" s="35" t="str">
        <f>IF(B1147&lt;&gt;"",IFERROR(VLOOKUP(B1147,'DATA TIMBANGAN'!G:M,7,FALSE),VLOOKUP(B1147,'DATA TIMBANGAN'!G:M,7)),"")</f>
        <v/>
      </c>
      <c r="J1147" s="25" t="str">
        <f>IF(H1147&lt;&gt;"",IFERROR(INDEX(DATABASE!$Z$19:$Z$38,MATCH(DATEVALUE(H1147),DATABASE!$AA$19:$AA$38,0)),INDEX(DATABASE!$Z$12:$Z$18,MATCH(WEEKDAY(H1147,2),DATABASE!$AA$12:$AA$18,0))),"")</f>
        <v/>
      </c>
      <c r="K1147" s="25" t="str">
        <f>IF('DATA ACCURATE'!V1150&lt;&gt;"",'DATA ACCURATE'!V1150,"")</f>
        <v/>
      </c>
      <c r="L1147" s="80" t="str">
        <f>IF($H1147="","",IF(OR($J1147="LIBUR",AND($L1146="LIBUR",$O1146=$O1147)),"LIBUR",IF(AND(OR($L1146="LUAR JAM KERJA 1",$L1146="LUAR JAM KERJA 2"),OR(OR(AND($H1146=$H1147,AND(OR($I1147&gt;DATABASE!$J$3,$I1147&lt;DATABASE!$J$6),((DATEVALUE($H1147)+$I1147)-(DATEVALUE($H1146)+$I1146))&lt;DATABASE!$J$6)),AND($H1146=$H1147,$O1146=$O1147,OR($I1147&gt;DATABASE!$J$6,$I1147&lt;DATABASE!$J$3))),AND(($H1147-$H1146)=1,OR($I1147&lt;DATABASE!$I$6,((DATEVALUE($H1147)+$I1147)-(DATEVALUE($H1146)+$I1146))&lt;DATABASE!$J$6))),$A1147=$A1146),"LUAR JAM KERJA 2",IF(AND(OR(WEEKDAY($H1147,2)=1,WEEKDAY($H1147,2)=2,WEEKDAY($H1147,2)=3,WEEKDAY($H1147,2)=4,WEEKDAY($H1147,2)=5),$I1147&lt;=DATABASE!$J$3,$I1147&gt;=DATABASE!$I$3),"JAM KERJA",IF(AND(WEEKDAY($H1147,2)=6,$I1147&lt;=DATABASE!$J$4,$I1147&gt;=DATABASE!$I$4),"JAM KERJA","LUAR JAM KERJA 1")))))</f>
        <v/>
      </c>
      <c r="M1147" s="33" t="str">
        <f>IF('DATA ACCURATE'!T1150&lt;&gt;"",IF('DATA ACCURATE'!T1150&gt;100,'DATA ACCURATE'!T1150/10,'DATA ACCURATE'!T1150),"")</f>
        <v/>
      </c>
      <c r="N1147" t="str">
        <f>IF(M1147="","",IF(M1147&lt;=DATABASE!$I$9,"LOKAL",IF(M1147&lt;DATABASE!$J$9,"LUAR KOTA 1",IF($M1147&gt;=DATABASE!$J$9,"LUAR KOTA 2",""))))</f>
        <v/>
      </c>
      <c r="O1147" s="38" t="str">
        <f>IF('DATA ACCURATE'!L1150&lt;&gt;"",'DATA ACCURATE'!L1150,"")</f>
        <v/>
      </c>
      <c r="Q1147" s="38">
        <f t="shared" si="120"/>
        <v>0</v>
      </c>
      <c r="R1147" s="38">
        <f t="shared" si="120"/>
        <v>0</v>
      </c>
      <c r="S1147" s="38">
        <f t="shared" si="120"/>
        <v>0</v>
      </c>
      <c r="T1147" s="38">
        <f t="shared" si="118"/>
        <v>0</v>
      </c>
      <c r="U1147" s="38">
        <f t="shared" si="121"/>
        <v>0</v>
      </c>
      <c r="V1147" s="38">
        <f t="shared" si="121"/>
        <v>0</v>
      </c>
      <c r="W1147" s="38">
        <f t="shared" si="121"/>
        <v>0</v>
      </c>
      <c r="X1147" s="38">
        <f t="shared" si="122"/>
        <v>0</v>
      </c>
      <c r="Y1147" s="38">
        <f t="shared" si="122"/>
        <v>0</v>
      </c>
      <c r="Z1147" s="38">
        <f t="shared" si="122"/>
        <v>0</v>
      </c>
      <c r="AA1147" s="38">
        <f t="shared" si="119"/>
        <v>0</v>
      </c>
      <c r="AB1147" s="38">
        <f t="shared" si="123"/>
        <v>0</v>
      </c>
      <c r="AC1147" s="38">
        <f t="shared" si="124"/>
        <v>0</v>
      </c>
      <c r="AD1147" s="38" t="str">
        <f t="shared" si="125"/>
        <v>000000000000</v>
      </c>
    </row>
    <row r="1148" spans="1:30">
      <c r="A1148" s="9" t="str">
        <f>IF('DATA ACCURATE'!A1151&lt;&gt;"",'DATA ACCURATE'!A1151,"")</f>
        <v/>
      </c>
      <c r="B1148" s="9" t="str">
        <f>IF('DATA ACCURATE'!D1151&lt;&gt;"",'DATA ACCURATE'!D1151,"")</f>
        <v/>
      </c>
      <c r="C1148" s="38" t="str">
        <f>IF($AD1148="000000000000","",INDEX(DATABASE!$W$12:$W$71,MATCH($AD1148,DATABASE!$V$12:$V$71,0)))</f>
        <v/>
      </c>
      <c r="D1148" s="34" t="str">
        <f>IF(C1148="","",IF(E1148="",INDEX(DATABASE!$AF$13:$AF$62,MATCH($C1148,DATABASE!$AC$13:$AC$62,0)),IF(E1148="2x D11",INDEX(DATABASE!$AF$13:$AF$62,MATCH($C1148,DATABASE!$AC$13:$AC$62,0))+2*DATABASE!$AF$62,IF(E1148="3x D11",INDEX(DATABASE!$AF$13:$AF$62,MATCH($C1148,DATABASE!$AC$13:$AC$62,0))+3*DATABASE!$AF$62,""))))</f>
        <v/>
      </c>
      <c r="E1148" s="38" t="str">
        <f>IF(AND($K1148="Y",$G1148&lt;&gt;"UNYIL",$F1148&lt;DATABASE!$O$8),"2x D11",IF(AND($K1148="Y",$G1148&lt;&gt;"UNYIL",$F1148&gt;=DATABASE!$O$8),"3x D11",""))</f>
        <v/>
      </c>
      <c r="F1148" s="9" t="str">
        <f>IF('DATA ACCURATE'!N1151&lt;&gt;"",'DATA ACCURATE'!N1151,"")</f>
        <v/>
      </c>
      <c r="G1148" t="str">
        <f>IF(F1148="","",IF(F1148&lt;=DATABASE!$I$8,"UNYIL",IF(F1148&lt;=DATABASE!$J$8,"KECIL",IF(F1148&lt;DATABASE!$K$8,"TANGGUNG",IF(F1148&gt;=DATABASE!$K$8,"BESAR","")))))</f>
        <v/>
      </c>
      <c r="H1148" s="16" t="str">
        <f>IF('DATA ACCURATE'!J1151&lt;&gt;"",'DATA ACCURATE'!J1151,"")</f>
        <v/>
      </c>
      <c r="I1148" s="35" t="str">
        <f>IF(B1148&lt;&gt;"",IFERROR(VLOOKUP(B1148,'DATA TIMBANGAN'!G:M,7,FALSE),VLOOKUP(B1148,'DATA TIMBANGAN'!G:M,7)),"")</f>
        <v/>
      </c>
      <c r="J1148" s="25" t="str">
        <f>IF(H1148&lt;&gt;"",IFERROR(INDEX(DATABASE!$Z$19:$Z$38,MATCH(DATEVALUE(H1148),DATABASE!$AA$19:$AA$38,0)),INDEX(DATABASE!$Z$12:$Z$18,MATCH(WEEKDAY(H1148,2),DATABASE!$AA$12:$AA$18,0))),"")</f>
        <v/>
      </c>
      <c r="K1148" s="25" t="str">
        <f>IF('DATA ACCURATE'!V1151&lt;&gt;"",'DATA ACCURATE'!V1151,"")</f>
        <v/>
      </c>
      <c r="L1148" s="80" t="str">
        <f>IF($H1148="","",IF(OR($J1148="LIBUR",AND($L1147="LIBUR",$O1147=$O1148)),"LIBUR",IF(AND(OR($L1147="LUAR JAM KERJA 1",$L1147="LUAR JAM KERJA 2"),OR(OR(AND($H1147=$H1148,AND(OR($I1148&gt;DATABASE!$J$3,$I1148&lt;DATABASE!$J$6),((DATEVALUE($H1148)+$I1148)-(DATEVALUE($H1147)+$I1147))&lt;DATABASE!$J$6)),AND($H1147=$H1148,$O1147=$O1148,OR($I1148&gt;DATABASE!$J$6,$I1148&lt;DATABASE!$J$3))),AND(($H1148-$H1147)=1,OR($I1148&lt;DATABASE!$I$6,((DATEVALUE($H1148)+$I1148)-(DATEVALUE($H1147)+$I1147))&lt;DATABASE!$J$6))),$A1148=$A1147),"LUAR JAM KERJA 2",IF(AND(OR(WEEKDAY($H1148,2)=1,WEEKDAY($H1148,2)=2,WEEKDAY($H1148,2)=3,WEEKDAY($H1148,2)=4,WEEKDAY($H1148,2)=5),$I1148&lt;=DATABASE!$J$3,$I1148&gt;=DATABASE!$I$3),"JAM KERJA",IF(AND(WEEKDAY($H1148,2)=6,$I1148&lt;=DATABASE!$J$4,$I1148&gt;=DATABASE!$I$4),"JAM KERJA","LUAR JAM KERJA 1")))))</f>
        <v/>
      </c>
      <c r="M1148" s="33" t="str">
        <f>IF('DATA ACCURATE'!T1151&lt;&gt;"",IF('DATA ACCURATE'!T1151&gt;100,'DATA ACCURATE'!T1151/10,'DATA ACCURATE'!T1151),"")</f>
        <v/>
      </c>
      <c r="N1148" t="str">
        <f>IF(M1148="","",IF(M1148&lt;=DATABASE!$I$9,"LOKAL",IF(M1148&lt;DATABASE!$J$9,"LUAR KOTA 1",IF($M1148&gt;=DATABASE!$J$9,"LUAR KOTA 2",""))))</f>
        <v/>
      </c>
      <c r="O1148" s="38" t="str">
        <f>IF('DATA ACCURATE'!L1151&lt;&gt;"",'DATA ACCURATE'!L1151,"")</f>
        <v/>
      </c>
      <c r="Q1148" s="38">
        <f t="shared" si="120"/>
        <v>0</v>
      </c>
      <c r="R1148" s="38">
        <f t="shared" si="120"/>
        <v>0</v>
      </c>
      <c r="S1148" s="38">
        <f t="shared" si="120"/>
        <v>0</v>
      </c>
      <c r="T1148" s="38">
        <f t="shared" si="118"/>
        <v>0</v>
      </c>
      <c r="U1148" s="38">
        <f t="shared" si="121"/>
        <v>0</v>
      </c>
      <c r="V1148" s="38">
        <f t="shared" si="121"/>
        <v>0</v>
      </c>
      <c r="W1148" s="38">
        <f t="shared" si="121"/>
        <v>0</v>
      </c>
      <c r="X1148" s="38">
        <f t="shared" si="122"/>
        <v>0</v>
      </c>
      <c r="Y1148" s="38">
        <f t="shared" si="122"/>
        <v>0</v>
      </c>
      <c r="Z1148" s="38">
        <f t="shared" si="122"/>
        <v>0</v>
      </c>
      <c r="AA1148" s="38">
        <f t="shared" si="119"/>
        <v>0</v>
      </c>
      <c r="AB1148" s="38">
        <f t="shared" si="123"/>
        <v>0</v>
      </c>
      <c r="AC1148" s="38">
        <f t="shared" si="124"/>
        <v>0</v>
      </c>
      <c r="AD1148" s="38" t="str">
        <f t="shared" si="125"/>
        <v>000000000000</v>
      </c>
    </row>
    <row r="1149" spans="1:30">
      <c r="A1149" s="9" t="str">
        <f>IF('DATA ACCURATE'!A1152&lt;&gt;"",'DATA ACCURATE'!A1152,"")</f>
        <v/>
      </c>
      <c r="B1149" s="9" t="str">
        <f>IF('DATA ACCURATE'!D1152&lt;&gt;"",'DATA ACCURATE'!D1152,"")</f>
        <v/>
      </c>
      <c r="C1149" s="38" t="str">
        <f>IF($AD1149="000000000000","",INDEX(DATABASE!$W$12:$W$71,MATCH($AD1149,DATABASE!$V$12:$V$71,0)))</f>
        <v/>
      </c>
      <c r="D1149" s="34" t="str">
        <f>IF(C1149="","",IF(E1149="",INDEX(DATABASE!$AF$13:$AF$62,MATCH($C1149,DATABASE!$AC$13:$AC$62,0)),IF(E1149="2x D11",INDEX(DATABASE!$AF$13:$AF$62,MATCH($C1149,DATABASE!$AC$13:$AC$62,0))+2*DATABASE!$AF$62,IF(E1149="3x D11",INDEX(DATABASE!$AF$13:$AF$62,MATCH($C1149,DATABASE!$AC$13:$AC$62,0))+3*DATABASE!$AF$62,""))))</f>
        <v/>
      </c>
      <c r="E1149" s="38" t="str">
        <f>IF(AND($K1149="Y",$G1149&lt;&gt;"UNYIL",$F1149&lt;DATABASE!$O$8),"2x D11",IF(AND($K1149="Y",$G1149&lt;&gt;"UNYIL",$F1149&gt;=DATABASE!$O$8),"3x D11",""))</f>
        <v/>
      </c>
      <c r="F1149" s="9" t="str">
        <f>IF('DATA ACCURATE'!N1152&lt;&gt;"",'DATA ACCURATE'!N1152,"")</f>
        <v/>
      </c>
      <c r="G1149" t="str">
        <f>IF(F1149="","",IF(F1149&lt;=DATABASE!$I$8,"UNYIL",IF(F1149&lt;=DATABASE!$J$8,"KECIL",IF(F1149&lt;DATABASE!$K$8,"TANGGUNG",IF(F1149&gt;=DATABASE!$K$8,"BESAR","")))))</f>
        <v/>
      </c>
      <c r="H1149" s="16" t="str">
        <f>IF('DATA ACCURATE'!J1152&lt;&gt;"",'DATA ACCURATE'!J1152,"")</f>
        <v/>
      </c>
      <c r="I1149" s="35" t="str">
        <f>IF(B1149&lt;&gt;"",IFERROR(VLOOKUP(B1149,'DATA TIMBANGAN'!G:M,7,FALSE),VLOOKUP(B1149,'DATA TIMBANGAN'!G:M,7)),"")</f>
        <v/>
      </c>
      <c r="J1149" s="25" t="str">
        <f>IF(H1149&lt;&gt;"",IFERROR(INDEX(DATABASE!$Z$19:$Z$38,MATCH(DATEVALUE(H1149),DATABASE!$AA$19:$AA$38,0)),INDEX(DATABASE!$Z$12:$Z$18,MATCH(WEEKDAY(H1149,2),DATABASE!$AA$12:$AA$18,0))),"")</f>
        <v/>
      </c>
      <c r="K1149" s="25" t="str">
        <f>IF('DATA ACCURATE'!V1152&lt;&gt;"",'DATA ACCURATE'!V1152,"")</f>
        <v/>
      </c>
      <c r="L1149" s="80" t="str">
        <f>IF($H1149="","",IF(OR($J1149="LIBUR",AND($L1148="LIBUR",$O1148=$O1149)),"LIBUR",IF(AND(OR($L1148="LUAR JAM KERJA 1",$L1148="LUAR JAM KERJA 2"),OR(OR(AND($H1148=$H1149,AND(OR($I1149&gt;DATABASE!$J$3,$I1149&lt;DATABASE!$J$6),((DATEVALUE($H1149)+$I1149)-(DATEVALUE($H1148)+$I1148))&lt;DATABASE!$J$6)),AND($H1148=$H1149,$O1148=$O1149,OR($I1149&gt;DATABASE!$J$6,$I1149&lt;DATABASE!$J$3))),AND(($H1149-$H1148)=1,OR($I1149&lt;DATABASE!$I$6,((DATEVALUE($H1149)+$I1149)-(DATEVALUE($H1148)+$I1148))&lt;DATABASE!$J$6))),$A1149=$A1148),"LUAR JAM KERJA 2",IF(AND(OR(WEEKDAY($H1149,2)=1,WEEKDAY($H1149,2)=2,WEEKDAY($H1149,2)=3,WEEKDAY($H1149,2)=4,WEEKDAY($H1149,2)=5),$I1149&lt;=DATABASE!$J$3,$I1149&gt;=DATABASE!$I$3),"JAM KERJA",IF(AND(WEEKDAY($H1149,2)=6,$I1149&lt;=DATABASE!$J$4,$I1149&gt;=DATABASE!$I$4),"JAM KERJA","LUAR JAM KERJA 1")))))</f>
        <v/>
      </c>
      <c r="M1149" s="33" t="str">
        <f>IF('DATA ACCURATE'!T1152&lt;&gt;"",IF('DATA ACCURATE'!T1152&gt;100,'DATA ACCURATE'!T1152/10,'DATA ACCURATE'!T1152),"")</f>
        <v/>
      </c>
      <c r="N1149" t="str">
        <f>IF(M1149="","",IF(M1149&lt;=DATABASE!$I$9,"LOKAL",IF(M1149&lt;DATABASE!$J$9,"LUAR KOTA 1",IF($M1149&gt;=DATABASE!$J$9,"LUAR KOTA 2",""))))</f>
        <v/>
      </c>
      <c r="O1149" s="38" t="str">
        <f>IF('DATA ACCURATE'!L1152&lt;&gt;"",'DATA ACCURATE'!L1152,"")</f>
        <v/>
      </c>
      <c r="Q1149" s="38">
        <f t="shared" si="120"/>
        <v>0</v>
      </c>
      <c r="R1149" s="38">
        <f t="shared" si="120"/>
        <v>0</v>
      </c>
      <c r="S1149" s="38">
        <f t="shared" si="120"/>
        <v>0</v>
      </c>
      <c r="T1149" s="38">
        <f t="shared" si="118"/>
        <v>0</v>
      </c>
      <c r="U1149" s="38">
        <f t="shared" si="121"/>
        <v>0</v>
      </c>
      <c r="V1149" s="38">
        <f t="shared" si="121"/>
        <v>0</v>
      </c>
      <c r="W1149" s="38">
        <f t="shared" si="121"/>
        <v>0</v>
      </c>
      <c r="X1149" s="38">
        <f t="shared" si="122"/>
        <v>0</v>
      </c>
      <c r="Y1149" s="38">
        <f t="shared" si="122"/>
        <v>0</v>
      </c>
      <c r="Z1149" s="38">
        <f t="shared" si="122"/>
        <v>0</v>
      </c>
      <c r="AA1149" s="38">
        <f t="shared" si="119"/>
        <v>0</v>
      </c>
      <c r="AB1149" s="38">
        <f t="shared" si="123"/>
        <v>0</v>
      </c>
      <c r="AC1149" s="38">
        <f t="shared" si="124"/>
        <v>0</v>
      </c>
      <c r="AD1149" s="38" t="str">
        <f t="shared" si="125"/>
        <v>000000000000</v>
      </c>
    </row>
    <row r="1150" spans="1:30">
      <c r="A1150" s="9" t="str">
        <f>IF('DATA ACCURATE'!A1153&lt;&gt;"",'DATA ACCURATE'!A1153,"")</f>
        <v/>
      </c>
      <c r="B1150" s="9" t="str">
        <f>IF('DATA ACCURATE'!D1153&lt;&gt;"",'DATA ACCURATE'!D1153,"")</f>
        <v/>
      </c>
      <c r="C1150" s="38" t="str">
        <f>IF($AD1150="000000000000","",INDEX(DATABASE!$W$12:$W$71,MATCH($AD1150,DATABASE!$V$12:$V$71,0)))</f>
        <v/>
      </c>
      <c r="D1150" s="34" t="str">
        <f>IF(C1150="","",IF(E1150="",INDEX(DATABASE!$AF$13:$AF$62,MATCH($C1150,DATABASE!$AC$13:$AC$62,0)),IF(E1150="2x D11",INDEX(DATABASE!$AF$13:$AF$62,MATCH($C1150,DATABASE!$AC$13:$AC$62,0))+2*DATABASE!$AF$62,IF(E1150="3x D11",INDEX(DATABASE!$AF$13:$AF$62,MATCH($C1150,DATABASE!$AC$13:$AC$62,0))+3*DATABASE!$AF$62,""))))</f>
        <v/>
      </c>
      <c r="E1150" s="38" t="str">
        <f>IF(AND($K1150="Y",$G1150&lt;&gt;"UNYIL",$F1150&lt;DATABASE!$O$8),"2x D11",IF(AND($K1150="Y",$G1150&lt;&gt;"UNYIL",$F1150&gt;=DATABASE!$O$8),"3x D11",""))</f>
        <v/>
      </c>
      <c r="F1150" s="9" t="str">
        <f>IF('DATA ACCURATE'!N1153&lt;&gt;"",'DATA ACCURATE'!N1153,"")</f>
        <v/>
      </c>
      <c r="G1150" t="str">
        <f>IF(F1150="","",IF(F1150&lt;=DATABASE!$I$8,"UNYIL",IF(F1150&lt;=DATABASE!$J$8,"KECIL",IF(F1150&lt;DATABASE!$K$8,"TANGGUNG",IF(F1150&gt;=DATABASE!$K$8,"BESAR","")))))</f>
        <v/>
      </c>
      <c r="H1150" s="16" t="str">
        <f>IF('DATA ACCURATE'!J1153&lt;&gt;"",'DATA ACCURATE'!J1153,"")</f>
        <v/>
      </c>
      <c r="I1150" s="35" t="str">
        <f>IF(B1150&lt;&gt;"",IFERROR(VLOOKUP(B1150,'DATA TIMBANGAN'!G:M,7,FALSE),VLOOKUP(B1150,'DATA TIMBANGAN'!G:M,7)),"")</f>
        <v/>
      </c>
      <c r="J1150" s="25" t="str">
        <f>IF(H1150&lt;&gt;"",IFERROR(INDEX(DATABASE!$Z$19:$Z$38,MATCH(DATEVALUE(H1150),DATABASE!$AA$19:$AA$38,0)),INDEX(DATABASE!$Z$12:$Z$18,MATCH(WEEKDAY(H1150,2),DATABASE!$AA$12:$AA$18,0))),"")</f>
        <v/>
      </c>
      <c r="K1150" s="25" t="str">
        <f>IF('DATA ACCURATE'!V1153&lt;&gt;"",'DATA ACCURATE'!V1153,"")</f>
        <v/>
      </c>
      <c r="L1150" s="80" t="str">
        <f>IF($H1150="","",IF(OR($J1150="LIBUR",AND($L1149="LIBUR",$O1149=$O1150)),"LIBUR",IF(AND(OR($L1149="LUAR JAM KERJA 1",$L1149="LUAR JAM KERJA 2"),OR(OR(AND($H1149=$H1150,AND(OR($I1150&gt;DATABASE!$J$3,$I1150&lt;DATABASE!$J$6),((DATEVALUE($H1150)+$I1150)-(DATEVALUE($H1149)+$I1149))&lt;DATABASE!$J$6)),AND($H1149=$H1150,$O1149=$O1150,OR($I1150&gt;DATABASE!$J$6,$I1150&lt;DATABASE!$J$3))),AND(($H1150-$H1149)=1,OR($I1150&lt;DATABASE!$I$6,((DATEVALUE($H1150)+$I1150)-(DATEVALUE($H1149)+$I1149))&lt;DATABASE!$J$6))),$A1150=$A1149),"LUAR JAM KERJA 2",IF(AND(OR(WEEKDAY($H1150,2)=1,WEEKDAY($H1150,2)=2,WEEKDAY($H1150,2)=3,WEEKDAY($H1150,2)=4,WEEKDAY($H1150,2)=5),$I1150&lt;=DATABASE!$J$3,$I1150&gt;=DATABASE!$I$3),"JAM KERJA",IF(AND(WEEKDAY($H1150,2)=6,$I1150&lt;=DATABASE!$J$4,$I1150&gt;=DATABASE!$I$4),"JAM KERJA","LUAR JAM KERJA 1")))))</f>
        <v/>
      </c>
      <c r="M1150" s="33" t="str">
        <f>IF('DATA ACCURATE'!T1153&lt;&gt;"",IF('DATA ACCURATE'!T1153&gt;100,'DATA ACCURATE'!T1153/10,'DATA ACCURATE'!T1153),"")</f>
        <v/>
      </c>
      <c r="N1150" t="str">
        <f>IF(M1150="","",IF(M1150&lt;=DATABASE!$I$9,"LOKAL",IF(M1150&lt;DATABASE!$J$9,"LUAR KOTA 1",IF($M1150&gt;=DATABASE!$J$9,"LUAR KOTA 2",""))))</f>
        <v/>
      </c>
      <c r="O1150" s="38" t="str">
        <f>IF('DATA ACCURATE'!L1153&lt;&gt;"",'DATA ACCURATE'!L1153,"")</f>
        <v/>
      </c>
      <c r="Q1150" s="38">
        <f t="shared" si="120"/>
        <v>0</v>
      </c>
      <c r="R1150" s="38">
        <f t="shared" si="120"/>
        <v>0</v>
      </c>
      <c r="S1150" s="38">
        <f t="shared" si="120"/>
        <v>0</v>
      </c>
      <c r="T1150" s="38">
        <f t="shared" si="118"/>
        <v>0</v>
      </c>
      <c r="U1150" s="38">
        <f t="shared" si="121"/>
        <v>0</v>
      </c>
      <c r="V1150" s="38">
        <f t="shared" si="121"/>
        <v>0</v>
      </c>
      <c r="W1150" s="38">
        <f t="shared" si="121"/>
        <v>0</v>
      </c>
      <c r="X1150" s="38">
        <f t="shared" si="122"/>
        <v>0</v>
      </c>
      <c r="Y1150" s="38">
        <f t="shared" si="122"/>
        <v>0</v>
      </c>
      <c r="Z1150" s="38">
        <f t="shared" si="122"/>
        <v>0</v>
      </c>
      <c r="AA1150" s="38">
        <f t="shared" si="119"/>
        <v>0</v>
      </c>
      <c r="AB1150" s="38">
        <f t="shared" si="123"/>
        <v>0</v>
      </c>
      <c r="AC1150" s="38">
        <f t="shared" si="124"/>
        <v>0</v>
      </c>
      <c r="AD1150" s="38" t="str">
        <f t="shared" si="125"/>
        <v>000000000000</v>
      </c>
    </row>
    <row r="1151" spans="1:30">
      <c r="A1151" s="9" t="str">
        <f>IF('DATA ACCURATE'!A1154&lt;&gt;"",'DATA ACCURATE'!A1154,"")</f>
        <v/>
      </c>
      <c r="B1151" s="9" t="str">
        <f>IF('DATA ACCURATE'!D1154&lt;&gt;"",'DATA ACCURATE'!D1154,"")</f>
        <v/>
      </c>
      <c r="C1151" s="38" t="str">
        <f>IF($AD1151="000000000000","",INDEX(DATABASE!$W$12:$W$71,MATCH($AD1151,DATABASE!$V$12:$V$71,0)))</f>
        <v/>
      </c>
      <c r="D1151" s="34" t="str">
        <f>IF(C1151="","",IF(E1151="",INDEX(DATABASE!$AF$13:$AF$62,MATCH($C1151,DATABASE!$AC$13:$AC$62,0)),IF(E1151="2x D11",INDEX(DATABASE!$AF$13:$AF$62,MATCH($C1151,DATABASE!$AC$13:$AC$62,0))+2*DATABASE!$AF$62,IF(E1151="3x D11",INDEX(DATABASE!$AF$13:$AF$62,MATCH($C1151,DATABASE!$AC$13:$AC$62,0))+3*DATABASE!$AF$62,""))))</f>
        <v/>
      </c>
      <c r="E1151" s="38" t="str">
        <f>IF(AND($K1151="Y",$G1151&lt;&gt;"UNYIL",$F1151&lt;DATABASE!$O$8),"2x D11",IF(AND($K1151="Y",$G1151&lt;&gt;"UNYIL",$F1151&gt;=DATABASE!$O$8),"3x D11",""))</f>
        <v/>
      </c>
      <c r="F1151" s="9" t="str">
        <f>IF('DATA ACCURATE'!N1154&lt;&gt;"",'DATA ACCURATE'!N1154,"")</f>
        <v/>
      </c>
      <c r="G1151" t="str">
        <f>IF(F1151="","",IF(F1151&lt;=DATABASE!$I$8,"UNYIL",IF(F1151&lt;=DATABASE!$J$8,"KECIL",IF(F1151&lt;DATABASE!$K$8,"TANGGUNG",IF(F1151&gt;=DATABASE!$K$8,"BESAR","")))))</f>
        <v/>
      </c>
      <c r="H1151" s="16" t="str">
        <f>IF('DATA ACCURATE'!J1154&lt;&gt;"",'DATA ACCURATE'!J1154,"")</f>
        <v/>
      </c>
      <c r="I1151" s="35" t="str">
        <f>IF(B1151&lt;&gt;"",IFERROR(VLOOKUP(B1151,'DATA TIMBANGAN'!G:M,7,FALSE),VLOOKUP(B1151,'DATA TIMBANGAN'!G:M,7)),"")</f>
        <v/>
      </c>
      <c r="J1151" s="25" t="str">
        <f>IF(H1151&lt;&gt;"",IFERROR(INDEX(DATABASE!$Z$19:$Z$38,MATCH(DATEVALUE(H1151),DATABASE!$AA$19:$AA$38,0)),INDEX(DATABASE!$Z$12:$Z$18,MATCH(WEEKDAY(H1151,2),DATABASE!$AA$12:$AA$18,0))),"")</f>
        <v/>
      </c>
      <c r="K1151" s="25" t="str">
        <f>IF('DATA ACCURATE'!V1154&lt;&gt;"",'DATA ACCURATE'!V1154,"")</f>
        <v/>
      </c>
      <c r="L1151" s="80" t="str">
        <f>IF($H1151="","",IF(OR($J1151="LIBUR",AND($L1150="LIBUR",$O1150=$O1151)),"LIBUR",IF(AND(OR($L1150="LUAR JAM KERJA 1",$L1150="LUAR JAM KERJA 2"),OR(OR(AND($H1150=$H1151,AND(OR($I1151&gt;DATABASE!$J$3,$I1151&lt;DATABASE!$J$6),((DATEVALUE($H1151)+$I1151)-(DATEVALUE($H1150)+$I1150))&lt;DATABASE!$J$6)),AND($H1150=$H1151,$O1150=$O1151,OR($I1151&gt;DATABASE!$J$6,$I1151&lt;DATABASE!$J$3))),AND(($H1151-$H1150)=1,OR($I1151&lt;DATABASE!$I$6,((DATEVALUE($H1151)+$I1151)-(DATEVALUE($H1150)+$I1150))&lt;DATABASE!$J$6))),$A1151=$A1150),"LUAR JAM KERJA 2",IF(AND(OR(WEEKDAY($H1151,2)=1,WEEKDAY($H1151,2)=2,WEEKDAY($H1151,2)=3,WEEKDAY($H1151,2)=4,WEEKDAY($H1151,2)=5),$I1151&lt;=DATABASE!$J$3,$I1151&gt;=DATABASE!$I$3),"JAM KERJA",IF(AND(WEEKDAY($H1151,2)=6,$I1151&lt;=DATABASE!$J$4,$I1151&gt;=DATABASE!$I$4),"JAM KERJA","LUAR JAM KERJA 1")))))</f>
        <v/>
      </c>
      <c r="M1151" s="33" t="str">
        <f>IF('DATA ACCURATE'!T1154&lt;&gt;"",IF('DATA ACCURATE'!T1154&gt;100,'DATA ACCURATE'!T1154/10,'DATA ACCURATE'!T1154),"")</f>
        <v/>
      </c>
      <c r="N1151" t="str">
        <f>IF(M1151="","",IF(M1151&lt;=DATABASE!$I$9,"LOKAL",IF(M1151&lt;DATABASE!$J$9,"LUAR KOTA 1",IF($M1151&gt;=DATABASE!$J$9,"LUAR KOTA 2",""))))</f>
        <v/>
      </c>
      <c r="O1151" s="38" t="str">
        <f>IF('DATA ACCURATE'!L1154&lt;&gt;"",'DATA ACCURATE'!L1154,"")</f>
        <v/>
      </c>
      <c r="Q1151" s="38">
        <f t="shared" si="120"/>
        <v>0</v>
      </c>
      <c r="R1151" s="38">
        <f t="shared" si="120"/>
        <v>0</v>
      </c>
      <c r="S1151" s="38">
        <f t="shared" si="120"/>
        <v>0</v>
      </c>
      <c r="T1151" s="38">
        <f t="shared" si="118"/>
        <v>0</v>
      </c>
      <c r="U1151" s="38">
        <f t="shared" si="121"/>
        <v>0</v>
      </c>
      <c r="V1151" s="38">
        <f t="shared" si="121"/>
        <v>0</v>
      </c>
      <c r="W1151" s="38">
        <f t="shared" si="121"/>
        <v>0</v>
      </c>
      <c r="X1151" s="38">
        <f t="shared" si="122"/>
        <v>0</v>
      </c>
      <c r="Y1151" s="38">
        <f t="shared" si="122"/>
        <v>0</v>
      </c>
      <c r="Z1151" s="38">
        <f t="shared" si="122"/>
        <v>0</v>
      </c>
      <c r="AA1151" s="38">
        <f t="shared" si="119"/>
        <v>0</v>
      </c>
      <c r="AB1151" s="38">
        <f t="shared" si="123"/>
        <v>0</v>
      </c>
      <c r="AC1151" s="38">
        <f t="shared" si="124"/>
        <v>0</v>
      </c>
      <c r="AD1151" s="38" t="str">
        <f t="shared" si="125"/>
        <v>000000000000</v>
      </c>
    </row>
    <row r="1152" spans="1:30">
      <c r="A1152" s="9" t="str">
        <f>IF('DATA ACCURATE'!A1155&lt;&gt;"",'DATA ACCURATE'!A1155,"")</f>
        <v/>
      </c>
      <c r="B1152" s="9" t="str">
        <f>IF('DATA ACCURATE'!D1155&lt;&gt;"",'DATA ACCURATE'!D1155,"")</f>
        <v/>
      </c>
      <c r="C1152" s="38" t="str">
        <f>IF($AD1152="000000000000","",INDEX(DATABASE!$W$12:$W$71,MATCH($AD1152,DATABASE!$V$12:$V$71,0)))</f>
        <v/>
      </c>
      <c r="D1152" s="34" t="str">
        <f>IF(C1152="","",IF(E1152="",INDEX(DATABASE!$AF$13:$AF$62,MATCH($C1152,DATABASE!$AC$13:$AC$62,0)),IF(E1152="2x D11",INDEX(DATABASE!$AF$13:$AF$62,MATCH($C1152,DATABASE!$AC$13:$AC$62,0))+2*DATABASE!$AF$62,IF(E1152="3x D11",INDEX(DATABASE!$AF$13:$AF$62,MATCH($C1152,DATABASE!$AC$13:$AC$62,0))+3*DATABASE!$AF$62,""))))</f>
        <v/>
      </c>
      <c r="E1152" s="38" t="str">
        <f>IF(AND($K1152="Y",$G1152&lt;&gt;"UNYIL",$F1152&lt;DATABASE!$O$8),"2x D11",IF(AND($K1152="Y",$G1152&lt;&gt;"UNYIL",$F1152&gt;=DATABASE!$O$8),"3x D11",""))</f>
        <v/>
      </c>
      <c r="F1152" s="9" t="str">
        <f>IF('DATA ACCURATE'!N1155&lt;&gt;"",'DATA ACCURATE'!N1155,"")</f>
        <v/>
      </c>
      <c r="G1152" t="str">
        <f>IF(F1152="","",IF(F1152&lt;=DATABASE!$I$8,"UNYIL",IF(F1152&lt;=DATABASE!$J$8,"KECIL",IF(F1152&lt;DATABASE!$K$8,"TANGGUNG",IF(F1152&gt;=DATABASE!$K$8,"BESAR","")))))</f>
        <v/>
      </c>
      <c r="H1152" s="16" t="str">
        <f>IF('DATA ACCURATE'!J1155&lt;&gt;"",'DATA ACCURATE'!J1155,"")</f>
        <v/>
      </c>
      <c r="I1152" s="35" t="str">
        <f>IF(B1152&lt;&gt;"",IFERROR(VLOOKUP(B1152,'DATA TIMBANGAN'!G:M,7,FALSE),VLOOKUP(B1152,'DATA TIMBANGAN'!G:M,7)),"")</f>
        <v/>
      </c>
      <c r="J1152" s="25" t="str">
        <f>IF(H1152&lt;&gt;"",IFERROR(INDEX(DATABASE!$Z$19:$Z$38,MATCH(DATEVALUE(H1152),DATABASE!$AA$19:$AA$38,0)),INDEX(DATABASE!$Z$12:$Z$18,MATCH(WEEKDAY(H1152,2),DATABASE!$AA$12:$AA$18,0))),"")</f>
        <v/>
      </c>
      <c r="K1152" s="25" t="str">
        <f>IF('DATA ACCURATE'!V1155&lt;&gt;"",'DATA ACCURATE'!V1155,"")</f>
        <v/>
      </c>
      <c r="L1152" s="80" t="str">
        <f>IF($H1152="","",IF(OR($J1152="LIBUR",AND($L1151="LIBUR",$O1151=$O1152)),"LIBUR",IF(AND(OR($L1151="LUAR JAM KERJA 1",$L1151="LUAR JAM KERJA 2"),OR(OR(AND($H1151=$H1152,AND(OR($I1152&gt;DATABASE!$J$3,$I1152&lt;DATABASE!$J$6),((DATEVALUE($H1152)+$I1152)-(DATEVALUE($H1151)+$I1151))&lt;DATABASE!$J$6)),AND($H1151=$H1152,$O1151=$O1152,OR($I1152&gt;DATABASE!$J$6,$I1152&lt;DATABASE!$J$3))),AND(($H1152-$H1151)=1,OR($I1152&lt;DATABASE!$I$6,((DATEVALUE($H1152)+$I1152)-(DATEVALUE($H1151)+$I1151))&lt;DATABASE!$J$6))),$A1152=$A1151),"LUAR JAM KERJA 2",IF(AND(OR(WEEKDAY($H1152,2)=1,WEEKDAY($H1152,2)=2,WEEKDAY($H1152,2)=3,WEEKDAY($H1152,2)=4,WEEKDAY($H1152,2)=5),$I1152&lt;=DATABASE!$J$3,$I1152&gt;=DATABASE!$I$3),"JAM KERJA",IF(AND(WEEKDAY($H1152,2)=6,$I1152&lt;=DATABASE!$J$4,$I1152&gt;=DATABASE!$I$4),"JAM KERJA","LUAR JAM KERJA 1")))))</f>
        <v/>
      </c>
      <c r="M1152" s="33" t="str">
        <f>IF('DATA ACCURATE'!T1155&lt;&gt;"",IF('DATA ACCURATE'!T1155&gt;100,'DATA ACCURATE'!T1155/10,'DATA ACCURATE'!T1155),"")</f>
        <v/>
      </c>
      <c r="N1152" t="str">
        <f>IF(M1152="","",IF(M1152&lt;=DATABASE!$I$9,"LOKAL",IF(M1152&lt;DATABASE!$J$9,"LUAR KOTA 1",IF($M1152&gt;=DATABASE!$J$9,"LUAR KOTA 2",""))))</f>
        <v/>
      </c>
      <c r="O1152" s="38" t="str">
        <f>IF('DATA ACCURATE'!L1155&lt;&gt;"",'DATA ACCURATE'!L1155,"")</f>
        <v/>
      </c>
      <c r="Q1152" s="38">
        <f t="shared" si="120"/>
        <v>0</v>
      </c>
      <c r="R1152" s="38">
        <f t="shared" si="120"/>
        <v>0</v>
      </c>
      <c r="S1152" s="38">
        <f t="shared" si="120"/>
        <v>0</v>
      </c>
      <c r="T1152" s="38">
        <f t="shared" si="118"/>
        <v>0</v>
      </c>
      <c r="U1152" s="38">
        <f t="shared" si="121"/>
        <v>0</v>
      </c>
      <c r="V1152" s="38">
        <f t="shared" si="121"/>
        <v>0</v>
      </c>
      <c r="W1152" s="38">
        <f t="shared" si="121"/>
        <v>0</v>
      </c>
      <c r="X1152" s="38">
        <f t="shared" si="122"/>
        <v>0</v>
      </c>
      <c r="Y1152" s="38">
        <f t="shared" si="122"/>
        <v>0</v>
      </c>
      <c r="Z1152" s="38">
        <f t="shared" si="122"/>
        <v>0</v>
      </c>
      <c r="AA1152" s="38">
        <f t="shared" si="119"/>
        <v>0</v>
      </c>
      <c r="AB1152" s="38">
        <f t="shared" si="123"/>
        <v>0</v>
      </c>
      <c r="AC1152" s="38">
        <f t="shared" si="124"/>
        <v>0</v>
      </c>
      <c r="AD1152" s="38" t="str">
        <f t="shared" si="125"/>
        <v>000000000000</v>
      </c>
    </row>
    <row r="1153" spans="1:30">
      <c r="A1153" s="9" t="str">
        <f>IF('DATA ACCURATE'!A1156&lt;&gt;"",'DATA ACCURATE'!A1156,"")</f>
        <v/>
      </c>
      <c r="B1153" s="9" t="str">
        <f>IF('DATA ACCURATE'!D1156&lt;&gt;"",'DATA ACCURATE'!D1156,"")</f>
        <v/>
      </c>
      <c r="C1153" s="38" t="str">
        <f>IF($AD1153="000000000000","",INDEX(DATABASE!$W$12:$W$71,MATCH($AD1153,DATABASE!$V$12:$V$71,0)))</f>
        <v/>
      </c>
      <c r="D1153" s="34" t="str">
        <f>IF(C1153="","",IF(E1153="",INDEX(DATABASE!$AF$13:$AF$62,MATCH($C1153,DATABASE!$AC$13:$AC$62,0)),IF(E1153="2x D11",INDEX(DATABASE!$AF$13:$AF$62,MATCH($C1153,DATABASE!$AC$13:$AC$62,0))+2*DATABASE!$AF$62,IF(E1153="3x D11",INDEX(DATABASE!$AF$13:$AF$62,MATCH($C1153,DATABASE!$AC$13:$AC$62,0))+3*DATABASE!$AF$62,""))))</f>
        <v/>
      </c>
      <c r="E1153" s="38" t="str">
        <f>IF(AND($K1153="Y",$G1153&lt;&gt;"UNYIL",$F1153&lt;DATABASE!$O$8),"2x D11",IF(AND($K1153="Y",$G1153&lt;&gt;"UNYIL",$F1153&gt;=DATABASE!$O$8),"3x D11",""))</f>
        <v/>
      </c>
      <c r="F1153" s="9" t="str">
        <f>IF('DATA ACCURATE'!N1156&lt;&gt;"",'DATA ACCURATE'!N1156,"")</f>
        <v/>
      </c>
      <c r="G1153" t="str">
        <f>IF(F1153="","",IF(F1153&lt;=DATABASE!$I$8,"UNYIL",IF(F1153&lt;=DATABASE!$J$8,"KECIL",IF(F1153&lt;DATABASE!$K$8,"TANGGUNG",IF(F1153&gt;=DATABASE!$K$8,"BESAR","")))))</f>
        <v/>
      </c>
      <c r="H1153" s="16" t="str">
        <f>IF('DATA ACCURATE'!J1156&lt;&gt;"",'DATA ACCURATE'!J1156,"")</f>
        <v/>
      </c>
      <c r="I1153" s="35" t="str">
        <f>IF(B1153&lt;&gt;"",IFERROR(VLOOKUP(B1153,'DATA TIMBANGAN'!G:M,7,FALSE),VLOOKUP(B1153,'DATA TIMBANGAN'!G:M,7)),"")</f>
        <v/>
      </c>
      <c r="J1153" s="25" t="str">
        <f>IF(H1153&lt;&gt;"",IFERROR(INDEX(DATABASE!$Z$19:$Z$38,MATCH(DATEVALUE(H1153),DATABASE!$AA$19:$AA$38,0)),INDEX(DATABASE!$Z$12:$Z$18,MATCH(WEEKDAY(H1153,2),DATABASE!$AA$12:$AA$18,0))),"")</f>
        <v/>
      </c>
      <c r="K1153" s="25" t="str">
        <f>IF('DATA ACCURATE'!V1156&lt;&gt;"",'DATA ACCURATE'!V1156,"")</f>
        <v/>
      </c>
      <c r="L1153" s="80" t="str">
        <f>IF($H1153="","",IF(OR($J1153="LIBUR",AND($L1152="LIBUR",$O1152=$O1153)),"LIBUR",IF(AND(OR($L1152="LUAR JAM KERJA 1",$L1152="LUAR JAM KERJA 2"),OR(OR(AND($H1152=$H1153,AND(OR($I1153&gt;DATABASE!$J$3,$I1153&lt;DATABASE!$J$6),((DATEVALUE($H1153)+$I1153)-(DATEVALUE($H1152)+$I1152))&lt;DATABASE!$J$6)),AND($H1152=$H1153,$O1152=$O1153,OR($I1153&gt;DATABASE!$J$6,$I1153&lt;DATABASE!$J$3))),AND(($H1153-$H1152)=1,OR($I1153&lt;DATABASE!$I$6,((DATEVALUE($H1153)+$I1153)-(DATEVALUE($H1152)+$I1152))&lt;DATABASE!$J$6))),$A1153=$A1152),"LUAR JAM KERJA 2",IF(AND(OR(WEEKDAY($H1153,2)=1,WEEKDAY($H1153,2)=2,WEEKDAY($H1153,2)=3,WEEKDAY($H1153,2)=4,WEEKDAY($H1153,2)=5),$I1153&lt;=DATABASE!$J$3,$I1153&gt;=DATABASE!$I$3),"JAM KERJA",IF(AND(WEEKDAY($H1153,2)=6,$I1153&lt;=DATABASE!$J$4,$I1153&gt;=DATABASE!$I$4),"JAM KERJA","LUAR JAM KERJA 1")))))</f>
        <v/>
      </c>
      <c r="M1153" s="33" t="str">
        <f>IF('DATA ACCURATE'!T1156&lt;&gt;"",IF('DATA ACCURATE'!T1156&gt;100,'DATA ACCURATE'!T1156/10,'DATA ACCURATE'!T1156),"")</f>
        <v/>
      </c>
      <c r="N1153" t="str">
        <f>IF(M1153="","",IF(M1153&lt;=DATABASE!$I$9,"LOKAL",IF(M1153&lt;DATABASE!$J$9,"LUAR KOTA 1",IF($M1153&gt;=DATABASE!$J$9,"LUAR KOTA 2",""))))</f>
        <v/>
      </c>
      <c r="O1153" s="38" t="str">
        <f>IF('DATA ACCURATE'!L1156&lt;&gt;"",'DATA ACCURATE'!L1156,"")</f>
        <v/>
      </c>
      <c r="Q1153" s="38">
        <f t="shared" si="120"/>
        <v>0</v>
      </c>
      <c r="R1153" s="38">
        <f t="shared" si="120"/>
        <v>0</v>
      </c>
      <c r="S1153" s="38">
        <f t="shared" si="120"/>
        <v>0</v>
      </c>
      <c r="T1153" s="38">
        <f t="shared" si="118"/>
        <v>0</v>
      </c>
      <c r="U1153" s="38">
        <f t="shared" si="121"/>
        <v>0</v>
      </c>
      <c r="V1153" s="38">
        <f t="shared" si="121"/>
        <v>0</v>
      </c>
      <c r="W1153" s="38">
        <f t="shared" si="121"/>
        <v>0</v>
      </c>
      <c r="X1153" s="38">
        <f t="shared" si="122"/>
        <v>0</v>
      </c>
      <c r="Y1153" s="38">
        <f t="shared" si="122"/>
        <v>0</v>
      </c>
      <c r="Z1153" s="38">
        <f t="shared" si="122"/>
        <v>0</v>
      </c>
      <c r="AA1153" s="38">
        <f t="shared" si="119"/>
        <v>0</v>
      </c>
      <c r="AB1153" s="38">
        <f t="shared" si="123"/>
        <v>0</v>
      </c>
      <c r="AC1153" s="38">
        <f t="shared" si="124"/>
        <v>0</v>
      </c>
      <c r="AD1153" s="38" t="str">
        <f t="shared" si="125"/>
        <v>000000000000</v>
      </c>
    </row>
    <row r="1154" spans="1:30">
      <c r="A1154" s="9" t="str">
        <f>IF('DATA ACCURATE'!A1157&lt;&gt;"",'DATA ACCURATE'!A1157,"")</f>
        <v/>
      </c>
      <c r="B1154" s="9" t="str">
        <f>IF('DATA ACCURATE'!D1157&lt;&gt;"",'DATA ACCURATE'!D1157,"")</f>
        <v/>
      </c>
      <c r="C1154" s="38" t="str">
        <f>IF($AD1154="000000000000","",INDEX(DATABASE!$W$12:$W$71,MATCH($AD1154,DATABASE!$V$12:$V$71,0)))</f>
        <v/>
      </c>
      <c r="D1154" s="34" t="str">
        <f>IF(C1154="","",IF(E1154="",INDEX(DATABASE!$AF$13:$AF$62,MATCH($C1154,DATABASE!$AC$13:$AC$62,0)),IF(E1154="2x D11",INDEX(DATABASE!$AF$13:$AF$62,MATCH($C1154,DATABASE!$AC$13:$AC$62,0))+2*DATABASE!$AF$62,IF(E1154="3x D11",INDEX(DATABASE!$AF$13:$AF$62,MATCH($C1154,DATABASE!$AC$13:$AC$62,0))+3*DATABASE!$AF$62,""))))</f>
        <v/>
      </c>
      <c r="E1154" s="38" t="str">
        <f>IF(AND($K1154="Y",$G1154&lt;&gt;"UNYIL",$F1154&lt;DATABASE!$O$8),"2x D11",IF(AND($K1154="Y",$G1154&lt;&gt;"UNYIL",$F1154&gt;=DATABASE!$O$8),"3x D11",""))</f>
        <v/>
      </c>
      <c r="F1154" s="9" t="str">
        <f>IF('DATA ACCURATE'!N1157&lt;&gt;"",'DATA ACCURATE'!N1157,"")</f>
        <v/>
      </c>
      <c r="G1154" t="str">
        <f>IF(F1154="","",IF(F1154&lt;=DATABASE!$I$8,"UNYIL",IF(F1154&lt;=DATABASE!$J$8,"KECIL",IF(F1154&lt;DATABASE!$K$8,"TANGGUNG",IF(F1154&gt;=DATABASE!$K$8,"BESAR","")))))</f>
        <v/>
      </c>
      <c r="H1154" s="16" t="str">
        <f>IF('DATA ACCURATE'!J1157&lt;&gt;"",'DATA ACCURATE'!J1157,"")</f>
        <v/>
      </c>
      <c r="I1154" s="35" t="str">
        <f>IF(B1154&lt;&gt;"",IFERROR(VLOOKUP(B1154,'DATA TIMBANGAN'!G:M,7,FALSE),VLOOKUP(B1154,'DATA TIMBANGAN'!G:M,7)),"")</f>
        <v/>
      </c>
      <c r="J1154" s="25" t="str">
        <f>IF(H1154&lt;&gt;"",IFERROR(INDEX(DATABASE!$Z$19:$Z$38,MATCH(DATEVALUE(H1154),DATABASE!$AA$19:$AA$38,0)),INDEX(DATABASE!$Z$12:$Z$18,MATCH(WEEKDAY(H1154,2),DATABASE!$AA$12:$AA$18,0))),"")</f>
        <v/>
      </c>
      <c r="K1154" s="25" t="str">
        <f>IF('DATA ACCURATE'!V1157&lt;&gt;"",'DATA ACCURATE'!V1157,"")</f>
        <v/>
      </c>
      <c r="L1154" s="80" t="str">
        <f>IF($H1154="","",IF(OR($J1154="LIBUR",AND($L1153="LIBUR",$O1153=$O1154)),"LIBUR",IF(AND(OR($L1153="LUAR JAM KERJA 1",$L1153="LUAR JAM KERJA 2"),OR(OR(AND($H1153=$H1154,AND(OR($I1154&gt;DATABASE!$J$3,$I1154&lt;DATABASE!$J$6),((DATEVALUE($H1154)+$I1154)-(DATEVALUE($H1153)+$I1153))&lt;DATABASE!$J$6)),AND($H1153=$H1154,$O1153=$O1154,OR($I1154&gt;DATABASE!$J$6,$I1154&lt;DATABASE!$J$3))),AND(($H1154-$H1153)=1,OR($I1154&lt;DATABASE!$I$6,((DATEVALUE($H1154)+$I1154)-(DATEVALUE($H1153)+$I1153))&lt;DATABASE!$J$6))),$A1154=$A1153),"LUAR JAM KERJA 2",IF(AND(OR(WEEKDAY($H1154,2)=1,WEEKDAY($H1154,2)=2,WEEKDAY($H1154,2)=3,WEEKDAY($H1154,2)=4,WEEKDAY($H1154,2)=5),$I1154&lt;=DATABASE!$J$3,$I1154&gt;=DATABASE!$I$3),"JAM KERJA",IF(AND(WEEKDAY($H1154,2)=6,$I1154&lt;=DATABASE!$J$4,$I1154&gt;=DATABASE!$I$4),"JAM KERJA","LUAR JAM KERJA 1")))))</f>
        <v/>
      </c>
      <c r="M1154" s="33" t="str">
        <f>IF('DATA ACCURATE'!T1157&lt;&gt;"",IF('DATA ACCURATE'!T1157&gt;100,'DATA ACCURATE'!T1157/10,'DATA ACCURATE'!T1157),"")</f>
        <v/>
      </c>
      <c r="N1154" t="str">
        <f>IF(M1154="","",IF(M1154&lt;=DATABASE!$I$9,"LOKAL",IF(M1154&lt;DATABASE!$J$9,"LUAR KOTA 1",IF($M1154&gt;=DATABASE!$J$9,"LUAR KOTA 2",""))))</f>
        <v/>
      </c>
      <c r="O1154" s="38" t="str">
        <f>IF('DATA ACCURATE'!L1157&lt;&gt;"",'DATA ACCURATE'!L1157,"")</f>
        <v/>
      </c>
      <c r="Q1154" s="38">
        <f t="shared" si="120"/>
        <v>0</v>
      </c>
      <c r="R1154" s="38">
        <f t="shared" si="120"/>
        <v>0</v>
      </c>
      <c r="S1154" s="38">
        <f t="shared" si="120"/>
        <v>0</v>
      </c>
      <c r="T1154" s="38">
        <f t="shared" si="120"/>
        <v>0</v>
      </c>
      <c r="U1154" s="38">
        <f t="shared" si="121"/>
        <v>0</v>
      </c>
      <c r="V1154" s="38">
        <f t="shared" si="121"/>
        <v>0</v>
      </c>
      <c r="W1154" s="38">
        <f t="shared" si="121"/>
        <v>0</v>
      </c>
      <c r="X1154" s="38">
        <f t="shared" si="122"/>
        <v>0</v>
      </c>
      <c r="Y1154" s="38">
        <f t="shared" si="122"/>
        <v>0</v>
      </c>
      <c r="Z1154" s="38">
        <f t="shared" si="122"/>
        <v>0</v>
      </c>
      <c r="AA1154" s="38">
        <f t="shared" si="122"/>
        <v>0</v>
      </c>
      <c r="AB1154" s="38">
        <f t="shared" si="123"/>
        <v>0</v>
      </c>
      <c r="AC1154" s="38">
        <f t="shared" si="124"/>
        <v>0</v>
      </c>
      <c r="AD1154" s="38" t="str">
        <f t="shared" si="125"/>
        <v>000000000000</v>
      </c>
    </row>
    <row r="1155" spans="1:30">
      <c r="A1155" s="9" t="str">
        <f>IF('DATA ACCURATE'!A1158&lt;&gt;"",'DATA ACCURATE'!A1158,"")</f>
        <v/>
      </c>
      <c r="B1155" s="9" t="str">
        <f>IF('DATA ACCURATE'!D1158&lt;&gt;"",'DATA ACCURATE'!D1158,"")</f>
        <v/>
      </c>
      <c r="C1155" s="38" t="str">
        <f>IF($AD1155="000000000000","",INDEX(DATABASE!$W$12:$W$71,MATCH($AD1155,DATABASE!$V$12:$V$71,0)))</f>
        <v/>
      </c>
      <c r="D1155" s="34" t="str">
        <f>IF(C1155="","",IF(E1155="",INDEX(DATABASE!$AF$13:$AF$62,MATCH($C1155,DATABASE!$AC$13:$AC$62,0)),IF(E1155="2x D11",INDEX(DATABASE!$AF$13:$AF$62,MATCH($C1155,DATABASE!$AC$13:$AC$62,0))+2*DATABASE!$AF$62,IF(E1155="3x D11",INDEX(DATABASE!$AF$13:$AF$62,MATCH($C1155,DATABASE!$AC$13:$AC$62,0))+3*DATABASE!$AF$62,""))))</f>
        <v/>
      </c>
      <c r="E1155" s="38" t="str">
        <f>IF(AND($K1155="Y",$G1155&lt;&gt;"UNYIL",$F1155&lt;DATABASE!$O$8),"2x D11",IF(AND($K1155="Y",$G1155&lt;&gt;"UNYIL",$F1155&gt;=DATABASE!$O$8),"3x D11",""))</f>
        <v/>
      </c>
      <c r="F1155" s="9" t="str">
        <f>IF('DATA ACCURATE'!N1158&lt;&gt;"",'DATA ACCURATE'!N1158,"")</f>
        <v/>
      </c>
      <c r="G1155" t="str">
        <f>IF(F1155="","",IF(F1155&lt;=DATABASE!$I$8,"UNYIL",IF(F1155&lt;=DATABASE!$J$8,"KECIL",IF(F1155&lt;DATABASE!$K$8,"TANGGUNG",IF(F1155&gt;=DATABASE!$K$8,"BESAR","")))))</f>
        <v/>
      </c>
      <c r="H1155" s="16" t="str">
        <f>IF('DATA ACCURATE'!J1158&lt;&gt;"",'DATA ACCURATE'!J1158,"")</f>
        <v/>
      </c>
      <c r="I1155" s="35" t="str">
        <f>IF(B1155&lt;&gt;"",IFERROR(VLOOKUP(B1155,'DATA TIMBANGAN'!G:M,7,FALSE),VLOOKUP(B1155,'DATA TIMBANGAN'!G:M,7)),"")</f>
        <v/>
      </c>
      <c r="J1155" s="25" t="str">
        <f>IF(H1155&lt;&gt;"",IFERROR(INDEX(DATABASE!$Z$19:$Z$38,MATCH(DATEVALUE(H1155),DATABASE!$AA$19:$AA$38,0)),INDEX(DATABASE!$Z$12:$Z$18,MATCH(WEEKDAY(H1155,2),DATABASE!$AA$12:$AA$18,0))),"")</f>
        <v/>
      </c>
      <c r="K1155" s="25" t="str">
        <f>IF('DATA ACCURATE'!V1158&lt;&gt;"",'DATA ACCURATE'!V1158,"")</f>
        <v/>
      </c>
      <c r="L1155" s="80" t="str">
        <f>IF($H1155="","",IF(OR($J1155="LIBUR",AND($L1154="LIBUR",$O1154=$O1155)),"LIBUR",IF(AND(OR($L1154="LUAR JAM KERJA 1",$L1154="LUAR JAM KERJA 2"),OR(OR(AND($H1154=$H1155,AND(OR($I1155&gt;DATABASE!$J$3,$I1155&lt;DATABASE!$J$6),((DATEVALUE($H1155)+$I1155)-(DATEVALUE($H1154)+$I1154))&lt;DATABASE!$J$6)),AND($H1154=$H1155,$O1154=$O1155,OR($I1155&gt;DATABASE!$J$6,$I1155&lt;DATABASE!$J$3))),AND(($H1155-$H1154)=1,OR($I1155&lt;DATABASE!$I$6,((DATEVALUE($H1155)+$I1155)-(DATEVALUE($H1154)+$I1154))&lt;DATABASE!$J$6))),$A1155=$A1154),"LUAR JAM KERJA 2",IF(AND(OR(WEEKDAY($H1155,2)=1,WEEKDAY($H1155,2)=2,WEEKDAY($H1155,2)=3,WEEKDAY($H1155,2)=4,WEEKDAY($H1155,2)=5),$I1155&lt;=DATABASE!$J$3,$I1155&gt;=DATABASE!$I$3),"JAM KERJA",IF(AND(WEEKDAY($H1155,2)=6,$I1155&lt;=DATABASE!$J$4,$I1155&gt;=DATABASE!$I$4),"JAM KERJA","LUAR JAM KERJA 1")))))</f>
        <v/>
      </c>
      <c r="M1155" s="33" t="str">
        <f>IF('DATA ACCURATE'!T1158&lt;&gt;"",IF('DATA ACCURATE'!T1158&gt;100,'DATA ACCURATE'!T1158/10,'DATA ACCURATE'!T1158),"")</f>
        <v/>
      </c>
      <c r="N1155" t="str">
        <f>IF(M1155="","",IF(M1155&lt;=DATABASE!$I$9,"LOKAL",IF(M1155&lt;DATABASE!$J$9,"LUAR KOTA 1",IF($M1155&gt;=DATABASE!$J$9,"LUAR KOTA 2",""))))</f>
        <v/>
      </c>
      <c r="O1155" s="38" t="str">
        <f>IF('DATA ACCURATE'!L1158&lt;&gt;"",'DATA ACCURATE'!L1158,"")</f>
        <v/>
      </c>
      <c r="Q1155" s="38">
        <f t="shared" ref="Q1155:T1218" si="126">IF($G1155=Q$1,1,0)</f>
        <v>0</v>
      </c>
      <c r="R1155" s="38">
        <f t="shared" si="126"/>
        <v>0</v>
      </c>
      <c r="S1155" s="38">
        <f t="shared" si="126"/>
        <v>0</v>
      </c>
      <c r="T1155" s="38">
        <f t="shared" si="126"/>
        <v>0</v>
      </c>
      <c r="U1155" s="38">
        <f t="shared" ref="U1155:W1218" si="127">IF($N1155=U$1,1,0)</f>
        <v>0</v>
      </c>
      <c r="V1155" s="38">
        <f t="shared" si="127"/>
        <v>0</v>
      </c>
      <c r="W1155" s="38">
        <f t="shared" si="127"/>
        <v>0</v>
      </c>
      <c r="X1155" s="38">
        <f t="shared" ref="X1155:AA1218" si="128">IF($L1155=X$1,1,0)</f>
        <v>0</v>
      </c>
      <c r="Y1155" s="38">
        <f t="shared" si="128"/>
        <v>0</v>
      </c>
      <c r="Z1155" s="38">
        <f t="shared" si="128"/>
        <v>0</v>
      </c>
      <c r="AA1155" s="38">
        <f t="shared" si="128"/>
        <v>0</v>
      </c>
      <c r="AB1155" s="38">
        <f t="shared" ref="AB1155:AB1218" si="129">IF(AND($G1155="UNYIL",$K1155="Y"),1,0)</f>
        <v>0</v>
      </c>
      <c r="AC1155" s="38">
        <f t="shared" ref="AC1155:AC1218" si="130">IF($E1155="2x D11",2,IF($E1155="3x D11",3,0))</f>
        <v>0</v>
      </c>
      <c r="AD1155" s="38" t="str">
        <f t="shared" ref="AD1155:AD1218" si="131">Q1155&amp;R1155&amp;S1155&amp;T1155&amp;U1155&amp;V1155&amp;W1155&amp;X1155&amp;Y1155&amp;Z1155&amp;AA1155&amp;AB1155</f>
        <v>000000000000</v>
      </c>
    </row>
    <row r="1156" spans="1:30">
      <c r="A1156" s="9" t="str">
        <f>IF('DATA ACCURATE'!A1159&lt;&gt;"",'DATA ACCURATE'!A1159,"")</f>
        <v/>
      </c>
      <c r="B1156" s="9" t="str">
        <f>IF('DATA ACCURATE'!D1159&lt;&gt;"",'DATA ACCURATE'!D1159,"")</f>
        <v/>
      </c>
      <c r="C1156" s="38" t="str">
        <f>IF($AD1156="000000000000","",INDEX(DATABASE!$W$12:$W$71,MATCH($AD1156,DATABASE!$V$12:$V$71,0)))</f>
        <v/>
      </c>
      <c r="D1156" s="34" t="str">
        <f>IF(C1156="","",IF(E1156="",INDEX(DATABASE!$AF$13:$AF$62,MATCH($C1156,DATABASE!$AC$13:$AC$62,0)),IF(E1156="2x D11",INDEX(DATABASE!$AF$13:$AF$62,MATCH($C1156,DATABASE!$AC$13:$AC$62,0))+2*DATABASE!$AF$62,IF(E1156="3x D11",INDEX(DATABASE!$AF$13:$AF$62,MATCH($C1156,DATABASE!$AC$13:$AC$62,0))+3*DATABASE!$AF$62,""))))</f>
        <v/>
      </c>
      <c r="E1156" s="38" t="str">
        <f>IF(AND($K1156="Y",$G1156&lt;&gt;"UNYIL",$F1156&lt;DATABASE!$O$8),"2x D11",IF(AND($K1156="Y",$G1156&lt;&gt;"UNYIL",$F1156&gt;=DATABASE!$O$8),"3x D11",""))</f>
        <v/>
      </c>
      <c r="F1156" s="9" t="str">
        <f>IF('DATA ACCURATE'!N1159&lt;&gt;"",'DATA ACCURATE'!N1159,"")</f>
        <v/>
      </c>
      <c r="G1156" t="str">
        <f>IF(F1156="","",IF(F1156&lt;=DATABASE!$I$8,"UNYIL",IF(F1156&lt;=DATABASE!$J$8,"KECIL",IF(F1156&lt;DATABASE!$K$8,"TANGGUNG",IF(F1156&gt;=DATABASE!$K$8,"BESAR","")))))</f>
        <v/>
      </c>
      <c r="H1156" s="16" t="str">
        <f>IF('DATA ACCURATE'!J1159&lt;&gt;"",'DATA ACCURATE'!J1159,"")</f>
        <v/>
      </c>
      <c r="I1156" s="35" t="str">
        <f>IF(B1156&lt;&gt;"",IFERROR(VLOOKUP(B1156,'DATA TIMBANGAN'!G:M,7,FALSE),VLOOKUP(B1156,'DATA TIMBANGAN'!G:M,7)),"")</f>
        <v/>
      </c>
      <c r="J1156" s="25" t="str">
        <f>IF(H1156&lt;&gt;"",IFERROR(INDEX(DATABASE!$Z$19:$Z$38,MATCH(DATEVALUE(H1156),DATABASE!$AA$19:$AA$38,0)),INDEX(DATABASE!$Z$12:$Z$18,MATCH(WEEKDAY(H1156,2),DATABASE!$AA$12:$AA$18,0))),"")</f>
        <v/>
      </c>
      <c r="K1156" s="25" t="str">
        <f>IF('DATA ACCURATE'!V1159&lt;&gt;"",'DATA ACCURATE'!V1159,"")</f>
        <v/>
      </c>
      <c r="L1156" s="80" t="str">
        <f>IF($H1156="","",IF(OR($J1156="LIBUR",AND($L1155="LIBUR",$O1155=$O1156)),"LIBUR",IF(AND(OR($L1155="LUAR JAM KERJA 1",$L1155="LUAR JAM KERJA 2"),OR(OR(AND($H1155=$H1156,AND(OR($I1156&gt;DATABASE!$J$3,$I1156&lt;DATABASE!$J$6),((DATEVALUE($H1156)+$I1156)-(DATEVALUE($H1155)+$I1155))&lt;DATABASE!$J$6)),AND($H1155=$H1156,$O1155=$O1156,OR($I1156&gt;DATABASE!$J$6,$I1156&lt;DATABASE!$J$3))),AND(($H1156-$H1155)=1,OR($I1156&lt;DATABASE!$I$6,((DATEVALUE($H1156)+$I1156)-(DATEVALUE($H1155)+$I1155))&lt;DATABASE!$J$6))),$A1156=$A1155),"LUAR JAM KERJA 2",IF(AND(OR(WEEKDAY($H1156,2)=1,WEEKDAY($H1156,2)=2,WEEKDAY($H1156,2)=3,WEEKDAY($H1156,2)=4,WEEKDAY($H1156,2)=5),$I1156&lt;=DATABASE!$J$3,$I1156&gt;=DATABASE!$I$3),"JAM KERJA",IF(AND(WEEKDAY($H1156,2)=6,$I1156&lt;=DATABASE!$J$4,$I1156&gt;=DATABASE!$I$4),"JAM KERJA","LUAR JAM KERJA 1")))))</f>
        <v/>
      </c>
      <c r="M1156" s="33" t="str">
        <f>IF('DATA ACCURATE'!T1159&lt;&gt;"",IF('DATA ACCURATE'!T1159&gt;100,'DATA ACCURATE'!T1159/10,'DATA ACCURATE'!T1159),"")</f>
        <v/>
      </c>
      <c r="N1156" t="str">
        <f>IF(M1156="","",IF(M1156&lt;=DATABASE!$I$9,"LOKAL",IF(M1156&lt;DATABASE!$J$9,"LUAR KOTA 1",IF($M1156&gt;=DATABASE!$J$9,"LUAR KOTA 2",""))))</f>
        <v/>
      </c>
      <c r="O1156" s="38" t="str">
        <f>IF('DATA ACCURATE'!L1159&lt;&gt;"",'DATA ACCURATE'!L1159,"")</f>
        <v/>
      </c>
      <c r="Q1156" s="38">
        <f t="shared" si="126"/>
        <v>0</v>
      </c>
      <c r="R1156" s="38">
        <f t="shared" si="126"/>
        <v>0</v>
      </c>
      <c r="S1156" s="38">
        <f t="shared" si="126"/>
        <v>0</v>
      </c>
      <c r="T1156" s="38">
        <f t="shared" si="126"/>
        <v>0</v>
      </c>
      <c r="U1156" s="38">
        <f t="shared" si="127"/>
        <v>0</v>
      </c>
      <c r="V1156" s="38">
        <f t="shared" si="127"/>
        <v>0</v>
      </c>
      <c r="W1156" s="38">
        <f t="shared" si="127"/>
        <v>0</v>
      </c>
      <c r="X1156" s="38">
        <f t="shared" si="128"/>
        <v>0</v>
      </c>
      <c r="Y1156" s="38">
        <f t="shared" si="128"/>
        <v>0</v>
      </c>
      <c r="Z1156" s="38">
        <f t="shared" si="128"/>
        <v>0</v>
      </c>
      <c r="AA1156" s="38">
        <f t="shared" si="128"/>
        <v>0</v>
      </c>
      <c r="AB1156" s="38">
        <f t="shared" si="129"/>
        <v>0</v>
      </c>
      <c r="AC1156" s="38">
        <f t="shared" si="130"/>
        <v>0</v>
      </c>
      <c r="AD1156" s="38" t="str">
        <f t="shared" si="131"/>
        <v>000000000000</v>
      </c>
    </row>
    <row r="1157" spans="1:30">
      <c r="A1157" s="9" t="str">
        <f>IF('DATA ACCURATE'!A1160&lt;&gt;"",'DATA ACCURATE'!A1160,"")</f>
        <v/>
      </c>
      <c r="B1157" s="9" t="str">
        <f>IF('DATA ACCURATE'!D1160&lt;&gt;"",'DATA ACCURATE'!D1160,"")</f>
        <v/>
      </c>
      <c r="C1157" s="38" t="str">
        <f>IF($AD1157="000000000000","",INDEX(DATABASE!$W$12:$W$71,MATCH($AD1157,DATABASE!$V$12:$V$71,0)))</f>
        <v/>
      </c>
      <c r="D1157" s="34" t="str">
        <f>IF(C1157="","",IF(E1157="",INDEX(DATABASE!$AF$13:$AF$62,MATCH($C1157,DATABASE!$AC$13:$AC$62,0)),IF(E1157="2x D11",INDEX(DATABASE!$AF$13:$AF$62,MATCH($C1157,DATABASE!$AC$13:$AC$62,0))+2*DATABASE!$AF$62,IF(E1157="3x D11",INDEX(DATABASE!$AF$13:$AF$62,MATCH($C1157,DATABASE!$AC$13:$AC$62,0))+3*DATABASE!$AF$62,""))))</f>
        <v/>
      </c>
      <c r="E1157" s="38" t="str">
        <f>IF(AND($K1157="Y",$G1157&lt;&gt;"UNYIL",$F1157&lt;DATABASE!$O$8),"2x D11",IF(AND($K1157="Y",$G1157&lt;&gt;"UNYIL",$F1157&gt;=DATABASE!$O$8),"3x D11",""))</f>
        <v/>
      </c>
      <c r="F1157" s="9" t="str">
        <f>IF('DATA ACCURATE'!N1160&lt;&gt;"",'DATA ACCURATE'!N1160,"")</f>
        <v/>
      </c>
      <c r="G1157" t="str">
        <f>IF(F1157="","",IF(F1157&lt;=DATABASE!$I$8,"UNYIL",IF(F1157&lt;=DATABASE!$J$8,"KECIL",IF(F1157&lt;DATABASE!$K$8,"TANGGUNG",IF(F1157&gt;=DATABASE!$K$8,"BESAR","")))))</f>
        <v/>
      </c>
      <c r="H1157" s="16" t="str">
        <f>IF('DATA ACCURATE'!J1160&lt;&gt;"",'DATA ACCURATE'!J1160,"")</f>
        <v/>
      </c>
      <c r="I1157" s="35" t="str">
        <f>IF(B1157&lt;&gt;"",IFERROR(VLOOKUP(B1157,'DATA TIMBANGAN'!G:M,7,FALSE),VLOOKUP(B1157,'DATA TIMBANGAN'!G:M,7)),"")</f>
        <v/>
      </c>
      <c r="J1157" s="25" t="str">
        <f>IF(H1157&lt;&gt;"",IFERROR(INDEX(DATABASE!$Z$19:$Z$38,MATCH(DATEVALUE(H1157),DATABASE!$AA$19:$AA$38,0)),INDEX(DATABASE!$Z$12:$Z$18,MATCH(WEEKDAY(H1157,2),DATABASE!$AA$12:$AA$18,0))),"")</f>
        <v/>
      </c>
      <c r="K1157" s="25" t="str">
        <f>IF('DATA ACCURATE'!V1160&lt;&gt;"",'DATA ACCURATE'!V1160,"")</f>
        <v/>
      </c>
      <c r="L1157" s="80" t="str">
        <f>IF($H1157="","",IF(OR($J1157="LIBUR",AND($L1156="LIBUR",$O1156=$O1157)),"LIBUR",IF(AND(OR($L1156="LUAR JAM KERJA 1",$L1156="LUAR JAM KERJA 2"),OR(OR(AND($H1156=$H1157,AND(OR($I1157&gt;DATABASE!$J$3,$I1157&lt;DATABASE!$J$6),((DATEVALUE($H1157)+$I1157)-(DATEVALUE($H1156)+$I1156))&lt;DATABASE!$J$6)),AND($H1156=$H1157,$O1156=$O1157,OR($I1157&gt;DATABASE!$J$6,$I1157&lt;DATABASE!$J$3))),AND(($H1157-$H1156)=1,OR($I1157&lt;DATABASE!$I$6,((DATEVALUE($H1157)+$I1157)-(DATEVALUE($H1156)+$I1156))&lt;DATABASE!$J$6))),$A1157=$A1156),"LUAR JAM KERJA 2",IF(AND(OR(WEEKDAY($H1157,2)=1,WEEKDAY($H1157,2)=2,WEEKDAY($H1157,2)=3,WEEKDAY($H1157,2)=4,WEEKDAY($H1157,2)=5),$I1157&lt;=DATABASE!$J$3,$I1157&gt;=DATABASE!$I$3),"JAM KERJA",IF(AND(WEEKDAY($H1157,2)=6,$I1157&lt;=DATABASE!$J$4,$I1157&gt;=DATABASE!$I$4),"JAM KERJA","LUAR JAM KERJA 1")))))</f>
        <v/>
      </c>
      <c r="M1157" s="33" t="str">
        <f>IF('DATA ACCURATE'!T1160&lt;&gt;"",IF('DATA ACCURATE'!T1160&gt;100,'DATA ACCURATE'!T1160/10,'DATA ACCURATE'!T1160),"")</f>
        <v/>
      </c>
      <c r="N1157" t="str">
        <f>IF(M1157="","",IF(M1157&lt;=DATABASE!$I$9,"LOKAL",IF(M1157&lt;DATABASE!$J$9,"LUAR KOTA 1",IF($M1157&gt;=DATABASE!$J$9,"LUAR KOTA 2",""))))</f>
        <v/>
      </c>
      <c r="O1157" s="38" t="str">
        <f>IF('DATA ACCURATE'!L1160&lt;&gt;"",'DATA ACCURATE'!L1160,"")</f>
        <v/>
      </c>
      <c r="Q1157" s="38">
        <f t="shared" si="126"/>
        <v>0</v>
      </c>
      <c r="R1157" s="38">
        <f t="shared" si="126"/>
        <v>0</v>
      </c>
      <c r="S1157" s="38">
        <f t="shared" si="126"/>
        <v>0</v>
      </c>
      <c r="T1157" s="38">
        <f t="shared" si="126"/>
        <v>0</v>
      </c>
      <c r="U1157" s="38">
        <f t="shared" si="127"/>
        <v>0</v>
      </c>
      <c r="V1157" s="38">
        <f t="shared" si="127"/>
        <v>0</v>
      </c>
      <c r="W1157" s="38">
        <f t="shared" si="127"/>
        <v>0</v>
      </c>
      <c r="X1157" s="38">
        <f t="shared" si="128"/>
        <v>0</v>
      </c>
      <c r="Y1157" s="38">
        <f t="shared" si="128"/>
        <v>0</v>
      </c>
      <c r="Z1157" s="38">
        <f t="shared" si="128"/>
        <v>0</v>
      </c>
      <c r="AA1157" s="38">
        <f t="shared" si="128"/>
        <v>0</v>
      </c>
      <c r="AB1157" s="38">
        <f t="shared" si="129"/>
        <v>0</v>
      </c>
      <c r="AC1157" s="38">
        <f t="shared" si="130"/>
        <v>0</v>
      </c>
      <c r="AD1157" s="38" t="str">
        <f t="shared" si="131"/>
        <v>000000000000</v>
      </c>
    </row>
    <row r="1158" spans="1:30">
      <c r="A1158" s="9" t="str">
        <f>IF('DATA ACCURATE'!A1161&lt;&gt;"",'DATA ACCURATE'!A1161,"")</f>
        <v/>
      </c>
      <c r="B1158" s="9" t="str">
        <f>IF('DATA ACCURATE'!D1161&lt;&gt;"",'DATA ACCURATE'!D1161,"")</f>
        <v/>
      </c>
      <c r="C1158" s="38" t="str">
        <f>IF($AD1158="000000000000","",INDEX(DATABASE!$W$12:$W$71,MATCH($AD1158,DATABASE!$V$12:$V$71,0)))</f>
        <v/>
      </c>
      <c r="D1158" s="34" t="str">
        <f>IF(C1158="","",IF(E1158="",INDEX(DATABASE!$AF$13:$AF$62,MATCH($C1158,DATABASE!$AC$13:$AC$62,0)),IF(E1158="2x D11",INDEX(DATABASE!$AF$13:$AF$62,MATCH($C1158,DATABASE!$AC$13:$AC$62,0))+2*DATABASE!$AF$62,IF(E1158="3x D11",INDEX(DATABASE!$AF$13:$AF$62,MATCH($C1158,DATABASE!$AC$13:$AC$62,0))+3*DATABASE!$AF$62,""))))</f>
        <v/>
      </c>
      <c r="E1158" s="38" t="str">
        <f>IF(AND($K1158="Y",$G1158&lt;&gt;"UNYIL",$F1158&lt;DATABASE!$O$8),"2x D11",IF(AND($K1158="Y",$G1158&lt;&gt;"UNYIL",$F1158&gt;=DATABASE!$O$8),"3x D11",""))</f>
        <v/>
      </c>
      <c r="F1158" s="9" t="str">
        <f>IF('DATA ACCURATE'!N1161&lt;&gt;"",'DATA ACCURATE'!N1161,"")</f>
        <v/>
      </c>
      <c r="G1158" t="str">
        <f>IF(F1158="","",IF(F1158&lt;=DATABASE!$I$8,"UNYIL",IF(F1158&lt;=DATABASE!$J$8,"KECIL",IF(F1158&lt;DATABASE!$K$8,"TANGGUNG",IF(F1158&gt;=DATABASE!$K$8,"BESAR","")))))</f>
        <v/>
      </c>
      <c r="H1158" s="16" t="str">
        <f>IF('DATA ACCURATE'!J1161&lt;&gt;"",'DATA ACCURATE'!J1161,"")</f>
        <v/>
      </c>
      <c r="I1158" s="35" t="str">
        <f>IF(B1158&lt;&gt;"",IFERROR(VLOOKUP(B1158,'DATA TIMBANGAN'!G:M,7,FALSE),VLOOKUP(B1158,'DATA TIMBANGAN'!G:M,7)),"")</f>
        <v/>
      </c>
      <c r="J1158" s="25" t="str">
        <f>IF(H1158&lt;&gt;"",IFERROR(INDEX(DATABASE!$Z$19:$Z$38,MATCH(DATEVALUE(H1158),DATABASE!$AA$19:$AA$38,0)),INDEX(DATABASE!$Z$12:$Z$18,MATCH(WEEKDAY(H1158,2),DATABASE!$AA$12:$AA$18,0))),"")</f>
        <v/>
      </c>
      <c r="K1158" s="25" t="str">
        <f>IF('DATA ACCURATE'!V1161&lt;&gt;"",'DATA ACCURATE'!V1161,"")</f>
        <v/>
      </c>
      <c r="L1158" s="80" t="str">
        <f>IF($H1158="","",IF(OR($J1158="LIBUR",AND($L1157="LIBUR",$O1157=$O1158)),"LIBUR",IF(AND(OR($L1157="LUAR JAM KERJA 1",$L1157="LUAR JAM KERJA 2"),OR(OR(AND($H1157=$H1158,AND(OR($I1158&gt;DATABASE!$J$3,$I1158&lt;DATABASE!$J$6),((DATEVALUE($H1158)+$I1158)-(DATEVALUE($H1157)+$I1157))&lt;DATABASE!$J$6)),AND($H1157=$H1158,$O1157=$O1158,OR($I1158&gt;DATABASE!$J$6,$I1158&lt;DATABASE!$J$3))),AND(($H1158-$H1157)=1,OR($I1158&lt;DATABASE!$I$6,((DATEVALUE($H1158)+$I1158)-(DATEVALUE($H1157)+$I1157))&lt;DATABASE!$J$6))),$A1158=$A1157),"LUAR JAM KERJA 2",IF(AND(OR(WEEKDAY($H1158,2)=1,WEEKDAY($H1158,2)=2,WEEKDAY($H1158,2)=3,WEEKDAY($H1158,2)=4,WEEKDAY($H1158,2)=5),$I1158&lt;=DATABASE!$J$3,$I1158&gt;=DATABASE!$I$3),"JAM KERJA",IF(AND(WEEKDAY($H1158,2)=6,$I1158&lt;=DATABASE!$J$4,$I1158&gt;=DATABASE!$I$4),"JAM KERJA","LUAR JAM KERJA 1")))))</f>
        <v/>
      </c>
      <c r="M1158" s="33" t="str">
        <f>IF('DATA ACCURATE'!T1161&lt;&gt;"",IF('DATA ACCURATE'!T1161&gt;100,'DATA ACCURATE'!T1161/10,'DATA ACCURATE'!T1161),"")</f>
        <v/>
      </c>
      <c r="N1158" t="str">
        <f>IF(M1158="","",IF(M1158&lt;=DATABASE!$I$9,"LOKAL",IF(M1158&lt;DATABASE!$J$9,"LUAR KOTA 1",IF($M1158&gt;=DATABASE!$J$9,"LUAR KOTA 2",""))))</f>
        <v/>
      </c>
      <c r="O1158" s="38" t="str">
        <f>IF('DATA ACCURATE'!L1161&lt;&gt;"",'DATA ACCURATE'!L1161,"")</f>
        <v/>
      </c>
      <c r="Q1158" s="38">
        <f t="shared" si="126"/>
        <v>0</v>
      </c>
      <c r="R1158" s="38">
        <f t="shared" si="126"/>
        <v>0</v>
      </c>
      <c r="S1158" s="38">
        <f t="shared" si="126"/>
        <v>0</v>
      </c>
      <c r="T1158" s="38">
        <f t="shared" si="126"/>
        <v>0</v>
      </c>
      <c r="U1158" s="38">
        <f t="shared" si="127"/>
        <v>0</v>
      </c>
      <c r="V1158" s="38">
        <f t="shared" si="127"/>
        <v>0</v>
      </c>
      <c r="W1158" s="38">
        <f t="shared" si="127"/>
        <v>0</v>
      </c>
      <c r="X1158" s="38">
        <f t="shared" si="128"/>
        <v>0</v>
      </c>
      <c r="Y1158" s="38">
        <f t="shared" si="128"/>
        <v>0</v>
      </c>
      <c r="Z1158" s="38">
        <f t="shared" si="128"/>
        <v>0</v>
      </c>
      <c r="AA1158" s="38">
        <f t="shared" si="128"/>
        <v>0</v>
      </c>
      <c r="AB1158" s="38">
        <f t="shared" si="129"/>
        <v>0</v>
      </c>
      <c r="AC1158" s="38">
        <f t="shared" si="130"/>
        <v>0</v>
      </c>
      <c r="AD1158" s="38" t="str">
        <f t="shared" si="131"/>
        <v>000000000000</v>
      </c>
    </row>
    <row r="1159" spans="1:30">
      <c r="A1159" s="9" t="str">
        <f>IF('DATA ACCURATE'!A1162&lt;&gt;"",'DATA ACCURATE'!A1162,"")</f>
        <v/>
      </c>
      <c r="B1159" s="9" t="str">
        <f>IF('DATA ACCURATE'!D1162&lt;&gt;"",'DATA ACCURATE'!D1162,"")</f>
        <v/>
      </c>
      <c r="C1159" s="38" t="str">
        <f>IF($AD1159="000000000000","",INDEX(DATABASE!$W$12:$W$71,MATCH($AD1159,DATABASE!$V$12:$V$71,0)))</f>
        <v/>
      </c>
      <c r="D1159" s="34" t="str">
        <f>IF(C1159="","",IF(E1159="",INDEX(DATABASE!$AF$13:$AF$62,MATCH($C1159,DATABASE!$AC$13:$AC$62,0)),IF(E1159="2x D11",INDEX(DATABASE!$AF$13:$AF$62,MATCH($C1159,DATABASE!$AC$13:$AC$62,0))+2*DATABASE!$AF$62,IF(E1159="3x D11",INDEX(DATABASE!$AF$13:$AF$62,MATCH($C1159,DATABASE!$AC$13:$AC$62,0))+3*DATABASE!$AF$62,""))))</f>
        <v/>
      </c>
      <c r="E1159" s="38" t="str">
        <f>IF(AND($K1159="Y",$G1159&lt;&gt;"UNYIL",$F1159&lt;DATABASE!$O$8),"2x D11",IF(AND($K1159="Y",$G1159&lt;&gt;"UNYIL",$F1159&gt;=DATABASE!$O$8),"3x D11",""))</f>
        <v/>
      </c>
      <c r="F1159" s="9" t="str">
        <f>IF('DATA ACCURATE'!N1162&lt;&gt;"",'DATA ACCURATE'!N1162,"")</f>
        <v/>
      </c>
      <c r="G1159" t="str">
        <f>IF(F1159="","",IF(F1159&lt;=DATABASE!$I$8,"UNYIL",IF(F1159&lt;=DATABASE!$J$8,"KECIL",IF(F1159&lt;DATABASE!$K$8,"TANGGUNG",IF(F1159&gt;=DATABASE!$K$8,"BESAR","")))))</f>
        <v/>
      </c>
      <c r="H1159" s="16" t="str">
        <f>IF('DATA ACCURATE'!J1162&lt;&gt;"",'DATA ACCURATE'!J1162,"")</f>
        <v/>
      </c>
      <c r="I1159" s="35" t="str">
        <f>IF(B1159&lt;&gt;"",IFERROR(VLOOKUP(B1159,'DATA TIMBANGAN'!G:M,7,FALSE),VLOOKUP(B1159,'DATA TIMBANGAN'!G:M,7)),"")</f>
        <v/>
      </c>
      <c r="J1159" s="25" t="str">
        <f>IF(H1159&lt;&gt;"",IFERROR(INDEX(DATABASE!$Z$19:$Z$38,MATCH(DATEVALUE(H1159),DATABASE!$AA$19:$AA$38,0)),INDEX(DATABASE!$Z$12:$Z$18,MATCH(WEEKDAY(H1159,2),DATABASE!$AA$12:$AA$18,0))),"")</f>
        <v/>
      </c>
      <c r="K1159" s="25" t="str">
        <f>IF('DATA ACCURATE'!V1162&lt;&gt;"",'DATA ACCURATE'!V1162,"")</f>
        <v/>
      </c>
      <c r="L1159" s="80" t="str">
        <f>IF($H1159="","",IF(OR($J1159="LIBUR",AND($L1158="LIBUR",$O1158=$O1159)),"LIBUR",IF(AND(OR($L1158="LUAR JAM KERJA 1",$L1158="LUAR JAM KERJA 2"),OR(OR(AND($H1158=$H1159,AND(OR($I1159&gt;DATABASE!$J$3,$I1159&lt;DATABASE!$J$6),((DATEVALUE($H1159)+$I1159)-(DATEVALUE($H1158)+$I1158))&lt;DATABASE!$J$6)),AND($H1158=$H1159,$O1158=$O1159,OR($I1159&gt;DATABASE!$J$6,$I1159&lt;DATABASE!$J$3))),AND(($H1159-$H1158)=1,OR($I1159&lt;DATABASE!$I$6,((DATEVALUE($H1159)+$I1159)-(DATEVALUE($H1158)+$I1158))&lt;DATABASE!$J$6))),$A1159=$A1158),"LUAR JAM KERJA 2",IF(AND(OR(WEEKDAY($H1159,2)=1,WEEKDAY($H1159,2)=2,WEEKDAY($H1159,2)=3,WEEKDAY($H1159,2)=4,WEEKDAY($H1159,2)=5),$I1159&lt;=DATABASE!$J$3,$I1159&gt;=DATABASE!$I$3),"JAM KERJA",IF(AND(WEEKDAY($H1159,2)=6,$I1159&lt;=DATABASE!$J$4,$I1159&gt;=DATABASE!$I$4),"JAM KERJA","LUAR JAM KERJA 1")))))</f>
        <v/>
      </c>
      <c r="M1159" s="33" t="str">
        <f>IF('DATA ACCURATE'!T1162&lt;&gt;"",IF('DATA ACCURATE'!T1162&gt;100,'DATA ACCURATE'!T1162/10,'DATA ACCURATE'!T1162),"")</f>
        <v/>
      </c>
      <c r="N1159" t="str">
        <f>IF(M1159="","",IF(M1159&lt;=DATABASE!$I$9,"LOKAL",IF(M1159&lt;DATABASE!$J$9,"LUAR KOTA 1",IF($M1159&gt;=DATABASE!$J$9,"LUAR KOTA 2",""))))</f>
        <v/>
      </c>
      <c r="O1159" s="38" t="str">
        <f>IF('DATA ACCURATE'!L1162&lt;&gt;"",'DATA ACCURATE'!L1162,"")</f>
        <v/>
      </c>
      <c r="Q1159" s="38">
        <f t="shared" si="126"/>
        <v>0</v>
      </c>
      <c r="R1159" s="38">
        <f t="shared" si="126"/>
        <v>0</v>
      </c>
      <c r="S1159" s="38">
        <f t="shared" si="126"/>
        <v>0</v>
      </c>
      <c r="T1159" s="38">
        <f t="shared" si="126"/>
        <v>0</v>
      </c>
      <c r="U1159" s="38">
        <f t="shared" si="127"/>
        <v>0</v>
      </c>
      <c r="V1159" s="38">
        <f t="shared" si="127"/>
        <v>0</v>
      </c>
      <c r="W1159" s="38">
        <f t="shared" si="127"/>
        <v>0</v>
      </c>
      <c r="X1159" s="38">
        <f t="shared" si="128"/>
        <v>0</v>
      </c>
      <c r="Y1159" s="38">
        <f t="shared" si="128"/>
        <v>0</v>
      </c>
      <c r="Z1159" s="38">
        <f t="shared" si="128"/>
        <v>0</v>
      </c>
      <c r="AA1159" s="38">
        <f t="shared" si="128"/>
        <v>0</v>
      </c>
      <c r="AB1159" s="38">
        <f t="shared" si="129"/>
        <v>0</v>
      </c>
      <c r="AC1159" s="38">
        <f t="shared" si="130"/>
        <v>0</v>
      </c>
      <c r="AD1159" s="38" t="str">
        <f t="shared" si="131"/>
        <v>000000000000</v>
      </c>
    </row>
    <row r="1160" spans="1:30">
      <c r="A1160" s="9" t="str">
        <f>IF('DATA ACCURATE'!A1163&lt;&gt;"",'DATA ACCURATE'!A1163,"")</f>
        <v/>
      </c>
      <c r="B1160" s="9" t="str">
        <f>IF('DATA ACCURATE'!D1163&lt;&gt;"",'DATA ACCURATE'!D1163,"")</f>
        <v/>
      </c>
      <c r="C1160" s="38" t="str">
        <f>IF($AD1160="000000000000","",INDEX(DATABASE!$W$12:$W$71,MATCH($AD1160,DATABASE!$V$12:$V$71,0)))</f>
        <v/>
      </c>
      <c r="D1160" s="34" t="str">
        <f>IF(C1160="","",IF(E1160="",INDEX(DATABASE!$AF$13:$AF$62,MATCH($C1160,DATABASE!$AC$13:$AC$62,0)),IF(E1160="2x D11",INDEX(DATABASE!$AF$13:$AF$62,MATCH($C1160,DATABASE!$AC$13:$AC$62,0))+2*DATABASE!$AF$62,IF(E1160="3x D11",INDEX(DATABASE!$AF$13:$AF$62,MATCH($C1160,DATABASE!$AC$13:$AC$62,0))+3*DATABASE!$AF$62,""))))</f>
        <v/>
      </c>
      <c r="E1160" s="38" t="str">
        <f>IF(AND($K1160="Y",$G1160&lt;&gt;"UNYIL",$F1160&lt;DATABASE!$O$8),"2x D11",IF(AND($K1160="Y",$G1160&lt;&gt;"UNYIL",$F1160&gt;=DATABASE!$O$8),"3x D11",""))</f>
        <v/>
      </c>
      <c r="F1160" s="9" t="str">
        <f>IF('DATA ACCURATE'!N1163&lt;&gt;"",'DATA ACCURATE'!N1163,"")</f>
        <v/>
      </c>
      <c r="G1160" t="str">
        <f>IF(F1160="","",IF(F1160&lt;=DATABASE!$I$8,"UNYIL",IF(F1160&lt;=DATABASE!$J$8,"KECIL",IF(F1160&lt;DATABASE!$K$8,"TANGGUNG",IF(F1160&gt;=DATABASE!$K$8,"BESAR","")))))</f>
        <v/>
      </c>
      <c r="H1160" s="16" t="str">
        <f>IF('DATA ACCURATE'!J1163&lt;&gt;"",'DATA ACCURATE'!J1163,"")</f>
        <v/>
      </c>
      <c r="I1160" s="35" t="str">
        <f>IF(B1160&lt;&gt;"",IFERROR(VLOOKUP(B1160,'DATA TIMBANGAN'!G:M,7,FALSE),VLOOKUP(B1160,'DATA TIMBANGAN'!G:M,7)),"")</f>
        <v/>
      </c>
      <c r="J1160" s="25" t="str">
        <f>IF(H1160&lt;&gt;"",IFERROR(INDEX(DATABASE!$Z$19:$Z$38,MATCH(DATEVALUE(H1160),DATABASE!$AA$19:$AA$38,0)),INDEX(DATABASE!$Z$12:$Z$18,MATCH(WEEKDAY(H1160,2),DATABASE!$AA$12:$AA$18,0))),"")</f>
        <v/>
      </c>
      <c r="K1160" s="25" t="str">
        <f>IF('DATA ACCURATE'!V1163&lt;&gt;"",'DATA ACCURATE'!V1163,"")</f>
        <v/>
      </c>
      <c r="L1160" s="80" t="str">
        <f>IF($H1160="","",IF(OR($J1160="LIBUR",AND($L1159="LIBUR",$O1159=$O1160)),"LIBUR",IF(AND(OR($L1159="LUAR JAM KERJA 1",$L1159="LUAR JAM KERJA 2"),OR(OR(AND($H1159=$H1160,AND(OR($I1160&gt;DATABASE!$J$3,$I1160&lt;DATABASE!$J$6),((DATEVALUE($H1160)+$I1160)-(DATEVALUE($H1159)+$I1159))&lt;DATABASE!$J$6)),AND($H1159=$H1160,$O1159=$O1160,OR($I1160&gt;DATABASE!$J$6,$I1160&lt;DATABASE!$J$3))),AND(($H1160-$H1159)=1,OR($I1160&lt;DATABASE!$I$6,((DATEVALUE($H1160)+$I1160)-(DATEVALUE($H1159)+$I1159))&lt;DATABASE!$J$6))),$A1160=$A1159),"LUAR JAM KERJA 2",IF(AND(OR(WEEKDAY($H1160,2)=1,WEEKDAY($H1160,2)=2,WEEKDAY($H1160,2)=3,WEEKDAY($H1160,2)=4,WEEKDAY($H1160,2)=5),$I1160&lt;=DATABASE!$J$3,$I1160&gt;=DATABASE!$I$3),"JAM KERJA",IF(AND(WEEKDAY($H1160,2)=6,$I1160&lt;=DATABASE!$J$4,$I1160&gt;=DATABASE!$I$4),"JAM KERJA","LUAR JAM KERJA 1")))))</f>
        <v/>
      </c>
      <c r="M1160" s="33" t="str">
        <f>IF('DATA ACCURATE'!T1163&lt;&gt;"",IF('DATA ACCURATE'!T1163&gt;100,'DATA ACCURATE'!T1163/10,'DATA ACCURATE'!T1163),"")</f>
        <v/>
      </c>
      <c r="N1160" t="str">
        <f>IF(M1160="","",IF(M1160&lt;=DATABASE!$I$9,"LOKAL",IF(M1160&lt;DATABASE!$J$9,"LUAR KOTA 1",IF($M1160&gt;=DATABASE!$J$9,"LUAR KOTA 2",""))))</f>
        <v/>
      </c>
      <c r="O1160" s="38" t="str">
        <f>IF('DATA ACCURATE'!L1163&lt;&gt;"",'DATA ACCURATE'!L1163,"")</f>
        <v/>
      </c>
      <c r="Q1160" s="38">
        <f t="shared" si="126"/>
        <v>0</v>
      </c>
      <c r="R1160" s="38">
        <f t="shared" si="126"/>
        <v>0</v>
      </c>
      <c r="S1160" s="38">
        <f t="shared" si="126"/>
        <v>0</v>
      </c>
      <c r="T1160" s="38">
        <f t="shared" si="126"/>
        <v>0</v>
      </c>
      <c r="U1160" s="38">
        <f t="shared" si="127"/>
        <v>0</v>
      </c>
      <c r="V1160" s="38">
        <f t="shared" si="127"/>
        <v>0</v>
      </c>
      <c r="W1160" s="38">
        <f t="shared" si="127"/>
        <v>0</v>
      </c>
      <c r="X1160" s="38">
        <f t="shared" si="128"/>
        <v>0</v>
      </c>
      <c r="Y1160" s="38">
        <f t="shared" si="128"/>
        <v>0</v>
      </c>
      <c r="Z1160" s="38">
        <f t="shared" si="128"/>
        <v>0</v>
      </c>
      <c r="AA1160" s="38">
        <f t="shared" si="128"/>
        <v>0</v>
      </c>
      <c r="AB1160" s="38">
        <f t="shared" si="129"/>
        <v>0</v>
      </c>
      <c r="AC1160" s="38">
        <f t="shared" si="130"/>
        <v>0</v>
      </c>
      <c r="AD1160" s="38" t="str">
        <f t="shared" si="131"/>
        <v>000000000000</v>
      </c>
    </row>
    <row r="1161" spans="1:30">
      <c r="A1161" s="9" t="str">
        <f>IF('DATA ACCURATE'!A1164&lt;&gt;"",'DATA ACCURATE'!A1164,"")</f>
        <v/>
      </c>
      <c r="B1161" s="9" t="str">
        <f>IF('DATA ACCURATE'!D1164&lt;&gt;"",'DATA ACCURATE'!D1164,"")</f>
        <v/>
      </c>
      <c r="C1161" s="38" t="str">
        <f>IF($AD1161="000000000000","",INDEX(DATABASE!$W$12:$W$71,MATCH($AD1161,DATABASE!$V$12:$V$71,0)))</f>
        <v/>
      </c>
      <c r="D1161" s="34" t="str">
        <f>IF(C1161="","",IF(E1161="",INDEX(DATABASE!$AF$13:$AF$62,MATCH($C1161,DATABASE!$AC$13:$AC$62,0)),IF(E1161="2x D11",INDEX(DATABASE!$AF$13:$AF$62,MATCH($C1161,DATABASE!$AC$13:$AC$62,0))+2*DATABASE!$AF$62,IF(E1161="3x D11",INDEX(DATABASE!$AF$13:$AF$62,MATCH($C1161,DATABASE!$AC$13:$AC$62,0))+3*DATABASE!$AF$62,""))))</f>
        <v/>
      </c>
      <c r="E1161" s="38" t="str">
        <f>IF(AND($K1161="Y",$G1161&lt;&gt;"UNYIL",$F1161&lt;DATABASE!$O$8),"2x D11",IF(AND($K1161="Y",$G1161&lt;&gt;"UNYIL",$F1161&gt;=DATABASE!$O$8),"3x D11",""))</f>
        <v/>
      </c>
      <c r="F1161" s="9" t="str">
        <f>IF('DATA ACCURATE'!N1164&lt;&gt;"",'DATA ACCURATE'!N1164,"")</f>
        <v/>
      </c>
      <c r="G1161" t="str">
        <f>IF(F1161="","",IF(F1161&lt;=DATABASE!$I$8,"UNYIL",IF(F1161&lt;=DATABASE!$J$8,"KECIL",IF(F1161&lt;DATABASE!$K$8,"TANGGUNG",IF(F1161&gt;=DATABASE!$K$8,"BESAR","")))))</f>
        <v/>
      </c>
      <c r="H1161" s="16" t="str">
        <f>IF('DATA ACCURATE'!J1164&lt;&gt;"",'DATA ACCURATE'!J1164,"")</f>
        <v/>
      </c>
      <c r="I1161" s="35" t="str">
        <f>IF(B1161&lt;&gt;"",IFERROR(VLOOKUP(B1161,'DATA TIMBANGAN'!G:M,7,FALSE),VLOOKUP(B1161,'DATA TIMBANGAN'!G:M,7)),"")</f>
        <v/>
      </c>
      <c r="J1161" s="25" t="str">
        <f>IF(H1161&lt;&gt;"",IFERROR(INDEX(DATABASE!$Z$19:$Z$38,MATCH(DATEVALUE(H1161),DATABASE!$AA$19:$AA$38,0)),INDEX(DATABASE!$Z$12:$Z$18,MATCH(WEEKDAY(H1161,2),DATABASE!$AA$12:$AA$18,0))),"")</f>
        <v/>
      </c>
      <c r="K1161" s="25" t="str">
        <f>IF('DATA ACCURATE'!V1164&lt;&gt;"",'DATA ACCURATE'!V1164,"")</f>
        <v/>
      </c>
      <c r="L1161" s="80" t="str">
        <f>IF($H1161="","",IF(OR($J1161="LIBUR",AND($L1160="LIBUR",$O1160=$O1161)),"LIBUR",IF(AND(OR($L1160="LUAR JAM KERJA 1",$L1160="LUAR JAM KERJA 2"),OR(OR(AND($H1160=$H1161,AND(OR($I1161&gt;DATABASE!$J$3,$I1161&lt;DATABASE!$J$6),((DATEVALUE($H1161)+$I1161)-(DATEVALUE($H1160)+$I1160))&lt;DATABASE!$J$6)),AND($H1160=$H1161,$O1160=$O1161,OR($I1161&gt;DATABASE!$J$6,$I1161&lt;DATABASE!$J$3))),AND(($H1161-$H1160)=1,OR($I1161&lt;DATABASE!$I$6,((DATEVALUE($H1161)+$I1161)-(DATEVALUE($H1160)+$I1160))&lt;DATABASE!$J$6))),$A1161=$A1160),"LUAR JAM KERJA 2",IF(AND(OR(WEEKDAY($H1161,2)=1,WEEKDAY($H1161,2)=2,WEEKDAY($H1161,2)=3,WEEKDAY($H1161,2)=4,WEEKDAY($H1161,2)=5),$I1161&lt;=DATABASE!$J$3,$I1161&gt;=DATABASE!$I$3),"JAM KERJA",IF(AND(WEEKDAY($H1161,2)=6,$I1161&lt;=DATABASE!$J$4,$I1161&gt;=DATABASE!$I$4),"JAM KERJA","LUAR JAM KERJA 1")))))</f>
        <v/>
      </c>
      <c r="M1161" s="33" t="str">
        <f>IF('DATA ACCURATE'!T1164&lt;&gt;"",IF('DATA ACCURATE'!T1164&gt;100,'DATA ACCURATE'!T1164/10,'DATA ACCURATE'!T1164),"")</f>
        <v/>
      </c>
      <c r="N1161" t="str">
        <f>IF(M1161="","",IF(M1161&lt;=DATABASE!$I$9,"LOKAL",IF(M1161&lt;DATABASE!$J$9,"LUAR KOTA 1",IF($M1161&gt;=DATABASE!$J$9,"LUAR KOTA 2",""))))</f>
        <v/>
      </c>
      <c r="O1161" s="38" t="str">
        <f>IF('DATA ACCURATE'!L1164&lt;&gt;"",'DATA ACCURATE'!L1164,"")</f>
        <v/>
      </c>
      <c r="Q1161" s="38">
        <f t="shared" si="126"/>
        <v>0</v>
      </c>
      <c r="R1161" s="38">
        <f t="shared" si="126"/>
        <v>0</v>
      </c>
      <c r="S1161" s="38">
        <f t="shared" si="126"/>
        <v>0</v>
      </c>
      <c r="T1161" s="38">
        <f t="shared" si="126"/>
        <v>0</v>
      </c>
      <c r="U1161" s="38">
        <f t="shared" si="127"/>
        <v>0</v>
      </c>
      <c r="V1161" s="38">
        <f t="shared" si="127"/>
        <v>0</v>
      </c>
      <c r="W1161" s="38">
        <f t="shared" si="127"/>
        <v>0</v>
      </c>
      <c r="X1161" s="38">
        <f t="shared" si="128"/>
        <v>0</v>
      </c>
      <c r="Y1161" s="38">
        <f t="shared" si="128"/>
        <v>0</v>
      </c>
      <c r="Z1161" s="38">
        <f t="shared" si="128"/>
        <v>0</v>
      </c>
      <c r="AA1161" s="38">
        <f t="shared" si="128"/>
        <v>0</v>
      </c>
      <c r="AB1161" s="38">
        <f t="shared" si="129"/>
        <v>0</v>
      </c>
      <c r="AC1161" s="38">
        <f t="shared" si="130"/>
        <v>0</v>
      </c>
      <c r="AD1161" s="38" t="str">
        <f t="shared" si="131"/>
        <v>000000000000</v>
      </c>
    </row>
    <row r="1162" spans="1:30">
      <c r="A1162" s="9" t="str">
        <f>IF('DATA ACCURATE'!A1165&lt;&gt;"",'DATA ACCURATE'!A1165,"")</f>
        <v/>
      </c>
      <c r="B1162" s="9" t="str">
        <f>IF('DATA ACCURATE'!D1165&lt;&gt;"",'DATA ACCURATE'!D1165,"")</f>
        <v/>
      </c>
      <c r="C1162" s="38" t="str">
        <f>IF($AD1162="000000000000","",INDEX(DATABASE!$W$12:$W$71,MATCH($AD1162,DATABASE!$V$12:$V$71,0)))</f>
        <v/>
      </c>
      <c r="D1162" s="34" t="str">
        <f>IF(C1162="","",IF(E1162="",INDEX(DATABASE!$AF$13:$AF$62,MATCH($C1162,DATABASE!$AC$13:$AC$62,0)),IF(E1162="2x D11",INDEX(DATABASE!$AF$13:$AF$62,MATCH($C1162,DATABASE!$AC$13:$AC$62,0))+2*DATABASE!$AF$62,IF(E1162="3x D11",INDEX(DATABASE!$AF$13:$AF$62,MATCH($C1162,DATABASE!$AC$13:$AC$62,0))+3*DATABASE!$AF$62,""))))</f>
        <v/>
      </c>
      <c r="E1162" s="38" t="str">
        <f>IF(AND($K1162="Y",$G1162&lt;&gt;"UNYIL",$F1162&lt;DATABASE!$O$8),"2x D11",IF(AND($K1162="Y",$G1162&lt;&gt;"UNYIL",$F1162&gt;=DATABASE!$O$8),"3x D11",""))</f>
        <v/>
      </c>
      <c r="F1162" s="9" t="str">
        <f>IF('DATA ACCURATE'!N1165&lt;&gt;"",'DATA ACCURATE'!N1165,"")</f>
        <v/>
      </c>
      <c r="G1162" t="str">
        <f>IF(F1162="","",IF(F1162&lt;=DATABASE!$I$8,"UNYIL",IF(F1162&lt;=DATABASE!$J$8,"KECIL",IF(F1162&lt;DATABASE!$K$8,"TANGGUNG",IF(F1162&gt;=DATABASE!$K$8,"BESAR","")))))</f>
        <v/>
      </c>
      <c r="H1162" s="16" t="str">
        <f>IF('DATA ACCURATE'!J1165&lt;&gt;"",'DATA ACCURATE'!J1165,"")</f>
        <v/>
      </c>
      <c r="I1162" s="35" t="str">
        <f>IF(B1162&lt;&gt;"",IFERROR(VLOOKUP(B1162,'DATA TIMBANGAN'!G:M,7,FALSE),VLOOKUP(B1162,'DATA TIMBANGAN'!G:M,7)),"")</f>
        <v/>
      </c>
      <c r="J1162" s="25" t="str">
        <f>IF(H1162&lt;&gt;"",IFERROR(INDEX(DATABASE!$Z$19:$Z$38,MATCH(DATEVALUE(H1162),DATABASE!$AA$19:$AA$38,0)),INDEX(DATABASE!$Z$12:$Z$18,MATCH(WEEKDAY(H1162,2),DATABASE!$AA$12:$AA$18,0))),"")</f>
        <v/>
      </c>
      <c r="K1162" s="25" t="str">
        <f>IF('DATA ACCURATE'!V1165&lt;&gt;"",'DATA ACCURATE'!V1165,"")</f>
        <v/>
      </c>
      <c r="L1162" s="80" t="str">
        <f>IF($H1162="","",IF(OR($J1162="LIBUR",AND($L1161="LIBUR",$O1161=$O1162)),"LIBUR",IF(AND(OR($L1161="LUAR JAM KERJA 1",$L1161="LUAR JAM KERJA 2"),OR(OR(AND($H1161=$H1162,AND(OR($I1162&gt;DATABASE!$J$3,$I1162&lt;DATABASE!$J$6),((DATEVALUE($H1162)+$I1162)-(DATEVALUE($H1161)+$I1161))&lt;DATABASE!$J$6)),AND($H1161=$H1162,$O1161=$O1162,OR($I1162&gt;DATABASE!$J$6,$I1162&lt;DATABASE!$J$3))),AND(($H1162-$H1161)=1,OR($I1162&lt;DATABASE!$I$6,((DATEVALUE($H1162)+$I1162)-(DATEVALUE($H1161)+$I1161))&lt;DATABASE!$J$6))),$A1162=$A1161),"LUAR JAM KERJA 2",IF(AND(OR(WEEKDAY($H1162,2)=1,WEEKDAY($H1162,2)=2,WEEKDAY($H1162,2)=3,WEEKDAY($H1162,2)=4,WEEKDAY($H1162,2)=5),$I1162&lt;=DATABASE!$J$3,$I1162&gt;=DATABASE!$I$3),"JAM KERJA",IF(AND(WEEKDAY($H1162,2)=6,$I1162&lt;=DATABASE!$J$4,$I1162&gt;=DATABASE!$I$4),"JAM KERJA","LUAR JAM KERJA 1")))))</f>
        <v/>
      </c>
      <c r="M1162" s="33" t="str">
        <f>IF('DATA ACCURATE'!T1165&lt;&gt;"",IF('DATA ACCURATE'!T1165&gt;100,'DATA ACCURATE'!T1165/10,'DATA ACCURATE'!T1165),"")</f>
        <v/>
      </c>
      <c r="N1162" t="str">
        <f>IF(M1162="","",IF(M1162&lt;=DATABASE!$I$9,"LOKAL",IF(M1162&lt;DATABASE!$J$9,"LUAR KOTA 1",IF($M1162&gt;=DATABASE!$J$9,"LUAR KOTA 2",""))))</f>
        <v/>
      </c>
      <c r="O1162" s="38" t="str">
        <f>IF('DATA ACCURATE'!L1165&lt;&gt;"",'DATA ACCURATE'!L1165,"")</f>
        <v/>
      </c>
      <c r="Q1162" s="38">
        <f t="shared" si="126"/>
        <v>0</v>
      </c>
      <c r="R1162" s="38">
        <f t="shared" si="126"/>
        <v>0</v>
      </c>
      <c r="S1162" s="38">
        <f t="shared" si="126"/>
        <v>0</v>
      </c>
      <c r="T1162" s="38">
        <f t="shared" si="126"/>
        <v>0</v>
      </c>
      <c r="U1162" s="38">
        <f t="shared" si="127"/>
        <v>0</v>
      </c>
      <c r="V1162" s="38">
        <f t="shared" si="127"/>
        <v>0</v>
      </c>
      <c r="W1162" s="38">
        <f t="shared" si="127"/>
        <v>0</v>
      </c>
      <c r="X1162" s="38">
        <f t="shared" si="128"/>
        <v>0</v>
      </c>
      <c r="Y1162" s="38">
        <f t="shared" si="128"/>
        <v>0</v>
      </c>
      <c r="Z1162" s="38">
        <f t="shared" si="128"/>
        <v>0</v>
      </c>
      <c r="AA1162" s="38">
        <f t="shared" si="128"/>
        <v>0</v>
      </c>
      <c r="AB1162" s="38">
        <f t="shared" si="129"/>
        <v>0</v>
      </c>
      <c r="AC1162" s="38">
        <f t="shared" si="130"/>
        <v>0</v>
      </c>
      <c r="AD1162" s="38" t="str">
        <f t="shared" si="131"/>
        <v>000000000000</v>
      </c>
    </row>
    <row r="1163" spans="1:30">
      <c r="A1163" s="9" t="str">
        <f>IF('DATA ACCURATE'!A1166&lt;&gt;"",'DATA ACCURATE'!A1166,"")</f>
        <v/>
      </c>
      <c r="B1163" s="9" t="str">
        <f>IF('DATA ACCURATE'!D1166&lt;&gt;"",'DATA ACCURATE'!D1166,"")</f>
        <v/>
      </c>
      <c r="C1163" s="38" t="str">
        <f>IF($AD1163="000000000000","",INDEX(DATABASE!$W$12:$W$71,MATCH($AD1163,DATABASE!$V$12:$V$71,0)))</f>
        <v/>
      </c>
      <c r="D1163" s="34" t="str">
        <f>IF(C1163="","",IF(E1163="",INDEX(DATABASE!$AF$13:$AF$62,MATCH($C1163,DATABASE!$AC$13:$AC$62,0)),IF(E1163="2x D11",INDEX(DATABASE!$AF$13:$AF$62,MATCH($C1163,DATABASE!$AC$13:$AC$62,0))+2*DATABASE!$AF$62,IF(E1163="3x D11",INDEX(DATABASE!$AF$13:$AF$62,MATCH($C1163,DATABASE!$AC$13:$AC$62,0))+3*DATABASE!$AF$62,""))))</f>
        <v/>
      </c>
      <c r="E1163" s="38" t="str">
        <f>IF(AND($K1163="Y",$G1163&lt;&gt;"UNYIL",$F1163&lt;DATABASE!$O$8),"2x D11",IF(AND($K1163="Y",$G1163&lt;&gt;"UNYIL",$F1163&gt;=DATABASE!$O$8),"3x D11",""))</f>
        <v/>
      </c>
      <c r="F1163" s="9" t="str">
        <f>IF('DATA ACCURATE'!N1166&lt;&gt;"",'DATA ACCURATE'!N1166,"")</f>
        <v/>
      </c>
      <c r="G1163" t="str">
        <f>IF(F1163="","",IF(F1163&lt;=DATABASE!$I$8,"UNYIL",IF(F1163&lt;=DATABASE!$J$8,"KECIL",IF(F1163&lt;DATABASE!$K$8,"TANGGUNG",IF(F1163&gt;=DATABASE!$K$8,"BESAR","")))))</f>
        <v/>
      </c>
      <c r="H1163" s="16" t="str">
        <f>IF('DATA ACCURATE'!J1166&lt;&gt;"",'DATA ACCURATE'!J1166,"")</f>
        <v/>
      </c>
      <c r="I1163" s="35" t="str">
        <f>IF(B1163&lt;&gt;"",IFERROR(VLOOKUP(B1163,'DATA TIMBANGAN'!G:M,7,FALSE),VLOOKUP(B1163,'DATA TIMBANGAN'!G:M,7)),"")</f>
        <v/>
      </c>
      <c r="J1163" s="25" t="str">
        <f>IF(H1163&lt;&gt;"",IFERROR(INDEX(DATABASE!$Z$19:$Z$38,MATCH(DATEVALUE(H1163),DATABASE!$AA$19:$AA$38,0)),INDEX(DATABASE!$Z$12:$Z$18,MATCH(WEEKDAY(H1163,2),DATABASE!$AA$12:$AA$18,0))),"")</f>
        <v/>
      </c>
      <c r="K1163" s="25" t="str">
        <f>IF('DATA ACCURATE'!V1166&lt;&gt;"",'DATA ACCURATE'!V1166,"")</f>
        <v/>
      </c>
      <c r="L1163" s="80" t="str">
        <f>IF($H1163="","",IF(OR($J1163="LIBUR",AND($L1162="LIBUR",$O1162=$O1163)),"LIBUR",IF(AND(OR($L1162="LUAR JAM KERJA 1",$L1162="LUAR JAM KERJA 2"),OR(OR(AND($H1162=$H1163,AND(OR($I1163&gt;DATABASE!$J$3,$I1163&lt;DATABASE!$J$6),((DATEVALUE($H1163)+$I1163)-(DATEVALUE($H1162)+$I1162))&lt;DATABASE!$J$6)),AND($H1162=$H1163,$O1162=$O1163,OR($I1163&gt;DATABASE!$J$6,$I1163&lt;DATABASE!$J$3))),AND(($H1163-$H1162)=1,OR($I1163&lt;DATABASE!$I$6,((DATEVALUE($H1163)+$I1163)-(DATEVALUE($H1162)+$I1162))&lt;DATABASE!$J$6))),$A1163=$A1162),"LUAR JAM KERJA 2",IF(AND(OR(WEEKDAY($H1163,2)=1,WEEKDAY($H1163,2)=2,WEEKDAY($H1163,2)=3,WEEKDAY($H1163,2)=4,WEEKDAY($H1163,2)=5),$I1163&lt;=DATABASE!$J$3,$I1163&gt;=DATABASE!$I$3),"JAM KERJA",IF(AND(WEEKDAY($H1163,2)=6,$I1163&lt;=DATABASE!$J$4,$I1163&gt;=DATABASE!$I$4),"JAM KERJA","LUAR JAM KERJA 1")))))</f>
        <v/>
      </c>
      <c r="M1163" s="33" t="str">
        <f>IF('DATA ACCURATE'!T1166&lt;&gt;"",IF('DATA ACCURATE'!T1166&gt;100,'DATA ACCURATE'!T1166/10,'DATA ACCURATE'!T1166),"")</f>
        <v/>
      </c>
      <c r="N1163" t="str">
        <f>IF(M1163="","",IF(M1163&lt;=DATABASE!$I$9,"LOKAL",IF(M1163&lt;DATABASE!$J$9,"LUAR KOTA 1",IF($M1163&gt;=DATABASE!$J$9,"LUAR KOTA 2",""))))</f>
        <v/>
      </c>
      <c r="O1163" s="38" t="str">
        <f>IF('DATA ACCURATE'!L1166&lt;&gt;"",'DATA ACCURATE'!L1166,"")</f>
        <v/>
      </c>
      <c r="Q1163" s="38">
        <f t="shared" si="126"/>
        <v>0</v>
      </c>
      <c r="R1163" s="38">
        <f t="shared" si="126"/>
        <v>0</v>
      </c>
      <c r="S1163" s="38">
        <f t="shared" si="126"/>
        <v>0</v>
      </c>
      <c r="T1163" s="38">
        <f t="shared" si="126"/>
        <v>0</v>
      </c>
      <c r="U1163" s="38">
        <f t="shared" si="127"/>
        <v>0</v>
      </c>
      <c r="V1163" s="38">
        <f t="shared" si="127"/>
        <v>0</v>
      </c>
      <c r="W1163" s="38">
        <f t="shared" si="127"/>
        <v>0</v>
      </c>
      <c r="X1163" s="38">
        <f t="shared" si="128"/>
        <v>0</v>
      </c>
      <c r="Y1163" s="38">
        <f t="shared" si="128"/>
        <v>0</v>
      </c>
      <c r="Z1163" s="38">
        <f t="shared" si="128"/>
        <v>0</v>
      </c>
      <c r="AA1163" s="38">
        <f t="shared" si="128"/>
        <v>0</v>
      </c>
      <c r="AB1163" s="38">
        <f t="shared" si="129"/>
        <v>0</v>
      </c>
      <c r="AC1163" s="38">
        <f t="shared" si="130"/>
        <v>0</v>
      </c>
      <c r="AD1163" s="38" t="str">
        <f t="shared" si="131"/>
        <v>000000000000</v>
      </c>
    </row>
    <row r="1164" spans="1:30">
      <c r="A1164" s="9" t="str">
        <f>IF('DATA ACCURATE'!A1167&lt;&gt;"",'DATA ACCURATE'!A1167,"")</f>
        <v/>
      </c>
      <c r="B1164" s="9" t="str">
        <f>IF('DATA ACCURATE'!D1167&lt;&gt;"",'DATA ACCURATE'!D1167,"")</f>
        <v/>
      </c>
      <c r="C1164" s="38" t="str">
        <f>IF($AD1164="000000000000","",INDEX(DATABASE!$W$12:$W$71,MATCH($AD1164,DATABASE!$V$12:$V$71,0)))</f>
        <v/>
      </c>
      <c r="D1164" s="34" t="str">
        <f>IF(C1164="","",IF(E1164="",INDEX(DATABASE!$AF$13:$AF$62,MATCH($C1164,DATABASE!$AC$13:$AC$62,0)),IF(E1164="2x D11",INDEX(DATABASE!$AF$13:$AF$62,MATCH($C1164,DATABASE!$AC$13:$AC$62,0))+2*DATABASE!$AF$62,IF(E1164="3x D11",INDEX(DATABASE!$AF$13:$AF$62,MATCH($C1164,DATABASE!$AC$13:$AC$62,0))+3*DATABASE!$AF$62,""))))</f>
        <v/>
      </c>
      <c r="E1164" s="38" t="str">
        <f>IF(AND($K1164="Y",$G1164&lt;&gt;"UNYIL",$F1164&lt;DATABASE!$O$8),"2x D11",IF(AND($K1164="Y",$G1164&lt;&gt;"UNYIL",$F1164&gt;=DATABASE!$O$8),"3x D11",""))</f>
        <v/>
      </c>
      <c r="F1164" s="9" t="str">
        <f>IF('DATA ACCURATE'!N1167&lt;&gt;"",'DATA ACCURATE'!N1167,"")</f>
        <v/>
      </c>
      <c r="G1164" t="str">
        <f>IF(F1164="","",IF(F1164&lt;=DATABASE!$I$8,"UNYIL",IF(F1164&lt;=DATABASE!$J$8,"KECIL",IF(F1164&lt;DATABASE!$K$8,"TANGGUNG",IF(F1164&gt;=DATABASE!$K$8,"BESAR","")))))</f>
        <v/>
      </c>
      <c r="H1164" s="16" t="str">
        <f>IF('DATA ACCURATE'!J1167&lt;&gt;"",'DATA ACCURATE'!J1167,"")</f>
        <v/>
      </c>
      <c r="I1164" s="35" t="str">
        <f>IF(B1164&lt;&gt;"",IFERROR(VLOOKUP(B1164,'DATA TIMBANGAN'!G:M,7,FALSE),VLOOKUP(B1164,'DATA TIMBANGAN'!G:M,7)),"")</f>
        <v/>
      </c>
      <c r="J1164" s="25" t="str">
        <f>IF(H1164&lt;&gt;"",IFERROR(INDEX(DATABASE!$Z$19:$Z$38,MATCH(DATEVALUE(H1164),DATABASE!$AA$19:$AA$38,0)),INDEX(DATABASE!$Z$12:$Z$18,MATCH(WEEKDAY(H1164,2),DATABASE!$AA$12:$AA$18,0))),"")</f>
        <v/>
      </c>
      <c r="K1164" s="25" t="str">
        <f>IF('DATA ACCURATE'!V1167&lt;&gt;"",'DATA ACCURATE'!V1167,"")</f>
        <v/>
      </c>
      <c r="L1164" s="80" t="str">
        <f>IF($H1164="","",IF(OR($J1164="LIBUR",AND($L1163="LIBUR",$O1163=$O1164)),"LIBUR",IF(AND(OR($L1163="LUAR JAM KERJA 1",$L1163="LUAR JAM KERJA 2"),OR(OR(AND($H1163=$H1164,AND(OR($I1164&gt;DATABASE!$J$3,$I1164&lt;DATABASE!$J$6),((DATEVALUE($H1164)+$I1164)-(DATEVALUE($H1163)+$I1163))&lt;DATABASE!$J$6)),AND($H1163=$H1164,$O1163=$O1164,OR($I1164&gt;DATABASE!$J$6,$I1164&lt;DATABASE!$J$3))),AND(($H1164-$H1163)=1,OR($I1164&lt;DATABASE!$I$6,((DATEVALUE($H1164)+$I1164)-(DATEVALUE($H1163)+$I1163))&lt;DATABASE!$J$6))),$A1164=$A1163),"LUAR JAM KERJA 2",IF(AND(OR(WEEKDAY($H1164,2)=1,WEEKDAY($H1164,2)=2,WEEKDAY($H1164,2)=3,WEEKDAY($H1164,2)=4,WEEKDAY($H1164,2)=5),$I1164&lt;=DATABASE!$J$3,$I1164&gt;=DATABASE!$I$3),"JAM KERJA",IF(AND(WEEKDAY($H1164,2)=6,$I1164&lt;=DATABASE!$J$4,$I1164&gt;=DATABASE!$I$4),"JAM KERJA","LUAR JAM KERJA 1")))))</f>
        <v/>
      </c>
      <c r="M1164" s="33" t="str">
        <f>IF('DATA ACCURATE'!T1167&lt;&gt;"",IF('DATA ACCURATE'!T1167&gt;100,'DATA ACCURATE'!T1167/10,'DATA ACCURATE'!T1167),"")</f>
        <v/>
      </c>
      <c r="N1164" t="str">
        <f>IF(M1164="","",IF(M1164&lt;=DATABASE!$I$9,"LOKAL",IF(M1164&lt;DATABASE!$J$9,"LUAR KOTA 1",IF($M1164&gt;=DATABASE!$J$9,"LUAR KOTA 2",""))))</f>
        <v/>
      </c>
      <c r="O1164" s="38" t="str">
        <f>IF('DATA ACCURATE'!L1167&lt;&gt;"",'DATA ACCURATE'!L1167,"")</f>
        <v/>
      </c>
      <c r="Q1164" s="38">
        <f t="shared" si="126"/>
        <v>0</v>
      </c>
      <c r="R1164" s="38">
        <f t="shared" si="126"/>
        <v>0</v>
      </c>
      <c r="S1164" s="38">
        <f t="shared" si="126"/>
        <v>0</v>
      </c>
      <c r="T1164" s="38">
        <f t="shared" si="126"/>
        <v>0</v>
      </c>
      <c r="U1164" s="38">
        <f t="shared" si="127"/>
        <v>0</v>
      </c>
      <c r="V1164" s="38">
        <f t="shared" si="127"/>
        <v>0</v>
      </c>
      <c r="W1164" s="38">
        <f t="shared" si="127"/>
        <v>0</v>
      </c>
      <c r="X1164" s="38">
        <f t="shared" si="128"/>
        <v>0</v>
      </c>
      <c r="Y1164" s="38">
        <f t="shared" si="128"/>
        <v>0</v>
      </c>
      <c r="Z1164" s="38">
        <f t="shared" si="128"/>
        <v>0</v>
      </c>
      <c r="AA1164" s="38">
        <f t="shared" si="128"/>
        <v>0</v>
      </c>
      <c r="AB1164" s="38">
        <f t="shared" si="129"/>
        <v>0</v>
      </c>
      <c r="AC1164" s="38">
        <f t="shared" si="130"/>
        <v>0</v>
      </c>
      <c r="AD1164" s="38" t="str">
        <f t="shared" si="131"/>
        <v>000000000000</v>
      </c>
    </row>
    <row r="1165" spans="1:30">
      <c r="A1165" s="9" t="str">
        <f>IF('DATA ACCURATE'!A1168&lt;&gt;"",'DATA ACCURATE'!A1168,"")</f>
        <v/>
      </c>
      <c r="B1165" s="9" t="str">
        <f>IF('DATA ACCURATE'!D1168&lt;&gt;"",'DATA ACCURATE'!D1168,"")</f>
        <v/>
      </c>
      <c r="C1165" s="38" t="str">
        <f>IF($AD1165="000000000000","",INDEX(DATABASE!$W$12:$W$71,MATCH($AD1165,DATABASE!$V$12:$V$71,0)))</f>
        <v/>
      </c>
      <c r="D1165" s="34" t="str">
        <f>IF(C1165="","",IF(E1165="",INDEX(DATABASE!$AF$13:$AF$62,MATCH($C1165,DATABASE!$AC$13:$AC$62,0)),IF(E1165="2x D11",INDEX(DATABASE!$AF$13:$AF$62,MATCH($C1165,DATABASE!$AC$13:$AC$62,0))+2*DATABASE!$AF$62,IF(E1165="3x D11",INDEX(DATABASE!$AF$13:$AF$62,MATCH($C1165,DATABASE!$AC$13:$AC$62,0))+3*DATABASE!$AF$62,""))))</f>
        <v/>
      </c>
      <c r="E1165" s="38" t="str">
        <f>IF(AND($K1165="Y",$G1165&lt;&gt;"UNYIL",$F1165&lt;DATABASE!$O$8),"2x D11",IF(AND($K1165="Y",$G1165&lt;&gt;"UNYIL",$F1165&gt;=DATABASE!$O$8),"3x D11",""))</f>
        <v/>
      </c>
      <c r="F1165" s="9" t="str">
        <f>IF('DATA ACCURATE'!N1168&lt;&gt;"",'DATA ACCURATE'!N1168,"")</f>
        <v/>
      </c>
      <c r="G1165" t="str">
        <f>IF(F1165="","",IF(F1165&lt;=DATABASE!$I$8,"UNYIL",IF(F1165&lt;=DATABASE!$J$8,"KECIL",IF(F1165&lt;DATABASE!$K$8,"TANGGUNG",IF(F1165&gt;=DATABASE!$K$8,"BESAR","")))))</f>
        <v/>
      </c>
      <c r="H1165" s="16" t="str">
        <f>IF('DATA ACCURATE'!J1168&lt;&gt;"",'DATA ACCURATE'!J1168,"")</f>
        <v/>
      </c>
      <c r="I1165" s="35" t="str">
        <f>IF(B1165&lt;&gt;"",IFERROR(VLOOKUP(B1165,'DATA TIMBANGAN'!G:M,7,FALSE),VLOOKUP(B1165,'DATA TIMBANGAN'!G:M,7)),"")</f>
        <v/>
      </c>
      <c r="J1165" s="25" t="str">
        <f>IF(H1165&lt;&gt;"",IFERROR(INDEX(DATABASE!$Z$19:$Z$38,MATCH(DATEVALUE(H1165),DATABASE!$AA$19:$AA$38,0)),INDEX(DATABASE!$Z$12:$Z$18,MATCH(WEEKDAY(H1165,2),DATABASE!$AA$12:$AA$18,0))),"")</f>
        <v/>
      </c>
      <c r="K1165" s="25" t="str">
        <f>IF('DATA ACCURATE'!V1168&lt;&gt;"",'DATA ACCURATE'!V1168,"")</f>
        <v/>
      </c>
      <c r="L1165" s="80" t="str">
        <f>IF($H1165="","",IF(OR($J1165="LIBUR",AND($L1164="LIBUR",$O1164=$O1165)),"LIBUR",IF(AND(OR($L1164="LUAR JAM KERJA 1",$L1164="LUAR JAM KERJA 2"),OR(OR(AND($H1164=$H1165,AND(OR($I1165&gt;DATABASE!$J$3,$I1165&lt;DATABASE!$J$6),((DATEVALUE($H1165)+$I1165)-(DATEVALUE($H1164)+$I1164))&lt;DATABASE!$J$6)),AND($H1164=$H1165,$O1164=$O1165,OR($I1165&gt;DATABASE!$J$6,$I1165&lt;DATABASE!$J$3))),AND(($H1165-$H1164)=1,OR($I1165&lt;DATABASE!$I$6,((DATEVALUE($H1165)+$I1165)-(DATEVALUE($H1164)+$I1164))&lt;DATABASE!$J$6))),$A1165=$A1164),"LUAR JAM KERJA 2",IF(AND(OR(WEEKDAY($H1165,2)=1,WEEKDAY($H1165,2)=2,WEEKDAY($H1165,2)=3,WEEKDAY($H1165,2)=4,WEEKDAY($H1165,2)=5),$I1165&lt;=DATABASE!$J$3,$I1165&gt;=DATABASE!$I$3),"JAM KERJA",IF(AND(WEEKDAY($H1165,2)=6,$I1165&lt;=DATABASE!$J$4,$I1165&gt;=DATABASE!$I$4),"JAM KERJA","LUAR JAM KERJA 1")))))</f>
        <v/>
      </c>
      <c r="M1165" s="33" t="str">
        <f>IF('DATA ACCURATE'!T1168&lt;&gt;"",IF('DATA ACCURATE'!T1168&gt;100,'DATA ACCURATE'!T1168/10,'DATA ACCURATE'!T1168),"")</f>
        <v/>
      </c>
      <c r="N1165" t="str">
        <f>IF(M1165="","",IF(M1165&lt;=DATABASE!$I$9,"LOKAL",IF(M1165&lt;DATABASE!$J$9,"LUAR KOTA 1",IF($M1165&gt;=DATABASE!$J$9,"LUAR KOTA 2",""))))</f>
        <v/>
      </c>
      <c r="O1165" s="38" t="str">
        <f>IF('DATA ACCURATE'!L1168&lt;&gt;"",'DATA ACCURATE'!L1168,"")</f>
        <v/>
      </c>
      <c r="Q1165" s="38">
        <f t="shared" si="126"/>
        <v>0</v>
      </c>
      <c r="R1165" s="38">
        <f t="shared" si="126"/>
        <v>0</v>
      </c>
      <c r="S1165" s="38">
        <f t="shared" si="126"/>
        <v>0</v>
      </c>
      <c r="T1165" s="38">
        <f t="shared" si="126"/>
        <v>0</v>
      </c>
      <c r="U1165" s="38">
        <f t="shared" si="127"/>
        <v>0</v>
      </c>
      <c r="V1165" s="38">
        <f t="shared" si="127"/>
        <v>0</v>
      </c>
      <c r="W1165" s="38">
        <f t="shared" si="127"/>
        <v>0</v>
      </c>
      <c r="X1165" s="38">
        <f t="shared" si="128"/>
        <v>0</v>
      </c>
      <c r="Y1165" s="38">
        <f t="shared" si="128"/>
        <v>0</v>
      </c>
      <c r="Z1165" s="38">
        <f t="shared" si="128"/>
        <v>0</v>
      </c>
      <c r="AA1165" s="38">
        <f t="shared" si="128"/>
        <v>0</v>
      </c>
      <c r="AB1165" s="38">
        <f t="shared" si="129"/>
        <v>0</v>
      </c>
      <c r="AC1165" s="38">
        <f t="shared" si="130"/>
        <v>0</v>
      </c>
      <c r="AD1165" s="38" t="str">
        <f t="shared" si="131"/>
        <v>000000000000</v>
      </c>
    </row>
    <row r="1166" spans="1:30">
      <c r="A1166" s="9" t="str">
        <f>IF('DATA ACCURATE'!A1169&lt;&gt;"",'DATA ACCURATE'!A1169,"")</f>
        <v/>
      </c>
      <c r="B1166" s="9" t="str">
        <f>IF('DATA ACCURATE'!D1169&lt;&gt;"",'DATA ACCURATE'!D1169,"")</f>
        <v/>
      </c>
      <c r="C1166" s="38" t="str">
        <f>IF($AD1166="000000000000","",INDEX(DATABASE!$W$12:$W$71,MATCH($AD1166,DATABASE!$V$12:$V$71,0)))</f>
        <v/>
      </c>
      <c r="D1166" s="34" t="str">
        <f>IF(C1166="","",IF(E1166="",INDEX(DATABASE!$AF$13:$AF$62,MATCH($C1166,DATABASE!$AC$13:$AC$62,0)),IF(E1166="2x D11",INDEX(DATABASE!$AF$13:$AF$62,MATCH($C1166,DATABASE!$AC$13:$AC$62,0))+2*DATABASE!$AF$62,IF(E1166="3x D11",INDEX(DATABASE!$AF$13:$AF$62,MATCH($C1166,DATABASE!$AC$13:$AC$62,0))+3*DATABASE!$AF$62,""))))</f>
        <v/>
      </c>
      <c r="E1166" s="38" t="str">
        <f>IF(AND($K1166="Y",$G1166&lt;&gt;"UNYIL",$F1166&lt;DATABASE!$O$8),"2x D11",IF(AND($K1166="Y",$G1166&lt;&gt;"UNYIL",$F1166&gt;=DATABASE!$O$8),"3x D11",""))</f>
        <v/>
      </c>
      <c r="F1166" s="9" t="str">
        <f>IF('DATA ACCURATE'!N1169&lt;&gt;"",'DATA ACCURATE'!N1169,"")</f>
        <v/>
      </c>
      <c r="G1166" t="str">
        <f>IF(F1166="","",IF(F1166&lt;=DATABASE!$I$8,"UNYIL",IF(F1166&lt;=DATABASE!$J$8,"KECIL",IF(F1166&lt;DATABASE!$K$8,"TANGGUNG",IF(F1166&gt;=DATABASE!$K$8,"BESAR","")))))</f>
        <v/>
      </c>
      <c r="H1166" s="16" t="str">
        <f>IF('DATA ACCURATE'!J1169&lt;&gt;"",'DATA ACCURATE'!J1169,"")</f>
        <v/>
      </c>
      <c r="I1166" s="35" t="str">
        <f>IF(B1166&lt;&gt;"",IFERROR(VLOOKUP(B1166,'DATA TIMBANGAN'!G:M,7,FALSE),VLOOKUP(B1166,'DATA TIMBANGAN'!G:M,7)),"")</f>
        <v/>
      </c>
      <c r="J1166" s="25" t="str">
        <f>IF(H1166&lt;&gt;"",IFERROR(INDEX(DATABASE!$Z$19:$Z$38,MATCH(DATEVALUE(H1166),DATABASE!$AA$19:$AA$38,0)),INDEX(DATABASE!$Z$12:$Z$18,MATCH(WEEKDAY(H1166,2),DATABASE!$AA$12:$AA$18,0))),"")</f>
        <v/>
      </c>
      <c r="K1166" s="25" t="str">
        <f>IF('DATA ACCURATE'!V1169&lt;&gt;"",'DATA ACCURATE'!V1169,"")</f>
        <v/>
      </c>
      <c r="L1166" s="80" t="str">
        <f>IF($H1166="","",IF(OR($J1166="LIBUR",AND($L1165="LIBUR",$O1165=$O1166)),"LIBUR",IF(AND(OR($L1165="LUAR JAM KERJA 1",$L1165="LUAR JAM KERJA 2"),OR(OR(AND($H1165=$H1166,AND(OR($I1166&gt;DATABASE!$J$3,$I1166&lt;DATABASE!$J$6),((DATEVALUE($H1166)+$I1166)-(DATEVALUE($H1165)+$I1165))&lt;DATABASE!$J$6)),AND($H1165=$H1166,$O1165=$O1166,OR($I1166&gt;DATABASE!$J$6,$I1166&lt;DATABASE!$J$3))),AND(($H1166-$H1165)=1,OR($I1166&lt;DATABASE!$I$6,((DATEVALUE($H1166)+$I1166)-(DATEVALUE($H1165)+$I1165))&lt;DATABASE!$J$6))),$A1166=$A1165),"LUAR JAM KERJA 2",IF(AND(OR(WEEKDAY($H1166,2)=1,WEEKDAY($H1166,2)=2,WEEKDAY($H1166,2)=3,WEEKDAY($H1166,2)=4,WEEKDAY($H1166,2)=5),$I1166&lt;=DATABASE!$J$3,$I1166&gt;=DATABASE!$I$3),"JAM KERJA",IF(AND(WEEKDAY($H1166,2)=6,$I1166&lt;=DATABASE!$J$4,$I1166&gt;=DATABASE!$I$4),"JAM KERJA","LUAR JAM KERJA 1")))))</f>
        <v/>
      </c>
      <c r="M1166" s="33" t="str">
        <f>IF('DATA ACCURATE'!T1169&lt;&gt;"",IF('DATA ACCURATE'!T1169&gt;100,'DATA ACCURATE'!T1169/10,'DATA ACCURATE'!T1169),"")</f>
        <v/>
      </c>
      <c r="N1166" t="str">
        <f>IF(M1166="","",IF(M1166&lt;=DATABASE!$I$9,"LOKAL",IF(M1166&lt;DATABASE!$J$9,"LUAR KOTA 1",IF($M1166&gt;=DATABASE!$J$9,"LUAR KOTA 2",""))))</f>
        <v/>
      </c>
      <c r="O1166" s="38" t="str">
        <f>IF('DATA ACCURATE'!L1169&lt;&gt;"",'DATA ACCURATE'!L1169,"")</f>
        <v/>
      </c>
      <c r="Q1166" s="38">
        <f t="shared" si="126"/>
        <v>0</v>
      </c>
      <c r="R1166" s="38">
        <f t="shared" si="126"/>
        <v>0</v>
      </c>
      <c r="S1166" s="38">
        <f t="shared" si="126"/>
        <v>0</v>
      </c>
      <c r="T1166" s="38">
        <f t="shared" si="126"/>
        <v>0</v>
      </c>
      <c r="U1166" s="38">
        <f t="shared" si="127"/>
        <v>0</v>
      </c>
      <c r="V1166" s="38">
        <f t="shared" si="127"/>
        <v>0</v>
      </c>
      <c r="W1166" s="38">
        <f t="shared" si="127"/>
        <v>0</v>
      </c>
      <c r="X1166" s="38">
        <f t="shared" si="128"/>
        <v>0</v>
      </c>
      <c r="Y1166" s="38">
        <f t="shared" si="128"/>
        <v>0</v>
      </c>
      <c r="Z1166" s="38">
        <f t="shared" si="128"/>
        <v>0</v>
      </c>
      <c r="AA1166" s="38">
        <f t="shared" si="128"/>
        <v>0</v>
      </c>
      <c r="AB1166" s="38">
        <f t="shared" si="129"/>
        <v>0</v>
      </c>
      <c r="AC1166" s="38">
        <f t="shared" si="130"/>
        <v>0</v>
      </c>
      <c r="AD1166" s="38" t="str">
        <f t="shared" si="131"/>
        <v>000000000000</v>
      </c>
    </row>
    <row r="1167" spans="1:30">
      <c r="A1167" s="9" t="str">
        <f>IF('DATA ACCURATE'!A1170&lt;&gt;"",'DATA ACCURATE'!A1170,"")</f>
        <v/>
      </c>
      <c r="B1167" s="9" t="str">
        <f>IF('DATA ACCURATE'!D1170&lt;&gt;"",'DATA ACCURATE'!D1170,"")</f>
        <v/>
      </c>
      <c r="C1167" s="38" t="str">
        <f>IF($AD1167="000000000000","",INDEX(DATABASE!$W$12:$W$71,MATCH($AD1167,DATABASE!$V$12:$V$71,0)))</f>
        <v/>
      </c>
      <c r="D1167" s="34" t="str">
        <f>IF(C1167="","",IF(E1167="",INDEX(DATABASE!$AF$13:$AF$62,MATCH($C1167,DATABASE!$AC$13:$AC$62,0)),IF(E1167="2x D11",INDEX(DATABASE!$AF$13:$AF$62,MATCH($C1167,DATABASE!$AC$13:$AC$62,0))+2*DATABASE!$AF$62,IF(E1167="3x D11",INDEX(DATABASE!$AF$13:$AF$62,MATCH($C1167,DATABASE!$AC$13:$AC$62,0))+3*DATABASE!$AF$62,""))))</f>
        <v/>
      </c>
      <c r="E1167" s="38" t="str">
        <f>IF(AND($K1167="Y",$G1167&lt;&gt;"UNYIL",$F1167&lt;DATABASE!$O$8),"2x D11",IF(AND($K1167="Y",$G1167&lt;&gt;"UNYIL",$F1167&gt;=DATABASE!$O$8),"3x D11",""))</f>
        <v/>
      </c>
      <c r="F1167" s="9" t="str">
        <f>IF('DATA ACCURATE'!N1170&lt;&gt;"",'DATA ACCURATE'!N1170,"")</f>
        <v/>
      </c>
      <c r="G1167" t="str">
        <f>IF(F1167="","",IF(F1167&lt;=DATABASE!$I$8,"UNYIL",IF(F1167&lt;=DATABASE!$J$8,"KECIL",IF(F1167&lt;DATABASE!$K$8,"TANGGUNG",IF(F1167&gt;=DATABASE!$K$8,"BESAR","")))))</f>
        <v/>
      </c>
      <c r="H1167" s="16" t="str">
        <f>IF('DATA ACCURATE'!J1170&lt;&gt;"",'DATA ACCURATE'!J1170,"")</f>
        <v/>
      </c>
      <c r="I1167" s="35" t="str">
        <f>IF(B1167&lt;&gt;"",IFERROR(VLOOKUP(B1167,'DATA TIMBANGAN'!G:M,7,FALSE),VLOOKUP(B1167,'DATA TIMBANGAN'!G:M,7)),"")</f>
        <v/>
      </c>
      <c r="J1167" s="25" t="str">
        <f>IF(H1167&lt;&gt;"",IFERROR(INDEX(DATABASE!$Z$19:$Z$38,MATCH(DATEVALUE(H1167),DATABASE!$AA$19:$AA$38,0)),INDEX(DATABASE!$Z$12:$Z$18,MATCH(WEEKDAY(H1167,2),DATABASE!$AA$12:$AA$18,0))),"")</f>
        <v/>
      </c>
      <c r="K1167" s="25" t="str">
        <f>IF('DATA ACCURATE'!V1170&lt;&gt;"",'DATA ACCURATE'!V1170,"")</f>
        <v/>
      </c>
      <c r="L1167" s="80" t="str">
        <f>IF($H1167="","",IF(OR($J1167="LIBUR",AND($L1166="LIBUR",$O1166=$O1167)),"LIBUR",IF(AND(OR($L1166="LUAR JAM KERJA 1",$L1166="LUAR JAM KERJA 2"),OR(OR(AND($H1166=$H1167,AND(OR($I1167&gt;DATABASE!$J$3,$I1167&lt;DATABASE!$J$6),((DATEVALUE($H1167)+$I1167)-(DATEVALUE($H1166)+$I1166))&lt;DATABASE!$J$6)),AND($H1166=$H1167,$O1166=$O1167,OR($I1167&gt;DATABASE!$J$6,$I1167&lt;DATABASE!$J$3))),AND(($H1167-$H1166)=1,OR($I1167&lt;DATABASE!$I$6,((DATEVALUE($H1167)+$I1167)-(DATEVALUE($H1166)+$I1166))&lt;DATABASE!$J$6))),$A1167=$A1166),"LUAR JAM KERJA 2",IF(AND(OR(WEEKDAY($H1167,2)=1,WEEKDAY($H1167,2)=2,WEEKDAY($H1167,2)=3,WEEKDAY($H1167,2)=4,WEEKDAY($H1167,2)=5),$I1167&lt;=DATABASE!$J$3,$I1167&gt;=DATABASE!$I$3),"JAM KERJA",IF(AND(WEEKDAY($H1167,2)=6,$I1167&lt;=DATABASE!$J$4,$I1167&gt;=DATABASE!$I$4),"JAM KERJA","LUAR JAM KERJA 1")))))</f>
        <v/>
      </c>
      <c r="M1167" s="33" t="str">
        <f>IF('DATA ACCURATE'!T1170&lt;&gt;"",IF('DATA ACCURATE'!T1170&gt;100,'DATA ACCURATE'!T1170/10,'DATA ACCURATE'!T1170),"")</f>
        <v/>
      </c>
      <c r="N1167" t="str">
        <f>IF(M1167="","",IF(M1167&lt;=DATABASE!$I$9,"LOKAL",IF(M1167&lt;DATABASE!$J$9,"LUAR KOTA 1",IF($M1167&gt;=DATABASE!$J$9,"LUAR KOTA 2",""))))</f>
        <v/>
      </c>
      <c r="O1167" s="38" t="str">
        <f>IF('DATA ACCURATE'!L1170&lt;&gt;"",'DATA ACCURATE'!L1170,"")</f>
        <v/>
      </c>
      <c r="Q1167" s="38">
        <f t="shared" si="126"/>
        <v>0</v>
      </c>
      <c r="R1167" s="38">
        <f t="shared" si="126"/>
        <v>0</v>
      </c>
      <c r="S1167" s="38">
        <f t="shared" si="126"/>
        <v>0</v>
      </c>
      <c r="T1167" s="38">
        <f t="shared" si="126"/>
        <v>0</v>
      </c>
      <c r="U1167" s="38">
        <f t="shared" si="127"/>
        <v>0</v>
      </c>
      <c r="V1167" s="38">
        <f t="shared" si="127"/>
        <v>0</v>
      </c>
      <c r="W1167" s="38">
        <f t="shared" si="127"/>
        <v>0</v>
      </c>
      <c r="X1167" s="38">
        <f t="shared" si="128"/>
        <v>0</v>
      </c>
      <c r="Y1167" s="38">
        <f t="shared" si="128"/>
        <v>0</v>
      </c>
      <c r="Z1167" s="38">
        <f t="shared" si="128"/>
        <v>0</v>
      </c>
      <c r="AA1167" s="38">
        <f t="shared" si="128"/>
        <v>0</v>
      </c>
      <c r="AB1167" s="38">
        <f t="shared" si="129"/>
        <v>0</v>
      </c>
      <c r="AC1167" s="38">
        <f t="shared" si="130"/>
        <v>0</v>
      </c>
      <c r="AD1167" s="38" t="str">
        <f t="shared" si="131"/>
        <v>000000000000</v>
      </c>
    </row>
    <row r="1168" spans="1:30">
      <c r="A1168" s="9" t="str">
        <f>IF('DATA ACCURATE'!A1171&lt;&gt;"",'DATA ACCURATE'!A1171,"")</f>
        <v/>
      </c>
      <c r="B1168" s="9" t="str">
        <f>IF('DATA ACCURATE'!D1171&lt;&gt;"",'DATA ACCURATE'!D1171,"")</f>
        <v/>
      </c>
      <c r="C1168" s="38" t="str">
        <f>IF($AD1168="000000000000","",INDEX(DATABASE!$W$12:$W$71,MATCH($AD1168,DATABASE!$V$12:$V$71,0)))</f>
        <v/>
      </c>
      <c r="D1168" s="34" t="str">
        <f>IF(C1168="","",IF(E1168="",INDEX(DATABASE!$AF$13:$AF$62,MATCH($C1168,DATABASE!$AC$13:$AC$62,0)),IF(E1168="2x D11",INDEX(DATABASE!$AF$13:$AF$62,MATCH($C1168,DATABASE!$AC$13:$AC$62,0))+2*DATABASE!$AF$62,IF(E1168="3x D11",INDEX(DATABASE!$AF$13:$AF$62,MATCH($C1168,DATABASE!$AC$13:$AC$62,0))+3*DATABASE!$AF$62,""))))</f>
        <v/>
      </c>
      <c r="E1168" s="38" t="str">
        <f>IF(AND($K1168="Y",$G1168&lt;&gt;"UNYIL",$F1168&lt;DATABASE!$O$8),"2x D11",IF(AND($K1168="Y",$G1168&lt;&gt;"UNYIL",$F1168&gt;=DATABASE!$O$8),"3x D11",""))</f>
        <v/>
      </c>
      <c r="F1168" s="9" t="str">
        <f>IF('DATA ACCURATE'!N1171&lt;&gt;"",'DATA ACCURATE'!N1171,"")</f>
        <v/>
      </c>
      <c r="G1168" t="str">
        <f>IF(F1168="","",IF(F1168&lt;=DATABASE!$I$8,"UNYIL",IF(F1168&lt;=DATABASE!$J$8,"KECIL",IF(F1168&lt;DATABASE!$K$8,"TANGGUNG",IF(F1168&gt;=DATABASE!$K$8,"BESAR","")))))</f>
        <v/>
      </c>
      <c r="H1168" s="16" t="str">
        <f>IF('DATA ACCURATE'!J1171&lt;&gt;"",'DATA ACCURATE'!J1171,"")</f>
        <v/>
      </c>
      <c r="I1168" s="35" t="str">
        <f>IF(B1168&lt;&gt;"",IFERROR(VLOOKUP(B1168,'DATA TIMBANGAN'!G:M,7,FALSE),VLOOKUP(B1168,'DATA TIMBANGAN'!G:M,7)),"")</f>
        <v/>
      </c>
      <c r="J1168" s="25" t="str">
        <f>IF(H1168&lt;&gt;"",IFERROR(INDEX(DATABASE!$Z$19:$Z$38,MATCH(DATEVALUE(H1168),DATABASE!$AA$19:$AA$38,0)),INDEX(DATABASE!$Z$12:$Z$18,MATCH(WEEKDAY(H1168,2),DATABASE!$AA$12:$AA$18,0))),"")</f>
        <v/>
      </c>
      <c r="K1168" s="25" t="str">
        <f>IF('DATA ACCURATE'!V1171&lt;&gt;"",'DATA ACCURATE'!V1171,"")</f>
        <v/>
      </c>
      <c r="L1168" s="80" t="str">
        <f>IF($H1168="","",IF(OR($J1168="LIBUR",AND($L1167="LIBUR",$O1167=$O1168)),"LIBUR",IF(AND(OR($L1167="LUAR JAM KERJA 1",$L1167="LUAR JAM KERJA 2"),OR(OR(AND($H1167=$H1168,AND(OR($I1168&gt;DATABASE!$J$3,$I1168&lt;DATABASE!$J$6),((DATEVALUE($H1168)+$I1168)-(DATEVALUE($H1167)+$I1167))&lt;DATABASE!$J$6)),AND($H1167=$H1168,$O1167=$O1168,OR($I1168&gt;DATABASE!$J$6,$I1168&lt;DATABASE!$J$3))),AND(($H1168-$H1167)=1,OR($I1168&lt;DATABASE!$I$6,((DATEVALUE($H1168)+$I1168)-(DATEVALUE($H1167)+$I1167))&lt;DATABASE!$J$6))),$A1168=$A1167),"LUAR JAM KERJA 2",IF(AND(OR(WEEKDAY($H1168,2)=1,WEEKDAY($H1168,2)=2,WEEKDAY($H1168,2)=3,WEEKDAY($H1168,2)=4,WEEKDAY($H1168,2)=5),$I1168&lt;=DATABASE!$J$3,$I1168&gt;=DATABASE!$I$3),"JAM KERJA",IF(AND(WEEKDAY($H1168,2)=6,$I1168&lt;=DATABASE!$J$4,$I1168&gt;=DATABASE!$I$4),"JAM KERJA","LUAR JAM KERJA 1")))))</f>
        <v/>
      </c>
      <c r="M1168" s="33" t="str">
        <f>IF('DATA ACCURATE'!T1171&lt;&gt;"",IF('DATA ACCURATE'!T1171&gt;100,'DATA ACCURATE'!T1171/10,'DATA ACCURATE'!T1171),"")</f>
        <v/>
      </c>
      <c r="N1168" t="str">
        <f>IF(M1168="","",IF(M1168&lt;=DATABASE!$I$9,"LOKAL",IF(M1168&lt;DATABASE!$J$9,"LUAR KOTA 1",IF($M1168&gt;=DATABASE!$J$9,"LUAR KOTA 2",""))))</f>
        <v/>
      </c>
      <c r="O1168" s="38" t="str">
        <f>IF('DATA ACCURATE'!L1171&lt;&gt;"",'DATA ACCURATE'!L1171,"")</f>
        <v/>
      </c>
      <c r="Q1168" s="38">
        <f t="shared" si="126"/>
        <v>0</v>
      </c>
      <c r="R1168" s="38">
        <f t="shared" si="126"/>
        <v>0</v>
      </c>
      <c r="S1168" s="38">
        <f t="shared" si="126"/>
        <v>0</v>
      </c>
      <c r="T1168" s="38">
        <f t="shared" si="126"/>
        <v>0</v>
      </c>
      <c r="U1168" s="38">
        <f t="shared" si="127"/>
        <v>0</v>
      </c>
      <c r="V1168" s="38">
        <f t="shared" si="127"/>
        <v>0</v>
      </c>
      <c r="W1168" s="38">
        <f t="shared" si="127"/>
        <v>0</v>
      </c>
      <c r="X1168" s="38">
        <f t="shared" si="128"/>
        <v>0</v>
      </c>
      <c r="Y1168" s="38">
        <f t="shared" si="128"/>
        <v>0</v>
      </c>
      <c r="Z1168" s="38">
        <f t="shared" si="128"/>
        <v>0</v>
      </c>
      <c r="AA1168" s="38">
        <f t="shared" si="128"/>
        <v>0</v>
      </c>
      <c r="AB1168" s="38">
        <f t="shared" si="129"/>
        <v>0</v>
      </c>
      <c r="AC1168" s="38">
        <f t="shared" si="130"/>
        <v>0</v>
      </c>
      <c r="AD1168" s="38" t="str">
        <f t="shared" si="131"/>
        <v>000000000000</v>
      </c>
    </row>
    <row r="1169" spans="1:30">
      <c r="A1169" s="9" t="str">
        <f>IF('DATA ACCURATE'!A1172&lt;&gt;"",'DATA ACCURATE'!A1172,"")</f>
        <v/>
      </c>
      <c r="B1169" s="9" t="str">
        <f>IF('DATA ACCURATE'!D1172&lt;&gt;"",'DATA ACCURATE'!D1172,"")</f>
        <v/>
      </c>
      <c r="C1169" s="38" t="str">
        <f>IF($AD1169="000000000000","",INDEX(DATABASE!$W$12:$W$71,MATCH($AD1169,DATABASE!$V$12:$V$71,0)))</f>
        <v/>
      </c>
      <c r="D1169" s="34" t="str">
        <f>IF(C1169="","",IF(E1169="",INDEX(DATABASE!$AF$13:$AF$62,MATCH($C1169,DATABASE!$AC$13:$AC$62,0)),IF(E1169="2x D11",INDEX(DATABASE!$AF$13:$AF$62,MATCH($C1169,DATABASE!$AC$13:$AC$62,0))+2*DATABASE!$AF$62,IF(E1169="3x D11",INDEX(DATABASE!$AF$13:$AF$62,MATCH($C1169,DATABASE!$AC$13:$AC$62,0))+3*DATABASE!$AF$62,""))))</f>
        <v/>
      </c>
      <c r="E1169" s="38" t="str">
        <f>IF(AND($K1169="Y",$G1169&lt;&gt;"UNYIL",$F1169&lt;DATABASE!$O$8),"2x D11",IF(AND($K1169="Y",$G1169&lt;&gt;"UNYIL",$F1169&gt;=DATABASE!$O$8),"3x D11",""))</f>
        <v/>
      </c>
      <c r="F1169" s="9" t="str">
        <f>IF('DATA ACCURATE'!N1172&lt;&gt;"",'DATA ACCURATE'!N1172,"")</f>
        <v/>
      </c>
      <c r="G1169" t="str">
        <f>IF(F1169="","",IF(F1169&lt;=DATABASE!$I$8,"UNYIL",IF(F1169&lt;=DATABASE!$J$8,"KECIL",IF(F1169&lt;DATABASE!$K$8,"TANGGUNG",IF(F1169&gt;=DATABASE!$K$8,"BESAR","")))))</f>
        <v/>
      </c>
      <c r="H1169" s="16" t="str">
        <f>IF('DATA ACCURATE'!J1172&lt;&gt;"",'DATA ACCURATE'!J1172,"")</f>
        <v/>
      </c>
      <c r="I1169" s="35" t="str">
        <f>IF(B1169&lt;&gt;"",IFERROR(VLOOKUP(B1169,'DATA TIMBANGAN'!G:M,7,FALSE),VLOOKUP(B1169,'DATA TIMBANGAN'!G:M,7)),"")</f>
        <v/>
      </c>
      <c r="J1169" s="25" t="str">
        <f>IF(H1169&lt;&gt;"",IFERROR(INDEX(DATABASE!$Z$19:$Z$38,MATCH(DATEVALUE(H1169),DATABASE!$AA$19:$AA$38,0)),INDEX(DATABASE!$Z$12:$Z$18,MATCH(WEEKDAY(H1169,2),DATABASE!$AA$12:$AA$18,0))),"")</f>
        <v/>
      </c>
      <c r="K1169" s="25" t="str">
        <f>IF('DATA ACCURATE'!V1172&lt;&gt;"",'DATA ACCURATE'!V1172,"")</f>
        <v/>
      </c>
      <c r="L1169" s="80" t="str">
        <f>IF($H1169="","",IF(OR($J1169="LIBUR",AND($L1168="LIBUR",$O1168=$O1169)),"LIBUR",IF(AND(OR($L1168="LUAR JAM KERJA 1",$L1168="LUAR JAM KERJA 2"),OR(OR(AND($H1168=$H1169,AND(OR($I1169&gt;DATABASE!$J$3,$I1169&lt;DATABASE!$J$6),((DATEVALUE($H1169)+$I1169)-(DATEVALUE($H1168)+$I1168))&lt;DATABASE!$J$6)),AND($H1168=$H1169,$O1168=$O1169,OR($I1169&gt;DATABASE!$J$6,$I1169&lt;DATABASE!$J$3))),AND(($H1169-$H1168)=1,OR($I1169&lt;DATABASE!$I$6,((DATEVALUE($H1169)+$I1169)-(DATEVALUE($H1168)+$I1168))&lt;DATABASE!$J$6))),$A1169=$A1168),"LUAR JAM KERJA 2",IF(AND(OR(WEEKDAY($H1169,2)=1,WEEKDAY($H1169,2)=2,WEEKDAY($H1169,2)=3,WEEKDAY($H1169,2)=4,WEEKDAY($H1169,2)=5),$I1169&lt;=DATABASE!$J$3,$I1169&gt;=DATABASE!$I$3),"JAM KERJA",IF(AND(WEEKDAY($H1169,2)=6,$I1169&lt;=DATABASE!$J$4,$I1169&gt;=DATABASE!$I$4),"JAM KERJA","LUAR JAM KERJA 1")))))</f>
        <v/>
      </c>
      <c r="M1169" s="33" t="str">
        <f>IF('DATA ACCURATE'!T1172&lt;&gt;"",IF('DATA ACCURATE'!T1172&gt;100,'DATA ACCURATE'!T1172/10,'DATA ACCURATE'!T1172),"")</f>
        <v/>
      </c>
      <c r="N1169" t="str">
        <f>IF(M1169="","",IF(M1169&lt;=DATABASE!$I$9,"LOKAL",IF(M1169&lt;DATABASE!$J$9,"LUAR KOTA 1",IF($M1169&gt;=DATABASE!$J$9,"LUAR KOTA 2",""))))</f>
        <v/>
      </c>
      <c r="O1169" s="38" t="str">
        <f>IF('DATA ACCURATE'!L1172&lt;&gt;"",'DATA ACCURATE'!L1172,"")</f>
        <v/>
      </c>
      <c r="Q1169" s="38">
        <f t="shared" si="126"/>
        <v>0</v>
      </c>
      <c r="R1169" s="38">
        <f t="shared" si="126"/>
        <v>0</v>
      </c>
      <c r="S1169" s="38">
        <f t="shared" si="126"/>
        <v>0</v>
      </c>
      <c r="T1169" s="38">
        <f t="shared" si="126"/>
        <v>0</v>
      </c>
      <c r="U1169" s="38">
        <f t="shared" si="127"/>
        <v>0</v>
      </c>
      <c r="V1169" s="38">
        <f t="shared" si="127"/>
        <v>0</v>
      </c>
      <c r="W1169" s="38">
        <f t="shared" si="127"/>
        <v>0</v>
      </c>
      <c r="X1169" s="38">
        <f t="shared" si="128"/>
        <v>0</v>
      </c>
      <c r="Y1169" s="38">
        <f t="shared" si="128"/>
        <v>0</v>
      </c>
      <c r="Z1169" s="38">
        <f t="shared" si="128"/>
        <v>0</v>
      </c>
      <c r="AA1169" s="38">
        <f t="shared" si="128"/>
        <v>0</v>
      </c>
      <c r="AB1169" s="38">
        <f t="shared" si="129"/>
        <v>0</v>
      </c>
      <c r="AC1169" s="38">
        <f t="shared" si="130"/>
        <v>0</v>
      </c>
      <c r="AD1169" s="38" t="str">
        <f t="shared" si="131"/>
        <v>000000000000</v>
      </c>
    </row>
    <row r="1170" spans="1:30">
      <c r="A1170" s="9" t="str">
        <f>IF('DATA ACCURATE'!A1173&lt;&gt;"",'DATA ACCURATE'!A1173,"")</f>
        <v/>
      </c>
      <c r="B1170" s="9" t="str">
        <f>IF('DATA ACCURATE'!D1173&lt;&gt;"",'DATA ACCURATE'!D1173,"")</f>
        <v/>
      </c>
      <c r="C1170" s="38" t="str">
        <f>IF($AD1170="000000000000","",INDEX(DATABASE!$W$12:$W$71,MATCH($AD1170,DATABASE!$V$12:$V$71,0)))</f>
        <v/>
      </c>
      <c r="D1170" s="34" t="str">
        <f>IF(C1170="","",IF(E1170="",INDEX(DATABASE!$AF$13:$AF$62,MATCH($C1170,DATABASE!$AC$13:$AC$62,0)),IF(E1170="2x D11",INDEX(DATABASE!$AF$13:$AF$62,MATCH($C1170,DATABASE!$AC$13:$AC$62,0))+2*DATABASE!$AF$62,IF(E1170="3x D11",INDEX(DATABASE!$AF$13:$AF$62,MATCH($C1170,DATABASE!$AC$13:$AC$62,0))+3*DATABASE!$AF$62,""))))</f>
        <v/>
      </c>
      <c r="E1170" s="38" t="str">
        <f>IF(AND($K1170="Y",$G1170&lt;&gt;"UNYIL",$F1170&lt;DATABASE!$O$8),"2x D11",IF(AND($K1170="Y",$G1170&lt;&gt;"UNYIL",$F1170&gt;=DATABASE!$O$8),"3x D11",""))</f>
        <v/>
      </c>
      <c r="F1170" s="9" t="str">
        <f>IF('DATA ACCURATE'!N1173&lt;&gt;"",'DATA ACCURATE'!N1173,"")</f>
        <v/>
      </c>
      <c r="G1170" t="str">
        <f>IF(F1170="","",IF(F1170&lt;=DATABASE!$I$8,"UNYIL",IF(F1170&lt;=DATABASE!$J$8,"KECIL",IF(F1170&lt;DATABASE!$K$8,"TANGGUNG",IF(F1170&gt;=DATABASE!$K$8,"BESAR","")))))</f>
        <v/>
      </c>
      <c r="H1170" s="16" t="str">
        <f>IF('DATA ACCURATE'!J1173&lt;&gt;"",'DATA ACCURATE'!J1173,"")</f>
        <v/>
      </c>
      <c r="I1170" s="35" t="str">
        <f>IF(B1170&lt;&gt;"",IFERROR(VLOOKUP(B1170,'DATA TIMBANGAN'!G:M,7,FALSE),VLOOKUP(B1170,'DATA TIMBANGAN'!G:M,7)),"")</f>
        <v/>
      </c>
      <c r="J1170" s="25" t="str">
        <f>IF(H1170&lt;&gt;"",IFERROR(INDEX(DATABASE!$Z$19:$Z$38,MATCH(DATEVALUE(H1170),DATABASE!$AA$19:$AA$38,0)),INDEX(DATABASE!$Z$12:$Z$18,MATCH(WEEKDAY(H1170,2),DATABASE!$AA$12:$AA$18,0))),"")</f>
        <v/>
      </c>
      <c r="K1170" s="25" t="str">
        <f>IF('DATA ACCURATE'!V1173&lt;&gt;"",'DATA ACCURATE'!V1173,"")</f>
        <v/>
      </c>
      <c r="L1170" s="80" t="str">
        <f>IF($H1170="","",IF(OR($J1170="LIBUR",AND($L1169="LIBUR",$O1169=$O1170)),"LIBUR",IF(AND(OR($L1169="LUAR JAM KERJA 1",$L1169="LUAR JAM KERJA 2"),OR(OR(AND($H1169=$H1170,AND(OR($I1170&gt;DATABASE!$J$3,$I1170&lt;DATABASE!$J$6),((DATEVALUE($H1170)+$I1170)-(DATEVALUE($H1169)+$I1169))&lt;DATABASE!$J$6)),AND($H1169=$H1170,$O1169=$O1170,OR($I1170&gt;DATABASE!$J$6,$I1170&lt;DATABASE!$J$3))),AND(($H1170-$H1169)=1,OR($I1170&lt;DATABASE!$I$6,((DATEVALUE($H1170)+$I1170)-(DATEVALUE($H1169)+$I1169))&lt;DATABASE!$J$6))),$A1170=$A1169),"LUAR JAM KERJA 2",IF(AND(OR(WEEKDAY($H1170,2)=1,WEEKDAY($H1170,2)=2,WEEKDAY($H1170,2)=3,WEEKDAY($H1170,2)=4,WEEKDAY($H1170,2)=5),$I1170&lt;=DATABASE!$J$3,$I1170&gt;=DATABASE!$I$3),"JAM KERJA",IF(AND(WEEKDAY($H1170,2)=6,$I1170&lt;=DATABASE!$J$4,$I1170&gt;=DATABASE!$I$4),"JAM KERJA","LUAR JAM KERJA 1")))))</f>
        <v/>
      </c>
      <c r="M1170" s="33" t="str">
        <f>IF('DATA ACCURATE'!T1173&lt;&gt;"",IF('DATA ACCURATE'!T1173&gt;100,'DATA ACCURATE'!T1173/10,'DATA ACCURATE'!T1173),"")</f>
        <v/>
      </c>
      <c r="N1170" t="str">
        <f>IF(M1170="","",IF(M1170&lt;=DATABASE!$I$9,"LOKAL",IF(M1170&lt;DATABASE!$J$9,"LUAR KOTA 1",IF($M1170&gt;=DATABASE!$J$9,"LUAR KOTA 2",""))))</f>
        <v/>
      </c>
      <c r="O1170" s="38" t="str">
        <f>IF('DATA ACCURATE'!L1173&lt;&gt;"",'DATA ACCURATE'!L1173,"")</f>
        <v/>
      </c>
      <c r="Q1170" s="38">
        <f t="shared" si="126"/>
        <v>0</v>
      </c>
      <c r="R1170" s="38">
        <f t="shared" si="126"/>
        <v>0</v>
      </c>
      <c r="S1170" s="38">
        <f t="shared" si="126"/>
        <v>0</v>
      </c>
      <c r="T1170" s="38">
        <f t="shared" si="126"/>
        <v>0</v>
      </c>
      <c r="U1170" s="38">
        <f t="shared" si="127"/>
        <v>0</v>
      </c>
      <c r="V1170" s="38">
        <f t="shared" si="127"/>
        <v>0</v>
      </c>
      <c r="W1170" s="38">
        <f t="shared" si="127"/>
        <v>0</v>
      </c>
      <c r="X1170" s="38">
        <f t="shared" si="128"/>
        <v>0</v>
      </c>
      <c r="Y1170" s="38">
        <f t="shared" si="128"/>
        <v>0</v>
      </c>
      <c r="Z1170" s="38">
        <f t="shared" si="128"/>
        <v>0</v>
      </c>
      <c r="AA1170" s="38">
        <f t="shared" si="128"/>
        <v>0</v>
      </c>
      <c r="AB1170" s="38">
        <f t="shared" si="129"/>
        <v>0</v>
      </c>
      <c r="AC1170" s="38">
        <f t="shared" si="130"/>
        <v>0</v>
      </c>
      <c r="AD1170" s="38" t="str">
        <f t="shared" si="131"/>
        <v>000000000000</v>
      </c>
    </row>
    <row r="1171" spans="1:30">
      <c r="A1171" s="9" t="str">
        <f>IF('DATA ACCURATE'!A1174&lt;&gt;"",'DATA ACCURATE'!A1174,"")</f>
        <v/>
      </c>
      <c r="B1171" s="9" t="str">
        <f>IF('DATA ACCURATE'!D1174&lt;&gt;"",'DATA ACCURATE'!D1174,"")</f>
        <v/>
      </c>
      <c r="C1171" s="38" t="str">
        <f>IF($AD1171="000000000000","",INDEX(DATABASE!$W$12:$W$71,MATCH($AD1171,DATABASE!$V$12:$V$71,0)))</f>
        <v/>
      </c>
      <c r="D1171" s="34" t="str">
        <f>IF(C1171="","",IF(E1171="",INDEX(DATABASE!$AF$13:$AF$62,MATCH($C1171,DATABASE!$AC$13:$AC$62,0)),IF(E1171="2x D11",INDEX(DATABASE!$AF$13:$AF$62,MATCH($C1171,DATABASE!$AC$13:$AC$62,0))+2*DATABASE!$AF$62,IF(E1171="3x D11",INDEX(DATABASE!$AF$13:$AF$62,MATCH($C1171,DATABASE!$AC$13:$AC$62,0))+3*DATABASE!$AF$62,""))))</f>
        <v/>
      </c>
      <c r="E1171" s="38" t="str">
        <f>IF(AND($K1171="Y",$G1171&lt;&gt;"UNYIL",$F1171&lt;DATABASE!$O$8),"2x D11",IF(AND($K1171="Y",$G1171&lt;&gt;"UNYIL",$F1171&gt;=DATABASE!$O$8),"3x D11",""))</f>
        <v/>
      </c>
      <c r="F1171" s="9" t="str">
        <f>IF('DATA ACCURATE'!N1174&lt;&gt;"",'DATA ACCURATE'!N1174,"")</f>
        <v/>
      </c>
      <c r="G1171" t="str">
        <f>IF(F1171="","",IF(F1171&lt;=DATABASE!$I$8,"UNYIL",IF(F1171&lt;=DATABASE!$J$8,"KECIL",IF(F1171&lt;DATABASE!$K$8,"TANGGUNG",IF(F1171&gt;=DATABASE!$K$8,"BESAR","")))))</f>
        <v/>
      </c>
      <c r="H1171" s="16" t="str">
        <f>IF('DATA ACCURATE'!J1174&lt;&gt;"",'DATA ACCURATE'!J1174,"")</f>
        <v/>
      </c>
      <c r="I1171" s="35" t="str">
        <f>IF(B1171&lt;&gt;"",IFERROR(VLOOKUP(B1171,'DATA TIMBANGAN'!G:M,7,FALSE),VLOOKUP(B1171,'DATA TIMBANGAN'!G:M,7)),"")</f>
        <v/>
      </c>
      <c r="J1171" s="25" t="str">
        <f>IF(H1171&lt;&gt;"",IFERROR(INDEX(DATABASE!$Z$19:$Z$38,MATCH(DATEVALUE(H1171),DATABASE!$AA$19:$AA$38,0)),INDEX(DATABASE!$Z$12:$Z$18,MATCH(WEEKDAY(H1171,2),DATABASE!$AA$12:$AA$18,0))),"")</f>
        <v/>
      </c>
      <c r="K1171" s="25" t="str">
        <f>IF('DATA ACCURATE'!V1174&lt;&gt;"",'DATA ACCURATE'!V1174,"")</f>
        <v/>
      </c>
      <c r="L1171" s="80" t="str">
        <f>IF($H1171="","",IF(OR($J1171="LIBUR",AND($L1170="LIBUR",$O1170=$O1171)),"LIBUR",IF(AND(OR($L1170="LUAR JAM KERJA 1",$L1170="LUAR JAM KERJA 2"),OR(OR(AND($H1170=$H1171,AND(OR($I1171&gt;DATABASE!$J$3,$I1171&lt;DATABASE!$J$6),((DATEVALUE($H1171)+$I1171)-(DATEVALUE($H1170)+$I1170))&lt;DATABASE!$J$6)),AND($H1170=$H1171,$O1170=$O1171,OR($I1171&gt;DATABASE!$J$6,$I1171&lt;DATABASE!$J$3))),AND(($H1171-$H1170)=1,OR($I1171&lt;DATABASE!$I$6,((DATEVALUE($H1171)+$I1171)-(DATEVALUE($H1170)+$I1170))&lt;DATABASE!$J$6))),$A1171=$A1170),"LUAR JAM KERJA 2",IF(AND(OR(WEEKDAY($H1171,2)=1,WEEKDAY($H1171,2)=2,WEEKDAY($H1171,2)=3,WEEKDAY($H1171,2)=4,WEEKDAY($H1171,2)=5),$I1171&lt;=DATABASE!$J$3,$I1171&gt;=DATABASE!$I$3),"JAM KERJA",IF(AND(WEEKDAY($H1171,2)=6,$I1171&lt;=DATABASE!$J$4,$I1171&gt;=DATABASE!$I$4),"JAM KERJA","LUAR JAM KERJA 1")))))</f>
        <v/>
      </c>
      <c r="M1171" s="33" t="str">
        <f>IF('DATA ACCURATE'!T1174&lt;&gt;"",IF('DATA ACCURATE'!T1174&gt;100,'DATA ACCURATE'!T1174/10,'DATA ACCURATE'!T1174),"")</f>
        <v/>
      </c>
      <c r="N1171" t="str">
        <f>IF(M1171="","",IF(M1171&lt;=DATABASE!$I$9,"LOKAL",IF(M1171&lt;DATABASE!$J$9,"LUAR KOTA 1",IF($M1171&gt;=DATABASE!$J$9,"LUAR KOTA 2",""))))</f>
        <v/>
      </c>
      <c r="O1171" s="38" t="str">
        <f>IF('DATA ACCURATE'!L1174&lt;&gt;"",'DATA ACCURATE'!L1174,"")</f>
        <v/>
      </c>
      <c r="Q1171" s="38">
        <f t="shared" si="126"/>
        <v>0</v>
      </c>
      <c r="R1171" s="38">
        <f t="shared" si="126"/>
        <v>0</v>
      </c>
      <c r="S1171" s="38">
        <f t="shared" si="126"/>
        <v>0</v>
      </c>
      <c r="T1171" s="38">
        <f t="shared" si="126"/>
        <v>0</v>
      </c>
      <c r="U1171" s="38">
        <f t="shared" si="127"/>
        <v>0</v>
      </c>
      <c r="V1171" s="38">
        <f t="shared" si="127"/>
        <v>0</v>
      </c>
      <c r="W1171" s="38">
        <f t="shared" si="127"/>
        <v>0</v>
      </c>
      <c r="X1171" s="38">
        <f t="shared" si="128"/>
        <v>0</v>
      </c>
      <c r="Y1171" s="38">
        <f t="shared" si="128"/>
        <v>0</v>
      </c>
      <c r="Z1171" s="38">
        <f t="shared" si="128"/>
        <v>0</v>
      </c>
      <c r="AA1171" s="38">
        <f t="shared" si="128"/>
        <v>0</v>
      </c>
      <c r="AB1171" s="38">
        <f t="shared" si="129"/>
        <v>0</v>
      </c>
      <c r="AC1171" s="38">
        <f t="shared" si="130"/>
        <v>0</v>
      </c>
      <c r="AD1171" s="38" t="str">
        <f t="shared" si="131"/>
        <v>000000000000</v>
      </c>
    </row>
    <row r="1172" spans="1:30">
      <c r="A1172" s="9" t="str">
        <f>IF('DATA ACCURATE'!A1175&lt;&gt;"",'DATA ACCURATE'!A1175,"")</f>
        <v/>
      </c>
      <c r="B1172" s="9" t="str">
        <f>IF('DATA ACCURATE'!D1175&lt;&gt;"",'DATA ACCURATE'!D1175,"")</f>
        <v/>
      </c>
      <c r="C1172" s="38" t="str">
        <f>IF($AD1172="000000000000","",INDEX(DATABASE!$W$12:$W$71,MATCH($AD1172,DATABASE!$V$12:$V$71,0)))</f>
        <v/>
      </c>
      <c r="D1172" s="34" t="str">
        <f>IF(C1172="","",IF(E1172="",INDEX(DATABASE!$AF$13:$AF$62,MATCH($C1172,DATABASE!$AC$13:$AC$62,0)),IF(E1172="2x D11",INDEX(DATABASE!$AF$13:$AF$62,MATCH($C1172,DATABASE!$AC$13:$AC$62,0))+2*DATABASE!$AF$62,IF(E1172="3x D11",INDEX(DATABASE!$AF$13:$AF$62,MATCH($C1172,DATABASE!$AC$13:$AC$62,0))+3*DATABASE!$AF$62,""))))</f>
        <v/>
      </c>
      <c r="E1172" s="38" t="str">
        <f>IF(AND($K1172="Y",$G1172&lt;&gt;"UNYIL",$F1172&lt;DATABASE!$O$8),"2x D11",IF(AND($K1172="Y",$G1172&lt;&gt;"UNYIL",$F1172&gt;=DATABASE!$O$8),"3x D11",""))</f>
        <v/>
      </c>
      <c r="F1172" s="9" t="str">
        <f>IF('DATA ACCURATE'!N1175&lt;&gt;"",'DATA ACCURATE'!N1175,"")</f>
        <v/>
      </c>
      <c r="G1172" t="str">
        <f>IF(F1172="","",IF(F1172&lt;=DATABASE!$I$8,"UNYIL",IF(F1172&lt;=DATABASE!$J$8,"KECIL",IF(F1172&lt;DATABASE!$K$8,"TANGGUNG",IF(F1172&gt;=DATABASE!$K$8,"BESAR","")))))</f>
        <v/>
      </c>
      <c r="H1172" s="16" t="str">
        <f>IF('DATA ACCURATE'!J1175&lt;&gt;"",'DATA ACCURATE'!J1175,"")</f>
        <v/>
      </c>
      <c r="I1172" s="35" t="str">
        <f>IF(B1172&lt;&gt;"",IFERROR(VLOOKUP(B1172,'DATA TIMBANGAN'!G:M,7,FALSE),VLOOKUP(B1172,'DATA TIMBANGAN'!G:M,7)),"")</f>
        <v/>
      </c>
      <c r="J1172" s="25" t="str">
        <f>IF(H1172&lt;&gt;"",IFERROR(INDEX(DATABASE!$Z$19:$Z$38,MATCH(DATEVALUE(H1172),DATABASE!$AA$19:$AA$38,0)),INDEX(DATABASE!$Z$12:$Z$18,MATCH(WEEKDAY(H1172,2),DATABASE!$AA$12:$AA$18,0))),"")</f>
        <v/>
      </c>
      <c r="K1172" s="25" t="str">
        <f>IF('DATA ACCURATE'!V1175&lt;&gt;"",'DATA ACCURATE'!V1175,"")</f>
        <v/>
      </c>
      <c r="L1172" s="80" t="str">
        <f>IF($H1172="","",IF(OR($J1172="LIBUR",AND($L1171="LIBUR",$O1171=$O1172)),"LIBUR",IF(AND(OR($L1171="LUAR JAM KERJA 1",$L1171="LUAR JAM KERJA 2"),OR(OR(AND($H1171=$H1172,AND(OR($I1172&gt;DATABASE!$J$3,$I1172&lt;DATABASE!$J$6),((DATEVALUE($H1172)+$I1172)-(DATEVALUE($H1171)+$I1171))&lt;DATABASE!$J$6)),AND($H1171=$H1172,$O1171=$O1172,OR($I1172&gt;DATABASE!$J$6,$I1172&lt;DATABASE!$J$3))),AND(($H1172-$H1171)=1,OR($I1172&lt;DATABASE!$I$6,((DATEVALUE($H1172)+$I1172)-(DATEVALUE($H1171)+$I1171))&lt;DATABASE!$J$6))),$A1172=$A1171),"LUAR JAM KERJA 2",IF(AND(OR(WEEKDAY($H1172,2)=1,WEEKDAY($H1172,2)=2,WEEKDAY($H1172,2)=3,WEEKDAY($H1172,2)=4,WEEKDAY($H1172,2)=5),$I1172&lt;=DATABASE!$J$3,$I1172&gt;=DATABASE!$I$3),"JAM KERJA",IF(AND(WEEKDAY($H1172,2)=6,$I1172&lt;=DATABASE!$J$4,$I1172&gt;=DATABASE!$I$4),"JAM KERJA","LUAR JAM KERJA 1")))))</f>
        <v/>
      </c>
      <c r="M1172" s="33" t="str">
        <f>IF('DATA ACCURATE'!T1175&lt;&gt;"",IF('DATA ACCURATE'!T1175&gt;100,'DATA ACCURATE'!T1175/10,'DATA ACCURATE'!T1175),"")</f>
        <v/>
      </c>
      <c r="N1172" t="str">
        <f>IF(M1172="","",IF(M1172&lt;=DATABASE!$I$9,"LOKAL",IF(M1172&lt;DATABASE!$J$9,"LUAR KOTA 1",IF($M1172&gt;=DATABASE!$J$9,"LUAR KOTA 2",""))))</f>
        <v/>
      </c>
      <c r="O1172" s="38" t="str">
        <f>IF('DATA ACCURATE'!L1175&lt;&gt;"",'DATA ACCURATE'!L1175,"")</f>
        <v/>
      </c>
      <c r="Q1172" s="38">
        <f t="shared" si="126"/>
        <v>0</v>
      </c>
      <c r="R1172" s="38">
        <f t="shared" si="126"/>
        <v>0</v>
      </c>
      <c r="S1172" s="38">
        <f t="shared" si="126"/>
        <v>0</v>
      </c>
      <c r="T1172" s="38">
        <f t="shared" si="126"/>
        <v>0</v>
      </c>
      <c r="U1172" s="38">
        <f t="shared" si="127"/>
        <v>0</v>
      </c>
      <c r="V1172" s="38">
        <f t="shared" si="127"/>
        <v>0</v>
      </c>
      <c r="W1172" s="38">
        <f t="shared" si="127"/>
        <v>0</v>
      </c>
      <c r="X1172" s="38">
        <f t="shared" si="128"/>
        <v>0</v>
      </c>
      <c r="Y1172" s="38">
        <f t="shared" si="128"/>
        <v>0</v>
      </c>
      <c r="Z1172" s="38">
        <f t="shared" si="128"/>
        <v>0</v>
      </c>
      <c r="AA1172" s="38">
        <f t="shared" si="128"/>
        <v>0</v>
      </c>
      <c r="AB1172" s="38">
        <f t="shared" si="129"/>
        <v>0</v>
      </c>
      <c r="AC1172" s="38">
        <f t="shared" si="130"/>
        <v>0</v>
      </c>
      <c r="AD1172" s="38" t="str">
        <f t="shared" si="131"/>
        <v>000000000000</v>
      </c>
    </row>
    <row r="1173" spans="1:30">
      <c r="A1173" s="9" t="str">
        <f>IF('DATA ACCURATE'!A1176&lt;&gt;"",'DATA ACCURATE'!A1176,"")</f>
        <v/>
      </c>
      <c r="B1173" s="9" t="str">
        <f>IF('DATA ACCURATE'!D1176&lt;&gt;"",'DATA ACCURATE'!D1176,"")</f>
        <v/>
      </c>
      <c r="C1173" s="38" t="str">
        <f>IF($AD1173="000000000000","",INDEX(DATABASE!$W$12:$W$71,MATCH($AD1173,DATABASE!$V$12:$V$71,0)))</f>
        <v/>
      </c>
      <c r="D1173" s="34" t="str">
        <f>IF(C1173="","",IF(E1173="",INDEX(DATABASE!$AF$13:$AF$62,MATCH($C1173,DATABASE!$AC$13:$AC$62,0)),IF(E1173="2x D11",INDEX(DATABASE!$AF$13:$AF$62,MATCH($C1173,DATABASE!$AC$13:$AC$62,0))+2*DATABASE!$AF$62,IF(E1173="3x D11",INDEX(DATABASE!$AF$13:$AF$62,MATCH($C1173,DATABASE!$AC$13:$AC$62,0))+3*DATABASE!$AF$62,""))))</f>
        <v/>
      </c>
      <c r="E1173" s="38" t="str">
        <f>IF(AND($K1173="Y",$G1173&lt;&gt;"UNYIL",$F1173&lt;DATABASE!$O$8),"2x D11",IF(AND($K1173="Y",$G1173&lt;&gt;"UNYIL",$F1173&gt;=DATABASE!$O$8),"3x D11",""))</f>
        <v/>
      </c>
      <c r="F1173" s="9" t="str">
        <f>IF('DATA ACCURATE'!N1176&lt;&gt;"",'DATA ACCURATE'!N1176,"")</f>
        <v/>
      </c>
      <c r="G1173" t="str">
        <f>IF(F1173="","",IF(F1173&lt;=DATABASE!$I$8,"UNYIL",IF(F1173&lt;=DATABASE!$J$8,"KECIL",IF(F1173&lt;DATABASE!$K$8,"TANGGUNG",IF(F1173&gt;=DATABASE!$K$8,"BESAR","")))))</f>
        <v/>
      </c>
      <c r="H1173" s="16" t="str">
        <f>IF('DATA ACCURATE'!J1176&lt;&gt;"",'DATA ACCURATE'!J1176,"")</f>
        <v/>
      </c>
      <c r="I1173" s="35" t="str">
        <f>IF(B1173&lt;&gt;"",IFERROR(VLOOKUP(B1173,'DATA TIMBANGAN'!G:M,7,FALSE),VLOOKUP(B1173,'DATA TIMBANGAN'!G:M,7)),"")</f>
        <v/>
      </c>
      <c r="J1173" s="25" t="str">
        <f>IF(H1173&lt;&gt;"",IFERROR(INDEX(DATABASE!$Z$19:$Z$38,MATCH(DATEVALUE(H1173),DATABASE!$AA$19:$AA$38,0)),INDEX(DATABASE!$Z$12:$Z$18,MATCH(WEEKDAY(H1173,2),DATABASE!$AA$12:$AA$18,0))),"")</f>
        <v/>
      </c>
      <c r="K1173" s="25" t="str">
        <f>IF('DATA ACCURATE'!V1176&lt;&gt;"",'DATA ACCURATE'!V1176,"")</f>
        <v/>
      </c>
      <c r="L1173" s="80" t="str">
        <f>IF($H1173="","",IF(OR($J1173="LIBUR",AND($L1172="LIBUR",$O1172=$O1173)),"LIBUR",IF(AND(OR($L1172="LUAR JAM KERJA 1",$L1172="LUAR JAM KERJA 2"),OR(OR(AND($H1172=$H1173,AND(OR($I1173&gt;DATABASE!$J$3,$I1173&lt;DATABASE!$J$6),((DATEVALUE($H1173)+$I1173)-(DATEVALUE($H1172)+$I1172))&lt;DATABASE!$J$6)),AND($H1172=$H1173,$O1172=$O1173,OR($I1173&gt;DATABASE!$J$6,$I1173&lt;DATABASE!$J$3))),AND(($H1173-$H1172)=1,OR($I1173&lt;DATABASE!$I$6,((DATEVALUE($H1173)+$I1173)-(DATEVALUE($H1172)+$I1172))&lt;DATABASE!$J$6))),$A1173=$A1172),"LUAR JAM KERJA 2",IF(AND(OR(WEEKDAY($H1173,2)=1,WEEKDAY($H1173,2)=2,WEEKDAY($H1173,2)=3,WEEKDAY($H1173,2)=4,WEEKDAY($H1173,2)=5),$I1173&lt;=DATABASE!$J$3,$I1173&gt;=DATABASE!$I$3),"JAM KERJA",IF(AND(WEEKDAY($H1173,2)=6,$I1173&lt;=DATABASE!$J$4,$I1173&gt;=DATABASE!$I$4),"JAM KERJA","LUAR JAM KERJA 1")))))</f>
        <v/>
      </c>
      <c r="M1173" s="33" t="str">
        <f>IF('DATA ACCURATE'!T1176&lt;&gt;"",IF('DATA ACCURATE'!T1176&gt;100,'DATA ACCURATE'!T1176/10,'DATA ACCURATE'!T1176),"")</f>
        <v/>
      </c>
      <c r="N1173" t="str">
        <f>IF(M1173="","",IF(M1173&lt;=DATABASE!$I$9,"LOKAL",IF(M1173&lt;DATABASE!$J$9,"LUAR KOTA 1",IF($M1173&gt;=DATABASE!$J$9,"LUAR KOTA 2",""))))</f>
        <v/>
      </c>
      <c r="O1173" s="38" t="str">
        <f>IF('DATA ACCURATE'!L1176&lt;&gt;"",'DATA ACCURATE'!L1176,"")</f>
        <v/>
      </c>
      <c r="Q1173" s="38">
        <f t="shared" si="126"/>
        <v>0</v>
      </c>
      <c r="R1173" s="38">
        <f t="shared" si="126"/>
        <v>0</v>
      </c>
      <c r="S1173" s="38">
        <f t="shared" si="126"/>
        <v>0</v>
      </c>
      <c r="T1173" s="38">
        <f t="shared" si="126"/>
        <v>0</v>
      </c>
      <c r="U1173" s="38">
        <f t="shared" si="127"/>
        <v>0</v>
      </c>
      <c r="V1173" s="38">
        <f t="shared" si="127"/>
        <v>0</v>
      </c>
      <c r="W1173" s="38">
        <f t="shared" si="127"/>
        <v>0</v>
      </c>
      <c r="X1173" s="38">
        <f t="shared" si="128"/>
        <v>0</v>
      </c>
      <c r="Y1173" s="38">
        <f t="shared" si="128"/>
        <v>0</v>
      </c>
      <c r="Z1173" s="38">
        <f t="shared" si="128"/>
        <v>0</v>
      </c>
      <c r="AA1173" s="38">
        <f t="shared" si="128"/>
        <v>0</v>
      </c>
      <c r="AB1173" s="38">
        <f t="shared" si="129"/>
        <v>0</v>
      </c>
      <c r="AC1173" s="38">
        <f t="shared" si="130"/>
        <v>0</v>
      </c>
      <c r="AD1173" s="38" t="str">
        <f t="shared" si="131"/>
        <v>000000000000</v>
      </c>
    </row>
    <row r="1174" spans="1:30">
      <c r="A1174" s="9" t="str">
        <f>IF('DATA ACCURATE'!A1177&lt;&gt;"",'DATA ACCURATE'!A1177,"")</f>
        <v/>
      </c>
      <c r="B1174" s="9" t="str">
        <f>IF('DATA ACCURATE'!D1177&lt;&gt;"",'DATA ACCURATE'!D1177,"")</f>
        <v/>
      </c>
      <c r="C1174" s="38" t="str">
        <f>IF($AD1174="000000000000","",INDEX(DATABASE!$W$12:$W$71,MATCH($AD1174,DATABASE!$V$12:$V$71,0)))</f>
        <v/>
      </c>
      <c r="D1174" s="34" t="str">
        <f>IF(C1174="","",IF(E1174="",INDEX(DATABASE!$AF$13:$AF$62,MATCH($C1174,DATABASE!$AC$13:$AC$62,0)),IF(E1174="2x D11",INDEX(DATABASE!$AF$13:$AF$62,MATCH($C1174,DATABASE!$AC$13:$AC$62,0))+2*DATABASE!$AF$62,IF(E1174="3x D11",INDEX(DATABASE!$AF$13:$AF$62,MATCH($C1174,DATABASE!$AC$13:$AC$62,0))+3*DATABASE!$AF$62,""))))</f>
        <v/>
      </c>
      <c r="E1174" s="38" t="str">
        <f>IF(AND($K1174="Y",$G1174&lt;&gt;"UNYIL",$F1174&lt;DATABASE!$O$8),"2x D11",IF(AND($K1174="Y",$G1174&lt;&gt;"UNYIL",$F1174&gt;=DATABASE!$O$8),"3x D11",""))</f>
        <v/>
      </c>
      <c r="F1174" s="9" t="str">
        <f>IF('DATA ACCURATE'!N1177&lt;&gt;"",'DATA ACCURATE'!N1177,"")</f>
        <v/>
      </c>
      <c r="G1174" t="str">
        <f>IF(F1174="","",IF(F1174&lt;=DATABASE!$I$8,"UNYIL",IF(F1174&lt;=DATABASE!$J$8,"KECIL",IF(F1174&lt;DATABASE!$K$8,"TANGGUNG",IF(F1174&gt;=DATABASE!$K$8,"BESAR","")))))</f>
        <v/>
      </c>
      <c r="H1174" s="16" t="str">
        <f>IF('DATA ACCURATE'!J1177&lt;&gt;"",'DATA ACCURATE'!J1177,"")</f>
        <v/>
      </c>
      <c r="I1174" s="35" t="str">
        <f>IF(B1174&lt;&gt;"",IFERROR(VLOOKUP(B1174,'DATA TIMBANGAN'!G:M,7,FALSE),VLOOKUP(B1174,'DATA TIMBANGAN'!G:M,7)),"")</f>
        <v/>
      </c>
      <c r="J1174" s="25" t="str">
        <f>IF(H1174&lt;&gt;"",IFERROR(INDEX(DATABASE!$Z$19:$Z$38,MATCH(DATEVALUE(H1174),DATABASE!$AA$19:$AA$38,0)),INDEX(DATABASE!$Z$12:$Z$18,MATCH(WEEKDAY(H1174,2),DATABASE!$AA$12:$AA$18,0))),"")</f>
        <v/>
      </c>
      <c r="K1174" s="25" t="str">
        <f>IF('DATA ACCURATE'!V1177&lt;&gt;"",'DATA ACCURATE'!V1177,"")</f>
        <v/>
      </c>
      <c r="L1174" s="80" t="str">
        <f>IF($H1174="","",IF(OR($J1174="LIBUR",AND($L1173="LIBUR",$O1173=$O1174)),"LIBUR",IF(AND(OR($L1173="LUAR JAM KERJA 1",$L1173="LUAR JAM KERJA 2"),OR(OR(AND($H1173=$H1174,AND(OR($I1174&gt;DATABASE!$J$3,$I1174&lt;DATABASE!$J$6),((DATEVALUE($H1174)+$I1174)-(DATEVALUE($H1173)+$I1173))&lt;DATABASE!$J$6)),AND($H1173=$H1174,$O1173=$O1174,OR($I1174&gt;DATABASE!$J$6,$I1174&lt;DATABASE!$J$3))),AND(($H1174-$H1173)=1,OR($I1174&lt;DATABASE!$I$6,((DATEVALUE($H1174)+$I1174)-(DATEVALUE($H1173)+$I1173))&lt;DATABASE!$J$6))),$A1174=$A1173),"LUAR JAM KERJA 2",IF(AND(OR(WEEKDAY($H1174,2)=1,WEEKDAY($H1174,2)=2,WEEKDAY($H1174,2)=3,WEEKDAY($H1174,2)=4,WEEKDAY($H1174,2)=5),$I1174&lt;=DATABASE!$J$3,$I1174&gt;=DATABASE!$I$3),"JAM KERJA",IF(AND(WEEKDAY($H1174,2)=6,$I1174&lt;=DATABASE!$J$4,$I1174&gt;=DATABASE!$I$4),"JAM KERJA","LUAR JAM KERJA 1")))))</f>
        <v/>
      </c>
      <c r="M1174" s="33" t="str">
        <f>IF('DATA ACCURATE'!T1177&lt;&gt;"",IF('DATA ACCURATE'!T1177&gt;100,'DATA ACCURATE'!T1177/10,'DATA ACCURATE'!T1177),"")</f>
        <v/>
      </c>
      <c r="N1174" t="str">
        <f>IF(M1174="","",IF(M1174&lt;=DATABASE!$I$9,"LOKAL",IF(M1174&lt;DATABASE!$J$9,"LUAR KOTA 1",IF($M1174&gt;=DATABASE!$J$9,"LUAR KOTA 2",""))))</f>
        <v/>
      </c>
      <c r="O1174" s="38" t="str">
        <f>IF('DATA ACCURATE'!L1177&lt;&gt;"",'DATA ACCURATE'!L1177,"")</f>
        <v/>
      </c>
      <c r="Q1174" s="38">
        <f t="shared" si="126"/>
        <v>0</v>
      </c>
      <c r="R1174" s="38">
        <f t="shared" si="126"/>
        <v>0</v>
      </c>
      <c r="S1174" s="38">
        <f t="shared" si="126"/>
        <v>0</v>
      </c>
      <c r="T1174" s="38">
        <f t="shared" si="126"/>
        <v>0</v>
      </c>
      <c r="U1174" s="38">
        <f t="shared" si="127"/>
        <v>0</v>
      </c>
      <c r="V1174" s="38">
        <f t="shared" si="127"/>
        <v>0</v>
      </c>
      <c r="W1174" s="38">
        <f t="shared" si="127"/>
        <v>0</v>
      </c>
      <c r="X1174" s="38">
        <f t="shared" si="128"/>
        <v>0</v>
      </c>
      <c r="Y1174" s="38">
        <f t="shared" si="128"/>
        <v>0</v>
      </c>
      <c r="Z1174" s="38">
        <f t="shared" si="128"/>
        <v>0</v>
      </c>
      <c r="AA1174" s="38">
        <f t="shared" si="128"/>
        <v>0</v>
      </c>
      <c r="AB1174" s="38">
        <f t="shared" si="129"/>
        <v>0</v>
      </c>
      <c r="AC1174" s="38">
        <f t="shared" si="130"/>
        <v>0</v>
      </c>
      <c r="AD1174" s="38" t="str">
        <f t="shared" si="131"/>
        <v>000000000000</v>
      </c>
    </row>
    <row r="1175" spans="1:30">
      <c r="A1175" s="9" t="str">
        <f>IF('DATA ACCURATE'!A1178&lt;&gt;"",'DATA ACCURATE'!A1178,"")</f>
        <v/>
      </c>
      <c r="B1175" s="9" t="str">
        <f>IF('DATA ACCURATE'!D1178&lt;&gt;"",'DATA ACCURATE'!D1178,"")</f>
        <v/>
      </c>
      <c r="C1175" s="38" t="str">
        <f>IF($AD1175="000000000000","",INDEX(DATABASE!$W$12:$W$71,MATCH($AD1175,DATABASE!$V$12:$V$71,0)))</f>
        <v/>
      </c>
      <c r="D1175" s="34" t="str">
        <f>IF(C1175="","",IF(E1175="",INDEX(DATABASE!$AF$13:$AF$62,MATCH($C1175,DATABASE!$AC$13:$AC$62,0)),IF(E1175="2x D11",INDEX(DATABASE!$AF$13:$AF$62,MATCH($C1175,DATABASE!$AC$13:$AC$62,0))+2*DATABASE!$AF$62,IF(E1175="3x D11",INDEX(DATABASE!$AF$13:$AF$62,MATCH($C1175,DATABASE!$AC$13:$AC$62,0))+3*DATABASE!$AF$62,""))))</f>
        <v/>
      </c>
      <c r="E1175" s="38" t="str">
        <f>IF(AND($K1175="Y",$G1175&lt;&gt;"UNYIL",$F1175&lt;DATABASE!$O$8),"2x D11",IF(AND($K1175="Y",$G1175&lt;&gt;"UNYIL",$F1175&gt;=DATABASE!$O$8),"3x D11",""))</f>
        <v/>
      </c>
      <c r="F1175" s="9" t="str">
        <f>IF('DATA ACCURATE'!N1178&lt;&gt;"",'DATA ACCURATE'!N1178,"")</f>
        <v/>
      </c>
      <c r="G1175" t="str">
        <f>IF(F1175="","",IF(F1175&lt;=DATABASE!$I$8,"UNYIL",IF(F1175&lt;=DATABASE!$J$8,"KECIL",IF(F1175&lt;DATABASE!$K$8,"TANGGUNG",IF(F1175&gt;=DATABASE!$K$8,"BESAR","")))))</f>
        <v/>
      </c>
      <c r="H1175" s="16" t="str">
        <f>IF('DATA ACCURATE'!J1178&lt;&gt;"",'DATA ACCURATE'!J1178,"")</f>
        <v/>
      </c>
      <c r="I1175" s="35" t="str">
        <f>IF(B1175&lt;&gt;"",IFERROR(VLOOKUP(B1175,'DATA TIMBANGAN'!G:M,7,FALSE),VLOOKUP(B1175,'DATA TIMBANGAN'!G:M,7)),"")</f>
        <v/>
      </c>
      <c r="J1175" s="25" t="str">
        <f>IF(H1175&lt;&gt;"",IFERROR(INDEX(DATABASE!$Z$19:$Z$38,MATCH(DATEVALUE(H1175),DATABASE!$AA$19:$AA$38,0)),INDEX(DATABASE!$Z$12:$Z$18,MATCH(WEEKDAY(H1175,2),DATABASE!$AA$12:$AA$18,0))),"")</f>
        <v/>
      </c>
      <c r="K1175" s="25" t="str">
        <f>IF('DATA ACCURATE'!V1178&lt;&gt;"",'DATA ACCURATE'!V1178,"")</f>
        <v/>
      </c>
      <c r="L1175" s="80" t="str">
        <f>IF($H1175="","",IF(OR($J1175="LIBUR",AND($L1174="LIBUR",$O1174=$O1175)),"LIBUR",IF(AND(OR($L1174="LUAR JAM KERJA 1",$L1174="LUAR JAM KERJA 2"),OR(OR(AND($H1174=$H1175,AND(OR($I1175&gt;DATABASE!$J$3,$I1175&lt;DATABASE!$J$6),((DATEVALUE($H1175)+$I1175)-(DATEVALUE($H1174)+$I1174))&lt;DATABASE!$J$6)),AND($H1174=$H1175,$O1174=$O1175,OR($I1175&gt;DATABASE!$J$6,$I1175&lt;DATABASE!$J$3))),AND(($H1175-$H1174)=1,OR($I1175&lt;DATABASE!$I$6,((DATEVALUE($H1175)+$I1175)-(DATEVALUE($H1174)+$I1174))&lt;DATABASE!$J$6))),$A1175=$A1174),"LUAR JAM KERJA 2",IF(AND(OR(WEEKDAY($H1175,2)=1,WEEKDAY($H1175,2)=2,WEEKDAY($H1175,2)=3,WEEKDAY($H1175,2)=4,WEEKDAY($H1175,2)=5),$I1175&lt;=DATABASE!$J$3,$I1175&gt;=DATABASE!$I$3),"JAM KERJA",IF(AND(WEEKDAY($H1175,2)=6,$I1175&lt;=DATABASE!$J$4,$I1175&gt;=DATABASE!$I$4),"JAM KERJA","LUAR JAM KERJA 1")))))</f>
        <v/>
      </c>
      <c r="M1175" s="33" t="str">
        <f>IF('DATA ACCURATE'!T1178&lt;&gt;"",IF('DATA ACCURATE'!T1178&gt;100,'DATA ACCURATE'!T1178/10,'DATA ACCURATE'!T1178),"")</f>
        <v/>
      </c>
      <c r="N1175" t="str">
        <f>IF(M1175="","",IF(M1175&lt;=DATABASE!$I$9,"LOKAL",IF(M1175&lt;DATABASE!$J$9,"LUAR KOTA 1",IF($M1175&gt;=DATABASE!$J$9,"LUAR KOTA 2",""))))</f>
        <v/>
      </c>
      <c r="O1175" s="38" t="str">
        <f>IF('DATA ACCURATE'!L1178&lt;&gt;"",'DATA ACCURATE'!L1178,"")</f>
        <v/>
      </c>
      <c r="Q1175" s="38">
        <f t="shared" si="126"/>
        <v>0</v>
      </c>
      <c r="R1175" s="38">
        <f t="shared" si="126"/>
        <v>0</v>
      </c>
      <c r="S1175" s="38">
        <f t="shared" si="126"/>
        <v>0</v>
      </c>
      <c r="T1175" s="38">
        <f t="shared" si="126"/>
        <v>0</v>
      </c>
      <c r="U1175" s="38">
        <f t="shared" si="127"/>
        <v>0</v>
      </c>
      <c r="V1175" s="38">
        <f t="shared" si="127"/>
        <v>0</v>
      </c>
      <c r="W1175" s="38">
        <f t="shared" si="127"/>
        <v>0</v>
      </c>
      <c r="X1175" s="38">
        <f t="shared" si="128"/>
        <v>0</v>
      </c>
      <c r="Y1175" s="38">
        <f t="shared" si="128"/>
        <v>0</v>
      </c>
      <c r="Z1175" s="38">
        <f t="shared" si="128"/>
        <v>0</v>
      </c>
      <c r="AA1175" s="38">
        <f t="shared" si="128"/>
        <v>0</v>
      </c>
      <c r="AB1175" s="38">
        <f t="shared" si="129"/>
        <v>0</v>
      </c>
      <c r="AC1175" s="38">
        <f t="shared" si="130"/>
        <v>0</v>
      </c>
      <c r="AD1175" s="38" t="str">
        <f t="shared" si="131"/>
        <v>000000000000</v>
      </c>
    </row>
    <row r="1176" spans="1:30">
      <c r="A1176" s="9" t="str">
        <f>IF('DATA ACCURATE'!A1179&lt;&gt;"",'DATA ACCURATE'!A1179,"")</f>
        <v/>
      </c>
      <c r="B1176" s="9" t="str">
        <f>IF('DATA ACCURATE'!D1179&lt;&gt;"",'DATA ACCURATE'!D1179,"")</f>
        <v/>
      </c>
      <c r="C1176" s="38" t="str">
        <f>IF($AD1176="000000000000","",INDEX(DATABASE!$W$12:$W$71,MATCH($AD1176,DATABASE!$V$12:$V$71,0)))</f>
        <v/>
      </c>
      <c r="D1176" s="34" t="str">
        <f>IF(C1176="","",IF(E1176="",INDEX(DATABASE!$AF$13:$AF$62,MATCH($C1176,DATABASE!$AC$13:$AC$62,0)),IF(E1176="2x D11",INDEX(DATABASE!$AF$13:$AF$62,MATCH($C1176,DATABASE!$AC$13:$AC$62,0))+2*DATABASE!$AF$62,IF(E1176="3x D11",INDEX(DATABASE!$AF$13:$AF$62,MATCH($C1176,DATABASE!$AC$13:$AC$62,0))+3*DATABASE!$AF$62,""))))</f>
        <v/>
      </c>
      <c r="E1176" s="38" t="str">
        <f>IF(AND($K1176="Y",$G1176&lt;&gt;"UNYIL",$F1176&lt;DATABASE!$O$8),"2x D11",IF(AND($K1176="Y",$G1176&lt;&gt;"UNYIL",$F1176&gt;=DATABASE!$O$8),"3x D11",""))</f>
        <v/>
      </c>
      <c r="F1176" s="9" t="str">
        <f>IF('DATA ACCURATE'!N1179&lt;&gt;"",'DATA ACCURATE'!N1179,"")</f>
        <v/>
      </c>
      <c r="G1176" t="str">
        <f>IF(F1176="","",IF(F1176&lt;=DATABASE!$I$8,"UNYIL",IF(F1176&lt;=DATABASE!$J$8,"KECIL",IF(F1176&lt;DATABASE!$K$8,"TANGGUNG",IF(F1176&gt;=DATABASE!$K$8,"BESAR","")))))</f>
        <v/>
      </c>
      <c r="H1176" s="16" t="str">
        <f>IF('DATA ACCURATE'!J1179&lt;&gt;"",'DATA ACCURATE'!J1179,"")</f>
        <v/>
      </c>
      <c r="I1176" s="35" t="str">
        <f>IF(B1176&lt;&gt;"",IFERROR(VLOOKUP(B1176,'DATA TIMBANGAN'!G:M,7,FALSE),VLOOKUP(B1176,'DATA TIMBANGAN'!G:M,7)),"")</f>
        <v/>
      </c>
      <c r="J1176" s="25" t="str">
        <f>IF(H1176&lt;&gt;"",IFERROR(INDEX(DATABASE!$Z$19:$Z$38,MATCH(DATEVALUE(H1176),DATABASE!$AA$19:$AA$38,0)),INDEX(DATABASE!$Z$12:$Z$18,MATCH(WEEKDAY(H1176,2),DATABASE!$AA$12:$AA$18,0))),"")</f>
        <v/>
      </c>
      <c r="K1176" s="25" t="str">
        <f>IF('DATA ACCURATE'!V1179&lt;&gt;"",'DATA ACCURATE'!V1179,"")</f>
        <v/>
      </c>
      <c r="L1176" s="80" t="str">
        <f>IF($H1176="","",IF(OR($J1176="LIBUR",AND($L1175="LIBUR",$O1175=$O1176)),"LIBUR",IF(AND(OR($L1175="LUAR JAM KERJA 1",$L1175="LUAR JAM KERJA 2"),OR(OR(AND($H1175=$H1176,AND(OR($I1176&gt;DATABASE!$J$3,$I1176&lt;DATABASE!$J$6),((DATEVALUE($H1176)+$I1176)-(DATEVALUE($H1175)+$I1175))&lt;DATABASE!$J$6)),AND($H1175=$H1176,$O1175=$O1176,OR($I1176&gt;DATABASE!$J$6,$I1176&lt;DATABASE!$J$3))),AND(($H1176-$H1175)=1,OR($I1176&lt;DATABASE!$I$6,((DATEVALUE($H1176)+$I1176)-(DATEVALUE($H1175)+$I1175))&lt;DATABASE!$J$6))),$A1176=$A1175),"LUAR JAM KERJA 2",IF(AND(OR(WEEKDAY($H1176,2)=1,WEEKDAY($H1176,2)=2,WEEKDAY($H1176,2)=3,WEEKDAY($H1176,2)=4,WEEKDAY($H1176,2)=5),$I1176&lt;=DATABASE!$J$3,$I1176&gt;=DATABASE!$I$3),"JAM KERJA",IF(AND(WEEKDAY($H1176,2)=6,$I1176&lt;=DATABASE!$J$4,$I1176&gt;=DATABASE!$I$4),"JAM KERJA","LUAR JAM KERJA 1")))))</f>
        <v/>
      </c>
      <c r="M1176" s="33" t="str">
        <f>IF('DATA ACCURATE'!T1179&lt;&gt;"",IF('DATA ACCURATE'!T1179&gt;100,'DATA ACCURATE'!T1179/10,'DATA ACCURATE'!T1179),"")</f>
        <v/>
      </c>
      <c r="N1176" t="str">
        <f>IF(M1176="","",IF(M1176&lt;=DATABASE!$I$9,"LOKAL",IF(M1176&lt;DATABASE!$J$9,"LUAR KOTA 1",IF($M1176&gt;=DATABASE!$J$9,"LUAR KOTA 2",""))))</f>
        <v/>
      </c>
      <c r="O1176" s="38" t="str">
        <f>IF('DATA ACCURATE'!L1179&lt;&gt;"",'DATA ACCURATE'!L1179,"")</f>
        <v/>
      </c>
      <c r="Q1176" s="38">
        <f t="shared" si="126"/>
        <v>0</v>
      </c>
      <c r="R1176" s="38">
        <f t="shared" si="126"/>
        <v>0</v>
      </c>
      <c r="S1176" s="38">
        <f t="shared" si="126"/>
        <v>0</v>
      </c>
      <c r="T1176" s="38">
        <f t="shared" si="126"/>
        <v>0</v>
      </c>
      <c r="U1176" s="38">
        <f t="shared" si="127"/>
        <v>0</v>
      </c>
      <c r="V1176" s="38">
        <f t="shared" si="127"/>
        <v>0</v>
      </c>
      <c r="W1176" s="38">
        <f t="shared" si="127"/>
        <v>0</v>
      </c>
      <c r="X1176" s="38">
        <f t="shared" si="128"/>
        <v>0</v>
      </c>
      <c r="Y1176" s="38">
        <f t="shared" si="128"/>
        <v>0</v>
      </c>
      <c r="Z1176" s="38">
        <f t="shared" si="128"/>
        <v>0</v>
      </c>
      <c r="AA1176" s="38">
        <f t="shared" si="128"/>
        <v>0</v>
      </c>
      <c r="AB1176" s="38">
        <f t="shared" si="129"/>
        <v>0</v>
      </c>
      <c r="AC1176" s="38">
        <f t="shared" si="130"/>
        <v>0</v>
      </c>
      <c r="AD1176" s="38" t="str">
        <f t="shared" si="131"/>
        <v>000000000000</v>
      </c>
    </row>
    <row r="1177" spans="1:30">
      <c r="A1177" s="9" t="str">
        <f>IF('DATA ACCURATE'!A1180&lt;&gt;"",'DATA ACCURATE'!A1180,"")</f>
        <v/>
      </c>
      <c r="B1177" s="9" t="str">
        <f>IF('DATA ACCURATE'!D1180&lt;&gt;"",'DATA ACCURATE'!D1180,"")</f>
        <v/>
      </c>
      <c r="C1177" s="38" t="str">
        <f>IF($AD1177="000000000000","",INDEX(DATABASE!$W$12:$W$71,MATCH($AD1177,DATABASE!$V$12:$V$71,0)))</f>
        <v/>
      </c>
      <c r="D1177" s="34" t="str">
        <f>IF(C1177="","",IF(E1177="",INDEX(DATABASE!$AF$13:$AF$62,MATCH($C1177,DATABASE!$AC$13:$AC$62,0)),IF(E1177="2x D11",INDEX(DATABASE!$AF$13:$AF$62,MATCH($C1177,DATABASE!$AC$13:$AC$62,0))+2*DATABASE!$AF$62,IF(E1177="3x D11",INDEX(DATABASE!$AF$13:$AF$62,MATCH($C1177,DATABASE!$AC$13:$AC$62,0))+3*DATABASE!$AF$62,""))))</f>
        <v/>
      </c>
      <c r="E1177" s="38" t="str">
        <f>IF(AND($K1177="Y",$G1177&lt;&gt;"UNYIL",$F1177&lt;DATABASE!$O$8),"2x D11",IF(AND($K1177="Y",$G1177&lt;&gt;"UNYIL",$F1177&gt;=DATABASE!$O$8),"3x D11",""))</f>
        <v/>
      </c>
      <c r="F1177" s="9" t="str">
        <f>IF('DATA ACCURATE'!N1180&lt;&gt;"",'DATA ACCURATE'!N1180,"")</f>
        <v/>
      </c>
      <c r="G1177" t="str">
        <f>IF(F1177="","",IF(F1177&lt;=DATABASE!$I$8,"UNYIL",IF(F1177&lt;=DATABASE!$J$8,"KECIL",IF(F1177&lt;DATABASE!$K$8,"TANGGUNG",IF(F1177&gt;=DATABASE!$K$8,"BESAR","")))))</f>
        <v/>
      </c>
      <c r="H1177" s="16" t="str">
        <f>IF('DATA ACCURATE'!J1180&lt;&gt;"",'DATA ACCURATE'!J1180,"")</f>
        <v/>
      </c>
      <c r="I1177" s="35" t="str">
        <f>IF(B1177&lt;&gt;"",IFERROR(VLOOKUP(B1177,'DATA TIMBANGAN'!G:M,7,FALSE),VLOOKUP(B1177,'DATA TIMBANGAN'!G:M,7)),"")</f>
        <v/>
      </c>
      <c r="J1177" s="25" t="str">
        <f>IF(H1177&lt;&gt;"",IFERROR(INDEX(DATABASE!$Z$19:$Z$38,MATCH(DATEVALUE(H1177),DATABASE!$AA$19:$AA$38,0)),INDEX(DATABASE!$Z$12:$Z$18,MATCH(WEEKDAY(H1177,2),DATABASE!$AA$12:$AA$18,0))),"")</f>
        <v/>
      </c>
      <c r="K1177" s="25" t="str">
        <f>IF('DATA ACCURATE'!V1180&lt;&gt;"",'DATA ACCURATE'!V1180,"")</f>
        <v/>
      </c>
      <c r="L1177" s="80" t="str">
        <f>IF($H1177="","",IF(OR($J1177="LIBUR",AND($L1176="LIBUR",$O1176=$O1177)),"LIBUR",IF(AND(OR($L1176="LUAR JAM KERJA 1",$L1176="LUAR JAM KERJA 2"),OR(OR(AND($H1176=$H1177,AND(OR($I1177&gt;DATABASE!$J$3,$I1177&lt;DATABASE!$J$6),((DATEVALUE($H1177)+$I1177)-(DATEVALUE($H1176)+$I1176))&lt;DATABASE!$J$6)),AND($H1176=$H1177,$O1176=$O1177,OR($I1177&gt;DATABASE!$J$6,$I1177&lt;DATABASE!$J$3))),AND(($H1177-$H1176)=1,OR($I1177&lt;DATABASE!$I$6,((DATEVALUE($H1177)+$I1177)-(DATEVALUE($H1176)+$I1176))&lt;DATABASE!$J$6))),$A1177=$A1176),"LUAR JAM KERJA 2",IF(AND(OR(WEEKDAY($H1177,2)=1,WEEKDAY($H1177,2)=2,WEEKDAY($H1177,2)=3,WEEKDAY($H1177,2)=4,WEEKDAY($H1177,2)=5),$I1177&lt;=DATABASE!$J$3,$I1177&gt;=DATABASE!$I$3),"JAM KERJA",IF(AND(WEEKDAY($H1177,2)=6,$I1177&lt;=DATABASE!$J$4,$I1177&gt;=DATABASE!$I$4),"JAM KERJA","LUAR JAM KERJA 1")))))</f>
        <v/>
      </c>
      <c r="M1177" s="33" t="str">
        <f>IF('DATA ACCURATE'!T1180&lt;&gt;"",IF('DATA ACCURATE'!T1180&gt;100,'DATA ACCURATE'!T1180/10,'DATA ACCURATE'!T1180),"")</f>
        <v/>
      </c>
      <c r="N1177" t="str">
        <f>IF(M1177="","",IF(M1177&lt;=DATABASE!$I$9,"LOKAL",IF(M1177&lt;DATABASE!$J$9,"LUAR KOTA 1",IF($M1177&gt;=DATABASE!$J$9,"LUAR KOTA 2",""))))</f>
        <v/>
      </c>
      <c r="O1177" s="38" t="str">
        <f>IF('DATA ACCURATE'!L1180&lt;&gt;"",'DATA ACCURATE'!L1180,"")</f>
        <v/>
      </c>
      <c r="Q1177" s="38">
        <f t="shared" si="126"/>
        <v>0</v>
      </c>
      <c r="R1177" s="38">
        <f t="shared" si="126"/>
        <v>0</v>
      </c>
      <c r="S1177" s="38">
        <f t="shared" si="126"/>
        <v>0</v>
      </c>
      <c r="T1177" s="38">
        <f t="shared" si="126"/>
        <v>0</v>
      </c>
      <c r="U1177" s="38">
        <f t="shared" si="127"/>
        <v>0</v>
      </c>
      <c r="V1177" s="38">
        <f t="shared" si="127"/>
        <v>0</v>
      </c>
      <c r="W1177" s="38">
        <f t="shared" si="127"/>
        <v>0</v>
      </c>
      <c r="X1177" s="38">
        <f t="shared" si="128"/>
        <v>0</v>
      </c>
      <c r="Y1177" s="38">
        <f t="shared" si="128"/>
        <v>0</v>
      </c>
      <c r="Z1177" s="38">
        <f t="shared" si="128"/>
        <v>0</v>
      </c>
      <c r="AA1177" s="38">
        <f t="shared" si="128"/>
        <v>0</v>
      </c>
      <c r="AB1177" s="38">
        <f t="shared" si="129"/>
        <v>0</v>
      </c>
      <c r="AC1177" s="38">
        <f t="shared" si="130"/>
        <v>0</v>
      </c>
      <c r="AD1177" s="38" t="str">
        <f t="shared" si="131"/>
        <v>000000000000</v>
      </c>
    </row>
    <row r="1178" spans="1:30">
      <c r="A1178" s="9" t="str">
        <f>IF('DATA ACCURATE'!A1181&lt;&gt;"",'DATA ACCURATE'!A1181,"")</f>
        <v/>
      </c>
      <c r="B1178" s="9" t="str">
        <f>IF('DATA ACCURATE'!D1181&lt;&gt;"",'DATA ACCURATE'!D1181,"")</f>
        <v/>
      </c>
      <c r="C1178" s="38" t="str">
        <f>IF($AD1178="000000000000","",INDEX(DATABASE!$W$12:$W$71,MATCH($AD1178,DATABASE!$V$12:$V$71,0)))</f>
        <v/>
      </c>
      <c r="D1178" s="34" t="str">
        <f>IF(C1178="","",IF(E1178="",INDEX(DATABASE!$AF$13:$AF$62,MATCH($C1178,DATABASE!$AC$13:$AC$62,0)),IF(E1178="2x D11",INDEX(DATABASE!$AF$13:$AF$62,MATCH($C1178,DATABASE!$AC$13:$AC$62,0))+2*DATABASE!$AF$62,IF(E1178="3x D11",INDEX(DATABASE!$AF$13:$AF$62,MATCH($C1178,DATABASE!$AC$13:$AC$62,0))+3*DATABASE!$AF$62,""))))</f>
        <v/>
      </c>
      <c r="E1178" s="38" t="str">
        <f>IF(AND($K1178="Y",$G1178&lt;&gt;"UNYIL",$F1178&lt;DATABASE!$O$8),"2x D11",IF(AND($K1178="Y",$G1178&lt;&gt;"UNYIL",$F1178&gt;=DATABASE!$O$8),"3x D11",""))</f>
        <v/>
      </c>
      <c r="F1178" s="9" t="str">
        <f>IF('DATA ACCURATE'!N1181&lt;&gt;"",'DATA ACCURATE'!N1181,"")</f>
        <v/>
      </c>
      <c r="G1178" t="str">
        <f>IF(F1178="","",IF(F1178&lt;=DATABASE!$I$8,"UNYIL",IF(F1178&lt;=DATABASE!$J$8,"KECIL",IF(F1178&lt;DATABASE!$K$8,"TANGGUNG",IF(F1178&gt;=DATABASE!$K$8,"BESAR","")))))</f>
        <v/>
      </c>
      <c r="H1178" s="16" t="str">
        <f>IF('DATA ACCURATE'!J1181&lt;&gt;"",'DATA ACCURATE'!J1181,"")</f>
        <v/>
      </c>
      <c r="I1178" s="35" t="str">
        <f>IF(B1178&lt;&gt;"",IFERROR(VLOOKUP(B1178,'DATA TIMBANGAN'!G:M,7,FALSE),VLOOKUP(B1178,'DATA TIMBANGAN'!G:M,7)),"")</f>
        <v/>
      </c>
      <c r="J1178" s="25" t="str">
        <f>IF(H1178&lt;&gt;"",IFERROR(INDEX(DATABASE!$Z$19:$Z$38,MATCH(DATEVALUE(H1178),DATABASE!$AA$19:$AA$38,0)),INDEX(DATABASE!$Z$12:$Z$18,MATCH(WEEKDAY(H1178,2),DATABASE!$AA$12:$AA$18,0))),"")</f>
        <v/>
      </c>
      <c r="K1178" s="25" t="str">
        <f>IF('DATA ACCURATE'!V1181&lt;&gt;"",'DATA ACCURATE'!V1181,"")</f>
        <v/>
      </c>
      <c r="L1178" s="80" t="str">
        <f>IF($H1178="","",IF(OR($J1178="LIBUR",AND($L1177="LIBUR",$O1177=$O1178)),"LIBUR",IF(AND(OR($L1177="LUAR JAM KERJA 1",$L1177="LUAR JAM KERJA 2"),OR(OR(AND($H1177=$H1178,AND(OR($I1178&gt;DATABASE!$J$3,$I1178&lt;DATABASE!$J$6),((DATEVALUE($H1178)+$I1178)-(DATEVALUE($H1177)+$I1177))&lt;DATABASE!$J$6)),AND($H1177=$H1178,$O1177=$O1178,OR($I1178&gt;DATABASE!$J$6,$I1178&lt;DATABASE!$J$3))),AND(($H1178-$H1177)=1,OR($I1178&lt;DATABASE!$I$6,((DATEVALUE($H1178)+$I1178)-(DATEVALUE($H1177)+$I1177))&lt;DATABASE!$J$6))),$A1178=$A1177),"LUAR JAM KERJA 2",IF(AND(OR(WEEKDAY($H1178,2)=1,WEEKDAY($H1178,2)=2,WEEKDAY($H1178,2)=3,WEEKDAY($H1178,2)=4,WEEKDAY($H1178,2)=5),$I1178&lt;=DATABASE!$J$3,$I1178&gt;=DATABASE!$I$3),"JAM KERJA",IF(AND(WEEKDAY($H1178,2)=6,$I1178&lt;=DATABASE!$J$4,$I1178&gt;=DATABASE!$I$4),"JAM KERJA","LUAR JAM KERJA 1")))))</f>
        <v/>
      </c>
      <c r="M1178" s="33" t="str">
        <f>IF('DATA ACCURATE'!T1181&lt;&gt;"",IF('DATA ACCURATE'!T1181&gt;100,'DATA ACCURATE'!T1181/10,'DATA ACCURATE'!T1181),"")</f>
        <v/>
      </c>
      <c r="N1178" t="str">
        <f>IF(M1178="","",IF(M1178&lt;=DATABASE!$I$9,"LOKAL",IF(M1178&lt;DATABASE!$J$9,"LUAR KOTA 1",IF($M1178&gt;=DATABASE!$J$9,"LUAR KOTA 2",""))))</f>
        <v/>
      </c>
      <c r="O1178" s="38" t="str">
        <f>IF('DATA ACCURATE'!L1181&lt;&gt;"",'DATA ACCURATE'!L1181,"")</f>
        <v/>
      </c>
      <c r="Q1178" s="38">
        <f t="shared" si="126"/>
        <v>0</v>
      </c>
      <c r="R1178" s="38">
        <f t="shared" si="126"/>
        <v>0</v>
      </c>
      <c r="S1178" s="38">
        <f t="shared" si="126"/>
        <v>0</v>
      </c>
      <c r="T1178" s="38">
        <f t="shared" si="126"/>
        <v>0</v>
      </c>
      <c r="U1178" s="38">
        <f t="shared" si="127"/>
        <v>0</v>
      </c>
      <c r="V1178" s="38">
        <f t="shared" si="127"/>
        <v>0</v>
      </c>
      <c r="W1178" s="38">
        <f t="shared" si="127"/>
        <v>0</v>
      </c>
      <c r="X1178" s="38">
        <f t="shared" si="128"/>
        <v>0</v>
      </c>
      <c r="Y1178" s="38">
        <f t="shared" si="128"/>
        <v>0</v>
      </c>
      <c r="Z1178" s="38">
        <f t="shared" si="128"/>
        <v>0</v>
      </c>
      <c r="AA1178" s="38">
        <f t="shared" si="128"/>
        <v>0</v>
      </c>
      <c r="AB1178" s="38">
        <f t="shared" si="129"/>
        <v>0</v>
      </c>
      <c r="AC1178" s="38">
        <f t="shared" si="130"/>
        <v>0</v>
      </c>
      <c r="AD1178" s="38" t="str">
        <f t="shared" si="131"/>
        <v>000000000000</v>
      </c>
    </row>
    <row r="1179" spans="1:30">
      <c r="A1179" s="9" t="str">
        <f>IF('DATA ACCURATE'!A1182&lt;&gt;"",'DATA ACCURATE'!A1182,"")</f>
        <v/>
      </c>
      <c r="B1179" s="9" t="str">
        <f>IF('DATA ACCURATE'!D1182&lt;&gt;"",'DATA ACCURATE'!D1182,"")</f>
        <v/>
      </c>
      <c r="C1179" s="38" t="str">
        <f>IF($AD1179="000000000000","",INDEX(DATABASE!$W$12:$W$71,MATCH($AD1179,DATABASE!$V$12:$V$71,0)))</f>
        <v/>
      </c>
      <c r="D1179" s="34" t="str">
        <f>IF(C1179="","",IF(E1179="",INDEX(DATABASE!$AF$13:$AF$62,MATCH($C1179,DATABASE!$AC$13:$AC$62,0)),IF(E1179="2x D11",INDEX(DATABASE!$AF$13:$AF$62,MATCH($C1179,DATABASE!$AC$13:$AC$62,0))+2*DATABASE!$AF$62,IF(E1179="3x D11",INDEX(DATABASE!$AF$13:$AF$62,MATCH($C1179,DATABASE!$AC$13:$AC$62,0))+3*DATABASE!$AF$62,""))))</f>
        <v/>
      </c>
      <c r="E1179" s="38" t="str">
        <f>IF(AND($K1179="Y",$G1179&lt;&gt;"UNYIL",$F1179&lt;DATABASE!$O$8),"2x D11",IF(AND($K1179="Y",$G1179&lt;&gt;"UNYIL",$F1179&gt;=DATABASE!$O$8),"3x D11",""))</f>
        <v/>
      </c>
      <c r="F1179" s="9" t="str">
        <f>IF('DATA ACCURATE'!N1182&lt;&gt;"",'DATA ACCURATE'!N1182,"")</f>
        <v/>
      </c>
      <c r="G1179" t="str">
        <f>IF(F1179="","",IF(F1179&lt;=DATABASE!$I$8,"UNYIL",IF(F1179&lt;=DATABASE!$J$8,"KECIL",IF(F1179&lt;DATABASE!$K$8,"TANGGUNG",IF(F1179&gt;=DATABASE!$K$8,"BESAR","")))))</f>
        <v/>
      </c>
      <c r="H1179" s="16" t="str">
        <f>IF('DATA ACCURATE'!J1182&lt;&gt;"",'DATA ACCURATE'!J1182,"")</f>
        <v/>
      </c>
      <c r="I1179" s="35" t="str">
        <f>IF(B1179&lt;&gt;"",IFERROR(VLOOKUP(B1179,'DATA TIMBANGAN'!G:M,7,FALSE),VLOOKUP(B1179,'DATA TIMBANGAN'!G:M,7)),"")</f>
        <v/>
      </c>
      <c r="J1179" s="25" t="str">
        <f>IF(H1179&lt;&gt;"",IFERROR(INDEX(DATABASE!$Z$19:$Z$38,MATCH(DATEVALUE(H1179),DATABASE!$AA$19:$AA$38,0)),INDEX(DATABASE!$Z$12:$Z$18,MATCH(WEEKDAY(H1179,2),DATABASE!$AA$12:$AA$18,0))),"")</f>
        <v/>
      </c>
      <c r="K1179" s="25" t="str">
        <f>IF('DATA ACCURATE'!V1182&lt;&gt;"",'DATA ACCURATE'!V1182,"")</f>
        <v/>
      </c>
      <c r="L1179" s="80" t="str">
        <f>IF($H1179="","",IF(OR($J1179="LIBUR",AND($L1178="LIBUR",$O1178=$O1179)),"LIBUR",IF(AND(OR($L1178="LUAR JAM KERJA 1",$L1178="LUAR JAM KERJA 2"),OR(OR(AND($H1178=$H1179,AND(OR($I1179&gt;DATABASE!$J$3,$I1179&lt;DATABASE!$J$6),((DATEVALUE($H1179)+$I1179)-(DATEVALUE($H1178)+$I1178))&lt;DATABASE!$J$6)),AND($H1178=$H1179,$O1178=$O1179,OR($I1179&gt;DATABASE!$J$6,$I1179&lt;DATABASE!$J$3))),AND(($H1179-$H1178)=1,OR($I1179&lt;DATABASE!$I$6,((DATEVALUE($H1179)+$I1179)-(DATEVALUE($H1178)+$I1178))&lt;DATABASE!$J$6))),$A1179=$A1178),"LUAR JAM KERJA 2",IF(AND(OR(WEEKDAY($H1179,2)=1,WEEKDAY($H1179,2)=2,WEEKDAY($H1179,2)=3,WEEKDAY($H1179,2)=4,WEEKDAY($H1179,2)=5),$I1179&lt;=DATABASE!$J$3,$I1179&gt;=DATABASE!$I$3),"JAM KERJA",IF(AND(WEEKDAY($H1179,2)=6,$I1179&lt;=DATABASE!$J$4,$I1179&gt;=DATABASE!$I$4),"JAM KERJA","LUAR JAM KERJA 1")))))</f>
        <v/>
      </c>
      <c r="M1179" s="33" t="str">
        <f>IF('DATA ACCURATE'!T1182&lt;&gt;"",IF('DATA ACCURATE'!T1182&gt;100,'DATA ACCURATE'!T1182/10,'DATA ACCURATE'!T1182),"")</f>
        <v/>
      </c>
      <c r="N1179" t="str">
        <f>IF(M1179="","",IF(M1179&lt;=DATABASE!$I$9,"LOKAL",IF(M1179&lt;DATABASE!$J$9,"LUAR KOTA 1",IF($M1179&gt;=DATABASE!$J$9,"LUAR KOTA 2",""))))</f>
        <v/>
      </c>
      <c r="O1179" s="38" t="str">
        <f>IF('DATA ACCURATE'!L1182&lt;&gt;"",'DATA ACCURATE'!L1182,"")</f>
        <v/>
      </c>
      <c r="Q1179" s="38">
        <f t="shared" si="126"/>
        <v>0</v>
      </c>
      <c r="R1179" s="38">
        <f t="shared" si="126"/>
        <v>0</v>
      </c>
      <c r="S1179" s="38">
        <f t="shared" si="126"/>
        <v>0</v>
      </c>
      <c r="T1179" s="38">
        <f t="shared" si="126"/>
        <v>0</v>
      </c>
      <c r="U1179" s="38">
        <f t="shared" si="127"/>
        <v>0</v>
      </c>
      <c r="V1179" s="38">
        <f t="shared" si="127"/>
        <v>0</v>
      </c>
      <c r="W1179" s="38">
        <f t="shared" si="127"/>
        <v>0</v>
      </c>
      <c r="X1179" s="38">
        <f t="shared" si="128"/>
        <v>0</v>
      </c>
      <c r="Y1179" s="38">
        <f t="shared" si="128"/>
        <v>0</v>
      </c>
      <c r="Z1179" s="38">
        <f t="shared" si="128"/>
        <v>0</v>
      </c>
      <c r="AA1179" s="38">
        <f t="shared" si="128"/>
        <v>0</v>
      </c>
      <c r="AB1179" s="38">
        <f t="shared" si="129"/>
        <v>0</v>
      </c>
      <c r="AC1179" s="38">
        <f t="shared" si="130"/>
        <v>0</v>
      </c>
      <c r="AD1179" s="38" t="str">
        <f t="shared" si="131"/>
        <v>000000000000</v>
      </c>
    </row>
    <row r="1180" spans="1:30">
      <c r="A1180" s="9" t="str">
        <f>IF('DATA ACCURATE'!A1183&lt;&gt;"",'DATA ACCURATE'!A1183,"")</f>
        <v/>
      </c>
      <c r="B1180" s="9" t="str">
        <f>IF('DATA ACCURATE'!D1183&lt;&gt;"",'DATA ACCURATE'!D1183,"")</f>
        <v/>
      </c>
      <c r="C1180" s="38" t="str">
        <f>IF($AD1180="000000000000","",INDEX(DATABASE!$W$12:$W$71,MATCH($AD1180,DATABASE!$V$12:$V$71,0)))</f>
        <v/>
      </c>
      <c r="D1180" s="34" t="str">
        <f>IF(C1180="","",IF(E1180="",INDEX(DATABASE!$AF$13:$AF$62,MATCH($C1180,DATABASE!$AC$13:$AC$62,0)),IF(E1180="2x D11",INDEX(DATABASE!$AF$13:$AF$62,MATCH($C1180,DATABASE!$AC$13:$AC$62,0))+2*DATABASE!$AF$62,IF(E1180="3x D11",INDEX(DATABASE!$AF$13:$AF$62,MATCH($C1180,DATABASE!$AC$13:$AC$62,0))+3*DATABASE!$AF$62,""))))</f>
        <v/>
      </c>
      <c r="E1180" s="38" t="str">
        <f>IF(AND($K1180="Y",$G1180&lt;&gt;"UNYIL",$F1180&lt;DATABASE!$O$8),"2x D11",IF(AND($K1180="Y",$G1180&lt;&gt;"UNYIL",$F1180&gt;=DATABASE!$O$8),"3x D11",""))</f>
        <v/>
      </c>
      <c r="F1180" s="9" t="str">
        <f>IF('DATA ACCURATE'!N1183&lt;&gt;"",'DATA ACCURATE'!N1183,"")</f>
        <v/>
      </c>
      <c r="G1180" t="str">
        <f>IF(F1180="","",IF(F1180&lt;=DATABASE!$I$8,"UNYIL",IF(F1180&lt;=DATABASE!$J$8,"KECIL",IF(F1180&lt;DATABASE!$K$8,"TANGGUNG",IF(F1180&gt;=DATABASE!$K$8,"BESAR","")))))</f>
        <v/>
      </c>
      <c r="H1180" s="16" t="str">
        <f>IF('DATA ACCURATE'!J1183&lt;&gt;"",'DATA ACCURATE'!J1183,"")</f>
        <v/>
      </c>
      <c r="I1180" s="35" t="str">
        <f>IF(B1180&lt;&gt;"",IFERROR(VLOOKUP(B1180,'DATA TIMBANGAN'!G:M,7,FALSE),VLOOKUP(B1180,'DATA TIMBANGAN'!G:M,7)),"")</f>
        <v/>
      </c>
      <c r="J1180" s="25" t="str">
        <f>IF(H1180&lt;&gt;"",IFERROR(INDEX(DATABASE!$Z$19:$Z$38,MATCH(DATEVALUE(H1180),DATABASE!$AA$19:$AA$38,0)),INDEX(DATABASE!$Z$12:$Z$18,MATCH(WEEKDAY(H1180,2),DATABASE!$AA$12:$AA$18,0))),"")</f>
        <v/>
      </c>
      <c r="K1180" s="25" t="str">
        <f>IF('DATA ACCURATE'!V1183&lt;&gt;"",'DATA ACCURATE'!V1183,"")</f>
        <v/>
      </c>
      <c r="L1180" s="80" t="str">
        <f>IF($H1180="","",IF(OR($J1180="LIBUR",AND($L1179="LIBUR",$O1179=$O1180)),"LIBUR",IF(AND(OR($L1179="LUAR JAM KERJA 1",$L1179="LUAR JAM KERJA 2"),OR(OR(AND($H1179=$H1180,AND(OR($I1180&gt;DATABASE!$J$3,$I1180&lt;DATABASE!$J$6),((DATEVALUE($H1180)+$I1180)-(DATEVALUE($H1179)+$I1179))&lt;DATABASE!$J$6)),AND($H1179=$H1180,$O1179=$O1180,OR($I1180&gt;DATABASE!$J$6,$I1180&lt;DATABASE!$J$3))),AND(($H1180-$H1179)=1,OR($I1180&lt;DATABASE!$I$6,((DATEVALUE($H1180)+$I1180)-(DATEVALUE($H1179)+$I1179))&lt;DATABASE!$J$6))),$A1180=$A1179),"LUAR JAM KERJA 2",IF(AND(OR(WEEKDAY($H1180,2)=1,WEEKDAY($H1180,2)=2,WEEKDAY($H1180,2)=3,WEEKDAY($H1180,2)=4,WEEKDAY($H1180,2)=5),$I1180&lt;=DATABASE!$J$3,$I1180&gt;=DATABASE!$I$3),"JAM KERJA",IF(AND(WEEKDAY($H1180,2)=6,$I1180&lt;=DATABASE!$J$4,$I1180&gt;=DATABASE!$I$4),"JAM KERJA","LUAR JAM KERJA 1")))))</f>
        <v/>
      </c>
      <c r="M1180" s="33" t="str">
        <f>IF('DATA ACCURATE'!T1183&lt;&gt;"",IF('DATA ACCURATE'!T1183&gt;100,'DATA ACCURATE'!T1183/10,'DATA ACCURATE'!T1183),"")</f>
        <v/>
      </c>
      <c r="N1180" t="str">
        <f>IF(M1180="","",IF(M1180&lt;=DATABASE!$I$9,"LOKAL",IF(M1180&lt;DATABASE!$J$9,"LUAR KOTA 1",IF($M1180&gt;=DATABASE!$J$9,"LUAR KOTA 2",""))))</f>
        <v/>
      </c>
      <c r="O1180" s="38" t="str">
        <f>IF('DATA ACCURATE'!L1183&lt;&gt;"",'DATA ACCURATE'!L1183,"")</f>
        <v/>
      </c>
      <c r="Q1180" s="38">
        <f t="shared" si="126"/>
        <v>0</v>
      </c>
      <c r="R1180" s="38">
        <f t="shared" si="126"/>
        <v>0</v>
      </c>
      <c r="S1180" s="38">
        <f t="shared" si="126"/>
        <v>0</v>
      </c>
      <c r="T1180" s="38">
        <f t="shared" si="126"/>
        <v>0</v>
      </c>
      <c r="U1180" s="38">
        <f t="shared" si="127"/>
        <v>0</v>
      </c>
      <c r="V1180" s="38">
        <f t="shared" si="127"/>
        <v>0</v>
      </c>
      <c r="W1180" s="38">
        <f t="shared" si="127"/>
        <v>0</v>
      </c>
      <c r="X1180" s="38">
        <f t="shared" si="128"/>
        <v>0</v>
      </c>
      <c r="Y1180" s="38">
        <f t="shared" si="128"/>
        <v>0</v>
      </c>
      <c r="Z1180" s="38">
        <f t="shared" si="128"/>
        <v>0</v>
      </c>
      <c r="AA1180" s="38">
        <f t="shared" si="128"/>
        <v>0</v>
      </c>
      <c r="AB1180" s="38">
        <f t="shared" si="129"/>
        <v>0</v>
      </c>
      <c r="AC1180" s="38">
        <f t="shared" si="130"/>
        <v>0</v>
      </c>
      <c r="AD1180" s="38" t="str">
        <f t="shared" si="131"/>
        <v>000000000000</v>
      </c>
    </row>
    <row r="1181" spans="1:30">
      <c r="A1181" s="9" t="str">
        <f>IF('DATA ACCURATE'!A1184&lt;&gt;"",'DATA ACCURATE'!A1184,"")</f>
        <v/>
      </c>
      <c r="B1181" s="9" t="str">
        <f>IF('DATA ACCURATE'!D1184&lt;&gt;"",'DATA ACCURATE'!D1184,"")</f>
        <v/>
      </c>
      <c r="C1181" s="38" t="str">
        <f>IF($AD1181="000000000000","",INDEX(DATABASE!$W$12:$W$71,MATCH($AD1181,DATABASE!$V$12:$V$71,0)))</f>
        <v/>
      </c>
      <c r="D1181" s="34" t="str">
        <f>IF(C1181="","",IF(E1181="",INDEX(DATABASE!$AF$13:$AF$62,MATCH($C1181,DATABASE!$AC$13:$AC$62,0)),IF(E1181="2x D11",INDEX(DATABASE!$AF$13:$AF$62,MATCH($C1181,DATABASE!$AC$13:$AC$62,0))+2*DATABASE!$AF$62,IF(E1181="3x D11",INDEX(DATABASE!$AF$13:$AF$62,MATCH($C1181,DATABASE!$AC$13:$AC$62,0))+3*DATABASE!$AF$62,""))))</f>
        <v/>
      </c>
      <c r="E1181" s="38" t="str">
        <f>IF(AND($K1181="Y",$G1181&lt;&gt;"UNYIL",$F1181&lt;DATABASE!$O$8),"2x D11",IF(AND($K1181="Y",$G1181&lt;&gt;"UNYIL",$F1181&gt;=DATABASE!$O$8),"3x D11",""))</f>
        <v/>
      </c>
      <c r="F1181" s="9" t="str">
        <f>IF('DATA ACCURATE'!N1184&lt;&gt;"",'DATA ACCURATE'!N1184,"")</f>
        <v/>
      </c>
      <c r="G1181" t="str">
        <f>IF(F1181="","",IF(F1181&lt;=DATABASE!$I$8,"UNYIL",IF(F1181&lt;=DATABASE!$J$8,"KECIL",IF(F1181&lt;DATABASE!$K$8,"TANGGUNG",IF(F1181&gt;=DATABASE!$K$8,"BESAR","")))))</f>
        <v/>
      </c>
      <c r="H1181" s="16" t="str">
        <f>IF('DATA ACCURATE'!J1184&lt;&gt;"",'DATA ACCURATE'!J1184,"")</f>
        <v/>
      </c>
      <c r="I1181" s="35" t="str">
        <f>IF(B1181&lt;&gt;"",IFERROR(VLOOKUP(B1181,'DATA TIMBANGAN'!G:M,7,FALSE),VLOOKUP(B1181,'DATA TIMBANGAN'!G:M,7)),"")</f>
        <v/>
      </c>
      <c r="J1181" s="25" t="str">
        <f>IF(H1181&lt;&gt;"",IFERROR(INDEX(DATABASE!$Z$19:$Z$38,MATCH(DATEVALUE(H1181),DATABASE!$AA$19:$AA$38,0)),INDEX(DATABASE!$Z$12:$Z$18,MATCH(WEEKDAY(H1181,2),DATABASE!$AA$12:$AA$18,0))),"")</f>
        <v/>
      </c>
      <c r="K1181" s="25" t="str">
        <f>IF('DATA ACCURATE'!V1184&lt;&gt;"",'DATA ACCURATE'!V1184,"")</f>
        <v/>
      </c>
      <c r="L1181" s="80" t="str">
        <f>IF($H1181="","",IF(OR($J1181="LIBUR",AND($L1180="LIBUR",$O1180=$O1181)),"LIBUR",IF(AND(OR($L1180="LUAR JAM KERJA 1",$L1180="LUAR JAM KERJA 2"),OR(OR(AND($H1180=$H1181,AND(OR($I1181&gt;DATABASE!$J$3,$I1181&lt;DATABASE!$J$6),((DATEVALUE($H1181)+$I1181)-(DATEVALUE($H1180)+$I1180))&lt;DATABASE!$J$6)),AND($H1180=$H1181,$O1180=$O1181,OR($I1181&gt;DATABASE!$J$6,$I1181&lt;DATABASE!$J$3))),AND(($H1181-$H1180)=1,OR($I1181&lt;DATABASE!$I$6,((DATEVALUE($H1181)+$I1181)-(DATEVALUE($H1180)+$I1180))&lt;DATABASE!$J$6))),$A1181=$A1180),"LUAR JAM KERJA 2",IF(AND(OR(WEEKDAY($H1181,2)=1,WEEKDAY($H1181,2)=2,WEEKDAY($H1181,2)=3,WEEKDAY($H1181,2)=4,WEEKDAY($H1181,2)=5),$I1181&lt;=DATABASE!$J$3,$I1181&gt;=DATABASE!$I$3),"JAM KERJA",IF(AND(WEEKDAY($H1181,2)=6,$I1181&lt;=DATABASE!$J$4,$I1181&gt;=DATABASE!$I$4),"JAM KERJA","LUAR JAM KERJA 1")))))</f>
        <v/>
      </c>
      <c r="M1181" s="33" t="str">
        <f>IF('DATA ACCURATE'!T1184&lt;&gt;"",IF('DATA ACCURATE'!T1184&gt;100,'DATA ACCURATE'!T1184/10,'DATA ACCURATE'!T1184),"")</f>
        <v/>
      </c>
      <c r="N1181" t="str">
        <f>IF(M1181="","",IF(M1181&lt;=DATABASE!$I$9,"LOKAL",IF(M1181&lt;DATABASE!$J$9,"LUAR KOTA 1",IF($M1181&gt;=DATABASE!$J$9,"LUAR KOTA 2",""))))</f>
        <v/>
      </c>
      <c r="O1181" s="38" t="str">
        <f>IF('DATA ACCURATE'!L1184&lt;&gt;"",'DATA ACCURATE'!L1184,"")</f>
        <v/>
      </c>
      <c r="Q1181" s="38">
        <f t="shared" si="126"/>
        <v>0</v>
      </c>
      <c r="R1181" s="38">
        <f t="shared" si="126"/>
        <v>0</v>
      </c>
      <c r="S1181" s="38">
        <f t="shared" si="126"/>
        <v>0</v>
      </c>
      <c r="T1181" s="38">
        <f t="shared" si="126"/>
        <v>0</v>
      </c>
      <c r="U1181" s="38">
        <f t="shared" si="127"/>
        <v>0</v>
      </c>
      <c r="V1181" s="38">
        <f t="shared" si="127"/>
        <v>0</v>
      </c>
      <c r="W1181" s="38">
        <f t="shared" si="127"/>
        <v>0</v>
      </c>
      <c r="X1181" s="38">
        <f t="shared" si="128"/>
        <v>0</v>
      </c>
      <c r="Y1181" s="38">
        <f t="shared" si="128"/>
        <v>0</v>
      </c>
      <c r="Z1181" s="38">
        <f t="shared" si="128"/>
        <v>0</v>
      </c>
      <c r="AA1181" s="38">
        <f t="shared" si="128"/>
        <v>0</v>
      </c>
      <c r="AB1181" s="38">
        <f t="shared" si="129"/>
        <v>0</v>
      </c>
      <c r="AC1181" s="38">
        <f t="shared" si="130"/>
        <v>0</v>
      </c>
      <c r="AD1181" s="38" t="str">
        <f t="shared" si="131"/>
        <v>000000000000</v>
      </c>
    </row>
    <row r="1182" spans="1:30">
      <c r="A1182" s="9" t="str">
        <f>IF('DATA ACCURATE'!A1185&lt;&gt;"",'DATA ACCURATE'!A1185,"")</f>
        <v/>
      </c>
      <c r="B1182" s="9" t="str">
        <f>IF('DATA ACCURATE'!D1185&lt;&gt;"",'DATA ACCURATE'!D1185,"")</f>
        <v/>
      </c>
      <c r="C1182" s="38" t="str">
        <f>IF($AD1182="000000000000","",INDEX(DATABASE!$W$12:$W$71,MATCH($AD1182,DATABASE!$V$12:$V$71,0)))</f>
        <v/>
      </c>
      <c r="D1182" s="34" t="str">
        <f>IF(C1182="","",IF(E1182="",INDEX(DATABASE!$AF$13:$AF$62,MATCH($C1182,DATABASE!$AC$13:$AC$62,0)),IF(E1182="2x D11",INDEX(DATABASE!$AF$13:$AF$62,MATCH($C1182,DATABASE!$AC$13:$AC$62,0))+2*DATABASE!$AF$62,IF(E1182="3x D11",INDEX(DATABASE!$AF$13:$AF$62,MATCH($C1182,DATABASE!$AC$13:$AC$62,0))+3*DATABASE!$AF$62,""))))</f>
        <v/>
      </c>
      <c r="E1182" s="38" t="str">
        <f>IF(AND($K1182="Y",$G1182&lt;&gt;"UNYIL",$F1182&lt;DATABASE!$O$8),"2x D11",IF(AND($K1182="Y",$G1182&lt;&gt;"UNYIL",$F1182&gt;=DATABASE!$O$8),"3x D11",""))</f>
        <v/>
      </c>
      <c r="F1182" s="9" t="str">
        <f>IF('DATA ACCURATE'!N1185&lt;&gt;"",'DATA ACCURATE'!N1185,"")</f>
        <v/>
      </c>
      <c r="G1182" t="str">
        <f>IF(F1182="","",IF(F1182&lt;=DATABASE!$I$8,"UNYIL",IF(F1182&lt;=DATABASE!$J$8,"KECIL",IF(F1182&lt;DATABASE!$K$8,"TANGGUNG",IF(F1182&gt;=DATABASE!$K$8,"BESAR","")))))</f>
        <v/>
      </c>
      <c r="H1182" s="16" t="str">
        <f>IF('DATA ACCURATE'!J1185&lt;&gt;"",'DATA ACCURATE'!J1185,"")</f>
        <v/>
      </c>
      <c r="I1182" s="35" t="str">
        <f>IF(B1182&lt;&gt;"",IFERROR(VLOOKUP(B1182,'DATA TIMBANGAN'!G:M,7,FALSE),VLOOKUP(B1182,'DATA TIMBANGAN'!G:M,7)),"")</f>
        <v/>
      </c>
      <c r="J1182" s="25" t="str">
        <f>IF(H1182&lt;&gt;"",IFERROR(INDEX(DATABASE!$Z$19:$Z$38,MATCH(DATEVALUE(H1182),DATABASE!$AA$19:$AA$38,0)),INDEX(DATABASE!$Z$12:$Z$18,MATCH(WEEKDAY(H1182,2),DATABASE!$AA$12:$AA$18,0))),"")</f>
        <v/>
      </c>
      <c r="K1182" s="25" t="str">
        <f>IF('DATA ACCURATE'!V1185&lt;&gt;"",'DATA ACCURATE'!V1185,"")</f>
        <v/>
      </c>
      <c r="L1182" s="80" t="str">
        <f>IF($H1182="","",IF(OR($J1182="LIBUR",AND($L1181="LIBUR",$O1181=$O1182)),"LIBUR",IF(AND(OR($L1181="LUAR JAM KERJA 1",$L1181="LUAR JAM KERJA 2"),OR(OR(AND($H1181=$H1182,AND(OR($I1182&gt;DATABASE!$J$3,$I1182&lt;DATABASE!$J$6),((DATEVALUE($H1182)+$I1182)-(DATEVALUE($H1181)+$I1181))&lt;DATABASE!$J$6)),AND($H1181=$H1182,$O1181=$O1182,OR($I1182&gt;DATABASE!$J$6,$I1182&lt;DATABASE!$J$3))),AND(($H1182-$H1181)=1,OR($I1182&lt;DATABASE!$I$6,((DATEVALUE($H1182)+$I1182)-(DATEVALUE($H1181)+$I1181))&lt;DATABASE!$J$6))),$A1182=$A1181),"LUAR JAM KERJA 2",IF(AND(OR(WEEKDAY($H1182,2)=1,WEEKDAY($H1182,2)=2,WEEKDAY($H1182,2)=3,WEEKDAY($H1182,2)=4,WEEKDAY($H1182,2)=5),$I1182&lt;=DATABASE!$J$3,$I1182&gt;=DATABASE!$I$3),"JAM KERJA",IF(AND(WEEKDAY($H1182,2)=6,$I1182&lt;=DATABASE!$J$4,$I1182&gt;=DATABASE!$I$4),"JAM KERJA","LUAR JAM KERJA 1")))))</f>
        <v/>
      </c>
      <c r="M1182" s="33" t="str">
        <f>IF('DATA ACCURATE'!T1185&lt;&gt;"",IF('DATA ACCURATE'!T1185&gt;100,'DATA ACCURATE'!T1185/10,'DATA ACCURATE'!T1185),"")</f>
        <v/>
      </c>
      <c r="N1182" t="str">
        <f>IF(M1182="","",IF(M1182&lt;=DATABASE!$I$9,"LOKAL",IF(M1182&lt;DATABASE!$J$9,"LUAR KOTA 1",IF($M1182&gt;=DATABASE!$J$9,"LUAR KOTA 2",""))))</f>
        <v/>
      </c>
      <c r="O1182" s="38" t="str">
        <f>IF('DATA ACCURATE'!L1185&lt;&gt;"",'DATA ACCURATE'!L1185,"")</f>
        <v/>
      </c>
      <c r="Q1182" s="38">
        <f t="shared" si="126"/>
        <v>0</v>
      </c>
      <c r="R1182" s="38">
        <f t="shared" si="126"/>
        <v>0</v>
      </c>
      <c r="S1182" s="38">
        <f t="shared" si="126"/>
        <v>0</v>
      </c>
      <c r="T1182" s="38">
        <f t="shared" si="126"/>
        <v>0</v>
      </c>
      <c r="U1182" s="38">
        <f t="shared" si="127"/>
        <v>0</v>
      </c>
      <c r="V1182" s="38">
        <f t="shared" si="127"/>
        <v>0</v>
      </c>
      <c r="W1182" s="38">
        <f t="shared" si="127"/>
        <v>0</v>
      </c>
      <c r="X1182" s="38">
        <f t="shared" si="128"/>
        <v>0</v>
      </c>
      <c r="Y1182" s="38">
        <f t="shared" si="128"/>
        <v>0</v>
      </c>
      <c r="Z1182" s="38">
        <f t="shared" si="128"/>
        <v>0</v>
      </c>
      <c r="AA1182" s="38">
        <f t="shared" si="128"/>
        <v>0</v>
      </c>
      <c r="AB1182" s="38">
        <f t="shared" si="129"/>
        <v>0</v>
      </c>
      <c r="AC1182" s="38">
        <f t="shared" si="130"/>
        <v>0</v>
      </c>
      <c r="AD1182" s="38" t="str">
        <f t="shared" si="131"/>
        <v>000000000000</v>
      </c>
    </row>
    <row r="1183" spans="1:30">
      <c r="A1183" s="9" t="str">
        <f>IF('DATA ACCURATE'!A1186&lt;&gt;"",'DATA ACCURATE'!A1186,"")</f>
        <v/>
      </c>
      <c r="B1183" s="9" t="str">
        <f>IF('DATA ACCURATE'!D1186&lt;&gt;"",'DATA ACCURATE'!D1186,"")</f>
        <v/>
      </c>
      <c r="C1183" s="38" t="str">
        <f>IF($AD1183="000000000000","",INDEX(DATABASE!$W$12:$W$71,MATCH($AD1183,DATABASE!$V$12:$V$71,0)))</f>
        <v/>
      </c>
      <c r="D1183" s="34" t="str">
        <f>IF(C1183="","",IF(E1183="",INDEX(DATABASE!$AF$13:$AF$62,MATCH($C1183,DATABASE!$AC$13:$AC$62,0)),IF(E1183="2x D11",INDEX(DATABASE!$AF$13:$AF$62,MATCH($C1183,DATABASE!$AC$13:$AC$62,0))+2*DATABASE!$AF$62,IF(E1183="3x D11",INDEX(DATABASE!$AF$13:$AF$62,MATCH($C1183,DATABASE!$AC$13:$AC$62,0))+3*DATABASE!$AF$62,""))))</f>
        <v/>
      </c>
      <c r="E1183" s="38" t="str">
        <f>IF(AND($K1183="Y",$G1183&lt;&gt;"UNYIL",$F1183&lt;DATABASE!$O$8),"2x D11",IF(AND($K1183="Y",$G1183&lt;&gt;"UNYIL",$F1183&gt;=DATABASE!$O$8),"3x D11",""))</f>
        <v/>
      </c>
      <c r="F1183" s="9" t="str">
        <f>IF('DATA ACCURATE'!N1186&lt;&gt;"",'DATA ACCURATE'!N1186,"")</f>
        <v/>
      </c>
      <c r="G1183" t="str">
        <f>IF(F1183="","",IF(F1183&lt;=DATABASE!$I$8,"UNYIL",IF(F1183&lt;=DATABASE!$J$8,"KECIL",IF(F1183&lt;DATABASE!$K$8,"TANGGUNG",IF(F1183&gt;=DATABASE!$K$8,"BESAR","")))))</f>
        <v/>
      </c>
      <c r="H1183" s="16" t="str">
        <f>IF('DATA ACCURATE'!J1186&lt;&gt;"",'DATA ACCURATE'!J1186,"")</f>
        <v/>
      </c>
      <c r="I1183" s="35" t="str">
        <f>IF(B1183&lt;&gt;"",IFERROR(VLOOKUP(B1183,'DATA TIMBANGAN'!G:M,7,FALSE),VLOOKUP(B1183,'DATA TIMBANGAN'!G:M,7)),"")</f>
        <v/>
      </c>
      <c r="J1183" s="25" t="str">
        <f>IF(H1183&lt;&gt;"",IFERROR(INDEX(DATABASE!$Z$19:$Z$38,MATCH(DATEVALUE(H1183),DATABASE!$AA$19:$AA$38,0)),INDEX(DATABASE!$Z$12:$Z$18,MATCH(WEEKDAY(H1183,2),DATABASE!$AA$12:$AA$18,0))),"")</f>
        <v/>
      </c>
      <c r="K1183" s="25" t="str">
        <f>IF('DATA ACCURATE'!V1186&lt;&gt;"",'DATA ACCURATE'!V1186,"")</f>
        <v/>
      </c>
      <c r="L1183" s="80" t="str">
        <f>IF($H1183="","",IF(OR($J1183="LIBUR",AND($L1182="LIBUR",$O1182=$O1183)),"LIBUR",IF(AND(OR($L1182="LUAR JAM KERJA 1",$L1182="LUAR JAM KERJA 2"),OR(OR(AND($H1182=$H1183,AND(OR($I1183&gt;DATABASE!$J$3,$I1183&lt;DATABASE!$J$6),((DATEVALUE($H1183)+$I1183)-(DATEVALUE($H1182)+$I1182))&lt;DATABASE!$J$6)),AND($H1182=$H1183,$O1182=$O1183,OR($I1183&gt;DATABASE!$J$6,$I1183&lt;DATABASE!$J$3))),AND(($H1183-$H1182)=1,OR($I1183&lt;DATABASE!$I$6,((DATEVALUE($H1183)+$I1183)-(DATEVALUE($H1182)+$I1182))&lt;DATABASE!$J$6))),$A1183=$A1182),"LUAR JAM KERJA 2",IF(AND(OR(WEEKDAY($H1183,2)=1,WEEKDAY($H1183,2)=2,WEEKDAY($H1183,2)=3,WEEKDAY($H1183,2)=4,WEEKDAY($H1183,2)=5),$I1183&lt;=DATABASE!$J$3,$I1183&gt;=DATABASE!$I$3),"JAM KERJA",IF(AND(WEEKDAY($H1183,2)=6,$I1183&lt;=DATABASE!$J$4,$I1183&gt;=DATABASE!$I$4),"JAM KERJA","LUAR JAM KERJA 1")))))</f>
        <v/>
      </c>
      <c r="M1183" s="33" t="str">
        <f>IF('DATA ACCURATE'!T1186&lt;&gt;"",IF('DATA ACCURATE'!T1186&gt;100,'DATA ACCURATE'!T1186/10,'DATA ACCURATE'!T1186),"")</f>
        <v/>
      </c>
      <c r="N1183" t="str">
        <f>IF(M1183="","",IF(M1183&lt;=DATABASE!$I$9,"LOKAL",IF(M1183&lt;DATABASE!$J$9,"LUAR KOTA 1",IF($M1183&gt;=DATABASE!$J$9,"LUAR KOTA 2",""))))</f>
        <v/>
      </c>
      <c r="O1183" s="38" t="str">
        <f>IF('DATA ACCURATE'!L1186&lt;&gt;"",'DATA ACCURATE'!L1186,"")</f>
        <v/>
      </c>
      <c r="Q1183" s="38">
        <f t="shared" si="126"/>
        <v>0</v>
      </c>
      <c r="R1183" s="38">
        <f t="shared" si="126"/>
        <v>0</v>
      </c>
      <c r="S1183" s="38">
        <f t="shared" si="126"/>
        <v>0</v>
      </c>
      <c r="T1183" s="38">
        <f t="shared" si="126"/>
        <v>0</v>
      </c>
      <c r="U1183" s="38">
        <f t="shared" si="127"/>
        <v>0</v>
      </c>
      <c r="V1183" s="38">
        <f t="shared" si="127"/>
        <v>0</v>
      </c>
      <c r="W1183" s="38">
        <f t="shared" si="127"/>
        <v>0</v>
      </c>
      <c r="X1183" s="38">
        <f t="shared" si="128"/>
        <v>0</v>
      </c>
      <c r="Y1183" s="38">
        <f t="shared" si="128"/>
        <v>0</v>
      </c>
      <c r="Z1183" s="38">
        <f t="shared" si="128"/>
        <v>0</v>
      </c>
      <c r="AA1183" s="38">
        <f t="shared" si="128"/>
        <v>0</v>
      </c>
      <c r="AB1183" s="38">
        <f t="shared" si="129"/>
        <v>0</v>
      </c>
      <c r="AC1183" s="38">
        <f t="shared" si="130"/>
        <v>0</v>
      </c>
      <c r="AD1183" s="38" t="str">
        <f t="shared" si="131"/>
        <v>000000000000</v>
      </c>
    </row>
    <row r="1184" spans="1:30">
      <c r="A1184" s="9" t="str">
        <f>IF('DATA ACCURATE'!A1187&lt;&gt;"",'DATA ACCURATE'!A1187,"")</f>
        <v/>
      </c>
      <c r="B1184" s="9" t="str">
        <f>IF('DATA ACCURATE'!D1187&lt;&gt;"",'DATA ACCURATE'!D1187,"")</f>
        <v/>
      </c>
      <c r="C1184" s="38" t="str">
        <f>IF($AD1184="000000000000","",INDEX(DATABASE!$W$12:$W$71,MATCH($AD1184,DATABASE!$V$12:$V$71,0)))</f>
        <v/>
      </c>
      <c r="D1184" s="34" t="str">
        <f>IF(C1184="","",IF(E1184="",INDEX(DATABASE!$AF$13:$AF$62,MATCH($C1184,DATABASE!$AC$13:$AC$62,0)),IF(E1184="2x D11",INDEX(DATABASE!$AF$13:$AF$62,MATCH($C1184,DATABASE!$AC$13:$AC$62,0))+2*DATABASE!$AF$62,IF(E1184="3x D11",INDEX(DATABASE!$AF$13:$AF$62,MATCH($C1184,DATABASE!$AC$13:$AC$62,0))+3*DATABASE!$AF$62,""))))</f>
        <v/>
      </c>
      <c r="E1184" s="38" t="str">
        <f>IF(AND($K1184="Y",$G1184&lt;&gt;"UNYIL",$F1184&lt;DATABASE!$O$8),"2x D11",IF(AND($K1184="Y",$G1184&lt;&gt;"UNYIL",$F1184&gt;=DATABASE!$O$8),"3x D11",""))</f>
        <v/>
      </c>
      <c r="F1184" s="9" t="str">
        <f>IF('DATA ACCURATE'!N1187&lt;&gt;"",'DATA ACCURATE'!N1187,"")</f>
        <v/>
      </c>
      <c r="G1184" t="str">
        <f>IF(F1184="","",IF(F1184&lt;=DATABASE!$I$8,"UNYIL",IF(F1184&lt;=DATABASE!$J$8,"KECIL",IF(F1184&lt;DATABASE!$K$8,"TANGGUNG",IF(F1184&gt;=DATABASE!$K$8,"BESAR","")))))</f>
        <v/>
      </c>
      <c r="H1184" s="16" t="str">
        <f>IF('DATA ACCURATE'!J1187&lt;&gt;"",'DATA ACCURATE'!J1187,"")</f>
        <v/>
      </c>
      <c r="I1184" s="35" t="str">
        <f>IF(B1184&lt;&gt;"",IFERROR(VLOOKUP(B1184,'DATA TIMBANGAN'!G:M,7,FALSE),VLOOKUP(B1184,'DATA TIMBANGAN'!G:M,7)),"")</f>
        <v/>
      </c>
      <c r="J1184" s="25" t="str">
        <f>IF(H1184&lt;&gt;"",IFERROR(INDEX(DATABASE!$Z$19:$Z$38,MATCH(DATEVALUE(H1184),DATABASE!$AA$19:$AA$38,0)),INDEX(DATABASE!$Z$12:$Z$18,MATCH(WEEKDAY(H1184,2),DATABASE!$AA$12:$AA$18,0))),"")</f>
        <v/>
      </c>
      <c r="K1184" s="25" t="str">
        <f>IF('DATA ACCURATE'!V1187&lt;&gt;"",'DATA ACCURATE'!V1187,"")</f>
        <v/>
      </c>
      <c r="L1184" s="80" t="str">
        <f>IF($H1184="","",IF(OR($J1184="LIBUR",AND($L1183="LIBUR",$O1183=$O1184)),"LIBUR",IF(AND(OR($L1183="LUAR JAM KERJA 1",$L1183="LUAR JAM KERJA 2"),OR(OR(AND($H1183=$H1184,AND(OR($I1184&gt;DATABASE!$J$3,$I1184&lt;DATABASE!$J$6),((DATEVALUE($H1184)+$I1184)-(DATEVALUE($H1183)+$I1183))&lt;DATABASE!$J$6)),AND($H1183=$H1184,$O1183=$O1184,OR($I1184&gt;DATABASE!$J$6,$I1184&lt;DATABASE!$J$3))),AND(($H1184-$H1183)=1,OR($I1184&lt;DATABASE!$I$6,((DATEVALUE($H1184)+$I1184)-(DATEVALUE($H1183)+$I1183))&lt;DATABASE!$J$6))),$A1184=$A1183),"LUAR JAM KERJA 2",IF(AND(OR(WEEKDAY($H1184,2)=1,WEEKDAY($H1184,2)=2,WEEKDAY($H1184,2)=3,WEEKDAY($H1184,2)=4,WEEKDAY($H1184,2)=5),$I1184&lt;=DATABASE!$J$3,$I1184&gt;=DATABASE!$I$3),"JAM KERJA",IF(AND(WEEKDAY($H1184,2)=6,$I1184&lt;=DATABASE!$J$4,$I1184&gt;=DATABASE!$I$4),"JAM KERJA","LUAR JAM KERJA 1")))))</f>
        <v/>
      </c>
      <c r="M1184" s="33" t="str">
        <f>IF('DATA ACCURATE'!T1187&lt;&gt;"",IF('DATA ACCURATE'!T1187&gt;100,'DATA ACCURATE'!T1187/10,'DATA ACCURATE'!T1187),"")</f>
        <v/>
      </c>
      <c r="N1184" t="str">
        <f>IF(M1184="","",IF(M1184&lt;=DATABASE!$I$9,"LOKAL",IF(M1184&lt;DATABASE!$J$9,"LUAR KOTA 1",IF($M1184&gt;=DATABASE!$J$9,"LUAR KOTA 2",""))))</f>
        <v/>
      </c>
      <c r="O1184" s="38" t="str">
        <f>IF('DATA ACCURATE'!L1187&lt;&gt;"",'DATA ACCURATE'!L1187,"")</f>
        <v/>
      </c>
      <c r="Q1184" s="38">
        <f t="shared" si="126"/>
        <v>0</v>
      </c>
      <c r="R1184" s="38">
        <f t="shared" si="126"/>
        <v>0</v>
      </c>
      <c r="S1184" s="38">
        <f t="shared" si="126"/>
        <v>0</v>
      </c>
      <c r="T1184" s="38">
        <f t="shared" si="126"/>
        <v>0</v>
      </c>
      <c r="U1184" s="38">
        <f t="shared" si="127"/>
        <v>0</v>
      </c>
      <c r="V1184" s="38">
        <f t="shared" si="127"/>
        <v>0</v>
      </c>
      <c r="W1184" s="38">
        <f t="shared" si="127"/>
        <v>0</v>
      </c>
      <c r="X1184" s="38">
        <f t="shared" si="128"/>
        <v>0</v>
      </c>
      <c r="Y1184" s="38">
        <f t="shared" si="128"/>
        <v>0</v>
      </c>
      <c r="Z1184" s="38">
        <f t="shared" si="128"/>
        <v>0</v>
      </c>
      <c r="AA1184" s="38">
        <f t="shared" si="128"/>
        <v>0</v>
      </c>
      <c r="AB1184" s="38">
        <f t="shared" si="129"/>
        <v>0</v>
      </c>
      <c r="AC1184" s="38">
        <f t="shared" si="130"/>
        <v>0</v>
      </c>
      <c r="AD1184" s="38" t="str">
        <f t="shared" si="131"/>
        <v>000000000000</v>
      </c>
    </row>
    <row r="1185" spans="1:30">
      <c r="A1185" s="9" t="str">
        <f>IF('DATA ACCURATE'!A1188&lt;&gt;"",'DATA ACCURATE'!A1188,"")</f>
        <v/>
      </c>
      <c r="B1185" s="9" t="str">
        <f>IF('DATA ACCURATE'!D1188&lt;&gt;"",'DATA ACCURATE'!D1188,"")</f>
        <v/>
      </c>
      <c r="C1185" s="38" t="str">
        <f>IF($AD1185="000000000000","",INDEX(DATABASE!$W$12:$W$71,MATCH($AD1185,DATABASE!$V$12:$V$71,0)))</f>
        <v/>
      </c>
      <c r="D1185" s="34" t="str">
        <f>IF(C1185="","",IF(E1185="",INDEX(DATABASE!$AF$13:$AF$62,MATCH($C1185,DATABASE!$AC$13:$AC$62,0)),IF(E1185="2x D11",INDEX(DATABASE!$AF$13:$AF$62,MATCH($C1185,DATABASE!$AC$13:$AC$62,0))+2*DATABASE!$AF$62,IF(E1185="3x D11",INDEX(DATABASE!$AF$13:$AF$62,MATCH($C1185,DATABASE!$AC$13:$AC$62,0))+3*DATABASE!$AF$62,""))))</f>
        <v/>
      </c>
      <c r="E1185" s="38" t="str">
        <f>IF(AND($K1185="Y",$G1185&lt;&gt;"UNYIL",$F1185&lt;DATABASE!$O$8),"2x D11",IF(AND($K1185="Y",$G1185&lt;&gt;"UNYIL",$F1185&gt;=DATABASE!$O$8),"3x D11",""))</f>
        <v/>
      </c>
      <c r="F1185" s="9" t="str">
        <f>IF('DATA ACCURATE'!N1188&lt;&gt;"",'DATA ACCURATE'!N1188,"")</f>
        <v/>
      </c>
      <c r="G1185" t="str">
        <f>IF(F1185="","",IF(F1185&lt;=DATABASE!$I$8,"UNYIL",IF(F1185&lt;=DATABASE!$J$8,"KECIL",IF(F1185&lt;DATABASE!$K$8,"TANGGUNG",IF(F1185&gt;=DATABASE!$K$8,"BESAR","")))))</f>
        <v/>
      </c>
      <c r="H1185" s="16" t="str">
        <f>IF('DATA ACCURATE'!J1188&lt;&gt;"",'DATA ACCURATE'!J1188,"")</f>
        <v/>
      </c>
      <c r="I1185" s="35" t="str">
        <f>IF(B1185&lt;&gt;"",IFERROR(VLOOKUP(B1185,'DATA TIMBANGAN'!G:M,7,FALSE),VLOOKUP(B1185,'DATA TIMBANGAN'!G:M,7)),"")</f>
        <v/>
      </c>
      <c r="J1185" s="25" t="str">
        <f>IF(H1185&lt;&gt;"",IFERROR(INDEX(DATABASE!$Z$19:$Z$38,MATCH(DATEVALUE(H1185),DATABASE!$AA$19:$AA$38,0)),INDEX(DATABASE!$Z$12:$Z$18,MATCH(WEEKDAY(H1185,2),DATABASE!$AA$12:$AA$18,0))),"")</f>
        <v/>
      </c>
      <c r="K1185" s="25" t="str">
        <f>IF('DATA ACCURATE'!V1188&lt;&gt;"",'DATA ACCURATE'!V1188,"")</f>
        <v/>
      </c>
      <c r="L1185" s="80" t="str">
        <f>IF($H1185="","",IF(OR($J1185="LIBUR",AND($L1184="LIBUR",$O1184=$O1185)),"LIBUR",IF(AND(OR($L1184="LUAR JAM KERJA 1",$L1184="LUAR JAM KERJA 2"),OR(OR(AND($H1184=$H1185,AND(OR($I1185&gt;DATABASE!$J$3,$I1185&lt;DATABASE!$J$6),((DATEVALUE($H1185)+$I1185)-(DATEVALUE($H1184)+$I1184))&lt;DATABASE!$J$6)),AND($H1184=$H1185,$O1184=$O1185,OR($I1185&gt;DATABASE!$J$6,$I1185&lt;DATABASE!$J$3))),AND(($H1185-$H1184)=1,OR($I1185&lt;DATABASE!$I$6,((DATEVALUE($H1185)+$I1185)-(DATEVALUE($H1184)+$I1184))&lt;DATABASE!$J$6))),$A1185=$A1184),"LUAR JAM KERJA 2",IF(AND(OR(WEEKDAY($H1185,2)=1,WEEKDAY($H1185,2)=2,WEEKDAY($H1185,2)=3,WEEKDAY($H1185,2)=4,WEEKDAY($H1185,2)=5),$I1185&lt;=DATABASE!$J$3,$I1185&gt;=DATABASE!$I$3),"JAM KERJA",IF(AND(WEEKDAY($H1185,2)=6,$I1185&lt;=DATABASE!$J$4,$I1185&gt;=DATABASE!$I$4),"JAM KERJA","LUAR JAM KERJA 1")))))</f>
        <v/>
      </c>
      <c r="M1185" s="33" t="str">
        <f>IF('DATA ACCURATE'!T1188&lt;&gt;"",IF('DATA ACCURATE'!T1188&gt;100,'DATA ACCURATE'!T1188/10,'DATA ACCURATE'!T1188),"")</f>
        <v/>
      </c>
      <c r="N1185" t="str">
        <f>IF(M1185="","",IF(M1185&lt;=DATABASE!$I$9,"LOKAL",IF(M1185&lt;DATABASE!$J$9,"LUAR KOTA 1",IF($M1185&gt;=DATABASE!$J$9,"LUAR KOTA 2",""))))</f>
        <v/>
      </c>
      <c r="O1185" s="38" t="str">
        <f>IF('DATA ACCURATE'!L1188&lt;&gt;"",'DATA ACCURATE'!L1188,"")</f>
        <v/>
      </c>
      <c r="Q1185" s="38">
        <f t="shared" si="126"/>
        <v>0</v>
      </c>
      <c r="R1185" s="38">
        <f t="shared" si="126"/>
        <v>0</v>
      </c>
      <c r="S1185" s="38">
        <f t="shared" si="126"/>
        <v>0</v>
      </c>
      <c r="T1185" s="38">
        <f t="shared" si="126"/>
        <v>0</v>
      </c>
      <c r="U1185" s="38">
        <f t="shared" si="127"/>
        <v>0</v>
      </c>
      <c r="V1185" s="38">
        <f t="shared" si="127"/>
        <v>0</v>
      </c>
      <c r="W1185" s="38">
        <f t="shared" si="127"/>
        <v>0</v>
      </c>
      <c r="X1185" s="38">
        <f t="shared" si="128"/>
        <v>0</v>
      </c>
      <c r="Y1185" s="38">
        <f t="shared" si="128"/>
        <v>0</v>
      </c>
      <c r="Z1185" s="38">
        <f t="shared" si="128"/>
        <v>0</v>
      </c>
      <c r="AA1185" s="38">
        <f t="shared" si="128"/>
        <v>0</v>
      </c>
      <c r="AB1185" s="38">
        <f t="shared" si="129"/>
        <v>0</v>
      </c>
      <c r="AC1185" s="38">
        <f t="shared" si="130"/>
        <v>0</v>
      </c>
      <c r="AD1185" s="38" t="str">
        <f t="shared" si="131"/>
        <v>000000000000</v>
      </c>
    </row>
    <row r="1186" spans="1:30">
      <c r="A1186" s="9" t="str">
        <f>IF('DATA ACCURATE'!A1189&lt;&gt;"",'DATA ACCURATE'!A1189,"")</f>
        <v/>
      </c>
      <c r="B1186" s="9" t="str">
        <f>IF('DATA ACCURATE'!D1189&lt;&gt;"",'DATA ACCURATE'!D1189,"")</f>
        <v/>
      </c>
      <c r="C1186" s="38" t="str">
        <f>IF($AD1186="000000000000","",INDEX(DATABASE!$W$12:$W$71,MATCH($AD1186,DATABASE!$V$12:$V$71,0)))</f>
        <v/>
      </c>
      <c r="D1186" s="34" t="str">
        <f>IF(C1186="","",IF(E1186="",INDEX(DATABASE!$AF$13:$AF$62,MATCH($C1186,DATABASE!$AC$13:$AC$62,0)),IF(E1186="2x D11",INDEX(DATABASE!$AF$13:$AF$62,MATCH($C1186,DATABASE!$AC$13:$AC$62,0))+2*DATABASE!$AF$62,IF(E1186="3x D11",INDEX(DATABASE!$AF$13:$AF$62,MATCH($C1186,DATABASE!$AC$13:$AC$62,0))+3*DATABASE!$AF$62,""))))</f>
        <v/>
      </c>
      <c r="E1186" s="38" t="str">
        <f>IF(AND($K1186="Y",$G1186&lt;&gt;"UNYIL",$F1186&lt;DATABASE!$O$8),"2x D11",IF(AND($K1186="Y",$G1186&lt;&gt;"UNYIL",$F1186&gt;=DATABASE!$O$8),"3x D11",""))</f>
        <v/>
      </c>
      <c r="F1186" s="9" t="str">
        <f>IF('DATA ACCURATE'!N1189&lt;&gt;"",'DATA ACCURATE'!N1189,"")</f>
        <v/>
      </c>
      <c r="G1186" t="str">
        <f>IF(F1186="","",IF(F1186&lt;=DATABASE!$I$8,"UNYIL",IF(F1186&lt;=DATABASE!$J$8,"KECIL",IF(F1186&lt;DATABASE!$K$8,"TANGGUNG",IF(F1186&gt;=DATABASE!$K$8,"BESAR","")))))</f>
        <v/>
      </c>
      <c r="H1186" s="16" t="str">
        <f>IF('DATA ACCURATE'!J1189&lt;&gt;"",'DATA ACCURATE'!J1189,"")</f>
        <v/>
      </c>
      <c r="I1186" s="35" t="str">
        <f>IF(B1186&lt;&gt;"",IFERROR(VLOOKUP(B1186,'DATA TIMBANGAN'!G:M,7,FALSE),VLOOKUP(B1186,'DATA TIMBANGAN'!G:M,7)),"")</f>
        <v/>
      </c>
      <c r="J1186" s="25" t="str">
        <f>IF(H1186&lt;&gt;"",IFERROR(INDEX(DATABASE!$Z$19:$Z$38,MATCH(DATEVALUE(H1186),DATABASE!$AA$19:$AA$38,0)),INDEX(DATABASE!$Z$12:$Z$18,MATCH(WEEKDAY(H1186,2),DATABASE!$AA$12:$AA$18,0))),"")</f>
        <v/>
      </c>
      <c r="K1186" s="25" t="str">
        <f>IF('DATA ACCURATE'!V1189&lt;&gt;"",'DATA ACCURATE'!V1189,"")</f>
        <v/>
      </c>
      <c r="L1186" s="80" t="str">
        <f>IF($H1186="","",IF(OR($J1186="LIBUR",AND($L1185="LIBUR",$O1185=$O1186)),"LIBUR",IF(AND(OR($L1185="LUAR JAM KERJA 1",$L1185="LUAR JAM KERJA 2"),OR(OR(AND($H1185=$H1186,AND(OR($I1186&gt;DATABASE!$J$3,$I1186&lt;DATABASE!$J$6),((DATEVALUE($H1186)+$I1186)-(DATEVALUE($H1185)+$I1185))&lt;DATABASE!$J$6)),AND($H1185=$H1186,$O1185=$O1186,OR($I1186&gt;DATABASE!$J$6,$I1186&lt;DATABASE!$J$3))),AND(($H1186-$H1185)=1,OR($I1186&lt;DATABASE!$I$6,((DATEVALUE($H1186)+$I1186)-(DATEVALUE($H1185)+$I1185))&lt;DATABASE!$J$6))),$A1186=$A1185),"LUAR JAM KERJA 2",IF(AND(OR(WEEKDAY($H1186,2)=1,WEEKDAY($H1186,2)=2,WEEKDAY($H1186,2)=3,WEEKDAY($H1186,2)=4,WEEKDAY($H1186,2)=5),$I1186&lt;=DATABASE!$J$3,$I1186&gt;=DATABASE!$I$3),"JAM KERJA",IF(AND(WEEKDAY($H1186,2)=6,$I1186&lt;=DATABASE!$J$4,$I1186&gt;=DATABASE!$I$4),"JAM KERJA","LUAR JAM KERJA 1")))))</f>
        <v/>
      </c>
      <c r="M1186" s="33" t="str">
        <f>IF('DATA ACCURATE'!T1189&lt;&gt;"",IF('DATA ACCURATE'!T1189&gt;100,'DATA ACCURATE'!T1189/10,'DATA ACCURATE'!T1189),"")</f>
        <v/>
      </c>
      <c r="N1186" t="str">
        <f>IF(M1186="","",IF(M1186&lt;=DATABASE!$I$9,"LOKAL",IF(M1186&lt;DATABASE!$J$9,"LUAR KOTA 1",IF($M1186&gt;=DATABASE!$J$9,"LUAR KOTA 2",""))))</f>
        <v/>
      </c>
      <c r="O1186" s="38" t="str">
        <f>IF('DATA ACCURATE'!L1189&lt;&gt;"",'DATA ACCURATE'!L1189,"")</f>
        <v/>
      </c>
      <c r="Q1186" s="38">
        <f t="shared" si="126"/>
        <v>0</v>
      </c>
      <c r="R1186" s="38">
        <f t="shared" si="126"/>
        <v>0</v>
      </c>
      <c r="S1186" s="38">
        <f t="shared" si="126"/>
        <v>0</v>
      </c>
      <c r="T1186" s="38">
        <f t="shared" si="126"/>
        <v>0</v>
      </c>
      <c r="U1186" s="38">
        <f t="shared" si="127"/>
        <v>0</v>
      </c>
      <c r="V1186" s="38">
        <f t="shared" si="127"/>
        <v>0</v>
      </c>
      <c r="W1186" s="38">
        <f t="shared" si="127"/>
        <v>0</v>
      </c>
      <c r="X1186" s="38">
        <f t="shared" si="128"/>
        <v>0</v>
      </c>
      <c r="Y1186" s="38">
        <f t="shared" si="128"/>
        <v>0</v>
      </c>
      <c r="Z1186" s="38">
        <f t="shared" si="128"/>
        <v>0</v>
      </c>
      <c r="AA1186" s="38">
        <f t="shared" si="128"/>
        <v>0</v>
      </c>
      <c r="AB1186" s="38">
        <f t="shared" si="129"/>
        <v>0</v>
      </c>
      <c r="AC1186" s="38">
        <f t="shared" si="130"/>
        <v>0</v>
      </c>
      <c r="AD1186" s="38" t="str">
        <f t="shared" si="131"/>
        <v>000000000000</v>
      </c>
    </row>
    <row r="1187" spans="1:30">
      <c r="A1187" s="9" t="str">
        <f>IF('DATA ACCURATE'!A1190&lt;&gt;"",'DATA ACCURATE'!A1190,"")</f>
        <v/>
      </c>
      <c r="B1187" s="9" t="str">
        <f>IF('DATA ACCURATE'!D1190&lt;&gt;"",'DATA ACCURATE'!D1190,"")</f>
        <v/>
      </c>
      <c r="C1187" s="38" t="str">
        <f>IF($AD1187="000000000000","",INDEX(DATABASE!$W$12:$W$71,MATCH($AD1187,DATABASE!$V$12:$V$71,0)))</f>
        <v/>
      </c>
      <c r="D1187" s="34" t="str">
        <f>IF(C1187="","",IF(E1187="",INDEX(DATABASE!$AF$13:$AF$62,MATCH($C1187,DATABASE!$AC$13:$AC$62,0)),IF(E1187="2x D11",INDEX(DATABASE!$AF$13:$AF$62,MATCH($C1187,DATABASE!$AC$13:$AC$62,0))+2*DATABASE!$AF$62,IF(E1187="3x D11",INDEX(DATABASE!$AF$13:$AF$62,MATCH($C1187,DATABASE!$AC$13:$AC$62,0))+3*DATABASE!$AF$62,""))))</f>
        <v/>
      </c>
      <c r="E1187" s="38" t="str">
        <f>IF(AND($K1187="Y",$G1187&lt;&gt;"UNYIL",$F1187&lt;DATABASE!$O$8),"2x D11",IF(AND($K1187="Y",$G1187&lt;&gt;"UNYIL",$F1187&gt;=DATABASE!$O$8),"3x D11",""))</f>
        <v/>
      </c>
      <c r="F1187" s="9" t="str">
        <f>IF('DATA ACCURATE'!N1190&lt;&gt;"",'DATA ACCURATE'!N1190,"")</f>
        <v/>
      </c>
      <c r="G1187" t="str">
        <f>IF(F1187="","",IF(F1187&lt;=DATABASE!$I$8,"UNYIL",IF(F1187&lt;=DATABASE!$J$8,"KECIL",IF(F1187&lt;DATABASE!$K$8,"TANGGUNG",IF(F1187&gt;=DATABASE!$K$8,"BESAR","")))))</f>
        <v/>
      </c>
      <c r="H1187" s="16" t="str">
        <f>IF('DATA ACCURATE'!J1190&lt;&gt;"",'DATA ACCURATE'!J1190,"")</f>
        <v/>
      </c>
      <c r="I1187" s="35" t="str">
        <f>IF(B1187&lt;&gt;"",IFERROR(VLOOKUP(B1187,'DATA TIMBANGAN'!G:M,7,FALSE),VLOOKUP(B1187,'DATA TIMBANGAN'!G:M,7)),"")</f>
        <v/>
      </c>
      <c r="J1187" s="25" t="str">
        <f>IF(H1187&lt;&gt;"",IFERROR(INDEX(DATABASE!$Z$19:$Z$38,MATCH(DATEVALUE(H1187),DATABASE!$AA$19:$AA$38,0)),INDEX(DATABASE!$Z$12:$Z$18,MATCH(WEEKDAY(H1187,2),DATABASE!$AA$12:$AA$18,0))),"")</f>
        <v/>
      </c>
      <c r="K1187" s="25" t="str">
        <f>IF('DATA ACCURATE'!V1190&lt;&gt;"",'DATA ACCURATE'!V1190,"")</f>
        <v/>
      </c>
      <c r="L1187" s="80" t="str">
        <f>IF($H1187="","",IF(OR($J1187="LIBUR",AND($L1186="LIBUR",$O1186=$O1187)),"LIBUR",IF(AND(OR($L1186="LUAR JAM KERJA 1",$L1186="LUAR JAM KERJA 2"),OR(OR(AND($H1186=$H1187,AND(OR($I1187&gt;DATABASE!$J$3,$I1187&lt;DATABASE!$J$6),((DATEVALUE($H1187)+$I1187)-(DATEVALUE($H1186)+$I1186))&lt;DATABASE!$J$6)),AND($H1186=$H1187,$O1186=$O1187,OR($I1187&gt;DATABASE!$J$6,$I1187&lt;DATABASE!$J$3))),AND(($H1187-$H1186)=1,OR($I1187&lt;DATABASE!$I$6,((DATEVALUE($H1187)+$I1187)-(DATEVALUE($H1186)+$I1186))&lt;DATABASE!$J$6))),$A1187=$A1186),"LUAR JAM KERJA 2",IF(AND(OR(WEEKDAY($H1187,2)=1,WEEKDAY($H1187,2)=2,WEEKDAY($H1187,2)=3,WEEKDAY($H1187,2)=4,WEEKDAY($H1187,2)=5),$I1187&lt;=DATABASE!$J$3,$I1187&gt;=DATABASE!$I$3),"JAM KERJA",IF(AND(WEEKDAY($H1187,2)=6,$I1187&lt;=DATABASE!$J$4,$I1187&gt;=DATABASE!$I$4),"JAM KERJA","LUAR JAM KERJA 1")))))</f>
        <v/>
      </c>
      <c r="M1187" s="33" t="str">
        <f>IF('DATA ACCURATE'!T1190&lt;&gt;"",IF('DATA ACCURATE'!T1190&gt;100,'DATA ACCURATE'!T1190/10,'DATA ACCURATE'!T1190),"")</f>
        <v/>
      </c>
      <c r="N1187" t="str">
        <f>IF(M1187="","",IF(M1187&lt;=DATABASE!$I$9,"LOKAL",IF(M1187&lt;DATABASE!$J$9,"LUAR KOTA 1",IF($M1187&gt;=DATABASE!$J$9,"LUAR KOTA 2",""))))</f>
        <v/>
      </c>
      <c r="O1187" s="38" t="str">
        <f>IF('DATA ACCURATE'!L1190&lt;&gt;"",'DATA ACCURATE'!L1190,"")</f>
        <v/>
      </c>
      <c r="Q1187" s="38">
        <f t="shared" si="126"/>
        <v>0</v>
      </c>
      <c r="R1187" s="38">
        <f t="shared" si="126"/>
        <v>0</v>
      </c>
      <c r="S1187" s="38">
        <f t="shared" si="126"/>
        <v>0</v>
      </c>
      <c r="T1187" s="38">
        <f t="shared" si="126"/>
        <v>0</v>
      </c>
      <c r="U1187" s="38">
        <f t="shared" si="127"/>
        <v>0</v>
      </c>
      <c r="V1187" s="38">
        <f t="shared" si="127"/>
        <v>0</v>
      </c>
      <c r="W1187" s="38">
        <f t="shared" si="127"/>
        <v>0</v>
      </c>
      <c r="X1187" s="38">
        <f t="shared" si="128"/>
        <v>0</v>
      </c>
      <c r="Y1187" s="38">
        <f t="shared" si="128"/>
        <v>0</v>
      </c>
      <c r="Z1187" s="38">
        <f t="shared" si="128"/>
        <v>0</v>
      </c>
      <c r="AA1187" s="38">
        <f t="shared" si="128"/>
        <v>0</v>
      </c>
      <c r="AB1187" s="38">
        <f t="shared" si="129"/>
        <v>0</v>
      </c>
      <c r="AC1187" s="38">
        <f t="shared" si="130"/>
        <v>0</v>
      </c>
      <c r="AD1187" s="38" t="str">
        <f t="shared" si="131"/>
        <v>000000000000</v>
      </c>
    </row>
    <row r="1188" spans="1:30">
      <c r="A1188" s="9" t="str">
        <f>IF('DATA ACCURATE'!A1191&lt;&gt;"",'DATA ACCURATE'!A1191,"")</f>
        <v/>
      </c>
      <c r="B1188" s="9" t="str">
        <f>IF('DATA ACCURATE'!D1191&lt;&gt;"",'DATA ACCURATE'!D1191,"")</f>
        <v/>
      </c>
      <c r="C1188" s="38" t="str">
        <f>IF($AD1188="000000000000","",INDEX(DATABASE!$W$12:$W$71,MATCH($AD1188,DATABASE!$V$12:$V$71,0)))</f>
        <v/>
      </c>
      <c r="D1188" s="34" t="str">
        <f>IF(C1188="","",IF(E1188="",INDEX(DATABASE!$AF$13:$AF$62,MATCH($C1188,DATABASE!$AC$13:$AC$62,0)),IF(E1188="2x D11",INDEX(DATABASE!$AF$13:$AF$62,MATCH($C1188,DATABASE!$AC$13:$AC$62,0))+2*DATABASE!$AF$62,IF(E1188="3x D11",INDEX(DATABASE!$AF$13:$AF$62,MATCH($C1188,DATABASE!$AC$13:$AC$62,0))+3*DATABASE!$AF$62,""))))</f>
        <v/>
      </c>
      <c r="E1188" s="38" t="str">
        <f>IF(AND($K1188="Y",$G1188&lt;&gt;"UNYIL",$F1188&lt;DATABASE!$O$8),"2x D11",IF(AND($K1188="Y",$G1188&lt;&gt;"UNYIL",$F1188&gt;=DATABASE!$O$8),"3x D11",""))</f>
        <v/>
      </c>
      <c r="F1188" s="9" t="str">
        <f>IF('DATA ACCURATE'!N1191&lt;&gt;"",'DATA ACCURATE'!N1191,"")</f>
        <v/>
      </c>
      <c r="G1188" t="str">
        <f>IF(F1188="","",IF(F1188&lt;=DATABASE!$I$8,"UNYIL",IF(F1188&lt;=DATABASE!$J$8,"KECIL",IF(F1188&lt;DATABASE!$K$8,"TANGGUNG",IF(F1188&gt;=DATABASE!$K$8,"BESAR","")))))</f>
        <v/>
      </c>
      <c r="H1188" s="16" t="str">
        <f>IF('DATA ACCURATE'!J1191&lt;&gt;"",'DATA ACCURATE'!J1191,"")</f>
        <v/>
      </c>
      <c r="I1188" s="35" t="str">
        <f>IF(B1188&lt;&gt;"",IFERROR(VLOOKUP(B1188,'DATA TIMBANGAN'!G:M,7,FALSE),VLOOKUP(B1188,'DATA TIMBANGAN'!G:M,7)),"")</f>
        <v/>
      </c>
      <c r="J1188" s="25" t="str">
        <f>IF(H1188&lt;&gt;"",IFERROR(INDEX(DATABASE!$Z$19:$Z$38,MATCH(DATEVALUE(H1188),DATABASE!$AA$19:$AA$38,0)),INDEX(DATABASE!$Z$12:$Z$18,MATCH(WEEKDAY(H1188,2),DATABASE!$AA$12:$AA$18,0))),"")</f>
        <v/>
      </c>
      <c r="K1188" s="25" t="str">
        <f>IF('DATA ACCURATE'!V1191&lt;&gt;"",'DATA ACCURATE'!V1191,"")</f>
        <v/>
      </c>
      <c r="L1188" s="80" t="str">
        <f>IF($H1188="","",IF(OR($J1188="LIBUR",AND($L1187="LIBUR",$O1187=$O1188)),"LIBUR",IF(AND(OR($L1187="LUAR JAM KERJA 1",$L1187="LUAR JAM KERJA 2"),OR(OR(AND($H1187=$H1188,AND(OR($I1188&gt;DATABASE!$J$3,$I1188&lt;DATABASE!$J$6),((DATEVALUE($H1188)+$I1188)-(DATEVALUE($H1187)+$I1187))&lt;DATABASE!$J$6)),AND($H1187=$H1188,$O1187=$O1188,OR($I1188&gt;DATABASE!$J$6,$I1188&lt;DATABASE!$J$3))),AND(($H1188-$H1187)=1,OR($I1188&lt;DATABASE!$I$6,((DATEVALUE($H1188)+$I1188)-(DATEVALUE($H1187)+$I1187))&lt;DATABASE!$J$6))),$A1188=$A1187),"LUAR JAM KERJA 2",IF(AND(OR(WEEKDAY($H1188,2)=1,WEEKDAY($H1188,2)=2,WEEKDAY($H1188,2)=3,WEEKDAY($H1188,2)=4,WEEKDAY($H1188,2)=5),$I1188&lt;=DATABASE!$J$3,$I1188&gt;=DATABASE!$I$3),"JAM KERJA",IF(AND(WEEKDAY($H1188,2)=6,$I1188&lt;=DATABASE!$J$4,$I1188&gt;=DATABASE!$I$4),"JAM KERJA","LUAR JAM KERJA 1")))))</f>
        <v/>
      </c>
      <c r="M1188" s="33" t="str">
        <f>IF('DATA ACCURATE'!T1191&lt;&gt;"",IF('DATA ACCURATE'!T1191&gt;100,'DATA ACCURATE'!T1191/10,'DATA ACCURATE'!T1191),"")</f>
        <v/>
      </c>
      <c r="N1188" t="str">
        <f>IF(M1188="","",IF(M1188&lt;=DATABASE!$I$9,"LOKAL",IF(M1188&lt;DATABASE!$J$9,"LUAR KOTA 1",IF($M1188&gt;=DATABASE!$J$9,"LUAR KOTA 2",""))))</f>
        <v/>
      </c>
      <c r="O1188" s="38" t="str">
        <f>IF('DATA ACCURATE'!L1191&lt;&gt;"",'DATA ACCURATE'!L1191,"")</f>
        <v/>
      </c>
      <c r="Q1188" s="38">
        <f t="shared" si="126"/>
        <v>0</v>
      </c>
      <c r="R1188" s="38">
        <f t="shared" si="126"/>
        <v>0</v>
      </c>
      <c r="S1188" s="38">
        <f t="shared" si="126"/>
        <v>0</v>
      </c>
      <c r="T1188" s="38">
        <f t="shared" si="126"/>
        <v>0</v>
      </c>
      <c r="U1188" s="38">
        <f t="shared" si="127"/>
        <v>0</v>
      </c>
      <c r="V1188" s="38">
        <f t="shared" si="127"/>
        <v>0</v>
      </c>
      <c r="W1188" s="38">
        <f t="shared" si="127"/>
        <v>0</v>
      </c>
      <c r="X1188" s="38">
        <f t="shared" si="128"/>
        <v>0</v>
      </c>
      <c r="Y1188" s="38">
        <f t="shared" si="128"/>
        <v>0</v>
      </c>
      <c r="Z1188" s="38">
        <f t="shared" si="128"/>
        <v>0</v>
      </c>
      <c r="AA1188" s="38">
        <f t="shared" si="128"/>
        <v>0</v>
      </c>
      <c r="AB1188" s="38">
        <f t="shared" si="129"/>
        <v>0</v>
      </c>
      <c r="AC1188" s="38">
        <f t="shared" si="130"/>
        <v>0</v>
      </c>
      <c r="AD1188" s="38" t="str">
        <f t="shared" si="131"/>
        <v>000000000000</v>
      </c>
    </row>
    <row r="1189" spans="1:30">
      <c r="A1189" s="9" t="str">
        <f>IF('DATA ACCURATE'!A1192&lt;&gt;"",'DATA ACCURATE'!A1192,"")</f>
        <v/>
      </c>
      <c r="B1189" s="9" t="str">
        <f>IF('DATA ACCURATE'!D1192&lt;&gt;"",'DATA ACCURATE'!D1192,"")</f>
        <v/>
      </c>
      <c r="C1189" s="38" t="str">
        <f>IF($AD1189="000000000000","",INDEX(DATABASE!$W$12:$W$71,MATCH($AD1189,DATABASE!$V$12:$V$71,0)))</f>
        <v/>
      </c>
      <c r="D1189" s="34" t="str">
        <f>IF(C1189="","",IF(E1189="",INDEX(DATABASE!$AF$13:$AF$62,MATCH($C1189,DATABASE!$AC$13:$AC$62,0)),IF(E1189="2x D11",INDEX(DATABASE!$AF$13:$AF$62,MATCH($C1189,DATABASE!$AC$13:$AC$62,0))+2*DATABASE!$AF$62,IF(E1189="3x D11",INDEX(DATABASE!$AF$13:$AF$62,MATCH($C1189,DATABASE!$AC$13:$AC$62,0))+3*DATABASE!$AF$62,""))))</f>
        <v/>
      </c>
      <c r="E1189" s="38" t="str">
        <f>IF(AND($K1189="Y",$G1189&lt;&gt;"UNYIL",$F1189&lt;DATABASE!$O$8),"2x D11",IF(AND($K1189="Y",$G1189&lt;&gt;"UNYIL",$F1189&gt;=DATABASE!$O$8),"3x D11",""))</f>
        <v/>
      </c>
      <c r="F1189" s="9" t="str">
        <f>IF('DATA ACCURATE'!N1192&lt;&gt;"",'DATA ACCURATE'!N1192,"")</f>
        <v/>
      </c>
      <c r="G1189" t="str">
        <f>IF(F1189="","",IF(F1189&lt;=DATABASE!$I$8,"UNYIL",IF(F1189&lt;=DATABASE!$J$8,"KECIL",IF(F1189&lt;DATABASE!$K$8,"TANGGUNG",IF(F1189&gt;=DATABASE!$K$8,"BESAR","")))))</f>
        <v/>
      </c>
      <c r="H1189" s="16" t="str">
        <f>IF('DATA ACCURATE'!J1192&lt;&gt;"",'DATA ACCURATE'!J1192,"")</f>
        <v/>
      </c>
      <c r="I1189" s="35" t="str">
        <f>IF(B1189&lt;&gt;"",IFERROR(VLOOKUP(B1189,'DATA TIMBANGAN'!G:M,7,FALSE),VLOOKUP(B1189,'DATA TIMBANGAN'!G:M,7)),"")</f>
        <v/>
      </c>
      <c r="J1189" s="25" t="str">
        <f>IF(H1189&lt;&gt;"",IFERROR(INDEX(DATABASE!$Z$19:$Z$38,MATCH(DATEVALUE(H1189),DATABASE!$AA$19:$AA$38,0)),INDEX(DATABASE!$Z$12:$Z$18,MATCH(WEEKDAY(H1189,2),DATABASE!$AA$12:$AA$18,0))),"")</f>
        <v/>
      </c>
      <c r="K1189" s="25" t="str">
        <f>IF('DATA ACCURATE'!V1192&lt;&gt;"",'DATA ACCURATE'!V1192,"")</f>
        <v/>
      </c>
      <c r="L1189" s="80" t="str">
        <f>IF($H1189="","",IF(OR($J1189="LIBUR",AND($L1188="LIBUR",$O1188=$O1189)),"LIBUR",IF(AND(OR($L1188="LUAR JAM KERJA 1",$L1188="LUAR JAM KERJA 2"),OR(OR(AND($H1188=$H1189,AND(OR($I1189&gt;DATABASE!$J$3,$I1189&lt;DATABASE!$J$6),((DATEVALUE($H1189)+$I1189)-(DATEVALUE($H1188)+$I1188))&lt;DATABASE!$J$6)),AND($H1188=$H1189,$O1188=$O1189,OR($I1189&gt;DATABASE!$J$6,$I1189&lt;DATABASE!$J$3))),AND(($H1189-$H1188)=1,OR($I1189&lt;DATABASE!$I$6,((DATEVALUE($H1189)+$I1189)-(DATEVALUE($H1188)+$I1188))&lt;DATABASE!$J$6))),$A1189=$A1188),"LUAR JAM KERJA 2",IF(AND(OR(WEEKDAY($H1189,2)=1,WEEKDAY($H1189,2)=2,WEEKDAY($H1189,2)=3,WEEKDAY($H1189,2)=4,WEEKDAY($H1189,2)=5),$I1189&lt;=DATABASE!$J$3,$I1189&gt;=DATABASE!$I$3),"JAM KERJA",IF(AND(WEEKDAY($H1189,2)=6,$I1189&lt;=DATABASE!$J$4,$I1189&gt;=DATABASE!$I$4),"JAM KERJA","LUAR JAM KERJA 1")))))</f>
        <v/>
      </c>
      <c r="M1189" s="33" t="str">
        <f>IF('DATA ACCURATE'!T1192&lt;&gt;"",IF('DATA ACCURATE'!T1192&gt;100,'DATA ACCURATE'!T1192/10,'DATA ACCURATE'!T1192),"")</f>
        <v/>
      </c>
      <c r="N1189" t="str">
        <f>IF(M1189="","",IF(M1189&lt;=DATABASE!$I$9,"LOKAL",IF(M1189&lt;DATABASE!$J$9,"LUAR KOTA 1",IF($M1189&gt;=DATABASE!$J$9,"LUAR KOTA 2",""))))</f>
        <v/>
      </c>
      <c r="O1189" s="38" t="str">
        <f>IF('DATA ACCURATE'!L1192&lt;&gt;"",'DATA ACCURATE'!L1192,"")</f>
        <v/>
      </c>
      <c r="Q1189" s="38">
        <f t="shared" si="126"/>
        <v>0</v>
      </c>
      <c r="R1189" s="38">
        <f t="shared" si="126"/>
        <v>0</v>
      </c>
      <c r="S1189" s="38">
        <f t="shared" si="126"/>
        <v>0</v>
      </c>
      <c r="T1189" s="38">
        <f t="shared" si="126"/>
        <v>0</v>
      </c>
      <c r="U1189" s="38">
        <f t="shared" si="127"/>
        <v>0</v>
      </c>
      <c r="V1189" s="38">
        <f t="shared" si="127"/>
        <v>0</v>
      </c>
      <c r="W1189" s="38">
        <f t="shared" si="127"/>
        <v>0</v>
      </c>
      <c r="X1189" s="38">
        <f t="shared" si="128"/>
        <v>0</v>
      </c>
      <c r="Y1189" s="38">
        <f t="shared" si="128"/>
        <v>0</v>
      </c>
      <c r="Z1189" s="38">
        <f t="shared" si="128"/>
        <v>0</v>
      </c>
      <c r="AA1189" s="38">
        <f t="shared" si="128"/>
        <v>0</v>
      </c>
      <c r="AB1189" s="38">
        <f t="shared" si="129"/>
        <v>0</v>
      </c>
      <c r="AC1189" s="38">
        <f t="shared" si="130"/>
        <v>0</v>
      </c>
      <c r="AD1189" s="38" t="str">
        <f t="shared" si="131"/>
        <v>000000000000</v>
      </c>
    </row>
    <row r="1190" spans="1:30">
      <c r="A1190" s="9" t="str">
        <f>IF('DATA ACCURATE'!A1193&lt;&gt;"",'DATA ACCURATE'!A1193,"")</f>
        <v/>
      </c>
      <c r="B1190" s="9" t="str">
        <f>IF('DATA ACCURATE'!D1193&lt;&gt;"",'DATA ACCURATE'!D1193,"")</f>
        <v/>
      </c>
      <c r="C1190" s="38" t="str">
        <f>IF($AD1190="000000000000","",INDEX(DATABASE!$W$12:$W$71,MATCH($AD1190,DATABASE!$V$12:$V$71,0)))</f>
        <v/>
      </c>
      <c r="D1190" s="34" t="str">
        <f>IF(C1190="","",IF(E1190="",INDEX(DATABASE!$AF$13:$AF$62,MATCH($C1190,DATABASE!$AC$13:$AC$62,0)),IF(E1190="2x D11",INDEX(DATABASE!$AF$13:$AF$62,MATCH($C1190,DATABASE!$AC$13:$AC$62,0))+2*DATABASE!$AF$62,IF(E1190="3x D11",INDEX(DATABASE!$AF$13:$AF$62,MATCH($C1190,DATABASE!$AC$13:$AC$62,0))+3*DATABASE!$AF$62,""))))</f>
        <v/>
      </c>
      <c r="E1190" s="38" t="str">
        <f>IF(AND($K1190="Y",$G1190&lt;&gt;"UNYIL",$F1190&lt;DATABASE!$O$8),"2x D11",IF(AND($K1190="Y",$G1190&lt;&gt;"UNYIL",$F1190&gt;=DATABASE!$O$8),"3x D11",""))</f>
        <v/>
      </c>
      <c r="F1190" s="9" t="str">
        <f>IF('DATA ACCURATE'!N1193&lt;&gt;"",'DATA ACCURATE'!N1193,"")</f>
        <v/>
      </c>
      <c r="G1190" t="str">
        <f>IF(F1190="","",IF(F1190&lt;=DATABASE!$I$8,"UNYIL",IF(F1190&lt;=DATABASE!$J$8,"KECIL",IF(F1190&lt;DATABASE!$K$8,"TANGGUNG",IF(F1190&gt;=DATABASE!$K$8,"BESAR","")))))</f>
        <v/>
      </c>
      <c r="H1190" s="16" t="str">
        <f>IF('DATA ACCURATE'!J1193&lt;&gt;"",'DATA ACCURATE'!J1193,"")</f>
        <v/>
      </c>
      <c r="I1190" s="35" t="str">
        <f>IF(B1190&lt;&gt;"",IFERROR(VLOOKUP(B1190,'DATA TIMBANGAN'!G:M,7,FALSE),VLOOKUP(B1190,'DATA TIMBANGAN'!G:M,7)),"")</f>
        <v/>
      </c>
      <c r="J1190" s="25" t="str">
        <f>IF(H1190&lt;&gt;"",IFERROR(INDEX(DATABASE!$Z$19:$Z$38,MATCH(DATEVALUE(H1190),DATABASE!$AA$19:$AA$38,0)),INDEX(DATABASE!$Z$12:$Z$18,MATCH(WEEKDAY(H1190,2),DATABASE!$AA$12:$AA$18,0))),"")</f>
        <v/>
      </c>
      <c r="K1190" s="25" t="str">
        <f>IF('DATA ACCURATE'!V1193&lt;&gt;"",'DATA ACCURATE'!V1193,"")</f>
        <v/>
      </c>
      <c r="L1190" s="80" t="str">
        <f>IF($H1190="","",IF(OR($J1190="LIBUR",AND($L1189="LIBUR",$O1189=$O1190)),"LIBUR",IF(AND(OR($L1189="LUAR JAM KERJA 1",$L1189="LUAR JAM KERJA 2"),OR(OR(AND($H1189=$H1190,AND(OR($I1190&gt;DATABASE!$J$3,$I1190&lt;DATABASE!$J$6),((DATEVALUE($H1190)+$I1190)-(DATEVALUE($H1189)+$I1189))&lt;DATABASE!$J$6)),AND($H1189=$H1190,$O1189=$O1190,OR($I1190&gt;DATABASE!$J$6,$I1190&lt;DATABASE!$J$3))),AND(($H1190-$H1189)=1,OR($I1190&lt;DATABASE!$I$6,((DATEVALUE($H1190)+$I1190)-(DATEVALUE($H1189)+$I1189))&lt;DATABASE!$J$6))),$A1190=$A1189),"LUAR JAM KERJA 2",IF(AND(OR(WEEKDAY($H1190,2)=1,WEEKDAY($H1190,2)=2,WEEKDAY($H1190,2)=3,WEEKDAY($H1190,2)=4,WEEKDAY($H1190,2)=5),$I1190&lt;=DATABASE!$J$3,$I1190&gt;=DATABASE!$I$3),"JAM KERJA",IF(AND(WEEKDAY($H1190,2)=6,$I1190&lt;=DATABASE!$J$4,$I1190&gt;=DATABASE!$I$4),"JAM KERJA","LUAR JAM KERJA 1")))))</f>
        <v/>
      </c>
      <c r="M1190" s="33" t="str">
        <f>IF('DATA ACCURATE'!T1193&lt;&gt;"",IF('DATA ACCURATE'!T1193&gt;100,'DATA ACCURATE'!T1193/10,'DATA ACCURATE'!T1193),"")</f>
        <v/>
      </c>
      <c r="N1190" t="str">
        <f>IF(M1190="","",IF(M1190&lt;=DATABASE!$I$9,"LOKAL",IF(M1190&lt;DATABASE!$J$9,"LUAR KOTA 1",IF($M1190&gt;=DATABASE!$J$9,"LUAR KOTA 2",""))))</f>
        <v/>
      </c>
      <c r="O1190" s="38" t="str">
        <f>IF('DATA ACCURATE'!L1193&lt;&gt;"",'DATA ACCURATE'!L1193,"")</f>
        <v/>
      </c>
      <c r="Q1190" s="38">
        <f t="shared" si="126"/>
        <v>0</v>
      </c>
      <c r="R1190" s="38">
        <f t="shared" si="126"/>
        <v>0</v>
      </c>
      <c r="S1190" s="38">
        <f t="shared" si="126"/>
        <v>0</v>
      </c>
      <c r="T1190" s="38">
        <f t="shared" si="126"/>
        <v>0</v>
      </c>
      <c r="U1190" s="38">
        <f t="shared" si="127"/>
        <v>0</v>
      </c>
      <c r="V1190" s="38">
        <f t="shared" si="127"/>
        <v>0</v>
      </c>
      <c r="W1190" s="38">
        <f t="shared" si="127"/>
        <v>0</v>
      </c>
      <c r="X1190" s="38">
        <f t="shared" si="128"/>
        <v>0</v>
      </c>
      <c r="Y1190" s="38">
        <f t="shared" si="128"/>
        <v>0</v>
      </c>
      <c r="Z1190" s="38">
        <f t="shared" si="128"/>
        <v>0</v>
      </c>
      <c r="AA1190" s="38">
        <f t="shared" si="128"/>
        <v>0</v>
      </c>
      <c r="AB1190" s="38">
        <f t="shared" si="129"/>
        <v>0</v>
      </c>
      <c r="AC1190" s="38">
        <f t="shared" si="130"/>
        <v>0</v>
      </c>
      <c r="AD1190" s="38" t="str">
        <f t="shared" si="131"/>
        <v>000000000000</v>
      </c>
    </row>
    <row r="1191" spans="1:30">
      <c r="A1191" s="9" t="str">
        <f>IF('DATA ACCURATE'!A1194&lt;&gt;"",'DATA ACCURATE'!A1194,"")</f>
        <v/>
      </c>
      <c r="B1191" s="9" t="str">
        <f>IF('DATA ACCURATE'!D1194&lt;&gt;"",'DATA ACCURATE'!D1194,"")</f>
        <v/>
      </c>
      <c r="C1191" s="38" t="str">
        <f>IF($AD1191="000000000000","",INDEX(DATABASE!$W$12:$W$71,MATCH($AD1191,DATABASE!$V$12:$V$71,0)))</f>
        <v/>
      </c>
      <c r="D1191" s="34" t="str">
        <f>IF(C1191="","",IF(E1191="",INDEX(DATABASE!$AF$13:$AF$62,MATCH($C1191,DATABASE!$AC$13:$AC$62,0)),IF(E1191="2x D11",INDEX(DATABASE!$AF$13:$AF$62,MATCH($C1191,DATABASE!$AC$13:$AC$62,0))+2*DATABASE!$AF$62,IF(E1191="3x D11",INDEX(DATABASE!$AF$13:$AF$62,MATCH($C1191,DATABASE!$AC$13:$AC$62,0))+3*DATABASE!$AF$62,""))))</f>
        <v/>
      </c>
      <c r="E1191" s="38" t="str">
        <f>IF(AND($K1191="Y",$G1191&lt;&gt;"UNYIL",$F1191&lt;DATABASE!$O$8),"2x D11",IF(AND($K1191="Y",$G1191&lt;&gt;"UNYIL",$F1191&gt;=DATABASE!$O$8),"3x D11",""))</f>
        <v/>
      </c>
      <c r="F1191" s="9" t="str">
        <f>IF('DATA ACCURATE'!N1194&lt;&gt;"",'DATA ACCURATE'!N1194,"")</f>
        <v/>
      </c>
      <c r="G1191" t="str">
        <f>IF(F1191="","",IF(F1191&lt;=DATABASE!$I$8,"UNYIL",IF(F1191&lt;=DATABASE!$J$8,"KECIL",IF(F1191&lt;DATABASE!$K$8,"TANGGUNG",IF(F1191&gt;=DATABASE!$K$8,"BESAR","")))))</f>
        <v/>
      </c>
      <c r="H1191" s="16" t="str">
        <f>IF('DATA ACCURATE'!J1194&lt;&gt;"",'DATA ACCURATE'!J1194,"")</f>
        <v/>
      </c>
      <c r="I1191" s="35" t="str">
        <f>IF(B1191&lt;&gt;"",IFERROR(VLOOKUP(B1191,'DATA TIMBANGAN'!G:M,7,FALSE),VLOOKUP(B1191,'DATA TIMBANGAN'!G:M,7)),"")</f>
        <v/>
      </c>
      <c r="J1191" s="25" t="str">
        <f>IF(H1191&lt;&gt;"",IFERROR(INDEX(DATABASE!$Z$19:$Z$38,MATCH(DATEVALUE(H1191),DATABASE!$AA$19:$AA$38,0)),INDEX(DATABASE!$Z$12:$Z$18,MATCH(WEEKDAY(H1191,2),DATABASE!$AA$12:$AA$18,0))),"")</f>
        <v/>
      </c>
      <c r="K1191" s="25" t="str">
        <f>IF('DATA ACCURATE'!V1194&lt;&gt;"",'DATA ACCURATE'!V1194,"")</f>
        <v/>
      </c>
      <c r="L1191" s="80" t="str">
        <f>IF($H1191="","",IF(OR($J1191="LIBUR",AND($L1190="LIBUR",$O1190=$O1191)),"LIBUR",IF(AND(OR($L1190="LUAR JAM KERJA 1",$L1190="LUAR JAM KERJA 2"),OR(OR(AND($H1190=$H1191,AND(OR($I1191&gt;DATABASE!$J$3,$I1191&lt;DATABASE!$J$6),((DATEVALUE($H1191)+$I1191)-(DATEVALUE($H1190)+$I1190))&lt;DATABASE!$J$6)),AND($H1190=$H1191,$O1190=$O1191,OR($I1191&gt;DATABASE!$J$6,$I1191&lt;DATABASE!$J$3))),AND(($H1191-$H1190)=1,OR($I1191&lt;DATABASE!$I$6,((DATEVALUE($H1191)+$I1191)-(DATEVALUE($H1190)+$I1190))&lt;DATABASE!$J$6))),$A1191=$A1190),"LUAR JAM KERJA 2",IF(AND(OR(WEEKDAY($H1191,2)=1,WEEKDAY($H1191,2)=2,WEEKDAY($H1191,2)=3,WEEKDAY($H1191,2)=4,WEEKDAY($H1191,2)=5),$I1191&lt;=DATABASE!$J$3,$I1191&gt;=DATABASE!$I$3),"JAM KERJA",IF(AND(WEEKDAY($H1191,2)=6,$I1191&lt;=DATABASE!$J$4,$I1191&gt;=DATABASE!$I$4),"JAM KERJA","LUAR JAM KERJA 1")))))</f>
        <v/>
      </c>
      <c r="M1191" s="33" t="str">
        <f>IF('DATA ACCURATE'!T1194&lt;&gt;"",IF('DATA ACCURATE'!T1194&gt;100,'DATA ACCURATE'!T1194/10,'DATA ACCURATE'!T1194),"")</f>
        <v/>
      </c>
      <c r="N1191" t="str">
        <f>IF(M1191="","",IF(M1191&lt;=DATABASE!$I$9,"LOKAL",IF(M1191&lt;DATABASE!$J$9,"LUAR KOTA 1",IF($M1191&gt;=DATABASE!$J$9,"LUAR KOTA 2",""))))</f>
        <v/>
      </c>
      <c r="O1191" s="38" t="str">
        <f>IF('DATA ACCURATE'!L1194&lt;&gt;"",'DATA ACCURATE'!L1194,"")</f>
        <v/>
      </c>
      <c r="Q1191" s="38">
        <f t="shared" si="126"/>
        <v>0</v>
      </c>
      <c r="R1191" s="38">
        <f t="shared" si="126"/>
        <v>0</v>
      </c>
      <c r="S1191" s="38">
        <f t="shared" si="126"/>
        <v>0</v>
      </c>
      <c r="T1191" s="38">
        <f t="shared" si="126"/>
        <v>0</v>
      </c>
      <c r="U1191" s="38">
        <f t="shared" si="127"/>
        <v>0</v>
      </c>
      <c r="V1191" s="38">
        <f t="shared" si="127"/>
        <v>0</v>
      </c>
      <c r="W1191" s="38">
        <f t="shared" si="127"/>
        <v>0</v>
      </c>
      <c r="X1191" s="38">
        <f t="shared" si="128"/>
        <v>0</v>
      </c>
      <c r="Y1191" s="38">
        <f t="shared" si="128"/>
        <v>0</v>
      </c>
      <c r="Z1191" s="38">
        <f t="shared" si="128"/>
        <v>0</v>
      </c>
      <c r="AA1191" s="38">
        <f t="shared" si="128"/>
        <v>0</v>
      </c>
      <c r="AB1191" s="38">
        <f t="shared" si="129"/>
        <v>0</v>
      </c>
      <c r="AC1191" s="38">
        <f t="shared" si="130"/>
        <v>0</v>
      </c>
      <c r="AD1191" s="38" t="str">
        <f t="shared" si="131"/>
        <v>000000000000</v>
      </c>
    </row>
    <row r="1192" spans="1:30">
      <c r="A1192" s="9" t="str">
        <f>IF('DATA ACCURATE'!A1195&lt;&gt;"",'DATA ACCURATE'!A1195,"")</f>
        <v/>
      </c>
      <c r="B1192" s="9" t="str">
        <f>IF('DATA ACCURATE'!D1195&lt;&gt;"",'DATA ACCURATE'!D1195,"")</f>
        <v/>
      </c>
      <c r="C1192" s="38" t="str">
        <f>IF($AD1192="000000000000","",INDEX(DATABASE!$W$12:$W$71,MATCH($AD1192,DATABASE!$V$12:$V$71,0)))</f>
        <v/>
      </c>
      <c r="D1192" s="34" t="str">
        <f>IF(C1192="","",IF(E1192="",INDEX(DATABASE!$AF$13:$AF$62,MATCH($C1192,DATABASE!$AC$13:$AC$62,0)),IF(E1192="2x D11",INDEX(DATABASE!$AF$13:$AF$62,MATCH($C1192,DATABASE!$AC$13:$AC$62,0))+2*DATABASE!$AF$62,IF(E1192="3x D11",INDEX(DATABASE!$AF$13:$AF$62,MATCH($C1192,DATABASE!$AC$13:$AC$62,0))+3*DATABASE!$AF$62,""))))</f>
        <v/>
      </c>
      <c r="E1192" s="38" t="str">
        <f>IF(AND($K1192="Y",$G1192&lt;&gt;"UNYIL",$F1192&lt;DATABASE!$O$8),"2x D11",IF(AND($K1192="Y",$G1192&lt;&gt;"UNYIL",$F1192&gt;=DATABASE!$O$8),"3x D11",""))</f>
        <v/>
      </c>
      <c r="F1192" s="9" t="str">
        <f>IF('DATA ACCURATE'!N1195&lt;&gt;"",'DATA ACCURATE'!N1195,"")</f>
        <v/>
      </c>
      <c r="G1192" t="str">
        <f>IF(F1192="","",IF(F1192&lt;=DATABASE!$I$8,"UNYIL",IF(F1192&lt;=DATABASE!$J$8,"KECIL",IF(F1192&lt;DATABASE!$K$8,"TANGGUNG",IF(F1192&gt;=DATABASE!$K$8,"BESAR","")))))</f>
        <v/>
      </c>
      <c r="H1192" s="16" t="str">
        <f>IF('DATA ACCURATE'!J1195&lt;&gt;"",'DATA ACCURATE'!J1195,"")</f>
        <v/>
      </c>
      <c r="I1192" s="35" t="str">
        <f>IF(B1192&lt;&gt;"",IFERROR(VLOOKUP(B1192,'DATA TIMBANGAN'!G:M,7,FALSE),VLOOKUP(B1192,'DATA TIMBANGAN'!G:M,7)),"")</f>
        <v/>
      </c>
      <c r="J1192" s="25" t="str">
        <f>IF(H1192&lt;&gt;"",IFERROR(INDEX(DATABASE!$Z$19:$Z$38,MATCH(DATEVALUE(H1192),DATABASE!$AA$19:$AA$38,0)),INDEX(DATABASE!$Z$12:$Z$18,MATCH(WEEKDAY(H1192,2),DATABASE!$AA$12:$AA$18,0))),"")</f>
        <v/>
      </c>
      <c r="K1192" s="25" t="str">
        <f>IF('DATA ACCURATE'!V1195&lt;&gt;"",'DATA ACCURATE'!V1195,"")</f>
        <v/>
      </c>
      <c r="L1192" s="80" t="str">
        <f>IF($H1192="","",IF(OR($J1192="LIBUR",AND($L1191="LIBUR",$O1191=$O1192)),"LIBUR",IF(AND(OR($L1191="LUAR JAM KERJA 1",$L1191="LUAR JAM KERJA 2"),OR(OR(AND($H1191=$H1192,AND(OR($I1192&gt;DATABASE!$J$3,$I1192&lt;DATABASE!$J$6),((DATEVALUE($H1192)+$I1192)-(DATEVALUE($H1191)+$I1191))&lt;DATABASE!$J$6)),AND($H1191=$H1192,$O1191=$O1192,OR($I1192&gt;DATABASE!$J$6,$I1192&lt;DATABASE!$J$3))),AND(($H1192-$H1191)=1,OR($I1192&lt;DATABASE!$I$6,((DATEVALUE($H1192)+$I1192)-(DATEVALUE($H1191)+$I1191))&lt;DATABASE!$J$6))),$A1192=$A1191),"LUAR JAM KERJA 2",IF(AND(OR(WEEKDAY($H1192,2)=1,WEEKDAY($H1192,2)=2,WEEKDAY($H1192,2)=3,WEEKDAY($H1192,2)=4,WEEKDAY($H1192,2)=5),$I1192&lt;=DATABASE!$J$3,$I1192&gt;=DATABASE!$I$3),"JAM KERJA",IF(AND(WEEKDAY($H1192,2)=6,$I1192&lt;=DATABASE!$J$4,$I1192&gt;=DATABASE!$I$4),"JAM KERJA","LUAR JAM KERJA 1")))))</f>
        <v/>
      </c>
      <c r="M1192" s="33" t="str">
        <f>IF('DATA ACCURATE'!T1195&lt;&gt;"",IF('DATA ACCURATE'!T1195&gt;100,'DATA ACCURATE'!T1195/10,'DATA ACCURATE'!T1195),"")</f>
        <v/>
      </c>
      <c r="N1192" t="str">
        <f>IF(M1192="","",IF(M1192&lt;=DATABASE!$I$9,"LOKAL",IF(M1192&lt;DATABASE!$J$9,"LUAR KOTA 1",IF($M1192&gt;=DATABASE!$J$9,"LUAR KOTA 2",""))))</f>
        <v/>
      </c>
      <c r="O1192" s="38" t="str">
        <f>IF('DATA ACCURATE'!L1195&lt;&gt;"",'DATA ACCURATE'!L1195,"")</f>
        <v/>
      </c>
      <c r="Q1192" s="38">
        <f t="shared" si="126"/>
        <v>0</v>
      </c>
      <c r="R1192" s="38">
        <f t="shared" si="126"/>
        <v>0</v>
      </c>
      <c r="S1192" s="38">
        <f t="shared" si="126"/>
        <v>0</v>
      </c>
      <c r="T1192" s="38">
        <f t="shared" si="126"/>
        <v>0</v>
      </c>
      <c r="U1192" s="38">
        <f t="shared" si="127"/>
        <v>0</v>
      </c>
      <c r="V1192" s="38">
        <f t="shared" si="127"/>
        <v>0</v>
      </c>
      <c r="W1192" s="38">
        <f t="shared" si="127"/>
        <v>0</v>
      </c>
      <c r="X1192" s="38">
        <f t="shared" si="128"/>
        <v>0</v>
      </c>
      <c r="Y1192" s="38">
        <f t="shared" si="128"/>
        <v>0</v>
      </c>
      <c r="Z1192" s="38">
        <f t="shared" si="128"/>
        <v>0</v>
      </c>
      <c r="AA1192" s="38">
        <f t="shared" si="128"/>
        <v>0</v>
      </c>
      <c r="AB1192" s="38">
        <f t="shared" si="129"/>
        <v>0</v>
      </c>
      <c r="AC1192" s="38">
        <f t="shared" si="130"/>
        <v>0</v>
      </c>
      <c r="AD1192" s="38" t="str">
        <f t="shared" si="131"/>
        <v>000000000000</v>
      </c>
    </row>
    <row r="1193" spans="1:30">
      <c r="A1193" s="9" t="str">
        <f>IF('DATA ACCURATE'!A1196&lt;&gt;"",'DATA ACCURATE'!A1196,"")</f>
        <v/>
      </c>
      <c r="B1193" s="9" t="str">
        <f>IF('DATA ACCURATE'!D1196&lt;&gt;"",'DATA ACCURATE'!D1196,"")</f>
        <v/>
      </c>
      <c r="C1193" s="38" t="str">
        <f>IF($AD1193="000000000000","",INDEX(DATABASE!$W$12:$W$71,MATCH($AD1193,DATABASE!$V$12:$V$71,0)))</f>
        <v/>
      </c>
      <c r="D1193" s="34" t="str">
        <f>IF(C1193="","",IF(E1193="",INDEX(DATABASE!$AF$13:$AF$62,MATCH($C1193,DATABASE!$AC$13:$AC$62,0)),IF(E1193="2x D11",INDEX(DATABASE!$AF$13:$AF$62,MATCH($C1193,DATABASE!$AC$13:$AC$62,0))+2*DATABASE!$AF$62,IF(E1193="3x D11",INDEX(DATABASE!$AF$13:$AF$62,MATCH($C1193,DATABASE!$AC$13:$AC$62,0))+3*DATABASE!$AF$62,""))))</f>
        <v/>
      </c>
      <c r="E1193" s="38" t="str">
        <f>IF(AND($K1193="Y",$G1193&lt;&gt;"UNYIL",$F1193&lt;DATABASE!$O$8),"2x D11",IF(AND($K1193="Y",$G1193&lt;&gt;"UNYIL",$F1193&gt;=DATABASE!$O$8),"3x D11",""))</f>
        <v/>
      </c>
      <c r="F1193" s="9" t="str">
        <f>IF('DATA ACCURATE'!N1196&lt;&gt;"",'DATA ACCURATE'!N1196,"")</f>
        <v/>
      </c>
      <c r="G1193" t="str">
        <f>IF(F1193="","",IF(F1193&lt;=DATABASE!$I$8,"UNYIL",IF(F1193&lt;=DATABASE!$J$8,"KECIL",IF(F1193&lt;DATABASE!$K$8,"TANGGUNG",IF(F1193&gt;=DATABASE!$K$8,"BESAR","")))))</f>
        <v/>
      </c>
      <c r="H1193" s="16" t="str">
        <f>IF('DATA ACCURATE'!J1196&lt;&gt;"",'DATA ACCURATE'!J1196,"")</f>
        <v/>
      </c>
      <c r="I1193" s="35" t="str">
        <f>IF(B1193&lt;&gt;"",IFERROR(VLOOKUP(B1193,'DATA TIMBANGAN'!G:M,7,FALSE),VLOOKUP(B1193,'DATA TIMBANGAN'!G:M,7)),"")</f>
        <v/>
      </c>
      <c r="J1193" s="25" t="str">
        <f>IF(H1193&lt;&gt;"",IFERROR(INDEX(DATABASE!$Z$19:$Z$38,MATCH(DATEVALUE(H1193),DATABASE!$AA$19:$AA$38,0)),INDEX(DATABASE!$Z$12:$Z$18,MATCH(WEEKDAY(H1193,2),DATABASE!$AA$12:$AA$18,0))),"")</f>
        <v/>
      </c>
      <c r="K1193" s="25" t="str">
        <f>IF('DATA ACCURATE'!V1196&lt;&gt;"",'DATA ACCURATE'!V1196,"")</f>
        <v/>
      </c>
      <c r="L1193" s="80" t="str">
        <f>IF($H1193="","",IF(OR($J1193="LIBUR",AND($L1192="LIBUR",$O1192=$O1193)),"LIBUR",IF(AND(OR($L1192="LUAR JAM KERJA 1",$L1192="LUAR JAM KERJA 2"),OR(OR(AND($H1192=$H1193,AND(OR($I1193&gt;DATABASE!$J$3,$I1193&lt;DATABASE!$J$6),((DATEVALUE($H1193)+$I1193)-(DATEVALUE($H1192)+$I1192))&lt;DATABASE!$J$6)),AND($H1192=$H1193,$O1192=$O1193,OR($I1193&gt;DATABASE!$J$6,$I1193&lt;DATABASE!$J$3))),AND(($H1193-$H1192)=1,OR($I1193&lt;DATABASE!$I$6,((DATEVALUE($H1193)+$I1193)-(DATEVALUE($H1192)+$I1192))&lt;DATABASE!$J$6))),$A1193=$A1192),"LUAR JAM KERJA 2",IF(AND(OR(WEEKDAY($H1193,2)=1,WEEKDAY($H1193,2)=2,WEEKDAY($H1193,2)=3,WEEKDAY($H1193,2)=4,WEEKDAY($H1193,2)=5),$I1193&lt;=DATABASE!$J$3,$I1193&gt;=DATABASE!$I$3),"JAM KERJA",IF(AND(WEEKDAY($H1193,2)=6,$I1193&lt;=DATABASE!$J$4,$I1193&gt;=DATABASE!$I$4),"JAM KERJA","LUAR JAM KERJA 1")))))</f>
        <v/>
      </c>
      <c r="M1193" s="33" t="str">
        <f>IF('DATA ACCURATE'!T1196&lt;&gt;"",IF('DATA ACCURATE'!T1196&gt;100,'DATA ACCURATE'!T1196/10,'DATA ACCURATE'!T1196),"")</f>
        <v/>
      </c>
      <c r="N1193" t="str">
        <f>IF(M1193="","",IF(M1193&lt;=DATABASE!$I$9,"LOKAL",IF(M1193&lt;DATABASE!$J$9,"LUAR KOTA 1",IF($M1193&gt;=DATABASE!$J$9,"LUAR KOTA 2",""))))</f>
        <v/>
      </c>
      <c r="O1193" s="38" t="str">
        <f>IF('DATA ACCURATE'!L1196&lt;&gt;"",'DATA ACCURATE'!L1196,"")</f>
        <v/>
      </c>
      <c r="Q1193" s="38">
        <f t="shared" si="126"/>
        <v>0</v>
      </c>
      <c r="R1193" s="38">
        <f t="shared" si="126"/>
        <v>0</v>
      </c>
      <c r="S1193" s="38">
        <f t="shared" si="126"/>
        <v>0</v>
      </c>
      <c r="T1193" s="38">
        <f t="shared" si="126"/>
        <v>0</v>
      </c>
      <c r="U1193" s="38">
        <f t="shared" si="127"/>
        <v>0</v>
      </c>
      <c r="V1193" s="38">
        <f t="shared" si="127"/>
        <v>0</v>
      </c>
      <c r="W1193" s="38">
        <f t="shared" si="127"/>
        <v>0</v>
      </c>
      <c r="X1193" s="38">
        <f t="shared" si="128"/>
        <v>0</v>
      </c>
      <c r="Y1193" s="38">
        <f t="shared" si="128"/>
        <v>0</v>
      </c>
      <c r="Z1193" s="38">
        <f t="shared" si="128"/>
        <v>0</v>
      </c>
      <c r="AA1193" s="38">
        <f t="shared" si="128"/>
        <v>0</v>
      </c>
      <c r="AB1193" s="38">
        <f t="shared" si="129"/>
        <v>0</v>
      </c>
      <c r="AC1193" s="38">
        <f t="shared" si="130"/>
        <v>0</v>
      </c>
      <c r="AD1193" s="38" t="str">
        <f t="shared" si="131"/>
        <v>000000000000</v>
      </c>
    </row>
    <row r="1194" spans="1:30">
      <c r="A1194" s="9" t="str">
        <f>IF('DATA ACCURATE'!A1197&lt;&gt;"",'DATA ACCURATE'!A1197,"")</f>
        <v/>
      </c>
      <c r="B1194" s="9" t="str">
        <f>IF('DATA ACCURATE'!D1197&lt;&gt;"",'DATA ACCURATE'!D1197,"")</f>
        <v/>
      </c>
      <c r="C1194" s="38" t="str">
        <f>IF($AD1194="000000000000","",INDEX(DATABASE!$W$12:$W$71,MATCH($AD1194,DATABASE!$V$12:$V$71,0)))</f>
        <v/>
      </c>
      <c r="D1194" s="34" t="str">
        <f>IF(C1194="","",IF(E1194="",INDEX(DATABASE!$AF$13:$AF$62,MATCH($C1194,DATABASE!$AC$13:$AC$62,0)),IF(E1194="2x D11",INDEX(DATABASE!$AF$13:$AF$62,MATCH($C1194,DATABASE!$AC$13:$AC$62,0))+2*DATABASE!$AF$62,IF(E1194="3x D11",INDEX(DATABASE!$AF$13:$AF$62,MATCH($C1194,DATABASE!$AC$13:$AC$62,0))+3*DATABASE!$AF$62,""))))</f>
        <v/>
      </c>
      <c r="E1194" s="38" t="str">
        <f>IF(AND($K1194="Y",$G1194&lt;&gt;"UNYIL",$F1194&lt;DATABASE!$O$8),"2x D11",IF(AND($K1194="Y",$G1194&lt;&gt;"UNYIL",$F1194&gt;=DATABASE!$O$8),"3x D11",""))</f>
        <v/>
      </c>
      <c r="F1194" s="9" t="str">
        <f>IF('DATA ACCURATE'!N1197&lt;&gt;"",'DATA ACCURATE'!N1197,"")</f>
        <v/>
      </c>
      <c r="G1194" t="str">
        <f>IF(F1194="","",IF(F1194&lt;=DATABASE!$I$8,"UNYIL",IF(F1194&lt;=DATABASE!$J$8,"KECIL",IF(F1194&lt;DATABASE!$K$8,"TANGGUNG",IF(F1194&gt;=DATABASE!$K$8,"BESAR","")))))</f>
        <v/>
      </c>
      <c r="H1194" s="16" t="str">
        <f>IF('DATA ACCURATE'!J1197&lt;&gt;"",'DATA ACCURATE'!J1197,"")</f>
        <v/>
      </c>
      <c r="I1194" s="35" t="str">
        <f>IF(B1194&lt;&gt;"",IFERROR(VLOOKUP(B1194,'DATA TIMBANGAN'!G:M,7,FALSE),VLOOKUP(B1194,'DATA TIMBANGAN'!G:M,7)),"")</f>
        <v/>
      </c>
      <c r="J1194" s="25" t="str">
        <f>IF(H1194&lt;&gt;"",IFERROR(INDEX(DATABASE!$Z$19:$Z$38,MATCH(DATEVALUE(H1194),DATABASE!$AA$19:$AA$38,0)),INDEX(DATABASE!$Z$12:$Z$18,MATCH(WEEKDAY(H1194,2),DATABASE!$AA$12:$AA$18,0))),"")</f>
        <v/>
      </c>
      <c r="K1194" s="25" t="str">
        <f>IF('DATA ACCURATE'!V1197&lt;&gt;"",'DATA ACCURATE'!V1197,"")</f>
        <v/>
      </c>
      <c r="L1194" s="80" t="str">
        <f>IF($H1194="","",IF(OR($J1194="LIBUR",AND($L1193="LIBUR",$O1193=$O1194)),"LIBUR",IF(AND(OR($L1193="LUAR JAM KERJA 1",$L1193="LUAR JAM KERJA 2"),OR(OR(AND($H1193=$H1194,AND(OR($I1194&gt;DATABASE!$J$3,$I1194&lt;DATABASE!$J$6),((DATEVALUE($H1194)+$I1194)-(DATEVALUE($H1193)+$I1193))&lt;DATABASE!$J$6)),AND($H1193=$H1194,$O1193=$O1194,OR($I1194&gt;DATABASE!$J$6,$I1194&lt;DATABASE!$J$3))),AND(($H1194-$H1193)=1,OR($I1194&lt;DATABASE!$I$6,((DATEVALUE($H1194)+$I1194)-(DATEVALUE($H1193)+$I1193))&lt;DATABASE!$J$6))),$A1194=$A1193),"LUAR JAM KERJA 2",IF(AND(OR(WEEKDAY($H1194,2)=1,WEEKDAY($H1194,2)=2,WEEKDAY($H1194,2)=3,WEEKDAY($H1194,2)=4,WEEKDAY($H1194,2)=5),$I1194&lt;=DATABASE!$J$3,$I1194&gt;=DATABASE!$I$3),"JAM KERJA",IF(AND(WEEKDAY($H1194,2)=6,$I1194&lt;=DATABASE!$J$4,$I1194&gt;=DATABASE!$I$4),"JAM KERJA","LUAR JAM KERJA 1")))))</f>
        <v/>
      </c>
      <c r="M1194" s="33" t="str">
        <f>IF('DATA ACCURATE'!T1197&lt;&gt;"",IF('DATA ACCURATE'!T1197&gt;100,'DATA ACCURATE'!T1197/10,'DATA ACCURATE'!T1197),"")</f>
        <v/>
      </c>
      <c r="N1194" t="str">
        <f>IF(M1194="","",IF(M1194&lt;=DATABASE!$I$9,"LOKAL",IF(M1194&lt;DATABASE!$J$9,"LUAR KOTA 1",IF($M1194&gt;=DATABASE!$J$9,"LUAR KOTA 2",""))))</f>
        <v/>
      </c>
      <c r="O1194" s="38" t="str">
        <f>IF('DATA ACCURATE'!L1197&lt;&gt;"",'DATA ACCURATE'!L1197,"")</f>
        <v/>
      </c>
      <c r="Q1194" s="38">
        <f t="shared" si="126"/>
        <v>0</v>
      </c>
      <c r="R1194" s="38">
        <f t="shared" si="126"/>
        <v>0</v>
      </c>
      <c r="S1194" s="38">
        <f t="shared" si="126"/>
        <v>0</v>
      </c>
      <c r="T1194" s="38">
        <f t="shared" si="126"/>
        <v>0</v>
      </c>
      <c r="U1194" s="38">
        <f t="shared" si="127"/>
        <v>0</v>
      </c>
      <c r="V1194" s="38">
        <f t="shared" si="127"/>
        <v>0</v>
      </c>
      <c r="W1194" s="38">
        <f t="shared" si="127"/>
        <v>0</v>
      </c>
      <c r="X1194" s="38">
        <f t="shared" si="128"/>
        <v>0</v>
      </c>
      <c r="Y1194" s="38">
        <f t="shared" si="128"/>
        <v>0</v>
      </c>
      <c r="Z1194" s="38">
        <f t="shared" si="128"/>
        <v>0</v>
      </c>
      <c r="AA1194" s="38">
        <f t="shared" si="128"/>
        <v>0</v>
      </c>
      <c r="AB1194" s="38">
        <f t="shared" si="129"/>
        <v>0</v>
      </c>
      <c r="AC1194" s="38">
        <f t="shared" si="130"/>
        <v>0</v>
      </c>
      <c r="AD1194" s="38" t="str">
        <f t="shared" si="131"/>
        <v>000000000000</v>
      </c>
    </row>
    <row r="1195" spans="1:30">
      <c r="A1195" s="9" t="str">
        <f>IF('DATA ACCURATE'!A1198&lt;&gt;"",'DATA ACCURATE'!A1198,"")</f>
        <v/>
      </c>
      <c r="B1195" s="9" t="str">
        <f>IF('DATA ACCURATE'!D1198&lt;&gt;"",'DATA ACCURATE'!D1198,"")</f>
        <v/>
      </c>
      <c r="C1195" s="38" t="str">
        <f>IF($AD1195="000000000000","",INDEX(DATABASE!$W$12:$W$71,MATCH($AD1195,DATABASE!$V$12:$V$71,0)))</f>
        <v/>
      </c>
      <c r="D1195" s="34" t="str">
        <f>IF(C1195="","",IF(E1195="",INDEX(DATABASE!$AF$13:$AF$62,MATCH($C1195,DATABASE!$AC$13:$AC$62,0)),IF(E1195="2x D11",INDEX(DATABASE!$AF$13:$AF$62,MATCH($C1195,DATABASE!$AC$13:$AC$62,0))+2*DATABASE!$AF$62,IF(E1195="3x D11",INDEX(DATABASE!$AF$13:$AF$62,MATCH($C1195,DATABASE!$AC$13:$AC$62,0))+3*DATABASE!$AF$62,""))))</f>
        <v/>
      </c>
      <c r="E1195" s="38" t="str">
        <f>IF(AND($K1195="Y",$G1195&lt;&gt;"UNYIL",$F1195&lt;DATABASE!$O$8),"2x D11",IF(AND($K1195="Y",$G1195&lt;&gt;"UNYIL",$F1195&gt;=DATABASE!$O$8),"3x D11",""))</f>
        <v/>
      </c>
      <c r="F1195" s="9" t="str">
        <f>IF('DATA ACCURATE'!N1198&lt;&gt;"",'DATA ACCURATE'!N1198,"")</f>
        <v/>
      </c>
      <c r="G1195" t="str">
        <f>IF(F1195="","",IF(F1195&lt;=DATABASE!$I$8,"UNYIL",IF(F1195&lt;=DATABASE!$J$8,"KECIL",IF(F1195&lt;DATABASE!$K$8,"TANGGUNG",IF(F1195&gt;=DATABASE!$K$8,"BESAR","")))))</f>
        <v/>
      </c>
      <c r="H1195" s="16" t="str">
        <f>IF('DATA ACCURATE'!J1198&lt;&gt;"",'DATA ACCURATE'!J1198,"")</f>
        <v/>
      </c>
      <c r="I1195" s="35" t="str">
        <f>IF(B1195&lt;&gt;"",IFERROR(VLOOKUP(B1195,'DATA TIMBANGAN'!G:M,7,FALSE),VLOOKUP(B1195,'DATA TIMBANGAN'!G:M,7)),"")</f>
        <v/>
      </c>
      <c r="J1195" s="25" t="str">
        <f>IF(H1195&lt;&gt;"",IFERROR(INDEX(DATABASE!$Z$19:$Z$38,MATCH(DATEVALUE(H1195),DATABASE!$AA$19:$AA$38,0)),INDEX(DATABASE!$Z$12:$Z$18,MATCH(WEEKDAY(H1195,2),DATABASE!$AA$12:$AA$18,0))),"")</f>
        <v/>
      </c>
      <c r="K1195" s="25" t="str">
        <f>IF('DATA ACCURATE'!V1198&lt;&gt;"",'DATA ACCURATE'!V1198,"")</f>
        <v/>
      </c>
      <c r="L1195" s="80" t="str">
        <f>IF($H1195="","",IF(OR($J1195="LIBUR",AND($L1194="LIBUR",$O1194=$O1195)),"LIBUR",IF(AND(OR($L1194="LUAR JAM KERJA 1",$L1194="LUAR JAM KERJA 2"),OR(OR(AND($H1194=$H1195,AND(OR($I1195&gt;DATABASE!$J$3,$I1195&lt;DATABASE!$J$6),((DATEVALUE($H1195)+$I1195)-(DATEVALUE($H1194)+$I1194))&lt;DATABASE!$J$6)),AND($H1194=$H1195,$O1194=$O1195,OR($I1195&gt;DATABASE!$J$6,$I1195&lt;DATABASE!$J$3))),AND(($H1195-$H1194)=1,OR($I1195&lt;DATABASE!$I$6,((DATEVALUE($H1195)+$I1195)-(DATEVALUE($H1194)+$I1194))&lt;DATABASE!$J$6))),$A1195=$A1194),"LUAR JAM KERJA 2",IF(AND(OR(WEEKDAY($H1195,2)=1,WEEKDAY($H1195,2)=2,WEEKDAY($H1195,2)=3,WEEKDAY($H1195,2)=4,WEEKDAY($H1195,2)=5),$I1195&lt;=DATABASE!$J$3,$I1195&gt;=DATABASE!$I$3),"JAM KERJA",IF(AND(WEEKDAY($H1195,2)=6,$I1195&lt;=DATABASE!$J$4,$I1195&gt;=DATABASE!$I$4),"JAM KERJA","LUAR JAM KERJA 1")))))</f>
        <v/>
      </c>
      <c r="M1195" s="33" t="str">
        <f>IF('DATA ACCURATE'!T1198&lt;&gt;"",IF('DATA ACCURATE'!T1198&gt;100,'DATA ACCURATE'!T1198/10,'DATA ACCURATE'!T1198),"")</f>
        <v/>
      </c>
      <c r="N1195" t="str">
        <f>IF(M1195="","",IF(M1195&lt;=DATABASE!$I$9,"LOKAL",IF(M1195&lt;DATABASE!$J$9,"LUAR KOTA 1",IF($M1195&gt;=DATABASE!$J$9,"LUAR KOTA 2",""))))</f>
        <v/>
      </c>
      <c r="O1195" s="38" t="str">
        <f>IF('DATA ACCURATE'!L1198&lt;&gt;"",'DATA ACCURATE'!L1198,"")</f>
        <v/>
      </c>
      <c r="Q1195" s="38">
        <f t="shared" si="126"/>
        <v>0</v>
      </c>
      <c r="R1195" s="38">
        <f t="shared" si="126"/>
        <v>0</v>
      </c>
      <c r="S1195" s="38">
        <f t="shared" si="126"/>
        <v>0</v>
      </c>
      <c r="T1195" s="38">
        <f t="shared" si="126"/>
        <v>0</v>
      </c>
      <c r="U1195" s="38">
        <f t="shared" si="127"/>
        <v>0</v>
      </c>
      <c r="V1195" s="38">
        <f t="shared" si="127"/>
        <v>0</v>
      </c>
      <c r="W1195" s="38">
        <f t="shared" si="127"/>
        <v>0</v>
      </c>
      <c r="X1195" s="38">
        <f t="shared" si="128"/>
        <v>0</v>
      </c>
      <c r="Y1195" s="38">
        <f t="shared" si="128"/>
        <v>0</v>
      </c>
      <c r="Z1195" s="38">
        <f t="shared" si="128"/>
        <v>0</v>
      </c>
      <c r="AA1195" s="38">
        <f t="shared" si="128"/>
        <v>0</v>
      </c>
      <c r="AB1195" s="38">
        <f t="shared" si="129"/>
        <v>0</v>
      </c>
      <c r="AC1195" s="38">
        <f t="shared" si="130"/>
        <v>0</v>
      </c>
      <c r="AD1195" s="38" t="str">
        <f t="shared" si="131"/>
        <v>000000000000</v>
      </c>
    </row>
    <row r="1196" spans="1:30">
      <c r="A1196" s="9" t="str">
        <f>IF('DATA ACCURATE'!A1199&lt;&gt;"",'DATA ACCURATE'!A1199,"")</f>
        <v/>
      </c>
      <c r="B1196" s="9" t="str">
        <f>IF('DATA ACCURATE'!D1199&lt;&gt;"",'DATA ACCURATE'!D1199,"")</f>
        <v/>
      </c>
      <c r="C1196" s="38" t="str">
        <f>IF($AD1196="000000000000","",INDEX(DATABASE!$W$12:$W$71,MATCH($AD1196,DATABASE!$V$12:$V$71,0)))</f>
        <v/>
      </c>
      <c r="D1196" s="34" t="str">
        <f>IF(C1196="","",IF(E1196="",INDEX(DATABASE!$AF$13:$AF$62,MATCH($C1196,DATABASE!$AC$13:$AC$62,0)),IF(E1196="2x D11",INDEX(DATABASE!$AF$13:$AF$62,MATCH($C1196,DATABASE!$AC$13:$AC$62,0))+2*DATABASE!$AF$62,IF(E1196="3x D11",INDEX(DATABASE!$AF$13:$AF$62,MATCH($C1196,DATABASE!$AC$13:$AC$62,0))+3*DATABASE!$AF$62,""))))</f>
        <v/>
      </c>
      <c r="E1196" s="38" t="str">
        <f>IF(AND($K1196="Y",$G1196&lt;&gt;"UNYIL",$F1196&lt;DATABASE!$O$8),"2x D11",IF(AND($K1196="Y",$G1196&lt;&gt;"UNYIL",$F1196&gt;=DATABASE!$O$8),"3x D11",""))</f>
        <v/>
      </c>
      <c r="F1196" s="9" t="str">
        <f>IF('DATA ACCURATE'!N1199&lt;&gt;"",'DATA ACCURATE'!N1199,"")</f>
        <v/>
      </c>
      <c r="G1196" t="str">
        <f>IF(F1196="","",IF(F1196&lt;=DATABASE!$I$8,"UNYIL",IF(F1196&lt;=DATABASE!$J$8,"KECIL",IF(F1196&lt;DATABASE!$K$8,"TANGGUNG",IF(F1196&gt;=DATABASE!$K$8,"BESAR","")))))</f>
        <v/>
      </c>
      <c r="H1196" s="16" t="str">
        <f>IF('DATA ACCURATE'!J1199&lt;&gt;"",'DATA ACCURATE'!J1199,"")</f>
        <v/>
      </c>
      <c r="I1196" s="35" t="str">
        <f>IF(B1196&lt;&gt;"",IFERROR(VLOOKUP(B1196,'DATA TIMBANGAN'!G:M,7,FALSE),VLOOKUP(B1196,'DATA TIMBANGAN'!G:M,7)),"")</f>
        <v/>
      </c>
      <c r="J1196" s="25" t="str">
        <f>IF(H1196&lt;&gt;"",IFERROR(INDEX(DATABASE!$Z$19:$Z$38,MATCH(DATEVALUE(H1196),DATABASE!$AA$19:$AA$38,0)),INDEX(DATABASE!$Z$12:$Z$18,MATCH(WEEKDAY(H1196,2),DATABASE!$AA$12:$AA$18,0))),"")</f>
        <v/>
      </c>
      <c r="K1196" s="25" t="str">
        <f>IF('DATA ACCURATE'!V1199&lt;&gt;"",'DATA ACCURATE'!V1199,"")</f>
        <v/>
      </c>
      <c r="L1196" s="80" t="str">
        <f>IF($H1196="","",IF(OR($J1196="LIBUR",AND($L1195="LIBUR",$O1195=$O1196)),"LIBUR",IF(AND(OR($L1195="LUAR JAM KERJA 1",$L1195="LUAR JAM KERJA 2"),OR(OR(AND($H1195=$H1196,AND(OR($I1196&gt;DATABASE!$J$3,$I1196&lt;DATABASE!$J$6),((DATEVALUE($H1196)+$I1196)-(DATEVALUE($H1195)+$I1195))&lt;DATABASE!$J$6)),AND($H1195=$H1196,$O1195=$O1196,OR($I1196&gt;DATABASE!$J$6,$I1196&lt;DATABASE!$J$3))),AND(($H1196-$H1195)=1,OR($I1196&lt;DATABASE!$I$6,((DATEVALUE($H1196)+$I1196)-(DATEVALUE($H1195)+$I1195))&lt;DATABASE!$J$6))),$A1196=$A1195),"LUAR JAM KERJA 2",IF(AND(OR(WEEKDAY($H1196,2)=1,WEEKDAY($H1196,2)=2,WEEKDAY($H1196,2)=3,WEEKDAY($H1196,2)=4,WEEKDAY($H1196,2)=5),$I1196&lt;=DATABASE!$J$3,$I1196&gt;=DATABASE!$I$3),"JAM KERJA",IF(AND(WEEKDAY($H1196,2)=6,$I1196&lt;=DATABASE!$J$4,$I1196&gt;=DATABASE!$I$4),"JAM KERJA","LUAR JAM KERJA 1")))))</f>
        <v/>
      </c>
      <c r="M1196" s="33" t="str">
        <f>IF('DATA ACCURATE'!T1199&lt;&gt;"",IF('DATA ACCURATE'!T1199&gt;100,'DATA ACCURATE'!T1199/10,'DATA ACCURATE'!T1199),"")</f>
        <v/>
      </c>
      <c r="N1196" t="str">
        <f>IF(M1196="","",IF(M1196&lt;=DATABASE!$I$9,"LOKAL",IF(M1196&lt;DATABASE!$J$9,"LUAR KOTA 1",IF($M1196&gt;=DATABASE!$J$9,"LUAR KOTA 2",""))))</f>
        <v/>
      </c>
      <c r="O1196" s="38" t="str">
        <f>IF('DATA ACCURATE'!L1199&lt;&gt;"",'DATA ACCURATE'!L1199,"")</f>
        <v/>
      </c>
      <c r="Q1196" s="38">
        <f t="shared" si="126"/>
        <v>0</v>
      </c>
      <c r="R1196" s="38">
        <f t="shared" si="126"/>
        <v>0</v>
      </c>
      <c r="S1196" s="38">
        <f t="shared" si="126"/>
        <v>0</v>
      </c>
      <c r="T1196" s="38">
        <f t="shared" si="126"/>
        <v>0</v>
      </c>
      <c r="U1196" s="38">
        <f t="shared" si="127"/>
        <v>0</v>
      </c>
      <c r="V1196" s="38">
        <f t="shared" si="127"/>
        <v>0</v>
      </c>
      <c r="W1196" s="38">
        <f t="shared" si="127"/>
        <v>0</v>
      </c>
      <c r="X1196" s="38">
        <f t="shared" si="128"/>
        <v>0</v>
      </c>
      <c r="Y1196" s="38">
        <f t="shared" si="128"/>
        <v>0</v>
      </c>
      <c r="Z1196" s="38">
        <f t="shared" si="128"/>
        <v>0</v>
      </c>
      <c r="AA1196" s="38">
        <f t="shared" si="128"/>
        <v>0</v>
      </c>
      <c r="AB1196" s="38">
        <f t="shared" si="129"/>
        <v>0</v>
      </c>
      <c r="AC1196" s="38">
        <f t="shared" si="130"/>
        <v>0</v>
      </c>
      <c r="AD1196" s="38" t="str">
        <f t="shared" si="131"/>
        <v>000000000000</v>
      </c>
    </row>
    <row r="1197" spans="1:30">
      <c r="A1197" s="9" t="str">
        <f>IF('DATA ACCURATE'!A1200&lt;&gt;"",'DATA ACCURATE'!A1200,"")</f>
        <v/>
      </c>
      <c r="B1197" s="9" t="str">
        <f>IF('DATA ACCURATE'!D1200&lt;&gt;"",'DATA ACCURATE'!D1200,"")</f>
        <v/>
      </c>
      <c r="C1197" s="38" t="str">
        <f>IF($AD1197="000000000000","",INDEX(DATABASE!$W$12:$W$71,MATCH($AD1197,DATABASE!$V$12:$V$71,0)))</f>
        <v/>
      </c>
      <c r="D1197" s="34" t="str">
        <f>IF(C1197="","",IF(E1197="",INDEX(DATABASE!$AF$13:$AF$62,MATCH($C1197,DATABASE!$AC$13:$AC$62,0)),IF(E1197="2x D11",INDEX(DATABASE!$AF$13:$AF$62,MATCH($C1197,DATABASE!$AC$13:$AC$62,0))+2*DATABASE!$AF$62,IF(E1197="3x D11",INDEX(DATABASE!$AF$13:$AF$62,MATCH($C1197,DATABASE!$AC$13:$AC$62,0))+3*DATABASE!$AF$62,""))))</f>
        <v/>
      </c>
      <c r="E1197" s="38" t="str">
        <f>IF(AND($K1197="Y",$G1197&lt;&gt;"UNYIL",$F1197&lt;DATABASE!$O$8),"2x D11",IF(AND($K1197="Y",$G1197&lt;&gt;"UNYIL",$F1197&gt;=DATABASE!$O$8),"3x D11",""))</f>
        <v/>
      </c>
      <c r="F1197" s="9" t="str">
        <f>IF('DATA ACCURATE'!N1200&lt;&gt;"",'DATA ACCURATE'!N1200,"")</f>
        <v/>
      </c>
      <c r="G1197" t="str">
        <f>IF(F1197="","",IF(F1197&lt;=DATABASE!$I$8,"UNYIL",IF(F1197&lt;=DATABASE!$J$8,"KECIL",IF(F1197&lt;DATABASE!$K$8,"TANGGUNG",IF(F1197&gt;=DATABASE!$K$8,"BESAR","")))))</f>
        <v/>
      </c>
      <c r="H1197" s="16" t="str">
        <f>IF('DATA ACCURATE'!J1200&lt;&gt;"",'DATA ACCURATE'!J1200,"")</f>
        <v/>
      </c>
      <c r="I1197" s="35" t="str">
        <f>IF(B1197&lt;&gt;"",IFERROR(VLOOKUP(B1197,'DATA TIMBANGAN'!G:M,7,FALSE),VLOOKUP(B1197,'DATA TIMBANGAN'!G:M,7)),"")</f>
        <v/>
      </c>
      <c r="J1197" s="25" t="str">
        <f>IF(H1197&lt;&gt;"",IFERROR(INDEX(DATABASE!$Z$19:$Z$38,MATCH(DATEVALUE(H1197),DATABASE!$AA$19:$AA$38,0)),INDEX(DATABASE!$Z$12:$Z$18,MATCH(WEEKDAY(H1197,2),DATABASE!$AA$12:$AA$18,0))),"")</f>
        <v/>
      </c>
      <c r="K1197" s="25" t="str">
        <f>IF('DATA ACCURATE'!V1200&lt;&gt;"",'DATA ACCURATE'!V1200,"")</f>
        <v/>
      </c>
      <c r="L1197" s="80" t="str">
        <f>IF($H1197="","",IF(OR($J1197="LIBUR",AND($L1196="LIBUR",$O1196=$O1197)),"LIBUR",IF(AND(OR($L1196="LUAR JAM KERJA 1",$L1196="LUAR JAM KERJA 2"),OR(OR(AND($H1196=$H1197,AND(OR($I1197&gt;DATABASE!$J$3,$I1197&lt;DATABASE!$J$6),((DATEVALUE($H1197)+$I1197)-(DATEVALUE($H1196)+$I1196))&lt;DATABASE!$J$6)),AND($H1196=$H1197,$O1196=$O1197,OR($I1197&gt;DATABASE!$J$6,$I1197&lt;DATABASE!$J$3))),AND(($H1197-$H1196)=1,OR($I1197&lt;DATABASE!$I$6,((DATEVALUE($H1197)+$I1197)-(DATEVALUE($H1196)+$I1196))&lt;DATABASE!$J$6))),$A1197=$A1196),"LUAR JAM KERJA 2",IF(AND(OR(WEEKDAY($H1197,2)=1,WEEKDAY($H1197,2)=2,WEEKDAY($H1197,2)=3,WEEKDAY($H1197,2)=4,WEEKDAY($H1197,2)=5),$I1197&lt;=DATABASE!$J$3,$I1197&gt;=DATABASE!$I$3),"JAM KERJA",IF(AND(WEEKDAY($H1197,2)=6,$I1197&lt;=DATABASE!$J$4,$I1197&gt;=DATABASE!$I$4),"JAM KERJA","LUAR JAM KERJA 1")))))</f>
        <v/>
      </c>
      <c r="M1197" s="33" t="str">
        <f>IF('DATA ACCURATE'!T1200&lt;&gt;"",IF('DATA ACCURATE'!T1200&gt;100,'DATA ACCURATE'!T1200/10,'DATA ACCURATE'!T1200),"")</f>
        <v/>
      </c>
      <c r="N1197" t="str">
        <f>IF(M1197="","",IF(M1197&lt;=DATABASE!$I$9,"LOKAL",IF(M1197&lt;DATABASE!$J$9,"LUAR KOTA 1",IF($M1197&gt;=DATABASE!$J$9,"LUAR KOTA 2",""))))</f>
        <v/>
      </c>
      <c r="O1197" s="38" t="str">
        <f>IF('DATA ACCURATE'!L1200&lt;&gt;"",'DATA ACCURATE'!L1200,"")</f>
        <v/>
      </c>
      <c r="Q1197" s="38">
        <f t="shared" si="126"/>
        <v>0</v>
      </c>
      <c r="R1197" s="38">
        <f t="shared" si="126"/>
        <v>0</v>
      </c>
      <c r="S1197" s="38">
        <f t="shared" si="126"/>
        <v>0</v>
      </c>
      <c r="T1197" s="38">
        <f t="shared" si="126"/>
        <v>0</v>
      </c>
      <c r="U1197" s="38">
        <f t="shared" si="127"/>
        <v>0</v>
      </c>
      <c r="V1197" s="38">
        <f t="shared" si="127"/>
        <v>0</v>
      </c>
      <c r="W1197" s="38">
        <f t="shared" si="127"/>
        <v>0</v>
      </c>
      <c r="X1197" s="38">
        <f t="shared" si="128"/>
        <v>0</v>
      </c>
      <c r="Y1197" s="38">
        <f t="shared" si="128"/>
        <v>0</v>
      </c>
      <c r="Z1197" s="38">
        <f t="shared" si="128"/>
        <v>0</v>
      </c>
      <c r="AA1197" s="38">
        <f t="shared" si="128"/>
        <v>0</v>
      </c>
      <c r="AB1197" s="38">
        <f t="shared" si="129"/>
        <v>0</v>
      </c>
      <c r="AC1197" s="38">
        <f t="shared" si="130"/>
        <v>0</v>
      </c>
      <c r="AD1197" s="38" t="str">
        <f t="shared" si="131"/>
        <v>000000000000</v>
      </c>
    </row>
    <row r="1198" spans="1:30">
      <c r="A1198" s="9" t="str">
        <f>IF('DATA ACCURATE'!A1201&lt;&gt;"",'DATA ACCURATE'!A1201,"")</f>
        <v/>
      </c>
      <c r="B1198" s="9" t="str">
        <f>IF('DATA ACCURATE'!D1201&lt;&gt;"",'DATA ACCURATE'!D1201,"")</f>
        <v/>
      </c>
      <c r="C1198" s="38" t="str">
        <f>IF($AD1198="000000000000","",INDEX(DATABASE!$W$12:$W$71,MATCH($AD1198,DATABASE!$V$12:$V$71,0)))</f>
        <v/>
      </c>
      <c r="D1198" s="34" t="str">
        <f>IF(C1198="","",IF(E1198="",INDEX(DATABASE!$AF$13:$AF$62,MATCH($C1198,DATABASE!$AC$13:$AC$62,0)),IF(E1198="2x D11",INDEX(DATABASE!$AF$13:$AF$62,MATCH($C1198,DATABASE!$AC$13:$AC$62,0))+2*DATABASE!$AF$62,IF(E1198="3x D11",INDEX(DATABASE!$AF$13:$AF$62,MATCH($C1198,DATABASE!$AC$13:$AC$62,0))+3*DATABASE!$AF$62,""))))</f>
        <v/>
      </c>
      <c r="E1198" s="38" t="str">
        <f>IF(AND($K1198="Y",$G1198&lt;&gt;"UNYIL",$F1198&lt;DATABASE!$O$8),"2x D11",IF(AND($K1198="Y",$G1198&lt;&gt;"UNYIL",$F1198&gt;=DATABASE!$O$8),"3x D11",""))</f>
        <v/>
      </c>
      <c r="F1198" s="9" t="str">
        <f>IF('DATA ACCURATE'!N1201&lt;&gt;"",'DATA ACCURATE'!N1201,"")</f>
        <v/>
      </c>
      <c r="G1198" t="str">
        <f>IF(F1198="","",IF(F1198&lt;=DATABASE!$I$8,"UNYIL",IF(F1198&lt;=DATABASE!$J$8,"KECIL",IF(F1198&lt;DATABASE!$K$8,"TANGGUNG",IF(F1198&gt;=DATABASE!$K$8,"BESAR","")))))</f>
        <v/>
      </c>
      <c r="H1198" s="16" t="str">
        <f>IF('DATA ACCURATE'!J1201&lt;&gt;"",'DATA ACCURATE'!J1201,"")</f>
        <v/>
      </c>
      <c r="I1198" s="35" t="str">
        <f>IF(B1198&lt;&gt;"",IFERROR(VLOOKUP(B1198,'DATA TIMBANGAN'!G:M,7,FALSE),VLOOKUP(B1198,'DATA TIMBANGAN'!G:M,7)),"")</f>
        <v/>
      </c>
      <c r="J1198" s="25" t="str">
        <f>IF(H1198&lt;&gt;"",IFERROR(INDEX(DATABASE!$Z$19:$Z$38,MATCH(DATEVALUE(H1198),DATABASE!$AA$19:$AA$38,0)),INDEX(DATABASE!$Z$12:$Z$18,MATCH(WEEKDAY(H1198,2),DATABASE!$AA$12:$AA$18,0))),"")</f>
        <v/>
      </c>
      <c r="K1198" s="25" t="str">
        <f>IF('DATA ACCURATE'!V1201&lt;&gt;"",'DATA ACCURATE'!V1201,"")</f>
        <v/>
      </c>
      <c r="L1198" s="80" t="str">
        <f>IF($H1198="","",IF(OR($J1198="LIBUR",AND($L1197="LIBUR",$O1197=$O1198)),"LIBUR",IF(AND(OR($L1197="LUAR JAM KERJA 1",$L1197="LUAR JAM KERJA 2"),OR(OR(AND($H1197=$H1198,AND(OR($I1198&gt;DATABASE!$J$3,$I1198&lt;DATABASE!$J$6),((DATEVALUE($H1198)+$I1198)-(DATEVALUE($H1197)+$I1197))&lt;DATABASE!$J$6)),AND($H1197=$H1198,$O1197=$O1198,OR($I1198&gt;DATABASE!$J$6,$I1198&lt;DATABASE!$J$3))),AND(($H1198-$H1197)=1,OR($I1198&lt;DATABASE!$I$6,((DATEVALUE($H1198)+$I1198)-(DATEVALUE($H1197)+$I1197))&lt;DATABASE!$J$6))),$A1198=$A1197),"LUAR JAM KERJA 2",IF(AND(OR(WEEKDAY($H1198,2)=1,WEEKDAY($H1198,2)=2,WEEKDAY($H1198,2)=3,WEEKDAY($H1198,2)=4,WEEKDAY($H1198,2)=5),$I1198&lt;=DATABASE!$J$3,$I1198&gt;=DATABASE!$I$3),"JAM KERJA",IF(AND(WEEKDAY($H1198,2)=6,$I1198&lt;=DATABASE!$J$4,$I1198&gt;=DATABASE!$I$4),"JAM KERJA","LUAR JAM KERJA 1")))))</f>
        <v/>
      </c>
      <c r="M1198" s="33" t="str">
        <f>IF('DATA ACCURATE'!T1201&lt;&gt;"",IF('DATA ACCURATE'!T1201&gt;100,'DATA ACCURATE'!T1201/10,'DATA ACCURATE'!T1201),"")</f>
        <v/>
      </c>
      <c r="N1198" t="str">
        <f>IF(M1198="","",IF(M1198&lt;=DATABASE!$I$9,"LOKAL",IF(M1198&lt;DATABASE!$J$9,"LUAR KOTA 1",IF($M1198&gt;=DATABASE!$J$9,"LUAR KOTA 2",""))))</f>
        <v/>
      </c>
      <c r="O1198" s="38" t="str">
        <f>IF('DATA ACCURATE'!L1201&lt;&gt;"",'DATA ACCURATE'!L1201,"")</f>
        <v/>
      </c>
      <c r="Q1198" s="38">
        <f t="shared" si="126"/>
        <v>0</v>
      </c>
      <c r="R1198" s="38">
        <f t="shared" si="126"/>
        <v>0</v>
      </c>
      <c r="S1198" s="38">
        <f t="shared" si="126"/>
        <v>0</v>
      </c>
      <c r="T1198" s="38">
        <f t="shared" si="126"/>
        <v>0</v>
      </c>
      <c r="U1198" s="38">
        <f t="shared" si="127"/>
        <v>0</v>
      </c>
      <c r="V1198" s="38">
        <f t="shared" si="127"/>
        <v>0</v>
      </c>
      <c r="W1198" s="38">
        <f t="shared" si="127"/>
        <v>0</v>
      </c>
      <c r="X1198" s="38">
        <f t="shared" si="128"/>
        <v>0</v>
      </c>
      <c r="Y1198" s="38">
        <f t="shared" si="128"/>
        <v>0</v>
      </c>
      <c r="Z1198" s="38">
        <f t="shared" si="128"/>
        <v>0</v>
      </c>
      <c r="AA1198" s="38">
        <f t="shared" si="128"/>
        <v>0</v>
      </c>
      <c r="AB1198" s="38">
        <f t="shared" si="129"/>
        <v>0</v>
      </c>
      <c r="AC1198" s="38">
        <f t="shared" si="130"/>
        <v>0</v>
      </c>
      <c r="AD1198" s="38" t="str">
        <f t="shared" si="131"/>
        <v>000000000000</v>
      </c>
    </row>
    <row r="1199" spans="1:30">
      <c r="A1199" s="9" t="str">
        <f>IF('DATA ACCURATE'!A1202&lt;&gt;"",'DATA ACCURATE'!A1202,"")</f>
        <v/>
      </c>
      <c r="B1199" s="9" t="str">
        <f>IF('DATA ACCURATE'!D1202&lt;&gt;"",'DATA ACCURATE'!D1202,"")</f>
        <v/>
      </c>
      <c r="C1199" s="38" t="str">
        <f>IF($AD1199="000000000000","",INDEX(DATABASE!$W$12:$W$71,MATCH($AD1199,DATABASE!$V$12:$V$71,0)))</f>
        <v/>
      </c>
      <c r="D1199" s="34" t="str">
        <f>IF(C1199="","",IF(E1199="",INDEX(DATABASE!$AF$13:$AF$62,MATCH($C1199,DATABASE!$AC$13:$AC$62,0)),IF(E1199="2x D11",INDEX(DATABASE!$AF$13:$AF$62,MATCH($C1199,DATABASE!$AC$13:$AC$62,0))+2*DATABASE!$AF$62,IF(E1199="3x D11",INDEX(DATABASE!$AF$13:$AF$62,MATCH($C1199,DATABASE!$AC$13:$AC$62,0))+3*DATABASE!$AF$62,""))))</f>
        <v/>
      </c>
      <c r="E1199" s="38" t="str">
        <f>IF(AND($K1199="Y",$G1199&lt;&gt;"UNYIL",$F1199&lt;DATABASE!$O$8),"2x D11",IF(AND($K1199="Y",$G1199&lt;&gt;"UNYIL",$F1199&gt;=DATABASE!$O$8),"3x D11",""))</f>
        <v/>
      </c>
      <c r="F1199" s="9" t="str">
        <f>IF('DATA ACCURATE'!N1202&lt;&gt;"",'DATA ACCURATE'!N1202,"")</f>
        <v/>
      </c>
      <c r="G1199" t="str">
        <f>IF(F1199="","",IF(F1199&lt;=DATABASE!$I$8,"UNYIL",IF(F1199&lt;=DATABASE!$J$8,"KECIL",IF(F1199&lt;DATABASE!$K$8,"TANGGUNG",IF(F1199&gt;=DATABASE!$K$8,"BESAR","")))))</f>
        <v/>
      </c>
      <c r="H1199" s="16" t="str">
        <f>IF('DATA ACCURATE'!J1202&lt;&gt;"",'DATA ACCURATE'!J1202,"")</f>
        <v/>
      </c>
      <c r="I1199" s="35" t="str">
        <f>IF(B1199&lt;&gt;"",IFERROR(VLOOKUP(B1199,'DATA TIMBANGAN'!G:M,7,FALSE),VLOOKUP(B1199,'DATA TIMBANGAN'!G:M,7)),"")</f>
        <v/>
      </c>
      <c r="J1199" s="25" t="str">
        <f>IF(H1199&lt;&gt;"",IFERROR(INDEX(DATABASE!$Z$19:$Z$38,MATCH(DATEVALUE(H1199),DATABASE!$AA$19:$AA$38,0)),INDEX(DATABASE!$Z$12:$Z$18,MATCH(WEEKDAY(H1199,2),DATABASE!$AA$12:$AA$18,0))),"")</f>
        <v/>
      </c>
      <c r="K1199" s="25" t="str">
        <f>IF('DATA ACCURATE'!V1202&lt;&gt;"",'DATA ACCURATE'!V1202,"")</f>
        <v/>
      </c>
      <c r="L1199" s="80" t="str">
        <f>IF($H1199="","",IF(OR($J1199="LIBUR",AND($L1198="LIBUR",$O1198=$O1199)),"LIBUR",IF(AND(OR($L1198="LUAR JAM KERJA 1",$L1198="LUAR JAM KERJA 2"),OR(OR(AND($H1198=$H1199,AND(OR($I1199&gt;DATABASE!$J$3,$I1199&lt;DATABASE!$J$6),((DATEVALUE($H1199)+$I1199)-(DATEVALUE($H1198)+$I1198))&lt;DATABASE!$J$6)),AND($H1198=$H1199,$O1198=$O1199,OR($I1199&gt;DATABASE!$J$6,$I1199&lt;DATABASE!$J$3))),AND(($H1199-$H1198)=1,OR($I1199&lt;DATABASE!$I$6,((DATEVALUE($H1199)+$I1199)-(DATEVALUE($H1198)+$I1198))&lt;DATABASE!$J$6))),$A1199=$A1198),"LUAR JAM KERJA 2",IF(AND(OR(WEEKDAY($H1199,2)=1,WEEKDAY($H1199,2)=2,WEEKDAY($H1199,2)=3,WEEKDAY($H1199,2)=4,WEEKDAY($H1199,2)=5),$I1199&lt;=DATABASE!$J$3,$I1199&gt;=DATABASE!$I$3),"JAM KERJA",IF(AND(WEEKDAY($H1199,2)=6,$I1199&lt;=DATABASE!$J$4,$I1199&gt;=DATABASE!$I$4),"JAM KERJA","LUAR JAM KERJA 1")))))</f>
        <v/>
      </c>
      <c r="M1199" s="33" t="str">
        <f>IF('DATA ACCURATE'!T1202&lt;&gt;"",IF('DATA ACCURATE'!T1202&gt;100,'DATA ACCURATE'!T1202/10,'DATA ACCURATE'!T1202),"")</f>
        <v/>
      </c>
      <c r="N1199" t="str">
        <f>IF(M1199="","",IF(M1199&lt;=DATABASE!$I$9,"LOKAL",IF(M1199&lt;DATABASE!$J$9,"LUAR KOTA 1",IF($M1199&gt;=DATABASE!$J$9,"LUAR KOTA 2",""))))</f>
        <v/>
      </c>
      <c r="O1199" s="38" t="str">
        <f>IF('DATA ACCURATE'!L1202&lt;&gt;"",'DATA ACCURATE'!L1202,"")</f>
        <v/>
      </c>
      <c r="Q1199" s="38">
        <f t="shared" si="126"/>
        <v>0</v>
      </c>
      <c r="R1199" s="38">
        <f t="shared" si="126"/>
        <v>0</v>
      </c>
      <c r="S1199" s="38">
        <f t="shared" si="126"/>
        <v>0</v>
      </c>
      <c r="T1199" s="38">
        <f t="shared" si="126"/>
        <v>0</v>
      </c>
      <c r="U1199" s="38">
        <f t="shared" si="127"/>
        <v>0</v>
      </c>
      <c r="V1199" s="38">
        <f t="shared" si="127"/>
        <v>0</v>
      </c>
      <c r="W1199" s="38">
        <f t="shared" si="127"/>
        <v>0</v>
      </c>
      <c r="X1199" s="38">
        <f t="shared" si="128"/>
        <v>0</v>
      </c>
      <c r="Y1199" s="38">
        <f t="shared" si="128"/>
        <v>0</v>
      </c>
      <c r="Z1199" s="38">
        <f t="shared" si="128"/>
        <v>0</v>
      </c>
      <c r="AA1199" s="38">
        <f t="shared" si="128"/>
        <v>0</v>
      </c>
      <c r="AB1199" s="38">
        <f t="shared" si="129"/>
        <v>0</v>
      </c>
      <c r="AC1199" s="38">
        <f t="shared" si="130"/>
        <v>0</v>
      </c>
      <c r="AD1199" s="38" t="str">
        <f t="shared" si="131"/>
        <v>000000000000</v>
      </c>
    </row>
    <row r="1200" spans="1:30">
      <c r="A1200" s="9" t="str">
        <f>IF('DATA ACCURATE'!A1203&lt;&gt;"",'DATA ACCURATE'!A1203,"")</f>
        <v/>
      </c>
      <c r="B1200" s="9" t="str">
        <f>IF('DATA ACCURATE'!D1203&lt;&gt;"",'DATA ACCURATE'!D1203,"")</f>
        <v/>
      </c>
      <c r="C1200" s="38" t="str">
        <f>IF($AD1200="000000000000","",INDEX(DATABASE!$W$12:$W$71,MATCH($AD1200,DATABASE!$V$12:$V$71,0)))</f>
        <v/>
      </c>
      <c r="D1200" s="34" t="str">
        <f>IF(C1200="","",IF(E1200="",INDEX(DATABASE!$AF$13:$AF$62,MATCH($C1200,DATABASE!$AC$13:$AC$62,0)),IF(E1200="2x D11",INDEX(DATABASE!$AF$13:$AF$62,MATCH($C1200,DATABASE!$AC$13:$AC$62,0))+2*DATABASE!$AF$62,IF(E1200="3x D11",INDEX(DATABASE!$AF$13:$AF$62,MATCH($C1200,DATABASE!$AC$13:$AC$62,0))+3*DATABASE!$AF$62,""))))</f>
        <v/>
      </c>
      <c r="E1200" s="38" t="str">
        <f>IF(AND($K1200="Y",$G1200&lt;&gt;"UNYIL",$F1200&lt;DATABASE!$O$8),"2x D11",IF(AND($K1200="Y",$G1200&lt;&gt;"UNYIL",$F1200&gt;=DATABASE!$O$8),"3x D11",""))</f>
        <v/>
      </c>
      <c r="F1200" s="9" t="str">
        <f>IF('DATA ACCURATE'!N1203&lt;&gt;"",'DATA ACCURATE'!N1203,"")</f>
        <v/>
      </c>
      <c r="G1200" t="str">
        <f>IF(F1200="","",IF(F1200&lt;=DATABASE!$I$8,"UNYIL",IF(F1200&lt;=DATABASE!$J$8,"KECIL",IF(F1200&lt;DATABASE!$K$8,"TANGGUNG",IF(F1200&gt;=DATABASE!$K$8,"BESAR","")))))</f>
        <v/>
      </c>
      <c r="H1200" s="16" t="str">
        <f>IF('DATA ACCURATE'!J1203&lt;&gt;"",'DATA ACCURATE'!J1203,"")</f>
        <v/>
      </c>
      <c r="I1200" s="35" t="str">
        <f>IF(B1200&lt;&gt;"",IFERROR(VLOOKUP(B1200,'DATA TIMBANGAN'!G:M,7,FALSE),VLOOKUP(B1200,'DATA TIMBANGAN'!G:M,7)),"")</f>
        <v/>
      </c>
      <c r="J1200" s="25" t="str">
        <f>IF(H1200&lt;&gt;"",IFERROR(INDEX(DATABASE!$Z$19:$Z$38,MATCH(DATEVALUE(H1200),DATABASE!$AA$19:$AA$38,0)),INDEX(DATABASE!$Z$12:$Z$18,MATCH(WEEKDAY(H1200,2),DATABASE!$AA$12:$AA$18,0))),"")</f>
        <v/>
      </c>
      <c r="K1200" s="25" t="str">
        <f>IF('DATA ACCURATE'!V1203&lt;&gt;"",'DATA ACCURATE'!V1203,"")</f>
        <v/>
      </c>
      <c r="L1200" s="80" t="str">
        <f>IF($H1200="","",IF(OR($J1200="LIBUR",AND($L1199="LIBUR",$O1199=$O1200)),"LIBUR",IF(AND(OR($L1199="LUAR JAM KERJA 1",$L1199="LUAR JAM KERJA 2"),OR(OR(AND($H1199=$H1200,AND(OR($I1200&gt;DATABASE!$J$3,$I1200&lt;DATABASE!$J$6),((DATEVALUE($H1200)+$I1200)-(DATEVALUE($H1199)+$I1199))&lt;DATABASE!$J$6)),AND($H1199=$H1200,$O1199=$O1200,OR($I1200&gt;DATABASE!$J$6,$I1200&lt;DATABASE!$J$3))),AND(($H1200-$H1199)=1,OR($I1200&lt;DATABASE!$I$6,((DATEVALUE($H1200)+$I1200)-(DATEVALUE($H1199)+$I1199))&lt;DATABASE!$J$6))),$A1200=$A1199),"LUAR JAM KERJA 2",IF(AND(OR(WEEKDAY($H1200,2)=1,WEEKDAY($H1200,2)=2,WEEKDAY($H1200,2)=3,WEEKDAY($H1200,2)=4,WEEKDAY($H1200,2)=5),$I1200&lt;=DATABASE!$J$3,$I1200&gt;=DATABASE!$I$3),"JAM KERJA",IF(AND(WEEKDAY($H1200,2)=6,$I1200&lt;=DATABASE!$J$4,$I1200&gt;=DATABASE!$I$4),"JAM KERJA","LUAR JAM KERJA 1")))))</f>
        <v/>
      </c>
      <c r="M1200" s="33" t="str">
        <f>IF('DATA ACCURATE'!T1203&lt;&gt;"",IF('DATA ACCURATE'!T1203&gt;100,'DATA ACCURATE'!T1203/10,'DATA ACCURATE'!T1203),"")</f>
        <v/>
      </c>
      <c r="N1200" t="str">
        <f>IF(M1200="","",IF(M1200&lt;=DATABASE!$I$9,"LOKAL",IF(M1200&lt;DATABASE!$J$9,"LUAR KOTA 1",IF($M1200&gt;=DATABASE!$J$9,"LUAR KOTA 2",""))))</f>
        <v/>
      </c>
      <c r="O1200" s="38" t="str">
        <f>IF('DATA ACCURATE'!L1203&lt;&gt;"",'DATA ACCURATE'!L1203,"")</f>
        <v/>
      </c>
      <c r="Q1200" s="38">
        <f t="shared" si="126"/>
        <v>0</v>
      </c>
      <c r="R1200" s="38">
        <f t="shared" si="126"/>
        <v>0</v>
      </c>
      <c r="S1200" s="38">
        <f t="shared" si="126"/>
        <v>0</v>
      </c>
      <c r="T1200" s="38">
        <f t="shared" si="126"/>
        <v>0</v>
      </c>
      <c r="U1200" s="38">
        <f t="shared" si="127"/>
        <v>0</v>
      </c>
      <c r="V1200" s="38">
        <f t="shared" si="127"/>
        <v>0</v>
      </c>
      <c r="W1200" s="38">
        <f t="shared" si="127"/>
        <v>0</v>
      </c>
      <c r="X1200" s="38">
        <f t="shared" si="128"/>
        <v>0</v>
      </c>
      <c r="Y1200" s="38">
        <f t="shared" si="128"/>
        <v>0</v>
      </c>
      <c r="Z1200" s="38">
        <f t="shared" si="128"/>
        <v>0</v>
      </c>
      <c r="AA1200" s="38">
        <f t="shared" si="128"/>
        <v>0</v>
      </c>
      <c r="AB1200" s="38">
        <f t="shared" si="129"/>
        <v>0</v>
      </c>
      <c r="AC1200" s="38">
        <f t="shared" si="130"/>
        <v>0</v>
      </c>
      <c r="AD1200" s="38" t="str">
        <f t="shared" si="131"/>
        <v>000000000000</v>
      </c>
    </row>
    <row r="1201" spans="1:30">
      <c r="A1201" s="9" t="str">
        <f>IF('DATA ACCURATE'!A1204&lt;&gt;"",'DATA ACCURATE'!A1204,"")</f>
        <v/>
      </c>
      <c r="B1201" s="9" t="str">
        <f>IF('DATA ACCURATE'!D1204&lt;&gt;"",'DATA ACCURATE'!D1204,"")</f>
        <v/>
      </c>
      <c r="C1201" s="38" t="str">
        <f>IF($AD1201="000000000000","",INDEX(DATABASE!$W$12:$W$71,MATCH($AD1201,DATABASE!$V$12:$V$71,0)))</f>
        <v/>
      </c>
      <c r="D1201" s="34" t="str">
        <f>IF(C1201="","",IF(E1201="",INDEX(DATABASE!$AF$13:$AF$62,MATCH($C1201,DATABASE!$AC$13:$AC$62,0)),IF(E1201="2x D11",INDEX(DATABASE!$AF$13:$AF$62,MATCH($C1201,DATABASE!$AC$13:$AC$62,0))+2*DATABASE!$AF$62,IF(E1201="3x D11",INDEX(DATABASE!$AF$13:$AF$62,MATCH($C1201,DATABASE!$AC$13:$AC$62,0))+3*DATABASE!$AF$62,""))))</f>
        <v/>
      </c>
      <c r="E1201" s="38" t="str">
        <f>IF(AND($K1201="Y",$G1201&lt;&gt;"UNYIL",$F1201&lt;DATABASE!$O$8),"2x D11",IF(AND($K1201="Y",$G1201&lt;&gt;"UNYIL",$F1201&gt;=DATABASE!$O$8),"3x D11",""))</f>
        <v/>
      </c>
      <c r="F1201" s="9" t="str">
        <f>IF('DATA ACCURATE'!N1204&lt;&gt;"",'DATA ACCURATE'!N1204,"")</f>
        <v/>
      </c>
      <c r="G1201" t="str">
        <f>IF(F1201="","",IF(F1201&lt;=DATABASE!$I$8,"UNYIL",IF(F1201&lt;=DATABASE!$J$8,"KECIL",IF(F1201&lt;DATABASE!$K$8,"TANGGUNG",IF(F1201&gt;=DATABASE!$K$8,"BESAR","")))))</f>
        <v/>
      </c>
      <c r="H1201" s="16" t="str">
        <f>IF('DATA ACCURATE'!J1204&lt;&gt;"",'DATA ACCURATE'!J1204,"")</f>
        <v/>
      </c>
      <c r="I1201" s="35" t="str">
        <f>IF(B1201&lt;&gt;"",IFERROR(VLOOKUP(B1201,'DATA TIMBANGAN'!G:M,7,FALSE),VLOOKUP(B1201,'DATA TIMBANGAN'!G:M,7)),"")</f>
        <v/>
      </c>
      <c r="J1201" s="25" t="str">
        <f>IF(H1201&lt;&gt;"",IFERROR(INDEX(DATABASE!$Z$19:$Z$38,MATCH(DATEVALUE(H1201),DATABASE!$AA$19:$AA$38,0)),INDEX(DATABASE!$Z$12:$Z$18,MATCH(WEEKDAY(H1201,2),DATABASE!$AA$12:$AA$18,0))),"")</f>
        <v/>
      </c>
      <c r="K1201" s="25" t="str">
        <f>IF('DATA ACCURATE'!V1204&lt;&gt;"",'DATA ACCURATE'!V1204,"")</f>
        <v/>
      </c>
      <c r="L1201" s="80" t="str">
        <f>IF($H1201="","",IF(OR($J1201="LIBUR",AND($L1200="LIBUR",$O1200=$O1201)),"LIBUR",IF(AND(OR($L1200="LUAR JAM KERJA 1",$L1200="LUAR JAM KERJA 2"),OR(OR(AND($H1200=$H1201,AND(OR($I1201&gt;DATABASE!$J$3,$I1201&lt;DATABASE!$J$6),((DATEVALUE($H1201)+$I1201)-(DATEVALUE($H1200)+$I1200))&lt;DATABASE!$J$6)),AND($H1200=$H1201,$O1200=$O1201,OR($I1201&gt;DATABASE!$J$6,$I1201&lt;DATABASE!$J$3))),AND(($H1201-$H1200)=1,OR($I1201&lt;DATABASE!$I$6,((DATEVALUE($H1201)+$I1201)-(DATEVALUE($H1200)+$I1200))&lt;DATABASE!$J$6))),$A1201=$A1200),"LUAR JAM KERJA 2",IF(AND(OR(WEEKDAY($H1201,2)=1,WEEKDAY($H1201,2)=2,WEEKDAY($H1201,2)=3,WEEKDAY($H1201,2)=4,WEEKDAY($H1201,2)=5),$I1201&lt;=DATABASE!$J$3,$I1201&gt;=DATABASE!$I$3),"JAM KERJA",IF(AND(WEEKDAY($H1201,2)=6,$I1201&lt;=DATABASE!$J$4,$I1201&gt;=DATABASE!$I$4),"JAM KERJA","LUAR JAM KERJA 1")))))</f>
        <v/>
      </c>
      <c r="M1201" s="33" t="str">
        <f>IF('DATA ACCURATE'!T1204&lt;&gt;"",IF('DATA ACCURATE'!T1204&gt;100,'DATA ACCURATE'!T1204/10,'DATA ACCURATE'!T1204),"")</f>
        <v/>
      </c>
      <c r="N1201" t="str">
        <f>IF(M1201="","",IF(M1201&lt;=DATABASE!$I$9,"LOKAL",IF(M1201&lt;DATABASE!$J$9,"LUAR KOTA 1",IF($M1201&gt;=DATABASE!$J$9,"LUAR KOTA 2",""))))</f>
        <v/>
      </c>
      <c r="O1201" s="38" t="str">
        <f>IF('DATA ACCURATE'!L1204&lt;&gt;"",'DATA ACCURATE'!L1204,"")</f>
        <v/>
      </c>
      <c r="Q1201" s="38">
        <f t="shared" si="126"/>
        <v>0</v>
      </c>
      <c r="R1201" s="38">
        <f t="shared" si="126"/>
        <v>0</v>
      </c>
      <c r="S1201" s="38">
        <f t="shared" si="126"/>
        <v>0</v>
      </c>
      <c r="T1201" s="38">
        <f t="shared" si="126"/>
        <v>0</v>
      </c>
      <c r="U1201" s="38">
        <f t="shared" si="127"/>
        <v>0</v>
      </c>
      <c r="V1201" s="38">
        <f t="shared" si="127"/>
        <v>0</v>
      </c>
      <c r="W1201" s="38">
        <f t="shared" si="127"/>
        <v>0</v>
      </c>
      <c r="X1201" s="38">
        <f t="shared" si="128"/>
        <v>0</v>
      </c>
      <c r="Y1201" s="38">
        <f t="shared" si="128"/>
        <v>0</v>
      </c>
      <c r="Z1201" s="38">
        <f t="shared" si="128"/>
        <v>0</v>
      </c>
      <c r="AA1201" s="38">
        <f t="shared" si="128"/>
        <v>0</v>
      </c>
      <c r="AB1201" s="38">
        <f t="shared" si="129"/>
        <v>0</v>
      </c>
      <c r="AC1201" s="38">
        <f t="shared" si="130"/>
        <v>0</v>
      </c>
      <c r="AD1201" s="38" t="str">
        <f t="shared" si="131"/>
        <v>000000000000</v>
      </c>
    </row>
    <row r="1202" spans="1:30">
      <c r="A1202" s="9" t="str">
        <f>IF('DATA ACCURATE'!A1205&lt;&gt;"",'DATA ACCURATE'!A1205,"")</f>
        <v/>
      </c>
      <c r="B1202" s="9" t="str">
        <f>IF('DATA ACCURATE'!D1205&lt;&gt;"",'DATA ACCURATE'!D1205,"")</f>
        <v/>
      </c>
      <c r="C1202" s="38" t="str">
        <f>IF($AD1202="000000000000","",INDEX(DATABASE!$W$12:$W$71,MATCH($AD1202,DATABASE!$V$12:$V$71,0)))</f>
        <v/>
      </c>
      <c r="D1202" s="34" t="str">
        <f>IF(C1202="","",IF(E1202="",INDEX(DATABASE!$AF$13:$AF$62,MATCH($C1202,DATABASE!$AC$13:$AC$62,0)),IF(E1202="2x D11",INDEX(DATABASE!$AF$13:$AF$62,MATCH($C1202,DATABASE!$AC$13:$AC$62,0))+2*DATABASE!$AF$62,IF(E1202="3x D11",INDEX(DATABASE!$AF$13:$AF$62,MATCH($C1202,DATABASE!$AC$13:$AC$62,0))+3*DATABASE!$AF$62,""))))</f>
        <v/>
      </c>
      <c r="E1202" s="38" t="str">
        <f>IF(AND($K1202="Y",$G1202&lt;&gt;"UNYIL",$F1202&lt;DATABASE!$O$8),"2x D11",IF(AND($K1202="Y",$G1202&lt;&gt;"UNYIL",$F1202&gt;=DATABASE!$O$8),"3x D11",""))</f>
        <v/>
      </c>
      <c r="F1202" s="9" t="str">
        <f>IF('DATA ACCURATE'!N1205&lt;&gt;"",'DATA ACCURATE'!N1205,"")</f>
        <v/>
      </c>
      <c r="G1202" t="str">
        <f>IF(F1202="","",IF(F1202&lt;=DATABASE!$I$8,"UNYIL",IF(F1202&lt;=DATABASE!$J$8,"KECIL",IF(F1202&lt;DATABASE!$K$8,"TANGGUNG",IF(F1202&gt;=DATABASE!$K$8,"BESAR","")))))</f>
        <v/>
      </c>
      <c r="H1202" s="16" t="str">
        <f>IF('DATA ACCURATE'!J1205&lt;&gt;"",'DATA ACCURATE'!J1205,"")</f>
        <v/>
      </c>
      <c r="I1202" s="35" t="str">
        <f>IF(B1202&lt;&gt;"",IFERROR(VLOOKUP(B1202,'DATA TIMBANGAN'!G:M,7,FALSE),VLOOKUP(B1202,'DATA TIMBANGAN'!G:M,7)),"")</f>
        <v/>
      </c>
      <c r="J1202" s="25" t="str">
        <f>IF(H1202&lt;&gt;"",IFERROR(INDEX(DATABASE!$Z$19:$Z$38,MATCH(DATEVALUE(H1202),DATABASE!$AA$19:$AA$38,0)),INDEX(DATABASE!$Z$12:$Z$18,MATCH(WEEKDAY(H1202,2),DATABASE!$AA$12:$AA$18,0))),"")</f>
        <v/>
      </c>
      <c r="K1202" s="25" t="str">
        <f>IF('DATA ACCURATE'!V1205&lt;&gt;"",'DATA ACCURATE'!V1205,"")</f>
        <v/>
      </c>
      <c r="L1202" s="80" t="str">
        <f>IF($H1202="","",IF(OR($J1202="LIBUR",AND($L1201="LIBUR",$O1201=$O1202)),"LIBUR",IF(AND(OR($L1201="LUAR JAM KERJA 1",$L1201="LUAR JAM KERJA 2"),OR(OR(AND($H1201=$H1202,AND(OR($I1202&gt;DATABASE!$J$3,$I1202&lt;DATABASE!$J$6),((DATEVALUE($H1202)+$I1202)-(DATEVALUE($H1201)+$I1201))&lt;DATABASE!$J$6)),AND($H1201=$H1202,$O1201=$O1202,OR($I1202&gt;DATABASE!$J$6,$I1202&lt;DATABASE!$J$3))),AND(($H1202-$H1201)=1,OR($I1202&lt;DATABASE!$I$6,((DATEVALUE($H1202)+$I1202)-(DATEVALUE($H1201)+$I1201))&lt;DATABASE!$J$6))),$A1202=$A1201),"LUAR JAM KERJA 2",IF(AND(OR(WEEKDAY($H1202,2)=1,WEEKDAY($H1202,2)=2,WEEKDAY($H1202,2)=3,WEEKDAY($H1202,2)=4,WEEKDAY($H1202,2)=5),$I1202&lt;=DATABASE!$J$3,$I1202&gt;=DATABASE!$I$3),"JAM KERJA",IF(AND(WEEKDAY($H1202,2)=6,$I1202&lt;=DATABASE!$J$4,$I1202&gt;=DATABASE!$I$4),"JAM KERJA","LUAR JAM KERJA 1")))))</f>
        <v/>
      </c>
      <c r="M1202" s="33" t="str">
        <f>IF('DATA ACCURATE'!T1205&lt;&gt;"",IF('DATA ACCURATE'!T1205&gt;100,'DATA ACCURATE'!T1205/10,'DATA ACCURATE'!T1205),"")</f>
        <v/>
      </c>
      <c r="N1202" t="str">
        <f>IF(M1202="","",IF(M1202&lt;=DATABASE!$I$9,"LOKAL",IF(M1202&lt;DATABASE!$J$9,"LUAR KOTA 1",IF($M1202&gt;=DATABASE!$J$9,"LUAR KOTA 2",""))))</f>
        <v/>
      </c>
      <c r="O1202" s="38" t="str">
        <f>IF('DATA ACCURATE'!L1205&lt;&gt;"",'DATA ACCURATE'!L1205,"")</f>
        <v/>
      </c>
      <c r="Q1202" s="38">
        <f t="shared" si="126"/>
        <v>0</v>
      </c>
      <c r="R1202" s="38">
        <f t="shared" si="126"/>
        <v>0</v>
      </c>
      <c r="S1202" s="38">
        <f t="shared" si="126"/>
        <v>0</v>
      </c>
      <c r="T1202" s="38">
        <f t="shared" si="126"/>
        <v>0</v>
      </c>
      <c r="U1202" s="38">
        <f t="shared" si="127"/>
        <v>0</v>
      </c>
      <c r="V1202" s="38">
        <f t="shared" si="127"/>
        <v>0</v>
      </c>
      <c r="W1202" s="38">
        <f t="shared" si="127"/>
        <v>0</v>
      </c>
      <c r="X1202" s="38">
        <f t="shared" si="128"/>
        <v>0</v>
      </c>
      <c r="Y1202" s="38">
        <f t="shared" si="128"/>
        <v>0</v>
      </c>
      <c r="Z1202" s="38">
        <f t="shared" si="128"/>
        <v>0</v>
      </c>
      <c r="AA1202" s="38">
        <f t="shared" si="128"/>
        <v>0</v>
      </c>
      <c r="AB1202" s="38">
        <f t="shared" si="129"/>
        <v>0</v>
      </c>
      <c r="AC1202" s="38">
        <f t="shared" si="130"/>
        <v>0</v>
      </c>
      <c r="AD1202" s="38" t="str">
        <f t="shared" si="131"/>
        <v>000000000000</v>
      </c>
    </row>
    <row r="1203" spans="1:30">
      <c r="A1203" s="9" t="str">
        <f>IF('DATA ACCURATE'!A1206&lt;&gt;"",'DATA ACCURATE'!A1206,"")</f>
        <v/>
      </c>
      <c r="B1203" s="9" t="str">
        <f>IF('DATA ACCURATE'!D1206&lt;&gt;"",'DATA ACCURATE'!D1206,"")</f>
        <v/>
      </c>
      <c r="C1203" s="38" t="str">
        <f>IF($AD1203="000000000000","",INDEX(DATABASE!$W$12:$W$71,MATCH($AD1203,DATABASE!$V$12:$V$71,0)))</f>
        <v/>
      </c>
      <c r="D1203" s="34" t="str">
        <f>IF(C1203="","",IF(E1203="",INDEX(DATABASE!$AF$13:$AF$62,MATCH($C1203,DATABASE!$AC$13:$AC$62,0)),IF(E1203="2x D11",INDEX(DATABASE!$AF$13:$AF$62,MATCH($C1203,DATABASE!$AC$13:$AC$62,0))+2*DATABASE!$AF$62,IF(E1203="3x D11",INDEX(DATABASE!$AF$13:$AF$62,MATCH($C1203,DATABASE!$AC$13:$AC$62,0))+3*DATABASE!$AF$62,""))))</f>
        <v/>
      </c>
      <c r="E1203" s="38" t="str">
        <f>IF(AND($K1203="Y",$G1203&lt;&gt;"UNYIL",$F1203&lt;DATABASE!$O$8),"2x D11",IF(AND($K1203="Y",$G1203&lt;&gt;"UNYIL",$F1203&gt;=DATABASE!$O$8),"3x D11",""))</f>
        <v/>
      </c>
      <c r="F1203" s="9" t="str">
        <f>IF('DATA ACCURATE'!N1206&lt;&gt;"",'DATA ACCURATE'!N1206,"")</f>
        <v/>
      </c>
      <c r="G1203" t="str">
        <f>IF(F1203="","",IF(F1203&lt;=DATABASE!$I$8,"UNYIL",IF(F1203&lt;=DATABASE!$J$8,"KECIL",IF(F1203&lt;DATABASE!$K$8,"TANGGUNG",IF(F1203&gt;=DATABASE!$K$8,"BESAR","")))))</f>
        <v/>
      </c>
      <c r="H1203" s="16" t="str">
        <f>IF('DATA ACCURATE'!J1206&lt;&gt;"",'DATA ACCURATE'!J1206,"")</f>
        <v/>
      </c>
      <c r="I1203" s="35" t="str">
        <f>IF(B1203&lt;&gt;"",IFERROR(VLOOKUP(B1203,'DATA TIMBANGAN'!G:M,7,FALSE),VLOOKUP(B1203,'DATA TIMBANGAN'!G:M,7)),"")</f>
        <v/>
      </c>
      <c r="J1203" s="25" t="str">
        <f>IF(H1203&lt;&gt;"",IFERROR(INDEX(DATABASE!$Z$19:$Z$38,MATCH(DATEVALUE(H1203),DATABASE!$AA$19:$AA$38,0)),INDEX(DATABASE!$Z$12:$Z$18,MATCH(WEEKDAY(H1203,2),DATABASE!$AA$12:$AA$18,0))),"")</f>
        <v/>
      </c>
      <c r="K1203" s="25" t="str">
        <f>IF('DATA ACCURATE'!V1206&lt;&gt;"",'DATA ACCURATE'!V1206,"")</f>
        <v/>
      </c>
      <c r="L1203" s="80" t="str">
        <f>IF($H1203="","",IF(OR($J1203="LIBUR",AND($L1202="LIBUR",$O1202=$O1203)),"LIBUR",IF(AND(OR($L1202="LUAR JAM KERJA 1",$L1202="LUAR JAM KERJA 2"),OR(OR(AND($H1202=$H1203,AND(OR($I1203&gt;DATABASE!$J$3,$I1203&lt;DATABASE!$J$6),((DATEVALUE($H1203)+$I1203)-(DATEVALUE($H1202)+$I1202))&lt;DATABASE!$J$6)),AND($H1202=$H1203,$O1202=$O1203,OR($I1203&gt;DATABASE!$J$6,$I1203&lt;DATABASE!$J$3))),AND(($H1203-$H1202)=1,OR($I1203&lt;DATABASE!$I$6,((DATEVALUE($H1203)+$I1203)-(DATEVALUE($H1202)+$I1202))&lt;DATABASE!$J$6))),$A1203=$A1202),"LUAR JAM KERJA 2",IF(AND(OR(WEEKDAY($H1203,2)=1,WEEKDAY($H1203,2)=2,WEEKDAY($H1203,2)=3,WEEKDAY($H1203,2)=4,WEEKDAY($H1203,2)=5),$I1203&lt;=DATABASE!$J$3,$I1203&gt;=DATABASE!$I$3),"JAM KERJA",IF(AND(WEEKDAY($H1203,2)=6,$I1203&lt;=DATABASE!$J$4,$I1203&gt;=DATABASE!$I$4),"JAM KERJA","LUAR JAM KERJA 1")))))</f>
        <v/>
      </c>
      <c r="M1203" s="33" t="str">
        <f>IF('DATA ACCURATE'!T1206&lt;&gt;"",IF('DATA ACCURATE'!T1206&gt;100,'DATA ACCURATE'!T1206/10,'DATA ACCURATE'!T1206),"")</f>
        <v/>
      </c>
      <c r="N1203" t="str">
        <f>IF(M1203="","",IF(M1203&lt;=DATABASE!$I$9,"LOKAL",IF(M1203&lt;DATABASE!$J$9,"LUAR KOTA 1",IF($M1203&gt;=DATABASE!$J$9,"LUAR KOTA 2",""))))</f>
        <v/>
      </c>
      <c r="O1203" s="38" t="str">
        <f>IF('DATA ACCURATE'!L1206&lt;&gt;"",'DATA ACCURATE'!L1206,"")</f>
        <v/>
      </c>
      <c r="Q1203" s="38">
        <f t="shared" si="126"/>
        <v>0</v>
      </c>
      <c r="R1203" s="38">
        <f t="shared" si="126"/>
        <v>0</v>
      </c>
      <c r="S1203" s="38">
        <f t="shared" si="126"/>
        <v>0</v>
      </c>
      <c r="T1203" s="38">
        <f t="shared" si="126"/>
        <v>0</v>
      </c>
      <c r="U1203" s="38">
        <f t="shared" si="127"/>
        <v>0</v>
      </c>
      <c r="V1203" s="38">
        <f t="shared" si="127"/>
        <v>0</v>
      </c>
      <c r="W1203" s="38">
        <f t="shared" si="127"/>
        <v>0</v>
      </c>
      <c r="X1203" s="38">
        <f t="shared" si="128"/>
        <v>0</v>
      </c>
      <c r="Y1203" s="38">
        <f t="shared" si="128"/>
        <v>0</v>
      </c>
      <c r="Z1203" s="38">
        <f t="shared" si="128"/>
        <v>0</v>
      </c>
      <c r="AA1203" s="38">
        <f t="shared" si="128"/>
        <v>0</v>
      </c>
      <c r="AB1203" s="38">
        <f t="shared" si="129"/>
        <v>0</v>
      </c>
      <c r="AC1203" s="38">
        <f t="shared" si="130"/>
        <v>0</v>
      </c>
      <c r="AD1203" s="38" t="str">
        <f t="shared" si="131"/>
        <v>000000000000</v>
      </c>
    </row>
    <row r="1204" spans="1:30">
      <c r="A1204" s="9" t="str">
        <f>IF('DATA ACCURATE'!A1207&lt;&gt;"",'DATA ACCURATE'!A1207,"")</f>
        <v/>
      </c>
      <c r="B1204" s="9" t="str">
        <f>IF('DATA ACCURATE'!D1207&lt;&gt;"",'DATA ACCURATE'!D1207,"")</f>
        <v/>
      </c>
      <c r="C1204" s="38" t="str">
        <f>IF($AD1204="000000000000","",INDEX(DATABASE!$W$12:$W$71,MATCH($AD1204,DATABASE!$V$12:$V$71,0)))</f>
        <v/>
      </c>
      <c r="D1204" s="34" t="str">
        <f>IF(C1204="","",IF(E1204="",INDEX(DATABASE!$AF$13:$AF$62,MATCH($C1204,DATABASE!$AC$13:$AC$62,0)),IF(E1204="2x D11",INDEX(DATABASE!$AF$13:$AF$62,MATCH($C1204,DATABASE!$AC$13:$AC$62,0))+2*DATABASE!$AF$62,IF(E1204="3x D11",INDEX(DATABASE!$AF$13:$AF$62,MATCH($C1204,DATABASE!$AC$13:$AC$62,0))+3*DATABASE!$AF$62,""))))</f>
        <v/>
      </c>
      <c r="E1204" s="38" t="str">
        <f>IF(AND($K1204="Y",$G1204&lt;&gt;"UNYIL",$F1204&lt;DATABASE!$O$8),"2x D11",IF(AND($K1204="Y",$G1204&lt;&gt;"UNYIL",$F1204&gt;=DATABASE!$O$8),"3x D11",""))</f>
        <v/>
      </c>
      <c r="F1204" s="9" t="str">
        <f>IF('DATA ACCURATE'!N1207&lt;&gt;"",'DATA ACCURATE'!N1207,"")</f>
        <v/>
      </c>
      <c r="G1204" t="str">
        <f>IF(F1204="","",IF(F1204&lt;=DATABASE!$I$8,"UNYIL",IF(F1204&lt;=DATABASE!$J$8,"KECIL",IF(F1204&lt;DATABASE!$K$8,"TANGGUNG",IF(F1204&gt;=DATABASE!$K$8,"BESAR","")))))</f>
        <v/>
      </c>
      <c r="H1204" s="16" t="str">
        <f>IF('DATA ACCURATE'!J1207&lt;&gt;"",'DATA ACCURATE'!J1207,"")</f>
        <v/>
      </c>
      <c r="I1204" s="35" t="str">
        <f>IF(B1204&lt;&gt;"",IFERROR(VLOOKUP(B1204,'DATA TIMBANGAN'!G:M,7,FALSE),VLOOKUP(B1204,'DATA TIMBANGAN'!G:M,7)),"")</f>
        <v/>
      </c>
      <c r="J1204" s="25" t="str">
        <f>IF(H1204&lt;&gt;"",IFERROR(INDEX(DATABASE!$Z$19:$Z$38,MATCH(DATEVALUE(H1204),DATABASE!$AA$19:$AA$38,0)),INDEX(DATABASE!$Z$12:$Z$18,MATCH(WEEKDAY(H1204,2),DATABASE!$AA$12:$AA$18,0))),"")</f>
        <v/>
      </c>
      <c r="K1204" s="25" t="str">
        <f>IF('DATA ACCURATE'!V1207&lt;&gt;"",'DATA ACCURATE'!V1207,"")</f>
        <v/>
      </c>
      <c r="L1204" s="80" t="str">
        <f>IF($H1204="","",IF(OR($J1204="LIBUR",AND($L1203="LIBUR",$O1203=$O1204)),"LIBUR",IF(AND(OR($L1203="LUAR JAM KERJA 1",$L1203="LUAR JAM KERJA 2"),OR(OR(AND($H1203=$H1204,AND(OR($I1204&gt;DATABASE!$J$3,$I1204&lt;DATABASE!$J$6),((DATEVALUE($H1204)+$I1204)-(DATEVALUE($H1203)+$I1203))&lt;DATABASE!$J$6)),AND($H1203=$H1204,$O1203=$O1204,OR($I1204&gt;DATABASE!$J$6,$I1204&lt;DATABASE!$J$3))),AND(($H1204-$H1203)=1,OR($I1204&lt;DATABASE!$I$6,((DATEVALUE($H1204)+$I1204)-(DATEVALUE($H1203)+$I1203))&lt;DATABASE!$J$6))),$A1204=$A1203),"LUAR JAM KERJA 2",IF(AND(OR(WEEKDAY($H1204,2)=1,WEEKDAY($H1204,2)=2,WEEKDAY($H1204,2)=3,WEEKDAY($H1204,2)=4,WEEKDAY($H1204,2)=5),$I1204&lt;=DATABASE!$J$3,$I1204&gt;=DATABASE!$I$3),"JAM KERJA",IF(AND(WEEKDAY($H1204,2)=6,$I1204&lt;=DATABASE!$J$4,$I1204&gt;=DATABASE!$I$4),"JAM KERJA","LUAR JAM KERJA 1")))))</f>
        <v/>
      </c>
      <c r="M1204" s="33" t="str">
        <f>IF('DATA ACCURATE'!T1207&lt;&gt;"",IF('DATA ACCURATE'!T1207&gt;100,'DATA ACCURATE'!T1207/10,'DATA ACCURATE'!T1207),"")</f>
        <v/>
      </c>
      <c r="N1204" t="str">
        <f>IF(M1204="","",IF(M1204&lt;=DATABASE!$I$9,"LOKAL",IF(M1204&lt;DATABASE!$J$9,"LUAR KOTA 1",IF($M1204&gt;=DATABASE!$J$9,"LUAR KOTA 2",""))))</f>
        <v/>
      </c>
      <c r="O1204" s="38" t="str">
        <f>IF('DATA ACCURATE'!L1207&lt;&gt;"",'DATA ACCURATE'!L1207,"")</f>
        <v/>
      </c>
      <c r="Q1204" s="38">
        <f t="shared" si="126"/>
        <v>0</v>
      </c>
      <c r="R1204" s="38">
        <f t="shared" si="126"/>
        <v>0</v>
      </c>
      <c r="S1204" s="38">
        <f t="shared" si="126"/>
        <v>0</v>
      </c>
      <c r="T1204" s="38">
        <f t="shared" si="126"/>
        <v>0</v>
      </c>
      <c r="U1204" s="38">
        <f t="shared" si="127"/>
        <v>0</v>
      </c>
      <c r="V1204" s="38">
        <f t="shared" si="127"/>
        <v>0</v>
      </c>
      <c r="W1204" s="38">
        <f t="shared" si="127"/>
        <v>0</v>
      </c>
      <c r="X1204" s="38">
        <f t="shared" si="128"/>
        <v>0</v>
      </c>
      <c r="Y1204" s="38">
        <f t="shared" si="128"/>
        <v>0</v>
      </c>
      <c r="Z1204" s="38">
        <f t="shared" si="128"/>
        <v>0</v>
      </c>
      <c r="AA1204" s="38">
        <f t="shared" si="128"/>
        <v>0</v>
      </c>
      <c r="AB1204" s="38">
        <f t="shared" si="129"/>
        <v>0</v>
      </c>
      <c r="AC1204" s="38">
        <f t="shared" si="130"/>
        <v>0</v>
      </c>
      <c r="AD1204" s="38" t="str">
        <f t="shared" si="131"/>
        <v>000000000000</v>
      </c>
    </row>
    <row r="1205" spans="1:30">
      <c r="A1205" s="9" t="str">
        <f>IF('DATA ACCURATE'!A1208&lt;&gt;"",'DATA ACCURATE'!A1208,"")</f>
        <v/>
      </c>
      <c r="B1205" s="9" t="str">
        <f>IF('DATA ACCURATE'!D1208&lt;&gt;"",'DATA ACCURATE'!D1208,"")</f>
        <v/>
      </c>
      <c r="C1205" s="38" t="str">
        <f>IF($AD1205="000000000000","",INDEX(DATABASE!$W$12:$W$71,MATCH($AD1205,DATABASE!$V$12:$V$71,0)))</f>
        <v/>
      </c>
      <c r="D1205" s="34" t="str">
        <f>IF(C1205="","",IF(E1205="",INDEX(DATABASE!$AF$13:$AF$62,MATCH($C1205,DATABASE!$AC$13:$AC$62,0)),IF(E1205="2x D11",INDEX(DATABASE!$AF$13:$AF$62,MATCH($C1205,DATABASE!$AC$13:$AC$62,0))+2*DATABASE!$AF$62,IF(E1205="3x D11",INDEX(DATABASE!$AF$13:$AF$62,MATCH($C1205,DATABASE!$AC$13:$AC$62,0))+3*DATABASE!$AF$62,""))))</f>
        <v/>
      </c>
      <c r="E1205" s="38" t="str">
        <f>IF(AND($K1205="Y",$G1205&lt;&gt;"UNYIL",$F1205&lt;DATABASE!$O$8),"2x D11",IF(AND($K1205="Y",$G1205&lt;&gt;"UNYIL",$F1205&gt;=DATABASE!$O$8),"3x D11",""))</f>
        <v/>
      </c>
      <c r="F1205" s="9" t="str">
        <f>IF('DATA ACCURATE'!N1208&lt;&gt;"",'DATA ACCURATE'!N1208,"")</f>
        <v/>
      </c>
      <c r="G1205" t="str">
        <f>IF(F1205="","",IF(F1205&lt;=DATABASE!$I$8,"UNYIL",IF(F1205&lt;=DATABASE!$J$8,"KECIL",IF(F1205&lt;DATABASE!$K$8,"TANGGUNG",IF(F1205&gt;=DATABASE!$K$8,"BESAR","")))))</f>
        <v/>
      </c>
      <c r="H1205" s="16" t="str">
        <f>IF('DATA ACCURATE'!J1208&lt;&gt;"",'DATA ACCURATE'!J1208,"")</f>
        <v/>
      </c>
      <c r="I1205" s="35" t="str">
        <f>IF(B1205&lt;&gt;"",IFERROR(VLOOKUP(B1205,'DATA TIMBANGAN'!G:M,7,FALSE),VLOOKUP(B1205,'DATA TIMBANGAN'!G:M,7)),"")</f>
        <v/>
      </c>
      <c r="J1205" s="25" t="str">
        <f>IF(H1205&lt;&gt;"",IFERROR(INDEX(DATABASE!$Z$19:$Z$38,MATCH(DATEVALUE(H1205),DATABASE!$AA$19:$AA$38,0)),INDEX(DATABASE!$Z$12:$Z$18,MATCH(WEEKDAY(H1205,2),DATABASE!$AA$12:$AA$18,0))),"")</f>
        <v/>
      </c>
      <c r="K1205" s="25" t="str">
        <f>IF('DATA ACCURATE'!V1208&lt;&gt;"",'DATA ACCURATE'!V1208,"")</f>
        <v/>
      </c>
      <c r="L1205" s="80" t="str">
        <f>IF($H1205="","",IF(OR($J1205="LIBUR",AND($L1204="LIBUR",$O1204=$O1205)),"LIBUR",IF(AND(OR($L1204="LUAR JAM KERJA 1",$L1204="LUAR JAM KERJA 2"),OR(OR(AND($H1204=$H1205,AND(OR($I1205&gt;DATABASE!$J$3,$I1205&lt;DATABASE!$J$6),((DATEVALUE($H1205)+$I1205)-(DATEVALUE($H1204)+$I1204))&lt;DATABASE!$J$6)),AND($H1204=$H1205,$O1204=$O1205,OR($I1205&gt;DATABASE!$J$6,$I1205&lt;DATABASE!$J$3))),AND(($H1205-$H1204)=1,OR($I1205&lt;DATABASE!$I$6,((DATEVALUE($H1205)+$I1205)-(DATEVALUE($H1204)+$I1204))&lt;DATABASE!$J$6))),$A1205=$A1204),"LUAR JAM KERJA 2",IF(AND(OR(WEEKDAY($H1205,2)=1,WEEKDAY($H1205,2)=2,WEEKDAY($H1205,2)=3,WEEKDAY($H1205,2)=4,WEEKDAY($H1205,2)=5),$I1205&lt;=DATABASE!$J$3,$I1205&gt;=DATABASE!$I$3),"JAM KERJA",IF(AND(WEEKDAY($H1205,2)=6,$I1205&lt;=DATABASE!$J$4,$I1205&gt;=DATABASE!$I$4),"JAM KERJA","LUAR JAM KERJA 1")))))</f>
        <v/>
      </c>
      <c r="M1205" s="33" t="str">
        <f>IF('DATA ACCURATE'!T1208&lt;&gt;"",IF('DATA ACCURATE'!T1208&gt;100,'DATA ACCURATE'!T1208/10,'DATA ACCURATE'!T1208),"")</f>
        <v/>
      </c>
      <c r="N1205" t="str">
        <f>IF(M1205="","",IF(M1205&lt;=DATABASE!$I$9,"LOKAL",IF(M1205&lt;DATABASE!$J$9,"LUAR KOTA 1",IF($M1205&gt;=DATABASE!$J$9,"LUAR KOTA 2",""))))</f>
        <v/>
      </c>
      <c r="O1205" s="38" t="str">
        <f>IF('DATA ACCURATE'!L1208&lt;&gt;"",'DATA ACCURATE'!L1208,"")</f>
        <v/>
      </c>
      <c r="Q1205" s="38">
        <f t="shared" si="126"/>
        <v>0</v>
      </c>
      <c r="R1205" s="38">
        <f t="shared" si="126"/>
        <v>0</v>
      </c>
      <c r="S1205" s="38">
        <f t="shared" si="126"/>
        <v>0</v>
      </c>
      <c r="T1205" s="38">
        <f t="shared" si="126"/>
        <v>0</v>
      </c>
      <c r="U1205" s="38">
        <f t="shared" si="127"/>
        <v>0</v>
      </c>
      <c r="V1205" s="38">
        <f t="shared" si="127"/>
        <v>0</v>
      </c>
      <c r="W1205" s="38">
        <f t="shared" si="127"/>
        <v>0</v>
      </c>
      <c r="X1205" s="38">
        <f t="shared" si="128"/>
        <v>0</v>
      </c>
      <c r="Y1205" s="38">
        <f t="shared" si="128"/>
        <v>0</v>
      </c>
      <c r="Z1205" s="38">
        <f t="shared" si="128"/>
        <v>0</v>
      </c>
      <c r="AA1205" s="38">
        <f t="shared" si="128"/>
        <v>0</v>
      </c>
      <c r="AB1205" s="38">
        <f t="shared" si="129"/>
        <v>0</v>
      </c>
      <c r="AC1205" s="38">
        <f t="shared" si="130"/>
        <v>0</v>
      </c>
      <c r="AD1205" s="38" t="str">
        <f t="shared" si="131"/>
        <v>000000000000</v>
      </c>
    </row>
    <row r="1206" spans="1:30">
      <c r="A1206" s="9" t="str">
        <f>IF('DATA ACCURATE'!A1209&lt;&gt;"",'DATA ACCURATE'!A1209,"")</f>
        <v/>
      </c>
      <c r="B1206" s="9" t="str">
        <f>IF('DATA ACCURATE'!D1209&lt;&gt;"",'DATA ACCURATE'!D1209,"")</f>
        <v/>
      </c>
      <c r="C1206" s="38" t="str">
        <f>IF($AD1206="000000000000","",INDEX(DATABASE!$W$12:$W$71,MATCH($AD1206,DATABASE!$V$12:$V$71,0)))</f>
        <v/>
      </c>
      <c r="D1206" s="34" t="str">
        <f>IF(C1206="","",IF(E1206="",INDEX(DATABASE!$AF$13:$AF$62,MATCH($C1206,DATABASE!$AC$13:$AC$62,0)),IF(E1206="2x D11",INDEX(DATABASE!$AF$13:$AF$62,MATCH($C1206,DATABASE!$AC$13:$AC$62,0))+2*DATABASE!$AF$62,IF(E1206="3x D11",INDEX(DATABASE!$AF$13:$AF$62,MATCH($C1206,DATABASE!$AC$13:$AC$62,0))+3*DATABASE!$AF$62,""))))</f>
        <v/>
      </c>
      <c r="E1206" s="38" t="str">
        <f>IF(AND($K1206="Y",$G1206&lt;&gt;"UNYIL",$F1206&lt;DATABASE!$O$8),"2x D11",IF(AND($K1206="Y",$G1206&lt;&gt;"UNYIL",$F1206&gt;=DATABASE!$O$8),"3x D11",""))</f>
        <v/>
      </c>
      <c r="F1206" s="9" t="str">
        <f>IF('DATA ACCURATE'!N1209&lt;&gt;"",'DATA ACCURATE'!N1209,"")</f>
        <v/>
      </c>
      <c r="G1206" t="str">
        <f>IF(F1206="","",IF(F1206&lt;=DATABASE!$I$8,"UNYIL",IF(F1206&lt;=DATABASE!$J$8,"KECIL",IF(F1206&lt;DATABASE!$K$8,"TANGGUNG",IF(F1206&gt;=DATABASE!$K$8,"BESAR","")))))</f>
        <v/>
      </c>
      <c r="H1206" s="16" t="str">
        <f>IF('DATA ACCURATE'!J1209&lt;&gt;"",'DATA ACCURATE'!J1209,"")</f>
        <v/>
      </c>
      <c r="I1206" s="35" t="str">
        <f>IF(B1206&lt;&gt;"",IFERROR(VLOOKUP(B1206,'DATA TIMBANGAN'!G:M,7,FALSE),VLOOKUP(B1206,'DATA TIMBANGAN'!G:M,7)),"")</f>
        <v/>
      </c>
      <c r="J1206" s="25" t="str">
        <f>IF(H1206&lt;&gt;"",IFERROR(INDEX(DATABASE!$Z$19:$Z$38,MATCH(DATEVALUE(H1206),DATABASE!$AA$19:$AA$38,0)),INDEX(DATABASE!$Z$12:$Z$18,MATCH(WEEKDAY(H1206,2),DATABASE!$AA$12:$AA$18,0))),"")</f>
        <v/>
      </c>
      <c r="K1206" s="25" t="str">
        <f>IF('DATA ACCURATE'!V1209&lt;&gt;"",'DATA ACCURATE'!V1209,"")</f>
        <v/>
      </c>
      <c r="L1206" s="80" t="str">
        <f>IF($H1206="","",IF(OR($J1206="LIBUR",AND($L1205="LIBUR",$O1205=$O1206)),"LIBUR",IF(AND(OR($L1205="LUAR JAM KERJA 1",$L1205="LUAR JAM KERJA 2"),OR(OR(AND($H1205=$H1206,AND(OR($I1206&gt;DATABASE!$J$3,$I1206&lt;DATABASE!$J$6),((DATEVALUE($H1206)+$I1206)-(DATEVALUE($H1205)+$I1205))&lt;DATABASE!$J$6)),AND($H1205=$H1206,$O1205=$O1206,OR($I1206&gt;DATABASE!$J$6,$I1206&lt;DATABASE!$J$3))),AND(($H1206-$H1205)=1,OR($I1206&lt;DATABASE!$I$6,((DATEVALUE($H1206)+$I1206)-(DATEVALUE($H1205)+$I1205))&lt;DATABASE!$J$6))),$A1206=$A1205),"LUAR JAM KERJA 2",IF(AND(OR(WEEKDAY($H1206,2)=1,WEEKDAY($H1206,2)=2,WEEKDAY($H1206,2)=3,WEEKDAY($H1206,2)=4,WEEKDAY($H1206,2)=5),$I1206&lt;=DATABASE!$J$3,$I1206&gt;=DATABASE!$I$3),"JAM KERJA",IF(AND(WEEKDAY($H1206,2)=6,$I1206&lt;=DATABASE!$J$4,$I1206&gt;=DATABASE!$I$4),"JAM KERJA","LUAR JAM KERJA 1")))))</f>
        <v/>
      </c>
      <c r="M1206" s="33" t="str">
        <f>IF('DATA ACCURATE'!T1209&lt;&gt;"",IF('DATA ACCURATE'!T1209&gt;100,'DATA ACCURATE'!T1209/10,'DATA ACCURATE'!T1209),"")</f>
        <v/>
      </c>
      <c r="N1206" t="str">
        <f>IF(M1206="","",IF(M1206&lt;=DATABASE!$I$9,"LOKAL",IF(M1206&lt;DATABASE!$J$9,"LUAR KOTA 1",IF($M1206&gt;=DATABASE!$J$9,"LUAR KOTA 2",""))))</f>
        <v/>
      </c>
      <c r="O1206" s="38" t="str">
        <f>IF('DATA ACCURATE'!L1209&lt;&gt;"",'DATA ACCURATE'!L1209,"")</f>
        <v/>
      </c>
      <c r="Q1206" s="38">
        <f t="shared" si="126"/>
        <v>0</v>
      </c>
      <c r="R1206" s="38">
        <f t="shared" si="126"/>
        <v>0</v>
      </c>
      <c r="S1206" s="38">
        <f t="shared" si="126"/>
        <v>0</v>
      </c>
      <c r="T1206" s="38">
        <f t="shared" si="126"/>
        <v>0</v>
      </c>
      <c r="U1206" s="38">
        <f t="shared" si="127"/>
        <v>0</v>
      </c>
      <c r="V1206" s="38">
        <f t="shared" si="127"/>
        <v>0</v>
      </c>
      <c r="W1206" s="38">
        <f t="shared" si="127"/>
        <v>0</v>
      </c>
      <c r="X1206" s="38">
        <f t="shared" si="128"/>
        <v>0</v>
      </c>
      <c r="Y1206" s="38">
        <f t="shared" si="128"/>
        <v>0</v>
      </c>
      <c r="Z1206" s="38">
        <f t="shared" si="128"/>
        <v>0</v>
      </c>
      <c r="AA1206" s="38">
        <f t="shared" si="128"/>
        <v>0</v>
      </c>
      <c r="AB1206" s="38">
        <f t="shared" si="129"/>
        <v>0</v>
      </c>
      <c r="AC1206" s="38">
        <f t="shared" si="130"/>
        <v>0</v>
      </c>
      <c r="AD1206" s="38" t="str">
        <f t="shared" si="131"/>
        <v>000000000000</v>
      </c>
    </row>
    <row r="1207" spans="1:30">
      <c r="A1207" s="9" t="str">
        <f>IF('DATA ACCURATE'!A1210&lt;&gt;"",'DATA ACCURATE'!A1210,"")</f>
        <v/>
      </c>
      <c r="B1207" s="9" t="str">
        <f>IF('DATA ACCURATE'!D1210&lt;&gt;"",'DATA ACCURATE'!D1210,"")</f>
        <v/>
      </c>
      <c r="C1207" s="38" t="str">
        <f>IF($AD1207="000000000000","",INDEX(DATABASE!$W$12:$W$71,MATCH($AD1207,DATABASE!$V$12:$V$71,0)))</f>
        <v/>
      </c>
      <c r="D1207" s="34" t="str">
        <f>IF(C1207="","",IF(E1207="",INDEX(DATABASE!$AF$13:$AF$62,MATCH($C1207,DATABASE!$AC$13:$AC$62,0)),IF(E1207="2x D11",INDEX(DATABASE!$AF$13:$AF$62,MATCH($C1207,DATABASE!$AC$13:$AC$62,0))+2*DATABASE!$AF$62,IF(E1207="3x D11",INDEX(DATABASE!$AF$13:$AF$62,MATCH($C1207,DATABASE!$AC$13:$AC$62,0))+3*DATABASE!$AF$62,""))))</f>
        <v/>
      </c>
      <c r="E1207" s="38" t="str">
        <f>IF(AND($K1207="Y",$G1207&lt;&gt;"UNYIL",$F1207&lt;DATABASE!$O$8),"2x D11",IF(AND($K1207="Y",$G1207&lt;&gt;"UNYIL",$F1207&gt;=DATABASE!$O$8),"3x D11",""))</f>
        <v/>
      </c>
      <c r="F1207" s="9" t="str">
        <f>IF('DATA ACCURATE'!N1210&lt;&gt;"",'DATA ACCURATE'!N1210,"")</f>
        <v/>
      </c>
      <c r="G1207" t="str">
        <f>IF(F1207="","",IF(F1207&lt;=DATABASE!$I$8,"UNYIL",IF(F1207&lt;=DATABASE!$J$8,"KECIL",IF(F1207&lt;DATABASE!$K$8,"TANGGUNG",IF(F1207&gt;=DATABASE!$K$8,"BESAR","")))))</f>
        <v/>
      </c>
      <c r="H1207" s="16" t="str">
        <f>IF('DATA ACCURATE'!J1210&lt;&gt;"",'DATA ACCURATE'!J1210,"")</f>
        <v/>
      </c>
      <c r="I1207" s="35" t="str">
        <f>IF(B1207&lt;&gt;"",IFERROR(VLOOKUP(B1207,'DATA TIMBANGAN'!G:M,7,FALSE),VLOOKUP(B1207,'DATA TIMBANGAN'!G:M,7)),"")</f>
        <v/>
      </c>
      <c r="J1207" s="25" t="str">
        <f>IF(H1207&lt;&gt;"",IFERROR(INDEX(DATABASE!$Z$19:$Z$38,MATCH(DATEVALUE(H1207),DATABASE!$AA$19:$AA$38,0)),INDEX(DATABASE!$Z$12:$Z$18,MATCH(WEEKDAY(H1207,2),DATABASE!$AA$12:$AA$18,0))),"")</f>
        <v/>
      </c>
      <c r="K1207" s="25" t="str">
        <f>IF('DATA ACCURATE'!V1210&lt;&gt;"",'DATA ACCURATE'!V1210,"")</f>
        <v/>
      </c>
      <c r="L1207" s="80" t="str">
        <f>IF($H1207="","",IF(OR($J1207="LIBUR",AND($L1206="LIBUR",$O1206=$O1207)),"LIBUR",IF(AND(OR($L1206="LUAR JAM KERJA 1",$L1206="LUAR JAM KERJA 2"),OR(OR(AND($H1206=$H1207,AND(OR($I1207&gt;DATABASE!$J$3,$I1207&lt;DATABASE!$J$6),((DATEVALUE($H1207)+$I1207)-(DATEVALUE($H1206)+$I1206))&lt;DATABASE!$J$6)),AND($H1206=$H1207,$O1206=$O1207,OR($I1207&gt;DATABASE!$J$6,$I1207&lt;DATABASE!$J$3))),AND(($H1207-$H1206)=1,OR($I1207&lt;DATABASE!$I$6,((DATEVALUE($H1207)+$I1207)-(DATEVALUE($H1206)+$I1206))&lt;DATABASE!$J$6))),$A1207=$A1206),"LUAR JAM KERJA 2",IF(AND(OR(WEEKDAY($H1207,2)=1,WEEKDAY($H1207,2)=2,WEEKDAY($H1207,2)=3,WEEKDAY($H1207,2)=4,WEEKDAY($H1207,2)=5),$I1207&lt;=DATABASE!$J$3,$I1207&gt;=DATABASE!$I$3),"JAM KERJA",IF(AND(WEEKDAY($H1207,2)=6,$I1207&lt;=DATABASE!$J$4,$I1207&gt;=DATABASE!$I$4),"JAM KERJA","LUAR JAM KERJA 1")))))</f>
        <v/>
      </c>
      <c r="M1207" s="33" t="str">
        <f>IF('DATA ACCURATE'!T1210&lt;&gt;"",IF('DATA ACCURATE'!T1210&gt;100,'DATA ACCURATE'!T1210/10,'DATA ACCURATE'!T1210),"")</f>
        <v/>
      </c>
      <c r="N1207" t="str">
        <f>IF(M1207="","",IF(M1207&lt;=DATABASE!$I$9,"LOKAL",IF(M1207&lt;DATABASE!$J$9,"LUAR KOTA 1",IF($M1207&gt;=DATABASE!$J$9,"LUAR KOTA 2",""))))</f>
        <v/>
      </c>
      <c r="O1207" s="38" t="str">
        <f>IF('DATA ACCURATE'!L1210&lt;&gt;"",'DATA ACCURATE'!L1210,"")</f>
        <v/>
      </c>
      <c r="Q1207" s="38">
        <f t="shared" si="126"/>
        <v>0</v>
      </c>
      <c r="R1207" s="38">
        <f t="shared" si="126"/>
        <v>0</v>
      </c>
      <c r="S1207" s="38">
        <f t="shared" si="126"/>
        <v>0</v>
      </c>
      <c r="T1207" s="38">
        <f t="shared" si="126"/>
        <v>0</v>
      </c>
      <c r="U1207" s="38">
        <f t="shared" si="127"/>
        <v>0</v>
      </c>
      <c r="V1207" s="38">
        <f t="shared" si="127"/>
        <v>0</v>
      </c>
      <c r="W1207" s="38">
        <f t="shared" si="127"/>
        <v>0</v>
      </c>
      <c r="X1207" s="38">
        <f t="shared" si="128"/>
        <v>0</v>
      </c>
      <c r="Y1207" s="38">
        <f t="shared" si="128"/>
        <v>0</v>
      </c>
      <c r="Z1207" s="38">
        <f t="shared" si="128"/>
        <v>0</v>
      </c>
      <c r="AA1207" s="38">
        <f t="shared" si="128"/>
        <v>0</v>
      </c>
      <c r="AB1207" s="38">
        <f t="shared" si="129"/>
        <v>0</v>
      </c>
      <c r="AC1207" s="38">
        <f t="shared" si="130"/>
        <v>0</v>
      </c>
      <c r="AD1207" s="38" t="str">
        <f t="shared" si="131"/>
        <v>000000000000</v>
      </c>
    </row>
    <row r="1208" spans="1:30">
      <c r="A1208" s="9" t="str">
        <f>IF('DATA ACCURATE'!A1211&lt;&gt;"",'DATA ACCURATE'!A1211,"")</f>
        <v/>
      </c>
      <c r="B1208" s="9" t="str">
        <f>IF('DATA ACCURATE'!D1211&lt;&gt;"",'DATA ACCURATE'!D1211,"")</f>
        <v/>
      </c>
      <c r="C1208" s="38" t="str">
        <f>IF($AD1208="000000000000","",INDEX(DATABASE!$W$12:$W$71,MATCH($AD1208,DATABASE!$V$12:$V$71,0)))</f>
        <v/>
      </c>
      <c r="D1208" s="34" t="str">
        <f>IF(C1208="","",IF(E1208="",INDEX(DATABASE!$AF$13:$AF$62,MATCH($C1208,DATABASE!$AC$13:$AC$62,0)),IF(E1208="2x D11",INDEX(DATABASE!$AF$13:$AF$62,MATCH($C1208,DATABASE!$AC$13:$AC$62,0))+2*DATABASE!$AF$62,IF(E1208="3x D11",INDEX(DATABASE!$AF$13:$AF$62,MATCH($C1208,DATABASE!$AC$13:$AC$62,0))+3*DATABASE!$AF$62,""))))</f>
        <v/>
      </c>
      <c r="E1208" s="38" t="str">
        <f>IF(AND($K1208="Y",$G1208&lt;&gt;"UNYIL",$F1208&lt;DATABASE!$O$8),"2x D11",IF(AND($K1208="Y",$G1208&lt;&gt;"UNYIL",$F1208&gt;=DATABASE!$O$8),"3x D11",""))</f>
        <v/>
      </c>
      <c r="F1208" s="9" t="str">
        <f>IF('DATA ACCURATE'!N1211&lt;&gt;"",'DATA ACCURATE'!N1211,"")</f>
        <v/>
      </c>
      <c r="G1208" t="str">
        <f>IF(F1208="","",IF(F1208&lt;=DATABASE!$I$8,"UNYIL",IF(F1208&lt;=DATABASE!$J$8,"KECIL",IF(F1208&lt;DATABASE!$K$8,"TANGGUNG",IF(F1208&gt;=DATABASE!$K$8,"BESAR","")))))</f>
        <v/>
      </c>
      <c r="H1208" s="16" t="str">
        <f>IF('DATA ACCURATE'!J1211&lt;&gt;"",'DATA ACCURATE'!J1211,"")</f>
        <v/>
      </c>
      <c r="I1208" s="35" t="str">
        <f>IF(B1208&lt;&gt;"",IFERROR(VLOOKUP(B1208,'DATA TIMBANGAN'!G:M,7,FALSE),VLOOKUP(B1208,'DATA TIMBANGAN'!G:M,7)),"")</f>
        <v/>
      </c>
      <c r="J1208" s="25" t="str">
        <f>IF(H1208&lt;&gt;"",IFERROR(INDEX(DATABASE!$Z$19:$Z$38,MATCH(DATEVALUE(H1208),DATABASE!$AA$19:$AA$38,0)),INDEX(DATABASE!$Z$12:$Z$18,MATCH(WEEKDAY(H1208,2),DATABASE!$AA$12:$AA$18,0))),"")</f>
        <v/>
      </c>
      <c r="K1208" s="25" t="str">
        <f>IF('DATA ACCURATE'!V1211&lt;&gt;"",'DATA ACCURATE'!V1211,"")</f>
        <v/>
      </c>
      <c r="L1208" s="80" t="str">
        <f>IF($H1208="","",IF(OR($J1208="LIBUR",AND($L1207="LIBUR",$O1207=$O1208)),"LIBUR",IF(AND(OR($L1207="LUAR JAM KERJA 1",$L1207="LUAR JAM KERJA 2"),OR(OR(AND($H1207=$H1208,AND(OR($I1208&gt;DATABASE!$J$3,$I1208&lt;DATABASE!$J$6),((DATEVALUE($H1208)+$I1208)-(DATEVALUE($H1207)+$I1207))&lt;DATABASE!$J$6)),AND($H1207=$H1208,$O1207=$O1208,OR($I1208&gt;DATABASE!$J$6,$I1208&lt;DATABASE!$J$3))),AND(($H1208-$H1207)=1,OR($I1208&lt;DATABASE!$I$6,((DATEVALUE($H1208)+$I1208)-(DATEVALUE($H1207)+$I1207))&lt;DATABASE!$J$6))),$A1208=$A1207),"LUAR JAM KERJA 2",IF(AND(OR(WEEKDAY($H1208,2)=1,WEEKDAY($H1208,2)=2,WEEKDAY($H1208,2)=3,WEEKDAY($H1208,2)=4,WEEKDAY($H1208,2)=5),$I1208&lt;=DATABASE!$J$3,$I1208&gt;=DATABASE!$I$3),"JAM KERJA",IF(AND(WEEKDAY($H1208,2)=6,$I1208&lt;=DATABASE!$J$4,$I1208&gt;=DATABASE!$I$4),"JAM KERJA","LUAR JAM KERJA 1")))))</f>
        <v/>
      </c>
      <c r="M1208" s="33" t="str">
        <f>IF('DATA ACCURATE'!T1211&lt;&gt;"",IF('DATA ACCURATE'!T1211&gt;100,'DATA ACCURATE'!T1211/10,'DATA ACCURATE'!T1211),"")</f>
        <v/>
      </c>
      <c r="N1208" t="str">
        <f>IF(M1208="","",IF(M1208&lt;=DATABASE!$I$9,"LOKAL",IF(M1208&lt;DATABASE!$J$9,"LUAR KOTA 1",IF($M1208&gt;=DATABASE!$J$9,"LUAR KOTA 2",""))))</f>
        <v/>
      </c>
      <c r="O1208" s="38" t="str">
        <f>IF('DATA ACCURATE'!L1211&lt;&gt;"",'DATA ACCURATE'!L1211,"")</f>
        <v/>
      </c>
      <c r="Q1208" s="38">
        <f t="shared" si="126"/>
        <v>0</v>
      </c>
      <c r="R1208" s="38">
        <f t="shared" si="126"/>
        <v>0</v>
      </c>
      <c r="S1208" s="38">
        <f t="shared" si="126"/>
        <v>0</v>
      </c>
      <c r="T1208" s="38">
        <f t="shared" si="126"/>
        <v>0</v>
      </c>
      <c r="U1208" s="38">
        <f t="shared" si="127"/>
        <v>0</v>
      </c>
      <c r="V1208" s="38">
        <f t="shared" si="127"/>
        <v>0</v>
      </c>
      <c r="W1208" s="38">
        <f t="shared" si="127"/>
        <v>0</v>
      </c>
      <c r="X1208" s="38">
        <f t="shared" si="128"/>
        <v>0</v>
      </c>
      <c r="Y1208" s="38">
        <f t="shared" si="128"/>
        <v>0</v>
      </c>
      <c r="Z1208" s="38">
        <f t="shared" si="128"/>
        <v>0</v>
      </c>
      <c r="AA1208" s="38">
        <f t="shared" si="128"/>
        <v>0</v>
      </c>
      <c r="AB1208" s="38">
        <f t="shared" si="129"/>
        <v>0</v>
      </c>
      <c r="AC1208" s="38">
        <f t="shared" si="130"/>
        <v>0</v>
      </c>
      <c r="AD1208" s="38" t="str">
        <f t="shared" si="131"/>
        <v>000000000000</v>
      </c>
    </row>
    <row r="1209" spans="1:30">
      <c r="A1209" s="9" t="str">
        <f>IF('DATA ACCURATE'!A1212&lt;&gt;"",'DATA ACCURATE'!A1212,"")</f>
        <v/>
      </c>
      <c r="B1209" s="9" t="str">
        <f>IF('DATA ACCURATE'!D1212&lt;&gt;"",'DATA ACCURATE'!D1212,"")</f>
        <v/>
      </c>
      <c r="C1209" s="38" t="str">
        <f>IF($AD1209="000000000000","",INDEX(DATABASE!$W$12:$W$71,MATCH($AD1209,DATABASE!$V$12:$V$71,0)))</f>
        <v/>
      </c>
      <c r="D1209" s="34" t="str">
        <f>IF(C1209="","",IF(E1209="",INDEX(DATABASE!$AF$13:$AF$62,MATCH($C1209,DATABASE!$AC$13:$AC$62,0)),IF(E1209="2x D11",INDEX(DATABASE!$AF$13:$AF$62,MATCH($C1209,DATABASE!$AC$13:$AC$62,0))+2*DATABASE!$AF$62,IF(E1209="3x D11",INDEX(DATABASE!$AF$13:$AF$62,MATCH($C1209,DATABASE!$AC$13:$AC$62,0))+3*DATABASE!$AF$62,""))))</f>
        <v/>
      </c>
      <c r="E1209" s="38" t="str">
        <f>IF(AND($K1209="Y",$G1209&lt;&gt;"UNYIL",$F1209&lt;DATABASE!$O$8),"2x D11",IF(AND($K1209="Y",$G1209&lt;&gt;"UNYIL",$F1209&gt;=DATABASE!$O$8),"3x D11",""))</f>
        <v/>
      </c>
      <c r="F1209" s="9" t="str">
        <f>IF('DATA ACCURATE'!N1212&lt;&gt;"",'DATA ACCURATE'!N1212,"")</f>
        <v/>
      </c>
      <c r="G1209" t="str">
        <f>IF(F1209="","",IF(F1209&lt;=DATABASE!$I$8,"UNYIL",IF(F1209&lt;=DATABASE!$J$8,"KECIL",IF(F1209&lt;DATABASE!$K$8,"TANGGUNG",IF(F1209&gt;=DATABASE!$K$8,"BESAR","")))))</f>
        <v/>
      </c>
      <c r="H1209" s="16" t="str">
        <f>IF('DATA ACCURATE'!J1212&lt;&gt;"",'DATA ACCURATE'!J1212,"")</f>
        <v/>
      </c>
      <c r="I1209" s="35" t="str">
        <f>IF(B1209&lt;&gt;"",IFERROR(VLOOKUP(B1209,'DATA TIMBANGAN'!G:M,7,FALSE),VLOOKUP(B1209,'DATA TIMBANGAN'!G:M,7)),"")</f>
        <v/>
      </c>
      <c r="J1209" s="25" t="str">
        <f>IF(H1209&lt;&gt;"",IFERROR(INDEX(DATABASE!$Z$19:$Z$38,MATCH(DATEVALUE(H1209),DATABASE!$AA$19:$AA$38,0)),INDEX(DATABASE!$Z$12:$Z$18,MATCH(WEEKDAY(H1209,2),DATABASE!$AA$12:$AA$18,0))),"")</f>
        <v/>
      </c>
      <c r="K1209" s="25" t="str">
        <f>IF('DATA ACCURATE'!V1212&lt;&gt;"",'DATA ACCURATE'!V1212,"")</f>
        <v/>
      </c>
      <c r="L1209" s="80" t="str">
        <f>IF($H1209="","",IF(OR($J1209="LIBUR",AND($L1208="LIBUR",$O1208=$O1209)),"LIBUR",IF(AND(OR($L1208="LUAR JAM KERJA 1",$L1208="LUAR JAM KERJA 2"),OR(OR(AND($H1208=$H1209,AND(OR($I1209&gt;DATABASE!$J$3,$I1209&lt;DATABASE!$J$6),((DATEVALUE($H1209)+$I1209)-(DATEVALUE($H1208)+$I1208))&lt;DATABASE!$J$6)),AND($H1208=$H1209,$O1208=$O1209,OR($I1209&gt;DATABASE!$J$6,$I1209&lt;DATABASE!$J$3))),AND(($H1209-$H1208)=1,OR($I1209&lt;DATABASE!$I$6,((DATEVALUE($H1209)+$I1209)-(DATEVALUE($H1208)+$I1208))&lt;DATABASE!$J$6))),$A1209=$A1208),"LUAR JAM KERJA 2",IF(AND(OR(WEEKDAY($H1209,2)=1,WEEKDAY($H1209,2)=2,WEEKDAY($H1209,2)=3,WEEKDAY($H1209,2)=4,WEEKDAY($H1209,2)=5),$I1209&lt;=DATABASE!$J$3,$I1209&gt;=DATABASE!$I$3),"JAM KERJA",IF(AND(WEEKDAY($H1209,2)=6,$I1209&lt;=DATABASE!$J$4,$I1209&gt;=DATABASE!$I$4),"JAM KERJA","LUAR JAM KERJA 1")))))</f>
        <v/>
      </c>
      <c r="M1209" s="33" t="str">
        <f>IF('DATA ACCURATE'!T1212&lt;&gt;"",IF('DATA ACCURATE'!T1212&gt;100,'DATA ACCURATE'!T1212/10,'DATA ACCURATE'!T1212),"")</f>
        <v/>
      </c>
      <c r="N1209" t="str">
        <f>IF(M1209="","",IF(M1209&lt;=DATABASE!$I$9,"LOKAL",IF(M1209&lt;DATABASE!$J$9,"LUAR KOTA 1",IF($M1209&gt;=DATABASE!$J$9,"LUAR KOTA 2",""))))</f>
        <v/>
      </c>
      <c r="O1209" s="38" t="str">
        <f>IF('DATA ACCURATE'!L1212&lt;&gt;"",'DATA ACCURATE'!L1212,"")</f>
        <v/>
      </c>
      <c r="Q1209" s="38">
        <f t="shared" si="126"/>
        <v>0</v>
      </c>
      <c r="R1209" s="38">
        <f t="shared" si="126"/>
        <v>0</v>
      </c>
      <c r="S1209" s="38">
        <f t="shared" si="126"/>
        <v>0</v>
      </c>
      <c r="T1209" s="38">
        <f t="shared" si="126"/>
        <v>0</v>
      </c>
      <c r="U1209" s="38">
        <f t="shared" si="127"/>
        <v>0</v>
      </c>
      <c r="V1209" s="38">
        <f t="shared" si="127"/>
        <v>0</v>
      </c>
      <c r="W1209" s="38">
        <f t="shared" si="127"/>
        <v>0</v>
      </c>
      <c r="X1209" s="38">
        <f t="shared" si="128"/>
        <v>0</v>
      </c>
      <c r="Y1209" s="38">
        <f t="shared" si="128"/>
        <v>0</v>
      </c>
      <c r="Z1209" s="38">
        <f t="shared" si="128"/>
        <v>0</v>
      </c>
      <c r="AA1209" s="38">
        <f t="shared" si="128"/>
        <v>0</v>
      </c>
      <c r="AB1209" s="38">
        <f t="shared" si="129"/>
        <v>0</v>
      </c>
      <c r="AC1209" s="38">
        <f t="shared" si="130"/>
        <v>0</v>
      </c>
      <c r="AD1209" s="38" t="str">
        <f t="shared" si="131"/>
        <v>000000000000</v>
      </c>
    </row>
    <row r="1210" spans="1:30">
      <c r="A1210" s="9" t="str">
        <f>IF('DATA ACCURATE'!A1213&lt;&gt;"",'DATA ACCURATE'!A1213,"")</f>
        <v/>
      </c>
      <c r="B1210" s="9" t="str">
        <f>IF('DATA ACCURATE'!D1213&lt;&gt;"",'DATA ACCURATE'!D1213,"")</f>
        <v/>
      </c>
      <c r="C1210" s="38" t="str">
        <f>IF($AD1210="000000000000","",INDEX(DATABASE!$W$12:$W$71,MATCH($AD1210,DATABASE!$V$12:$V$71,0)))</f>
        <v/>
      </c>
      <c r="D1210" s="34" t="str">
        <f>IF(C1210="","",IF(E1210="",INDEX(DATABASE!$AF$13:$AF$62,MATCH($C1210,DATABASE!$AC$13:$AC$62,0)),IF(E1210="2x D11",INDEX(DATABASE!$AF$13:$AF$62,MATCH($C1210,DATABASE!$AC$13:$AC$62,0))+2*DATABASE!$AF$62,IF(E1210="3x D11",INDEX(DATABASE!$AF$13:$AF$62,MATCH($C1210,DATABASE!$AC$13:$AC$62,0))+3*DATABASE!$AF$62,""))))</f>
        <v/>
      </c>
      <c r="E1210" s="38" t="str">
        <f>IF(AND($K1210="Y",$G1210&lt;&gt;"UNYIL",$F1210&lt;DATABASE!$O$8),"2x D11",IF(AND($K1210="Y",$G1210&lt;&gt;"UNYIL",$F1210&gt;=DATABASE!$O$8),"3x D11",""))</f>
        <v/>
      </c>
      <c r="F1210" s="9" t="str">
        <f>IF('DATA ACCURATE'!N1213&lt;&gt;"",'DATA ACCURATE'!N1213,"")</f>
        <v/>
      </c>
      <c r="G1210" t="str">
        <f>IF(F1210="","",IF(F1210&lt;=DATABASE!$I$8,"UNYIL",IF(F1210&lt;=DATABASE!$J$8,"KECIL",IF(F1210&lt;DATABASE!$K$8,"TANGGUNG",IF(F1210&gt;=DATABASE!$K$8,"BESAR","")))))</f>
        <v/>
      </c>
      <c r="H1210" s="16" t="str">
        <f>IF('DATA ACCURATE'!J1213&lt;&gt;"",'DATA ACCURATE'!J1213,"")</f>
        <v/>
      </c>
      <c r="I1210" s="35" t="str">
        <f>IF(B1210&lt;&gt;"",IFERROR(VLOOKUP(B1210,'DATA TIMBANGAN'!G:M,7,FALSE),VLOOKUP(B1210,'DATA TIMBANGAN'!G:M,7)),"")</f>
        <v/>
      </c>
      <c r="J1210" s="25" t="str">
        <f>IF(H1210&lt;&gt;"",IFERROR(INDEX(DATABASE!$Z$19:$Z$38,MATCH(DATEVALUE(H1210),DATABASE!$AA$19:$AA$38,0)),INDEX(DATABASE!$Z$12:$Z$18,MATCH(WEEKDAY(H1210,2),DATABASE!$AA$12:$AA$18,0))),"")</f>
        <v/>
      </c>
      <c r="K1210" s="25" t="str">
        <f>IF('DATA ACCURATE'!V1213&lt;&gt;"",'DATA ACCURATE'!V1213,"")</f>
        <v/>
      </c>
      <c r="L1210" s="80" t="str">
        <f>IF($H1210="","",IF(OR($J1210="LIBUR",AND($L1209="LIBUR",$O1209=$O1210)),"LIBUR",IF(AND(OR($L1209="LUAR JAM KERJA 1",$L1209="LUAR JAM KERJA 2"),OR(OR(AND($H1209=$H1210,AND(OR($I1210&gt;DATABASE!$J$3,$I1210&lt;DATABASE!$J$6),((DATEVALUE($H1210)+$I1210)-(DATEVALUE($H1209)+$I1209))&lt;DATABASE!$J$6)),AND($H1209=$H1210,$O1209=$O1210,OR($I1210&gt;DATABASE!$J$6,$I1210&lt;DATABASE!$J$3))),AND(($H1210-$H1209)=1,OR($I1210&lt;DATABASE!$I$6,((DATEVALUE($H1210)+$I1210)-(DATEVALUE($H1209)+$I1209))&lt;DATABASE!$J$6))),$A1210=$A1209),"LUAR JAM KERJA 2",IF(AND(OR(WEEKDAY($H1210,2)=1,WEEKDAY($H1210,2)=2,WEEKDAY($H1210,2)=3,WEEKDAY($H1210,2)=4,WEEKDAY($H1210,2)=5),$I1210&lt;=DATABASE!$J$3,$I1210&gt;=DATABASE!$I$3),"JAM KERJA",IF(AND(WEEKDAY($H1210,2)=6,$I1210&lt;=DATABASE!$J$4,$I1210&gt;=DATABASE!$I$4),"JAM KERJA","LUAR JAM KERJA 1")))))</f>
        <v/>
      </c>
      <c r="M1210" s="33" t="str">
        <f>IF('DATA ACCURATE'!T1213&lt;&gt;"",IF('DATA ACCURATE'!T1213&gt;100,'DATA ACCURATE'!T1213/10,'DATA ACCURATE'!T1213),"")</f>
        <v/>
      </c>
      <c r="N1210" t="str">
        <f>IF(M1210="","",IF(M1210&lt;=DATABASE!$I$9,"LOKAL",IF(M1210&lt;DATABASE!$J$9,"LUAR KOTA 1",IF($M1210&gt;=DATABASE!$J$9,"LUAR KOTA 2",""))))</f>
        <v/>
      </c>
      <c r="O1210" s="38" t="str">
        <f>IF('DATA ACCURATE'!L1213&lt;&gt;"",'DATA ACCURATE'!L1213,"")</f>
        <v/>
      </c>
      <c r="Q1210" s="38">
        <f t="shared" si="126"/>
        <v>0</v>
      </c>
      <c r="R1210" s="38">
        <f t="shared" si="126"/>
        <v>0</v>
      </c>
      <c r="S1210" s="38">
        <f t="shared" si="126"/>
        <v>0</v>
      </c>
      <c r="T1210" s="38">
        <f t="shared" si="126"/>
        <v>0</v>
      </c>
      <c r="U1210" s="38">
        <f t="shared" si="127"/>
        <v>0</v>
      </c>
      <c r="V1210" s="38">
        <f t="shared" si="127"/>
        <v>0</v>
      </c>
      <c r="W1210" s="38">
        <f t="shared" si="127"/>
        <v>0</v>
      </c>
      <c r="X1210" s="38">
        <f t="shared" si="128"/>
        <v>0</v>
      </c>
      <c r="Y1210" s="38">
        <f t="shared" si="128"/>
        <v>0</v>
      </c>
      <c r="Z1210" s="38">
        <f t="shared" si="128"/>
        <v>0</v>
      </c>
      <c r="AA1210" s="38">
        <f t="shared" si="128"/>
        <v>0</v>
      </c>
      <c r="AB1210" s="38">
        <f t="shared" si="129"/>
        <v>0</v>
      </c>
      <c r="AC1210" s="38">
        <f t="shared" si="130"/>
        <v>0</v>
      </c>
      <c r="AD1210" s="38" t="str">
        <f t="shared" si="131"/>
        <v>000000000000</v>
      </c>
    </row>
    <row r="1211" spans="1:30">
      <c r="A1211" s="9" t="str">
        <f>IF('DATA ACCURATE'!A1214&lt;&gt;"",'DATA ACCURATE'!A1214,"")</f>
        <v/>
      </c>
      <c r="B1211" s="9" t="str">
        <f>IF('DATA ACCURATE'!D1214&lt;&gt;"",'DATA ACCURATE'!D1214,"")</f>
        <v/>
      </c>
      <c r="C1211" s="38" t="str">
        <f>IF($AD1211="000000000000","",INDEX(DATABASE!$W$12:$W$71,MATCH($AD1211,DATABASE!$V$12:$V$71,0)))</f>
        <v/>
      </c>
      <c r="D1211" s="34" t="str">
        <f>IF(C1211="","",IF(E1211="",INDEX(DATABASE!$AF$13:$AF$62,MATCH($C1211,DATABASE!$AC$13:$AC$62,0)),IF(E1211="2x D11",INDEX(DATABASE!$AF$13:$AF$62,MATCH($C1211,DATABASE!$AC$13:$AC$62,0))+2*DATABASE!$AF$62,IF(E1211="3x D11",INDEX(DATABASE!$AF$13:$AF$62,MATCH($C1211,DATABASE!$AC$13:$AC$62,0))+3*DATABASE!$AF$62,""))))</f>
        <v/>
      </c>
      <c r="E1211" s="38" t="str">
        <f>IF(AND($K1211="Y",$G1211&lt;&gt;"UNYIL",$F1211&lt;DATABASE!$O$8),"2x D11",IF(AND($K1211="Y",$G1211&lt;&gt;"UNYIL",$F1211&gt;=DATABASE!$O$8),"3x D11",""))</f>
        <v/>
      </c>
      <c r="F1211" s="9" t="str">
        <f>IF('DATA ACCURATE'!N1214&lt;&gt;"",'DATA ACCURATE'!N1214,"")</f>
        <v/>
      </c>
      <c r="G1211" t="str">
        <f>IF(F1211="","",IF(F1211&lt;=DATABASE!$I$8,"UNYIL",IF(F1211&lt;=DATABASE!$J$8,"KECIL",IF(F1211&lt;DATABASE!$K$8,"TANGGUNG",IF(F1211&gt;=DATABASE!$K$8,"BESAR","")))))</f>
        <v/>
      </c>
      <c r="H1211" s="16" t="str">
        <f>IF('DATA ACCURATE'!J1214&lt;&gt;"",'DATA ACCURATE'!J1214,"")</f>
        <v/>
      </c>
      <c r="I1211" s="35" t="str">
        <f>IF(B1211&lt;&gt;"",IFERROR(VLOOKUP(B1211,'DATA TIMBANGAN'!G:M,7,FALSE),VLOOKUP(B1211,'DATA TIMBANGAN'!G:M,7)),"")</f>
        <v/>
      </c>
      <c r="J1211" s="25" t="str">
        <f>IF(H1211&lt;&gt;"",IFERROR(INDEX(DATABASE!$Z$19:$Z$38,MATCH(DATEVALUE(H1211),DATABASE!$AA$19:$AA$38,0)),INDEX(DATABASE!$Z$12:$Z$18,MATCH(WEEKDAY(H1211,2),DATABASE!$AA$12:$AA$18,0))),"")</f>
        <v/>
      </c>
      <c r="K1211" s="25" t="str">
        <f>IF('DATA ACCURATE'!V1214&lt;&gt;"",'DATA ACCURATE'!V1214,"")</f>
        <v/>
      </c>
      <c r="L1211" s="80" t="str">
        <f>IF($H1211="","",IF(OR($J1211="LIBUR",AND($L1210="LIBUR",$O1210=$O1211)),"LIBUR",IF(AND(OR($L1210="LUAR JAM KERJA 1",$L1210="LUAR JAM KERJA 2"),OR(OR(AND($H1210=$H1211,AND(OR($I1211&gt;DATABASE!$J$3,$I1211&lt;DATABASE!$J$6),((DATEVALUE($H1211)+$I1211)-(DATEVALUE($H1210)+$I1210))&lt;DATABASE!$J$6)),AND($H1210=$H1211,$O1210=$O1211,OR($I1211&gt;DATABASE!$J$6,$I1211&lt;DATABASE!$J$3))),AND(($H1211-$H1210)=1,OR($I1211&lt;DATABASE!$I$6,((DATEVALUE($H1211)+$I1211)-(DATEVALUE($H1210)+$I1210))&lt;DATABASE!$J$6))),$A1211=$A1210),"LUAR JAM KERJA 2",IF(AND(OR(WEEKDAY($H1211,2)=1,WEEKDAY($H1211,2)=2,WEEKDAY($H1211,2)=3,WEEKDAY($H1211,2)=4,WEEKDAY($H1211,2)=5),$I1211&lt;=DATABASE!$J$3,$I1211&gt;=DATABASE!$I$3),"JAM KERJA",IF(AND(WEEKDAY($H1211,2)=6,$I1211&lt;=DATABASE!$J$4,$I1211&gt;=DATABASE!$I$4),"JAM KERJA","LUAR JAM KERJA 1")))))</f>
        <v/>
      </c>
      <c r="M1211" s="33" t="str">
        <f>IF('DATA ACCURATE'!T1214&lt;&gt;"",IF('DATA ACCURATE'!T1214&gt;100,'DATA ACCURATE'!T1214/10,'DATA ACCURATE'!T1214),"")</f>
        <v/>
      </c>
      <c r="N1211" t="str">
        <f>IF(M1211="","",IF(M1211&lt;=DATABASE!$I$9,"LOKAL",IF(M1211&lt;DATABASE!$J$9,"LUAR KOTA 1",IF($M1211&gt;=DATABASE!$J$9,"LUAR KOTA 2",""))))</f>
        <v/>
      </c>
      <c r="O1211" s="38" t="str">
        <f>IF('DATA ACCURATE'!L1214&lt;&gt;"",'DATA ACCURATE'!L1214,"")</f>
        <v/>
      </c>
      <c r="Q1211" s="38">
        <f t="shared" si="126"/>
        <v>0</v>
      </c>
      <c r="R1211" s="38">
        <f t="shared" si="126"/>
        <v>0</v>
      </c>
      <c r="S1211" s="38">
        <f t="shared" si="126"/>
        <v>0</v>
      </c>
      <c r="T1211" s="38">
        <f t="shared" si="126"/>
        <v>0</v>
      </c>
      <c r="U1211" s="38">
        <f t="shared" si="127"/>
        <v>0</v>
      </c>
      <c r="V1211" s="38">
        <f t="shared" si="127"/>
        <v>0</v>
      </c>
      <c r="W1211" s="38">
        <f t="shared" si="127"/>
        <v>0</v>
      </c>
      <c r="X1211" s="38">
        <f t="shared" si="128"/>
        <v>0</v>
      </c>
      <c r="Y1211" s="38">
        <f t="shared" si="128"/>
        <v>0</v>
      </c>
      <c r="Z1211" s="38">
        <f t="shared" si="128"/>
        <v>0</v>
      </c>
      <c r="AA1211" s="38">
        <f t="shared" si="128"/>
        <v>0</v>
      </c>
      <c r="AB1211" s="38">
        <f t="shared" si="129"/>
        <v>0</v>
      </c>
      <c r="AC1211" s="38">
        <f t="shared" si="130"/>
        <v>0</v>
      </c>
      <c r="AD1211" s="38" t="str">
        <f t="shared" si="131"/>
        <v>000000000000</v>
      </c>
    </row>
    <row r="1212" spans="1:30">
      <c r="A1212" s="9" t="str">
        <f>IF('DATA ACCURATE'!A1215&lt;&gt;"",'DATA ACCURATE'!A1215,"")</f>
        <v/>
      </c>
      <c r="B1212" s="9" t="str">
        <f>IF('DATA ACCURATE'!D1215&lt;&gt;"",'DATA ACCURATE'!D1215,"")</f>
        <v/>
      </c>
      <c r="C1212" s="38" t="str">
        <f>IF($AD1212="000000000000","",INDEX(DATABASE!$W$12:$W$71,MATCH($AD1212,DATABASE!$V$12:$V$71,0)))</f>
        <v/>
      </c>
      <c r="D1212" s="34" t="str">
        <f>IF(C1212="","",IF(E1212="",INDEX(DATABASE!$AF$13:$AF$62,MATCH($C1212,DATABASE!$AC$13:$AC$62,0)),IF(E1212="2x D11",INDEX(DATABASE!$AF$13:$AF$62,MATCH($C1212,DATABASE!$AC$13:$AC$62,0))+2*DATABASE!$AF$62,IF(E1212="3x D11",INDEX(DATABASE!$AF$13:$AF$62,MATCH($C1212,DATABASE!$AC$13:$AC$62,0))+3*DATABASE!$AF$62,""))))</f>
        <v/>
      </c>
      <c r="E1212" s="38" t="str">
        <f>IF(AND($K1212="Y",$G1212&lt;&gt;"UNYIL",$F1212&lt;DATABASE!$O$8),"2x D11",IF(AND($K1212="Y",$G1212&lt;&gt;"UNYIL",$F1212&gt;=DATABASE!$O$8),"3x D11",""))</f>
        <v/>
      </c>
      <c r="F1212" s="9" t="str">
        <f>IF('DATA ACCURATE'!N1215&lt;&gt;"",'DATA ACCURATE'!N1215,"")</f>
        <v/>
      </c>
      <c r="G1212" t="str">
        <f>IF(F1212="","",IF(F1212&lt;=DATABASE!$I$8,"UNYIL",IF(F1212&lt;=DATABASE!$J$8,"KECIL",IF(F1212&lt;DATABASE!$K$8,"TANGGUNG",IF(F1212&gt;=DATABASE!$K$8,"BESAR","")))))</f>
        <v/>
      </c>
      <c r="H1212" s="16" t="str">
        <f>IF('DATA ACCURATE'!J1215&lt;&gt;"",'DATA ACCURATE'!J1215,"")</f>
        <v/>
      </c>
      <c r="I1212" s="35" t="str">
        <f>IF(B1212&lt;&gt;"",IFERROR(VLOOKUP(B1212,'DATA TIMBANGAN'!G:M,7,FALSE),VLOOKUP(B1212,'DATA TIMBANGAN'!G:M,7)),"")</f>
        <v/>
      </c>
      <c r="J1212" s="25" t="str">
        <f>IF(H1212&lt;&gt;"",IFERROR(INDEX(DATABASE!$Z$19:$Z$38,MATCH(DATEVALUE(H1212),DATABASE!$AA$19:$AA$38,0)),INDEX(DATABASE!$Z$12:$Z$18,MATCH(WEEKDAY(H1212,2),DATABASE!$AA$12:$AA$18,0))),"")</f>
        <v/>
      </c>
      <c r="K1212" s="25" t="str">
        <f>IF('DATA ACCURATE'!V1215&lt;&gt;"",'DATA ACCURATE'!V1215,"")</f>
        <v/>
      </c>
      <c r="L1212" s="80" t="str">
        <f>IF($H1212="","",IF(OR($J1212="LIBUR",AND($L1211="LIBUR",$O1211=$O1212)),"LIBUR",IF(AND(OR($L1211="LUAR JAM KERJA 1",$L1211="LUAR JAM KERJA 2"),OR(OR(AND($H1211=$H1212,AND(OR($I1212&gt;DATABASE!$J$3,$I1212&lt;DATABASE!$J$6),((DATEVALUE($H1212)+$I1212)-(DATEVALUE($H1211)+$I1211))&lt;DATABASE!$J$6)),AND($H1211=$H1212,$O1211=$O1212,OR($I1212&gt;DATABASE!$J$6,$I1212&lt;DATABASE!$J$3))),AND(($H1212-$H1211)=1,OR($I1212&lt;DATABASE!$I$6,((DATEVALUE($H1212)+$I1212)-(DATEVALUE($H1211)+$I1211))&lt;DATABASE!$J$6))),$A1212=$A1211),"LUAR JAM KERJA 2",IF(AND(OR(WEEKDAY($H1212,2)=1,WEEKDAY($H1212,2)=2,WEEKDAY($H1212,2)=3,WEEKDAY($H1212,2)=4,WEEKDAY($H1212,2)=5),$I1212&lt;=DATABASE!$J$3,$I1212&gt;=DATABASE!$I$3),"JAM KERJA",IF(AND(WEEKDAY($H1212,2)=6,$I1212&lt;=DATABASE!$J$4,$I1212&gt;=DATABASE!$I$4),"JAM KERJA","LUAR JAM KERJA 1")))))</f>
        <v/>
      </c>
      <c r="M1212" s="33" t="str">
        <f>IF('DATA ACCURATE'!T1215&lt;&gt;"",IF('DATA ACCURATE'!T1215&gt;100,'DATA ACCURATE'!T1215/10,'DATA ACCURATE'!T1215),"")</f>
        <v/>
      </c>
      <c r="N1212" t="str">
        <f>IF(M1212="","",IF(M1212&lt;=DATABASE!$I$9,"LOKAL",IF(M1212&lt;DATABASE!$J$9,"LUAR KOTA 1",IF($M1212&gt;=DATABASE!$J$9,"LUAR KOTA 2",""))))</f>
        <v/>
      </c>
      <c r="O1212" s="38" t="str">
        <f>IF('DATA ACCURATE'!L1215&lt;&gt;"",'DATA ACCURATE'!L1215,"")</f>
        <v/>
      </c>
      <c r="Q1212" s="38">
        <f t="shared" si="126"/>
        <v>0</v>
      </c>
      <c r="R1212" s="38">
        <f t="shared" si="126"/>
        <v>0</v>
      </c>
      <c r="S1212" s="38">
        <f t="shared" si="126"/>
        <v>0</v>
      </c>
      <c r="T1212" s="38">
        <f t="shared" si="126"/>
        <v>0</v>
      </c>
      <c r="U1212" s="38">
        <f t="shared" si="127"/>
        <v>0</v>
      </c>
      <c r="V1212" s="38">
        <f t="shared" si="127"/>
        <v>0</v>
      </c>
      <c r="W1212" s="38">
        <f t="shared" si="127"/>
        <v>0</v>
      </c>
      <c r="X1212" s="38">
        <f t="shared" si="128"/>
        <v>0</v>
      </c>
      <c r="Y1212" s="38">
        <f t="shared" si="128"/>
        <v>0</v>
      </c>
      <c r="Z1212" s="38">
        <f t="shared" si="128"/>
        <v>0</v>
      </c>
      <c r="AA1212" s="38">
        <f t="shared" si="128"/>
        <v>0</v>
      </c>
      <c r="AB1212" s="38">
        <f t="shared" si="129"/>
        <v>0</v>
      </c>
      <c r="AC1212" s="38">
        <f t="shared" si="130"/>
        <v>0</v>
      </c>
      <c r="AD1212" s="38" t="str">
        <f t="shared" si="131"/>
        <v>000000000000</v>
      </c>
    </row>
    <row r="1213" spans="1:30">
      <c r="A1213" s="9" t="str">
        <f>IF('DATA ACCURATE'!A1216&lt;&gt;"",'DATA ACCURATE'!A1216,"")</f>
        <v/>
      </c>
      <c r="B1213" s="9" t="str">
        <f>IF('DATA ACCURATE'!D1216&lt;&gt;"",'DATA ACCURATE'!D1216,"")</f>
        <v/>
      </c>
      <c r="C1213" s="38" t="str">
        <f>IF($AD1213="000000000000","",INDEX(DATABASE!$W$12:$W$71,MATCH($AD1213,DATABASE!$V$12:$V$71,0)))</f>
        <v/>
      </c>
      <c r="D1213" s="34" t="str">
        <f>IF(C1213="","",IF(E1213="",INDEX(DATABASE!$AF$13:$AF$62,MATCH($C1213,DATABASE!$AC$13:$AC$62,0)),IF(E1213="2x D11",INDEX(DATABASE!$AF$13:$AF$62,MATCH($C1213,DATABASE!$AC$13:$AC$62,0))+2*DATABASE!$AF$62,IF(E1213="3x D11",INDEX(DATABASE!$AF$13:$AF$62,MATCH($C1213,DATABASE!$AC$13:$AC$62,0))+3*DATABASE!$AF$62,""))))</f>
        <v/>
      </c>
      <c r="E1213" s="38" t="str">
        <f>IF(AND($K1213="Y",$G1213&lt;&gt;"UNYIL",$F1213&lt;DATABASE!$O$8),"2x D11",IF(AND($K1213="Y",$G1213&lt;&gt;"UNYIL",$F1213&gt;=DATABASE!$O$8),"3x D11",""))</f>
        <v/>
      </c>
      <c r="F1213" s="9" t="str">
        <f>IF('DATA ACCURATE'!N1216&lt;&gt;"",'DATA ACCURATE'!N1216,"")</f>
        <v/>
      </c>
      <c r="G1213" t="str">
        <f>IF(F1213="","",IF(F1213&lt;=DATABASE!$I$8,"UNYIL",IF(F1213&lt;=DATABASE!$J$8,"KECIL",IF(F1213&lt;DATABASE!$K$8,"TANGGUNG",IF(F1213&gt;=DATABASE!$K$8,"BESAR","")))))</f>
        <v/>
      </c>
      <c r="H1213" s="16" t="str">
        <f>IF('DATA ACCURATE'!J1216&lt;&gt;"",'DATA ACCURATE'!J1216,"")</f>
        <v/>
      </c>
      <c r="I1213" s="35" t="str">
        <f>IF(B1213&lt;&gt;"",IFERROR(VLOOKUP(B1213,'DATA TIMBANGAN'!G:M,7,FALSE),VLOOKUP(B1213,'DATA TIMBANGAN'!G:M,7)),"")</f>
        <v/>
      </c>
      <c r="J1213" s="25" t="str">
        <f>IF(H1213&lt;&gt;"",IFERROR(INDEX(DATABASE!$Z$19:$Z$38,MATCH(DATEVALUE(H1213),DATABASE!$AA$19:$AA$38,0)),INDEX(DATABASE!$Z$12:$Z$18,MATCH(WEEKDAY(H1213,2),DATABASE!$AA$12:$AA$18,0))),"")</f>
        <v/>
      </c>
      <c r="K1213" s="25" t="str">
        <f>IF('DATA ACCURATE'!V1216&lt;&gt;"",'DATA ACCURATE'!V1216,"")</f>
        <v/>
      </c>
      <c r="L1213" s="80" t="str">
        <f>IF($H1213="","",IF(OR($J1213="LIBUR",AND($L1212="LIBUR",$O1212=$O1213)),"LIBUR",IF(AND(OR($L1212="LUAR JAM KERJA 1",$L1212="LUAR JAM KERJA 2"),OR(OR(AND($H1212=$H1213,AND(OR($I1213&gt;DATABASE!$J$3,$I1213&lt;DATABASE!$J$6),((DATEVALUE($H1213)+$I1213)-(DATEVALUE($H1212)+$I1212))&lt;DATABASE!$J$6)),AND($H1212=$H1213,$O1212=$O1213,OR($I1213&gt;DATABASE!$J$6,$I1213&lt;DATABASE!$J$3))),AND(($H1213-$H1212)=1,OR($I1213&lt;DATABASE!$I$6,((DATEVALUE($H1213)+$I1213)-(DATEVALUE($H1212)+$I1212))&lt;DATABASE!$J$6))),$A1213=$A1212),"LUAR JAM KERJA 2",IF(AND(OR(WEEKDAY($H1213,2)=1,WEEKDAY($H1213,2)=2,WEEKDAY($H1213,2)=3,WEEKDAY($H1213,2)=4,WEEKDAY($H1213,2)=5),$I1213&lt;=DATABASE!$J$3,$I1213&gt;=DATABASE!$I$3),"JAM KERJA",IF(AND(WEEKDAY($H1213,2)=6,$I1213&lt;=DATABASE!$J$4,$I1213&gt;=DATABASE!$I$4),"JAM KERJA","LUAR JAM KERJA 1")))))</f>
        <v/>
      </c>
      <c r="M1213" s="33" t="str">
        <f>IF('DATA ACCURATE'!T1216&lt;&gt;"",IF('DATA ACCURATE'!T1216&gt;100,'DATA ACCURATE'!T1216/10,'DATA ACCURATE'!T1216),"")</f>
        <v/>
      </c>
      <c r="N1213" t="str">
        <f>IF(M1213="","",IF(M1213&lt;=DATABASE!$I$9,"LOKAL",IF(M1213&lt;DATABASE!$J$9,"LUAR KOTA 1",IF($M1213&gt;=DATABASE!$J$9,"LUAR KOTA 2",""))))</f>
        <v/>
      </c>
      <c r="O1213" s="38" t="str">
        <f>IF('DATA ACCURATE'!L1216&lt;&gt;"",'DATA ACCURATE'!L1216,"")</f>
        <v/>
      </c>
      <c r="Q1213" s="38">
        <f t="shared" si="126"/>
        <v>0</v>
      </c>
      <c r="R1213" s="38">
        <f t="shared" si="126"/>
        <v>0</v>
      </c>
      <c r="S1213" s="38">
        <f t="shared" si="126"/>
        <v>0</v>
      </c>
      <c r="T1213" s="38">
        <f t="shared" si="126"/>
        <v>0</v>
      </c>
      <c r="U1213" s="38">
        <f t="shared" si="127"/>
        <v>0</v>
      </c>
      <c r="V1213" s="38">
        <f t="shared" si="127"/>
        <v>0</v>
      </c>
      <c r="W1213" s="38">
        <f t="shared" si="127"/>
        <v>0</v>
      </c>
      <c r="X1213" s="38">
        <f t="shared" si="128"/>
        <v>0</v>
      </c>
      <c r="Y1213" s="38">
        <f t="shared" si="128"/>
        <v>0</v>
      </c>
      <c r="Z1213" s="38">
        <f t="shared" si="128"/>
        <v>0</v>
      </c>
      <c r="AA1213" s="38">
        <f t="shared" si="128"/>
        <v>0</v>
      </c>
      <c r="AB1213" s="38">
        <f t="shared" si="129"/>
        <v>0</v>
      </c>
      <c r="AC1213" s="38">
        <f t="shared" si="130"/>
        <v>0</v>
      </c>
      <c r="AD1213" s="38" t="str">
        <f t="shared" si="131"/>
        <v>000000000000</v>
      </c>
    </row>
    <row r="1214" spans="1:30">
      <c r="A1214" s="9" t="str">
        <f>IF('DATA ACCURATE'!A1217&lt;&gt;"",'DATA ACCURATE'!A1217,"")</f>
        <v/>
      </c>
      <c r="B1214" s="9" t="str">
        <f>IF('DATA ACCURATE'!D1217&lt;&gt;"",'DATA ACCURATE'!D1217,"")</f>
        <v/>
      </c>
      <c r="C1214" s="38" t="str">
        <f>IF($AD1214="000000000000","",INDEX(DATABASE!$W$12:$W$71,MATCH($AD1214,DATABASE!$V$12:$V$71,0)))</f>
        <v/>
      </c>
      <c r="D1214" s="34" t="str">
        <f>IF(C1214="","",IF(E1214="",INDEX(DATABASE!$AF$13:$AF$62,MATCH($C1214,DATABASE!$AC$13:$AC$62,0)),IF(E1214="2x D11",INDEX(DATABASE!$AF$13:$AF$62,MATCH($C1214,DATABASE!$AC$13:$AC$62,0))+2*DATABASE!$AF$62,IF(E1214="3x D11",INDEX(DATABASE!$AF$13:$AF$62,MATCH($C1214,DATABASE!$AC$13:$AC$62,0))+3*DATABASE!$AF$62,""))))</f>
        <v/>
      </c>
      <c r="E1214" s="38" t="str">
        <f>IF(AND($K1214="Y",$G1214&lt;&gt;"UNYIL",$F1214&lt;DATABASE!$O$8),"2x D11",IF(AND($K1214="Y",$G1214&lt;&gt;"UNYIL",$F1214&gt;=DATABASE!$O$8),"3x D11",""))</f>
        <v/>
      </c>
      <c r="F1214" s="9" t="str">
        <f>IF('DATA ACCURATE'!N1217&lt;&gt;"",'DATA ACCURATE'!N1217,"")</f>
        <v/>
      </c>
      <c r="G1214" t="str">
        <f>IF(F1214="","",IF(F1214&lt;=DATABASE!$I$8,"UNYIL",IF(F1214&lt;=DATABASE!$J$8,"KECIL",IF(F1214&lt;DATABASE!$K$8,"TANGGUNG",IF(F1214&gt;=DATABASE!$K$8,"BESAR","")))))</f>
        <v/>
      </c>
      <c r="H1214" s="16" t="str">
        <f>IF('DATA ACCURATE'!J1217&lt;&gt;"",'DATA ACCURATE'!J1217,"")</f>
        <v/>
      </c>
      <c r="I1214" s="35" t="str">
        <f>IF(B1214&lt;&gt;"",IFERROR(VLOOKUP(B1214,'DATA TIMBANGAN'!G:M,7,FALSE),VLOOKUP(B1214,'DATA TIMBANGAN'!G:M,7)),"")</f>
        <v/>
      </c>
      <c r="J1214" s="25" t="str">
        <f>IF(H1214&lt;&gt;"",IFERROR(INDEX(DATABASE!$Z$19:$Z$38,MATCH(DATEVALUE(H1214),DATABASE!$AA$19:$AA$38,0)),INDEX(DATABASE!$Z$12:$Z$18,MATCH(WEEKDAY(H1214,2),DATABASE!$AA$12:$AA$18,0))),"")</f>
        <v/>
      </c>
      <c r="K1214" s="25" t="str">
        <f>IF('DATA ACCURATE'!V1217&lt;&gt;"",'DATA ACCURATE'!V1217,"")</f>
        <v/>
      </c>
      <c r="L1214" s="80" t="str">
        <f>IF($H1214="","",IF(OR($J1214="LIBUR",AND($L1213="LIBUR",$O1213=$O1214)),"LIBUR",IF(AND(OR($L1213="LUAR JAM KERJA 1",$L1213="LUAR JAM KERJA 2"),OR(OR(AND($H1213=$H1214,AND(OR($I1214&gt;DATABASE!$J$3,$I1214&lt;DATABASE!$J$6),((DATEVALUE($H1214)+$I1214)-(DATEVALUE($H1213)+$I1213))&lt;DATABASE!$J$6)),AND($H1213=$H1214,$O1213=$O1214,OR($I1214&gt;DATABASE!$J$6,$I1214&lt;DATABASE!$J$3))),AND(($H1214-$H1213)=1,OR($I1214&lt;DATABASE!$I$6,((DATEVALUE($H1214)+$I1214)-(DATEVALUE($H1213)+$I1213))&lt;DATABASE!$J$6))),$A1214=$A1213),"LUAR JAM KERJA 2",IF(AND(OR(WEEKDAY($H1214,2)=1,WEEKDAY($H1214,2)=2,WEEKDAY($H1214,2)=3,WEEKDAY($H1214,2)=4,WEEKDAY($H1214,2)=5),$I1214&lt;=DATABASE!$J$3,$I1214&gt;=DATABASE!$I$3),"JAM KERJA",IF(AND(WEEKDAY($H1214,2)=6,$I1214&lt;=DATABASE!$J$4,$I1214&gt;=DATABASE!$I$4),"JAM KERJA","LUAR JAM KERJA 1")))))</f>
        <v/>
      </c>
      <c r="M1214" s="33" t="str">
        <f>IF('DATA ACCURATE'!T1217&lt;&gt;"",IF('DATA ACCURATE'!T1217&gt;100,'DATA ACCURATE'!T1217/10,'DATA ACCURATE'!T1217),"")</f>
        <v/>
      </c>
      <c r="N1214" t="str">
        <f>IF(M1214="","",IF(M1214&lt;=DATABASE!$I$9,"LOKAL",IF(M1214&lt;DATABASE!$J$9,"LUAR KOTA 1",IF($M1214&gt;=DATABASE!$J$9,"LUAR KOTA 2",""))))</f>
        <v/>
      </c>
      <c r="O1214" s="38" t="str">
        <f>IF('DATA ACCURATE'!L1217&lt;&gt;"",'DATA ACCURATE'!L1217,"")</f>
        <v/>
      </c>
      <c r="Q1214" s="38">
        <f t="shared" si="126"/>
        <v>0</v>
      </c>
      <c r="R1214" s="38">
        <f t="shared" si="126"/>
        <v>0</v>
      </c>
      <c r="S1214" s="38">
        <f t="shared" si="126"/>
        <v>0</v>
      </c>
      <c r="T1214" s="38">
        <f t="shared" si="126"/>
        <v>0</v>
      </c>
      <c r="U1214" s="38">
        <f t="shared" si="127"/>
        <v>0</v>
      </c>
      <c r="V1214" s="38">
        <f t="shared" si="127"/>
        <v>0</v>
      </c>
      <c r="W1214" s="38">
        <f t="shared" si="127"/>
        <v>0</v>
      </c>
      <c r="X1214" s="38">
        <f t="shared" si="128"/>
        <v>0</v>
      </c>
      <c r="Y1214" s="38">
        <f t="shared" si="128"/>
        <v>0</v>
      </c>
      <c r="Z1214" s="38">
        <f t="shared" si="128"/>
        <v>0</v>
      </c>
      <c r="AA1214" s="38">
        <f t="shared" si="128"/>
        <v>0</v>
      </c>
      <c r="AB1214" s="38">
        <f t="shared" si="129"/>
        <v>0</v>
      </c>
      <c r="AC1214" s="38">
        <f t="shared" si="130"/>
        <v>0</v>
      </c>
      <c r="AD1214" s="38" t="str">
        <f t="shared" si="131"/>
        <v>000000000000</v>
      </c>
    </row>
    <row r="1215" spans="1:30">
      <c r="A1215" s="9" t="str">
        <f>IF('DATA ACCURATE'!A1218&lt;&gt;"",'DATA ACCURATE'!A1218,"")</f>
        <v/>
      </c>
      <c r="B1215" s="9" t="str">
        <f>IF('DATA ACCURATE'!D1218&lt;&gt;"",'DATA ACCURATE'!D1218,"")</f>
        <v/>
      </c>
      <c r="C1215" s="38" t="str">
        <f>IF($AD1215="000000000000","",INDEX(DATABASE!$W$12:$W$71,MATCH($AD1215,DATABASE!$V$12:$V$71,0)))</f>
        <v/>
      </c>
      <c r="D1215" s="34" t="str">
        <f>IF(C1215="","",IF(E1215="",INDEX(DATABASE!$AF$13:$AF$62,MATCH($C1215,DATABASE!$AC$13:$AC$62,0)),IF(E1215="2x D11",INDEX(DATABASE!$AF$13:$AF$62,MATCH($C1215,DATABASE!$AC$13:$AC$62,0))+2*DATABASE!$AF$62,IF(E1215="3x D11",INDEX(DATABASE!$AF$13:$AF$62,MATCH($C1215,DATABASE!$AC$13:$AC$62,0))+3*DATABASE!$AF$62,""))))</f>
        <v/>
      </c>
      <c r="E1215" s="38" t="str">
        <f>IF(AND($K1215="Y",$G1215&lt;&gt;"UNYIL",$F1215&lt;DATABASE!$O$8),"2x D11",IF(AND($K1215="Y",$G1215&lt;&gt;"UNYIL",$F1215&gt;=DATABASE!$O$8),"3x D11",""))</f>
        <v/>
      </c>
      <c r="F1215" s="9" t="str">
        <f>IF('DATA ACCURATE'!N1218&lt;&gt;"",'DATA ACCURATE'!N1218,"")</f>
        <v/>
      </c>
      <c r="G1215" t="str">
        <f>IF(F1215="","",IF(F1215&lt;=DATABASE!$I$8,"UNYIL",IF(F1215&lt;=DATABASE!$J$8,"KECIL",IF(F1215&lt;DATABASE!$K$8,"TANGGUNG",IF(F1215&gt;=DATABASE!$K$8,"BESAR","")))))</f>
        <v/>
      </c>
      <c r="H1215" s="16" t="str">
        <f>IF('DATA ACCURATE'!J1218&lt;&gt;"",'DATA ACCURATE'!J1218,"")</f>
        <v/>
      </c>
      <c r="I1215" s="35" t="str">
        <f>IF(B1215&lt;&gt;"",IFERROR(VLOOKUP(B1215,'DATA TIMBANGAN'!G:M,7,FALSE),VLOOKUP(B1215,'DATA TIMBANGAN'!G:M,7)),"")</f>
        <v/>
      </c>
      <c r="J1215" s="25" t="str">
        <f>IF(H1215&lt;&gt;"",IFERROR(INDEX(DATABASE!$Z$19:$Z$38,MATCH(DATEVALUE(H1215),DATABASE!$AA$19:$AA$38,0)),INDEX(DATABASE!$Z$12:$Z$18,MATCH(WEEKDAY(H1215,2),DATABASE!$AA$12:$AA$18,0))),"")</f>
        <v/>
      </c>
      <c r="K1215" s="25" t="str">
        <f>IF('DATA ACCURATE'!V1218&lt;&gt;"",'DATA ACCURATE'!V1218,"")</f>
        <v/>
      </c>
      <c r="L1215" s="80" t="str">
        <f>IF($H1215="","",IF(OR($J1215="LIBUR",AND($L1214="LIBUR",$O1214=$O1215)),"LIBUR",IF(AND(OR($L1214="LUAR JAM KERJA 1",$L1214="LUAR JAM KERJA 2"),OR(OR(AND($H1214=$H1215,AND(OR($I1215&gt;DATABASE!$J$3,$I1215&lt;DATABASE!$J$6),((DATEVALUE($H1215)+$I1215)-(DATEVALUE($H1214)+$I1214))&lt;DATABASE!$J$6)),AND($H1214=$H1215,$O1214=$O1215,OR($I1215&gt;DATABASE!$J$6,$I1215&lt;DATABASE!$J$3))),AND(($H1215-$H1214)=1,OR($I1215&lt;DATABASE!$I$6,((DATEVALUE($H1215)+$I1215)-(DATEVALUE($H1214)+$I1214))&lt;DATABASE!$J$6))),$A1215=$A1214),"LUAR JAM KERJA 2",IF(AND(OR(WEEKDAY($H1215,2)=1,WEEKDAY($H1215,2)=2,WEEKDAY($H1215,2)=3,WEEKDAY($H1215,2)=4,WEEKDAY($H1215,2)=5),$I1215&lt;=DATABASE!$J$3,$I1215&gt;=DATABASE!$I$3),"JAM KERJA",IF(AND(WEEKDAY($H1215,2)=6,$I1215&lt;=DATABASE!$J$4,$I1215&gt;=DATABASE!$I$4),"JAM KERJA","LUAR JAM KERJA 1")))))</f>
        <v/>
      </c>
      <c r="M1215" s="33" t="str">
        <f>IF('DATA ACCURATE'!T1218&lt;&gt;"",IF('DATA ACCURATE'!T1218&gt;100,'DATA ACCURATE'!T1218/10,'DATA ACCURATE'!T1218),"")</f>
        <v/>
      </c>
      <c r="N1215" t="str">
        <f>IF(M1215="","",IF(M1215&lt;=DATABASE!$I$9,"LOKAL",IF(M1215&lt;DATABASE!$J$9,"LUAR KOTA 1",IF($M1215&gt;=DATABASE!$J$9,"LUAR KOTA 2",""))))</f>
        <v/>
      </c>
      <c r="O1215" s="38" t="str">
        <f>IF('DATA ACCURATE'!L1218&lt;&gt;"",'DATA ACCURATE'!L1218,"")</f>
        <v/>
      </c>
      <c r="Q1215" s="38">
        <f t="shared" si="126"/>
        <v>0</v>
      </c>
      <c r="R1215" s="38">
        <f t="shared" si="126"/>
        <v>0</v>
      </c>
      <c r="S1215" s="38">
        <f t="shared" si="126"/>
        <v>0</v>
      </c>
      <c r="T1215" s="38">
        <f t="shared" si="126"/>
        <v>0</v>
      </c>
      <c r="U1215" s="38">
        <f t="shared" si="127"/>
        <v>0</v>
      </c>
      <c r="V1215" s="38">
        <f t="shared" si="127"/>
        <v>0</v>
      </c>
      <c r="W1215" s="38">
        <f t="shared" si="127"/>
        <v>0</v>
      </c>
      <c r="X1215" s="38">
        <f t="shared" si="128"/>
        <v>0</v>
      </c>
      <c r="Y1215" s="38">
        <f t="shared" si="128"/>
        <v>0</v>
      </c>
      <c r="Z1215" s="38">
        <f t="shared" si="128"/>
        <v>0</v>
      </c>
      <c r="AA1215" s="38">
        <f t="shared" si="128"/>
        <v>0</v>
      </c>
      <c r="AB1215" s="38">
        <f t="shared" si="129"/>
        <v>0</v>
      </c>
      <c r="AC1215" s="38">
        <f t="shared" si="130"/>
        <v>0</v>
      </c>
      <c r="AD1215" s="38" t="str">
        <f t="shared" si="131"/>
        <v>000000000000</v>
      </c>
    </row>
    <row r="1216" spans="1:30">
      <c r="A1216" s="9" t="str">
        <f>IF('DATA ACCURATE'!A1219&lt;&gt;"",'DATA ACCURATE'!A1219,"")</f>
        <v/>
      </c>
      <c r="B1216" s="9" t="str">
        <f>IF('DATA ACCURATE'!D1219&lt;&gt;"",'DATA ACCURATE'!D1219,"")</f>
        <v/>
      </c>
      <c r="C1216" s="38" t="str">
        <f>IF($AD1216="000000000000","",INDEX(DATABASE!$W$12:$W$71,MATCH($AD1216,DATABASE!$V$12:$V$71,0)))</f>
        <v/>
      </c>
      <c r="D1216" s="34" t="str">
        <f>IF(C1216="","",IF(E1216="",INDEX(DATABASE!$AF$13:$AF$62,MATCH($C1216,DATABASE!$AC$13:$AC$62,0)),IF(E1216="2x D11",INDEX(DATABASE!$AF$13:$AF$62,MATCH($C1216,DATABASE!$AC$13:$AC$62,0))+2*DATABASE!$AF$62,IF(E1216="3x D11",INDEX(DATABASE!$AF$13:$AF$62,MATCH($C1216,DATABASE!$AC$13:$AC$62,0))+3*DATABASE!$AF$62,""))))</f>
        <v/>
      </c>
      <c r="E1216" s="38" t="str">
        <f>IF(AND($K1216="Y",$G1216&lt;&gt;"UNYIL",$F1216&lt;DATABASE!$O$8),"2x D11",IF(AND($K1216="Y",$G1216&lt;&gt;"UNYIL",$F1216&gt;=DATABASE!$O$8),"3x D11",""))</f>
        <v/>
      </c>
      <c r="F1216" s="9" t="str">
        <f>IF('DATA ACCURATE'!N1219&lt;&gt;"",'DATA ACCURATE'!N1219,"")</f>
        <v/>
      </c>
      <c r="G1216" t="str">
        <f>IF(F1216="","",IF(F1216&lt;=DATABASE!$I$8,"UNYIL",IF(F1216&lt;=DATABASE!$J$8,"KECIL",IF(F1216&lt;DATABASE!$K$8,"TANGGUNG",IF(F1216&gt;=DATABASE!$K$8,"BESAR","")))))</f>
        <v/>
      </c>
      <c r="H1216" s="16" t="str">
        <f>IF('DATA ACCURATE'!J1219&lt;&gt;"",'DATA ACCURATE'!J1219,"")</f>
        <v/>
      </c>
      <c r="I1216" s="35" t="str">
        <f>IF(B1216&lt;&gt;"",IFERROR(VLOOKUP(B1216,'DATA TIMBANGAN'!G:M,7,FALSE),VLOOKUP(B1216,'DATA TIMBANGAN'!G:M,7)),"")</f>
        <v/>
      </c>
      <c r="J1216" s="25" t="str">
        <f>IF(H1216&lt;&gt;"",IFERROR(INDEX(DATABASE!$Z$19:$Z$38,MATCH(DATEVALUE(H1216),DATABASE!$AA$19:$AA$38,0)),INDEX(DATABASE!$Z$12:$Z$18,MATCH(WEEKDAY(H1216,2),DATABASE!$AA$12:$AA$18,0))),"")</f>
        <v/>
      </c>
      <c r="K1216" s="25" t="str">
        <f>IF('DATA ACCURATE'!V1219&lt;&gt;"",'DATA ACCURATE'!V1219,"")</f>
        <v/>
      </c>
      <c r="L1216" s="80" t="str">
        <f>IF($H1216="","",IF(OR($J1216="LIBUR",AND($L1215="LIBUR",$O1215=$O1216)),"LIBUR",IF(AND(OR($L1215="LUAR JAM KERJA 1",$L1215="LUAR JAM KERJA 2"),OR(OR(AND($H1215=$H1216,AND(OR($I1216&gt;DATABASE!$J$3,$I1216&lt;DATABASE!$J$6),((DATEVALUE($H1216)+$I1216)-(DATEVALUE($H1215)+$I1215))&lt;DATABASE!$J$6)),AND($H1215=$H1216,$O1215=$O1216,OR($I1216&gt;DATABASE!$J$6,$I1216&lt;DATABASE!$J$3))),AND(($H1216-$H1215)=1,OR($I1216&lt;DATABASE!$I$6,((DATEVALUE($H1216)+$I1216)-(DATEVALUE($H1215)+$I1215))&lt;DATABASE!$J$6))),$A1216=$A1215),"LUAR JAM KERJA 2",IF(AND(OR(WEEKDAY($H1216,2)=1,WEEKDAY($H1216,2)=2,WEEKDAY($H1216,2)=3,WEEKDAY($H1216,2)=4,WEEKDAY($H1216,2)=5),$I1216&lt;=DATABASE!$J$3,$I1216&gt;=DATABASE!$I$3),"JAM KERJA",IF(AND(WEEKDAY($H1216,2)=6,$I1216&lt;=DATABASE!$J$4,$I1216&gt;=DATABASE!$I$4),"JAM KERJA","LUAR JAM KERJA 1")))))</f>
        <v/>
      </c>
      <c r="M1216" s="33" t="str">
        <f>IF('DATA ACCURATE'!T1219&lt;&gt;"",IF('DATA ACCURATE'!T1219&gt;100,'DATA ACCURATE'!T1219/10,'DATA ACCURATE'!T1219),"")</f>
        <v/>
      </c>
      <c r="N1216" t="str">
        <f>IF(M1216="","",IF(M1216&lt;=DATABASE!$I$9,"LOKAL",IF(M1216&lt;DATABASE!$J$9,"LUAR KOTA 1",IF($M1216&gt;=DATABASE!$J$9,"LUAR KOTA 2",""))))</f>
        <v/>
      </c>
      <c r="O1216" s="38" t="str">
        <f>IF('DATA ACCURATE'!L1219&lt;&gt;"",'DATA ACCURATE'!L1219,"")</f>
        <v/>
      </c>
      <c r="Q1216" s="38">
        <f t="shared" si="126"/>
        <v>0</v>
      </c>
      <c r="R1216" s="38">
        <f t="shared" si="126"/>
        <v>0</v>
      </c>
      <c r="S1216" s="38">
        <f t="shared" si="126"/>
        <v>0</v>
      </c>
      <c r="T1216" s="38">
        <f t="shared" si="126"/>
        <v>0</v>
      </c>
      <c r="U1216" s="38">
        <f t="shared" si="127"/>
        <v>0</v>
      </c>
      <c r="V1216" s="38">
        <f t="shared" si="127"/>
        <v>0</v>
      </c>
      <c r="W1216" s="38">
        <f t="shared" si="127"/>
        <v>0</v>
      </c>
      <c r="X1216" s="38">
        <f t="shared" si="128"/>
        <v>0</v>
      </c>
      <c r="Y1216" s="38">
        <f t="shared" si="128"/>
        <v>0</v>
      </c>
      <c r="Z1216" s="38">
        <f t="shared" si="128"/>
        <v>0</v>
      </c>
      <c r="AA1216" s="38">
        <f t="shared" si="128"/>
        <v>0</v>
      </c>
      <c r="AB1216" s="38">
        <f t="shared" si="129"/>
        <v>0</v>
      </c>
      <c r="AC1216" s="38">
        <f t="shared" si="130"/>
        <v>0</v>
      </c>
      <c r="AD1216" s="38" t="str">
        <f t="shared" si="131"/>
        <v>000000000000</v>
      </c>
    </row>
    <row r="1217" spans="1:30">
      <c r="A1217" s="9" t="str">
        <f>IF('DATA ACCURATE'!A1220&lt;&gt;"",'DATA ACCURATE'!A1220,"")</f>
        <v/>
      </c>
      <c r="B1217" s="9" t="str">
        <f>IF('DATA ACCURATE'!D1220&lt;&gt;"",'DATA ACCURATE'!D1220,"")</f>
        <v/>
      </c>
      <c r="C1217" s="38" t="str">
        <f>IF($AD1217="000000000000","",INDEX(DATABASE!$W$12:$W$71,MATCH($AD1217,DATABASE!$V$12:$V$71,0)))</f>
        <v/>
      </c>
      <c r="D1217" s="34" t="str">
        <f>IF(C1217="","",IF(E1217="",INDEX(DATABASE!$AF$13:$AF$62,MATCH($C1217,DATABASE!$AC$13:$AC$62,0)),IF(E1217="2x D11",INDEX(DATABASE!$AF$13:$AF$62,MATCH($C1217,DATABASE!$AC$13:$AC$62,0))+2*DATABASE!$AF$62,IF(E1217="3x D11",INDEX(DATABASE!$AF$13:$AF$62,MATCH($C1217,DATABASE!$AC$13:$AC$62,0))+3*DATABASE!$AF$62,""))))</f>
        <v/>
      </c>
      <c r="E1217" s="38" t="str">
        <f>IF(AND($K1217="Y",$G1217&lt;&gt;"UNYIL",$F1217&lt;DATABASE!$O$8),"2x D11",IF(AND($K1217="Y",$G1217&lt;&gt;"UNYIL",$F1217&gt;=DATABASE!$O$8),"3x D11",""))</f>
        <v/>
      </c>
      <c r="F1217" s="9" t="str">
        <f>IF('DATA ACCURATE'!N1220&lt;&gt;"",'DATA ACCURATE'!N1220,"")</f>
        <v/>
      </c>
      <c r="G1217" t="str">
        <f>IF(F1217="","",IF(F1217&lt;=DATABASE!$I$8,"UNYIL",IF(F1217&lt;=DATABASE!$J$8,"KECIL",IF(F1217&lt;DATABASE!$K$8,"TANGGUNG",IF(F1217&gt;=DATABASE!$K$8,"BESAR","")))))</f>
        <v/>
      </c>
      <c r="H1217" s="16" t="str">
        <f>IF('DATA ACCURATE'!J1220&lt;&gt;"",'DATA ACCURATE'!J1220,"")</f>
        <v/>
      </c>
      <c r="I1217" s="35" t="str">
        <f>IF(B1217&lt;&gt;"",IFERROR(VLOOKUP(B1217,'DATA TIMBANGAN'!G:M,7,FALSE),VLOOKUP(B1217,'DATA TIMBANGAN'!G:M,7)),"")</f>
        <v/>
      </c>
      <c r="J1217" s="25" t="str">
        <f>IF(H1217&lt;&gt;"",IFERROR(INDEX(DATABASE!$Z$19:$Z$38,MATCH(DATEVALUE(H1217),DATABASE!$AA$19:$AA$38,0)),INDEX(DATABASE!$Z$12:$Z$18,MATCH(WEEKDAY(H1217,2),DATABASE!$AA$12:$AA$18,0))),"")</f>
        <v/>
      </c>
      <c r="K1217" s="25" t="str">
        <f>IF('DATA ACCURATE'!V1220&lt;&gt;"",'DATA ACCURATE'!V1220,"")</f>
        <v/>
      </c>
      <c r="L1217" s="80" t="str">
        <f>IF($H1217="","",IF(OR($J1217="LIBUR",AND($L1216="LIBUR",$O1216=$O1217)),"LIBUR",IF(AND(OR($L1216="LUAR JAM KERJA 1",$L1216="LUAR JAM KERJA 2"),OR(OR(AND($H1216=$H1217,AND(OR($I1217&gt;DATABASE!$J$3,$I1217&lt;DATABASE!$J$6),((DATEVALUE($H1217)+$I1217)-(DATEVALUE($H1216)+$I1216))&lt;DATABASE!$J$6)),AND($H1216=$H1217,$O1216=$O1217,OR($I1217&gt;DATABASE!$J$6,$I1217&lt;DATABASE!$J$3))),AND(($H1217-$H1216)=1,OR($I1217&lt;DATABASE!$I$6,((DATEVALUE($H1217)+$I1217)-(DATEVALUE($H1216)+$I1216))&lt;DATABASE!$J$6))),$A1217=$A1216),"LUAR JAM KERJA 2",IF(AND(OR(WEEKDAY($H1217,2)=1,WEEKDAY($H1217,2)=2,WEEKDAY($H1217,2)=3,WEEKDAY($H1217,2)=4,WEEKDAY($H1217,2)=5),$I1217&lt;=DATABASE!$J$3,$I1217&gt;=DATABASE!$I$3),"JAM KERJA",IF(AND(WEEKDAY($H1217,2)=6,$I1217&lt;=DATABASE!$J$4,$I1217&gt;=DATABASE!$I$4),"JAM KERJA","LUAR JAM KERJA 1")))))</f>
        <v/>
      </c>
      <c r="M1217" s="33" t="str">
        <f>IF('DATA ACCURATE'!T1220&lt;&gt;"",IF('DATA ACCURATE'!T1220&gt;100,'DATA ACCURATE'!T1220/10,'DATA ACCURATE'!T1220),"")</f>
        <v/>
      </c>
      <c r="N1217" t="str">
        <f>IF(M1217="","",IF(M1217&lt;=DATABASE!$I$9,"LOKAL",IF(M1217&lt;DATABASE!$J$9,"LUAR KOTA 1",IF($M1217&gt;=DATABASE!$J$9,"LUAR KOTA 2",""))))</f>
        <v/>
      </c>
      <c r="O1217" s="38" t="str">
        <f>IF('DATA ACCURATE'!L1220&lt;&gt;"",'DATA ACCURATE'!L1220,"")</f>
        <v/>
      </c>
      <c r="Q1217" s="38">
        <f t="shared" si="126"/>
        <v>0</v>
      </c>
      <c r="R1217" s="38">
        <f t="shared" si="126"/>
        <v>0</v>
      </c>
      <c r="S1217" s="38">
        <f t="shared" si="126"/>
        <v>0</v>
      </c>
      <c r="T1217" s="38">
        <f t="shared" si="126"/>
        <v>0</v>
      </c>
      <c r="U1217" s="38">
        <f t="shared" si="127"/>
        <v>0</v>
      </c>
      <c r="V1217" s="38">
        <f t="shared" si="127"/>
        <v>0</v>
      </c>
      <c r="W1217" s="38">
        <f t="shared" si="127"/>
        <v>0</v>
      </c>
      <c r="X1217" s="38">
        <f t="shared" si="128"/>
        <v>0</v>
      </c>
      <c r="Y1217" s="38">
        <f t="shared" si="128"/>
        <v>0</v>
      </c>
      <c r="Z1217" s="38">
        <f t="shared" si="128"/>
        <v>0</v>
      </c>
      <c r="AA1217" s="38">
        <f t="shared" si="128"/>
        <v>0</v>
      </c>
      <c r="AB1217" s="38">
        <f t="shared" si="129"/>
        <v>0</v>
      </c>
      <c r="AC1217" s="38">
        <f t="shared" si="130"/>
        <v>0</v>
      </c>
      <c r="AD1217" s="38" t="str">
        <f t="shared" si="131"/>
        <v>000000000000</v>
      </c>
    </row>
    <row r="1218" spans="1:30">
      <c r="A1218" s="9" t="str">
        <f>IF('DATA ACCURATE'!A1221&lt;&gt;"",'DATA ACCURATE'!A1221,"")</f>
        <v/>
      </c>
      <c r="B1218" s="9" t="str">
        <f>IF('DATA ACCURATE'!D1221&lt;&gt;"",'DATA ACCURATE'!D1221,"")</f>
        <v/>
      </c>
      <c r="C1218" s="38" t="str">
        <f>IF($AD1218="000000000000","",INDEX(DATABASE!$W$12:$W$71,MATCH($AD1218,DATABASE!$V$12:$V$71,0)))</f>
        <v/>
      </c>
      <c r="D1218" s="34" t="str">
        <f>IF(C1218="","",IF(E1218="",INDEX(DATABASE!$AF$13:$AF$62,MATCH($C1218,DATABASE!$AC$13:$AC$62,0)),IF(E1218="2x D11",INDEX(DATABASE!$AF$13:$AF$62,MATCH($C1218,DATABASE!$AC$13:$AC$62,0))+2*DATABASE!$AF$62,IF(E1218="3x D11",INDEX(DATABASE!$AF$13:$AF$62,MATCH($C1218,DATABASE!$AC$13:$AC$62,0))+3*DATABASE!$AF$62,""))))</f>
        <v/>
      </c>
      <c r="E1218" s="38" t="str">
        <f>IF(AND($K1218="Y",$G1218&lt;&gt;"UNYIL",$F1218&lt;DATABASE!$O$8),"2x D11",IF(AND($K1218="Y",$G1218&lt;&gt;"UNYIL",$F1218&gt;=DATABASE!$O$8),"3x D11",""))</f>
        <v/>
      </c>
      <c r="F1218" s="9" t="str">
        <f>IF('DATA ACCURATE'!N1221&lt;&gt;"",'DATA ACCURATE'!N1221,"")</f>
        <v/>
      </c>
      <c r="G1218" t="str">
        <f>IF(F1218="","",IF(F1218&lt;=DATABASE!$I$8,"UNYIL",IF(F1218&lt;=DATABASE!$J$8,"KECIL",IF(F1218&lt;DATABASE!$K$8,"TANGGUNG",IF(F1218&gt;=DATABASE!$K$8,"BESAR","")))))</f>
        <v/>
      </c>
      <c r="H1218" s="16" t="str">
        <f>IF('DATA ACCURATE'!J1221&lt;&gt;"",'DATA ACCURATE'!J1221,"")</f>
        <v/>
      </c>
      <c r="I1218" s="35" t="str">
        <f>IF(B1218&lt;&gt;"",IFERROR(VLOOKUP(B1218,'DATA TIMBANGAN'!G:M,7,FALSE),VLOOKUP(B1218,'DATA TIMBANGAN'!G:M,7)),"")</f>
        <v/>
      </c>
      <c r="J1218" s="25" t="str">
        <f>IF(H1218&lt;&gt;"",IFERROR(INDEX(DATABASE!$Z$19:$Z$38,MATCH(DATEVALUE(H1218),DATABASE!$AA$19:$AA$38,0)),INDEX(DATABASE!$Z$12:$Z$18,MATCH(WEEKDAY(H1218,2),DATABASE!$AA$12:$AA$18,0))),"")</f>
        <v/>
      </c>
      <c r="K1218" s="25" t="str">
        <f>IF('DATA ACCURATE'!V1221&lt;&gt;"",'DATA ACCURATE'!V1221,"")</f>
        <v/>
      </c>
      <c r="L1218" s="80" t="str">
        <f>IF($H1218="","",IF(OR($J1218="LIBUR",AND($L1217="LIBUR",$O1217=$O1218)),"LIBUR",IF(AND(OR($L1217="LUAR JAM KERJA 1",$L1217="LUAR JAM KERJA 2"),OR(OR(AND($H1217=$H1218,AND(OR($I1218&gt;DATABASE!$J$3,$I1218&lt;DATABASE!$J$6),((DATEVALUE($H1218)+$I1218)-(DATEVALUE($H1217)+$I1217))&lt;DATABASE!$J$6)),AND($H1217=$H1218,$O1217=$O1218,OR($I1218&gt;DATABASE!$J$6,$I1218&lt;DATABASE!$J$3))),AND(($H1218-$H1217)=1,OR($I1218&lt;DATABASE!$I$6,((DATEVALUE($H1218)+$I1218)-(DATEVALUE($H1217)+$I1217))&lt;DATABASE!$J$6))),$A1218=$A1217),"LUAR JAM KERJA 2",IF(AND(OR(WEEKDAY($H1218,2)=1,WEEKDAY($H1218,2)=2,WEEKDAY($H1218,2)=3,WEEKDAY($H1218,2)=4,WEEKDAY($H1218,2)=5),$I1218&lt;=DATABASE!$J$3,$I1218&gt;=DATABASE!$I$3),"JAM KERJA",IF(AND(WEEKDAY($H1218,2)=6,$I1218&lt;=DATABASE!$J$4,$I1218&gt;=DATABASE!$I$4),"JAM KERJA","LUAR JAM KERJA 1")))))</f>
        <v/>
      </c>
      <c r="M1218" s="33" t="str">
        <f>IF('DATA ACCURATE'!T1221&lt;&gt;"",IF('DATA ACCURATE'!T1221&gt;100,'DATA ACCURATE'!T1221/10,'DATA ACCURATE'!T1221),"")</f>
        <v/>
      </c>
      <c r="N1218" t="str">
        <f>IF(M1218="","",IF(M1218&lt;=DATABASE!$I$9,"LOKAL",IF(M1218&lt;DATABASE!$J$9,"LUAR KOTA 1",IF($M1218&gt;=DATABASE!$J$9,"LUAR KOTA 2",""))))</f>
        <v/>
      </c>
      <c r="O1218" s="38" t="str">
        <f>IF('DATA ACCURATE'!L1221&lt;&gt;"",'DATA ACCURATE'!L1221,"")</f>
        <v/>
      </c>
      <c r="Q1218" s="38">
        <f t="shared" si="126"/>
        <v>0</v>
      </c>
      <c r="R1218" s="38">
        <f t="shared" si="126"/>
        <v>0</v>
      </c>
      <c r="S1218" s="38">
        <f t="shared" si="126"/>
        <v>0</v>
      </c>
      <c r="T1218" s="38">
        <f t="shared" ref="T1218:T1281" si="132">IF($G1218=T$1,1,0)</f>
        <v>0</v>
      </c>
      <c r="U1218" s="38">
        <f t="shared" si="127"/>
        <v>0</v>
      </c>
      <c r="V1218" s="38">
        <f t="shared" si="127"/>
        <v>0</v>
      </c>
      <c r="W1218" s="38">
        <f t="shared" si="127"/>
        <v>0</v>
      </c>
      <c r="X1218" s="38">
        <f t="shared" si="128"/>
        <v>0</v>
      </c>
      <c r="Y1218" s="38">
        <f t="shared" si="128"/>
        <v>0</v>
      </c>
      <c r="Z1218" s="38">
        <f t="shared" si="128"/>
        <v>0</v>
      </c>
      <c r="AA1218" s="38">
        <f t="shared" ref="AA1218:AA1281" si="133">IF($L1218=AA$1,1,0)</f>
        <v>0</v>
      </c>
      <c r="AB1218" s="38">
        <f t="shared" si="129"/>
        <v>0</v>
      </c>
      <c r="AC1218" s="38">
        <f t="shared" si="130"/>
        <v>0</v>
      </c>
      <c r="AD1218" s="38" t="str">
        <f t="shared" si="131"/>
        <v>000000000000</v>
      </c>
    </row>
    <row r="1219" spans="1:30">
      <c r="A1219" s="9" t="str">
        <f>IF('DATA ACCURATE'!A1222&lt;&gt;"",'DATA ACCURATE'!A1222,"")</f>
        <v/>
      </c>
      <c r="B1219" s="9" t="str">
        <f>IF('DATA ACCURATE'!D1222&lt;&gt;"",'DATA ACCURATE'!D1222,"")</f>
        <v/>
      </c>
      <c r="C1219" s="38" t="str">
        <f>IF($AD1219="000000000000","",INDEX(DATABASE!$W$12:$W$71,MATCH($AD1219,DATABASE!$V$12:$V$71,0)))</f>
        <v/>
      </c>
      <c r="D1219" s="34" t="str">
        <f>IF(C1219="","",IF(E1219="",INDEX(DATABASE!$AF$13:$AF$62,MATCH($C1219,DATABASE!$AC$13:$AC$62,0)),IF(E1219="2x D11",INDEX(DATABASE!$AF$13:$AF$62,MATCH($C1219,DATABASE!$AC$13:$AC$62,0))+2*DATABASE!$AF$62,IF(E1219="3x D11",INDEX(DATABASE!$AF$13:$AF$62,MATCH($C1219,DATABASE!$AC$13:$AC$62,0))+3*DATABASE!$AF$62,""))))</f>
        <v/>
      </c>
      <c r="E1219" s="38" t="str">
        <f>IF(AND($K1219="Y",$G1219&lt;&gt;"UNYIL",$F1219&lt;DATABASE!$O$8),"2x D11",IF(AND($K1219="Y",$G1219&lt;&gt;"UNYIL",$F1219&gt;=DATABASE!$O$8),"3x D11",""))</f>
        <v/>
      </c>
      <c r="F1219" s="9" t="str">
        <f>IF('DATA ACCURATE'!N1222&lt;&gt;"",'DATA ACCURATE'!N1222,"")</f>
        <v/>
      </c>
      <c r="G1219" t="str">
        <f>IF(F1219="","",IF(F1219&lt;=DATABASE!$I$8,"UNYIL",IF(F1219&lt;=DATABASE!$J$8,"KECIL",IF(F1219&lt;DATABASE!$K$8,"TANGGUNG",IF(F1219&gt;=DATABASE!$K$8,"BESAR","")))))</f>
        <v/>
      </c>
      <c r="H1219" s="16" t="str">
        <f>IF('DATA ACCURATE'!J1222&lt;&gt;"",'DATA ACCURATE'!J1222,"")</f>
        <v/>
      </c>
      <c r="I1219" s="35" t="str">
        <f>IF(B1219&lt;&gt;"",IFERROR(VLOOKUP(B1219,'DATA TIMBANGAN'!G:M,7,FALSE),VLOOKUP(B1219,'DATA TIMBANGAN'!G:M,7)),"")</f>
        <v/>
      </c>
      <c r="J1219" s="25" t="str">
        <f>IF(H1219&lt;&gt;"",IFERROR(INDEX(DATABASE!$Z$19:$Z$38,MATCH(DATEVALUE(H1219),DATABASE!$AA$19:$AA$38,0)),INDEX(DATABASE!$Z$12:$Z$18,MATCH(WEEKDAY(H1219,2),DATABASE!$AA$12:$AA$18,0))),"")</f>
        <v/>
      </c>
      <c r="K1219" s="25" t="str">
        <f>IF('DATA ACCURATE'!V1222&lt;&gt;"",'DATA ACCURATE'!V1222,"")</f>
        <v/>
      </c>
      <c r="L1219" s="80" t="str">
        <f>IF($H1219="","",IF(OR($J1219="LIBUR",AND($L1218="LIBUR",$O1218=$O1219)),"LIBUR",IF(AND(OR($L1218="LUAR JAM KERJA 1",$L1218="LUAR JAM KERJA 2"),OR(OR(AND($H1218=$H1219,AND(OR($I1219&gt;DATABASE!$J$3,$I1219&lt;DATABASE!$J$6),((DATEVALUE($H1219)+$I1219)-(DATEVALUE($H1218)+$I1218))&lt;DATABASE!$J$6)),AND($H1218=$H1219,$O1218=$O1219,OR($I1219&gt;DATABASE!$J$6,$I1219&lt;DATABASE!$J$3))),AND(($H1219-$H1218)=1,OR($I1219&lt;DATABASE!$I$6,((DATEVALUE($H1219)+$I1219)-(DATEVALUE($H1218)+$I1218))&lt;DATABASE!$J$6))),$A1219=$A1218),"LUAR JAM KERJA 2",IF(AND(OR(WEEKDAY($H1219,2)=1,WEEKDAY($H1219,2)=2,WEEKDAY($H1219,2)=3,WEEKDAY($H1219,2)=4,WEEKDAY($H1219,2)=5),$I1219&lt;=DATABASE!$J$3,$I1219&gt;=DATABASE!$I$3),"JAM KERJA",IF(AND(WEEKDAY($H1219,2)=6,$I1219&lt;=DATABASE!$J$4,$I1219&gt;=DATABASE!$I$4),"JAM KERJA","LUAR JAM KERJA 1")))))</f>
        <v/>
      </c>
      <c r="M1219" s="33" t="str">
        <f>IF('DATA ACCURATE'!T1222&lt;&gt;"",IF('DATA ACCURATE'!T1222&gt;100,'DATA ACCURATE'!T1222/10,'DATA ACCURATE'!T1222),"")</f>
        <v/>
      </c>
      <c r="N1219" t="str">
        <f>IF(M1219="","",IF(M1219&lt;=DATABASE!$I$9,"LOKAL",IF(M1219&lt;DATABASE!$J$9,"LUAR KOTA 1",IF($M1219&gt;=DATABASE!$J$9,"LUAR KOTA 2",""))))</f>
        <v/>
      </c>
      <c r="O1219" s="38" t="str">
        <f>IF('DATA ACCURATE'!L1222&lt;&gt;"",'DATA ACCURATE'!L1222,"")</f>
        <v/>
      </c>
      <c r="Q1219" s="38">
        <f t="shared" ref="Q1219:T1282" si="134">IF($G1219=Q$1,1,0)</f>
        <v>0</v>
      </c>
      <c r="R1219" s="38">
        <f t="shared" si="134"/>
        <v>0</v>
      </c>
      <c r="S1219" s="38">
        <f t="shared" si="134"/>
        <v>0</v>
      </c>
      <c r="T1219" s="38">
        <f t="shared" si="132"/>
        <v>0</v>
      </c>
      <c r="U1219" s="38">
        <f t="shared" ref="U1219:W1282" si="135">IF($N1219=U$1,1,0)</f>
        <v>0</v>
      </c>
      <c r="V1219" s="38">
        <f t="shared" si="135"/>
        <v>0</v>
      </c>
      <c r="W1219" s="38">
        <f t="shared" si="135"/>
        <v>0</v>
      </c>
      <c r="X1219" s="38">
        <f t="shared" ref="X1219:AA1282" si="136">IF($L1219=X$1,1,0)</f>
        <v>0</v>
      </c>
      <c r="Y1219" s="38">
        <f t="shared" si="136"/>
        <v>0</v>
      </c>
      <c r="Z1219" s="38">
        <f t="shared" si="136"/>
        <v>0</v>
      </c>
      <c r="AA1219" s="38">
        <f t="shared" si="133"/>
        <v>0</v>
      </c>
      <c r="AB1219" s="38">
        <f t="shared" ref="AB1219:AB1282" si="137">IF(AND($G1219="UNYIL",$K1219="Y"),1,0)</f>
        <v>0</v>
      </c>
      <c r="AC1219" s="38">
        <f t="shared" ref="AC1219:AC1282" si="138">IF($E1219="2x D11",2,IF($E1219="3x D11",3,0))</f>
        <v>0</v>
      </c>
      <c r="AD1219" s="38" t="str">
        <f t="shared" ref="AD1219:AD1282" si="139">Q1219&amp;R1219&amp;S1219&amp;T1219&amp;U1219&amp;V1219&amp;W1219&amp;X1219&amp;Y1219&amp;Z1219&amp;AA1219&amp;AB1219</f>
        <v>000000000000</v>
      </c>
    </row>
    <row r="1220" spans="1:30">
      <c r="A1220" s="9" t="str">
        <f>IF('DATA ACCURATE'!A1223&lt;&gt;"",'DATA ACCURATE'!A1223,"")</f>
        <v/>
      </c>
      <c r="B1220" s="9" t="str">
        <f>IF('DATA ACCURATE'!D1223&lt;&gt;"",'DATA ACCURATE'!D1223,"")</f>
        <v/>
      </c>
      <c r="C1220" s="38" t="str">
        <f>IF($AD1220="000000000000","",INDEX(DATABASE!$W$12:$W$71,MATCH($AD1220,DATABASE!$V$12:$V$71,0)))</f>
        <v/>
      </c>
      <c r="D1220" s="34" t="str">
        <f>IF(C1220="","",IF(E1220="",INDEX(DATABASE!$AF$13:$AF$62,MATCH($C1220,DATABASE!$AC$13:$AC$62,0)),IF(E1220="2x D11",INDEX(DATABASE!$AF$13:$AF$62,MATCH($C1220,DATABASE!$AC$13:$AC$62,0))+2*DATABASE!$AF$62,IF(E1220="3x D11",INDEX(DATABASE!$AF$13:$AF$62,MATCH($C1220,DATABASE!$AC$13:$AC$62,0))+3*DATABASE!$AF$62,""))))</f>
        <v/>
      </c>
      <c r="E1220" s="38" t="str">
        <f>IF(AND($K1220="Y",$G1220&lt;&gt;"UNYIL",$F1220&lt;DATABASE!$O$8),"2x D11",IF(AND($K1220="Y",$G1220&lt;&gt;"UNYIL",$F1220&gt;=DATABASE!$O$8),"3x D11",""))</f>
        <v/>
      </c>
      <c r="F1220" s="9" t="str">
        <f>IF('DATA ACCURATE'!N1223&lt;&gt;"",'DATA ACCURATE'!N1223,"")</f>
        <v/>
      </c>
      <c r="G1220" t="str">
        <f>IF(F1220="","",IF(F1220&lt;=DATABASE!$I$8,"UNYIL",IF(F1220&lt;=DATABASE!$J$8,"KECIL",IF(F1220&lt;DATABASE!$K$8,"TANGGUNG",IF(F1220&gt;=DATABASE!$K$8,"BESAR","")))))</f>
        <v/>
      </c>
      <c r="H1220" s="16" t="str">
        <f>IF('DATA ACCURATE'!J1223&lt;&gt;"",'DATA ACCURATE'!J1223,"")</f>
        <v/>
      </c>
      <c r="I1220" s="35" t="str">
        <f>IF(B1220&lt;&gt;"",IFERROR(VLOOKUP(B1220,'DATA TIMBANGAN'!G:M,7,FALSE),VLOOKUP(B1220,'DATA TIMBANGAN'!G:M,7)),"")</f>
        <v/>
      </c>
      <c r="J1220" s="25" t="str">
        <f>IF(H1220&lt;&gt;"",IFERROR(INDEX(DATABASE!$Z$19:$Z$38,MATCH(DATEVALUE(H1220),DATABASE!$AA$19:$AA$38,0)),INDEX(DATABASE!$Z$12:$Z$18,MATCH(WEEKDAY(H1220,2),DATABASE!$AA$12:$AA$18,0))),"")</f>
        <v/>
      </c>
      <c r="K1220" s="25" t="str">
        <f>IF('DATA ACCURATE'!V1223&lt;&gt;"",'DATA ACCURATE'!V1223,"")</f>
        <v/>
      </c>
      <c r="L1220" s="80" t="str">
        <f>IF($H1220="","",IF(OR($J1220="LIBUR",AND($L1219="LIBUR",$O1219=$O1220)),"LIBUR",IF(AND(OR($L1219="LUAR JAM KERJA 1",$L1219="LUAR JAM KERJA 2"),OR(OR(AND($H1219=$H1220,AND(OR($I1220&gt;DATABASE!$J$3,$I1220&lt;DATABASE!$J$6),((DATEVALUE($H1220)+$I1220)-(DATEVALUE($H1219)+$I1219))&lt;DATABASE!$J$6)),AND($H1219=$H1220,$O1219=$O1220,OR($I1220&gt;DATABASE!$J$6,$I1220&lt;DATABASE!$J$3))),AND(($H1220-$H1219)=1,OR($I1220&lt;DATABASE!$I$6,((DATEVALUE($H1220)+$I1220)-(DATEVALUE($H1219)+$I1219))&lt;DATABASE!$J$6))),$A1220=$A1219),"LUAR JAM KERJA 2",IF(AND(OR(WEEKDAY($H1220,2)=1,WEEKDAY($H1220,2)=2,WEEKDAY($H1220,2)=3,WEEKDAY($H1220,2)=4,WEEKDAY($H1220,2)=5),$I1220&lt;=DATABASE!$J$3,$I1220&gt;=DATABASE!$I$3),"JAM KERJA",IF(AND(WEEKDAY($H1220,2)=6,$I1220&lt;=DATABASE!$J$4,$I1220&gt;=DATABASE!$I$4),"JAM KERJA","LUAR JAM KERJA 1")))))</f>
        <v/>
      </c>
      <c r="M1220" s="33" t="str">
        <f>IF('DATA ACCURATE'!T1223&lt;&gt;"",IF('DATA ACCURATE'!T1223&gt;100,'DATA ACCURATE'!T1223/10,'DATA ACCURATE'!T1223),"")</f>
        <v/>
      </c>
      <c r="N1220" t="str">
        <f>IF(M1220="","",IF(M1220&lt;=DATABASE!$I$9,"LOKAL",IF(M1220&lt;DATABASE!$J$9,"LUAR KOTA 1",IF($M1220&gt;=DATABASE!$J$9,"LUAR KOTA 2",""))))</f>
        <v/>
      </c>
      <c r="O1220" s="38" t="str">
        <f>IF('DATA ACCURATE'!L1223&lt;&gt;"",'DATA ACCURATE'!L1223,"")</f>
        <v/>
      </c>
      <c r="Q1220" s="38">
        <f t="shared" si="134"/>
        <v>0</v>
      </c>
      <c r="R1220" s="38">
        <f t="shared" si="134"/>
        <v>0</v>
      </c>
      <c r="S1220" s="38">
        <f t="shared" si="134"/>
        <v>0</v>
      </c>
      <c r="T1220" s="38">
        <f t="shared" si="132"/>
        <v>0</v>
      </c>
      <c r="U1220" s="38">
        <f t="shared" si="135"/>
        <v>0</v>
      </c>
      <c r="V1220" s="38">
        <f t="shared" si="135"/>
        <v>0</v>
      </c>
      <c r="W1220" s="38">
        <f t="shared" si="135"/>
        <v>0</v>
      </c>
      <c r="X1220" s="38">
        <f t="shared" si="136"/>
        <v>0</v>
      </c>
      <c r="Y1220" s="38">
        <f t="shared" si="136"/>
        <v>0</v>
      </c>
      <c r="Z1220" s="38">
        <f t="shared" si="136"/>
        <v>0</v>
      </c>
      <c r="AA1220" s="38">
        <f t="shared" si="133"/>
        <v>0</v>
      </c>
      <c r="AB1220" s="38">
        <f t="shared" si="137"/>
        <v>0</v>
      </c>
      <c r="AC1220" s="38">
        <f t="shared" si="138"/>
        <v>0</v>
      </c>
      <c r="AD1220" s="38" t="str">
        <f t="shared" si="139"/>
        <v>000000000000</v>
      </c>
    </row>
    <row r="1221" spans="1:30">
      <c r="A1221" s="9" t="str">
        <f>IF('DATA ACCURATE'!A1224&lt;&gt;"",'DATA ACCURATE'!A1224,"")</f>
        <v/>
      </c>
      <c r="B1221" s="9" t="str">
        <f>IF('DATA ACCURATE'!D1224&lt;&gt;"",'DATA ACCURATE'!D1224,"")</f>
        <v/>
      </c>
      <c r="C1221" s="38" t="str">
        <f>IF($AD1221="000000000000","",INDEX(DATABASE!$W$12:$W$71,MATCH($AD1221,DATABASE!$V$12:$V$71,0)))</f>
        <v/>
      </c>
      <c r="D1221" s="34" t="str">
        <f>IF(C1221="","",IF(E1221="",INDEX(DATABASE!$AF$13:$AF$62,MATCH($C1221,DATABASE!$AC$13:$AC$62,0)),IF(E1221="2x D11",INDEX(DATABASE!$AF$13:$AF$62,MATCH($C1221,DATABASE!$AC$13:$AC$62,0))+2*DATABASE!$AF$62,IF(E1221="3x D11",INDEX(DATABASE!$AF$13:$AF$62,MATCH($C1221,DATABASE!$AC$13:$AC$62,0))+3*DATABASE!$AF$62,""))))</f>
        <v/>
      </c>
      <c r="E1221" s="38" t="str">
        <f>IF(AND($K1221="Y",$G1221&lt;&gt;"UNYIL",$F1221&lt;DATABASE!$O$8),"2x D11",IF(AND($K1221="Y",$G1221&lt;&gt;"UNYIL",$F1221&gt;=DATABASE!$O$8),"3x D11",""))</f>
        <v/>
      </c>
      <c r="F1221" s="9" t="str">
        <f>IF('DATA ACCURATE'!N1224&lt;&gt;"",'DATA ACCURATE'!N1224,"")</f>
        <v/>
      </c>
      <c r="G1221" t="str">
        <f>IF(F1221="","",IF(F1221&lt;=DATABASE!$I$8,"UNYIL",IF(F1221&lt;=DATABASE!$J$8,"KECIL",IF(F1221&lt;DATABASE!$K$8,"TANGGUNG",IF(F1221&gt;=DATABASE!$K$8,"BESAR","")))))</f>
        <v/>
      </c>
      <c r="H1221" s="16" t="str">
        <f>IF('DATA ACCURATE'!J1224&lt;&gt;"",'DATA ACCURATE'!J1224,"")</f>
        <v/>
      </c>
      <c r="I1221" s="35" t="str">
        <f>IF(B1221&lt;&gt;"",IFERROR(VLOOKUP(B1221,'DATA TIMBANGAN'!G:M,7,FALSE),VLOOKUP(B1221,'DATA TIMBANGAN'!G:M,7)),"")</f>
        <v/>
      </c>
      <c r="J1221" s="25" t="str">
        <f>IF(H1221&lt;&gt;"",IFERROR(INDEX(DATABASE!$Z$19:$Z$38,MATCH(DATEVALUE(H1221),DATABASE!$AA$19:$AA$38,0)),INDEX(DATABASE!$Z$12:$Z$18,MATCH(WEEKDAY(H1221,2),DATABASE!$AA$12:$AA$18,0))),"")</f>
        <v/>
      </c>
      <c r="K1221" s="25" t="str">
        <f>IF('DATA ACCURATE'!V1224&lt;&gt;"",'DATA ACCURATE'!V1224,"")</f>
        <v/>
      </c>
      <c r="L1221" s="80" t="str">
        <f>IF($H1221="","",IF(OR($J1221="LIBUR",AND($L1220="LIBUR",$O1220=$O1221)),"LIBUR",IF(AND(OR($L1220="LUAR JAM KERJA 1",$L1220="LUAR JAM KERJA 2"),OR(OR(AND($H1220=$H1221,AND(OR($I1221&gt;DATABASE!$J$3,$I1221&lt;DATABASE!$J$6),((DATEVALUE($H1221)+$I1221)-(DATEVALUE($H1220)+$I1220))&lt;DATABASE!$J$6)),AND($H1220=$H1221,$O1220=$O1221,OR($I1221&gt;DATABASE!$J$6,$I1221&lt;DATABASE!$J$3))),AND(($H1221-$H1220)=1,OR($I1221&lt;DATABASE!$I$6,((DATEVALUE($H1221)+$I1221)-(DATEVALUE($H1220)+$I1220))&lt;DATABASE!$J$6))),$A1221=$A1220),"LUAR JAM KERJA 2",IF(AND(OR(WEEKDAY($H1221,2)=1,WEEKDAY($H1221,2)=2,WEEKDAY($H1221,2)=3,WEEKDAY($H1221,2)=4,WEEKDAY($H1221,2)=5),$I1221&lt;=DATABASE!$J$3,$I1221&gt;=DATABASE!$I$3),"JAM KERJA",IF(AND(WEEKDAY($H1221,2)=6,$I1221&lt;=DATABASE!$J$4,$I1221&gt;=DATABASE!$I$4),"JAM KERJA","LUAR JAM KERJA 1")))))</f>
        <v/>
      </c>
      <c r="M1221" s="33" t="str">
        <f>IF('DATA ACCURATE'!T1224&lt;&gt;"",IF('DATA ACCURATE'!T1224&gt;100,'DATA ACCURATE'!T1224/10,'DATA ACCURATE'!T1224),"")</f>
        <v/>
      </c>
      <c r="N1221" t="str">
        <f>IF(M1221="","",IF(M1221&lt;=DATABASE!$I$9,"LOKAL",IF(M1221&lt;DATABASE!$J$9,"LUAR KOTA 1",IF($M1221&gt;=DATABASE!$J$9,"LUAR KOTA 2",""))))</f>
        <v/>
      </c>
      <c r="O1221" s="38" t="str">
        <f>IF('DATA ACCURATE'!L1224&lt;&gt;"",'DATA ACCURATE'!L1224,"")</f>
        <v/>
      </c>
      <c r="Q1221" s="38">
        <f t="shared" si="134"/>
        <v>0</v>
      </c>
      <c r="R1221" s="38">
        <f t="shared" si="134"/>
        <v>0</v>
      </c>
      <c r="S1221" s="38">
        <f t="shared" si="134"/>
        <v>0</v>
      </c>
      <c r="T1221" s="38">
        <f t="shared" si="132"/>
        <v>0</v>
      </c>
      <c r="U1221" s="38">
        <f t="shared" si="135"/>
        <v>0</v>
      </c>
      <c r="V1221" s="38">
        <f t="shared" si="135"/>
        <v>0</v>
      </c>
      <c r="W1221" s="38">
        <f t="shared" si="135"/>
        <v>0</v>
      </c>
      <c r="X1221" s="38">
        <f t="shared" si="136"/>
        <v>0</v>
      </c>
      <c r="Y1221" s="38">
        <f t="shared" si="136"/>
        <v>0</v>
      </c>
      <c r="Z1221" s="38">
        <f t="shared" si="136"/>
        <v>0</v>
      </c>
      <c r="AA1221" s="38">
        <f t="shared" si="133"/>
        <v>0</v>
      </c>
      <c r="AB1221" s="38">
        <f t="shared" si="137"/>
        <v>0</v>
      </c>
      <c r="AC1221" s="38">
        <f t="shared" si="138"/>
        <v>0</v>
      </c>
      <c r="AD1221" s="38" t="str">
        <f t="shared" si="139"/>
        <v>000000000000</v>
      </c>
    </row>
    <row r="1222" spans="1:30">
      <c r="A1222" s="9" t="str">
        <f>IF('DATA ACCURATE'!A1225&lt;&gt;"",'DATA ACCURATE'!A1225,"")</f>
        <v/>
      </c>
      <c r="B1222" s="9" t="str">
        <f>IF('DATA ACCURATE'!D1225&lt;&gt;"",'DATA ACCURATE'!D1225,"")</f>
        <v/>
      </c>
      <c r="C1222" s="38" t="str">
        <f>IF($AD1222="000000000000","",INDEX(DATABASE!$W$12:$W$71,MATCH($AD1222,DATABASE!$V$12:$V$71,0)))</f>
        <v/>
      </c>
      <c r="D1222" s="34" t="str">
        <f>IF(C1222="","",IF(E1222="",INDEX(DATABASE!$AF$13:$AF$62,MATCH($C1222,DATABASE!$AC$13:$AC$62,0)),IF(E1222="2x D11",INDEX(DATABASE!$AF$13:$AF$62,MATCH($C1222,DATABASE!$AC$13:$AC$62,0))+2*DATABASE!$AF$62,IF(E1222="3x D11",INDEX(DATABASE!$AF$13:$AF$62,MATCH($C1222,DATABASE!$AC$13:$AC$62,0))+3*DATABASE!$AF$62,""))))</f>
        <v/>
      </c>
      <c r="E1222" s="38" t="str">
        <f>IF(AND($K1222="Y",$G1222&lt;&gt;"UNYIL",$F1222&lt;DATABASE!$O$8),"2x D11",IF(AND($K1222="Y",$G1222&lt;&gt;"UNYIL",$F1222&gt;=DATABASE!$O$8),"3x D11",""))</f>
        <v/>
      </c>
      <c r="F1222" s="9" t="str">
        <f>IF('DATA ACCURATE'!N1225&lt;&gt;"",'DATA ACCURATE'!N1225,"")</f>
        <v/>
      </c>
      <c r="G1222" t="str">
        <f>IF(F1222="","",IF(F1222&lt;=DATABASE!$I$8,"UNYIL",IF(F1222&lt;=DATABASE!$J$8,"KECIL",IF(F1222&lt;DATABASE!$K$8,"TANGGUNG",IF(F1222&gt;=DATABASE!$K$8,"BESAR","")))))</f>
        <v/>
      </c>
      <c r="H1222" s="16" t="str">
        <f>IF('DATA ACCURATE'!J1225&lt;&gt;"",'DATA ACCURATE'!J1225,"")</f>
        <v/>
      </c>
      <c r="I1222" s="35" t="str">
        <f>IF(B1222&lt;&gt;"",IFERROR(VLOOKUP(B1222,'DATA TIMBANGAN'!G:M,7,FALSE),VLOOKUP(B1222,'DATA TIMBANGAN'!G:M,7)),"")</f>
        <v/>
      </c>
      <c r="J1222" s="25" t="str">
        <f>IF(H1222&lt;&gt;"",IFERROR(INDEX(DATABASE!$Z$19:$Z$38,MATCH(DATEVALUE(H1222),DATABASE!$AA$19:$AA$38,0)),INDEX(DATABASE!$Z$12:$Z$18,MATCH(WEEKDAY(H1222,2),DATABASE!$AA$12:$AA$18,0))),"")</f>
        <v/>
      </c>
      <c r="K1222" s="25" t="str">
        <f>IF('DATA ACCURATE'!V1225&lt;&gt;"",'DATA ACCURATE'!V1225,"")</f>
        <v/>
      </c>
      <c r="L1222" s="80" t="str">
        <f>IF($H1222="","",IF(OR($J1222="LIBUR",AND($L1221="LIBUR",$O1221=$O1222)),"LIBUR",IF(AND(OR($L1221="LUAR JAM KERJA 1",$L1221="LUAR JAM KERJA 2"),OR(OR(AND($H1221=$H1222,AND(OR($I1222&gt;DATABASE!$J$3,$I1222&lt;DATABASE!$J$6),((DATEVALUE($H1222)+$I1222)-(DATEVALUE($H1221)+$I1221))&lt;DATABASE!$J$6)),AND($H1221=$H1222,$O1221=$O1222,OR($I1222&gt;DATABASE!$J$6,$I1222&lt;DATABASE!$J$3))),AND(($H1222-$H1221)=1,OR($I1222&lt;DATABASE!$I$6,((DATEVALUE($H1222)+$I1222)-(DATEVALUE($H1221)+$I1221))&lt;DATABASE!$J$6))),$A1222=$A1221),"LUAR JAM KERJA 2",IF(AND(OR(WEEKDAY($H1222,2)=1,WEEKDAY($H1222,2)=2,WEEKDAY($H1222,2)=3,WEEKDAY($H1222,2)=4,WEEKDAY($H1222,2)=5),$I1222&lt;=DATABASE!$J$3,$I1222&gt;=DATABASE!$I$3),"JAM KERJA",IF(AND(WEEKDAY($H1222,2)=6,$I1222&lt;=DATABASE!$J$4,$I1222&gt;=DATABASE!$I$4),"JAM KERJA","LUAR JAM KERJA 1")))))</f>
        <v/>
      </c>
      <c r="M1222" s="33" t="str">
        <f>IF('DATA ACCURATE'!T1225&lt;&gt;"",IF('DATA ACCURATE'!T1225&gt;100,'DATA ACCURATE'!T1225/10,'DATA ACCURATE'!T1225),"")</f>
        <v/>
      </c>
      <c r="N1222" t="str">
        <f>IF(M1222="","",IF(M1222&lt;=DATABASE!$I$9,"LOKAL",IF(M1222&lt;DATABASE!$J$9,"LUAR KOTA 1",IF($M1222&gt;=DATABASE!$J$9,"LUAR KOTA 2",""))))</f>
        <v/>
      </c>
      <c r="O1222" s="38" t="str">
        <f>IF('DATA ACCURATE'!L1225&lt;&gt;"",'DATA ACCURATE'!L1225,"")</f>
        <v/>
      </c>
      <c r="Q1222" s="38">
        <f t="shared" si="134"/>
        <v>0</v>
      </c>
      <c r="R1222" s="38">
        <f t="shared" si="134"/>
        <v>0</v>
      </c>
      <c r="S1222" s="38">
        <f t="shared" si="134"/>
        <v>0</v>
      </c>
      <c r="T1222" s="38">
        <f t="shared" si="132"/>
        <v>0</v>
      </c>
      <c r="U1222" s="38">
        <f t="shared" si="135"/>
        <v>0</v>
      </c>
      <c r="V1222" s="38">
        <f t="shared" si="135"/>
        <v>0</v>
      </c>
      <c r="W1222" s="38">
        <f t="shared" si="135"/>
        <v>0</v>
      </c>
      <c r="X1222" s="38">
        <f t="shared" si="136"/>
        <v>0</v>
      </c>
      <c r="Y1222" s="38">
        <f t="shared" si="136"/>
        <v>0</v>
      </c>
      <c r="Z1222" s="38">
        <f t="shared" si="136"/>
        <v>0</v>
      </c>
      <c r="AA1222" s="38">
        <f t="shared" si="133"/>
        <v>0</v>
      </c>
      <c r="AB1222" s="38">
        <f t="shared" si="137"/>
        <v>0</v>
      </c>
      <c r="AC1222" s="38">
        <f t="shared" si="138"/>
        <v>0</v>
      </c>
      <c r="AD1222" s="38" t="str">
        <f t="shared" si="139"/>
        <v>000000000000</v>
      </c>
    </row>
    <row r="1223" spans="1:30">
      <c r="A1223" s="9" t="str">
        <f>IF('DATA ACCURATE'!A1226&lt;&gt;"",'DATA ACCURATE'!A1226,"")</f>
        <v/>
      </c>
      <c r="B1223" s="9" t="str">
        <f>IF('DATA ACCURATE'!D1226&lt;&gt;"",'DATA ACCURATE'!D1226,"")</f>
        <v/>
      </c>
      <c r="C1223" s="38" t="str">
        <f>IF($AD1223="000000000000","",INDEX(DATABASE!$W$12:$W$71,MATCH($AD1223,DATABASE!$V$12:$V$71,0)))</f>
        <v/>
      </c>
      <c r="D1223" s="34" t="str">
        <f>IF(C1223="","",IF(E1223="",INDEX(DATABASE!$AF$13:$AF$62,MATCH($C1223,DATABASE!$AC$13:$AC$62,0)),IF(E1223="2x D11",INDEX(DATABASE!$AF$13:$AF$62,MATCH($C1223,DATABASE!$AC$13:$AC$62,0))+2*DATABASE!$AF$62,IF(E1223="3x D11",INDEX(DATABASE!$AF$13:$AF$62,MATCH($C1223,DATABASE!$AC$13:$AC$62,0))+3*DATABASE!$AF$62,""))))</f>
        <v/>
      </c>
      <c r="E1223" s="38" t="str">
        <f>IF(AND($K1223="Y",$G1223&lt;&gt;"UNYIL",$F1223&lt;DATABASE!$O$8),"2x D11",IF(AND($K1223="Y",$G1223&lt;&gt;"UNYIL",$F1223&gt;=DATABASE!$O$8),"3x D11",""))</f>
        <v/>
      </c>
      <c r="F1223" s="9" t="str">
        <f>IF('DATA ACCURATE'!N1226&lt;&gt;"",'DATA ACCURATE'!N1226,"")</f>
        <v/>
      </c>
      <c r="G1223" t="str">
        <f>IF(F1223="","",IF(F1223&lt;=DATABASE!$I$8,"UNYIL",IF(F1223&lt;=DATABASE!$J$8,"KECIL",IF(F1223&lt;DATABASE!$K$8,"TANGGUNG",IF(F1223&gt;=DATABASE!$K$8,"BESAR","")))))</f>
        <v/>
      </c>
      <c r="H1223" s="16" t="str">
        <f>IF('DATA ACCURATE'!J1226&lt;&gt;"",'DATA ACCURATE'!J1226,"")</f>
        <v/>
      </c>
      <c r="I1223" s="35" t="str">
        <f>IF(B1223&lt;&gt;"",IFERROR(VLOOKUP(B1223,'DATA TIMBANGAN'!G:M,7,FALSE),VLOOKUP(B1223,'DATA TIMBANGAN'!G:M,7)),"")</f>
        <v/>
      </c>
      <c r="J1223" s="25" t="str">
        <f>IF(H1223&lt;&gt;"",IFERROR(INDEX(DATABASE!$Z$19:$Z$38,MATCH(DATEVALUE(H1223),DATABASE!$AA$19:$AA$38,0)),INDEX(DATABASE!$Z$12:$Z$18,MATCH(WEEKDAY(H1223,2),DATABASE!$AA$12:$AA$18,0))),"")</f>
        <v/>
      </c>
      <c r="K1223" s="25" t="str">
        <f>IF('DATA ACCURATE'!V1226&lt;&gt;"",'DATA ACCURATE'!V1226,"")</f>
        <v/>
      </c>
      <c r="L1223" s="80" t="str">
        <f>IF($H1223="","",IF(OR($J1223="LIBUR",AND($L1222="LIBUR",$O1222=$O1223)),"LIBUR",IF(AND(OR($L1222="LUAR JAM KERJA 1",$L1222="LUAR JAM KERJA 2"),OR(OR(AND($H1222=$H1223,AND(OR($I1223&gt;DATABASE!$J$3,$I1223&lt;DATABASE!$J$6),((DATEVALUE($H1223)+$I1223)-(DATEVALUE($H1222)+$I1222))&lt;DATABASE!$J$6)),AND($H1222=$H1223,$O1222=$O1223,OR($I1223&gt;DATABASE!$J$6,$I1223&lt;DATABASE!$J$3))),AND(($H1223-$H1222)=1,OR($I1223&lt;DATABASE!$I$6,((DATEVALUE($H1223)+$I1223)-(DATEVALUE($H1222)+$I1222))&lt;DATABASE!$J$6))),$A1223=$A1222),"LUAR JAM KERJA 2",IF(AND(OR(WEEKDAY($H1223,2)=1,WEEKDAY($H1223,2)=2,WEEKDAY($H1223,2)=3,WEEKDAY($H1223,2)=4,WEEKDAY($H1223,2)=5),$I1223&lt;=DATABASE!$J$3,$I1223&gt;=DATABASE!$I$3),"JAM KERJA",IF(AND(WEEKDAY($H1223,2)=6,$I1223&lt;=DATABASE!$J$4,$I1223&gt;=DATABASE!$I$4),"JAM KERJA","LUAR JAM KERJA 1")))))</f>
        <v/>
      </c>
      <c r="M1223" s="33" t="str">
        <f>IF('DATA ACCURATE'!T1226&lt;&gt;"",IF('DATA ACCURATE'!T1226&gt;100,'DATA ACCURATE'!T1226/10,'DATA ACCURATE'!T1226),"")</f>
        <v/>
      </c>
      <c r="N1223" t="str">
        <f>IF(M1223="","",IF(M1223&lt;=DATABASE!$I$9,"LOKAL",IF(M1223&lt;DATABASE!$J$9,"LUAR KOTA 1",IF($M1223&gt;=DATABASE!$J$9,"LUAR KOTA 2",""))))</f>
        <v/>
      </c>
      <c r="O1223" s="38" t="str">
        <f>IF('DATA ACCURATE'!L1226&lt;&gt;"",'DATA ACCURATE'!L1226,"")</f>
        <v/>
      </c>
      <c r="Q1223" s="38">
        <f t="shared" si="134"/>
        <v>0</v>
      </c>
      <c r="R1223" s="38">
        <f t="shared" si="134"/>
        <v>0</v>
      </c>
      <c r="S1223" s="38">
        <f t="shared" si="134"/>
        <v>0</v>
      </c>
      <c r="T1223" s="38">
        <f t="shared" si="132"/>
        <v>0</v>
      </c>
      <c r="U1223" s="38">
        <f t="shared" si="135"/>
        <v>0</v>
      </c>
      <c r="V1223" s="38">
        <f t="shared" si="135"/>
        <v>0</v>
      </c>
      <c r="W1223" s="38">
        <f t="shared" si="135"/>
        <v>0</v>
      </c>
      <c r="X1223" s="38">
        <f t="shared" si="136"/>
        <v>0</v>
      </c>
      <c r="Y1223" s="38">
        <f t="shared" si="136"/>
        <v>0</v>
      </c>
      <c r="Z1223" s="38">
        <f t="shared" si="136"/>
        <v>0</v>
      </c>
      <c r="AA1223" s="38">
        <f t="shared" si="133"/>
        <v>0</v>
      </c>
      <c r="AB1223" s="38">
        <f t="shared" si="137"/>
        <v>0</v>
      </c>
      <c r="AC1223" s="38">
        <f t="shared" si="138"/>
        <v>0</v>
      </c>
      <c r="AD1223" s="38" t="str">
        <f t="shared" si="139"/>
        <v>000000000000</v>
      </c>
    </row>
    <row r="1224" spans="1:30">
      <c r="A1224" s="9" t="str">
        <f>IF('DATA ACCURATE'!A1227&lt;&gt;"",'DATA ACCURATE'!A1227,"")</f>
        <v/>
      </c>
      <c r="B1224" s="9" t="str">
        <f>IF('DATA ACCURATE'!D1227&lt;&gt;"",'DATA ACCURATE'!D1227,"")</f>
        <v/>
      </c>
      <c r="C1224" s="38" t="str">
        <f>IF($AD1224="000000000000","",INDEX(DATABASE!$W$12:$W$71,MATCH($AD1224,DATABASE!$V$12:$V$71,0)))</f>
        <v/>
      </c>
      <c r="D1224" s="34" t="str">
        <f>IF(C1224="","",IF(E1224="",INDEX(DATABASE!$AF$13:$AF$62,MATCH($C1224,DATABASE!$AC$13:$AC$62,0)),IF(E1224="2x D11",INDEX(DATABASE!$AF$13:$AF$62,MATCH($C1224,DATABASE!$AC$13:$AC$62,0))+2*DATABASE!$AF$62,IF(E1224="3x D11",INDEX(DATABASE!$AF$13:$AF$62,MATCH($C1224,DATABASE!$AC$13:$AC$62,0))+3*DATABASE!$AF$62,""))))</f>
        <v/>
      </c>
      <c r="E1224" s="38" t="str">
        <f>IF(AND($K1224="Y",$G1224&lt;&gt;"UNYIL",$F1224&lt;DATABASE!$O$8),"2x D11",IF(AND($K1224="Y",$G1224&lt;&gt;"UNYIL",$F1224&gt;=DATABASE!$O$8),"3x D11",""))</f>
        <v/>
      </c>
      <c r="F1224" s="9" t="str">
        <f>IF('DATA ACCURATE'!N1227&lt;&gt;"",'DATA ACCURATE'!N1227,"")</f>
        <v/>
      </c>
      <c r="G1224" t="str">
        <f>IF(F1224="","",IF(F1224&lt;=DATABASE!$I$8,"UNYIL",IF(F1224&lt;=DATABASE!$J$8,"KECIL",IF(F1224&lt;DATABASE!$K$8,"TANGGUNG",IF(F1224&gt;=DATABASE!$K$8,"BESAR","")))))</f>
        <v/>
      </c>
      <c r="H1224" s="16" t="str">
        <f>IF('DATA ACCURATE'!J1227&lt;&gt;"",'DATA ACCURATE'!J1227,"")</f>
        <v/>
      </c>
      <c r="I1224" s="35" t="str">
        <f>IF(B1224&lt;&gt;"",IFERROR(VLOOKUP(B1224,'DATA TIMBANGAN'!G:M,7,FALSE),VLOOKUP(B1224,'DATA TIMBANGAN'!G:M,7)),"")</f>
        <v/>
      </c>
      <c r="J1224" s="25" t="str">
        <f>IF(H1224&lt;&gt;"",IFERROR(INDEX(DATABASE!$Z$19:$Z$38,MATCH(DATEVALUE(H1224),DATABASE!$AA$19:$AA$38,0)),INDEX(DATABASE!$Z$12:$Z$18,MATCH(WEEKDAY(H1224,2),DATABASE!$AA$12:$AA$18,0))),"")</f>
        <v/>
      </c>
      <c r="K1224" s="25" t="str">
        <f>IF('DATA ACCURATE'!V1227&lt;&gt;"",'DATA ACCURATE'!V1227,"")</f>
        <v/>
      </c>
      <c r="L1224" s="80" t="str">
        <f>IF($H1224="","",IF(OR($J1224="LIBUR",AND($L1223="LIBUR",$O1223=$O1224)),"LIBUR",IF(AND(OR($L1223="LUAR JAM KERJA 1",$L1223="LUAR JAM KERJA 2"),OR(OR(AND($H1223=$H1224,AND(OR($I1224&gt;DATABASE!$J$3,$I1224&lt;DATABASE!$J$6),((DATEVALUE($H1224)+$I1224)-(DATEVALUE($H1223)+$I1223))&lt;DATABASE!$J$6)),AND($H1223=$H1224,$O1223=$O1224,OR($I1224&gt;DATABASE!$J$6,$I1224&lt;DATABASE!$J$3))),AND(($H1224-$H1223)=1,OR($I1224&lt;DATABASE!$I$6,((DATEVALUE($H1224)+$I1224)-(DATEVALUE($H1223)+$I1223))&lt;DATABASE!$J$6))),$A1224=$A1223),"LUAR JAM KERJA 2",IF(AND(OR(WEEKDAY($H1224,2)=1,WEEKDAY($H1224,2)=2,WEEKDAY($H1224,2)=3,WEEKDAY($H1224,2)=4,WEEKDAY($H1224,2)=5),$I1224&lt;=DATABASE!$J$3,$I1224&gt;=DATABASE!$I$3),"JAM KERJA",IF(AND(WEEKDAY($H1224,2)=6,$I1224&lt;=DATABASE!$J$4,$I1224&gt;=DATABASE!$I$4),"JAM KERJA","LUAR JAM KERJA 1")))))</f>
        <v/>
      </c>
      <c r="M1224" s="33" t="str">
        <f>IF('DATA ACCURATE'!T1227&lt;&gt;"",IF('DATA ACCURATE'!T1227&gt;100,'DATA ACCURATE'!T1227/10,'DATA ACCURATE'!T1227),"")</f>
        <v/>
      </c>
      <c r="N1224" t="str">
        <f>IF(M1224="","",IF(M1224&lt;=DATABASE!$I$9,"LOKAL",IF(M1224&lt;DATABASE!$J$9,"LUAR KOTA 1",IF($M1224&gt;=DATABASE!$J$9,"LUAR KOTA 2",""))))</f>
        <v/>
      </c>
      <c r="O1224" s="38" t="str">
        <f>IF('DATA ACCURATE'!L1227&lt;&gt;"",'DATA ACCURATE'!L1227,"")</f>
        <v/>
      </c>
      <c r="Q1224" s="38">
        <f t="shared" si="134"/>
        <v>0</v>
      </c>
      <c r="R1224" s="38">
        <f t="shared" si="134"/>
        <v>0</v>
      </c>
      <c r="S1224" s="38">
        <f t="shared" si="134"/>
        <v>0</v>
      </c>
      <c r="T1224" s="38">
        <f t="shared" si="132"/>
        <v>0</v>
      </c>
      <c r="U1224" s="38">
        <f t="shared" si="135"/>
        <v>0</v>
      </c>
      <c r="V1224" s="38">
        <f t="shared" si="135"/>
        <v>0</v>
      </c>
      <c r="W1224" s="38">
        <f t="shared" si="135"/>
        <v>0</v>
      </c>
      <c r="X1224" s="38">
        <f t="shared" si="136"/>
        <v>0</v>
      </c>
      <c r="Y1224" s="38">
        <f t="shared" si="136"/>
        <v>0</v>
      </c>
      <c r="Z1224" s="38">
        <f t="shared" si="136"/>
        <v>0</v>
      </c>
      <c r="AA1224" s="38">
        <f t="shared" si="133"/>
        <v>0</v>
      </c>
      <c r="AB1224" s="38">
        <f t="shared" si="137"/>
        <v>0</v>
      </c>
      <c r="AC1224" s="38">
        <f t="shared" si="138"/>
        <v>0</v>
      </c>
      <c r="AD1224" s="38" t="str">
        <f t="shared" si="139"/>
        <v>000000000000</v>
      </c>
    </row>
    <row r="1225" spans="1:30">
      <c r="A1225" s="9" t="str">
        <f>IF('DATA ACCURATE'!A1228&lt;&gt;"",'DATA ACCURATE'!A1228,"")</f>
        <v/>
      </c>
      <c r="B1225" s="9" t="str">
        <f>IF('DATA ACCURATE'!D1228&lt;&gt;"",'DATA ACCURATE'!D1228,"")</f>
        <v/>
      </c>
      <c r="C1225" s="38" t="str">
        <f>IF($AD1225="000000000000","",INDEX(DATABASE!$W$12:$W$71,MATCH($AD1225,DATABASE!$V$12:$V$71,0)))</f>
        <v/>
      </c>
      <c r="D1225" s="34" t="str">
        <f>IF(C1225="","",IF(E1225="",INDEX(DATABASE!$AF$13:$AF$62,MATCH($C1225,DATABASE!$AC$13:$AC$62,0)),IF(E1225="2x D11",INDEX(DATABASE!$AF$13:$AF$62,MATCH($C1225,DATABASE!$AC$13:$AC$62,0))+2*DATABASE!$AF$62,IF(E1225="3x D11",INDEX(DATABASE!$AF$13:$AF$62,MATCH($C1225,DATABASE!$AC$13:$AC$62,0))+3*DATABASE!$AF$62,""))))</f>
        <v/>
      </c>
      <c r="E1225" s="38" t="str">
        <f>IF(AND($K1225="Y",$G1225&lt;&gt;"UNYIL",$F1225&lt;DATABASE!$O$8),"2x D11",IF(AND($K1225="Y",$G1225&lt;&gt;"UNYIL",$F1225&gt;=DATABASE!$O$8),"3x D11",""))</f>
        <v/>
      </c>
      <c r="F1225" s="9" t="str">
        <f>IF('DATA ACCURATE'!N1228&lt;&gt;"",'DATA ACCURATE'!N1228,"")</f>
        <v/>
      </c>
      <c r="G1225" t="str">
        <f>IF(F1225="","",IF(F1225&lt;=DATABASE!$I$8,"UNYIL",IF(F1225&lt;=DATABASE!$J$8,"KECIL",IF(F1225&lt;DATABASE!$K$8,"TANGGUNG",IF(F1225&gt;=DATABASE!$K$8,"BESAR","")))))</f>
        <v/>
      </c>
      <c r="H1225" s="16" t="str">
        <f>IF('DATA ACCURATE'!J1228&lt;&gt;"",'DATA ACCURATE'!J1228,"")</f>
        <v/>
      </c>
      <c r="I1225" s="35" t="str">
        <f>IF(B1225&lt;&gt;"",IFERROR(VLOOKUP(B1225,'DATA TIMBANGAN'!G:M,7,FALSE),VLOOKUP(B1225,'DATA TIMBANGAN'!G:M,7)),"")</f>
        <v/>
      </c>
      <c r="J1225" s="25" t="str">
        <f>IF(H1225&lt;&gt;"",IFERROR(INDEX(DATABASE!$Z$19:$Z$38,MATCH(DATEVALUE(H1225),DATABASE!$AA$19:$AA$38,0)),INDEX(DATABASE!$Z$12:$Z$18,MATCH(WEEKDAY(H1225,2),DATABASE!$AA$12:$AA$18,0))),"")</f>
        <v/>
      </c>
      <c r="K1225" s="25" t="str">
        <f>IF('DATA ACCURATE'!V1228&lt;&gt;"",'DATA ACCURATE'!V1228,"")</f>
        <v/>
      </c>
      <c r="L1225" s="80" t="str">
        <f>IF($H1225="","",IF(OR($J1225="LIBUR",AND($L1224="LIBUR",$O1224=$O1225)),"LIBUR",IF(AND(OR($L1224="LUAR JAM KERJA 1",$L1224="LUAR JAM KERJA 2"),OR(OR(AND($H1224=$H1225,AND(OR($I1225&gt;DATABASE!$J$3,$I1225&lt;DATABASE!$J$6),((DATEVALUE($H1225)+$I1225)-(DATEVALUE($H1224)+$I1224))&lt;DATABASE!$J$6)),AND($H1224=$H1225,$O1224=$O1225,OR($I1225&gt;DATABASE!$J$6,$I1225&lt;DATABASE!$J$3))),AND(($H1225-$H1224)=1,OR($I1225&lt;DATABASE!$I$6,((DATEVALUE($H1225)+$I1225)-(DATEVALUE($H1224)+$I1224))&lt;DATABASE!$J$6))),$A1225=$A1224),"LUAR JAM KERJA 2",IF(AND(OR(WEEKDAY($H1225,2)=1,WEEKDAY($H1225,2)=2,WEEKDAY($H1225,2)=3,WEEKDAY($H1225,2)=4,WEEKDAY($H1225,2)=5),$I1225&lt;=DATABASE!$J$3,$I1225&gt;=DATABASE!$I$3),"JAM KERJA",IF(AND(WEEKDAY($H1225,2)=6,$I1225&lt;=DATABASE!$J$4,$I1225&gt;=DATABASE!$I$4),"JAM KERJA","LUAR JAM KERJA 1")))))</f>
        <v/>
      </c>
      <c r="M1225" s="33" t="str">
        <f>IF('DATA ACCURATE'!T1228&lt;&gt;"",IF('DATA ACCURATE'!T1228&gt;100,'DATA ACCURATE'!T1228/10,'DATA ACCURATE'!T1228),"")</f>
        <v/>
      </c>
      <c r="N1225" t="str">
        <f>IF(M1225="","",IF(M1225&lt;=DATABASE!$I$9,"LOKAL",IF(M1225&lt;DATABASE!$J$9,"LUAR KOTA 1",IF($M1225&gt;=DATABASE!$J$9,"LUAR KOTA 2",""))))</f>
        <v/>
      </c>
      <c r="O1225" s="38" t="str">
        <f>IF('DATA ACCURATE'!L1228&lt;&gt;"",'DATA ACCURATE'!L1228,"")</f>
        <v/>
      </c>
      <c r="Q1225" s="38">
        <f t="shared" si="134"/>
        <v>0</v>
      </c>
      <c r="R1225" s="38">
        <f t="shared" si="134"/>
        <v>0</v>
      </c>
      <c r="S1225" s="38">
        <f t="shared" si="134"/>
        <v>0</v>
      </c>
      <c r="T1225" s="38">
        <f t="shared" si="132"/>
        <v>0</v>
      </c>
      <c r="U1225" s="38">
        <f t="shared" si="135"/>
        <v>0</v>
      </c>
      <c r="V1225" s="38">
        <f t="shared" si="135"/>
        <v>0</v>
      </c>
      <c r="W1225" s="38">
        <f t="shared" si="135"/>
        <v>0</v>
      </c>
      <c r="X1225" s="38">
        <f t="shared" si="136"/>
        <v>0</v>
      </c>
      <c r="Y1225" s="38">
        <f t="shared" si="136"/>
        <v>0</v>
      </c>
      <c r="Z1225" s="38">
        <f t="shared" si="136"/>
        <v>0</v>
      </c>
      <c r="AA1225" s="38">
        <f t="shared" si="133"/>
        <v>0</v>
      </c>
      <c r="AB1225" s="38">
        <f t="shared" si="137"/>
        <v>0</v>
      </c>
      <c r="AC1225" s="38">
        <f t="shared" si="138"/>
        <v>0</v>
      </c>
      <c r="AD1225" s="38" t="str">
        <f t="shared" si="139"/>
        <v>000000000000</v>
      </c>
    </row>
    <row r="1226" spans="1:30">
      <c r="A1226" s="9" t="str">
        <f>IF('DATA ACCURATE'!A1229&lt;&gt;"",'DATA ACCURATE'!A1229,"")</f>
        <v/>
      </c>
      <c r="B1226" s="9" t="str">
        <f>IF('DATA ACCURATE'!D1229&lt;&gt;"",'DATA ACCURATE'!D1229,"")</f>
        <v/>
      </c>
      <c r="C1226" s="38" t="str">
        <f>IF($AD1226="000000000000","",INDEX(DATABASE!$W$12:$W$71,MATCH($AD1226,DATABASE!$V$12:$V$71,0)))</f>
        <v/>
      </c>
      <c r="D1226" s="34" t="str">
        <f>IF(C1226="","",IF(E1226="",INDEX(DATABASE!$AF$13:$AF$62,MATCH($C1226,DATABASE!$AC$13:$AC$62,0)),IF(E1226="2x D11",INDEX(DATABASE!$AF$13:$AF$62,MATCH($C1226,DATABASE!$AC$13:$AC$62,0))+2*DATABASE!$AF$62,IF(E1226="3x D11",INDEX(DATABASE!$AF$13:$AF$62,MATCH($C1226,DATABASE!$AC$13:$AC$62,0))+3*DATABASE!$AF$62,""))))</f>
        <v/>
      </c>
      <c r="E1226" s="38" t="str">
        <f>IF(AND($K1226="Y",$G1226&lt;&gt;"UNYIL",$F1226&lt;DATABASE!$O$8),"2x D11",IF(AND($K1226="Y",$G1226&lt;&gt;"UNYIL",$F1226&gt;=DATABASE!$O$8),"3x D11",""))</f>
        <v/>
      </c>
      <c r="F1226" s="9" t="str">
        <f>IF('DATA ACCURATE'!N1229&lt;&gt;"",'DATA ACCURATE'!N1229,"")</f>
        <v/>
      </c>
      <c r="G1226" t="str">
        <f>IF(F1226="","",IF(F1226&lt;=DATABASE!$I$8,"UNYIL",IF(F1226&lt;=DATABASE!$J$8,"KECIL",IF(F1226&lt;DATABASE!$K$8,"TANGGUNG",IF(F1226&gt;=DATABASE!$K$8,"BESAR","")))))</f>
        <v/>
      </c>
      <c r="H1226" s="16" t="str">
        <f>IF('DATA ACCURATE'!J1229&lt;&gt;"",'DATA ACCURATE'!J1229,"")</f>
        <v/>
      </c>
      <c r="I1226" s="35" t="str">
        <f>IF(B1226&lt;&gt;"",IFERROR(VLOOKUP(B1226,'DATA TIMBANGAN'!G:M,7,FALSE),VLOOKUP(B1226,'DATA TIMBANGAN'!G:M,7)),"")</f>
        <v/>
      </c>
      <c r="J1226" s="25" t="str">
        <f>IF(H1226&lt;&gt;"",IFERROR(INDEX(DATABASE!$Z$19:$Z$38,MATCH(DATEVALUE(H1226),DATABASE!$AA$19:$AA$38,0)),INDEX(DATABASE!$Z$12:$Z$18,MATCH(WEEKDAY(H1226,2),DATABASE!$AA$12:$AA$18,0))),"")</f>
        <v/>
      </c>
      <c r="K1226" s="25" t="str">
        <f>IF('DATA ACCURATE'!V1229&lt;&gt;"",'DATA ACCURATE'!V1229,"")</f>
        <v/>
      </c>
      <c r="L1226" s="80" t="str">
        <f>IF($H1226="","",IF(OR($J1226="LIBUR",AND($L1225="LIBUR",$O1225=$O1226)),"LIBUR",IF(AND(OR($L1225="LUAR JAM KERJA 1",$L1225="LUAR JAM KERJA 2"),OR(OR(AND($H1225=$H1226,AND(OR($I1226&gt;DATABASE!$J$3,$I1226&lt;DATABASE!$J$6),((DATEVALUE($H1226)+$I1226)-(DATEVALUE($H1225)+$I1225))&lt;DATABASE!$J$6)),AND($H1225=$H1226,$O1225=$O1226,OR($I1226&gt;DATABASE!$J$6,$I1226&lt;DATABASE!$J$3))),AND(($H1226-$H1225)=1,OR($I1226&lt;DATABASE!$I$6,((DATEVALUE($H1226)+$I1226)-(DATEVALUE($H1225)+$I1225))&lt;DATABASE!$J$6))),$A1226=$A1225),"LUAR JAM KERJA 2",IF(AND(OR(WEEKDAY($H1226,2)=1,WEEKDAY($H1226,2)=2,WEEKDAY($H1226,2)=3,WEEKDAY($H1226,2)=4,WEEKDAY($H1226,2)=5),$I1226&lt;=DATABASE!$J$3,$I1226&gt;=DATABASE!$I$3),"JAM KERJA",IF(AND(WEEKDAY($H1226,2)=6,$I1226&lt;=DATABASE!$J$4,$I1226&gt;=DATABASE!$I$4),"JAM KERJA","LUAR JAM KERJA 1")))))</f>
        <v/>
      </c>
      <c r="M1226" s="33" t="str">
        <f>IF('DATA ACCURATE'!T1229&lt;&gt;"",IF('DATA ACCURATE'!T1229&gt;100,'DATA ACCURATE'!T1229/10,'DATA ACCURATE'!T1229),"")</f>
        <v/>
      </c>
      <c r="N1226" t="str">
        <f>IF(M1226="","",IF(M1226&lt;=DATABASE!$I$9,"LOKAL",IF(M1226&lt;DATABASE!$J$9,"LUAR KOTA 1",IF($M1226&gt;=DATABASE!$J$9,"LUAR KOTA 2",""))))</f>
        <v/>
      </c>
      <c r="O1226" s="38" t="str">
        <f>IF('DATA ACCURATE'!L1229&lt;&gt;"",'DATA ACCURATE'!L1229,"")</f>
        <v/>
      </c>
      <c r="Q1226" s="38">
        <f t="shared" si="134"/>
        <v>0</v>
      </c>
      <c r="R1226" s="38">
        <f t="shared" si="134"/>
        <v>0</v>
      </c>
      <c r="S1226" s="38">
        <f t="shared" si="134"/>
        <v>0</v>
      </c>
      <c r="T1226" s="38">
        <f t="shared" si="132"/>
        <v>0</v>
      </c>
      <c r="U1226" s="38">
        <f t="shared" si="135"/>
        <v>0</v>
      </c>
      <c r="V1226" s="38">
        <f t="shared" si="135"/>
        <v>0</v>
      </c>
      <c r="W1226" s="38">
        <f t="shared" si="135"/>
        <v>0</v>
      </c>
      <c r="X1226" s="38">
        <f t="shared" si="136"/>
        <v>0</v>
      </c>
      <c r="Y1226" s="38">
        <f t="shared" si="136"/>
        <v>0</v>
      </c>
      <c r="Z1226" s="38">
        <f t="shared" si="136"/>
        <v>0</v>
      </c>
      <c r="AA1226" s="38">
        <f t="shared" si="133"/>
        <v>0</v>
      </c>
      <c r="AB1226" s="38">
        <f t="shared" si="137"/>
        <v>0</v>
      </c>
      <c r="AC1226" s="38">
        <f t="shared" si="138"/>
        <v>0</v>
      </c>
      <c r="AD1226" s="38" t="str">
        <f t="shared" si="139"/>
        <v>000000000000</v>
      </c>
    </row>
    <row r="1227" spans="1:30">
      <c r="A1227" s="9" t="str">
        <f>IF('DATA ACCURATE'!A1230&lt;&gt;"",'DATA ACCURATE'!A1230,"")</f>
        <v/>
      </c>
      <c r="B1227" s="9" t="str">
        <f>IF('DATA ACCURATE'!D1230&lt;&gt;"",'DATA ACCURATE'!D1230,"")</f>
        <v/>
      </c>
      <c r="C1227" s="38" t="str">
        <f>IF($AD1227="000000000000","",INDEX(DATABASE!$W$12:$W$71,MATCH($AD1227,DATABASE!$V$12:$V$71,0)))</f>
        <v/>
      </c>
      <c r="D1227" s="34" t="str">
        <f>IF(C1227="","",IF(E1227="",INDEX(DATABASE!$AF$13:$AF$62,MATCH($C1227,DATABASE!$AC$13:$AC$62,0)),IF(E1227="2x D11",INDEX(DATABASE!$AF$13:$AF$62,MATCH($C1227,DATABASE!$AC$13:$AC$62,0))+2*DATABASE!$AF$62,IF(E1227="3x D11",INDEX(DATABASE!$AF$13:$AF$62,MATCH($C1227,DATABASE!$AC$13:$AC$62,0))+3*DATABASE!$AF$62,""))))</f>
        <v/>
      </c>
      <c r="E1227" s="38" t="str">
        <f>IF(AND($K1227="Y",$G1227&lt;&gt;"UNYIL",$F1227&lt;DATABASE!$O$8),"2x D11",IF(AND($K1227="Y",$G1227&lt;&gt;"UNYIL",$F1227&gt;=DATABASE!$O$8),"3x D11",""))</f>
        <v/>
      </c>
      <c r="F1227" s="9" t="str">
        <f>IF('DATA ACCURATE'!N1230&lt;&gt;"",'DATA ACCURATE'!N1230,"")</f>
        <v/>
      </c>
      <c r="G1227" t="str">
        <f>IF(F1227="","",IF(F1227&lt;=DATABASE!$I$8,"UNYIL",IF(F1227&lt;=DATABASE!$J$8,"KECIL",IF(F1227&lt;DATABASE!$K$8,"TANGGUNG",IF(F1227&gt;=DATABASE!$K$8,"BESAR","")))))</f>
        <v/>
      </c>
      <c r="H1227" s="16" t="str">
        <f>IF('DATA ACCURATE'!J1230&lt;&gt;"",'DATA ACCURATE'!J1230,"")</f>
        <v/>
      </c>
      <c r="I1227" s="35" t="str">
        <f>IF(B1227&lt;&gt;"",IFERROR(VLOOKUP(B1227,'DATA TIMBANGAN'!G:M,7,FALSE),VLOOKUP(B1227,'DATA TIMBANGAN'!G:M,7)),"")</f>
        <v/>
      </c>
      <c r="J1227" s="25" t="str">
        <f>IF(H1227&lt;&gt;"",IFERROR(INDEX(DATABASE!$Z$19:$Z$38,MATCH(DATEVALUE(H1227),DATABASE!$AA$19:$AA$38,0)),INDEX(DATABASE!$Z$12:$Z$18,MATCH(WEEKDAY(H1227,2),DATABASE!$AA$12:$AA$18,0))),"")</f>
        <v/>
      </c>
      <c r="K1227" s="25" t="str">
        <f>IF('DATA ACCURATE'!V1230&lt;&gt;"",'DATA ACCURATE'!V1230,"")</f>
        <v/>
      </c>
      <c r="L1227" s="80" t="str">
        <f>IF($H1227="","",IF(OR($J1227="LIBUR",AND($L1226="LIBUR",$O1226=$O1227)),"LIBUR",IF(AND(OR($L1226="LUAR JAM KERJA 1",$L1226="LUAR JAM KERJA 2"),OR(OR(AND($H1226=$H1227,AND(OR($I1227&gt;DATABASE!$J$3,$I1227&lt;DATABASE!$J$6),((DATEVALUE($H1227)+$I1227)-(DATEVALUE($H1226)+$I1226))&lt;DATABASE!$J$6)),AND($H1226=$H1227,$O1226=$O1227,OR($I1227&gt;DATABASE!$J$6,$I1227&lt;DATABASE!$J$3))),AND(($H1227-$H1226)=1,OR($I1227&lt;DATABASE!$I$6,((DATEVALUE($H1227)+$I1227)-(DATEVALUE($H1226)+$I1226))&lt;DATABASE!$J$6))),$A1227=$A1226),"LUAR JAM KERJA 2",IF(AND(OR(WEEKDAY($H1227,2)=1,WEEKDAY($H1227,2)=2,WEEKDAY($H1227,2)=3,WEEKDAY($H1227,2)=4,WEEKDAY($H1227,2)=5),$I1227&lt;=DATABASE!$J$3,$I1227&gt;=DATABASE!$I$3),"JAM KERJA",IF(AND(WEEKDAY($H1227,2)=6,$I1227&lt;=DATABASE!$J$4,$I1227&gt;=DATABASE!$I$4),"JAM KERJA","LUAR JAM KERJA 1")))))</f>
        <v/>
      </c>
      <c r="M1227" s="33" t="str">
        <f>IF('DATA ACCURATE'!T1230&lt;&gt;"",IF('DATA ACCURATE'!T1230&gt;100,'DATA ACCURATE'!T1230/10,'DATA ACCURATE'!T1230),"")</f>
        <v/>
      </c>
      <c r="N1227" t="str">
        <f>IF(M1227="","",IF(M1227&lt;=DATABASE!$I$9,"LOKAL",IF(M1227&lt;DATABASE!$J$9,"LUAR KOTA 1",IF($M1227&gt;=DATABASE!$J$9,"LUAR KOTA 2",""))))</f>
        <v/>
      </c>
      <c r="O1227" s="38" t="str">
        <f>IF('DATA ACCURATE'!L1230&lt;&gt;"",'DATA ACCURATE'!L1230,"")</f>
        <v/>
      </c>
      <c r="Q1227" s="38">
        <f t="shared" si="134"/>
        <v>0</v>
      </c>
      <c r="R1227" s="38">
        <f t="shared" si="134"/>
        <v>0</v>
      </c>
      <c r="S1227" s="38">
        <f t="shared" si="134"/>
        <v>0</v>
      </c>
      <c r="T1227" s="38">
        <f t="shared" si="132"/>
        <v>0</v>
      </c>
      <c r="U1227" s="38">
        <f t="shared" si="135"/>
        <v>0</v>
      </c>
      <c r="V1227" s="38">
        <f t="shared" si="135"/>
        <v>0</v>
      </c>
      <c r="W1227" s="38">
        <f t="shared" si="135"/>
        <v>0</v>
      </c>
      <c r="X1227" s="38">
        <f t="shared" si="136"/>
        <v>0</v>
      </c>
      <c r="Y1227" s="38">
        <f t="shared" si="136"/>
        <v>0</v>
      </c>
      <c r="Z1227" s="38">
        <f t="shared" si="136"/>
        <v>0</v>
      </c>
      <c r="AA1227" s="38">
        <f t="shared" si="133"/>
        <v>0</v>
      </c>
      <c r="AB1227" s="38">
        <f t="shared" si="137"/>
        <v>0</v>
      </c>
      <c r="AC1227" s="38">
        <f t="shared" si="138"/>
        <v>0</v>
      </c>
      <c r="AD1227" s="38" t="str">
        <f t="shared" si="139"/>
        <v>000000000000</v>
      </c>
    </row>
    <row r="1228" spans="1:30">
      <c r="A1228" s="9" t="str">
        <f>IF('DATA ACCURATE'!A1231&lt;&gt;"",'DATA ACCURATE'!A1231,"")</f>
        <v/>
      </c>
      <c r="B1228" s="9" t="str">
        <f>IF('DATA ACCURATE'!D1231&lt;&gt;"",'DATA ACCURATE'!D1231,"")</f>
        <v/>
      </c>
      <c r="C1228" s="38" t="str">
        <f>IF($AD1228="000000000000","",INDEX(DATABASE!$W$12:$W$71,MATCH($AD1228,DATABASE!$V$12:$V$71,0)))</f>
        <v/>
      </c>
      <c r="D1228" s="34" t="str">
        <f>IF(C1228="","",IF(E1228="",INDEX(DATABASE!$AF$13:$AF$62,MATCH($C1228,DATABASE!$AC$13:$AC$62,0)),IF(E1228="2x D11",INDEX(DATABASE!$AF$13:$AF$62,MATCH($C1228,DATABASE!$AC$13:$AC$62,0))+2*DATABASE!$AF$62,IF(E1228="3x D11",INDEX(DATABASE!$AF$13:$AF$62,MATCH($C1228,DATABASE!$AC$13:$AC$62,0))+3*DATABASE!$AF$62,""))))</f>
        <v/>
      </c>
      <c r="E1228" s="38" t="str">
        <f>IF(AND($K1228="Y",$G1228&lt;&gt;"UNYIL",$F1228&lt;DATABASE!$O$8),"2x D11",IF(AND($K1228="Y",$G1228&lt;&gt;"UNYIL",$F1228&gt;=DATABASE!$O$8),"3x D11",""))</f>
        <v/>
      </c>
      <c r="F1228" s="9" t="str">
        <f>IF('DATA ACCURATE'!N1231&lt;&gt;"",'DATA ACCURATE'!N1231,"")</f>
        <v/>
      </c>
      <c r="G1228" t="str">
        <f>IF(F1228="","",IF(F1228&lt;=DATABASE!$I$8,"UNYIL",IF(F1228&lt;=DATABASE!$J$8,"KECIL",IF(F1228&lt;DATABASE!$K$8,"TANGGUNG",IF(F1228&gt;=DATABASE!$K$8,"BESAR","")))))</f>
        <v/>
      </c>
      <c r="H1228" s="16" t="str">
        <f>IF('DATA ACCURATE'!J1231&lt;&gt;"",'DATA ACCURATE'!J1231,"")</f>
        <v/>
      </c>
      <c r="I1228" s="35" t="str">
        <f>IF(B1228&lt;&gt;"",IFERROR(VLOOKUP(B1228,'DATA TIMBANGAN'!G:M,7,FALSE),VLOOKUP(B1228,'DATA TIMBANGAN'!G:M,7)),"")</f>
        <v/>
      </c>
      <c r="J1228" s="25" t="str">
        <f>IF(H1228&lt;&gt;"",IFERROR(INDEX(DATABASE!$Z$19:$Z$38,MATCH(DATEVALUE(H1228),DATABASE!$AA$19:$AA$38,0)),INDEX(DATABASE!$Z$12:$Z$18,MATCH(WEEKDAY(H1228,2),DATABASE!$AA$12:$AA$18,0))),"")</f>
        <v/>
      </c>
      <c r="K1228" s="25" t="str">
        <f>IF('DATA ACCURATE'!V1231&lt;&gt;"",'DATA ACCURATE'!V1231,"")</f>
        <v/>
      </c>
      <c r="L1228" s="80" t="str">
        <f>IF($H1228="","",IF(OR($J1228="LIBUR",AND($L1227="LIBUR",$O1227=$O1228)),"LIBUR",IF(AND(OR($L1227="LUAR JAM KERJA 1",$L1227="LUAR JAM KERJA 2"),OR(OR(AND($H1227=$H1228,AND(OR($I1228&gt;DATABASE!$J$3,$I1228&lt;DATABASE!$J$6),((DATEVALUE($H1228)+$I1228)-(DATEVALUE($H1227)+$I1227))&lt;DATABASE!$J$6)),AND($H1227=$H1228,$O1227=$O1228,OR($I1228&gt;DATABASE!$J$6,$I1228&lt;DATABASE!$J$3))),AND(($H1228-$H1227)=1,OR($I1228&lt;DATABASE!$I$6,((DATEVALUE($H1228)+$I1228)-(DATEVALUE($H1227)+$I1227))&lt;DATABASE!$J$6))),$A1228=$A1227),"LUAR JAM KERJA 2",IF(AND(OR(WEEKDAY($H1228,2)=1,WEEKDAY($H1228,2)=2,WEEKDAY($H1228,2)=3,WEEKDAY($H1228,2)=4,WEEKDAY($H1228,2)=5),$I1228&lt;=DATABASE!$J$3,$I1228&gt;=DATABASE!$I$3),"JAM KERJA",IF(AND(WEEKDAY($H1228,2)=6,$I1228&lt;=DATABASE!$J$4,$I1228&gt;=DATABASE!$I$4),"JAM KERJA","LUAR JAM KERJA 1")))))</f>
        <v/>
      </c>
      <c r="M1228" s="33" t="str">
        <f>IF('DATA ACCURATE'!T1231&lt;&gt;"",IF('DATA ACCURATE'!T1231&gt;100,'DATA ACCURATE'!T1231/10,'DATA ACCURATE'!T1231),"")</f>
        <v/>
      </c>
      <c r="N1228" t="str">
        <f>IF(M1228="","",IF(M1228&lt;=DATABASE!$I$9,"LOKAL",IF(M1228&lt;DATABASE!$J$9,"LUAR KOTA 1",IF($M1228&gt;=DATABASE!$J$9,"LUAR KOTA 2",""))))</f>
        <v/>
      </c>
      <c r="O1228" s="38" t="str">
        <f>IF('DATA ACCURATE'!L1231&lt;&gt;"",'DATA ACCURATE'!L1231,"")</f>
        <v/>
      </c>
      <c r="Q1228" s="38">
        <f t="shared" si="134"/>
        <v>0</v>
      </c>
      <c r="R1228" s="38">
        <f t="shared" si="134"/>
        <v>0</v>
      </c>
      <c r="S1228" s="38">
        <f t="shared" si="134"/>
        <v>0</v>
      </c>
      <c r="T1228" s="38">
        <f t="shared" si="132"/>
        <v>0</v>
      </c>
      <c r="U1228" s="38">
        <f t="shared" si="135"/>
        <v>0</v>
      </c>
      <c r="V1228" s="38">
        <f t="shared" si="135"/>
        <v>0</v>
      </c>
      <c r="W1228" s="38">
        <f t="shared" si="135"/>
        <v>0</v>
      </c>
      <c r="X1228" s="38">
        <f t="shared" si="136"/>
        <v>0</v>
      </c>
      <c r="Y1228" s="38">
        <f t="shared" si="136"/>
        <v>0</v>
      </c>
      <c r="Z1228" s="38">
        <f t="shared" si="136"/>
        <v>0</v>
      </c>
      <c r="AA1228" s="38">
        <f t="shared" si="133"/>
        <v>0</v>
      </c>
      <c r="AB1228" s="38">
        <f t="shared" si="137"/>
        <v>0</v>
      </c>
      <c r="AC1228" s="38">
        <f t="shared" si="138"/>
        <v>0</v>
      </c>
      <c r="AD1228" s="38" t="str">
        <f t="shared" si="139"/>
        <v>000000000000</v>
      </c>
    </row>
    <row r="1229" spans="1:30">
      <c r="A1229" s="9" t="str">
        <f>IF('DATA ACCURATE'!A1232&lt;&gt;"",'DATA ACCURATE'!A1232,"")</f>
        <v/>
      </c>
      <c r="B1229" s="9" t="str">
        <f>IF('DATA ACCURATE'!D1232&lt;&gt;"",'DATA ACCURATE'!D1232,"")</f>
        <v/>
      </c>
      <c r="C1229" s="38" t="str">
        <f>IF($AD1229="000000000000","",INDEX(DATABASE!$W$12:$W$71,MATCH($AD1229,DATABASE!$V$12:$V$71,0)))</f>
        <v/>
      </c>
      <c r="D1229" s="34" t="str">
        <f>IF(C1229="","",IF(E1229="",INDEX(DATABASE!$AF$13:$AF$62,MATCH($C1229,DATABASE!$AC$13:$AC$62,0)),IF(E1229="2x D11",INDEX(DATABASE!$AF$13:$AF$62,MATCH($C1229,DATABASE!$AC$13:$AC$62,0))+2*DATABASE!$AF$62,IF(E1229="3x D11",INDEX(DATABASE!$AF$13:$AF$62,MATCH($C1229,DATABASE!$AC$13:$AC$62,0))+3*DATABASE!$AF$62,""))))</f>
        <v/>
      </c>
      <c r="E1229" s="38" t="str">
        <f>IF(AND($K1229="Y",$G1229&lt;&gt;"UNYIL",$F1229&lt;DATABASE!$O$8),"2x D11",IF(AND($K1229="Y",$G1229&lt;&gt;"UNYIL",$F1229&gt;=DATABASE!$O$8),"3x D11",""))</f>
        <v/>
      </c>
      <c r="F1229" s="9" t="str">
        <f>IF('DATA ACCURATE'!N1232&lt;&gt;"",'DATA ACCURATE'!N1232,"")</f>
        <v/>
      </c>
      <c r="G1229" t="str">
        <f>IF(F1229="","",IF(F1229&lt;=DATABASE!$I$8,"UNYIL",IF(F1229&lt;=DATABASE!$J$8,"KECIL",IF(F1229&lt;DATABASE!$K$8,"TANGGUNG",IF(F1229&gt;=DATABASE!$K$8,"BESAR","")))))</f>
        <v/>
      </c>
      <c r="H1229" s="16" t="str">
        <f>IF('DATA ACCURATE'!J1232&lt;&gt;"",'DATA ACCURATE'!J1232,"")</f>
        <v/>
      </c>
      <c r="I1229" s="35" t="str">
        <f>IF(B1229&lt;&gt;"",IFERROR(VLOOKUP(B1229,'DATA TIMBANGAN'!G:M,7,FALSE),VLOOKUP(B1229,'DATA TIMBANGAN'!G:M,7)),"")</f>
        <v/>
      </c>
      <c r="J1229" s="25" t="str">
        <f>IF(H1229&lt;&gt;"",IFERROR(INDEX(DATABASE!$Z$19:$Z$38,MATCH(DATEVALUE(H1229),DATABASE!$AA$19:$AA$38,0)),INDEX(DATABASE!$Z$12:$Z$18,MATCH(WEEKDAY(H1229,2),DATABASE!$AA$12:$AA$18,0))),"")</f>
        <v/>
      </c>
      <c r="K1229" s="25" t="str">
        <f>IF('DATA ACCURATE'!V1232&lt;&gt;"",'DATA ACCURATE'!V1232,"")</f>
        <v/>
      </c>
      <c r="L1229" s="80" t="str">
        <f>IF($H1229="","",IF(OR($J1229="LIBUR",AND($L1228="LIBUR",$O1228=$O1229)),"LIBUR",IF(AND(OR($L1228="LUAR JAM KERJA 1",$L1228="LUAR JAM KERJA 2"),OR(OR(AND($H1228=$H1229,AND(OR($I1229&gt;DATABASE!$J$3,$I1229&lt;DATABASE!$J$6),((DATEVALUE($H1229)+$I1229)-(DATEVALUE($H1228)+$I1228))&lt;DATABASE!$J$6)),AND($H1228=$H1229,$O1228=$O1229,OR($I1229&gt;DATABASE!$J$6,$I1229&lt;DATABASE!$J$3))),AND(($H1229-$H1228)=1,OR($I1229&lt;DATABASE!$I$6,((DATEVALUE($H1229)+$I1229)-(DATEVALUE($H1228)+$I1228))&lt;DATABASE!$J$6))),$A1229=$A1228),"LUAR JAM KERJA 2",IF(AND(OR(WEEKDAY($H1229,2)=1,WEEKDAY($H1229,2)=2,WEEKDAY($H1229,2)=3,WEEKDAY($H1229,2)=4,WEEKDAY($H1229,2)=5),$I1229&lt;=DATABASE!$J$3,$I1229&gt;=DATABASE!$I$3),"JAM KERJA",IF(AND(WEEKDAY($H1229,2)=6,$I1229&lt;=DATABASE!$J$4,$I1229&gt;=DATABASE!$I$4),"JAM KERJA","LUAR JAM KERJA 1")))))</f>
        <v/>
      </c>
      <c r="M1229" s="33" t="str">
        <f>IF('DATA ACCURATE'!T1232&lt;&gt;"",IF('DATA ACCURATE'!T1232&gt;100,'DATA ACCURATE'!T1232/10,'DATA ACCURATE'!T1232),"")</f>
        <v/>
      </c>
      <c r="N1229" t="str">
        <f>IF(M1229="","",IF(M1229&lt;=DATABASE!$I$9,"LOKAL",IF(M1229&lt;DATABASE!$J$9,"LUAR KOTA 1",IF($M1229&gt;=DATABASE!$J$9,"LUAR KOTA 2",""))))</f>
        <v/>
      </c>
      <c r="O1229" s="38" t="str">
        <f>IF('DATA ACCURATE'!L1232&lt;&gt;"",'DATA ACCURATE'!L1232,"")</f>
        <v/>
      </c>
      <c r="Q1229" s="38">
        <f t="shared" si="134"/>
        <v>0</v>
      </c>
      <c r="R1229" s="38">
        <f t="shared" si="134"/>
        <v>0</v>
      </c>
      <c r="S1229" s="38">
        <f t="shared" si="134"/>
        <v>0</v>
      </c>
      <c r="T1229" s="38">
        <f t="shared" si="132"/>
        <v>0</v>
      </c>
      <c r="U1229" s="38">
        <f t="shared" si="135"/>
        <v>0</v>
      </c>
      <c r="V1229" s="38">
        <f t="shared" si="135"/>
        <v>0</v>
      </c>
      <c r="W1229" s="38">
        <f t="shared" si="135"/>
        <v>0</v>
      </c>
      <c r="X1229" s="38">
        <f t="shared" si="136"/>
        <v>0</v>
      </c>
      <c r="Y1229" s="38">
        <f t="shared" si="136"/>
        <v>0</v>
      </c>
      <c r="Z1229" s="38">
        <f t="shared" si="136"/>
        <v>0</v>
      </c>
      <c r="AA1229" s="38">
        <f t="shared" si="133"/>
        <v>0</v>
      </c>
      <c r="AB1229" s="38">
        <f t="shared" si="137"/>
        <v>0</v>
      </c>
      <c r="AC1229" s="38">
        <f t="shared" si="138"/>
        <v>0</v>
      </c>
      <c r="AD1229" s="38" t="str">
        <f t="shared" si="139"/>
        <v>000000000000</v>
      </c>
    </row>
    <row r="1230" spans="1:30">
      <c r="A1230" s="9" t="str">
        <f>IF('DATA ACCURATE'!A1233&lt;&gt;"",'DATA ACCURATE'!A1233,"")</f>
        <v/>
      </c>
      <c r="B1230" s="9" t="str">
        <f>IF('DATA ACCURATE'!D1233&lt;&gt;"",'DATA ACCURATE'!D1233,"")</f>
        <v/>
      </c>
      <c r="C1230" s="38" t="str">
        <f>IF($AD1230="000000000000","",INDEX(DATABASE!$W$12:$W$71,MATCH($AD1230,DATABASE!$V$12:$V$71,0)))</f>
        <v/>
      </c>
      <c r="D1230" s="34" t="str">
        <f>IF(C1230="","",IF(E1230="",INDEX(DATABASE!$AF$13:$AF$62,MATCH($C1230,DATABASE!$AC$13:$AC$62,0)),IF(E1230="2x D11",INDEX(DATABASE!$AF$13:$AF$62,MATCH($C1230,DATABASE!$AC$13:$AC$62,0))+2*DATABASE!$AF$62,IF(E1230="3x D11",INDEX(DATABASE!$AF$13:$AF$62,MATCH($C1230,DATABASE!$AC$13:$AC$62,0))+3*DATABASE!$AF$62,""))))</f>
        <v/>
      </c>
      <c r="E1230" s="38" t="str">
        <f>IF(AND($K1230="Y",$G1230&lt;&gt;"UNYIL",$F1230&lt;DATABASE!$O$8),"2x D11",IF(AND($K1230="Y",$G1230&lt;&gt;"UNYIL",$F1230&gt;=DATABASE!$O$8),"3x D11",""))</f>
        <v/>
      </c>
      <c r="F1230" s="9" t="str">
        <f>IF('DATA ACCURATE'!N1233&lt;&gt;"",'DATA ACCURATE'!N1233,"")</f>
        <v/>
      </c>
      <c r="G1230" t="str">
        <f>IF(F1230="","",IF(F1230&lt;=DATABASE!$I$8,"UNYIL",IF(F1230&lt;=DATABASE!$J$8,"KECIL",IF(F1230&lt;DATABASE!$K$8,"TANGGUNG",IF(F1230&gt;=DATABASE!$K$8,"BESAR","")))))</f>
        <v/>
      </c>
      <c r="H1230" s="16" t="str">
        <f>IF('DATA ACCURATE'!J1233&lt;&gt;"",'DATA ACCURATE'!J1233,"")</f>
        <v/>
      </c>
      <c r="I1230" s="35" t="str">
        <f>IF(B1230&lt;&gt;"",IFERROR(VLOOKUP(B1230,'DATA TIMBANGAN'!G:M,7,FALSE),VLOOKUP(B1230,'DATA TIMBANGAN'!G:M,7)),"")</f>
        <v/>
      </c>
      <c r="J1230" s="25" t="str">
        <f>IF(H1230&lt;&gt;"",IFERROR(INDEX(DATABASE!$Z$19:$Z$38,MATCH(DATEVALUE(H1230),DATABASE!$AA$19:$AA$38,0)),INDEX(DATABASE!$Z$12:$Z$18,MATCH(WEEKDAY(H1230,2),DATABASE!$AA$12:$AA$18,0))),"")</f>
        <v/>
      </c>
      <c r="K1230" s="25" t="str">
        <f>IF('DATA ACCURATE'!V1233&lt;&gt;"",'DATA ACCURATE'!V1233,"")</f>
        <v/>
      </c>
      <c r="L1230" s="80" t="str">
        <f>IF($H1230="","",IF(OR($J1230="LIBUR",AND($L1229="LIBUR",$O1229=$O1230)),"LIBUR",IF(AND(OR($L1229="LUAR JAM KERJA 1",$L1229="LUAR JAM KERJA 2"),OR(OR(AND($H1229=$H1230,AND(OR($I1230&gt;DATABASE!$J$3,$I1230&lt;DATABASE!$J$6),((DATEVALUE($H1230)+$I1230)-(DATEVALUE($H1229)+$I1229))&lt;DATABASE!$J$6)),AND($H1229=$H1230,$O1229=$O1230,OR($I1230&gt;DATABASE!$J$6,$I1230&lt;DATABASE!$J$3))),AND(($H1230-$H1229)=1,OR($I1230&lt;DATABASE!$I$6,((DATEVALUE($H1230)+$I1230)-(DATEVALUE($H1229)+$I1229))&lt;DATABASE!$J$6))),$A1230=$A1229),"LUAR JAM KERJA 2",IF(AND(OR(WEEKDAY($H1230,2)=1,WEEKDAY($H1230,2)=2,WEEKDAY($H1230,2)=3,WEEKDAY($H1230,2)=4,WEEKDAY($H1230,2)=5),$I1230&lt;=DATABASE!$J$3,$I1230&gt;=DATABASE!$I$3),"JAM KERJA",IF(AND(WEEKDAY($H1230,2)=6,$I1230&lt;=DATABASE!$J$4,$I1230&gt;=DATABASE!$I$4),"JAM KERJA","LUAR JAM KERJA 1")))))</f>
        <v/>
      </c>
      <c r="M1230" s="33" t="str">
        <f>IF('DATA ACCURATE'!T1233&lt;&gt;"",IF('DATA ACCURATE'!T1233&gt;100,'DATA ACCURATE'!T1233/10,'DATA ACCURATE'!T1233),"")</f>
        <v/>
      </c>
      <c r="N1230" t="str">
        <f>IF(M1230="","",IF(M1230&lt;=DATABASE!$I$9,"LOKAL",IF(M1230&lt;DATABASE!$J$9,"LUAR KOTA 1",IF($M1230&gt;=DATABASE!$J$9,"LUAR KOTA 2",""))))</f>
        <v/>
      </c>
      <c r="O1230" s="38" t="str">
        <f>IF('DATA ACCURATE'!L1233&lt;&gt;"",'DATA ACCURATE'!L1233,"")</f>
        <v/>
      </c>
      <c r="Q1230" s="38">
        <f t="shared" si="134"/>
        <v>0</v>
      </c>
      <c r="R1230" s="38">
        <f t="shared" si="134"/>
        <v>0</v>
      </c>
      <c r="S1230" s="38">
        <f t="shared" si="134"/>
        <v>0</v>
      </c>
      <c r="T1230" s="38">
        <f t="shared" si="132"/>
        <v>0</v>
      </c>
      <c r="U1230" s="38">
        <f t="shared" si="135"/>
        <v>0</v>
      </c>
      <c r="V1230" s="38">
        <f t="shared" si="135"/>
        <v>0</v>
      </c>
      <c r="W1230" s="38">
        <f t="shared" si="135"/>
        <v>0</v>
      </c>
      <c r="X1230" s="38">
        <f t="shared" si="136"/>
        <v>0</v>
      </c>
      <c r="Y1230" s="38">
        <f t="shared" si="136"/>
        <v>0</v>
      </c>
      <c r="Z1230" s="38">
        <f t="shared" si="136"/>
        <v>0</v>
      </c>
      <c r="AA1230" s="38">
        <f t="shared" si="133"/>
        <v>0</v>
      </c>
      <c r="AB1230" s="38">
        <f t="shared" si="137"/>
        <v>0</v>
      </c>
      <c r="AC1230" s="38">
        <f t="shared" si="138"/>
        <v>0</v>
      </c>
      <c r="AD1230" s="38" t="str">
        <f t="shared" si="139"/>
        <v>000000000000</v>
      </c>
    </row>
    <row r="1231" spans="1:30">
      <c r="A1231" s="9" t="str">
        <f>IF('DATA ACCURATE'!A1234&lt;&gt;"",'DATA ACCURATE'!A1234,"")</f>
        <v/>
      </c>
      <c r="B1231" s="9" t="str">
        <f>IF('DATA ACCURATE'!D1234&lt;&gt;"",'DATA ACCURATE'!D1234,"")</f>
        <v/>
      </c>
      <c r="C1231" s="38" t="str">
        <f>IF($AD1231="000000000000","",INDEX(DATABASE!$W$12:$W$71,MATCH($AD1231,DATABASE!$V$12:$V$71,0)))</f>
        <v/>
      </c>
      <c r="D1231" s="34" t="str">
        <f>IF(C1231="","",IF(E1231="",INDEX(DATABASE!$AF$13:$AF$62,MATCH($C1231,DATABASE!$AC$13:$AC$62,0)),IF(E1231="2x D11",INDEX(DATABASE!$AF$13:$AF$62,MATCH($C1231,DATABASE!$AC$13:$AC$62,0))+2*DATABASE!$AF$62,IF(E1231="3x D11",INDEX(DATABASE!$AF$13:$AF$62,MATCH($C1231,DATABASE!$AC$13:$AC$62,0))+3*DATABASE!$AF$62,""))))</f>
        <v/>
      </c>
      <c r="E1231" s="38" t="str">
        <f>IF(AND($K1231="Y",$G1231&lt;&gt;"UNYIL",$F1231&lt;DATABASE!$O$8),"2x D11",IF(AND($K1231="Y",$G1231&lt;&gt;"UNYIL",$F1231&gt;=DATABASE!$O$8),"3x D11",""))</f>
        <v/>
      </c>
      <c r="F1231" s="9" t="str">
        <f>IF('DATA ACCURATE'!N1234&lt;&gt;"",'DATA ACCURATE'!N1234,"")</f>
        <v/>
      </c>
      <c r="G1231" t="str">
        <f>IF(F1231="","",IF(F1231&lt;=DATABASE!$I$8,"UNYIL",IF(F1231&lt;=DATABASE!$J$8,"KECIL",IF(F1231&lt;DATABASE!$K$8,"TANGGUNG",IF(F1231&gt;=DATABASE!$K$8,"BESAR","")))))</f>
        <v/>
      </c>
      <c r="H1231" s="16" t="str">
        <f>IF('DATA ACCURATE'!J1234&lt;&gt;"",'DATA ACCURATE'!J1234,"")</f>
        <v/>
      </c>
      <c r="I1231" s="35" t="str">
        <f>IF(B1231&lt;&gt;"",IFERROR(VLOOKUP(B1231,'DATA TIMBANGAN'!G:M,7,FALSE),VLOOKUP(B1231,'DATA TIMBANGAN'!G:M,7)),"")</f>
        <v/>
      </c>
      <c r="J1231" s="25" t="str">
        <f>IF(H1231&lt;&gt;"",IFERROR(INDEX(DATABASE!$Z$19:$Z$38,MATCH(DATEVALUE(H1231),DATABASE!$AA$19:$AA$38,0)),INDEX(DATABASE!$Z$12:$Z$18,MATCH(WEEKDAY(H1231,2),DATABASE!$AA$12:$AA$18,0))),"")</f>
        <v/>
      </c>
      <c r="K1231" s="25" t="str">
        <f>IF('DATA ACCURATE'!V1234&lt;&gt;"",'DATA ACCURATE'!V1234,"")</f>
        <v/>
      </c>
      <c r="L1231" s="80" t="str">
        <f>IF($H1231="","",IF(OR($J1231="LIBUR",AND($L1230="LIBUR",$O1230=$O1231)),"LIBUR",IF(AND(OR($L1230="LUAR JAM KERJA 1",$L1230="LUAR JAM KERJA 2"),OR(OR(AND($H1230=$H1231,AND(OR($I1231&gt;DATABASE!$J$3,$I1231&lt;DATABASE!$J$6),((DATEVALUE($H1231)+$I1231)-(DATEVALUE($H1230)+$I1230))&lt;DATABASE!$J$6)),AND($H1230=$H1231,$O1230=$O1231,OR($I1231&gt;DATABASE!$J$6,$I1231&lt;DATABASE!$J$3))),AND(($H1231-$H1230)=1,OR($I1231&lt;DATABASE!$I$6,((DATEVALUE($H1231)+$I1231)-(DATEVALUE($H1230)+$I1230))&lt;DATABASE!$J$6))),$A1231=$A1230),"LUAR JAM KERJA 2",IF(AND(OR(WEEKDAY($H1231,2)=1,WEEKDAY($H1231,2)=2,WEEKDAY($H1231,2)=3,WEEKDAY($H1231,2)=4,WEEKDAY($H1231,2)=5),$I1231&lt;=DATABASE!$J$3,$I1231&gt;=DATABASE!$I$3),"JAM KERJA",IF(AND(WEEKDAY($H1231,2)=6,$I1231&lt;=DATABASE!$J$4,$I1231&gt;=DATABASE!$I$4),"JAM KERJA","LUAR JAM KERJA 1")))))</f>
        <v/>
      </c>
      <c r="M1231" s="33" t="str">
        <f>IF('DATA ACCURATE'!T1234&lt;&gt;"",IF('DATA ACCURATE'!T1234&gt;100,'DATA ACCURATE'!T1234/10,'DATA ACCURATE'!T1234),"")</f>
        <v/>
      </c>
      <c r="N1231" t="str">
        <f>IF(M1231="","",IF(M1231&lt;=DATABASE!$I$9,"LOKAL",IF(M1231&lt;DATABASE!$J$9,"LUAR KOTA 1",IF($M1231&gt;=DATABASE!$J$9,"LUAR KOTA 2",""))))</f>
        <v/>
      </c>
      <c r="O1231" s="38" t="str">
        <f>IF('DATA ACCURATE'!L1234&lt;&gt;"",'DATA ACCURATE'!L1234,"")</f>
        <v/>
      </c>
      <c r="Q1231" s="38">
        <f t="shared" si="134"/>
        <v>0</v>
      </c>
      <c r="R1231" s="38">
        <f t="shared" si="134"/>
        <v>0</v>
      </c>
      <c r="S1231" s="38">
        <f t="shared" si="134"/>
        <v>0</v>
      </c>
      <c r="T1231" s="38">
        <f t="shared" si="132"/>
        <v>0</v>
      </c>
      <c r="U1231" s="38">
        <f t="shared" si="135"/>
        <v>0</v>
      </c>
      <c r="V1231" s="38">
        <f t="shared" si="135"/>
        <v>0</v>
      </c>
      <c r="W1231" s="38">
        <f t="shared" si="135"/>
        <v>0</v>
      </c>
      <c r="X1231" s="38">
        <f t="shared" si="136"/>
        <v>0</v>
      </c>
      <c r="Y1231" s="38">
        <f t="shared" si="136"/>
        <v>0</v>
      </c>
      <c r="Z1231" s="38">
        <f t="shared" si="136"/>
        <v>0</v>
      </c>
      <c r="AA1231" s="38">
        <f t="shared" si="133"/>
        <v>0</v>
      </c>
      <c r="AB1231" s="38">
        <f t="shared" si="137"/>
        <v>0</v>
      </c>
      <c r="AC1231" s="38">
        <f t="shared" si="138"/>
        <v>0</v>
      </c>
      <c r="AD1231" s="38" t="str">
        <f t="shared" si="139"/>
        <v>000000000000</v>
      </c>
    </row>
    <row r="1232" spans="1:30">
      <c r="A1232" s="9" t="str">
        <f>IF('DATA ACCURATE'!A1235&lt;&gt;"",'DATA ACCURATE'!A1235,"")</f>
        <v/>
      </c>
      <c r="B1232" s="9" t="str">
        <f>IF('DATA ACCURATE'!D1235&lt;&gt;"",'DATA ACCURATE'!D1235,"")</f>
        <v/>
      </c>
      <c r="C1232" s="38" t="str">
        <f>IF($AD1232="000000000000","",INDEX(DATABASE!$W$12:$W$71,MATCH($AD1232,DATABASE!$V$12:$V$71,0)))</f>
        <v/>
      </c>
      <c r="D1232" s="34" t="str">
        <f>IF(C1232="","",IF(E1232="",INDEX(DATABASE!$AF$13:$AF$62,MATCH($C1232,DATABASE!$AC$13:$AC$62,0)),IF(E1232="2x D11",INDEX(DATABASE!$AF$13:$AF$62,MATCH($C1232,DATABASE!$AC$13:$AC$62,0))+2*DATABASE!$AF$62,IF(E1232="3x D11",INDEX(DATABASE!$AF$13:$AF$62,MATCH($C1232,DATABASE!$AC$13:$AC$62,0))+3*DATABASE!$AF$62,""))))</f>
        <v/>
      </c>
      <c r="E1232" s="38" t="str">
        <f>IF(AND($K1232="Y",$G1232&lt;&gt;"UNYIL",$F1232&lt;DATABASE!$O$8),"2x D11",IF(AND($K1232="Y",$G1232&lt;&gt;"UNYIL",$F1232&gt;=DATABASE!$O$8),"3x D11",""))</f>
        <v/>
      </c>
      <c r="F1232" s="9" t="str">
        <f>IF('DATA ACCURATE'!N1235&lt;&gt;"",'DATA ACCURATE'!N1235,"")</f>
        <v/>
      </c>
      <c r="G1232" t="str">
        <f>IF(F1232="","",IF(F1232&lt;=DATABASE!$I$8,"UNYIL",IF(F1232&lt;=DATABASE!$J$8,"KECIL",IF(F1232&lt;DATABASE!$K$8,"TANGGUNG",IF(F1232&gt;=DATABASE!$K$8,"BESAR","")))))</f>
        <v/>
      </c>
      <c r="H1232" s="16" t="str">
        <f>IF('DATA ACCURATE'!J1235&lt;&gt;"",'DATA ACCURATE'!J1235,"")</f>
        <v/>
      </c>
      <c r="I1232" s="35" t="str">
        <f>IF(B1232&lt;&gt;"",IFERROR(VLOOKUP(B1232,'DATA TIMBANGAN'!G:M,7,FALSE),VLOOKUP(B1232,'DATA TIMBANGAN'!G:M,7)),"")</f>
        <v/>
      </c>
      <c r="J1232" s="25" t="str">
        <f>IF(H1232&lt;&gt;"",IFERROR(INDEX(DATABASE!$Z$19:$Z$38,MATCH(DATEVALUE(H1232),DATABASE!$AA$19:$AA$38,0)),INDEX(DATABASE!$Z$12:$Z$18,MATCH(WEEKDAY(H1232,2),DATABASE!$AA$12:$AA$18,0))),"")</f>
        <v/>
      </c>
      <c r="K1232" s="25" t="str">
        <f>IF('DATA ACCURATE'!V1235&lt;&gt;"",'DATA ACCURATE'!V1235,"")</f>
        <v/>
      </c>
      <c r="L1232" s="80" t="str">
        <f>IF($H1232="","",IF(OR($J1232="LIBUR",AND($L1231="LIBUR",$O1231=$O1232)),"LIBUR",IF(AND(OR($L1231="LUAR JAM KERJA 1",$L1231="LUAR JAM KERJA 2"),OR(OR(AND($H1231=$H1232,AND(OR($I1232&gt;DATABASE!$J$3,$I1232&lt;DATABASE!$J$6),((DATEVALUE($H1232)+$I1232)-(DATEVALUE($H1231)+$I1231))&lt;DATABASE!$J$6)),AND($H1231=$H1232,$O1231=$O1232,OR($I1232&gt;DATABASE!$J$6,$I1232&lt;DATABASE!$J$3))),AND(($H1232-$H1231)=1,OR($I1232&lt;DATABASE!$I$6,((DATEVALUE($H1232)+$I1232)-(DATEVALUE($H1231)+$I1231))&lt;DATABASE!$J$6))),$A1232=$A1231),"LUAR JAM KERJA 2",IF(AND(OR(WEEKDAY($H1232,2)=1,WEEKDAY($H1232,2)=2,WEEKDAY($H1232,2)=3,WEEKDAY($H1232,2)=4,WEEKDAY($H1232,2)=5),$I1232&lt;=DATABASE!$J$3,$I1232&gt;=DATABASE!$I$3),"JAM KERJA",IF(AND(WEEKDAY($H1232,2)=6,$I1232&lt;=DATABASE!$J$4,$I1232&gt;=DATABASE!$I$4),"JAM KERJA","LUAR JAM KERJA 1")))))</f>
        <v/>
      </c>
      <c r="M1232" s="33" t="str">
        <f>IF('DATA ACCURATE'!T1235&lt;&gt;"",IF('DATA ACCURATE'!T1235&gt;100,'DATA ACCURATE'!T1235/10,'DATA ACCURATE'!T1235),"")</f>
        <v/>
      </c>
      <c r="N1232" t="str">
        <f>IF(M1232="","",IF(M1232&lt;=DATABASE!$I$9,"LOKAL",IF(M1232&lt;DATABASE!$J$9,"LUAR KOTA 1",IF($M1232&gt;=DATABASE!$J$9,"LUAR KOTA 2",""))))</f>
        <v/>
      </c>
      <c r="O1232" s="38" t="str">
        <f>IF('DATA ACCURATE'!L1235&lt;&gt;"",'DATA ACCURATE'!L1235,"")</f>
        <v/>
      </c>
      <c r="Q1232" s="38">
        <f t="shared" si="134"/>
        <v>0</v>
      </c>
      <c r="R1232" s="38">
        <f t="shared" si="134"/>
        <v>0</v>
      </c>
      <c r="S1232" s="38">
        <f t="shared" si="134"/>
        <v>0</v>
      </c>
      <c r="T1232" s="38">
        <f t="shared" si="132"/>
        <v>0</v>
      </c>
      <c r="U1232" s="38">
        <f t="shared" si="135"/>
        <v>0</v>
      </c>
      <c r="V1232" s="38">
        <f t="shared" si="135"/>
        <v>0</v>
      </c>
      <c r="W1232" s="38">
        <f t="shared" si="135"/>
        <v>0</v>
      </c>
      <c r="X1232" s="38">
        <f t="shared" si="136"/>
        <v>0</v>
      </c>
      <c r="Y1232" s="38">
        <f t="shared" si="136"/>
        <v>0</v>
      </c>
      <c r="Z1232" s="38">
        <f t="shared" si="136"/>
        <v>0</v>
      </c>
      <c r="AA1232" s="38">
        <f t="shared" si="133"/>
        <v>0</v>
      </c>
      <c r="AB1232" s="38">
        <f t="shared" si="137"/>
        <v>0</v>
      </c>
      <c r="AC1232" s="38">
        <f t="shared" si="138"/>
        <v>0</v>
      </c>
      <c r="AD1232" s="38" t="str">
        <f t="shared" si="139"/>
        <v>000000000000</v>
      </c>
    </row>
    <row r="1233" spans="1:30">
      <c r="A1233" s="9" t="str">
        <f>IF('DATA ACCURATE'!A1236&lt;&gt;"",'DATA ACCURATE'!A1236,"")</f>
        <v/>
      </c>
      <c r="B1233" s="9" t="str">
        <f>IF('DATA ACCURATE'!D1236&lt;&gt;"",'DATA ACCURATE'!D1236,"")</f>
        <v/>
      </c>
      <c r="C1233" s="38" t="str">
        <f>IF($AD1233="000000000000","",INDEX(DATABASE!$W$12:$W$71,MATCH($AD1233,DATABASE!$V$12:$V$71,0)))</f>
        <v/>
      </c>
      <c r="D1233" s="34" t="str">
        <f>IF(C1233="","",IF(E1233="",INDEX(DATABASE!$AF$13:$AF$62,MATCH($C1233,DATABASE!$AC$13:$AC$62,0)),IF(E1233="2x D11",INDEX(DATABASE!$AF$13:$AF$62,MATCH($C1233,DATABASE!$AC$13:$AC$62,0))+2*DATABASE!$AF$62,IF(E1233="3x D11",INDEX(DATABASE!$AF$13:$AF$62,MATCH($C1233,DATABASE!$AC$13:$AC$62,0))+3*DATABASE!$AF$62,""))))</f>
        <v/>
      </c>
      <c r="E1233" s="38" t="str">
        <f>IF(AND($K1233="Y",$G1233&lt;&gt;"UNYIL",$F1233&lt;DATABASE!$O$8),"2x D11",IF(AND($K1233="Y",$G1233&lt;&gt;"UNYIL",$F1233&gt;=DATABASE!$O$8),"3x D11",""))</f>
        <v/>
      </c>
      <c r="F1233" s="9" t="str">
        <f>IF('DATA ACCURATE'!N1236&lt;&gt;"",'DATA ACCURATE'!N1236,"")</f>
        <v/>
      </c>
      <c r="G1233" t="str">
        <f>IF(F1233="","",IF(F1233&lt;=DATABASE!$I$8,"UNYIL",IF(F1233&lt;=DATABASE!$J$8,"KECIL",IF(F1233&lt;DATABASE!$K$8,"TANGGUNG",IF(F1233&gt;=DATABASE!$K$8,"BESAR","")))))</f>
        <v/>
      </c>
      <c r="H1233" s="16" t="str">
        <f>IF('DATA ACCURATE'!J1236&lt;&gt;"",'DATA ACCURATE'!J1236,"")</f>
        <v/>
      </c>
      <c r="I1233" s="35" t="str">
        <f>IF(B1233&lt;&gt;"",IFERROR(VLOOKUP(B1233,'DATA TIMBANGAN'!G:M,7,FALSE),VLOOKUP(B1233,'DATA TIMBANGAN'!G:M,7)),"")</f>
        <v/>
      </c>
      <c r="J1233" s="25" t="str">
        <f>IF(H1233&lt;&gt;"",IFERROR(INDEX(DATABASE!$Z$19:$Z$38,MATCH(DATEVALUE(H1233),DATABASE!$AA$19:$AA$38,0)),INDEX(DATABASE!$Z$12:$Z$18,MATCH(WEEKDAY(H1233,2),DATABASE!$AA$12:$AA$18,0))),"")</f>
        <v/>
      </c>
      <c r="K1233" s="25" t="str">
        <f>IF('DATA ACCURATE'!V1236&lt;&gt;"",'DATA ACCURATE'!V1236,"")</f>
        <v/>
      </c>
      <c r="L1233" s="80" t="str">
        <f>IF($H1233="","",IF(OR($J1233="LIBUR",AND($L1232="LIBUR",$O1232=$O1233)),"LIBUR",IF(AND(OR($L1232="LUAR JAM KERJA 1",$L1232="LUAR JAM KERJA 2"),OR(OR(AND($H1232=$H1233,AND(OR($I1233&gt;DATABASE!$J$3,$I1233&lt;DATABASE!$J$6),((DATEVALUE($H1233)+$I1233)-(DATEVALUE($H1232)+$I1232))&lt;DATABASE!$J$6)),AND($H1232=$H1233,$O1232=$O1233,OR($I1233&gt;DATABASE!$J$6,$I1233&lt;DATABASE!$J$3))),AND(($H1233-$H1232)=1,OR($I1233&lt;DATABASE!$I$6,((DATEVALUE($H1233)+$I1233)-(DATEVALUE($H1232)+$I1232))&lt;DATABASE!$J$6))),$A1233=$A1232),"LUAR JAM KERJA 2",IF(AND(OR(WEEKDAY($H1233,2)=1,WEEKDAY($H1233,2)=2,WEEKDAY($H1233,2)=3,WEEKDAY($H1233,2)=4,WEEKDAY($H1233,2)=5),$I1233&lt;=DATABASE!$J$3,$I1233&gt;=DATABASE!$I$3),"JAM KERJA",IF(AND(WEEKDAY($H1233,2)=6,$I1233&lt;=DATABASE!$J$4,$I1233&gt;=DATABASE!$I$4),"JAM KERJA","LUAR JAM KERJA 1")))))</f>
        <v/>
      </c>
      <c r="M1233" s="33" t="str">
        <f>IF('DATA ACCURATE'!T1236&lt;&gt;"",IF('DATA ACCURATE'!T1236&gt;100,'DATA ACCURATE'!T1236/10,'DATA ACCURATE'!T1236),"")</f>
        <v/>
      </c>
      <c r="N1233" t="str">
        <f>IF(M1233="","",IF(M1233&lt;=DATABASE!$I$9,"LOKAL",IF(M1233&lt;DATABASE!$J$9,"LUAR KOTA 1",IF($M1233&gt;=DATABASE!$J$9,"LUAR KOTA 2",""))))</f>
        <v/>
      </c>
      <c r="O1233" s="38" t="str">
        <f>IF('DATA ACCURATE'!L1236&lt;&gt;"",'DATA ACCURATE'!L1236,"")</f>
        <v/>
      </c>
      <c r="Q1233" s="38">
        <f t="shared" si="134"/>
        <v>0</v>
      </c>
      <c r="R1233" s="38">
        <f t="shared" si="134"/>
        <v>0</v>
      </c>
      <c r="S1233" s="38">
        <f t="shared" si="134"/>
        <v>0</v>
      </c>
      <c r="T1233" s="38">
        <f t="shared" si="132"/>
        <v>0</v>
      </c>
      <c r="U1233" s="38">
        <f t="shared" si="135"/>
        <v>0</v>
      </c>
      <c r="V1233" s="38">
        <f t="shared" si="135"/>
        <v>0</v>
      </c>
      <c r="W1233" s="38">
        <f t="shared" si="135"/>
        <v>0</v>
      </c>
      <c r="X1233" s="38">
        <f t="shared" si="136"/>
        <v>0</v>
      </c>
      <c r="Y1233" s="38">
        <f t="shared" si="136"/>
        <v>0</v>
      </c>
      <c r="Z1233" s="38">
        <f t="shared" si="136"/>
        <v>0</v>
      </c>
      <c r="AA1233" s="38">
        <f t="shared" si="133"/>
        <v>0</v>
      </c>
      <c r="AB1233" s="38">
        <f t="shared" si="137"/>
        <v>0</v>
      </c>
      <c r="AC1233" s="38">
        <f t="shared" si="138"/>
        <v>0</v>
      </c>
      <c r="AD1233" s="38" t="str">
        <f t="shared" si="139"/>
        <v>000000000000</v>
      </c>
    </row>
    <row r="1234" spans="1:30">
      <c r="A1234" s="9" t="str">
        <f>IF('DATA ACCURATE'!A1237&lt;&gt;"",'DATA ACCURATE'!A1237,"")</f>
        <v/>
      </c>
      <c r="B1234" s="9" t="str">
        <f>IF('DATA ACCURATE'!D1237&lt;&gt;"",'DATA ACCURATE'!D1237,"")</f>
        <v/>
      </c>
      <c r="C1234" s="38" t="str">
        <f>IF($AD1234="000000000000","",INDEX(DATABASE!$W$12:$W$71,MATCH($AD1234,DATABASE!$V$12:$V$71,0)))</f>
        <v/>
      </c>
      <c r="D1234" s="34" t="str">
        <f>IF(C1234="","",IF(E1234="",INDEX(DATABASE!$AF$13:$AF$62,MATCH($C1234,DATABASE!$AC$13:$AC$62,0)),IF(E1234="2x D11",INDEX(DATABASE!$AF$13:$AF$62,MATCH($C1234,DATABASE!$AC$13:$AC$62,0))+2*DATABASE!$AF$62,IF(E1234="3x D11",INDEX(DATABASE!$AF$13:$AF$62,MATCH($C1234,DATABASE!$AC$13:$AC$62,0))+3*DATABASE!$AF$62,""))))</f>
        <v/>
      </c>
      <c r="E1234" s="38" t="str">
        <f>IF(AND($K1234="Y",$G1234&lt;&gt;"UNYIL",$F1234&lt;DATABASE!$O$8),"2x D11",IF(AND($K1234="Y",$G1234&lt;&gt;"UNYIL",$F1234&gt;=DATABASE!$O$8),"3x D11",""))</f>
        <v/>
      </c>
      <c r="F1234" s="9" t="str">
        <f>IF('DATA ACCURATE'!N1237&lt;&gt;"",'DATA ACCURATE'!N1237,"")</f>
        <v/>
      </c>
      <c r="G1234" t="str">
        <f>IF(F1234="","",IF(F1234&lt;=DATABASE!$I$8,"UNYIL",IF(F1234&lt;=DATABASE!$J$8,"KECIL",IF(F1234&lt;DATABASE!$K$8,"TANGGUNG",IF(F1234&gt;=DATABASE!$K$8,"BESAR","")))))</f>
        <v/>
      </c>
      <c r="H1234" s="16" t="str">
        <f>IF('DATA ACCURATE'!J1237&lt;&gt;"",'DATA ACCURATE'!J1237,"")</f>
        <v/>
      </c>
      <c r="I1234" s="35" t="str">
        <f>IF(B1234&lt;&gt;"",IFERROR(VLOOKUP(B1234,'DATA TIMBANGAN'!G:M,7,FALSE),VLOOKUP(B1234,'DATA TIMBANGAN'!G:M,7)),"")</f>
        <v/>
      </c>
      <c r="J1234" s="25" t="str">
        <f>IF(H1234&lt;&gt;"",IFERROR(INDEX(DATABASE!$Z$19:$Z$38,MATCH(DATEVALUE(H1234),DATABASE!$AA$19:$AA$38,0)),INDEX(DATABASE!$Z$12:$Z$18,MATCH(WEEKDAY(H1234,2),DATABASE!$AA$12:$AA$18,0))),"")</f>
        <v/>
      </c>
      <c r="K1234" s="25" t="str">
        <f>IF('DATA ACCURATE'!V1237&lt;&gt;"",'DATA ACCURATE'!V1237,"")</f>
        <v/>
      </c>
      <c r="L1234" s="80" t="str">
        <f>IF($H1234="","",IF(OR($J1234="LIBUR",AND($L1233="LIBUR",$O1233=$O1234)),"LIBUR",IF(AND(OR($L1233="LUAR JAM KERJA 1",$L1233="LUAR JAM KERJA 2"),OR(OR(AND($H1233=$H1234,AND(OR($I1234&gt;DATABASE!$J$3,$I1234&lt;DATABASE!$J$6),((DATEVALUE($H1234)+$I1234)-(DATEVALUE($H1233)+$I1233))&lt;DATABASE!$J$6)),AND($H1233=$H1234,$O1233=$O1234,OR($I1234&gt;DATABASE!$J$6,$I1234&lt;DATABASE!$J$3))),AND(($H1234-$H1233)=1,OR($I1234&lt;DATABASE!$I$6,((DATEVALUE($H1234)+$I1234)-(DATEVALUE($H1233)+$I1233))&lt;DATABASE!$J$6))),$A1234=$A1233),"LUAR JAM KERJA 2",IF(AND(OR(WEEKDAY($H1234,2)=1,WEEKDAY($H1234,2)=2,WEEKDAY($H1234,2)=3,WEEKDAY($H1234,2)=4,WEEKDAY($H1234,2)=5),$I1234&lt;=DATABASE!$J$3,$I1234&gt;=DATABASE!$I$3),"JAM KERJA",IF(AND(WEEKDAY($H1234,2)=6,$I1234&lt;=DATABASE!$J$4,$I1234&gt;=DATABASE!$I$4),"JAM KERJA","LUAR JAM KERJA 1")))))</f>
        <v/>
      </c>
      <c r="M1234" s="33" t="str">
        <f>IF('DATA ACCURATE'!T1237&lt;&gt;"",IF('DATA ACCURATE'!T1237&gt;100,'DATA ACCURATE'!T1237/10,'DATA ACCURATE'!T1237),"")</f>
        <v/>
      </c>
      <c r="N1234" t="str">
        <f>IF(M1234="","",IF(M1234&lt;=DATABASE!$I$9,"LOKAL",IF(M1234&lt;DATABASE!$J$9,"LUAR KOTA 1",IF($M1234&gt;=DATABASE!$J$9,"LUAR KOTA 2",""))))</f>
        <v/>
      </c>
      <c r="O1234" s="38" t="str">
        <f>IF('DATA ACCURATE'!L1237&lt;&gt;"",'DATA ACCURATE'!L1237,"")</f>
        <v/>
      </c>
      <c r="Q1234" s="38">
        <f t="shared" si="134"/>
        <v>0</v>
      </c>
      <c r="R1234" s="38">
        <f t="shared" si="134"/>
        <v>0</v>
      </c>
      <c r="S1234" s="38">
        <f t="shared" si="134"/>
        <v>0</v>
      </c>
      <c r="T1234" s="38">
        <f t="shared" si="132"/>
        <v>0</v>
      </c>
      <c r="U1234" s="38">
        <f t="shared" si="135"/>
        <v>0</v>
      </c>
      <c r="V1234" s="38">
        <f t="shared" si="135"/>
        <v>0</v>
      </c>
      <c r="W1234" s="38">
        <f t="shared" si="135"/>
        <v>0</v>
      </c>
      <c r="X1234" s="38">
        <f t="shared" si="136"/>
        <v>0</v>
      </c>
      <c r="Y1234" s="38">
        <f t="shared" si="136"/>
        <v>0</v>
      </c>
      <c r="Z1234" s="38">
        <f t="shared" si="136"/>
        <v>0</v>
      </c>
      <c r="AA1234" s="38">
        <f t="shared" si="133"/>
        <v>0</v>
      </c>
      <c r="AB1234" s="38">
        <f t="shared" si="137"/>
        <v>0</v>
      </c>
      <c r="AC1234" s="38">
        <f t="shared" si="138"/>
        <v>0</v>
      </c>
      <c r="AD1234" s="38" t="str">
        <f t="shared" si="139"/>
        <v>000000000000</v>
      </c>
    </row>
    <row r="1235" spans="1:30">
      <c r="A1235" s="9" t="str">
        <f>IF('DATA ACCURATE'!A1238&lt;&gt;"",'DATA ACCURATE'!A1238,"")</f>
        <v/>
      </c>
      <c r="B1235" s="9" t="str">
        <f>IF('DATA ACCURATE'!D1238&lt;&gt;"",'DATA ACCURATE'!D1238,"")</f>
        <v/>
      </c>
      <c r="C1235" s="38" t="str">
        <f>IF($AD1235="000000000000","",INDEX(DATABASE!$W$12:$W$71,MATCH($AD1235,DATABASE!$V$12:$V$71,0)))</f>
        <v/>
      </c>
      <c r="D1235" s="34" t="str">
        <f>IF(C1235="","",IF(E1235="",INDEX(DATABASE!$AF$13:$AF$62,MATCH($C1235,DATABASE!$AC$13:$AC$62,0)),IF(E1235="2x D11",INDEX(DATABASE!$AF$13:$AF$62,MATCH($C1235,DATABASE!$AC$13:$AC$62,0))+2*DATABASE!$AF$62,IF(E1235="3x D11",INDEX(DATABASE!$AF$13:$AF$62,MATCH($C1235,DATABASE!$AC$13:$AC$62,0))+3*DATABASE!$AF$62,""))))</f>
        <v/>
      </c>
      <c r="E1235" s="38" t="str">
        <f>IF(AND($K1235="Y",$G1235&lt;&gt;"UNYIL",$F1235&lt;DATABASE!$O$8),"2x D11",IF(AND($K1235="Y",$G1235&lt;&gt;"UNYIL",$F1235&gt;=DATABASE!$O$8),"3x D11",""))</f>
        <v/>
      </c>
      <c r="F1235" s="9" t="str">
        <f>IF('DATA ACCURATE'!N1238&lt;&gt;"",'DATA ACCURATE'!N1238,"")</f>
        <v/>
      </c>
      <c r="G1235" t="str">
        <f>IF(F1235="","",IF(F1235&lt;=DATABASE!$I$8,"UNYIL",IF(F1235&lt;=DATABASE!$J$8,"KECIL",IF(F1235&lt;DATABASE!$K$8,"TANGGUNG",IF(F1235&gt;=DATABASE!$K$8,"BESAR","")))))</f>
        <v/>
      </c>
      <c r="H1235" s="16" t="str">
        <f>IF('DATA ACCURATE'!J1238&lt;&gt;"",'DATA ACCURATE'!J1238,"")</f>
        <v/>
      </c>
      <c r="I1235" s="35" t="str">
        <f>IF(B1235&lt;&gt;"",IFERROR(VLOOKUP(B1235,'DATA TIMBANGAN'!G:M,7,FALSE),VLOOKUP(B1235,'DATA TIMBANGAN'!G:M,7)),"")</f>
        <v/>
      </c>
      <c r="J1235" s="25" t="str">
        <f>IF(H1235&lt;&gt;"",IFERROR(INDEX(DATABASE!$Z$19:$Z$38,MATCH(DATEVALUE(H1235),DATABASE!$AA$19:$AA$38,0)),INDEX(DATABASE!$Z$12:$Z$18,MATCH(WEEKDAY(H1235,2),DATABASE!$AA$12:$AA$18,0))),"")</f>
        <v/>
      </c>
      <c r="K1235" s="25" t="str">
        <f>IF('DATA ACCURATE'!V1238&lt;&gt;"",'DATA ACCURATE'!V1238,"")</f>
        <v/>
      </c>
      <c r="L1235" s="80" t="str">
        <f>IF($H1235="","",IF(OR($J1235="LIBUR",AND($L1234="LIBUR",$O1234=$O1235)),"LIBUR",IF(AND(OR($L1234="LUAR JAM KERJA 1",$L1234="LUAR JAM KERJA 2"),OR(OR(AND($H1234=$H1235,AND(OR($I1235&gt;DATABASE!$J$3,$I1235&lt;DATABASE!$J$6),((DATEVALUE($H1235)+$I1235)-(DATEVALUE($H1234)+$I1234))&lt;DATABASE!$J$6)),AND($H1234=$H1235,$O1234=$O1235,OR($I1235&gt;DATABASE!$J$6,$I1235&lt;DATABASE!$J$3))),AND(($H1235-$H1234)=1,OR($I1235&lt;DATABASE!$I$6,((DATEVALUE($H1235)+$I1235)-(DATEVALUE($H1234)+$I1234))&lt;DATABASE!$J$6))),$A1235=$A1234),"LUAR JAM KERJA 2",IF(AND(OR(WEEKDAY($H1235,2)=1,WEEKDAY($H1235,2)=2,WEEKDAY($H1235,2)=3,WEEKDAY($H1235,2)=4,WEEKDAY($H1235,2)=5),$I1235&lt;=DATABASE!$J$3,$I1235&gt;=DATABASE!$I$3),"JAM KERJA",IF(AND(WEEKDAY($H1235,2)=6,$I1235&lt;=DATABASE!$J$4,$I1235&gt;=DATABASE!$I$4),"JAM KERJA","LUAR JAM KERJA 1")))))</f>
        <v/>
      </c>
      <c r="M1235" s="33" t="str">
        <f>IF('DATA ACCURATE'!T1238&lt;&gt;"",IF('DATA ACCURATE'!T1238&gt;100,'DATA ACCURATE'!T1238/10,'DATA ACCURATE'!T1238),"")</f>
        <v/>
      </c>
      <c r="N1235" t="str">
        <f>IF(M1235="","",IF(M1235&lt;=DATABASE!$I$9,"LOKAL",IF(M1235&lt;DATABASE!$J$9,"LUAR KOTA 1",IF($M1235&gt;=DATABASE!$J$9,"LUAR KOTA 2",""))))</f>
        <v/>
      </c>
      <c r="O1235" s="38" t="str">
        <f>IF('DATA ACCURATE'!L1238&lt;&gt;"",'DATA ACCURATE'!L1238,"")</f>
        <v/>
      </c>
      <c r="Q1235" s="38">
        <f t="shared" si="134"/>
        <v>0</v>
      </c>
      <c r="R1235" s="38">
        <f t="shared" si="134"/>
        <v>0</v>
      </c>
      <c r="S1235" s="38">
        <f t="shared" si="134"/>
        <v>0</v>
      </c>
      <c r="T1235" s="38">
        <f t="shared" si="132"/>
        <v>0</v>
      </c>
      <c r="U1235" s="38">
        <f t="shared" si="135"/>
        <v>0</v>
      </c>
      <c r="V1235" s="38">
        <f t="shared" si="135"/>
        <v>0</v>
      </c>
      <c r="W1235" s="38">
        <f t="shared" si="135"/>
        <v>0</v>
      </c>
      <c r="X1235" s="38">
        <f t="shared" si="136"/>
        <v>0</v>
      </c>
      <c r="Y1235" s="38">
        <f t="shared" si="136"/>
        <v>0</v>
      </c>
      <c r="Z1235" s="38">
        <f t="shared" si="136"/>
        <v>0</v>
      </c>
      <c r="AA1235" s="38">
        <f t="shared" si="133"/>
        <v>0</v>
      </c>
      <c r="AB1235" s="38">
        <f t="shared" si="137"/>
        <v>0</v>
      </c>
      <c r="AC1235" s="38">
        <f t="shared" si="138"/>
        <v>0</v>
      </c>
      <c r="AD1235" s="38" t="str">
        <f t="shared" si="139"/>
        <v>000000000000</v>
      </c>
    </row>
    <row r="1236" spans="1:30">
      <c r="A1236" s="9" t="str">
        <f>IF('DATA ACCURATE'!A1239&lt;&gt;"",'DATA ACCURATE'!A1239,"")</f>
        <v/>
      </c>
      <c r="B1236" s="9" t="str">
        <f>IF('DATA ACCURATE'!D1239&lt;&gt;"",'DATA ACCURATE'!D1239,"")</f>
        <v/>
      </c>
      <c r="C1236" s="38" t="str">
        <f>IF($AD1236="000000000000","",INDEX(DATABASE!$W$12:$W$71,MATCH($AD1236,DATABASE!$V$12:$V$71,0)))</f>
        <v/>
      </c>
      <c r="D1236" s="34" t="str">
        <f>IF(C1236="","",IF(E1236="",INDEX(DATABASE!$AF$13:$AF$62,MATCH($C1236,DATABASE!$AC$13:$AC$62,0)),IF(E1236="2x D11",INDEX(DATABASE!$AF$13:$AF$62,MATCH($C1236,DATABASE!$AC$13:$AC$62,0))+2*DATABASE!$AF$62,IF(E1236="3x D11",INDEX(DATABASE!$AF$13:$AF$62,MATCH($C1236,DATABASE!$AC$13:$AC$62,0))+3*DATABASE!$AF$62,""))))</f>
        <v/>
      </c>
      <c r="E1236" s="38" t="str">
        <f>IF(AND($K1236="Y",$G1236&lt;&gt;"UNYIL",$F1236&lt;DATABASE!$O$8),"2x D11",IF(AND($K1236="Y",$G1236&lt;&gt;"UNYIL",$F1236&gt;=DATABASE!$O$8),"3x D11",""))</f>
        <v/>
      </c>
      <c r="F1236" s="9" t="str">
        <f>IF('DATA ACCURATE'!N1239&lt;&gt;"",'DATA ACCURATE'!N1239,"")</f>
        <v/>
      </c>
      <c r="G1236" t="str">
        <f>IF(F1236="","",IF(F1236&lt;=DATABASE!$I$8,"UNYIL",IF(F1236&lt;=DATABASE!$J$8,"KECIL",IF(F1236&lt;DATABASE!$K$8,"TANGGUNG",IF(F1236&gt;=DATABASE!$K$8,"BESAR","")))))</f>
        <v/>
      </c>
      <c r="H1236" s="16" t="str">
        <f>IF('DATA ACCURATE'!J1239&lt;&gt;"",'DATA ACCURATE'!J1239,"")</f>
        <v/>
      </c>
      <c r="I1236" s="35" t="str">
        <f>IF(B1236&lt;&gt;"",IFERROR(VLOOKUP(B1236,'DATA TIMBANGAN'!G:M,7,FALSE),VLOOKUP(B1236,'DATA TIMBANGAN'!G:M,7)),"")</f>
        <v/>
      </c>
      <c r="J1236" s="25" t="str">
        <f>IF(H1236&lt;&gt;"",IFERROR(INDEX(DATABASE!$Z$19:$Z$38,MATCH(DATEVALUE(H1236),DATABASE!$AA$19:$AA$38,0)),INDEX(DATABASE!$Z$12:$Z$18,MATCH(WEEKDAY(H1236,2),DATABASE!$AA$12:$AA$18,0))),"")</f>
        <v/>
      </c>
      <c r="K1236" s="25" t="str">
        <f>IF('DATA ACCURATE'!V1239&lt;&gt;"",'DATA ACCURATE'!V1239,"")</f>
        <v/>
      </c>
      <c r="L1236" s="80" t="str">
        <f>IF($H1236="","",IF(OR($J1236="LIBUR",AND($L1235="LIBUR",$O1235=$O1236)),"LIBUR",IF(AND(OR($L1235="LUAR JAM KERJA 1",$L1235="LUAR JAM KERJA 2"),OR(OR(AND($H1235=$H1236,AND(OR($I1236&gt;DATABASE!$J$3,$I1236&lt;DATABASE!$J$6),((DATEVALUE($H1236)+$I1236)-(DATEVALUE($H1235)+$I1235))&lt;DATABASE!$J$6)),AND($H1235=$H1236,$O1235=$O1236,OR($I1236&gt;DATABASE!$J$6,$I1236&lt;DATABASE!$J$3))),AND(($H1236-$H1235)=1,OR($I1236&lt;DATABASE!$I$6,((DATEVALUE($H1236)+$I1236)-(DATEVALUE($H1235)+$I1235))&lt;DATABASE!$J$6))),$A1236=$A1235),"LUAR JAM KERJA 2",IF(AND(OR(WEEKDAY($H1236,2)=1,WEEKDAY($H1236,2)=2,WEEKDAY($H1236,2)=3,WEEKDAY($H1236,2)=4,WEEKDAY($H1236,2)=5),$I1236&lt;=DATABASE!$J$3,$I1236&gt;=DATABASE!$I$3),"JAM KERJA",IF(AND(WEEKDAY($H1236,2)=6,$I1236&lt;=DATABASE!$J$4,$I1236&gt;=DATABASE!$I$4),"JAM KERJA","LUAR JAM KERJA 1")))))</f>
        <v/>
      </c>
      <c r="M1236" s="33" t="str">
        <f>IF('DATA ACCURATE'!T1239&lt;&gt;"",IF('DATA ACCURATE'!T1239&gt;100,'DATA ACCURATE'!T1239/10,'DATA ACCURATE'!T1239),"")</f>
        <v/>
      </c>
      <c r="N1236" t="str">
        <f>IF(M1236="","",IF(M1236&lt;=DATABASE!$I$9,"LOKAL",IF(M1236&lt;DATABASE!$J$9,"LUAR KOTA 1",IF($M1236&gt;=DATABASE!$J$9,"LUAR KOTA 2",""))))</f>
        <v/>
      </c>
      <c r="O1236" s="38" t="str">
        <f>IF('DATA ACCURATE'!L1239&lt;&gt;"",'DATA ACCURATE'!L1239,"")</f>
        <v/>
      </c>
      <c r="Q1236" s="38">
        <f t="shared" si="134"/>
        <v>0</v>
      </c>
      <c r="R1236" s="38">
        <f t="shared" si="134"/>
        <v>0</v>
      </c>
      <c r="S1236" s="38">
        <f t="shared" si="134"/>
        <v>0</v>
      </c>
      <c r="T1236" s="38">
        <f t="shared" si="132"/>
        <v>0</v>
      </c>
      <c r="U1236" s="38">
        <f t="shared" si="135"/>
        <v>0</v>
      </c>
      <c r="V1236" s="38">
        <f t="shared" si="135"/>
        <v>0</v>
      </c>
      <c r="W1236" s="38">
        <f t="shared" si="135"/>
        <v>0</v>
      </c>
      <c r="X1236" s="38">
        <f t="shared" si="136"/>
        <v>0</v>
      </c>
      <c r="Y1236" s="38">
        <f t="shared" si="136"/>
        <v>0</v>
      </c>
      <c r="Z1236" s="38">
        <f t="shared" si="136"/>
        <v>0</v>
      </c>
      <c r="AA1236" s="38">
        <f t="shared" si="133"/>
        <v>0</v>
      </c>
      <c r="AB1236" s="38">
        <f t="shared" si="137"/>
        <v>0</v>
      </c>
      <c r="AC1236" s="38">
        <f t="shared" si="138"/>
        <v>0</v>
      </c>
      <c r="AD1236" s="38" t="str">
        <f t="shared" si="139"/>
        <v>000000000000</v>
      </c>
    </row>
    <row r="1237" spans="1:30">
      <c r="A1237" s="9" t="str">
        <f>IF('DATA ACCURATE'!A1240&lt;&gt;"",'DATA ACCURATE'!A1240,"")</f>
        <v/>
      </c>
      <c r="B1237" s="9" t="str">
        <f>IF('DATA ACCURATE'!D1240&lt;&gt;"",'DATA ACCURATE'!D1240,"")</f>
        <v/>
      </c>
      <c r="C1237" s="38" t="str">
        <f>IF($AD1237="000000000000","",INDEX(DATABASE!$W$12:$W$71,MATCH($AD1237,DATABASE!$V$12:$V$71,0)))</f>
        <v/>
      </c>
      <c r="D1237" s="34" t="str">
        <f>IF(C1237="","",IF(E1237="",INDEX(DATABASE!$AF$13:$AF$62,MATCH($C1237,DATABASE!$AC$13:$AC$62,0)),IF(E1237="2x D11",INDEX(DATABASE!$AF$13:$AF$62,MATCH($C1237,DATABASE!$AC$13:$AC$62,0))+2*DATABASE!$AF$62,IF(E1237="3x D11",INDEX(DATABASE!$AF$13:$AF$62,MATCH($C1237,DATABASE!$AC$13:$AC$62,0))+3*DATABASE!$AF$62,""))))</f>
        <v/>
      </c>
      <c r="E1237" s="38" t="str">
        <f>IF(AND($K1237="Y",$G1237&lt;&gt;"UNYIL",$F1237&lt;DATABASE!$O$8),"2x D11",IF(AND($K1237="Y",$G1237&lt;&gt;"UNYIL",$F1237&gt;=DATABASE!$O$8),"3x D11",""))</f>
        <v/>
      </c>
      <c r="F1237" s="9" t="str">
        <f>IF('DATA ACCURATE'!N1240&lt;&gt;"",'DATA ACCURATE'!N1240,"")</f>
        <v/>
      </c>
      <c r="G1237" t="str">
        <f>IF(F1237="","",IF(F1237&lt;=DATABASE!$I$8,"UNYIL",IF(F1237&lt;=DATABASE!$J$8,"KECIL",IF(F1237&lt;DATABASE!$K$8,"TANGGUNG",IF(F1237&gt;=DATABASE!$K$8,"BESAR","")))))</f>
        <v/>
      </c>
      <c r="H1237" s="16" t="str">
        <f>IF('DATA ACCURATE'!J1240&lt;&gt;"",'DATA ACCURATE'!J1240,"")</f>
        <v/>
      </c>
      <c r="I1237" s="35" t="str">
        <f>IF(B1237&lt;&gt;"",IFERROR(VLOOKUP(B1237,'DATA TIMBANGAN'!G:M,7,FALSE),VLOOKUP(B1237,'DATA TIMBANGAN'!G:M,7)),"")</f>
        <v/>
      </c>
      <c r="J1237" s="25" t="str">
        <f>IF(H1237&lt;&gt;"",IFERROR(INDEX(DATABASE!$Z$19:$Z$38,MATCH(DATEVALUE(H1237),DATABASE!$AA$19:$AA$38,0)),INDEX(DATABASE!$Z$12:$Z$18,MATCH(WEEKDAY(H1237,2),DATABASE!$AA$12:$AA$18,0))),"")</f>
        <v/>
      </c>
      <c r="K1237" s="25" t="str">
        <f>IF('DATA ACCURATE'!V1240&lt;&gt;"",'DATA ACCURATE'!V1240,"")</f>
        <v/>
      </c>
      <c r="L1237" s="80" t="str">
        <f>IF($H1237="","",IF(OR($J1237="LIBUR",AND($L1236="LIBUR",$O1236=$O1237)),"LIBUR",IF(AND(OR($L1236="LUAR JAM KERJA 1",$L1236="LUAR JAM KERJA 2"),OR(OR(AND($H1236=$H1237,AND(OR($I1237&gt;DATABASE!$J$3,$I1237&lt;DATABASE!$J$6),((DATEVALUE($H1237)+$I1237)-(DATEVALUE($H1236)+$I1236))&lt;DATABASE!$J$6)),AND($H1236=$H1237,$O1236=$O1237,OR($I1237&gt;DATABASE!$J$6,$I1237&lt;DATABASE!$J$3))),AND(($H1237-$H1236)=1,OR($I1237&lt;DATABASE!$I$6,((DATEVALUE($H1237)+$I1237)-(DATEVALUE($H1236)+$I1236))&lt;DATABASE!$J$6))),$A1237=$A1236),"LUAR JAM KERJA 2",IF(AND(OR(WEEKDAY($H1237,2)=1,WEEKDAY($H1237,2)=2,WEEKDAY($H1237,2)=3,WEEKDAY($H1237,2)=4,WEEKDAY($H1237,2)=5),$I1237&lt;=DATABASE!$J$3,$I1237&gt;=DATABASE!$I$3),"JAM KERJA",IF(AND(WEEKDAY($H1237,2)=6,$I1237&lt;=DATABASE!$J$4,$I1237&gt;=DATABASE!$I$4),"JAM KERJA","LUAR JAM KERJA 1")))))</f>
        <v/>
      </c>
      <c r="M1237" s="33" t="str">
        <f>IF('DATA ACCURATE'!T1240&lt;&gt;"",IF('DATA ACCURATE'!T1240&gt;100,'DATA ACCURATE'!T1240/10,'DATA ACCURATE'!T1240),"")</f>
        <v/>
      </c>
      <c r="N1237" t="str">
        <f>IF(M1237="","",IF(M1237&lt;=DATABASE!$I$9,"LOKAL",IF(M1237&lt;DATABASE!$J$9,"LUAR KOTA 1",IF($M1237&gt;=DATABASE!$J$9,"LUAR KOTA 2",""))))</f>
        <v/>
      </c>
      <c r="O1237" s="38" t="str">
        <f>IF('DATA ACCURATE'!L1240&lt;&gt;"",'DATA ACCURATE'!L1240,"")</f>
        <v/>
      </c>
      <c r="Q1237" s="38">
        <f t="shared" si="134"/>
        <v>0</v>
      </c>
      <c r="R1237" s="38">
        <f t="shared" si="134"/>
        <v>0</v>
      </c>
      <c r="S1237" s="38">
        <f t="shared" si="134"/>
        <v>0</v>
      </c>
      <c r="T1237" s="38">
        <f t="shared" si="132"/>
        <v>0</v>
      </c>
      <c r="U1237" s="38">
        <f t="shared" si="135"/>
        <v>0</v>
      </c>
      <c r="V1237" s="38">
        <f t="shared" si="135"/>
        <v>0</v>
      </c>
      <c r="W1237" s="38">
        <f t="shared" si="135"/>
        <v>0</v>
      </c>
      <c r="X1237" s="38">
        <f t="shared" si="136"/>
        <v>0</v>
      </c>
      <c r="Y1237" s="38">
        <f t="shared" si="136"/>
        <v>0</v>
      </c>
      <c r="Z1237" s="38">
        <f t="shared" si="136"/>
        <v>0</v>
      </c>
      <c r="AA1237" s="38">
        <f t="shared" si="133"/>
        <v>0</v>
      </c>
      <c r="AB1237" s="38">
        <f t="shared" si="137"/>
        <v>0</v>
      </c>
      <c r="AC1237" s="38">
        <f t="shared" si="138"/>
        <v>0</v>
      </c>
      <c r="AD1237" s="38" t="str">
        <f t="shared" si="139"/>
        <v>000000000000</v>
      </c>
    </row>
    <row r="1238" spans="1:30">
      <c r="A1238" s="9" t="str">
        <f>IF('DATA ACCURATE'!A1241&lt;&gt;"",'DATA ACCURATE'!A1241,"")</f>
        <v/>
      </c>
      <c r="B1238" s="9" t="str">
        <f>IF('DATA ACCURATE'!D1241&lt;&gt;"",'DATA ACCURATE'!D1241,"")</f>
        <v/>
      </c>
      <c r="C1238" s="38" t="str">
        <f>IF($AD1238="000000000000","",INDEX(DATABASE!$W$12:$W$71,MATCH($AD1238,DATABASE!$V$12:$V$71,0)))</f>
        <v/>
      </c>
      <c r="D1238" s="34" t="str">
        <f>IF(C1238="","",IF(E1238="",INDEX(DATABASE!$AF$13:$AF$62,MATCH($C1238,DATABASE!$AC$13:$AC$62,0)),IF(E1238="2x D11",INDEX(DATABASE!$AF$13:$AF$62,MATCH($C1238,DATABASE!$AC$13:$AC$62,0))+2*DATABASE!$AF$62,IF(E1238="3x D11",INDEX(DATABASE!$AF$13:$AF$62,MATCH($C1238,DATABASE!$AC$13:$AC$62,0))+3*DATABASE!$AF$62,""))))</f>
        <v/>
      </c>
      <c r="E1238" s="38" t="str">
        <f>IF(AND($K1238="Y",$G1238&lt;&gt;"UNYIL",$F1238&lt;DATABASE!$O$8),"2x D11",IF(AND($K1238="Y",$G1238&lt;&gt;"UNYIL",$F1238&gt;=DATABASE!$O$8),"3x D11",""))</f>
        <v/>
      </c>
      <c r="F1238" s="9" t="str">
        <f>IF('DATA ACCURATE'!N1241&lt;&gt;"",'DATA ACCURATE'!N1241,"")</f>
        <v/>
      </c>
      <c r="G1238" t="str">
        <f>IF(F1238="","",IF(F1238&lt;=DATABASE!$I$8,"UNYIL",IF(F1238&lt;=DATABASE!$J$8,"KECIL",IF(F1238&lt;DATABASE!$K$8,"TANGGUNG",IF(F1238&gt;=DATABASE!$K$8,"BESAR","")))))</f>
        <v/>
      </c>
      <c r="H1238" s="16" t="str">
        <f>IF('DATA ACCURATE'!J1241&lt;&gt;"",'DATA ACCURATE'!J1241,"")</f>
        <v/>
      </c>
      <c r="I1238" s="35" t="str">
        <f>IF(B1238&lt;&gt;"",IFERROR(VLOOKUP(B1238,'DATA TIMBANGAN'!G:M,7,FALSE),VLOOKUP(B1238,'DATA TIMBANGAN'!G:M,7)),"")</f>
        <v/>
      </c>
      <c r="J1238" s="25" t="str">
        <f>IF(H1238&lt;&gt;"",IFERROR(INDEX(DATABASE!$Z$19:$Z$38,MATCH(DATEVALUE(H1238),DATABASE!$AA$19:$AA$38,0)),INDEX(DATABASE!$Z$12:$Z$18,MATCH(WEEKDAY(H1238,2),DATABASE!$AA$12:$AA$18,0))),"")</f>
        <v/>
      </c>
      <c r="K1238" s="25" t="str">
        <f>IF('DATA ACCURATE'!V1241&lt;&gt;"",'DATA ACCURATE'!V1241,"")</f>
        <v/>
      </c>
      <c r="L1238" s="80" t="str">
        <f>IF($H1238="","",IF(OR($J1238="LIBUR",AND($L1237="LIBUR",$O1237=$O1238)),"LIBUR",IF(AND(OR($L1237="LUAR JAM KERJA 1",$L1237="LUAR JAM KERJA 2"),OR(OR(AND($H1237=$H1238,AND(OR($I1238&gt;DATABASE!$J$3,$I1238&lt;DATABASE!$J$6),((DATEVALUE($H1238)+$I1238)-(DATEVALUE($H1237)+$I1237))&lt;DATABASE!$J$6)),AND($H1237=$H1238,$O1237=$O1238,OR($I1238&gt;DATABASE!$J$6,$I1238&lt;DATABASE!$J$3))),AND(($H1238-$H1237)=1,OR($I1238&lt;DATABASE!$I$6,((DATEVALUE($H1238)+$I1238)-(DATEVALUE($H1237)+$I1237))&lt;DATABASE!$J$6))),$A1238=$A1237),"LUAR JAM KERJA 2",IF(AND(OR(WEEKDAY($H1238,2)=1,WEEKDAY($H1238,2)=2,WEEKDAY($H1238,2)=3,WEEKDAY($H1238,2)=4,WEEKDAY($H1238,2)=5),$I1238&lt;=DATABASE!$J$3,$I1238&gt;=DATABASE!$I$3),"JAM KERJA",IF(AND(WEEKDAY($H1238,2)=6,$I1238&lt;=DATABASE!$J$4,$I1238&gt;=DATABASE!$I$4),"JAM KERJA","LUAR JAM KERJA 1")))))</f>
        <v/>
      </c>
      <c r="M1238" s="33" t="str">
        <f>IF('DATA ACCURATE'!T1241&lt;&gt;"",IF('DATA ACCURATE'!T1241&gt;100,'DATA ACCURATE'!T1241/10,'DATA ACCURATE'!T1241),"")</f>
        <v/>
      </c>
      <c r="N1238" t="str">
        <f>IF(M1238="","",IF(M1238&lt;=DATABASE!$I$9,"LOKAL",IF(M1238&lt;DATABASE!$J$9,"LUAR KOTA 1",IF($M1238&gt;=DATABASE!$J$9,"LUAR KOTA 2",""))))</f>
        <v/>
      </c>
      <c r="O1238" s="38" t="str">
        <f>IF('DATA ACCURATE'!L1241&lt;&gt;"",'DATA ACCURATE'!L1241,"")</f>
        <v/>
      </c>
      <c r="Q1238" s="38">
        <f t="shared" si="134"/>
        <v>0</v>
      </c>
      <c r="R1238" s="38">
        <f t="shared" si="134"/>
        <v>0</v>
      </c>
      <c r="S1238" s="38">
        <f t="shared" si="134"/>
        <v>0</v>
      </c>
      <c r="T1238" s="38">
        <f t="shared" si="132"/>
        <v>0</v>
      </c>
      <c r="U1238" s="38">
        <f t="shared" si="135"/>
        <v>0</v>
      </c>
      <c r="V1238" s="38">
        <f t="shared" si="135"/>
        <v>0</v>
      </c>
      <c r="W1238" s="38">
        <f t="shared" si="135"/>
        <v>0</v>
      </c>
      <c r="X1238" s="38">
        <f t="shared" si="136"/>
        <v>0</v>
      </c>
      <c r="Y1238" s="38">
        <f t="shared" si="136"/>
        <v>0</v>
      </c>
      <c r="Z1238" s="38">
        <f t="shared" si="136"/>
        <v>0</v>
      </c>
      <c r="AA1238" s="38">
        <f t="shared" si="133"/>
        <v>0</v>
      </c>
      <c r="AB1238" s="38">
        <f t="shared" si="137"/>
        <v>0</v>
      </c>
      <c r="AC1238" s="38">
        <f t="shared" si="138"/>
        <v>0</v>
      </c>
      <c r="AD1238" s="38" t="str">
        <f t="shared" si="139"/>
        <v>000000000000</v>
      </c>
    </row>
    <row r="1239" spans="1:30">
      <c r="A1239" s="9" t="str">
        <f>IF('DATA ACCURATE'!A1242&lt;&gt;"",'DATA ACCURATE'!A1242,"")</f>
        <v/>
      </c>
      <c r="B1239" s="9" t="str">
        <f>IF('DATA ACCURATE'!D1242&lt;&gt;"",'DATA ACCURATE'!D1242,"")</f>
        <v/>
      </c>
      <c r="C1239" s="38" t="str">
        <f>IF($AD1239="000000000000","",INDEX(DATABASE!$W$12:$W$71,MATCH($AD1239,DATABASE!$V$12:$V$71,0)))</f>
        <v/>
      </c>
      <c r="D1239" s="34" t="str">
        <f>IF(C1239="","",IF(E1239="",INDEX(DATABASE!$AF$13:$AF$62,MATCH($C1239,DATABASE!$AC$13:$AC$62,0)),IF(E1239="2x D11",INDEX(DATABASE!$AF$13:$AF$62,MATCH($C1239,DATABASE!$AC$13:$AC$62,0))+2*DATABASE!$AF$62,IF(E1239="3x D11",INDEX(DATABASE!$AF$13:$AF$62,MATCH($C1239,DATABASE!$AC$13:$AC$62,0))+3*DATABASE!$AF$62,""))))</f>
        <v/>
      </c>
      <c r="E1239" s="38" t="str">
        <f>IF(AND($K1239="Y",$G1239&lt;&gt;"UNYIL",$F1239&lt;DATABASE!$O$8),"2x D11",IF(AND($K1239="Y",$G1239&lt;&gt;"UNYIL",$F1239&gt;=DATABASE!$O$8),"3x D11",""))</f>
        <v/>
      </c>
      <c r="F1239" s="9" t="str">
        <f>IF('DATA ACCURATE'!N1242&lt;&gt;"",'DATA ACCURATE'!N1242,"")</f>
        <v/>
      </c>
      <c r="G1239" t="str">
        <f>IF(F1239="","",IF(F1239&lt;=DATABASE!$I$8,"UNYIL",IF(F1239&lt;=DATABASE!$J$8,"KECIL",IF(F1239&lt;DATABASE!$K$8,"TANGGUNG",IF(F1239&gt;=DATABASE!$K$8,"BESAR","")))))</f>
        <v/>
      </c>
      <c r="H1239" s="16" t="str">
        <f>IF('DATA ACCURATE'!J1242&lt;&gt;"",'DATA ACCURATE'!J1242,"")</f>
        <v/>
      </c>
      <c r="I1239" s="35" t="str">
        <f>IF(B1239&lt;&gt;"",IFERROR(VLOOKUP(B1239,'DATA TIMBANGAN'!G:M,7,FALSE),VLOOKUP(B1239,'DATA TIMBANGAN'!G:M,7)),"")</f>
        <v/>
      </c>
      <c r="J1239" s="25" t="str">
        <f>IF(H1239&lt;&gt;"",IFERROR(INDEX(DATABASE!$Z$19:$Z$38,MATCH(DATEVALUE(H1239),DATABASE!$AA$19:$AA$38,0)),INDEX(DATABASE!$Z$12:$Z$18,MATCH(WEEKDAY(H1239,2),DATABASE!$AA$12:$AA$18,0))),"")</f>
        <v/>
      </c>
      <c r="K1239" s="25" t="str">
        <f>IF('DATA ACCURATE'!V1242&lt;&gt;"",'DATA ACCURATE'!V1242,"")</f>
        <v/>
      </c>
      <c r="L1239" s="80" t="str">
        <f>IF($H1239="","",IF(OR($J1239="LIBUR",AND($L1238="LIBUR",$O1238=$O1239)),"LIBUR",IF(AND(OR($L1238="LUAR JAM KERJA 1",$L1238="LUAR JAM KERJA 2"),OR(OR(AND($H1238=$H1239,AND(OR($I1239&gt;DATABASE!$J$3,$I1239&lt;DATABASE!$J$6),((DATEVALUE($H1239)+$I1239)-(DATEVALUE($H1238)+$I1238))&lt;DATABASE!$J$6)),AND($H1238=$H1239,$O1238=$O1239,OR($I1239&gt;DATABASE!$J$6,$I1239&lt;DATABASE!$J$3))),AND(($H1239-$H1238)=1,OR($I1239&lt;DATABASE!$I$6,((DATEVALUE($H1239)+$I1239)-(DATEVALUE($H1238)+$I1238))&lt;DATABASE!$J$6))),$A1239=$A1238),"LUAR JAM KERJA 2",IF(AND(OR(WEEKDAY($H1239,2)=1,WEEKDAY($H1239,2)=2,WEEKDAY($H1239,2)=3,WEEKDAY($H1239,2)=4,WEEKDAY($H1239,2)=5),$I1239&lt;=DATABASE!$J$3,$I1239&gt;=DATABASE!$I$3),"JAM KERJA",IF(AND(WEEKDAY($H1239,2)=6,$I1239&lt;=DATABASE!$J$4,$I1239&gt;=DATABASE!$I$4),"JAM KERJA","LUAR JAM KERJA 1")))))</f>
        <v/>
      </c>
      <c r="M1239" s="33" t="str">
        <f>IF('DATA ACCURATE'!T1242&lt;&gt;"",IF('DATA ACCURATE'!T1242&gt;100,'DATA ACCURATE'!T1242/10,'DATA ACCURATE'!T1242),"")</f>
        <v/>
      </c>
      <c r="N1239" t="str">
        <f>IF(M1239="","",IF(M1239&lt;=DATABASE!$I$9,"LOKAL",IF(M1239&lt;DATABASE!$J$9,"LUAR KOTA 1",IF($M1239&gt;=DATABASE!$J$9,"LUAR KOTA 2",""))))</f>
        <v/>
      </c>
      <c r="O1239" s="38" t="str">
        <f>IF('DATA ACCURATE'!L1242&lt;&gt;"",'DATA ACCURATE'!L1242,"")</f>
        <v/>
      </c>
      <c r="Q1239" s="38">
        <f t="shared" si="134"/>
        <v>0</v>
      </c>
      <c r="R1239" s="38">
        <f t="shared" si="134"/>
        <v>0</v>
      </c>
      <c r="S1239" s="38">
        <f t="shared" si="134"/>
        <v>0</v>
      </c>
      <c r="T1239" s="38">
        <f t="shared" si="132"/>
        <v>0</v>
      </c>
      <c r="U1239" s="38">
        <f t="shared" si="135"/>
        <v>0</v>
      </c>
      <c r="V1239" s="38">
        <f t="shared" si="135"/>
        <v>0</v>
      </c>
      <c r="W1239" s="38">
        <f t="shared" si="135"/>
        <v>0</v>
      </c>
      <c r="X1239" s="38">
        <f t="shared" si="136"/>
        <v>0</v>
      </c>
      <c r="Y1239" s="38">
        <f t="shared" si="136"/>
        <v>0</v>
      </c>
      <c r="Z1239" s="38">
        <f t="shared" si="136"/>
        <v>0</v>
      </c>
      <c r="AA1239" s="38">
        <f t="shared" si="133"/>
        <v>0</v>
      </c>
      <c r="AB1239" s="38">
        <f t="shared" si="137"/>
        <v>0</v>
      </c>
      <c r="AC1239" s="38">
        <f t="shared" si="138"/>
        <v>0</v>
      </c>
      <c r="AD1239" s="38" t="str">
        <f t="shared" si="139"/>
        <v>000000000000</v>
      </c>
    </row>
    <row r="1240" spans="1:30">
      <c r="A1240" s="9" t="str">
        <f>IF('DATA ACCURATE'!A1243&lt;&gt;"",'DATA ACCURATE'!A1243,"")</f>
        <v/>
      </c>
      <c r="B1240" s="9" t="str">
        <f>IF('DATA ACCURATE'!D1243&lt;&gt;"",'DATA ACCURATE'!D1243,"")</f>
        <v/>
      </c>
      <c r="C1240" s="38" t="str">
        <f>IF($AD1240="000000000000","",INDEX(DATABASE!$W$12:$W$71,MATCH($AD1240,DATABASE!$V$12:$V$71,0)))</f>
        <v/>
      </c>
      <c r="D1240" s="34" t="str">
        <f>IF(C1240="","",IF(E1240="",INDEX(DATABASE!$AF$13:$AF$62,MATCH($C1240,DATABASE!$AC$13:$AC$62,0)),IF(E1240="2x D11",INDEX(DATABASE!$AF$13:$AF$62,MATCH($C1240,DATABASE!$AC$13:$AC$62,0))+2*DATABASE!$AF$62,IF(E1240="3x D11",INDEX(DATABASE!$AF$13:$AF$62,MATCH($C1240,DATABASE!$AC$13:$AC$62,0))+3*DATABASE!$AF$62,""))))</f>
        <v/>
      </c>
      <c r="E1240" s="38" t="str">
        <f>IF(AND($K1240="Y",$G1240&lt;&gt;"UNYIL",$F1240&lt;DATABASE!$O$8),"2x D11",IF(AND($K1240="Y",$G1240&lt;&gt;"UNYIL",$F1240&gt;=DATABASE!$O$8),"3x D11",""))</f>
        <v/>
      </c>
      <c r="F1240" s="9" t="str">
        <f>IF('DATA ACCURATE'!N1243&lt;&gt;"",'DATA ACCURATE'!N1243,"")</f>
        <v/>
      </c>
      <c r="G1240" t="str">
        <f>IF(F1240="","",IF(F1240&lt;=DATABASE!$I$8,"UNYIL",IF(F1240&lt;=DATABASE!$J$8,"KECIL",IF(F1240&lt;DATABASE!$K$8,"TANGGUNG",IF(F1240&gt;=DATABASE!$K$8,"BESAR","")))))</f>
        <v/>
      </c>
      <c r="H1240" s="16" t="str">
        <f>IF('DATA ACCURATE'!J1243&lt;&gt;"",'DATA ACCURATE'!J1243,"")</f>
        <v/>
      </c>
      <c r="I1240" s="35" t="str">
        <f>IF(B1240&lt;&gt;"",IFERROR(VLOOKUP(B1240,'DATA TIMBANGAN'!G:M,7,FALSE),VLOOKUP(B1240,'DATA TIMBANGAN'!G:M,7)),"")</f>
        <v/>
      </c>
      <c r="J1240" s="25" t="str">
        <f>IF(H1240&lt;&gt;"",IFERROR(INDEX(DATABASE!$Z$19:$Z$38,MATCH(DATEVALUE(H1240),DATABASE!$AA$19:$AA$38,0)),INDEX(DATABASE!$Z$12:$Z$18,MATCH(WEEKDAY(H1240,2),DATABASE!$AA$12:$AA$18,0))),"")</f>
        <v/>
      </c>
      <c r="K1240" s="25" t="str">
        <f>IF('DATA ACCURATE'!V1243&lt;&gt;"",'DATA ACCURATE'!V1243,"")</f>
        <v/>
      </c>
      <c r="L1240" s="80" t="str">
        <f>IF($H1240="","",IF(OR($J1240="LIBUR",AND($L1239="LIBUR",$O1239=$O1240)),"LIBUR",IF(AND(OR($L1239="LUAR JAM KERJA 1",$L1239="LUAR JAM KERJA 2"),OR(OR(AND($H1239=$H1240,AND(OR($I1240&gt;DATABASE!$J$3,$I1240&lt;DATABASE!$J$6),((DATEVALUE($H1240)+$I1240)-(DATEVALUE($H1239)+$I1239))&lt;DATABASE!$J$6)),AND($H1239=$H1240,$O1239=$O1240,OR($I1240&gt;DATABASE!$J$6,$I1240&lt;DATABASE!$J$3))),AND(($H1240-$H1239)=1,OR($I1240&lt;DATABASE!$I$6,((DATEVALUE($H1240)+$I1240)-(DATEVALUE($H1239)+$I1239))&lt;DATABASE!$J$6))),$A1240=$A1239),"LUAR JAM KERJA 2",IF(AND(OR(WEEKDAY($H1240,2)=1,WEEKDAY($H1240,2)=2,WEEKDAY($H1240,2)=3,WEEKDAY($H1240,2)=4,WEEKDAY($H1240,2)=5),$I1240&lt;=DATABASE!$J$3,$I1240&gt;=DATABASE!$I$3),"JAM KERJA",IF(AND(WEEKDAY($H1240,2)=6,$I1240&lt;=DATABASE!$J$4,$I1240&gt;=DATABASE!$I$4),"JAM KERJA","LUAR JAM KERJA 1")))))</f>
        <v/>
      </c>
      <c r="M1240" s="33" t="str">
        <f>IF('DATA ACCURATE'!T1243&lt;&gt;"",IF('DATA ACCURATE'!T1243&gt;100,'DATA ACCURATE'!T1243/10,'DATA ACCURATE'!T1243),"")</f>
        <v/>
      </c>
      <c r="N1240" t="str">
        <f>IF(M1240="","",IF(M1240&lt;=DATABASE!$I$9,"LOKAL",IF(M1240&lt;DATABASE!$J$9,"LUAR KOTA 1",IF($M1240&gt;=DATABASE!$J$9,"LUAR KOTA 2",""))))</f>
        <v/>
      </c>
      <c r="O1240" s="38" t="str">
        <f>IF('DATA ACCURATE'!L1243&lt;&gt;"",'DATA ACCURATE'!L1243,"")</f>
        <v/>
      </c>
      <c r="Q1240" s="38">
        <f t="shared" si="134"/>
        <v>0</v>
      </c>
      <c r="R1240" s="38">
        <f t="shared" si="134"/>
        <v>0</v>
      </c>
      <c r="S1240" s="38">
        <f t="shared" si="134"/>
        <v>0</v>
      </c>
      <c r="T1240" s="38">
        <f t="shared" si="132"/>
        <v>0</v>
      </c>
      <c r="U1240" s="38">
        <f t="shared" si="135"/>
        <v>0</v>
      </c>
      <c r="V1240" s="38">
        <f t="shared" si="135"/>
        <v>0</v>
      </c>
      <c r="W1240" s="38">
        <f t="shared" si="135"/>
        <v>0</v>
      </c>
      <c r="X1240" s="38">
        <f t="shared" si="136"/>
        <v>0</v>
      </c>
      <c r="Y1240" s="38">
        <f t="shared" si="136"/>
        <v>0</v>
      </c>
      <c r="Z1240" s="38">
        <f t="shared" si="136"/>
        <v>0</v>
      </c>
      <c r="AA1240" s="38">
        <f t="shared" si="133"/>
        <v>0</v>
      </c>
      <c r="AB1240" s="38">
        <f t="shared" si="137"/>
        <v>0</v>
      </c>
      <c r="AC1240" s="38">
        <f t="shared" si="138"/>
        <v>0</v>
      </c>
      <c r="AD1240" s="38" t="str">
        <f t="shared" si="139"/>
        <v>000000000000</v>
      </c>
    </row>
    <row r="1241" spans="1:30">
      <c r="A1241" s="9" t="str">
        <f>IF('DATA ACCURATE'!A1244&lt;&gt;"",'DATA ACCURATE'!A1244,"")</f>
        <v/>
      </c>
      <c r="B1241" s="9" t="str">
        <f>IF('DATA ACCURATE'!D1244&lt;&gt;"",'DATA ACCURATE'!D1244,"")</f>
        <v/>
      </c>
      <c r="C1241" s="38" t="str">
        <f>IF($AD1241="000000000000","",INDEX(DATABASE!$W$12:$W$71,MATCH($AD1241,DATABASE!$V$12:$V$71,0)))</f>
        <v/>
      </c>
      <c r="D1241" s="34" t="str">
        <f>IF(C1241="","",IF(E1241="",INDEX(DATABASE!$AF$13:$AF$62,MATCH($C1241,DATABASE!$AC$13:$AC$62,0)),IF(E1241="2x D11",INDEX(DATABASE!$AF$13:$AF$62,MATCH($C1241,DATABASE!$AC$13:$AC$62,0))+2*DATABASE!$AF$62,IF(E1241="3x D11",INDEX(DATABASE!$AF$13:$AF$62,MATCH($C1241,DATABASE!$AC$13:$AC$62,0))+3*DATABASE!$AF$62,""))))</f>
        <v/>
      </c>
      <c r="E1241" s="38" t="str">
        <f>IF(AND($K1241="Y",$G1241&lt;&gt;"UNYIL",$F1241&lt;DATABASE!$O$8),"2x D11",IF(AND($K1241="Y",$G1241&lt;&gt;"UNYIL",$F1241&gt;=DATABASE!$O$8),"3x D11",""))</f>
        <v/>
      </c>
      <c r="F1241" s="9" t="str">
        <f>IF('DATA ACCURATE'!N1244&lt;&gt;"",'DATA ACCURATE'!N1244,"")</f>
        <v/>
      </c>
      <c r="G1241" t="str">
        <f>IF(F1241="","",IF(F1241&lt;=DATABASE!$I$8,"UNYIL",IF(F1241&lt;=DATABASE!$J$8,"KECIL",IF(F1241&lt;DATABASE!$K$8,"TANGGUNG",IF(F1241&gt;=DATABASE!$K$8,"BESAR","")))))</f>
        <v/>
      </c>
      <c r="H1241" s="16" t="str">
        <f>IF('DATA ACCURATE'!J1244&lt;&gt;"",'DATA ACCURATE'!J1244,"")</f>
        <v/>
      </c>
      <c r="I1241" s="35" t="str">
        <f>IF(B1241&lt;&gt;"",IFERROR(VLOOKUP(B1241,'DATA TIMBANGAN'!G:M,7,FALSE),VLOOKUP(B1241,'DATA TIMBANGAN'!G:M,7)),"")</f>
        <v/>
      </c>
      <c r="J1241" s="25" t="str">
        <f>IF(H1241&lt;&gt;"",IFERROR(INDEX(DATABASE!$Z$19:$Z$38,MATCH(DATEVALUE(H1241),DATABASE!$AA$19:$AA$38,0)),INDEX(DATABASE!$Z$12:$Z$18,MATCH(WEEKDAY(H1241,2),DATABASE!$AA$12:$AA$18,0))),"")</f>
        <v/>
      </c>
      <c r="K1241" s="25" t="str">
        <f>IF('DATA ACCURATE'!V1244&lt;&gt;"",'DATA ACCURATE'!V1244,"")</f>
        <v/>
      </c>
      <c r="L1241" s="80" t="str">
        <f>IF($H1241="","",IF(OR($J1241="LIBUR",AND($L1240="LIBUR",$O1240=$O1241)),"LIBUR",IF(AND(OR($L1240="LUAR JAM KERJA 1",$L1240="LUAR JAM KERJA 2"),OR(OR(AND($H1240=$H1241,AND(OR($I1241&gt;DATABASE!$J$3,$I1241&lt;DATABASE!$J$6),((DATEVALUE($H1241)+$I1241)-(DATEVALUE($H1240)+$I1240))&lt;DATABASE!$J$6)),AND($H1240=$H1241,$O1240=$O1241,OR($I1241&gt;DATABASE!$J$6,$I1241&lt;DATABASE!$J$3))),AND(($H1241-$H1240)=1,OR($I1241&lt;DATABASE!$I$6,((DATEVALUE($H1241)+$I1241)-(DATEVALUE($H1240)+$I1240))&lt;DATABASE!$J$6))),$A1241=$A1240),"LUAR JAM KERJA 2",IF(AND(OR(WEEKDAY($H1241,2)=1,WEEKDAY($H1241,2)=2,WEEKDAY($H1241,2)=3,WEEKDAY($H1241,2)=4,WEEKDAY($H1241,2)=5),$I1241&lt;=DATABASE!$J$3,$I1241&gt;=DATABASE!$I$3),"JAM KERJA",IF(AND(WEEKDAY($H1241,2)=6,$I1241&lt;=DATABASE!$J$4,$I1241&gt;=DATABASE!$I$4),"JAM KERJA","LUAR JAM KERJA 1")))))</f>
        <v/>
      </c>
      <c r="M1241" s="33" t="str">
        <f>IF('DATA ACCURATE'!T1244&lt;&gt;"",IF('DATA ACCURATE'!T1244&gt;100,'DATA ACCURATE'!T1244/10,'DATA ACCURATE'!T1244),"")</f>
        <v/>
      </c>
      <c r="N1241" t="str">
        <f>IF(M1241="","",IF(M1241&lt;=DATABASE!$I$9,"LOKAL",IF(M1241&lt;DATABASE!$J$9,"LUAR KOTA 1",IF($M1241&gt;=DATABASE!$J$9,"LUAR KOTA 2",""))))</f>
        <v/>
      </c>
      <c r="O1241" s="38" t="str">
        <f>IF('DATA ACCURATE'!L1244&lt;&gt;"",'DATA ACCURATE'!L1244,"")</f>
        <v/>
      </c>
      <c r="Q1241" s="38">
        <f t="shared" si="134"/>
        <v>0</v>
      </c>
      <c r="R1241" s="38">
        <f t="shared" si="134"/>
        <v>0</v>
      </c>
      <c r="S1241" s="38">
        <f t="shared" si="134"/>
        <v>0</v>
      </c>
      <c r="T1241" s="38">
        <f t="shared" si="132"/>
        <v>0</v>
      </c>
      <c r="U1241" s="38">
        <f t="shared" si="135"/>
        <v>0</v>
      </c>
      <c r="V1241" s="38">
        <f t="shared" si="135"/>
        <v>0</v>
      </c>
      <c r="W1241" s="38">
        <f t="shared" si="135"/>
        <v>0</v>
      </c>
      <c r="X1241" s="38">
        <f t="shared" si="136"/>
        <v>0</v>
      </c>
      <c r="Y1241" s="38">
        <f t="shared" si="136"/>
        <v>0</v>
      </c>
      <c r="Z1241" s="38">
        <f t="shared" si="136"/>
        <v>0</v>
      </c>
      <c r="AA1241" s="38">
        <f t="shared" si="133"/>
        <v>0</v>
      </c>
      <c r="AB1241" s="38">
        <f t="shared" si="137"/>
        <v>0</v>
      </c>
      <c r="AC1241" s="38">
        <f t="shared" si="138"/>
        <v>0</v>
      </c>
      <c r="AD1241" s="38" t="str">
        <f t="shared" si="139"/>
        <v>000000000000</v>
      </c>
    </row>
    <row r="1242" spans="1:30">
      <c r="A1242" s="9" t="str">
        <f>IF('DATA ACCURATE'!A1245&lt;&gt;"",'DATA ACCURATE'!A1245,"")</f>
        <v/>
      </c>
      <c r="B1242" s="9" t="str">
        <f>IF('DATA ACCURATE'!D1245&lt;&gt;"",'DATA ACCURATE'!D1245,"")</f>
        <v/>
      </c>
      <c r="C1242" s="38" t="str">
        <f>IF($AD1242="000000000000","",INDEX(DATABASE!$W$12:$W$71,MATCH($AD1242,DATABASE!$V$12:$V$71,0)))</f>
        <v/>
      </c>
      <c r="D1242" s="34" t="str">
        <f>IF(C1242="","",IF(E1242="",INDEX(DATABASE!$AF$13:$AF$62,MATCH($C1242,DATABASE!$AC$13:$AC$62,0)),IF(E1242="2x D11",INDEX(DATABASE!$AF$13:$AF$62,MATCH($C1242,DATABASE!$AC$13:$AC$62,0))+2*DATABASE!$AF$62,IF(E1242="3x D11",INDEX(DATABASE!$AF$13:$AF$62,MATCH($C1242,DATABASE!$AC$13:$AC$62,0))+3*DATABASE!$AF$62,""))))</f>
        <v/>
      </c>
      <c r="E1242" s="38" t="str">
        <f>IF(AND($K1242="Y",$G1242&lt;&gt;"UNYIL",$F1242&lt;DATABASE!$O$8),"2x D11",IF(AND($K1242="Y",$G1242&lt;&gt;"UNYIL",$F1242&gt;=DATABASE!$O$8),"3x D11",""))</f>
        <v/>
      </c>
      <c r="F1242" s="9" t="str">
        <f>IF('DATA ACCURATE'!N1245&lt;&gt;"",'DATA ACCURATE'!N1245,"")</f>
        <v/>
      </c>
      <c r="G1242" t="str">
        <f>IF(F1242="","",IF(F1242&lt;=DATABASE!$I$8,"UNYIL",IF(F1242&lt;=DATABASE!$J$8,"KECIL",IF(F1242&lt;DATABASE!$K$8,"TANGGUNG",IF(F1242&gt;=DATABASE!$K$8,"BESAR","")))))</f>
        <v/>
      </c>
      <c r="H1242" s="16" t="str">
        <f>IF('DATA ACCURATE'!J1245&lt;&gt;"",'DATA ACCURATE'!J1245,"")</f>
        <v/>
      </c>
      <c r="I1242" s="35" t="str">
        <f>IF(B1242&lt;&gt;"",IFERROR(VLOOKUP(B1242,'DATA TIMBANGAN'!G:M,7,FALSE),VLOOKUP(B1242,'DATA TIMBANGAN'!G:M,7)),"")</f>
        <v/>
      </c>
      <c r="J1242" s="25" t="str">
        <f>IF(H1242&lt;&gt;"",IFERROR(INDEX(DATABASE!$Z$19:$Z$38,MATCH(DATEVALUE(H1242),DATABASE!$AA$19:$AA$38,0)),INDEX(DATABASE!$Z$12:$Z$18,MATCH(WEEKDAY(H1242,2),DATABASE!$AA$12:$AA$18,0))),"")</f>
        <v/>
      </c>
      <c r="K1242" s="25" t="str">
        <f>IF('DATA ACCURATE'!V1245&lt;&gt;"",'DATA ACCURATE'!V1245,"")</f>
        <v/>
      </c>
      <c r="L1242" s="80" t="str">
        <f>IF($H1242="","",IF(OR($J1242="LIBUR",AND($L1241="LIBUR",$O1241=$O1242)),"LIBUR",IF(AND(OR($L1241="LUAR JAM KERJA 1",$L1241="LUAR JAM KERJA 2"),OR(OR(AND($H1241=$H1242,AND(OR($I1242&gt;DATABASE!$J$3,$I1242&lt;DATABASE!$J$6),((DATEVALUE($H1242)+$I1242)-(DATEVALUE($H1241)+$I1241))&lt;DATABASE!$J$6)),AND($H1241=$H1242,$O1241=$O1242,OR($I1242&gt;DATABASE!$J$6,$I1242&lt;DATABASE!$J$3))),AND(($H1242-$H1241)=1,OR($I1242&lt;DATABASE!$I$6,((DATEVALUE($H1242)+$I1242)-(DATEVALUE($H1241)+$I1241))&lt;DATABASE!$J$6))),$A1242=$A1241),"LUAR JAM KERJA 2",IF(AND(OR(WEEKDAY($H1242,2)=1,WEEKDAY($H1242,2)=2,WEEKDAY($H1242,2)=3,WEEKDAY($H1242,2)=4,WEEKDAY($H1242,2)=5),$I1242&lt;=DATABASE!$J$3,$I1242&gt;=DATABASE!$I$3),"JAM KERJA",IF(AND(WEEKDAY($H1242,2)=6,$I1242&lt;=DATABASE!$J$4,$I1242&gt;=DATABASE!$I$4),"JAM KERJA","LUAR JAM KERJA 1")))))</f>
        <v/>
      </c>
      <c r="M1242" s="33" t="str">
        <f>IF('DATA ACCURATE'!T1245&lt;&gt;"",IF('DATA ACCURATE'!T1245&gt;100,'DATA ACCURATE'!T1245/10,'DATA ACCURATE'!T1245),"")</f>
        <v/>
      </c>
      <c r="N1242" t="str">
        <f>IF(M1242="","",IF(M1242&lt;=DATABASE!$I$9,"LOKAL",IF(M1242&lt;DATABASE!$J$9,"LUAR KOTA 1",IF($M1242&gt;=DATABASE!$J$9,"LUAR KOTA 2",""))))</f>
        <v/>
      </c>
      <c r="O1242" s="38" t="str">
        <f>IF('DATA ACCURATE'!L1245&lt;&gt;"",'DATA ACCURATE'!L1245,"")</f>
        <v/>
      </c>
      <c r="Q1242" s="38">
        <f t="shared" si="134"/>
        <v>0</v>
      </c>
      <c r="R1242" s="38">
        <f t="shared" si="134"/>
        <v>0</v>
      </c>
      <c r="S1242" s="38">
        <f t="shared" si="134"/>
        <v>0</v>
      </c>
      <c r="T1242" s="38">
        <f t="shared" si="132"/>
        <v>0</v>
      </c>
      <c r="U1242" s="38">
        <f t="shared" si="135"/>
        <v>0</v>
      </c>
      <c r="V1242" s="38">
        <f t="shared" si="135"/>
        <v>0</v>
      </c>
      <c r="W1242" s="38">
        <f t="shared" si="135"/>
        <v>0</v>
      </c>
      <c r="X1242" s="38">
        <f t="shared" si="136"/>
        <v>0</v>
      </c>
      <c r="Y1242" s="38">
        <f t="shared" si="136"/>
        <v>0</v>
      </c>
      <c r="Z1242" s="38">
        <f t="shared" si="136"/>
        <v>0</v>
      </c>
      <c r="AA1242" s="38">
        <f t="shared" si="133"/>
        <v>0</v>
      </c>
      <c r="AB1242" s="38">
        <f t="shared" si="137"/>
        <v>0</v>
      </c>
      <c r="AC1242" s="38">
        <f t="shared" si="138"/>
        <v>0</v>
      </c>
      <c r="AD1242" s="38" t="str">
        <f t="shared" si="139"/>
        <v>000000000000</v>
      </c>
    </row>
    <row r="1243" spans="1:30">
      <c r="A1243" s="9" t="str">
        <f>IF('DATA ACCURATE'!A1246&lt;&gt;"",'DATA ACCURATE'!A1246,"")</f>
        <v/>
      </c>
      <c r="B1243" s="9" t="str">
        <f>IF('DATA ACCURATE'!D1246&lt;&gt;"",'DATA ACCURATE'!D1246,"")</f>
        <v/>
      </c>
      <c r="C1243" s="38" t="str">
        <f>IF($AD1243="000000000000","",INDEX(DATABASE!$W$12:$W$71,MATCH($AD1243,DATABASE!$V$12:$V$71,0)))</f>
        <v/>
      </c>
      <c r="D1243" s="34" t="str">
        <f>IF(C1243="","",IF(E1243="",INDEX(DATABASE!$AF$13:$AF$62,MATCH($C1243,DATABASE!$AC$13:$AC$62,0)),IF(E1243="2x D11",INDEX(DATABASE!$AF$13:$AF$62,MATCH($C1243,DATABASE!$AC$13:$AC$62,0))+2*DATABASE!$AF$62,IF(E1243="3x D11",INDEX(DATABASE!$AF$13:$AF$62,MATCH($C1243,DATABASE!$AC$13:$AC$62,0))+3*DATABASE!$AF$62,""))))</f>
        <v/>
      </c>
      <c r="E1243" s="38" t="str">
        <f>IF(AND($K1243="Y",$G1243&lt;&gt;"UNYIL",$F1243&lt;DATABASE!$O$8),"2x D11",IF(AND($K1243="Y",$G1243&lt;&gt;"UNYIL",$F1243&gt;=DATABASE!$O$8),"3x D11",""))</f>
        <v/>
      </c>
      <c r="F1243" s="9" t="str">
        <f>IF('DATA ACCURATE'!N1246&lt;&gt;"",'DATA ACCURATE'!N1246,"")</f>
        <v/>
      </c>
      <c r="G1243" t="str">
        <f>IF(F1243="","",IF(F1243&lt;=DATABASE!$I$8,"UNYIL",IF(F1243&lt;=DATABASE!$J$8,"KECIL",IF(F1243&lt;DATABASE!$K$8,"TANGGUNG",IF(F1243&gt;=DATABASE!$K$8,"BESAR","")))))</f>
        <v/>
      </c>
      <c r="H1243" s="16" t="str">
        <f>IF('DATA ACCURATE'!J1246&lt;&gt;"",'DATA ACCURATE'!J1246,"")</f>
        <v/>
      </c>
      <c r="I1243" s="35" t="str">
        <f>IF(B1243&lt;&gt;"",IFERROR(VLOOKUP(B1243,'DATA TIMBANGAN'!G:M,7,FALSE),VLOOKUP(B1243,'DATA TIMBANGAN'!G:M,7)),"")</f>
        <v/>
      </c>
      <c r="J1243" s="25" t="str">
        <f>IF(H1243&lt;&gt;"",IFERROR(INDEX(DATABASE!$Z$19:$Z$38,MATCH(DATEVALUE(H1243),DATABASE!$AA$19:$AA$38,0)),INDEX(DATABASE!$Z$12:$Z$18,MATCH(WEEKDAY(H1243,2),DATABASE!$AA$12:$AA$18,0))),"")</f>
        <v/>
      </c>
      <c r="K1243" s="25" t="str">
        <f>IF('DATA ACCURATE'!V1246&lt;&gt;"",'DATA ACCURATE'!V1246,"")</f>
        <v/>
      </c>
      <c r="L1243" s="80" t="str">
        <f>IF($H1243="","",IF(OR($J1243="LIBUR",AND($L1242="LIBUR",$O1242=$O1243)),"LIBUR",IF(AND(OR($L1242="LUAR JAM KERJA 1",$L1242="LUAR JAM KERJA 2"),OR(OR(AND($H1242=$H1243,AND(OR($I1243&gt;DATABASE!$J$3,$I1243&lt;DATABASE!$J$6),((DATEVALUE($H1243)+$I1243)-(DATEVALUE($H1242)+$I1242))&lt;DATABASE!$J$6)),AND($H1242=$H1243,$O1242=$O1243,OR($I1243&gt;DATABASE!$J$6,$I1243&lt;DATABASE!$J$3))),AND(($H1243-$H1242)=1,OR($I1243&lt;DATABASE!$I$6,((DATEVALUE($H1243)+$I1243)-(DATEVALUE($H1242)+$I1242))&lt;DATABASE!$J$6))),$A1243=$A1242),"LUAR JAM KERJA 2",IF(AND(OR(WEEKDAY($H1243,2)=1,WEEKDAY($H1243,2)=2,WEEKDAY($H1243,2)=3,WEEKDAY($H1243,2)=4,WEEKDAY($H1243,2)=5),$I1243&lt;=DATABASE!$J$3,$I1243&gt;=DATABASE!$I$3),"JAM KERJA",IF(AND(WEEKDAY($H1243,2)=6,$I1243&lt;=DATABASE!$J$4,$I1243&gt;=DATABASE!$I$4),"JAM KERJA","LUAR JAM KERJA 1")))))</f>
        <v/>
      </c>
      <c r="M1243" s="33" t="str">
        <f>IF('DATA ACCURATE'!T1246&lt;&gt;"",IF('DATA ACCURATE'!T1246&gt;100,'DATA ACCURATE'!T1246/10,'DATA ACCURATE'!T1246),"")</f>
        <v/>
      </c>
      <c r="N1243" t="str">
        <f>IF(M1243="","",IF(M1243&lt;=DATABASE!$I$9,"LOKAL",IF(M1243&lt;DATABASE!$J$9,"LUAR KOTA 1",IF($M1243&gt;=DATABASE!$J$9,"LUAR KOTA 2",""))))</f>
        <v/>
      </c>
      <c r="O1243" s="38" t="str">
        <f>IF('DATA ACCURATE'!L1246&lt;&gt;"",'DATA ACCURATE'!L1246,"")</f>
        <v/>
      </c>
      <c r="Q1243" s="38">
        <f t="shared" si="134"/>
        <v>0</v>
      </c>
      <c r="R1243" s="38">
        <f t="shared" si="134"/>
        <v>0</v>
      </c>
      <c r="S1243" s="38">
        <f t="shared" si="134"/>
        <v>0</v>
      </c>
      <c r="T1243" s="38">
        <f t="shared" si="132"/>
        <v>0</v>
      </c>
      <c r="U1243" s="38">
        <f t="shared" si="135"/>
        <v>0</v>
      </c>
      <c r="V1243" s="38">
        <f t="shared" si="135"/>
        <v>0</v>
      </c>
      <c r="W1243" s="38">
        <f t="shared" si="135"/>
        <v>0</v>
      </c>
      <c r="X1243" s="38">
        <f t="shared" si="136"/>
        <v>0</v>
      </c>
      <c r="Y1243" s="38">
        <f t="shared" si="136"/>
        <v>0</v>
      </c>
      <c r="Z1243" s="38">
        <f t="shared" si="136"/>
        <v>0</v>
      </c>
      <c r="AA1243" s="38">
        <f t="shared" si="133"/>
        <v>0</v>
      </c>
      <c r="AB1243" s="38">
        <f t="shared" si="137"/>
        <v>0</v>
      </c>
      <c r="AC1243" s="38">
        <f t="shared" si="138"/>
        <v>0</v>
      </c>
      <c r="AD1243" s="38" t="str">
        <f t="shared" si="139"/>
        <v>000000000000</v>
      </c>
    </row>
    <row r="1244" spans="1:30">
      <c r="A1244" s="9" t="str">
        <f>IF('DATA ACCURATE'!A1247&lt;&gt;"",'DATA ACCURATE'!A1247,"")</f>
        <v/>
      </c>
      <c r="B1244" s="9" t="str">
        <f>IF('DATA ACCURATE'!D1247&lt;&gt;"",'DATA ACCURATE'!D1247,"")</f>
        <v/>
      </c>
      <c r="C1244" s="38" t="str">
        <f>IF($AD1244="000000000000","",INDEX(DATABASE!$W$12:$W$71,MATCH($AD1244,DATABASE!$V$12:$V$71,0)))</f>
        <v/>
      </c>
      <c r="D1244" s="34" t="str">
        <f>IF(C1244="","",IF(E1244="",INDEX(DATABASE!$AF$13:$AF$62,MATCH($C1244,DATABASE!$AC$13:$AC$62,0)),IF(E1244="2x D11",INDEX(DATABASE!$AF$13:$AF$62,MATCH($C1244,DATABASE!$AC$13:$AC$62,0))+2*DATABASE!$AF$62,IF(E1244="3x D11",INDEX(DATABASE!$AF$13:$AF$62,MATCH($C1244,DATABASE!$AC$13:$AC$62,0))+3*DATABASE!$AF$62,""))))</f>
        <v/>
      </c>
      <c r="E1244" s="38" t="str">
        <f>IF(AND($K1244="Y",$G1244&lt;&gt;"UNYIL",$F1244&lt;DATABASE!$O$8),"2x D11",IF(AND($K1244="Y",$G1244&lt;&gt;"UNYIL",$F1244&gt;=DATABASE!$O$8),"3x D11",""))</f>
        <v/>
      </c>
      <c r="F1244" s="9" t="str">
        <f>IF('DATA ACCURATE'!N1247&lt;&gt;"",'DATA ACCURATE'!N1247,"")</f>
        <v/>
      </c>
      <c r="G1244" t="str">
        <f>IF(F1244="","",IF(F1244&lt;=DATABASE!$I$8,"UNYIL",IF(F1244&lt;=DATABASE!$J$8,"KECIL",IF(F1244&lt;DATABASE!$K$8,"TANGGUNG",IF(F1244&gt;=DATABASE!$K$8,"BESAR","")))))</f>
        <v/>
      </c>
      <c r="H1244" s="16" t="str">
        <f>IF('DATA ACCURATE'!J1247&lt;&gt;"",'DATA ACCURATE'!J1247,"")</f>
        <v/>
      </c>
      <c r="I1244" s="35" t="str">
        <f>IF(B1244&lt;&gt;"",IFERROR(VLOOKUP(B1244,'DATA TIMBANGAN'!G:M,7,FALSE),VLOOKUP(B1244,'DATA TIMBANGAN'!G:M,7)),"")</f>
        <v/>
      </c>
      <c r="J1244" s="25" t="str">
        <f>IF(H1244&lt;&gt;"",IFERROR(INDEX(DATABASE!$Z$19:$Z$38,MATCH(DATEVALUE(H1244),DATABASE!$AA$19:$AA$38,0)),INDEX(DATABASE!$Z$12:$Z$18,MATCH(WEEKDAY(H1244,2),DATABASE!$AA$12:$AA$18,0))),"")</f>
        <v/>
      </c>
      <c r="K1244" s="25" t="str">
        <f>IF('DATA ACCURATE'!V1247&lt;&gt;"",'DATA ACCURATE'!V1247,"")</f>
        <v/>
      </c>
      <c r="L1244" s="80" t="str">
        <f>IF($H1244="","",IF(OR($J1244="LIBUR",AND($L1243="LIBUR",$O1243=$O1244)),"LIBUR",IF(AND(OR($L1243="LUAR JAM KERJA 1",$L1243="LUAR JAM KERJA 2"),OR(OR(AND($H1243=$H1244,AND(OR($I1244&gt;DATABASE!$J$3,$I1244&lt;DATABASE!$J$6),((DATEVALUE($H1244)+$I1244)-(DATEVALUE($H1243)+$I1243))&lt;DATABASE!$J$6)),AND($H1243=$H1244,$O1243=$O1244,OR($I1244&gt;DATABASE!$J$6,$I1244&lt;DATABASE!$J$3))),AND(($H1244-$H1243)=1,OR($I1244&lt;DATABASE!$I$6,((DATEVALUE($H1244)+$I1244)-(DATEVALUE($H1243)+$I1243))&lt;DATABASE!$J$6))),$A1244=$A1243),"LUAR JAM KERJA 2",IF(AND(OR(WEEKDAY($H1244,2)=1,WEEKDAY($H1244,2)=2,WEEKDAY($H1244,2)=3,WEEKDAY($H1244,2)=4,WEEKDAY($H1244,2)=5),$I1244&lt;=DATABASE!$J$3,$I1244&gt;=DATABASE!$I$3),"JAM KERJA",IF(AND(WEEKDAY($H1244,2)=6,$I1244&lt;=DATABASE!$J$4,$I1244&gt;=DATABASE!$I$4),"JAM KERJA","LUAR JAM KERJA 1")))))</f>
        <v/>
      </c>
      <c r="M1244" s="33" t="str">
        <f>IF('DATA ACCURATE'!T1247&lt;&gt;"",IF('DATA ACCURATE'!T1247&gt;100,'DATA ACCURATE'!T1247/10,'DATA ACCURATE'!T1247),"")</f>
        <v/>
      </c>
      <c r="N1244" t="str">
        <f>IF(M1244="","",IF(M1244&lt;=DATABASE!$I$9,"LOKAL",IF(M1244&lt;DATABASE!$J$9,"LUAR KOTA 1",IF($M1244&gt;=DATABASE!$J$9,"LUAR KOTA 2",""))))</f>
        <v/>
      </c>
      <c r="O1244" s="38" t="str">
        <f>IF('DATA ACCURATE'!L1247&lt;&gt;"",'DATA ACCURATE'!L1247,"")</f>
        <v/>
      </c>
      <c r="Q1244" s="38">
        <f t="shared" si="134"/>
        <v>0</v>
      </c>
      <c r="R1244" s="38">
        <f t="shared" si="134"/>
        <v>0</v>
      </c>
      <c r="S1244" s="38">
        <f t="shared" si="134"/>
        <v>0</v>
      </c>
      <c r="T1244" s="38">
        <f t="shared" si="132"/>
        <v>0</v>
      </c>
      <c r="U1244" s="38">
        <f t="shared" si="135"/>
        <v>0</v>
      </c>
      <c r="V1244" s="38">
        <f t="shared" si="135"/>
        <v>0</v>
      </c>
      <c r="W1244" s="38">
        <f t="shared" si="135"/>
        <v>0</v>
      </c>
      <c r="X1244" s="38">
        <f t="shared" si="136"/>
        <v>0</v>
      </c>
      <c r="Y1244" s="38">
        <f t="shared" si="136"/>
        <v>0</v>
      </c>
      <c r="Z1244" s="38">
        <f t="shared" si="136"/>
        <v>0</v>
      </c>
      <c r="AA1244" s="38">
        <f t="shared" si="133"/>
        <v>0</v>
      </c>
      <c r="AB1244" s="38">
        <f t="shared" si="137"/>
        <v>0</v>
      </c>
      <c r="AC1244" s="38">
        <f t="shared" si="138"/>
        <v>0</v>
      </c>
      <c r="AD1244" s="38" t="str">
        <f t="shared" si="139"/>
        <v>000000000000</v>
      </c>
    </row>
    <row r="1245" spans="1:30">
      <c r="A1245" s="9" t="str">
        <f>IF('DATA ACCURATE'!A1248&lt;&gt;"",'DATA ACCURATE'!A1248,"")</f>
        <v/>
      </c>
      <c r="B1245" s="9" t="str">
        <f>IF('DATA ACCURATE'!D1248&lt;&gt;"",'DATA ACCURATE'!D1248,"")</f>
        <v/>
      </c>
      <c r="C1245" s="38" t="str">
        <f>IF($AD1245="000000000000","",INDEX(DATABASE!$W$12:$W$71,MATCH($AD1245,DATABASE!$V$12:$V$71,0)))</f>
        <v/>
      </c>
      <c r="D1245" s="34" t="str">
        <f>IF(C1245="","",IF(E1245="",INDEX(DATABASE!$AF$13:$AF$62,MATCH($C1245,DATABASE!$AC$13:$AC$62,0)),IF(E1245="2x D11",INDEX(DATABASE!$AF$13:$AF$62,MATCH($C1245,DATABASE!$AC$13:$AC$62,0))+2*DATABASE!$AF$62,IF(E1245="3x D11",INDEX(DATABASE!$AF$13:$AF$62,MATCH($C1245,DATABASE!$AC$13:$AC$62,0))+3*DATABASE!$AF$62,""))))</f>
        <v/>
      </c>
      <c r="E1245" s="38" t="str">
        <f>IF(AND($K1245="Y",$G1245&lt;&gt;"UNYIL",$F1245&lt;DATABASE!$O$8),"2x D11",IF(AND($K1245="Y",$G1245&lt;&gt;"UNYIL",$F1245&gt;=DATABASE!$O$8),"3x D11",""))</f>
        <v/>
      </c>
      <c r="F1245" s="9" t="str">
        <f>IF('DATA ACCURATE'!N1248&lt;&gt;"",'DATA ACCURATE'!N1248,"")</f>
        <v/>
      </c>
      <c r="G1245" t="str">
        <f>IF(F1245="","",IF(F1245&lt;=DATABASE!$I$8,"UNYIL",IF(F1245&lt;=DATABASE!$J$8,"KECIL",IF(F1245&lt;DATABASE!$K$8,"TANGGUNG",IF(F1245&gt;=DATABASE!$K$8,"BESAR","")))))</f>
        <v/>
      </c>
      <c r="H1245" s="16" t="str">
        <f>IF('DATA ACCURATE'!J1248&lt;&gt;"",'DATA ACCURATE'!J1248,"")</f>
        <v/>
      </c>
      <c r="I1245" s="35" t="str">
        <f>IF(B1245&lt;&gt;"",IFERROR(VLOOKUP(B1245,'DATA TIMBANGAN'!G:M,7,FALSE),VLOOKUP(B1245,'DATA TIMBANGAN'!G:M,7)),"")</f>
        <v/>
      </c>
      <c r="J1245" s="25" t="str">
        <f>IF(H1245&lt;&gt;"",IFERROR(INDEX(DATABASE!$Z$19:$Z$38,MATCH(DATEVALUE(H1245),DATABASE!$AA$19:$AA$38,0)),INDEX(DATABASE!$Z$12:$Z$18,MATCH(WEEKDAY(H1245,2),DATABASE!$AA$12:$AA$18,0))),"")</f>
        <v/>
      </c>
      <c r="K1245" s="25" t="str">
        <f>IF('DATA ACCURATE'!V1248&lt;&gt;"",'DATA ACCURATE'!V1248,"")</f>
        <v/>
      </c>
      <c r="L1245" s="80" t="str">
        <f>IF($H1245="","",IF(OR($J1245="LIBUR",AND($L1244="LIBUR",$O1244=$O1245)),"LIBUR",IF(AND(OR($L1244="LUAR JAM KERJA 1",$L1244="LUAR JAM KERJA 2"),OR(OR(AND($H1244=$H1245,AND(OR($I1245&gt;DATABASE!$J$3,$I1245&lt;DATABASE!$J$6),((DATEVALUE($H1245)+$I1245)-(DATEVALUE($H1244)+$I1244))&lt;DATABASE!$J$6)),AND($H1244=$H1245,$O1244=$O1245,OR($I1245&gt;DATABASE!$J$6,$I1245&lt;DATABASE!$J$3))),AND(($H1245-$H1244)=1,OR($I1245&lt;DATABASE!$I$6,((DATEVALUE($H1245)+$I1245)-(DATEVALUE($H1244)+$I1244))&lt;DATABASE!$J$6))),$A1245=$A1244),"LUAR JAM KERJA 2",IF(AND(OR(WEEKDAY($H1245,2)=1,WEEKDAY($H1245,2)=2,WEEKDAY($H1245,2)=3,WEEKDAY($H1245,2)=4,WEEKDAY($H1245,2)=5),$I1245&lt;=DATABASE!$J$3,$I1245&gt;=DATABASE!$I$3),"JAM KERJA",IF(AND(WEEKDAY($H1245,2)=6,$I1245&lt;=DATABASE!$J$4,$I1245&gt;=DATABASE!$I$4),"JAM KERJA","LUAR JAM KERJA 1")))))</f>
        <v/>
      </c>
      <c r="M1245" s="33" t="str">
        <f>IF('DATA ACCURATE'!T1248&lt;&gt;"",IF('DATA ACCURATE'!T1248&gt;100,'DATA ACCURATE'!T1248/10,'DATA ACCURATE'!T1248),"")</f>
        <v/>
      </c>
      <c r="N1245" t="str">
        <f>IF(M1245="","",IF(M1245&lt;=DATABASE!$I$9,"LOKAL",IF(M1245&lt;DATABASE!$J$9,"LUAR KOTA 1",IF($M1245&gt;=DATABASE!$J$9,"LUAR KOTA 2",""))))</f>
        <v/>
      </c>
      <c r="O1245" s="38" t="str">
        <f>IF('DATA ACCURATE'!L1248&lt;&gt;"",'DATA ACCURATE'!L1248,"")</f>
        <v/>
      </c>
      <c r="Q1245" s="38">
        <f t="shared" si="134"/>
        <v>0</v>
      </c>
      <c r="R1245" s="38">
        <f t="shared" si="134"/>
        <v>0</v>
      </c>
      <c r="S1245" s="38">
        <f t="shared" si="134"/>
        <v>0</v>
      </c>
      <c r="T1245" s="38">
        <f t="shared" si="132"/>
        <v>0</v>
      </c>
      <c r="U1245" s="38">
        <f t="shared" si="135"/>
        <v>0</v>
      </c>
      <c r="V1245" s="38">
        <f t="shared" si="135"/>
        <v>0</v>
      </c>
      <c r="W1245" s="38">
        <f t="shared" si="135"/>
        <v>0</v>
      </c>
      <c r="X1245" s="38">
        <f t="shared" si="136"/>
        <v>0</v>
      </c>
      <c r="Y1245" s="38">
        <f t="shared" si="136"/>
        <v>0</v>
      </c>
      <c r="Z1245" s="38">
        <f t="shared" si="136"/>
        <v>0</v>
      </c>
      <c r="AA1245" s="38">
        <f t="shared" si="133"/>
        <v>0</v>
      </c>
      <c r="AB1245" s="38">
        <f t="shared" si="137"/>
        <v>0</v>
      </c>
      <c r="AC1245" s="38">
        <f t="shared" si="138"/>
        <v>0</v>
      </c>
      <c r="AD1245" s="38" t="str">
        <f t="shared" si="139"/>
        <v>000000000000</v>
      </c>
    </row>
    <row r="1246" spans="1:30">
      <c r="A1246" s="9" t="str">
        <f>IF('DATA ACCURATE'!A1249&lt;&gt;"",'DATA ACCURATE'!A1249,"")</f>
        <v/>
      </c>
      <c r="B1246" s="9" t="str">
        <f>IF('DATA ACCURATE'!D1249&lt;&gt;"",'DATA ACCURATE'!D1249,"")</f>
        <v/>
      </c>
      <c r="C1246" s="38" t="str">
        <f>IF($AD1246="000000000000","",INDEX(DATABASE!$W$12:$W$71,MATCH($AD1246,DATABASE!$V$12:$V$71,0)))</f>
        <v/>
      </c>
      <c r="D1246" s="34" t="str">
        <f>IF(C1246="","",IF(E1246="",INDEX(DATABASE!$AF$13:$AF$62,MATCH($C1246,DATABASE!$AC$13:$AC$62,0)),IF(E1246="2x D11",INDEX(DATABASE!$AF$13:$AF$62,MATCH($C1246,DATABASE!$AC$13:$AC$62,0))+2*DATABASE!$AF$62,IF(E1246="3x D11",INDEX(DATABASE!$AF$13:$AF$62,MATCH($C1246,DATABASE!$AC$13:$AC$62,0))+3*DATABASE!$AF$62,""))))</f>
        <v/>
      </c>
      <c r="E1246" s="38" t="str">
        <f>IF(AND($K1246="Y",$G1246&lt;&gt;"UNYIL",$F1246&lt;DATABASE!$O$8),"2x D11",IF(AND($K1246="Y",$G1246&lt;&gt;"UNYIL",$F1246&gt;=DATABASE!$O$8),"3x D11",""))</f>
        <v/>
      </c>
      <c r="F1246" s="9" t="str">
        <f>IF('DATA ACCURATE'!N1249&lt;&gt;"",'DATA ACCURATE'!N1249,"")</f>
        <v/>
      </c>
      <c r="G1246" t="str">
        <f>IF(F1246="","",IF(F1246&lt;=DATABASE!$I$8,"UNYIL",IF(F1246&lt;=DATABASE!$J$8,"KECIL",IF(F1246&lt;DATABASE!$K$8,"TANGGUNG",IF(F1246&gt;=DATABASE!$K$8,"BESAR","")))))</f>
        <v/>
      </c>
      <c r="H1246" s="16" t="str">
        <f>IF('DATA ACCURATE'!J1249&lt;&gt;"",'DATA ACCURATE'!J1249,"")</f>
        <v/>
      </c>
      <c r="I1246" s="35" t="str">
        <f>IF(B1246&lt;&gt;"",IFERROR(VLOOKUP(B1246,'DATA TIMBANGAN'!G:M,7,FALSE),VLOOKUP(B1246,'DATA TIMBANGAN'!G:M,7)),"")</f>
        <v/>
      </c>
      <c r="J1246" s="25" t="str">
        <f>IF(H1246&lt;&gt;"",IFERROR(INDEX(DATABASE!$Z$19:$Z$38,MATCH(DATEVALUE(H1246),DATABASE!$AA$19:$AA$38,0)),INDEX(DATABASE!$Z$12:$Z$18,MATCH(WEEKDAY(H1246,2),DATABASE!$AA$12:$AA$18,0))),"")</f>
        <v/>
      </c>
      <c r="K1246" s="25" t="str">
        <f>IF('DATA ACCURATE'!V1249&lt;&gt;"",'DATA ACCURATE'!V1249,"")</f>
        <v/>
      </c>
      <c r="L1246" s="80" t="str">
        <f>IF($H1246="","",IF(OR($J1246="LIBUR",AND($L1245="LIBUR",$O1245=$O1246)),"LIBUR",IF(AND(OR($L1245="LUAR JAM KERJA 1",$L1245="LUAR JAM KERJA 2"),OR(OR(AND($H1245=$H1246,AND(OR($I1246&gt;DATABASE!$J$3,$I1246&lt;DATABASE!$J$6),((DATEVALUE($H1246)+$I1246)-(DATEVALUE($H1245)+$I1245))&lt;DATABASE!$J$6)),AND($H1245=$H1246,$O1245=$O1246,OR($I1246&gt;DATABASE!$J$6,$I1246&lt;DATABASE!$J$3))),AND(($H1246-$H1245)=1,OR($I1246&lt;DATABASE!$I$6,((DATEVALUE($H1246)+$I1246)-(DATEVALUE($H1245)+$I1245))&lt;DATABASE!$J$6))),$A1246=$A1245),"LUAR JAM KERJA 2",IF(AND(OR(WEEKDAY($H1246,2)=1,WEEKDAY($H1246,2)=2,WEEKDAY($H1246,2)=3,WEEKDAY($H1246,2)=4,WEEKDAY($H1246,2)=5),$I1246&lt;=DATABASE!$J$3,$I1246&gt;=DATABASE!$I$3),"JAM KERJA",IF(AND(WEEKDAY($H1246,2)=6,$I1246&lt;=DATABASE!$J$4,$I1246&gt;=DATABASE!$I$4),"JAM KERJA","LUAR JAM KERJA 1")))))</f>
        <v/>
      </c>
      <c r="M1246" s="33" t="str">
        <f>IF('DATA ACCURATE'!T1249&lt;&gt;"",IF('DATA ACCURATE'!T1249&gt;100,'DATA ACCURATE'!T1249/10,'DATA ACCURATE'!T1249),"")</f>
        <v/>
      </c>
      <c r="N1246" t="str">
        <f>IF(M1246="","",IF(M1246&lt;=DATABASE!$I$9,"LOKAL",IF(M1246&lt;DATABASE!$J$9,"LUAR KOTA 1",IF($M1246&gt;=DATABASE!$J$9,"LUAR KOTA 2",""))))</f>
        <v/>
      </c>
      <c r="O1246" s="38" t="str">
        <f>IF('DATA ACCURATE'!L1249&lt;&gt;"",'DATA ACCURATE'!L1249,"")</f>
        <v/>
      </c>
      <c r="Q1246" s="38">
        <f t="shared" si="134"/>
        <v>0</v>
      </c>
      <c r="R1246" s="38">
        <f t="shared" si="134"/>
        <v>0</v>
      </c>
      <c r="S1246" s="38">
        <f t="shared" si="134"/>
        <v>0</v>
      </c>
      <c r="T1246" s="38">
        <f t="shared" si="132"/>
        <v>0</v>
      </c>
      <c r="U1246" s="38">
        <f t="shared" si="135"/>
        <v>0</v>
      </c>
      <c r="V1246" s="38">
        <f t="shared" si="135"/>
        <v>0</v>
      </c>
      <c r="W1246" s="38">
        <f t="shared" si="135"/>
        <v>0</v>
      </c>
      <c r="X1246" s="38">
        <f t="shared" si="136"/>
        <v>0</v>
      </c>
      <c r="Y1246" s="38">
        <f t="shared" si="136"/>
        <v>0</v>
      </c>
      <c r="Z1246" s="38">
        <f t="shared" si="136"/>
        <v>0</v>
      </c>
      <c r="AA1246" s="38">
        <f t="shared" si="133"/>
        <v>0</v>
      </c>
      <c r="AB1246" s="38">
        <f t="shared" si="137"/>
        <v>0</v>
      </c>
      <c r="AC1246" s="38">
        <f t="shared" si="138"/>
        <v>0</v>
      </c>
      <c r="AD1246" s="38" t="str">
        <f t="shared" si="139"/>
        <v>000000000000</v>
      </c>
    </row>
    <row r="1247" spans="1:30">
      <c r="A1247" s="9" t="str">
        <f>IF('DATA ACCURATE'!A1250&lt;&gt;"",'DATA ACCURATE'!A1250,"")</f>
        <v/>
      </c>
      <c r="B1247" s="9" t="str">
        <f>IF('DATA ACCURATE'!D1250&lt;&gt;"",'DATA ACCURATE'!D1250,"")</f>
        <v/>
      </c>
      <c r="C1247" s="38" t="str">
        <f>IF($AD1247="000000000000","",INDEX(DATABASE!$W$12:$W$71,MATCH($AD1247,DATABASE!$V$12:$V$71,0)))</f>
        <v/>
      </c>
      <c r="D1247" s="34" t="str">
        <f>IF(C1247="","",IF(E1247="",INDEX(DATABASE!$AF$13:$AF$62,MATCH($C1247,DATABASE!$AC$13:$AC$62,0)),IF(E1247="2x D11",INDEX(DATABASE!$AF$13:$AF$62,MATCH($C1247,DATABASE!$AC$13:$AC$62,0))+2*DATABASE!$AF$62,IF(E1247="3x D11",INDEX(DATABASE!$AF$13:$AF$62,MATCH($C1247,DATABASE!$AC$13:$AC$62,0))+3*DATABASE!$AF$62,""))))</f>
        <v/>
      </c>
      <c r="E1247" s="38" t="str">
        <f>IF(AND($K1247="Y",$G1247&lt;&gt;"UNYIL",$F1247&lt;DATABASE!$O$8),"2x D11",IF(AND($K1247="Y",$G1247&lt;&gt;"UNYIL",$F1247&gt;=DATABASE!$O$8),"3x D11",""))</f>
        <v/>
      </c>
      <c r="F1247" s="9" t="str">
        <f>IF('DATA ACCURATE'!N1250&lt;&gt;"",'DATA ACCURATE'!N1250,"")</f>
        <v/>
      </c>
      <c r="G1247" t="str">
        <f>IF(F1247="","",IF(F1247&lt;=DATABASE!$I$8,"UNYIL",IF(F1247&lt;=DATABASE!$J$8,"KECIL",IF(F1247&lt;DATABASE!$K$8,"TANGGUNG",IF(F1247&gt;=DATABASE!$K$8,"BESAR","")))))</f>
        <v/>
      </c>
      <c r="H1247" s="16" t="str">
        <f>IF('DATA ACCURATE'!J1250&lt;&gt;"",'DATA ACCURATE'!J1250,"")</f>
        <v/>
      </c>
      <c r="I1247" s="35" t="str">
        <f>IF(B1247&lt;&gt;"",IFERROR(VLOOKUP(B1247,'DATA TIMBANGAN'!G:M,7,FALSE),VLOOKUP(B1247,'DATA TIMBANGAN'!G:M,7)),"")</f>
        <v/>
      </c>
      <c r="J1247" s="25" t="str">
        <f>IF(H1247&lt;&gt;"",IFERROR(INDEX(DATABASE!$Z$19:$Z$38,MATCH(DATEVALUE(H1247),DATABASE!$AA$19:$AA$38,0)),INDEX(DATABASE!$Z$12:$Z$18,MATCH(WEEKDAY(H1247,2),DATABASE!$AA$12:$AA$18,0))),"")</f>
        <v/>
      </c>
      <c r="K1247" s="25" t="str">
        <f>IF('DATA ACCURATE'!V1250&lt;&gt;"",'DATA ACCURATE'!V1250,"")</f>
        <v/>
      </c>
      <c r="L1247" s="80" t="str">
        <f>IF($H1247="","",IF(OR($J1247="LIBUR",AND($L1246="LIBUR",$O1246=$O1247)),"LIBUR",IF(AND(OR($L1246="LUAR JAM KERJA 1",$L1246="LUAR JAM KERJA 2"),OR(OR(AND($H1246=$H1247,AND(OR($I1247&gt;DATABASE!$J$3,$I1247&lt;DATABASE!$J$6),((DATEVALUE($H1247)+$I1247)-(DATEVALUE($H1246)+$I1246))&lt;DATABASE!$J$6)),AND($H1246=$H1247,$O1246=$O1247,OR($I1247&gt;DATABASE!$J$6,$I1247&lt;DATABASE!$J$3))),AND(($H1247-$H1246)=1,OR($I1247&lt;DATABASE!$I$6,((DATEVALUE($H1247)+$I1247)-(DATEVALUE($H1246)+$I1246))&lt;DATABASE!$J$6))),$A1247=$A1246),"LUAR JAM KERJA 2",IF(AND(OR(WEEKDAY($H1247,2)=1,WEEKDAY($H1247,2)=2,WEEKDAY($H1247,2)=3,WEEKDAY($H1247,2)=4,WEEKDAY($H1247,2)=5),$I1247&lt;=DATABASE!$J$3,$I1247&gt;=DATABASE!$I$3),"JAM KERJA",IF(AND(WEEKDAY($H1247,2)=6,$I1247&lt;=DATABASE!$J$4,$I1247&gt;=DATABASE!$I$4),"JAM KERJA","LUAR JAM KERJA 1")))))</f>
        <v/>
      </c>
      <c r="M1247" s="33" t="str">
        <f>IF('DATA ACCURATE'!T1250&lt;&gt;"",IF('DATA ACCURATE'!T1250&gt;100,'DATA ACCURATE'!T1250/10,'DATA ACCURATE'!T1250),"")</f>
        <v/>
      </c>
      <c r="N1247" t="str">
        <f>IF(M1247="","",IF(M1247&lt;=DATABASE!$I$9,"LOKAL",IF(M1247&lt;DATABASE!$J$9,"LUAR KOTA 1",IF($M1247&gt;=DATABASE!$J$9,"LUAR KOTA 2",""))))</f>
        <v/>
      </c>
      <c r="O1247" s="38" t="str">
        <f>IF('DATA ACCURATE'!L1250&lt;&gt;"",'DATA ACCURATE'!L1250,"")</f>
        <v/>
      </c>
      <c r="Q1247" s="38">
        <f t="shared" si="134"/>
        <v>0</v>
      </c>
      <c r="R1247" s="38">
        <f t="shared" si="134"/>
        <v>0</v>
      </c>
      <c r="S1247" s="38">
        <f t="shared" si="134"/>
        <v>0</v>
      </c>
      <c r="T1247" s="38">
        <f t="shared" si="132"/>
        <v>0</v>
      </c>
      <c r="U1247" s="38">
        <f t="shared" si="135"/>
        <v>0</v>
      </c>
      <c r="V1247" s="38">
        <f t="shared" si="135"/>
        <v>0</v>
      </c>
      <c r="W1247" s="38">
        <f t="shared" si="135"/>
        <v>0</v>
      </c>
      <c r="X1247" s="38">
        <f t="shared" si="136"/>
        <v>0</v>
      </c>
      <c r="Y1247" s="38">
        <f t="shared" si="136"/>
        <v>0</v>
      </c>
      <c r="Z1247" s="38">
        <f t="shared" si="136"/>
        <v>0</v>
      </c>
      <c r="AA1247" s="38">
        <f t="shared" si="133"/>
        <v>0</v>
      </c>
      <c r="AB1247" s="38">
        <f t="shared" si="137"/>
        <v>0</v>
      </c>
      <c r="AC1247" s="38">
        <f t="shared" si="138"/>
        <v>0</v>
      </c>
      <c r="AD1247" s="38" t="str">
        <f t="shared" si="139"/>
        <v>000000000000</v>
      </c>
    </row>
    <row r="1248" spans="1:30">
      <c r="A1248" s="9" t="str">
        <f>IF('DATA ACCURATE'!A1251&lt;&gt;"",'DATA ACCURATE'!A1251,"")</f>
        <v/>
      </c>
      <c r="B1248" s="9" t="str">
        <f>IF('DATA ACCURATE'!D1251&lt;&gt;"",'DATA ACCURATE'!D1251,"")</f>
        <v/>
      </c>
      <c r="C1248" s="38" t="str">
        <f>IF($AD1248="000000000000","",INDEX(DATABASE!$W$12:$W$71,MATCH($AD1248,DATABASE!$V$12:$V$71,0)))</f>
        <v/>
      </c>
      <c r="D1248" s="34" t="str">
        <f>IF(C1248="","",IF(E1248="",INDEX(DATABASE!$AF$13:$AF$62,MATCH($C1248,DATABASE!$AC$13:$AC$62,0)),IF(E1248="2x D11",INDEX(DATABASE!$AF$13:$AF$62,MATCH($C1248,DATABASE!$AC$13:$AC$62,0))+2*DATABASE!$AF$62,IF(E1248="3x D11",INDEX(DATABASE!$AF$13:$AF$62,MATCH($C1248,DATABASE!$AC$13:$AC$62,0))+3*DATABASE!$AF$62,""))))</f>
        <v/>
      </c>
      <c r="E1248" s="38" t="str">
        <f>IF(AND($K1248="Y",$G1248&lt;&gt;"UNYIL",$F1248&lt;DATABASE!$O$8),"2x D11",IF(AND($K1248="Y",$G1248&lt;&gt;"UNYIL",$F1248&gt;=DATABASE!$O$8),"3x D11",""))</f>
        <v/>
      </c>
      <c r="F1248" s="9" t="str">
        <f>IF('DATA ACCURATE'!N1251&lt;&gt;"",'DATA ACCURATE'!N1251,"")</f>
        <v/>
      </c>
      <c r="G1248" t="str">
        <f>IF(F1248="","",IF(F1248&lt;=DATABASE!$I$8,"UNYIL",IF(F1248&lt;=DATABASE!$J$8,"KECIL",IF(F1248&lt;DATABASE!$K$8,"TANGGUNG",IF(F1248&gt;=DATABASE!$K$8,"BESAR","")))))</f>
        <v/>
      </c>
      <c r="H1248" s="16" t="str">
        <f>IF('DATA ACCURATE'!J1251&lt;&gt;"",'DATA ACCURATE'!J1251,"")</f>
        <v/>
      </c>
      <c r="I1248" s="35" t="str">
        <f>IF(B1248&lt;&gt;"",IFERROR(VLOOKUP(B1248,'DATA TIMBANGAN'!G:M,7,FALSE),VLOOKUP(B1248,'DATA TIMBANGAN'!G:M,7)),"")</f>
        <v/>
      </c>
      <c r="J1248" s="25" t="str">
        <f>IF(H1248&lt;&gt;"",IFERROR(INDEX(DATABASE!$Z$19:$Z$38,MATCH(DATEVALUE(H1248),DATABASE!$AA$19:$AA$38,0)),INDEX(DATABASE!$Z$12:$Z$18,MATCH(WEEKDAY(H1248,2),DATABASE!$AA$12:$AA$18,0))),"")</f>
        <v/>
      </c>
      <c r="K1248" s="25" t="str">
        <f>IF('DATA ACCURATE'!V1251&lt;&gt;"",'DATA ACCURATE'!V1251,"")</f>
        <v/>
      </c>
      <c r="L1248" s="80" t="str">
        <f>IF($H1248="","",IF(OR($J1248="LIBUR",AND($L1247="LIBUR",$O1247=$O1248)),"LIBUR",IF(AND(OR($L1247="LUAR JAM KERJA 1",$L1247="LUAR JAM KERJA 2"),OR(OR(AND($H1247=$H1248,AND(OR($I1248&gt;DATABASE!$J$3,$I1248&lt;DATABASE!$J$6),((DATEVALUE($H1248)+$I1248)-(DATEVALUE($H1247)+$I1247))&lt;DATABASE!$J$6)),AND($H1247=$H1248,$O1247=$O1248,OR($I1248&gt;DATABASE!$J$6,$I1248&lt;DATABASE!$J$3))),AND(($H1248-$H1247)=1,OR($I1248&lt;DATABASE!$I$6,((DATEVALUE($H1248)+$I1248)-(DATEVALUE($H1247)+$I1247))&lt;DATABASE!$J$6))),$A1248=$A1247),"LUAR JAM KERJA 2",IF(AND(OR(WEEKDAY($H1248,2)=1,WEEKDAY($H1248,2)=2,WEEKDAY($H1248,2)=3,WEEKDAY($H1248,2)=4,WEEKDAY($H1248,2)=5),$I1248&lt;=DATABASE!$J$3,$I1248&gt;=DATABASE!$I$3),"JAM KERJA",IF(AND(WEEKDAY($H1248,2)=6,$I1248&lt;=DATABASE!$J$4,$I1248&gt;=DATABASE!$I$4),"JAM KERJA","LUAR JAM KERJA 1")))))</f>
        <v/>
      </c>
      <c r="M1248" s="33" t="str">
        <f>IF('DATA ACCURATE'!T1251&lt;&gt;"",IF('DATA ACCURATE'!T1251&gt;100,'DATA ACCURATE'!T1251/10,'DATA ACCURATE'!T1251),"")</f>
        <v/>
      </c>
      <c r="N1248" t="str">
        <f>IF(M1248="","",IF(M1248&lt;=DATABASE!$I$9,"LOKAL",IF(M1248&lt;DATABASE!$J$9,"LUAR KOTA 1",IF($M1248&gt;=DATABASE!$J$9,"LUAR KOTA 2",""))))</f>
        <v/>
      </c>
      <c r="O1248" s="38" t="str">
        <f>IF('DATA ACCURATE'!L1251&lt;&gt;"",'DATA ACCURATE'!L1251,"")</f>
        <v/>
      </c>
      <c r="Q1248" s="38">
        <f t="shared" si="134"/>
        <v>0</v>
      </c>
      <c r="R1248" s="38">
        <f t="shared" si="134"/>
        <v>0</v>
      </c>
      <c r="S1248" s="38">
        <f t="shared" si="134"/>
        <v>0</v>
      </c>
      <c r="T1248" s="38">
        <f t="shared" si="132"/>
        <v>0</v>
      </c>
      <c r="U1248" s="38">
        <f t="shared" si="135"/>
        <v>0</v>
      </c>
      <c r="V1248" s="38">
        <f t="shared" si="135"/>
        <v>0</v>
      </c>
      <c r="W1248" s="38">
        <f t="shared" si="135"/>
        <v>0</v>
      </c>
      <c r="X1248" s="38">
        <f t="shared" si="136"/>
        <v>0</v>
      </c>
      <c r="Y1248" s="38">
        <f t="shared" si="136"/>
        <v>0</v>
      </c>
      <c r="Z1248" s="38">
        <f t="shared" si="136"/>
        <v>0</v>
      </c>
      <c r="AA1248" s="38">
        <f t="shared" si="133"/>
        <v>0</v>
      </c>
      <c r="AB1248" s="38">
        <f t="shared" si="137"/>
        <v>0</v>
      </c>
      <c r="AC1248" s="38">
        <f t="shared" si="138"/>
        <v>0</v>
      </c>
      <c r="AD1248" s="38" t="str">
        <f t="shared" si="139"/>
        <v>000000000000</v>
      </c>
    </row>
    <row r="1249" spans="1:30">
      <c r="A1249" s="9" t="str">
        <f>IF('DATA ACCURATE'!A1252&lt;&gt;"",'DATA ACCURATE'!A1252,"")</f>
        <v/>
      </c>
      <c r="B1249" s="9" t="str">
        <f>IF('DATA ACCURATE'!D1252&lt;&gt;"",'DATA ACCURATE'!D1252,"")</f>
        <v/>
      </c>
      <c r="C1249" s="38" t="str">
        <f>IF($AD1249="000000000000","",INDEX(DATABASE!$W$12:$W$71,MATCH($AD1249,DATABASE!$V$12:$V$71,0)))</f>
        <v/>
      </c>
      <c r="D1249" s="34" t="str">
        <f>IF(C1249="","",IF(E1249="",INDEX(DATABASE!$AF$13:$AF$62,MATCH($C1249,DATABASE!$AC$13:$AC$62,0)),IF(E1249="2x D11",INDEX(DATABASE!$AF$13:$AF$62,MATCH($C1249,DATABASE!$AC$13:$AC$62,0))+2*DATABASE!$AF$62,IF(E1249="3x D11",INDEX(DATABASE!$AF$13:$AF$62,MATCH($C1249,DATABASE!$AC$13:$AC$62,0))+3*DATABASE!$AF$62,""))))</f>
        <v/>
      </c>
      <c r="E1249" s="38" t="str">
        <f>IF(AND($K1249="Y",$G1249&lt;&gt;"UNYIL",$F1249&lt;DATABASE!$O$8),"2x D11",IF(AND($K1249="Y",$G1249&lt;&gt;"UNYIL",$F1249&gt;=DATABASE!$O$8),"3x D11",""))</f>
        <v/>
      </c>
      <c r="F1249" s="9" t="str">
        <f>IF('DATA ACCURATE'!N1252&lt;&gt;"",'DATA ACCURATE'!N1252,"")</f>
        <v/>
      </c>
      <c r="G1249" t="str">
        <f>IF(F1249="","",IF(F1249&lt;=DATABASE!$I$8,"UNYIL",IF(F1249&lt;=DATABASE!$J$8,"KECIL",IF(F1249&lt;DATABASE!$K$8,"TANGGUNG",IF(F1249&gt;=DATABASE!$K$8,"BESAR","")))))</f>
        <v/>
      </c>
      <c r="H1249" s="16" t="str">
        <f>IF('DATA ACCURATE'!J1252&lt;&gt;"",'DATA ACCURATE'!J1252,"")</f>
        <v/>
      </c>
      <c r="I1249" s="35" t="str">
        <f>IF(B1249&lt;&gt;"",IFERROR(VLOOKUP(B1249,'DATA TIMBANGAN'!G:M,7,FALSE),VLOOKUP(B1249,'DATA TIMBANGAN'!G:M,7)),"")</f>
        <v/>
      </c>
      <c r="J1249" s="25" t="str">
        <f>IF(H1249&lt;&gt;"",IFERROR(INDEX(DATABASE!$Z$19:$Z$38,MATCH(DATEVALUE(H1249),DATABASE!$AA$19:$AA$38,0)),INDEX(DATABASE!$Z$12:$Z$18,MATCH(WEEKDAY(H1249,2),DATABASE!$AA$12:$AA$18,0))),"")</f>
        <v/>
      </c>
      <c r="K1249" s="25" t="str">
        <f>IF('DATA ACCURATE'!V1252&lt;&gt;"",'DATA ACCURATE'!V1252,"")</f>
        <v/>
      </c>
      <c r="L1249" s="80" t="str">
        <f>IF($H1249="","",IF(OR($J1249="LIBUR",AND($L1248="LIBUR",$O1248=$O1249)),"LIBUR",IF(AND(OR($L1248="LUAR JAM KERJA 1",$L1248="LUAR JAM KERJA 2"),OR(OR(AND($H1248=$H1249,AND(OR($I1249&gt;DATABASE!$J$3,$I1249&lt;DATABASE!$J$6),((DATEVALUE($H1249)+$I1249)-(DATEVALUE($H1248)+$I1248))&lt;DATABASE!$J$6)),AND($H1248=$H1249,$O1248=$O1249,OR($I1249&gt;DATABASE!$J$6,$I1249&lt;DATABASE!$J$3))),AND(($H1249-$H1248)=1,OR($I1249&lt;DATABASE!$I$6,((DATEVALUE($H1249)+$I1249)-(DATEVALUE($H1248)+$I1248))&lt;DATABASE!$J$6))),$A1249=$A1248),"LUAR JAM KERJA 2",IF(AND(OR(WEEKDAY($H1249,2)=1,WEEKDAY($H1249,2)=2,WEEKDAY($H1249,2)=3,WEEKDAY($H1249,2)=4,WEEKDAY($H1249,2)=5),$I1249&lt;=DATABASE!$J$3,$I1249&gt;=DATABASE!$I$3),"JAM KERJA",IF(AND(WEEKDAY($H1249,2)=6,$I1249&lt;=DATABASE!$J$4,$I1249&gt;=DATABASE!$I$4),"JAM KERJA","LUAR JAM KERJA 1")))))</f>
        <v/>
      </c>
      <c r="M1249" s="33" t="str">
        <f>IF('DATA ACCURATE'!T1252&lt;&gt;"",IF('DATA ACCURATE'!T1252&gt;100,'DATA ACCURATE'!T1252/10,'DATA ACCURATE'!T1252),"")</f>
        <v/>
      </c>
      <c r="N1249" t="str">
        <f>IF(M1249="","",IF(M1249&lt;=DATABASE!$I$9,"LOKAL",IF(M1249&lt;DATABASE!$J$9,"LUAR KOTA 1",IF($M1249&gt;=DATABASE!$J$9,"LUAR KOTA 2",""))))</f>
        <v/>
      </c>
      <c r="O1249" s="38" t="str">
        <f>IF('DATA ACCURATE'!L1252&lt;&gt;"",'DATA ACCURATE'!L1252,"")</f>
        <v/>
      </c>
      <c r="Q1249" s="38">
        <f t="shared" si="134"/>
        <v>0</v>
      </c>
      <c r="R1249" s="38">
        <f t="shared" si="134"/>
        <v>0</v>
      </c>
      <c r="S1249" s="38">
        <f t="shared" si="134"/>
        <v>0</v>
      </c>
      <c r="T1249" s="38">
        <f t="shared" si="132"/>
        <v>0</v>
      </c>
      <c r="U1249" s="38">
        <f t="shared" si="135"/>
        <v>0</v>
      </c>
      <c r="V1249" s="38">
        <f t="shared" si="135"/>
        <v>0</v>
      </c>
      <c r="W1249" s="38">
        <f t="shared" si="135"/>
        <v>0</v>
      </c>
      <c r="X1249" s="38">
        <f t="shared" si="136"/>
        <v>0</v>
      </c>
      <c r="Y1249" s="38">
        <f t="shared" si="136"/>
        <v>0</v>
      </c>
      <c r="Z1249" s="38">
        <f t="shared" si="136"/>
        <v>0</v>
      </c>
      <c r="AA1249" s="38">
        <f t="shared" si="133"/>
        <v>0</v>
      </c>
      <c r="AB1249" s="38">
        <f t="shared" si="137"/>
        <v>0</v>
      </c>
      <c r="AC1249" s="38">
        <f t="shared" si="138"/>
        <v>0</v>
      </c>
      <c r="AD1249" s="38" t="str">
        <f t="shared" si="139"/>
        <v>000000000000</v>
      </c>
    </row>
    <row r="1250" spans="1:30">
      <c r="A1250" s="9" t="str">
        <f>IF('DATA ACCURATE'!A1253&lt;&gt;"",'DATA ACCURATE'!A1253,"")</f>
        <v/>
      </c>
      <c r="B1250" s="9" t="str">
        <f>IF('DATA ACCURATE'!D1253&lt;&gt;"",'DATA ACCURATE'!D1253,"")</f>
        <v/>
      </c>
      <c r="C1250" s="38" t="str">
        <f>IF($AD1250="000000000000","",INDEX(DATABASE!$W$12:$W$71,MATCH($AD1250,DATABASE!$V$12:$V$71,0)))</f>
        <v/>
      </c>
      <c r="D1250" s="34" t="str">
        <f>IF(C1250="","",IF(E1250="",INDEX(DATABASE!$AF$13:$AF$62,MATCH($C1250,DATABASE!$AC$13:$AC$62,0)),IF(E1250="2x D11",INDEX(DATABASE!$AF$13:$AF$62,MATCH($C1250,DATABASE!$AC$13:$AC$62,0))+2*DATABASE!$AF$62,IF(E1250="3x D11",INDEX(DATABASE!$AF$13:$AF$62,MATCH($C1250,DATABASE!$AC$13:$AC$62,0))+3*DATABASE!$AF$62,""))))</f>
        <v/>
      </c>
      <c r="E1250" s="38" t="str">
        <f>IF(AND($K1250="Y",$G1250&lt;&gt;"UNYIL",$F1250&lt;DATABASE!$O$8),"2x D11",IF(AND($K1250="Y",$G1250&lt;&gt;"UNYIL",$F1250&gt;=DATABASE!$O$8),"3x D11",""))</f>
        <v/>
      </c>
      <c r="F1250" s="9" t="str">
        <f>IF('DATA ACCURATE'!N1253&lt;&gt;"",'DATA ACCURATE'!N1253,"")</f>
        <v/>
      </c>
      <c r="G1250" t="str">
        <f>IF(F1250="","",IF(F1250&lt;=DATABASE!$I$8,"UNYIL",IF(F1250&lt;=DATABASE!$J$8,"KECIL",IF(F1250&lt;DATABASE!$K$8,"TANGGUNG",IF(F1250&gt;=DATABASE!$K$8,"BESAR","")))))</f>
        <v/>
      </c>
      <c r="H1250" s="16" t="str">
        <f>IF('DATA ACCURATE'!J1253&lt;&gt;"",'DATA ACCURATE'!J1253,"")</f>
        <v/>
      </c>
      <c r="I1250" s="35" t="str">
        <f>IF(B1250&lt;&gt;"",IFERROR(VLOOKUP(B1250,'DATA TIMBANGAN'!G:M,7,FALSE),VLOOKUP(B1250,'DATA TIMBANGAN'!G:M,7)),"")</f>
        <v/>
      </c>
      <c r="J1250" s="25" t="str">
        <f>IF(H1250&lt;&gt;"",IFERROR(INDEX(DATABASE!$Z$19:$Z$38,MATCH(DATEVALUE(H1250),DATABASE!$AA$19:$AA$38,0)),INDEX(DATABASE!$Z$12:$Z$18,MATCH(WEEKDAY(H1250,2),DATABASE!$AA$12:$AA$18,0))),"")</f>
        <v/>
      </c>
      <c r="K1250" s="25" t="str">
        <f>IF('DATA ACCURATE'!V1253&lt;&gt;"",'DATA ACCURATE'!V1253,"")</f>
        <v/>
      </c>
      <c r="L1250" s="80" t="str">
        <f>IF($H1250="","",IF(OR($J1250="LIBUR",AND($L1249="LIBUR",$O1249=$O1250)),"LIBUR",IF(AND(OR($L1249="LUAR JAM KERJA 1",$L1249="LUAR JAM KERJA 2"),OR(OR(AND($H1249=$H1250,AND(OR($I1250&gt;DATABASE!$J$3,$I1250&lt;DATABASE!$J$6),((DATEVALUE($H1250)+$I1250)-(DATEVALUE($H1249)+$I1249))&lt;DATABASE!$J$6)),AND($H1249=$H1250,$O1249=$O1250,OR($I1250&gt;DATABASE!$J$6,$I1250&lt;DATABASE!$J$3))),AND(($H1250-$H1249)=1,OR($I1250&lt;DATABASE!$I$6,((DATEVALUE($H1250)+$I1250)-(DATEVALUE($H1249)+$I1249))&lt;DATABASE!$J$6))),$A1250=$A1249),"LUAR JAM KERJA 2",IF(AND(OR(WEEKDAY($H1250,2)=1,WEEKDAY($H1250,2)=2,WEEKDAY($H1250,2)=3,WEEKDAY($H1250,2)=4,WEEKDAY($H1250,2)=5),$I1250&lt;=DATABASE!$J$3,$I1250&gt;=DATABASE!$I$3),"JAM KERJA",IF(AND(WEEKDAY($H1250,2)=6,$I1250&lt;=DATABASE!$J$4,$I1250&gt;=DATABASE!$I$4),"JAM KERJA","LUAR JAM KERJA 1")))))</f>
        <v/>
      </c>
      <c r="M1250" s="33" t="str">
        <f>IF('DATA ACCURATE'!T1253&lt;&gt;"",IF('DATA ACCURATE'!T1253&gt;100,'DATA ACCURATE'!T1253/10,'DATA ACCURATE'!T1253),"")</f>
        <v/>
      </c>
      <c r="N1250" t="str">
        <f>IF(M1250="","",IF(M1250&lt;=DATABASE!$I$9,"LOKAL",IF(M1250&lt;DATABASE!$J$9,"LUAR KOTA 1",IF($M1250&gt;=DATABASE!$J$9,"LUAR KOTA 2",""))))</f>
        <v/>
      </c>
      <c r="O1250" s="38" t="str">
        <f>IF('DATA ACCURATE'!L1253&lt;&gt;"",'DATA ACCURATE'!L1253,"")</f>
        <v/>
      </c>
      <c r="Q1250" s="38">
        <f t="shared" si="134"/>
        <v>0</v>
      </c>
      <c r="R1250" s="38">
        <f t="shared" si="134"/>
        <v>0</v>
      </c>
      <c r="S1250" s="38">
        <f t="shared" si="134"/>
        <v>0</v>
      </c>
      <c r="T1250" s="38">
        <f t="shared" si="132"/>
        <v>0</v>
      </c>
      <c r="U1250" s="38">
        <f t="shared" si="135"/>
        <v>0</v>
      </c>
      <c r="V1250" s="38">
        <f t="shared" si="135"/>
        <v>0</v>
      </c>
      <c r="W1250" s="38">
        <f t="shared" si="135"/>
        <v>0</v>
      </c>
      <c r="X1250" s="38">
        <f t="shared" si="136"/>
        <v>0</v>
      </c>
      <c r="Y1250" s="38">
        <f t="shared" si="136"/>
        <v>0</v>
      </c>
      <c r="Z1250" s="38">
        <f t="shared" si="136"/>
        <v>0</v>
      </c>
      <c r="AA1250" s="38">
        <f t="shared" si="133"/>
        <v>0</v>
      </c>
      <c r="AB1250" s="38">
        <f t="shared" si="137"/>
        <v>0</v>
      </c>
      <c r="AC1250" s="38">
        <f t="shared" si="138"/>
        <v>0</v>
      </c>
      <c r="AD1250" s="38" t="str">
        <f t="shared" si="139"/>
        <v>000000000000</v>
      </c>
    </row>
    <row r="1251" spans="1:30">
      <c r="A1251" s="9" t="str">
        <f>IF('DATA ACCURATE'!A1254&lt;&gt;"",'DATA ACCURATE'!A1254,"")</f>
        <v/>
      </c>
      <c r="B1251" s="9" t="str">
        <f>IF('DATA ACCURATE'!D1254&lt;&gt;"",'DATA ACCURATE'!D1254,"")</f>
        <v/>
      </c>
      <c r="C1251" s="38" t="str">
        <f>IF($AD1251="000000000000","",INDEX(DATABASE!$W$12:$W$71,MATCH($AD1251,DATABASE!$V$12:$V$71,0)))</f>
        <v/>
      </c>
      <c r="D1251" s="34" t="str">
        <f>IF(C1251="","",IF(E1251="",INDEX(DATABASE!$AF$13:$AF$62,MATCH($C1251,DATABASE!$AC$13:$AC$62,0)),IF(E1251="2x D11",INDEX(DATABASE!$AF$13:$AF$62,MATCH($C1251,DATABASE!$AC$13:$AC$62,0))+2*DATABASE!$AF$62,IF(E1251="3x D11",INDEX(DATABASE!$AF$13:$AF$62,MATCH($C1251,DATABASE!$AC$13:$AC$62,0))+3*DATABASE!$AF$62,""))))</f>
        <v/>
      </c>
      <c r="E1251" s="38" t="str">
        <f>IF(AND($K1251="Y",$G1251&lt;&gt;"UNYIL",$F1251&lt;DATABASE!$O$8),"2x D11",IF(AND($K1251="Y",$G1251&lt;&gt;"UNYIL",$F1251&gt;=DATABASE!$O$8),"3x D11",""))</f>
        <v/>
      </c>
      <c r="F1251" s="9" t="str">
        <f>IF('DATA ACCURATE'!N1254&lt;&gt;"",'DATA ACCURATE'!N1254,"")</f>
        <v/>
      </c>
      <c r="G1251" t="str">
        <f>IF(F1251="","",IF(F1251&lt;=DATABASE!$I$8,"UNYIL",IF(F1251&lt;=DATABASE!$J$8,"KECIL",IF(F1251&lt;DATABASE!$K$8,"TANGGUNG",IF(F1251&gt;=DATABASE!$K$8,"BESAR","")))))</f>
        <v/>
      </c>
      <c r="H1251" s="16" t="str">
        <f>IF('DATA ACCURATE'!J1254&lt;&gt;"",'DATA ACCURATE'!J1254,"")</f>
        <v/>
      </c>
      <c r="I1251" s="35" t="str">
        <f>IF(B1251&lt;&gt;"",IFERROR(VLOOKUP(B1251,'DATA TIMBANGAN'!G:M,7,FALSE),VLOOKUP(B1251,'DATA TIMBANGAN'!G:M,7)),"")</f>
        <v/>
      </c>
      <c r="J1251" s="25" t="str">
        <f>IF(H1251&lt;&gt;"",IFERROR(INDEX(DATABASE!$Z$19:$Z$38,MATCH(DATEVALUE(H1251),DATABASE!$AA$19:$AA$38,0)),INDEX(DATABASE!$Z$12:$Z$18,MATCH(WEEKDAY(H1251,2),DATABASE!$AA$12:$AA$18,0))),"")</f>
        <v/>
      </c>
      <c r="K1251" s="25" t="str">
        <f>IF('DATA ACCURATE'!V1254&lt;&gt;"",'DATA ACCURATE'!V1254,"")</f>
        <v/>
      </c>
      <c r="L1251" s="80" t="str">
        <f>IF($H1251="","",IF(OR($J1251="LIBUR",AND($L1250="LIBUR",$O1250=$O1251)),"LIBUR",IF(AND(OR($L1250="LUAR JAM KERJA 1",$L1250="LUAR JAM KERJA 2"),OR(OR(AND($H1250=$H1251,AND(OR($I1251&gt;DATABASE!$J$3,$I1251&lt;DATABASE!$J$6),((DATEVALUE($H1251)+$I1251)-(DATEVALUE($H1250)+$I1250))&lt;DATABASE!$J$6)),AND($H1250=$H1251,$O1250=$O1251,OR($I1251&gt;DATABASE!$J$6,$I1251&lt;DATABASE!$J$3))),AND(($H1251-$H1250)=1,OR($I1251&lt;DATABASE!$I$6,((DATEVALUE($H1251)+$I1251)-(DATEVALUE($H1250)+$I1250))&lt;DATABASE!$J$6))),$A1251=$A1250),"LUAR JAM KERJA 2",IF(AND(OR(WEEKDAY($H1251,2)=1,WEEKDAY($H1251,2)=2,WEEKDAY($H1251,2)=3,WEEKDAY($H1251,2)=4,WEEKDAY($H1251,2)=5),$I1251&lt;=DATABASE!$J$3,$I1251&gt;=DATABASE!$I$3),"JAM KERJA",IF(AND(WEEKDAY($H1251,2)=6,$I1251&lt;=DATABASE!$J$4,$I1251&gt;=DATABASE!$I$4),"JAM KERJA","LUAR JAM KERJA 1")))))</f>
        <v/>
      </c>
      <c r="M1251" s="33" t="str">
        <f>IF('DATA ACCURATE'!T1254&lt;&gt;"",IF('DATA ACCURATE'!T1254&gt;100,'DATA ACCURATE'!T1254/10,'DATA ACCURATE'!T1254),"")</f>
        <v/>
      </c>
      <c r="N1251" t="str">
        <f>IF(M1251="","",IF(M1251&lt;=DATABASE!$I$9,"LOKAL",IF(M1251&lt;DATABASE!$J$9,"LUAR KOTA 1",IF($M1251&gt;=DATABASE!$J$9,"LUAR KOTA 2",""))))</f>
        <v/>
      </c>
      <c r="O1251" s="38" t="str">
        <f>IF('DATA ACCURATE'!L1254&lt;&gt;"",'DATA ACCURATE'!L1254,"")</f>
        <v/>
      </c>
      <c r="Q1251" s="38">
        <f t="shared" si="134"/>
        <v>0</v>
      </c>
      <c r="R1251" s="38">
        <f t="shared" si="134"/>
        <v>0</v>
      </c>
      <c r="S1251" s="38">
        <f t="shared" si="134"/>
        <v>0</v>
      </c>
      <c r="T1251" s="38">
        <f t="shared" si="132"/>
        <v>0</v>
      </c>
      <c r="U1251" s="38">
        <f t="shared" si="135"/>
        <v>0</v>
      </c>
      <c r="V1251" s="38">
        <f t="shared" si="135"/>
        <v>0</v>
      </c>
      <c r="W1251" s="38">
        <f t="shared" si="135"/>
        <v>0</v>
      </c>
      <c r="X1251" s="38">
        <f t="shared" si="136"/>
        <v>0</v>
      </c>
      <c r="Y1251" s="38">
        <f t="shared" si="136"/>
        <v>0</v>
      </c>
      <c r="Z1251" s="38">
        <f t="shared" si="136"/>
        <v>0</v>
      </c>
      <c r="AA1251" s="38">
        <f t="shared" si="133"/>
        <v>0</v>
      </c>
      <c r="AB1251" s="38">
        <f t="shared" si="137"/>
        <v>0</v>
      </c>
      <c r="AC1251" s="38">
        <f t="shared" si="138"/>
        <v>0</v>
      </c>
      <c r="AD1251" s="38" t="str">
        <f t="shared" si="139"/>
        <v>000000000000</v>
      </c>
    </row>
    <row r="1252" spans="1:30">
      <c r="A1252" s="9" t="str">
        <f>IF('DATA ACCURATE'!A1255&lt;&gt;"",'DATA ACCURATE'!A1255,"")</f>
        <v/>
      </c>
      <c r="B1252" s="9" t="str">
        <f>IF('DATA ACCURATE'!D1255&lt;&gt;"",'DATA ACCURATE'!D1255,"")</f>
        <v/>
      </c>
      <c r="C1252" s="38" t="str">
        <f>IF($AD1252="000000000000","",INDEX(DATABASE!$W$12:$W$71,MATCH($AD1252,DATABASE!$V$12:$V$71,0)))</f>
        <v/>
      </c>
      <c r="D1252" s="34" t="str">
        <f>IF(C1252="","",IF(E1252="",INDEX(DATABASE!$AF$13:$AF$62,MATCH($C1252,DATABASE!$AC$13:$AC$62,0)),IF(E1252="2x D11",INDEX(DATABASE!$AF$13:$AF$62,MATCH($C1252,DATABASE!$AC$13:$AC$62,0))+2*DATABASE!$AF$62,IF(E1252="3x D11",INDEX(DATABASE!$AF$13:$AF$62,MATCH($C1252,DATABASE!$AC$13:$AC$62,0))+3*DATABASE!$AF$62,""))))</f>
        <v/>
      </c>
      <c r="E1252" s="38" t="str">
        <f>IF(AND($K1252="Y",$G1252&lt;&gt;"UNYIL",$F1252&lt;DATABASE!$O$8),"2x D11",IF(AND($K1252="Y",$G1252&lt;&gt;"UNYIL",$F1252&gt;=DATABASE!$O$8),"3x D11",""))</f>
        <v/>
      </c>
      <c r="F1252" s="9" t="str">
        <f>IF('DATA ACCURATE'!N1255&lt;&gt;"",'DATA ACCURATE'!N1255,"")</f>
        <v/>
      </c>
      <c r="G1252" t="str">
        <f>IF(F1252="","",IF(F1252&lt;=DATABASE!$I$8,"UNYIL",IF(F1252&lt;=DATABASE!$J$8,"KECIL",IF(F1252&lt;DATABASE!$K$8,"TANGGUNG",IF(F1252&gt;=DATABASE!$K$8,"BESAR","")))))</f>
        <v/>
      </c>
      <c r="H1252" s="16" t="str">
        <f>IF('DATA ACCURATE'!J1255&lt;&gt;"",'DATA ACCURATE'!J1255,"")</f>
        <v/>
      </c>
      <c r="I1252" s="35" t="str">
        <f>IF(B1252&lt;&gt;"",IFERROR(VLOOKUP(B1252,'DATA TIMBANGAN'!G:M,7,FALSE),VLOOKUP(B1252,'DATA TIMBANGAN'!G:M,7)),"")</f>
        <v/>
      </c>
      <c r="J1252" s="25" t="str">
        <f>IF(H1252&lt;&gt;"",IFERROR(INDEX(DATABASE!$Z$19:$Z$38,MATCH(DATEVALUE(H1252),DATABASE!$AA$19:$AA$38,0)),INDEX(DATABASE!$Z$12:$Z$18,MATCH(WEEKDAY(H1252,2),DATABASE!$AA$12:$AA$18,0))),"")</f>
        <v/>
      </c>
      <c r="K1252" s="25" t="str">
        <f>IF('DATA ACCURATE'!V1255&lt;&gt;"",'DATA ACCURATE'!V1255,"")</f>
        <v/>
      </c>
      <c r="L1252" s="80" t="str">
        <f>IF($H1252="","",IF(OR($J1252="LIBUR",AND($L1251="LIBUR",$O1251=$O1252)),"LIBUR",IF(AND(OR($L1251="LUAR JAM KERJA 1",$L1251="LUAR JAM KERJA 2"),OR(OR(AND($H1251=$H1252,AND(OR($I1252&gt;DATABASE!$J$3,$I1252&lt;DATABASE!$J$6),((DATEVALUE($H1252)+$I1252)-(DATEVALUE($H1251)+$I1251))&lt;DATABASE!$J$6)),AND($H1251=$H1252,$O1251=$O1252,OR($I1252&gt;DATABASE!$J$6,$I1252&lt;DATABASE!$J$3))),AND(($H1252-$H1251)=1,OR($I1252&lt;DATABASE!$I$6,((DATEVALUE($H1252)+$I1252)-(DATEVALUE($H1251)+$I1251))&lt;DATABASE!$J$6))),$A1252=$A1251),"LUAR JAM KERJA 2",IF(AND(OR(WEEKDAY($H1252,2)=1,WEEKDAY($H1252,2)=2,WEEKDAY($H1252,2)=3,WEEKDAY($H1252,2)=4,WEEKDAY($H1252,2)=5),$I1252&lt;=DATABASE!$J$3,$I1252&gt;=DATABASE!$I$3),"JAM KERJA",IF(AND(WEEKDAY($H1252,2)=6,$I1252&lt;=DATABASE!$J$4,$I1252&gt;=DATABASE!$I$4),"JAM KERJA","LUAR JAM KERJA 1")))))</f>
        <v/>
      </c>
      <c r="M1252" s="33" t="str">
        <f>IF('DATA ACCURATE'!T1255&lt;&gt;"",IF('DATA ACCURATE'!T1255&gt;100,'DATA ACCURATE'!T1255/10,'DATA ACCURATE'!T1255),"")</f>
        <v/>
      </c>
      <c r="N1252" t="str">
        <f>IF(M1252="","",IF(M1252&lt;=DATABASE!$I$9,"LOKAL",IF(M1252&lt;DATABASE!$J$9,"LUAR KOTA 1",IF($M1252&gt;=DATABASE!$J$9,"LUAR KOTA 2",""))))</f>
        <v/>
      </c>
      <c r="O1252" s="38" t="str">
        <f>IF('DATA ACCURATE'!L1255&lt;&gt;"",'DATA ACCURATE'!L1255,"")</f>
        <v/>
      </c>
      <c r="Q1252" s="38">
        <f t="shared" si="134"/>
        <v>0</v>
      </c>
      <c r="R1252" s="38">
        <f t="shared" si="134"/>
        <v>0</v>
      </c>
      <c r="S1252" s="38">
        <f t="shared" si="134"/>
        <v>0</v>
      </c>
      <c r="T1252" s="38">
        <f t="shared" si="132"/>
        <v>0</v>
      </c>
      <c r="U1252" s="38">
        <f t="shared" si="135"/>
        <v>0</v>
      </c>
      <c r="V1252" s="38">
        <f t="shared" si="135"/>
        <v>0</v>
      </c>
      <c r="W1252" s="38">
        <f t="shared" si="135"/>
        <v>0</v>
      </c>
      <c r="X1252" s="38">
        <f t="shared" si="136"/>
        <v>0</v>
      </c>
      <c r="Y1252" s="38">
        <f t="shared" si="136"/>
        <v>0</v>
      </c>
      <c r="Z1252" s="38">
        <f t="shared" si="136"/>
        <v>0</v>
      </c>
      <c r="AA1252" s="38">
        <f t="shared" si="133"/>
        <v>0</v>
      </c>
      <c r="AB1252" s="38">
        <f t="shared" si="137"/>
        <v>0</v>
      </c>
      <c r="AC1252" s="38">
        <f t="shared" si="138"/>
        <v>0</v>
      </c>
      <c r="AD1252" s="38" t="str">
        <f t="shared" si="139"/>
        <v>000000000000</v>
      </c>
    </row>
    <row r="1253" spans="1:30">
      <c r="A1253" s="9" t="str">
        <f>IF('DATA ACCURATE'!A1256&lt;&gt;"",'DATA ACCURATE'!A1256,"")</f>
        <v/>
      </c>
      <c r="B1253" s="9" t="str">
        <f>IF('DATA ACCURATE'!D1256&lt;&gt;"",'DATA ACCURATE'!D1256,"")</f>
        <v/>
      </c>
      <c r="C1253" s="38" t="str">
        <f>IF($AD1253="000000000000","",INDEX(DATABASE!$W$12:$W$71,MATCH($AD1253,DATABASE!$V$12:$V$71,0)))</f>
        <v/>
      </c>
      <c r="D1253" s="34" t="str">
        <f>IF(C1253="","",IF(E1253="",INDEX(DATABASE!$AF$13:$AF$62,MATCH($C1253,DATABASE!$AC$13:$AC$62,0)),IF(E1253="2x D11",INDEX(DATABASE!$AF$13:$AF$62,MATCH($C1253,DATABASE!$AC$13:$AC$62,0))+2*DATABASE!$AF$62,IF(E1253="3x D11",INDEX(DATABASE!$AF$13:$AF$62,MATCH($C1253,DATABASE!$AC$13:$AC$62,0))+3*DATABASE!$AF$62,""))))</f>
        <v/>
      </c>
      <c r="E1253" s="38" t="str">
        <f>IF(AND($K1253="Y",$G1253&lt;&gt;"UNYIL",$F1253&lt;DATABASE!$O$8),"2x D11",IF(AND($K1253="Y",$G1253&lt;&gt;"UNYIL",$F1253&gt;=DATABASE!$O$8),"3x D11",""))</f>
        <v/>
      </c>
      <c r="F1253" s="9" t="str">
        <f>IF('DATA ACCURATE'!N1256&lt;&gt;"",'DATA ACCURATE'!N1256,"")</f>
        <v/>
      </c>
      <c r="G1253" t="str">
        <f>IF(F1253="","",IF(F1253&lt;=DATABASE!$I$8,"UNYIL",IF(F1253&lt;=DATABASE!$J$8,"KECIL",IF(F1253&lt;DATABASE!$K$8,"TANGGUNG",IF(F1253&gt;=DATABASE!$K$8,"BESAR","")))))</f>
        <v/>
      </c>
      <c r="H1253" s="16" t="str">
        <f>IF('DATA ACCURATE'!J1256&lt;&gt;"",'DATA ACCURATE'!J1256,"")</f>
        <v/>
      </c>
      <c r="I1253" s="35" t="str">
        <f>IF(B1253&lt;&gt;"",IFERROR(VLOOKUP(B1253,'DATA TIMBANGAN'!G:M,7,FALSE),VLOOKUP(B1253,'DATA TIMBANGAN'!G:M,7)),"")</f>
        <v/>
      </c>
      <c r="J1253" s="25" t="str">
        <f>IF(H1253&lt;&gt;"",IFERROR(INDEX(DATABASE!$Z$19:$Z$38,MATCH(DATEVALUE(H1253),DATABASE!$AA$19:$AA$38,0)),INDEX(DATABASE!$Z$12:$Z$18,MATCH(WEEKDAY(H1253,2),DATABASE!$AA$12:$AA$18,0))),"")</f>
        <v/>
      </c>
      <c r="K1253" s="25" t="str">
        <f>IF('DATA ACCURATE'!V1256&lt;&gt;"",'DATA ACCURATE'!V1256,"")</f>
        <v/>
      </c>
      <c r="L1253" s="80" t="str">
        <f>IF($H1253="","",IF(OR($J1253="LIBUR",AND($L1252="LIBUR",$O1252=$O1253)),"LIBUR",IF(AND(OR($L1252="LUAR JAM KERJA 1",$L1252="LUAR JAM KERJA 2"),OR(OR(AND($H1252=$H1253,AND(OR($I1253&gt;DATABASE!$J$3,$I1253&lt;DATABASE!$J$6),((DATEVALUE($H1253)+$I1253)-(DATEVALUE($H1252)+$I1252))&lt;DATABASE!$J$6)),AND($H1252=$H1253,$O1252=$O1253,OR($I1253&gt;DATABASE!$J$6,$I1253&lt;DATABASE!$J$3))),AND(($H1253-$H1252)=1,OR($I1253&lt;DATABASE!$I$6,((DATEVALUE($H1253)+$I1253)-(DATEVALUE($H1252)+$I1252))&lt;DATABASE!$J$6))),$A1253=$A1252),"LUAR JAM KERJA 2",IF(AND(OR(WEEKDAY($H1253,2)=1,WEEKDAY($H1253,2)=2,WEEKDAY($H1253,2)=3,WEEKDAY($H1253,2)=4,WEEKDAY($H1253,2)=5),$I1253&lt;=DATABASE!$J$3,$I1253&gt;=DATABASE!$I$3),"JAM KERJA",IF(AND(WEEKDAY($H1253,2)=6,$I1253&lt;=DATABASE!$J$4,$I1253&gt;=DATABASE!$I$4),"JAM KERJA","LUAR JAM KERJA 1")))))</f>
        <v/>
      </c>
      <c r="M1253" s="33" t="str">
        <f>IF('DATA ACCURATE'!T1256&lt;&gt;"",IF('DATA ACCURATE'!T1256&gt;100,'DATA ACCURATE'!T1256/10,'DATA ACCURATE'!T1256),"")</f>
        <v/>
      </c>
      <c r="N1253" t="str">
        <f>IF(M1253="","",IF(M1253&lt;=DATABASE!$I$9,"LOKAL",IF(M1253&lt;DATABASE!$J$9,"LUAR KOTA 1",IF($M1253&gt;=DATABASE!$J$9,"LUAR KOTA 2",""))))</f>
        <v/>
      </c>
      <c r="O1253" s="38" t="str">
        <f>IF('DATA ACCURATE'!L1256&lt;&gt;"",'DATA ACCURATE'!L1256,"")</f>
        <v/>
      </c>
      <c r="Q1253" s="38">
        <f t="shared" si="134"/>
        <v>0</v>
      </c>
      <c r="R1253" s="38">
        <f t="shared" si="134"/>
        <v>0</v>
      </c>
      <c r="S1253" s="38">
        <f t="shared" si="134"/>
        <v>0</v>
      </c>
      <c r="T1253" s="38">
        <f t="shared" si="132"/>
        <v>0</v>
      </c>
      <c r="U1253" s="38">
        <f t="shared" si="135"/>
        <v>0</v>
      </c>
      <c r="V1253" s="38">
        <f t="shared" si="135"/>
        <v>0</v>
      </c>
      <c r="W1253" s="38">
        <f t="shared" si="135"/>
        <v>0</v>
      </c>
      <c r="X1253" s="38">
        <f t="shared" si="136"/>
        <v>0</v>
      </c>
      <c r="Y1253" s="38">
        <f t="shared" si="136"/>
        <v>0</v>
      </c>
      <c r="Z1253" s="38">
        <f t="shared" si="136"/>
        <v>0</v>
      </c>
      <c r="AA1253" s="38">
        <f t="shared" si="133"/>
        <v>0</v>
      </c>
      <c r="AB1253" s="38">
        <f t="shared" si="137"/>
        <v>0</v>
      </c>
      <c r="AC1253" s="38">
        <f t="shared" si="138"/>
        <v>0</v>
      </c>
      <c r="AD1253" s="38" t="str">
        <f t="shared" si="139"/>
        <v>000000000000</v>
      </c>
    </row>
    <row r="1254" spans="1:30">
      <c r="A1254" s="9" t="str">
        <f>IF('DATA ACCURATE'!A1257&lt;&gt;"",'DATA ACCURATE'!A1257,"")</f>
        <v/>
      </c>
      <c r="B1254" s="9" t="str">
        <f>IF('DATA ACCURATE'!D1257&lt;&gt;"",'DATA ACCURATE'!D1257,"")</f>
        <v/>
      </c>
      <c r="C1254" s="38" t="str">
        <f>IF($AD1254="000000000000","",INDEX(DATABASE!$W$12:$W$71,MATCH($AD1254,DATABASE!$V$12:$V$71,0)))</f>
        <v/>
      </c>
      <c r="D1254" s="34" t="str">
        <f>IF(C1254="","",IF(E1254="",INDEX(DATABASE!$AF$13:$AF$62,MATCH($C1254,DATABASE!$AC$13:$AC$62,0)),IF(E1254="2x D11",INDEX(DATABASE!$AF$13:$AF$62,MATCH($C1254,DATABASE!$AC$13:$AC$62,0))+2*DATABASE!$AF$62,IF(E1254="3x D11",INDEX(DATABASE!$AF$13:$AF$62,MATCH($C1254,DATABASE!$AC$13:$AC$62,0))+3*DATABASE!$AF$62,""))))</f>
        <v/>
      </c>
      <c r="E1254" s="38" t="str">
        <f>IF(AND($K1254="Y",$G1254&lt;&gt;"UNYIL",$F1254&lt;DATABASE!$O$8),"2x D11",IF(AND($K1254="Y",$G1254&lt;&gt;"UNYIL",$F1254&gt;=DATABASE!$O$8),"3x D11",""))</f>
        <v/>
      </c>
      <c r="F1254" s="9" t="str">
        <f>IF('DATA ACCURATE'!N1257&lt;&gt;"",'DATA ACCURATE'!N1257,"")</f>
        <v/>
      </c>
      <c r="G1254" t="str">
        <f>IF(F1254="","",IF(F1254&lt;=DATABASE!$I$8,"UNYIL",IF(F1254&lt;=DATABASE!$J$8,"KECIL",IF(F1254&lt;DATABASE!$K$8,"TANGGUNG",IF(F1254&gt;=DATABASE!$K$8,"BESAR","")))))</f>
        <v/>
      </c>
      <c r="H1254" s="16" t="str">
        <f>IF('DATA ACCURATE'!J1257&lt;&gt;"",'DATA ACCURATE'!J1257,"")</f>
        <v/>
      </c>
      <c r="I1254" s="35" t="str">
        <f>IF(B1254&lt;&gt;"",IFERROR(VLOOKUP(B1254,'DATA TIMBANGAN'!G:M,7,FALSE),VLOOKUP(B1254,'DATA TIMBANGAN'!G:M,7)),"")</f>
        <v/>
      </c>
      <c r="J1254" s="25" t="str">
        <f>IF(H1254&lt;&gt;"",IFERROR(INDEX(DATABASE!$Z$19:$Z$38,MATCH(DATEVALUE(H1254),DATABASE!$AA$19:$AA$38,0)),INDEX(DATABASE!$Z$12:$Z$18,MATCH(WEEKDAY(H1254,2),DATABASE!$AA$12:$AA$18,0))),"")</f>
        <v/>
      </c>
      <c r="K1254" s="25" t="str">
        <f>IF('DATA ACCURATE'!V1257&lt;&gt;"",'DATA ACCURATE'!V1257,"")</f>
        <v/>
      </c>
      <c r="L1254" s="80" t="str">
        <f>IF($H1254="","",IF(OR($J1254="LIBUR",AND($L1253="LIBUR",$O1253=$O1254)),"LIBUR",IF(AND(OR($L1253="LUAR JAM KERJA 1",$L1253="LUAR JAM KERJA 2"),OR(OR(AND($H1253=$H1254,AND(OR($I1254&gt;DATABASE!$J$3,$I1254&lt;DATABASE!$J$6),((DATEVALUE($H1254)+$I1254)-(DATEVALUE($H1253)+$I1253))&lt;DATABASE!$J$6)),AND($H1253=$H1254,$O1253=$O1254,OR($I1254&gt;DATABASE!$J$6,$I1254&lt;DATABASE!$J$3))),AND(($H1254-$H1253)=1,OR($I1254&lt;DATABASE!$I$6,((DATEVALUE($H1254)+$I1254)-(DATEVALUE($H1253)+$I1253))&lt;DATABASE!$J$6))),$A1254=$A1253),"LUAR JAM KERJA 2",IF(AND(OR(WEEKDAY($H1254,2)=1,WEEKDAY($H1254,2)=2,WEEKDAY($H1254,2)=3,WEEKDAY($H1254,2)=4,WEEKDAY($H1254,2)=5),$I1254&lt;=DATABASE!$J$3,$I1254&gt;=DATABASE!$I$3),"JAM KERJA",IF(AND(WEEKDAY($H1254,2)=6,$I1254&lt;=DATABASE!$J$4,$I1254&gt;=DATABASE!$I$4),"JAM KERJA","LUAR JAM KERJA 1")))))</f>
        <v/>
      </c>
      <c r="M1254" s="33" t="str">
        <f>IF('DATA ACCURATE'!T1257&lt;&gt;"",IF('DATA ACCURATE'!T1257&gt;100,'DATA ACCURATE'!T1257/10,'DATA ACCURATE'!T1257),"")</f>
        <v/>
      </c>
      <c r="N1254" t="str">
        <f>IF(M1254="","",IF(M1254&lt;=DATABASE!$I$9,"LOKAL",IF(M1254&lt;DATABASE!$J$9,"LUAR KOTA 1",IF($M1254&gt;=DATABASE!$J$9,"LUAR KOTA 2",""))))</f>
        <v/>
      </c>
      <c r="O1254" s="38" t="str">
        <f>IF('DATA ACCURATE'!L1257&lt;&gt;"",'DATA ACCURATE'!L1257,"")</f>
        <v/>
      </c>
      <c r="Q1254" s="38">
        <f t="shared" si="134"/>
        <v>0</v>
      </c>
      <c r="R1254" s="38">
        <f t="shared" si="134"/>
        <v>0</v>
      </c>
      <c r="S1254" s="38">
        <f t="shared" si="134"/>
        <v>0</v>
      </c>
      <c r="T1254" s="38">
        <f t="shared" si="132"/>
        <v>0</v>
      </c>
      <c r="U1254" s="38">
        <f t="shared" si="135"/>
        <v>0</v>
      </c>
      <c r="V1254" s="38">
        <f t="shared" si="135"/>
        <v>0</v>
      </c>
      <c r="W1254" s="38">
        <f t="shared" si="135"/>
        <v>0</v>
      </c>
      <c r="X1254" s="38">
        <f t="shared" si="136"/>
        <v>0</v>
      </c>
      <c r="Y1254" s="38">
        <f t="shared" si="136"/>
        <v>0</v>
      </c>
      <c r="Z1254" s="38">
        <f t="shared" si="136"/>
        <v>0</v>
      </c>
      <c r="AA1254" s="38">
        <f t="shared" si="133"/>
        <v>0</v>
      </c>
      <c r="AB1254" s="38">
        <f t="shared" si="137"/>
        <v>0</v>
      </c>
      <c r="AC1254" s="38">
        <f t="shared" si="138"/>
        <v>0</v>
      </c>
      <c r="AD1254" s="38" t="str">
        <f t="shared" si="139"/>
        <v>000000000000</v>
      </c>
    </row>
    <row r="1255" spans="1:30">
      <c r="A1255" s="9" t="str">
        <f>IF('DATA ACCURATE'!A1258&lt;&gt;"",'DATA ACCURATE'!A1258,"")</f>
        <v/>
      </c>
      <c r="B1255" s="9" t="str">
        <f>IF('DATA ACCURATE'!D1258&lt;&gt;"",'DATA ACCURATE'!D1258,"")</f>
        <v/>
      </c>
      <c r="C1255" s="38" t="str">
        <f>IF($AD1255="000000000000","",INDEX(DATABASE!$W$12:$W$71,MATCH($AD1255,DATABASE!$V$12:$V$71,0)))</f>
        <v/>
      </c>
      <c r="D1255" s="34" t="str">
        <f>IF(C1255="","",IF(E1255="",INDEX(DATABASE!$AF$13:$AF$62,MATCH($C1255,DATABASE!$AC$13:$AC$62,0)),IF(E1255="2x D11",INDEX(DATABASE!$AF$13:$AF$62,MATCH($C1255,DATABASE!$AC$13:$AC$62,0))+2*DATABASE!$AF$62,IF(E1255="3x D11",INDEX(DATABASE!$AF$13:$AF$62,MATCH($C1255,DATABASE!$AC$13:$AC$62,0))+3*DATABASE!$AF$62,""))))</f>
        <v/>
      </c>
      <c r="E1255" s="38" t="str">
        <f>IF(AND($K1255="Y",$G1255&lt;&gt;"UNYIL",$F1255&lt;DATABASE!$O$8),"2x D11",IF(AND($K1255="Y",$G1255&lt;&gt;"UNYIL",$F1255&gt;=DATABASE!$O$8),"3x D11",""))</f>
        <v/>
      </c>
      <c r="F1255" s="9" t="str">
        <f>IF('DATA ACCURATE'!N1258&lt;&gt;"",'DATA ACCURATE'!N1258,"")</f>
        <v/>
      </c>
      <c r="G1255" t="str">
        <f>IF(F1255="","",IF(F1255&lt;=DATABASE!$I$8,"UNYIL",IF(F1255&lt;=DATABASE!$J$8,"KECIL",IF(F1255&lt;DATABASE!$K$8,"TANGGUNG",IF(F1255&gt;=DATABASE!$K$8,"BESAR","")))))</f>
        <v/>
      </c>
      <c r="H1255" s="16" t="str">
        <f>IF('DATA ACCURATE'!J1258&lt;&gt;"",'DATA ACCURATE'!J1258,"")</f>
        <v/>
      </c>
      <c r="I1255" s="35" t="str">
        <f>IF(B1255&lt;&gt;"",IFERROR(VLOOKUP(B1255,'DATA TIMBANGAN'!G:M,7,FALSE),VLOOKUP(B1255,'DATA TIMBANGAN'!G:M,7)),"")</f>
        <v/>
      </c>
      <c r="J1255" s="25" t="str">
        <f>IF(H1255&lt;&gt;"",IFERROR(INDEX(DATABASE!$Z$19:$Z$38,MATCH(DATEVALUE(H1255),DATABASE!$AA$19:$AA$38,0)),INDEX(DATABASE!$Z$12:$Z$18,MATCH(WEEKDAY(H1255,2),DATABASE!$AA$12:$AA$18,0))),"")</f>
        <v/>
      </c>
      <c r="K1255" s="25" t="str">
        <f>IF('DATA ACCURATE'!V1258&lt;&gt;"",'DATA ACCURATE'!V1258,"")</f>
        <v/>
      </c>
      <c r="L1255" s="80" t="str">
        <f>IF($H1255="","",IF(OR($J1255="LIBUR",AND($L1254="LIBUR",$O1254=$O1255)),"LIBUR",IF(AND(OR($L1254="LUAR JAM KERJA 1",$L1254="LUAR JAM KERJA 2"),OR(OR(AND($H1254=$H1255,AND(OR($I1255&gt;DATABASE!$J$3,$I1255&lt;DATABASE!$J$6),((DATEVALUE($H1255)+$I1255)-(DATEVALUE($H1254)+$I1254))&lt;DATABASE!$J$6)),AND($H1254=$H1255,$O1254=$O1255,OR($I1255&gt;DATABASE!$J$6,$I1255&lt;DATABASE!$J$3))),AND(($H1255-$H1254)=1,OR($I1255&lt;DATABASE!$I$6,((DATEVALUE($H1255)+$I1255)-(DATEVALUE($H1254)+$I1254))&lt;DATABASE!$J$6))),$A1255=$A1254),"LUAR JAM KERJA 2",IF(AND(OR(WEEKDAY($H1255,2)=1,WEEKDAY($H1255,2)=2,WEEKDAY($H1255,2)=3,WEEKDAY($H1255,2)=4,WEEKDAY($H1255,2)=5),$I1255&lt;=DATABASE!$J$3,$I1255&gt;=DATABASE!$I$3),"JAM KERJA",IF(AND(WEEKDAY($H1255,2)=6,$I1255&lt;=DATABASE!$J$4,$I1255&gt;=DATABASE!$I$4),"JAM KERJA","LUAR JAM KERJA 1")))))</f>
        <v/>
      </c>
      <c r="M1255" s="33" t="str">
        <f>IF('DATA ACCURATE'!T1258&lt;&gt;"",IF('DATA ACCURATE'!T1258&gt;100,'DATA ACCURATE'!T1258/10,'DATA ACCURATE'!T1258),"")</f>
        <v/>
      </c>
      <c r="N1255" t="str">
        <f>IF(M1255="","",IF(M1255&lt;=DATABASE!$I$9,"LOKAL",IF(M1255&lt;DATABASE!$J$9,"LUAR KOTA 1",IF($M1255&gt;=DATABASE!$J$9,"LUAR KOTA 2",""))))</f>
        <v/>
      </c>
      <c r="O1255" s="38" t="str">
        <f>IF('DATA ACCURATE'!L1258&lt;&gt;"",'DATA ACCURATE'!L1258,"")</f>
        <v/>
      </c>
      <c r="Q1255" s="38">
        <f t="shared" si="134"/>
        <v>0</v>
      </c>
      <c r="R1255" s="38">
        <f t="shared" si="134"/>
        <v>0</v>
      </c>
      <c r="S1255" s="38">
        <f t="shared" si="134"/>
        <v>0</v>
      </c>
      <c r="T1255" s="38">
        <f t="shared" si="132"/>
        <v>0</v>
      </c>
      <c r="U1255" s="38">
        <f t="shared" si="135"/>
        <v>0</v>
      </c>
      <c r="V1255" s="38">
        <f t="shared" si="135"/>
        <v>0</v>
      </c>
      <c r="W1255" s="38">
        <f t="shared" si="135"/>
        <v>0</v>
      </c>
      <c r="X1255" s="38">
        <f t="shared" si="136"/>
        <v>0</v>
      </c>
      <c r="Y1255" s="38">
        <f t="shared" si="136"/>
        <v>0</v>
      </c>
      <c r="Z1255" s="38">
        <f t="shared" si="136"/>
        <v>0</v>
      </c>
      <c r="AA1255" s="38">
        <f t="shared" si="133"/>
        <v>0</v>
      </c>
      <c r="AB1255" s="38">
        <f t="shared" si="137"/>
        <v>0</v>
      </c>
      <c r="AC1255" s="38">
        <f t="shared" si="138"/>
        <v>0</v>
      </c>
      <c r="AD1255" s="38" t="str">
        <f t="shared" si="139"/>
        <v>000000000000</v>
      </c>
    </row>
    <row r="1256" spans="1:30">
      <c r="A1256" s="9" t="str">
        <f>IF('DATA ACCURATE'!A1259&lt;&gt;"",'DATA ACCURATE'!A1259,"")</f>
        <v/>
      </c>
      <c r="B1256" s="9" t="str">
        <f>IF('DATA ACCURATE'!D1259&lt;&gt;"",'DATA ACCURATE'!D1259,"")</f>
        <v/>
      </c>
      <c r="C1256" s="38" t="str">
        <f>IF($AD1256="000000000000","",INDEX(DATABASE!$W$12:$W$71,MATCH($AD1256,DATABASE!$V$12:$V$71,0)))</f>
        <v/>
      </c>
      <c r="D1256" s="34" t="str">
        <f>IF(C1256="","",IF(E1256="",INDEX(DATABASE!$AF$13:$AF$62,MATCH($C1256,DATABASE!$AC$13:$AC$62,0)),IF(E1256="2x D11",INDEX(DATABASE!$AF$13:$AF$62,MATCH($C1256,DATABASE!$AC$13:$AC$62,0))+2*DATABASE!$AF$62,IF(E1256="3x D11",INDEX(DATABASE!$AF$13:$AF$62,MATCH($C1256,DATABASE!$AC$13:$AC$62,0))+3*DATABASE!$AF$62,""))))</f>
        <v/>
      </c>
      <c r="E1256" s="38" t="str">
        <f>IF(AND($K1256="Y",$G1256&lt;&gt;"UNYIL",$F1256&lt;DATABASE!$O$8),"2x D11",IF(AND($K1256="Y",$G1256&lt;&gt;"UNYIL",$F1256&gt;=DATABASE!$O$8),"3x D11",""))</f>
        <v/>
      </c>
      <c r="F1256" s="9" t="str">
        <f>IF('DATA ACCURATE'!N1259&lt;&gt;"",'DATA ACCURATE'!N1259,"")</f>
        <v/>
      </c>
      <c r="G1256" t="str">
        <f>IF(F1256="","",IF(F1256&lt;=DATABASE!$I$8,"UNYIL",IF(F1256&lt;=DATABASE!$J$8,"KECIL",IF(F1256&lt;DATABASE!$K$8,"TANGGUNG",IF(F1256&gt;=DATABASE!$K$8,"BESAR","")))))</f>
        <v/>
      </c>
      <c r="H1256" s="16" t="str">
        <f>IF('DATA ACCURATE'!J1259&lt;&gt;"",'DATA ACCURATE'!J1259,"")</f>
        <v/>
      </c>
      <c r="I1256" s="35" t="str">
        <f>IF(B1256&lt;&gt;"",IFERROR(VLOOKUP(B1256,'DATA TIMBANGAN'!G:M,7,FALSE),VLOOKUP(B1256,'DATA TIMBANGAN'!G:M,7)),"")</f>
        <v/>
      </c>
      <c r="J1256" s="25" t="str">
        <f>IF(H1256&lt;&gt;"",IFERROR(INDEX(DATABASE!$Z$19:$Z$38,MATCH(DATEVALUE(H1256),DATABASE!$AA$19:$AA$38,0)),INDEX(DATABASE!$Z$12:$Z$18,MATCH(WEEKDAY(H1256,2),DATABASE!$AA$12:$AA$18,0))),"")</f>
        <v/>
      </c>
      <c r="K1256" s="25" t="str">
        <f>IF('DATA ACCURATE'!V1259&lt;&gt;"",'DATA ACCURATE'!V1259,"")</f>
        <v/>
      </c>
      <c r="L1256" s="80" t="str">
        <f>IF($H1256="","",IF(OR($J1256="LIBUR",AND($L1255="LIBUR",$O1255=$O1256)),"LIBUR",IF(AND(OR($L1255="LUAR JAM KERJA 1",$L1255="LUAR JAM KERJA 2"),OR(OR(AND($H1255=$H1256,AND(OR($I1256&gt;DATABASE!$J$3,$I1256&lt;DATABASE!$J$6),((DATEVALUE($H1256)+$I1256)-(DATEVALUE($H1255)+$I1255))&lt;DATABASE!$J$6)),AND($H1255=$H1256,$O1255=$O1256,OR($I1256&gt;DATABASE!$J$6,$I1256&lt;DATABASE!$J$3))),AND(($H1256-$H1255)=1,OR($I1256&lt;DATABASE!$I$6,((DATEVALUE($H1256)+$I1256)-(DATEVALUE($H1255)+$I1255))&lt;DATABASE!$J$6))),$A1256=$A1255),"LUAR JAM KERJA 2",IF(AND(OR(WEEKDAY($H1256,2)=1,WEEKDAY($H1256,2)=2,WEEKDAY($H1256,2)=3,WEEKDAY($H1256,2)=4,WEEKDAY($H1256,2)=5),$I1256&lt;=DATABASE!$J$3,$I1256&gt;=DATABASE!$I$3),"JAM KERJA",IF(AND(WEEKDAY($H1256,2)=6,$I1256&lt;=DATABASE!$J$4,$I1256&gt;=DATABASE!$I$4),"JAM KERJA","LUAR JAM KERJA 1")))))</f>
        <v/>
      </c>
      <c r="M1256" s="33" t="str">
        <f>IF('DATA ACCURATE'!T1259&lt;&gt;"",IF('DATA ACCURATE'!T1259&gt;100,'DATA ACCURATE'!T1259/10,'DATA ACCURATE'!T1259),"")</f>
        <v/>
      </c>
      <c r="N1256" t="str">
        <f>IF(M1256="","",IF(M1256&lt;=DATABASE!$I$9,"LOKAL",IF(M1256&lt;DATABASE!$J$9,"LUAR KOTA 1",IF($M1256&gt;=DATABASE!$J$9,"LUAR KOTA 2",""))))</f>
        <v/>
      </c>
      <c r="O1256" s="38" t="str">
        <f>IF('DATA ACCURATE'!L1259&lt;&gt;"",'DATA ACCURATE'!L1259,"")</f>
        <v/>
      </c>
      <c r="Q1256" s="38">
        <f t="shared" si="134"/>
        <v>0</v>
      </c>
      <c r="R1256" s="38">
        <f t="shared" si="134"/>
        <v>0</v>
      </c>
      <c r="S1256" s="38">
        <f t="shared" si="134"/>
        <v>0</v>
      </c>
      <c r="T1256" s="38">
        <f t="shared" si="132"/>
        <v>0</v>
      </c>
      <c r="U1256" s="38">
        <f t="shared" si="135"/>
        <v>0</v>
      </c>
      <c r="V1256" s="38">
        <f t="shared" si="135"/>
        <v>0</v>
      </c>
      <c r="W1256" s="38">
        <f t="shared" si="135"/>
        <v>0</v>
      </c>
      <c r="X1256" s="38">
        <f t="shared" si="136"/>
        <v>0</v>
      </c>
      <c r="Y1256" s="38">
        <f t="shared" si="136"/>
        <v>0</v>
      </c>
      <c r="Z1256" s="38">
        <f t="shared" si="136"/>
        <v>0</v>
      </c>
      <c r="AA1256" s="38">
        <f t="shared" si="133"/>
        <v>0</v>
      </c>
      <c r="AB1256" s="38">
        <f t="shared" si="137"/>
        <v>0</v>
      </c>
      <c r="AC1256" s="38">
        <f t="shared" si="138"/>
        <v>0</v>
      </c>
      <c r="AD1256" s="38" t="str">
        <f t="shared" si="139"/>
        <v>000000000000</v>
      </c>
    </row>
    <row r="1257" spans="1:30">
      <c r="A1257" s="9" t="str">
        <f>IF('DATA ACCURATE'!A1260&lt;&gt;"",'DATA ACCURATE'!A1260,"")</f>
        <v/>
      </c>
      <c r="B1257" s="9" t="str">
        <f>IF('DATA ACCURATE'!D1260&lt;&gt;"",'DATA ACCURATE'!D1260,"")</f>
        <v/>
      </c>
      <c r="C1257" s="38" t="str">
        <f>IF($AD1257="000000000000","",INDEX(DATABASE!$W$12:$W$71,MATCH($AD1257,DATABASE!$V$12:$V$71,0)))</f>
        <v/>
      </c>
      <c r="D1257" s="34" t="str">
        <f>IF(C1257="","",IF(E1257="",INDEX(DATABASE!$AF$13:$AF$62,MATCH($C1257,DATABASE!$AC$13:$AC$62,0)),IF(E1257="2x D11",INDEX(DATABASE!$AF$13:$AF$62,MATCH($C1257,DATABASE!$AC$13:$AC$62,0))+2*DATABASE!$AF$62,IF(E1257="3x D11",INDEX(DATABASE!$AF$13:$AF$62,MATCH($C1257,DATABASE!$AC$13:$AC$62,0))+3*DATABASE!$AF$62,""))))</f>
        <v/>
      </c>
      <c r="E1257" s="38" t="str">
        <f>IF(AND($K1257="Y",$G1257&lt;&gt;"UNYIL",$F1257&lt;DATABASE!$O$8),"2x D11",IF(AND($K1257="Y",$G1257&lt;&gt;"UNYIL",$F1257&gt;=DATABASE!$O$8),"3x D11",""))</f>
        <v/>
      </c>
      <c r="F1257" s="9" t="str">
        <f>IF('DATA ACCURATE'!N1260&lt;&gt;"",'DATA ACCURATE'!N1260,"")</f>
        <v/>
      </c>
      <c r="G1257" t="str">
        <f>IF(F1257="","",IF(F1257&lt;=DATABASE!$I$8,"UNYIL",IF(F1257&lt;=DATABASE!$J$8,"KECIL",IF(F1257&lt;DATABASE!$K$8,"TANGGUNG",IF(F1257&gt;=DATABASE!$K$8,"BESAR","")))))</f>
        <v/>
      </c>
      <c r="H1257" s="16" t="str">
        <f>IF('DATA ACCURATE'!J1260&lt;&gt;"",'DATA ACCURATE'!J1260,"")</f>
        <v/>
      </c>
      <c r="I1257" s="35" t="str">
        <f>IF(B1257&lt;&gt;"",IFERROR(VLOOKUP(B1257,'DATA TIMBANGAN'!G:M,7,FALSE),VLOOKUP(B1257,'DATA TIMBANGAN'!G:M,7)),"")</f>
        <v/>
      </c>
      <c r="J1257" s="25" t="str">
        <f>IF(H1257&lt;&gt;"",IFERROR(INDEX(DATABASE!$Z$19:$Z$38,MATCH(DATEVALUE(H1257),DATABASE!$AA$19:$AA$38,0)),INDEX(DATABASE!$Z$12:$Z$18,MATCH(WEEKDAY(H1257,2),DATABASE!$AA$12:$AA$18,0))),"")</f>
        <v/>
      </c>
      <c r="K1257" s="25" t="str">
        <f>IF('DATA ACCURATE'!V1260&lt;&gt;"",'DATA ACCURATE'!V1260,"")</f>
        <v/>
      </c>
      <c r="L1257" s="80" t="str">
        <f>IF($H1257="","",IF(OR($J1257="LIBUR",AND($L1256="LIBUR",$O1256=$O1257)),"LIBUR",IF(AND(OR($L1256="LUAR JAM KERJA 1",$L1256="LUAR JAM KERJA 2"),OR(OR(AND($H1256=$H1257,AND(OR($I1257&gt;DATABASE!$J$3,$I1257&lt;DATABASE!$J$6),((DATEVALUE($H1257)+$I1257)-(DATEVALUE($H1256)+$I1256))&lt;DATABASE!$J$6)),AND($H1256=$H1257,$O1256=$O1257,OR($I1257&gt;DATABASE!$J$6,$I1257&lt;DATABASE!$J$3))),AND(($H1257-$H1256)=1,OR($I1257&lt;DATABASE!$I$6,((DATEVALUE($H1257)+$I1257)-(DATEVALUE($H1256)+$I1256))&lt;DATABASE!$J$6))),$A1257=$A1256),"LUAR JAM KERJA 2",IF(AND(OR(WEEKDAY($H1257,2)=1,WEEKDAY($H1257,2)=2,WEEKDAY($H1257,2)=3,WEEKDAY($H1257,2)=4,WEEKDAY($H1257,2)=5),$I1257&lt;=DATABASE!$J$3,$I1257&gt;=DATABASE!$I$3),"JAM KERJA",IF(AND(WEEKDAY($H1257,2)=6,$I1257&lt;=DATABASE!$J$4,$I1257&gt;=DATABASE!$I$4),"JAM KERJA","LUAR JAM KERJA 1")))))</f>
        <v/>
      </c>
      <c r="M1257" s="33" t="str">
        <f>IF('DATA ACCURATE'!T1260&lt;&gt;"",IF('DATA ACCURATE'!T1260&gt;100,'DATA ACCURATE'!T1260/10,'DATA ACCURATE'!T1260),"")</f>
        <v/>
      </c>
      <c r="N1257" t="str">
        <f>IF(M1257="","",IF(M1257&lt;=DATABASE!$I$9,"LOKAL",IF(M1257&lt;DATABASE!$J$9,"LUAR KOTA 1",IF($M1257&gt;=DATABASE!$J$9,"LUAR KOTA 2",""))))</f>
        <v/>
      </c>
      <c r="O1257" s="38" t="str">
        <f>IF('DATA ACCURATE'!L1260&lt;&gt;"",'DATA ACCURATE'!L1260,"")</f>
        <v/>
      </c>
      <c r="Q1257" s="38">
        <f t="shared" si="134"/>
        <v>0</v>
      </c>
      <c r="R1257" s="38">
        <f t="shared" si="134"/>
        <v>0</v>
      </c>
      <c r="S1257" s="38">
        <f t="shared" si="134"/>
        <v>0</v>
      </c>
      <c r="T1257" s="38">
        <f t="shared" si="132"/>
        <v>0</v>
      </c>
      <c r="U1257" s="38">
        <f t="shared" si="135"/>
        <v>0</v>
      </c>
      <c r="V1257" s="38">
        <f t="shared" si="135"/>
        <v>0</v>
      </c>
      <c r="W1257" s="38">
        <f t="shared" si="135"/>
        <v>0</v>
      </c>
      <c r="X1257" s="38">
        <f t="shared" si="136"/>
        <v>0</v>
      </c>
      <c r="Y1257" s="38">
        <f t="shared" si="136"/>
        <v>0</v>
      </c>
      <c r="Z1257" s="38">
        <f t="shared" si="136"/>
        <v>0</v>
      </c>
      <c r="AA1257" s="38">
        <f t="shared" si="133"/>
        <v>0</v>
      </c>
      <c r="AB1257" s="38">
        <f t="shared" si="137"/>
        <v>0</v>
      </c>
      <c r="AC1257" s="38">
        <f t="shared" si="138"/>
        <v>0</v>
      </c>
      <c r="AD1257" s="38" t="str">
        <f t="shared" si="139"/>
        <v>000000000000</v>
      </c>
    </row>
    <row r="1258" spans="1:30">
      <c r="A1258" s="9" t="str">
        <f>IF('DATA ACCURATE'!A1261&lt;&gt;"",'DATA ACCURATE'!A1261,"")</f>
        <v/>
      </c>
      <c r="B1258" s="9" t="str">
        <f>IF('DATA ACCURATE'!D1261&lt;&gt;"",'DATA ACCURATE'!D1261,"")</f>
        <v/>
      </c>
      <c r="C1258" s="38" t="str">
        <f>IF($AD1258="000000000000","",INDEX(DATABASE!$W$12:$W$71,MATCH($AD1258,DATABASE!$V$12:$V$71,0)))</f>
        <v/>
      </c>
      <c r="D1258" s="34" t="str">
        <f>IF(C1258="","",IF(E1258="",INDEX(DATABASE!$AF$13:$AF$62,MATCH($C1258,DATABASE!$AC$13:$AC$62,0)),IF(E1258="2x D11",INDEX(DATABASE!$AF$13:$AF$62,MATCH($C1258,DATABASE!$AC$13:$AC$62,0))+2*DATABASE!$AF$62,IF(E1258="3x D11",INDEX(DATABASE!$AF$13:$AF$62,MATCH($C1258,DATABASE!$AC$13:$AC$62,0))+3*DATABASE!$AF$62,""))))</f>
        <v/>
      </c>
      <c r="E1258" s="38" t="str">
        <f>IF(AND($K1258="Y",$G1258&lt;&gt;"UNYIL",$F1258&lt;DATABASE!$O$8),"2x D11",IF(AND($K1258="Y",$G1258&lt;&gt;"UNYIL",$F1258&gt;=DATABASE!$O$8),"3x D11",""))</f>
        <v/>
      </c>
      <c r="F1258" s="9" t="str">
        <f>IF('DATA ACCURATE'!N1261&lt;&gt;"",'DATA ACCURATE'!N1261,"")</f>
        <v/>
      </c>
      <c r="G1258" t="str">
        <f>IF(F1258="","",IF(F1258&lt;=DATABASE!$I$8,"UNYIL",IF(F1258&lt;=DATABASE!$J$8,"KECIL",IF(F1258&lt;DATABASE!$K$8,"TANGGUNG",IF(F1258&gt;=DATABASE!$K$8,"BESAR","")))))</f>
        <v/>
      </c>
      <c r="H1258" s="16" t="str">
        <f>IF('DATA ACCURATE'!J1261&lt;&gt;"",'DATA ACCURATE'!J1261,"")</f>
        <v/>
      </c>
      <c r="I1258" s="35" t="str">
        <f>IF(B1258&lt;&gt;"",IFERROR(VLOOKUP(B1258,'DATA TIMBANGAN'!G:M,7,FALSE),VLOOKUP(B1258,'DATA TIMBANGAN'!G:M,7)),"")</f>
        <v/>
      </c>
      <c r="J1258" s="25" t="str">
        <f>IF(H1258&lt;&gt;"",IFERROR(INDEX(DATABASE!$Z$19:$Z$38,MATCH(DATEVALUE(H1258),DATABASE!$AA$19:$AA$38,0)),INDEX(DATABASE!$Z$12:$Z$18,MATCH(WEEKDAY(H1258,2),DATABASE!$AA$12:$AA$18,0))),"")</f>
        <v/>
      </c>
      <c r="K1258" s="25" t="str">
        <f>IF('DATA ACCURATE'!V1261&lt;&gt;"",'DATA ACCURATE'!V1261,"")</f>
        <v/>
      </c>
      <c r="L1258" s="80" t="str">
        <f>IF($H1258="","",IF(OR($J1258="LIBUR",AND($L1257="LIBUR",$O1257=$O1258)),"LIBUR",IF(AND(OR($L1257="LUAR JAM KERJA 1",$L1257="LUAR JAM KERJA 2"),OR(OR(AND($H1257=$H1258,AND(OR($I1258&gt;DATABASE!$J$3,$I1258&lt;DATABASE!$J$6),((DATEVALUE($H1258)+$I1258)-(DATEVALUE($H1257)+$I1257))&lt;DATABASE!$J$6)),AND($H1257=$H1258,$O1257=$O1258,OR($I1258&gt;DATABASE!$J$6,$I1258&lt;DATABASE!$J$3))),AND(($H1258-$H1257)=1,OR($I1258&lt;DATABASE!$I$6,((DATEVALUE($H1258)+$I1258)-(DATEVALUE($H1257)+$I1257))&lt;DATABASE!$J$6))),$A1258=$A1257),"LUAR JAM KERJA 2",IF(AND(OR(WEEKDAY($H1258,2)=1,WEEKDAY($H1258,2)=2,WEEKDAY($H1258,2)=3,WEEKDAY($H1258,2)=4,WEEKDAY($H1258,2)=5),$I1258&lt;=DATABASE!$J$3,$I1258&gt;=DATABASE!$I$3),"JAM KERJA",IF(AND(WEEKDAY($H1258,2)=6,$I1258&lt;=DATABASE!$J$4,$I1258&gt;=DATABASE!$I$4),"JAM KERJA","LUAR JAM KERJA 1")))))</f>
        <v/>
      </c>
      <c r="M1258" s="33" t="str">
        <f>IF('DATA ACCURATE'!T1261&lt;&gt;"",IF('DATA ACCURATE'!T1261&gt;100,'DATA ACCURATE'!T1261/10,'DATA ACCURATE'!T1261),"")</f>
        <v/>
      </c>
      <c r="N1258" t="str">
        <f>IF(M1258="","",IF(M1258&lt;=DATABASE!$I$9,"LOKAL",IF(M1258&lt;DATABASE!$J$9,"LUAR KOTA 1",IF($M1258&gt;=DATABASE!$J$9,"LUAR KOTA 2",""))))</f>
        <v/>
      </c>
      <c r="O1258" s="38" t="str">
        <f>IF('DATA ACCURATE'!L1261&lt;&gt;"",'DATA ACCURATE'!L1261,"")</f>
        <v/>
      </c>
      <c r="Q1258" s="38">
        <f t="shared" si="134"/>
        <v>0</v>
      </c>
      <c r="R1258" s="38">
        <f t="shared" si="134"/>
        <v>0</v>
      </c>
      <c r="S1258" s="38">
        <f t="shared" si="134"/>
        <v>0</v>
      </c>
      <c r="T1258" s="38">
        <f t="shared" si="132"/>
        <v>0</v>
      </c>
      <c r="U1258" s="38">
        <f t="shared" si="135"/>
        <v>0</v>
      </c>
      <c r="V1258" s="38">
        <f t="shared" si="135"/>
        <v>0</v>
      </c>
      <c r="W1258" s="38">
        <f t="shared" si="135"/>
        <v>0</v>
      </c>
      <c r="X1258" s="38">
        <f t="shared" si="136"/>
        <v>0</v>
      </c>
      <c r="Y1258" s="38">
        <f t="shared" si="136"/>
        <v>0</v>
      </c>
      <c r="Z1258" s="38">
        <f t="shared" si="136"/>
        <v>0</v>
      </c>
      <c r="AA1258" s="38">
        <f t="shared" si="133"/>
        <v>0</v>
      </c>
      <c r="AB1258" s="38">
        <f t="shared" si="137"/>
        <v>0</v>
      </c>
      <c r="AC1258" s="38">
        <f t="shared" si="138"/>
        <v>0</v>
      </c>
      <c r="AD1258" s="38" t="str">
        <f t="shared" si="139"/>
        <v>000000000000</v>
      </c>
    </row>
    <row r="1259" spans="1:30">
      <c r="A1259" s="9" t="str">
        <f>IF('DATA ACCURATE'!A1262&lt;&gt;"",'DATA ACCURATE'!A1262,"")</f>
        <v/>
      </c>
      <c r="B1259" s="9" t="str">
        <f>IF('DATA ACCURATE'!D1262&lt;&gt;"",'DATA ACCURATE'!D1262,"")</f>
        <v/>
      </c>
      <c r="C1259" s="38" t="str">
        <f>IF($AD1259="000000000000","",INDEX(DATABASE!$W$12:$W$71,MATCH($AD1259,DATABASE!$V$12:$V$71,0)))</f>
        <v/>
      </c>
      <c r="D1259" s="34" t="str">
        <f>IF(C1259="","",IF(E1259="",INDEX(DATABASE!$AF$13:$AF$62,MATCH($C1259,DATABASE!$AC$13:$AC$62,0)),IF(E1259="2x D11",INDEX(DATABASE!$AF$13:$AF$62,MATCH($C1259,DATABASE!$AC$13:$AC$62,0))+2*DATABASE!$AF$62,IF(E1259="3x D11",INDEX(DATABASE!$AF$13:$AF$62,MATCH($C1259,DATABASE!$AC$13:$AC$62,0))+3*DATABASE!$AF$62,""))))</f>
        <v/>
      </c>
      <c r="E1259" s="38" t="str">
        <f>IF(AND($K1259="Y",$G1259&lt;&gt;"UNYIL",$F1259&lt;DATABASE!$O$8),"2x D11",IF(AND($K1259="Y",$G1259&lt;&gt;"UNYIL",$F1259&gt;=DATABASE!$O$8),"3x D11",""))</f>
        <v/>
      </c>
      <c r="F1259" s="9" t="str">
        <f>IF('DATA ACCURATE'!N1262&lt;&gt;"",'DATA ACCURATE'!N1262,"")</f>
        <v/>
      </c>
      <c r="G1259" t="str">
        <f>IF(F1259="","",IF(F1259&lt;=DATABASE!$I$8,"UNYIL",IF(F1259&lt;=DATABASE!$J$8,"KECIL",IF(F1259&lt;DATABASE!$K$8,"TANGGUNG",IF(F1259&gt;=DATABASE!$K$8,"BESAR","")))))</f>
        <v/>
      </c>
      <c r="H1259" s="16" t="str">
        <f>IF('DATA ACCURATE'!J1262&lt;&gt;"",'DATA ACCURATE'!J1262,"")</f>
        <v/>
      </c>
      <c r="I1259" s="35" t="str">
        <f>IF(B1259&lt;&gt;"",IFERROR(VLOOKUP(B1259,'DATA TIMBANGAN'!G:M,7,FALSE),VLOOKUP(B1259,'DATA TIMBANGAN'!G:M,7)),"")</f>
        <v/>
      </c>
      <c r="J1259" s="25" t="str">
        <f>IF(H1259&lt;&gt;"",IFERROR(INDEX(DATABASE!$Z$19:$Z$38,MATCH(DATEVALUE(H1259),DATABASE!$AA$19:$AA$38,0)),INDEX(DATABASE!$Z$12:$Z$18,MATCH(WEEKDAY(H1259,2),DATABASE!$AA$12:$AA$18,0))),"")</f>
        <v/>
      </c>
      <c r="K1259" s="25" t="str">
        <f>IF('DATA ACCURATE'!V1262&lt;&gt;"",'DATA ACCURATE'!V1262,"")</f>
        <v/>
      </c>
      <c r="L1259" s="80" t="str">
        <f>IF($H1259="","",IF(OR($J1259="LIBUR",AND($L1258="LIBUR",$O1258=$O1259)),"LIBUR",IF(AND(OR($L1258="LUAR JAM KERJA 1",$L1258="LUAR JAM KERJA 2"),OR(OR(AND($H1258=$H1259,AND(OR($I1259&gt;DATABASE!$J$3,$I1259&lt;DATABASE!$J$6),((DATEVALUE($H1259)+$I1259)-(DATEVALUE($H1258)+$I1258))&lt;DATABASE!$J$6)),AND($H1258=$H1259,$O1258=$O1259,OR($I1259&gt;DATABASE!$J$6,$I1259&lt;DATABASE!$J$3))),AND(($H1259-$H1258)=1,OR($I1259&lt;DATABASE!$I$6,((DATEVALUE($H1259)+$I1259)-(DATEVALUE($H1258)+$I1258))&lt;DATABASE!$J$6))),$A1259=$A1258),"LUAR JAM KERJA 2",IF(AND(OR(WEEKDAY($H1259,2)=1,WEEKDAY($H1259,2)=2,WEEKDAY($H1259,2)=3,WEEKDAY($H1259,2)=4,WEEKDAY($H1259,2)=5),$I1259&lt;=DATABASE!$J$3,$I1259&gt;=DATABASE!$I$3),"JAM KERJA",IF(AND(WEEKDAY($H1259,2)=6,$I1259&lt;=DATABASE!$J$4,$I1259&gt;=DATABASE!$I$4),"JAM KERJA","LUAR JAM KERJA 1")))))</f>
        <v/>
      </c>
      <c r="M1259" s="33" t="str">
        <f>IF('DATA ACCURATE'!T1262&lt;&gt;"",IF('DATA ACCURATE'!T1262&gt;100,'DATA ACCURATE'!T1262/10,'DATA ACCURATE'!T1262),"")</f>
        <v/>
      </c>
      <c r="N1259" t="str">
        <f>IF(M1259="","",IF(M1259&lt;=DATABASE!$I$9,"LOKAL",IF(M1259&lt;DATABASE!$J$9,"LUAR KOTA 1",IF($M1259&gt;=DATABASE!$J$9,"LUAR KOTA 2",""))))</f>
        <v/>
      </c>
      <c r="O1259" s="38" t="str">
        <f>IF('DATA ACCURATE'!L1262&lt;&gt;"",'DATA ACCURATE'!L1262,"")</f>
        <v/>
      </c>
      <c r="Q1259" s="38">
        <f t="shared" si="134"/>
        <v>0</v>
      </c>
      <c r="R1259" s="38">
        <f t="shared" si="134"/>
        <v>0</v>
      </c>
      <c r="S1259" s="38">
        <f t="shared" si="134"/>
        <v>0</v>
      </c>
      <c r="T1259" s="38">
        <f t="shared" si="132"/>
        <v>0</v>
      </c>
      <c r="U1259" s="38">
        <f t="shared" si="135"/>
        <v>0</v>
      </c>
      <c r="V1259" s="38">
        <f t="shared" si="135"/>
        <v>0</v>
      </c>
      <c r="W1259" s="38">
        <f t="shared" si="135"/>
        <v>0</v>
      </c>
      <c r="X1259" s="38">
        <f t="shared" si="136"/>
        <v>0</v>
      </c>
      <c r="Y1259" s="38">
        <f t="shared" si="136"/>
        <v>0</v>
      </c>
      <c r="Z1259" s="38">
        <f t="shared" si="136"/>
        <v>0</v>
      </c>
      <c r="AA1259" s="38">
        <f t="shared" si="133"/>
        <v>0</v>
      </c>
      <c r="AB1259" s="38">
        <f t="shared" si="137"/>
        <v>0</v>
      </c>
      <c r="AC1259" s="38">
        <f t="shared" si="138"/>
        <v>0</v>
      </c>
      <c r="AD1259" s="38" t="str">
        <f t="shared" si="139"/>
        <v>000000000000</v>
      </c>
    </row>
    <row r="1260" spans="1:30">
      <c r="A1260" s="9" t="str">
        <f>IF('DATA ACCURATE'!A1263&lt;&gt;"",'DATA ACCURATE'!A1263,"")</f>
        <v/>
      </c>
      <c r="B1260" s="9" t="str">
        <f>IF('DATA ACCURATE'!D1263&lt;&gt;"",'DATA ACCURATE'!D1263,"")</f>
        <v/>
      </c>
      <c r="C1260" s="38" t="str">
        <f>IF($AD1260="000000000000","",INDEX(DATABASE!$W$12:$W$71,MATCH($AD1260,DATABASE!$V$12:$V$71,0)))</f>
        <v/>
      </c>
      <c r="D1260" s="34" t="str">
        <f>IF(C1260="","",IF(E1260="",INDEX(DATABASE!$AF$13:$AF$62,MATCH($C1260,DATABASE!$AC$13:$AC$62,0)),IF(E1260="2x D11",INDEX(DATABASE!$AF$13:$AF$62,MATCH($C1260,DATABASE!$AC$13:$AC$62,0))+2*DATABASE!$AF$62,IF(E1260="3x D11",INDEX(DATABASE!$AF$13:$AF$62,MATCH($C1260,DATABASE!$AC$13:$AC$62,0))+3*DATABASE!$AF$62,""))))</f>
        <v/>
      </c>
      <c r="E1260" s="38" t="str">
        <f>IF(AND($K1260="Y",$G1260&lt;&gt;"UNYIL",$F1260&lt;DATABASE!$O$8),"2x D11",IF(AND($K1260="Y",$G1260&lt;&gt;"UNYIL",$F1260&gt;=DATABASE!$O$8),"3x D11",""))</f>
        <v/>
      </c>
      <c r="F1260" s="9" t="str">
        <f>IF('DATA ACCURATE'!N1263&lt;&gt;"",'DATA ACCURATE'!N1263,"")</f>
        <v/>
      </c>
      <c r="G1260" t="str">
        <f>IF(F1260="","",IF(F1260&lt;=DATABASE!$I$8,"UNYIL",IF(F1260&lt;=DATABASE!$J$8,"KECIL",IF(F1260&lt;DATABASE!$K$8,"TANGGUNG",IF(F1260&gt;=DATABASE!$K$8,"BESAR","")))))</f>
        <v/>
      </c>
      <c r="H1260" s="16" t="str">
        <f>IF('DATA ACCURATE'!J1263&lt;&gt;"",'DATA ACCURATE'!J1263,"")</f>
        <v/>
      </c>
      <c r="I1260" s="35" t="str">
        <f>IF(B1260&lt;&gt;"",IFERROR(VLOOKUP(B1260,'DATA TIMBANGAN'!G:M,7,FALSE),VLOOKUP(B1260,'DATA TIMBANGAN'!G:M,7)),"")</f>
        <v/>
      </c>
      <c r="J1260" s="25" t="str">
        <f>IF(H1260&lt;&gt;"",IFERROR(INDEX(DATABASE!$Z$19:$Z$38,MATCH(DATEVALUE(H1260),DATABASE!$AA$19:$AA$38,0)),INDEX(DATABASE!$Z$12:$Z$18,MATCH(WEEKDAY(H1260,2),DATABASE!$AA$12:$AA$18,0))),"")</f>
        <v/>
      </c>
      <c r="K1260" s="25" t="str">
        <f>IF('DATA ACCURATE'!V1263&lt;&gt;"",'DATA ACCURATE'!V1263,"")</f>
        <v/>
      </c>
      <c r="L1260" s="80" t="str">
        <f>IF($H1260="","",IF(OR($J1260="LIBUR",AND($L1259="LIBUR",$O1259=$O1260)),"LIBUR",IF(AND(OR($L1259="LUAR JAM KERJA 1",$L1259="LUAR JAM KERJA 2"),OR(OR(AND($H1259=$H1260,AND(OR($I1260&gt;DATABASE!$J$3,$I1260&lt;DATABASE!$J$6),((DATEVALUE($H1260)+$I1260)-(DATEVALUE($H1259)+$I1259))&lt;DATABASE!$J$6)),AND($H1259=$H1260,$O1259=$O1260,OR($I1260&gt;DATABASE!$J$6,$I1260&lt;DATABASE!$J$3))),AND(($H1260-$H1259)=1,OR($I1260&lt;DATABASE!$I$6,((DATEVALUE($H1260)+$I1260)-(DATEVALUE($H1259)+$I1259))&lt;DATABASE!$J$6))),$A1260=$A1259),"LUAR JAM KERJA 2",IF(AND(OR(WEEKDAY($H1260,2)=1,WEEKDAY($H1260,2)=2,WEEKDAY($H1260,2)=3,WEEKDAY($H1260,2)=4,WEEKDAY($H1260,2)=5),$I1260&lt;=DATABASE!$J$3,$I1260&gt;=DATABASE!$I$3),"JAM KERJA",IF(AND(WEEKDAY($H1260,2)=6,$I1260&lt;=DATABASE!$J$4,$I1260&gt;=DATABASE!$I$4),"JAM KERJA","LUAR JAM KERJA 1")))))</f>
        <v/>
      </c>
      <c r="M1260" s="33" t="str">
        <f>IF('DATA ACCURATE'!T1263&lt;&gt;"",IF('DATA ACCURATE'!T1263&gt;100,'DATA ACCURATE'!T1263/10,'DATA ACCURATE'!T1263),"")</f>
        <v/>
      </c>
      <c r="N1260" t="str">
        <f>IF(M1260="","",IF(M1260&lt;=DATABASE!$I$9,"LOKAL",IF(M1260&lt;DATABASE!$J$9,"LUAR KOTA 1",IF($M1260&gt;=DATABASE!$J$9,"LUAR KOTA 2",""))))</f>
        <v/>
      </c>
      <c r="O1260" s="38" t="str">
        <f>IF('DATA ACCURATE'!L1263&lt;&gt;"",'DATA ACCURATE'!L1263,"")</f>
        <v/>
      </c>
      <c r="Q1260" s="38">
        <f t="shared" si="134"/>
        <v>0</v>
      </c>
      <c r="R1260" s="38">
        <f t="shared" si="134"/>
        <v>0</v>
      </c>
      <c r="S1260" s="38">
        <f t="shared" si="134"/>
        <v>0</v>
      </c>
      <c r="T1260" s="38">
        <f t="shared" si="132"/>
        <v>0</v>
      </c>
      <c r="U1260" s="38">
        <f t="shared" si="135"/>
        <v>0</v>
      </c>
      <c r="V1260" s="38">
        <f t="shared" si="135"/>
        <v>0</v>
      </c>
      <c r="W1260" s="38">
        <f t="shared" si="135"/>
        <v>0</v>
      </c>
      <c r="X1260" s="38">
        <f t="shared" si="136"/>
        <v>0</v>
      </c>
      <c r="Y1260" s="38">
        <f t="shared" si="136"/>
        <v>0</v>
      </c>
      <c r="Z1260" s="38">
        <f t="shared" si="136"/>
        <v>0</v>
      </c>
      <c r="AA1260" s="38">
        <f t="shared" si="133"/>
        <v>0</v>
      </c>
      <c r="AB1260" s="38">
        <f t="shared" si="137"/>
        <v>0</v>
      </c>
      <c r="AC1260" s="38">
        <f t="shared" si="138"/>
        <v>0</v>
      </c>
      <c r="AD1260" s="38" t="str">
        <f t="shared" si="139"/>
        <v>000000000000</v>
      </c>
    </row>
    <row r="1261" spans="1:30">
      <c r="A1261" s="9" t="str">
        <f>IF('DATA ACCURATE'!A1264&lt;&gt;"",'DATA ACCURATE'!A1264,"")</f>
        <v/>
      </c>
      <c r="B1261" s="9" t="str">
        <f>IF('DATA ACCURATE'!D1264&lt;&gt;"",'DATA ACCURATE'!D1264,"")</f>
        <v/>
      </c>
      <c r="C1261" s="38" t="str">
        <f>IF($AD1261="000000000000","",INDEX(DATABASE!$W$12:$W$71,MATCH($AD1261,DATABASE!$V$12:$V$71,0)))</f>
        <v/>
      </c>
      <c r="D1261" s="34" t="str">
        <f>IF(C1261="","",IF(E1261="",INDEX(DATABASE!$AF$13:$AF$62,MATCH($C1261,DATABASE!$AC$13:$AC$62,0)),IF(E1261="2x D11",INDEX(DATABASE!$AF$13:$AF$62,MATCH($C1261,DATABASE!$AC$13:$AC$62,0))+2*DATABASE!$AF$62,IF(E1261="3x D11",INDEX(DATABASE!$AF$13:$AF$62,MATCH($C1261,DATABASE!$AC$13:$AC$62,0))+3*DATABASE!$AF$62,""))))</f>
        <v/>
      </c>
      <c r="E1261" s="38" t="str">
        <f>IF(AND($K1261="Y",$G1261&lt;&gt;"UNYIL",$F1261&lt;DATABASE!$O$8),"2x D11",IF(AND($K1261="Y",$G1261&lt;&gt;"UNYIL",$F1261&gt;=DATABASE!$O$8),"3x D11",""))</f>
        <v/>
      </c>
      <c r="F1261" s="9" t="str">
        <f>IF('DATA ACCURATE'!N1264&lt;&gt;"",'DATA ACCURATE'!N1264,"")</f>
        <v/>
      </c>
      <c r="G1261" t="str">
        <f>IF(F1261="","",IF(F1261&lt;=DATABASE!$I$8,"UNYIL",IF(F1261&lt;=DATABASE!$J$8,"KECIL",IF(F1261&lt;DATABASE!$K$8,"TANGGUNG",IF(F1261&gt;=DATABASE!$K$8,"BESAR","")))))</f>
        <v/>
      </c>
      <c r="H1261" s="16" t="str">
        <f>IF('DATA ACCURATE'!J1264&lt;&gt;"",'DATA ACCURATE'!J1264,"")</f>
        <v/>
      </c>
      <c r="I1261" s="35" t="str">
        <f>IF(B1261&lt;&gt;"",IFERROR(VLOOKUP(B1261,'DATA TIMBANGAN'!G:M,7,FALSE),VLOOKUP(B1261,'DATA TIMBANGAN'!G:M,7)),"")</f>
        <v/>
      </c>
      <c r="J1261" s="25" t="str">
        <f>IF(H1261&lt;&gt;"",IFERROR(INDEX(DATABASE!$Z$19:$Z$38,MATCH(DATEVALUE(H1261),DATABASE!$AA$19:$AA$38,0)),INDEX(DATABASE!$Z$12:$Z$18,MATCH(WEEKDAY(H1261,2),DATABASE!$AA$12:$AA$18,0))),"")</f>
        <v/>
      </c>
      <c r="K1261" s="25" t="str">
        <f>IF('DATA ACCURATE'!V1264&lt;&gt;"",'DATA ACCURATE'!V1264,"")</f>
        <v/>
      </c>
      <c r="L1261" s="80" t="str">
        <f>IF($H1261="","",IF(OR($J1261="LIBUR",AND($L1260="LIBUR",$O1260=$O1261)),"LIBUR",IF(AND(OR($L1260="LUAR JAM KERJA 1",$L1260="LUAR JAM KERJA 2"),OR(OR(AND($H1260=$H1261,AND(OR($I1261&gt;DATABASE!$J$3,$I1261&lt;DATABASE!$J$6),((DATEVALUE($H1261)+$I1261)-(DATEVALUE($H1260)+$I1260))&lt;DATABASE!$J$6)),AND($H1260=$H1261,$O1260=$O1261,OR($I1261&gt;DATABASE!$J$6,$I1261&lt;DATABASE!$J$3))),AND(($H1261-$H1260)=1,OR($I1261&lt;DATABASE!$I$6,((DATEVALUE($H1261)+$I1261)-(DATEVALUE($H1260)+$I1260))&lt;DATABASE!$J$6))),$A1261=$A1260),"LUAR JAM KERJA 2",IF(AND(OR(WEEKDAY($H1261,2)=1,WEEKDAY($H1261,2)=2,WEEKDAY($H1261,2)=3,WEEKDAY($H1261,2)=4,WEEKDAY($H1261,2)=5),$I1261&lt;=DATABASE!$J$3,$I1261&gt;=DATABASE!$I$3),"JAM KERJA",IF(AND(WEEKDAY($H1261,2)=6,$I1261&lt;=DATABASE!$J$4,$I1261&gt;=DATABASE!$I$4),"JAM KERJA","LUAR JAM KERJA 1")))))</f>
        <v/>
      </c>
      <c r="M1261" s="33" t="str">
        <f>IF('DATA ACCURATE'!T1264&lt;&gt;"",IF('DATA ACCURATE'!T1264&gt;100,'DATA ACCURATE'!T1264/10,'DATA ACCURATE'!T1264),"")</f>
        <v/>
      </c>
      <c r="N1261" t="str">
        <f>IF(M1261="","",IF(M1261&lt;=DATABASE!$I$9,"LOKAL",IF(M1261&lt;DATABASE!$J$9,"LUAR KOTA 1",IF($M1261&gt;=DATABASE!$J$9,"LUAR KOTA 2",""))))</f>
        <v/>
      </c>
      <c r="O1261" s="38" t="str">
        <f>IF('DATA ACCURATE'!L1264&lt;&gt;"",'DATA ACCURATE'!L1264,"")</f>
        <v/>
      </c>
      <c r="Q1261" s="38">
        <f t="shared" si="134"/>
        <v>0</v>
      </c>
      <c r="R1261" s="38">
        <f t="shared" si="134"/>
        <v>0</v>
      </c>
      <c r="S1261" s="38">
        <f t="shared" si="134"/>
        <v>0</v>
      </c>
      <c r="T1261" s="38">
        <f t="shared" si="132"/>
        <v>0</v>
      </c>
      <c r="U1261" s="38">
        <f t="shared" si="135"/>
        <v>0</v>
      </c>
      <c r="V1261" s="38">
        <f t="shared" si="135"/>
        <v>0</v>
      </c>
      <c r="W1261" s="38">
        <f t="shared" si="135"/>
        <v>0</v>
      </c>
      <c r="X1261" s="38">
        <f t="shared" si="136"/>
        <v>0</v>
      </c>
      <c r="Y1261" s="38">
        <f t="shared" si="136"/>
        <v>0</v>
      </c>
      <c r="Z1261" s="38">
        <f t="shared" si="136"/>
        <v>0</v>
      </c>
      <c r="AA1261" s="38">
        <f t="shared" si="133"/>
        <v>0</v>
      </c>
      <c r="AB1261" s="38">
        <f t="shared" si="137"/>
        <v>0</v>
      </c>
      <c r="AC1261" s="38">
        <f t="shared" si="138"/>
        <v>0</v>
      </c>
      <c r="AD1261" s="38" t="str">
        <f t="shared" si="139"/>
        <v>000000000000</v>
      </c>
    </row>
    <row r="1262" spans="1:30">
      <c r="A1262" s="9" t="str">
        <f>IF('DATA ACCURATE'!A1265&lt;&gt;"",'DATA ACCURATE'!A1265,"")</f>
        <v/>
      </c>
      <c r="B1262" s="9" t="str">
        <f>IF('DATA ACCURATE'!D1265&lt;&gt;"",'DATA ACCURATE'!D1265,"")</f>
        <v/>
      </c>
      <c r="C1262" s="38" t="str">
        <f>IF($AD1262="000000000000","",INDEX(DATABASE!$W$12:$W$71,MATCH($AD1262,DATABASE!$V$12:$V$71,0)))</f>
        <v/>
      </c>
      <c r="D1262" s="34" t="str">
        <f>IF(C1262="","",IF(E1262="",INDEX(DATABASE!$AF$13:$AF$62,MATCH($C1262,DATABASE!$AC$13:$AC$62,0)),IF(E1262="2x D11",INDEX(DATABASE!$AF$13:$AF$62,MATCH($C1262,DATABASE!$AC$13:$AC$62,0))+2*DATABASE!$AF$62,IF(E1262="3x D11",INDEX(DATABASE!$AF$13:$AF$62,MATCH($C1262,DATABASE!$AC$13:$AC$62,0))+3*DATABASE!$AF$62,""))))</f>
        <v/>
      </c>
      <c r="E1262" s="38" t="str">
        <f>IF(AND($K1262="Y",$G1262&lt;&gt;"UNYIL",$F1262&lt;DATABASE!$O$8),"2x D11",IF(AND($K1262="Y",$G1262&lt;&gt;"UNYIL",$F1262&gt;=DATABASE!$O$8),"3x D11",""))</f>
        <v/>
      </c>
      <c r="F1262" s="9" t="str">
        <f>IF('DATA ACCURATE'!N1265&lt;&gt;"",'DATA ACCURATE'!N1265,"")</f>
        <v/>
      </c>
      <c r="G1262" t="str">
        <f>IF(F1262="","",IF(F1262&lt;=DATABASE!$I$8,"UNYIL",IF(F1262&lt;=DATABASE!$J$8,"KECIL",IF(F1262&lt;DATABASE!$K$8,"TANGGUNG",IF(F1262&gt;=DATABASE!$K$8,"BESAR","")))))</f>
        <v/>
      </c>
      <c r="H1262" s="16" t="str">
        <f>IF('DATA ACCURATE'!J1265&lt;&gt;"",'DATA ACCURATE'!J1265,"")</f>
        <v/>
      </c>
      <c r="I1262" s="35" t="str">
        <f>IF(B1262&lt;&gt;"",IFERROR(VLOOKUP(B1262,'DATA TIMBANGAN'!G:M,7,FALSE),VLOOKUP(B1262,'DATA TIMBANGAN'!G:M,7)),"")</f>
        <v/>
      </c>
      <c r="J1262" s="25" t="str">
        <f>IF(H1262&lt;&gt;"",IFERROR(INDEX(DATABASE!$Z$19:$Z$38,MATCH(DATEVALUE(H1262),DATABASE!$AA$19:$AA$38,0)),INDEX(DATABASE!$Z$12:$Z$18,MATCH(WEEKDAY(H1262,2),DATABASE!$AA$12:$AA$18,0))),"")</f>
        <v/>
      </c>
      <c r="K1262" s="25" t="str">
        <f>IF('DATA ACCURATE'!V1265&lt;&gt;"",'DATA ACCURATE'!V1265,"")</f>
        <v/>
      </c>
      <c r="L1262" s="80" t="str">
        <f>IF($H1262="","",IF(OR($J1262="LIBUR",AND($L1261="LIBUR",$O1261=$O1262)),"LIBUR",IF(AND(OR($L1261="LUAR JAM KERJA 1",$L1261="LUAR JAM KERJA 2"),OR(OR(AND($H1261=$H1262,AND(OR($I1262&gt;DATABASE!$J$3,$I1262&lt;DATABASE!$J$6),((DATEVALUE($H1262)+$I1262)-(DATEVALUE($H1261)+$I1261))&lt;DATABASE!$J$6)),AND($H1261=$H1262,$O1261=$O1262,OR($I1262&gt;DATABASE!$J$6,$I1262&lt;DATABASE!$J$3))),AND(($H1262-$H1261)=1,OR($I1262&lt;DATABASE!$I$6,((DATEVALUE($H1262)+$I1262)-(DATEVALUE($H1261)+$I1261))&lt;DATABASE!$J$6))),$A1262=$A1261),"LUAR JAM KERJA 2",IF(AND(OR(WEEKDAY($H1262,2)=1,WEEKDAY($H1262,2)=2,WEEKDAY($H1262,2)=3,WEEKDAY($H1262,2)=4,WEEKDAY($H1262,2)=5),$I1262&lt;=DATABASE!$J$3,$I1262&gt;=DATABASE!$I$3),"JAM KERJA",IF(AND(WEEKDAY($H1262,2)=6,$I1262&lt;=DATABASE!$J$4,$I1262&gt;=DATABASE!$I$4),"JAM KERJA","LUAR JAM KERJA 1")))))</f>
        <v/>
      </c>
      <c r="M1262" s="33" t="str">
        <f>IF('DATA ACCURATE'!T1265&lt;&gt;"",IF('DATA ACCURATE'!T1265&gt;100,'DATA ACCURATE'!T1265/10,'DATA ACCURATE'!T1265),"")</f>
        <v/>
      </c>
      <c r="N1262" t="str">
        <f>IF(M1262="","",IF(M1262&lt;=DATABASE!$I$9,"LOKAL",IF(M1262&lt;DATABASE!$J$9,"LUAR KOTA 1",IF($M1262&gt;=DATABASE!$J$9,"LUAR KOTA 2",""))))</f>
        <v/>
      </c>
      <c r="O1262" s="38" t="str">
        <f>IF('DATA ACCURATE'!L1265&lt;&gt;"",'DATA ACCURATE'!L1265,"")</f>
        <v/>
      </c>
      <c r="Q1262" s="38">
        <f t="shared" si="134"/>
        <v>0</v>
      </c>
      <c r="R1262" s="38">
        <f t="shared" si="134"/>
        <v>0</v>
      </c>
      <c r="S1262" s="38">
        <f t="shared" si="134"/>
        <v>0</v>
      </c>
      <c r="T1262" s="38">
        <f t="shared" si="132"/>
        <v>0</v>
      </c>
      <c r="U1262" s="38">
        <f t="shared" si="135"/>
        <v>0</v>
      </c>
      <c r="V1262" s="38">
        <f t="shared" si="135"/>
        <v>0</v>
      </c>
      <c r="W1262" s="38">
        <f t="shared" si="135"/>
        <v>0</v>
      </c>
      <c r="X1262" s="38">
        <f t="shared" si="136"/>
        <v>0</v>
      </c>
      <c r="Y1262" s="38">
        <f t="shared" si="136"/>
        <v>0</v>
      </c>
      <c r="Z1262" s="38">
        <f t="shared" si="136"/>
        <v>0</v>
      </c>
      <c r="AA1262" s="38">
        <f t="shared" si="133"/>
        <v>0</v>
      </c>
      <c r="AB1262" s="38">
        <f t="shared" si="137"/>
        <v>0</v>
      </c>
      <c r="AC1262" s="38">
        <f t="shared" si="138"/>
        <v>0</v>
      </c>
      <c r="AD1262" s="38" t="str">
        <f t="shared" si="139"/>
        <v>000000000000</v>
      </c>
    </row>
    <row r="1263" spans="1:30">
      <c r="A1263" s="9" t="str">
        <f>IF('DATA ACCURATE'!A1266&lt;&gt;"",'DATA ACCURATE'!A1266,"")</f>
        <v/>
      </c>
      <c r="B1263" s="9" t="str">
        <f>IF('DATA ACCURATE'!D1266&lt;&gt;"",'DATA ACCURATE'!D1266,"")</f>
        <v/>
      </c>
      <c r="C1263" s="38" t="str">
        <f>IF($AD1263="000000000000","",INDEX(DATABASE!$W$12:$W$71,MATCH($AD1263,DATABASE!$V$12:$V$71,0)))</f>
        <v/>
      </c>
      <c r="D1263" s="34" t="str">
        <f>IF(C1263="","",IF(E1263="",INDEX(DATABASE!$AF$13:$AF$62,MATCH($C1263,DATABASE!$AC$13:$AC$62,0)),IF(E1263="2x D11",INDEX(DATABASE!$AF$13:$AF$62,MATCH($C1263,DATABASE!$AC$13:$AC$62,0))+2*DATABASE!$AF$62,IF(E1263="3x D11",INDEX(DATABASE!$AF$13:$AF$62,MATCH($C1263,DATABASE!$AC$13:$AC$62,0))+3*DATABASE!$AF$62,""))))</f>
        <v/>
      </c>
      <c r="E1263" s="38" t="str">
        <f>IF(AND($K1263="Y",$G1263&lt;&gt;"UNYIL",$F1263&lt;DATABASE!$O$8),"2x D11",IF(AND($K1263="Y",$G1263&lt;&gt;"UNYIL",$F1263&gt;=DATABASE!$O$8),"3x D11",""))</f>
        <v/>
      </c>
      <c r="F1263" s="9" t="str">
        <f>IF('DATA ACCURATE'!N1266&lt;&gt;"",'DATA ACCURATE'!N1266,"")</f>
        <v/>
      </c>
      <c r="G1263" t="str">
        <f>IF(F1263="","",IF(F1263&lt;=DATABASE!$I$8,"UNYIL",IF(F1263&lt;=DATABASE!$J$8,"KECIL",IF(F1263&lt;DATABASE!$K$8,"TANGGUNG",IF(F1263&gt;=DATABASE!$K$8,"BESAR","")))))</f>
        <v/>
      </c>
      <c r="H1263" s="16" t="str">
        <f>IF('DATA ACCURATE'!J1266&lt;&gt;"",'DATA ACCURATE'!J1266,"")</f>
        <v/>
      </c>
      <c r="I1263" s="35" t="str">
        <f>IF(B1263&lt;&gt;"",IFERROR(VLOOKUP(B1263,'DATA TIMBANGAN'!G:M,7,FALSE),VLOOKUP(B1263,'DATA TIMBANGAN'!G:M,7)),"")</f>
        <v/>
      </c>
      <c r="J1263" s="25" t="str">
        <f>IF(H1263&lt;&gt;"",IFERROR(INDEX(DATABASE!$Z$19:$Z$38,MATCH(DATEVALUE(H1263),DATABASE!$AA$19:$AA$38,0)),INDEX(DATABASE!$Z$12:$Z$18,MATCH(WEEKDAY(H1263,2),DATABASE!$AA$12:$AA$18,0))),"")</f>
        <v/>
      </c>
      <c r="K1263" s="25" t="str">
        <f>IF('DATA ACCURATE'!V1266&lt;&gt;"",'DATA ACCURATE'!V1266,"")</f>
        <v/>
      </c>
      <c r="L1263" s="80" t="str">
        <f>IF($H1263="","",IF(OR($J1263="LIBUR",AND($L1262="LIBUR",$O1262=$O1263)),"LIBUR",IF(AND(OR($L1262="LUAR JAM KERJA 1",$L1262="LUAR JAM KERJA 2"),OR(OR(AND($H1262=$H1263,AND(OR($I1263&gt;DATABASE!$J$3,$I1263&lt;DATABASE!$J$6),((DATEVALUE($H1263)+$I1263)-(DATEVALUE($H1262)+$I1262))&lt;DATABASE!$J$6)),AND($H1262=$H1263,$O1262=$O1263,OR($I1263&gt;DATABASE!$J$6,$I1263&lt;DATABASE!$J$3))),AND(($H1263-$H1262)=1,OR($I1263&lt;DATABASE!$I$6,((DATEVALUE($H1263)+$I1263)-(DATEVALUE($H1262)+$I1262))&lt;DATABASE!$J$6))),$A1263=$A1262),"LUAR JAM KERJA 2",IF(AND(OR(WEEKDAY($H1263,2)=1,WEEKDAY($H1263,2)=2,WEEKDAY($H1263,2)=3,WEEKDAY($H1263,2)=4,WEEKDAY($H1263,2)=5),$I1263&lt;=DATABASE!$J$3,$I1263&gt;=DATABASE!$I$3),"JAM KERJA",IF(AND(WEEKDAY($H1263,2)=6,$I1263&lt;=DATABASE!$J$4,$I1263&gt;=DATABASE!$I$4),"JAM KERJA","LUAR JAM KERJA 1")))))</f>
        <v/>
      </c>
      <c r="M1263" s="33" t="str">
        <f>IF('DATA ACCURATE'!T1266&lt;&gt;"",IF('DATA ACCURATE'!T1266&gt;100,'DATA ACCURATE'!T1266/10,'DATA ACCURATE'!T1266),"")</f>
        <v/>
      </c>
      <c r="N1263" t="str">
        <f>IF(M1263="","",IF(M1263&lt;=DATABASE!$I$9,"LOKAL",IF(M1263&lt;DATABASE!$J$9,"LUAR KOTA 1",IF($M1263&gt;=DATABASE!$J$9,"LUAR KOTA 2",""))))</f>
        <v/>
      </c>
      <c r="O1263" s="38" t="str">
        <f>IF('DATA ACCURATE'!L1266&lt;&gt;"",'DATA ACCURATE'!L1266,"")</f>
        <v/>
      </c>
      <c r="Q1263" s="38">
        <f t="shared" si="134"/>
        <v>0</v>
      </c>
      <c r="R1263" s="38">
        <f t="shared" si="134"/>
        <v>0</v>
      </c>
      <c r="S1263" s="38">
        <f t="shared" si="134"/>
        <v>0</v>
      </c>
      <c r="T1263" s="38">
        <f t="shared" si="132"/>
        <v>0</v>
      </c>
      <c r="U1263" s="38">
        <f t="shared" si="135"/>
        <v>0</v>
      </c>
      <c r="V1263" s="38">
        <f t="shared" si="135"/>
        <v>0</v>
      </c>
      <c r="W1263" s="38">
        <f t="shared" si="135"/>
        <v>0</v>
      </c>
      <c r="X1263" s="38">
        <f t="shared" si="136"/>
        <v>0</v>
      </c>
      <c r="Y1263" s="38">
        <f t="shared" si="136"/>
        <v>0</v>
      </c>
      <c r="Z1263" s="38">
        <f t="shared" si="136"/>
        <v>0</v>
      </c>
      <c r="AA1263" s="38">
        <f t="shared" si="133"/>
        <v>0</v>
      </c>
      <c r="AB1263" s="38">
        <f t="shared" si="137"/>
        <v>0</v>
      </c>
      <c r="AC1263" s="38">
        <f t="shared" si="138"/>
        <v>0</v>
      </c>
      <c r="AD1263" s="38" t="str">
        <f t="shared" si="139"/>
        <v>000000000000</v>
      </c>
    </row>
    <row r="1264" spans="1:30">
      <c r="A1264" s="9" t="str">
        <f>IF('DATA ACCURATE'!A1267&lt;&gt;"",'DATA ACCURATE'!A1267,"")</f>
        <v/>
      </c>
      <c r="B1264" s="9" t="str">
        <f>IF('DATA ACCURATE'!D1267&lt;&gt;"",'DATA ACCURATE'!D1267,"")</f>
        <v/>
      </c>
      <c r="C1264" s="38" t="str">
        <f>IF($AD1264="000000000000","",INDEX(DATABASE!$W$12:$W$71,MATCH($AD1264,DATABASE!$V$12:$V$71,0)))</f>
        <v/>
      </c>
      <c r="D1264" s="34" t="str">
        <f>IF(C1264="","",IF(E1264="",INDEX(DATABASE!$AF$13:$AF$62,MATCH($C1264,DATABASE!$AC$13:$AC$62,0)),IF(E1264="2x D11",INDEX(DATABASE!$AF$13:$AF$62,MATCH($C1264,DATABASE!$AC$13:$AC$62,0))+2*DATABASE!$AF$62,IF(E1264="3x D11",INDEX(DATABASE!$AF$13:$AF$62,MATCH($C1264,DATABASE!$AC$13:$AC$62,0))+3*DATABASE!$AF$62,""))))</f>
        <v/>
      </c>
      <c r="E1264" s="38" t="str">
        <f>IF(AND($K1264="Y",$G1264&lt;&gt;"UNYIL",$F1264&lt;DATABASE!$O$8),"2x D11",IF(AND($K1264="Y",$G1264&lt;&gt;"UNYIL",$F1264&gt;=DATABASE!$O$8),"3x D11",""))</f>
        <v/>
      </c>
      <c r="F1264" s="9" t="str">
        <f>IF('DATA ACCURATE'!N1267&lt;&gt;"",'DATA ACCURATE'!N1267,"")</f>
        <v/>
      </c>
      <c r="G1264" t="str">
        <f>IF(F1264="","",IF(F1264&lt;=DATABASE!$I$8,"UNYIL",IF(F1264&lt;=DATABASE!$J$8,"KECIL",IF(F1264&lt;DATABASE!$K$8,"TANGGUNG",IF(F1264&gt;=DATABASE!$K$8,"BESAR","")))))</f>
        <v/>
      </c>
      <c r="H1264" s="16" t="str">
        <f>IF('DATA ACCURATE'!J1267&lt;&gt;"",'DATA ACCURATE'!J1267,"")</f>
        <v/>
      </c>
      <c r="I1264" s="35" t="str">
        <f>IF(B1264&lt;&gt;"",IFERROR(VLOOKUP(B1264,'DATA TIMBANGAN'!G:M,7,FALSE),VLOOKUP(B1264,'DATA TIMBANGAN'!G:M,7)),"")</f>
        <v/>
      </c>
      <c r="J1264" s="25" t="str">
        <f>IF(H1264&lt;&gt;"",IFERROR(INDEX(DATABASE!$Z$19:$Z$38,MATCH(DATEVALUE(H1264),DATABASE!$AA$19:$AA$38,0)),INDEX(DATABASE!$Z$12:$Z$18,MATCH(WEEKDAY(H1264,2),DATABASE!$AA$12:$AA$18,0))),"")</f>
        <v/>
      </c>
      <c r="K1264" s="25" t="str">
        <f>IF('DATA ACCURATE'!V1267&lt;&gt;"",'DATA ACCURATE'!V1267,"")</f>
        <v/>
      </c>
      <c r="L1264" s="80" t="str">
        <f>IF($H1264="","",IF(OR($J1264="LIBUR",AND($L1263="LIBUR",$O1263=$O1264)),"LIBUR",IF(AND(OR($L1263="LUAR JAM KERJA 1",$L1263="LUAR JAM KERJA 2"),OR(OR(AND($H1263=$H1264,AND(OR($I1264&gt;DATABASE!$J$3,$I1264&lt;DATABASE!$J$6),((DATEVALUE($H1264)+$I1264)-(DATEVALUE($H1263)+$I1263))&lt;DATABASE!$J$6)),AND($H1263=$H1264,$O1263=$O1264,OR($I1264&gt;DATABASE!$J$6,$I1264&lt;DATABASE!$J$3))),AND(($H1264-$H1263)=1,OR($I1264&lt;DATABASE!$I$6,((DATEVALUE($H1264)+$I1264)-(DATEVALUE($H1263)+$I1263))&lt;DATABASE!$J$6))),$A1264=$A1263),"LUAR JAM KERJA 2",IF(AND(OR(WEEKDAY($H1264,2)=1,WEEKDAY($H1264,2)=2,WEEKDAY($H1264,2)=3,WEEKDAY($H1264,2)=4,WEEKDAY($H1264,2)=5),$I1264&lt;=DATABASE!$J$3,$I1264&gt;=DATABASE!$I$3),"JAM KERJA",IF(AND(WEEKDAY($H1264,2)=6,$I1264&lt;=DATABASE!$J$4,$I1264&gt;=DATABASE!$I$4),"JAM KERJA","LUAR JAM KERJA 1")))))</f>
        <v/>
      </c>
      <c r="M1264" s="33" t="str">
        <f>IF('DATA ACCURATE'!T1267&lt;&gt;"",IF('DATA ACCURATE'!T1267&gt;100,'DATA ACCURATE'!T1267/10,'DATA ACCURATE'!T1267),"")</f>
        <v/>
      </c>
      <c r="N1264" t="str">
        <f>IF(M1264="","",IF(M1264&lt;=DATABASE!$I$9,"LOKAL",IF(M1264&lt;DATABASE!$J$9,"LUAR KOTA 1",IF($M1264&gt;=DATABASE!$J$9,"LUAR KOTA 2",""))))</f>
        <v/>
      </c>
      <c r="O1264" s="38" t="str">
        <f>IF('DATA ACCURATE'!L1267&lt;&gt;"",'DATA ACCURATE'!L1267,"")</f>
        <v/>
      </c>
      <c r="Q1264" s="38">
        <f t="shared" si="134"/>
        <v>0</v>
      </c>
      <c r="R1264" s="38">
        <f t="shared" si="134"/>
        <v>0</v>
      </c>
      <c r="S1264" s="38">
        <f t="shared" si="134"/>
        <v>0</v>
      </c>
      <c r="T1264" s="38">
        <f t="shared" si="132"/>
        <v>0</v>
      </c>
      <c r="U1264" s="38">
        <f t="shared" si="135"/>
        <v>0</v>
      </c>
      <c r="V1264" s="38">
        <f t="shared" si="135"/>
        <v>0</v>
      </c>
      <c r="W1264" s="38">
        <f t="shared" si="135"/>
        <v>0</v>
      </c>
      <c r="X1264" s="38">
        <f t="shared" si="136"/>
        <v>0</v>
      </c>
      <c r="Y1264" s="38">
        <f t="shared" si="136"/>
        <v>0</v>
      </c>
      <c r="Z1264" s="38">
        <f t="shared" si="136"/>
        <v>0</v>
      </c>
      <c r="AA1264" s="38">
        <f t="shared" si="133"/>
        <v>0</v>
      </c>
      <c r="AB1264" s="38">
        <f t="shared" si="137"/>
        <v>0</v>
      </c>
      <c r="AC1264" s="38">
        <f t="shared" si="138"/>
        <v>0</v>
      </c>
      <c r="AD1264" s="38" t="str">
        <f t="shared" si="139"/>
        <v>000000000000</v>
      </c>
    </row>
    <row r="1265" spans="1:30">
      <c r="A1265" s="9" t="str">
        <f>IF('DATA ACCURATE'!A1268&lt;&gt;"",'DATA ACCURATE'!A1268,"")</f>
        <v/>
      </c>
      <c r="B1265" s="9" t="str">
        <f>IF('DATA ACCURATE'!D1268&lt;&gt;"",'DATA ACCURATE'!D1268,"")</f>
        <v/>
      </c>
      <c r="C1265" s="38" t="str">
        <f>IF($AD1265="000000000000","",INDEX(DATABASE!$W$12:$W$71,MATCH($AD1265,DATABASE!$V$12:$V$71,0)))</f>
        <v/>
      </c>
      <c r="D1265" s="34" t="str">
        <f>IF(C1265="","",IF(E1265="",INDEX(DATABASE!$AF$13:$AF$62,MATCH($C1265,DATABASE!$AC$13:$AC$62,0)),IF(E1265="2x D11",INDEX(DATABASE!$AF$13:$AF$62,MATCH($C1265,DATABASE!$AC$13:$AC$62,0))+2*DATABASE!$AF$62,IF(E1265="3x D11",INDEX(DATABASE!$AF$13:$AF$62,MATCH($C1265,DATABASE!$AC$13:$AC$62,0))+3*DATABASE!$AF$62,""))))</f>
        <v/>
      </c>
      <c r="E1265" s="38" t="str">
        <f>IF(AND($K1265="Y",$G1265&lt;&gt;"UNYIL",$F1265&lt;DATABASE!$O$8),"2x D11",IF(AND($K1265="Y",$G1265&lt;&gt;"UNYIL",$F1265&gt;=DATABASE!$O$8),"3x D11",""))</f>
        <v/>
      </c>
      <c r="F1265" s="9" t="str">
        <f>IF('DATA ACCURATE'!N1268&lt;&gt;"",'DATA ACCURATE'!N1268,"")</f>
        <v/>
      </c>
      <c r="G1265" t="str">
        <f>IF(F1265="","",IF(F1265&lt;=DATABASE!$I$8,"UNYIL",IF(F1265&lt;=DATABASE!$J$8,"KECIL",IF(F1265&lt;DATABASE!$K$8,"TANGGUNG",IF(F1265&gt;=DATABASE!$K$8,"BESAR","")))))</f>
        <v/>
      </c>
      <c r="H1265" s="16" t="str">
        <f>IF('DATA ACCURATE'!J1268&lt;&gt;"",'DATA ACCURATE'!J1268,"")</f>
        <v/>
      </c>
      <c r="I1265" s="35" t="str">
        <f>IF(B1265&lt;&gt;"",IFERROR(VLOOKUP(B1265,'DATA TIMBANGAN'!G:M,7,FALSE),VLOOKUP(B1265,'DATA TIMBANGAN'!G:M,7)),"")</f>
        <v/>
      </c>
      <c r="J1265" s="25" t="str">
        <f>IF(H1265&lt;&gt;"",IFERROR(INDEX(DATABASE!$Z$19:$Z$38,MATCH(DATEVALUE(H1265),DATABASE!$AA$19:$AA$38,0)),INDEX(DATABASE!$Z$12:$Z$18,MATCH(WEEKDAY(H1265,2),DATABASE!$AA$12:$AA$18,0))),"")</f>
        <v/>
      </c>
      <c r="K1265" s="25" t="str">
        <f>IF('DATA ACCURATE'!V1268&lt;&gt;"",'DATA ACCURATE'!V1268,"")</f>
        <v/>
      </c>
      <c r="L1265" s="80" t="str">
        <f>IF($H1265="","",IF(OR($J1265="LIBUR",AND($L1264="LIBUR",$O1264=$O1265)),"LIBUR",IF(AND(OR($L1264="LUAR JAM KERJA 1",$L1264="LUAR JAM KERJA 2"),OR(OR(AND($H1264=$H1265,AND(OR($I1265&gt;DATABASE!$J$3,$I1265&lt;DATABASE!$J$6),((DATEVALUE($H1265)+$I1265)-(DATEVALUE($H1264)+$I1264))&lt;DATABASE!$J$6)),AND($H1264=$H1265,$O1264=$O1265,OR($I1265&gt;DATABASE!$J$6,$I1265&lt;DATABASE!$J$3))),AND(($H1265-$H1264)=1,OR($I1265&lt;DATABASE!$I$6,((DATEVALUE($H1265)+$I1265)-(DATEVALUE($H1264)+$I1264))&lt;DATABASE!$J$6))),$A1265=$A1264),"LUAR JAM KERJA 2",IF(AND(OR(WEEKDAY($H1265,2)=1,WEEKDAY($H1265,2)=2,WEEKDAY($H1265,2)=3,WEEKDAY($H1265,2)=4,WEEKDAY($H1265,2)=5),$I1265&lt;=DATABASE!$J$3,$I1265&gt;=DATABASE!$I$3),"JAM KERJA",IF(AND(WEEKDAY($H1265,2)=6,$I1265&lt;=DATABASE!$J$4,$I1265&gt;=DATABASE!$I$4),"JAM KERJA","LUAR JAM KERJA 1")))))</f>
        <v/>
      </c>
      <c r="M1265" s="33" t="str">
        <f>IF('DATA ACCURATE'!T1268&lt;&gt;"",IF('DATA ACCURATE'!T1268&gt;100,'DATA ACCURATE'!T1268/10,'DATA ACCURATE'!T1268),"")</f>
        <v/>
      </c>
      <c r="N1265" t="str">
        <f>IF(M1265="","",IF(M1265&lt;=DATABASE!$I$9,"LOKAL",IF(M1265&lt;DATABASE!$J$9,"LUAR KOTA 1",IF($M1265&gt;=DATABASE!$J$9,"LUAR KOTA 2",""))))</f>
        <v/>
      </c>
      <c r="O1265" s="38" t="str">
        <f>IF('DATA ACCURATE'!L1268&lt;&gt;"",'DATA ACCURATE'!L1268,"")</f>
        <v/>
      </c>
      <c r="Q1265" s="38">
        <f t="shared" si="134"/>
        <v>0</v>
      </c>
      <c r="R1265" s="38">
        <f t="shared" si="134"/>
        <v>0</v>
      </c>
      <c r="S1265" s="38">
        <f t="shared" si="134"/>
        <v>0</v>
      </c>
      <c r="T1265" s="38">
        <f t="shared" si="132"/>
        <v>0</v>
      </c>
      <c r="U1265" s="38">
        <f t="shared" si="135"/>
        <v>0</v>
      </c>
      <c r="V1265" s="38">
        <f t="shared" si="135"/>
        <v>0</v>
      </c>
      <c r="W1265" s="38">
        <f t="shared" si="135"/>
        <v>0</v>
      </c>
      <c r="X1265" s="38">
        <f t="shared" si="136"/>
        <v>0</v>
      </c>
      <c r="Y1265" s="38">
        <f t="shared" si="136"/>
        <v>0</v>
      </c>
      <c r="Z1265" s="38">
        <f t="shared" si="136"/>
        <v>0</v>
      </c>
      <c r="AA1265" s="38">
        <f t="shared" si="133"/>
        <v>0</v>
      </c>
      <c r="AB1265" s="38">
        <f t="shared" si="137"/>
        <v>0</v>
      </c>
      <c r="AC1265" s="38">
        <f t="shared" si="138"/>
        <v>0</v>
      </c>
      <c r="AD1265" s="38" t="str">
        <f t="shared" si="139"/>
        <v>000000000000</v>
      </c>
    </row>
    <row r="1266" spans="1:30">
      <c r="A1266" s="9" t="str">
        <f>IF('DATA ACCURATE'!A1269&lt;&gt;"",'DATA ACCURATE'!A1269,"")</f>
        <v/>
      </c>
      <c r="B1266" s="9" t="str">
        <f>IF('DATA ACCURATE'!D1269&lt;&gt;"",'DATA ACCURATE'!D1269,"")</f>
        <v/>
      </c>
      <c r="C1266" s="38" t="str">
        <f>IF($AD1266="000000000000","",INDEX(DATABASE!$W$12:$W$71,MATCH($AD1266,DATABASE!$V$12:$V$71,0)))</f>
        <v/>
      </c>
      <c r="D1266" s="34" t="str">
        <f>IF(C1266="","",IF(E1266="",INDEX(DATABASE!$AF$13:$AF$62,MATCH($C1266,DATABASE!$AC$13:$AC$62,0)),IF(E1266="2x D11",INDEX(DATABASE!$AF$13:$AF$62,MATCH($C1266,DATABASE!$AC$13:$AC$62,0))+2*DATABASE!$AF$62,IF(E1266="3x D11",INDEX(DATABASE!$AF$13:$AF$62,MATCH($C1266,DATABASE!$AC$13:$AC$62,0))+3*DATABASE!$AF$62,""))))</f>
        <v/>
      </c>
      <c r="E1266" s="38" t="str">
        <f>IF(AND($K1266="Y",$G1266&lt;&gt;"UNYIL",$F1266&lt;DATABASE!$O$8),"2x D11",IF(AND($K1266="Y",$G1266&lt;&gt;"UNYIL",$F1266&gt;=DATABASE!$O$8),"3x D11",""))</f>
        <v/>
      </c>
      <c r="F1266" s="9" t="str">
        <f>IF('DATA ACCURATE'!N1269&lt;&gt;"",'DATA ACCURATE'!N1269,"")</f>
        <v/>
      </c>
      <c r="G1266" t="str">
        <f>IF(F1266="","",IF(F1266&lt;=DATABASE!$I$8,"UNYIL",IF(F1266&lt;=DATABASE!$J$8,"KECIL",IF(F1266&lt;DATABASE!$K$8,"TANGGUNG",IF(F1266&gt;=DATABASE!$K$8,"BESAR","")))))</f>
        <v/>
      </c>
      <c r="H1266" s="16" t="str">
        <f>IF('DATA ACCURATE'!J1269&lt;&gt;"",'DATA ACCURATE'!J1269,"")</f>
        <v/>
      </c>
      <c r="I1266" s="35" t="str">
        <f>IF(B1266&lt;&gt;"",IFERROR(VLOOKUP(B1266,'DATA TIMBANGAN'!G:M,7,FALSE),VLOOKUP(B1266,'DATA TIMBANGAN'!G:M,7)),"")</f>
        <v/>
      </c>
      <c r="J1266" s="25" t="str">
        <f>IF(H1266&lt;&gt;"",IFERROR(INDEX(DATABASE!$Z$19:$Z$38,MATCH(DATEVALUE(H1266),DATABASE!$AA$19:$AA$38,0)),INDEX(DATABASE!$Z$12:$Z$18,MATCH(WEEKDAY(H1266,2),DATABASE!$AA$12:$AA$18,0))),"")</f>
        <v/>
      </c>
      <c r="K1266" s="25" t="str">
        <f>IF('DATA ACCURATE'!V1269&lt;&gt;"",'DATA ACCURATE'!V1269,"")</f>
        <v/>
      </c>
      <c r="L1266" s="80" t="str">
        <f>IF($H1266="","",IF(OR($J1266="LIBUR",AND($L1265="LIBUR",$O1265=$O1266)),"LIBUR",IF(AND(OR($L1265="LUAR JAM KERJA 1",$L1265="LUAR JAM KERJA 2"),OR(OR(AND($H1265=$H1266,AND(OR($I1266&gt;DATABASE!$J$3,$I1266&lt;DATABASE!$J$6),((DATEVALUE($H1266)+$I1266)-(DATEVALUE($H1265)+$I1265))&lt;DATABASE!$J$6)),AND($H1265=$H1266,$O1265=$O1266,OR($I1266&gt;DATABASE!$J$6,$I1266&lt;DATABASE!$J$3))),AND(($H1266-$H1265)=1,OR($I1266&lt;DATABASE!$I$6,((DATEVALUE($H1266)+$I1266)-(DATEVALUE($H1265)+$I1265))&lt;DATABASE!$J$6))),$A1266=$A1265),"LUAR JAM KERJA 2",IF(AND(OR(WEEKDAY($H1266,2)=1,WEEKDAY($H1266,2)=2,WEEKDAY($H1266,2)=3,WEEKDAY($H1266,2)=4,WEEKDAY($H1266,2)=5),$I1266&lt;=DATABASE!$J$3,$I1266&gt;=DATABASE!$I$3),"JAM KERJA",IF(AND(WEEKDAY($H1266,2)=6,$I1266&lt;=DATABASE!$J$4,$I1266&gt;=DATABASE!$I$4),"JAM KERJA","LUAR JAM KERJA 1")))))</f>
        <v/>
      </c>
      <c r="M1266" s="33" t="str">
        <f>IF('DATA ACCURATE'!T1269&lt;&gt;"",IF('DATA ACCURATE'!T1269&gt;100,'DATA ACCURATE'!T1269/10,'DATA ACCURATE'!T1269),"")</f>
        <v/>
      </c>
      <c r="N1266" t="str">
        <f>IF(M1266="","",IF(M1266&lt;=DATABASE!$I$9,"LOKAL",IF(M1266&lt;DATABASE!$J$9,"LUAR KOTA 1",IF($M1266&gt;=DATABASE!$J$9,"LUAR KOTA 2",""))))</f>
        <v/>
      </c>
      <c r="O1266" s="38" t="str">
        <f>IF('DATA ACCURATE'!L1269&lt;&gt;"",'DATA ACCURATE'!L1269,"")</f>
        <v/>
      </c>
      <c r="Q1266" s="38">
        <f t="shared" si="134"/>
        <v>0</v>
      </c>
      <c r="R1266" s="38">
        <f t="shared" si="134"/>
        <v>0</v>
      </c>
      <c r="S1266" s="38">
        <f t="shared" si="134"/>
        <v>0</v>
      </c>
      <c r="T1266" s="38">
        <f t="shared" si="132"/>
        <v>0</v>
      </c>
      <c r="U1266" s="38">
        <f t="shared" si="135"/>
        <v>0</v>
      </c>
      <c r="V1266" s="38">
        <f t="shared" si="135"/>
        <v>0</v>
      </c>
      <c r="W1266" s="38">
        <f t="shared" si="135"/>
        <v>0</v>
      </c>
      <c r="X1266" s="38">
        <f t="shared" si="136"/>
        <v>0</v>
      </c>
      <c r="Y1266" s="38">
        <f t="shared" si="136"/>
        <v>0</v>
      </c>
      <c r="Z1266" s="38">
        <f t="shared" si="136"/>
        <v>0</v>
      </c>
      <c r="AA1266" s="38">
        <f t="shared" si="133"/>
        <v>0</v>
      </c>
      <c r="AB1266" s="38">
        <f t="shared" si="137"/>
        <v>0</v>
      </c>
      <c r="AC1266" s="38">
        <f t="shared" si="138"/>
        <v>0</v>
      </c>
      <c r="AD1266" s="38" t="str">
        <f t="shared" si="139"/>
        <v>000000000000</v>
      </c>
    </row>
    <row r="1267" spans="1:30">
      <c r="A1267" s="9" t="str">
        <f>IF('DATA ACCURATE'!A1270&lt;&gt;"",'DATA ACCURATE'!A1270,"")</f>
        <v/>
      </c>
      <c r="B1267" s="9" t="str">
        <f>IF('DATA ACCURATE'!D1270&lt;&gt;"",'DATA ACCURATE'!D1270,"")</f>
        <v/>
      </c>
      <c r="C1267" s="38" t="str">
        <f>IF($AD1267="000000000000","",INDEX(DATABASE!$W$12:$W$71,MATCH($AD1267,DATABASE!$V$12:$V$71,0)))</f>
        <v/>
      </c>
      <c r="D1267" s="34" t="str">
        <f>IF(C1267="","",IF(E1267="",INDEX(DATABASE!$AF$13:$AF$62,MATCH($C1267,DATABASE!$AC$13:$AC$62,0)),IF(E1267="2x D11",INDEX(DATABASE!$AF$13:$AF$62,MATCH($C1267,DATABASE!$AC$13:$AC$62,0))+2*DATABASE!$AF$62,IF(E1267="3x D11",INDEX(DATABASE!$AF$13:$AF$62,MATCH($C1267,DATABASE!$AC$13:$AC$62,0))+3*DATABASE!$AF$62,""))))</f>
        <v/>
      </c>
      <c r="E1267" s="38" t="str">
        <f>IF(AND($K1267="Y",$G1267&lt;&gt;"UNYIL",$F1267&lt;DATABASE!$O$8),"2x D11",IF(AND($K1267="Y",$G1267&lt;&gt;"UNYIL",$F1267&gt;=DATABASE!$O$8),"3x D11",""))</f>
        <v/>
      </c>
      <c r="F1267" s="9" t="str">
        <f>IF('DATA ACCURATE'!N1270&lt;&gt;"",'DATA ACCURATE'!N1270,"")</f>
        <v/>
      </c>
      <c r="G1267" t="str">
        <f>IF(F1267="","",IF(F1267&lt;=DATABASE!$I$8,"UNYIL",IF(F1267&lt;=DATABASE!$J$8,"KECIL",IF(F1267&lt;DATABASE!$K$8,"TANGGUNG",IF(F1267&gt;=DATABASE!$K$8,"BESAR","")))))</f>
        <v/>
      </c>
      <c r="H1267" s="16" t="str">
        <f>IF('DATA ACCURATE'!J1270&lt;&gt;"",'DATA ACCURATE'!J1270,"")</f>
        <v/>
      </c>
      <c r="I1267" s="35" t="str">
        <f>IF(B1267&lt;&gt;"",IFERROR(VLOOKUP(B1267,'DATA TIMBANGAN'!G:M,7,FALSE),VLOOKUP(B1267,'DATA TIMBANGAN'!G:M,7)),"")</f>
        <v/>
      </c>
      <c r="J1267" s="25" t="str">
        <f>IF(H1267&lt;&gt;"",IFERROR(INDEX(DATABASE!$Z$19:$Z$38,MATCH(DATEVALUE(H1267),DATABASE!$AA$19:$AA$38,0)),INDEX(DATABASE!$Z$12:$Z$18,MATCH(WEEKDAY(H1267,2),DATABASE!$AA$12:$AA$18,0))),"")</f>
        <v/>
      </c>
      <c r="K1267" s="25" t="str">
        <f>IF('DATA ACCURATE'!V1270&lt;&gt;"",'DATA ACCURATE'!V1270,"")</f>
        <v/>
      </c>
      <c r="L1267" s="80" t="str">
        <f>IF($H1267="","",IF(OR($J1267="LIBUR",AND($L1266="LIBUR",$O1266=$O1267)),"LIBUR",IF(AND(OR($L1266="LUAR JAM KERJA 1",$L1266="LUAR JAM KERJA 2"),OR(OR(AND($H1266=$H1267,AND(OR($I1267&gt;DATABASE!$J$3,$I1267&lt;DATABASE!$J$6),((DATEVALUE($H1267)+$I1267)-(DATEVALUE($H1266)+$I1266))&lt;DATABASE!$J$6)),AND($H1266=$H1267,$O1266=$O1267,OR($I1267&gt;DATABASE!$J$6,$I1267&lt;DATABASE!$J$3))),AND(($H1267-$H1266)=1,OR($I1267&lt;DATABASE!$I$6,((DATEVALUE($H1267)+$I1267)-(DATEVALUE($H1266)+$I1266))&lt;DATABASE!$J$6))),$A1267=$A1266),"LUAR JAM KERJA 2",IF(AND(OR(WEEKDAY($H1267,2)=1,WEEKDAY($H1267,2)=2,WEEKDAY($H1267,2)=3,WEEKDAY($H1267,2)=4,WEEKDAY($H1267,2)=5),$I1267&lt;=DATABASE!$J$3,$I1267&gt;=DATABASE!$I$3),"JAM KERJA",IF(AND(WEEKDAY($H1267,2)=6,$I1267&lt;=DATABASE!$J$4,$I1267&gt;=DATABASE!$I$4),"JAM KERJA","LUAR JAM KERJA 1")))))</f>
        <v/>
      </c>
      <c r="M1267" s="33" t="str">
        <f>IF('DATA ACCURATE'!T1270&lt;&gt;"",IF('DATA ACCURATE'!T1270&gt;100,'DATA ACCURATE'!T1270/10,'DATA ACCURATE'!T1270),"")</f>
        <v/>
      </c>
      <c r="N1267" t="str">
        <f>IF(M1267="","",IF(M1267&lt;=DATABASE!$I$9,"LOKAL",IF(M1267&lt;DATABASE!$J$9,"LUAR KOTA 1",IF($M1267&gt;=DATABASE!$J$9,"LUAR KOTA 2",""))))</f>
        <v/>
      </c>
      <c r="O1267" s="38" t="str">
        <f>IF('DATA ACCURATE'!L1270&lt;&gt;"",'DATA ACCURATE'!L1270,"")</f>
        <v/>
      </c>
      <c r="Q1267" s="38">
        <f t="shared" si="134"/>
        <v>0</v>
      </c>
      <c r="R1267" s="38">
        <f t="shared" si="134"/>
        <v>0</v>
      </c>
      <c r="S1267" s="38">
        <f t="shared" si="134"/>
        <v>0</v>
      </c>
      <c r="T1267" s="38">
        <f t="shared" si="132"/>
        <v>0</v>
      </c>
      <c r="U1267" s="38">
        <f t="shared" si="135"/>
        <v>0</v>
      </c>
      <c r="V1267" s="38">
        <f t="shared" si="135"/>
        <v>0</v>
      </c>
      <c r="W1267" s="38">
        <f t="shared" si="135"/>
        <v>0</v>
      </c>
      <c r="X1267" s="38">
        <f t="shared" si="136"/>
        <v>0</v>
      </c>
      <c r="Y1267" s="38">
        <f t="shared" si="136"/>
        <v>0</v>
      </c>
      <c r="Z1267" s="38">
        <f t="shared" si="136"/>
        <v>0</v>
      </c>
      <c r="AA1267" s="38">
        <f t="shared" si="133"/>
        <v>0</v>
      </c>
      <c r="AB1267" s="38">
        <f t="shared" si="137"/>
        <v>0</v>
      </c>
      <c r="AC1267" s="38">
        <f t="shared" si="138"/>
        <v>0</v>
      </c>
      <c r="AD1267" s="38" t="str">
        <f t="shared" si="139"/>
        <v>000000000000</v>
      </c>
    </row>
    <row r="1268" spans="1:30">
      <c r="A1268" s="9" t="str">
        <f>IF('DATA ACCURATE'!A1271&lt;&gt;"",'DATA ACCURATE'!A1271,"")</f>
        <v/>
      </c>
      <c r="B1268" s="9" t="str">
        <f>IF('DATA ACCURATE'!D1271&lt;&gt;"",'DATA ACCURATE'!D1271,"")</f>
        <v/>
      </c>
      <c r="C1268" s="38" t="str">
        <f>IF($AD1268="000000000000","",INDEX(DATABASE!$W$12:$W$71,MATCH($AD1268,DATABASE!$V$12:$V$71,0)))</f>
        <v/>
      </c>
      <c r="D1268" s="34" t="str">
        <f>IF(C1268="","",IF(E1268="",INDEX(DATABASE!$AF$13:$AF$62,MATCH($C1268,DATABASE!$AC$13:$AC$62,0)),IF(E1268="2x D11",INDEX(DATABASE!$AF$13:$AF$62,MATCH($C1268,DATABASE!$AC$13:$AC$62,0))+2*DATABASE!$AF$62,IF(E1268="3x D11",INDEX(DATABASE!$AF$13:$AF$62,MATCH($C1268,DATABASE!$AC$13:$AC$62,0))+3*DATABASE!$AF$62,""))))</f>
        <v/>
      </c>
      <c r="E1268" s="38" t="str">
        <f>IF(AND($K1268="Y",$G1268&lt;&gt;"UNYIL",$F1268&lt;DATABASE!$O$8),"2x D11",IF(AND($K1268="Y",$G1268&lt;&gt;"UNYIL",$F1268&gt;=DATABASE!$O$8),"3x D11",""))</f>
        <v/>
      </c>
      <c r="F1268" s="9" t="str">
        <f>IF('DATA ACCURATE'!N1271&lt;&gt;"",'DATA ACCURATE'!N1271,"")</f>
        <v/>
      </c>
      <c r="G1268" t="str">
        <f>IF(F1268="","",IF(F1268&lt;=DATABASE!$I$8,"UNYIL",IF(F1268&lt;=DATABASE!$J$8,"KECIL",IF(F1268&lt;DATABASE!$K$8,"TANGGUNG",IF(F1268&gt;=DATABASE!$K$8,"BESAR","")))))</f>
        <v/>
      </c>
      <c r="H1268" s="16" t="str">
        <f>IF('DATA ACCURATE'!J1271&lt;&gt;"",'DATA ACCURATE'!J1271,"")</f>
        <v/>
      </c>
      <c r="I1268" s="35" t="str">
        <f>IF(B1268&lt;&gt;"",IFERROR(VLOOKUP(B1268,'DATA TIMBANGAN'!G:M,7,FALSE),VLOOKUP(B1268,'DATA TIMBANGAN'!G:M,7)),"")</f>
        <v/>
      </c>
      <c r="J1268" s="25" t="str">
        <f>IF(H1268&lt;&gt;"",IFERROR(INDEX(DATABASE!$Z$19:$Z$38,MATCH(DATEVALUE(H1268),DATABASE!$AA$19:$AA$38,0)),INDEX(DATABASE!$Z$12:$Z$18,MATCH(WEEKDAY(H1268,2),DATABASE!$AA$12:$AA$18,0))),"")</f>
        <v/>
      </c>
      <c r="K1268" s="25" t="str">
        <f>IF('DATA ACCURATE'!V1271&lt;&gt;"",'DATA ACCURATE'!V1271,"")</f>
        <v/>
      </c>
      <c r="L1268" s="80" t="str">
        <f>IF($H1268="","",IF(OR($J1268="LIBUR",AND($L1267="LIBUR",$O1267=$O1268)),"LIBUR",IF(AND(OR($L1267="LUAR JAM KERJA 1",$L1267="LUAR JAM KERJA 2"),OR(OR(AND($H1267=$H1268,AND(OR($I1268&gt;DATABASE!$J$3,$I1268&lt;DATABASE!$J$6),((DATEVALUE($H1268)+$I1268)-(DATEVALUE($H1267)+$I1267))&lt;DATABASE!$J$6)),AND($H1267=$H1268,$O1267=$O1268,OR($I1268&gt;DATABASE!$J$6,$I1268&lt;DATABASE!$J$3))),AND(($H1268-$H1267)=1,OR($I1268&lt;DATABASE!$I$6,((DATEVALUE($H1268)+$I1268)-(DATEVALUE($H1267)+$I1267))&lt;DATABASE!$J$6))),$A1268=$A1267),"LUAR JAM KERJA 2",IF(AND(OR(WEEKDAY($H1268,2)=1,WEEKDAY($H1268,2)=2,WEEKDAY($H1268,2)=3,WEEKDAY($H1268,2)=4,WEEKDAY($H1268,2)=5),$I1268&lt;=DATABASE!$J$3,$I1268&gt;=DATABASE!$I$3),"JAM KERJA",IF(AND(WEEKDAY($H1268,2)=6,$I1268&lt;=DATABASE!$J$4,$I1268&gt;=DATABASE!$I$4),"JAM KERJA","LUAR JAM KERJA 1")))))</f>
        <v/>
      </c>
      <c r="M1268" s="33" t="str">
        <f>IF('DATA ACCURATE'!T1271&lt;&gt;"",IF('DATA ACCURATE'!T1271&gt;100,'DATA ACCURATE'!T1271/10,'DATA ACCURATE'!T1271),"")</f>
        <v/>
      </c>
      <c r="N1268" t="str">
        <f>IF(M1268="","",IF(M1268&lt;=DATABASE!$I$9,"LOKAL",IF(M1268&lt;DATABASE!$J$9,"LUAR KOTA 1",IF($M1268&gt;=DATABASE!$J$9,"LUAR KOTA 2",""))))</f>
        <v/>
      </c>
      <c r="O1268" s="38" t="str">
        <f>IF('DATA ACCURATE'!L1271&lt;&gt;"",'DATA ACCURATE'!L1271,"")</f>
        <v/>
      </c>
      <c r="Q1268" s="38">
        <f t="shared" si="134"/>
        <v>0</v>
      </c>
      <c r="R1268" s="38">
        <f t="shared" si="134"/>
        <v>0</v>
      </c>
      <c r="S1268" s="38">
        <f t="shared" si="134"/>
        <v>0</v>
      </c>
      <c r="T1268" s="38">
        <f t="shared" si="132"/>
        <v>0</v>
      </c>
      <c r="U1268" s="38">
        <f t="shared" si="135"/>
        <v>0</v>
      </c>
      <c r="V1268" s="38">
        <f t="shared" si="135"/>
        <v>0</v>
      </c>
      <c r="W1268" s="38">
        <f t="shared" si="135"/>
        <v>0</v>
      </c>
      <c r="X1268" s="38">
        <f t="shared" si="136"/>
        <v>0</v>
      </c>
      <c r="Y1268" s="38">
        <f t="shared" si="136"/>
        <v>0</v>
      </c>
      <c r="Z1268" s="38">
        <f t="shared" si="136"/>
        <v>0</v>
      </c>
      <c r="AA1268" s="38">
        <f t="shared" si="133"/>
        <v>0</v>
      </c>
      <c r="AB1268" s="38">
        <f t="shared" si="137"/>
        <v>0</v>
      </c>
      <c r="AC1268" s="38">
        <f t="shared" si="138"/>
        <v>0</v>
      </c>
      <c r="AD1268" s="38" t="str">
        <f t="shared" si="139"/>
        <v>000000000000</v>
      </c>
    </row>
    <row r="1269" spans="1:30">
      <c r="A1269" s="9" t="str">
        <f>IF('DATA ACCURATE'!A1272&lt;&gt;"",'DATA ACCURATE'!A1272,"")</f>
        <v/>
      </c>
      <c r="B1269" s="9" t="str">
        <f>IF('DATA ACCURATE'!D1272&lt;&gt;"",'DATA ACCURATE'!D1272,"")</f>
        <v/>
      </c>
      <c r="C1269" s="38" t="str">
        <f>IF($AD1269="000000000000","",INDEX(DATABASE!$W$12:$W$71,MATCH($AD1269,DATABASE!$V$12:$V$71,0)))</f>
        <v/>
      </c>
      <c r="D1269" s="34" t="str">
        <f>IF(C1269="","",IF(E1269="",INDEX(DATABASE!$AF$13:$AF$62,MATCH($C1269,DATABASE!$AC$13:$AC$62,0)),IF(E1269="2x D11",INDEX(DATABASE!$AF$13:$AF$62,MATCH($C1269,DATABASE!$AC$13:$AC$62,0))+2*DATABASE!$AF$62,IF(E1269="3x D11",INDEX(DATABASE!$AF$13:$AF$62,MATCH($C1269,DATABASE!$AC$13:$AC$62,0))+3*DATABASE!$AF$62,""))))</f>
        <v/>
      </c>
      <c r="E1269" s="38" t="str">
        <f>IF(AND($K1269="Y",$G1269&lt;&gt;"UNYIL",$F1269&lt;DATABASE!$O$8),"2x D11",IF(AND($K1269="Y",$G1269&lt;&gt;"UNYIL",$F1269&gt;=DATABASE!$O$8),"3x D11",""))</f>
        <v/>
      </c>
      <c r="F1269" s="9" t="str">
        <f>IF('DATA ACCURATE'!N1272&lt;&gt;"",'DATA ACCURATE'!N1272,"")</f>
        <v/>
      </c>
      <c r="G1269" t="str">
        <f>IF(F1269="","",IF(F1269&lt;=DATABASE!$I$8,"UNYIL",IF(F1269&lt;=DATABASE!$J$8,"KECIL",IF(F1269&lt;DATABASE!$K$8,"TANGGUNG",IF(F1269&gt;=DATABASE!$K$8,"BESAR","")))))</f>
        <v/>
      </c>
      <c r="H1269" s="16" t="str">
        <f>IF('DATA ACCURATE'!J1272&lt;&gt;"",'DATA ACCURATE'!J1272,"")</f>
        <v/>
      </c>
      <c r="I1269" s="35" t="str">
        <f>IF(B1269&lt;&gt;"",IFERROR(VLOOKUP(B1269,'DATA TIMBANGAN'!G:M,7,FALSE),VLOOKUP(B1269,'DATA TIMBANGAN'!G:M,7)),"")</f>
        <v/>
      </c>
      <c r="J1269" s="25" t="str">
        <f>IF(H1269&lt;&gt;"",IFERROR(INDEX(DATABASE!$Z$19:$Z$38,MATCH(DATEVALUE(H1269),DATABASE!$AA$19:$AA$38,0)),INDEX(DATABASE!$Z$12:$Z$18,MATCH(WEEKDAY(H1269,2),DATABASE!$AA$12:$AA$18,0))),"")</f>
        <v/>
      </c>
      <c r="K1269" s="25" t="str">
        <f>IF('DATA ACCURATE'!V1272&lt;&gt;"",'DATA ACCURATE'!V1272,"")</f>
        <v/>
      </c>
      <c r="L1269" s="80" t="str">
        <f>IF($H1269="","",IF(OR($J1269="LIBUR",AND($L1268="LIBUR",$O1268=$O1269)),"LIBUR",IF(AND(OR($L1268="LUAR JAM KERJA 1",$L1268="LUAR JAM KERJA 2"),OR(OR(AND($H1268=$H1269,AND(OR($I1269&gt;DATABASE!$J$3,$I1269&lt;DATABASE!$J$6),((DATEVALUE($H1269)+$I1269)-(DATEVALUE($H1268)+$I1268))&lt;DATABASE!$J$6)),AND($H1268=$H1269,$O1268=$O1269,OR($I1269&gt;DATABASE!$J$6,$I1269&lt;DATABASE!$J$3))),AND(($H1269-$H1268)=1,OR($I1269&lt;DATABASE!$I$6,((DATEVALUE($H1269)+$I1269)-(DATEVALUE($H1268)+$I1268))&lt;DATABASE!$J$6))),$A1269=$A1268),"LUAR JAM KERJA 2",IF(AND(OR(WEEKDAY($H1269,2)=1,WEEKDAY($H1269,2)=2,WEEKDAY($H1269,2)=3,WEEKDAY($H1269,2)=4,WEEKDAY($H1269,2)=5),$I1269&lt;=DATABASE!$J$3,$I1269&gt;=DATABASE!$I$3),"JAM KERJA",IF(AND(WEEKDAY($H1269,2)=6,$I1269&lt;=DATABASE!$J$4,$I1269&gt;=DATABASE!$I$4),"JAM KERJA","LUAR JAM KERJA 1")))))</f>
        <v/>
      </c>
      <c r="M1269" s="33" t="str">
        <f>IF('DATA ACCURATE'!T1272&lt;&gt;"",IF('DATA ACCURATE'!T1272&gt;100,'DATA ACCURATE'!T1272/10,'DATA ACCURATE'!T1272),"")</f>
        <v/>
      </c>
      <c r="N1269" t="str">
        <f>IF(M1269="","",IF(M1269&lt;=DATABASE!$I$9,"LOKAL",IF(M1269&lt;DATABASE!$J$9,"LUAR KOTA 1",IF($M1269&gt;=DATABASE!$J$9,"LUAR KOTA 2",""))))</f>
        <v/>
      </c>
      <c r="O1269" s="38" t="str">
        <f>IF('DATA ACCURATE'!L1272&lt;&gt;"",'DATA ACCURATE'!L1272,"")</f>
        <v/>
      </c>
      <c r="Q1269" s="38">
        <f t="shared" si="134"/>
        <v>0</v>
      </c>
      <c r="R1269" s="38">
        <f t="shared" si="134"/>
        <v>0</v>
      </c>
      <c r="S1269" s="38">
        <f t="shared" si="134"/>
        <v>0</v>
      </c>
      <c r="T1269" s="38">
        <f t="shared" si="132"/>
        <v>0</v>
      </c>
      <c r="U1269" s="38">
        <f t="shared" si="135"/>
        <v>0</v>
      </c>
      <c r="V1269" s="38">
        <f t="shared" si="135"/>
        <v>0</v>
      </c>
      <c r="W1269" s="38">
        <f t="shared" si="135"/>
        <v>0</v>
      </c>
      <c r="X1269" s="38">
        <f t="shared" si="136"/>
        <v>0</v>
      </c>
      <c r="Y1269" s="38">
        <f t="shared" si="136"/>
        <v>0</v>
      </c>
      <c r="Z1269" s="38">
        <f t="shared" si="136"/>
        <v>0</v>
      </c>
      <c r="AA1269" s="38">
        <f t="shared" si="133"/>
        <v>0</v>
      </c>
      <c r="AB1269" s="38">
        <f t="shared" si="137"/>
        <v>0</v>
      </c>
      <c r="AC1269" s="38">
        <f t="shared" si="138"/>
        <v>0</v>
      </c>
      <c r="AD1269" s="38" t="str">
        <f t="shared" si="139"/>
        <v>000000000000</v>
      </c>
    </row>
    <row r="1270" spans="1:30">
      <c r="A1270" s="9" t="str">
        <f>IF('DATA ACCURATE'!A1273&lt;&gt;"",'DATA ACCURATE'!A1273,"")</f>
        <v/>
      </c>
      <c r="B1270" s="9" t="str">
        <f>IF('DATA ACCURATE'!D1273&lt;&gt;"",'DATA ACCURATE'!D1273,"")</f>
        <v/>
      </c>
      <c r="C1270" s="38" t="str">
        <f>IF($AD1270="000000000000","",INDEX(DATABASE!$W$12:$W$71,MATCH($AD1270,DATABASE!$V$12:$V$71,0)))</f>
        <v/>
      </c>
      <c r="D1270" s="34" t="str">
        <f>IF(C1270="","",IF(E1270="",INDEX(DATABASE!$AF$13:$AF$62,MATCH($C1270,DATABASE!$AC$13:$AC$62,0)),IF(E1270="2x D11",INDEX(DATABASE!$AF$13:$AF$62,MATCH($C1270,DATABASE!$AC$13:$AC$62,0))+2*DATABASE!$AF$62,IF(E1270="3x D11",INDEX(DATABASE!$AF$13:$AF$62,MATCH($C1270,DATABASE!$AC$13:$AC$62,0))+3*DATABASE!$AF$62,""))))</f>
        <v/>
      </c>
      <c r="E1270" s="38" t="str">
        <f>IF(AND($K1270="Y",$G1270&lt;&gt;"UNYIL",$F1270&lt;DATABASE!$O$8),"2x D11",IF(AND($K1270="Y",$G1270&lt;&gt;"UNYIL",$F1270&gt;=DATABASE!$O$8),"3x D11",""))</f>
        <v/>
      </c>
      <c r="F1270" s="9" t="str">
        <f>IF('DATA ACCURATE'!N1273&lt;&gt;"",'DATA ACCURATE'!N1273,"")</f>
        <v/>
      </c>
      <c r="G1270" t="str">
        <f>IF(F1270="","",IF(F1270&lt;=DATABASE!$I$8,"UNYIL",IF(F1270&lt;=DATABASE!$J$8,"KECIL",IF(F1270&lt;DATABASE!$K$8,"TANGGUNG",IF(F1270&gt;=DATABASE!$K$8,"BESAR","")))))</f>
        <v/>
      </c>
      <c r="H1270" s="16" t="str">
        <f>IF('DATA ACCURATE'!J1273&lt;&gt;"",'DATA ACCURATE'!J1273,"")</f>
        <v/>
      </c>
      <c r="I1270" s="35" t="str">
        <f>IF(B1270&lt;&gt;"",IFERROR(VLOOKUP(B1270,'DATA TIMBANGAN'!G:M,7,FALSE),VLOOKUP(B1270,'DATA TIMBANGAN'!G:M,7)),"")</f>
        <v/>
      </c>
      <c r="J1270" s="25" t="str">
        <f>IF(H1270&lt;&gt;"",IFERROR(INDEX(DATABASE!$Z$19:$Z$38,MATCH(DATEVALUE(H1270),DATABASE!$AA$19:$AA$38,0)),INDEX(DATABASE!$Z$12:$Z$18,MATCH(WEEKDAY(H1270,2),DATABASE!$AA$12:$AA$18,0))),"")</f>
        <v/>
      </c>
      <c r="K1270" s="25" t="str">
        <f>IF('DATA ACCURATE'!V1273&lt;&gt;"",'DATA ACCURATE'!V1273,"")</f>
        <v/>
      </c>
      <c r="L1270" s="80" t="str">
        <f>IF($H1270="","",IF(OR($J1270="LIBUR",AND($L1269="LIBUR",$O1269=$O1270)),"LIBUR",IF(AND(OR($L1269="LUAR JAM KERJA 1",$L1269="LUAR JAM KERJA 2"),OR(OR(AND($H1269=$H1270,AND(OR($I1270&gt;DATABASE!$J$3,$I1270&lt;DATABASE!$J$6),((DATEVALUE($H1270)+$I1270)-(DATEVALUE($H1269)+$I1269))&lt;DATABASE!$J$6)),AND($H1269=$H1270,$O1269=$O1270,OR($I1270&gt;DATABASE!$J$6,$I1270&lt;DATABASE!$J$3))),AND(($H1270-$H1269)=1,OR($I1270&lt;DATABASE!$I$6,((DATEVALUE($H1270)+$I1270)-(DATEVALUE($H1269)+$I1269))&lt;DATABASE!$J$6))),$A1270=$A1269),"LUAR JAM KERJA 2",IF(AND(OR(WEEKDAY($H1270,2)=1,WEEKDAY($H1270,2)=2,WEEKDAY($H1270,2)=3,WEEKDAY($H1270,2)=4,WEEKDAY($H1270,2)=5),$I1270&lt;=DATABASE!$J$3,$I1270&gt;=DATABASE!$I$3),"JAM KERJA",IF(AND(WEEKDAY($H1270,2)=6,$I1270&lt;=DATABASE!$J$4,$I1270&gt;=DATABASE!$I$4),"JAM KERJA","LUAR JAM KERJA 1")))))</f>
        <v/>
      </c>
      <c r="M1270" s="33" t="str">
        <f>IF('DATA ACCURATE'!T1273&lt;&gt;"",IF('DATA ACCURATE'!T1273&gt;100,'DATA ACCURATE'!T1273/10,'DATA ACCURATE'!T1273),"")</f>
        <v/>
      </c>
      <c r="N1270" t="str">
        <f>IF(M1270="","",IF(M1270&lt;=DATABASE!$I$9,"LOKAL",IF(M1270&lt;DATABASE!$J$9,"LUAR KOTA 1",IF($M1270&gt;=DATABASE!$J$9,"LUAR KOTA 2",""))))</f>
        <v/>
      </c>
      <c r="O1270" s="38" t="str">
        <f>IF('DATA ACCURATE'!L1273&lt;&gt;"",'DATA ACCURATE'!L1273,"")</f>
        <v/>
      </c>
      <c r="Q1270" s="38">
        <f t="shared" si="134"/>
        <v>0</v>
      </c>
      <c r="R1270" s="38">
        <f t="shared" si="134"/>
        <v>0</v>
      </c>
      <c r="S1270" s="38">
        <f t="shared" si="134"/>
        <v>0</v>
      </c>
      <c r="T1270" s="38">
        <f t="shared" si="132"/>
        <v>0</v>
      </c>
      <c r="U1270" s="38">
        <f t="shared" si="135"/>
        <v>0</v>
      </c>
      <c r="V1270" s="38">
        <f t="shared" si="135"/>
        <v>0</v>
      </c>
      <c r="W1270" s="38">
        <f t="shared" si="135"/>
        <v>0</v>
      </c>
      <c r="X1270" s="38">
        <f t="shared" si="136"/>
        <v>0</v>
      </c>
      <c r="Y1270" s="38">
        <f t="shared" si="136"/>
        <v>0</v>
      </c>
      <c r="Z1270" s="38">
        <f t="shared" si="136"/>
        <v>0</v>
      </c>
      <c r="AA1270" s="38">
        <f t="shared" si="133"/>
        <v>0</v>
      </c>
      <c r="AB1270" s="38">
        <f t="shared" si="137"/>
        <v>0</v>
      </c>
      <c r="AC1270" s="38">
        <f t="shared" si="138"/>
        <v>0</v>
      </c>
      <c r="AD1270" s="38" t="str">
        <f t="shared" si="139"/>
        <v>000000000000</v>
      </c>
    </row>
    <row r="1271" spans="1:30">
      <c r="A1271" s="9" t="str">
        <f>IF('DATA ACCURATE'!A1274&lt;&gt;"",'DATA ACCURATE'!A1274,"")</f>
        <v/>
      </c>
      <c r="B1271" s="9" t="str">
        <f>IF('DATA ACCURATE'!D1274&lt;&gt;"",'DATA ACCURATE'!D1274,"")</f>
        <v/>
      </c>
      <c r="C1271" s="38" t="str">
        <f>IF($AD1271="000000000000","",INDEX(DATABASE!$W$12:$W$71,MATCH($AD1271,DATABASE!$V$12:$V$71,0)))</f>
        <v/>
      </c>
      <c r="D1271" s="34" t="str">
        <f>IF(C1271="","",IF(E1271="",INDEX(DATABASE!$AF$13:$AF$62,MATCH($C1271,DATABASE!$AC$13:$AC$62,0)),IF(E1271="2x D11",INDEX(DATABASE!$AF$13:$AF$62,MATCH($C1271,DATABASE!$AC$13:$AC$62,0))+2*DATABASE!$AF$62,IF(E1271="3x D11",INDEX(DATABASE!$AF$13:$AF$62,MATCH($C1271,DATABASE!$AC$13:$AC$62,0))+3*DATABASE!$AF$62,""))))</f>
        <v/>
      </c>
      <c r="E1271" s="38" t="str">
        <f>IF(AND($K1271="Y",$G1271&lt;&gt;"UNYIL",$F1271&lt;DATABASE!$O$8),"2x D11",IF(AND($K1271="Y",$G1271&lt;&gt;"UNYIL",$F1271&gt;=DATABASE!$O$8),"3x D11",""))</f>
        <v/>
      </c>
      <c r="F1271" s="9" t="str">
        <f>IF('DATA ACCURATE'!N1274&lt;&gt;"",'DATA ACCURATE'!N1274,"")</f>
        <v/>
      </c>
      <c r="G1271" t="str">
        <f>IF(F1271="","",IF(F1271&lt;=DATABASE!$I$8,"UNYIL",IF(F1271&lt;=DATABASE!$J$8,"KECIL",IF(F1271&lt;DATABASE!$K$8,"TANGGUNG",IF(F1271&gt;=DATABASE!$K$8,"BESAR","")))))</f>
        <v/>
      </c>
      <c r="H1271" s="16" t="str">
        <f>IF('DATA ACCURATE'!J1274&lt;&gt;"",'DATA ACCURATE'!J1274,"")</f>
        <v/>
      </c>
      <c r="I1271" s="35" t="str">
        <f>IF(B1271&lt;&gt;"",IFERROR(VLOOKUP(B1271,'DATA TIMBANGAN'!G:M,7,FALSE),VLOOKUP(B1271,'DATA TIMBANGAN'!G:M,7)),"")</f>
        <v/>
      </c>
      <c r="J1271" s="25" t="str">
        <f>IF(H1271&lt;&gt;"",IFERROR(INDEX(DATABASE!$Z$19:$Z$38,MATCH(DATEVALUE(H1271),DATABASE!$AA$19:$AA$38,0)),INDEX(DATABASE!$Z$12:$Z$18,MATCH(WEEKDAY(H1271,2),DATABASE!$AA$12:$AA$18,0))),"")</f>
        <v/>
      </c>
      <c r="K1271" s="25" t="str">
        <f>IF('DATA ACCURATE'!V1274&lt;&gt;"",'DATA ACCURATE'!V1274,"")</f>
        <v/>
      </c>
      <c r="L1271" s="80" t="str">
        <f>IF($H1271="","",IF(OR($J1271="LIBUR",AND($L1270="LIBUR",$O1270=$O1271)),"LIBUR",IF(AND(OR($L1270="LUAR JAM KERJA 1",$L1270="LUAR JAM KERJA 2"),OR(OR(AND($H1270=$H1271,AND(OR($I1271&gt;DATABASE!$J$3,$I1271&lt;DATABASE!$J$6),((DATEVALUE($H1271)+$I1271)-(DATEVALUE($H1270)+$I1270))&lt;DATABASE!$J$6)),AND($H1270=$H1271,$O1270=$O1271,OR($I1271&gt;DATABASE!$J$6,$I1271&lt;DATABASE!$J$3))),AND(($H1271-$H1270)=1,OR($I1271&lt;DATABASE!$I$6,((DATEVALUE($H1271)+$I1271)-(DATEVALUE($H1270)+$I1270))&lt;DATABASE!$J$6))),$A1271=$A1270),"LUAR JAM KERJA 2",IF(AND(OR(WEEKDAY($H1271,2)=1,WEEKDAY($H1271,2)=2,WEEKDAY($H1271,2)=3,WEEKDAY($H1271,2)=4,WEEKDAY($H1271,2)=5),$I1271&lt;=DATABASE!$J$3,$I1271&gt;=DATABASE!$I$3),"JAM KERJA",IF(AND(WEEKDAY($H1271,2)=6,$I1271&lt;=DATABASE!$J$4,$I1271&gt;=DATABASE!$I$4),"JAM KERJA","LUAR JAM KERJA 1")))))</f>
        <v/>
      </c>
      <c r="M1271" s="33" t="str">
        <f>IF('DATA ACCURATE'!T1274&lt;&gt;"",IF('DATA ACCURATE'!T1274&gt;100,'DATA ACCURATE'!T1274/10,'DATA ACCURATE'!T1274),"")</f>
        <v/>
      </c>
      <c r="N1271" t="str">
        <f>IF(M1271="","",IF(M1271&lt;=DATABASE!$I$9,"LOKAL",IF(M1271&lt;DATABASE!$J$9,"LUAR KOTA 1",IF($M1271&gt;=DATABASE!$J$9,"LUAR KOTA 2",""))))</f>
        <v/>
      </c>
      <c r="O1271" s="38" t="str">
        <f>IF('DATA ACCURATE'!L1274&lt;&gt;"",'DATA ACCURATE'!L1274,"")</f>
        <v/>
      </c>
      <c r="Q1271" s="38">
        <f t="shared" si="134"/>
        <v>0</v>
      </c>
      <c r="R1271" s="38">
        <f t="shared" si="134"/>
        <v>0</v>
      </c>
      <c r="S1271" s="38">
        <f t="shared" si="134"/>
        <v>0</v>
      </c>
      <c r="T1271" s="38">
        <f t="shared" si="132"/>
        <v>0</v>
      </c>
      <c r="U1271" s="38">
        <f t="shared" si="135"/>
        <v>0</v>
      </c>
      <c r="V1271" s="38">
        <f t="shared" si="135"/>
        <v>0</v>
      </c>
      <c r="W1271" s="38">
        <f t="shared" si="135"/>
        <v>0</v>
      </c>
      <c r="X1271" s="38">
        <f t="shared" si="136"/>
        <v>0</v>
      </c>
      <c r="Y1271" s="38">
        <f t="shared" si="136"/>
        <v>0</v>
      </c>
      <c r="Z1271" s="38">
        <f t="shared" si="136"/>
        <v>0</v>
      </c>
      <c r="AA1271" s="38">
        <f t="shared" si="133"/>
        <v>0</v>
      </c>
      <c r="AB1271" s="38">
        <f t="shared" si="137"/>
        <v>0</v>
      </c>
      <c r="AC1271" s="38">
        <f t="shared" si="138"/>
        <v>0</v>
      </c>
      <c r="AD1271" s="38" t="str">
        <f t="shared" si="139"/>
        <v>000000000000</v>
      </c>
    </row>
    <row r="1272" spans="1:30">
      <c r="A1272" s="9" t="str">
        <f>IF('DATA ACCURATE'!A1275&lt;&gt;"",'DATA ACCURATE'!A1275,"")</f>
        <v/>
      </c>
      <c r="B1272" s="9" t="str">
        <f>IF('DATA ACCURATE'!D1275&lt;&gt;"",'DATA ACCURATE'!D1275,"")</f>
        <v/>
      </c>
      <c r="C1272" s="38" t="str">
        <f>IF($AD1272="000000000000","",INDEX(DATABASE!$W$12:$W$71,MATCH($AD1272,DATABASE!$V$12:$V$71,0)))</f>
        <v/>
      </c>
      <c r="D1272" s="34" t="str">
        <f>IF(C1272="","",IF(E1272="",INDEX(DATABASE!$AF$13:$AF$62,MATCH($C1272,DATABASE!$AC$13:$AC$62,0)),IF(E1272="2x D11",INDEX(DATABASE!$AF$13:$AF$62,MATCH($C1272,DATABASE!$AC$13:$AC$62,0))+2*DATABASE!$AF$62,IF(E1272="3x D11",INDEX(DATABASE!$AF$13:$AF$62,MATCH($C1272,DATABASE!$AC$13:$AC$62,0))+3*DATABASE!$AF$62,""))))</f>
        <v/>
      </c>
      <c r="E1272" s="38" t="str">
        <f>IF(AND($K1272="Y",$G1272&lt;&gt;"UNYIL",$F1272&lt;DATABASE!$O$8),"2x D11",IF(AND($K1272="Y",$G1272&lt;&gt;"UNYIL",$F1272&gt;=DATABASE!$O$8),"3x D11",""))</f>
        <v/>
      </c>
      <c r="F1272" s="9" t="str">
        <f>IF('DATA ACCURATE'!N1275&lt;&gt;"",'DATA ACCURATE'!N1275,"")</f>
        <v/>
      </c>
      <c r="G1272" t="str">
        <f>IF(F1272="","",IF(F1272&lt;=DATABASE!$I$8,"UNYIL",IF(F1272&lt;=DATABASE!$J$8,"KECIL",IF(F1272&lt;DATABASE!$K$8,"TANGGUNG",IF(F1272&gt;=DATABASE!$K$8,"BESAR","")))))</f>
        <v/>
      </c>
      <c r="H1272" s="16" t="str">
        <f>IF('DATA ACCURATE'!J1275&lt;&gt;"",'DATA ACCURATE'!J1275,"")</f>
        <v/>
      </c>
      <c r="I1272" s="35" t="str">
        <f>IF(B1272&lt;&gt;"",IFERROR(VLOOKUP(B1272,'DATA TIMBANGAN'!G:M,7,FALSE),VLOOKUP(B1272,'DATA TIMBANGAN'!G:M,7)),"")</f>
        <v/>
      </c>
      <c r="J1272" s="25" t="str">
        <f>IF(H1272&lt;&gt;"",IFERROR(INDEX(DATABASE!$Z$19:$Z$38,MATCH(DATEVALUE(H1272),DATABASE!$AA$19:$AA$38,0)),INDEX(DATABASE!$Z$12:$Z$18,MATCH(WEEKDAY(H1272,2),DATABASE!$AA$12:$AA$18,0))),"")</f>
        <v/>
      </c>
      <c r="K1272" s="25" t="str">
        <f>IF('DATA ACCURATE'!V1275&lt;&gt;"",'DATA ACCURATE'!V1275,"")</f>
        <v/>
      </c>
      <c r="L1272" s="80" t="str">
        <f>IF($H1272="","",IF(OR($J1272="LIBUR",AND($L1271="LIBUR",$O1271=$O1272)),"LIBUR",IF(AND(OR($L1271="LUAR JAM KERJA 1",$L1271="LUAR JAM KERJA 2"),OR(OR(AND($H1271=$H1272,AND(OR($I1272&gt;DATABASE!$J$3,$I1272&lt;DATABASE!$J$6),((DATEVALUE($H1272)+$I1272)-(DATEVALUE($H1271)+$I1271))&lt;DATABASE!$J$6)),AND($H1271=$H1272,$O1271=$O1272,OR($I1272&gt;DATABASE!$J$6,$I1272&lt;DATABASE!$J$3))),AND(($H1272-$H1271)=1,OR($I1272&lt;DATABASE!$I$6,((DATEVALUE($H1272)+$I1272)-(DATEVALUE($H1271)+$I1271))&lt;DATABASE!$J$6))),$A1272=$A1271),"LUAR JAM KERJA 2",IF(AND(OR(WEEKDAY($H1272,2)=1,WEEKDAY($H1272,2)=2,WEEKDAY($H1272,2)=3,WEEKDAY($H1272,2)=4,WEEKDAY($H1272,2)=5),$I1272&lt;=DATABASE!$J$3,$I1272&gt;=DATABASE!$I$3),"JAM KERJA",IF(AND(WEEKDAY($H1272,2)=6,$I1272&lt;=DATABASE!$J$4,$I1272&gt;=DATABASE!$I$4),"JAM KERJA","LUAR JAM KERJA 1")))))</f>
        <v/>
      </c>
      <c r="M1272" s="33" t="str">
        <f>IF('DATA ACCURATE'!T1275&lt;&gt;"",IF('DATA ACCURATE'!T1275&gt;100,'DATA ACCURATE'!T1275/10,'DATA ACCURATE'!T1275),"")</f>
        <v/>
      </c>
      <c r="N1272" t="str">
        <f>IF(M1272="","",IF(M1272&lt;=DATABASE!$I$9,"LOKAL",IF(M1272&lt;DATABASE!$J$9,"LUAR KOTA 1",IF($M1272&gt;=DATABASE!$J$9,"LUAR KOTA 2",""))))</f>
        <v/>
      </c>
      <c r="O1272" s="38" t="str">
        <f>IF('DATA ACCURATE'!L1275&lt;&gt;"",'DATA ACCURATE'!L1275,"")</f>
        <v/>
      </c>
      <c r="Q1272" s="38">
        <f t="shared" si="134"/>
        <v>0</v>
      </c>
      <c r="R1272" s="38">
        <f t="shared" si="134"/>
        <v>0</v>
      </c>
      <c r="S1272" s="38">
        <f t="shared" si="134"/>
        <v>0</v>
      </c>
      <c r="T1272" s="38">
        <f t="shared" si="132"/>
        <v>0</v>
      </c>
      <c r="U1272" s="38">
        <f t="shared" si="135"/>
        <v>0</v>
      </c>
      <c r="V1272" s="38">
        <f t="shared" si="135"/>
        <v>0</v>
      </c>
      <c r="W1272" s="38">
        <f t="shared" si="135"/>
        <v>0</v>
      </c>
      <c r="X1272" s="38">
        <f t="shared" si="136"/>
        <v>0</v>
      </c>
      <c r="Y1272" s="38">
        <f t="shared" si="136"/>
        <v>0</v>
      </c>
      <c r="Z1272" s="38">
        <f t="shared" si="136"/>
        <v>0</v>
      </c>
      <c r="AA1272" s="38">
        <f t="shared" si="133"/>
        <v>0</v>
      </c>
      <c r="AB1272" s="38">
        <f t="shared" si="137"/>
        <v>0</v>
      </c>
      <c r="AC1272" s="38">
        <f t="shared" si="138"/>
        <v>0</v>
      </c>
      <c r="AD1272" s="38" t="str">
        <f t="shared" si="139"/>
        <v>000000000000</v>
      </c>
    </row>
    <row r="1273" spans="1:30">
      <c r="A1273" s="9" t="str">
        <f>IF('DATA ACCURATE'!A1276&lt;&gt;"",'DATA ACCURATE'!A1276,"")</f>
        <v/>
      </c>
      <c r="B1273" s="9" t="str">
        <f>IF('DATA ACCURATE'!D1276&lt;&gt;"",'DATA ACCURATE'!D1276,"")</f>
        <v/>
      </c>
      <c r="C1273" s="38" t="str">
        <f>IF($AD1273="000000000000","",INDEX(DATABASE!$W$12:$W$71,MATCH($AD1273,DATABASE!$V$12:$V$71,0)))</f>
        <v/>
      </c>
      <c r="D1273" s="34" t="str">
        <f>IF(C1273="","",IF(E1273="",INDEX(DATABASE!$AF$13:$AF$62,MATCH($C1273,DATABASE!$AC$13:$AC$62,0)),IF(E1273="2x D11",INDEX(DATABASE!$AF$13:$AF$62,MATCH($C1273,DATABASE!$AC$13:$AC$62,0))+2*DATABASE!$AF$62,IF(E1273="3x D11",INDEX(DATABASE!$AF$13:$AF$62,MATCH($C1273,DATABASE!$AC$13:$AC$62,0))+3*DATABASE!$AF$62,""))))</f>
        <v/>
      </c>
      <c r="E1273" s="38" t="str">
        <f>IF(AND($K1273="Y",$G1273&lt;&gt;"UNYIL",$F1273&lt;DATABASE!$O$8),"2x D11",IF(AND($K1273="Y",$G1273&lt;&gt;"UNYIL",$F1273&gt;=DATABASE!$O$8),"3x D11",""))</f>
        <v/>
      </c>
      <c r="F1273" s="9" t="str">
        <f>IF('DATA ACCURATE'!N1276&lt;&gt;"",'DATA ACCURATE'!N1276,"")</f>
        <v/>
      </c>
      <c r="G1273" t="str">
        <f>IF(F1273="","",IF(F1273&lt;=DATABASE!$I$8,"UNYIL",IF(F1273&lt;=DATABASE!$J$8,"KECIL",IF(F1273&lt;DATABASE!$K$8,"TANGGUNG",IF(F1273&gt;=DATABASE!$K$8,"BESAR","")))))</f>
        <v/>
      </c>
      <c r="H1273" s="16" t="str">
        <f>IF('DATA ACCURATE'!J1276&lt;&gt;"",'DATA ACCURATE'!J1276,"")</f>
        <v/>
      </c>
      <c r="I1273" s="35" t="str">
        <f>IF(B1273&lt;&gt;"",IFERROR(VLOOKUP(B1273,'DATA TIMBANGAN'!G:M,7,FALSE),VLOOKUP(B1273,'DATA TIMBANGAN'!G:M,7)),"")</f>
        <v/>
      </c>
      <c r="J1273" s="25" t="str">
        <f>IF(H1273&lt;&gt;"",IFERROR(INDEX(DATABASE!$Z$19:$Z$38,MATCH(DATEVALUE(H1273),DATABASE!$AA$19:$AA$38,0)),INDEX(DATABASE!$Z$12:$Z$18,MATCH(WEEKDAY(H1273,2),DATABASE!$AA$12:$AA$18,0))),"")</f>
        <v/>
      </c>
      <c r="K1273" s="25" t="str">
        <f>IF('DATA ACCURATE'!V1276&lt;&gt;"",'DATA ACCURATE'!V1276,"")</f>
        <v/>
      </c>
      <c r="L1273" s="80" t="str">
        <f>IF($H1273="","",IF(OR($J1273="LIBUR",AND($L1272="LIBUR",$O1272=$O1273)),"LIBUR",IF(AND(OR($L1272="LUAR JAM KERJA 1",$L1272="LUAR JAM KERJA 2"),OR(OR(AND($H1272=$H1273,AND(OR($I1273&gt;DATABASE!$J$3,$I1273&lt;DATABASE!$J$6),((DATEVALUE($H1273)+$I1273)-(DATEVALUE($H1272)+$I1272))&lt;DATABASE!$J$6)),AND($H1272=$H1273,$O1272=$O1273,OR($I1273&gt;DATABASE!$J$6,$I1273&lt;DATABASE!$J$3))),AND(($H1273-$H1272)=1,OR($I1273&lt;DATABASE!$I$6,((DATEVALUE($H1273)+$I1273)-(DATEVALUE($H1272)+$I1272))&lt;DATABASE!$J$6))),$A1273=$A1272),"LUAR JAM KERJA 2",IF(AND(OR(WEEKDAY($H1273,2)=1,WEEKDAY($H1273,2)=2,WEEKDAY($H1273,2)=3,WEEKDAY($H1273,2)=4,WEEKDAY($H1273,2)=5),$I1273&lt;=DATABASE!$J$3,$I1273&gt;=DATABASE!$I$3),"JAM KERJA",IF(AND(WEEKDAY($H1273,2)=6,$I1273&lt;=DATABASE!$J$4,$I1273&gt;=DATABASE!$I$4),"JAM KERJA","LUAR JAM KERJA 1")))))</f>
        <v/>
      </c>
      <c r="M1273" s="33" t="str">
        <f>IF('DATA ACCURATE'!T1276&lt;&gt;"",IF('DATA ACCURATE'!T1276&gt;100,'DATA ACCURATE'!T1276/10,'DATA ACCURATE'!T1276),"")</f>
        <v/>
      </c>
      <c r="N1273" t="str">
        <f>IF(M1273="","",IF(M1273&lt;=DATABASE!$I$9,"LOKAL",IF(M1273&lt;DATABASE!$J$9,"LUAR KOTA 1",IF($M1273&gt;=DATABASE!$J$9,"LUAR KOTA 2",""))))</f>
        <v/>
      </c>
      <c r="O1273" s="38" t="str">
        <f>IF('DATA ACCURATE'!L1276&lt;&gt;"",'DATA ACCURATE'!L1276,"")</f>
        <v/>
      </c>
      <c r="Q1273" s="38">
        <f t="shared" si="134"/>
        <v>0</v>
      </c>
      <c r="R1273" s="38">
        <f t="shared" si="134"/>
        <v>0</v>
      </c>
      <c r="S1273" s="38">
        <f t="shared" si="134"/>
        <v>0</v>
      </c>
      <c r="T1273" s="38">
        <f t="shared" si="132"/>
        <v>0</v>
      </c>
      <c r="U1273" s="38">
        <f t="shared" si="135"/>
        <v>0</v>
      </c>
      <c r="V1273" s="38">
        <f t="shared" si="135"/>
        <v>0</v>
      </c>
      <c r="W1273" s="38">
        <f t="shared" si="135"/>
        <v>0</v>
      </c>
      <c r="X1273" s="38">
        <f t="shared" si="136"/>
        <v>0</v>
      </c>
      <c r="Y1273" s="38">
        <f t="shared" si="136"/>
        <v>0</v>
      </c>
      <c r="Z1273" s="38">
        <f t="shared" si="136"/>
        <v>0</v>
      </c>
      <c r="AA1273" s="38">
        <f t="shared" si="133"/>
        <v>0</v>
      </c>
      <c r="AB1273" s="38">
        <f t="shared" si="137"/>
        <v>0</v>
      </c>
      <c r="AC1273" s="38">
        <f t="shared" si="138"/>
        <v>0</v>
      </c>
      <c r="AD1273" s="38" t="str">
        <f t="shared" si="139"/>
        <v>000000000000</v>
      </c>
    </row>
    <row r="1274" spans="1:30">
      <c r="A1274" s="9" t="str">
        <f>IF('DATA ACCURATE'!A1277&lt;&gt;"",'DATA ACCURATE'!A1277,"")</f>
        <v/>
      </c>
      <c r="B1274" s="9" t="str">
        <f>IF('DATA ACCURATE'!D1277&lt;&gt;"",'DATA ACCURATE'!D1277,"")</f>
        <v/>
      </c>
      <c r="C1274" s="38" t="str">
        <f>IF($AD1274="000000000000","",INDEX(DATABASE!$W$12:$W$71,MATCH($AD1274,DATABASE!$V$12:$V$71,0)))</f>
        <v/>
      </c>
      <c r="D1274" s="34" t="str">
        <f>IF(C1274="","",IF(E1274="",INDEX(DATABASE!$AF$13:$AF$62,MATCH($C1274,DATABASE!$AC$13:$AC$62,0)),IF(E1274="2x D11",INDEX(DATABASE!$AF$13:$AF$62,MATCH($C1274,DATABASE!$AC$13:$AC$62,0))+2*DATABASE!$AF$62,IF(E1274="3x D11",INDEX(DATABASE!$AF$13:$AF$62,MATCH($C1274,DATABASE!$AC$13:$AC$62,0))+3*DATABASE!$AF$62,""))))</f>
        <v/>
      </c>
      <c r="E1274" s="38" t="str">
        <f>IF(AND($K1274="Y",$G1274&lt;&gt;"UNYIL",$F1274&lt;DATABASE!$O$8),"2x D11",IF(AND($K1274="Y",$G1274&lt;&gt;"UNYIL",$F1274&gt;=DATABASE!$O$8),"3x D11",""))</f>
        <v/>
      </c>
      <c r="F1274" s="9" t="str">
        <f>IF('DATA ACCURATE'!N1277&lt;&gt;"",'DATA ACCURATE'!N1277,"")</f>
        <v/>
      </c>
      <c r="G1274" t="str">
        <f>IF(F1274="","",IF(F1274&lt;=DATABASE!$I$8,"UNYIL",IF(F1274&lt;=DATABASE!$J$8,"KECIL",IF(F1274&lt;DATABASE!$K$8,"TANGGUNG",IF(F1274&gt;=DATABASE!$K$8,"BESAR","")))))</f>
        <v/>
      </c>
      <c r="H1274" s="16" t="str">
        <f>IF('DATA ACCURATE'!J1277&lt;&gt;"",'DATA ACCURATE'!J1277,"")</f>
        <v/>
      </c>
      <c r="I1274" s="35" t="str">
        <f>IF(B1274&lt;&gt;"",IFERROR(VLOOKUP(B1274,'DATA TIMBANGAN'!G:M,7,FALSE),VLOOKUP(B1274,'DATA TIMBANGAN'!G:M,7)),"")</f>
        <v/>
      </c>
      <c r="J1274" s="25" t="str">
        <f>IF(H1274&lt;&gt;"",IFERROR(INDEX(DATABASE!$Z$19:$Z$38,MATCH(DATEVALUE(H1274),DATABASE!$AA$19:$AA$38,0)),INDEX(DATABASE!$Z$12:$Z$18,MATCH(WEEKDAY(H1274,2),DATABASE!$AA$12:$AA$18,0))),"")</f>
        <v/>
      </c>
      <c r="K1274" s="25" t="str">
        <f>IF('DATA ACCURATE'!V1277&lt;&gt;"",'DATA ACCURATE'!V1277,"")</f>
        <v/>
      </c>
      <c r="L1274" s="80" t="str">
        <f>IF($H1274="","",IF(OR($J1274="LIBUR",AND($L1273="LIBUR",$O1273=$O1274)),"LIBUR",IF(AND(OR($L1273="LUAR JAM KERJA 1",$L1273="LUAR JAM KERJA 2"),OR(OR(AND($H1273=$H1274,AND(OR($I1274&gt;DATABASE!$J$3,$I1274&lt;DATABASE!$J$6),((DATEVALUE($H1274)+$I1274)-(DATEVALUE($H1273)+$I1273))&lt;DATABASE!$J$6)),AND($H1273=$H1274,$O1273=$O1274,OR($I1274&gt;DATABASE!$J$6,$I1274&lt;DATABASE!$J$3))),AND(($H1274-$H1273)=1,OR($I1274&lt;DATABASE!$I$6,((DATEVALUE($H1274)+$I1274)-(DATEVALUE($H1273)+$I1273))&lt;DATABASE!$J$6))),$A1274=$A1273),"LUAR JAM KERJA 2",IF(AND(OR(WEEKDAY($H1274,2)=1,WEEKDAY($H1274,2)=2,WEEKDAY($H1274,2)=3,WEEKDAY($H1274,2)=4,WEEKDAY($H1274,2)=5),$I1274&lt;=DATABASE!$J$3,$I1274&gt;=DATABASE!$I$3),"JAM KERJA",IF(AND(WEEKDAY($H1274,2)=6,$I1274&lt;=DATABASE!$J$4,$I1274&gt;=DATABASE!$I$4),"JAM KERJA","LUAR JAM KERJA 1")))))</f>
        <v/>
      </c>
      <c r="M1274" s="33" t="str">
        <f>IF('DATA ACCURATE'!T1277&lt;&gt;"",IF('DATA ACCURATE'!T1277&gt;100,'DATA ACCURATE'!T1277/10,'DATA ACCURATE'!T1277),"")</f>
        <v/>
      </c>
      <c r="N1274" t="str">
        <f>IF(M1274="","",IF(M1274&lt;=DATABASE!$I$9,"LOKAL",IF(M1274&lt;DATABASE!$J$9,"LUAR KOTA 1",IF($M1274&gt;=DATABASE!$J$9,"LUAR KOTA 2",""))))</f>
        <v/>
      </c>
      <c r="O1274" s="38" t="str">
        <f>IF('DATA ACCURATE'!L1277&lt;&gt;"",'DATA ACCURATE'!L1277,"")</f>
        <v/>
      </c>
      <c r="Q1274" s="38">
        <f t="shared" si="134"/>
        <v>0</v>
      </c>
      <c r="R1274" s="38">
        <f t="shared" si="134"/>
        <v>0</v>
      </c>
      <c r="S1274" s="38">
        <f t="shared" si="134"/>
        <v>0</v>
      </c>
      <c r="T1274" s="38">
        <f t="shared" si="132"/>
        <v>0</v>
      </c>
      <c r="U1274" s="38">
        <f t="shared" si="135"/>
        <v>0</v>
      </c>
      <c r="V1274" s="38">
        <f t="shared" si="135"/>
        <v>0</v>
      </c>
      <c r="W1274" s="38">
        <f t="shared" si="135"/>
        <v>0</v>
      </c>
      <c r="X1274" s="38">
        <f t="shared" si="136"/>
        <v>0</v>
      </c>
      <c r="Y1274" s="38">
        <f t="shared" si="136"/>
        <v>0</v>
      </c>
      <c r="Z1274" s="38">
        <f t="shared" si="136"/>
        <v>0</v>
      </c>
      <c r="AA1274" s="38">
        <f t="shared" si="133"/>
        <v>0</v>
      </c>
      <c r="AB1274" s="38">
        <f t="shared" si="137"/>
        <v>0</v>
      </c>
      <c r="AC1274" s="38">
        <f t="shared" si="138"/>
        <v>0</v>
      </c>
      <c r="AD1274" s="38" t="str">
        <f t="shared" si="139"/>
        <v>000000000000</v>
      </c>
    </row>
    <row r="1275" spans="1:30">
      <c r="A1275" s="9" t="str">
        <f>IF('DATA ACCURATE'!A1278&lt;&gt;"",'DATA ACCURATE'!A1278,"")</f>
        <v/>
      </c>
      <c r="B1275" s="9" t="str">
        <f>IF('DATA ACCURATE'!D1278&lt;&gt;"",'DATA ACCURATE'!D1278,"")</f>
        <v/>
      </c>
      <c r="C1275" s="38" t="str">
        <f>IF($AD1275="000000000000","",INDEX(DATABASE!$W$12:$W$71,MATCH($AD1275,DATABASE!$V$12:$V$71,0)))</f>
        <v/>
      </c>
      <c r="D1275" s="34" t="str">
        <f>IF(C1275="","",IF(E1275="",INDEX(DATABASE!$AF$13:$AF$62,MATCH($C1275,DATABASE!$AC$13:$AC$62,0)),IF(E1275="2x D11",INDEX(DATABASE!$AF$13:$AF$62,MATCH($C1275,DATABASE!$AC$13:$AC$62,0))+2*DATABASE!$AF$62,IF(E1275="3x D11",INDEX(DATABASE!$AF$13:$AF$62,MATCH($C1275,DATABASE!$AC$13:$AC$62,0))+3*DATABASE!$AF$62,""))))</f>
        <v/>
      </c>
      <c r="E1275" s="38" t="str">
        <f>IF(AND($K1275="Y",$G1275&lt;&gt;"UNYIL",$F1275&lt;DATABASE!$O$8),"2x D11",IF(AND($K1275="Y",$G1275&lt;&gt;"UNYIL",$F1275&gt;=DATABASE!$O$8),"3x D11",""))</f>
        <v/>
      </c>
      <c r="F1275" s="9" t="str">
        <f>IF('DATA ACCURATE'!N1278&lt;&gt;"",'DATA ACCURATE'!N1278,"")</f>
        <v/>
      </c>
      <c r="G1275" t="str">
        <f>IF(F1275="","",IF(F1275&lt;=DATABASE!$I$8,"UNYIL",IF(F1275&lt;=DATABASE!$J$8,"KECIL",IF(F1275&lt;DATABASE!$K$8,"TANGGUNG",IF(F1275&gt;=DATABASE!$K$8,"BESAR","")))))</f>
        <v/>
      </c>
      <c r="H1275" s="16" t="str">
        <f>IF('DATA ACCURATE'!J1278&lt;&gt;"",'DATA ACCURATE'!J1278,"")</f>
        <v/>
      </c>
      <c r="I1275" s="35" t="str">
        <f>IF(B1275&lt;&gt;"",IFERROR(VLOOKUP(B1275,'DATA TIMBANGAN'!G:M,7,FALSE),VLOOKUP(B1275,'DATA TIMBANGAN'!G:M,7)),"")</f>
        <v/>
      </c>
      <c r="J1275" s="25" t="str">
        <f>IF(H1275&lt;&gt;"",IFERROR(INDEX(DATABASE!$Z$19:$Z$38,MATCH(DATEVALUE(H1275),DATABASE!$AA$19:$AA$38,0)),INDEX(DATABASE!$Z$12:$Z$18,MATCH(WEEKDAY(H1275,2),DATABASE!$AA$12:$AA$18,0))),"")</f>
        <v/>
      </c>
      <c r="K1275" s="25" t="str">
        <f>IF('DATA ACCURATE'!V1278&lt;&gt;"",'DATA ACCURATE'!V1278,"")</f>
        <v/>
      </c>
      <c r="L1275" s="80" t="str">
        <f>IF($H1275="","",IF(OR($J1275="LIBUR",AND($L1274="LIBUR",$O1274=$O1275)),"LIBUR",IF(AND(OR($L1274="LUAR JAM KERJA 1",$L1274="LUAR JAM KERJA 2"),OR(OR(AND($H1274=$H1275,AND(OR($I1275&gt;DATABASE!$J$3,$I1275&lt;DATABASE!$J$6),((DATEVALUE($H1275)+$I1275)-(DATEVALUE($H1274)+$I1274))&lt;DATABASE!$J$6)),AND($H1274=$H1275,$O1274=$O1275,OR($I1275&gt;DATABASE!$J$6,$I1275&lt;DATABASE!$J$3))),AND(($H1275-$H1274)=1,OR($I1275&lt;DATABASE!$I$6,((DATEVALUE($H1275)+$I1275)-(DATEVALUE($H1274)+$I1274))&lt;DATABASE!$J$6))),$A1275=$A1274),"LUAR JAM KERJA 2",IF(AND(OR(WEEKDAY($H1275,2)=1,WEEKDAY($H1275,2)=2,WEEKDAY($H1275,2)=3,WEEKDAY($H1275,2)=4,WEEKDAY($H1275,2)=5),$I1275&lt;=DATABASE!$J$3,$I1275&gt;=DATABASE!$I$3),"JAM KERJA",IF(AND(WEEKDAY($H1275,2)=6,$I1275&lt;=DATABASE!$J$4,$I1275&gt;=DATABASE!$I$4),"JAM KERJA","LUAR JAM KERJA 1")))))</f>
        <v/>
      </c>
      <c r="M1275" s="33" t="str">
        <f>IF('DATA ACCURATE'!T1278&lt;&gt;"",IF('DATA ACCURATE'!T1278&gt;100,'DATA ACCURATE'!T1278/10,'DATA ACCURATE'!T1278),"")</f>
        <v/>
      </c>
      <c r="N1275" t="str">
        <f>IF(M1275="","",IF(M1275&lt;=DATABASE!$I$9,"LOKAL",IF(M1275&lt;DATABASE!$J$9,"LUAR KOTA 1",IF($M1275&gt;=DATABASE!$J$9,"LUAR KOTA 2",""))))</f>
        <v/>
      </c>
      <c r="O1275" s="38" t="str">
        <f>IF('DATA ACCURATE'!L1278&lt;&gt;"",'DATA ACCURATE'!L1278,"")</f>
        <v/>
      </c>
      <c r="Q1275" s="38">
        <f t="shared" si="134"/>
        <v>0</v>
      </c>
      <c r="R1275" s="38">
        <f t="shared" si="134"/>
        <v>0</v>
      </c>
      <c r="S1275" s="38">
        <f t="shared" si="134"/>
        <v>0</v>
      </c>
      <c r="T1275" s="38">
        <f t="shared" si="132"/>
        <v>0</v>
      </c>
      <c r="U1275" s="38">
        <f t="shared" si="135"/>
        <v>0</v>
      </c>
      <c r="V1275" s="38">
        <f t="shared" si="135"/>
        <v>0</v>
      </c>
      <c r="W1275" s="38">
        <f t="shared" si="135"/>
        <v>0</v>
      </c>
      <c r="X1275" s="38">
        <f t="shared" si="136"/>
        <v>0</v>
      </c>
      <c r="Y1275" s="38">
        <f t="shared" si="136"/>
        <v>0</v>
      </c>
      <c r="Z1275" s="38">
        <f t="shared" si="136"/>
        <v>0</v>
      </c>
      <c r="AA1275" s="38">
        <f t="shared" si="133"/>
        <v>0</v>
      </c>
      <c r="AB1275" s="38">
        <f t="shared" si="137"/>
        <v>0</v>
      </c>
      <c r="AC1275" s="38">
        <f t="shared" si="138"/>
        <v>0</v>
      </c>
      <c r="AD1275" s="38" t="str">
        <f t="shared" si="139"/>
        <v>000000000000</v>
      </c>
    </row>
    <row r="1276" spans="1:30">
      <c r="A1276" s="9" t="str">
        <f>IF('DATA ACCURATE'!A1279&lt;&gt;"",'DATA ACCURATE'!A1279,"")</f>
        <v/>
      </c>
      <c r="B1276" s="9" t="str">
        <f>IF('DATA ACCURATE'!D1279&lt;&gt;"",'DATA ACCURATE'!D1279,"")</f>
        <v/>
      </c>
      <c r="C1276" s="38" t="str">
        <f>IF($AD1276="000000000000","",INDEX(DATABASE!$W$12:$W$71,MATCH($AD1276,DATABASE!$V$12:$V$71,0)))</f>
        <v/>
      </c>
      <c r="D1276" s="34" t="str">
        <f>IF(C1276="","",IF(E1276="",INDEX(DATABASE!$AF$13:$AF$62,MATCH($C1276,DATABASE!$AC$13:$AC$62,0)),IF(E1276="2x D11",INDEX(DATABASE!$AF$13:$AF$62,MATCH($C1276,DATABASE!$AC$13:$AC$62,0))+2*DATABASE!$AF$62,IF(E1276="3x D11",INDEX(DATABASE!$AF$13:$AF$62,MATCH($C1276,DATABASE!$AC$13:$AC$62,0))+3*DATABASE!$AF$62,""))))</f>
        <v/>
      </c>
      <c r="E1276" s="38" t="str">
        <f>IF(AND($K1276="Y",$G1276&lt;&gt;"UNYIL",$F1276&lt;DATABASE!$O$8),"2x D11",IF(AND($K1276="Y",$G1276&lt;&gt;"UNYIL",$F1276&gt;=DATABASE!$O$8),"3x D11",""))</f>
        <v/>
      </c>
      <c r="F1276" s="9" t="str">
        <f>IF('DATA ACCURATE'!N1279&lt;&gt;"",'DATA ACCURATE'!N1279,"")</f>
        <v/>
      </c>
      <c r="G1276" t="str">
        <f>IF(F1276="","",IF(F1276&lt;=DATABASE!$I$8,"UNYIL",IF(F1276&lt;=DATABASE!$J$8,"KECIL",IF(F1276&lt;DATABASE!$K$8,"TANGGUNG",IF(F1276&gt;=DATABASE!$K$8,"BESAR","")))))</f>
        <v/>
      </c>
      <c r="H1276" s="16" t="str">
        <f>IF('DATA ACCURATE'!J1279&lt;&gt;"",'DATA ACCURATE'!J1279,"")</f>
        <v/>
      </c>
      <c r="I1276" s="35" t="str">
        <f>IF(B1276&lt;&gt;"",IFERROR(VLOOKUP(B1276,'DATA TIMBANGAN'!G:M,7,FALSE),VLOOKUP(B1276,'DATA TIMBANGAN'!G:M,7)),"")</f>
        <v/>
      </c>
      <c r="J1276" s="25" t="str">
        <f>IF(H1276&lt;&gt;"",IFERROR(INDEX(DATABASE!$Z$19:$Z$38,MATCH(DATEVALUE(H1276),DATABASE!$AA$19:$AA$38,0)),INDEX(DATABASE!$Z$12:$Z$18,MATCH(WEEKDAY(H1276,2),DATABASE!$AA$12:$AA$18,0))),"")</f>
        <v/>
      </c>
      <c r="K1276" s="25" t="str">
        <f>IF('DATA ACCURATE'!V1279&lt;&gt;"",'DATA ACCURATE'!V1279,"")</f>
        <v/>
      </c>
      <c r="L1276" s="80" t="str">
        <f>IF($H1276="","",IF(OR($J1276="LIBUR",AND($L1275="LIBUR",$O1275=$O1276)),"LIBUR",IF(AND(OR($L1275="LUAR JAM KERJA 1",$L1275="LUAR JAM KERJA 2"),OR(OR(AND($H1275=$H1276,AND(OR($I1276&gt;DATABASE!$J$3,$I1276&lt;DATABASE!$J$6),((DATEVALUE($H1276)+$I1276)-(DATEVALUE($H1275)+$I1275))&lt;DATABASE!$J$6)),AND($H1275=$H1276,$O1275=$O1276,OR($I1276&gt;DATABASE!$J$6,$I1276&lt;DATABASE!$J$3))),AND(($H1276-$H1275)=1,OR($I1276&lt;DATABASE!$I$6,((DATEVALUE($H1276)+$I1276)-(DATEVALUE($H1275)+$I1275))&lt;DATABASE!$J$6))),$A1276=$A1275),"LUAR JAM KERJA 2",IF(AND(OR(WEEKDAY($H1276,2)=1,WEEKDAY($H1276,2)=2,WEEKDAY($H1276,2)=3,WEEKDAY($H1276,2)=4,WEEKDAY($H1276,2)=5),$I1276&lt;=DATABASE!$J$3,$I1276&gt;=DATABASE!$I$3),"JAM KERJA",IF(AND(WEEKDAY($H1276,2)=6,$I1276&lt;=DATABASE!$J$4,$I1276&gt;=DATABASE!$I$4),"JAM KERJA","LUAR JAM KERJA 1")))))</f>
        <v/>
      </c>
      <c r="M1276" s="33" t="str">
        <f>IF('DATA ACCURATE'!T1279&lt;&gt;"",IF('DATA ACCURATE'!T1279&gt;100,'DATA ACCURATE'!T1279/10,'DATA ACCURATE'!T1279),"")</f>
        <v/>
      </c>
      <c r="N1276" t="str">
        <f>IF(M1276="","",IF(M1276&lt;=DATABASE!$I$9,"LOKAL",IF(M1276&lt;DATABASE!$J$9,"LUAR KOTA 1",IF($M1276&gt;=DATABASE!$J$9,"LUAR KOTA 2",""))))</f>
        <v/>
      </c>
      <c r="O1276" s="38" t="str">
        <f>IF('DATA ACCURATE'!L1279&lt;&gt;"",'DATA ACCURATE'!L1279,"")</f>
        <v/>
      </c>
      <c r="Q1276" s="38">
        <f t="shared" si="134"/>
        <v>0</v>
      </c>
      <c r="R1276" s="38">
        <f t="shared" si="134"/>
        <v>0</v>
      </c>
      <c r="S1276" s="38">
        <f t="shared" si="134"/>
        <v>0</v>
      </c>
      <c r="T1276" s="38">
        <f t="shared" si="132"/>
        <v>0</v>
      </c>
      <c r="U1276" s="38">
        <f t="shared" si="135"/>
        <v>0</v>
      </c>
      <c r="V1276" s="38">
        <f t="shared" si="135"/>
        <v>0</v>
      </c>
      <c r="W1276" s="38">
        <f t="shared" si="135"/>
        <v>0</v>
      </c>
      <c r="X1276" s="38">
        <f t="shared" si="136"/>
        <v>0</v>
      </c>
      <c r="Y1276" s="38">
        <f t="shared" si="136"/>
        <v>0</v>
      </c>
      <c r="Z1276" s="38">
        <f t="shared" si="136"/>
        <v>0</v>
      </c>
      <c r="AA1276" s="38">
        <f t="shared" si="133"/>
        <v>0</v>
      </c>
      <c r="AB1276" s="38">
        <f t="shared" si="137"/>
        <v>0</v>
      </c>
      <c r="AC1276" s="38">
        <f t="shared" si="138"/>
        <v>0</v>
      </c>
      <c r="AD1276" s="38" t="str">
        <f t="shared" si="139"/>
        <v>000000000000</v>
      </c>
    </row>
    <row r="1277" spans="1:30">
      <c r="A1277" s="9" t="str">
        <f>IF('DATA ACCURATE'!A1280&lt;&gt;"",'DATA ACCURATE'!A1280,"")</f>
        <v/>
      </c>
      <c r="B1277" s="9" t="str">
        <f>IF('DATA ACCURATE'!D1280&lt;&gt;"",'DATA ACCURATE'!D1280,"")</f>
        <v/>
      </c>
      <c r="C1277" s="38" t="str">
        <f>IF($AD1277="000000000000","",INDEX(DATABASE!$W$12:$W$71,MATCH($AD1277,DATABASE!$V$12:$V$71,0)))</f>
        <v/>
      </c>
      <c r="D1277" s="34" t="str">
        <f>IF(C1277="","",IF(E1277="",INDEX(DATABASE!$AF$13:$AF$62,MATCH($C1277,DATABASE!$AC$13:$AC$62,0)),IF(E1277="2x D11",INDEX(DATABASE!$AF$13:$AF$62,MATCH($C1277,DATABASE!$AC$13:$AC$62,0))+2*DATABASE!$AF$62,IF(E1277="3x D11",INDEX(DATABASE!$AF$13:$AF$62,MATCH($C1277,DATABASE!$AC$13:$AC$62,0))+3*DATABASE!$AF$62,""))))</f>
        <v/>
      </c>
      <c r="E1277" s="38" t="str">
        <f>IF(AND($K1277="Y",$G1277&lt;&gt;"UNYIL",$F1277&lt;DATABASE!$O$8),"2x D11",IF(AND($K1277="Y",$G1277&lt;&gt;"UNYIL",$F1277&gt;=DATABASE!$O$8),"3x D11",""))</f>
        <v/>
      </c>
      <c r="F1277" s="9" t="str">
        <f>IF('DATA ACCURATE'!N1280&lt;&gt;"",'DATA ACCURATE'!N1280,"")</f>
        <v/>
      </c>
      <c r="G1277" t="str">
        <f>IF(F1277="","",IF(F1277&lt;=DATABASE!$I$8,"UNYIL",IF(F1277&lt;=DATABASE!$J$8,"KECIL",IF(F1277&lt;DATABASE!$K$8,"TANGGUNG",IF(F1277&gt;=DATABASE!$K$8,"BESAR","")))))</f>
        <v/>
      </c>
      <c r="H1277" s="16" t="str">
        <f>IF('DATA ACCURATE'!J1280&lt;&gt;"",'DATA ACCURATE'!J1280,"")</f>
        <v/>
      </c>
      <c r="I1277" s="35" t="str">
        <f>IF(B1277&lt;&gt;"",IFERROR(VLOOKUP(B1277,'DATA TIMBANGAN'!G:M,7,FALSE),VLOOKUP(B1277,'DATA TIMBANGAN'!G:M,7)),"")</f>
        <v/>
      </c>
      <c r="J1277" s="25" t="str">
        <f>IF(H1277&lt;&gt;"",IFERROR(INDEX(DATABASE!$Z$19:$Z$38,MATCH(DATEVALUE(H1277),DATABASE!$AA$19:$AA$38,0)),INDEX(DATABASE!$Z$12:$Z$18,MATCH(WEEKDAY(H1277,2),DATABASE!$AA$12:$AA$18,0))),"")</f>
        <v/>
      </c>
      <c r="K1277" s="25" t="str">
        <f>IF('DATA ACCURATE'!V1280&lt;&gt;"",'DATA ACCURATE'!V1280,"")</f>
        <v/>
      </c>
      <c r="L1277" s="80" t="str">
        <f>IF($H1277="","",IF(OR($J1277="LIBUR",AND($L1276="LIBUR",$O1276=$O1277)),"LIBUR",IF(AND(OR($L1276="LUAR JAM KERJA 1",$L1276="LUAR JAM KERJA 2"),OR(OR(AND($H1276=$H1277,AND(OR($I1277&gt;DATABASE!$J$3,$I1277&lt;DATABASE!$J$6),((DATEVALUE($H1277)+$I1277)-(DATEVALUE($H1276)+$I1276))&lt;DATABASE!$J$6)),AND($H1276=$H1277,$O1276=$O1277,OR($I1277&gt;DATABASE!$J$6,$I1277&lt;DATABASE!$J$3))),AND(($H1277-$H1276)=1,OR($I1277&lt;DATABASE!$I$6,((DATEVALUE($H1277)+$I1277)-(DATEVALUE($H1276)+$I1276))&lt;DATABASE!$J$6))),$A1277=$A1276),"LUAR JAM KERJA 2",IF(AND(OR(WEEKDAY($H1277,2)=1,WEEKDAY($H1277,2)=2,WEEKDAY($H1277,2)=3,WEEKDAY($H1277,2)=4,WEEKDAY($H1277,2)=5),$I1277&lt;=DATABASE!$J$3,$I1277&gt;=DATABASE!$I$3),"JAM KERJA",IF(AND(WEEKDAY($H1277,2)=6,$I1277&lt;=DATABASE!$J$4,$I1277&gt;=DATABASE!$I$4),"JAM KERJA","LUAR JAM KERJA 1")))))</f>
        <v/>
      </c>
      <c r="M1277" s="33" t="str">
        <f>IF('DATA ACCURATE'!T1280&lt;&gt;"",IF('DATA ACCURATE'!T1280&gt;100,'DATA ACCURATE'!T1280/10,'DATA ACCURATE'!T1280),"")</f>
        <v/>
      </c>
      <c r="N1277" t="str">
        <f>IF(M1277="","",IF(M1277&lt;=DATABASE!$I$9,"LOKAL",IF(M1277&lt;DATABASE!$J$9,"LUAR KOTA 1",IF($M1277&gt;=DATABASE!$J$9,"LUAR KOTA 2",""))))</f>
        <v/>
      </c>
      <c r="O1277" s="38" t="str">
        <f>IF('DATA ACCURATE'!L1280&lt;&gt;"",'DATA ACCURATE'!L1280,"")</f>
        <v/>
      </c>
      <c r="Q1277" s="38">
        <f t="shared" si="134"/>
        <v>0</v>
      </c>
      <c r="R1277" s="38">
        <f t="shared" si="134"/>
        <v>0</v>
      </c>
      <c r="S1277" s="38">
        <f t="shared" si="134"/>
        <v>0</v>
      </c>
      <c r="T1277" s="38">
        <f t="shared" si="132"/>
        <v>0</v>
      </c>
      <c r="U1277" s="38">
        <f t="shared" si="135"/>
        <v>0</v>
      </c>
      <c r="V1277" s="38">
        <f t="shared" si="135"/>
        <v>0</v>
      </c>
      <c r="W1277" s="38">
        <f t="shared" si="135"/>
        <v>0</v>
      </c>
      <c r="X1277" s="38">
        <f t="shared" si="136"/>
        <v>0</v>
      </c>
      <c r="Y1277" s="38">
        <f t="shared" si="136"/>
        <v>0</v>
      </c>
      <c r="Z1277" s="38">
        <f t="shared" si="136"/>
        <v>0</v>
      </c>
      <c r="AA1277" s="38">
        <f t="shared" si="133"/>
        <v>0</v>
      </c>
      <c r="AB1277" s="38">
        <f t="shared" si="137"/>
        <v>0</v>
      </c>
      <c r="AC1277" s="38">
        <f t="shared" si="138"/>
        <v>0</v>
      </c>
      <c r="AD1277" s="38" t="str">
        <f t="shared" si="139"/>
        <v>000000000000</v>
      </c>
    </row>
    <row r="1278" spans="1:30">
      <c r="A1278" s="9" t="str">
        <f>IF('DATA ACCURATE'!A1281&lt;&gt;"",'DATA ACCURATE'!A1281,"")</f>
        <v/>
      </c>
      <c r="B1278" s="9" t="str">
        <f>IF('DATA ACCURATE'!D1281&lt;&gt;"",'DATA ACCURATE'!D1281,"")</f>
        <v/>
      </c>
      <c r="C1278" s="38" t="str">
        <f>IF($AD1278="000000000000","",INDEX(DATABASE!$W$12:$W$71,MATCH($AD1278,DATABASE!$V$12:$V$71,0)))</f>
        <v/>
      </c>
      <c r="D1278" s="34" t="str">
        <f>IF(C1278="","",IF(E1278="",INDEX(DATABASE!$AF$13:$AF$62,MATCH($C1278,DATABASE!$AC$13:$AC$62,0)),IF(E1278="2x D11",INDEX(DATABASE!$AF$13:$AF$62,MATCH($C1278,DATABASE!$AC$13:$AC$62,0))+2*DATABASE!$AF$62,IF(E1278="3x D11",INDEX(DATABASE!$AF$13:$AF$62,MATCH($C1278,DATABASE!$AC$13:$AC$62,0))+3*DATABASE!$AF$62,""))))</f>
        <v/>
      </c>
      <c r="E1278" s="38" t="str">
        <f>IF(AND($K1278="Y",$G1278&lt;&gt;"UNYIL",$F1278&lt;DATABASE!$O$8),"2x D11",IF(AND($K1278="Y",$G1278&lt;&gt;"UNYIL",$F1278&gt;=DATABASE!$O$8),"3x D11",""))</f>
        <v/>
      </c>
      <c r="F1278" s="9" t="str">
        <f>IF('DATA ACCURATE'!N1281&lt;&gt;"",'DATA ACCURATE'!N1281,"")</f>
        <v/>
      </c>
      <c r="G1278" t="str">
        <f>IF(F1278="","",IF(F1278&lt;=DATABASE!$I$8,"UNYIL",IF(F1278&lt;=DATABASE!$J$8,"KECIL",IF(F1278&lt;DATABASE!$K$8,"TANGGUNG",IF(F1278&gt;=DATABASE!$K$8,"BESAR","")))))</f>
        <v/>
      </c>
      <c r="H1278" s="16" t="str">
        <f>IF('DATA ACCURATE'!J1281&lt;&gt;"",'DATA ACCURATE'!J1281,"")</f>
        <v/>
      </c>
      <c r="I1278" s="35" t="str">
        <f>IF(B1278&lt;&gt;"",IFERROR(VLOOKUP(B1278,'DATA TIMBANGAN'!G:M,7,FALSE),VLOOKUP(B1278,'DATA TIMBANGAN'!G:M,7)),"")</f>
        <v/>
      </c>
      <c r="J1278" s="25" t="str">
        <f>IF(H1278&lt;&gt;"",IFERROR(INDEX(DATABASE!$Z$19:$Z$38,MATCH(DATEVALUE(H1278),DATABASE!$AA$19:$AA$38,0)),INDEX(DATABASE!$Z$12:$Z$18,MATCH(WEEKDAY(H1278,2),DATABASE!$AA$12:$AA$18,0))),"")</f>
        <v/>
      </c>
      <c r="K1278" s="25" t="str">
        <f>IF('DATA ACCURATE'!V1281&lt;&gt;"",'DATA ACCURATE'!V1281,"")</f>
        <v/>
      </c>
      <c r="L1278" s="80" t="str">
        <f>IF($H1278="","",IF(OR($J1278="LIBUR",AND($L1277="LIBUR",$O1277=$O1278)),"LIBUR",IF(AND(OR($L1277="LUAR JAM KERJA 1",$L1277="LUAR JAM KERJA 2"),OR(OR(AND($H1277=$H1278,AND(OR($I1278&gt;DATABASE!$J$3,$I1278&lt;DATABASE!$J$6),((DATEVALUE($H1278)+$I1278)-(DATEVALUE($H1277)+$I1277))&lt;DATABASE!$J$6)),AND($H1277=$H1278,$O1277=$O1278,OR($I1278&gt;DATABASE!$J$6,$I1278&lt;DATABASE!$J$3))),AND(($H1278-$H1277)=1,OR($I1278&lt;DATABASE!$I$6,((DATEVALUE($H1278)+$I1278)-(DATEVALUE($H1277)+$I1277))&lt;DATABASE!$J$6))),$A1278=$A1277),"LUAR JAM KERJA 2",IF(AND(OR(WEEKDAY($H1278,2)=1,WEEKDAY($H1278,2)=2,WEEKDAY($H1278,2)=3,WEEKDAY($H1278,2)=4,WEEKDAY($H1278,2)=5),$I1278&lt;=DATABASE!$J$3,$I1278&gt;=DATABASE!$I$3),"JAM KERJA",IF(AND(WEEKDAY($H1278,2)=6,$I1278&lt;=DATABASE!$J$4,$I1278&gt;=DATABASE!$I$4),"JAM KERJA","LUAR JAM KERJA 1")))))</f>
        <v/>
      </c>
      <c r="M1278" s="33" t="str">
        <f>IF('DATA ACCURATE'!T1281&lt;&gt;"",IF('DATA ACCURATE'!T1281&gt;100,'DATA ACCURATE'!T1281/10,'DATA ACCURATE'!T1281),"")</f>
        <v/>
      </c>
      <c r="N1278" t="str">
        <f>IF(M1278="","",IF(M1278&lt;=DATABASE!$I$9,"LOKAL",IF(M1278&lt;DATABASE!$J$9,"LUAR KOTA 1",IF($M1278&gt;=DATABASE!$J$9,"LUAR KOTA 2",""))))</f>
        <v/>
      </c>
      <c r="O1278" s="38" t="str">
        <f>IF('DATA ACCURATE'!L1281&lt;&gt;"",'DATA ACCURATE'!L1281,"")</f>
        <v/>
      </c>
      <c r="Q1278" s="38">
        <f t="shared" si="134"/>
        <v>0</v>
      </c>
      <c r="R1278" s="38">
        <f t="shared" si="134"/>
        <v>0</v>
      </c>
      <c r="S1278" s="38">
        <f t="shared" si="134"/>
        <v>0</v>
      </c>
      <c r="T1278" s="38">
        <f t="shared" si="132"/>
        <v>0</v>
      </c>
      <c r="U1278" s="38">
        <f t="shared" si="135"/>
        <v>0</v>
      </c>
      <c r="V1278" s="38">
        <f t="shared" si="135"/>
        <v>0</v>
      </c>
      <c r="W1278" s="38">
        <f t="shared" si="135"/>
        <v>0</v>
      </c>
      <c r="X1278" s="38">
        <f t="shared" si="136"/>
        <v>0</v>
      </c>
      <c r="Y1278" s="38">
        <f t="shared" si="136"/>
        <v>0</v>
      </c>
      <c r="Z1278" s="38">
        <f t="shared" si="136"/>
        <v>0</v>
      </c>
      <c r="AA1278" s="38">
        <f t="shared" si="133"/>
        <v>0</v>
      </c>
      <c r="AB1278" s="38">
        <f t="shared" si="137"/>
        <v>0</v>
      </c>
      <c r="AC1278" s="38">
        <f t="shared" si="138"/>
        <v>0</v>
      </c>
      <c r="AD1278" s="38" t="str">
        <f t="shared" si="139"/>
        <v>000000000000</v>
      </c>
    </row>
    <row r="1279" spans="1:30">
      <c r="A1279" s="9" t="str">
        <f>IF('DATA ACCURATE'!A1282&lt;&gt;"",'DATA ACCURATE'!A1282,"")</f>
        <v/>
      </c>
      <c r="B1279" s="9" t="str">
        <f>IF('DATA ACCURATE'!D1282&lt;&gt;"",'DATA ACCURATE'!D1282,"")</f>
        <v/>
      </c>
      <c r="C1279" s="38" t="str">
        <f>IF($AD1279="000000000000","",INDEX(DATABASE!$W$12:$W$71,MATCH($AD1279,DATABASE!$V$12:$V$71,0)))</f>
        <v/>
      </c>
      <c r="D1279" s="34" t="str">
        <f>IF(C1279="","",IF(E1279="",INDEX(DATABASE!$AF$13:$AF$62,MATCH($C1279,DATABASE!$AC$13:$AC$62,0)),IF(E1279="2x D11",INDEX(DATABASE!$AF$13:$AF$62,MATCH($C1279,DATABASE!$AC$13:$AC$62,0))+2*DATABASE!$AF$62,IF(E1279="3x D11",INDEX(DATABASE!$AF$13:$AF$62,MATCH($C1279,DATABASE!$AC$13:$AC$62,0))+3*DATABASE!$AF$62,""))))</f>
        <v/>
      </c>
      <c r="E1279" s="38" t="str">
        <f>IF(AND($K1279="Y",$G1279&lt;&gt;"UNYIL",$F1279&lt;DATABASE!$O$8),"2x D11",IF(AND($K1279="Y",$G1279&lt;&gt;"UNYIL",$F1279&gt;=DATABASE!$O$8),"3x D11",""))</f>
        <v/>
      </c>
      <c r="F1279" s="9" t="str">
        <f>IF('DATA ACCURATE'!N1282&lt;&gt;"",'DATA ACCURATE'!N1282,"")</f>
        <v/>
      </c>
      <c r="G1279" t="str">
        <f>IF(F1279="","",IF(F1279&lt;=DATABASE!$I$8,"UNYIL",IF(F1279&lt;=DATABASE!$J$8,"KECIL",IF(F1279&lt;DATABASE!$K$8,"TANGGUNG",IF(F1279&gt;=DATABASE!$K$8,"BESAR","")))))</f>
        <v/>
      </c>
      <c r="H1279" s="16" t="str">
        <f>IF('DATA ACCURATE'!J1282&lt;&gt;"",'DATA ACCURATE'!J1282,"")</f>
        <v/>
      </c>
      <c r="I1279" s="35" t="str">
        <f>IF(B1279&lt;&gt;"",IFERROR(VLOOKUP(B1279,'DATA TIMBANGAN'!G:M,7,FALSE),VLOOKUP(B1279,'DATA TIMBANGAN'!G:M,7)),"")</f>
        <v/>
      </c>
      <c r="J1279" s="25" t="str">
        <f>IF(H1279&lt;&gt;"",IFERROR(INDEX(DATABASE!$Z$19:$Z$38,MATCH(DATEVALUE(H1279),DATABASE!$AA$19:$AA$38,0)),INDEX(DATABASE!$Z$12:$Z$18,MATCH(WEEKDAY(H1279,2),DATABASE!$AA$12:$AA$18,0))),"")</f>
        <v/>
      </c>
      <c r="K1279" s="25" t="str">
        <f>IF('DATA ACCURATE'!V1282&lt;&gt;"",'DATA ACCURATE'!V1282,"")</f>
        <v/>
      </c>
      <c r="L1279" s="80" t="str">
        <f>IF($H1279="","",IF(OR($J1279="LIBUR",AND($L1278="LIBUR",$O1278=$O1279)),"LIBUR",IF(AND(OR($L1278="LUAR JAM KERJA 1",$L1278="LUAR JAM KERJA 2"),OR(OR(AND($H1278=$H1279,AND(OR($I1279&gt;DATABASE!$J$3,$I1279&lt;DATABASE!$J$6),((DATEVALUE($H1279)+$I1279)-(DATEVALUE($H1278)+$I1278))&lt;DATABASE!$J$6)),AND($H1278=$H1279,$O1278=$O1279,OR($I1279&gt;DATABASE!$J$6,$I1279&lt;DATABASE!$J$3))),AND(($H1279-$H1278)=1,OR($I1279&lt;DATABASE!$I$6,((DATEVALUE($H1279)+$I1279)-(DATEVALUE($H1278)+$I1278))&lt;DATABASE!$J$6))),$A1279=$A1278),"LUAR JAM KERJA 2",IF(AND(OR(WEEKDAY($H1279,2)=1,WEEKDAY($H1279,2)=2,WEEKDAY($H1279,2)=3,WEEKDAY($H1279,2)=4,WEEKDAY($H1279,2)=5),$I1279&lt;=DATABASE!$J$3,$I1279&gt;=DATABASE!$I$3),"JAM KERJA",IF(AND(WEEKDAY($H1279,2)=6,$I1279&lt;=DATABASE!$J$4,$I1279&gt;=DATABASE!$I$4),"JAM KERJA","LUAR JAM KERJA 1")))))</f>
        <v/>
      </c>
      <c r="M1279" s="33" t="str">
        <f>IF('DATA ACCURATE'!T1282&lt;&gt;"",IF('DATA ACCURATE'!T1282&gt;100,'DATA ACCURATE'!T1282/10,'DATA ACCURATE'!T1282),"")</f>
        <v/>
      </c>
      <c r="N1279" t="str">
        <f>IF(M1279="","",IF(M1279&lt;=DATABASE!$I$9,"LOKAL",IF(M1279&lt;DATABASE!$J$9,"LUAR KOTA 1",IF($M1279&gt;=DATABASE!$J$9,"LUAR KOTA 2",""))))</f>
        <v/>
      </c>
      <c r="O1279" s="38" t="str">
        <f>IF('DATA ACCURATE'!L1282&lt;&gt;"",'DATA ACCURATE'!L1282,"")</f>
        <v/>
      </c>
      <c r="Q1279" s="38">
        <f t="shared" si="134"/>
        <v>0</v>
      </c>
      <c r="R1279" s="38">
        <f t="shared" si="134"/>
        <v>0</v>
      </c>
      <c r="S1279" s="38">
        <f t="shared" si="134"/>
        <v>0</v>
      </c>
      <c r="T1279" s="38">
        <f t="shared" si="132"/>
        <v>0</v>
      </c>
      <c r="U1279" s="38">
        <f t="shared" si="135"/>
        <v>0</v>
      </c>
      <c r="V1279" s="38">
        <f t="shared" si="135"/>
        <v>0</v>
      </c>
      <c r="W1279" s="38">
        <f t="shared" si="135"/>
        <v>0</v>
      </c>
      <c r="X1279" s="38">
        <f t="shared" si="136"/>
        <v>0</v>
      </c>
      <c r="Y1279" s="38">
        <f t="shared" si="136"/>
        <v>0</v>
      </c>
      <c r="Z1279" s="38">
        <f t="shared" si="136"/>
        <v>0</v>
      </c>
      <c r="AA1279" s="38">
        <f t="shared" si="133"/>
        <v>0</v>
      </c>
      <c r="AB1279" s="38">
        <f t="shared" si="137"/>
        <v>0</v>
      </c>
      <c r="AC1279" s="38">
        <f t="shared" si="138"/>
        <v>0</v>
      </c>
      <c r="AD1279" s="38" t="str">
        <f t="shared" si="139"/>
        <v>000000000000</v>
      </c>
    </row>
    <row r="1280" spans="1:30">
      <c r="A1280" s="9" t="str">
        <f>IF('DATA ACCURATE'!A1283&lt;&gt;"",'DATA ACCURATE'!A1283,"")</f>
        <v/>
      </c>
      <c r="B1280" s="9" t="str">
        <f>IF('DATA ACCURATE'!D1283&lt;&gt;"",'DATA ACCURATE'!D1283,"")</f>
        <v/>
      </c>
      <c r="C1280" s="38" t="str">
        <f>IF($AD1280="000000000000","",INDEX(DATABASE!$W$12:$W$71,MATCH($AD1280,DATABASE!$V$12:$V$71,0)))</f>
        <v/>
      </c>
      <c r="D1280" s="34" t="str">
        <f>IF(C1280="","",IF(E1280="",INDEX(DATABASE!$AF$13:$AF$62,MATCH($C1280,DATABASE!$AC$13:$AC$62,0)),IF(E1280="2x D11",INDEX(DATABASE!$AF$13:$AF$62,MATCH($C1280,DATABASE!$AC$13:$AC$62,0))+2*DATABASE!$AF$62,IF(E1280="3x D11",INDEX(DATABASE!$AF$13:$AF$62,MATCH($C1280,DATABASE!$AC$13:$AC$62,0))+3*DATABASE!$AF$62,""))))</f>
        <v/>
      </c>
      <c r="E1280" s="38" t="str">
        <f>IF(AND($K1280="Y",$G1280&lt;&gt;"UNYIL",$F1280&lt;DATABASE!$O$8),"2x D11",IF(AND($K1280="Y",$G1280&lt;&gt;"UNYIL",$F1280&gt;=DATABASE!$O$8),"3x D11",""))</f>
        <v/>
      </c>
      <c r="F1280" s="9" t="str">
        <f>IF('DATA ACCURATE'!N1283&lt;&gt;"",'DATA ACCURATE'!N1283,"")</f>
        <v/>
      </c>
      <c r="G1280" t="str">
        <f>IF(F1280="","",IF(F1280&lt;=DATABASE!$I$8,"UNYIL",IF(F1280&lt;=DATABASE!$J$8,"KECIL",IF(F1280&lt;DATABASE!$K$8,"TANGGUNG",IF(F1280&gt;=DATABASE!$K$8,"BESAR","")))))</f>
        <v/>
      </c>
      <c r="H1280" s="16" t="str">
        <f>IF('DATA ACCURATE'!J1283&lt;&gt;"",'DATA ACCURATE'!J1283,"")</f>
        <v/>
      </c>
      <c r="I1280" s="35" t="str">
        <f>IF(B1280&lt;&gt;"",IFERROR(VLOOKUP(B1280,'DATA TIMBANGAN'!G:M,7,FALSE),VLOOKUP(B1280,'DATA TIMBANGAN'!G:M,7)),"")</f>
        <v/>
      </c>
      <c r="J1280" s="25" t="str">
        <f>IF(H1280&lt;&gt;"",IFERROR(INDEX(DATABASE!$Z$19:$Z$38,MATCH(DATEVALUE(H1280),DATABASE!$AA$19:$AA$38,0)),INDEX(DATABASE!$Z$12:$Z$18,MATCH(WEEKDAY(H1280,2),DATABASE!$AA$12:$AA$18,0))),"")</f>
        <v/>
      </c>
      <c r="K1280" s="25" t="str">
        <f>IF('DATA ACCURATE'!V1283&lt;&gt;"",'DATA ACCURATE'!V1283,"")</f>
        <v/>
      </c>
      <c r="L1280" s="80" t="str">
        <f>IF($H1280="","",IF(OR($J1280="LIBUR",AND($L1279="LIBUR",$O1279=$O1280)),"LIBUR",IF(AND(OR($L1279="LUAR JAM KERJA 1",$L1279="LUAR JAM KERJA 2"),OR(OR(AND($H1279=$H1280,AND(OR($I1280&gt;DATABASE!$J$3,$I1280&lt;DATABASE!$J$6),((DATEVALUE($H1280)+$I1280)-(DATEVALUE($H1279)+$I1279))&lt;DATABASE!$J$6)),AND($H1279=$H1280,$O1279=$O1280,OR($I1280&gt;DATABASE!$J$6,$I1280&lt;DATABASE!$J$3))),AND(($H1280-$H1279)=1,OR($I1280&lt;DATABASE!$I$6,((DATEVALUE($H1280)+$I1280)-(DATEVALUE($H1279)+$I1279))&lt;DATABASE!$J$6))),$A1280=$A1279),"LUAR JAM KERJA 2",IF(AND(OR(WEEKDAY($H1280,2)=1,WEEKDAY($H1280,2)=2,WEEKDAY($H1280,2)=3,WEEKDAY($H1280,2)=4,WEEKDAY($H1280,2)=5),$I1280&lt;=DATABASE!$J$3,$I1280&gt;=DATABASE!$I$3),"JAM KERJA",IF(AND(WEEKDAY($H1280,2)=6,$I1280&lt;=DATABASE!$J$4,$I1280&gt;=DATABASE!$I$4),"JAM KERJA","LUAR JAM KERJA 1")))))</f>
        <v/>
      </c>
      <c r="M1280" s="33" t="str">
        <f>IF('DATA ACCURATE'!T1283&lt;&gt;"",IF('DATA ACCURATE'!T1283&gt;100,'DATA ACCURATE'!T1283/10,'DATA ACCURATE'!T1283),"")</f>
        <v/>
      </c>
      <c r="N1280" t="str">
        <f>IF(M1280="","",IF(M1280&lt;=DATABASE!$I$9,"LOKAL",IF(M1280&lt;DATABASE!$J$9,"LUAR KOTA 1",IF($M1280&gt;=DATABASE!$J$9,"LUAR KOTA 2",""))))</f>
        <v/>
      </c>
      <c r="O1280" s="38" t="str">
        <f>IF('DATA ACCURATE'!L1283&lt;&gt;"",'DATA ACCURATE'!L1283,"")</f>
        <v/>
      </c>
      <c r="Q1280" s="38">
        <f t="shared" si="134"/>
        <v>0</v>
      </c>
      <c r="R1280" s="38">
        <f t="shared" si="134"/>
        <v>0</v>
      </c>
      <c r="S1280" s="38">
        <f t="shared" si="134"/>
        <v>0</v>
      </c>
      <c r="T1280" s="38">
        <f t="shared" si="132"/>
        <v>0</v>
      </c>
      <c r="U1280" s="38">
        <f t="shared" si="135"/>
        <v>0</v>
      </c>
      <c r="V1280" s="38">
        <f t="shared" si="135"/>
        <v>0</v>
      </c>
      <c r="W1280" s="38">
        <f t="shared" si="135"/>
        <v>0</v>
      </c>
      <c r="X1280" s="38">
        <f t="shared" si="136"/>
        <v>0</v>
      </c>
      <c r="Y1280" s="38">
        <f t="shared" si="136"/>
        <v>0</v>
      </c>
      <c r="Z1280" s="38">
        <f t="shared" si="136"/>
        <v>0</v>
      </c>
      <c r="AA1280" s="38">
        <f t="shared" si="133"/>
        <v>0</v>
      </c>
      <c r="AB1280" s="38">
        <f t="shared" si="137"/>
        <v>0</v>
      </c>
      <c r="AC1280" s="38">
        <f t="shared" si="138"/>
        <v>0</v>
      </c>
      <c r="AD1280" s="38" t="str">
        <f t="shared" si="139"/>
        <v>000000000000</v>
      </c>
    </row>
    <row r="1281" spans="1:30">
      <c r="A1281" s="9" t="str">
        <f>IF('DATA ACCURATE'!A1284&lt;&gt;"",'DATA ACCURATE'!A1284,"")</f>
        <v/>
      </c>
      <c r="B1281" s="9" t="str">
        <f>IF('DATA ACCURATE'!D1284&lt;&gt;"",'DATA ACCURATE'!D1284,"")</f>
        <v/>
      </c>
      <c r="C1281" s="38" t="str">
        <f>IF($AD1281="000000000000","",INDEX(DATABASE!$W$12:$W$71,MATCH($AD1281,DATABASE!$V$12:$V$71,0)))</f>
        <v/>
      </c>
      <c r="D1281" s="34" t="str">
        <f>IF(C1281="","",IF(E1281="",INDEX(DATABASE!$AF$13:$AF$62,MATCH($C1281,DATABASE!$AC$13:$AC$62,0)),IF(E1281="2x D11",INDEX(DATABASE!$AF$13:$AF$62,MATCH($C1281,DATABASE!$AC$13:$AC$62,0))+2*DATABASE!$AF$62,IF(E1281="3x D11",INDEX(DATABASE!$AF$13:$AF$62,MATCH($C1281,DATABASE!$AC$13:$AC$62,0))+3*DATABASE!$AF$62,""))))</f>
        <v/>
      </c>
      <c r="E1281" s="38" t="str">
        <f>IF(AND($K1281="Y",$G1281&lt;&gt;"UNYIL",$F1281&lt;DATABASE!$O$8),"2x D11",IF(AND($K1281="Y",$G1281&lt;&gt;"UNYIL",$F1281&gt;=DATABASE!$O$8),"3x D11",""))</f>
        <v/>
      </c>
      <c r="F1281" s="9" t="str">
        <f>IF('DATA ACCURATE'!N1284&lt;&gt;"",'DATA ACCURATE'!N1284,"")</f>
        <v/>
      </c>
      <c r="G1281" t="str">
        <f>IF(F1281="","",IF(F1281&lt;=DATABASE!$I$8,"UNYIL",IF(F1281&lt;=DATABASE!$J$8,"KECIL",IF(F1281&lt;DATABASE!$K$8,"TANGGUNG",IF(F1281&gt;=DATABASE!$K$8,"BESAR","")))))</f>
        <v/>
      </c>
      <c r="H1281" s="16" t="str">
        <f>IF('DATA ACCURATE'!J1284&lt;&gt;"",'DATA ACCURATE'!J1284,"")</f>
        <v/>
      </c>
      <c r="I1281" s="35" t="str">
        <f>IF(B1281&lt;&gt;"",IFERROR(VLOOKUP(B1281,'DATA TIMBANGAN'!G:M,7,FALSE),VLOOKUP(B1281,'DATA TIMBANGAN'!G:M,7)),"")</f>
        <v/>
      </c>
      <c r="J1281" s="25" t="str">
        <f>IF(H1281&lt;&gt;"",IFERROR(INDEX(DATABASE!$Z$19:$Z$38,MATCH(DATEVALUE(H1281),DATABASE!$AA$19:$AA$38,0)),INDEX(DATABASE!$Z$12:$Z$18,MATCH(WEEKDAY(H1281,2),DATABASE!$AA$12:$AA$18,0))),"")</f>
        <v/>
      </c>
      <c r="K1281" s="25" t="str">
        <f>IF('DATA ACCURATE'!V1284&lt;&gt;"",'DATA ACCURATE'!V1284,"")</f>
        <v/>
      </c>
      <c r="L1281" s="80" t="str">
        <f>IF($H1281="","",IF(OR($J1281="LIBUR",AND($L1280="LIBUR",$O1280=$O1281)),"LIBUR",IF(AND(OR($L1280="LUAR JAM KERJA 1",$L1280="LUAR JAM KERJA 2"),OR(OR(AND($H1280=$H1281,AND(OR($I1281&gt;DATABASE!$J$3,$I1281&lt;DATABASE!$J$6),((DATEVALUE($H1281)+$I1281)-(DATEVALUE($H1280)+$I1280))&lt;DATABASE!$J$6)),AND($H1280=$H1281,$O1280=$O1281,OR($I1281&gt;DATABASE!$J$6,$I1281&lt;DATABASE!$J$3))),AND(($H1281-$H1280)=1,OR($I1281&lt;DATABASE!$I$6,((DATEVALUE($H1281)+$I1281)-(DATEVALUE($H1280)+$I1280))&lt;DATABASE!$J$6))),$A1281=$A1280),"LUAR JAM KERJA 2",IF(AND(OR(WEEKDAY($H1281,2)=1,WEEKDAY($H1281,2)=2,WEEKDAY($H1281,2)=3,WEEKDAY($H1281,2)=4,WEEKDAY($H1281,2)=5),$I1281&lt;=DATABASE!$J$3,$I1281&gt;=DATABASE!$I$3),"JAM KERJA",IF(AND(WEEKDAY($H1281,2)=6,$I1281&lt;=DATABASE!$J$4,$I1281&gt;=DATABASE!$I$4),"JAM KERJA","LUAR JAM KERJA 1")))))</f>
        <v/>
      </c>
      <c r="M1281" s="33" t="str">
        <f>IF('DATA ACCURATE'!T1284&lt;&gt;"",IF('DATA ACCURATE'!T1284&gt;100,'DATA ACCURATE'!T1284/10,'DATA ACCURATE'!T1284),"")</f>
        <v/>
      </c>
      <c r="N1281" t="str">
        <f>IF(M1281="","",IF(M1281&lt;=DATABASE!$I$9,"LOKAL",IF(M1281&lt;DATABASE!$J$9,"LUAR KOTA 1",IF($M1281&gt;=DATABASE!$J$9,"LUAR KOTA 2",""))))</f>
        <v/>
      </c>
      <c r="O1281" s="38" t="str">
        <f>IF('DATA ACCURATE'!L1284&lt;&gt;"",'DATA ACCURATE'!L1284,"")</f>
        <v/>
      </c>
      <c r="Q1281" s="38">
        <f t="shared" si="134"/>
        <v>0</v>
      </c>
      <c r="R1281" s="38">
        <f t="shared" si="134"/>
        <v>0</v>
      </c>
      <c r="S1281" s="38">
        <f t="shared" si="134"/>
        <v>0</v>
      </c>
      <c r="T1281" s="38">
        <f t="shared" si="132"/>
        <v>0</v>
      </c>
      <c r="U1281" s="38">
        <f t="shared" si="135"/>
        <v>0</v>
      </c>
      <c r="V1281" s="38">
        <f t="shared" si="135"/>
        <v>0</v>
      </c>
      <c r="W1281" s="38">
        <f t="shared" si="135"/>
        <v>0</v>
      </c>
      <c r="X1281" s="38">
        <f t="shared" si="136"/>
        <v>0</v>
      </c>
      <c r="Y1281" s="38">
        <f t="shared" si="136"/>
        <v>0</v>
      </c>
      <c r="Z1281" s="38">
        <f t="shared" si="136"/>
        <v>0</v>
      </c>
      <c r="AA1281" s="38">
        <f t="shared" si="133"/>
        <v>0</v>
      </c>
      <c r="AB1281" s="38">
        <f t="shared" si="137"/>
        <v>0</v>
      </c>
      <c r="AC1281" s="38">
        <f t="shared" si="138"/>
        <v>0</v>
      </c>
      <c r="AD1281" s="38" t="str">
        <f t="shared" si="139"/>
        <v>000000000000</v>
      </c>
    </row>
    <row r="1282" spans="1:30">
      <c r="A1282" s="9" t="str">
        <f>IF('DATA ACCURATE'!A1285&lt;&gt;"",'DATA ACCURATE'!A1285,"")</f>
        <v/>
      </c>
      <c r="B1282" s="9" t="str">
        <f>IF('DATA ACCURATE'!D1285&lt;&gt;"",'DATA ACCURATE'!D1285,"")</f>
        <v/>
      </c>
      <c r="C1282" s="38" t="str">
        <f>IF($AD1282="000000000000","",INDEX(DATABASE!$W$12:$W$71,MATCH($AD1282,DATABASE!$V$12:$V$71,0)))</f>
        <v/>
      </c>
      <c r="D1282" s="34" t="str">
        <f>IF(C1282="","",IF(E1282="",INDEX(DATABASE!$AF$13:$AF$62,MATCH($C1282,DATABASE!$AC$13:$AC$62,0)),IF(E1282="2x D11",INDEX(DATABASE!$AF$13:$AF$62,MATCH($C1282,DATABASE!$AC$13:$AC$62,0))+2*DATABASE!$AF$62,IF(E1282="3x D11",INDEX(DATABASE!$AF$13:$AF$62,MATCH($C1282,DATABASE!$AC$13:$AC$62,0))+3*DATABASE!$AF$62,""))))</f>
        <v/>
      </c>
      <c r="E1282" s="38" t="str">
        <f>IF(AND($K1282="Y",$G1282&lt;&gt;"UNYIL",$F1282&lt;DATABASE!$O$8),"2x D11",IF(AND($K1282="Y",$G1282&lt;&gt;"UNYIL",$F1282&gt;=DATABASE!$O$8),"3x D11",""))</f>
        <v/>
      </c>
      <c r="F1282" s="9" t="str">
        <f>IF('DATA ACCURATE'!N1285&lt;&gt;"",'DATA ACCURATE'!N1285,"")</f>
        <v/>
      </c>
      <c r="G1282" t="str">
        <f>IF(F1282="","",IF(F1282&lt;=DATABASE!$I$8,"UNYIL",IF(F1282&lt;=DATABASE!$J$8,"KECIL",IF(F1282&lt;DATABASE!$K$8,"TANGGUNG",IF(F1282&gt;=DATABASE!$K$8,"BESAR","")))))</f>
        <v/>
      </c>
      <c r="H1282" s="16" t="str">
        <f>IF('DATA ACCURATE'!J1285&lt;&gt;"",'DATA ACCURATE'!J1285,"")</f>
        <v/>
      </c>
      <c r="I1282" s="35" t="str">
        <f>IF(B1282&lt;&gt;"",IFERROR(VLOOKUP(B1282,'DATA TIMBANGAN'!G:M,7,FALSE),VLOOKUP(B1282,'DATA TIMBANGAN'!G:M,7)),"")</f>
        <v/>
      </c>
      <c r="J1282" s="25" t="str">
        <f>IF(H1282&lt;&gt;"",IFERROR(INDEX(DATABASE!$Z$19:$Z$38,MATCH(DATEVALUE(H1282),DATABASE!$AA$19:$AA$38,0)),INDEX(DATABASE!$Z$12:$Z$18,MATCH(WEEKDAY(H1282,2),DATABASE!$AA$12:$AA$18,0))),"")</f>
        <v/>
      </c>
      <c r="K1282" s="25" t="str">
        <f>IF('DATA ACCURATE'!V1285&lt;&gt;"",'DATA ACCURATE'!V1285,"")</f>
        <v/>
      </c>
      <c r="L1282" s="80" t="str">
        <f>IF($H1282="","",IF(OR($J1282="LIBUR",AND($L1281="LIBUR",$O1281=$O1282)),"LIBUR",IF(AND(OR($L1281="LUAR JAM KERJA 1",$L1281="LUAR JAM KERJA 2"),OR(OR(AND($H1281=$H1282,AND(OR($I1282&gt;DATABASE!$J$3,$I1282&lt;DATABASE!$J$6),((DATEVALUE($H1282)+$I1282)-(DATEVALUE($H1281)+$I1281))&lt;DATABASE!$J$6)),AND($H1281=$H1282,$O1281=$O1282,OR($I1282&gt;DATABASE!$J$6,$I1282&lt;DATABASE!$J$3))),AND(($H1282-$H1281)=1,OR($I1282&lt;DATABASE!$I$6,((DATEVALUE($H1282)+$I1282)-(DATEVALUE($H1281)+$I1281))&lt;DATABASE!$J$6))),$A1282=$A1281),"LUAR JAM KERJA 2",IF(AND(OR(WEEKDAY($H1282,2)=1,WEEKDAY($H1282,2)=2,WEEKDAY($H1282,2)=3,WEEKDAY($H1282,2)=4,WEEKDAY($H1282,2)=5),$I1282&lt;=DATABASE!$J$3,$I1282&gt;=DATABASE!$I$3),"JAM KERJA",IF(AND(WEEKDAY($H1282,2)=6,$I1282&lt;=DATABASE!$J$4,$I1282&gt;=DATABASE!$I$4),"JAM KERJA","LUAR JAM KERJA 1")))))</f>
        <v/>
      </c>
      <c r="M1282" s="33" t="str">
        <f>IF('DATA ACCURATE'!T1285&lt;&gt;"",IF('DATA ACCURATE'!T1285&gt;100,'DATA ACCURATE'!T1285/10,'DATA ACCURATE'!T1285),"")</f>
        <v/>
      </c>
      <c r="N1282" t="str">
        <f>IF(M1282="","",IF(M1282&lt;=DATABASE!$I$9,"LOKAL",IF(M1282&lt;DATABASE!$J$9,"LUAR KOTA 1",IF($M1282&gt;=DATABASE!$J$9,"LUAR KOTA 2",""))))</f>
        <v/>
      </c>
      <c r="O1282" s="38" t="str">
        <f>IF('DATA ACCURATE'!L1285&lt;&gt;"",'DATA ACCURATE'!L1285,"")</f>
        <v/>
      </c>
      <c r="Q1282" s="38">
        <f t="shared" si="134"/>
        <v>0</v>
      </c>
      <c r="R1282" s="38">
        <f t="shared" si="134"/>
        <v>0</v>
      </c>
      <c r="S1282" s="38">
        <f t="shared" si="134"/>
        <v>0</v>
      </c>
      <c r="T1282" s="38">
        <f t="shared" si="134"/>
        <v>0</v>
      </c>
      <c r="U1282" s="38">
        <f t="shared" si="135"/>
        <v>0</v>
      </c>
      <c r="V1282" s="38">
        <f t="shared" si="135"/>
        <v>0</v>
      </c>
      <c r="W1282" s="38">
        <f t="shared" si="135"/>
        <v>0</v>
      </c>
      <c r="X1282" s="38">
        <f t="shared" si="136"/>
        <v>0</v>
      </c>
      <c r="Y1282" s="38">
        <f t="shared" si="136"/>
        <v>0</v>
      </c>
      <c r="Z1282" s="38">
        <f t="shared" si="136"/>
        <v>0</v>
      </c>
      <c r="AA1282" s="38">
        <f t="shared" si="136"/>
        <v>0</v>
      </c>
      <c r="AB1282" s="38">
        <f t="shared" si="137"/>
        <v>0</v>
      </c>
      <c r="AC1282" s="38">
        <f t="shared" si="138"/>
        <v>0</v>
      </c>
      <c r="AD1282" s="38" t="str">
        <f t="shared" si="139"/>
        <v>000000000000</v>
      </c>
    </row>
    <row r="1283" spans="1:30">
      <c r="A1283" s="9" t="str">
        <f>IF('DATA ACCURATE'!A1286&lt;&gt;"",'DATA ACCURATE'!A1286,"")</f>
        <v/>
      </c>
      <c r="B1283" s="9" t="str">
        <f>IF('DATA ACCURATE'!D1286&lt;&gt;"",'DATA ACCURATE'!D1286,"")</f>
        <v/>
      </c>
      <c r="C1283" s="38" t="str">
        <f>IF($AD1283="000000000000","",INDEX(DATABASE!$W$12:$W$71,MATCH($AD1283,DATABASE!$V$12:$V$71,0)))</f>
        <v/>
      </c>
      <c r="D1283" s="34" t="str">
        <f>IF(C1283="","",IF(E1283="",INDEX(DATABASE!$AF$13:$AF$62,MATCH($C1283,DATABASE!$AC$13:$AC$62,0)),IF(E1283="2x D11",INDEX(DATABASE!$AF$13:$AF$62,MATCH($C1283,DATABASE!$AC$13:$AC$62,0))+2*DATABASE!$AF$62,IF(E1283="3x D11",INDEX(DATABASE!$AF$13:$AF$62,MATCH($C1283,DATABASE!$AC$13:$AC$62,0))+3*DATABASE!$AF$62,""))))</f>
        <v/>
      </c>
      <c r="E1283" s="38" t="str">
        <f>IF(AND($K1283="Y",$G1283&lt;&gt;"UNYIL",$F1283&lt;DATABASE!$O$8),"2x D11",IF(AND($K1283="Y",$G1283&lt;&gt;"UNYIL",$F1283&gt;=DATABASE!$O$8),"3x D11",""))</f>
        <v/>
      </c>
      <c r="F1283" s="9" t="str">
        <f>IF('DATA ACCURATE'!N1286&lt;&gt;"",'DATA ACCURATE'!N1286,"")</f>
        <v/>
      </c>
      <c r="G1283" t="str">
        <f>IF(F1283="","",IF(F1283&lt;=DATABASE!$I$8,"UNYIL",IF(F1283&lt;=DATABASE!$J$8,"KECIL",IF(F1283&lt;DATABASE!$K$8,"TANGGUNG",IF(F1283&gt;=DATABASE!$K$8,"BESAR","")))))</f>
        <v/>
      </c>
      <c r="H1283" s="16" t="str">
        <f>IF('DATA ACCURATE'!J1286&lt;&gt;"",'DATA ACCURATE'!J1286,"")</f>
        <v/>
      </c>
      <c r="I1283" s="35" t="str">
        <f>IF(B1283&lt;&gt;"",IFERROR(VLOOKUP(B1283,'DATA TIMBANGAN'!G:M,7,FALSE),VLOOKUP(B1283,'DATA TIMBANGAN'!G:M,7)),"")</f>
        <v/>
      </c>
      <c r="J1283" s="25" t="str">
        <f>IF(H1283&lt;&gt;"",IFERROR(INDEX(DATABASE!$Z$19:$Z$38,MATCH(DATEVALUE(H1283),DATABASE!$AA$19:$AA$38,0)),INDEX(DATABASE!$Z$12:$Z$18,MATCH(WEEKDAY(H1283,2),DATABASE!$AA$12:$AA$18,0))),"")</f>
        <v/>
      </c>
      <c r="K1283" s="25" t="str">
        <f>IF('DATA ACCURATE'!V1286&lt;&gt;"",'DATA ACCURATE'!V1286,"")</f>
        <v/>
      </c>
      <c r="L1283" s="80" t="str">
        <f>IF($H1283="","",IF(OR($J1283="LIBUR",AND($L1282="LIBUR",$O1282=$O1283)),"LIBUR",IF(AND(OR($L1282="LUAR JAM KERJA 1",$L1282="LUAR JAM KERJA 2"),OR(OR(AND($H1282=$H1283,AND(OR($I1283&gt;DATABASE!$J$3,$I1283&lt;DATABASE!$J$6),((DATEVALUE($H1283)+$I1283)-(DATEVALUE($H1282)+$I1282))&lt;DATABASE!$J$6)),AND($H1282=$H1283,$O1282=$O1283,OR($I1283&gt;DATABASE!$J$6,$I1283&lt;DATABASE!$J$3))),AND(($H1283-$H1282)=1,OR($I1283&lt;DATABASE!$I$6,((DATEVALUE($H1283)+$I1283)-(DATEVALUE($H1282)+$I1282))&lt;DATABASE!$J$6))),$A1283=$A1282),"LUAR JAM KERJA 2",IF(AND(OR(WEEKDAY($H1283,2)=1,WEEKDAY($H1283,2)=2,WEEKDAY($H1283,2)=3,WEEKDAY($H1283,2)=4,WEEKDAY($H1283,2)=5),$I1283&lt;=DATABASE!$J$3,$I1283&gt;=DATABASE!$I$3),"JAM KERJA",IF(AND(WEEKDAY($H1283,2)=6,$I1283&lt;=DATABASE!$J$4,$I1283&gt;=DATABASE!$I$4),"JAM KERJA","LUAR JAM KERJA 1")))))</f>
        <v/>
      </c>
      <c r="M1283" s="33" t="str">
        <f>IF('DATA ACCURATE'!T1286&lt;&gt;"",IF('DATA ACCURATE'!T1286&gt;100,'DATA ACCURATE'!T1286/10,'DATA ACCURATE'!T1286),"")</f>
        <v/>
      </c>
      <c r="N1283" t="str">
        <f>IF(M1283="","",IF(M1283&lt;=DATABASE!$I$9,"LOKAL",IF(M1283&lt;DATABASE!$J$9,"LUAR KOTA 1",IF($M1283&gt;=DATABASE!$J$9,"LUAR KOTA 2",""))))</f>
        <v/>
      </c>
      <c r="O1283" s="38" t="str">
        <f>IF('DATA ACCURATE'!L1286&lt;&gt;"",'DATA ACCURATE'!L1286,"")</f>
        <v/>
      </c>
      <c r="Q1283" s="38">
        <f t="shared" ref="Q1283:T1346" si="140">IF($G1283=Q$1,1,0)</f>
        <v>0</v>
      </c>
      <c r="R1283" s="38">
        <f t="shared" si="140"/>
        <v>0</v>
      </c>
      <c r="S1283" s="38">
        <f t="shared" si="140"/>
        <v>0</v>
      </c>
      <c r="T1283" s="38">
        <f t="shared" si="140"/>
        <v>0</v>
      </c>
      <c r="U1283" s="38">
        <f t="shared" ref="U1283:W1346" si="141">IF($N1283=U$1,1,0)</f>
        <v>0</v>
      </c>
      <c r="V1283" s="38">
        <f t="shared" si="141"/>
        <v>0</v>
      </c>
      <c r="W1283" s="38">
        <f t="shared" si="141"/>
        <v>0</v>
      </c>
      <c r="X1283" s="38">
        <f t="shared" ref="X1283:AA1346" si="142">IF($L1283=X$1,1,0)</f>
        <v>0</v>
      </c>
      <c r="Y1283" s="38">
        <f t="shared" si="142"/>
        <v>0</v>
      </c>
      <c r="Z1283" s="38">
        <f t="shared" si="142"/>
        <v>0</v>
      </c>
      <c r="AA1283" s="38">
        <f t="shared" si="142"/>
        <v>0</v>
      </c>
      <c r="AB1283" s="38">
        <f t="shared" ref="AB1283:AB1346" si="143">IF(AND($G1283="UNYIL",$K1283="Y"),1,0)</f>
        <v>0</v>
      </c>
      <c r="AC1283" s="38">
        <f t="shared" ref="AC1283:AC1346" si="144">IF($E1283="2x D11",2,IF($E1283="3x D11",3,0))</f>
        <v>0</v>
      </c>
      <c r="AD1283" s="38" t="str">
        <f t="shared" ref="AD1283:AD1346" si="145">Q1283&amp;R1283&amp;S1283&amp;T1283&amp;U1283&amp;V1283&amp;W1283&amp;X1283&amp;Y1283&amp;Z1283&amp;AA1283&amp;AB1283</f>
        <v>000000000000</v>
      </c>
    </row>
    <row r="1284" spans="1:30">
      <c r="A1284" s="9" t="str">
        <f>IF('DATA ACCURATE'!A1287&lt;&gt;"",'DATA ACCURATE'!A1287,"")</f>
        <v/>
      </c>
      <c r="B1284" s="9" t="str">
        <f>IF('DATA ACCURATE'!D1287&lt;&gt;"",'DATA ACCURATE'!D1287,"")</f>
        <v/>
      </c>
      <c r="C1284" s="38" t="str">
        <f>IF($AD1284="000000000000","",INDEX(DATABASE!$W$12:$W$71,MATCH($AD1284,DATABASE!$V$12:$V$71,0)))</f>
        <v/>
      </c>
      <c r="D1284" s="34" t="str">
        <f>IF(C1284="","",IF(E1284="",INDEX(DATABASE!$AF$13:$AF$62,MATCH($C1284,DATABASE!$AC$13:$AC$62,0)),IF(E1284="2x D11",INDEX(DATABASE!$AF$13:$AF$62,MATCH($C1284,DATABASE!$AC$13:$AC$62,0))+2*DATABASE!$AF$62,IF(E1284="3x D11",INDEX(DATABASE!$AF$13:$AF$62,MATCH($C1284,DATABASE!$AC$13:$AC$62,0))+3*DATABASE!$AF$62,""))))</f>
        <v/>
      </c>
      <c r="E1284" s="38" t="str">
        <f>IF(AND($K1284="Y",$G1284&lt;&gt;"UNYIL",$F1284&lt;DATABASE!$O$8),"2x D11",IF(AND($K1284="Y",$G1284&lt;&gt;"UNYIL",$F1284&gt;=DATABASE!$O$8),"3x D11",""))</f>
        <v/>
      </c>
      <c r="F1284" s="9" t="str">
        <f>IF('DATA ACCURATE'!N1287&lt;&gt;"",'DATA ACCURATE'!N1287,"")</f>
        <v/>
      </c>
      <c r="G1284" t="str">
        <f>IF(F1284="","",IF(F1284&lt;=DATABASE!$I$8,"UNYIL",IF(F1284&lt;=DATABASE!$J$8,"KECIL",IF(F1284&lt;DATABASE!$K$8,"TANGGUNG",IF(F1284&gt;=DATABASE!$K$8,"BESAR","")))))</f>
        <v/>
      </c>
      <c r="H1284" s="16" t="str">
        <f>IF('DATA ACCURATE'!J1287&lt;&gt;"",'DATA ACCURATE'!J1287,"")</f>
        <v/>
      </c>
      <c r="I1284" s="35" t="str">
        <f>IF(B1284&lt;&gt;"",IFERROR(VLOOKUP(B1284,'DATA TIMBANGAN'!G:M,7,FALSE),VLOOKUP(B1284,'DATA TIMBANGAN'!G:M,7)),"")</f>
        <v/>
      </c>
      <c r="J1284" s="25" t="str">
        <f>IF(H1284&lt;&gt;"",IFERROR(INDEX(DATABASE!$Z$19:$Z$38,MATCH(DATEVALUE(H1284),DATABASE!$AA$19:$AA$38,0)),INDEX(DATABASE!$Z$12:$Z$18,MATCH(WEEKDAY(H1284,2),DATABASE!$AA$12:$AA$18,0))),"")</f>
        <v/>
      </c>
      <c r="K1284" s="25" t="str">
        <f>IF('DATA ACCURATE'!V1287&lt;&gt;"",'DATA ACCURATE'!V1287,"")</f>
        <v/>
      </c>
      <c r="L1284" s="80" t="str">
        <f>IF($H1284="","",IF(OR($J1284="LIBUR",AND($L1283="LIBUR",$O1283=$O1284)),"LIBUR",IF(AND(OR($L1283="LUAR JAM KERJA 1",$L1283="LUAR JAM KERJA 2"),OR(OR(AND($H1283=$H1284,AND(OR($I1284&gt;DATABASE!$J$3,$I1284&lt;DATABASE!$J$6),((DATEVALUE($H1284)+$I1284)-(DATEVALUE($H1283)+$I1283))&lt;DATABASE!$J$6)),AND($H1283=$H1284,$O1283=$O1284,OR($I1284&gt;DATABASE!$J$6,$I1284&lt;DATABASE!$J$3))),AND(($H1284-$H1283)=1,OR($I1284&lt;DATABASE!$I$6,((DATEVALUE($H1284)+$I1284)-(DATEVALUE($H1283)+$I1283))&lt;DATABASE!$J$6))),$A1284=$A1283),"LUAR JAM KERJA 2",IF(AND(OR(WEEKDAY($H1284,2)=1,WEEKDAY($H1284,2)=2,WEEKDAY($H1284,2)=3,WEEKDAY($H1284,2)=4,WEEKDAY($H1284,2)=5),$I1284&lt;=DATABASE!$J$3,$I1284&gt;=DATABASE!$I$3),"JAM KERJA",IF(AND(WEEKDAY($H1284,2)=6,$I1284&lt;=DATABASE!$J$4,$I1284&gt;=DATABASE!$I$4),"JAM KERJA","LUAR JAM KERJA 1")))))</f>
        <v/>
      </c>
      <c r="M1284" s="33" t="str">
        <f>IF('DATA ACCURATE'!T1287&lt;&gt;"",IF('DATA ACCURATE'!T1287&gt;100,'DATA ACCURATE'!T1287/10,'DATA ACCURATE'!T1287),"")</f>
        <v/>
      </c>
      <c r="N1284" t="str">
        <f>IF(M1284="","",IF(M1284&lt;=DATABASE!$I$9,"LOKAL",IF(M1284&lt;DATABASE!$J$9,"LUAR KOTA 1",IF($M1284&gt;=DATABASE!$J$9,"LUAR KOTA 2",""))))</f>
        <v/>
      </c>
      <c r="O1284" s="38" t="str">
        <f>IF('DATA ACCURATE'!L1287&lt;&gt;"",'DATA ACCURATE'!L1287,"")</f>
        <v/>
      </c>
      <c r="Q1284" s="38">
        <f t="shared" si="140"/>
        <v>0</v>
      </c>
      <c r="R1284" s="38">
        <f t="shared" si="140"/>
        <v>0</v>
      </c>
      <c r="S1284" s="38">
        <f t="shared" si="140"/>
        <v>0</v>
      </c>
      <c r="T1284" s="38">
        <f t="shared" si="140"/>
        <v>0</v>
      </c>
      <c r="U1284" s="38">
        <f t="shared" si="141"/>
        <v>0</v>
      </c>
      <c r="V1284" s="38">
        <f t="shared" si="141"/>
        <v>0</v>
      </c>
      <c r="W1284" s="38">
        <f t="shared" si="141"/>
        <v>0</v>
      </c>
      <c r="X1284" s="38">
        <f t="shared" si="142"/>
        <v>0</v>
      </c>
      <c r="Y1284" s="38">
        <f t="shared" si="142"/>
        <v>0</v>
      </c>
      <c r="Z1284" s="38">
        <f t="shared" si="142"/>
        <v>0</v>
      </c>
      <c r="AA1284" s="38">
        <f t="shared" si="142"/>
        <v>0</v>
      </c>
      <c r="AB1284" s="38">
        <f t="shared" si="143"/>
        <v>0</v>
      </c>
      <c r="AC1284" s="38">
        <f t="shared" si="144"/>
        <v>0</v>
      </c>
      <c r="AD1284" s="38" t="str">
        <f t="shared" si="145"/>
        <v>000000000000</v>
      </c>
    </row>
    <row r="1285" spans="1:30">
      <c r="A1285" s="9" t="str">
        <f>IF('DATA ACCURATE'!A1288&lt;&gt;"",'DATA ACCURATE'!A1288,"")</f>
        <v/>
      </c>
      <c r="B1285" s="9" t="str">
        <f>IF('DATA ACCURATE'!D1288&lt;&gt;"",'DATA ACCURATE'!D1288,"")</f>
        <v/>
      </c>
      <c r="C1285" s="38" t="str">
        <f>IF($AD1285="000000000000","",INDEX(DATABASE!$W$12:$W$71,MATCH($AD1285,DATABASE!$V$12:$V$71,0)))</f>
        <v/>
      </c>
      <c r="D1285" s="34" t="str">
        <f>IF(C1285="","",IF(E1285="",INDEX(DATABASE!$AF$13:$AF$62,MATCH($C1285,DATABASE!$AC$13:$AC$62,0)),IF(E1285="2x D11",INDEX(DATABASE!$AF$13:$AF$62,MATCH($C1285,DATABASE!$AC$13:$AC$62,0))+2*DATABASE!$AF$62,IF(E1285="3x D11",INDEX(DATABASE!$AF$13:$AF$62,MATCH($C1285,DATABASE!$AC$13:$AC$62,0))+3*DATABASE!$AF$62,""))))</f>
        <v/>
      </c>
      <c r="E1285" s="38" t="str">
        <f>IF(AND($K1285="Y",$G1285&lt;&gt;"UNYIL",$F1285&lt;DATABASE!$O$8),"2x D11",IF(AND($K1285="Y",$G1285&lt;&gt;"UNYIL",$F1285&gt;=DATABASE!$O$8),"3x D11",""))</f>
        <v/>
      </c>
      <c r="F1285" s="9" t="str">
        <f>IF('DATA ACCURATE'!N1288&lt;&gt;"",'DATA ACCURATE'!N1288,"")</f>
        <v/>
      </c>
      <c r="G1285" t="str">
        <f>IF(F1285="","",IF(F1285&lt;=DATABASE!$I$8,"UNYIL",IF(F1285&lt;=DATABASE!$J$8,"KECIL",IF(F1285&lt;DATABASE!$K$8,"TANGGUNG",IF(F1285&gt;=DATABASE!$K$8,"BESAR","")))))</f>
        <v/>
      </c>
      <c r="H1285" s="16" t="str">
        <f>IF('DATA ACCURATE'!J1288&lt;&gt;"",'DATA ACCURATE'!J1288,"")</f>
        <v/>
      </c>
      <c r="I1285" s="35" t="str">
        <f>IF(B1285&lt;&gt;"",IFERROR(VLOOKUP(B1285,'DATA TIMBANGAN'!G:M,7,FALSE),VLOOKUP(B1285,'DATA TIMBANGAN'!G:M,7)),"")</f>
        <v/>
      </c>
      <c r="J1285" s="25" t="str">
        <f>IF(H1285&lt;&gt;"",IFERROR(INDEX(DATABASE!$Z$19:$Z$38,MATCH(DATEVALUE(H1285),DATABASE!$AA$19:$AA$38,0)),INDEX(DATABASE!$Z$12:$Z$18,MATCH(WEEKDAY(H1285,2),DATABASE!$AA$12:$AA$18,0))),"")</f>
        <v/>
      </c>
      <c r="K1285" s="25" t="str">
        <f>IF('DATA ACCURATE'!V1288&lt;&gt;"",'DATA ACCURATE'!V1288,"")</f>
        <v/>
      </c>
      <c r="L1285" s="80" t="str">
        <f>IF($H1285="","",IF(OR($J1285="LIBUR",AND($L1284="LIBUR",$O1284=$O1285)),"LIBUR",IF(AND(OR($L1284="LUAR JAM KERJA 1",$L1284="LUAR JAM KERJA 2"),OR(OR(AND($H1284=$H1285,AND(OR($I1285&gt;DATABASE!$J$3,$I1285&lt;DATABASE!$J$6),((DATEVALUE($H1285)+$I1285)-(DATEVALUE($H1284)+$I1284))&lt;DATABASE!$J$6)),AND($H1284=$H1285,$O1284=$O1285,OR($I1285&gt;DATABASE!$J$6,$I1285&lt;DATABASE!$J$3))),AND(($H1285-$H1284)=1,OR($I1285&lt;DATABASE!$I$6,((DATEVALUE($H1285)+$I1285)-(DATEVALUE($H1284)+$I1284))&lt;DATABASE!$J$6))),$A1285=$A1284),"LUAR JAM KERJA 2",IF(AND(OR(WEEKDAY($H1285,2)=1,WEEKDAY($H1285,2)=2,WEEKDAY($H1285,2)=3,WEEKDAY($H1285,2)=4,WEEKDAY($H1285,2)=5),$I1285&lt;=DATABASE!$J$3,$I1285&gt;=DATABASE!$I$3),"JAM KERJA",IF(AND(WEEKDAY($H1285,2)=6,$I1285&lt;=DATABASE!$J$4,$I1285&gt;=DATABASE!$I$4),"JAM KERJA","LUAR JAM KERJA 1")))))</f>
        <v/>
      </c>
      <c r="M1285" s="33" t="str">
        <f>IF('DATA ACCURATE'!T1288&lt;&gt;"",IF('DATA ACCURATE'!T1288&gt;100,'DATA ACCURATE'!T1288/10,'DATA ACCURATE'!T1288),"")</f>
        <v/>
      </c>
      <c r="N1285" t="str">
        <f>IF(M1285="","",IF(M1285&lt;=DATABASE!$I$9,"LOKAL",IF(M1285&lt;DATABASE!$J$9,"LUAR KOTA 1",IF($M1285&gt;=DATABASE!$J$9,"LUAR KOTA 2",""))))</f>
        <v/>
      </c>
      <c r="O1285" s="38" t="str">
        <f>IF('DATA ACCURATE'!L1288&lt;&gt;"",'DATA ACCURATE'!L1288,"")</f>
        <v/>
      </c>
      <c r="Q1285" s="38">
        <f t="shared" si="140"/>
        <v>0</v>
      </c>
      <c r="R1285" s="38">
        <f t="shared" si="140"/>
        <v>0</v>
      </c>
      <c r="S1285" s="38">
        <f t="shared" si="140"/>
        <v>0</v>
      </c>
      <c r="T1285" s="38">
        <f t="shared" si="140"/>
        <v>0</v>
      </c>
      <c r="U1285" s="38">
        <f t="shared" si="141"/>
        <v>0</v>
      </c>
      <c r="V1285" s="38">
        <f t="shared" si="141"/>
        <v>0</v>
      </c>
      <c r="W1285" s="38">
        <f t="shared" si="141"/>
        <v>0</v>
      </c>
      <c r="X1285" s="38">
        <f t="shared" si="142"/>
        <v>0</v>
      </c>
      <c r="Y1285" s="38">
        <f t="shared" si="142"/>
        <v>0</v>
      </c>
      <c r="Z1285" s="38">
        <f t="shared" si="142"/>
        <v>0</v>
      </c>
      <c r="AA1285" s="38">
        <f t="shared" si="142"/>
        <v>0</v>
      </c>
      <c r="AB1285" s="38">
        <f t="shared" si="143"/>
        <v>0</v>
      </c>
      <c r="AC1285" s="38">
        <f t="shared" si="144"/>
        <v>0</v>
      </c>
      <c r="AD1285" s="38" t="str">
        <f t="shared" si="145"/>
        <v>000000000000</v>
      </c>
    </row>
    <row r="1286" spans="1:30">
      <c r="A1286" s="9" t="str">
        <f>IF('DATA ACCURATE'!A1289&lt;&gt;"",'DATA ACCURATE'!A1289,"")</f>
        <v/>
      </c>
      <c r="B1286" s="9" t="str">
        <f>IF('DATA ACCURATE'!D1289&lt;&gt;"",'DATA ACCURATE'!D1289,"")</f>
        <v/>
      </c>
      <c r="C1286" s="38" t="str">
        <f>IF($AD1286="000000000000","",INDEX(DATABASE!$W$12:$W$71,MATCH($AD1286,DATABASE!$V$12:$V$71,0)))</f>
        <v/>
      </c>
      <c r="D1286" s="34" t="str">
        <f>IF(C1286="","",IF(E1286="",INDEX(DATABASE!$AF$13:$AF$62,MATCH($C1286,DATABASE!$AC$13:$AC$62,0)),IF(E1286="2x D11",INDEX(DATABASE!$AF$13:$AF$62,MATCH($C1286,DATABASE!$AC$13:$AC$62,0))+2*DATABASE!$AF$62,IF(E1286="3x D11",INDEX(DATABASE!$AF$13:$AF$62,MATCH($C1286,DATABASE!$AC$13:$AC$62,0))+3*DATABASE!$AF$62,""))))</f>
        <v/>
      </c>
      <c r="E1286" s="38" t="str">
        <f>IF(AND($K1286="Y",$G1286&lt;&gt;"UNYIL",$F1286&lt;DATABASE!$O$8),"2x D11",IF(AND($K1286="Y",$G1286&lt;&gt;"UNYIL",$F1286&gt;=DATABASE!$O$8),"3x D11",""))</f>
        <v/>
      </c>
      <c r="F1286" s="9" t="str">
        <f>IF('DATA ACCURATE'!N1289&lt;&gt;"",'DATA ACCURATE'!N1289,"")</f>
        <v/>
      </c>
      <c r="G1286" t="str">
        <f>IF(F1286="","",IF(F1286&lt;=DATABASE!$I$8,"UNYIL",IF(F1286&lt;=DATABASE!$J$8,"KECIL",IF(F1286&lt;DATABASE!$K$8,"TANGGUNG",IF(F1286&gt;=DATABASE!$K$8,"BESAR","")))))</f>
        <v/>
      </c>
      <c r="H1286" s="16" t="str">
        <f>IF('DATA ACCURATE'!J1289&lt;&gt;"",'DATA ACCURATE'!J1289,"")</f>
        <v/>
      </c>
      <c r="I1286" s="35" t="str">
        <f>IF(B1286&lt;&gt;"",IFERROR(VLOOKUP(B1286,'DATA TIMBANGAN'!G:M,7,FALSE),VLOOKUP(B1286,'DATA TIMBANGAN'!G:M,7)),"")</f>
        <v/>
      </c>
      <c r="J1286" s="25" t="str">
        <f>IF(H1286&lt;&gt;"",IFERROR(INDEX(DATABASE!$Z$19:$Z$38,MATCH(DATEVALUE(H1286),DATABASE!$AA$19:$AA$38,0)),INDEX(DATABASE!$Z$12:$Z$18,MATCH(WEEKDAY(H1286,2),DATABASE!$AA$12:$AA$18,0))),"")</f>
        <v/>
      </c>
      <c r="K1286" s="25" t="str">
        <f>IF('DATA ACCURATE'!V1289&lt;&gt;"",'DATA ACCURATE'!V1289,"")</f>
        <v/>
      </c>
      <c r="L1286" s="80" t="str">
        <f>IF($H1286="","",IF(OR($J1286="LIBUR",AND($L1285="LIBUR",$O1285=$O1286)),"LIBUR",IF(AND(OR($L1285="LUAR JAM KERJA 1",$L1285="LUAR JAM KERJA 2"),OR(OR(AND($H1285=$H1286,AND(OR($I1286&gt;DATABASE!$J$3,$I1286&lt;DATABASE!$J$6),((DATEVALUE($H1286)+$I1286)-(DATEVALUE($H1285)+$I1285))&lt;DATABASE!$J$6)),AND($H1285=$H1286,$O1285=$O1286,OR($I1286&gt;DATABASE!$J$6,$I1286&lt;DATABASE!$J$3))),AND(($H1286-$H1285)=1,OR($I1286&lt;DATABASE!$I$6,((DATEVALUE($H1286)+$I1286)-(DATEVALUE($H1285)+$I1285))&lt;DATABASE!$J$6))),$A1286=$A1285),"LUAR JAM KERJA 2",IF(AND(OR(WEEKDAY($H1286,2)=1,WEEKDAY($H1286,2)=2,WEEKDAY($H1286,2)=3,WEEKDAY($H1286,2)=4,WEEKDAY($H1286,2)=5),$I1286&lt;=DATABASE!$J$3,$I1286&gt;=DATABASE!$I$3),"JAM KERJA",IF(AND(WEEKDAY($H1286,2)=6,$I1286&lt;=DATABASE!$J$4,$I1286&gt;=DATABASE!$I$4),"JAM KERJA","LUAR JAM KERJA 1")))))</f>
        <v/>
      </c>
      <c r="M1286" s="33" t="str">
        <f>IF('DATA ACCURATE'!T1289&lt;&gt;"",IF('DATA ACCURATE'!T1289&gt;100,'DATA ACCURATE'!T1289/10,'DATA ACCURATE'!T1289),"")</f>
        <v/>
      </c>
      <c r="N1286" t="str">
        <f>IF(M1286="","",IF(M1286&lt;=DATABASE!$I$9,"LOKAL",IF(M1286&lt;DATABASE!$J$9,"LUAR KOTA 1",IF($M1286&gt;=DATABASE!$J$9,"LUAR KOTA 2",""))))</f>
        <v/>
      </c>
      <c r="O1286" s="38" t="str">
        <f>IF('DATA ACCURATE'!L1289&lt;&gt;"",'DATA ACCURATE'!L1289,"")</f>
        <v/>
      </c>
      <c r="Q1286" s="38">
        <f t="shared" si="140"/>
        <v>0</v>
      </c>
      <c r="R1286" s="38">
        <f t="shared" si="140"/>
        <v>0</v>
      </c>
      <c r="S1286" s="38">
        <f t="shared" si="140"/>
        <v>0</v>
      </c>
      <c r="T1286" s="38">
        <f t="shared" si="140"/>
        <v>0</v>
      </c>
      <c r="U1286" s="38">
        <f t="shared" si="141"/>
        <v>0</v>
      </c>
      <c r="V1286" s="38">
        <f t="shared" si="141"/>
        <v>0</v>
      </c>
      <c r="W1286" s="38">
        <f t="shared" si="141"/>
        <v>0</v>
      </c>
      <c r="X1286" s="38">
        <f t="shared" si="142"/>
        <v>0</v>
      </c>
      <c r="Y1286" s="38">
        <f t="shared" si="142"/>
        <v>0</v>
      </c>
      <c r="Z1286" s="38">
        <f t="shared" si="142"/>
        <v>0</v>
      </c>
      <c r="AA1286" s="38">
        <f t="shared" si="142"/>
        <v>0</v>
      </c>
      <c r="AB1286" s="38">
        <f t="shared" si="143"/>
        <v>0</v>
      </c>
      <c r="AC1286" s="38">
        <f t="shared" si="144"/>
        <v>0</v>
      </c>
      <c r="AD1286" s="38" t="str">
        <f t="shared" si="145"/>
        <v>000000000000</v>
      </c>
    </row>
    <row r="1287" spans="1:30">
      <c r="A1287" s="9" t="str">
        <f>IF('DATA ACCURATE'!A1290&lt;&gt;"",'DATA ACCURATE'!A1290,"")</f>
        <v/>
      </c>
      <c r="B1287" s="9" t="str">
        <f>IF('DATA ACCURATE'!D1290&lt;&gt;"",'DATA ACCURATE'!D1290,"")</f>
        <v/>
      </c>
      <c r="C1287" s="38" t="str">
        <f>IF($AD1287="000000000000","",INDEX(DATABASE!$W$12:$W$71,MATCH($AD1287,DATABASE!$V$12:$V$71,0)))</f>
        <v/>
      </c>
      <c r="D1287" s="34" t="str">
        <f>IF(C1287="","",IF(E1287="",INDEX(DATABASE!$AF$13:$AF$62,MATCH($C1287,DATABASE!$AC$13:$AC$62,0)),IF(E1287="2x D11",INDEX(DATABASE!$AF$13:$AF$62,MATCH($C1287,DATABASE!$AC$13:$AC$62,0))+2*DATABASE!$AF$62,IF(E1287="3x D11",INDEX(DATABASE!$AF$13:$AF$62,MATCH($C1287,DATABASE!$AC$13:$AC$62,0))+3*DATABASE!$AF$62,""))))</f>
        <v/>
      </c>
      <c r="E1287" s="38" t="str">
        <f>IF(AND($K1287="Y",$G1287&lt;&gt;"UNYIL",$F1287&lt;DATABASE!$O$8),"2x D11",IF(AND($K1287="Y",$G1287&lt;&gt;"UNYIL",$F1287&gt;=DATABASE!$O$8),"3x D11",""))</f>
        <v/>
      </c>
      <c r="F1287" s="9" t="str">
        <f>IF('DATA ACCURATE'!N1290&lt;&gt;"",'DATA ACCURATE'!N1290,"")</f>
        <v/>
      </c>
      <c r="G1287" t="str">
        <f>IF(F1287="","",IF(F1287&lt;=DATABASE!$I$8,"UNYIL",IF(F1287&lt;=DATABASE!$J$8,"KECIL",IF(F1287&lt;DATABASE!$K$8,"TANGGUNG",IF(F1287&gt;=DATABASE!$K$8,"BESAR","")))))</f>
        <v/>
      </c>
      <c r="H1287" s="16" t="str">
        <f>IF('DATA ACCURATE'!J1290&lt;&gt;"",'DATA ACCURATE'!J1290,"")</f>
        <v/>
      </c>
      <c r="I1287" s="35" t="str">
        <f>IF(B1287&lt;&gt;"",IFERROR(VLOOKUP(B1287,'DATA TIMBANGAN'!G:M,7,FALSE),VLOOKUP(B1287,'DATA TIMBANGAN'!G:M,7)),"")</f>
        <v/>
      </c>
      <c r="J1287" s="25" t="str">
        <f>IF(H1287&lt;&gt;"",IFERROR(INDEX(DATABASE!$Z$19:$Z$38,MATCH(DATEVALUE(H1287),DATABASE!$AA$19:$AA$38,0)),INDEX(DATABASE!$Z$12:$Z$18,MATCH(WEEKDAY(H1287,2),DATABASE!$AA$12:$AA$18,0))),"")</f>
        <v/>
      </c>
      <c r="K1287" s="25" t="str">
        <f>IF('DATA ACCURATE'!V1290&lt;&gt;"",'DATA ACCURATE'!V1290,"")</f>
        <v/>
      </c>
      <c r="L1287" s="80" t="str">
        <f>IF($H1287="","",IF(OR($J1287="LIBUR",AND($L1286="LIBUR",$O1286=$O1287)),"LIBUR",IF(AND(OR($L1286="LUAR JAM KERJA 1",$L1286="LUAR JAM KERJA 2"),OR(OR(AND($H1286=$H1287,AND(OR($I1287&gt;DATABASE!$J$3,$I1287&lt;DATABASE!$J$6),((DATEVALUE($H1287)+$I1287)-(DATEVALUE($H1286)+$I1286))&lt;DATABASE!$J$6)),AND($H1286=$H1287,$O1286=$O1287,OR($I1287&gt;DATABASE!$J$6,$I1287&lt;DATABASE!$J$3))),AND(($H1287-$H1286)=1,OR($I1287&lt;DATABASE!$I$6,((DATEVALUE($H1287)+$I1287)-(DATEVALUE($H1286)+$I1286))&lt;DATABASE!$J$6))),$A1287=$A1286),"LUAR JAM KERJA 2",IF(AND(OR(WEEKDAY($H1287,2)=1,WEEKDAY($H1287,2)=2,WEEKDAY($H1287,2)=3,WEEKDAY($H1287,2)=4,WEEKDAY($H1287,2)=5),$I1287&lt;=DATABASE!$J$3,$I1287&gt;=DATABASE!$I$3),"JAM KERJA",IF(AND(WEEKDAY($H1287,2)=6,$I1287&lt;=DATABASE!$J$4,$I1287&gt;=DATABASE!$I$4),"JAM KERJA","LUAR JAM KERJA 1")))))</f>
        <v/>
      </c>
      <c r="M1287" s="33" t="str">
        <f>IF('DATA ACCURATE'!T1290&lt;&gt;"",IF('DATA ACCURATE'!T1290&gt;100,'DATA ACCURATE'!T1290/10,'DATA ACCURATE'!T1290),"")</f>
        <v/>
      </c>
      <c r="N1287" t="str">
        <f>IF(M1287="","",IF(M1287&lt;=DATABASE!$I$9,"LOKAL",IF(M1287&lt;DATABASE!$J$9,"LUAR KOTA 1",IF($M1287&gt;=DATABASE!$J$9,"LUAR KOTA 2",""))))</f>
        <v/>
      </c>
      <c r="O1287" s="38" t="str">
        <f>IF('DATA ACCURATE'!L1290&lt;&gt;"",'DATA ACCURATE'!L1290,"")</f>
        <v/>
      </c>
      <c r="Q1287" s="38">
        <f t="shared" si="140"/>
        <v>0</v>
      </c>
      <c r="R1287" s="38">
        <f t="shared" si="140"/>
        <v>0</v>
      </c>
      <c r="S1287" s="38">
        <f t="shared" si="140"/>
        <v>0</v>
      </c>
      <c r="T1287" s="38">
        <f t="shared" si="140"/>
        <v>0</v>
      </c>
      <c r="U1287" s="38">
        <f t="shared" si="141"/>
        <v>0</v>
      </c>
      <c r="V1287" s="38">
        <f t="shared" si="141"/>
        <v>0</v>
      </c>
      <c r="W1287" s="38">
        <f t="shared" si="141"/>
        <v>0</v>
      </c>
      <c r="X1287" s="38">
        <f t="shared" si="142"/>
        <v>0</v>
      </c>
      <c r="Y1287" s="38">
        <f t="shared" si="142"/>
        <v>0</v>
      </c>
      <c r="Z1287" s="38">
        <f t="shared" si="142"/>
        <v>0</v>
      </c>
      <c r="AA1287" s="38">
        <f t="shared" si="142"/>
        <v>0</v>
      </c>
      <c r="AB1287" s="38">
        <f t="shared" si="143"/>
        <v>0</v>
      </c>
      <c r="AC1287" s="38">
        <f t="shared" si="144"/>
        <v>0</v>
      </c>
      <c r="AD1287" s="38" t="str">
        <f t="shared" si="145"/>
        <v>000000000000</v>
      </c>
    </row>
    <row r="1288" spans="1:30">
      <c r="A1288" s="9" t="str">
        <f>IF('DATA ACCURATE'!A1291&lt;&gt;"",'DATA ACCURATE'!A1291,"")</f>
        <v/>
      </c>
      <c r="B1288" s="9" t="str">
        <f>IF('DATA ACCURATE'!D1291&lt;&gt;"",'DATA ACCURATE'!D1291,"")</f>
        <v/>
      </c>
      <c r="C1288" s="38" t="str">
        <f>IF($AD1288="000000000000","",INDEX(DATABASE!$W$12:$W$71,MATCH($AD1288,DATABASE!$V$12:$V$71,0)))</f>
        <v/>
      </c>
      <c r="D1288" s="34" t="str">
        <f>IF(C1288="","",IF(E1288="",INDEX(DATABASE!$AF$13:$AF$62,MATCH($C1288,DATABASE!$AC$13:$AC$62,0)),IF(E1288="2x D11",INDEX(DATABASE!$AF$13:$AF$62,MATCH($C1288,DATABASE!$AC$13:$AC$62,0))+2*DATABASE!$AF$62,IF(E1288="3x D11",INDEX(DATABASE!$AF$13:$AF$62,MATCH($C1288,DATABASE!$AC$13:$AC$62,0))+3*DATABASE!$AF$62,""))))</f>
        <v/>
      </c>
      <c r="E1288" s="38" t="str">
        <f>IF(AND($K1288="Y",$G1288&lt;&gt;"UNYIL",$F1288&lt;DATABASE!$O$8),"2x D11",IF(AND($K1288="Y",$G1288&lt;&gt;"UNYIL",$F1288&gt;=DATABASE!$O$8),"3x D11",""))</f>
        <v/>
      </c>
      <c r="F1288" s="9" t="str">
        <f>IF('DATA ACCURATE'!N1291&lt;&gt;"",'DATA ACCURATE'!N1291,"")</f>
        <v/>
      </c>
      <c r="G1288" t="str">
        <f>IF(F1288="","",IF(F1288&lt;=DATABASE!$I$8,"UNYIL",IF(F1288&lt;=DATABASE!$J$8,"KECIL",IF(F1288&lt;DATABASE!$K$8,"TANGGUNG",IF(F1288&gt;=DATABASE!$K$8,"BESAR","")))))</f>
        <v/>
      </c>
      <c r="H1288" s="16" t="str">
        <f>IF('DATA ACCURATE'!J1291&lt;&gt;"",'DATA ACCURATE'!J1291,"")</f>
        <v/>
      </c>
      <c r="I1288" s="35" t="str">
        <f>IF(B1288&lt;&gt;"",IFERROR(VLOOKUP(B1288,'DATA TIMBANGAN'!G:M,7,FALSE),VLOOKUP(B1288,'DATA TIMBANGAN'!G:M,7)),"")</f>
        <v/>
      </c>
      <c r="J1288" s="25" t="str">
        <f>IF(H1288&lt;&gt;"",IFERROR(INDEX(DATABASE!$Z$19:$Z$38,MATCH(DATEVALUE(H1288),DATABASE!$AA$19:$AA$38,0)),INDEX(DATABASE!$Z$12:$Z$18,MATCH(WEEKDAY(H1288,2),DATABASE!$AA$12:$AA$18,0))),"")</f>
        <v/>
      </c>
      <c r="K1288" s="25" t="str">
        <f>IF('DATA ACCURATE'!V1291&lt;&gt;"",'DATA ACCURATE'!V1291,"")</f>
        <v/>
      </c>
      <c r="L1288" s="80" t="str">
        <f>IF($H1288="","",IF(OR($J1288="LIBUR",AND($L1287="LIBUR",$O1287=$O1288)),"LIBUR",IF(AND(OR($L1287="LUAR JAM KERJA 1",$L1287="LUAR JAM KERJA 2"),OR(OR(AND($H1287=$H1288,AND(OR($I1288&gt;DATABASE!$J$3,$I1288&lt;DATABASE!$J$6),((DATEVALUE($H1288)+$I1288)-(DATEVALUE($H1287)+$I1287))&lt;DATABASE!$J$6)),AND($H1287=$H1288,$O1287=$O1288,OR($I1288&gt;DATABASE!$J$6,$I1288&lt;DATABASE!$J$3))),AND(($H1288-$H1287)=1,OR($I1288&lt;DATABASE!$I$6,((DATEVALUE($H1288)+$I1288)-(DATEVALUE($H1287)+$I1287))&lt;DATABASE!$J$6))),$A1288=$A1287),"LUAR JAM KERJA 2",IF(AND(OR(WEEKDAY($H1288,2)=1,WEEKDAY($H1288,2)=2,WEEKDAY($H1288,2)=3,WEEKDAY($H1288,2)=4,WEEKDAY($H1288,2)=5),$I1288&lt;=DATABASE!$J$3,$I1288&gt;=DATABASE!$I$3),"JAM KERJA",IF(AND(WEEKDAY($H1288,2)=6,$I1288&lt;=DATABASE!$J$4,$I1288&gt;=DATABASE!$I$4),"JAM KERJA","LUAR JAM KERJA 1")))))</f>
        <v/>
      </c>
      <c r="M1288" s="33" t="str">
        <f>IF('DATA ACCURATE'!T1291&lt;&gt;"",IF('DATA ACCURATE'!T1291&gt;100,'DATA ACCURATE'!T1291/10,'DATA ACCURATE'!T1291),"")</f>
        <v/>
      </c>
      <c r="N1288" t="str">
        <f>IF(M1288="","",IF(M1288&lt;=DATABASE!$I$9,"LOKAL",IF(M1288&lt;DATABASE!$J$9,"LUAR KOTA 1",IF($M1288&gt;=DATABASE!$J$9,"LUAR KOTA 2",""))))</f>
        <v/>
      </c>
      <c r="O1288" s="38" t="str">
        <f>IF('DATA ACCURATE'!L1291&lt;&gt;"",'DATA ACCURATE'!L1291,"")</f>
        <v/>
      </c>
      <c r="Q1288" s="38">
        <f t="shared" si="140"/>
        <v>0</v>
      </c>
      <c r="R1288" s="38">
        <f t="shared" si="140"/>
        <v>0</v>
      </c>
      <c r="S1288" s="38">
        <f t="shared" si="140"/>
        <v>0</v>
      </c>
      <c r="T1288" s="38">
        <f t="shared" si="140"/>
        <v>0</v>
      </c>
      <c r="U1288" s="38">
        <f t="shared" si="141"/>
        <v>0</v>
      </c>
      <c r="V1288" s="38">
        <f t="shared" si="141"/>
        <v>0</v>
      </c>
      <c r="W1288" s="38">
        <f t="shared" si="141"/>
        <v>0</v>
      </c>
      <c r="X1288" s="38">
        <f t="shared" si="142"/>
        <v>0</v>
      </c>
      <c r="Y1288" s="38">
        <f t="shared" si="142"/>
        <v>0</v>
      </c>
      <c r="Z1288" s="38">
        <f t="shared" si="142"/>
        <v>0</v>
      </c>
      <c r="AA1288" s="38">
        <f t="shared" si="142"/>
        <v>0</v>
      </c>
      <c r="AB1288" s="38">
        <f t="shared" si="143"/>
        <v>0</v>
      </c>
      <c r="AC1288" s="38">
        <f t="shared" si="144"/>
        <v>0</v>
      </c>
      <c r="AD1288" s="38" t="str">
        <f t="shared" si="145"/>
        <v>000000000000</v>
      </c>
    </row>
    <row r="1289" spans="1:30">
      <c r="A1289" s="9" t="str">
        <f>IF('DATA ACCURATE'!A1292&lt;&gt;"",'DATA ACCURATE'!A1292,"")</f>
        <v/>
      </c>
      <c r="B1289" s="9" t="str">
        <f>IF('DATA ACCURATE'!D1292&lt;&gt;"",'DATA ACCURATE'!D1292,"")</f>
        <v/>
      </c>
      <c r="C1289" s="38" t="str">
        <f>IF($AD1289="000000000000","",INDEX(DATABASE!$W$12:$W$71,MATCH($AD1289,DATABASE!$V$12:$V$71,0)))</f>
        <v/>
      </c>
      <c r="D1289" s="34" t="str">
        <f>IF(C1289="","",IF(E1289="",INDEX(DATABASE!$AF$13:$AF$62,MATCH($C1289,DATABASE!$AC$13:$AC$62,0)),IF(E1289="2x D11",INDEX(DATABASE!$AF$13:$AF$62,MATCH($C1289,DATABASE!$AC$13:$AC$62,0))+2*DATABASE!$AF$62,IF(E1289="3x D11",INDEX(DATABASE!$AF$13:$AF$62,MATCH($C1289,DATABASE!$AC$13:$AC$62,0))+3*DATABASE!$AF$62,""))))</f>
        <v/>
      </c>
      <c r="E1289" s="38" t="str">
        <f>IF(AND($K1289="Y",$G1289&lt;&gt;"UNYIL",$F1289&lt;DATABASE!$O$8),"2x D11",IF(AND($K1289="Y",$G1289&lt;&gt;"UNYIL",$F1289&gt;=DATABASE!$O$8),"3x D11",""))</f>
        <v/>
      </c>
      <c r="F1289" s="9" t="str">
        <f>IF('DATA ACCURATE'!N1292&lt;&gt;"",'DATA ACCURATE'!N1292,"")</f>
        <v/>
      </c>
      <c r="G1289" t="str">
        <f>IF(F1289="","",IF(F1289&lt;=DATABASE!$I$8,"UNYIL",IF(F1289&lt;=DATABASE!$J$8,"KECIL",IF(F1289&lt;DATABASE!$K$8,"TANGGUNG",IF(F1289&gt;=DATABASE!$K$8,"BESAR","")))))</f>
        <v/>
      </c>
      <c r="H1289" s="16" t="str">
        <f>IF('DATA ACCURATE'!J1292&lt;&gt;"",'DATA ACCURATE'!J1292,"")</f>
        <v/>
      </c>
      <c r="I1289" s="35" t="str">
        <f>IF(B1289&lt;&gt;"",IFERROR(VLOOKUP(B1289,'DATA TIMBANGAN'!G:M,7,FALSE),VLOOKUP(B1289,'DATA TIMBANGAN'!G:M,7)),"")</f>
        <v/>
      </c>
      <c r="J1289" s="25" t="str">
        <f>IF(H1289&lt;&gt;"",IFERROR(INDEX(DATABASE!$Z$19:$Z$38,MATCH(DATEVALUE(H1289),DATABASE!$AA$19:$AA$38,0)),INDEX(DATABASE!$Z$12:$Z$18,MATCH(WEEKDAY(H1289,2),DATABASE!$AA$12:$AA$18,0))),"")</f>
        <v/>
      </c>
      <c r="K1289" s="25" t="str">
        <f>IF('DATA ACCURATE'!V1292&lt;&gt;"",'DATA ACCURATE'!V1292,"")</f>
        <v/>
      </c>
      <c r="L1289" s="80" t="str">
        <f>IF($H1289="","",IF(OR($J1289="LIBUR",AND($L1288="LIBUR",$O1288=$O1289)),"LIBUR",IF(AND(OR($L1288="LUAR JAM KERJA 1",$L1288="LUAR JAM KERJA 2"),OR(OR(AND($H1288=$H1289,AND(OR($I1289&gt;DATABASE!$J$3,$I1289&lt;DATABASE!$J$6),((DATEVALUE($H1289)+$I1289)-(DATEVALUE($H1288)+$I1288))&lt;DATABASE!$J$6)),AND($H1288=$H1289,$O1288=$O1289,OR($I1289&gt;DATABASE!$J$6,$I1289&lt;DATABASE!$J$3))),AND(($H1289-$H1288)=1,OR($I1289&lt;DATABASE!$I$6,((DATEVALUE($H1289)+$I1289)-(DATEVALUE($H1288)+$I1288))&lt;DATABASE!$J$6))),$A1289=$A1288),"LUAR JAM KERJA 2",IF(AND(OR(WEEKDAY($H1289,2)=1,WEEKDAY($H1289,2)=2,WEEKDAY($H1289,2)=3,WEEKDAY($H1289,2)=4,WEEKDAY($H1289,2)=5),$I1289&lt;=DATABASE!$J$3,$I1289&gt;=DATABASE!$I$3),"JAM KERJA",IF(AND(WEEKDAY($H1289,2)=6,$I1289&lt;=DATABASE!$J$4,$I1289&gt;=DATABASE!$I$4),"JAM KERJA","LUAR JAM KERJA 1")))))</f>
        <v/>
      </c>
      <c r="M1289" s="33" t="str">
        <f>IF('DATA ACCURATE'!T1292&lt;&gt;"",IF('DATA ACCURATE'!T1292&gt;100,'DATA ACCURATE'!T1292/10,'DATA ACCURATE'!T1292),"")</f>
        <v/>
      </c>
      <c r="N1289" t="str">
        <f>IF(M1289="","",IF(M1289&lt;=DATABASE!$I$9,"LOKAL",IF(M1289&lt;DATABASE!$J$9,"LUAR KOTA 1",IF($M1289&gt;=DATABASE!$J$9,"LUAR KOTA 2",""))))</f>
        <v/>
      </c>
      <c r="O1289" s="38" t="str">
        <f>IF('DATA ACCURATE'!L1292&lt;&gt;"",'DATA ACCURATE'!L1292,"")</f>
        <v/>
      </c>
      <c r="Q1289" s="38">
        <f t="shared" si="140"/>
        <v>0</v>
      </c>
      <c r="R1289" s="38">
        <f t="shared" si="140"/>
        <v>0</v>
      </c>
      <c r="S1289" s="38">
        <f t="shared" si="140"/>
        <v>0</v>
      </c>
      <c r="T1289" s="38">
        <f t="shared" si="140"/>
        <v>0</v>
      </c>
      <c r="U1289" s="38">
        <f t="shared" si="141"/>
        <v>0</v>
      </c>
      <c r="V1289" s="38">
        <f t="shared" si="141"/>
        <v>0</v>
      </c>
      <c r="W1289" s="38">
        <f t="shared" si="141"/>
        <v>0</v>
      </c>
      <c r="X1289" s="38">
        <f t="shared" si="142"/>
        <v>0</v>
      </c>
      <c r="Y1289" s="38">
        <f t="shared" si="142"/>
        <v>0</v>
      </c>
      <c r="Z1289" s="38">
        <f t="shared" si="142"/>
        <v>0</v>
      </c>
      <c r="AA1289" s="38">
        <f t="shared" si="142"/>
        <v>0</v>
      </c>
      <c r="AB1289" s="38">
        <f t="shared" si="143"/>
        <v>0</v>
      </c>
      <c r="AC1289" s="38">
        <f t="shared" si="144"/>
        <v>0</v>
      </c>
      <c r="AD1289" s="38" t="str">
        <f t="shared" si="145"/>
        <v>000000000000</v>
      </c>
    </row>
    <row r="1290" spans="1:30">
      <c r="A1290" s="9" t="str">
        <f>IF('DATA ACCURATE'!A1293&lt;&gt;"",'DATA ACCURATE'!A1293,"")</f>
        <v/>
      </c>
      <c r="B1290" s="9" t="str">
        <f>IF('DATA ACCURATE'!D1293&lt;&gt;"",'DATA ACCURATE'!D1293,"")</f>
        <v/>
      </c>
      <c r="C1290" s="38" t="str">
        <f>IF($AD1290="000000000000","",INDEX(DATABASE!$W$12:$W$71,MATCH($AD1290,DATABASE!$V$12:$V$71,0)))</f>
        <v/>
      </c>
      <c r="D1290" s="34" t="str">
        <f>IF(C1290="","",IF(E1290="",INDEX(DATABASE!$AF$13:$AF$62,MATCH($C1290,DATABASE!$AC$13:$AC$62,0)),IF(E1290="2x D11",INDEX(DATABASE!$AF$13:$AF$62,MATCH($C1290,DATABASE!$AC$13:$AC$62,0))+2*DATABASE!$AF$62,IF(E1290="3x D11",INDEX(DATABASE!$AF$13:$AF$62,MATCH($C1290,DATABASE!$AC$13:$AC$62,0))+3*DATABASE!$AF$62,""))))</f>
        <v/>
      </c>
      <c r="E1290" s="38" t="str">
        <f>IF(AND($K1290="Y",$G1290&lt;&gt;"UNYIL",$F1290&lt;DATABASE!$O$8),"2x D11",IF(AND($K1290="Y",$G1290&lt;&gt;"UNYIL",$F1290&gt;=DATABASE!$O$8),"3x D11",""))</f>
        <v/>
      </c>
      <c r="F1290" s="9" t="str">
        <f>IF('DATA ACCURATE'!N1293&lt;&gt;"",'DATA ACCURATE'!N1293,"")</f>
        <v/>
      </c>
      <c r="G1290" t="str">
        <f>IF(F1290="","",IF(F1290&lt;=DATABASE!$I$8,"UNYIL",IF(F1290&lt;=DATABASE!$J$8,"KECIL",IF(F1290&lt;DATABASE!$K$8,"TANGGUNG",IF(F1290&gt;=DATABASE!$K$8,"BESAR","")))))</f>
        <v/>
      </c>
      <c r="H1290" s="16" t="str">
        <f>IF('DATA ACCURATE'!J1293&lt;&gt;"",'DATA ACCURATE'!J1293,"")</f>
        <v/>
      </c>
      <c r="I1290" s="35" t="str">
        <f>IF(B1290&lt;&gt;"",IFERROR(VLOOKUP(B1290,'DATA TIMBANGAN'!G:M,7,FALSE),VLOOKUP(B1290,'DATA TIMBANGAN'!G:M,7)),"")</f>
        <v/>
      </c>
      <c r="J1290" s="25" t="str">
        <f>IF(H1290&lt;&gt;"",IFERROR(INDEX(DATABASE!$Z$19:$Z$38,MATCH(DATEVALUE(H1290),DATABASE!$AA$19:$AA$38,0)),INDEX(DATABASE!$Z$12:$Z$18,MATCH(WEEKDAY(H1290,2),DATABASE!$AA$12:$AA$18,0))),"")</f>
        <v/>
      </c>
      <c r="K1290" s="25" t="str">
        <f>IF('DATA ACCURATE'!V1293&lt;&gt;"",'DATA ACCURATE'!V1293,"")</f>
        <v/>
      </c>
      <c r="L1290" s="80" t="str">
        <f>IF($H1290="","",IF(OR($J1290="LIBUR",AND($L1289="LIBUR",$O1289=$O1290)),"LIBUR",IF(AND(OR($L1289="LUAR JAM KERJA 1",$L1289="LUAR JAM KERJA 2"),OR(OR(AND($H1289=$H1290,AND(OR($I1290&gt;DATABASE!$J$3,$I1290&lt;DATABASE!$J$6),((DATEVALUE($H1290)+$I1290)-(DATEVALUE($H1289)+$I1289))&lt;DATABASE!$J$6)),AND($H1289=$H1290,$O1289=$O1290,OR($I1290&gt;DATABASE!$J$6,$I1290&lt;DATABASE!$J$3))),AND(($H1290-$H1289)=1,OR($I1290&lt;DATABASE!$I$6,((DATEVALUE($H1290)+$I1290)-(DATEVALUE($H1289)+$I1289))&lt;DATABASE!$J$6))),$A1290=$A1289),"LUAR JAM KERJA 2",IF(AND(OR(WEEKDAY($H1290,2)=1,WEEKDAY($H1290,2)=2,WEEKDAY($H1290,2)=3,WEEKDAY($H1290,2)=4,WEEKDAY($H1290,2)=5),$I1290&lt;=DATABASE!$J$3,$I1290&gt;=DATABASE!$I$3),"JAM KERJA",IF(AND(WEEKDAY($H1290,2)=6,$I1290&lt;=DATABASE!$J$4,$I1290&gt;=DATABASE!$I$4),"JAM KERJA","LUAR JAM KERJA 1")))))</f>
        <v/>
      </c>
      <c r="M1290" s="33" t="str">
        <f>IF('DATA ACCURATE'!T1293&lt;&gt;"",IF('DATA ACCURATE'!T1293&gt;100,'DATA ACCURATE'!T1293/10,'DATA ACCURATE'!T1293),"")</f>
        <v/>
      </c>
      <c r="N1290" t="str">
        <f>IF(M1290="","",IF(M1290&lt;=DATABASE!$I$9,"LOKAL",IF(M1290&lt;DATABASE!$J$9,"LUAR KOTA 1",IF($M1290&gt;=DATABASE!$J$9,"LUAR KOTA 2",""))))</f>
        <v/>
      </c>
      <c r="O1290" s="38" t="str">
        <f>IF('DATA ACCURATE'!L1293&lt;&gt;"",'DATA ACCURATE'!L1293,"")</f>
        <v/>
      </c>
      <c r="Q1290" s="38">
        <f t="shared" si="140"/>
        <v>0</v>
      </c>
      <c r="R1290" s="38">
        <f t="shared" si="140"/>
        <v>0</v>
      </c>
      <c r="S1290" s="38">
        <f t="shared" si="140"/>
        <v>0</v>
      </c>
      <c r="T1290" s="38">
        <f t="shared" si="140"/>
        <v>0</v>
      </c>
      <c r="U1290" s="38">
        <f t="shared" si="141"/>
        <v>0</v>
      </c>
      <c r="V1290" s="38">
        <f t="shared" si="141"/>
        <v>0</v>
      </c>
      <c r="W1290" s="38">
        <f t="shared" si="141"/>
        <v>0</v>
      </c>
      <c r="X1290" s="38">
        <f t="shared" si="142"/>
        <v>0</v>
      </c>
      <c r="Y1290" s="38">
        <f t="shared" si="142"/>
        <v>0</v>
      </c>
      <c r="Z1290" s="38">
        <f t="shared" si="142"/>
        <v>0</v>
      </c>
      <c r="AA1290" s="38">
        <f t="shared" si="142"/>
        <v>0</v>
      </c>
      <c r="AB1290" s="38">
        <f t="shared" si="143"/>
        <v>0</v>
      </c>
      <c r="AC1290" s="38">
        <f t="shared" si="144"/>
        <v>0</v>
      </c>
      <c r="AD1290" s="38" t="str">
        <f t="shared" si="145"/>
        <v>000000000000</v>
      </c>
    </row>
    <row r="1291" spans="1:30">
      <c r="A1291" s="9" t="str">
        <f>IF('DATA ACCURATE'!A1294&lt;&gt;"",'DATA ACCURATE'!A1294,"")</f>
        <v/>
      </c>
      <c r="B1291" s="9" t="str">
        <f>IF('DATA ACCURATE'!D1294&lt;&gt;"",'DATA ACCURATE'!D1294,"")</f>
        <v/>
      </c>
      <c r="C1291" s="38" t="str">
        <f>IF($AD1291="000000000000","",INDEX(DATABASE!$W$12:$W$71,MATCH($AD1291,DATABASE!$V$12:$V$71,0)))</f>
        <v/>
      </c>
      <c r="D1291" s="34" t="str">
        <f>IF(C1291="","",IF(E1291="",INDEX(DATABASE!$AF$13:$AF$62,MATCH($C1291,DATABASE!$AC$13:$AC$62,0)),IF(E1291="2x D11",INDEX(DATABASE!$AF$13:$AF$62,MATCH($C1291,DATABASE!$AC$13:$AC$62,0))+2*DATABASE!$AF$62,IF(E1291="3x D11",INDEX(DATABASE!$AF$13:$AF$62,MATCH($C1291,DATABASE!$AC$13:$AC$62,0))+3*DATABASE!$AF$62,""))))</f>
        <v/>
      </c>
      <c r="E1291" s="38" t="str">
        <f>IF(AND($K1291="Y",$G1291&lt;&gt;"UNYIL",$F1291&lt;DATABASE!$O$8),"2x D11",IF(AND($K1291="Y",$G1291&lt;&gt;"UNYIL",$F1291&gt;=DATABASE!$O$8),"3x D11",""))</f>
        <v/>
      </c>
      <c r="F1291" s="9" t="str">
        <f>IF('DATA ACCURATE'!N1294&lt;&gt;"",'DATA ACCURATE'!N1294,"")</f>
        <v/>
      </c>
      <c r="G1291" t="str">
        <f>IF(F1291="","",IF(F1291&lt;=DATABASE!$I$8,"UNYIL",IF(F1291&lt;=DATABASE!$J$8,"KECIL",IF(F1291&lt;DATABASE!$K$8,"TANGGUNG",IF(F1291&gt;=DATABASE!$K$8,"BESAR","")))))</f>
        <v/>
      </c>
      <c r="H1291" s="16" t="str">
        <f>IF('DATA ACCURATE'!J1294&lt;&gt;"",'DATA ACCURATE'!J1294,"")</f>
        <v/>
      </c>
      <c r="I1291" s="35" t="str">
        <f>IF(B1291&lt;&gt;"",IFERROR(VLOOKUP(B1291,'DATA TIMBANGAN'!G:M,7,FALSE),VLOOKUP(B1291,'DATA TIMBANGAN'!G:M,7)),"")</f>
        <v/>
      </c>
      <c r="J1291" s="25" t="str">
        <f>IF(H1291&lt;&gt;"",IFERROR(INDEX(DATABASE!$Z$19:$Z$38,MATCH(DATEVALUE(H1291),DATABASE!$AA$19:$AA$38,0)),INDEX(DATABASE!$Z$12:$Z$18,MATCH(WEEKDAY(H1291,2),DATABASE!$AA$12:$AA$18,0))),"")</f>
        <v/>
      </c>
      <c r="K1291" s="25" t="str">
        <f>IF('DATA ACCURATE'!V1294&lt;&gt;"",'DATA ACCURATE'!V1294,"")</f>
        <v/>
      </c>
      <c r="L1291" s="80" t="str">
        <f>IF($H1291="","",IF(OR($J1291="LIBUR",AND($L1290="LIBUR",$O1290=$O1291)),"LIBUR",IF(AND(OR($L1290="LUAR JAM KERJA 1",$L1290="LUAR JAM KERJA 2"),OR(OR(AND($H1290=$H1291,AND(OR($I1291&gt;DATABASE!$J$3,$I1291&lt;DATABASE!$J$6),((DATEVALUE($H1291)+$I1291)-(DATEVALUE($H1290)+$I1290))&lt;DATABASE!$J$6)),AND($H1290=$H1291,$O1290=$O1291,OR($I1291&gt;DATABASE!$J$6,$I1291&lt;DATABASE!$J$3))),AND(($H1291-$H1290)=1,OR($I1291&lt;DATABASE!$I$6,((DATEVALUE($H1291)+$I1291)-(DATEVALUE($H1290)+$I1290))&lt;DATABASE!$J$6))),$A1291=$A1290),"LUAR JAM KERJA 2",IF(AND(OR(WEEKDAY($H1291,2)=1,WEEKDAY($H1291,2)=2,WEEKDAY($H1291,2)=3,WEEKDAY($H1291,2)=4,WEEKDAY($H1291,2)=5),$I1291&lt;=DATABASE!$J$3,$I1291&gt;=DATABASE!$I$3),"JAM KERJA",IF(AND(WEEKDAY($H1291,2)=6,$I1291&lt;=DATABASE!$J$4,$I1291&gt;=DATABASE!$I$4),"JAM KERJA","LUAR JAM KERJA 1")))))</f>
        <v/>
      </c>
      <c r="M1291" s="33" t="str">
        <f>IF('DATA ACCURATE'!T1294&lt;&gt;"",IF('DATA ACCURATE'!T1294&gt;100,'DATA ACCURATE'!T1294/10,'DATA ACCURATE'!T1294),"")</f>
        <v/>
      </c>
      <c r="N1291" t="str">
        <f>IF(M1291="","",IF(M1291&lt;=DATABASE!$I$9,"LOKAL",IF(M1291&lt;DATABASE!$J$9,"LUAR KOTA 1",IF($M1291&gt;=DATABASE!$J$9,"LUAR KOTA 2",""))))</f>
        <v/>
      </c>
      <c r="O1291" s="38" t="str">
        <f>IF('DATA ACCURATE'!L1294&lt;&gt;"",'DATA ACCURATE'!L1294,"")</f>
        <v/>
      </c>
      <c r="Q1291" s="38">
        <f t="shared" si="140"/>
        <v>0</v>
      </c>
      <c r="R1291" s="38">
        <f t="shared" si="140"/>
        <v>0</v>
      </c>
      <c r="S1291" s="38">
        <f t="shared" si="140"/>
        <v>0</v>
      </c>
      <c r="T1291" s="38">
        <f t="shared" si="140"/>
        <v>0</v>
      </c>
      <c r="U1291" s="38">
        <f t="shared" si="141"/>
        <v>0</v>
      </c>
      <c r="V1291" s="38">
        <f t="shared" si="141"/>
        <v>0</v>
      </c>
      <c r="W1291" s="38">
        <f t="shared" si="141"/>
        <v>0</v>
      </c>
      <c r="X1291" s="38">
        <f t="shared" si="142"/>
        <v>0</v>
      </c>
      <c r="Y1291" s="38">
        <f t="shared" si="142"/>
        <v>0</v>
      </c>
      <c r="Z1291" s="38">
        <f t="shared" si="142"/>
        <v>0</v>
      </c>
      <c r="AA1291" s="38">
        <f t="shared" si="142"/>
        <v>0</v>
      </c>
      <c r="AB1291" s="38">
        <f t="shared" si="143"/>
        <v>0</v>
      </c>
      <c r="AC1291" s="38">
        <f t="shared" si="144"/>
        <v>0</v>
      </c>
      <c r="AD1291" s="38" t="str">
        <f t="shared" si="145"/>
        <v>000000000000</v>
      </c>
    </row>
    <row r="1292" spans="1:30">
      <c r="A1292" s="9" t="str">
        <f>IF('DATA ACCURATE'!A1295&lt;&gt;"",'DATA ACCURATE'!A1295,"")</f>
        <v/>
      </c>
      <c r="B1292" s="9" t="str">
        <f>IF('DATA ACCURATE'!D1295&lt;&gt;"",'DATA ACCURATE'!D1295,"")</f>
        <v/>
      </c>
      <c r="C1292" s="38" t="str">
        <f>IF($AD1292="000000000000","",INDEX(DATABASE!$W$12:$W$71,MATCH($AD1292,DATABASE!$V$12:$V$71,0)))</f>
        <v/>
      </c>
      <c r="D1292" s="34" t="str">
        <f>IF(C1292="","",IF(E1292="",INDEX(DATABASE!$AF$13:$AF$62,MATCH($C1292,DATABASE!$AC$13:$AC$62,0)),IF(E1292="2x D11",INDEX(DATABASE!$AF$13:$AF$62,MATCH($C1292,DATABASE!$AC$13:$AC$62,0))+2*DATABASE!$AF$62,IF(E1292="3x D11",INDEX(DATABASE!$AF$13:$AF$62,MATCH($C1292,DATABASE!$AC$13:$AC$62,0))+3*DATABASE!$AF$62,""))))</f>
        <v/>
      </c>
      <c r="E1292" s="38" t="str">
        <f>IF(AND($K1292="Y",$G1292&lt;&gt;"UNYIL",$F1292&lt;DATABASE!$O$8),"2x D11",IF(AND($K1292="Y",$G1292&lt;&gt;"UNYIL",$F1292&gt;=DATABASE!$O$8),"3x D11",""))</f>
        <v/>
      </c>
      <c r="F1292" s="9" t="str">
        <f>IF('DATA ACCURATE'!N1295&lt;&gt;"",'DATA ACCURATE'!N1295,"")</f>
        <v/>
      </c>
      <c r="G1292" t="str">
        <f>IF(F1292="","",IF(F1292&lt;=DATABASE!$I$8,"UNYIL",IF(F1292&lt;=DATABASE!$J$8,"KECIL",IF(F1292&lt;DATABASE!$K$8,"TANGGUNG",IF(F1292&gt;=DATABASE!$K$8,"BESAR","")))))</f>
        <v/>
      </c>
      <c r="H1292" s="16" t="str">
        <f>IF('DATA ACCURATE'!J1295&lt;&gt;"",'DATA ACCURATE'!J1295,"")</f>
        <v/>
      </c>
      <c r="I1292" s="35" t="str">
        <f>IF(B1292&lt;&gt;"",IFERROR(VLOOKUP(B1292,'DATA TIMBANGAN'!G:M,7,FALSE),VLOOKUP(B1292,'DATA TIMBANGAN'!G:M,7)),"")</f>
        <v/>
      </c>
      <c r="J1292" s="25" t="str">
        <f>IF(H1292&lt;&gt;"",IFERROR(INDEX(DATABASE!$Z$19:$Z$38,MATCH(DATEVALUE(H1292),DATABASE!$AA$19:$AA$38,0)),INDEX(DATABASE!$Z$12:$Z$18,MATCH(WEEKDAY(H1292,2),DATABASE!$AA$12:$AA$18,0))),"")</f>
        <v/>
      </c>
      <c r="K1292" s="25" t="str">
        <f>IF('DATA ACCURATE'!V1295&lt;&gt;"",'DATA ACCURATE'!V1295,"")</f>
        <v/>
      </c>
      <c r="L1292" s="80" t="str">
        <f>IF($H1292="","",IF(OR($J1292="LIBUR",AND($L1291="LIBUR",$O1291=$O1292)),"LIBUR",IF(AND(OR($L1291="LUAR JAM KERJA 1",$L1291="LUAR JAM KERJA 2"),OR(OR(AND($H1291=$H1292,AND(OR($I1292&gt;DATABASE!$J$3,$I1292&lt;DATABASE!$J$6),((DATEVALUE($H1292)+$I1292)-(DATEVALUE($H1291)+$I1291))&lt;DATABASE!$J$6)),AND($H1291=$H1292,$O1291=$O1292,OR($I1292&gt;DATABASE!$J$6,$I1292&lt;DATABASE!$J$3))),AND(($H1292-$H1291)=1,OR($I1292&lt;DATABASE!$I$6,((DATEVALUE($H1292)+$I1292)-(DATEVALUE($H1291)+$I1291))&lt;DATABASE!$J$6))),$A1292=$A1291),"LUAR JAM KERJA 2",IF(AND(OR(WEEKDAY($H1292,2)=1,WEEKDAY($H1292,2)=2,WEEKDAY($H1292,2)=3,WEEKDAY($H1292,2)=4,WEEKDAY($H1292,2)=5),$I1292&lt;=DATABASE!$J$3,$I1292&gt;=DATABASE!$I$3),"JAM KERJA",IF(AND(WEEKDAY($H1292,2)=6,$I1292&lt;=DATABASE!$J$4,$I1292&gt;=DATABASE!$I$4),"JAM KERJA","LUAR JAM KERJA 1")))))</f>
        <v/>
      </c>
      <c r="M1292" s="33" t="str">
        <f>IF('DATA ACCURATE'!T1295&lt;&gt;"",IF('DATA ACCURATE'!T1295&gt;100,'DATA ACCURATE'!T1295/10,'DATA ACCURATE'!T1295),"")</f>
        <v/>
      </c>
      <c r="N1292" t="str">
        <f>IF(M1292="","",IF(M1292&lt;=DATABASE!$I$9,"LOKAL",IF(M1292&lt;DATABASE!$J$9,"LUAR KOTA 1",IF($M1292&gt;=DATABASE!$J$9,"LUAR KOTA 2",""))))</f>
        <v/>
      </c>
      <c r="O1292" s="38" t="str">
        <f>IF('DATA ACCURATE'!L1295&lt;&gt;"",'DATA ACCURATE'!L1295,"")</f>
        <v/>
      </c>
      <c r="Q1292" s="38">
        <f t="shared" si="140"/>
        <v>0</v>
      </c>
      <c r="R1292" s="38">
        <f t="shared" si="140"/>
        <v>0</v>
      </c>
      <c r="S1292" s="38">
        <f t="shared" si="140"/>
        <v>0</v>
      </c>
      <c r="T1292" s="38">
        <f t="shared" si="140"/>
        <v>0</v>
      </c>
      <c r="U1292" s="38">
        <f t="shared" si="141"/>
        <v>0</v>
      </c>
      <c r="V1292" s="38">
        <f t="shared" si="141"/>
        <v>0</v>
      </c>
      <c r="W1292" s="38">
        <f t="shared" si="141"/>
        <v>0</v>
      </c>
      <c r="X1292" s="38">
        <f t="shared" si="142"/>
        <v>0</v>
      </c>
      <c r="Y1292" s="38">
        <f t="shared" si="142"/>
        <v>0</v>
      </c>
      <c r="Z1292" s="38">
        <f t="shared" si="142"/>
        <v>0</v>
      </c>
      <c r="AA1292" s="38">
        <f t="shared" si="142"/>
        <v>0</v>
      </c>
      <c r="AB1292" s="38">
        <f t="shared" si="143"/>
        <v>0</v>
      </c>
      <c r="AC1292" s="38">
        <f t="shared" si="144"/>
        <v>0</v>
      </c>
      <c r="AD1292" s="38" t="str">
        <f t="shared" si="145"/>
        <v>000000000000</v>
      </c>
    </row>
    <row r="1293" spans="1:30">
      <c r="A1293" s="9" t="str">
        <f>IF('DATA ACCURATE'!A1296&lt;&gt;"",'DATA ACCURATE'!A1296,"")</f>
        <v/>
      </c>
      <c r="B1293" s="9" t="str">
        <f>IF('DATA ACCURATE'!D1296&lt;&gt;"",'DATA ACCURATE'!D1296,"")</f>
        <v/>
      </c>
      <c r="C1293" s="38" t="str">
        <f>IF($AD1293="000000000000","",INDEX(DATABASE!$W$12:$W$71,MATCH($AD1293,DATABASE!$V$12:$V$71,0)))</f>
        <v/>
      </c>
      <c r="D1293" s="34" t="str">
        <f>IF(C1293="","",IF(E1293="",INDEX(DATABASE!$AF$13:$AF$62,MATCH($C1293,DATABASE!$AC$13:$AC$62,0)),IF(E1293="2x D11",INDEX(DATABASE!$AF$13:$AF$62,MATCH($C1293,DATABASE!$AC$13:$AC$62,0))+2*DATABASE!$AF$62,IF(E1293="3x D11",INDEX(DATABASE!$AF$13:$AF$62,MATCH($C1293,DATABASE!$AC$13:$AC$62,0))+3*DATABASE!$AF$62,""))))</f>
        <v/>
      </c>
      <c r="E1293" s="38" t="str">
        <f>IF(AND($K1293="Y",$G1293&lt;&gt;"UNYIL",$F1293&lt;DATABASE!$O$8),"2x D11",IF(AND($K1293="Y",$G1293&lt;&gt;"UNYIL",$F1293&gt;=DATABASE!$O$8),"3x D11",""))</f>
        <v/>
      </c>
      <c r="F1293" s="9" t="str">
        <f>IF('DATA ACCURATE'!N1296&lt;&gt;"",'DATA ACCURATE'!N1296,"")</f>
        <v/>
      </c>
      <c r="G1293" t="str">
        <f>IF(F1293="","",IF(F1293&lt;=DATABASE!$I$8,"UNYIL",IF(F1293&lt;=DATABASE!$J$8,"KECIL",IF(F1293&lt;DATABASE!$K$8,"TANGGUNG",IF(F1293&gt;=DATABASE!$K$8,"BESAR","")))))</f>
        <v/>
      </c>
      <c r="H1293" s="16" t="str">
        <f>IF('DATA ACCURATE'!J1296&lt;&gt;"",'DATA ACCURATE'!J1296,"")</f>
        <v/>
      </c>
      <c r="I1293" s="35" t="str">
        <f>IF(B1293&lt;&gt;"",IFERROR(VLOOKUP(B1293,'DATA TIMBANGAN'!G:M,7,FALSE),VLOOKUP(B1293,'DATA TIMBANGAN'!G:M,7)),"")</f>
        <v/>
      </c>
      <c r="J1293" s="25" t="str">
        <f>IF(H1293&lt;&gt;"",IFERROR(INDEX(DATABASE!$Z$19:$Z$38,MATCH(DATEVALUE(H1293),DATABASE!$AA$19:$AA$38,0)),INDEX(DATABASE!$Z$12:$Z$18,MATCH(WEEKDAY(H1293,2),DATABASE!$AA$12:$AA$18,0))),"")</f>
        <v/>
      </c>
      <c r="K1293" s="25" t="str">
        <f>IF('DATA ACCURATE'!V1296&lt;&gt;"",'DATA ACCURATE'!V1296,"")</f>
        <v/>
      </c>
      <c r="L1293" s="80" t="str">
        <f>IF($H1293="","",IF(OR($J1293="LIBUR",AND($L1292="LIBUR",$O1292=$O1293)),"LIBUR",IF(AND(OR($L1292="LUAR JAM KERJA 1",$L1292="LUAR JAM KERJA 2"),OR(OR(AND($H1292=$H1293,AND(OR($I1293&gt;DATABASE!$J$3,$I1293&lt;DATABASE!$J$6),((DATEVALUE($H1293)+$I1293)-(DATEVALUE($H1292)+$I1292))&lt;DATABASE!$J$6)),AND($H1292=$H1293,$O1292=$O1293,OR($I1293&gt;DATABASE!$J$6,$I1293&lt;DATABASE!$J$3))),AND(($H1293-$H1292)=1,OR($I1293&lt;DATABASE!$I$6,((DATEVALUE($H1293)+$I1293)-(DATEVALUE($H1292)+$I1292))&lt;DATABASE!$J$6))),$A1293=$A1292),"LUAR JAM KERJA 2",IF(AND(OR(WEEKDAY($H1293,2)=1,WEEKDAY($H1293,2)=2,WEEKDAY($H1293,2)=3,WEEKDAY($H1293,2)=4,WEEKDAY($H1293,2)=5),$I1293&lt;=DATABASE!$J$3,$I1293&gt;=DATABASE!$I$3),"JAM KERJA",IF(AND(WEEKDAY($H1293,2)=6,$I1293&lt;=DATABASE!$J$4,$I1293&gt;=DATABASE!$I$4),"JAM KERJA","LUAR JAM KERJA 1")))))</f>
        <v/>
      </c>
      <c r="M1293" s="33" t="str">
        <f>IF('DATA ACCURATE'!T1296&lt;&gt;"",IF('DATA ACCURATE'!T1296&gt;100,'DATA ACCURATE'!T1296/10,'DATA ACCURATE'!T1296),"")</f>
        <v/>
      </c>
      <c r="N1293" t="str">
        <f>IF(M1293="","",IF(M1293&lt;=DATABASE!$I$9,"LOKAL",IF(M1293&lt;DATABASE!$J$9,"LUAR KOTA 1",IF($M1293&gt;=DATABASE!$J$9,"LUAR KOTA 2",""))))</f>
        <v/>
      </c>
      <c r="O1293" s="38" t="str">
        <f>IF('DATA ACCURATE'!L1296&lt;&gt;"",'DATA ACCURATE'!L1296,"")</f>
        <v/>
      </c>
      <c r="Q1293" s="38">
        <f t="shared" si="140"/>
        <v>0</v>
      </c>
      <c r="R1293" s="38">
        <f t="shared" si="140"/>
        <v>0</v>
      </c>
      <c r="S1293" s="38">
        <f t="shared" si="140"/>
        <v>0</v>
      </c>
      <c r="T1293" s="38">
        <f t="shared" si="140"/>
        <v>0</v>
      </c>
      <c r="U1293" s="38">
        <f t="shared" si="141"/>
        <v>0</v>
      </c>
      <c r="V1293" s="38">
        <f t="shared" si="141"/>
        <v>0</v>
      </c>
      <c r="W1293" s="38">
        <f t="shared" si="141"/>
        <v>0</v>
      </c>
      <c r="X1293" s="38">
        <f t="shared" si="142"/>
        <v>0</v>
      </c>
      <c r="Y1293" s="38">
        <f t="shared" si="142"/>
        <v>0</v>
      </c>
      <c r="Z1293" s="38">
        <f t="shared" si="142"/>
        <v>0</v>
      </c>
      <c r="AA1293" s="38">
        <f t="shared" si="142"/>
        <v>0</v>
      </c>
      <c r="AB1293" s="38">
        <f t="shared" si="143"/>
        <v>0</v>
      </c>
      <c r="AC1293" s="38">
        <f t="shared" si="144"/>
        <v>0</v>
      </c>
      <c r="AD1293" s="38" t="str">
        <f t="shared" si="145"/>
        <v>000000000000</v>
      </c>
    </row>
    <row r="1294" spans="1:30">
      <c r="A1294" s="9" t="str">
        <f>IF('DATA ACCURATE'!A1297&lt;&gt;"",'DATA ACCURATE'!A1297,"")</f>
        <v/>
      </c>
      <c r="B1294" s="9" t="str">
        <f>IF('DATA ACCURATE'!D1297&lt;&gt;"",'DATA ACCURATE'!D1297,"")</f>
        <v/>
      </c>
      <c r="C1294" s="38" t="str">
        <f>IF($AD1294="000000000000","",INDEX(DATABASE!$W$12:$W$71,MATCH($AD1294,DATABASE!$V$12:$V$71,0)))</f>
        <v/>
      </c>
      <c r="D1294" s="34" t="str">
        <f>IF(C1294="","",IF(E1294="",INDEX(DATABASE!$AF$13:$AF$62,MATCH($C1294,DATABASE!$AC$13:$AC$62,0)),IF(E1294="2x D11",INDEX(DATABASE!$AF$13:$AF$62,MATCH($C1294,DATABASE!$AC$13:$AC$62,0))+2*DATABASE!$AF$62,IF(E1294="3x D11",INDEX(DATABASE!$AF$13:$AF$62,MATCH($C1294,DATABASE!$AC$13:$AC$62,0))+3*DATABASE!$AF$62,""))))</f>
        <v/>
      </c>
      <c r="E1294" s="38" t="str">
        <f>IF(AND($K1294="Y",$G1294&lt;&gt;"UNYIL",$F1294&lt;DATABASE!$O$8),"2x D11",IF(AND($K1294="Y",$G1294&lt;&gt;"UNYIL",$F1294&gt;=DATABASE!$O$8),"3x D11",""))</f>
        <v/>
      </c>
      <c r="F1294" s="9" t="str">
        <f>IF('DATA ACCURATE'!N1297&lt;&gt;"",'DATA ACCURATE'!N1297,"")</f>
        <v/>
      </c>
      <c r="G1294" t="str">
        <f>IF(F1294="","",IF(F1294&lt;=DATABASE!$I$8,"UNYIL",IF(F1294&lt;=DATABASE!$J$8,"KECIL",IF(F1294&lt;DATABASE!$K$8,"TANGGUNG",IF(F1294&gt;=DATABASE!$K$8,"BESAR","")))))</f>
        <v/>
      </c>
      <c r="H1294" s="16" t="str">
        <f>IF('DATA ACCURATE'!J1297&lt;&gt;"",'DATA ACCURATE'!J1297,"")</f>
        <v/>
      </c>
      <c r="I1294" s="35" t="str">
        <f>IF(B1294&lt;&gt;"",IFERROR(VLOOKUP(B1294,'DATA TIMBANGAN'!G:M,7,FALSE),VLOOKUP(B1294,'DATA TIMBANGAN'!G:M,7)),"")</f>
        <v/>
      </c>
      <c r="J1294" s="25" t="str">
        <f>IF(H1294&lt;&gt;"",IFERROR(INDEX(DATABASE!$Z$19:$Z$38,MATCH(DATEVALUE(H1294),DATABASE!$AA$19:$AA$38,0)),INDEX(DATABASE!$Z$12:$Z$18,MATCH(WEEKDAY(H1294,2),DATABASE!$AA$12:$AA$18,0))),"")</f>
        <v/>
      </c>
      <c r="K1294" s="25" t="str">
        <f>IF('DATA ACCURATE'!V1297&lt;&gt;"",'DATA ACCURATE'!V1297,"")</f>
        <v/>
      </c>
      <c r="L1294" s="80" t="str">
        <f>IF($H1294="","",IF(OR($J1294="LIBUR",AND($L1293="LIBUR",$O1293=$O1294)),"LIBUR",IF(AND(OR($L1293="LUAR JAM KERJA 1",$L1293="LUAR JAM KERJA 2"),OR(OR(AND($H1293=$H1294,AND(OR($I1294&gt;DATABASE!$J$3,$I1294&lt;DATABASE!$J$6),((DATEVALUE($H1294)+$I1294)-(DATEVALUE($H1293)+$I1293))&lt;DATABASE!$J$6)),AND($H1293=$H1294,$O1293=$O1294,OR($I1294&gt;DATABASE!$J$6,$I1294&lt;DATABASE!$J$3))),AND(($H1294-$H1293)=1,OR($I1294&lt;DATABASE!$I$6,((DATEVALUE($H1294)+$I1294)-(DATEVALUE($H1293)+$I1293))&lt;DATABASE!$J$6))),$A1294=$A1293),"LUAR JAM KERJA 2",IF(AND(OR(WEEKDAY($H1294,2)=1,WEEKDAY($H1294,2)=2,WEEKDAY($H1294,2)=3,WEEKDAY($H1294,2)=4,WEEKDAY($H1294,2)=5),$I1294&lt;=DATABASE!$J$3,$I1294&gt;=DATABASE!$I$3),"JAM KERJA",IF(AND(WEEKDAY($H1294,2)=6,$I1294&lt;=DATABASE!$J$4,$I1294&gt;=DATABASE!$I$4),"JAM KERJA","LUAR JAM KERJA 1")))))</f>
        <v/>
      </c>
      <c r="M1294" s="33" t="str">
        <f>IF('DATA ACCURATE'!T1297&lt;&gt;"",IF('DATA ACCURATE'!T1297&gt;100,'DATA ACCURATE'!T1297/10,'DATA ACCURATE'!T1297),"")</f>
        <v/>
      </c>
      <c r="N1294" t="str">
        <f>IF(M1294="","",IF(M1294&lt;=DATABASE!$I$9,"LOKAL",IF(M1294&lt;DATABASE!$J$9,"LUAR KOTA 1",IF($M1294&gt;=DATABASE!$J$9,"LUAR KOTA 2",""))))</f>
        <v/>
      </c>
      <c r="O1294" s="38" t="str">
        <f>IF('DATA ACCURATE'!L1297&lt;&gt;"",'DATA ACCURATE'!L1297,"")</f>
        <v/>
      </c>
      <c r="Q1294" s="38">
        <f t="shared" si="140"/>
        <v>0</v>
      </c>
      <c r="R1294" s="38">
        <f t="shared" si="140"/>
        <v>0</v>
      </c>
      <c r="S1294" s="38">
        <f t="shared" si="140"/>
        <v>0</v>
      </c>
      <c r="T1294" s="38">
        <f t="shared" si="140"/>
        <v>0</v>
      </c>
      <c r="U1294" s="38">
        <f t="shared" si="141"/>
        <v>0</v>
      </c>
      <c r="V1294" s="38">
        <f t="shared" si="141"/>
        <v>0</v>
      </c>
      <c r="W1294" s="38">
        <f t="shared" si="141"/>
        <v>0</v>
      </c>
      <c r="X1294" s="38">
        <f t="shared" si="142"/>
        <v>0</v>
      </c>
      <c r="Y1294" s="38">
        <f t="shared" si="142"/>
        <v>0</v>
      </c>
      <c r="Z1294" s="38">
        <f t="shared" si="142"/>
        <v>0</v>
      </c>
      <c r="AA1294" s="38">
        <f t="shared" si="142"/>
        <v>0</v>
      </c>
      <c r="AB1294" s="38">
        <f t="shared" si="143"/>
        <v>0</v>
      </c>
      <c r="AC1294" s="38">
        <f t="shared" si="144"/>
        <v>0</v>
      </c>
      <c r="AD1294" s="38" t="str">
        <f t="shared" si="145"/>
        <v>000000000000</v>
      </c>
    </row>
    <row r="1295" spans="1:30">
      <c r="A1295" s="9" t="str">
        <f>IF('DATA ACCURATE'!A1298&lt;&gt;"",'DATA ACCURATE'!A1298,"")</f>
        <v/>
      </c>
      <c r="B1295" s="9" t="str">
        <f>IF('DATA ACCURATE'!D1298&lt;&gt;"",'DATA ACCURATE'!D1298,"")</f>
        <v/>
      </c>
      <c r="C1295" s="38" t="str">
        <f>IF($AD1295="000000000000","",INDEX(DATABASE!$W$12:$W$71,MATCH($AD1295,DATABASE!$V$12:$V$71,0)))</f>
        <v/>
      </c>
      <c r="D1295" s="34" t="str">
        <f>IF(C1295="","",IF(E1295="",INDEX(DATABASE!$AF$13:$AF$62,MATCH($C1295,DATABASE!$AC$13:$AC$62,0)),IF(E1295="2x D11",INDEX(DATABASE!$AF$13:$AF$62,MATCH($C1295,DATABASE!$AC$13:$AC$62,0))+2*DATABASE!$AF$62,IF(E1295="3x D11",INDEX(DATABASE!$AF$13:$AF$62,MATCH($C1295,DATABASE!$AC$13:$AC$62,0))+3*DATABASE!$AF$62,""))))</f>
        <v/>
      </c>
      <c r="E1295" s="38" t="str">
        <f>IF(AND($K1295="Y",$G1295&lt;&gt;"UNYIL",$F1295&lt;DATABASE!$O$8),"2x D11",IF(AND($K1295="Y",$G1295&lt;&gt;"UNYIL",$F1295&gt;=DATABASE!$O$8),"3x D11",""))</f>
        <v/>
      </c>
      <c r="F1295" s="9" t="str">
        <f>IF('DATA ACCURATE'!N1298&lt;&gt;"",'DATA ACCURATE'!N1298,"")</f>
        <v/>
      </c>
      <c r="G1295" t="str">
        <f>IF(F1295="","",IF(F1295&lt;=DATABASE!$I$8,"UNYIL",IF(F1295&lt;=DATABASE!$J$8,"KECIL",IF(F1295&lt;DATABASE!$K$8,"TANGGUNG",IF(F1295&gt;=DATABASE!$K$8,"BESAR","")))))</f>
        <v/>
      </c>
      <c r="H1295" s="16" t="str">
        <f>IF('DATA ACCURATE'!J1298&lt;&gt;"",'DATA ACCURATE'!J1298,"")</f>
        <v/>
      </c>
      <c r="I1295" s="35" t="str">
        <f>IF(B1295&lt;&gt;"",IFERROR(VLOOKUP(B1295,'DATA TIMBANGAN'!G:M,7,FALSE),VLOOKUP(B1295,'DATA TIMBANGAN'!G:M,7)),"")</f>
        <v/>
      </c>
      <c r="J1295" s="25" t="str">
        <f>IF(H1295&lt;&gt;"",IFERROR(INDEX(DATABASE!$Z$19:$Z$38,MATCH(DATEVALUE(H1295),DATABASE!$AA$19:$AA$38,0)),INDEX(DATABASE!$Z$12:$Z$18,MATCH(WEEKDAY(H1295,2),DATABASE!$AA$12:$AA$18,0))),"")</f>
        <v/>
      </c>
      <c r="K1295" s="25" t="str">
        <f>IF('DATA ACCURATE'!V1298&lt;&gt;"",'DATA ACCURATE'!V1298,"")</f>
        <v/>
      </c>
      <c r="L1295" s="80" t="str">
        <f>IF($H1295="","",IF(OR($J1295="LIBUR",AND($L1294="LIBUR",$O1294=$O1295)),"LIBUR",IF(AND(OR($L1294="LUAR JAM KERJA 1",$L1294="LUAR JAM KERJA 2"),OR(OR(AND($H1294=$H1295,AND(OR($I1295&gt;DATABASE!$J$3,$I1295&lt;DATABASE!$J$6),((DATEVALUE($H1295)+$I1295)-(DATEVALUE($H1294)+$I1294))&lt;DATABASE!$J$6)),AND($H1294=$H1295,$O1294=$O1295,OR($I1295&gt;DATABASE!$J$6,$I1295&lt;DATABASE!$J$3))),AND(($H1295-$H1294)=1,OR($I1295&lt;DATABASE!$I$6,((DATEVALUE($H1295)+$I1295)-(DATEVALUE($H1294)+$I1294))&lt;DATABASE!$J$6))),$A1295=$A1294),"LUAR JAM KERJA 2",IF(AND(OR(WEEKDAY($H1295,2)=1,WEEKDAY($H1295,2)=2,WEEKDAY($H1295,2)=3,WEEKDAY($H1295,2)=4,WEEKDAY($H1295,2)=5),$I1295&lt;=DATABASE!$J$3,$I1295&gt;=DATABASE!$I$3),"JAM KERJA",IF(AND(WEEKDAY($H1295,2)=6,$I1295&lt;=DATABASE!$J$4,$I1295&gt;=DATABASE!$I$4),"JAM KERJA","LUAR JAM KERJA 1")))))</f>
        <v/>
      </c>
      <c r="M1295" s="33" t="str">
        <f>IF('DATA ACCURATE'!T1298&lt;&gt;"",IF('DATA ACCURATE'!T1298&gt;100,'DATA ACCURATE'!T1298/10,'DATA ACCURATE'!T1298),"")</f>
        <v/>
      </c>
      <c r="N1295" t="str">
        <f>IF(M1295="","",IF(M1295&lt;=DATABASE!$I$9,"LOKAL",IF(M1295&lt;DATABASE!$J$9,"LUAR KOTA 1",IF($M1295&gt;=DATABASE!$J$9,"LUAR KOTA 2",""))))</f>
        <v/>
      </c>
      <c r="O1295" s="38" t="str">
        <f>IF('DATA ACCURATE'!L1298&lt;&gt;"",'DATA ACCURATE'!L1298,"")</f>
        <v/>
      </c>
      <c r="Q1295" s="38">
        <f t="shared" si="140"/>
        <v>0</v>
      </c>
      <c r="R1295" s="38">
        <f t="shared" si="140"/>
        <v>0</v>
      </c>
      <c r="S1295" s="38">
        <f t="shared" si="140"/>
        <v>0</v>
      </c>
      <c r="T1295" s="38">
        <f t="shared" si="140"/>
        <v>0</v>
      </c>
      <c r="U1295" s="38">
        <f t="shared" si="141"/>
        <v>0</v>
      </c>
      <c r="V1295" s="38">
        <f t="shared" si="141"/>
        <v>0</v>
      </c>
      <c r="W1295" s="38">
        <f t="shared" si="141"/>
        <v>0</v>
      </c>
      <c r="X1295" s="38">
        <f t="shared" si="142"/>
        <v>0</v>
      </c>
      <c r="Y1295" s="38">
        <f t="shared" si="142"/>
        <v>0</v>
      </c>
      <c r="Z1295" s="38">
        <f t="shared" si="142"/>
        <v>0</v>
      </c>
      <c r="AA1295" s="38">
        <f t="shared" si="142"/>
        <v>0</v>
      </c>
      <c r="AB1295" s="38">
        <f t="shared" si="143"/>
        <v>0</v>
      </c>
      <c r="AC1295" s="38">
        <f t="shared" si="144"/>
        <v>0</v>
      </c>
      <c r="AD1295" s="38" t="str">
        <f t="shared" si="145"/>
        <v>000000000000</v>
      </c>
    </row>
    <row r="1296" spans="1:30">
      <c r="A1296" s="9" t="str">
        <f>IF('DATA ACCURATE'!A1299&lt;&gt;"",'DATA ACCURATE'!A1299,"")</f>
        <v/>
      </c>
      <c r="B1296" s="9" t="str">
        <f>IF('DATA ACCURATE'!D1299&lt;&gt;"",'DATA ACCURATE'!D1299,"")</f>
        <v/>
      </c>
      <c r="C1296" s="38" t="str">
        <f>IF($AD1296="000000000000","",INDEX(DATABASE!$W$12:$W$71,MATCH($AD1296,DATABASE!$V$12:$V$71,0)))</f>
        <v/>
      </c>
      <c r="D1296" s="34" t="str">
        <f>IF(C1296="","",IF(E1296="",INDEX(DATABASE!$AF$13:$AF$62,MATCH($C1296,DATABASE!$AC$13:$AC$62,0)),IF(E1296="2x D11",INDEX(DATABASE!$AF$13:$AF$62,MATCH($C1296,DATABASE!$AC$13:$AC$62,0))+2*DATABASE!$AF$62,IF(E1296="3x D11",INDEX(DATABASE!$AF$13:$AF$62,MATCH($C1296,DATABASE!$AC$13:$AC$62,0))+3*DATABASE!$AF$62,""))))</f>
        <v/>
      </c>
      <c r="E1296" s="38" t="str">
        <f>IF(AND($K1296="Y",$G1296&lt;&gt;"UNYIL",$F1296&lt;DATABASE!$O$8),"2x D11",IF(AND($K1296="Y",$G1296&lt;&gt;"UNYIL",$F1296&gt;=DATABASE!$O$8),"3x D11",""))</f>
        <v/>
      </c>
      <c r="F1296" s="9" t="str">
        <f>IF('DATA ACCURATE'!N1299&lt;&gt;"",'DATA ACCURATE'!N1299,"")</f>
        <v/>
      </c>
      <c r="G1296" t="str">
        <f>IF(F1296="","",IF(F1296&lt;=DATABASE!$I$8,"UNYIL",IF(F1296&lt;=DATABASE!$J$8,"KECIL",IF(F1296&lt;DATABASE!$K$8,"TANGGUNG",IF(F1296&gt;=DATABASE!$K$8,"BESAR","")))))</f>
        <v/>
      </c>
      <c r="H1296" s="16" t="str">
        <f>IF('DATA ACCURATE'!J1299&lt;&gt;"",'DATA ACCURATE'!J1299,"")</f>
        <v/>
      </c>
      <c r="I1296" s="35" t="str">
        <f>IF(B1296&lt;&gt;"",IFERROR(VLOOKUP(B1296,'DATA TIMBANGAN'!G:M,7,FALSE),VLOOKUP(B1296,'DATA TIMBANGAN'!G:M,7)),"")</f>
        <v/>
      </c>
      <c r="J1296" s="25" t="str">
        <f>IF(H1296&lt;&gt;"",IFERROR(INDEX(DATABASE!$Z$19:$Z$38,MATCH(DATEVALUE(H1296),DATABASE!$AA$19:$AA$38,0)),INDEX(DATABASE!$Z$12:$Z$18,MATCH(WEEKDAY(H1296,2),DATABASE!$AA$12:$AA$18,0))),"")</f>
        <v/>
      </c>
      <c r="K1296" s="25" t="str">
        <f>IF('DATA ACCURATE'!V1299&lt;&gt;"",'DATA ACCURATE'!V1299,"")</f>
        <v/>
      </c>
      <c r="L1296" s="80" t="str">
        <f>IF($H1296="","",IF(OR($J1296="LIBUR",AND($L1295="LIBUR",$O1295=$O1296)),"LIBUR",IF(AND(OR($L1295="LUAR JAM KERJA 1",$L1295="LUAR JAM KERJA 2"),OR(OR(AND($H1295=$H1296,AND(OR($I1296&gt;DATABASE!$J$3,$I1296&lt;DATABASE!$J$6),((DATEVALUE($H1296)+$I1296)-(DATEVALUE($H1295)+$I1295))&lt;DATABASE!$J$6)),AND($H1295=$H1296,$O1295=$O1296,OR($I1296&gt;DATABASE!$J$6,$I1296&lt;DATABASE!$J$3))),AND(($H1296-$H1295)=1,OR($I1296&lt;DATABASE!$I$6,((DATEVALUE($H1296)+$I1296)-(DATEVALUE($H1295)+$I1295))&lt;DATABASE!$J$6))),$A1296=$A1295),"LUAR JAM KERJA 2",IF(AND(OR(WEEKDAY($H1296,2)=1,WEEKDAY($H1296,2)=2,WEEKDAY($H1296,2)=3,WEEKDAY($H1296,2)=4,WEEKDAY($H1296,2)=5),$I1296&lt;=DATABASE!$J$3,$I1296&gt;=DATABASE!$I$3),"JAM KERJA",IF(AND(WEEKDAY($H1296,2)=6,$I1296&lt;=DATABASE!$J$4,$I1296&gt;=DATABASE!$I$4),"JAM KERJA","LUAR JAM KERJA 1")))))</f>
        <v/>
      </c>
      <c r="M1296" s="33" t="str">
        <f>IF('DATA ACCURATE'!T1299&lt;&gt;"",IF('DATA ACCURATE'!T1299&gt;100,'DATA ACCURATE'!T1299/10,'DATA ACCURATE'!T1299),"")</f>
        <v/>
      </c>
      <c r="N1296" t="str">
        <f>IF(M1296="","",IF(M1296&lt;=DATABASE!$I$9,"LOKAL",IF(M1296&lt;DATABASE!$J$9,"LUAR KOTA 1",IF($M1296&gt;=DATABASE!$J$9,"LUAR KOTA 2",""))))</f>
        <v/>
      </c>
      <c r="O1296" s="38" t="str">
        <f>IF('DATA ACCURATE'!L1299&lt;&gt;"",'DATA ACCURATE'!L1299,"")</f>
        <v/>
      </c>
      <c r="Q1296" s="38">
        <f t="shared" si="140"/>
        <v>0</v>
      </c>
      <c r="R1296" s="38">
        <f t="shared" si="140"/>
        <v>0</v>
      </c>
      <c r="S1296" s="38">
        <f t="shared" si="140"/>
        <v>0</v>
      </c>
      <c r="T1296" s="38">
        <f t="shared" si="140"/>
        <v>0</v>
      </c>
      <c r="U1296" s="38">
        <f t="shared" si="141"/>
        <v>0</v>
      </c>
      <c r="V1296" s="38">
        <f t="shared" si="141"/>
        <v>0</v>
      </c>
      <c r="W1296" s="38">
        <f t="shared" si="141"/>
        <v>0</v>
      </c>
      <c r="X1296" s="38">
        <f t="shared" si="142"/>
        <v>0</v>
      </c>
      <c r="Y1296" s="38">
        <f t="shared" si="142"/>
        <v>0</v>
      </c>
      <c r="Z1296" s="38">
        <f t="shared" si="142"/>
        <v>0</v>
      </c>
      <c r="AA1296" s="38">
        <f t="shared" si="142"/>
        <v>0</v>
      </c>
      <c r="AB1296" s="38">
        <f t="shared" si="143"/>
        <v>0</v>
      </c>
      <c r="AC1296" s="38">
        <f t="shared" si="144"/>
        <v>0</v>
      </c>
      <c r="AD1296" s="38" t="str">
        <f t="shared" si="145"/>
        <v>000000000000</v>
      </c>
    </row>
    <row r="1297" spans="1:30">
      <c r="A1297" s="9" t="str">
        <f>IF('DATA ACCURATE'!A1300&lt;&gt;"",'DATA ACCURATE'!A1300,"")</f>
        <v/>
      </c>
      <c r="B1297" s="9" t="str">
        <f>IF('DATA ACCURATE'!D1300&lt;&gt;"",'DATA ACCURATE'!D1300,"")</f>
        <v/>
      </c>
      <c r="C1297" s="38" t="str">
        <f>IF($AD1297="000000000000","",INDEX(DATABASE!$W$12:$W$71,MATCH($AD1297,DATABASE!$V$12:$V$71,0)))</f>
        <v/>
      </c>
      <c r="D1297" s="34" t="str">
        <f>IF(C1297="","",IF(E1297="",INDEX(DATABASE!$AF$13:$AF$62,MATCH($C1297,DATABASE!$AC$13:$AC$62,0)),IF(E1297="2x D11",INDEX(DATABASE!$AF$13:$AF$62,MATCH($C1297,DATABASE!$AC$13:$AC$62,0))+2*DATABASE!$AF$62,IF(E1297="3x D11",INDEX(DATABASE!$AF$13:$AF$62,MATCH($C1297,DATABASE!$AC$13:$AC$62,0))+3*DATABASE!$AF$62,""))))</f>
        <v/>
      </c>
      <c r="E1297" s="38" t="str">
        <f>IF(AND($K1297="Y",$G1297&lt;&gt;"UNYIL",$F1297&lt;DATABASE!$O$8),"2x D11",IF(AND($K1297="Y",$G1297&lt;&gt;"UNYIL",$F1297&gt;=DATABASE!$O$8),"3x D11",""))</f>
        <v/>
      </c>
      <c r="F1297" s="9" t="str">
        <f>IF('DATA ACCURATE'!N1300&lt;&gt;"",'DATA ACCURATE'!N1300,"")</f>
        <v/>
      </c>
      <c r="G1297" t="str">
        <f>IF(F1297="","",IF(F1297&lt;=DATABASE!$I$8,"UNYIL",IF(F1297&lt;=DATABASE!$J$8,"KECIL",IF(F1297&lt;DATABASE!$K$8,"TANGGUNG",IF(F1297&gt;=DATABASE!$K$8,"BESAR","")))))</f>
        <v/>
      </c>
      <c r="H1297" s="16" t="str">
        <f>IF('DATA ACCURATE'!J1300&lt;&gt;"",'DATA ACCURATE'!J1300,"")</f>
        <v/>
      </c>
      <c r="I1297" s="35" t="str">
        <f>IF(B1297&lt;&gt;"",IFERROR(VLOOKUP(B1297,'DATA TIMBANGAN'!G:M,7,FALSE),VLOOKUP(B1297,'DATA TIMBANGAN'!G:M,7)),"")</f>
        <v/>
      </c>
      <c r="J1297" s="25" t="str">
        <f>IF(H1297&lt;&gt;"",IFERROR(INDEX(DATABASE!$Z$19:$Z$38,MATCH(DATEVALUE(H1297),DATABASE!$AA$19:$AA$38,0)),INDEX(DATABASE!$Z$12:$Z$18,MATCH(WEEKDAY(H1297,2),DATABASE!$AA$12:$AA$18,0))),"")</f>
        <v/>
      </c>
      <c r="K1297" s="25" t="str">
        <f>IF('DATA ACCURATE'!V1300&lt;&gt;"",'DATA ACCURATE'!V1300,"")</f>
        <v/>
      </c>
      <c r="L1297" s="80" t="str">
        <f>IF($H1297="","",IF(OR($J1297="LIBUR",AND($L1296="LIBUR",$O1296=$O1297)),"LIBUR",IF(AND(OR($L1296="LUAR JAM KERJA 1",$L1296="LUAR JAM KERJA 2"),OR(OR(AND($H1296=$H1297,AND(OR($I1297&gt;DATABASE!$J$3,$I1297&lt;DATABASE!$J$6),((DATEVALUE($H1297)+$I1297)-(DATEVALUE($H1296)+$I1296))&lt;DATABASE!$J$6)),AND($H1296=$H1297,$O1296=$O1297,OR($I1297&gt;DATABASE!$J$6,$I1297&lt;DATABASE!$J$3))),AND(($H1297-$H1296)=1,OR($I1297&lt;DATABASE!$I$6,((DATEVALUE($H1297)+$I1297)-(DATEVALUE($H1296)+$I1296))&lt;DATABASE!$J$6))),$A1297=$A1296),"LUAR JAM KERJA 2",IF(AND(OR(WEEKDAY($H1297,2)=1,WEEKDAY($H1297,2)=2,WEEKDAY($H1297,2)=3,WEEKDAY($H1297,2)=4,WEEKDAY($H1297,2)=5),$I1297&lt;=DATABASE!$J$3,$I1297&gt;=DATABASE!$I$3),"JAM KERJA",IF(AND(WEEKDAY($H1297,2)=6,$I1297&lt;=DATABASE!$J$4,$I1297&gt;=DATABASE!$I$4),"JAM KERJA","LUAR JAM KERJA 1")))))</f>
        <v/>
      </c>
      <c r="M1297" s="33" t="str">
        <f>IF('DATA ACCURATE'!T1300&lt;&gt;"",IF('DATA ACCURATE'!T1300&gt;100,'DATA ACCURATE'!T1300/10,'DATA ACCURATE'!T1300),"")</f>
        <v/>
      </c>
      <c r="N1297" t="str">
        <f>IF(M1297="","",IF(M1297&lt;=DATABASE!$I$9,"LOKAL",IF(M1297&lt;DATABASE!$J$9,"LUAR KOTA 1",IF($M1297&gt;=DATABASE!$J$9,"LUAR KOTA 2",""))))</f>
        <v/>
      </c>
      <c r="O1297" s="38" t="str">
        <f>IF('DATA ACCURATE'!L1300&lt;&gt;"",'DATA ACCURATE'!L1300,"")</f>
        <v/>
      </c>
      <c r="Q1297" s="38">
        <f t="shared" si="140"/>
        <v>0</v>
      </c>
      <c r="R1297" s="38">
        <f t="shared" si="140"/>
        <v>0</v>
      </c>
      <c r="S1297" s="38">
        <f t="shared" si="140"/>
        <v>0</v>
      </c>
      <c r="T1297" s="38">
        <f t="shared" si="140"/>
        <v>0</v>
      </c>
      <c r="U1297" s="38">
        <f t="shared" si="141"/>
        <v>0</v>
      </c>
      <c r="V1297" s="38">
        <f t="shared" si="141"/>
        <v>0</v>
      </c>
      <c r="W1297" s="38">
        <f t="shared" si="141"/>
        <v>0</v>
      </c>
      <c r="X1297" s="38">
        <f t="shared" si="142"/>
        <v>0</v>
      </c>
      <c r="Y1297" s="38">
        <f t="shared" si="142"/>
        <v>0</v>
      </c>
      <c r="Z1297" s="38">
        <f t="shared" si="142"/>
        <v>0</v>
      </c>
      <c r="AA1297" s="38">
        <f t="shared" si="142"/>
        <v>0</v>
      </c>
      <c r="AB1297" s="38">
        <f t="shared" si="143"/>
        <v>0</v>
      </c>
      <c r="AC1297" s="38">
        <f t="shared" si="144"/>
        <v>0</v>
      </c>
      <c r="AD1297" s="38" t="str">
        <f t="shared" si="145"/>
        <v>000000000000</v>
      </c>
    </row>
    <row r="1298" spans="1:30">
      <c r="A1298" s="9" t="str">
        <f>IF('DATA ACCURATE'!A1301&lt;&gt;"",'DATA ACCURATE'!A1301,"")</f>
        <v/>
      </c>
      <c r="B1298" s="9" t="str">
        <f>IF('DATA ACCURATE'!D1301&lt;&gt;"",'DATA ACCURATE'!D1301,"")</f>
        <v/>
      </c>
      <c r="C1298" s="38" t="str">
        <f>IF($AD1298="000000000000","",INDEX(DATABASE!$W$12:$W$71,MATCH($AD1298,DATABASE!$V$12:$V$71,0)))</f>
        <v/>
      </c>
      <c r="D1298" s="34" t="str">
        <f>IF(C1298="","",IF(E1298="",INDEX(DATABASE!$AF$13:$AF$62,MATCH($C1298,DATABASE!$AC$13:$AC$62,0)),IF(E1298="2x D11",INDEX(DATABASE!$AF$13:$AF$62,MATCH($C1298,DATABASE!$AC$13:$AC$62,0))+2*DATABASE!$AF$62,IF(E1298="3x D11",INDEX(DATABASE!$AF$13:$AF$62,MATCH($C1298,DATABASE!$AC$13:$AC$62,0))+3*DATABASE!$AF$62,""))))</f>
        <v/>
      </c>
      <c r="E1298" s="38" t="str">
        <f>IF(AND($K1298="Y",$G1298&lt;&gt;"UNYIL",$F1298&lt;DATABASE!$O$8),"2x D11",IF(AND($K1298="Y",$G1298&lt;&gt;"UNYIL",$F1298&gt;=DATABASE!$O$8),"3x D11",""))</f>
        <v/>
      </c>
      <c r="F1298" s="9" t="str">
        <f>IF('DATA ACCURATE'!N1301&lt;&gt;"",'DATA ACCURATE'!N1301,"")</f>
        <v/>
      </c>
      <c r="G1298" t="str">
        <f>IF(F1298="","",IF(F1298&lt;=DATABASE!$I$8,"UNYIL",IF(F1298&lt;=DATABASE!$J$8,"KECIL",IF(F1298&lt;DATABASE!$K$8,"TANGGUNG",IF(F1298&gt;=DATABASE!$K$8,"BESAR","")))))</f>
        <v/>
      </c>
      <c r="H1298" s="16" t="str">
        <f>IF('DATA ACCURATE'!J1301&lt;&gt;"",'DATA ACCURATE'!J1301,"")</f>
        <v/>
      </c>
      <c r="I1298" s="35" t="str">
        <f>IF(B1298&lt;&gt;"",IFERROR(VLOOKUP(B1298,'DATA TIMBANGAN'!G:M,7,FALSE),VLOOKUP(B1298,'DATA TIMBANGAN'!G:M,7)),"")</f>
        <v/>
      </c>
      <c r="J1298" s="25" t="str">
        <f>IF(H1298&lt;&gt;"",IFERROR(INDEX(DATABASE!$Z$19:$Z$38,MATCH(DATEVALUE(H1298),DATABASE!$AA$19:$AA$38,0)),INDEX(DATABASE!$Z$12:$Z$18,MATCH(WEEKDAY(H1298,2),DATABASE!$AA$12:$AA$18,0))),"")</f>
        <v/>
      </c>
      <c r="K1298" s="25" t="str">
        <f>IF('DATA ACCURATE'!V1301&lt;&gt;"",'DATA ACCURATE'!V1301,"")</f>
        <v/>
      </c>
      <c r="L1298" s="80" t="str">
        <f>IF($H1298="","",IF(OR($J1298="LIBUR",AND($L1297="LIBUR",$O1297=$O1298)),"LIBUR",IF(AND(OR($L1297="LUAR JAM KERJA 1",$L1297="LUAR JAM KERJA 2"),OR(OR(AND($H1297=$H1298,AND(OR($I1298&gt;DATABASE!$J$3,$I1298&lt;DATABASE!$J$6),((DATEVALUE($H1298)+$I1298)-(DATEVALUE($H1297)+$I1297))&lt;DATABASE!$J$6)),AND($H1297=$H1298,$O1297=$O1298,OR($I1298&gt;DATABASE!$J$6,$I1298&lt;DATABASE!$J$3))),AND(($H1298-$H1297)=1,OR($I1298&lt;DATABASE!$I$6,((DATEVALUE($H1298)+$I1298)-(DATEVALUE($H1297)+$I1297))&lt;DATABASE!$J$6))),$A1298=$A1297),"LUAR JAM KERJA 2",IF(AND(OR(WEEKDAY($H1298,2)=1,WEEKDAY($H1298,2)=2,WEEKDAY($H1298,2)=3,WEEKDAY($H1298,2)=4,WEEKDAY($H1298,2)=5),$I1298&lt;=DATABASE!$J$3,$I1298&gt;=DATABASE!$I$3),"JAM KERJA",IF(AND(WEEKDAY($H1298,2)=6,$I1298&lt;=DATABASE!$J$4,$I1298&gt;=DATABASE!$I$4),"JAM KERJA","LUAR JAM KERJA 1")))))</f>
        <v/>
      </c>
      <c r="M1298" s="33" t="str">
        <f>IF('DATA ACCURATE'!T1301&lt;&gt;"",IF('DATA ACCURATE'!T1301&gt;100,'DATA ACCURATE'!T1301/10,'DATA ACCURATE'!T1301),"")</f>
        <v/>
      </c>
      <c r="N1298" t="str">
        <f>IF(M1298="","",IF(M1298&lt;=DATABASE!$I$9,"LOKAL",IF(M1298&lt;DATABASE!$J$9,"LUAR KOTA 1",IF($M1298&gt;=DATABASE!$J$9,"LUAR KOTA 2",""))))</f>
        <v/>
      </c>
      <c r="O1298" s="38" t="str">
        <f>IF('DATA ACCURATE'!L1301&lt;&gt;"",'DATA ACCURATE'!L1301,"")</f>
        <v/>
      </c>
      <c r="Q1298" s="38">
        <f t="shared" si="140"/>
        <v>0</v>
      </c>
      <c r="R1298" s="38">
        <f t="shared" si="140"/>
        <v>0</v>
      </c>
      <c r="S1298" s="38">
        <f t="shared" si="140"/>
        <v>0</v>
      </c>
      <c r="T1298" s="38">
        <f t="shared" si="140"/>
        <v>0</v>
      </c>
      <c r="U1298" s="38">
        <f t="shared" si="141"/>
        <v>0</v>
      </c>
      <c r="V1298" s="38">
        <f t="shared" si="141"/>
        <v>0</v>
      </c>
      <c r="W1298" s="38">
        <f t="shared" si="141"/>
        <v>0</v>
      </c>
      <c r="X1298" s="38">
        <f t="shared" si="142"/>
        <v>0</v>
      </c>
      <c r="Y1298" s="38">
        <f t="shared" si="142"/>
        <v>0</v>
      </c>
      <c r="Z1298" s="38">
        <f t="shared" si="142"/>
        <v>0</v>
      </c>
      <c r="AA1298" s="38">
        <f t="shared" si="142"/>
        <v>0</v>
      </c>
      <c r="AB1298" s="38">
        <f t="shared" si="143"/>
        <v>0</v>
      </c>
      <c r="AC1298" s="38">
        <f t="shared" si="144"/>
        <v>0</v>
      </c>
      <c r="AD1298" s="38" t="str">
        <f t="shared" si="145"/>
        <v>000000000000</v>
      </c>
    </row>
    <row r="1299" spans="1:30">
      <c r="A1299" s="9" t="str">
        <f>IF('DATA ACCURATE'!A1302&lt;&gt;"",'DATA ACCURATE'!A1302,"")</f>
        <v/>
      </c>
      <c r="B1299" s="9" t="str">
        <f>IF('DATA ACCURATE'!D1302&lt;&gt;"",'DATA ACCURATE'!D1302,"")</f>
        <v/>
      </c>
      <c r="C1299" s="38" t="str">
        <f>IF($AD1299="000000000000","",INDEX(DATABASE!$W$12:$W$71,MATCH($AD1299,DATABASE!$V$12:$V$71,0)))</f>
        <v/>
      </c>
      <c r="D1299" s="34" t="str">
        <f>IF(C1299="","",IF(E1299="",INDEX(DATABASE!$AF$13:$AF$62,MATCH($C1299,DATABASE!$AC$13:$AC$62,0)),IF(E1299="2x D11",INDEX(DATABASE!$AF$13:$AF$62,MATCH($C1299,DATABASE!$AC$13:$AC$62,0))+2*DATABASE!$AF$62,IF(E1299="3x D11",INDEX(DATABASE!$AF$13:$AF$62,MATCH($C1299,DATABASE!$AC$13:$AC$62,0))+3*DATABASE!$AF$62,""))))</f>
        <v/>
      </c>
      <c r="E1299" s="38" t="str">
        <f>IF(AND($K1299="Y",$G1299&lt;&gt;"UNYIL",$F1299&lt;DATABASE!$O$8),"2x D11",IF(AND($K1299="Y",$G1299&lt;&gt;"UNYIL",$F1299&gt;=DATABASE!$O$8),"3x D11",""))</f>
        <v/>
      </c>
      <c r="F1299" s="9" t="str">
        <f>IF('DATA ACCURATE'!N1302&lt;&gt;"",'DATA ACCURATE'!N1302,"")</f>
        <v/>
      </c>
      <c r="G1299" t="str">
        <f>IF(F1299="","",IF(F1299&lt;=DATABASE!$I$8,"UNYIL",IF(F1299&lt;=DATABASE!$J$8,"KECIL",IF(F1299&lt;DATABASE!$K$8,"TANGGUNG",IF(F1299&gt;=DATABASE!$K$8,"BESAR","")))))</f>
        <v/>
      </c>
      <c r="H1299" s="16" t="str">
        <f>IF('DATA ACCURATE'!J1302&lt;&gt;"",'DATA ACCURATE'!J1302,"")</f>
        <v/>
      </c>
      <c r="I1299" s="35" t="str">
        <f>IF(B1299&lt;&gt;"",IFERROR(VLOOKUP(B1299,'DATA TIMBANGAN'!G:M,7,FALSE),VLOOKUP(B1299,'DATA TIMBANGAN'!G:M,7)),"")</f>
        <v/>
      </c>
      <c r="J1299" s="25" t="str">
        <f>IF(H1299&lt;&gt;"",IFERROR(INDEX(DATABASE!$Z$19:$Z$38,MATCH(DATEVALUE(H1299),DATABASE!$AA$19:$AA$38,0)),INDEX(DATABASE!$Z$12:$Z$18,MATCH(WEEKDAY(H1299,2),DATABASE!$AA$12:$AA$18,0))),"")</f>
        <v/>
      </c>
      <c r="K1299" s="25" t="str">
        <f>IF('DATA ACCURATE'!V1302&lt;&gt;"",'DATA ACCURATE'!V1302,"")</f>
        <v/>
      </c>
      <c r="L1299" s="80" t="str">
        <f>IF($H1299="","",IF(OR($J1299="LIBUR",AND($L1298="LIBUR",$O1298=$O1299)),"LIBUR",IF(AND(OR($L1298="LUAR JAM KERJA 1",$L1298="LUAR JAM KERJA 2"),OR(OR(AND($H1298=$H1299,AND(OR($I1299&gt;DATABASE!$J$3,$I1299&lt;DATABASE!$J$6),((DATEVALUE($H1299)+$I1299)-(DATEVALUE($H1298)+$I1298))&lt;DATABASE!$J$6)),AND($H1298=$H1299,$O1298=$O1299,OR($I1299&gt;DATABASE!$J$6,$I1299&lt;DATABASE!$J$3))),AND(($H1299-$H1298)=1,OR($I1299&lt;DATABASE!$I$6,((DATEVALUE($H1299)+$I1299)-(DATEVALUE($H1298)+$I1298))&lt;DATABASE!$J$6))),$A1299=$A1298),"LUAR JAM KERJA 2",IF(AND(OR(WEEKDAY($H1299,2)=1,WEEKDAY($H1299,2)=2,WEEKDAY($H1299,2)=3,WEEKDAY($H1299,2)=4,WEEKDAY($H1299,2)=5),$I1299&lt;=DATABASE!$J$3,$I1299&gt;=DATABASE!$I$3),"JAM KERJA",IF(AND(WEEKDAY($H1299,2)=6,$I1299&lt;=DATABASE!$J$4,$I1299&gt;=DATABASE!$I$4),"JAM KERJA","LUAR JAM KERJA 1")))))</f>
        <v/>
      </c>
      <c r="M1299" s="33" t="str">
        <f>IF('DATA ACCURATE'!T1302&lt;&gt;"",IF('DATA ACCURATE'!T1302&gt;100,'DATA ACCURATE'!T1302/10,'DATA ACCURATE'!T1302),"")</f>
        <v/>
      </c>
      <c r="N1299" t="str">
        <f>IF(M1299="","",IF(M1299&lt;=DATABASE!$I$9,"LOKAL",IF(M1299&lt;DATABASE!$J$9,"LUAR KOTA 1",IF($M1299&gt;=DATABASE!$J$9,"LUAR KOTA 2",""))))</f>
        <v/>
      </c>
      <c r="O1299" s="38" t="str">
        <f>IF('DATA ACCURATE'!L1302&lt;&gt;"",'DATA ACCURATE'!L1302,"")</f>
        <v/>
      </c>
      <c r="Q1299" s="38">
        <f t="shared" si="140"/>
        <v>0</v>
      </c>
      <c r="R1299" s="38">
        <f t="shared" si="140"/>
        <v>0</v>
      </c>
      <c r="S1299" s="38">
        <f t="shared" si="140"/>
        <v>0</v>
      </c>
      <c r="T1299" s="38">
        <f t="shared" si="140"/>
        <v>0</v>
      </c>
      <c r="U1299" s="38">
        <f t="shared" si="141"/>
        <v>0</v>
      </c>
      <c r="V1299" s="38">
        <f t="shared" si="141"/>
        <v>0</v>
      </c>
      <c r="W1299" s="38">
        <f t="shared" si="141"/>
        <v>0</v>
      </c>
      <c r="X1299" s="38">
        <f t="shared" si="142"/>
        <v>0</v>
      </c>
      <c r="Y1299" s="38">
        <f t="shared" si="142"/>
        <v>0</v>
      </c>
      <c r="Z1299" s="38">
        <f t="shared" si="142"/>
        <v>0</v>
      </c>
      <c r="AA1299" s="38">
        <f t="shared" si="142"/>
        <v>0</v>
      </c>
      <c r="AB1299" s="38">
        <f t="shared" si="143"/>
        <v>0</v>
      </c>
      <c r="AC1299" s="38">
        <f t="shared" si="144"/>
        <v>0</v>
      </c>
      <c r="AD1299" s="38" t="str">
        <f t="shared" si="145"/>
        <v>000000000000</v>
      </c>
    </row>
    <row r="1300" spans="1:30">
      <c r="A1300" s="9" t="str">
        <f>IF('DATA ACCURATE'!A1303&lt;&gt;"",'DATA ACCURATE'!A1303,"")</f>
        <v/>
      </c>
      <c r="B1300" s="9" t="str">
        <f>IF('DATA ACCURATE'!D1303&lt;&gt;"",'DATA ACCURATE'!D1303,"")</f>
        <v/>
      </c>
      <c r="C1300" s="38" t="str">
        <f>IF($AD1300="000000000000","",INDEX(DATABASE!$W$12:$W$71,MATCH($AD1300,DATABASE!$V$12:$V$71,0)))</f>
        <v/>
      </c>
      <c r="D1300" s="34" t="str">
        <f>IF(C1300="","",IF(E1300="",INDEX(DATABASE!$AF$13:$AF$62,MATCH($C1300,DATABASE!$AC$13:$AC$62,0)),IF(E1300="2x D11",INDEX(DATABASE!$AF$13:$AF$62,MATCH($C1300,DATABASE!$AC$13:$AC$62,0))+2*DATABASE!$AF$62,IF(E1300="3x D11",INDEX(DATABASE!$AF$13:$AF$62,MATCH($C1300,DATABASE!$AC$13:$AC$62,0))+3*DATABASE!$AF$62,""))))</f>
        <v/>
      </c>
      <c r="E1300" s="38" t="str">
        <f>IF(AND($K1300="Y",$G1300&lt;&gt;"UNYIL",$F1300&lt;DATABASE!$O$8),"2x D11",IF(AND($K1300="Y",$G1300&lt;&gt;"UNYIL",$F1300&gt;=DATABASE!$O$8),"3x D11",""))</f>
        <v/>
      </c>
      <c r="F1300" s="9" t="str">
        <f>IF('DATA ACCURATE'!N1303&lt;&gt;"",'DATA ACCURATE'!N1303,"")</f>
        <v/>
      </c>
      <c r="G1300" t="str">
        <f>IF(F1300="","",IF(F1300&lt;=DATABASE!$I$8,"UNYIL",IF(F1300&lt;=DATABASE!$J$8,"KECIL",IF(F1300&lt;DATABASE!$K$8,"TANGGUNG",IF(F1300&gt;=DATABASE!$K$8,"BESAR","")))))</f>
        <v/>
      </c>
      <c r="H1300" s="16" t="str">
        <f>IF('DATA ACCURATE'!J1303&lt;&gt;"",'DATA ACCURATE'!J1303,"")</f>
        <v/>
      </c>
      <c r="I1300" s="35" t="str">
        <f>IF(B1300&lt;&gt;"",IFERROR(VLOOKUP(B1300,'DATA TIMBANGAN'!G:M,7,FALSE),VLOOKUP(B1300,'DATA TIMBANGAN'!G:M,7)),"")</f>
        <v/>
      </c>
      <c r="J1300" s="25" t="str">
        <f>IF(H1300&lt;&gt;"",IFERROR(INDEX(DATABASE!$Z$19:$Z$38,MATCH(DATEVALUE(H1300),DATABASE!$AA$19:$AA$38,0)),INDEX(DATABASE!$Z$12:$Z$18,MATCH(WEEKDAY(H1300,2),DATABASE!$AA$12:$AA$18,0))),"")</f>
        <v/>
      </c>
      <c r="K1300" s="25" t="str">
        <f>IF('DATA ACCURATE'!V1303&lt;&gt;"",'DATA ACCURATE'!V1303,"")</f>
        <v/>
      </c>
      <c r="L1300" s="80" t="str">
        <f>IF($H1300="","",IF(OR($J1300="LIBUR",AND($L1299="LIBUR",$O1299=$O1300)),"LIBUR",IF(AND(OR($L1299="LUAR JAM KERJA 1",$L1299="LUAR JAM KERJA 2"),OR(OR(AND($H1299=$H1300,AND(OR($I1300&gt;DATABASE!$J$3,$I1300&lt;DATABASE!$J$6),((DATEVALUE($H1300)+$I1300)-(DATEVALUE($H1299)+$I1299))&lt;DATABASE!$J$6)),AND($H1299=$H1300,$O1299=$O1300,OR($I1300&gt;DATABASE!$J$6,$I1300&lt;DATABASE!$J$3))),AND(($H1300-$H1299)=1,OR($I1300&lt;DATABASE!$I$6,((DATEVALUE($H1300)+$I1300)-(DATEVALUE($H1299)+$I1299))&lt;DATABASE!$J$6))),$A1300=$A1299),"LUAR JAM KERJA 2",IF(AND(OR(WEEKDAY($H1300,2)=1,WEEKDAY($H1300,2)=2,WEEKDAY($H1300,2)=3,WEEKDAY($H1300,2)=4,WEEKDAY($H1300,2)=5),$I1300&lt;=DATABASE!$J$3,$I1300&gt;=DATABASE!$I$3),"JAM KERJA",IF(AND(WEEKDAY($H1300,2)=6,$I1300&lt;=DATABASE!$J$4,$I1300&gt;=DATABASE!$I$4),"JAM KERJA","LUAR JAM KERJA 1")))))</f>
        <v/>
      </c>
      <c r="M1300" s="33" t="str">
        <f>IF('DATA ACCURATE'!T1303&lt;&gt;"",IF('DATA ACCURATE'!T1303&gt;100,'DATA ACCURATE'!T1303/10,'DATA ACCURATE'!T1303),"")</f>
        <v/>
      </c>
      <c r="N1300" t="str">
        <f>IF(M1300="","",IF(M1300&lt;=DATABASE!$I$9,"LOKAL",IF(M1300&lt;DATABASE!$J$9,"LUAR KOTA 1",IF($M1300&gt;=DATABASE!$J$9,"LUAR KOTA 2",""))))</f>
        <v/>
      </c>
      <c r="O1300" s="38" t="str">
        <f>IF('DATA ACCURATE'!L1303&lt;&gt;"",'DATA ACCURATE'!L1303,"")</f>
        <v/>
      </c>
      <c r="Q1300" s="38">
        <f t="shared" si="140"/>
        <v>0</v>
      </c>
      <c r="R1300" s="38">
        <f t="shared" si="140"/>
        <v>0</v>
      </c>
      <c r="S1300" s="38">
        <f t="shared" si="140"/>
        <v>0</v>
      </c>
      <c r="T1300" s="38">
        <f t="shared" si="140"/>
        <v>0</v>
      </c>
      <c r="U1300" s="38">
        <f t="shared" si="141"/>
        <v>0</v>
      </c>
      <c r="V1300" s="38">
        <f t="shared" si="141"/>
        <v>0</v>
      </c>
      <c r="W1300" s="38">
        <f t="shared" si="141"/>
        <v>0</v>
      </c>
      <c r="X1300" s="38">
        <f t="shared" si="142"/>
        <v>0</v>
      </c>
      <c r="Y1300" s="38">
        <f t="shared" si="142"/>
        <v>0</v>
      </c>
      <c r="Z1300" s="38">
        <f t="shared" si="142"/>
        <v>0</v>
      </c>
      <c r="AA1300" s="38">
        <f t="shared" si="142"/>
        <v>0</v>
      </c>
      <c r="AB1300" s="38">
        <f t="shared" si="143"/>
        <v>0</v>
      </c>
      <c r="AC1300" s="38">
        <f t="shared" si="144"/>
        <v>0</v>
      </c>
      <c r="AD1300" s="38" t="str">
        <f t="shared" si="145"/>
        <v>000000000000</v>
      </c>
    </row>
    <row r="1301" spans="1:30">
      <c r="A1301" s="9" t="str">
        <f>IF('DATA ACCURATE'!A1304&lt;&gt;"",'DATA ACCURATE'!A1304,"")</f>
        <v/>
      </c>
      <c r="B1301" s="9" t="str">
        <f>IF('DATA ACCURATE'!D1304&lt;&gt;"",'DATA ACCURATE'!D1304,"")</f>
        <v/>
      </c>
      <c r="C1301" s="38" t="str">
        <f>IF($AD1301="000000000000","",INDEX(DATABASE!$W$12:$W$71,MATCH($AD1301,DATABASE!$V$12:$V$71,0)))</f>
        <v/>
      </c>
      <c r="D1301" s="34" t="str">
        <f>IF(C1301="","",IF(E1301="",INDEX(DATABASE!$AF$13:$AF$62,MATCH($C1301,DATABASE!$AC$13:$AC$62,0)),IF(E1301="2x D11",INDEX(DATABASE!$AF$13:$AF$62,MATCH($C1301,DATABASE!$AC$13:$AC$62,0))+2*DATABASE!$AF$62,IF(E1301="3x D11",INDEX(DATABASE!$AF$13:$AF$62,MATCH($C1301,DATABASE!$AC$13:$AC$62,0))+3*DATABASE!$AF$62,""))))</f>
        <v/>
      </c>
      <c r="E1301" s="38" t="str">
        <f>IF(AND($K1301="Y",$G1301&lt;&gt;"UNYIL",$F1301&lt;DATABASE!$O$8),"2x D11",IF(AND($K1301="Y",$G1301&lt;&gt;"UNYIL",$F1301&gt;=DATABASE!$O$8),"3x D11",""))</f>
        <v/>
      </c>
      <c r="F1301" s="9" t="str">
        <f>IF('DATA ACCURATE'!N1304&lt;&gt;"",'DATA ACCURATE'!N1304,"")</f>
        <v/>
      </c>
      <c r="G1301" t="str">
        <f>IF(F1301="","",IF(F1301&lt;=DATABASE!$I$8,"UNYIL",IF(F1301&lt;=DATABASE!$J$8,"KECIL",IF(F1301&lt;DATABASE!$K$8,"TANGGUNG",IF(F1301&gt;=DATABASE!$K$8,"BESAR","")))))</f>
        <v/>
      </c>
      <c r="H1301" s="16" t="str">
        <f>IF('DATA ACCURATE'!J1304&lt;&gt;"",'DATA ACCURATE'!J1304,"")</f>
        <v/>
      </c>
      <c r="I1301" s="35" t="str">
        <f>IF(B1301&lt;&gt;"",IFERROR(VLOOKUP(B1301,'DATA TIMBANGAN'!G:M,7,FALSE),VLOOKUP(B1301,'DATA TIMBANGAN'!G:M,7)),"")</f>
        <v/>
      </c>
      <c r="J1301" s="25" t="str">
        <f>IF(H1301&lt;&gt;"",IFERROR(INDEX(DATABASE!$Z$19:$Z$38,MATCH(DATEVALUE(H1301),DATABASE!$AA$19:$AA$38,0)),INDEX(DATABASE!$Z$12:$Z$18,MATCH(WEEKDAY(H1301,2),DATABASE!$AA$12:$AA$18,0))),"")</f>
        <v/>
      </c>
      <c r="K1301" s="25" t="str">
        <f>IF('DATA ACCURATE'!V1304&lt;&gt;"",'DATA ACCURATE'!V1304,"")</f>
        <v/>
      </c>
      <c r="L1301" s="80" t="str">
        <f>IF($H1301="","",IF(OR($J1301="LIBUR",AND($L1300="LIBUR",$O1300=$O1301)),"LIBUR",IF(AND(OR($L1300="LUAR JAM KERJA 1",$L1300="LUAR JAM KERJA 2"),OR(OR(AND($H1300=$H1301,AND(OR($I1301&gt;DATABASE!$J$3,$I1301&lt;DATABASE!$J$6),((DATEVALUE($H1301)+$I1301)-(DATEVALUE($H1300)+$I1300))&lt;DATABASE!$J$6)),AND($H1300=$H1301,$O1300=$O1301,OR($I1301&gt;DATABASE!$J$6,$I1301&lt;DATABASE!$J$3))),AND(($H1301-$H1300)=1,OR($I1301&lt;DATABASE!$I$6,((DATEVALUE($H1301)+$I1301)-(DATEVALUE($H1300)+$I1300))&lt;DATABASE!$J$6))),$A1301=$A1300),"LUAR JAM KERJA 2",IF(AND(OR(WEEKDAY($H1301,2)=1,WEEKDAY($H1301,2)=2,WEEKDAY($H1301,2)=3,WEEKDAY($H1301,2)=4,WEEKDAY($H1301,2)=5),$I1301&lt;=DATABASE!$J$3,$I1301&gt;=DATABASE!$I$3),"JAM KERJA",IF(AND(WEEKDAY($H1301,2)=6,$I1301&lt;=DATABASE!$J$4,$I1301&gt;=DATABASE!$I$4),"JAM KERJA","LUAR JAM KERJA 1")))))</f>
        <v/>
      </c>
      <c r="M1301" s="33" t="str">
        <f>IF('DATA ACCURATE'!T1304&lt;&gt;"",IF('DATA ACCURATE'!T1304&gt;100,'DATA ACCURATE'!T1304/10,'DATA ACCURATE'!T1304),"")</f>
        <v/>
      </c>
      <c r="N1301" t="str">
        <f>IF(M1301="","",IF(M1301&lt;=DATABASE!$I$9,"LOKAL",IF(M1301&lt;DATABASE!$J$9,"LUAR KOTA 1",IF($M1301&gt;=DATABASE!$J$9,"LUAR KOTA 2",""))))</f>
        <v/>
      </c>
      <c r="O1301" s="38" t="str">
        <f>IF('DATA ACCURATE'!L1304&lt;&gt;"",'DATA ACCURATE'!L1304,"")</f>
        <v/>
      </c>
      <c r="Q1301" s="38">
        <f t="shared" si="140"/>
        <v>0</v>
      </c>
      <c r="R1301" s="38">
        <f t="shared" si="140"/>
        <v>0</v>
      </c>
      <c r="S1301" s="38">
        <f t="shared" si="140"/>
        <v>0</v>
      </c>
      <c r="T1301" s="38">
        <f t="shared" si="140"/>
        <v>0</v>
      </c>
      <c r="U1301" s="38">
        <f t="shared" si="141"/>
        <v>0</v>
      </c>
      <c r="V1301" s="38">
        <f t="shared" si="141"/>
        <v>0</v>
      </c>
      <c r="W1301" s="38">
        <f t="shared" si="141"/>
        <v>0</v>
      </c>
      <c r="X1301" s="38">
        <f t="shared" si="142"/>
        <v>0</v>
      </c>
      <c r="Y1301" s="38">
        <f t="shared" si="142"/>
        <v>0</v>
      </c>
      <c r="Z1301" s="38">
        <f t="shared" si="142"/>
        <v>0</v>
      </c>
      <c r="AA1301" s="38">
        <f t="shared" si="142"/>
        <v>0</v>
      </c>
      <c r="AB1301" s="38">
        <f t="shared" si="143"/>
        <v>0</v>
      </c>
      <c r="AC1301" s="38">
        <f t="shared" si="144"/>
        <v>0</v>
      </c>
      <c r="AD1301" s="38" t="str">
        <f t="shared" si="145"/>
        <v>000000000000</v>
      </c>
    </row>
    <row r="1302" spans="1:30">
      <c r="A1302" s="9" t="str">
        <f>IF('DATA ACCURATE'!A1305&lt;&gt;"",'DATA ACCURATE'!A1305,"")</f>
        <v/>
      </c>
      <c r="B1302" s="9" t="str">
        <f>IF('DATA ACCURATE'!D1305&lt;&gt;"",'DATA ACCURATE'!D1305,"")</f>
        <v/>
      </c>
      <c r="C1302" s="38" t="str">
        <f>IF($AD1302="000000000000","",INDEX(DATABASE!$W$12:$W$71,MATCH($AD1302,DATABASE!$V$12:$V$71,0)))</f>
        <v/>
      </c>
      <c r="D1302" s="34" t="str">
        <f>IF(C1302="","",IF(E1302="",INDEX(DATABASE!$AF$13:$AF$62,MATCH($C1302,DATABASE!$AC$13:$AC$62,0)),IF(E1302="2x D11",INDEX(DATABASE!$AF$13:$AF$62,MATCH($C1302,DATABASE!$AC$13:$AC$62,0))+2*DATABASE!$AF$62,IF(E1302="3x D11",INDEX(DATABASE!$AF$13:$AF$62,MATCH($C1302,DATABASE!$AC$13:$AC$62,0))+3*DATABASE!$AF$62,""))))</f>
        <v/>
      </c>
      <c r="E1302" s="38" t="str">
        <f>IF(AND($K1302="Y",$G1302&lt;&gt;"UNYIL",$F1302&lt;DATABASE!$O$8),"2x D11",IF(AND($K1302="Y",$G1302&lt;&gt;"UNYIL",$F1302&gt;=DATABASE!$O$8),"3x D11",""))</f>
        <v/>
      </c>
      <c r="F1302" s="9" t="str">
        <f>IF('DATA ACCURATE'!N1305&lt;&gt;"",'DATA ACCURATE'!N1305,"")</f>
        <v/>
      </c>
      <c r="G1302" t="str">
        <f>IF(F1302="","",IF(F1302&lt;=DATABASE!$I$8,"UNYIL",IF(F1302&lt;=DATABASE!$J$8,"KECIL",IF(F1302&lt;DATABASE!$K$8,"TANGGUNG",IF(F1302&gt;=DATABASE!$K$8,"BESAR","")))))</f>
        <v/>
      </c>
      <c r="H1302" s="16" t="str">
        <f>IF('DATA ACCURATE'!J1305&lt;&gt;"",'DATA ACCURATE'!J1305,"")</f>
        <v/>
      </c>
      <c r="I1302" s="35" t="str">
        <f>IF(B1302&lt;&gt;"",IFERROR(VLOOKUP(B1302,'DATA TIMBANGAN'!G:M,7,FALSE),VLOOKUP(B1302,'DATA TIMBANGAN'!G:M,7)),"")</f>
        <v/>
      </c>
      <c r="J1302" s="25" t="str">
        <f>IF(H1302&lt;&gt;"",IFERROR(INDEX(DATABASE!$Z$19:$Z$38,MATCH(DATEVALUE(H1302),DATABASE!$AA$19:$AA$38,0)),INDEX(DATABASE!$Z$12:$Z$18,MATCH(WEEKDAY(H1302,2),DATABASE!$AA$12:$AA$18,0))),"")</f>
        <v/>
      </c>
      <c r="K1302" s="25" t="str">
        <f>IF('DATA ACCURATE'!V1305&lt;&gt;"",'DATA ACCURATE'!V1305,"")</f>
        <v/>
      </c>
      <c r="L1302" s="80" t="str">
        <f>IF($H1302="","",IF(OR($J1302="LIBUR",AND($L1301="LIBUR",$O1301=$O1302)),"LIBUR",IF(AND(OR($L1301="LUAR JAM KERJA 1",$L1301="LUAR JAM KERJA 2"),OR(OR(AND($H1301=$H1302,AND(OR($I1302&gt;DATABASE!$J$3,$I1302&lt;DATABASE!$J$6),((DATEVALUE($H1302)+$I1302)-(DATEVALUE($H1301)+$I1301))&lt;DATABASE!$J$6)),AND($H1301=$H1302,$O1301=$O1302,OR($I1302&gt;DATABASE!$J$6,$I1302&lt;DATABASE!$J$3))),AND(($H1302-$H1301)=1,OR($I1302&lt;DATABASE!$I$6,((DATEVALUE($H1302)+$I1302)-(DATEVALUE($H1301)+$I1301))&lt;DATABASE!$J$6))),$A1302=$A1301),"LUAR JAM KERJA 2",IF(AND(OR(WEEKDAY($H1302,2)=1,WEEKDAY($H1302,2)=2,WEEKDAY($H1302,2)=3,WEEKDAY($H1302,2)=4,WEEKDAY($H1302,2)=5),$I1302&lt;=DATABASE!$J$3,$I1302&gt;=DATABASE!$I$3),"JAM KERJA",IF(AND(WEEKDAY($H1302,2)=6,$I1302&lt;=DATABASE!$J$4,$I1302&gt;=DATABASE!$I$4),"JAM KERJA","LUAR JAM KERJA 1")))))</f>
        <v/>
      </c>
      <c r="M1302" s="33" t="str">
        <f>IF('DATA ACCURATE'!T1305&lt;&gt;"",IF('DATA ACCURATE'!T1305&gt;100,'DATA ACCURATE'!T1305/10,'DATA ACCURATE'!T1305),"")</f>
        <v/>
      </c>
      <c r="N1302" t="str">
        <f>IF(M1302="","",IF(M1302&lt;=DATABASE!$I$9,"LOKAL",IF(M1302&lt;DATABASE!$J$9,"LUAR KOTA 1",IF($M1302&gt;=DATABASE!$J$9,"LUAR KOTA 2",""))))</f>
        <v/>
      </c>
      <c r="O1302" s="38" t="str">
        <f>IF('DATA ACCURATE'!L1305&lt;&gt;"",'DATA ACCURATE'!L1305,"")</f>
        <v/>
      </c>
      <c r="Q1302" s="38">
        <f t="shared" si="140"/>
        <v>0</v>
      </c>
      <c r="R1302" s="38">
        <f t="shared" si="140"/>
        <v>0</v>
      </c>
      <c r="S1302" s="38">
        <f t="shared" si="140"/>
        <v>0</v>
      </c>
      <c r="T1302" s="38">
        <f t="shared" si="140"/>
        <v>0</v>
      </c>
      <c r="U1302" s="38">
        <f t="shared" si="141"/>
        <v>0</v>
      </c>
      <c r="V1302" s="38">
        <f t="shared" si="141"/>
        <v>0</v>
      </c>
      <c r="W1302" s="38">
        <f t="shared" si="141"/>
        <v>0</v>
      </c>
      <c r="X1302" s="38">
        <f t="shared" si="142"/>
        <v>0</v>
      </c>
      <c r="Y1302" s="38">
        <f t="shared" si="142"/>
        <v>0</v>
      </c>
      <c r="Z1302" s="38">
        <f t="shared" si="142"/>
        <v>0</v>
      </c>
      <c r="AA1302" s="38">
        <f t="shared" si="142"/>
        <v>0</v>
      </c>
      <c r="AB1302" s="38">
        <f t="shared" si="143"/>
        <v>0</v>
      </c>
      <c r="AC1302" s="38">
        <f t="shared" si="144"/>
        <v>0</v>
      </c>
      <c r="AD1302" s="38" t="str">
        <f t="shared" si="145"/>
        <v>000000000000</v>
      </c>
    </row>
    <row r="1303" spans="1:30">
      <c r="A1303" s="9" t="str">
        <f>IF('DATA ACCURATE'!A1306&lt;&gt;"",'DATA ACCURATE'!A1306,"")</f>
        <v/>
      </c>
      <c r="B1303" s="9" t="str">
        <f>IF('DATA ACCURATE'!D1306&lt;&gt;"",'DATA ACCURATE'!D1306,"")</f>
        <v/>
      </c>
      <c r="C1303" s="38" t="str">
        <f>IF($AD1303="000000000000","",INDEX(DATABASE!$W$12:$W$71,MATCH($AD1303,DATABASE!$V$12:$V$71,0)))</f>
        <v/>
      </c>
      <c r="D1303" s="34" t="str">
        <f>IF(C1303="","",IF(E1303="",INDEX(DATABASE!$AF$13:$AF$62,MATCH($C1303,DATABASE!$AC$13:$AC$62,0)),IF(E1303="2x D11",INDEX(DATABASE!$AF$13:$AF$62,MATCH($C1303,DATABASE!$AC$13:$AC$62,0))+2*DATABASE!$AF$62,IF(E1303="3x D11",INDEX(DATABASE!$AF$13:$AF$62,MATCH($C1303,DATABASE!$AC$13:$AC$62,0))+3*DATABASE!$AF$62,""))))</f>
        <v/>
      </c>
      <c r="E1303" s="38" t="str">
        <f>IF(AND($K1303="Y",$G1303&lt;&gt;"UNYIL",$F1303&lt;DATABASE!$O$8),"2x D11",IF(AND($K1303="Y",$G1303&lt;&gt;"UNYIL",$F1303&gt;=DATABASE!$O$8),"3x D11",""))</f>
        <v/>
      </c>
      <c r="F1303" s="9" t="str">
        <f>IF('DATA ACCURATE'!N1306&lt;&gt;"",'DATA ACCURATE'!N1306,"")</f>
        <v/>
      </c>
      <c r="G1303" t="str">
        <f>IF(F1303="","",IF(F1303&lt;=DATABASE!$I$8,"UNYIL",IF(F1303&lt;=DATABASE!$J$8,"KECIL",IF(F1303&lt;DATABASE!$K$8,"TANGGUNG",IF(F1303&gt;=DATABASE!$K$8,"BESAR","")))))</f>
        <v/>
      </c>
      <c r="H1303" s="16" t="str">
        <f>IF('DATA ACCURATE'!J1306&lt;&gt;"",'DATA ACCURATE'!J1306,"")</f>
        <v/>
      </c>
      <c r="I1303" s="35" t="str">
        <f>IF(B1303&lt;&gt;"",IFERROR(VLOOKUP(B1303,'DATA TIMBANGAN'!G:M,7,FALSE),VLOOKUP(B1303,'DATA TIMBANGAN'!G:M,7)),"")</f>
        <v/>
      </c>
      <c r="J1303" s="25" t="str">
        <f>IF(H1303&lt;&gt;"",IFERROR(INDEX(DATABASE!$Z$19:$Z$38,MATCH(DATEVALUE(H1303),DATABASE!$AA$19:$AA$38,0)),INDEX(DATABASE!$Z$12:$Z$18,MATCH(WEEKDAY(H1303,2),DATABASE!$AA$12:$AA$18,0))),"")</f>
        <v/>
      </c>
      <c r="K1303" s="25" t="str">
        <f>IF('DATA ACCURATE'!V1306&lt;&gt;"",'DATA ACCURATE'!V1306,"")</f>
        <v/>
      </c>
      <c r="L1303" s="80" t="str">
        <f>IF($H1303="","",IF(OR($J1303="LIBUR",AND($L1302="LIBUR",$O1302=$O1303)),"LIBUR",IF(AND(OR($L1302="LUAR JAM KERJA 1",$L1302="LUAR JAM KERJA 2"),OR(OR(AND($H1302=$H1303,AND(OR($I1303&gt;DATABASE!$J$3,$I1303&lt;DATABASE!$J$6),((DATEVALUE($H1303)+$I1303)-(DATEVALUE($H1302)+$I1302))&lt;DATABASE!$J$6)),AND($H1302=$H1303,$O1302=$O1303,OR($I1303&gt;DATABASE!$J$6,$I1303&lt;DATABASE!$J$3))),AND(($H1303-$H1302)=1,OR($I1303&lt;DATABASE!$I$6,((DATEVALUE($H1303)+$I1303)-(DATEVALUE($H1302)+$I1302))&lt;DATABASE!$J$6))),$A1303=$A1302),"LUAR JAM KERJA 2",IF(AND(OR(WEEKDAY($H1303,2)=1,WEEKDAY($H1303,2)=2,WEEKDAY($H1303,2)=3,WEEKDAY($H1303,2)=4,WEEKDAY($H1303,2)=5),$I1303&lt;=DATABASE!$J$3,$I1303&gt;=DATABASE!$I$3),"JAM KERJA",IF(AND(WEEKDAY($H1303,2)=6,$I1303&lt;=DATABASE!$J$4,$I1303&gt;=DATABASE!$I$4),"JAM KERJA","LUAR JAM KERJA 1")))))</f>
        <v/>
      </c>
      <c r="M1303" s="33" t="str">
        <f>IF('DATA ACCURATE'!T1306&lt;&gt;"",IF('DATA ACCURATE'!T1306&gt;100,'DATA ACCURATE'!T1306/10,'DATA ACCURATE'!T1306),"")</f>
        <v/>
      </c>
      <c r="N1303" t="str">
        <f>IF(M1303="","",IF(M1303&lt;=DATABASE!$I$9,"LOKAL",IF(M1303&lt;DATABASE!$J$9,"LUAR KOTA 1",IF($M1303&gt;=DATABASE!$J$9,"LUAR KOTA 2",""))))</f>
        <v/>
      </c>
      <c r="O1303" s="38" t="str">
        <f>IF('DATA ACCURATE'!L1306&lt;&gt;"",'DATA ACCURATE'!L1306,"")</f>
        <v/>
      </c>
      <c r="Q1303" s="38">
        <f t="shared" si="140"/>
        <v>0</v>
      </c>
      <c r="R1303" s="38">
        <f t="shared" si="140"/>
        <v>0</v>
      </c>
      <c r="S1303" s="38">
        <f t="shared" si="140"/>
        <v>0</v>
      </c>
      <c r="T1303" s="38">
        <f t="shared" si="140"/>
        <v>0</v>
      </c>
      <c r="U1303" s="38">
        <f t="shared" si="141"/>
        <v>0</v>
      </c>
      <c r="V1303" s="38">
        <f t="shared" si="141"/>
        <v>0</v>
      </c>
      <c r="W1303" s="38">
        <f t="shared" si="141"/>
        <v>0</v>
      </c>
      <c r="X1303" s="38">
        <f t="shared" si="142"/>
        <v>0</v>
      </c>
      <c r="Y1303" s="38">
        <f t="shared" si="142"/>
        <v>0</v>
      </c>
      <c r="Z1303" s="38">
        <f t="shared" si="142"/>
        <v>0</v>
      </c>
      <c r="AA1303" s="38">
        <f t="shared" si="142"/>
        <v>0</v>
      </c>
      <c r="AB1303" s="38">
        <f t="shared" si="143"/>
        <v>0</v>
      </c>
      <c r="AC1303" s="38">
        <f t="shared" si="144"/>
        <v>0</v>
      </c>
      <c r="AD1303" s="38" t="str">
        <f t="shared" si="145"/>
        <v>000000000000</v>
      </c>
    </row>
    <row r="1304" spans="1:30">
      <c r="A1304" s="9" t="str">
        <f>IF('DATA ACCURATE'!A1307&lt;&gt;"",'DATA ACCURATE'!A1307,"")</f>
        <v/>
      </c>
      <c r="B1304" s="9" t="str">
        <f>IF('DATA ACCURATE'!D1307&lt;&gt;"",'DATA ACCURATE'!D1307,"")</f>
        <v/>
      </c>
      <c r="C1304" s="38" t="str">
        <f>IF($AD1304="000000000000","",INDEX(DATABASE!$W$12:$W$71,MATCH($AD1304,DATABASE!$V$12:$V$71,0)))</f>
        <v/>
      </c>
      <c r="D1304" s="34" t="str">
        <f>IF(C1304="","",IF(E1304="",INDEX(DATABASE!$AF$13:$AF$62,MATCH($C1304,DATABASE!$AC$13:$AC$62,0)),IF(E1304="2x D11",INDEX(DATABASE!$AF$13:$AF$62,MATCH($C1304,DATABASE!$AC$13:$AC$62,0))+2*DATABASE!$AF$62,IF(E1304="3x D11",INDEX(DATABASE!$AF$13:$AF$62,MATCH($C1304,DATABASE!$AC$13:$AC$62,0))+3*DATABASE!$AF$62,""))))</f>
        <v/>
      </c>
      <c r="E1304" s="38" t="str">
        <f>IF(AND($K1304="Y",$G1304&lt;&gt;"UNYIL",$F1304&lt;DATABASE!$O$8),"2x D11",IF(AND($K1304="Y",$G1304&lt;&gt;"UNYIL",$F1304&gt;=DATABASE!$O$8),"3x D11",""))</f>
        <v/>
      </c>
      <c r="F1304" s="9" t="str">
        <f>IF('DATA ACCURATE'!N1307&lt;&gt;"",'DATA ACCURATE'!N1307,"")</f>
        <v/>
      </c>
      <c r="G1304" t="str">
        <f>IF(F1304="","",IF(F1304&lt;=DATABASE!$I$8,"UNYIL",IF(F1304&lt;=DATABASE!$J$8,"KECIL",IF(F1304&lt;DATABASE!$K$8,"TANGGUNG",IF(F1304&gt;=DATABASE!$K$8,"BESAR","")))))</f>
        <v/>
      </c>
      <c r="H1304" s="16" t="str">
        <f>IF('DATA ACCURATE'!J1307&lt;&gt;"",'DATA ACCURATE'!J1307,"")</f>
        <v/>
      </c>
      <c r="I1304" s="35" t="str">
        <f>IF(B1304&lt;&gt;"",IFERROR(VLOOKUP(B1304,'DATA TIMBANGAN'!G:M,7,FALSE),VLOOKUP(B1304,'DATA TIMBANGAN'!G:M,7)),"")</f>
        <v/>
      </c>
      <c r="J1304" s="25" t="str">
        <f>IF(H1304&lt;&gt;"",IFERROR(INDEX(DATABASE!$Z$19:$Z$38,MATCH(DATEVALUE(H1304),DATABASE!$AA$19:$AA$38,0)),INDEX(DATABASE!$Z$12:$Z$18,MATCH(WEEKDAY(H1304,2),DATABASE!$AA$12:$AA$18,0))),"")</f>
        <v/>
      </c>
      <c r="K1304" s="25" t="str">
        <f>IF('DATA ACCURATE'!V1307&lt;&gt;"",'DATA ACCURATE'!V1307,"")</f>
        <v/>
      </c>
      <c r="L1304" s="80" t="str">
        <f>IF($H1304="","",IF(OR($J1304="LIBUR",AND($L1303="LIBUR",$O1303=$O1304)),"LIBUR",IF(AND(OR($L1303="LUAR JAM KERJA 1",$L1303="LUAR JAM KERJA 2"),OR(OR(AND($H1303=$H1304,AND(OR($I1304&gt;DATABASE!$J$3,$I1304&lt;DATABASE!$J$6),((DATEVALUE($H1304)+$I1304)-(DATEVALUE($H1303)+$I1303))&lt;DATABASE!$J$6)),AND($H1303=$H1304,$O1303=$O1304,OR($I1304&gt;DATABASE!$J$6,$I1304&lt;DATABASE!$J$3))),AND(($H1304-$H1303)=1,OR($I1304&lt;DATABASE!$I$6,((DATEVALUE($H1304)+$I1304)-(DATEVALUE($H1303)+$I1303))&lt;DATABASE!$J$6))),$A1304=$A1303),"LUAR JAM KERJA 2",IF(AND(OR(WEEKDAY($H1304,2)=1,WEEKDAY($H1304,2)=2,WEEKDAY($H1304,2)=3,WEEKDAY($H1304,2)=4,WEEKDAY($H1304,2)=5),$I1304&lt;=DATABASE!$J$3,$I1304&gt;=DATABASE!$I$3),"JAM KERJA",IF(AND(WEEKDAY($H1304,2)=6,$I1304&lt;=DATABASE!$J$4,$I1304&gt;=DATABASE!$I$4),"JAM KERJA","LUAR JAM KERJA 1")))))</f>
        <v/>
      </c>
      <c r="M1304" s="33" t="str">
        <f>IF('DATA ACCURATE'!T1307&lt;&gt;"",IF('DATA ACCURATE'!T1307&gt;100,'DATA ACCURATE'!T1307/10,'DATA ACCURATE'!T1307),"")</f>
        <v/>
      </c>
      <c r="N1304" t="str">
        <f>IF(M1304="","",IF(M1304&lt;=DATABASE!$I$9,"LOKAL",IF(M1304&lt;DATABASE!$J$9,"LUAR KOTA 1",IF($M1304&gt;=DATABASE!$J$9,"LUAR KOTA 2",""))))</f>
        <v/>
      </c>
      <c r="O1304" s="38" t="str">
        <f>IF('DATA ACCURATE'!L1307&lt;&gt;"",'DATA ACCURATE'!L1307,"")</f>
        <v/>
      </c>
      <c r="Q1304" s="38">
        <f t="shared" si="140"/>
        <v>0</v>
      </c>
      <c r="R1304" s="38">
        <f t="shared" si="140"/>
        <v>0</v>
      </c>
      <c r="S1304" s="38">
        <f t="shared" si="140"/>
        <v>0</v>
      </c>
      <c r="T1304" s="38">
        <f t="shared" si="140"/>
        <v>0</v>
      </c>
      <c r="U1304" s="38">
        <f t="shared" si="141"/>
        <v>0</v>
      </c>
      <c r="V1304" s="38">
        <f t="shared" si="141"/>
        <v>0</v>
      </c>
      <c r="W1304" s="38">
        <f t="shared" si="141"/>
        <v>0</v>
      </c>
      <c r="X1304" s="38">
        <f t="shared" si="142"/>
        <v>0</v>
      </c>
      <c r="Y1304" s="38">
        <f t="shared" si="142"/>
        <v>0</v>
      </c>
      <c r="Z1304" s="38">
        <f t="shared" si="142"/>
        <v>0</v>
      </c>
      <c r="AA1304" s="38">
        <f t="shared" si="142"/>
        <v>0</v>
      </c>
      <c r="AB1304" s="38">
        <f t="shared" si="143"/>
        <v>0</v>
      </c>
      <c r="AC1304" s="38">
        <f t="shared" si="144"/>
        <v>0</v>
      </c>
      <c r="AD1304" s="38" t="str">
        <f t="shared" si="145"/>
        <v>000000000000</v>
      </c>
    </row>
    <row r="1305" spans="1:30">
      <c r="A1305" s="9" t="str">
        <f>IF('DATA ACCURATE'!A1308&lt;&gt;"",'DATA ACCURATE'!A1308,"")</f>
        <v/>
      </c>
      <c r="B1305" s="9" t="str">
        <f>IF('DATA ACCURATE'!D1308&lt;&gt;"",'DATA ACCURATE'!D1308,"")</f>
        <v/>
      </c>
      <c r="C1305" s="38" t="str">
        <f>IF($AD1305="000000000000","",INDEX(DATABASE!$W$12:$W$71,MATCH($AD1305,DATABASE!$V$12:$V$71,0)))</f>
        <v/>
      </c>
      <c r="D1305" s="34" t="str">
        <f>IF(C1305="","",IF(E1305="",INDEX(DATABASE!$AF$13:$AF$62,MATCH($C1305,DATABASE!$AC$13:$AC$62,0)),IF(E1305="2x D11",INDEX(DATABASE!$AF$13:$AF$62,MATCH($C1305,DATABASE!$AC$13:$AC$62,0))+2*DATABASE!$AF$62,IF(E1305="3x D11",INDEX(DATABASE!$AF$13:$AF$62,MATCH($C1305,DATABASE!$AC$13:$AC$62,0))+3*DATABASE!$AF$62,""))))</f>
        <v/>
      </c>
      <c r="E1305" s="38" t="str">
        <f>IF(AND($K1305="Y",$G1305&lt;&gt;"UNYIL",$F1305&lt;DATABASE!$O$8),"2x D11",IF(AND($K1305="Y",$G1305&lt;&gt;"UNYIL",$F1305&gt;=DATABASE!$O$8),"3x D11",""))</f>
        <v/>
      </c>
      <c r="F1305" s="9" t="str">
        <f>IF('DATA ACCURATE'!N1308&lt;&gt;"",'DATA ACCURATE'!N1308,"")</f>
        <v/>
      </c>
      <c r="G1305" t="str">
        <f>IF(F1305="","",IF(F1305&lt;=DATABASE!$I$8,"UNYIL",IF(F1305&lt;=DATABASE!$J$8,"KECIL",IF(F1305&lt;DATABASE!$K$8,"TANGGUNG",IF(F1305&gt;=DATABASE!$K$8,"BESAR","")))))</f>
        <v/>
      </c>
      <c r="H1305" s="16" t="str">
        <f>IF('DATA ACCURATE'!J1308&lt;&gt;"",'DATA ACCURATE'!J1308,"")</f>
        <v/>
      </c>
      <c r="I1305" s="35" t="str">
        <f>IF(B1305&lt;&gt;"",IFERROR(VLOOKUP(B1305,'DATA TIMBANGAN'!G:M,7,FALSE),VLOOKUP(B1305,'DATA TIMBANGAN'!G:M,7)),"")</f>
        <v/>
      </c>
      <c r="J1305" s="25" t="str">
        <f>IF(H1305&lt;&gt;"",IFERROR(INDEX(DATABASE!$Z$19:$Z$38,MATCH(DATEVALUE(H1305),DATABASE!$AA$19:$AA$38,0)),INDEX(DATABASE!$Z$12:$Z$18,MATCH(WEEKDAY(H1305,2),DATABASE!$AA$12:$AA$18,0))),"")</f>
        <v/>
      </c>
      <c r="K1305" s="25" t="str">
        <f>IF('DATA ACCURATE'!V1308&lt;&gt;"",'DATA ACCURATE'!V1308,"")</f>
        <v/>
      </c>
      <c r="L1305" s="80" t="str">
        <f>IF($H1305="","",IF(OR($J1305="LIBUR",AND($L1304="LIBUR",$O1304=$O1305)),"LIBUR",IF(AND(OR($L1304="LUAR JAM KERJA 1",$L1304="LUAR JAM KERJA 2"),OR(OR(AND($H1304=$H1305,AND(OR($I1305&gt;DATABASE!$J$3,$I1305&lt;DATABASE!$J$6),((DATEVALUE($H1305)+$I1305)-(DATEVALUE($H1304)+$I1304))&lt;DATABASE!$J$6)),AND($H1304=$H1305,$O1304=$O1305,OR($I1305&gt;DATABASE!$J$6,$I1305&lt;DATABASE!$J$3))),AND(($H1305-$H1304)=1,OR($I1305&lt;DATABASE!$I$6,((DATEVALUE($H1305)+$I1305)-(DATEVALUE($H1304)+$I1304))&lt;DATABASE!$J$6))),$A1305=$A1304),"LUAR JAM KERJA 2",IF(AND(OR(WEEKDAY($H1305,2)=1,WEEKDAY($H1305,2)=2,WEEKDAY($H1305,2)=3,WEEKDAY($H1305,2)=4,WEEKDAY($H1305,2)=5),$I1305&lt;=DATABASE!$J$3,$I1305&gt;=DATABASE!$I$3),"JAM KERJA",IF(AND(WEEKDAY($H1305,2)=6,$I1305&lt;=DATABASE!$J$4,$I1305&gt;=DATABASE!$I$4),"JAM KERJA","LUAR JAM KERJA 1")))))</f>
        <v/>
      </c>
      <c r="M1305" s="33" t="str">
        <f>IF('DATA ACCURATE'!T1308&lt;&gt;"",IF('DATA ACCURATE'!T1308&gt;100,'DATA ACCURATE'!T1308/10,'DATA ACCURATE'!T1308),"")</f>
        <v/>
      </c>
      <c r="N1305" t="str">
        <f>IF(M1305="","",IF(M1305&lt;=DATABASE!$I$9,"LOKAL",IF(M1305&lt;DATABASE!$J$9,"LUAR KOTA 1",IF($M1305&gt;=DATABASE!$J$9,"LUAR KOTA 2",""))))</f>
        <v/>
      </c>
      <c r="O1305" s="38" t="str">
        <f>IF('DATA ACCURATE'!L1308&lt;&gt;"",'DATA ACCURATE'!L1308,"")</f>
        <v/>
      </c>
      <c r="Q1305" s="38">
        <f t="shared" si="140"/>
        <v>0</v>
      </c>
      <c r="R1305" s="38">
        <f t="shared" si="140"/>
        <v>0</v>
      </c>
      <c r="S1305" s="38">
        <f t="shared" si="140"/>
        <v>0</v>
      </c>
      <c r="T1305" s="38">
        <f t="shared" si="140"/>
        <v>0</v>
      </c>
      <c r="U1305" s="38">
        <f t="shared" si="141"/>
        <v>0</v>
      </c>
      <c r="V1305" s="38">
        <f t="shared" si="141"/>
        <v>0</v>
      </c>
      <c r="W1305" s="38">
        <f t="shared" si="141"/>
        <v>0</v>
      </c>
      <c r="X1305" s="38">
        <f t="shared" si="142"/>
        <v>0</v>
      </c>
      <c r="Y1305" s="38">
        <f t="shared" si="142"/>
        <v>0</v>
      </c>
      <c r="Z1305" s="38">
        <f t="shared" si="142"/>
        <v>0</v>
      </c>
      <c r="AA1305" s="38">
        <f t="shared" si="142"/>
        <v>0</v>
      </c>
      <c r="AB1305" s="38">
        <f t="shared" si="143"/>
        <v>0</v>
      </c>
      <c r="AC1305" s="38">
        <f t="shared" si="144"/>
        <v>0</v>
      </c>
      <c r="AD1305" s="38" t="str">
        <f t="shared" si="145"/>
        <v>000000000000</v>
      </c>
    </row>
    <row r="1306" spans="1:30">
      <c r="A1306" s="9" t="str">
        <f>IF('DATA ACCURATE'!A1309&lt;&gt;"",'DATA ACCURATE'!A1309,"")</f>
        <v/>
      </c>
      <c r="B1306" s="9" t="str">
        <f>IF('DATA ACCURATE'!D1309&lt;&gt;"",'DATA ACCURATE'!D1309,"")</f>
        <v/>
      </c>
      <c r="C1306" s="38" t="str">
        <f>IF($AD1306="000000000000","",INDEX(DATABASE!$W$12:$W$71,MATCH($AD1306,DATABASE!$V$12:$V$71,0)))</f>
        <v/>
      </c>
      <c r="D1306" s="34" t="str">
        <f>IF(C1306="","",IF(E1306="",INDEX(DATABASE!$AF$13:$AF$62,MATCH($C1306,DATABASE!$AC$13:$AC$62,0)),IF(E1306="2x D11",INDEX(DATABASE!$AF$13:$AF$62,MATCH($C1306,DATABASE!$AC$13:$AC$62,0))+2*DATABASE!$AF$62,IF(E1306="3x D11",INDEX(DATABASE!$AF$13:$AF$62,MATCH($C1306,DATABASE!$AC$13:$AC$62,0))+3*DATABASE!$AF$62,""))))</f>
        <v/>
      </c>
      <c r="E1306" s="38" t="str">
        <f>IF(AND($K1306="Y",$G1306&lt;&gt;"UNYIL",$F1306&lt;DATABASE!$O$8),"2x D11",IF(AND($K1306="Y",$G1306&lt;&gt;"UNYIL",$F1306&gt;=DATABASE!$O$8),"3x D11",""))</f>
        <v/>
      </c>
      <c r="F1306" s="9" t="str">
        <f>IF('DATA ACCURATE'!N1309&lt;&gt;"",'DATA ACCURATE'!N1309,"")</f>
        <v/>
      </c>
      <c r="G1306" t="str">
        <f>IF(F1306="","",IF(F1306&lt;=DATABASE!$I$8,"UNYIL",IF(F1306&lt;=DATABASE!$J$8,"KECIL",IF(F1306&lt;DATABASE!$K$8,"TANGGUNG",IF(F1306&gt;=DATABASE!$K$8,"BESAR","")))))</f>
        <v/>
      </c>
      <c r="H1306" s="16" t="str">
        <f>IF('DATA ACCURATE'!J1309&lt;&gt;"",'DATA ACCURATE'!J1309,"")</f>
        <v/>
      </c>
      <c r="I1306" s="35" t="str">
        <f>IF(B1306&lt;&gt;"",IFERROR(VLOOKUP(B1306,'DATA TIMBANGAN'!G:M,7,FALSE),VLOOKUP(B1306,'DATA TIMBANGAN'!G:M,7)),"")</f>
        <v/>
      </c>
      <c r="J1306" s="25" t="str">
        <f>IF(H1306&lt;&gt;"",IFERROR(INDEX(DATABASE!$Z$19:$Z$38,MATCH(DATEVALUE(H1306),DATABASE!$AA$19:$AA$38,0)),INDEX(DATABASE!$Z$12:$Z$18,MATCH(WEEKDAY(H1306,2),DATABASE!$AA$12:$AA$18,0))),"")</f>
        <v/>
      </c>
      <c r="K1306" s="25" t="str">
        <f>IF('DATA ACCURATE'!V1309&lt;&gt;"",'DATA ACCURATE'!V1309,"")</f>
        <v/>
      </c>
      <c r="L1306" s="80" t="str">
        <f>IF($H1306="","",IF(OR($J1306="LIBUR",AND($L1305="LIBUR",$O1305=$O1306)),"LIBUR",IF(AND(OR($L1305="LUAR JAM KERJA 1",$L1305="LUAR JAM KERJA 2"),OR(OR(AND($H1305=$H1306,AND(OR($I1306&gt;DATABASE!$J$3,$I1306&lt;DATABASE!$J$6),((DATEVALUE($H1306)+$I1306)-(DATEVALUE($H1305)+$I1305))&lt;DATABASE!$J$6)),AND($H1305=$H1306,$O1305=$O1306,OR($I1306&gt;DATABASE!$J$6,$I1306&lt;DATABASE!$J$3))),AND(($H1306-$H1305)=1,OR($I1306&lt;DATABASE!$I$6,((DATEVALUE($H1306)+$I1306)-(DATEVALUE($H1305)+$I1305))&lt;DATABASE!$J$6))),$A1306=$A1305),"LUAR JAM KERJA 2",IF(AND(OR(WEEKDAY($H1306,2)=1,WEEKDAY($H1306,2)=2,WEEKDAY($H1306,2)=3,WEEKDAY($H1306,2)=4,WEEKDAY($H1306,2)=5),$I1306&lt;=DATABASE!$J$3,$I1306&gt;=DATABASE!$I$3),"JAM KERJA",IF(AND(WEEKDAY($H1306,2)=6,$I1306&lt;=DATABASE!$J$4,$I1306&gt;=DATABASE!$I$4),"JAM KERJA","LUAR JAM KERJA 1")))))</f>
        <v/>
      </c>
      <c r="M1306" s="33" t="str">
        <f>IF('DATA ACCURATE'!T1309&lt;&gt;"",IF('DATA ACCURATE'!T1309&gt;100,'DATA ACCURATE'!T1309/10,'DATA ACCURATE'!T1309),"")</f>
        <v/>
      </c>
      <c r="N1306" t="str">
        <f>IF(M1306="","",IF(M1306&lt;=DATABASE!$I$9,"LOKAL",IF(M1306&lt;DATABASE!$J$9,"LUAR KOTA 1",IF($M1306&gt;=DATABASE!$J$9,"LUAR KOTA 2",""))))</f>
        <v/>
      </c>
      <c r="O1306" s="38" t="str">
        <f>IF('DATA ACCURATE'!L1309&lt;&gt;"",'DATA ACCURATE'!L1309,"")</f>
        <v/>
      </c>
      <c r="Q1306" s="38">
        <f t="shared" si="140"/>
        <v>0</v>
      </c>
      <c r="R1306" s="38">
        <f t="shared" si="140"/>
        <v>0</v>
      </c>
      <c r="S1306" s="38">
        <f t="shared" si="140"/>
        <v>0</v>
      </c>
      <c r="T1306" s="38">
        <f t="shared" si="140"/>
        <v>0</v>
      </c>
      <c r="U1306" s="38">
        <f t="shared" si="141"/>
        <v>0</v>
      </c>
      <c r="V1306" s="38">
        <f t="shared" si="141"/>
        <v>0</v>
      </c>
      <c r="W1306" s="38">
        <f t="shared" si="141"/>
        <v>0</v>
      </c>
      <c r="X1306" s="38">
        <f t="shared" si="142"/>
        <v>0</v>
      </c>
      <c r="Y1306" s="38">
        <f t="shared" si="142"/>
        <v>0</v>
      </c>
      <c r="Z1306" s="38">
        <f t="shared" si="142"/>
        <v>0</v>
      </c>
      <c r="AA1306" s="38">
        <f t="shared" si="142"/>
        <v>0</v>
      </c>
      <c r="AB1306" s="38">
        <f t="shared" si="143"/>
        <v>0</v>
      </c>
      <c r="AC1306" s="38">
        <f t="shared" si="144"/>
        <v>0</v>
      </c>
      <c r="AD1306" s="38" t="str">
        <f t="shared" si="145"/>
        <v>000000000000</v>
      </c>
    </row>
    <row r="1307" spans="1:30">
      <c r="A1307" s="9" t="str">
        <f>IF('DATA ACCURATE'!A1310&lt;&gt;"",'DATA ACCURATE'!A1310,"")</f>
        <v/>
      </c>
      <c r="B1307" s="9" t="str">
        <f>IF('DATA ACCURATE'!D1310&lt;&gt;"",'DATA ACCURATE'!D1310,"")</f>
        <v/>
      </c>
      <c r="C1307" s="38" t="str">
        <f>IF($AD1307="000000000000","",INDEX(DATABASE!$W$12:$W$71,MATCH($AD1307,DATABASE!$V$12:$V$71,0)))</f>
        <v/>
      </c>
      <c r="D1307" s="34" t="str">
        <f>IF(C1307="","",IF(E1307="",INDEX(DATABASE!$AF$13:$AF$62,MATCH($C1307,DATABASE!$AC$13:$AC$62,0)),IF(E1307="2x D11",INDEX(DATABASE!$AF$13:$AF$62,MATCH($C1307,DATABASE!$AC$13:$AC$62,0))+2*DATABASE!$AF$62,IF(E1307="3x D11",INDEX(DATABASE!$AF$13:$AF$62,MATCH($C1307,DATABASE!$AC$13:$AC$62,0))+3*DATABASE!$AF$62,""))))</f>
        <v/>
      </c>
      <c r="E1307" s="38" t="str">
        <f>IF(AND($K1307="Y",$G1307&lt;&gt;"UNYIL",$F1307&lt;DATABASE!$O$8),"2x D11",IF(AND($K1307="Y",$G1307&lt;&gt;"UNYIL",$F1307&gt;=DATABASE!$O$8),"3x D11",""))</f>
        <v/>
      </c>
      <c r="F1307" s="9" t="str">
        <f>IF('DATA ACCURATE'!N1310&lt;&gt;"",'DATA ACCURATE'!N1310,"")</f>
        <v/>
      </c>
      <c r="G1307" t="str">
        <f>IF(F1307="","",IF(F1307&lt;=DATABASE!$I$8,"UNYIL",IF(F1307&lt;=DATABASE!$J$8,"KECIL",IF(F1307&lt;DATABASE!$K$8,"TANGGUNG",IF(F1307&gt;=DATABASE!$K$8,"BESAR","")))))</f>
        <v/>
      </c>
      <c r="H1307" s="16" t="str">
        <f>IF('DATA ACCURATE'!J1310&lt;&gt;"",'DATA ACCURATE'!J1310,"")</f>
        <v/>
      </c>
      <c r="I1307" s="35" t="str">
        <f>IF(B1307&lt;&gt;"",IFERROR(VLOOKUP(B1307,'DATA TIMBANGAN'!G:M,7,FALSE),VLOOKUP(B1307,'DATA TIMBANGAN'!G:M,7)),"")</f>
        <v/>
      </c>
      <c r="J1307" s="25" t="str">
        <f>IF(H1307&lt;&gt;"",IFERROR(INDEX(DATABASE!$Z$19:$Z$38,MATCH(DATEVALUE(H1307),DATABASE!$AA$19:$AA$38,0)),INDEX(DATABASE!$Z$12:$Z$18,MATCH(WEEKDAY(H1307,2),DATABASE!$AA$12:$AA$18,0))),"")</f>
        <v/>
      </c>
      <c r="K1307" s="25" t="str">
        <f>IF('DATA ACCURATE'!V1310&lt;&gt;"",'DATA ACCURATE'!V1310,"")</f>
        <v/>
      </c>
      <c r="L1307" s="80" t="str">
        <f>IF($H1307="","",IF(OR($J1307="LIBUR",AND($L1306="LIBUR",$O1306=$O1307)),"LIBUR",IF(AND(OR($L1306="LUAR JAM KERJA 1",$L1306="LUAR JAM KERJA 2"),OR(OR(AND($H1306=$H1307,AND(OR($I1307&gt;DATABASE!$J$3,$I1307&lt;DATABASE!$J$6),((DATEVALUE($H1307)+$I1307)-(DATEVALUE($H1306)+$I1306))&lt;DATABASE!$J$6)),AND($H1306=$H1307,$O1306=$O1307,OR($I1307&gt;DATABASE!$J$6,$I1307&lt;DATABASE!$J$3))),AND(($H1307-$H1306)=1,OR($I1307&lt;DATABASE!$I$6,((DATEVALUE($H1307)+$I1307)-(DATEVALUE($H1306)+$I1306))&lt;DATABASE!$J$6))),$A1307=$A1306),"LUAR JAM KERJA 2",IF(AND(OR(WEEKDAY($H1307,2)=1,WEEKDAY($H1307,2)=2,WEEKDAY($H1307,2)=3,WEEKDAY($H1307,2)=4,WEEKDAY($H1307,2)=5),$I1307&lt;=DATABASE!$J$3,$I1307&gt;=DATABASE!$I$3),"JAM KERJA",IF(AND(WEEKDAY($H1307,2)=6,$I1307&lt;=DATABASE!$J$4,$I1307&gt;=DATABASE!$I$4),"JAM KERJA","LUAR JAM KERJA 1")))))</f>
        <v/>
      </c>
      <c r="M1307" s="33" t="str">
        <f>IF('DATA ACCURATE'!T1310&lt;&gt;"",IF('DATA ACCURATE'!T1310&gt;100,'DATA ACCURATE'!T1310/10,'DATA ACCURATE'!T1310),"")</f>
        <v/>
      </c>
      <c r="N1307" t="str">
        <f>IF(M1307="","",IF(M1307&lt;=DATABASE!$I$9,"LOKAL",IF(M1307&lt;DATABASE!$J$9,"LUAR KOTA 1",IF($M1307&gt;=DATABASE!$J$9,"LUAR KOTA 2",""))))</f>
        <v/>
      </c>
      <c r="O1307" s="38" t="str">
        <f>IF('DATA ACCURATE'!L1310&lt;&gt;"",'DATA ACCURATE'!L1310,"")</f>
        <v/>
      </c>
      <c r="Q1307" s="38">
        <f t="shared" si="140"/>
        <v>0</v>
      </c>
      <c r="R1307" s="38">
        <f t="shared" si="140"/>
        <v>0</v>
      </c>
      <c r="S1307" s="38">
        <f t="shared" si="140"/>
        <v>0</v>
      </c>
      <c r="T1307" s="38">
        <f t="shared" si="140"/>
        <v>0</v>
      </c>
      <c r="U1307" s="38">
        <f t="shared" si="141"/>
        <v>0</v>
      </c>
      <c r="V1307" s="38">
        <f t="shared" si="141"/>
        <v>0</v>
      </c>
      <c r="W1307" s="38">
        <f t="shared" si="141"/>
        <v>0</v>
      </c>
      <c r="X1307" s="38">
        <f t="shared" si="142"/>
        <v>0</v>
      </c>
      <c r="Y1307" s="38">
        <f t="shared" si="142"/>
        <v>0</v>
      </c>
      <c r="Z1307" s="38">
        <f t="shared" si="142"/>
        <v>0</v>
      </c>
      <c r="AA1307" s="38">
        <f t="shared" si="142"/>
        <v>0</v>
      </c>
      <c r="AB1307" s="38">
        <f t="shared" si="143"/>
        <v>0</v>
      </c>
      <c r="AC1307" s="38">
        <f t="shared" si="144"/>
        <v>0</v>
      </c>
      <c r="AD1307" s="38" t="str">
        <f t="shared" si="145"/>
        <v>000000000000</v>
      </c>
    </row>
    <row r="1308" spans="1:30">
      <c r="A1308" s="9" t="str">
        <f>IF('DATA ACCURATE'!A1311&lt;&gt;"",'DATA ACCURATE'!A1311,"")</f>
        <v/>
      </c>
      <c r="B1308" s="9" t="str">
        <f>IF('DATA ACCURATE'!D1311&lt;&gt;"",'DATA ACCURATE'!D1311,"")</f>
        <v/>
      </c>
      <c r="C1308" s="38" t="str">
        <f>IF($AD1308="000000000000","",INDEX(DATABASE!$W$12:$W$71,MATCH($AD1308,DATABASE!$V$12:$V$71,0)))</f>
        <v/>
      </c>
      <c r="D1308" s="34" t="str">
        <f>IF(C1308="","",IF(E1308="",INDEX(DATABASE!$AF$13:$AF$62,MATCH($C1308,DATABASE!$AC$13:$AC$62,0)),IF(E1308="2x D11",INDEX(DATABASE!$AF$13:$AF$62,MATCH($C1308,DATABASE!$AC$13:$AC$62,0))+2*DATABASE!$AF$62,IF(E1308="3x D11",INDEX(DATABASE!$AF$13:$AF$62,MATCH($C1308,DATABASE!$AC$13:$AC$62,0))+3*DATABASE!$AF$62,""))))</f>
        <v/>
      </c>
      <c r="E1308" s="38" t="str">
        <f>IF(AND($K1308="Y",$G1308&lt;&gt;"UNYIL",$F1308&lt;DATABASE!$O$8),"2x D11",IF(AND($K1308="Y",$G1308&lt;&gt;"UNYIL",$F1308&gt;=DATABASE!$O$8),"3x D11",""))</f>
        <v/>
      </c>
      <c r="F1308" s="9" t="str">
        <f>IF('DATA ACCURATE'!N1311&lt;&gt;"",'DATA ACCURATE'!N1311,"")</f>
        <v/>
      </c>
      <c r="G1308" t="str">
        <f>IF(F1308="","",IF(F1308&lt;=DATABASE!$I$8,"UNYIL",IF(F1308&lt;=DATABASE!$J$8,"KECIL",IF(F1308&lt;DATABASE!$K$8,"TANGGUNG",IF(F1308&gt;=DATABASE!$K$8,"BESAR","")))))</f>
        <v/>
      </c>
      <c r="H1308" s="16" t="str">
        <f>IF('DATA ACCURATE'!J1311&lt;&gt;"",'DATA ACCURATE'!J1311,"")</f>
        <v/>
      </c>
      <c r="I1308" s="35" t="str">
        <f>IF(B1308&lt;&gt;"",IFERROR(VLOOKUP(B1308,'DATA TIMBANGAN'!G:M,7,FALSE),VLOOKUP(B1308,'DATA TIMBANGAN'!G:M,7)),"")</f>
        <v/>
      </c>
      <c r="J1308" s="25" t="str">
        <f>IF(H1308&lt;&gt;"",IFERROR(INDEX(DATABASE!$Z$19:$Z$38,MATCH(DATEVALUE(H1308),DATABASE!$AA$19:$AA$38,0)),INDEX(DATABASE!$Z$12:$Z$18,MATCH(WEEKDAY(H1308,2),DATABASE!$AA$12:$AA$18,0))),"")</f>
        <v/>
      </c>
      <c r="K1308" s="25" t="str">
        <f>IF('DATA ACCURATE'!V1311&lt;&gt;"",'DATA ACCURATE'!V1311,"")</f>
        <v/>
      </c>
      <c r="L1308" s="80" t="str">
        <f>IF($H1308="","",IF(OR($J1308="LIBUR",AND($L1307="LIBUR",$O1307=$O1308)),"LIBUR",IF(AND(OR($L1307="LUAR JAM KERJA 1",$L1307="LUAR JAM KERJA 2"),OR(OR(AND($H1307=$H1308,AND(OR($I1308&gt;DATABASE!$J$3,$I1308&lt;DATABASE!$J$6),((DATEVALUE($H1308)+$I1308)-(DATEVALUE($H1307)+$I1307))&lt;DATABASE!$J$6)),AND($H1307=$H1308,$O1307=$O1308,OR($I1308&gt;DATABASE!$J$6,$I1308&lt;DATABASE!$J$3))),AND(($H1308-$H1307)=1,OR($I1308&lt;DATABASE!$I$6,((DATEVALUE($H1308)+$I1308)-(DATEVALUE($H1307)+$I1307))&lt;DATABASE!$J$6))),$A1308=$A1307),"LUAR JAM KERJA 2",IF(AND(OR(WEEKDAY($H1308,2)=1,WEEKDAY($H1308,2)=2,WEEKDAY($H1308,2)=3,WEEKDAY($H1308,2)=4,WEEKDAY($H1308,2)=5),$I1308&lt;=DATABASE!$J$3,$I1308&gt;=DATABASE!$I$3),"JAM KERJA",IF(AND(WEEKDAY($H1308,2)=6,$I1308&lt;=DATABASE!$J$4,$I1308&gt;=DATABASE!$I$4),"JAM KERJA","LUAR JAM KERJA 1")))))</f>
        <v/>
      </c>
      <c r="M1308" s="33" t="str">
        <f>IF('DATA ACCURATE'!T1311&lt;&gt;"",IF('DATA ACCURATE'!T1311&gt;100,'DATA ACCURATE'!T1311/10,'DATA ACCURATE'!T1311),"")</f>
        <v/>
      </c>
      <c r="N1308" t="str">
        <f>IF(M1308="","",IF(M1308&lt;=DATABASE!$I$9,"LOKAL",IF(M1308&lt;DATABASE!$J$9,"LUAR KOTA 1",IF($M1308&gt;=DATABASE!$J$9,"LUAR KOTA 2",""))))</f>
        <v/>
      </c>
      <c r="O1308" s="38" t="str">
        <f>IF('DATA ACCURATE'!L1311&lt;&gt;"",'DATA ACCURATE'!L1311,"")</f>
        <v/>
      </c>
      <c r="Q1308" s="38">
        <f t="shared" si="140"/>
        <v>0</v>
      </c>
      <c r="R1308" s="38">
        <f t="shared" si="140"/>
        <v>0</v>
      </c>
      <c r="S1308" s="38">
        <f t="shared" si="140"/>
        <v>0</v>
      </c>
      <c r="T1308" s="38">
        <f t="shared" si="140"/>
        <v>0</v>
      </c>
      <c r="U1308" s="38">
        <f t="shared" si="141"/>
        <v>0</v>
      </c>
      <c r="V1308" s="38">
        <f t="shared" si="141"/>
        <v>0</v>
      </c>
      <c r="W1308" s="38">
        <f t="shared" si="141"/>
        <v>0</v>
      </c>
      <c r="X1308" s="38">
        <f t="shared" si="142"/>
        <v>0</v>
      </c>
      <c r="Y1308" s="38">
        <f t="shared" si="142"/>
        <v>0</v>
      </c>
      <c r="Z1308" s="38">
        <f t="shared" si="142"/>
        <v>0</v>
      </c>
      <c r="AA1308" s="38">
        <f t="shared" si="142"/>
        <v>0</v>
      </c>
      <c r="AB1308" s="38">
        <f t="shared" si="143"/>
        <v>0</v>
      </c>
      <c r="AC1308" s="38">
        <f t="shared" si="144"/>
        <v>0</v>
      </c>
      <c r="AD1308" s="38" t="str">
        <f t="shared" si="145"/>
        <v>000000000000</v>
      </c>
    </row>
    <row r="1309" spans="1:30">
      <c r="A1309" s="9" t="str">
        <f>IF('DATA ACCURATE'!A1312&lt;&gt;"",'DATA ACCURATE'!A1312,"")</f>
        <v/>
      </c>
      <c r="B1309" s="9" t="str">
        <f>IF('DATA ACCURATE'!D1312&lt;&gt;"",'DATA ACCURATE'!D1312,"")</f>
        <v/>
      </c>
      <c r="C1309" s="38" t="str">
        <f>IF($AD1309="000000000000","",INDEX(DATABASE!$W$12:$W$71,MATCH($AD1309,DATABASE!$V$12:$V$71,0)))</f>
        <v/>
      </c>
      <c r="D1309" s="34" t="str">
        <f>IF(C1309="","",IF(E1309="",INDEX(DATABASE!$AF$13:$AF$62,MATCH($C1309,DATABASE!$AC$13:$AC$62,0)),IF(E1309="2x D11",INDEX(DATABASE!$AF$13:$AF$62,MATCH($C1309,DATABASE!$AC$13:$AC$62,0))+2*DATABASE!$AF$62,IF(E1309="3x D11",INDEX(DATABASE!$AF$13:$AF$62,MATCH($C1309,DATABASE!$AC$13:$AC$62,0))+3*DATABASE!$AF$62,""))))</f>
        <v/>
      </c>
      <c r="E1309" s="38" t="str">
        <f>IF(AND($K1309="Y",$G1309&lt;&gt;"UNYIL",$F1309&lt;DATABASE!$O$8),"2x D11",IF(AND($K1309="Y",$G1309&lt;&gt;"UNYIL",$F1309&gt;=DATABASE!$O$8),"3x D11",""))</f>
        <v/>
      </c>
      <c r="F1309" s="9" t="str">
        <f>IF('DATA ACCURATE'!N1312&lt;&gt;"",'DATA ACCURATE'!N1312,"")</f>
        <v/>
      </c>
      <c r="G1309" t="str">
        <f>IF(F1309="","",IF(F1309&lt;=DATABASE!$I$8,"UNYIL",IF(F1309&lt;=DATABASE!$J$8,"KECIL",IF(F1309&lt;DATABASE!$K$8,"TANGGUNG",IF(F1309&gt;=DATABASE!$K$8,"BESAR","")))))</f>
        <v/>
      </c>
      <c r="H1309" s="16" t="str">
        <f>IF('DATA ACCURATE'!J1312&lt;&gt;"",'DATA ACCURATE'!J1312,"")</f>
        <v/>
      </c>
      <c r="I1309" s="35" t="str">
        <f>IF(B1309&lt;&gt;"",IFERROR(VLOOKUP(B1309,'DATA TIMBANGAN'!G:M,7,FALSE),VLOOKUP(B1309,'DATA TIMBANGAN'!G:M,7)),"")</f>
        <v/>
      </c>
      <c r="J1309" s="25" t="str">
        <f>IF(H1309&lt;&gt;"",IFERROR(INDEX(DATABASE!$Z$19:$Z$38,MATCH(DATEVALUE(H1309),DATABASE!$AA$19:$AA$38,0)),INDEX(DATABASE!$Z$12:$Z$18,MATCH(WEEKDAY(H1309,2),DATABASE!$AA$12:$AA$18,0))),"")</f>
        <v/>
      </c>
      <c r="K1309" s="25" t="str">
        <f>IF('DATA ACCURATE'!V1312&lt;&gt;"",'DATA ACCURATE'!V1312,"")</f>
        <v/>
      </c>
      <c r="L1309" s="80" t="str">
        <f>IF($H1309="","",IF(OR($J1309="LIBUR",AND($L1308="LIBUR",$O1308=$O1309)),"LIBUR",IF(AND(OR($L1308="LUAR JAM KERJA 1",$L1308="LUAR JAM KERJA 2"),OR(OR(AND($H1308=$H1309,AND(OR($I1309&gt;DATABASE!$J$3,$I1309&lt;DATABASE!$J$6),((DATEVALUE($H1309)+$I1309)-(DATEVALUE($H1308)+$I1308))&lt;DATABASE!$J$6)),AND($H1308=$H1309,$O1308=$O1309,OR($I1309&gt;DATABASE!$J$6,$I1309&lt;DATABASE!$J$3))),AND(($H1309-$H1308)=1,OR($I1309&lt;DATABASE!$I$6,((DATEVALUE($H1309)+$I1309)-(DATEVALUE($H1308)+$I1308))&lt;DATABASE!$J$6))),$A1309=$A1308),"LUAR JAM KERJA 2",IF(AND(OR(WEEKDAY($H1309,2)=1,WEEKDAY($H1309,2)=2,WEEKDAY($H1309,2)=3,WEEKDAY($H1309,2)=4,WEEKDAY($H1309,2)=5),$I1309&lt;=DATABASE!$J$3,$I1309&gt;=DATABASE!$I$3),"JAM KERJA",IF(AND(WEEKDAY($H1309,2)=6,$I1309&lt;=DATABASE!$J$4,$I1309&gt;=DATABASE!$I$4),"JAM KERJA","LUAR JAM KERJA 1")))))</f>
        <v/>
      </c>
      <c r="M1309" s="33" t="str">
        <f>IF('DATA ACCURATE'!T1312&lt;&gt;"",IF('DATA ACCURATE'!T1312&gt;100,'DATA ACCURATE'!T1312/10,'DATA ACCURATE'!T1312),"")</f>
        <v/>
      </c>
      <c r="N1309" t="str">
        <f>IF(M1309="","",IF(M1309&lt;=DATABASE!$I$9,"LOKAL",IF(M1309&lt;DATABASE!$J$9,"LUAR KOTA 1",IF($M1309&gt;=DATABASE!$J$9,"LUAR KOTA 2",""))))</f>
        <v/>
      </c>
      <c r="O1309" s="38" t="str">
        <f>IF('DATA ACCURATE'!L1312&lt;&gt;"",'DATA ACCURATE'!L1312,"")</f>
        <v/>
      </c>
      <c r="Q1309" s="38">
        <f t="shared" si="140"/>
        <v>0</v>
      </c>
      <c r="R1309" s="38">
        <f t="shared" si="140"/>
        <v>0</v>
      </c>
      <c r="S1309" s="38">
        <f t="shared" si="140"/>
        <v>0</v>
      </c>
      <c r="T1309" s="38">
        <f t="shared" si="140"/>
        <v>0</v>
      </c>
      <c r="U1309" s="38">
        <f t="shared" si="141"/>
        <v>0</v>
      </c>
      <c r="V1309" s="38">
        <f t="shared" si="141"/>
        <v>0</v>
      </c>
      <c r="W1309" s="38">
        <f t="shared" si="141"/>
        <v>0</v>
      </c>
      <c r="X1309" s="38">
        <f t="shared" si="142"/>
        <v>0</v>
      </c>
      <c r="Y1309" s="38">
        <f t="shared" si="142"/>
        <v>0</v>
      </c>
      <c r="Z1309" s="38">
        <f t="shared" si="142"/>
        <v>0</v>
      </c>
      <c r="AA1309" s="38">
        <f t="shared" si="142"/>
        <v>0</v>
      </c>
      <c r="AB1309" s="38">
        <f t="shared" si="143"/>
        <v>0</v>
      </c>
      <c r="AC1309" s="38">
        <f t="shared" si="144"/>
        <v>0</v>
      </c>
      <c r="AD1309" s="38" t="str">
        <f t="shared" si="145"/>
        <v>000000000000</v>
      </c>
    </row>
    <row r="1310" spans="1:30">
      <c r="A1310" s="9" t="str">
        <f>IF('DATA ACCURATE'!A1313&lt;&gt;"",'DATA ACCURATE'!A1313,"")</f>
        <v/>
      </c>
      <c r="B1310" s="9" t="str">
        <f>IF('DATA ACCURATE'!D1313&lt;&gt;"",'DATA ACCURATE'!D1313,"")</f>
        <v/>
      </c>
      <c r="C1310" s="38" t="str">
        <f>IF($AD1310="000000000000","",INDEX(DATABASE!$W$12:$W$71,MATCH($AD1310,DATABASE!$V$12:$V$71,0)))</f>
        <v/>
      </c>
      <c r="D1310" s="34" t="str">
        <f>IF(C1310="","",IF(E1310="",INDEX(DATABASE!$AF$13:$AF$62,MATCH($C1310,DATABASE!$AC$13:$AC$62,0)),IF(E1310="2x D11",INDEX(DATABASE!$AF$13:$AF$62,MATCH($C1310,DATABASE!$AC$13:$AC$62,0))+2*DATABASE!$AF$62,IF(E1310="3x D11",INDEX(DATABASE!$AF$13:$AF$62,MATCH($C1310,DATABASE!$AC$13:$AC$62,0))+3*DATABASE!$AF$62,""))))</f>
        <v/>
      </c>
      <c r="E1310" s="38" t="str">
        <f>IF(AND($K1310="Y",$G1310&lt;&gt;"UNYIL",$F1310&lt;DATABASE!$O$8),"2x D11",IF(AND($K1310="Y",$G1310&lt;&gt;"UNYIL",$F1310&gt;=DATABASE!$O$8),"3x D11",""))</f>
        <v/>
      </c>
      <c r="F1310" s="9" t="str">
        <f>IF('DATA ACCURATE'!N1313&lt;&gt;"",'DATA ACCURATE'!N1313,"")</f>
        <v/>
      </c>
      <c r="G1310" t="str">
        <f>IF(F1310="","",IF(F1310&lt;=DATABASE!$I$8,"UNYIL",IF(F1310&lt;=DATABASE!$J$8,"KECIL",IF(F1310&lt;DATABASE!$K$8,"TANGGUNG",IF(F1310&gt;=DATABASE!$K$8,"BESAR","")))))</f>
        <v/>
      </c>
      <c r="H1310" s="16" t="str">
        <f>IF('DATA ACCURATE'!J1313&lt;&gt;"",'DATA ACCURATE'!J1313,"")</f>
        <v/>
      </c>
      <c r="I1310" s="35" t="str">
        <f>IF(B1310&lt;&gt;"",IFERROR(VLOOKUP(B1310,'DATA TIMBANGAN'!G:M,7,FALSE),VLOOKUP(B1310,'DATA TIMBANGAN'!G:M,7)),"")</f>
        <v/>
      </c>
      <c r="J1310" s="25" t="str">
        <f>IF(H1310&lt;&gt;"",IFERROR(INDEX(DATABASE!$Z$19:$Z$38,MATCH(DATEVALUE(H1310),DATABASE!$AA$19:$AA$38,0)),INDEX(DATABASE!$Z$12:$Z$18,MATCH(WEEKDAY(H1310,2),DATABASE!$AA$12:$AA$18,0))),"")</f>
        <v/>
      </c>
      <c r="K1310" s="25" t="str">
        <f>IF('DATA ACCURATE'!V1313&lt;&gt;"",'DATA ACCURATE'!V1313,"")</f>
        <v/>
      </c>
      <c r="L1310" s="80" t="str">
        <f>IF($H1310="","",IF(OR($J1310="LIBUR",AND($L1309="LIBUR",$O1309=$O1310)),"LIBUR",IF(AND(OR($L1309="LUAR JAM KERJA 1",$L1309="LUAR JAM KERJA 2"),OR(OR(AND($H1309=$H1310,AND(OR($I1310&gt;DATABASE!$J$3,$I1310&lt;DATABASE!$J$6),((DATEVALUE($H1310)+$I1310)-(DATEVALUE($H1309)+$I1309))&lt;DATABASE!$J$6)),AND($H1309=$H1310,$O1309=$O1310,OR($I1310&gt;DATABASE!$J$6,$I1310&lt;DATABASE!$J$3))),AND(($H1310-$H1309)=1,OR($I1310&lt;DATABASE!$I$6,((DATEVALUE($H1310)+$I1310)-(DATEVALUE($H1309)+$I1309))&lt;DATABASE!$J$6))),$A1310=$A1309),"LUAR JAM KERJA 2",IF(AND(OR(WEEKDAY($H1310,2)=1,WEEKDAY($H1310,2)=2,WEEKDAY($H1310,2)=3,WEEKDAY($H1310,2)=4,WEEKDAY($H1310,2)=5),$I1310&lt;=DATABASE!$J$3,$I1310&gt;=DATABASE!$I$3),"JAM KERJA",IF(AND(WEEKDAY($H1310,2)=6,$I1310&lt;=DATABASE!$J$4,$I1310&gt;=DATABASE!$I$4),"JAM KERJA","LUAR JAM KERJA 1")))))</f>
        <v/>
      </c>
      <c r="M1310" s="33" t="str">
        <f>IF('DATA ACCURATE'!T1313&lt;&gt;"",IF('DATA ACCURATE'!T1313&gt;100,'DATA ACCURATE'!T1313/10,'DATA ACCURATE'!T1313),"")</f>
        <v/>
      </c>
      <c r="N1310" t="str">
        <f>IF(M1310="","",IF(M1310&lt;=DATABASE!$I$9,"LOKAL",IF(M1310&lt;DATABASE!$J$9,"LUAR KOTA 1",IF($M1310&gt;=DATABASE!$J$9,"LUAR KOTA 2",""))))</f>
        <v/>
      </c>
      <c r="O1310" s="38" t="str">
        <f>IF('DATA ACCURATE'!L1313&lt;&gt;"",'DATA ACCURATE'!L1313,"")</f>
        <v/>
      </c>
      <c r="Q1310" s="38">
        <f t="shared" si="140"/>
        <v>0</v>
      </c>
      <c r="R1310" s="38">
        <f t="shared" si="140"/>
        <v>0</v>
      </c>
      <c r="S1310" s="38">
        <f t="shared" si="140"/>
        <v>0</v>
      </c>
      <c r="T1310" s="38">
        <f t="shared" si="140"/>
        <v>0</v>
      </c>
      <c r="U1310" s="38">
        <f t="shared" si="141"/>
        <v>0</v>
      </c>
      <c r="V1310" s="38">
        <f t="shared" si="141"/>
        <v>0</v>
      </c>
      <c r="W1310" s="38">
        <f t="shared" si="141"/>
        <v>0</v>
      </c>
      <c r="X1310" s="38">
        <f t="shared" si="142"/>
        <v>0</v>
      </c>
      <c r="Y1310" s="38">
        <f t="shared" si="142"/>
        <v>0</v>
      </c>
      <c r="Z1310" s="38">
        <f t="shared" si="142"/>
        <v>0</v>
      </c>
      <c r="AA1310" s="38">
        <f t="shared" si="142"/>
        <v>0</v>
      </c>
      <c r="AB1310" s="38">
        <f t="shared" si="143"/>
        <v>0</v>
      </c>
      <c r="AC1310" s="38">
        <f t="shared" si="144"/>
        <v>0</v>
      </c>
      <c r="AD1310" s="38" t="str">
        <f t="shared" si="145"/>
        <v>000000000000</v>
      </c>
    </row>
    <row r="1311" spans="1:30">
      <c r="A1311" s="9" t="str">
        <f>IF('DATA ACCURATE'!A1314&lt;&gt;"",'DATA ACCURATE'!A1314,"")</f>
        <v/>
      </c>
      <c r="B1311" s="9" t="str">
        <f>IF('DATA ACCURATE'!D1314&lt;&gt;"",'DATA ACCURATE'!D1314,"")</f>
        <v/>
      </c>
      <c r="C1311" s="38" t="str">
        <f>IF($AD1311="000000000000","",INDEX(DATABASE!$W$12:$W$71,MATCH($AD1311,DATABASE!$V$12:$V$71,0)))</f>
        <v/>
      </c>
      <c r="D1311" s="34" t="str">
        <f>IF(C1311="","",IF(E1311="",INDEX(DATABASE!$AF$13:$AF$62,MATCH($C1311,DATABASE!$AC$13:$AC$62,0)),IF(E1311="2x D11",INDEX(DATABASE!$AF$13:$AF$62,MATCH($C1311,DATABASE!$AC$13:$AC$62,0))+2*DATABASE!$AF$62,IF(E1311="3x D11",INDEX(DATABASE!$AF$13:$AF$62,MATCH($C1311,DATABASE!$AC$13:$AC$62,0))+3*DATABASE!$AF$62,""))))</f>
        <v/>
      </c>
      <c r="E1311" s="38" t="str">
        <f>IF(AND($K1311="Y",$G1311&lt;&gt;"UNYIL",$F1311&lt;DATABASE!$O$8),"2x D11",IF(AND($K1311="Y",$G1311&lt;&gt;"UNYIL",$F1311&gt;=DATABASE!$O$8),"3x D11",""))</f>
        <v/>
      </c>
      <c r="F1311" s="9" t="str">
        <f>IF('DATA ACCURATE'!N1314&lt;&gt;"",'DATA ACCURATE'!N1314,"")</f>
        <v/>
      </c>
      <c r="G1311" t="str">
        <f>IF(F1311="","",IF(F1311&lt;=DATABASE!$I$8,"UNYIL",IF(F1311&lt;=DATABASE!$J$8,"KECIL",IF(F1311&lt;DATABASE!$K$8,"TANGGUNG",IF(F1311&gt;=DATABASE!$K$8,"BESAR","")))))</f>
        <v/>
      </c>
      <c r="H1311" s="16" t="str">
        <f>IF('DATA ACCURATE'!J1314&lt;&gt;"",'DATA ACCURATE'!J1314,"")</f>
        <v/>
      </c>
      <c r="I1311" s="35" t="str">
        <f>IF(B1311&lt;&gt;"",IFERROR(VLOOKUP(B1311,'DATA TIMBANGAN'!G:M,7,FALSE),VLOOKUP(B1311,'DATA TIMBANGAN'!G:M,7)),"")</f>
        <v/>
      </c>
      <c r="J1311" s="25" t="str">
        <f>IF(H1311&lt;&gt;"",IFERROR(INDEX(DATABASE!$Z$19:$Z$38,MATCH(DATEVALUE(H1311),DATABASE!$AA$19:$AA$38,0)),INDEX(DATABASE!$Z$12:$Z$18,MATCH(WEEKDAY(H1311,2),DATABASE!$AA$12:$AA$18,0))),"")</f>
        <v/>
      </c>
      <c r="K1311" s="25" t="str">
        <f>IF('DATA ACCURATE'!V1314&lt;&gt;"",'DATA ACCURATE'!V1314,"")</f>
        <v/>
      </c>
      <c r="L1311" s="80" t="str">
        <f>IF($H1311="","",IF(OR($J1311="LIBUR",AND($L1310="LIBUR",$O1310=$O1311)),"LIBUR",IF(AND(OR($L1310="LUAR JAM KERJA 1",$L1310="LUAR JAM KERJA 2"),OR(OR(AND($H1310=$H1311,AND(OR($I1311&gt;DATABASE!$J$3,$I1311&lt;DATABASE!$J$6),((DATEVALUE($H1311)+$I1311)-(DATEVALUE($H1310)+$I1310))&lt;DATABASE!$J$6)),AND($H1310=$H1311,$O1310=$O1311,OR($I1311&gt;DATABASE!$J$6,$I1311&lt;DATABASE!$J$3))),AND(($H1311-$H1310)=1,OR($I1311&lt;DATABASE!$I$6,((DATEVALUE($H1311)+$I1311)-(DATEVALUE($H1310)+$I1310))&lt;DATABASE!$J$6))),$A1311=$A1310),"LUAR JAM KERJA 2",IF(AND(OR(WEEKDAY($H1311,2)=1,WEEKDAY($H1311,2)=2,WEEKDAY($H1311,2)=3,WEEKDAY($H1311,2)=4,WEEKDAY($H1311,2)=5),$I1311&lt;=DATABASE!$J$3,$I1311&gt;=DATABASE!$I$3),"JAM KERJA",IF(AND(WEEKDAY($H1311,2)=6,$I1311&lt;=DATABASE!$J$4,$I1311&gt;=DATABASE!$I$4),"JAM KERJA","LUAR JAM KERJA 1")))))</f>
        <v/>
      </c>
      <c r="M1311" s="33" t="str">
        <f>IF('DATA ACCURATE'!T1314&lt;&gt;"",IF('DATA ACCURATE'!T1314&gt;100,'DATA ACCURATE'!T1314/10,'DATA ACCURATE'!T1314),"")</f>
        <v/>
      </c>
      <c r="N1311" t="str">
        <f>IF(M1311="","",IF(M1311&lt;=DATABASE!$I$9,"LOKAL",IF(M1311&lt;DATABASE!$J$9,"LUAR KOTA 1",IF($M1311&gt;=DATABASE!$J$9,"LUAR KOTA 2",""))))</f>
        <v/>
      </c>
      <c r="O1311" s="38" t="str">
        <f>IF('DATA ACCURATE'!L1314&lt;&gt;"",'DATA ACCURATE'!L1314,"")</f>
        <v/>
      </c>
      <c r="Q1311" s="38">
        <f t="shared" si="140"/>
        <v>0</v>
      </c>
      <c r="R1311" s="38">
        <f t="shared" si="140"/>
        <v>0</v>
      </c>
      <c r="S1311" s="38">
        <f t="shared" si="140"/>
        <v>0</v>
      </c>
      <c r="T1311" s="38">
        <f t="shared" si="140"/>
        <v>0</v>
      </c>
      <c r="U1311" s="38">
        <f t="shared" si="141"/>
        <v>0</v>
      </c>
      <c r="V1311" s="38">
        <f t="shared" si="141"/>
        <v>0</v>
      </c>
      <c r="W1311" s="38">
        <f t="shared" si="141"/>
        <v>0</v>
      </c>
      <c r="X1311" s="38">
        <f t="shared" si="142"/>
        <v>0</v>
      </c>
      <c r="Y1311" s="38">
        <f t="shared" si="142"/>
        <v>0</v>
      </c>
      <c r="Z1311" s="38">
        <f t="shared" si="142"/>
        <v>0</v>
      </c>
      <c r="AA1311" s="38">
        <f t="shared" si="142"/>
        <v>0</v>
      </c>
      <c r="AB1311" s="38">
        <f t="shared" si="143"/>
        <v>0</v>
      </c>
      <c r="AC1311" s="38">
        <f t="shared" si="144"/>
        <v>0</v>
      </c>
      <c r="AD1311" s="38" t="str">
        <f t="shared" si="145"/>
        <v>000000000000</v>
      </c>
    </row>
    <row r="1312" spans="1:30">
      <c r="A1312" s="9" t="str">
        <f>IF('DATA ACCURATE'!A1315&lt;&gt;"",'DATA ACCURATE'!A1315,"")</f>
        <v/>
      </c>
      <c r="B1312" s="9" t="str">
        <f>IF('DATA ACCURATE'!D1315&lt;&gt;"",'DATA ACCURATE'!D1315,"")</f>
        <v/>
      </c>
      <c r="C1312" s="38" t="str">
        <f>IF($AD1312="000000000000","",INDEX(DATABASE!$W$12:$W$71,MATCH($AD1312,DATABASE!$V$12:$V$71,0)))</f>
        <v/>
      </c>
      <c r="D1312" s="34" t="str">
        <f>IF(C1312="","",IF(E1312="",INDEX(DATABASE!$AF$13:$AF$62,MATCH($C1312,DATABASE!$AC$13:$AC$62,0)),IF(E1312="2x D11",INDEX(DATABASE!$AF$13:$AF$62,MATCH($C1312,DATABASE!$AC$13:$AC$62,0))+2*DATABASE!$AF$62,IF(E1312="3x D11",INDEX(DATABASE!$AF$13:$AF$62,MATCH($C1312,DATABASE!$AC$13:$AC$62,0))+3*DATABASE!$AF$62,""))))</f>
        <v/>
      </c>
      <c r="E1312" s="38" t="str">
        <f>IF(AND($K1312="Y",$G1312&lt;&gt;"UNYIL",$F1312&lt;DATABASE!$O$8),"2x D11",IF(AND($K1312="Y",$G1312&lt;&gt;"UNYIL",$F1312&gt;=DATABASE!$O$8),"3x D11",""))</f>
        <v/>
      </c>
      <c r="F1312" s="9" t="str">
        <f>IF('DATA ACCURATE'!N1315&lt;&gt;"",'DATA ACCURATE'!N1315,"")</f>
        <v/>
      </c>
      <c r="G1312" t="str">
        <f>IF(F1312="","",IF(F1312&lt;=DATABASE!$I$8,"UNYIL",IF(F1312&lt;=DATABASE!$J$8,"KECIL",IF(F1312&lt;DATABASE!$K$8,"TANGGUNG",IF(F1312&gt;=DATABASE!$K$8,"BESAR","")))))</f>
        <v/>
      </c>
      <c r="H1312" s="16" t="str">
        <f>IF('DATA ACCURATE'!J1315&lt;&gt;"",'DATA ACCURATE'!J1315,"")</f>
        <v/>
      </c>
      <c r="I1312" s="35" t="str">
        <f>IF(B1312&lt;&gt;"",IFERROR(VLOOKUP(B1312,'DATA TIMBANGAN'!G:M,7,FALSE),VLOOKUP(B1312,'DATA TIMBANGAN'!G:M,7)),"")</f>
        <v/>
      </c>
      <c r="J1312" s="25" t="str">
        <f>IF(H1312&lt;&gt;"",IFERROR(INDEX(DATABASE!$Z$19:$Z$38,MATCH(DATEVALUE(H1312),DATABASE!$AA$19:$AA$38,0)),INDEX(DATABASE!$Z$12:$Z$18,MATCH(WEEKDAY(H1312,2),DATABASE!$AA$12:$AA$18,0))),"")</f>
        <v/>
      </c>
      <c r="K1312" s="25" t="str">
        <f>IF('DATA ACCURATE'!V1315&lt;&gt;"",'DATA ACCURATE'!V1315,"")</f>
        <v/>
      </c>
      <c r="L1312" s="80" t="str">
        <f>IF($H1312="","",IF(OR($J1312="LIBUR",AND($L1311="LIBUR",$O1311=$O1312)),"LIBUR",IF(AND(OR($L1311="LUAR JAM KERJA 1",$L1311="LUAR JAM KERJA 2"),OR(OR(AND($H1311=$H1312,AND(OR($I1312&gt;DATABASE!$J$3,$I1312&lt;DATABASE!$J$6),((DATEVALUE($H1312)+$I1312)-(DATEVALUE($H1311)+$I1311))&lt;DATABASE!$J$6)),AND($H1311=$H1312,$O1311=$O1312,OR($I1312&gt;DATABASE!$J$6,$I1312&lt;DATABASE!$J$3))),AND(($H1312-$H1311)=1,OR($I1312&lt;DATABASE!$I$6,((DATEVALUE($H1312)+$I1312)-(DATEVALUE($H1311)+$I1311))&lt;DATABASE!$J$6))),$A1312=$A1311),"LUAR JAM KERJA 2",IF(AND(OR(WEEKDAY($H1312,2)=1,WEEKDAY($H1312,2)=2,WEEKDAY($H1312,2)=3,WEEKDAY($H1312,2)=4,WEEKDAY($H1312,2)=5),$I1312&lt;=DATABASE!$J$3,$I1312&gt;=DATABASE!$I$3),"JAM KERJA",IF(AND(WEEKDAY($H1312,2)=6,$I1312&lt;=DATABASE!$J$4,$I1312&gt;=DATABASE!$I$4),"JAM KERJA","LUAR JAM KERJA 1")))))</f>
        <v/>
      </c>
      <c r="M1312" s="33" t="str">
        <f>IF('DATA ACCURATE'!T1315&lt;&gt;"",IF('DATA ACCURATE'!T1315&gt;100,'DATA ACCURATE'!T1315/10,'DATA ACCURATE'!T1315),"")</f>
        <v/>
      </c>
      <c r="N1312" t="str">
        <f>IF(M1312="","",IF(M1312&lt;=DATABASE!$I$9,"LOKAL",IF(M1312&lt;DATABASE!$J$9,"LUAR KOTA 1",IF($M1312&gt;=DATABASE!$J$9,"LUAR KOTA 2",""))))</f>
        <v/>
      </c>
      <c r="O1312" s="38" t="str">
        <f>IF('DATA ACCURATE'!L1315&lt;&gt;"",'DATA ACCURATE'!L1315,"")</f>
        <v/>
      </c>
      <c r="Q1312" s="38">
        <f t="shared" si="140"/>
        <v>0</v>
      </c>
      <c r="R1312" s="38">
        <f t="shared" si="140"/>
        <v>0</v>
      </c>
      <c r="S1312" s="38">
        <f t="shared" si="140"/>
        <v>0</v>
      </c>
      <c r="T1312" s="38">
        <f t="shared" si="140"/>
        <v>0</v>
      </c>
      <c r="U1312" s="38">
        <f t="shared" si="141"/>
        <v>0</v>
      </c>
      <c r="V1312" s="38">
        <f t="shared" si="141"/>
        <v>0</v>
      </c>
      <c r="W1312" s="38">
        <f t="shared" si="141"/>
        <v>0</v>
      </c>
      <c r="X1312" s="38">
        <f t="shared" si="142"/>
        <v>0</v>
      </c>
      <c r="Y1312" s="38">
        <f t="shared" si="142"/>
        <v>0</v>
      </c>
      <c r="Z1312" s="38">
        <f t="shared" si="142"/>
        <v>0</v>
      </c>
      <c r="AA1312" s="38">
        <f t="shared" si="142"/>
        <v>0</v>
      </c>
      <c r="AB1312" s="38">
        <f t="shared" si="143"/>
        <v>0</v>
      </c>
      <c r="AC1312" s="38">
        <f t="shared" si="144"/>
        <v>0</v>
      </c>
      <c r="AD1312" s="38" t="str">
        <f t="shared" si="145"/>
        <v>000000000000</v>
      </c>
    </row>
    <row r="1313" spans="1:30">
      <c r="A1313" s="9" t="str">
        <f>IF('DATA ACCURATE'!A1316&lt;&gt;"",'DATA ACCURATE'!A1316,"")</f>
        <v/>
      </c>
      <c r="B1313" s="9" t="str">
        <f>IF('DATA ACCURATE'!D1316&lt;&gt;"",'DATA ACCURATE'!D1316,"")</f>
        <v/>
      </c>
      <c r="C1313" s="38" t="str">
        <f>IF($AD1313="000000000000","",INDEX(DATABASE!$W$12:$W$71,MATCH($AD1313,DATABASE!$V$12:$V$71,0)))</f>
        <v/>
      </c>
      <c r="D1313" s="34" t="str">
        <f>IF(C1313="","",IF(E1313="",INDEX(DATABASE!$AF$13:$AF$62,MATCH($C1313,DATABASE!$AC$13:$AC$62,0)),IF(E1313="2x D11",INDEX(DATABASE!$AF$13:$AF$62,MATCH($C1313,DATABASE!$AC$13:$AC$62,0))+2*DATABASE!$AF$62,IF(E1313="3x D11",INDEX(DATABASE!$AF$13:$AF$62,MATCH($C1313,DATABASE!$AC$13:$AC$62,0))+3*DATABASE!$AF$62,""))))</f>
        <v/>
      </c>
      <c r="E1313" s="38" t="str">
        <f>IF(AND($K1313="Y",$G1313&lt;&gt;"UNYIL",$F1313&lt;DATABASE!$O$8),"2x D11",IF(AND($K1313="Y",$G1313&lt;&gt;"UNYIL",$F1313&gt;=DATABASE!$O$8),"3x D11",""))</f>
        <v/>
      </c>
      <c r="F1313" s="9" t="str">
        <f>IF('DATA ACCURATE'!N1316&lt;&gt;"",'DATA ACCURATE'!N1316,"")</f>
        <v/>
      </c>
      <c r="G1313" t="str">
        <f>IF(F1313="","",IF(F1313&lt;=DATABASE!$I$8,"UNYIL",IF(F1313&lt;=DATABASE!$J$8,"KECIL",IF(F1313&lt;DATABASE!$K$8,"TANGGUNG",IF(F1313&gt;=DATABASE!$K$8,"BESAR","")))))</f>
        <v/>
      </c>
      <c r="H1313" s="16" t="str">
        <f>IF('DATA ACCURATE'!J1316&lt;&gt;"",'DATA ACCURATE'!J1316,"")</f>
        <v/>
      </c>
      <c r="I1313" s="35" t="str">
        <f>IF(B1313&lt;&gt;"",IFERROR(VLOOKUP(B1313,'DATA TIMBANGAN'!G:M,7,FALSE),VLOOKUP(B1313,'DATA TIMBANGAN'!G:M,7)),"")</f>
        <v/>
      </c>
      <c r="J1313" s="25" t="str">
        <f>IF(H1313&lt;&gt;"",IFERROR(INDEX(DATABASE!$Z$19:$Z$38,MATCH(DATEVALUE(H1313),DATABASE!$AA$19:$AA$38,0)),INDEX(DATABASE!$Z$12:$Z$18,MATCH(WEEKDAY(H1313,2),DATABASE!$AA$12:$AA$18,0))),"")</f>
        <v/>
      </c>
      <c r="K1313" s="25" t="str">
        <f>IF('DATA ACCURATE'!V1316&lt;&gt;"",'DATA ACCURATE'!V1316,"")</f>
        <v/>
      </c>
      <c r="L1313" s="80" t="str">
        <f>IF($H1313="","",IF(OR($J1313="LIBUR",AND($L1312="LIBUR",$O1312=$O1313)),"LIBUR",IF(AND(OR($L1312="LUAR JAM KERJA 1",$L1312="LUAR JAM KERJA 2"),OR(OR(AND($H1312=$H1313,AND(OR($I1313&gt;DATABASE!$J$3,$I1313&lt;DATABASE!$J$6),((DATEVALUE($H1313)+$I1313)-(DATEVALUE($H1312)+$I1312))&lt;DATABASE!$J$6)),AND($H1312=$H1313,$O1312=$O1313,OR($I1313&gt;DATABASE!$J$6,$I1313&lt;DATABASE!$J$3))),AND(($H1313-$H1312)=1,OR($I1313&lt;DATABASE!$I$6,((DATEVALUE($H1313)+$I1313)-(DATEVALUE($H1312)+$I1312))&lt;DATABASE!$J$6))),$A1313=$A1312),"LUAR JAM KERJA 2",IF(AND(OR(WEEKDAY($H1313,2)=1,WEEKDAY($H1313,2)=2,WEEKDAY($H1313,2)=3,WEEKDAY($H1313,2)=4,WEEKDAY($H1313,2)=5),$I1313&lt;=DATABASE!$J$3,$I1313&gt;=DATABASE!$I$3),"JAM KERJA",IF(AND(WEEKDAY($H1313,2)=6,$I1313&lt;=DATABASE!$J$4,$I1313&gt;=DATABASE!$I$4),"JAM KERJA","LUAR JAM KERJA 1")))))</f>
        <v/>
      </c>
      <c r="M1313" s="33" t="str">
        <f>IF('DATA ACCURATE'!T1316&lt;&gt;"",IF('DATA ACCURATE'!T1316&gt;100,'DATA ACCURATE'!T1316/10,'DATA ACCURATE'!T1316),"")</f>
        <v/>
      </c>
      <c r="N1313" t="str">
        <f>IF(M1313="","",IF(M1313&lt;=DATABASE!$I$9,"LOKAL",IF(M1313&lt;DATABASE!$J$9,"LUAR KOTA 1",IF($M1313&gt;=DATABASE!$J$9,"LUAR KOTA 2",""))))</f>
        <v/>
      </c>
      <c r="O1313" s="38" t="str">
        <f>IF('DATA ACCURATE'!L1316&lt;&gt;"",'DATA ACCURATE'!L1316,"")</f>
        <v/>
      </c>
      <c r="Q1313" s="38">
        <f t="shared" si="140"/>
        <v>0</v>
      </c>
      <c r="R1313" s="38">
        <f t="shared" si="140"/>
        <v>0</v>
      </c>
      <c r="S1313" s="38">
        <f t="shared" si="140"/>
        <v>0</v>
      </c>
      <c r="T1313" s="38">
        <f t="shared" si="140"/>
        <v>0</v>
      </c>
      <c r="U1313" s="38">
        <f t="shared" si="141"/>
        <v>0</v>
      </c>
      <c r="V1313" s="38">
        <f t="shared" si="141"/>
        <v>0</v>
      </c>
      <c r="W1313" s="38">
        <f t="shared" si="141"/>
        <v>0</v>
      </c>
      <c r="X1313" s="38">
        <f t="shared" si="142"/>
        <v>0</v>
      </c>
      <c r="Y1313" s="38">
        <f t="shared" si="142"/>
        <v>0</v>
      </c>
      <c r="Z1313" s="38">
        <f t="shared" si="142"/>
        <v>0</v>
      </c>
      <c r="AA1313" s="38">
        <f t="shared" si="142"/>
        <v>0</v>
      </c>
      <c r="AB1313" s="38">
        <f t="shared" si="143"/>
        <v>0</v>
      </c>
      <c r="AC1313" s="38">
        <f t="shared" si="144"/>
        <v>0</v>
      </c>
      <c r="AD1313" s="38" t="str">
        <f t="shared" si="145"/>
        <v>000000000000</v>
      </c>
    </row>
    <row r="1314" spans="1:30">
      <c r="A1314" s="9" t="str">
        <f>IF('DATA ACCURATE'!A1317&lt;&gt;"",'DATA ACCURATE'!A1317,"")</f>
        <v/>
      </c>
      <c r="B1314" s="9" t="str">
        <f>IF('DATA ACCURATE'!D1317&lt;&gt;"",'DATA ACCURATE'!D1317,"")</f>
        <v/>
      </c>
      <c r="C1314" s="38" t="str">
        <f>IF($AD1314="000000000000","",INDEX(DATABASE!$W$12:$W$71,MATCH($AD1314,DATABASE!$V$12:$V$71,0)))</f>
        <v/>
      </c>
      <c r="D1314" s="34" t="str">
        <f>IF(C1314="","",IF(E1314="",INDEX(DATABASE!$AF$13:$AF$62,MATCH($C1314,DATABASE!$AC$13:$AC$62,0)),IF(E1314="2x D11",INDEX(DATABASE!$AF$13:$AF$62,MATCH($C1314,DATABASE!$AC$13:$AC$62,0))+2*DATABASE!$AF$62,IF(E1314="3x D11",INDEX(DATABASE!$AF$13:$AF$62,MATCH($C1314,DATABASE!$AC$13:$AC$62,0))+3*DATABASE!$AF$62,""))))</f>
        <v/>
      </c>
      <c r="E1314" s="38" t="str">
        <f>IF(AND($K1314="Y",$G1314&lt;&gt;"UNYIL",$F1314&lt;DATABASE!$O$8),"2x D11",IF(AND($K1314="Y",$G1314&lt;&gt;"UNYIL",$F1314&gt;=DATABASE!$O$8),"3x D11",""))</f>
        <v/>
      </c>
      <c r="F1314" s="9" t="str">
        <f>IF('DATA ACCURATE'!N1317&lt;&gt;"",'DATA ACCURATE'!N1317,"")</f>
        <v/>
      </c>
      <c r="G1314" t="str">
        <f>IF(F1314="","",IF(F1314&lt;=DATABASE!$I$8,"UNYIL",IF(F1314&lt;=DATABASE!$J$8,"KECIL",IF(F1314&lt;DATABASE!$K$8,"TANGGUNG",IF(F1314&gt;=DATABASE!$K$8,"BESAR","")))))</f>
        <v/>
      </c>
      <c r="H1314" s="16" t="str">
        <f>IF('DATA ACCURATE'!J1317&lt;&gt;"",'DATA ACCURATE'!J1317,"")</f>
        <v/>
      </c>
      <c r="I1314" s="35" t="str">
        <f>IF(B1314&lt;&gt;"",IFERROR(VLOOKUP(B1314,'DATA TIMBANGAN'!G:M,7,FALSE),VLOOKUP(B1314,'DATA TIMBANGAN'!G:M,7)),"")</f>
        <v/>
      </c>
      <c r="J1314" s="25" t="str">
        <f>IF(H1314&lt;&gt;"",IFERROR(INDEX(DATABASE!$Z$19:$Z$38,MATCH(DATEVALUE(H1314),DATABASE!$AA$19:$AA$38,0)),INDEX(DATABASE!$Z$12:$Z$18,MATCH(WEEKDAY(H1314,2),DATABASE!$AA$12:$AA$18,0))),"")</f>
        <v/>
      </c>
      <c r="K1314" s="25" t="str">
        <f>IF('DATA ACCURATE'!V1317&lt;&gt;"",'DATA ACCURATE'!V1317,"")</f>
        <v/>
      </c>
      <c r="L1314" s="80" t="str">
        <f>IF($H1314="","",IF(OR($J1314="LIBUR",AND($L1313="LIBUR",$O1313=$O1314)),"LIBUR",IF(AND(OR($L1313="LUAR JAM KERJA 1",$L1313="LUAR JAM KERJA 2"),OR(OR(AND($H1313=$H1314,AND(OR($I1314&gt;DATABASE!$J$3,$I1314&lt;DATABASE!$J$6),((DATEVALUE($H1314)+$I1314)-(DATEVALUE($H1313)+$I1313))&lt;DATABASE!$J$6)),AND($H1313=$H1314,$O1313=$O1314,OR($I1314&gt;DATABASE!$J$6,$I1314&lt;DATABASE!$J$3))),AND(($H1314-$H1313)=1,OR($I1314&lt;DATABASE!$I$6,((DATEVALUE($H1314)+$I1314)-(DATEVALUE($H1313)+$I1313))&lt;DATABASE!$J$6))),$A1314=$A1313),"LUAR JAM KERJA 2",IF(AND(OR(WEEKDAY($H1314,2)=1,WEEKDAY($H1314,2)=2,WEEKDAY($H1314,2)=3,WEEKDAY($H1314,2)=4,WEEKDAY($H1314,2)=5),$I1314&lt;=DATABASE!$J$3,$I1314&gt;=DATABASE!$I$3),"JAM KERJA",IF(AND(WEEKDAY($H1314,2)=6,$I1314&lt;=DATABASE!$J$4,$I1314&gt;=DATABASE!$I$4),"JAM KERJA","LUAR JAM KERJA 1")))))</f>
        <v/>
      </c>
      <c r="M1314" s="33" t="str">
        <f>IF('DATA ACCURATE'!T1317&lt;&gt;"",IF('DATA ACCURATE'!T1317&gt;100,'DATA ACCURATE'!T1317/10,'DATA ACCURATE'!T1317),"")</f>
        <v/>
      </c>
      <c r="N1314" t="str">
        <f>IF(M1314="","",IF(M1314&lt;=DATABASE!$I$9,"LOKAL",IF(M1314&lt;DATABASE!$J$9,"LUAR KOTA 1",IF($M1314&gt;=DATABASE!$J$9,"LUAR KOTA 2",""))))</f>
        <v/>
      </c>
      <c r="O1314" s="38" t="str">
        <f>IF('DATA ACCURATE'!L1317&lt;&gt;"",'DATA ACCURATE'!L1317,"")</f>
        <v/>
      </c>
      <c r="Q1314" s="38">
        <f t="shared" si="140"/>
        <v>0</v>
      </c>
      <c r="R1314" s="38">
        <f t="shared" si="140"/>
        <v>0</v>
      </c>
      <c r="S1314" s="38">
        <f t="shared" si="140"/>
        <v>0</v>
      </c>
      <c r="T1314" s="38">
        <f t="shared" si="140"/>
        <v>0</v>
      </c>
      <c r="U1314" s="38">
        <f t="shared" si="141"/>
        <v>0</v>
      </c>
      <c r="V1314" s="38">
        <f t="shared" si="141"/>
        <v>0</v>
      </c>
      <c r="W1314" s="38">
        <f t="shared" si="141"/>
        <v>0</v>
      </c>
      <c r="X1314" s="38">
        <f t="shared" si="142"/>
        <v>0</v>
      </c>
      <c r="Y1314" s="38">
        <f t="shared" si="142"/>
        <v>0</v>
      </c>
      <c r="Z1314" s="38">
        <f t="shared" si="142"/>
        <v>0</v>
      </c>
      <c r="AA1314" s="38">
        <f t="shared" si="142"/>
        <v>0</v>
      </c>
      <c r="AB1314" s="38">
        <f t="shared" si="143"/>
        <v>0</v>
      </c>
      <c r="AC1314" s="38">
        <f t="shared" si="144"/>
        <v>0</v>
      </c>
      <c r="AD1314" s="38" t="str">
        <f t="shared" si="145"/>
        <v>000000000000</v>
      </c>
    </row>
    <row r="1315" spans="1:30">
      <c r="A1315" s="9" t="str">
        <f>IF('DATA ACCURATE'!A1318&lt;&gt;"",'DATA ACCURATE'!A1318,"")</f>
        <v/>
      </c>
      <c r="B1315" s="9" t="str">
        <f>IF('DATA ACCURATE'!D1318&lt;&gt;"",'DATA ACCURATE'!D1318,"")</f>
        <v/>
      </c>
      <c r="C1315" s="38" t="str">
        <f>IF($AD1315="000000000000","",INDEX(DATABASE!$W$12:$W$71,MATCH($AD1315,DATABASE!$V$12:$V$71,0)))</f>
        <v/>
      </c>
      <c r="D1315" s="34" t="str">
        <f>IF(C1315="","",IF(E1315="",INDEX(DATABASE!$AF$13:$AF$62,MATCH($C1315,DATABASE!$AC$13:$AC$62,0)),IF(E1315="2x D11",INDEX(DATABASE!$AF$13:$AF$62,MATCH($C1315,DATABASE!$AC$13:$AC$62,0))+2*DATABASE!$AF$62,IF(E1315="3x D11",INDEX(DATABASE!$AF$13:$AF$62,MATCH($C1315,DATABASE!$AC$13:$AC$62,0))+3*DATABASE!$AF$62,""))))</f>
        <v/>
      </c>
      <c r="E1315" s="38" t="str">
        <f>IF(AND($K1315="Y",$G1315&lt;&gt;"UNYIL",$F1315&lt;DATABASE!$O$8),"2x D11",IF(AND($K1315="Y",$G1315&lt;&gt;"UNYIL",$F1315&gt;=DATABASE!$O$8),"3x D11",""))</f>
        <v/>
      </c>
      <c r="F1315" s="9" t="str">
        <f>IF('DATA ACCURATE'!N1318&lt;&gt;"",'DATA ACCURATE'!N1318,"")</f>
        <v/>
      </c>
      <c r="G1315" t="str">
        <f>IF(F1315="","",IF(F1315&lt;=DATABASE!$I$8,"UNYIL",IF(F1315&lt;=DATABASE!$J$8,"KECIL",IF(F1315&lt;DATABASE!$K$8,"TANGGUNG",IF(F1315&gt;=DATABASE!$K$8,"BESAR","")))))</f>
        <v/>
      </c>
      <c r="H1315" s="16" t="str">
        <f>IF('DATA ACCURATE'!J1318&lt;&gt;"",'DATA ACCURATE'!J1318,"")</f>
        <v/>
      </c>
      <c r="I1315" s="35" t="str">
        <f>IF(B1315&lt;&gt;"",IFERROR(VLOOKUP(B1315,'DATA TIMBANGAN'!G:M,7,FALSE),VLOOKUP(B1315,'DATA TIMBANGAN'!G:M,7)),"")</f>
        <v/>
      </c>
      <c r="J1315" s="25" t="str">
        <f>IF(H1315&lt;&gt;"",IFERROR(INDEX(DATABASE!$Z$19:$Z$38,MATCH(DATEVALUE(H1315),DATABASE!$AA$19:$AA$38,0)),INDEX(DATABASE!$Z$12:$Z$18,MATCH(WEEKDAY(H1315,2),DATABASE!$AA$12:$AA$18,0))),"")</f>
        <v/>
      </c>
      <c r="K1315" s="25" t="str">
        <f>IF('DATA ACCURATE'!V1318&lt;&gt;"",'DATA ACCURATE'!V1318,"")</f>
        <v/>
      </c>
      <c r="L1315" s="80" t="str">
        <f>IF($H1315="","",IF(OR($J1315="LIBUR",AND($L1314="LIBUR",$O1314=$O1315)),"LIBUR",IF(AND(OR($L1314="LUAR JAM KERJA 1",$L1314="LUAR JAM KERJA 2"),OR(OR(AND($H1314=$H1315,AND(OR($I1315&gt;DATABASE!$J$3,$I1315&lt;DATABASE!$J$6),((DATEVALUE($H1315)+$I1315)-(DATEVALUE($H1314)+$I1314))&lt;DATABASE!$J$6)),AND($H1314=$H1315,$O1314=$O1315,OR($I1315&gt;DATABASE!$J$6,$I1315&lt;DATABASE!$J$3))),AND(($H1315-$H1314)=1,OR($I1315&lt;DATABASE!$I$6,((DATEVALUE($H1315)+$I1315)-(DATEVALUE($H1314)+$I1314))&lt;DATABASE!$J$6))),$A1315=$A1314),"LUAR JAM KERJA 2",IF(AND(OR(WEEKDAY($H1315,2)=1,WEEKDAY($H1315,2)=2,WEEKDAY($H1315,2)=3,WEEKDAY($H1315,2)=4,WEEKDAY($H1315,2)=5),$I1315&lt;=DATABASE!$J$3,$I1315&gt;=DATABASE!$I$3),"JAM KERJA",IF(AND(WEEKDAY($H1315,2)=6,$I1315&lt;=DATABASE!$J$4,$I1315&gt;=DATABASE!$I$4),"JAM KERJA","LUAR JAM KERJA 1")))))</f>
        <v/>
      </c>
      <c r="M1315" s="33" t="str">
        <f>IF('DATA ACCURATE'!T1318&lt;&gt;"",IF('DATA ACCURATE'!T1318&gt;100,'DATA ACCURATE'!T1318/10,'DATA ACCURATE'!T1318),"")</f>
        <v/>
      </c>
      <c r="N1315" t="str">
        <f>IF(M1315="","",IF(M1315&lt;=DATABASE!$I$9,"LOKAL",IF(M1315&lt;DATABASE!$J$9,"LUAR KOTA 1",IF($M1315&gt;=DATABASE!$J$9,"LUAR KOTA 2",""))))</f>
        <v/>
      </c>
      <c r="O1315" s="38" t="str">
        <f>IF('DATA ACCURATE'!L1318&lt;&gt;"",'DATA ACCURATE'!L1318,"")</f>
        <v/>
      </c>
      <c r="Q1315" s="38">
        <f t="shared" si="140"/>
        <v>0</v>
      </c>
      <c r="R1315" s="38">
        <f t="shared" si="140"/>
        <v>0</v>
      </c>
      <c r="S1315" s="38">
        <f t="shared" si="140"/>
        <v>0</v>
      </c>
      <c r="T1315" s="38">
        <f t="shared" si="140"/>
        <v>0</v>
      </c>
      <c r="U1315" s="38">
        <f t="shared" si="141"/>
        <v>0</v>
      </c>
      <c r="V1315" s="38">
        <f t="shared" si="141"/>
        <v>0</v>
      </c>
      <c r="W1315" s="38">
        <f t="shared" si="141"/>
        <v>0</v>
      </c>
      <c r="X1315" s="38">
        <f t="shared" si="142"/>
        <v>0</v>
      </c>
      <c r="Y1315" s="38">
        <f t="shared" si="142"/>
        <v>0</v>
      </c>
      <c r="Z1315" s="38">
        <f t="shared" si="142"/>
        <v>0</v>
      </c>
      <c r="AA1315" s="38">
        <f t="shared" si="142"/>
        <v>0</v>
      </c>
      <c r="AB1315" s="38">
        <f t="shared" si="143"/>
        <v>0</v>
      </c>
      <c r="AC1315" s="38">
        <f t="shared" si="144"/>
        <v>0</v>
      </c>
      <c r="AD1315" s="38" t="str">
        <f t="shared" si="145"/>
        <v>000000000000</v>
      </c>
    </row>
    <row r="1316" spans="1:30">
      <c r="A1316" s="9" t="str">
        <f>IF('DATA ACCURATE'!A1319&lt;&gt;"",'DATA ACCURATE'!A1319,"")</f>
        <v/>
      </c>
      <c r="B1316" s="9" t="str">
        <f>IF('DATA ACCURATE'!D1319&lt;&gt;"",'DATA ACCURATE'!D1319,"")</f>
        <v/>
      </c>
      <c r="C1316" s="38" t="str">
        <f>IF($AD1316="000000000000","",INDEX(DATABASE!$W$12:$W$71,MATCH($AD1316,DATABASE!$V$12:$V$71,0)))</f>
        <v/>
      </c>
      <c r="D1316" s="34" t="str">
        <f>IF(C1316="","",IF(E1316="",INDEX(DATABASE!$AF$13:$AF$62,MATCH($C1316,DATABASE!$AC$13:$AC$62,0)),IF(E1316="2x D11",INDEX(DATABASE!$AF$13:$AF$62,MATCH($C1316,DATABASE!$AC$13:$AC$62,0))+2*DATABASE!$AF$62,IF(E1316="3x D11",INDEX(DATABASE!$AF$13:$AF$62,MATCH($C1316,DATABASE!$AC$13:$AC$62,0))+3*DATABASE!$AF$62,""))))</f>
        <v/>
      </c>
      <c r="E1316" s="38" t="str">
        <f>IF(AND($K1316="Y",$G1316&lt;&gt;"UNYIL",$F1316&lt;DATABASE!$O$8),"2x D11",IF(AND($K1316="Y",$G1316&lt;&gt;"UNYIL",$F1316&gt;=DATABASE!$O$8),"3x D11",""))</f>
        <v/>
      </c>
      <c r="F1316" s="9" t="str">
        <f>IF('DATA ACCURATE'!N1319&lt;&gt;"",'DATA ACCURATE'!N1319,"")</f>
        <v/>
      </c>
      <c r="G1316" t="str">
        <f>IF(F1316="","",IF(F1316&lt;=DATABASE!$I$8,"UNYIL",IF(F1316&lt;=DATABASE!$J$8,"KECIL",IF(F1316&lt;DATABASE!$K$8,"TANGGUNG",IF(F1316&gt;=DATABASE!$K$8,"BESAR","")))))</f>
        <v/>
      </c>
      <c r="H1316" s="16" t="str">
        <f>IF('DATA ACCURATE'!J1319&lt;&gt;"",'DATA ACCURATE'!J1319,"")</f>
        <v/>
      </c>
      <c r="I1316" s="35" t="str">
        <f>IF(B1316&lt;&gt;"",IFERROR(VLOOKUP(B1316,'DATA TIMBANGAN'!G:M,7,FALSE),VLOOKUP(B1316,'DATA TIMBANGAN'!G:M,7)),"")</f>
        <v/>
      </c>
      <c r="J1316" s="25" t="str">
        <f>IF(H1316&lt;&gt;"",IFERROR(INDEX(DATABASE!$Z$19:$Z$38,MATCH(DATEVALUE(H1316),DATABASE!$AA$19:$AA$38,0)),INDEX(DATABASE!$Z$12:$Z$18,MATCH(WEEKDAY(H1316,2),DATABASE!$AA$12:$AA$18,0))),"")</f>
        <v/>
      </c>
      <c r="K1316" s="25" t="str">
        <f>IF('DATA ACCURATE'!V1319&lt;&gt;"",'DATA ACCURATE'!V1319,"")</f>
        <v/>
      </c>
      <c r="L1316" s="80" t="str">
        <f>IF($H1316="","",IF(OR($J1316="LIBUR",AND($L1315="LIBUR",$O1315=$O1316)),"LIBUR",IF(AND(OR($L1315="LUAR JAM KERJA 1",$L1315="LUAR JAM KERJA 2"),OR(OR(AND($H1315=$H1316,AND(OR($I1316&gt;DATABASE!$J$3,$I1316&lt;DATABASE!$J$6),((DATEVALUE($H1316)+$I1316)-(DATEVALUE($H1315)+$I1315))&lt;DATABASE!$J$6)),AND($H1315=$H1316,$O1315=$O1316,OR($I1316&gt;DATABASE!$J$6,$I1316&lt;DATABASE!$J$3))),AND(($H1316-$H1315)=1,OR($I1316&lt;DATABASE!$I$6,((DATEVALUE($H1316)+$I1316)-(DATEVALUE($H1315)+$I1315))&lt;DATABASE!$J$6))),$A1316=$A1315),"LUAR JAM KERJA 2",IF(AND(OR(WEEKDAY($H1316,2)=1,WEEKDAY($H1316,2)=2,WEEKDAY($H1316,2)=3,WEEKDAY($H1316,2)=4,WEEKDAY($H1316,2)=5),$I1316&lt;=DATABASE!$J$3,$I1316&gt;=DATABASE!$I$3),"JAM KERJA",IF(AND(WEEKDAY($H1316,2)=6,$I1316&lt;=DATABASE!$J$4,$I1316&gt;=DATABASE!$I$4),"JAM KERJA","LUAR JAM KERJA 1")))))</f>
        <v/>
      </c>
      <c r="M1316" s="33" t="str">
        <f>IF('DATA ACCURATE'!T1319&lt;&gt;"",IF('DATA ACCURATE'!T1319&gt;100,'DATA ACCURATE'!T1319/10,'DATA ACCURATE'!T1319),"")</f>
        <v/>
      </c>
      <c r="N1316" t="str">
        <f>IF(M1316="","",IF(M1316&lt;=DATABASE!$I$9,"LOKAL",IF(M1316&lt;DATABASE!$J$9,"LUAR KOTA 1",IF($M1316&gt;=DATABASE!$J$9,"LUAR KOTA 2",""))))</f>
        <v/>
      </c>
      <c r="O1316" s="38" t="str">
        <f>IF('DATA ACCURATE'!L1319&lt;&gt;"",'DATA ACCURATE'!L1319,"")</f>
        <v/>
      </c>
      <c r="Q1316" s="38">
        <f t="shared" si="140"/>
        <v>0</v>
      </c>
      <c r="R1316" s="38">
        <f t="shared" si="140"/>
        <v>0</v>
      </c>
      <c r="S1316" s="38">
        <f t="shared" si="140"/>
        <v>0</v>
      </c>
      <c r="T1316" s="38">
        <f t="shared" si="140"/>
        <v>0</v>
      </c>
      <c r="U1316" s="38">
        <f t="shared" si="141"/>
        <v>0</v>
      </c>
      <c r="V1316" s="38">
        <f t="shared" si="141"/>
        <v>0</v>
      </c>
      <c r="W1316" s="38">
        <f t="shared" si="141"/>
        <v>0</v>
      </c>
      <c r="X1316" s="38">
        <f t="shared" si="142"/>
        <v>0</v>
      </c>
      <c r="Y1316" s="38">
        <f t="shared" si="142"/>
        <v>0</v>
      </c>
      <c r="Z1316" s="38">
        <f t="shared" si="142"/>
        <v>0</v>
      </c>
      <c r="AA1316" s="38">
        <f t="shared" si="142"/>
        <v>0</v>
      </c>
      <c r="AB1316" s="38">
        <f t="shared" si="143"/>
        <v>0</v>
      </c>
      <c r="AC1316" s="38">
        <f t="shared" si="144"/>
        <v>0</v>
      </c>
      <c r="AD1316" s="38" t="str">
        <f t="shared" si="145"/>
        <v>000000000000</v>
      </c>
    </row>
    <row r="1317" spans="1:30">
      <c r="A1317" s="9" t="str">
        <f>IF('DATA ACCURATE'!A1320&lt;&gt;"",'DATA ACCURATE'!A1320,"")</f>
        <v/>
      </c>
      <c r="B1317" s="9" t="str">
        <f>IF('DATA ACCURATE'!D1320&lt;&gt;"",'DATA ACCURATE'!D1320,"")</f>
        <v/>
      </c>
      <c r="C1317" s="38" t="str">
        <f>IF($AD1317="000000000000","",INDEX(DATABASE!$W$12:$W$71,MATCH($AD1317,DATABASE!$V$12:$V$71,0)))</f>
        <v/>
      </c>
      <c r="D1317" s="34" t="str">
        <f>IF(C1317="","",IF(E1317="",INDEX(DATABASE!$AF$13:$AF$62,MATCH($C1317,DATABASE!$AC$13:$AC$62,0)),IF(E1317="2x D11",INDEX(DATABASE!$AF$13:$AF$62,MATCH($C1317,DATABASE!$AC$13:$AC$62,0))+2*DATABASE!$AF$62,IF(E1317="3x D11",INDEX(DATABASE!$AF$13:$AF$62,MATCH($C1317,DATABASE!$AC$13:$AC$62,0))+3*DATABASE!$AF$62,""))))</f>
        <v/>
      </c>
      <c r="E1317" s="38" t="str">
        <f>IF(AND($K1317="Y",$G1317&lt;&gt;"UNYIL",$F1317&lt;DATABASE!$O$8),"2x D11",IF(AND($K1317="Y",$G1317&lt;&gt;"UNYIL",$F1317&gt;=DATABASE!$O$8),"3x D11",""))</f>
        <v/>
      </c>
      <c r="F1317" s="9" t="str">
        <f>IF('DATA ACCURATE'!N1320&lt;&gt;"",'DATA ACCURATE'!N1320,"")</f>
        <v/>
      </c>
      <c r="G1317" t="str">
        <f>IF(F1317="","",IF(F1317&lt;=DATABASE!$I$8,"UNYIL",IF(F1317&lt;=DATABASE!$J$8,"KECIL",IF(F1317&lt;DATABASE!$K$8,"TANGGUNG",IF(F1317&gt;=DATABASE!$K$8,"BESAR","")))))</f>
        <v/>
      </c>
      <c r="H1317" s="16" t="str">
        <f>IF('DATA ACCURATE'!J1320&lt;&gt;"",'DATA ACCURATE'!J1320,"")</f>
        <v/>
      </c>
      <c r="I1317" s="35" t="str">
        <f>IF(B1317&lt;&gt;"",IFERROR(VLOOKUP(B1317,'DATA TIMBANGAN'!G:M,7,FALSE),VLOOKUP(B1317,'DATA TIMBANGAN'!G:M,7)),"")</f>
        <v/>
      </c>
      <c r="J1317" s="25" t="str">
        <f>IF(H1317&lt;&gt;"",IFERROR(INDEX(DATABASE!$Z$19:$Z$38,MATCH(DATEVALUE(H1317),DATABASE!$AA$19:$AA$38,0)),INDEX(DATABASE!$Z$12:$Z$18,MATCH(WEEKDAY(H1317,2),DATABASE!$AA$12:$AA$18,0))),"")</f>
        <v/>
      </c>
      <c r="K1317" s="25" t="str">
        <f>IF('DATA ACCURATE'!V1320&lt;&gt;"",'DATA ACCURATE'!V1320,"")</f>
        <v/>
      </c>
      <c r="L1317" s="80" t="str">
        <f>IF($H1317="","",IF(OR($J1317="LIBUR",AND($L1316="LIBUR",$O1316=$O1317)),"LIBUR",IF(AND(OR($L1316="LUAR JAM KERJA 1",$L1316="LUAR JAM KERJA 2"),OR(OR(AND($H1316=$H1317,AND(OR($I1317&gt;DATABASE!$J$3,$I1317&lt;DATABASE!$J$6),((DATEVALUE($H1317)+$I1317)-(DATEVALUE($H1316)+$I1316))&lt;DATABASE!$J$6)),AND($H1316=$H1317,$O1316=$O1317,OR($I1317&gt;DATABASE!$J$6,$I1317&lt;DATABASE!$J$3))),AND(($H1317-$H1316)=1,OR($I1317&lt;DATABASE!$I$6,((DATEVALUE($H1317)+$I1317)-(DATEVALUE($H1316)+$I1316))&lt;DATABASE!$J$6))),$A1317=$A1316),"LUAR JAM KERJA 2",IF(AND(OR(WEEKDAY($H1317,2)=1,WEEKDAY($H1317,2)=2,WEEKDAY($H1317,2)=3,WEEKDAY($H1317,2)=4,WEEKDAY($H1317,2)=5),$I1317&lt;=DATABASE!$J$3,$I1317&gt;=DATABASE!$I$3),"JAM KERJA",IF(AND(WEEKDAY($H1317,2)=6,$I1317&lt;=DATABASE!$J$4,$I1317&gt;=DATABASE!$I$4),"JAM KERJA","LUAR JAM KERJA 1")))))</f>
        <v/>
      </c>
      <c r="M1317" s="33" t="str">
        <f>IF('DATA ACCURATE'!T1320&lt;&gt;"",IF('DATA ACCURATE'!T1320&gt;100,'DATA ACCURATE'!T1320/10,'DATA ACCURATE'!T1320),"")</f>
        <v/>
      </c>
      <c r="N1317" t="str">
        <f>IF(M1317="","",IF(M1317&lt;=DATABASE!$I$9,"LOKAL",IF(M1317&lt;DATABASE!$J$9,"LUAR KOTA 1",IF($M1317&gt;=DATABASE!$J$9,"LUAR KOTA 2",""))))</f>
        <v/>
      </c>
      <c r="O1317" s="38" t="str">
        <f>IF('DATA ACCURATE'!L1320&lt;&gt;"",'DATA ACCURATE'!L1320,"")</f>
        <v/>
      </c>
      <c r="Q1317" s="38">
        <f t="shared" si="140"/>
        <v>0</v>
      </c>
      <c r="R1317" s="38">
        <f t="shared" si="140"/>
        <v>0</v>
      </c>
      <c r="S1317" s="38">
        <f t="shared" si="140"/>
        <v>0</v>
      </c>
      <c r="T1317" s="38">
        <f t="shared" si="140"/>
        <v>0</v>
      </c>
      <c r="U1317" s="38">
        <f t="shared" si="141"/>
        <v>0</v>
      </c>
      <c r="V1317" s="38">
        <f t="shared" si="141"/>
        <v>0</v>
      </c>
      <c r="W1317" s="38">
        <f t="shared" si="141"/>
        <v>0</v>
      </c>
      <c r="X1317" s="38">
        <f t="shared" si="142"/>
        <v>0</v>
      </c>
      <c r="Y1317" s="38">
        <f t="shared" si="142"/>
        <v>0</v>
      </c>
      <c r="Z1317" s="38">
        <f t="shared" si="142"/>
        <v>0</v>
      </c>
      <c r="AA1317" s="38">
        <f t="shared" si="142"/>
        <v>0</v>
      </c>
      <c r="AB1317" s="38">
        <f t="shared" si="143"/>
        <v>0</v>
      </c>
      <c r="AC1317" s="38">
        <f t="shared" si="144"/>
        <v>0</v>
      </c>
      <c r="AD1317" s="38" t="str">
        <f t="shared" si="145"/>
        <v>000000000000</v>
      </c>
    </row>
    <row r="1318" spans="1:30">
      <c r="A1318" s="9" t="str">
        <f>IF('DATA ACCURATE'!A1321&lt;&gt;"",'DATA ACCURATE'!A1321,"")</f>
        <v/>
      </c>
      <c r="B1318" s="9" t="str">
        <f>IF('DATA ACCURATE'!D1321&lt;&gt;"",'DATA ACCURATE'!D1321,"")</f>
        <v/>
      </c>
      <c r="C1318" s="38" t="str">
        <f>IF($AD1318="000000000000","",INDEX(DATABASE!$W$12:$W$71,MATCH($AD1318,DATABASE!$V$12:$V$71,0)))</f>
        <v/>
      </c>
      <c r="D1318" s="34" t="str">
        <f>IF(C1318="","",IF(E1318="",INDEX(DATABASE!$AF$13:$AF$62,MATCH($C1318,DATABASE!$AC$13:$AC$62,0)),IF(E1318="2x D11",INDEX(DATABASE!$AF$13:$AF$62,MATCH($C1318,DATABASE!$AC$13:$AC$62,0))+2*DATABASE!$AF$62,IF(E1318="3x D11",INDEX(DATABASE!$AF$13:$AF$62,MATCH($C1318,DATABASE!$AC$13:$AC$62,0))+3*DATABASE!$AF$62,""))))</f>
        <v/>
      </c>
      <c r="E1318" s="38" t="str">
        <f>IF(AND($K1318="Y",$G1318&lt;&gt;"UNYIL",$F1318&lt;DATABASE!$O$8),"2x D11",IF(AND($K1318="Y",$G1318&lt;&gt;"UNYIL",$F1318&gt;=DATABASE!$O$8),"3x D11",""))</f>
        <v/>
      </c>
      <c r="F1318" s="9" t="str">
        <f>IF('DATA ACCURATE'!N1321&lt;&gt;"",'DATA ACCURATE'!N1321,"")</f>
        <v/>
      </c>
      <c r="G1318" t="str">
        <f>IF(F1318="","",IF(F1318&lt;=DATABASE!$I$8,"UNYIL",IF(F1318&lt;=DATABASE!$J$8,"KECIL",IF(F1318&lt;DATABASE!$K$8,"TANGGUNG",IF(F1318&gt;=DATABASE!$K$8,"BESAR","")))))</f>
        <v/>
      </c>
      <c r="H1318" s="16" t="str">
        <f>IF('DATA ACCURATE'!J1321&lt;&gt;"",'DATA ACCURATE'!J1321,"")</f>
        <v/>
      </c>
      <c r="I1318" s="35" t="str">
        <f>IF(B1318&lt;&gt;"",IFERROR(VLOOKUP(B1318,'DATA TIMBANGAN'!G:M,7,FALSE),VLOOKUP(B1318,'DATA TIMBANGAN'!G:M,7)),"")</f>
        <v/>
      </c>
      <c r="J1318" s="25" t="str">
        <f>IF(H1318&lt;&gt;"",IFERROR(INDEX(DATABASE!$Z$19:$Z$38,MATCH(DATEVALUE(H1318),DATABASE!$AA$19:$AA$38,0)),INDEX(DATABASE!$Z$12:$Z$18,MATCH(WEEKDAY(H1318,2),DATABASE!$AA$12:$AA$18,0))),"")</f>
        <v/>
      </c>
      <c r="K1318" s="25" t="str">
        <f>IF('DATA ACCURATE'!V1321&lt;&gt;"",'DATA ACCURATE'!V1321,"")</f>
        <v/>
      </c>
      <c r="L1318" s="80" t="str">
        <f>IF($H1318="","",IF(OR($J1318="LIBUR",AND($L1317="LIBUR",$O1317=$O1318)),"LIBUR",IF(AND(OR($L1317="LUAR JAM KERJA 1",$L1317="LUAR JAM KERJA 2"),OR(OR(AND($H1317=$H1318,AND(OR($I1318&gt;DATABASE!$J$3,$I1318&lt;DATABASE!$J$6),((DATEVALUE($H1318)+$I1318)-(DATEVALUE($H1317)+$I1317))&lt;DATABASE!$J$6)),AND($H1317=$H1318,$O1317=$O1318,OR($I1318&gt;DATABASE!$J$6,$I1318&lt;DATABASE!$J$3))),AND(($H1318-$H1317)=1,OR($I1318&lt;DATABASE!$I$6,((DATEVALUE($H1318)+$I1318)-(DATEVALUE($H1317)+$I1317))&lt;DATABASE!$J$6))),$A1318=$A1317),"LUAR JAM KERJA 2",IF(AND(OR(WEEKDAY($H1318,2)=1,WEEKDAY($H1318,2)=2,WEEKDAY($H1318,2)=3,WEEKDAY($H1318,2)=4,WEEKDAY($H1318,2)=5),$I1318&lt;=DATABASE!$J$3,$I1318&gt;=DATABASE!$I$3),"JAM KERJA",IF(AND(WEEKDAY($H1318,2)=6,$I1318&lt;=DATABASE!$J$4,$I1318&gt;=DATABASE!$I$4),"JAM KERJA","LUAR JAM KERJA 1")))))</f>
        <v/>
      </c>
      <c r="M1318" s="33" t="str">
        <f>IF('DATA ACCURATE'!T1321&lt;&gt;"",IF('DATA ACCURATE'!T1321&gt;100,'DATA ACCURATE'!T1321/10,'DATA ACCURATE'!T1321),"")</f>
        <v/>
      </c>
      <c r="N1318" t="str">
        <f>IF(M1318="","",IF(M1318&lt;=DATABASE!$I$9,"LOKAL",IF(M1318&lt;DATABASE!$J$9,"LUAR KOTA 1",IF($M1318&gt;=DATABASE!$J$9,"LUAR KOTA 2",""))))</f>
        <v/>
      </c>
      <c r="O1318" s="38" t="str">
        <f>IF('DATA ACCURATE'!L1321&lt;&gt;"",'DATA ACCURATE'!L1321,"")</f>
        <v/>
      </c>
      <c r="Q1318" s="38">
        <f t="shared" si="140"/>
        <v>0</v>
      </c>
      <c r="R1318" s="38">
        <f t="shared" si="140"/>
        <v>0</v>
      </c>
      <c r="S1318" s="38">
        <f t="shared" si="140"/>
        <v>0</v>
      </c>
      <c r="T1318" s="38">
        <f t="shared" si="140"/>
        <v>0</v>
      </c>
      <c r="U1318" s="38">
        <f t="shared" si="141"/>
        <v>0</v>
      </c>
      <c r="V1318" s="38">
        <f t="shared" si="141"/>
        <v>0</v>
      </c>
      <c r="W1318" s="38">
        <f t="shared" si="141"/>
        <v>0</v>
      </c>
      <c r="X1318" s="38">
        <f t="shared" si="142"/>
        <v>0</v>
      </c>
      <c r="Y1318" s="38">
        <f t="shared" si="142"/>
        <v>0</v>
      </c>
      <c r="Z1318" s="38">
        <f t="shared" si="142"/>
        <v>0</v>
      </c>
      <c r="AA1318" s="38">
        <f t="shared" si="142"/>
        <v>0</v>
      </c>
      <c r="AB1318" s="38">
        <f t="shared" si="143"/>
        <v>0</v>
      </c>
      <c r="AC1318" s="38">
        <f t="shared" si="144"/>
        <v>0</v>
      </c>
      <c r="AD1318" s="38" t="str">
        <f t="shared" si="145"/>
        <v>000000000000</v>
      </c>
    </row>
    <row r="1319" spans="1:30">
      <c r="A1319" s="9" t="str">
        <f>IF('DATA ACCURATE'!A1322&lt;&gt;"",'DATA ACCURATE'!A1322,"")</f>
        <v/>
      </c>
      <c r="B1319" s="9" t="str">
        <f>IF('DATA ACCURATE'!D1322&lt;&gt;"",'DATA ACCURATE'!D1322,"")</f>
        <v/>
      </c>
      <c r="C1319" s="38" t="str">
        <f>IF($AD1319="000000000000","",INDEX(DATABASE!$W$12:$W$71,MATCH($AD1319,DATABASE!$V$12:$V$71,0)))</f>
        <v/>
      </c>
      <c r="D1319" s="34" t="str">
        <f>IF(C1319="","",IF(E1319="",INDEX(DATABASE!$AF$13:$AF$62,MATCH($C1319,DATABASE!$AC$13:$AC$62,0)),IF(E1319="2x D11",INDEX(DATABASE!$AF$13:$AF$62,MATCH($C1319,DATABASE!$AC$13:$AC$62,0))+2*DATABASE!$AF$62,IF(E1319="3x D11",INDEX(DATABASE!$AF$13:$AF$62,MATCH($C1319,DATABASE!$AC$13:$AC$62,0))+3*DATABASE!$AF$62,""))))</f>
        <v/>
      </c>
      <c r="E1319" s="38" t="str">
        <f>IF(AND($K1319="Y",$G1319&lt;&gt;"UNYIL",$F1319&lt;DATABASE!$O$8),"2x D11",IF(AND($K1319="Y",$G1319&lt;&gt;"UNYIL",$F1319&gt;=DATABASE!$O$8),"3x D11",""))</f>
        <v/>
      </c>
      <c r="F1319" s="9" t="str">
        <f>IF('DATA ACCURATE'!N1322&lt;&gt;"",'DATA ACCURATE'!N1322,"")</f>
        <v/>
      </c>
      <c r="G1319" t="str">
        <f>IF(F1319="","",IF(F1319&lt;=DATABASE!$I$8,"UNYIL",IF(F1319&lt;=DATABASE!$J$8,"KECIL",IF(F1319&lt;DATABASE!$K$8,"TANGGUNG",IF(F1319&gt;=DATABASE!$K$8,"BESAR","")))))</f>
        <v/>
      </c>
      <c r="H1319" s="16" t="str">
        <f>IF('DATA ACCURATE'!J1322&lt;&gt;"",'DATA ACCURATE'!J1322,"")</f>
        <v/>
      </c>
      <c r="I1319" s="35" t="str">
        <f>IF(B1319&lt;&gt;"",IFERROR(VLOOKUP(B1319,'DATA TIMBANGAN'!G:M,7,FALSE),VLOOKUP(B1319,'DATA TIMBANGAN'!G:M,7)),"")</f>
        <v/>
      </c>
      <c r="J1319" s="25" t="str">
        <f>IF(H1319&lt;&gt;"",IFERROR(INDEX(DATABASE!$Z$19:$Z$38,MATCH(DATEVALUE(H1319),DATABASE!$AA$19:$AA$38,0)),INDEX(DATABASE!$Z$12:$Z$18,MATCH(WEEKDAY(H1319,2),DATABASE!$AA$12:$AA$18,0))),"")</f>
        <v/>
      </c>
      <c r="K1319" s="25" t="str">
        <f>IF('DATA ACCURATE'!V1322&lt;&gt;"",'DATA ACCURATE'!V1322,"")</f>
        <v/>
      </c>
      <c r="L1319" s="80" t="str">
        <f>IF($H1319="","",IF(OR($J1319="LIBUR",AND($L1318="LIBUR",$O1318=$O1319)),"LIBUR",IF(AND(OR($L1318="LUAR JAM KERJA 1",$L1318="LUAR JAM KERJA 2"),OR(OR(AND($H1318=$H1319,AND(OR($I1319&gt;DATABASE!$J$3,$I1319&lt;DATABASE!$J$6),((DATEVALUE($H1319)+$I1319)-(DATEVALUE($H1318)+$I1318))&lt;DATABASE!$J$6)),AND($H1318=$H1319,$O1318=$O1319,OR($I1319&gt;DATABASE!$J$6,$I1319&lt;DATABASE!$J$3))),AND(($H1319-$H1318)=1,OR($I1319&lt;DATABASE!$I$6,((DATEVALUE($H1319)+$I1319)-(DATEVALUE($H1318)+$I1318))&lt;DATABASE!$J$6))),$A1319=$A1318),"LUAR JAM KERJA 2",IF(AND(OR(WEEKDAY($H1319,2)=1,WEEKDAY($H1319,2)=2,WEEKDAY($H1319,2)=3,WEEKDAY($H1319,2)=4,WEEKDAY($H1319,2)=5),$I1319&lt;=DATABASE!$J$3,$I1319&gt;=DATABASE!$I$3),"JAM KERJA",IF(AND(WEEKDAY($H1319,2)=6,$I1319&lt;=DATABASE!$J$4,$I1319&gt;=DATABASE!$I$4),"JAM KERJA","LUAR JAM KERJA 1")))))</f>
        <v/>
      </c>
      <c r="M1319" s="33" t="str">
        <f>IF('DATA ACCURATE'!T1322&lt;&gt;"",IF('DATA ACCURATE'!T1322&gt;100,'DATA ACCURATE'!T1322/10,'DATA ACCURATE'!T1322),"")</f>
        <v/>
      </c>
      <c r="N1319" t="str">
        <f>IF(M1319="","",IF(M1319&lt;=DATABASE!$I$9,"LOKAL",IF(M1319&lt;DATABASE!$J$9,"LUAR KOTA 1",IF($M1319&gt;=DATABASE!$J$9,"LUAR KOTA 2",""))))</f>
        <v/>
      </c>
      <c r="O1319" s="38" t="str">
        <f>IF('DATA ACCURATE'!L1322&lt;&gt;"",'DATA ACCURATE'!L1322,"")</f>
        <v/>
      </c>
      <c r="Q1319" s="38">
        <f t="shared" si="140"/>
        <v>0</v>
      </c>
      <c r="R1319" s="38">
        <f t="shared" si="140"/>
        <v>0</v>
      </c>
      <c r="S1319" s="38">
        <f t="shared" si="140"/>
        <v>0</v>
      </c>
      <c r="T1319" s="38">
        <f t="shared" si="140"/>
        <v>0</v>
      </c>
      <c r="U1319" s="38">
        <f t="shared" si="141"/>
        <v>0</v>
      </c>
      <c r="V1319" s="38">
        <f t="shared" si="141"/>
        <v>0</v>
      </c>
      <c r="W1319" s="38">
        <f t="shared" si="141"/>
        <v>0</v>
      </c>
      <c r="X1319" s="38">
        <f t="shared" si="142"/>
        <v>0</v>
      </c>
      <c r="Y1319" s="38">
        <f t="shared" si="142"/>
        <v>0</v>
      </c>
      <c r="Z1319" s="38">
        <f t="shared" si="142"/>
        <v>0</v>
      </c>
      <c r="AA1319" s="38">
        <f t="shared" si="142"/>
        <v>0</v>
      </c>
      <c r="AB1319" s="38">
        <f t="shared" si="143"/>
        <v>0</v>
      </c>
      <c r="AC1319" s="38">
        <f t="shared" si="144"/>
        <v>0</v>
      </c>
      <c r="AD1319" s="38" t="str">
        <f t="shared" si="145"/>
        <v>000000000000</v>
      </c>
    </row>
    <row r="1320" spans="1:30">
      <c r="A1320" s="9" t="str">
        <f>IF('DATA ACCURATE'!A1323&lt;&gt;"",'DATA ACCURATE'!A1323,"")</f>
        <v/>
      </c>
      <c r="B1320" s="9" t="str">
        <f>IF('DATA ACCURATE'!D1323&lt;&gt;"",'DATA ACCURATE'!D1323,"")</f>
        <v/>
      </c>
      <c r="C1320" s="38" t="str">
        <f>IF($AD1320="000000000000","",INDEX(DATABASE!$W$12:$W$71,MATCH($AD1320,DATABASE!$V$12:$V$71,0)))</f>
        <v/>
      </c>
      <c r="D1320" s="34" t="str">
        <f>IF(C1320="","",IF(E1320="",INDEX(DATABASE!$AF$13:$AF$62,MATCH($C1320,DATABASE!$AC$13:$AC$62,0)),IF(E1320="2x D11",INDEX(DATABASE!$AF$13:$AF$62,MATCH($C1320,DATABASE!$AC$13:$AC$62,0))+2*DATABASE!$AF$62,IF(E1320="3x D11",INDEX(DATABASE!$AF$13:$AF$62,MATCH($C1320,DATABASE!$AC$13:$AC$62,0))+3*DATABASE!$AF$62,""))))</f>
        <v/>
      </c>
      <c r="E1320" s="38" t="str">
        <f>IF(AND($K1320="Y",$G1320&lt;&gt;"UNYIL",$F1320&lt;DATABASE!$O$8),"2x D11",IF(AND($K1320="Y",$G1320&lt;&gt;"UNYIL",$F1320&gt;=DATABASE!$O$8),"3x D11",""))</f>
        <v/>
      </c>
      <c r="F1320" s="9" t="str">
        <f>IF('DATA ACCURATE'!N1323&lt;&gt;"",'DATA ACCURATE'!N1323,"")</f>
        <v/>
      </c>
      <c r="G1320" t="str">
        <f>IF(F1320="","",IF(F1320&lt;=DATABASE!$I$8,"UNYIL",IF(F1320&lt;=DATABASE!$J$8,"KECIL",IF(F1320&lt;DATABASE!$K$8,"TANGGUNG",IF(F1320&gt;=DATABASE!$K$8,"BESAR","")))))</f>
        <v/>
      </c>
      <c r="H1320" s="16" t="str">
        <f>IF('DATA ACCURATE'!J1323&lt;&gt;"",'DATA ACCURATE'!J1323,"")</f>
        <v/>
      </c>
      <c r="I1320" s="35" t="str">
        <f>IF(B1320&lt;&gt;"",IFERROR(VLOOKUP(B1320,'DATA TIMBANGAN'!G:M,7,FALSE),VLOOKUP(B1320,'DATA TIMBANGAN'!G:M,7)),"")</f>
        <v/>
      </c>
      <c r="J1320" s="25" t="str">
        <f>IF(H1320&lt;&gt;"",IFERROR(INDEX(DATABASE!$Z$19:$Z$38,MATCH(DATEVALUE(H1320),DATABASE!$AA$19:$AA$38,0)),INDEX(DATABASE!$Z$12:$Z$18,MATCH(WEEKDAY(H1320,2),DATABASE!$AA$12:$AA$18,0))),"")</f>
        <v/>
      </c>
      <c r="K1320" s="25" t="str">
        <f>IF('DATA ACCURATE'!V1323&lt;&gt;"",'DATA ACCURATE'!V1323,"")</f>
        <v/>
      </c>
      <c r="L1320" s="80" t="str">
        <f>IF($H1320="","",IF(OR($J1320="LIBUR",AND($L1319="LIBUR",$O1319=$O1320)),"LIBUR",IF(AND(OR($L1319="LUAR JAM KERJA 1",$L1319="LUAR JAM KERJA 2"),OR(OR(AND($H1319=$H1320,AND(OR($I1320&gt;DATABASE!$J$3,$I1320&lt;DATABASE!$J$6),((DATEVALUE($H1320)+$I1320)-(DATEVALUE($H1319)+$I1319))&lt;DATABASE!$J$6)),AND($H1319=$H1320,$O1319=$O1320,OR($I1320&gt;DATABASE!$J$6,$I1320&lt;DATABASE!$J$3))),AND(($H1320-$H1319)=1,OR($I1320&lt;DATABASE!$I$6,((DATEVALUE($H1320)+$I1320)-(DATEVALUE($H1319)+$I1319))&lt;DATABASE!$J$6))),$A1320=$A1319),"LUAR JAM KERJA 2",IF(AND(OR(WEEKDAY($H1320,2)=1,WEEKDAY($H1320,2)=2,WEEKDAY($H1320,2)=3,WEEKDAY($H1320,2)=4,WEEKDAY($H1320,2)=5),$I1320&lt;=DATABASE!$J$3,$I1320&gt;=DATABASE!$I$3),"JAM KERJA",IF(AND(WEEKDAY($H1320,2)=6,$I1320&lt;=DATABASE!$J$4,$I1320&gt;=DATABASE!$I$4),"JAM KERJA","LUAR JAM KERJA 1")))))</f>
        <v/>
      </c>
      <c r="M1320" s="33" t="str">
        <f>IF('DATA ACCURATE'!T1323&lt;&gt;"",IF('DATA ACCURATE'!T1323&gt;100,'DATA ACCURATE'!T1323/10,'DATA ACCURATE'!T1323),"")</f>
        <v/>
      </c>
      <c r="N1320" t="str">
        <f>IF(M1320="","",IF(M1320&lt;=DATABASE!$I$9,"LOKAL",IF(M1320&lt;DATABASE!$J$9,"LUAR KOTA 1",IF($M1320&gt;=DATABASE!$J$9,"LUAR KOTA 2",""))))</f>
        <v/>
      </c>
      <c r="O1320" s="38" t="str">
        <f>IF('DATA ACCURATE'!L1323&lt;&gt;"",'DATA ACCURATE'!L1323,"")</f>
        <v/>
      </c>
      <c r="Q1320" s="38">
        <f t="shared" si="140"/>
        <v>0</v>
      </c>
      <c r="R1320" s="38">
        <f t="shared" si="140"/>
        <v>0</v>
      </c>
      <c r="S1320" s="38">
        <f t="shared" si="140"/>
        <v>0</v>
      </c>
      <c r="T1320" s="38">
        <f t="shared" si="140"/>
        <v>0</v>
      </c>
      <c r="U1320" s="38">
        <f t="shared" si="141"/>
        <v>0</v>
      </c>
      <c r="V1320" s="38">
        <f t="shared" si="141"/>
        <v>0</v>
      </c>
      <c r="W1320" s="38">
        <f t="shared" si="141"/>
        <v>0</v>
      </c>
      <c r="X1320" s="38">
        <f t="shared" si="142"/>
        <v>0</v>
      </c>
      <c r="Y1320" s="38">
        <f t="shared" si="142"/>
        <v>0</v>
      </c>
      <c r="Z1320" s="38">
        <f t="shared" si="142"/>
        <v>0</v>
      </c>
      <c r="AA1320" s="38">
        <f t="shared" si="142"/>
        <v>0</v>
      </c>
      <c r="AB1320" s="38">
        <f t="shared" si="143"/>
        <v>0</v>
      </c>
      <c r="AC1320" s="38">
        <f t="shared" si="144"/>
        <v>0</v>
      </c>
      <c r="AD1320" s="38" t="str">
        <f t="shared" si="145"/>
        <v>000000000000</v>
      </c>
    </row>
    <row r="1321" spans="1:30">
      <c r="A1321" s="9" t="str">
        <f>IF('DATA ACCURATE'!A1324&lt;&gt;"",'DATA ACCURATE'!A1324,"")</f>
        <v/>
      </c>
      <c r="B1321" s="9" t="str">
        <f>IF('DATA ACCURATE'!D1324&lt;&gt;"",'DATA ACCURATE'!D1324,"")</f>
        <v/>
      </c>
      <c r="C1321" s="38" t="str">
        <f>IF($AD1321="000000000000","",INDEX(DATABASE!$W$12:$W$71,MATCH($AD1321,DATABASE!$V$12:$V$71,0)))</f>
        <v/>
      </c>
      <c r="D1321" s="34" t="str">
        <f>IF(C1321="","",IF(E1321="",INDEX(DATABASE!$AF$13:$AF$62,MATCH($C1321,DATABASE!$AC$13:$AC$62,0)),IF(E1321="2x D11",INDEX(DATABASE!$AF$13:$AF$62,MATCH($C1321,DATABASE!$AC$13:$AC$62,0))+2*DATABASE!$AF$62,IF(E1321="3x D11",INDEX(DATABASE!$AF$13:$AF$62,MATCH($C1321,DATABASE!$AC$13:$AC$62,0))+3*DATABASE!$AF$62,""))))</f>
        <v/>
      </c>
      <c r="E1321" s="38" t="str">
        <f>IF(AND($K1321="Y",$G1321&lt;&gt;"UNYIL",$F1321&lt;DATABASE!$O$8),"2x D11",IF(AND($K1321="Y",$G1321&lt;&gt;"UNYIL",$F1321&gt;=DATABASE!$O$8),"3x D11",""))</f>
        <v/>
      </c>
      <c r="F1321" s="9" t="str">
        <f>IF('DATA ACCURATE'!N1324&lt;&gt;"",'DATA ACCURATE'!N1324,"")</f>
        <v/>
      </c>
      <c r="G1321" t="str">
        <f>IF(F1321="","",IF(F1321&lt;=DATABASE!$I$8,"UNYIL",IF(F1321&lt;=DATABASE!$J$8,"KECIL",IF(F1321&lt;DATABASE!$K$8,"TANGGUNG",IF(F1321&gt;=DATABASE!$K$8,"BESAR","")))))</f>
        <v/>
      </c>
      <c r="H1321" s="16" t="str">
        <f>IF('DATA ACCURATE'!J1324&lt;&gt;"",'DATA ACCURATE'!J1324,"")</f>
        <v/>
      </c>
      <c r="I1321" s="35" t="str">
        <f>IF(B1321&lt;&gt;"",IFERROR(VLOOKUP(B1321,'DATA TIMBANGAN'!G:M,7,FALSE),VLOOKUP(B1321,'DATA TIMBANGAN'!G:M,7)),"")</f>
        <v/>
      </c>
      <c r="J1321" s="25" t="str">
        <f>IF(H1321&lt;&gt;"",IFERROR(INDEX(DATABASE!$Z$19:$Z$38,MATCH(DATEVALUE(H1321),DATABASE!$AA$19:$AA$38,0)),INDEX(DATABASE!$Z$12:$Z$18,MATCH(WEEKDAY(H1321,2),DATABASE!$AA$12:$AA$18,0))),"")</f>
        <v/>
      </c>
      <c r="K1321" s="25" t="str">
        <f>IF('DATA ACCURATE'!V1324&lt;&gt;"",'DATA ACCURATE'!V1324,"")</f>
        <v/>
      </c>
      <c r="L1321" s="80" t="str">
        <f>IF($H1321="","",IF(OR($J1321="LIBUR",AND($L1320="LIBUR",$O1320=$O1321)),"LIBUR",IF(AND(OR($L1320="LUAR JAM KERJA 1",$L1320="LUAR JAM KERJA 2"),OR(OR(AND($H1320=$H1321,AND(OR($I1321&gt;DATABASE!$J$3,$I1321&lt;DATABASE!$J$6),((DATEVALUE($H1321)+$I1321)-(DATEVALUE($H1320)+$I1320))&lt;DATABASE!$J$6)),AND($H1320=$H1321,$O1320=$O1321,OR($I1321&gt;DATABASE!$J$6,$I1321&lt;DATABASE!$J$3))),AND(($H1321-$H1320)=1,OR($I1321&lt;DATABASE!$I$6,((DATEVALUE($H1321)+$I1321)-(DATEVALUE($H1320)+$I1320))&lt;DATABASE!$J$6))),$A1321=$A1320),"LUAR JAM KERJA 2",IF(AND(OR(WEEKDAY($H1321,2)=1,WEEKDAY($H1321,2)=2,WEEKDAY($H1321,2)=3,WEEKDAY($H1321,2)=4,WEEKDAY($H1321,2)=5),$I1321&lt;=DATABASE!$J$3,$I1321&gt;=DATABASE!$I$3),"JAM KERJA",IF(AND(WEEKDAY($H1321,2)=6,$I1321&lt;=DATABASE!$J$4,$I1321&gt;=DATABASE!$I$4),"JAM KERJA","LUAR JAM KERJA 1")))))</f>
        <v/>
      </c>
      <c r="M1321" s="33" t="str">
        <f>IF('DATA ACCURATE'!T1324&lt;&gt;"",IF('DATA ACCURATE'!T1324&gt;100,'DATA ACCURATE'!T1324/10,'DATA ACCURATE'!T1324),"")</f>
        <v/>
      </c>
      <c r="N1321" t="str">
        <f>IF(M1321="","",IF(M1321&lt;=DATABASE!$I$9,"LOKAL",IF(M1321&lt;DATABASE!$J$9,"LUAR KOTA 1",IF($M1321&gt;=DATABASE!$J$9,"LUAR KOTA 2",""))))</f>
        <v/>
      </c>
      <c r="O1321" s="38" t="str">
        <f>IF('DATA ACCURATE'!L1324&lt;&gt;"",'DATA ACCURATE'!L1324,"")</f>
        <v/>
      </c>
      <c r="Q1321" s="38">
        <f t="shared" si="140"/>
        <v>0</v>
      </c>
      <c r="R1321" s="38">
        <f t="shared" si="140"/>
        <v>0</v>
      </c>
      <c r="S1321" s="38">
        <f t="shared" si="140"/>
        <v>0</v>
      </c>
      <c r="T1321" s="38">
        <f t="shared" si="140"/>
        <v>0</v>
      </c>
      <c r="U1321" s="38">
        <f t="shared" si="141"/>
        <v>0</v>
      </c>
      <c r="V1321" s="38">
        <f t="shared" si="141"/>
        <v>0</v>
      </c>
      <c r="W1321" s="38">
        <f t="shared" si="141"/>
        <v>0</v>
      </c>
      <c r="X1321" s="38">
        <f t="shared" si="142"/>
        <v>0</v>
      </c>
      <c r="Y1321" s="38">
        <f t="shared" si="142"/>
        <v>0</v>
      </c>
      <c r="Z1321" s="38">
        <f t="shared" si="142"/>
        <v>0</v>
      </c>
      <c r="AA1321" s="38">
        <f t="shared" si="142"/>
        <v>0</v>
      </c>
      <c r="AB1321" s="38">
        <f t="shared" si="143"/>
        <v>0</v>
      </c>
      <c r="AC1321" s="38">
        <f t="shared" si="144"/>
        <v>0</v>
      </c>
      <c r="AD1321" s="38" t="str">
        <f t="shared" si="145"/>
        <v>000000000000</v>
      </c>
    </row>
    <row r="1322" spans="1:30">
      <c r="A1322" s="9" t="str">
        <f>IF('DATA ACCURATE'!A1325&lt;&gt;"",'DATA ACCURATE'!A1325,"")</f>
        <v/>
      </c>
      <c r="B1322" s="9" t="str">
        <f>IF('DATA ACCURATE'!D1325&lt;&gt;"",'DATA ACCURATE'!D1325,"")</f>
        <v/>
      </c>
      <c r="C1322" s="38" t="str">
        <f>IF($AD1322="000000000000","",INDEX(DATABASE!$W$12:$W$71,MATCH($AD1322,DATABASE!$V$12:$V$71,0)))</f>
        <v/>
      </c>
      <c r="D1322" s="34" t="str">
        <f>IF(C1322="","",IF(E1322="",INDEX(DATABASE!$AF$13:$AF$62,MATCH($C1322,DATABASE!$AC$13:$AC$62,0)),IF(E1322="2x D11",INDEX(DATABASE!$AF$13:$AF$62,MATCH($C1322,DATABASE!$AC$13:$AC$62,0))+2*DATABASE!$AF$62,IF(E1322="3x D11",INDEX(DATABASE!$AF$13:$AF$62,MATCH($C1322,DATABASE!$AC$13:$AC$62,0))+3*DATABASE!$AF$62,""))))</f>
        <v/>
      </c>
      <c r="E1322" s="38" t="str">
        <f>IF(AND($K1322="Y",$G1322&lt;&gt;"UNYIL",$F1322&lt;DATABASE!$O$8),"2x D11",IF(AND($K1322="Y",$G1322&lt;&gt;"UNYIL",$F1322&gt;=DATABASE!$O$8),"3x D11",""))</f>
        <v/>
      </c>
      <c r="F1322" s="9" t="str">
        <f>IF('DATA ACCURATE'!N1325&lt;&gt;"",'DATA ACCURATE'!N1325,"")</f>
        <v/>
      </c>
      <c r="G1322" t="str">
        <f>IF(F1322="","",IF(F1322&lt;=DATABASE!$I$8,"UNYIL",IF(F1322&lt;=DATABASE!$J$8,"KECIL",IF(F1322&lt;DATABASE!$K$8,"TANGGUNG",IF(F1322&gt;=DATABASE!$K$8,"BESAR","")))))</f>
        <v/>
      </c>
      <c r="H1322" s="16" t="str">
        <f>IF('DATA ACCURATE'!J1325&lt;&gt;"",'DATA ACCURATE'!J1325,"")</f>
        <v/>
      </c>
      <c r="I1322" s="35" t="str">
        <f>IF(B1322&lt;&gt;"",IFERROR(VLOOKUP(B1322,'DATA TIMBANGAN'!G:M,7,FALSE),VLOOKUP(B1322,'DATA TIMBANGAN'!G:M,7)),"")</f>
        <v/>
      </c>
      <c r="J1322" s="25" t="str">
        <f>IF(H1322&lt;&gt;"",IFERROR(INDEX(DATABASE!$Z$19:$Z$38,MATCH(DATEVALUE(H1322),DATABASE!$AA$19:$AA$38,0)),INDEX(DATABASE!$Z$12:$Z$18,MATCH(WEEKDAY(H1322,2),DATABASE!$AA$12:$AA$18,0))),"")</f>
        <v/>
      </c>
      <c r="K1322" s="25" t="str">
        <f>IF('DATA ACCURATE'!V1325&lt;&gt;"",'DATA ACCURATE'!V1325,"")</f>
        <v/>
      </c>
      <c r="L1322" s="80" t="str">
        <f>IF($H1322="","",IF(OR($J1322="LIBUR",AND($L1321="LIBUR",$O1321=$O1322)),"LIBUR",IF(AND(OR($L1321="LUAR JAM KERJA 1",$L1321="LUAR JAM KERJA 2"),OR(OR(AND($H1321=$H1322,AND(OR($I1322&gt;DATABASE!$J$3,$I1322&lt;DATABASE!$J$6),((DATEVALUE($H1322)+$I1322)-(DATEVALUE($H1321)+$I1321))&lt;DATABASE!$J$6)),AND($H1321=$H1322,$O1321=$O1322,OR($I1322&gt;DATABASE!$J$6,$I1322&lt;DATABASE!$J$3))),AND(($H1322-$H1321)=1,OR($I1322&lt;DATABASE!$I$6,((DATEVALUE($H1322)+$I1322)-(DATEVALUE($H1321)+$I1321))&lt;DATABASE!$J$6))),$A1322=$A1321),"LUAR JAM KERJA 2",IF(AND(OR(WEEKDAY($H1322,2)=1,WEEKDAY($H1322,2)=2,WEEKDAY($H1322,2)=3,WEEKDAY($H1322,2)=4,WEEKDAY($H1322,2)=5),$I1322&lt;=DATABASE!$J$3,$I1322&gt;=DATABASE!$I$3),"JAM KERJA",IF(AND(WEEKDAY($H1322,2)=6,$I1322&lt;=DATABASE!$J$4,$I1322&gt;=DATABASE!$I$4),"JAM KERJA","LUAR JAM KERJA 1")))))</f>
        <v/>
      </c>
      <c r="M1322" s="33" t="str">
        <f>IF('DATA ACCURATE'!T1325&lt;&gt;"",IF('DATA ACCURATE'!T1325&gt;100,'DATA ACCURATE'!T1325/10,'DATA ACCURATE'!T1325),"")</f>
        <v/>
      </c>
      <c r="N1322" t="str">
        <f>IF(M1322="","",IF(M1322&lt;=DATABASE!$I$9,"LOKAL",IF(M1322&lt;DATABASE!$J$9,"LUAR KOTA 1",IF($M1322&gt;=DATABASE!$J$9,"LUAR KOTA 2",""))))</f>
        <v/>
      </c>
      <c r="O1322" s="38" t="str">
        <f>IF('DATA ACCURATE'!L1325&lt;&gt;"",'DATA ACCURATE'!L1325,"")</f>
        <v/>
      </c>
      <c r="Q1322" s="38">
        <f t="shared" si="140"/>
        <v>0</v>
      </c>
      <c r="R1322" s="38">
        <f t="shared" si="140"/>
        <v>0</v>
      </c>
      <c r="S1322" s="38">
        <f t="shared" si="140"/>
        <v>0</v>
      </c>
      <c r="T1322" s="38">
        <f t="shared" si="140"/>
        <v>0</v>
      </c>
      <c r="U1322" s="38">
        <f t="shared" si="141"/>
        <v>0</v>
      </c>
      <c r="V1322" s="38">
        <f t="shared" si="141"/>
        <v>0</v>
      </c>
      <c r="W1322" s="38">
        <f t="shared" si="141"/>
        <v>0</v>
      </c>
      <c r="X1322" s="38">
        <f t="shared" si="142"/>
        <v>0</v>
      </c>
      <c r="Y1322" s="38">
        <f t="shared" si="142"/>
        <v>0</v>
      </c>
      <c r="Z1322" s="38">
        <f t="shared" si="142"/>
        <v>0</v>
      </c>
      <c r="AA1322" s="38">
        <f t="shared" si="142"/>
        <v>0</v>
      </c>
      <c r="AB1322" s="38">
        <f t="shared" si="143"/>
        <v>0</v>
      </c>
      <c r="AC1322" s="38">
        <f t="shared" si="144"/>
        <v>0</v>
      </c>
      <c r="AD1322" s="38" t="str">
        <f t="shared" si="145"/>
        <v>000000000000</v>
      </c>
    </row>
    <row r="1323" spans="1:30">
      <c r="A1323" s="9" t="str">
        <f>IF('DATA ACCURATE'!A1326&lt;&gt;"",'DATA ACCURATE'!A1326,"")</f>
        <v/>
      </c>
      <c r="B1323" s="9" t="str">
        <f>IF('DATA ACCURATE'!D1326&lt;&gt;"",'DATA ACCURATE'!D1326,"")</f>
        <v/>
      </c>
      <c r="C1323" s="38" t="str">
        <f>IF($AD1323="000000000000","",INDEX(DATABASE!$W$12:$W$71,MATCH($AD1323,DATABASE!$V$12:$V$71,0)))</f>
        <v/>
      </c>
      <c r="D1323" s="34" t="str">
        <f>IF(C1323="","",IF(E1323="",INDEX(DATABASE!$AF$13:$AF$62,MATCH($C1323,DATABASE!$AC$13:$AC$62,0)),IF(E1323="2x D11",INDEX(DATABASE!$AF$13:$AF$62,MATCH($C1323,DATABASE!$AC$13:$AC$62,0))+2*DATABASE!$AF$62,IF(E1323="3x D11",INDEX(DATABASE!$AF$13:$AF$62,MATCH($C1323,DATABASE!$AC$13:$AC$62,0))+3*DATABASE!$AF$62,""))))</f>
        <v/>
      </c>
      <c r="E1323" s="38" t="str">
        <f>IF(AND($K1323="Y",$G1323&lt;&gt;"UNYIL",$F1323&lt;DATABASE!$O$8),"2x D11",IF(AND($K1323="Y",$G1323&lt;&gt;"UNYIL",$F1323&gt;=DATABASE!$O$8),"3x D11",""))</f>
        <v/>
      </c>
      <c r="F1323" s="9" t="str">
        <f>IF('DATA ACCURATE'!N1326&lt;&gt;"",'DATA ACCURATE'!N1326,"")</f>
        <v/>
      </c>
      <c r="G1323" t="str">
        <f>IF(F1323="","",IF(F1323&lt;=DATABASE!$I$8,"UNYIL",IF(F1323&lt;=DATABASE!$J$8,"KECIL",IF(F1323&lt;DATABASE!$K$8,"TANGGUNG",IF(F1323&gt;=DATABASE!$K$8,"BESAR","")))))</f>
        <v/>
      </c>
      <c r="H1323" s="16" t="str">
        <f>IF('DATA ACCURATE'!J1326&lt;&gt;"",'DATA ACCURATE'!J1326,"")</f>
        <v/>
      </c>
      <c r="I1323" s="35" t="str">
        <f>IF(B1323&lt;&gt;"",IFERROR(VLOOKUP(B1323,'DATA TIMBANGAN'!G:M,7,FALSE),VLOOKUP(B1323,'DATA TIMBANGAN'!G:M,7)),"")</f>
        <v/>
      </c>
      <c r="J1323" s="25" t="str">
        <f>IF(H1323&lt;&gt;"",IFERROR(INDEX(DATABASE!$Z$19:$Z$38,MATCH(DATEVALUE(H1323),DATABASE!$AA$19:$AA$38,0)),INDEX(DATABASE!$Z$12:$Z$18,MATCH(WEEKDAY(H1323,2),DATABASE!$AA$12:$AA$18,0))),"")</f>
        <v/>
      </c>
      <c r="K1323" s="25" t="str">
        <f>IF('DATA ACCURATE'!V1326&lt;&gt;"",'DATA ACCURATE'!V1326,"")</f>
        <v/>
      </c>
      <c r="L1323" s="80" t="str">
        <f>IF($H1323="","",IF(OR($J1323="LIBUR",AND($L1322="LIBUR",$O1322=$O1323)),"LIBUR",IF(AND(OR($L1322="LUAR JAM KERJA 1",$L1322="LUAR JAM KERJA 2"),OR(OR(AND($H1322=$H1323,AND(OR($I1323&gt;DATABASE!$J$3,$I1323&lt;DATABASE!$J$6),((DATEVALUE($H1323)+$I1323)-(DATEVALUE($H1322)+$I1322))&lt;DATABASE!$J$6)),AND($H1322=$H1323,$O1322=$O1323,OR($I1323&gt;DATABASE!$J$6,$I1323&lt;DATABASE!$J$3))),AND(($H1323-$H1322)=1,OR($I1323&lt;DATABASE!$I$6,((DATEVALUE($H1323)+$I1323)-(DATEVALUE($H1322)+$I1322))&lt;DATABASE!$J$6))),$A1323=$A1322),"LUAR JAM KERJA 2",IF(AND(OR(WEEKDAY($H1323,2)=1,WEEKDAY($H1323,2)=2,WEEKDAY($H1323,2)=3,WEEKDAY($H1323,2)=4,WEEKDAY($H1323,2)=5),$I1323&lt;=DATABASE!$J$3,$I1323&gt;=DATABASE!$I$3),"JAM KERJA",IF(AND(WEEKDAY($H1323,2)=6,$I1323&lt;=DATABASE!$J$4,$I1323&gt;=DATABASE!$I$4),"JAM KERJA","LUAR JAM KERJA 1")))))</f>
        <v/>
      </c>
      <c r="M1323" s="33" t="str">
        <f>IF('DATA ACCURATE'!T1326&lt;&gt;"",IF('DATA ACCURATE'!T1326&gt;100,'DATA ACCURATE'!T1326/10,'DATA ACCURATE'!T1326),"")</f>
        <v/>
      </c>
      <c r="N1323" t="str">
        <f>IF(M1323="","",IF(M1323&lt;=DATABASE!$I$9,"LOKAL",IF(M1323&lt;DATABASE!$J$9,"LUAR KOTA 1",IF($M1323&gt;=DATABASE!$J$9,"LUAR KOTA 2",""))))</f>
        <v/>
      </c>
      <c r="O1323" s="38" t="str">
        <f>IF('DATA ACCURATE'!L1326&lt;&gt;"",'DATA ACCURATE'!L1326,"")</f>
        <v/>
      </c>
      <c r="Q1323" s="38">
        <f t="shared" si="140"/>
        <v>0</v>
      </c>
      <c r="R1323" s="38">
        <f t="shared" si="140"/>
        <v>0</v>
      </c>
      <c r="S1323" s="38">
        <f t="shared" si="140"/>
        <v>0</v>
      </c>
      <c r="T1323" s="38">
        <f t="shared" si="140"/>
        <v>0</v>
      </c>
      <c r="U1323" s="38">
        <f t="shared" si="141"/>
        <v>0</v>
      </c>
      <c r="V1323" s="38">
        <f t="shared" si="141"/>
        <v>0</v>
      </c>
      <c r="W1323" s="38">
        <f t="shared" si="141"/>
        <v>0</v>
      </c>
      <c r="X1323" s="38">
        <f t="shared" si="142"/>
        <v>0</v>
      </c>
      <c r="Y1323" s="38">
        <f t="shared" si="142"/>
        <v>0</v>
      </c>
      <c r="Z1323" s="38">
        <f t="shared" si="142"/>
        <v>0</v>
      </c>
      <c r="AA1323" s="38">
        <f t="shared" si="142"/>
        <v>0</v>
      </c>
      <c r="AB1323" s="38">
        <f t="shared" si="143"/>
        <v>0</v>
      </c>
      <c r="AC1323" s="38">
        <f t="shared" si="144"/>
        <v>0</v>
      </c>
      <c r="AD1323" s="38" t="str">
        <f t="shared" si="145"/>
        <v>000000000000</v>
      </c>
    </row>
    <row r="1324" spans="1:30">
      <c r="A1324" s="9" t="str">
        <f>IF('DATA ACCURATE'!A1327&lt;&gt;"",'DATA ACCURATE'!A1327,"")</f>
        <v/>
      </c>
      <c r="B1324" s="9" t="str">
        <f>IF('DATA ACCURATE'!D1327&lt;&gt;"",'DATA ACCURATE'!D1327,"")</f>
        <v/>
      </c>
      <c r="C1324" s="38" t="str">
        <f>IF($AD1324="000000000000","",INDEX(DATABASE!$W$12:$W$71,MATCH($AD1324,DATABASE!$V$12:$V$71,0)))</f>
        <v/>
      </c>
      <c r="D1324" s="34" t="str">
        <f>IF(C1324="","",IF(E1324="",INDEX(DATABASE!$AF$13:$AF$62,MATCH($C1324,DATABASE!$AC$13:$AC$62,0)),IF(E1324="2x D11",INDEX(DATABASE!$AF$13:$AF$62,MATCH($C1324,DATABASE!$AC$13:$AC$62,0))+2*DATABASE!$AF$62,IF(E1324="3x D11",INDEX(DATABASE!$AF$13:$AF$62,MATCH($C1324,DATABASE!$AC$13:$AC$62,0))+3*DATABASE!$AF$62,""))))</f>
        <v/>
      </c>
      <c r="E1324" s="38" t="str">
        <f>IF(AND($K1324="Y",$G1324&lt;&gt;"UNYIL",$F1324&lt;DATABASE!$O$8),"2x D11",IF(AND($K1324="Y",$G1324&lt;&gt;"UNYIL",$F1324&gt;=DATABASE!$O$8),"3x D11",""))</f>
        <v/>
      </c>
      <c r="F1324" s="9" t="str">
        <f>IF('DATA ACCURATE'!N1327&lt;&gt;"",'DATA ACCURATE'!N1327,"")</f>
        <v/>
      </c>
      <c r="G1324" t="str">
        <f>IF(F1324="","",IF(F1324&lt;=DATABASE!$I$8,"UNYIL",IF(F1324&lt;=DATABASE!$J$8,"KECIL",IF(F1324&lt;DATABASE!$K$8,"TANGGUNG",IF(F1324&gt;=DATABASE!$K$8,"BESAR","")))))</f>
        <v/>
      </c>
      <c r="H1324" s="16" t="str">
        <f>IF('DATA ACCURATE'!J1327&lt;&gt;"",'DATA ACCURATE'!J1327,"")</f>
        <v/>
      </c>
      <c r="I1324" s="35" t="str">
        <f>IF(B1324&lt;&gt;"",IFERROR(VLOOKUP(B1324,'DATA TIMBANGAN'!G:M,7,FALSE),VLOOKUP(B1324,'DATA TIMBANGAN'!G:M,7)),"")</f>
        <v/>
      </c>
      <c r="J1324" s="25" t="str">
        <f>IF(H1324&lt;&gt;"",IFERROR(INDEX(DATABASE!$Z$19:$Z$38,MATCH(DATEVALUE(H1324),DATABASE!$AA$19:$AA$38,0)),INDEX(DATABASE!$Z$12:$Z$18,MATCH(WEEKDAY(H1324,2),DATABASE!$AA$12:$AA$18,0))),"")</f>
        <v/>
      </c>
      <c r="K1324" s="25" t="str">
        <f>IF('DATA ACCURATE'!V1327&lt;&gt;"",'DATA ACCURATE'!V1327,"")</f>
        <v/>
      </c>
      <c r="L1324" s="80" t="str">
        <f>IF($H1324="","",IF(OR($J1324="LIBUR",AND($L1323="LIBUR",$O1323=$O1324)),"LIBUR",IF(AND(OR($L1323="LUAR JAM KERJA 1",$L1323="LUAR JAM KERJA 2"),OR(OR(AND($H1323=$H1324,AND(OR($I1324&gt;DATABASE!$J$3,$I1324&lt;DATABASE!$J$6),((DATEVALUE($H1324)+$I1324)-(DATEVALUE($H1323)+$I1323))&lt;DATABASE!$J$6)),AND($H1323=$H1324,$O1323=$O1324,OR($I1324&gt;DATABASE!$J$6,$I1324&lt;DATABASE!$J$3))),AND(($H1324-$H1323)=1,OR($I1324&lt;DATABASE!$I$6,((DATEVALUE($H1324)+$I1324)-(DATEVALUE($H1323)+$I1323))&lt;DATABASE!$J$6))),$A1324=$A1323),"LUAR JAM KERJA 2",IF(AND(OR(WEEKDAY($H1324,2)=1,WEEKDAY($H1324,2)=2,WEEKDAY($H1324,2)=3,WEEKDAY($H1324,2)=4,WEEKDAY($H1324,2)=5),$I1324&lt;=DATABASE!$J$3,$I1324&gt;=DATABASE!$I$3),"JAM KERJA",IF(AND(WEEKDAY($H1324,2)=6,$I1324&lt;=DATABASE!$J$4,$I1324&gt;=DATABASE!$I$4),"JAM KERJA","LUAR JAM KERJA 1")))))</f>
        <v/>
      </c>
      <c r="M1324" s="33" t="str">
        <f>IF('DATA ACCURATE'!T1327&lt;&gt;"",IF('DATA ACCURATE'!T1327&gt;100,'DATA ACCURATE'!T1327/10,'DATA ACCURATE'!T1327),"")</f>
        <v/>
      </c>
      <c r="N1324" t="str">
        <f>IF(M1324="","",IF(M1324&lt;=DATABASE!$I$9,"LOKAL",IF(M1324&lt;DATABASE!$J$9,"LUAR KOTA 1",IF($M1324&gt;=DATABASE!$J$9,"LUAR KOTA 2",""))))</f>
        <v/>
      </c>
      <c r="O1324" s="38" t="str">
        <f>IF('DATA ACCURATE'!L1327&lt;&gt;"",'DATA ACCURATE'!L1327,"")</f>
        <v/>
      </c>
      <c r="Q1324" s="38">
        <f t="shared" si="140"/>
        <v>0</v>
      </c>
      <c r="R1324" s="38">
        <f t="shared" si="140"/>
        <v>0</v>
      </c>
      <c r="S1324" s="38">
        <f t="shared" si="140"/>
        <v>0</v>
      </c>
      <c r="T1324" s="38">
        <f t="shared" si="140"/>
        <v>0</v>
      </c>
      <c r="U1324" s="38">
        <f t="shared" si="141"/>
        <v>0</v>
      </c>
      <c r="V1324" s="38">
        <f t="shared" si="141"/>
        <v>0</v>
      </c>
      <c r="W1324" s="38">
        <f t="shared" si="141"/>
        <v>0</v>
      </c>
      <c r="X1324" s="38">
        <f t="shared" si="142"/>
        <v>0</v>
      </c>
      <c r="Y1324" s="38">
        <f t="shared" si="142"/>
        <v>0</v>
      </c>
      <c r="Z1324" s="38">
        <f t="shared" si="142"/>
        <v>0</v>
      </c>
      <c r="AA1324" s="38">
        <f t="shared" si="142"/>
        <v>0</v>
      </c>
      <c r="AB1324" s="38">
        <f t="shared" si="143"/>
        <v>0</v>
      </c>
      <c r="AC1324" s="38">
        <f t="shared" si="144"/>
        <v>0</v>
      </c>
      <c r="AD1324" s="38" t="str">
        <f t="shared" si="145"/>
        <v>000000000000</v>
      </c>
    </row>
    <row r="1325" spans="1:30">
      <c r="A1325" s="9" t="str">
        <f>IF('DATA ACCURATE'!A1328&lt;&gt;"",'DATA ACCURATE'!A1328,"")</f>
        <v/>
      </c>
      <c r="B1325" s="9" t="str">
        <f>IF('DATA ACCURATE'!D1328&lt;&gt;"",'DATA ACCURATE'!D1328,"")</f>
        <v/>
      </c>
      <c r="C1325" s="38" t="str">
        <f>IF($AD1325="000000000000","",INDEX(DATABASE!$W$12:$W$71,MATCH($AD1325,DATABASE!$V$12:$V$71,0)))</f>
        <v/>
      </c>
      <c r="D1325" s="34" t="str">
        <f>IF(C1325="","",IF(E1325="",INDEX(DATABASE!$AF$13:$AF$62,MATCH($C1325,DATABASE!$AC$13:$AC$62,0)),IF(E1325="2x D11",INDEX(DATABASE!$AF$13:$AF$62,MATCH($C1325,DATABASE!$AC$13:$AC$62,0))+2*DATABASE!$AF$62,IF(E1325="3x D11",INDEX(DATABASE!$AF$13:$AF$62,MATCH($C1325,DATABASE!$AC$13:$AC$62,0))+3*DATABASE!$AF$62,""))))</f>
        <v/>
      </c>
      <c r="E1325" s="38" t="str">
        <f>IF(AND($K1325="Y",$G1325&lt;&gt;"UNYIL",$F1325&lt;DATABASE!$O$8),"2x D11",IF(AND($K1325="Y",$G1325&lt;&gt;"UNYIL",$F1325&gt;=DATABASE!$O$8),"3x D11",""))</f>
        <v/>
      </c>
      <c r="F1325" s="9" t="str">
        <f>IF('DATA ACCURATE'!N1328&lt;&gt;"",'DATA ACCURATE'!N1328,"")</f>
        <v/>
      </c>
      <c r="G1325" t="str">
        <f>IF(F1325="","",IF(F1325&lt;=DATABASE!$I$8,"UNYIL",IF(F1325&lt;=DATABASE!$J$8,"KECIL",IF(F1325&lt;DATABASE!$K$8,"TANGGUNG",IF(F1325&gt;=DATABASE!$K$8,"BESAR","")))))</f>
        <v/>
      </c>
      <c r="H1325" s="16" t="str">
        <f>IF('DATA ACCURATE'!J1328&lt;&gt;"",'DATA ACCURATE'!J1328,"")</f>
        <v/>
      </c>
      <c r="I1325" s="35" t="str">
        <f>IF(B1325&lt;&gt;"",IFERROR(VLOOKUP(B1325,'DATA TIMBANGAN'!G:M,7,FALSE),VLOOKUP(B1325,'DATA TIMBANGAN'!G:M,7)),"")</f>
        <v/>
      </c>
      <c r="J1325" s="25" t="str">
        <f>IF(H1325&lt;&gt;"",IFERROR(INDEX(DATABASE!$Z$19:$Z$38,MATCH(DATEVALUE(H1325),DATABASE!$AA$19:$AA$38,0)),INDEX(DATABASE!$Z$12:$Z$18,MATCH(WEEKDAY(H1325,2),DATABASE!$AA$12:$AA$18,0))),"")</f>
        <v/>
      </c>
      <c r="K1325" s="25" t="str">
        <f>IF('DATA ACCURATE'!V1328&lt;&gt;"",'DATA ACCURATE'!V1328,"")</f>
        <v/>
      </c>
      <c r="L1325" s="80" t="str">
        <f>IF($H1325="","",IF(OR($J1325="LIBUR",AND($L1324="LIBUR",$O1324=$O1325)),"LIBUR",IF(AND(OR($L1324="LUAR JAM KERJA 1",$L1324="LUAR JAM KERJA 2"),OR(OR(AND($H1324=$H1325,AND(OR($I1325&gt;DATABASE!$J$3,$I1325&lt;DATABASE!$J$6),((DATEVALUE($H1325)+$I1325)-(DATEVALUE($H1324)+$I1324))&lt;DATABASE!$J$6)),AND($H1324=$H1325,$O1324=$O1325,OR($I1325&gt;DATABASE!$J$6,$I1325&lt;DATABASE!$J$3))),AND(($H1325-$H1324)=1,OR($I1325&lt;DATABASE!$I$6,((DATEVALUE($H1325)+$I1325)-(DATEVALUE($H1324)+$I1324))&lt;DATABASE!$J$6))),$A1325=$A1324),"LUAR JAM KERJA 2",IF(AND(OR(WEEKDAY($H1325,2)=1,WEEKDAY($H1325,2)=2,WEEKDAY($H1325,2)=3,WEEKDAY($H1325,2)=4,WEEKDAY($H1325,2)=5),$I1325&lt;=DATABASE!$J$3,$I1325&gt;=DATABASE!$I$3),"JAM KERJA",IF(AND(WEEKDAY($H1325,2)=6,$I1325&lt;=DATABASE!$J$4,$I1325&gt;=DATABASE!$I$4),"JAM KERJA","LUAR JAM KERJA 1")))))</f>
        <v/>
      </c>
      <c r="M1325" s="33" t="str">
        <f>IF('DATA ACCURATE'!T1328&lt;&gt;"",IF('DATA ACCURATE'!T1328&gt;100,'DATA ACCURATE'!T1328/10,'DATA ACCURATE'!T1328),"")</f>
        <v/>
      </c>
      <c r="N1325" t="str">
        <f>IF(M1325="","",IF(M1325&lt;=DATABASE!$I$9,"LOKAL",IF(M1325&lt;DATABASE!$J$9,"LUAR KOTA 1",IF($M1325&gt;=DATABASE!$J$9,"LUAR KOTA 2",""))))</f>
        <v/>
      </c>
      <c r="O1325" s="38" t="str">
        <f>IF('DATA ACCURATE'!L1328&lt;&gt;"",'DATA ACCURATE'!L1328,"")</f>
        <v/>
      </c>
      <c r="Q1325" s="38">
        <f t="shared" si="140"/>
        <v>0</v>
      </c>
      <c r="R1325" s="38">
        <f t="shared" si="140"/>
        <v>0</v>
      </c>
      <c r="S1325" s="38">
        <f t="shared" si="140"/>
        <v>0</v>
      </c>
      <c r="T1325" s="38">
        <f t="shared" si="140"/>
        <v>0</v>
      </c>
      <c r="U1325" s="38">
        <f t="shared" si="141"/>
        <v>0</v>
      </c>
      <c r="V1325" s="38">
        <f t="shared" si="141"/>
        <v>0</v>
      </c>
      <c r="W1325" s="38">
        <f t="shared" si="141"/>
        <v>0</v>
      </c>
      <c r="X1325" s="38">
        <f t="shared" si="142"/>
        <v>0</v>
      </c>
      <c r="Y1325" s="38">
        <f t="shared" si="142"/>
        <v>0</v>
      </c>
      <c r="Z1325" s="38">
        <f t="shared" si="142"/>
        <v>0</v>
      </c>
      <c r="AA1325" s="38">
        <f t="shared" si="142"/>
        <v>0</v>
      </c>
      <c r="AB1325" s="38">
        <f t="shared" si="143"/>
        <v>0</v>
      </c>
      <c r="AC1325" s="38">
        <f t="shared" si="144"/>
        <v>0</v>
      </c>
      <c r="AD1325" s="38" t="str">
        <f t="shared" si="145"/>
        <v>000000000000</v>
      </c>
    </row>
    <row r="1326" spans="1:30">
      <c r="A1326" s="9" t="str">
        <f>IF('DATA ACCURATE'!A1329&lt;&gt;"",'DATA ACCURATE'!A1329,"")</f>
        <v/>
      </c>
      <c r="B1326" s="9" t="str">
        <f>IF('DATA ACCURATE'!D1329&lt;&gt;"",'DATA ACCURATE'!D1329,"")</f>
        <v/>
      </c>
      <c r="C1326" s="38" t="str">
        <f>IF($AD1326="000000000000","",INDEX(DATABASE!$W$12:$W$71,MATCH($AD1326,DATABASE!$V$12:$V$71,0)))</f>
        <v/>
      </c>
      <c r="D1326" s="34" t="str">
        <f>IF(C1326="","",IF(E1326="",INDEX(DATABASE!$AF$13:$AF$62,MATCH($C1326,DATABASE!$AC$13:$AC$62,0)),IF(E1326="2x D11",INDEX(DATABASE!$AF$13:$AF$62,MATCH($C1326,DATABASE!$AC$13:$AC$62,0))+2*DATABASE!$AF$62,IF(E1326="3x D11",INDEX(DATABASE!$AF$13:$AF$62,MATCH($C1326,DATABASE!$AC$13:$AC$62,0))+3*DATABASE!$AF$62,""))))</f>
        <v/>
      </c>
      <c r="E1326" s="38" t="str">
        <f>IF(AND($K1326="Y",$G1326&lt;&gt;"UNYIL",$F1326&lt;DATABASE!$O$8),"2x D11",IF(AND($K1326="Y",$G1326&lt;&gt;"UNYIL",$F1326&gt;=DATABASE!$O$8),"3x D11",""))</f>
        <v/>
      </c>
      <c r="F1326" s="9" t="str">
        <f>IF('DATA ACCURATE'!N1329&lt;&gt;"",'DATA ACCURATE'!N1329,"")</f>
        <v/>
      </c>
      <c r="G1326" t="str">
        <f>IF(F1326="","",IF(F1326&lt;=DATABASE!$I$8,"UNYIL",IF(F1326&lt;=DATABASE!$J$8,"KECIL",IF(F1326&lt;DATABASE!$K$8,"TANGGUNG",IF(F1326&gt;=DATABASE!$K$8,"BESAR","")))))</f>
        <v/>
      </c>
      <c r="H1326" s="16" t="str">
        <f>IF('DATA ACCURATE'!J1329&lt;&gt;"",'DATA ACCURATE'!J1329,"")</f>
        <v/>
      </c>
      <c r="I1326" s="35" t="str">
        <f>IF(B1326&lt;&gt;"",IFERROR(VLOOKUP(B1326,'DATA TIMBANGAN'!G:M,7,FALSE),VLOOKUP(B1326,'DATA TIMBANGAN'!G:M,7)),"")</f>
        <v/>
      </c>
      <c r="J1326" s="25" t="str">
        <f>IF(H1326&lt;&gt;"",IFERROR(INDEX(DATABASE!$Z$19:$Z$38,MATCH(DATEVALUE(H1326),DATABASE!$AA$19:$AA$38,0)),INDEX(DATABASE!$Z$12:$Z$18,MATCH(WEEKDAY(H1326,2),DATABASE!$AA$12:$AA$18,0))),"")</f>
        <v/>
      </c>
      <c r="K1326" s="25" t="str">
        <f>IF('DATA ACCURATE'!V1329&lt;&gt;"",'DATA ACCURATE'!V1329,"")</f>
        <v/>
      </c>
      <c r="L1326" s="80" t="str">
        <f>IF($H1326="","",IF(OR($J1326="LIBUR",AND($L1325="LIBUR",$O1325=$O1326)),"LIBUR",IF(AND(OR($L1325="LUAR JAM KERJA 1",$L1325="LUAR JAM KERJA 2"),OR(OR(AND($H1325=$H1326,AND(OR($I1326&gt;DATABASE!$J$3,$I1326&lt;DATABASE!$J$6),((DATEVALUE($H1326)+$I1326)-(DATEVALUE($H1325)+$I1325))&lt;DATABASE!$J$6)),AND($H1325=$H1326,$O1325=$O1326,OR($I1326&gt;DATABASE!$J$6,$I1326&lt;DATABASE!$J$3))),AND(($H1326-$H1325)=1,OR($I1326&lt;DATABASE!$I$6,((DATEVALUE($H1326)+$I1326)-(DATEVALUE($H1325)+$I1325))&lt;DATABASE!$J$6))),$A1326=$A1325),"LUAR JAM KERJA 2",IF(AND(OR(WEEKDAY($H1326,2)=1,WEEKDAY($H1326,2)=2,WEEKDAY($H1326,2)=3,WEEKDAY($H1326,2)=4,WEEKDAY($H1326,2)=5),$I1326&lt;=DATABASE!$J$3,$I1326&gt;=DATABASE!$I$3),"JAM KERJA",IF(AND(WEEKDAY($H1326,2)=6,$I1326&lt;=DATABASE!$J$4,$I1326&gt;=DATABASE!$I$4),"JAM KERJA","LUAR JAM KERJA 1")))))</f>
        <v/>
      </c>
      <c r="M1326" s="33" t="str">
        <f>IF('DATA ACCURATE'!T1329&lt;&gt;"",IF('DATA ACCURATE'!T1329&gt;100,'DATA ACCURATE'!T1329/10,'DATA ACCURATE'!T1329),"")</f>
        <v/>
      </c>
      <c r="N1326" t="str">
        <f>IF(M1326="","",IF(M1326&lt;=DATABASE!$I$9,"LOKAL",IF(M1326&lt;DATABASE!$J$9,"LUAR KOTA 1",IF($M1326&gt;=DATABASE!$J$9,"LUAR KOTA 2",""))))</f>
        <v/>
      </c>
      <c r="O1326" s="38" t="str">
        <f>IF('DATA ACCURATE'!L1329&lt;&gt;"",'DATA ACCURATE'!L1329,"")</f>
        <v/>
      </c>
      <c r="Q1326" s="38">
        <f t="shared" si="140"/>
        <v>0</v>
      </c>
      <c r="R1326" s="38">
        <f t="shared" si="140"/>
        <v>0</v>
      </c>
      <c r="S1326" s="38">
        <f t="shared" si="140"/>
        <v>0</v>
      </c>
      <c r="T1326" s="38">
        <f t="shared" si="140"/>
        <v>0</v>
      </c>
      <c r="U1326" s="38">
        <f t="shared" si="141"/>
        <v>0</v>
      </c>
      <c r="V1326" s="38">
        <f t="shared" si="141"/>
        <v>0</v>
      </c>
      <c r="W1326" s="38">
        <f t="shared" si="141"/>
        <v>0</v>
      </c>
      <c r="X1326" s="38">
        <f t="shared" si="142"/>
        <v>0</v>
      </c>
      <c r="Y1326" s="38">
        <f t="shared" si="142"/>
        <v>0</v>
      </c>
      <c r="Z1326" s="38">
        <f t="shared" si="142"/>
        <v>0</v>
      </c>
      <c r="AA1326" s="38">
        <f t="shared" si="142"/>
        <v>0</v>
      </c>
      <c r="AB1326" s="38">
        <f t="shared" si="143"/>
        <v>0</v>
      </c>
      <c r="AC1326" s="38">
        <f t="shared" si="144"/>
        <v>0</v>
      </c>
      <c r="AD1326" s="38" t="str">
        <f t="shared" si="145"/>
        <v>000000000000</v>
      </c>
    </row>
    <row r="1327" spans="1:30">
      <c r="A1327" s="9" t="str">
        <f>IF('DATA ACCURATE'!A1330&lt;&gt;"",'DATA ACCURATE'!A1330,"")</f>
        <v/>
      </c>
      <c r="B1327" s="9" t="str">
        <f>IF('DATA ACCURATE'!D1330&lt;&gt;"",'DATA ACCURATE'!D1330,"")</f>
        <v/>
      </c>
      <c r="C1327" s="38" t="str">
        <f>IF($AD1327="000000000000","",INDEX(DATABASE!$W$12:$W$71,MATCH($AD1327,DATABASE!$V$12:$V$71,0)))</f>
        <v/>
      </c>
      <c r="D1327" s="34" t="str">
        <f>IF(C1327="","",IF(E1327="",INDEX(DATABASE!$AF$13:$AF$62,MATCH($C1327,DATABASE!$AC$13:$AC$62,0)),IF(E1327="2x D11",INDEX(DATABASE!$AF$13:$AF$62,MATCH($C1327,DATABASE!$AC$13:$AC$62,0))+2*DATABASE!$AF$62,IF(E1327="3x D11",INDEX(DATABASE!$AF$13:$AF$62,MATCH($C1327,DATABASE!$AC$13:$AC$62,0))+3*DATABASE!$AF$62,""))))</f>
        <v/>
      </c>
      <c r="E1327" s="38" t="str">
        <f>IF(AND($K1327="Y",$G1327&lt;&gt;"UNYIL",$F1327&lt;DATABASE!$O$8),"2x D11",IF(AND($K1327="Y",$G1327&lt;&gt;"UNYIL",$F1327&gt;=DATABASE!$O$8),"3x D11",""))</f>
        <v/>
      </c>
      <c r="F1327" s="9" t="str">
        <f>IF('DATA ACCURATE'!N1330&lt;&gt;"",'DATA ACCURATE'!N1330,"")</f>
        <v/>
      </c>
      <c r="G1327" t="str">
        <f>IF(F1327="","",IF(F1327&lt;=DATABASE!$I$8,"UNYIL",IF(F1327&lt;=DATABASE!$J$8,"KECIL",IF(F1327&lt;DATABASE!$K$8,"TANGGUNG",IF(F1327&gt;=DATABASE!$K$8,"BESAR","")))))</f>
        <v/>
      </c>
      <c r="H1327" s="16" t="str">
        <f>IF('DATA ACCURATE'!J1330&lt;&gt;"",'DATA ACCURATE'!J1330,"")</f>
        <v/>
      </c>
      <c r="I1327" s="35" t="str">
        <f>IF(B1327&lt;&gt;"",IFERROR(VLOOKUP(B1327,'DATA TIMBANGAN'!G:M,7,FALSE),VLOOKUP(B1327,'DATA TIMBANGAN'!G:M,7)),"")</f>
        <v/>
      </c>
      <c r="J1327" s="25" t="str">
        <f>IF(H1327&lt;&gt;"",IFERROR(INDEX(DATABASE!$Z$19:$Z$38,MATCH(DATEVALUE(H1327),DATABASE!$AA$19:$AA$38,0)),INDEX(DATABASE!$Z$12:$Z$18,MATCH(WEEKDAY(H1327,2),DATABASE!$AA$12:$AA$18,0))),"")</f>
        <v/>
      </c>
      <c r="K1327" s="25" t="str">
        <f>IF('DATA ACCURATE'!V1330&lt;&gt;"",'DATA ACCURATE'!V1330,"")</f>
        <v/>
      </c>
      <c r="L1327" s="80" t="str">
        <f>IF($H1327="","",IF(OR($J1327="LIBUR",AND($L1326="LIBUR",$O1326=$O1327)),"LIBUR",IF(AND(OR($L1326="LUAR JAM KERJA 1",$L1326="LUAR JAM KERJA 2"),OR(OR(AND($H1326=$H1327,AND(OR($I1327&gt;DATABASE!$J$3,$I1327&lt;DATABASE!$J$6),((DATEVALUE($H1327)+$I1327)-(DATEVALUE($H1326)+$I1326))&lt;DATABASE!$J$6)),AND($H1326=$H1327,$O1326=$O1327,OR($I1327&gt;DATABASE!$J$6,$I1327&lt;DATABASE!$J$3))),AND(($H1327-$H1326)=1,OR($I1327&lt;DATABASE!$I$6,((DATEVALUE($H1327)+$I1327)-(DATEVALUE($H1326)+$I1326))&lt;DATABASE!$J$6))),$A1327=$A1326),"LUAR JAM KERJA 2",IF(AND(OR(WEEKDAY($H1327,2)=1,WEEKDAY($H1327,2)=2,WEEKDAY($H1327,2)=3,WEEKDAY($H1327,2)=4,WEEKDAY($H1327,2)=5),$I1327&lt;=DATABASE!$J$3,$I1327&gt;=DATABASE!$I$3),"JAM KERJA",IF(AND(WEEKDAY($H1327,2)=6,$I1327&lt;=DATABASE!$J$4,$I1327&gt;=DATABASE!$I$4),"JAM KERJA","LUAR JAM KERJA 1")))))</f>
        <v/>
      </c>
      <c r="M1327" s="33" t="str">
        <f>IF('DATA ACCURATE'!T1330&lt;&gt;"",IF('DATA ACCURATE'!T1330&gt;100,'DATA ACCURATE'!T1330/10,'DATA ACCURATE'!T1330),"")</f>
        <v/>
      </c>
      <c r="N1327" t="str">
        <f>IF(M1327="","",IF(M1327&lt;=DATABASE!$I$9,"LOKAL",IF(M1327&lt;DATABASE!$J$9,"LUAR KOTA 1",IF($M1327&gt;=DATABASE!$J$9,"LUAR KOTA 2",""))))</f>
        <v/>
      </c>
      <c r="O1327" s="38" t="str">
        <f>IF('DATA ACCURATE'!L1330&lt;&gt;"",'DATA ACCURATE'!L1330,"")</f>
        <v/>
      </c>
      <c r="Q1327" s="38">
        <f t="shared" si="140"/>
        <v>0</v>
      </c>
      <c r="R1327" s="38">
        <f t="shared" si="140"/>
        <v>0</v>
      </c>
      <c r="S1327" s="38">
        <f t="shared" si="140"/>
        <v>0</v>
      </c>
      <c r="T1327" s="38">
        <f t="shared" si="140"/>
        <v>0</v>
      </c>
      <c r="U1327" s="38">
        <f t="shared" si="141"/>
        <v>0</v>
      </c>
      <c r="V1327" s="38">
        <f t="shared" si="141"/>
        <v>0</v>
      </c>
      <c r="W1327" s="38">
        <f t="shared" si="141"/>
        <v>0</v>
      </c>
      <c r="X1327" s="38">
        <f t="shared" si="142"/>
        <v>0</v>
      </c>
      <c r="Y1327" s="38">
        <f t="shared" si="142"/>
        <v>0</v>
      </c>
      <c r="Z1327" s="38">
        <f t="shared" si="142"/>
        <v>0</v>
      </c>
      <c r="AA1327" s="38">
        <f t="shared" si="142"/>
        <v>0</v>
      </c>
      <c r="AB1327" s="38">
        <f t="shared" si="143"/>
        <v>0</v>
      </c>
      <c r="AC1327" s="38">
        <f t="shared" si="144"/>
        <v>0</v>
      </c>
      <c r="AD1327" s="38" t="str">
        <f t="shared" si="145"/>
        <v>000000000000</v>
      </c>
    </row>
    <row r="1328" spans="1:30">
      <c r="A1328" s="9" t="str">
        <f>IF('DATA ACCURATE'!A1331&lt;&gt;"",'DATA ACCURATE'!A1331,"")</f>
        <v/>
      </c>
      <c r="B1328" s="9" t="str">
        <f>IF('DATA ACCURATE'!D1331&lt;&gt;"",'DATA ACCURATE'!D1331,"")</f>
        <v/>
      </c>
      <c r="C1328" s="38" t="str">
        <f>IF($AD1328="000000000000","",INDEX(DATABASE!$W$12:$W$71,MATCH($AD1328,DATABASE!$V$12:$V$71,0)))</f>
        <v/>
      </c>
      <c r="D1328" s="34" t="str">
        <f>IF(C1328="","",IF(E1328="",INDEX(DATABASE!$AF$13:$AF$62,MATCH($C1328,DATABASE!$AC$13:$AC$62,0)),IF(E1328="2x D11",INDEX(DATABASE!$AF$13:$AF$62,MATCH($C1328,DATABASE!$AC$13:$AC$62,0))+2*DATABASE!$AF$62,IF(E1328="3x D11",INDEX(DATABASE!$AF$13:$AF$62,MATCH($C1328,DATABASE!$AC$13:$AC$62,0))+3*DATABASE!$AF$62,""))))</f>
        <v/>
      </c>
      <c r="E1328" s="38" t="str">
        <f>IF(AND($K1328="Y",$G1328&lt;&gt;"UNYIL",$F1328&lt;DATABASE!$O$8),"2x D11",IF(AND($K1328="Y",$G1328&lt;&gt;"UNYIL",$F1328&gt;=DATABASE!$O$8),"3x D11",""))</f>
        <v/>
      </c>
      <c r="F1328" s="9" t="str">
        <f>IF('DATA ACCURATE'!N1331&lt;&gt;"",'DATA ACCURATE'!N1331,"")</f>
        <v/>
      </c>
      <c r="G1328" t="str">
        <f>IF(F1328="","",IF(F1328&lt;=DATABASE!$I$8,"UNYIL",IF(F1328&lt;=DATABASE!$J$8,"KECIL",IF(F1328&lt;DATABASE!$K$8,"TANGGUNG",IF(F1328&gt;=DATABASE!$K$8,"BESAR","")))))</f>
        <v/>
      </c>
      <c r="H1328" s="16" t="str">
        <f>IF('DATA ACCURATE'!J1331&lt;&gt;"",'DATA ACCURATE'!J1331,"")</f>
        <v/>
      </c>
      <c r="I1328" s="35" t="str">
        <f>IF(B1328&lt;&gt;"",IFERROR(VLOOKUP(B1328,'DATA TIMBANGAN'!G:M,7,FALSE),VLOOKUP(B1328,'DATA TIMBANGAN'!G:M,7)),"")</f>
        <v/>
      </c>
      <c r="J1328" s="25" t="str">
        <f>IF(H1328&lt;&gt;"",IFERROR(INDEX(DATABASE!$Z$19:$Z$38,MATCH(DATEVALUE(H1328),DATABASE!$AA$19:$AA$38,0)),INDEX(DATABASE!$Z$12:$Z$18,MATCH(WEEKDAY(H1328,2),DATABASE!$AA$12:$AA$18,0))),"")</f>
        <v/>
      </c>
      <c r="K1328" s="25" t="str">
        <f>IF('DATA ACCURATE'!V1331&lt;&gt;"",'DATA ACCURATE'!V1331,"")</f>
        <v/>
      </c>
      <c r="L1328" s="80" t="str">
        <f>IF($H1328="","",IF(OR($J1328="LIBUR",AND($L1327="LIBUR",$O1327=$O1328)),"LIBUR",IF(AND(OR($L1327="LUAR JAM KERJA 1",$L1327="LUAR JAM KERJA 2"),OR(OR(AND($H1327=$H1328,AND(OR($I1328&gt;DATABASE!$J$3,$I1328&lt;DATABASE!$J$6),((DATEVALUE($H1328)+$I1328)-(DATEVALUE($H1327)+$I1327))&lt;DATABASE!$J$6)),AND($H1327=$H1328,$O1327=$O1328,OR($I1328&gt;DATABASE!$J$6,$I1328&lt;DATABASE!$J$3))),AND(($H1328-$H1327)=1,OR($I1328&lt;DATABASE!$I$6,((DATEVALUE($H1328)+$I1328)-(DATEVALUE($H1327)+$I1327))&lt;DATABASE!$J$6))),$A1328=$A1327),"LUAR JAM KERJA 2",IF(AND(OR(WEEKDAY($H1328,2)=1,WEEKDAY($H1328,2)=2,WEEKDAY($H1328,2)=3,WEEKDAY($H1328,2)=4,WEEKDAY($H1328,2)=5),$I1328&lt;=DATABASE!$J$3,$I1328&gt;=DATABASE!$I$3),"JAM KERJA",IF(AND(WEEKDAY($H1328,2)=6,$I1328&lt;=DATABASE!$J$4,$I1328&gt;=DATABASE!$I$4),"JAM KERJA","LUAR JAM KERJA 1")))))</f>
        <v/>
      </c>
      <c r="M1328" s="33" t="str">
        <f>IF('DATA ACCURATE'!T1331&lt;&gt;"",IF('DATA ACCURATE'!T1331&gt;100,'DATA ACCURATE'!T1331/10,'DATA ACCURATE'!T1331),"")</f>
        <v/>
      </c>
      <c r="N1328" t="str">
        <f>IF(M1328="","",IF(M1328&lt;=DATABASE!$I$9,"LOKAL",IF(M1328&lt;DATABASE!$J$9,"LUAR KOTA 1",IF($M1328&gt;=DATABASE!$J$9,"LUAR KOTA 2",""))))</f>
        <v/>
      </c>
      <c r="O1328" s="38" t="str">
        <f>IF('DATA ACCURATE'!L1331&lt;&gt;"",'DATA ACCURATE'!L1331,"")</f>
        <v/>
      </c>
      <c r="Q1328" s="38">
        <f t="shared" si="140"/>
        <v>0</v>
      </c>
      <c r="R1328" s="38">
        <f t="shared" si="140"/>
        <v>0</v>
      </c>
      <c r="S1328" s="38">
        <f t="shared" si="140"/>
        <v>0</v>
      </c>
      <c r="T1328" s="38">
        <f t="shared" si="140"/>
        <v>0</v>
      </c>
      <c r="U1328" s="38">
        <f t="shared" si="141"/>
        <v>0</v>
      </c>
      <c r="V1328" s="38">
        <f t="shared" si="141"/>
        <v>0</v>
      </c>
      <c r="W1328" s="38">
        <f t="shared" si="141"/>
        <v>0</v>
      </c>
      <c r="X1328" s="38">
        <f t="shared" si="142"/>
        <v>0</v>
      </c>
      <c r="Y1328" s="38">
        <f t="shared" si="142"/>
        <v>0</v>
      </c>
      <c r="Z1328" s="38">
        <f t="shared" si="142"/>
        <v>0</v>
      </c>
      <c r="AA1328" s="38">
        <f t="shared" si="142"/>
        <v>0</v>
      </c>
      <c r="AB1328" s="38">
        <f t="shared" si="143"/>
        <v>0</v>
      </c>
      <c r="AC1328" s="38">
        <f t="shared" si="144"/>
        <v>0</v>
      </c>
      <c r="AD1328" s="38" t="str">
        <f t="shared" si="145"/>
        <v>000000000000</v>
      </c>
    </row>
    <row r="1329" spans="1:30">
      <c r="A1329" s="9" t="str">
        <f>IF('DATA ACCURATE'!A1332&lt;&gt;"",'DATA ACCURATE'!A1332,"")</f>
        <v/>
      </c>
      <c r="B1329" s="9" t="str">
        <f>IF('DATA ACCURATE'!D1332&lt;&gt;"",'DATA ACCURATE'!D1332,"")</f>
        <v/>
      </c>
      <c r="C1329" s="38" t="str">
        <f>IF($AD1329="000000000000","",INDEX(DATABASE!$W$12:$W$71,MATCH($AD1329,DATABASE!$V$12:$V$71,0)))</f>
        <v/>
      </c>
      <c r="D1329" s="34" t="str">
        <f>IF(C1329="","",IF(E1329="",INDEX(DATABASE!$AF$13:$AF$62,MATCH($C1329,DATABASE!$AC$13:$AC$62,0)),IF(E1329="2x D11",INDEX(DATABASE!$AF$13:$AF$62,MATCH($C1329,DATABASE!$AC$13:$AC$62,0))+2*DATABASE!$AF$62,IF(E1329="3x D11",INDEX(DATABASE!$AF$13:$AF$62,MATCH($C1329,DATABASE!$AC$13:$AC$62,0))+3*DATABASE!$AF$62,""))))</f>
        <v/>
      </c>
      <c r="E1329" s="38" t="str">
        <f>IF(AND($K1329="Y",$G1329&lt;&gt;"UNYIL",$F1329&lt;DATABASE!$O$8),"2x D11",IF(AND($K1329="Y",$G1329&lt;&gt;"UNYIL",$F1329&gt;=DATABASE!$O$8),"3x D11",""))</f>
        <v/>
      </c>
      <c r="F1329" s="9" t="str">
        <f>IF('DATA ACCURATE'!N1332&lt;&gt;"",'DATA ACCURATE'!N1332,"")</f>
        <v/>
      </c>
      <c r="G1329" t="str">
        <f>IF(F1329="","",IF(F1329&lt;=DATABASE!$I$8,"UNYIL",IF(F1329&lt;=DATABASE!$J$8,"KECIL",IF(F1329&lt;DATABASE!$K$8,"TANGGUNG",IF(F1329&gt;=DATABASE!$K$8,"BESAR","")))))</f>
        <v/>
      </c>
      <c r="H1329" s="16" t="str">
        <f>IF('DATA ACCURATE'!J1332&lt;&gt;"",'DATA ACCURATE'!J1332,"")</f>
        <v/>
      </c>
      <c r="I1329" s="35" t="str">
        <f>IF(B1329&lt;&gt;"",IFERROR(VLOOKUP(B1329,'DATA TIMBANGAN'!G:M,7,FALSE),VLOOKUP(B1329,'DATA TIMBANGAN'!G:M,7)),"")</f>
        <v/>
      </c>
      <c r="J1329" s="25" t="str">
        <f>IF(H1329&lt;&gt;"",IFERROR(INDEX(DATABASE!$Z$19:$Z$38,MATCH(DATEVALUE(H1329),DATABASE!$AA$19:$AA$38,0)),INDEX(DATABASE!$Z$12:$Z$18,MATCH(WEEKDAY(H1329,2),DATABASE!$AA$12:$AA$18,0))),"")</f>
        <v/>
      </c>
      <c r="K1329" s="25" t="str">
        <f>IF('DATA ACCURATE'!V1332&lt;&gt;"",'DATA ACCURATE'!V1332,"")</f>
        <v/>
      </c>
      <c r="L1329" s="80" t="str">
        <f>IF($H1329="","",IF(OR($J1329="LIBUR",AND($L1328="LIBUR",$O1328=$O1329)),"LIBUR",IF(AND(OR($L1328="LUAR JAM KERJA 1",$L1328="LUAR JAM KERJA 2"),OR(OR(AND($H1328=$H1329,AND(OR($I1329&gt;DATABASE!$J$3,$I1329&lt;DATABASE!$J$6),((DATEVALUE($H1329)+$I1329)-(DATEVALUE($H1328)+$I1328))&lt;DATABASE!$J$6)),AND($H1328=$H1329,$O1328=$O1329,OR($I1329&gt;DATABASE!$J$6,$I1329&lt;DATABASE!$J$3))),AND(($H1329-$H1328)=1,OR($I1329&lt;DATABASE!$I$6,((DATEVALUE($H1329)+$I1329)-(DATEVALUE($H1328)+$I1328))&lt;DATABASE!$J$6))),$A1329=$A1328),"LUAR JAM KERJA 2",IF(AND(OR(WEEKDAY($H1329,2)=1,WEEKDAY($H1329,2)=2,WEEKDAY($H1329,2)=3,WEEKDAY($H1329,2)=4,WEEKDAY($H1329,2)=5),$I1329&lt;=DATABASE!$J$3,$I1329&gt;=DATABASE!$I$3),"JAM KERJA",IF(AND(WEEKDAY($H1329,2)=6,$I1329&lt;=DATABASE!$J$4,$I1329&gt;=DATABASE!$I$4),"JAM KERJA","LUAR JAM KERJA 1")))))</f>
        <v/>
      </c>
      <c r="M1329" s="33" t="str">
        <f>IF('DATA ACCURATE'!T1332&lt;&gt;"",IF('DATA ACCURATE'!T1332&gt;100,'DATA ACCURATE'!T1332/10,'DATA ACCURATE'!T1332),"")</f>
        <v/>
      </c>
      <c r="N1329" t="str">
        <f>IF(M1329="","",IF(M1329&lt;=DATABASE!$I$9,"LOKAL",IF(M1329&lt;DATABASE!$J$9,"LUAR KOTA 1",IF($M1329&gt;=DATABASE!$J$9,"LUAR KOTA 2",""))))</f>
        <v/>
      </c>
      <c r="O1329" s="38" t="str">
        <f>IF('DATA ACCURATE'!L1332&lt;&gt;"",'DATA ACCURATE'!L1332,"")</f>
        <v/>
      </c>
      <c r="Q1329" s="38">
        <f t="shared" si="140"/>
        <v>0</v>
      </c>
      <c r="R1329" s="38">
        <f t="shared" si="140"/>
        <v>0</v>
      </c>
      <c r="S1329" s="38">
        <f t="shared" si="140"/>
        <v>0</v>
      </c>
      <c r="T1329" s="38">
        <f t="shared" si="140"/>
        <v>0</v>
      </c>
      <c r="U1329" s="38">
        <f t="shared" si="141"/>
        <v>0</v>
      </c>
      <c r="V1329" s="38">
        <f t="shared" si="141"/>
        <v>0</v>
      </c>
      <c r="W1329" s="38">
        <f t="shared" si="141"/>
        <v>0</v>
      </c>
      <c r="X1329" s="38">
        <f t="shared" si="142"/>
        <v>0</v>
      </c>
      <c r="Y1329" s="38">
        <f t="shared" si="142"/>
        <v>0</v>
      </c>
      <c r="Z1329" s="38">
        <f t="shared" si="142"/>
        <v>0</v>
      </c>
      <c r="AA1329" s="38">
        <f t="shared" si="142"/>
        <v>0</v>
      </c>
      <c r="AB1329" s="38">
        <f t="shared" si="143"/>
        <v>0</v>
      </c>
      <c r="AC1329" s="38">
        <f t="shared" si="144"/>
        <v>0</v>
      </c>
      <c r="AD1329" s="38" t="str">
        <f t="shared" si="145"/>
        <v>000000000000</v>
      </c>
    </row>
    <row r="1330" spans="1:30">
      <c r="A1330" s="9" t="str">
        <f>IF('DATA ACCURATE'!A1333&lt;&gt;"",'DATA ACCURATE'!A1333,"")</f>
        <v/>
      </c>
      <c r="B1330" s="9" t="str">
        <f>IF('DATA ACCURATE'!D1333&lt;&gt;"",'DATA ACCURATE'!D1333,"")</f>
        <v/>
      </c>
      <c r="C1330" s="38" t="str">
        <f>IF($AD1330="000000000000","",INDEX(DATABASE!$W$12:$W$71,MATCH($AD1330,DATABASE!$V$12:$V$71,0)))</f>
        <v/>
      </c>
      <c r="D1330" s="34" t="str">
        <f>IF(C1330="","",IF(E1330="",INDEX(DATABASE!$AF$13:$AF$62,MATCH($C1330,DATABASE!$AC$13:$AC$62,0)),IF(E1330="2x D11",INDEX(DATABASE!$AF$13:$AF$62,MATCH($C1330,DATABASE!$AC$13:$AC$62,0))+2*DATABASE!$AF$62,IF(E1330="3x D11",INDEX(DATABASE!$AF$13:$AF$62,MATCH($C1330,DATABASE!$AC$13:$AC$62,0))+3*DATABASE!$AF$62,""))))</f>
        <v/>
      </c>
      <c r="E1330" s="38" t="str">
        <f>IF(AND($K1330="Y",$G1330&lt;&gt;"UNYIL",$F1330&lt;DATABASE!$O$8),"2x D11",IF(AND($K1330="Y",$G1330&lt;&gt;"UNYIL",$F1330&gt;=DATABASE!$O$8),"3x D11",""))</f>
        <v/>
      </c>
      <c r="F1330" s="9" t="str">
        <f>IF('DATA ACCURATE'!N1333&lt;&gt;"",'DATA ACCURATE'!N1333,"")</f>
        <v/>
      </c>
      <c r="G1330" t="str">
        <f>IF(F1330="","",IF(F1330&lt;=DATABASE!$I$8,"UNYIL",IF(F1330&lt;=DATABASE!$J$8,"KECIL",IF(F1330&lt;DATABASE!$K$8,"TANGGUNG",IF(F1330&gt;=DATABASE!$K$8,"BESAR","")))))</f>
        <v/>
      </c>
      <c r="H1330" s="16" t="str">
        <f>IF('DATA ACCURATE'!J1333&lt;&gt;"",'DATA ACCURATE'!J1333,"")</f>
        <v/>
      </c>
      <c r="I1330" s="35" t="str">
        <f>IF(B1330&lt;&gt;"",IFERROR(VLOOKUP(B1330,'DATA TIMBANGAN'!G:M,7,FALSE),VLOOKUP(B1330,'DATA TIMBANGAN'!G:M,7)),"")</f>
        <v/>
      </c>
      <c r="J1330" s="25" t="str">
        <f>IF(H1330&lt;&gt;"",IFERROR(INDEX(DATABASE!$Z$19:$Z$38,MATCH(DATEVALUE(H1330),DATABASE!$AA$19:$AA$38,0)),INDEX(DATABASE!$Z$12:$Z$18,MATCH(WEEKDAY(H1330,2),DATABASE!$AA$12:$AA$18,0))),"")</f>
        <v/>
      </c>
      <c r="K1330" s="25" t="str">
        <f>IF('DATA ACCURATE'!V1333&lt;&gt;"",'DATA ACCURATE'!V1333,"")</f>
        <v/>
      </c>
      <c r="L1330" s="80" t="str">
        <f>IF($H1330="","",IF(OR($J1330="LIBUR",AND($L1329="LIBUR",$O1329=$O1330)),"LIBUR",IF(AND(OR($L1329="LUAR JAM KERJA 1",$L1329="LUAR JAM KERJA 2"),OR(OR(AND($H1329=$H1330,AND(OR($I1330&gt;DATABASE!$J$3,$I1330&lt;DATABASE!$J$6),((DATEVALUE($H1330)+$I1330)-(DATEVALUE($H1329)+$I1329))&lt;DATABASE!$J$6)),AND($H1329=$H1330,$O1329=$O1330,OR($I1330&gt;DATABASE!$J$6,$I1330&lt;DATABASE!$J$3))),AND(($H1330-$H1329)=1,OR($I1330&lt;DATABASE!$I$6,((DATEVALUE($H1330)+$I1330)-(DATEVALUE($H1329)+$I1329))&lt;DATABASE!$J$6))),$A1330=$A1329),"LUAR JAM KERJA 2",IF(AND(OR(WEEKDAY($H1330,2)=1,WEEKDAY($H1330,2)=2,WEEKDAY($H1330,2)=3,WEEKDAY($H1330,2)=4,WEEKDAY($H1330,2)=5),$I1330&lt;=DATABASE!$J$3,$I1330&gt;=DATABASE!$I$3),"JAM KERJA",IF(AND(WEEKDAY($H1330,2)=6,$I1330&lt;=DATABASE!$J$4,$I1330&gt;=DATABASE!$I$4),"JAM KERJA","LUAR JAM KERJA 1")))))</f>
        <v/>
      </c>
      <c r="M1330" s="33" t="str">
        <f>IF('DATA ACCURATE'!T1333&lt;&gt;"",IF('DATA ACCURATE'!T1333&gt;100,'DATA ACCURATE'!T1333/10,'DATA ACCURATE'!T1333),"")</f>
        <v/>
      </c>
      <c r="N1330" t="str">
        <f>IF(M1330="","",IF(M1330&lt;=DATABASE!$I$9,"LOKAL",IF(M1330&lt;DATABASE!$J$9,"LUAR KOTA 1",IF($M1330&gt;=DATABASE!$J$9,"LUAR KOTA 2",""))))</f>
        <v/>
      </c>
      <c r="O1330" s="38" t="str">
        <f>IF('DATA ACCURATE'!L1333&lt;&gt;"",'DATA ACCURATE'!L1333,"")</f>
        <v/>
      </c>
      <c r="Q1330" s="38">
        <f t="shared" si="140"/>
        <v>0</v>
      </c>
      <c r="R1330" s="38">
        <f t="shared" si="140"/>
        <v>0</v>
      </c>
      <c r="S1330" s="38">
        <f t="shared" si="140"/>
        <v>0</v>
      </c>
      <c r="T1330" s="38">
        <f t="shared" si="140"/>
        <v>0</v>
      </c>
      <c r="U1330" s="38">
        <f t="shared" si="141"/>
        <v>0</v>
      </c>
      <c r="V1330" s="38">
        <f t="shared" si="141"/>
        <v>0</v>
      </c>
      <c r="W1330" s="38">
        <f t="shared" si="141"/>
        <v>0</v>
      </c>
      <c r="X1330" s="38">
        <f t="shared" si="142"/>
        <v>0</v>
      </c>
      <c r="Y1330" s="38">
        <f t="shared" si="142"/>
        <v>0</v>
      </c>
      <c r="Z1330" s="38">
        <f t="shared" si="142"/>
        <v>0</v>
      </c>
      <c r="AA1330" s="38">
        <f t="shared" si="142"/>
        <v>0</v>
      </c>
      <c r="AB1330" s="38">
        <f t="shared" si="143"/>
        <v>0</v>
      </c>
      <c r="AC1330" s="38">
        <f t="shared" si="144"/>
        <v>0</v>
      </c>
      <c r="AD1330" s="38" t="str">
        <f t="shared" si="145"/>
        <v>000000000000</v>
      </c>
    </row>
    <row r="1331" spans="1:30">
      <c r="A1331" s="9" t="str">
        <f>IF('DATA ACCURATE'!A1334&lt;&gt;"",'DATA ACCURATE'!A1334,"")</f>
        <v/>
      </c>
      <c r="B1331" s="9" t="str">
        <f>IF('DATA ACCURATE'!D1334&lt;&gt;"",'DATA ACCURATE'!D1334,"")</f>
        <v/>
      </c>
      <c r="C1331" s="38" t="str">
        <f>IF($AD1331="000000000000","",INDEX(DATABASE!$W$12:$W$71,MATCH($AD1331,DATABASE!$V$12:$V$71,0)))</f>
        <v/>
      </c>
      <c r="D1331" s="34" t="str">
        <f>IF(C1331="","",IF(E1331="",INDEX(DATABASE!$AF$13:$AF$62,MATCH($C1331,DATABASE!$AC$13:$AC$62,0)),IF(E1331="2x D11",INDEX(DATABASE!$AF$13:$AF$62,MATCH($C1331,DATABASE!$AC$13:$AC$62,0))+2*DATABASE!$AF$62,IF(E1331="3x D11",INDEX(DATABASE!$AF$13:$AF$62,MATCH($C1331,DATABASE!$AC$13:$AC$62,0))+3*DATABASE!$AF$62,""))))</f>
        <v/>
      </c>
      <c r="E1331" s="38" t="str">
        <f>IF(AND($K1331="Y",$G1331&lt;&gt;"UNYIL",$F1331&lt;DATABASE!$O$8),"2x D11",IF(AND($K1331="Y",$G1331&lt;&gt;"UNYIL",$F1331&gt;=DATABASE!$O$8),"3x D11",""))</f>
        <v/>
      </c>
      <c r="F1331" s="9" t="str">
        <f>IF('DATA ACCURATE'!N1334&lt;&gt;"",'DATA ACCURATE'!N1334,"")</f>
        <v/>
      </c>
      <c r="G1331" t="str">
        <f>IF(F1331="","",IF(F1331&lt;=DATABASE!$I$8,"UNYIL",IF(F1331&lt;=DATABASE!$J$8,"KECIL",IF(F1331&lt;DATABASE!$K$8,"TANGGUNG",IF(F1331&gt;=DATABASE!$K$8,"BESAR","")))))</f>
        <v/>
      </c>
      <c r="H1331" s="16" t="str">
        <f>IF('DATA ACCURATE'!J1334&lt;&gt;"",'DATA ACCURATE'!J1334,"")</f>
        <v/>
      </c>
      <c r="I1331" s="35" t="str">
        <f>IF(B1331&lt;&gt;"",IFERROR(VLOOKUP(B1331,'DATA TIMBANGAN'!G:M,7,FALSE),VLOOKUP(B1331,'DATA TIMBANGAN'!G:M,7)),"")</f>
        <v/>
      </c>
      <c r="J1331" s="25" t="str">
        <f>IF(H1331&lt;&gt;"",IFERROR(INDEX(DATABASE!$Z$19:$Z$38,MATCH(DATEVALUE(H1331),DATABASE!$AA$19:$AA$38,0)),INDEX(DATABASE!$Z$12:$Z$18,MATCH(WEEKDAY(H1331,2),DATABASE!$AA$12:$AA$18,0))),"")</f>
        <v/>
      </c>
      <c r="K1331" s="25" t="str">
        <f>IF('DATA ACCURATE'!V1334&lt;&gt;"",'DATA ACCURATE'!V1334,"")</f>
        <v/>
      </c>
      <c r="L1331" s="80" t="str">
        <f>IF($H1331="","",IF(OR($J1331="LIBUR",AND($L1330="LIBUR",$O1330=$O1331)),"LIBUR",IF(AND(OR($L1330="LUAR JAM KERJA 1",$L1330="LUAR JAM KERJA 2"),OR(OR(AND($H1330=$H1331,AND(OR($I1331&gt;DATABASE!$J$3,$I1331&lt;DATABASE!$J$6),((DATEVALUE($H1331)+$I1331)-(DATEVALUE($H1330)+$I1330))&lt;DATABASE!$J$6)),AND($H1330=$H1331,$O1330=$O1331,OR($I1331&gt;DATABASE!$J$6,$I1331&lt;DATABASE!$J$3))),AND(($H1331-$H1330)=1,OR($I1331&lt;DATABASE!$I$6,((DATEVALUE($H1331)+$I1331)-(DATEVALUE($H1330)+$I1330))&lt;DATABASE!$J$6))),$A1331=$A1330),"LUAR JAM KERJA 2",IF(AND(OR(WEEKDAY($H1331,2)=1,WEEKDAY($H1331,2)=2,WEEKDAY($H1331,2)=3,WEEKDAY($H1331,2)=4,WEEKDAY($H1331,2)=5),$I1331&lt;=DATABASE!$J$3,$I1331&gt;=DATABASE!$I$3),"JAM KERJA",IF(AND(WEEKDAY($H1331,2)=6,$I1331&lt;=DATABASE!$J$4,$I1331&gt;=DATABASE!$I$4),"JAM KERJA","LUAR JAM KERJA 1")))))</f>
        <v/>
      </c>
      <c r="M1331" s="33" t="str">
        <f>IF('DATA ACCURATE'!T1334&lt;&gt;"",IF('DATA ACCURATE'!T1334&gt;100,'DATA ACCURATE'!T1334/10,'DATA ACCURATE'!T1334),"")</f>
        <v/>
      </c>
      <c r="N1331" t="str">
        <f>IF(M1331="","",IF(M1331&lt;=DATABASE!$I$9,"LOKAL",IF(M1331&lt;DATABASE!$J$9,"LUAR KOTA 1",IF($M1331&gt;=DATABASE!$J$9,"LUAR KOTA 2",""))))</f>
        <v/>
      </c>
      <c r="O1331" s="38" t="str">
        <f>IF('DATA ACCURATE'!L1334&lt;&gt;"",'DATA ACCURATE'!L1334,"")</f>
        <v/>
      </c>
      <c r="Q1331" s="38">
        <f t="shared" si="140"/>
        <v>0</v>
      </c>
      <c r="R1331" s="38">
        <f t="shared" si="140"/>
        <v>0</v>
      </c>
      <c r="S1331" s="38">
        <f t="shared" si="140"/>
        <v>0</v>
      </c>
      <c r="T1331" s="38">
        <f t="shared" si="140"/>
        <v>0</v>
      </c>
      <c r="U1331" s="38">
        <f t="shared" si="141"/>
        <v>0</v>
      </c>
      <c r="V1331" s="38">
        <f t="shared" si="141"/>
        <v>0</v>
      </c>
      <c r="W1331" s="38">
        <f t="shared" si="141"/>
        <v>0</v>
      </c>
      <c r="X1331" s="38">
        <f t="shared" si="142"/>
        <v>0</v>
      </c>
      <c r="Y1331" s="38">
        <f t="shared" si="142"/>
        <v>0</v>
      </c>
      <c r="Z1331" s="38">
        <f t="shared" si="142"/>
        <v>0</v>
      </c>
      <c r="AA1331" s="38">
        <f t="shared" si="142"/>
        <v>0</v>
      </c>
      <c r="AB1331" s="38">
        <f t="shared" si="143"/>
        <v>0</v>
      </c>
      <c r="AC1331" s="38">
        <f t="shared" si="144"/>
        <v>0</v>
      </c>
      <c r="AD1331" s="38" t="str">
        <f t="shared" si="145"/>
        <v>000000000000</v>
      </c>
    </row>
    <row r="1332" spans="1:30">
      <c r="A1332" s="9" t="str">
        <f>IF('DATA ACCURATE'!A1335&lt;&gt;"",'DATA ACCURATE'!A1335,"")</f>
        <v/>
      </c>
      <c r="B1332" s="9" t="str">
        <f>IF('DATA ACCURATE'!D1335&lt;&gt;"",'DATA ACCURATE'!D1335,"")</f>
        <v/>
      </c>
      <c r="C1332" s="38" t="str">
        <f>IF($AD1332="000000000000","",INDEX(DATABASE!$W$12:$W$71,MATCH($AD1332,DATABASE!$V$12:$V$71,0)))</f>
        <v/>
      </c>
      <c r="D1332" s="34" t="str">
        <f>IF(C1332="","",IF(E1332="",INDEX(DATABASE!$AF$13:$AF$62,MATCH($C1332,DATABASE!$AC$13:$AC$62,0)),IF(E1332="2x D11",INDEX(DATABASE!$AF$13:$AF$62,MATCH($C1332,DATABASE!$AC$13:$AC$62,0))+2*DATABASE!$AF$62,IF(E1332="3x D11",INDEX(DATABASE!$AF$13:$AF$62,MATCH($C1332,DATABASE!$AC$13:$AC$62,0))+3*DATABASE!$AF$62,""))))</f>
        <v/>
      </c>
      <c r="E1332" s="38" t="str">
        <f>IF(AND($K1332="Y",$G1332&lt;&gt;"UNYIL",$F1332&lt;DATABASE!$O$8),"2x D11",IF(AND($K1332="Y",$G1332&lt;&gt;"UNYIL",$F1332&gt;=DATABASE!$O$8),"3x D11",""))</f>
        <v/>
      </c>
      <c r="F1332" s="9" t="str">
        <f>IF('DATA ACCURATE'!N1335&lt;&gt;"",'DATA ACCURATE'!N1335,"")</f>
        <v/>
      </c>
      <c r="G1332" t="str">
        <f>IF(F1332="","",IF(F1332&lt;=DATABASE!$I$8,"UNYIL",IF(F1332&lt;=DATABASE!$J$8,"KECIL",IF(F1332&lt;DATABASE!$K$8,"TANGGUNG",IF(F1332&gt;=DATABASE!$K$8,"BESAR","")))))</f>
        <v/>
      </c>
      <c r="H1332" s="16" t="str">
        <f>IF('DATA ACCURATE'!J1335&lt;&gt;"",'DATA ACCURATE'!J1335,"")</f>
        <v/>
      </c>
      <c r="I1332" s="35" t="str">
        <f>IF(B1332&lt;&gt;"",IFERROR(VLOOKUP(B1332,'DATA TIMBANGAN'!G:M,7,FALSE),VLOOKUP(B1332,'DATA TIMBANGAN'!G:M,7)),"")</f>
        <v/>
      </c>
      <c r="J1332" s="25" t="str">
        <f>IF(H1332&lt;&gt;"",IFERROR(INDEX(DATABASE!$Z$19:$Z$38,MATCH(DATEVALUE(H1332),DATABASE!$AA$19:$AA$38,0)),INDEX(DATABASE!$Z$12:$Z$18,MATCH(WEEKDAY(H1332,2),DATABASE!$AA$12:$AA$18,0))),"")</f>
        <v/>
      </c>
      <c r="K1332" s="25" t="str">
        <f>IF('DATA ACCURATE'!V1335&lt;&gt;"",'DATA ACCURATE'!V1335,"")</f>
        <v/>
      </c>
      <c r="L1332" s="80" t="str">
        <f>IF($H1332="","",IF(OR($J1332="LIBUR",AND($L1331="LIBUR",$O1331=$O1332)),"LIBUR",IF(AND(OR($L1331="LUAR JAM KERJA 1",$L1331="LUAR JAM KERJA 2"),OR(OR(AND($H1331=$H1332,AND(OR($I1332&gt;DATABASE!$J$3,$I1332&lt;DATABASE!$J$6),((DATEVALUE($H1332)+$I1332)-(DATEVALUE($H1331)+$I1331))&lt;DATABASE!$J$6)),AND($H1331=$H1332,$O1331=$O1332,OR($I1332&gt;DATABASE!$J$6,$I1332&lt;DATABASE!$J$3))),AND(($H1332-$H1331)=1,OR($I1332&lt;DATABASE!$I$6,((DATEVALUE($H1332)+$I1332)-(DATEVALUE($H1331)+$I1331))&lt;DATABASE!$J$6))),$A1332=$A1331),"LUAR JAM KERJA 2",IF(AND(OR(WEEKDAY($H1332,2)=1,WEEKDAY($H1332,2)=2,WEEKDAY($H1332,2)=3,WEEKDAY($H1332,2)=4,WEEKDAY($H1332,2)=5),$I1332&lt;=DATABASE!$J$3,$I1332&gt;=DATABASE!$I$3),"JAM KERJA",IF(AND(WEEKDAY($H1332,2)=6,$I1332&lt;=DATABASE!$J$4,$I1332&gt;=DATABASE!$I$4),"JAM KERJA","LUAR JAM KERJA 1")))))</f>
        <v/>
      </c>
      <c r="M1332" s="33" t="str">
        <f>IF('DATA ACCURATE'!T1335&lt;&gt;"",IF('DATA ACCURATE'!T1335&gt;100,'DATA ACCURATE'!T1335/10,'DATA ACCURATE'!T1335),"")</f>
        <v/>
      </c>
      <c r="N1332" t="str">
        <f>IF(M1332="","",IF(M1332&lt;=DATABASE!$I$9,"LOKAL",IF(M1332&lt;DATABASE!$J$9,"LUAR KOTA 1",IF($M1332&gt;=DATABASE!$J$9,"LUAR KOTA 2",""))))</f>
        <v/>
      </c>
      <c r="O1332" s="38" t="str">
        <f>IF('DATA ACCURATE'!L1335&lt;&gt;"",'DATA ACCURATE'!L1335,"")</f>
        <v/>
      </c>
      <c r="Q1332" s="38">
        <f t="shared" si="140"/>
        <v>0</v>
      </c>
      <c r="R1332" s="38">
        <f t="shared" si="140"/>
        <v>0</v>
      </c>
      <c r="S1332" s="38">
        <f t="shared" si="140"/>
        <v>0</v>
      </c>
      <c r="T1332" s="38">
        <f t="shared" si="140"/>
        <v>0</v>
      </c>
      <c r="U1332" s="38">
        <f t="shared" si="141"/>
        <v>0</v>
      </c>
      <c r="V1332" s="38">
        <f t="shared" si="141"/>
        <v>0</v>
      </c>
      <c r="W1332" s="38">
        <f t="shared" si="141"/>
        <v>0</v>
      </c>
      <c r="X1332" s="38">
        <f t="shared" si="142"/>
        <v>0</v>
      </c>
      <c r="Y1332" s="38">
        <f t="shared" si="142"/>
        <v>0</v>
      </c>
      <c r="Z1332" s="38">
        <f t="shared" si="142"/>
        <v>0</v>
      </c>
      <c r="AA1332" s="38">
        <f t="shared" si="142"/>
        <v>0</v>
      </c>
      <c r="AB1332" s="38">
        <f t="shared" si="143"/>
        <v>0</v>
      </c>
      <c r="AC1332" s="38">
        <f t="shared" si="144"/>
        <v>0</v>
      </c>
      <c r="AD1332" s="38" t="str">
        <f t="shared" si="145"/>
        <v>000000000000</v>
      </c>
    </row>
    <row r="1333" spans="1:30">
      <c r="A1333" s="9" t="str">
        <f>IF('DATA ACCURATE'!A1336&lt;&gt;"",'DATA ACCURATE'!A1336,"")</f>
        <v/>
      </c>
      <c r="B1333" s="9" t="str">
        <f>IF('DATA ACCURATE'!D1336&lt;&gt;"",'DATA ACCURATE'!D1336,"")</f>
        <v/>
      </c>
      <c r="C1333" s="38" t="str">
        <f>IF($AD1333="000000000000","",INDEX(DATABASE!$W$12:$W$71,MATCH($AD1333,DATABASE!$V$12:$V$71,0)))</f>
        <v/>
      </c>
      <c r="D1333" s="34" t="str">
        <f>IF(C1333="","",IF(E1333="",INDEX(DATABASE!$AF$13:$AF$62,MATCH($C1333,DATABASE!$AC$13:$AC$62,0)),IF(E1333="2x D11",INDEX(DATABASE!$AF$13:$AF$62,MATCH($C1333,DATABASE!$AC$13:$AC$62,0))+2*DATABASE!$AF$62,IF(E1333="3x D11",INDEX(DATABASE!$AF$13:$AF$62,MATCH($C1333,DATABASE!$AC$13:$AC$62,0))+3*DATABASE!$AF$62,""))))</f>
        <v/>
      </c>
      <c r="E1333" s="38" t="str">
        <f>IF(AND($K1333="Y",$G1333&lt;&gt;"UNYIL",$F1333&lt;DATABASE!$O$8),"2x D11",IF(AND($K1333="Y",$G1333&lt;&gt;"UNYIL",$F1333&gt;=DATABASE!$O$8),"3x D11",""))</f>
        <v/>
      </c>
      <c r="F1333" s="9" t="str">
        <f>IF('DATA ACCURATE'!N1336&lt;&gt;"",'DATA ACCURATE'!N1336,"")</f>
        <v/>
      </c>
      <c r="G1333" t="str">
        <f>IF(F1333="","",IF(F1333&lt;=DATABASE!$I$8,"UNYIL",IF(F1333&lt;=DATABASE!$J$8,"KECIL",IF(F1333&lt;DATABASE!$K$8,"TANGGUNG",IF(F1333&gt;=DATABASE!$K$8,"BESAR","")))))</f>
        <v/>
      </c>
      <c r="H1333" s="16" t="str">
        <f>IF('DATA ACCURATE'!J1336&lt;&gt;"",'DATA ACCURATE'!J1336,"")</f>
        <v/>
      </c>
      <c r="I1333" s="35" t="str">
        <f>IF(B1333&lt;&gt;"",IFERROR(VLOOKUP(B1333,'DATA TIMBANGAN'!G:M,7,FALSE),VLOOKUP(B1333,'DATA TIMBANGAN'!G:M,7)),"")</f>
        <v/>
      </c>
      <c r="J1333" s="25" t="str">
        <f>IF(H1333&lt;&gt;"",IFERROR(INDEX(DATABASE!$Z$19:$Z$38,MATCH(DATEVALUE(H1333),DATABASE!$AA$19:$AA$38,0)),INDEX(DATABASE!$Z$12:$Z$18,MATCH(WEEKDAY(H1333,2),DATABASE!$AA$12:$AA$18,0))),"")</f>
        <v/>
      </c>
      <c r="K1333" s="25" t="str">
        <f>IF('DATA ACCURATE'!V1336&lt;&gt;"",'DATA ACCURATE'!V1336,"")</f>
        <v/>
      </c>
      <c r="L1333" s="80" t="str">
        <f>IF($H1333="","",IF(OR($J1333="LIBUR",AND($L1332="LIBUR",$O1332=$O1333)),"LIBUR",IF(AND(OR($L1332="LUAR JAM KERJA 1",$L1332="LUAR JAM KERJA 2"),OR(OR(AND($H1332=$H1333,AND(OR($I1333&gt;DATABASE!$J$3,$I1333&lt;DATABASE!$J$6),((DATEVALUE($H1333)+$I1333)-(DATEVALUE($H1332)+$I1332))&lt;DATABASE!$J$6)),AND($H1332=$H1333,$O1332=$O1333,OR($I1333&gt;DATABASE!$J$6,$I1333&lt;DATABASE!$J$3))),AND(($H1333-$H1332)=1,OR($I1333&lt;DATABASE!$I$6,((DATEVALUE($H1333)+$I1333)-(DATEVALUE($H1332)+$I1332))&lt;DATABASE!$J$6))),$A1333=$A1332),"LUAR JAM KERJA 2",IF(AND(OR(WEEKDAY($H1333,2)=1,WEEKDAY($H1333,2)=2,WEEKDAY($H1333,2)=3,WEEKDAY($H1333,2)=4,WEEKDAY($H1333,2)=5),$I1333&lt;=DATABASE!$J$3,$I1333&gt;=DATABASE!$I$3),"JAM KERJA",IF(AND(WEEKDAY($H1333,2)=6,$I1333&lt;=DATABASE!$J$4,$I1333&gt;=DATABASE!$I$4),"JAM KERJA","LUAR JAM KERJA 1")))))</f>
        <v/>
      </c>
      <c r="M1333" s="33" t="str">
        <f>IF('DATA ACCURATE'!T1336&lt;&gt;"",IF('DATA ACCURATE'!T1336&gt;100,'DATA ACCURATE'!T1336/10,'DATA ACCURATE'!T1336),"")</f>
        <v/>
      </c>
      <c r="N1333" t="str">
        <f>IF(M1333="","",IF(M1333&lt;=DATABASE!$I$9,"LOKAL",IF(M1333&lt;DATABASE!$J$9,"LUAR KOTA 1",IF($M1333&gt;=DATABASE!$J$9,"LUAR KOTA 2",""))))</f>
        <v/>
      </c>
      <c r="O1333" s="38" t="str">
        <f>IF('DATA ACCURATE'!L1336&lt;&gt;"",'DATA ACCURATE'!L1336,"")</f>
        <v/>
      </c>
      <c r="Q1333" s="38">
        <f t="shared" si="140"/>
        <v>0</v>
      </c>
      <c r="R1333" s="38">
        <f t="shared" si="140"/>
        <v>0</v>
      </c>
      <c r="S1333" s="38">
        <f t="shared" si="140"/>
        <v>0</v>
      </c>
      <c r="T1333" s="38">
        <f t="shared" si="140"/>
        <v>0</v>
      </c>
      <c r="U1333" s="38">
        <f t="shared" si="141"/>
        <v>0</v>
      </c>
      <c r="V1333" s="38">
        <f t="shared" si="141"/>
        <v>0</v>
      </c>
      <c r="W1333" s="38">
        <f t="shared" si="141"/>
        <v>0</v>
      </c>
      <c r="X1333" s="38">
        <f t="shared" si="142"/>
        <v>0</v>
      </c>
      <c r="Y1333" s="38">
        <f t="shared" si="142"/>
        <v>0</v>
      </c>
      <c r="Z1333" s="38">
        <f t="shared" si="142"/>
        <v>0</v>
      </c>
      <c r="AA1333" s="38">
        <f t="shared" si="142"/>
        <v>0</v>
      </c>
      <c r="AB1333" s="38">
        <f t="shared" si="143"/>
        <v>0</v>
      </c>
      <c r="AC1333" s="38">
        <f t="shared" si="144"/>
        <v>0</v>
      </c>
      <c r="AD1333" s="38" t="str">
        <f t="shared" si="145"/>
        <v>000000000000</v>
      </c>
    </row>
    <row r="1334" spans="1:30">
      <c r="A1334" s="9" t="str">
        <f>IF('DATA ACCURATE'!A1337&lt;&gt;"",'DATA ACCURATE'!A1337,"")</f>
        <v/>
      </c>
      <c r="B1334" s="9" t="str">
        <f>IF('DATA ACCURATE'!D1337&lt;&gt;"",'DATA ACCURATE'!D1337,"")</f>
        <v/>
      </c>
      <c r="C1334" s="38" t="str">
        <f>IF($AD1334="000000000000","",INDEX(DATABASE!$W$12:$W$71,MATCH($AD1334,DATABASE!$V$12:$V$71,0)))</f>
        <v/>
      </c>
      <c r="D1334" s="34" t="str">
        <f>IF(C1334="","",IF(E1334="",INDEX(DATABASE!$AF$13:$AF$62,MATCH($C1334,DATABASE!$AC$13:$AC$62,0)),IF(E1334="2x D11",INDEX(DATABASE!$AF$13:$AF$62,MATCH($C1334,DATABASE!$AC$13:$AC$62,0))+2*DATABASE!$AF$62,IF(E1334="3x D11",INDEX(DATABASE!$AF$13:$AF$62,MATCH($C1334,DATABASE!$AC$13:$AC$62,0))+3*DATABASE!$AF$62,""))))</f>
        <v/>
      </c>
      <c r="E1334" s="38" t="str">
        <f>IF(AND($K1334="Y",$G1334&lt;&gt;"UNYIL",$F1334&lt;DATABASE!$O$8),"2x D11",IF(AND($K1334="Y",$G1334&lt;&gt;"UNYIL",$F1334&gt;=DATABASE!$O$8),"3x D11",""))</f>
        <v/>
      </c>
      <c r="F1334" s="9" t="str">
        <f>IF('DATA ACCURATE'!N1337&lt;&gt;"",'DATA ACCURATE'!N1337,"")</f>
        <v/>
      </c>
      <c r="G1334" t="str">
        <f>IF(F1334="","",IF(F1334&lt;=DATABASE!$I$8,"UNYIL",IF(F1334&lt;=DATABASE!$J$8,"KECIL",IF(F1334&lt;DATABASE!$K$8,"TANGGUNG",IF(F1334&gt;=DATABASE!$K$8,"BESAR","")))))</f>
        <v/>
      </c>
      <c r="H1334" s="16" t="str">
        <f>IF('DATA ACCURATE'!J1337&lt;&gt;"",'DATA ACCURATE'!J1337,"")</f>
        <v/>
      </c>
      <c r="I1334" s="35" t="str">
        <f>IF(B1334&lt;&gt;"",IFERROR(VLOOKUP(B1334,'DATA TIMBANGAN'!G:M,7,FALSE),VLOOKUP(B1334,'DATA TIMBANGAN'!G:M,7)),"")</f>
        <v/>
      </c>
      <c r="J1334" s="25" t="str">
        <f>IF(H1334&lt;&gt;"",IFERROR(INDEX(DATABASE!$Z$19:$Z$38,MATCH(DATEVALUE(H1334),DATABASE!$AA$19:$AA$38,0)),INDEX(DATABASE!$Z$12:$Z$18,MATCH(WEEKDAY(H1334,2),DATABASE!$AA$12:$AA$18,0))),"")</f>
        <v/>
      </c>
      <c r="K1334" s="25" t="str">
        <f>IF('DATA ACCURATE'!V1337&lt;&gt;"",'DATA ACCURATE'!V1337,"")</f>
        <v/>
      </c>
      <c r="L1334" s="80" t="str">
        <f>IF($H1334="","",IF(OR($J1334="LIBUR",AND($L1333="LIBUR",$O1333=$O1334)),"LIBUR",IF(AND(OR($L1333="LUAR JAM KERJA 1",$L1333="LUAR JAM KERJA 2"),OR(OR(AND($H1333=$H1334,AND(OR($I1334&gt;DATABASE!$J$3,$I1334&lt;DATABASE!$J$6),((DATEVALUE($H1334)+$I1334)-(DATEVALUE($H1333)+$I1333))&lt;DATABASE!$J$6)),AND($H1333=$H1334,$O1333=$O1334,OR($I1334&gt;DATABASE!$J$6,$I1334&lt;DATABASE!$J$3))),AND(($H1334-$H1333)=1,OR($I1334&lt;DATABASE!$I$6,((DATEVALUE($H1334)+$I1334)-(DATEVALUE($H1333)+$I1333))&lt;DATABASE!$J$6))),$A1334=$A1333),"LUAR JAM KERJA 2",IF(AND(OR(WEEKDAY($H1334,2)=1,WEEKDAY($H1334,2)=2,WEEKDAY($H1334,2)=3,WEEKDAY($H1334,2)=4,WEEKDAY($H1334,2)=5),$I1334&lt;=DATABASE!$J$3,$I1334&gt;=DATABASE!$I$3),"JAM KERJA",IF(AND(WEEKDAY($H1334,2)=6,$I1334&lt;=DATABASE!$J$4,$I1334&gt;=DATABASE!$I$4),"JAM KERJA","LUAR JAM KERJA 1")))))</f>
        <v/>
      </c>
      <c r="M1334" s="33" t="str">
        <f>IF('DATA ACCURATE'!T1337&lt;&gt;"",IF('DATA ACCURATE'!T1337&gt;100,'DATA ACCURATE'!T1337/10,'DATA ACCURATE'!T1337),"")</f>
        <v/>
      </c>
      <c r="N1334" t="str">
        <f>IF(M1334="","",IF(M1334&lt;=DATABASE!$I$9,"LOKAL",IF(M1334&lt;DATABASE!$J$9,"LUAR KOTA 1",IF($M1334&gt;=DATABASE!$J$9,"LUAR KOTA 2",""))))</f>
        <v/>
      </c>
      <c r="O1334" s="38" t="str">
        <f>IF('DATA ACCURATE'!L1337&lt;&gt;"",'DATA ACCURATE'!L1337,"")</f>
        <v/>
      </c>
      <c r="Q1334" s="38">
        <f t="shared" si="140"/>
        <v>0</v>
      </c>
      <c r="R1334" s="38">
        <f t="shared" si="140"/>
        <v>0</v>
      </c>
      <c r="S1334" s="38">
        <f t="shared" si="140"/>
        <v>0</v>
      </c>
      <c r="T1334" s="38">
        <f t="shared" si="140"/>
        <v>0</v>
      </c>
      <c r="U1334" s="38">
        <f t="shared" si="141"/>
        <v>0</v>
      </c>
      <c r="V1334" s="38">
        <f t="shared" si="141"/>
        <v>0</v>
      </c>
      <c r="W1334" s="38">
        <f t="shared" si="141"/>
        <v>0</v>
      </c>
      <c r="X1334" s="38">
        <f t="shared" si="142"/>
        <v>0</v>
      </c>
      <c r="Y1334" s="38">
        <f t="shared" si="142"/>
        <v>0</v>
      </c>
      <c r="Z1334" s="38">
        <f t="shared" si="142"/>
        <v>0</v>
      </c>
      <c r="AA1334" s="38">
        <f t="shared" si="142"/>
        <v>0</v>
      </c>
      <c r="AB1334" s="38">
        <f t="shared" si="143"/>
        <v>0</v>
      </c>
      <c r="AC1334" s="38">
        <f t="shared" si="144"/>
        <v>0</v>
      </c>
      <c r="AD1334" s="38" t="str">
        <f t="shared" si="145"/>
        <v>000000000000</v>
      </c>
    </row>
    <row r="1335" spans="1:30">
      <c r="A1335" s="9" t="str">
        <f>IF('DATA ACCURATE'!A1338&lt;&gt;"",'DATA ACCURATE'!A1338,"")</f>
        <v/>
      </c>
      <c r="B1335" s="9" t="str">
        <f>IF('DATA ACCURATE'!D1338&lt;&gt;"",'DATA ACCURATE'!D1338,"")</f>
        <v/>
      </c>
      <c r="C1335" s="38" t="str">
        <f>IF($AD1335="000000000000","",INDEX(DATABASE!$W$12:$W$71,MATCH($AD1335,DATABASE!$V$12:$V$71,0)))</f>
        <v/>
      </c>
      <c r="D1335" s="34" t="str">
        <f>IF(C1335="","",IF(E1335="",INDEX(DATABASE!$AF$13:$AF$62,MATCH($C1335,DATABASE!$AC$13:$AC$62,0)),IF(E1335="2x D11",INDEX(DATABASE!$AF$13:$AF$62,MATCH($C1335,DATABASE!$AC$13:$AC$62,0))+2*DATABASE!$AF$62,IF(E1335="3x D11",INDEX(DATABASE!$AF$13:$AF$62,MATCH($C1335,DATABASE!$AC$13:$AC$62,0))+3*DATABASE!$AF$62,""))))</f>
        <v/>
      </c>
      <c r="E1335" s="38" t="str">
        <f>IF(AND($K1335="Y",$G1335&lt;&gt;"UNYIL",$F1335&lt;DATABASE!$O$8),"2x D11",IF(AND($K1335="Y",$G1335&lt;&gt;"UNYIL",$F1335&gt;=DATABASE!$O$8),"3x D11",""))</f>
        <v/>
      </c>
      <c r="F1335" s="9" t="str">
        <f>IF('DATA ACCURATE'!N1338&lt;&gt;"",'DATA ACCURATE'!N1338,"")</f>
        <v/>
      </c>
      <c r="G1335" t="str">
        <f>IF(F1335="","",IF(F1335&lt;=DATABASE!$I$8,"UNYIL",IF(F1335&lt;=DATABASE!$J$8,"KECIL",IF(F1335&lt;DATABASE!$K$8,"TANGGUNG",IF(F1335&gt;=DATABASE!$K$8,"BESAR","")))))</f>
        <v/>
      </c>
      <c r="H1335" s="16" t="str">
        <f>IF('DATA ACCURATE'!J1338&lt;&gt;"",'DATA ACCURATE'!J1338,"")</f>
        <v/>
      </c>
      <c r="I1335" s="35" t="str">
        <f>IF(B1335&lt;&gt;"",IFERROR(VLOOKUP(B1335,'DATA TIMBANGAN'!G:M,7,FALSE),VLOOKUP(B1335,'DATA TIMBANGAN'!G:M,7)),"")</f>
        <v/>
      </c>
      <c r="J1335" s="25" t="str">
        <f>IF(H1335&lt;&gt;"",IFERROR(INDEX(DATABASE!$Z$19:$Z$38,MATCH(DATEVALUE(H1335),DATABASE!$AA$19:$AA$38,0)),INDEX(DATABASE!$Z$12:$Z$18,MATCH(WEEKDAY(H1335,2),DATABASE!$AA$12:$AA$18,0))),"")</f>
        <v/>
      </c>
      <c r="K1335" s="25" t="str">
        <f>IF('DATA ACCURATE'!V1338&lt;&gt;"",'DATA ACCURATE'!V1338,"")</f>
        <v/>
      </c>
      <c r="L1335" s="80" t="str">
        <f>IF($H1335="","",IF(OR($J1335="LIBUR",AND($L1334="LIBUR",$O1334=$O1335)),"LIBUR",IF(AND(OR($L1334="LUAR JAM KERJA 1",$L1334="LUAR JAM KERJA 2"),OR(OR(AND($H1334=$H1335,AND(OR($I1335&gt;DATABASE!$J$3,$I1335&lt;DATABASE!$J$6),((DATEVALUE($H1335)+$I1335)-(DATEVALUE($H1334)+$I1334))&lt;DATABASE!$J$6)),AND($H1334=$H1335,$O1334=$O1335,OR($I1335&gt;DATABASE!$J$6,$I1335&lt;DATABASE!$J$3))),AND(($H1335-$H1334)=1,OR($I1335&lt;DATABASE!$I$6,((DATEVALUE($H1335)+$I1335)-(DATEVALUE($H1334)+$I1334))&lt;DATABASE!$J$6))),$A1335=$A1334),"LUAR JAM KERJA 2",IF(AND(OR(WEEKDAY($H1335,2)=1,WEEKDAY($H1335,2)=2,WEEKDAY($H1335,2)=3,WEEKDAY($H1335,2)=4,WEEKDAY($H1335,2)=5),$I1335&lt;=DATABASE!$J$3,$I1335&gt;=DATABASE!$I$3),"JAM KERJA",IF(AND(WEEKDAY($H1335,2)=6,$I1335&lt;=DATABASE!$J$4,$I1335&gt;=DATABASE!$I$4),"JAM KERJA","LUAR JAM KERJA 1")))))</f>
        <v/>
      </c>
      <c r="M1335" s="33" t="str">
        <f>IF('DATA ACCURATE'!T1338&lt;&gt;"",IF('DATA ACCURATE'!T1338&gt;100,'DATA ACCURATE'!T1338/10,'DATA ACCURATE'!T1338),"")</f>
        <v/>
      </c>
      <c r="N1335" t="str">
        <f>IF(M1335="","",IF(M1335&lt;=DATABASE!$I$9,"LOKAL",IF(M1335&lt;DATABASE!$J$9,"LUAR KOTA 1",IF($M1335&gt;=DATABASE!$J$9,"LUAR KOTA 2",""))))</f>
        <v/>
      </c>
      <c r="O1335" s="38" t="str">
        <f>IF('DATA ACCURATE'!L1338&lt;&gt;"",'DATA ACCURATE'!L1338,"")</f>
        <v/>
      </c>
      <c r="Q1335" s="38">
        <f t="shared" si="140"/>
        <v>0</v>
      </c>
      <c r="R1335" s="38">
        <f t="shared" si="140"/>
        <v>0</v>
      </c>
      <c r="S1335" s="38">
        <f t="shared" si="140"/>
        <v>0</v>
      </c>
      <c r="T1335" s="38">
        <f t="shared" si="140"/>
        <v>0</v>
      </c>
      <c r="U1335" s="38">
        <f t="shared" si="141"/>
        <v>0</v>
      </c>
      <c r="V1335" s="38">
        <f t="shared" si="141"/>
        <v>0</v>
      </c>
      <c r="W1335" s="38">
        <f t="shared" si="141"/>
        <v>0</v>
      </c>
      <c r="X1335" s="38">
        <f t="shared" si="142"/>
        <v>0</v>
      </c>
      <c r="Y1335" s="38">
        <f t="shared" si="142"/>
        <v>0</v>
      </c>
      <c r="Z1335" s="38">
        <f t="shared" si="142"/>
        <v>0</v>
      </c>
      <c r="AA1335" s="38">
        <f t="shared" si="142"/>
        <v>0</v>
      </c>
      <c r="AB1335" s="38">
        <f t="shared" si="143"/>
        <v>0</v>
      </c>
      <c r="AC1335" s="38">
        <f t="shared" si="144"/>
        <v>0</v>
      </c>
      <c r="AD1335" s="38" t="str">
        <f t="shared" si="145"/>
        <v>000000000000</v>
      </c>
    </row>
    <row r="1336" spans="1:30">
      <c r="A1336" s="9" t="str">
        <f>IF('DATA ACCURATE'!A1339&lt;&gt;"",'DATA ACCURATE'!A1339,"")</f>
        <v/>
      </c>
      <c r="B1336" s="9" t="str">
        <f>IF('DATA ACCURATE'!D1339&lt;&gt;"",'DATA ACCURATE'!D1339,"")</f>
        <v/>
      </c>
      <c r="C1336" s="38" t="str">
        <f>IF($AD1336="000000000000","",INDEX(DATABASE!$W$12:$W$71,MATCH($AD1336,DATABASE!$V$12:$V$71,0)))</f>
        <v/>
      </c>
      <c r="D1336" s="34" t="str">
        <f>IF(C1336="","",IF(E1336="",INDEX(DATABASE!$AF$13:$AF$62,MATCH($C1336,DATABASE!$AC$13:$AC$62,0)),IF(E1336="2x D11",INDEX(DATABASE!$AF$13:$AF$62,MATCH($C1336,DATABASE!$AC$13:$AC$62,0))+2*DATABASE!$AF$62,IF(E1336="3x D11",INDEX(DATABASE!$AF$13:$AF$62,MATCH($C1336,DATABASE!$AC$13:$AC$62,0))+3*DATABASE!$AF$62,""))))</f>
        <v/>
      </c>
      <c r="E1336" s="38" t="str">
        <f>IF(AND($K1336="Y",$G1336&lt;&gt;"UNYIL",$F1336&lt;DATABASE!$O$8),"2x D11",IF(AND($K1336="Y",$G1336&lt;&gt;"UNYIL",$F1336&gt;=DATABASE!$O$8),"3x D11",""))</f>
        <v/>
      </c>
      <c r="F1336" s="9" t="str">
        <f>IF('DATA ACCURATE'!N1339&lt;&gt;"",'DATA ACCURATE'!N1339,"")</f>
        <v/>
      </c>
      <c r="G1336" t="str">
        <f>IF(F1336="","",IF(F1336&lt;=DATABASE!$I$8,"UNYIL",IF(F1336&lt;=DATABASE!$J$8,"KECIL",IF(F1336&lt;DATABASE!$K$8,"TANGGUNG",IF(F1336&gt;=DATABASE!$K$8,"BESAR","")))))</f>
        <v/>
      </c>
      <c r="H1336" s="16" t="str">
        <f>IF('DATA ACCURATE'!J1339&lt;&gt;"",'DATA ACCURATE'!J1339,"")</f>
        <v/>
      </c>
      <c r="I1336" s="35" t="str">
        <f>IF(B1336&lt;&gt;"",IFERROR(VLOOKUP(B1336,'DATA TIMBANGAN'!G:M,7,FALSE),VLOOKUP(B1336,'DATA TIMBANGAN'!G:M,7)),"")</f>
        <v/>
      </c>
      <c r="J1336" s="25" t="str">
        <f>IF(H1336&lt;&gt;"",IFERROR(INDEX(DATABASE!$Z$19:$Z$38,MATCH(DATEVALUE(H1336),DATABASE!$AA$19:$AA$38,0)),INDEX(DATABASE!$Z$12:$Z$18,MATCH(WEEKDAY(H1336,2),DATABASE!$AA$12:$AA$18,0))),"")</f>
        <v/>
      </c>
      <c r="K1336" s="25" t="str">
        <f>IF('DATA ACCURATE'!V1339&lt;&gt;"",'DATA ACCURATE'!V1339,"")</f>
        <v/>
      </c>
      <c r="L1336" s="80" t="str">
        <f>IF($H1336="","",IF(OR($J1336="LIBUR",AND($L1335="LIBUR",$O1335=$O1336)),"LIBUR",IF(AND(OR($L1335="LUAR JAM KERJA 1",$L1335="LUAR JAM KERJA 2"),OR(OR(AND($H1335=$H1336,AND(OR($I1336&gt;DATABASE!$J$3,$I1336&lt;DATABASE!$J$6),((DATEVALUE($H1336)+$I1336)-(DATEVALUE($H1335)+$I1335))&lt;DATABASE!$J$6)),AND($H1335=$H1336,$O1335=$O1336,OR($I1336&gt;DATABASE!$J$6,$I1336&lt;DATABASE!$J$3))),AND(($H1336-$H1335)=1,OR($I1336&lt;DATABASE!$I$6,((DATEVALUE($H1336)+$I1336)-(DATEVALUE($H1335)+$I1335))&lt;DATABASE!$J$6))),$A1336=$A1335),"LUAR JAM KERJA 2",IF(AND(OR(WEEKDAY($H1336,2)=1,WEEKDAY($H1336,2)=2,WEEKDAY($H1336,2)=3,WEEKDAY($H1336,2)=4,WEEKDAY($H1336,2)=5),$I1336&lt;=DATABASE!$J$3,$I1336&gt;=DATABASE!$I$3),"JAM KERJA",IF(AND(WEEKDAY($H1336,2)=6,$I1336&lt;=DATABASE!$J$4,$I1336&gt;=DATABASE!$I$4),"JAM KERJA","LUAR JAM KERJA 1")))))</f>
        <v/>
      </c>
      <c r="M1336" s="33" t="str">
        <f>IF('DATA ACCURATE'!T1339&lt;&gt;"",IF('DATA ACCURATE'!T1339&gt;100,'DATA ACCURATE'!T1339/10,'DATA ACCURATE'!T1339),"")</f>
        <v/>
      </c>
      <c r="N1336" t="str">
        <f>IF(M1336="","",IF(M1336&lt;=DATABASE!$I$9,"LOKAL",IF(M1336&lt;DATABASE!$J$9,"LUAR KOTA 1",IF($M1336&gt;=DATABASE!$J$9,"LUAR KOTA 2",""))))</f>
        <v/>
      </c>
      <c r="O1336" s="38" t="str">
        <f>IF('DATA ACCURATE'!L1339&lt;&gt;"",'DATA ACCURATE'!L1339,"")</f>
        <v/>
      </c>
      <c r="Q1336" s="38">
        <f t="shared" si="140"/>
        <v>0</v>
      </c>
      <c r="R1336" s="38">
        <f t="shared" si="140"/>
        <v>0</v>
      </c>
      <c r="S1336" s="38">
        <f t="shared" si="140"/>
        <v>0</v>
      </c>
      <c r="T1336" s="38">
        <f t="shared" si="140"/>
        <v>0</v>
      </c>
      <c r="U1336" s="38">
        <f t="shared" si="141"/>
        <v>0</v>
      </c>
      <c r="V1336" s="38">
        <f t="shared" si="141"/>
        <v>0</v>
      </c>
      <c r="W1336" s="38">
        <f t="shared" si="141"/>
        <v>0</v>
      </c>
      <c r="X1336" s="38">
        <f t="shared" si="142"/>
        <v>0</v>
      </c>
      <c r="Y1336" s="38">
        <f t="shared" si="142"/>
        <v>0</v>
      </c>
      <c r="Z1336" s="38">
        <f t="shared" si="142"/>
        <v>0</v>
      </c>
      <c r="AA1336" s="38">
        <f t="shared" si="142"/>
        <v>0</v>
      </c>
      <c r="AB1336" s="38">
        <f t="shared" si="143"/>
        <v>0</v>
      </c>
      <c r="AC1336" s="38">
        <f t="shared" si="144"/>
        <v>0</v>
      </c>
      <c r="AD1336" s="38" t="str">
        <f t="shared" si="145"/>
        <v>000000000000</v>
      </c>
    </row>
    <row r="1337" spans="1:30">
      <c r="A1337" s="9" t="str">
        <f>IF('DATA ACCURATE'!A1340&lt;&gt;"",'DATA ACCURATE'!A1340,"")</f>
        <v/>
      </c>
      <c r="B1337" s="9" t="str">
        <f>IF('DATA ACCURATE'!D1340&lt;&gt;"",'DATA ACCURATE'!D1340,"")</f>
        <v/>
      </c>
      <c r="C1337" s="38" t="str">
        <f>IF($AD1337="000000000000","",INDEX(DATABASE!$W$12:$W$71,MATCH($AD1337,DATABASE!$V$12:$V$71,0)))</f>
        <v/>
      </c>
      <c r="D1337" s="34" t="str">
        <f>IF(C1337="","",IF(E1337="",INDEX(DATABASE!$AF$13:$AF$62,MATCH($C1337,DATABASE!$AC$13:$AC$62,0)),IF(E1337="2x D11",INDEX(DATABASE!$AF$13:$AF$62,MATCH($C1337,DATABASE!$AC$13:$AC$62,0))+2*DATABASE!$AF$62,IF(E1337="3x D11",INDEX(DATABASE!$AF$13:$AF$62,MATCH($C1337,DATABASE!$AC$13:$AC$62,0))+3*DATABASE!$AF$62,""))))</f>
        <v/>
      </c>
      <c r="E1337" s="38" t="str">
        <f>IF(AND($K1337="Y",$G1337&lt;&gt;"UNYIL",$F1337&lt;DATABASE!$O$8),"2x D11",IF(AND($K1337="Y",$G1337&lt;&gt;"UNYIL",$F1337&gt;=DATABASE!$O$8),"3x D11",""))</f>
        <v/>
      </c>
      <c r="F1337" s="9" t="str">
        <f>IF('DATA ACCURATE'!N1340&lt;&gt;"",'DATA ACCURATE'!N1340,"")</f>
        <v/>
      </c>
      <c r="G1337" t="str">
        <f>IF(F1337="","",IF(F1337&lt;=DATABASE!$I$8,"UNYIL",IF(F1337&lt;=DATABASE!$J$8,"KECIL",IF(F1337&lt;DATABASE!$K$8,"TANGGUNG",IF(F1337&gt;=DATABASE!$K$8,"BESAR","")))))</f>
        <v/>
      </c>
      <c r="H1337" s="16" t="str">
        <f>IF('DATA ACCURATE'!J1340&lt;&gt;"",'DATA ACCURATE'!J1340,"")</f>
        <v/>
      </c>
      <c r="I1337" s="35" t="str">
        <f>IF(B1337&lt;&gt;"",IFERROR(VLOOKUP(B1337,'DATA TIMBANGAN'!G:M,7,FALSE),VLOOKUP(B1337,'DATA TIMBANGAN'!G:M,7)),"")</f>
        <v/>
      </c>
      <c r="J1337" s="25" t="str">
        <f>IF(H1337&lt;&gt;"",IFERROR(INDEX(DATABASE!$Z$19:$Z$38,MATCH(DATEVALUE(H1337),DATABASE!$AA$19:$AA$38,0)),INDEX(DATABASE!$Z$12:$Z$18,MATCH(WEEKDAY(H1337,2),DATABASE!$AA$12:$AA$18,0))),"")</f>
        <v/>
      </c>
      <c r="K1337" s="25" t="str">
        <f>IF('DATA ACCURATE'!V1340&lt;&gt;"",'DATA ACCURATE'!V1340,"")</f>
        <v/>
      </c>
      <c r="L1337" s="80" t="str">
        <f>IF($H1337="","",IF(OR($J1337="LIBUR",AND($L1336="LIBUR",$O1336=$O1337)),"LIBUR",IF(AND(OR($L1336="LUAR JAM KERJA 1",$L1336="LUAR JAM KERJA 2"),OR(OR(AND($H1336=$H1337,AND(OR($I1337&gt;DATABASE!$J$3,$I1337&lt;DATABASE!$J$6),((DATEVALUE($H1337)+$I1337)-(DATEVALUE($H1336)+$I1336))&lt;DATABASE!$J$6)),AND($H1336=$H1337,$O1336=$O1337,OR($I1337&gt;DATABASE!$J$6,$I1337&lt;DATABASE!$J$3))),AND(($H1337-$H1336)=1,OR($I1337&lt;DATABASE!$I$6,((DATEVALUE($H1337)+$I1337)-(DATEVALUE($H1336)+$I1336))&lt;DATABASE!$J$6))),$A1337=$A1336),"LUAR JAM KERJA 2",IF(AND(OR(WEEKDAY($H1337,2)=1,WEEKDAY($H1337,2)=2,WEEKDAY($H1337,2)=3,WEEKDAY($H1337,2)=4,WEEKDAY($H1337,2)=5),$I1337&lt;=DATABASE!$J$3,$I1337&gt;=DATABASE!$I$3),"JAM KERJA",IF(AND(WEEKDAY($H1337,2)=6,$I1337&lt;=DATABASE!$J$4,$I1337&gt;=DATABASE!$I$4),"JAM KERJA","LUAR JAM KERJA 1")))))</f>
        <v/>
      </c>
      <c r="M1337" s="33" t="str">
        <f>IF('DATA ACCURATE'!T1340&lt;&gt;"",IF('DATA ACCURATE'!T1340&gt;100,'DATA ACCURATE'!T1340/10,'DATA ACCURATE'!T1340),"")</f>
        <v/>
      </c>
      <c r="N1337" t="str">
        <f>IF(M1337="","",IF(M1337&lt;=DATABASE!$I$9,"LOKAL",IF(M1337&lt;DATABASE!$J$9,"LUAR KOTA 1",IF($M1337&gt;=DATABASE!$J$9,"LUAR KOTA 2",""))))</f>
        <v/>
      </c>
      <c r="O1337" s="38" t="str">
        <f>IF('DATA ACCURATE'!L1340&lt;&gt;"",'DATA ACCURATE'!L1340,"")</f>
        <v/>
      </c>
      <c r="Q1337" s="38">
        <f t="shared" si="140"/>
        <v>0</v>
      </c>
      <c r="R1337" s="38">
        <f t="shared" si="140"/>
        <v>0</v>
      </c>
      <c r="S1337" s="38">
        <f t="shared" si="140"/>
        <v>0</v>
      </c>
      <c r="T1337" s="38">
        <f t="shared" si="140"/>
        <v>0</v>
      </c>
      <c r="U1337" s="38">
        <f t="shared" si="141"/>
        <v>0</v>
      </c>
      <c r="V1337" s="38">
        <f t="shared" si="141"/>
        <v>0</v>
      </c>
      <c r="W1337" s="38">
        <f t="shared" si="141"/>
        <v>0</v>
      </c>
      <c r="X1337" s="38">
        <f t="shared" si="142"/>
        <v>0</v>
      </c>
      <c r="Y1337" s="38">
        <f t="shared" si="142"/>
        <v>0</v>
      </c>
      <c r="Z1337" s="38">
        <f t="shared" si="142"/>
        <v>0</v>
      </c>
      <c r="AA1337" s="38">
        <f t="shared" si="142"/>
        <v>0</v>
      </c>
      <c r="AB1337" s="38">
        <f t="shared" si="143"/>
        <v>0</v>
      </c>
      <c r="AC1337" s="38">
        <f t="shared" si="144"/>
        <v>0</v>
      </c>
      <c r="AD1337" s="38" t="str">
        <f t="shared" si="145"/>
        <v>000000000000</v>
      </c>
    </row>
    <row r="1338" spans="1:30">
      <c r="A1338" s="9" t="str">
        <f>IF('DATA ACCURATE'!A1341&lt;&gt;"",'DATA ACCURATE'!A1341,"")</f>
        <v/>
      </c>
      <c r="B1338" s="9" t="str">
        <f>IF('DATA ACCURATE'!D1341&lt;&gt;"",'DATA ACCURATE'!D1341,"")</f>
        <v/>
      </c>
      <c r="C1338" s="38" t="str">
        <f>IF($AD1338="000000000000","",INDEX(DATABASE!$W$12:$W$71,MATCH($AD1338,DATABASE!$V$12:$V$71,0)))</f>
        <v/>
      </c>
      <c r="D1338" s="34" t="str">
        <f>IF(C1338="","",IF(E1338="",INDEX(DATABASE!$AF$13:$AF$62,MATCH($C1338,DATABASE!$AC$13:$AC$62,0)),IF(E1338="2x D11",INDEX(DATABASE!$AF$13:$AF$62,MATCH($C1338,DATABASE!$AC$13:$AC$62,0))+2*DATABASE!$AF$62,IF(E1338="3x D11",INDEX(DATABASE!$AF$13:$AF$62,MATCH($C1338,DATABASE!$AC$13:$AC$62,0))+3*DATABASE!$AF$62,""))))</f>
        <v/>
      </c>
      <c r="E1338" s="38" t="str">
        <f>IF(AND($K1338="Y",$G1338&lt;&gt;"UNYIL",$F1338&lt;DATABASE!$O$8),"2x D11",IF(AND($K1338="Y",$G1338&lt;&gt;"UNYIL",$F1338&gt;=DATABASE!$O$8),"3x D11",""))</f>
        <v/>
      </c>
      <c r="F1338" s="9" t="str">
        <f>IF('DATA ACCURATE'!N1341&lt;&gt;"",'DATA ACCURATE'!N1341,"")</f>
        <v/>
      </c>
      <c r="G1338" t="str">
        <f>IF(F1338="","",IF(F1338&lt;=DATABASE!$I$8,"UNYIL",IF(F1338&lt;=DATABASE!$J$8,"KECIL",IF(F1338&lt;DATABASE!$K$8,"TANGGUNG",IF(F1338&gt;=DATABASE!$K$8,"BESAR","")))))</f>
        <v/>
      </c>
      <c r="H1338" s="16" t="str">
        <f>IF('DATA ACCURATE'!J1341&lt;&gt;"",'DATA ACCURATE'!J1341,"")</f>
        <v/>
      </c>
      <c r="I1338" s="35" t="str">
        <f>IF(B1338&lt;&gt;"",IFERROR(VLOOKUP(B1338,'DATA TIMBANGAN'!G:M,7,FALSE),VLOOKUP(B1338,'DATA TIMBANGAN'!G:M,7)),"")</f>
        <v/>
      </c>
      <c r="J1338" s="25" t="str">
        <f>IF(H1338&lt;&gt;"",IFERROR(INDEX(DATABASE!$Z$19:$Z$38,MATCH(DATEVALUE(H1338),DATABASE!$AA$19:$AA$38,0)),INDEX(DATABASE!$Z$12:$Z$18,MATCH(WEEKDAY(H1338,2),DATABASE!$AA$12:$AA$18,0))),"")</f>
        <v/>
      </c>
      <c r="K1338" s="25" t="str">
        <f>IF('DATA ACCURATE'!V1341&lt;&gt;"",'DATA ACCURATE'!V1341,"")</f>
        <v/>
      </c>
      <c r="L1338" s="80" t="str">
        <f>IF($H1338="","",IF(OR($J1338="LIBUR",AND($L1337="LIBUR",$O1337=$O1338)),"LIBUR",IF(AND(OR($L1337="LUAR JAM KERJA 1",$L1337="LUAR JAM KERJA 2"),OR(OR(AND($H1337=$H1338,AND(OR($I1338&gt;DATABASE!$J$3,$I1338&lt;DATABASE!$J$6),((DATEVALUE($H1338)+$I1338)-(DATEVALUE($H1337)+$I1337))&lt;DATABASE!$J$6)),AND($H1337=$H1338,$O1337=$O1338,OR($I1338&gt;DATABASE!$J$6,$I1338&lt;DATABASE!$J$3))),AND(($H1338-$H1337)=1,OR($I1338&lt;DATABASE!$I$6,((DATEVALUE($H1338)+$I1338)-(DATEVALUE($H1337)+$I1337))&lt;DATABASE!$J$6))),$A1338=$A1337),"LUAR JAM KERJA 2",IF(AND(OR(WEEKDAY($H1338,2)=1,WEEKDAY($H1338,2)=2,WEEKDAY($H1338,2)=3,WEEKDAY($H1338,2)=4,WEEKDAY($H1338,2)=5),$I1338&lt;=DATABASE!$J$3,$I1338&gt;=DATABASE!$I$3),"JAM KERJA",IF(AND(WEEKDAY($H1338,2)=6,$I1338&lt;=DATABASE!$J$4,$I1338&gt;=DATABASE!$I$4),"JAM KERJA","LUAR JAM KERJA 1")))))</f>
        <v/>
      </c>
      <c r="M1338" s="33" t="str">
        <f>IF('DATA ACCURATE'!T1341&lt;&gt;"",IF('DATA ACCURATE'!T1341&gt;100,'DATA ACCURATE'!T1341/10,'DATA ACCURATE'!T1341),"")</f>
        <v/>
      </c>
      <c r="N1338" t="str">
        <f>IF(M1338="","",IF(M1338&lt;=DATABASE!$I$9,"LOKAL",IF(M1338&lt;DATABASE!$J$9,"LUAR KOTA 1",IF($M1338&gt;=DATABASE!$J$9,"LUAR KOTA 2",""))))</f>
        <v/>
      </c>
      <c r="O1338" s="38" t="str">
        <f>IF('DATA ACCURATE'!L1341&lt;&gt;"",'DATA ACCURATE'!L1341,"")</f>
        <v/>
      </c>
      <c r="Q1338" s="38">
        <f t="shared" si="140"/>
        <v>0</v>
      </c>
      <c r="R1338" s="38">
        <f t="shared" si="140"/>
        <v>0</v>
      </c>
      <c r="S1338" s="38">
        <f t="shared" si="140"/>
        <v>0</v>
      </c>
      <c r="T1338" s="38">
        <f t="shared" si="140"/>
        <v>0</v>
      </c>
      <c r="U1338" s="38">
        <f t="shared" si="141"/>
        <v>0</v>
      </c>
      <c r="V1338" s="38">
        <f t="shared" si="141"/>
        <v>0</v>
      </c>
      <c r="W1338" s="38">
        <f t="shared" si="141"/>
        <v>0</v>
      </c>
      <c r="X1338" s="38">
        <f t="shared" si="142"/>
        <v>0</v>
      </c>
      <c r="Y1338" s="38">
        <f t="shared" si="142"/>
        <v>0</v>
      </c>
      <c r="Z1338" s="38">
        <f t="shared" si="142"/>
        <v>0</v>
      </c>
      <c r="AA1338" s="38">
        <f t="shared" si="142"/>
        <v>0</v>
      </c>
      <c r="AB1338" s="38">
        <f t="shared" si="143"/>
        <v>0</v>
      </c>
      <c r="AC1338" s="38">
        <f t="shared" si="144"/>
        <v>0</v>
      </c>
      <c r="AD1338" s="38" t="str">
        <f t="shared" si="145"/>
        <v>000000000000</v>
      </c>
    </row>
    <row r="1339" spans="1:30">
      <c r="A1339" s="9" t="str">
        <f>IF('DATA ACCURATE'!A1342&lt;&gt;"",'DATA ACCURATE'!A1342,"")</f>
        <v/>
      </c>
      <c r="B1339" s="9" t="str">
        <f>IF('DATA ACCURATE'!D1342&lt;&gt;"",'DATA ACCURATE'!D1342,"")</f>
        <v/>
      </c>
      <c r="C1339" s="38" t="str">
        <f>IF($AD1339="000000000000","",INDEX(DATABASE!$W$12:$W$71,MATCH($AD1339,DATABASE!$V$12:$V$71,0)))</f>
        <v/>
      </c>
      <c r="D1339" s="34" t="str">
        <f>IF(C1339="","",IF(E1339="",INDEX(DATABASE!$AF$13:$AF$62,MATCH($C1339,DATABASE!$AC$13:$AC$62,0)),IF(E1339="2x D11",INDEX(DATABASE!$AF$13:$AF$62,MATCH($C1339,DATABASE!$AC$13:$AC$62,0))+2*DATABASE!$AF$62,IF(E1339="3x D11",INDEX(DATABASE!$AF$13:$AF$62,MATCH($C1339,DATABASE!$AC$13:$AC$62,0))+3*DATABASE!$AF$62,""))))</f>
        <v/>
      </c>
      <c r="E1339" s="38" t="str">
        <f>IF(AND($K1339="Y",$G1339&lt;&gt;"UNYIL",$F1339&lt;DATABASE!$O$8),"2x D11",IF(AND($K1339="Y",$G1339&lt;&gt;"UNYIL",$F1339&gt;=DATABASE!$O$8),"3x D11",""))</f>
        <v/>
      </c>
      <c r="F1339" s="9" t="str">
        <f>IF('DATA ACCURATE'!N1342&lt;&gt;"",'DATA ACCURATE'!N1342,"")</f>
        <v/>
      </c>
      <c r="G1339" t="str">
        <f>IF(F1339="","",IF(F1339&lt;=DATABASE!$I$8,"UNYIL",IF(F1339&lt;=DATABASE!$J$8,"KECIL",IF(F1339&lt;DATABASE!$K$8,"TANGGUNG",IF(F1339&gt;=DATABASE!$K$8,"BESAR","")))))</f>
        <v/>
      </c>
      <c r="H1339" s="16" t="str">
        <f>IF('DATA ACCURATE'!J1342&lt;&gt;"",'DATA ACCURATE'!J1342,"")</f>
        <v/>
      </c>
      <c r="I1339" s="35" t="str">
        <f>IF(B1339&lt;&gt;"",IFERROR(VLOOKUP(B1339,'DATA TIMBANGAN'!G:M,7,FALSE),VLOOKUP(B1339,'DATA TIMBANGAN'!G:M,7)),"")</f>
        <v/>
      </c>
      <c r="J1339" s="25" t="str">
        <f>IF(H1339&lt;&gt;"",IFERROR(INDEX(DATABASE!$Z$19:$Z$38,MATCH(DATEVALUE(H1339),DATABASE!$AA$19:$AA$38,0)),INDEX(DATABASE!$Z$12:$Z$18,MATCH(WEEKDAY(H1339,2),DATABASE!$AA$12:$AA$18,0))),"")</f>
        <v/>
      </c>
      <c r="K1339" s="25" t="str">
        <f>IF('DATA ACCURATE'!V1342&lt;&gt;"",'DATA ACCURATE'!V1342,"")</f>
        <v/>
      </c>
      <c r="L1339" s="80" t="str">
        <f>IF($H1339="","",IF(OR($J1339="LIBUR",AND($L1338="LIBUR",$O1338=$O1339)),"LIBUR",IF(AND(OR($L1338="LUAR JAM KERJA 1",$L1338="LUAR JAM KERJA 2"),OR(OR(AND($H1338=$H1339,AND(OR($I1339&gt;DATABASE!$J$3,$I1339&lt;DATABASE!$J$6),((DATEVALUE($H1339)+$I1339)-(DATEVALUE($H1338)+$I1338))&lt;DATABASE!$J$6)),AND($H1338=$H1339,$O1338=$O1339,OR($I1339&gt;DATABASE!$J$6,$I1339&lt;DATABASE!$J$3))),AND(($H1339-$H1338)=1,OR($I1339&lt;DATABASE!$I$6,((DATEVALUE($H1339)+$I1339)-(DATEVALUE($H1338)+$I1338))&lt;DATABASE!$J$6))),$A1339=$A1338),"LUAR JAM KERJA 2",IF(AND(OR(WEEKDAY($H1339,2)=1,WEEKDAY($H1339,2)=2,WEEKDAY($H1339,2)=3,WEEKDAY($H1339,2)=4,WEEKDAY($H1339,2)=5),$I1339&lt;=DATABASE!$J$3,$I1339&gt;=DATABASE!$I$3),"JAM KERJA",IF(AND(WEEKDAY($H1339,2)=6,$I1339&lt;=DATABASE!$J$4,$I1339&gt;=DATABASE!$I$4),"JAM KERJA","LUAR JAM KERJA 1")))))</f>
        <v/>
      </c>
      <c r="M1339" s="33" t="str">
        <f>IF('DATA ACCURATE'!T1342&lt;&gt;"",IF('DATA ACCURATE'!T1342&gt;100,'DATA ACCURATE'!T1342/10,'DATA ACCURATE'!T1342),"")</f>
        <v/>
      </c>
      <c r="N1339" t="str">
        <f>IF(M1339="","",IF(M1339&lt;=DATABASE!$I$9,"LOKAL",IF(M1339&lt;DATABASE!$J$9,"LUAR KOTA 1",IF($M1339&gt;=DATABASE!$J$9,"LUAR KOTA 2",""))))</f>
        <v/>
      </c>
      <c r="O1339" s="38" t="str">
        <f>IF('DATA ACCURATE'!L1342&lt;&gt;"",'DATA ACCURATE'!L1342,"")</f>
        <v/>
      </c>
      <c r="Q1339" s="38">
        <f t="shared" si="140"/>
        <v>0</v>
      </c>
      <c r="R1339" s="38">
        <f t="shared" si="140"/>
        <v>0</v>
      </c>
      <c r="S1339" s="38">
        <f t="shared" si="140"/>
        <v>0</v>
      </c>
      <c r="T1339" s="38">
        <f t="shared" si="140"/>
        <v>0</v>
      </c>
      <c r="U1339" s="38">
        <f t="shared" si="141"/>
        <v>0</v>
      </c>
      <c r="V1339" s="38">
        <f t="shared" si="141"/>
        <v>0</v>
      </c>
      <c r="W1339" s="38">
        <f t="shared" si="141"/>
        <v>0</v>
      </c>
      <c r="X1339" s="38">
        <f t="shared" si="142"/>
        <v>0</v>
      </c>
      <c r="Y1339" s="38">
        <f t="shared" si="142"/>
        <v>0</v>
      </c>
      <c r="Z1339" s="38">
        <f t="shared" si="142"/>
        <v>0</v>
      </c>
      <c r="AA1339" s="38">
        <f t="shared" si="142"/>
        <v>0</v>
      </c>
      <c r="AB1339" s="38">
        <f t="shared" si="143"/>
        <v>0</v>
      </c>
      <c r="AC1339" s="38">
        <f t="shared" si="144"/>
        <v>0</v>
      </c>
      <c r="AD1339" s="38" t="str">
        <f t="shared" si="145"/>
        <v>000000000000</v>
      </c>
    </row>
    <row r="1340" spans="1:30">
      <c r="A1340" s="9" t="str">
        <f>IF('DATA ACCURATE'!A1343&lt;&gt;"",'DATA ACCURATE'!A1343,"")</f>
        <v/>
      </c>
      <c r="B1340" s="9" t="str">
        <f>IF('DATA ACCURATE'!D1343&lt;&gt;"",'DATA ACCURATE'!D1343,"")</f>
        <v/>
      </c>
      <c r="C1340" s="38" t="str">
        <f>IF($AD1340="000000000000","",INDEX(DATABASE!$W$12:$W$71,MATCH($AD1340,DATABASE!$V$12:$V$71,0)))</f>
        <v/>
      </c>
      <c r="D1340" s="34" t="str">
        <f>IF(C1340="","",IF(E1340="",INDEX(DATABASE!$AF$13:$AF$62,MATCH($C1340,DATABASE!$AC$13:$AC$62,0)),IF(E1340="2x D11",INDEX(DATABASE!$AF$13:$AF$62,MATCH($C1340,DATABASE!$AC$13:$AC$62,0))+2*DATABASE!$AF$62,IF(E1340="3x D11",INDEX(DATABASE!$AF$13:$AF$62,MATCH($C1340,DATABASE!$AC$13:$AC$62,0))+3*DATABASE!$AF$62,""))))</f>
        <v/>
      </c>
      <c r="E1340" s="38" t="str">
        <f>IF(AND($K1340="Y",$G1340&lt;&gt;"UNYIL",$F1340&lt;DATABASE!$O$8),"2x D11",IF(AND($K1340="Y",$G1340&lt;&gt;"UNYIL",$F1340&gt;=DATABASE!$O$8),"3x D11",""))</f>
        <v/>
      </c>
      <c r="F1340" s="9" t="str">
        <f>IF('DATA ACCURATE'!N1343&lt;&gt;"",'DATA ACCURATE'!N1343,"")</f>
        <v/>
      </c>
      <c r="G1340" t="str">
        <f>IF(F1340="","",IF(F1340&lt;=DATABASE!$I$8,"UNYIL",IF(F1340&lt;=DATABASE!$J$8,"KECIL",IF(F1340&lt;DATABASE!$K$8,"TANGGUNG",IF(F1340&gt;=DATABASE!$K$8,"BESAR","")))))</f>
        <v/>
      </c>
      <c r="H1340" s="16" t="str">
        <f>IF('DATA ACCURATE'!J1343&lt;&gt;"",'DATA ACCURATE'!J1343,"")</f>
        <v/>
      </c>
      <c r="I1340" s="35" t="str">
        <f>IF(B1340&lt;&gt;"",IFERROR(VLOOKUP(B1340,'DATA TIMBANGAN'!G:M,7,FALSE),VLOOKUP(B1340,'DATA TIMBANGAN'!G:M,7)),"")</f>
        <v/>
      </c>
      <c r="J1340" s="25" t="str">
        <f>IF(H1340&lt;&gt;"",IFERROR(INDEX(DATABASE!$Z$19:$Z$38,MATCH(DATEVALUE(H1340),DATABASE!$AA$19:$AA$38,0)),INDEX(DATABASE!$Z$12:$Z$18,MATCH(WEEKDAY(H1340,2),DATABASE!$AA$12:$AA$18,0))),"")</f>
        <v/>
      </c>
      <c r="K1340" s="25" t="str">
        <f>IF('DATA ACCURATE'!V1343&lt;&gt;"",'DATA ACCURATE'!V1343,"")</f>
        <v/>
      </c>
      <c r="L1340" s="80" t="str">
        <f>IF($H1340="","",IF(OR($J1340="LIBUR",AND($L1339="LIBUR",$O1339=$O1340)),"LIBUR",IF(AND(OR($L1339="LUAR JAM KERJA 1",$L1339="LUAR JAM KERJA 2"),OR(OR(AND($H1339=$H1340,AND(OR($I1340&gt;DATABASE!$J$3,$I1340&lt;DATABASE!$J$6),((DATEVALUE($H1340)+$I1340)-(DATEVALUE($H1339)+$I1339))&lt;DATABASE!$J$6)),AND($H1339=$H1340,$O1339=$O1340,OR($I1340&gt;DATABASE!$J$6,$I1340&lt;DATABASE!$J$3))),AND(($H1340-$H1339)=1,OR($I1340&lt;DATABASE!$I$6,((DATEVALUE($H1340)+$I1340)-(DATEVALUE($H1339)+$I1339))&lt;DATABASE!$J$6))),$A1340=$A1339),"LUAR JAM KERJA 2",IF(AND(OR(WEEKDAY($H1340,2)=1,WEEKDAY($H1340,2)=2,WEEKDAY($H1340,2)=3,WEEKDAY($H1340,2)=4,WEEKDAY($H1340,2)=5),$I1340&lt;=DATABASE!$J$3,$I1340&gt;=DATABASE!$I$3),"JAM KERJA",IF(AND(WEEKDAY($H1340,2)=6,$I1340&lt;=DATABASE!$J$4,$I1340&gt;=DATABASE!$I$4),"JAM KERJA","LUAR JAM KERJA 1")))))</f>
        <v/>
      </c>
      <c r="M1340" s="33" t="str">
        <f>IF('DATA ACCURATE'!T1343&lt;&gt;"",IF('DATA ACCURATE'!T1343&gt;100,'DATA ACCURATE'!T1343/10,'DATA ACCURATE'!T1343),"")</f>
        <v/>
      </c>
      <c r="N1340" t="str">
        <f>IF(M1340="","",IF(M1340&lt;=DATABASE!$I$9,"LOKAL",IF(M1340&lt;DATABASE!$J$9,"LUAR KOTA 1",IF($M1340&gt;=DATABASE!$J$9,"LUAR KOTA 2",""))))</f>
        <v/>
      </c>
      <c r="O1340" s="38" t="str">
        <f>IF('DATA ACCURATE'!L1343&lt;&gt;"",'DATA ACCURATE'!L1343,"")</f>
        <v/>
      </c>
      <c r="Q1340" s="38">
        <f t="shared" si="140"/>
        <v>0</v>
      </c>
      <c r="R1340" s="38">
        <f t="shared" si="140"/>
        <v>0</v>
      </c>
      <c r="S1340" s="38">
        <f t="shared" si="140"/>
        <v>0</v>
      </c>
      <c r="T1340" s="38">
        <f t="shared" si="140"/>
        <v>0</v>
      </c>
      <c r="U1340" s="38">
        <f t="shared" si="141"/>
        <v>0</v>
      </c>
      <c r="V1340" s="38">
        <f t="shared" si="141"/>
        <v>0</v>
      </c>
      <c r="W1340" s="38">
        <f t="shared" si="141"/>
        <v>0</v>
      </c>
      <c r="X1340" s="38">
        <f t="shared" si="142"/>
        <v>0</v>
      </c>
      <c r="Y1340" s="38">
        <f t="shared" si="142"/>
        <v>0</v>
      </c>
      <c r="Z1340" s="38">
        <f t="shared" si="142"/>
        <v>0</v>
      </c>
      <c r="AA1340" s="38">
        <f t="shared" si="142"/>
        <v>0</v>
      </c>
      <c r="AB1340" s="38">
        <f t="shared" si="143"/>
        <v>0</v>
      </c>
      <c r="AC1340" s="38">
        <f t="shared" si="144"/>
        <v>0</v>
      </c>
      <c r="AD1340" s="38" t="str">
        <f t="shared" si="145"/>
        <v>000000000000</v>
      </c>
    </row>
    <row r="1341" spans="1:30">
      <c r="A1341" s="9" t="str">
        <f>IF('DATA ACCURATE'!A1344&lt;&gt;"",'DATA ACCURATE'!A1344,"")</f>
        <v/>
      </c>
      <c r="B1341" s="9" t="str">
        <f>IF('DATA ACCURATE'!D1344&lt;&gt;"",'DATA ACCURATE'!D1344,"")</f>
        <v/>
      </c>
      <c r="C1341" s="38" t="str">
        <f>IF($AD1341="000000000000","",INDEX(DATABASE!$W$12:$W$71,MATCH($AD1341,DATABASE!$V$12:$V$71,0)))</f>
        <v/>
      </c>
      <c r="D1341" s="34" t="str">
        <f>IF(C1341="","",IF(E1341="",INDEX(DATABASE!$AF$13:$AF$62,MATCH($C1341,DATABASE!$AC$13:$AC$62,0)),IF(E1341="2x D11",INDEX(DATABASE!$AF$13:$AF$62,MATCH($C1341,DATABASE!$AC$13:$AC$62,0))+2*DATABASE!$AF$62,IF(E1341="3x D11",INDEX(DATABASE!$AF$13:$AF$62,MATCH($C1341,DATABASE!$AC$13:$AC$62,0))+3*DATABASE!$AF$62,""))))</f>
        <v/>
      </c>
      <c r="E1341" s="38" t="str">
        <f>IF(AND($K1341="Y",$G1341&lt;&gt;"UNYIL",$F1341&lt;DATABASE!$O$8),"2x D11",IF(AND($K1341="Y",$G1341&lt;&gt;"UNYIL",$F1341&gt;=DATABASE!$O$8),"3x D11",""))</f>
        <v/>
      </c>
      <c r="F1341" s="9" t="str">
        <f>IF('DATA ACCURATE'!N1344&lt;&gt;"",'DATA ACCURATE'!N1344,"")</f>
        <v/>
      </c>
      <c r="G1341" t="str">
        <f>IF(F1341="","",IF(F1341&lt;=DATABASE!$I$8,"UNYIL",IF(F1341&lt;=DATABASE!$J$8,"KECIL",IF(F1341&lt;DATABASE!$K$8,"TANGGUNG",IF(F1341&gt;=DATABASE!$K$8,"BESAR","")))))</f>
        <v/>
      </c>
      <c r="H1341" s="16" t="str">
        <f>IF('DATA ACCURATE'!J1344&lt;&gt;"",'DATA ACCURATE'!J1344,"")</f>
        <v/>
      </c>
      <c r="I1341" s="35" t="str">
        <f>IF(B1341&lt;&gt;"",IFERROR(VLOOKUP(B1341,'DATA TIMBANGAN'!G:M,7,FALSE),VLOOKUP(B1341,'DATA TIMBANGAN'!G:M,7)),"")</f>
        <v/>
      </c>
      <c r="J1341" s="25" t="str">
        <f>IF(H1341&lt;&gt;"",IFERROR(INDEX(DATABASE!$Z$19:$Z$38,MATCH(DATEVALUE(H1341),DATABASE!$AA$19:$AA$38,0)),INDEX(DATABASE!$Z$12:$Z$18,MATCH(WEEKDAY(H1341,2),DATABASE!$AA$12:$AA$18,0))),"")</f>
        <v/>
      </c>
      <c r="K1341" s="25" t="str">
        <f>IF('DATA ACCURATE'!V1344&lt;&gt;"",'DATA ACCURATE'!V1344,"")</f>
        <v/>
      </c>
      <c r="L1341" s="80" t="str">
        <f>IF($H1341="","",IF(OR($J1341="LIBUR",AND($L1340="LIBUR",$O1340=$O1341)),"LIBUR",IF(AND(OR($L1340="LUAR JAM KERJA 1",$L1340="LUAR JAM KERJA 2"),OR(OR(AND($H1340=$H1341,AND(OR($I1341&gt;DATABASE!$J$3,$I1341&lt;DATABASE!$J$6),((DATEVALUE($H1341)+$I1341)-(DATEVALUE($H1340)+$I1340))&lt;DATABASE!$J$6)),AND($H1340=$H1341,$O1340=$O1341,OR($I1341&gt;DATABASE!$J$6,$I1341&lt;DATABASE!$J$3))),AND(($H1341-$H1340)=1,OR($I1341&lt;DATABASE!$I$6,((DATEVALUE($H1341)+$I1341)-(DATEVALUE($H1340)+$I1340))&lt;DATABASE!$J$6))),$A1341=$A1340),"LUAR JAM KERJA 2",IF(AND(OR(WEEKDAY($H1341,2)=1,WEEKDAY($H1341,2)=2,WEEKDAY($H1341,2)=3,WEEKDAY($H1341,2)=4,WEEKDAY($H1341,2)=5),$I1341&lt;=DATABASE!$J$3,$I1341&gt;=DATABASE!$I$3),"JAM KERJA",IF(AND(WEEKDAY($H1341,2)=6,$I1341&lt;=DATABASE!$J$4,$I1341&gt;=DATABASE!$I$4),"JAM KERJA","LUAR JAM KERJA 1")))))</f>
        <v/>
      </c>
      <c r="M1341" s="33" t="str">
        <f>IF('DATA ACCURATE'!T1344&lt;&gt;"",IF('DATA ACCURATE'!T1344&gt;100,'DATA ACCURATE'!T1344/10,'DATA ACCURATE'!T1344),"")</f>
        <v/>
      </c>
      <c r="N1341" t="str">
        <f>IF(M1341="","",IF(M1341&lt;=DATABASE!$I$9,"LOKAL",IF(M1341&lt;DATABASE!$J$9,"LUAR KOTA 1",IF($M1341&gt;=DATABASE!$J$9,"LUAR KOTA 2",""))))</f>
        <v/>
      </c>
      <c r="O1341" s="38" t="str">
        <f>IF('DATA ACCURATE'!L1344&lt;&gt;"",'DATA ACCURATE'!L1344,"")</f>
        <v/>
      </c>
      <c r="Q1341" s="38">
        <f t="shared" si="140"/>
        <v>0</v>
      </c>
      <c r="R1341" s="38">
        <f t="shared" si="140"/>
        <v>0</v>
      </c>
      <c r="S1341" s="38">
        <f t="shared" si="140"/>
        <v>0</v>
      </c>
      <c r="T1341" s="38">
        <f t="shared" si="140"/>
        <v>0</v>
      </c>
      <c r="U1341" s="38">
        <f t="shared" si="141"/>
        <v>0</v>
      </c>
      <c r="V1341" s="38">
        <f t="shared" si="141"/>
        <v>0</v>
      </c>
      <c r="W1341" s="38">
        <f t="shared" si="141"/>
        <v>0</v>
      </c>
      <c r="X1341" s="38">
        <f t="shared" si="142"/>
        <v>0</v>
      </c>
      <c r="Y1341" s="38">
        <f t="shared" si="142"/>
        <v>0</v>
      </c>
      <c r="Z1341" s="38">
        <f t="shared" si="142"/>
        <v>0</v>
      </c>
      <c r="AA1341" s="38">
        <f t="shared" si="142"/>
        <v>0</v>
      </c>
      <c r="AB1341" s="38">
        <f t="shared" si="143"/>
        <v>0</v>
      </c>
      <c r="AC1341" s="38">
        <f t="shared" si="144"/>
        <v>0</v>
      </c>
      <c r="AD1341" s="38" t="str">
        <f t="shared" si="145"/>
        <v>000000000000</v>
      </c>
    </row>
    <row r="1342" spans="1:30">
      <c r="A1342" s="9" t="str">
        <f>IF('DATA ACCURATE'!A1345&lt;&gt;"",'DATA ACCURATE'!A1345,"")</f>
        <v/>
      </c>
      <c r="B1342" s="9" t="str">
        <f>IF('DATA ACCURATE'!D1345&lt;&gt;"",'DATA ACCURATE'!D1345,"")</f>
        <v/>
      </c>
      <c r="C1342" s="38" t="str">
        <f>IF($AD1342="000000000000","",INDEX(DATABASE!$W$12:$W$71,MATCH($AD1342,DATABASE!$V$12:$V$71,0)))</f>
        <v/>
      </c>
      <c r="D1342" s="34" t="str">
        <f>IF(C1342="","",IF(E1342="",INDEX(DATABASE!$AF$13:$AF$62,MATCH($C1342,DATABASE!$AC$13:$AC$62,0)),IF(E1342="2x D11",INDEX(DATABASE!$AF$13:$AF$62,MATCH($C1342,DATABASE!$AC$13:$AC$62,0))+2*DATABASE!$AF$62,IF(E1342="3x D11",INDEX(DATABASE!$AF$13:$AF$62,MATCH($C1342,DATABASE!$AC$13:$AC$62,0))+3*DATABASE!$AF$62,""))))</f>
        <v/>
      </c>
      <c r="E1342" s="38" t="str">
        <f>IF(AND($K1342="Y",$G1342&lt;&gt;"UNYIL",$F1342&lt;DATABASE!$O$8),"2x D11",IF(AND($K1342="Y",$G1342&lt;&gt;"UNYIL",$F1342&gt;=DATABASE!$O$8),"3x D11",""))</f>
        <v/>
      </c>
      <c r="F1342" s="9" t="str">
        <f>IF('DATA ACCURATE'!N1345&lt;&gt;"",'DATA ACCURATE'!N1345,"")</f>
        <v/>
      </c>
      <c r="G1342" t="str">
        <f>IF(F1342="","",IF(F1342&lt;=DATABASE!$I$8,"UNYIL",IF(F1342&lt;=DATABASE!$J$8,"KECIL",IF(F1342&lt;DATABASE!$K$8,"TANGGUNG",IF(F1342&gt;=DATABASE!$K$8,"BESAR","")))))</f>
        <v/>
      </c>
      <c r="H1342" s="16" t="str">
        <f>IF('DATA ACCURATE'!J1345&lt;&gt;"",'DATA ACCURATE'!J1345,"")</f>
        <v/>
      </c>
      <c r="I1342" s="35" t="str">
        <f>IF(B1342&lt;&gt;"",IFERROR(VLOOKUP(B1342,'DATA TIMBANGAN'!G:M,7,FALSE),VLOOKUP(B1342,'DATA TIMBANGAN'!G:M,7)),"")</f>
        <v/>
      </c>
      <c r="J1342" s="25" t="str">
        <f>IF(H1342&lt;&gt;"",IFERROR(INDEX(DATABASE!$Z$19:$Z$38,MATCH(DATEVALUE(H1342),DATABASE!$AA$19:$AA$38,0)),INDEX(DATABASE!$Z$12:$Z$18,MATCH(WEEKDAY(H1342,2),DATABASE!$AA$12:$AA$18,0))),"")</f>
        <v/>
      </c>
      <c r="K1342" s="25" t="str">
        <f>IF('DATA ACCURATE'!V1345&lt;&gt;"",'DATA ACCURATE'!V1345,"")</f>
        <v/>
      </c>
      <c r="L1342" s="80" t="str">
        <f>IF($H1342="","",IF(OR($J1342="LIBUR",AND($L1341="LIBUR",$O1341=$O1342)),"LIBUR",IF(AND(OR($L1341="LUAR JAM KERJA 1",$L1341="LUAR JAM KERJA 2"),OR(OR(AND($H1341=$H1342,AND(OR($I1342&gt;DATABASE!$J$3,$I1342&lt;DATABASE!$J$6),((DATEVALUE($H1342)+$I1342)-(DATEVALUE($H1341)+$I1341))&lt;DATABASE!$J$6)),AND($H1341=$H1342,$O1341=$O1342,OR($I1342&gt;DATABASE!$J$6,$I1342&lt;DATABASE!$J$3))),AND(($H1342-$H1341)=1,OR($I1342&lt;DATABASE!$I$6,((DATEVALUE($H1342)+$I1342)-(DATEVALUE($H1341)+$I1341))&lt;DATABASE!$J$6))),$A1342=$A1341),"LUAR JAM KERJA 2",IF(AND(OR(WEEKDAY($H1342,2)=1,WEEKDAY($H1342,2)=2,WEEKDAY($H1342,2)=3,WEEKDAY($H1342,2)=4,WEEKDAY($H1342,2)=5),$I1342&lt;=DATABASE!$J$3,$I1342&gt;=DATABASE!$I$3),"JAM KERJA",IF(AND(WEEKDAY($H1342,2)=6,$I1342&lt;=DATABASE!$J$4,$I1342&gt;=DATABASE!$I$4),"JAM KERJA","LUAR JAM KERJA 1")))))</f>
        <v/>
      </c>
      <c r="M1342" s="33" t="str">
        <f>IF('DATA ACCURATE'!T1345&lt;&gt;"",IF('DATA ACCURATE'!T1345&gt;100,'DATA ACCURATE'!T1345/10,'DATA ACCURATE'!T1345),"")</f>
        <v/>
      </c>
      <c r="N1342" t="str">
        <f>IF(M1342="","",IF(M1342&lt;=DATABASE!$I$9,"LOKAL",IF(M1342&lt;DATABASE!$J$9,"LUAR KOTA 1",IF($M1342&gt;=DATABASE!$J$9,"LUAR KOTA 2",""))))</f>
        <v/>
      </c>
      <c r="O1342" s="38" t="str">
        <f>IF('DATA ACCURATE'!L1345&lt;&gt;"",'DATA ACCURATE'!L1345,"")</f>
        <v/>
      </c>
      <c r="Q1342" s="38">
        <f t="shared" si="140"/>
        <v>0</v>
      </c>
      <c r="R1342" s="38">
        <f t="shared" si="140"/>
        <v>0</v>
      </c>
      <c r="S1342" s="38">
        <f t="shared" si="140"/>
        <v>0</v>
      </c>
      <c r="T1342" s="38">
        <f t="shared" si="140"/>
        <v>0</v>
      </c>
      <c r="U1342" s="38">
        <f t="shared" si="141"/>
        <v>0</v>
      </c>
      <c r="V1342" s="38">
        <f t="shared" si="141"/>
        <v>0</v>
      </c>
      <c r="W1342" s="38">
        <f t="shared" si="141"/>
        <v>0</v>
      </c>
      <c r="X1342" s="38">
        <f t="shared" si="142"/>
        <v>0</v>
      </c>
      <c r="Y1342" s="38">
        <f t="shared" si="142"/>
        <v>0</v>
      </c>
      <c r="Z1342" s="38">
        <f t="shared" si="142"/>
        <v>0</v>
      </c>
      <c r="AA1342" s="38">
        <f t="shared" si="142"/>
        <v>0</v>
      </c>
      <c r="AB1342" s="38">
        <f t="shared" si="143"/>
        <v>0</v>
      </c>
      <c r="AC1342" s="38">
        <f t="shared" si="144"/>
        <v>0</v>
      </c>
      <c r="AD1342" s="38" t="str">
        <f t="shared" si="145"/>
        <v>000000000000</v>
      </c>
    </row>
    <row r="1343" spans="1:30">
      <c r="A1343" s="9" t="str">
        <f>IF('DATA ACCURATE'!A1346&lt;&gt;"",'DATA ACCURATE'!A1346,"")</f>
        <v/>
      </c>
      <c r="B1343" s="9" t="str">
        <f>IF('DATA ACCURATE'!D1346&lt;&gt;"",'DATA ACCURATE'!D1346,"")</f>
        <v/>
      </c>
      <c r="C1343" s="38" t="str">
        <f>IF($AD1343="000000000000","",INDEX(DATABASE!$W$12:$W$71,MATCH($AD1343,DATABASE!$V$12:$V$71,0)))</f>
        <v/>
      </c>
      <c r="D1343" s="34" t="str">
        <f>IF(C1343="","",IF(E1343="",INDEX(DATABASE!$AF$13:$AF$62,MATCH($C1343,DATABASE!$AC$13:$AC$62,0)),IF(E1343="2x D11",INDEX(DATABASE!$AF$13:$AF$62,MATCH($C1343,DATABASE!$AC$13:$AC$62,0))+2*DATABASE!$AF$62,IF(E1343="3x D11",INDEX(DATABASE!$AF$13:$AF$62,MATCH($C1343,DATABASE!$AC$13:$AC$62,0))+3*DATABASE!$AF$62,""))))</f>
        <v/>
      </c>
      <c r="E1343" s="38" t="str">
        <f>IF(AND($K1343="Y",$G1343&lt;&gt;"UNYIL",$F1343&lt;DATABASE!$O$8),"2x D11",IF(AND($K1343="Y",$G1343&lt;&gt;"UNYIL",$F1343&gt;=DATABASE!$O$8),"3x D11",""))</f>
        <v/>
      </c>
      <c r="F1343" s="9" t="str">
        <f>IF('DATA ACCURATE'!N1346&lt;&gt;"",'DATA ACCURATE'!N1346,"")</f>
        <v/>
      </c>
      <c r="G1343" t="str">
        <f>IF(F1343="","",IF(F1343&lt;=DATABASE!$I$8,"UNYIL",IF(F1343&lt;=DATABASE!$J$8,"KECIL",IF(F1343&lt;DATABASE!$K$8,"TANGGUNG",IF(F1343&gt;=DATABASE!$K$8,"BESAR","")))))</f>
        <v/>
      </c>
      <c r="H1343" s="16" t="str">
        <f>IF('DATA ACCURATE'!J1346&lt;&gt;"",'DATA ACCURATE'!J1346,"")</f>
        <v/>
      </c>
      <c r="I1343" s="35" t="str">
        <f>IF(B1343&lt;&gt;"",IFERROR(VLOOKUP(B1343,'DATA TIMBANGAN'!G:M,7,FALSE),VLOOKUP(B1343,'DATA TIMBANGAN'!G:M,7)),"")</f>
        <v/>
      </c>
      <c r="J1343" s="25" t="str">
        <f>IF(H1343&lt;&gt;"",IFERROR(INDEX(DATABASE!$Z$19:$Z$38,MATCH(DATEVALUE(H1343),DATABASE!$AA$19:$AA$38,0)),INDEX(DATABASE!$Z$12:$Z$18,MATCH(WEEKDAY(H1343,2),DATABASE!$AA$12:$AA$18,0))),"")</f>
        <v/>
      </c>
      <c r="K1343" s="25" t="str">
        <f>IF('DATA ACCURATE'!V1346&lt;&gt;"",'DATA ACCURATE'!V1346,"")</f>
        <v/>
      </c>
      <c r="L1343" s="80" t="str">
        <f>IF($H1343="","",IF(OR($J1343="LIBUR",AND($L1342="LIBUR",$O1342=$O1343)),"LIBUR",IF(AND(OR($L1342="LUAR JAM KERJA 1",$L1342="LUAR JAM KERJA 2"),OR(OR(AND($H1342=$H1343,AND(OR($I1343&gt;DATABASE!$J$3,$I1343&lt;DATABASE!$J$6),((DATEVALUE($H1343)+$I1343)-(DATEVALUE($H1342)+$I1342))&lt;DATABASE!$J$6)),AND($H1342=$H1343,$O1342=$O1343,OR($I1343&gt;DATABASE!$J$6,$I1343&lt;DATABASE!$J$3))),AND(($H1343-$H1342)=1,OR($I1343&lt;DATABASE!$I$6,((DATEVALUE($H1343)+$I1343)-(DATEVALUE($H1342)+$I1342))&lt;DATABASE!$J$6))),$A1343=$A1342),"LUAR JAM KERJA 2",IF(AND(OR(WEEKDAY($H1343,2)=1,WEEKDAY($H1343,2)=2,WEEKDAY($H1343,2)=3,WEEKDAY($H1343,2)=4,WEEKDAY($H1343,2)=5),$I1343&lt;=DATABASE!$J$3,$I1343&gt;=DATABASE!$I$3),"JAM KERJA",IF(AND(WEEKDAY($H1343,2)=6,$I1343&lt;=DATABASE!$J$4,$I1343&gt;=DATABASE!$I$4),"JAM KERJA","LUAR JAM KERJA 1")))))</f>
        <v/>
      </c>
      <c r="M1343" s="33" t="str">
        <f>IF('DATA ACCURATE'!T1346&lt;&gt;"",IF('DATA ACCURATE'!T1346&gt;100,'DATA ACCURATE'!T1346/10,'DATA ACCURATE'!T1346),"")</f>
        <v/>
      </c>
      <c r="N1343" t="str">
        <f>IF(M1343="","",IF(M1343&lt;=DATABASE!$I$9,"LOKAL",IF(M1343&lt;DATABASE!$J$9,"LUAR KOTA 1",IF($M1343&gt;=DATABASE!$J$9,"LUAR KOTA 2",""))))</f>
        <v/>
      </c>
      <c r="O1343" s="38" t="str">
        <f>IF('DATA ACCURATE'!L1346&lt;&gt;"",'DATA ACCURATE'!L1346,"")</f>
        <v/>
      </c>
      <c r="Q1343" s="38">
        <f t="shared" si="140"/>
        <v>0</v>
      </c>
      <c r="R1343" s="38">
        <f t="shared" si="140"/>
        <v>0</v>
      </c>
      <c r="S1343" s="38">
        <f t="shared" si="140"/>
        <v>0</v>
      </c>
      <c r="T1343" s="38">
        <f t="shared" si="140"/>
        <v>0</v>
      </c>
      <c r="U1343" s="38">
        <f t="shared" si="141"/>
        <v>0</v>
      </c>
      <c r="V1343" s="38">
        <f t="shared" si="141"/>
        <v>0</v>
      </c>
      <c r="W1343" s="38">
        <f t="shared" si="141"/>
        <v>0</v>
      </c>
      <c r="X1343" s="38">
        <f t="shared" si="142"/>
        <v>0</v>
      </c>
      <c r="Y1343" s="38">
        <f t="shared" si="142"/>
        <v>0</v>
      </c>
      <c r="Z1343" s="38">
        <f t="shared" si="142"/>
        <v>0</v>
      </c>
      <c r="AA1343" s="38">
        <f t="shared" si="142"/>
        <v>0</v>
      </c>
      <c r="AB1343" s="38">
        <f t="shared" si="143"/>
        <v>0</v>
      </c>
      <c r="AC1343" s="38">
        <f t="shared" si="144"/>
        <v>0</v>
      </c>
      <c r="AD1343" s="38" t="str">
        <f t="shared" si="145"/>
        <v>000000000000</v>
      </c>
    </row>
    <row r="1344" spans="1:30">
      <c r="A1344" s="9" t="str">
        <f>IF('DATA ACCURATE'!A1347&lt;&gt;"",'DATA ACCURATE'!A1347,"")</f>
        <v/>
      </c>
      <c r="B1344" s="9" t="str">
        <f>IF('DATA ACCURATE'!D1347&lt;&gt;"",'DATA ACCURATE'!D1347,"")</f>
        <v/>
      </c>
      <c r="C1344" s="38" t="str">
        <f>IF($AD1344="000000000000","",INDEX(DATABASE!$W$12:$W$71,MATCH($AD1344,DATABASE!$V$12:$V$71,0)))</f>
        <v/>
      </c>
      <c r="D1344" s="34" t="str">
        <f>IF(C1344="","",IF(E1344="",INDEX(DATABASE!$AF$13:$AF$62,MATCH($C1344,DATABASE!$AC$13:$AC$62,0)),IF(E1344="2x D11",INDEX(DATABASE!$AF$13:$AF$62,MATCH($C1344,DATABASE!$AC$13:$AC$62,0))+2*DATABASE!$AF$62,IF(E1344="3x D11",INDEX(DATABASE!$AF$13:$AF$62,MATCH($C1344,DATABASE!$AC$13:$AC$62,0))+3*DATABASE!$AF$62,""))))</f>
        <v/>
      </c>
      <c r="E1344" s="38" t="str">
        <f>IF(AND($K1344="Y",$G1344&lt;&gt;"UNYIL",$F1344&lt;DATABASE!$O$8),"2x D11",IF(AND($K1344="Y",$G1344&lt;&gt;"UNYIL",$F1344&gt;=DATABASE!$O$8),"3x D11",""))</f>
        <v/>
      </c>
      <c r="F1344" s="9" t="str">
        <f>IF('DATA ACCURATE'!N1347&lt;&gt;"",'DATA ACCURATE'!N1347,"")</f>
        <v/>
      </c>
      <c r="G1344" t="str">
        <f>IF(F1344="","",IF(F1344&lt;=DATABASE!$I$8,"UNYIL",IF(F1344&lt;=DATABASE!$J$8,"KECIL",IF(F1344&lt;DATABASE!$K$8,"TANGGUNG",IF(F1344&gt;=DATABASE!$K$8,"BESAR","")))))</f>
        <v/>
      </c>
      <c r="H1344" s="16" t="str">
        <f>IF('DATA ACCURATE'!J1347&lt;&gt;"",'DATA ACCURATE'!J1347,"")</f>
        <v/>
      </c>
      <c r="I1344" s="35" t="str">
        <f>IF(B1344&lt;&gt;"",IFERROR(VLOOKUP(B1344,'DATA TIMBANGAN'!G:M,7,FALSE),VLOOKUP(B1344,'DATA TIMBANGAN'!G:M,7)),"")</f>
        <v/>
      </c>
      <c r="J1344" s="25" t="str">
        <f>IF(H1344&lt;&gt;"",IFERROR(INDEX(DATABASE!$Z$19:$Z$38,MATCH(DATEVALUE(H1344),DATABASE!$AA$19:$AA$38,0)),INDEX(DATABASE!$Z$12:$Z$18,MATCH(WEEKDAY(H1344,2),DATABASE!$AA$12:$AA$18,0))),"")</f>
        <v/>
      </c>
      <c r="K1344" s="25" t="str">
        <f>IF('DATA ACCURATE'!V1347&lt;&gt;"",'DATA ACCURATE'!V1347,"")</f>
        <v/>
      </c>
      <c r="L1344" s="80" t="str">
        <f>IF($H1344="","",IF(OR($J1344="LIBUR",AND($L1343="LIBUR",$O1343=$O1344)),"LIBUR",IF(AND(OR($L1343="LUAR JAM KERJA 1",$L1343="LUAR JAM KERJA 2"),OR(OR(AND($H1343=$H1344,AND(OR($I1344&gt;DATABASE!$J$3,$I1344&lt;DATABASE!$J$6),((DATEVALUE($H1344)+$I1344)-(DATEVALUE($H1343)+$I1343))&lt;DATABASE!$J$6)),AND($H1343=$H1344,$O1343=$O1344,OR($I1344&gt;DATABASE!$J$6,$I1344&lt;DATABASE!$J$3))),AND(($H1344-$H1343)=1,OR($I1344&lt;DATABASE!$I$6,((DATEVALUE($H1344)+$I1344)-(DATEVALUE($H1343)+$I1343))&lt;DATABASE!$J$6))),$A1344=$A1343),"LUAR JAM KERJA 2",IF(AND(OR(WEEKDAY($H1344,2)=1,WEEKDAY($H1344,2)=2,WEEKDAY($H1344,2)=3,WEEKDAY($H1344,2)=4,WEEKDAY($H1344,2)=5),$I1344&lt;=DATABASE!$J$3,$I1344&gt;=DATABASE!$I$3),"JAM KERJA",IF(AND(WEEKDAY($H1344,2)=6,$I1344&lt;=DATABASE!$J$4,$I1344&gt;=DATABASE!$I$4),"JAM KERJA","LUAR JAM KERJA 1")))))</f>
        <v/>
      </c>
      <c r="M1344" s="33" t="str">
        <f>IF('DATA ACCURATE'!T1347&lt;&gt;"",IF('DATA ACCURATE'!T1347&gt;100,'DATA ACCURATE'!T1347/10,'DATA ACCURATE'!T1347),"")</f>
        <v/>
      </c>
      <c r="N1344" t="str">
        <f>IF(M1344="","",IF(M1344&lt;=DATABASE!$I$9,"LOKAL",IF(M1344&lt;DATABASE!$J$9,"LUAR KOTA 1",IF($M1344&gt;=DATABASE!$J$9,"LUAR KOTA 2",""))))</f>
        <v/>
      </c>
      <c r="O1344" s="38" t="str">
        <f>IF('DATA ACCURATE'!L1347&lt;&gt;"",'DATA ACCURATE'!L1347,"")</f>
        <v/>
      </c>
      <c r="Q1344" s="38">
        <f t="shared" si="140"/>
        <v>0</v>
      </c>
      <c r="R1344" s="38">
        <f t="shared" si="140"/>
        <v>0</v>
      </c>
      <c r="S1344" s="38">
        <f t="shared" si="140"/>
        <v>0</v>
      </c>
      <c r="T1344" s="38">
        <f t="shared" si="140"/>
        <v>0</v>
      </c>
      <c r="U1344" s="38">
        <f t="shared" si="141"/>
        <v>0</v>
      </c>
      <c r="V1344" s="38">
        <f t="shared" si="141"/>
        <v>0</v>
      </c>
      <c r="W1344" s="38">
        <f t="shared" si="141"/>
        <v>0</v>
      </c>
      <c r="X1344" s="38">
        <f t="shared" si="142"/>
        <v>0</v>
      </c>
      <c r="Y1344" s="38">
        <f t="shared" si="142"/>
        <v>0</v>
      </c>
      <c r="Z1344" s="38">
        <f t="shared" si="142"/>
        <v>0</v>
      </c>
      <c r="AA1344" s="38">
        <f t="shared" si="142"/>
        <v>0</v>
      </c>
      <c r="AB1344" s="38">
        <f t="shared" si="143"/>
        <v>0</v>
      </c>
      <c r="AC1344" s="38">
        <f t="shared" si="144"/>
        <v>0</v>
      </c>
      <c r="AD1344" s="38" t="str">
        <f t="shared" si="145"/>
        <v>000000000000</v>
      </c>
    </row>
    <row r="1345" spans="1:30">
      <c r="A1345" s="9" t="str">
        <f>IF('DATA ACCURATE'!A1348&lt;&gt;"",'DATA ACCURATE'!A1348,"")</f>
        <v/>
      </c>
      <c r="B1345" s="9" t="str">
        <f>IF('DATA ACCURATE'!D1348&lt;&gt;"",'DATA ACCURATE'!D1348,"")</f>
        <v/>
      </c>
      <c r="C1345" s="38" t="str">
        <f>IF($AD1345="000000000000","",INDEX(DATABASE!$W$12:$W$71,MATCH($AD1345,DATABASE!$V$12:$V$71,0)))</f>
        <v/>
      </c>
      <c r="D1345" s="34" t="str">
        <f>IF(C1345="","",IF(E1345="",INDEX(DATABASE!$AF$13:$AF$62,MATCH($C1345,DATABASE!$AC$13:$AC$62,0)),IF(E1345="2x D11",INDEX(DATABASE!$AF$13:$AF$62,MATCH($C1345,DATABASE!$AC$13:$AC$62,0))+2*DATABASE!$AF$62,IF(E1345="3x D11",INDEX(DATABASE!$AF$13:$AF$62,MATCH($C1345,DATABASE!$AC$13:$AC$62,0))+3*DATABASE!$AF$62,""))))</f>
        <v/>
      </c>
      <c r="E1345" s="38" t="str">
        <f>IF(AND($K1345="Y",$G1345&lt;&gt;"UNYIL",$F1345&lt;DATABASE!$O$8),"2x D11",IF(AND($K1345="Y",$G1345&lt;&gt;"UNYIL",$F1345&gt;=DATABASE!$O$8),"3x D11",""))</f>
        <v/>
      </c>
      <c r="F1345" s="9" t="str">
        <f>IF('DATA ACCURATE'!N1348&lt;&gt;"",'DATA ACCURATE'!N1348,"")</f>
        <v/>
      </c>
      <c r="G1345" t="str">
        <f>IF(F1345="","",IF(F1345&lt;=DATABASE!$I$8,"UNYIL",IF(F1345&lt;=DATABASE!$J$8,"KECIL",IF(F1345&lt;DATABASE!$K$8,"TANGGUNG",IF(F1345&gt;=DATABASE!$K$8,"BESAR","")))))</f>
        <v/>
      </c>
      <c r="H1345" s="16" t="str">
        <f>IF('DATA ACCURATE'!J1348&lt;&gt;"",'DATA ACCURATE'!J1348,"")</f>
        <v/>
      </c>
      <c r="I1345" s="35" t="str">
        <f>IF(B1345&lt;&gt;"",IFERROR(VLOOKUP(B1345,'DATA TIMBANGAN'!G:M,7,FALSE),VLOOKUP(B1345,'DATA TIMBANGAN'!G:M,7)),"")</f>
        <v/>
      </c>
      <c r="J1345" s="25" t="str">
        <f>IF(H1345&lt;&gt;"",IFERROR(INDEX(DATABASE!$Z$19:$Z$38,MATCH(DATEVALUE(H1345),DATABASE!$AA$19:$AA$38,0)),INDEX(DATABASE!$Z$12:$Z$18,MATCH(WEEKDAY(H1345,2),DATABASE!$AA$12:$AA$18,0))),"")</f>
        <v/>
      </c>
      <c r="K1345" s="25" t="str">
        <f>IF('DATA ACCURATE'!V1348&lt;&gt;"",'DATA ACCURATE'!V1348,"")</f>
        <v/>
      </c>
      <c r="L1345" s="80" t="str">
        <f>IF($H1345="","",IF(OR($J1345="LIBUR",AND($L1344="LIBUR",$O1344=$O1345)),"LIBUR",IF(AND(OR($L1344="LUAR JAM KERJA 1",$L1344="LUAR JAM KERJA 2"),OR(OR(AND($H1344=$H1345,AND(OR($I1345&gt;DATABASE!$J$3,$I1345&lt;DATABASE!$J$6),((DATEVALUE($H1345)+$I1345)-(DATEVALUE($H1344)+$I1344))&lt;DATABASE!$J$6)),AND($H1344=$H1345,$O1344=$O1345,OR($I1345&gt;DATABASE!$J$6,$I1345&lt;DATABASE!$J$3))),AND(($H1345-$H1344)=1,OR($I1345&lt;DATABASE!$I$6,((DATEVALUE($H1345)+$I1345)-(DATEVALUE($H1344)+$I1344))&lt;DATABASE!$J$6))),$A1345=$A1344),"LUAR JAM KERJA 2",IF(AND(OR(WEEKDAY($H1345,2)=1,WEEKDAY($H1345,2)=2,WEEKDAY($H1345,2)=3,WEEKDAY($H1345,2)=4,WEEKDAY($H1345,2)=5),$I1345&lt;=DATABASE!$J$3,$I1345&gt;=DATABASE!$I$3),"JAM KERJA",IF(AND(WEEKDAY($H1345,2)=6,$I1345&lt;=DATABASE!$J$4,$I1345&gt;=DATABASE!$I$4),"JAM KERJA","LUAR JAM KERJA 1")))))</f>
        <v/>
      </c>
      <c r="M1345" s="33" t="str">
        <f>IF('DATA ACCURATE'!T1348&lt;&gt;"",IF('DATA ACCURATE'!T1348&gt;100,'DATA ACCURATE'!T1348/10,'DATA ACCURATE'!T1348),"")</f>
        <v/>
      </c>
      <c r="N1345" t="str">
        <f>IF(M1345="","",IF(M1345&lt;=DATABASE!$I$9,"LOKAL",IF(M1345&lt;DATABASE!$J$9,"LUAR KOTA 1",IF($M1345&gt;=DATABASE!$J$9,"LUAR KOTA 2",""))))</f>
        <v/>
      </c>
      <c r="O1345" s="38" t="str">
        <f>IF('DATA ACCURATE'!L1348&lt;&gt;"",'DATA ACCURATE'!L1348,"")</f>
        <v/>
      </c>
      <c r="Q1345" s="38">
        <f t="shared" si="140"/>
        <v>0</v>
      </c>
      <c r="R1345" s="38">
        <f t="shared" si="140"/>
        <v>0</v>
      </c>
      <c r="S1345" s="38">
        <f t="shared" si="140"/>
        <v>0</v>
      </c>
      <c r="T1345" s="38">
        <f t="shared" si="140"/>
        <v>0</v>
      </c>
      <c r="U1345" s="38">
        <f t="shared" si="141"/>
        <v>0</v>
      </c>
      <c r="V1345" s="38">
        <f t="shared" si="141"/>
        <v>0</v>
      </c>
      <c r="W1345" s="38">
        <f t="shared" si="141"/>
        <v>0</v>
      </c>
      <c r="X1345" s="38">
        <f t="shared" si="142"/>
        <v>0</v>
      </c>
      <c r="Y1345" s="38">
        <f t="shared" si="142"/>
        <v>0</v>
      </c>
      <c r="Z1345" s="38">
        <f t="shared" si="142"/>
        <v>0</v>
      </c>
      <c r="AA1345" s="38">
        <f t="shared" si="142"/>
        <v>0</v>
      </c>
      <c r="AB1345" s="38">
        <f t="shared" si="143"/>
        <v>0</v>
      </c>
      <c r="AC1345" s="38">
        <f t="shared" si="144"/>
        <v>0</v>
      </c>
      <c r="AD1345" s="38" t="str">
        <f t="shared" si="145"/>
        <v>000000000000</v>
      </c>
    </row>
    <row r="1346" spans="1:30">
      <c r="A1346" s="9" t="str">
        <f>IF('DATA ACCURATE'!A1349&lt;&gt;"",'DATA ACCURATE'!A1349,"")</f>
        <v/>
      </c>
      <c r="B1346" s="9" t="str">
        <f>IF('DATA ACCURATE'!D1349&lt;&gt;"",'DATA ACCURATE'!D1349,"")</f>
        <v/>
      </c>
      <c r="C1346" s="38" t="str">
        <f>IF($AD1346="000000000000","",INDEX(DATABASE!$W$12:$W$71,MATCH($AD1346,DATABASE!$V$12:$V$71,0)))</f>
        <v/>
      </c>
      <c r="D1346" s="34" t="str">
        <f>IF(C1346="","",IF(E1346="",INDEX(DATABASE!$AF$13:$AF$62,MATCH($C1346,DATABASE!$AC$13:$AC$62,0)),IF(E1346="2x D11",INDEX(DATABASE!$AF$13:$AF$62,MATCH($C1346,DATABASE!$AC$13:$AC$62,0))+2*DATABASE!$AF$62,IF(E1346="3x D11",INDEX(DATABASE!$AF$13:$AF$62,MATCH($C1346,DATABASE!$AC$13:$AC$62,0))+3*DATABASE!$AF$62,""))))</f>
        <v/>
      </c>
      <c r="E1346" s="38" t="str">
        <f>IF(AND($K1346="Y",$G1346&lt;&gt;"UNYIL",$F1346&lt;DATABASE!$O$8),"2x D11",IF(AND($K1346="Y",$G1346&lt;&gt;"UNYIL",$F1346&gt;=DATABASE!$O$8),"3x D11",""))</f>
        <v/>
      </c>
      <c r="F1346" s="9" t="str">
        <f>IF('DATA ACCURATE'!N1349&lt;&gt;"",'DATA ACCURATE'!N1349,"")</f>
        <v/>
      </c>
      <c r="G1346" t="str">
        <f>IF(F1346="","",IF(F1346&lt;=DATABASE!$I$8,"UNYIL",IF(F1346&lt;=DATABASE!$J$8,"KECIL",IF(F1346&lt;DATABASE!$K$8,"TANGGUNG",IF(F1346&gt;=DATABASE!$K$8,"BESAR","")))))</f>
        <v/>
      </c>
      <c r="H1346" s="16" t="str">
        <f>IF('DATA ACCURATE'!J1349&lt;&gt;"",'DATA ACCURATE'!J1349,"")</f>
        <v/>
      </c>
      <c r="I1346" s="35" t="str">
        <f>IF(B1346&lt;&gt;"",IFERROR(VLOOKUP(B1346,'DATA TIMBANGAN'!G:M,7,FALSE),VLOOKUP(B1346,'DATA TIMBANGAN'!G:M,7)),"")</f>
        <v/>
      </c>
      <c r="J1346" s="25" t="str">
        <f>IF(H1346&lt;&gt;"",IFERROR(INDEX(DATABASE!$Z$19:$Z$38,MATCH(DATEVALUE(H1346),DATABASE!$AA$19:$AA$38,0)),INDEX(DATABASE!$Z$12:$Z$18,MATCH(WEEKDAY(H1346,2),DATABASE!$AA$12:$AA$18,0))),"")</f>
        <v/>
      </c>
      <c r="K1346" s="25" t="str">
        <f>IF('DATA ACCURATE'!V1349&lt;&gt;"",'DATA ACCURATE'!V1349,"")</f>
        <v/>
      </c>
      <c r="L1346" s="80" t="str">
        <f>IF($H1346="","",IF(OR($J1346="LIBUR",AND($L1345="LIBUR",$O1345=$O1346)),"LIBUR",IF(AND(OR($L1345="LUAR JAM KERJA 1",$L1345="LUAR JAM KERJA 2"),OR(OR(AND($H1345=$H1346,AND(OR($I1346&gt;DATABASE!$J$3,$I1346&lt;DATABASE!$J$6),((DATEVALUE($H1346)+$I1346)-(DATEVALUE($H1345)+$I1345))&lt;DATABASE!$J$6)),AND($H1345=$H1346,$O1345=$O1346,OR($I1346&gt;DATABASE!$J$6,$I1346&lt;DATABASE!$J$3))),AND(($H1346-$H1345)=1,OR($I1346&lt;DATABASE!$I$6,((DATEVALUE($H1346)+$I1346)-(DATEVALUE($H1345)+$I1345))&lt;DATABASE!$J$6))),$A1346=$A1345),"LUAR JAM KERJA 2",IF(AND(OR(WEEKDAY($H1346,2)=1,WEEKDAY($H1346,2)=2,WEEKDAY($H1346,2)=3,WEEKDAY($H1346,2)=4,WEEKDAY($H1346,2)=5),$I1346&lt;=DATABASE!$J$3,$I1346&gt;=DATABASE!$I$3),"JAM KERJA",IF(AND(WEEKDAY($H1346,2)=6,$I1346&lt;=DATABASE!$J$4,$I1346&gt;=DATABASE!$I$4),"JAM KERJA","LUAR JAM KERJA 1")))))</f>
        <v/>
      </c>
      <c r="M1346" s="33" t="str">
        <f>IF('DATA ACCURATE'!T1349&lt;&gt;"",IF('DATA ACCURATE'!T1349&gt;100,'DATA ACCURATE'!T1349/10,'DATA ACCURATE'!T1349),"")</f>
        <v/>
      </c>
      <c r="N1346" t="str">
        <f>IF(M1346="","",IF(M1346&lt;=DATABASE!$I$9,"LOKAL",IF(M1346&lt;DATABASE!$J$9,"LUAR KOTA 1",IF($M1346&gt;=DATABASE!$J$9,"LUAR KOTA 2",""))))</f>
        <v/>
      </c>
      <c r="O1346" s="38" t="str">
        <f>IF('DATA ACCURATE'!L1349&lt;&gt;"",'DATA ACCURATE'!L1349,"")</f>
        <v/>
      </c>
      <c r="Q1346" s="38">
        <f t="shared" si="140"/>
        <v>0</v>
      </c>
      <c r="R1346" s="38">
        <f t="shared" si="140"/>
        <v>0</v>
      </c>
      <c r="S1346" s="38">
        <f t="shared" si="140"/>
        <v>0</v>
      </c>
      <c r="T1346" s="38">
        <f t="shared" ref="T1346:T1409" si="146">IF($G1346=T$1,1,0)</f>
        <v>0</v>
      </c>
      <c r="U1346" s="38">
        <f t="shared" si="141"/>
        <v>0</v>
      </c>
      <c r="V1346" s="38">
        <f t="shared" si="141"/>
        <v>0</v>
      </c>
      <c r="W1346" s="38">
        <f t="shared" si="141"/>
        <v>0</v>
      </c>
      <c r="X1346" s="38">
        <f t="shared" si="142"/>
        <v>0</v>
      </c>
      <c r="Y1346" s="38">
        <f t="shared" si="142"/>
        <v>0</v>
      </c>
      <c r="Z1346" s="38">
        <f t="shared" si="142"/>
        <v>0</v>
      </c>
      <c r="AA1346" s="38">
        <f t="shared" ref="AA1346:AA1409" si="147">IF($L1346=AA$1,1,0)</f>
        <v>0</v>
      </c>
      <c r="AB1346" s="38">
        <f t="shared" si="143"/>
        <v>0</v>
      </c>
      <c r="AC1346" s="38">
        <f t="shared" si="144"/>
        <v>0</v>
      </c>
      <c r="AD1346" s="38" t="str">
        <f t="shared" si="145"/>
        <v>000000000000</v>
      </c>
    </row>
    <row r="1347" spans="1:30">
      <c r="A1347" s="9" t="str">
        <f>IF('DATA ACCURATE'!A1350&lt;&gt;"",'DATA ACCURATE'!A1350,"")</f>
        <v/>
      </c>
      <c r="B1347" s="9" t="str">
        <f>IF('DATA ACCURATE'!D1350&lt;&gt;"",'DATA ACCURATE'!D1350,"")</f>
        <v/>
      </c>
      <c r="C1347" s="38" t="str">
        <f>IF($AD1347="000000000000","",INDEX(DATABASE!$W$12:$W$71,MATCH($AD1347,DATABASE!$V$12:$V$71,0)))</f>
        <v/>
      </c>
      <c r="D1347" s="34" t="str">
        <f>IF(C1347="","",IF(E1347="",INDEX(DATABASE!$AF$13:$AF$62,MATCH($C1347,DATABASE!$AC$13:$AC$62,0)),IF(E1347="2x D11",INDEX(DATABASE!$AF$13:$AF$62,MATCH($C1347,DATABASE!$AC$13:$AC$62,0))+2*DATABASE!$AF$62,IF(E1347="3x D11",INDEX(DATABASE!$AF$13:$AF$62,MATCH($C1347,DATABASE!$AC$13:$AC$62,0))+3*DATABASE!$AF$62,""))))</f>
        <v/>
      </c>
      <c r="E1347" s="38" t="str">
        <f>IF(AND($K1347="Y",$G1347&lt;&gt;"UNYIL",$F1347&lt;DATABASE!$O$8),"2x D11",IF(AND($K1347="Y",$G1347&lt;&gt;"UNYIL",$F1347&gt;=DATABASE!$O$8),"3x D11",""))</f>
        <v/>
      </c>
      <c r="F1347" s="9" t="str">
        <f>IF('DATA ACCURATE'!N1350&lt;&gt;"",'DATA ACCURATE'!N1350,"")</f>
        <v/>
      </c>
      <c r="G1347" t="str">
        <f>IF(F1347="","",IF(F1347&lt;=DATABASE!$I$8,"UNYIL",IF(F1347&lt;=DATABASE!$J$8,"KECIL",IF(F1347&lt;DATABASE!$K$8,"TANGGUNG",IF(F1347&gt;=DATABASE!$K$8,"BESAR","")))))</f>
        <v/>
      </c>
      <c r="H1347" s="16" t="str">
        <f>IF('DATA ACCURATE'!J1350&lt;&gt;"",'DATA ACCURATE'!J1350,"")</f>
        <v/>
      </c>
      <c r="I1347" s="35" t="str">
        <f>IF(B1347&lt;&gt;"",IFERROR(VLOOKUP(B1347,'DATA TIMBANGAN'!G:M,7,FALSE),VLOOKUP(B1347,'DATA TIMBANGAN'!G:M,7)),"")</f>
        <v/>
      </c>
      <c r="J1347" s="25" t="str">
        <f>IF(H1347&lt;&gt;"",IFERROR(INDEX(DATABASE!$Z$19:$Z$38,MATCH(DATEVALUE(H1347),DATABASE!$AA$19:$AA$38,0)),INDEX(DATABASE!$Z$12:$Z$18,MATCH(WEEKDAY(H1347,2),DATABASE!$AA$12:$AA$18,0))),"")</f>
        <v/>
      </c>
      <c r="K1347" s="25" t="str">
        <f>IF('DATA ACCURATE'!V1350&lt;&gt;"",'DATA ACCURATE'!V1350,"")</f>
        <v/>
      </c>
      <c r="L1347" s="80" t="str">
        <f>IF($H1347="","",IF(OR($J1347="LIBUR",AND($L1346="LIBUR",$O1346=$O1347)),"LIBUR",IF(AND(OR($L1346="LUAR JAM KERJA 1",$L1346="LUAR JAM KERJA 2"),OR(OR(AND($H1346=$H1347,AND(OR($I1347&gt;DATABASE!$J$3,$I1347&lt;DATABASE!$J$6),((DATEVALUE($H1347)+$I1347)-(DATEVALUE($H1346)+$I1346))&lt;DATABASE!$J$6)),AND($H1346=$H1347,$O1346=$O1347,OR($I1347&gt;DATABASE!$J$6,$I1347&lt;DATABASE!$J$3))),AND(($H1347-$H1346)=1,OR($I1347&lt;DATABASE!$I$6,((DATEVALUE($H1347)+$I1347)-(DATEVALUE($H1346)+$I1346))&lt;DATABASE!$J$6))),$A1347=$A1346),"LUAR JAM KERJA 2",IF(AND(OR(WEEKDAY($H1347,2)=1,WEEKDAY($H1347,2)=2,WEEKDAY($H1347,2)=3,WEEKDAY($H1347,2)=4,WEEKDAY($H1347,2)=5),$I1347&lt;=DATABASE!$J$3,$I1347&gt;=DATABASE!$I$3),"JAM KERJA",IF(AND(WEEKDAY($H1347,2)=6,$I1347&lt;=DATABASE!$J$4,$I1347&gt;=DATABASE!$I$4),"JAM KERJA","LUAR JAM KERJA 1")))))</f>
        <v/>
      </c>
      <c r="M1347" s="33" t="str">
        <f>IF('DATA ACCURATE'!T1350&lt;&gt;"",IF('DATA ACCURATE'!T1350&gt;100,'DATA ACCURATE'!T1350/10,'DATA ACCURATE'!T1350),"")</f>
        <v/>
      </c>
      <c r="N1347" t="str">
        <f>IF(M1347="","",IF(M1347&lt;=DATABASE!$I$9,"LOKAL",IF(M1347&lt;DATABASE!$J$9,"LUAR KOTA 1",IF($M1347&gt;=DATABASE!$J$9,"LUAR KOTA 2",""))))</f>
        <v/>
      </c>
      <c r="O1347" s="38" t="str">
        <f>IF('DATA ACCURATE'!L1350&lt;&gt;"",'DATA ACCURATE'!L1350,"")</f>
        <v/>
      </c>
      <c r="Q1347" s="38">
        <f t="shared" ref="Q1347:T1410" si="148">IF($G1347=Q$1,1,0)</f>
        <v>0</v>
      </c>
      <c r="R1347" s="38">
        <f t="shared" si="148"/>
        <v>0</v>
      </c>
      <c r="S1347" s="38">
        <f t="shared" si="148"/>
        <v>0</v>
      </c>
      <c r="T1347" s="38">
        <f t="shared" si="146"/>
        <v>0</v>
      </c>
      <c r="U1347" s="38">
        <f t="shared" ref="U1347:W1410" si="149">IF($N1347=U$1,1,0)</f>
        <v>0</v>
      </c>
      <c r="V1347" s="38">
        <f t="shared" si="149"/>
        <v>0</v>
      </c>
      <c r="W1347" s="38">
        <f t="shared" si="149"/>
        <v>0</v>
      </c>
      <c r="X1347" s="38">
        <f t="shared" ref="X1347:AA1410" si="150">IF($L1347=X$1,1,0)</f>
        <v>0</v>
      </c>
      <c r="Y1347" s="38">
        <f t="shared" si="150"/>
        <v>0</v>
      </c>
      <c r="Z1347" s="38">
        <f t="shared" si="150"/>
        <v>0</v>
      </c>
      <c r="AA1347" s="38">
        <f t="shared" si="147"/>
        <v>0</v>
      </c>
      <c r="AB1347" s="38">
        <f t="shared" ref="AB1347:AB1410" si="151">IF(AND($G1347="UNYIL",$K1347="Y"),1,0)</f>
        <v>0</v>
      </c>
      <c r="AC1347" s="38">
        <f t="shared" ref="AC1347:AC1410" si="152">IF($E1347="2x D11",2,IF($E1347="3x D11",3,0))</f>
        <v>0</v>
      </c>
      <c r="AD1347" s="38" t="str">
        <f t="shared" ref="AD1347:AD1410" si="153">Q1347&amp;R1347&amp;S1347&amp;T1347&amp;U1347&amp;V1347&amp;W1347&amp;X1347&amp;Y1347&amp;Z1347&amp;AA1347&amp;AB1347</f>
        <v>000000000000</v>
      </c>
    </row>
    <row r="1348" spans="1:30">
      <c r="A1348" s="9" t="str">
        <f>IF('DATA ACCURATE'!A1351&lt;&gt;"",'DATA ACCURATE'!A1351,"")</f>
        <v/>
      </c>
      <c r="B1348" s="9" t="str">
        <f>IF('DATA ACCURATE'!D1351&lt;&gt;"",'DATA ACCURATE'!D1351,"")</f>
        <v/>
      </c>
      <c r="C1348" s="38" t="str">
        <f>IF($AD1348="000000000000","",INDEX(DATABASE!$W$12:$W$71,MATCH($AD1348,DATABASE!$V$12:$V$71,0)))</f>
        <v/>
      </c>
      <c r="D1348" s="34" t="str">
        <f>IF(C1348="","",IF(E1348="",INDEX(DATABASE!$AF$13:$AF$62,MATCH($C1348,DATABASE!$AC$13:$AC$62,0)),IF(E1348="2x D11",INDEX(DATABASE!$AF$13:$AF$62,MATCH($C1348,DATABASE!$AC$13:$AC$62,0))+2*DATABASE!$AF$62,IF(E1348="3x D11",INDEX(DATABASE!$AF$13:$AF$62,MATCH($C1348,DATABASE!$AC$13:$AC$62,0))+3*DATABASE!$AF$62,""))))</f>
        <v/>
      </c>
      <c r="E1348" s="38" t="str">
        <f>IF(AND($K1348="Y",$G1348&lt;&gt;"UNYIL",$F1348&lt;DATABASE!$O$8),"2x D11",IF(AND($K1348="Y",$G1348&lt;&gt;"UNYIL",$F1348&gt;=DATABASE!$O$8),"3x D11",""))</f>
        <v/>
      </c>
      <c r="F1348" s="9" t="str">
        <f>IF('DATA ACCURATE'!N1351&lt;&gt;"",'DATA ACCURATE'!N1351,"")</f>
        <v/>
      </c>
      <c r="G1348" t="str">
        <f>IF(F1348="","",IF(F1348&lt;=DATABASE!$I$8,"UNYIL",IF(F1348&lt;=DATABASE!$J$8,"KECIL",IF(F1348&lt;DATABASE!$K$8,"TANGGUNG",IF(F1348&gt;=DATABASE!$K$8,"BESAR","")))))</f>
        <v/>
      </c>
      <c r="H1348" s="16" t="str">
        <f>IF('DATA ACCURATE'!J1351&lt;&gt;"",'DATA ACCURATE'!J1351,"")</f>
        <v/>
      </c>
      <c r="I1348" s="35" t="str">
        <f>IF(B1348&lt;&gt;"",IFERROR(VLOOKUP(B1348,'DATA TIMBANGAN'!G:M,7,FALSE),VLOOKUP(B1348,'DATA TIMBANGAN'!G:M,7)),"")</f>
        <v/>
      </c>
      <c r="J1348" s="25" t="str">
        <f>IF(H1348&lt;&gt;"",IFERROR(INDEX(DATABASE!$Z$19:$Z$38,MATCH(DATEVALUE(H1348),DATABASE!$AA$19:$AA$38,0)),INDEX(DATABASE!$Z$12:$Z$18,MATCH(WEEKDAY(H1348,2),DATABASE!$AA$12:$AA$18,0))),"")</f>
        <v/>
      </c>
      <c r="K1348" s="25" t="str">
        <f>IF('DATA ACCURATE'!V1351&lt;&gt;"",'DATA ACCURATE'!V1351,"")</f>
        <v/>
      </c>
      <c r="L1348" s="80" t="str">
        <f>IF($H1348="","",IF(OR($J1348="LIBUR",AND($L1347="LIBUR",$O1347=$O1348)),"LIBUR",IF(AND(OR($L1347="LUAR JAM KERJA 1",$L1347="LUAR JAM KERJA 2"),OR(OR(AND($H1347=$H1348,AND(OR($I1348&gt;DATABASE!$J$3,$I1348&lt;DATABASE!$J$6),((DATEVALUE($H1348)+$I1348)-(DATEVALUE($H1347)+$I1347))&lt;DATABASE!$J$6)),AND($H1347=$H1348,$O1347=$O1348,OR($I1348&gt;DATABASE!$J$6,$I1348&lt;DATABASE!$J$3))),AND(($H1348-$H1347)=1,OR($I1348&lt;DATABASE!$I$6,((DATEVALUE($H1348)+$I1348)-(DATEVALUE($H1347)+$I1347))&lt;DATABASE!$J$6))),$A1348=$A1347),"LUAR JAM KERJA 2",IF(AND(OR(WEEKDAY($H1348,2)=1,WEEKDAY($H1348,2)=2,WEEKDAY($H1348,2)=3,WEEKDAY($H1348,2)=4,WEEKDAY($H1348,2)=5),$I1348&lt;=DATABASE!$J$3,$I1348&gt;=DATABASE!$I$3),"JAM KERJA",IF(AND(WEEKDAY($H1348,2)=6,$I1348&lt;=DATABASE!$J$4,$I1348&gt;=DATABASE!$I$4),"JAM KERJA","LUAR JAM KERJA 1")))))</f>
        <v/>
      </c>
      <c r="M1348" s="33" t="str">
        <f>IF('DATA ACCURATE'!T1351&lt;&gt;"",IF('DATA ACCURATE'!T1351&gt;100,'DATA ACCURATE'!T1351/10,'DATA ACCURATE'!T1351),"")</f>
        <v/>
      </c>
      <c r="N1348" t="str">
        <f>IF(M1348="","",IF(M1348&lt;=DATABASE!$I$9,"LOKAL",IF(M1348&lt;DATABASE!$J$9,"LUAR KOTA 1",IF($M1348&gt;=DATABASE!$J$9,"LUAR KOTA 2",""))))</f>
        <v/>
      </c>
      <c r="O1348" s="38" t="str">
        <f>IF('DATA ACCURATE'!L1351&lt;&gt;"",'DATA ACCURATE'!L1351,"")</f>
        <v/>
      </c>
      <c r="Q1348" s="38">
        <f t="shared" si="148"/>
        <v>0</v>
      </c>
      <c r="R1348" s="38">
        <f t="shared" si="148"/>
        <v>0</v>
      </c>
      <c r="S1348" s="38">
        <f t="shared" si="148"/>
        <v>0</v>
      </c>
      <c r="T1348" s="38">
        <f t="shared" si="146"/>
        <v>0</v>
      </c>
      <c r="U1348" s="38">
        <f t="shared" si="149"/>
        <v>0</v>
      </c>
      <c r="V1348" s="38">
        <f t="shared" si="149"/>
        <v>0</v>
      </c>
      <c r="W1348" s="38">
        <f t="shared" si="149"/>
        <v>0</v>
      </c>
      <c r="X1348" s="38">
        <f t="shared" si="150"/>
        <v>0</v>
      </c>
      <c r="Y1348" s="38">
        <f t="shared" si="150"/>
        <v>0</v>
      </c>
      <c r="Z1348" s="38">
        <f t="shared" si="150"/>
        <v>0</v>
      </c>
      <c r="AA1348" s="38">
        <f t="shared" si="147"/>
        <v>0</v>
      </c>
      <c r="AB1348" s="38">
        <f t="shared" si="151"/>
        <v>0</v>
      </c>
      <c r="AC1348" s="38">
        <f t="shared" si="152"/>
        <v>0</v>
      </c>
      <c r="AD1348" s="38" t="str">
        <f t="shared" si="153"/>
        <v>000000000000</v>
      </c>
    </row>
    <row r="1349" spans="1:30">
      <c r="A1349" s="9" t="str">
        <f>IF('DATA ACCURATE'!A1352&lt;&gt;"",'DATA ACCURATE'!A1352,"")</f>
        <v/>
      </c>
      <c r="B1349" s="9" t="str">
        <f>IF('DATA ACCURATE'!D1352&lt;&gt;"",'DATA ACCURATE'!D1352,"")</f>
        <v/>
      </c>
      <c r="C1349" s="38" t="str">
        <f>IF($AD1349="000000000000","",INDEX(DATABASE!$W$12:$W$71,MATCH($AD1349,DATABASE!$V$12:$V$71,0)))</f>
        <v/>
      </c>
      <c r="D1349" s="34" t="str">
        <f>IF(C1349="","",IF(E1349="",INDEX(DATABASE!$AF$13:$AF$62,MATCH($C1349,DATABASE!$AC$13:$AC$62,0)),IF(E1349="2x D11",INDEX(DATABASE!$AF$13:$AF$62,MATCH($C1349,DATABASE!$AC$13:$AC$62,0))+2*DATABASE!$AF$62,IF(E1349="3x D11",INDEX(DATABASE!$AF$13:$AF$62,MATCH($C1349,DATABASE!$AC$13:$AC$62,0))+3*DATABASE!$AF$62,""))))</f>
        <v/>
      </c>
      <c r="E1349" s="38" t="str">
        <f>IF(AND($K1349="Y",$G1349&lt;&gt;"UNYIL",$F1349&lt;DATABASE!$O$8),"2x D11",IF(AND($K1349="Y",$G1349&lt;&gt;"UNYIL",$F1349&gt;=DATABASE!$O$8),"3x D11",""))</f>
        <v/>
      </c>
      <c r="F1349" s="9" t="str">
        <f>IF('DATA ACCURATE'!N1352&lt;&gt;"",'DATA ACCURATE'!N1352,"")</f>
        <v/>
      </c>
      <c r="G1349" t="str">
        <f>IF(F1349="","",IF(F1349&lt;=DATABASE!$I$8,"UNYIL",IF(F1349&lt;=DATABASE!$J$8,"KECIL",IF(F1349&lt;DATABASE!$K$8,"TANGGUNG",IF(F1349&gt;=DATABASE!$K$8,"BESAR","")))))</f>
        <v/>
      </c>
      <c r="H1349" s="16" t="str">
        <f>IF('DATA ACCURATE'!J1352&lt;&gt;"",'DATA ACCURATE'!J1352,"")</f>
        <v/>
      </c>
      <c r="I1349" s="35" t="str">
        <f>IF(B1349&lt;&gt;"",IFERROR(VLOOKUP(B1349,'DATA TIMBANGAN'!G:M,7,FALSE),VLOOKUP(B1349,'DATA TIMBANGAN'!G:M,7)),"")</f>
        <v/>
      </c>
      <c r="J1349" s="25" t="str">
        <f>IF(H1349&lt;&gt;"",IFERROR(INDEX(DATABASE!$Z$19:$Z$38,MATCH(DATEVALUE(H1349),DATABASE!$AA$19:$AA$38,0)),INDEX(DATABASE!$Z$12:$Z$18,MATCH(WEEKDAY(H1349,2),DATABASE!$AA$12:$AA$18,0))),"")</f>
        <v/>
      </c>
      <c r="K1349" s="25" t="str">
        <f>IF('DATA ACCURATE'!V1352&lt;&gt;"",'DATA ACCURATE'!V1352,"")</f>
        <v/>
      </c>
      <c r="L1349" s="80" t="str">
        <f>IF($H1349="","",IF(OR($J1349="LIBUR",AND($L1348="LIBUR",$O1348=$O1349)),"LIBUR",IF(AND(OR($L1348="LUAR JAM KERJA 1",$L1348="LUAR JAM KERJA 2"),OR(OR(AND($H1348=$H1349,AND(OR($I1349&gt;DATABASE!$J$3,$I1349&lt;DATABASE!$J$6),((DATEVALUE($H1349)+$I1349)-(DATEVALUE($H1348)+$I1348))&lt;DATABASE!$J$6)),AND($H1348=$H1349,$O1348=$O1349,OR($I1349&gt;DATABASE!$J$6,$I1349&lt;DATABASE!$J$3))),AND(($H1349-$H1348)=1,OR($I1349&lt;DATABASE!$I$6,((DATEVALUE($H1349)+$I1349)-(DATEVALUE($H1348)+$I1348))&lt;DATABASE!$J$6))),$A1349=$A1348),"LUAR JAM KERJA 2",IF(AND(OR(WEEKDAY($H1349,2)=1,WEEKDAY($H1349,2)=2,WEEKDAY($H1349,2)=3,WEEKDAY($H1349,2)=4,WEEKDAY($H1349,2)=5),$I1349&lt;=DATABASE!$J$3,$I1349&gt;=DATABASE!$I$3),"JAM KERJA",IF(AND(WEEKDAY($H1349,2)=6,$I1349&lt;=DATABASE!$J$4,$I1349&gt;=DATABASE!$I$4),"JAM KERJA","LUAR JAM KERJA 1")))))</f>
        <v/>
      </c>
      <c r="M1349" s="33" t="str">
        <f>IF('DATA ACCURATE'!T1352&lt;&gt;"",IF('DATA ACCURATE'!T1352&gt;100,'DATA ACCURATE'!T1352/10,'DATA ACCURATE'!T1352),"")</f>
        <v/>
      </c>
      <c r="N1349" t="str">
        <f>IF(M1349="","",IF(M1349&lt;=DATABASE!$I$9,"LOKAL",IF(M1349&lt;DATABASE!$J$9,"LUAR KOTA 1",IF($M1349&gt;=DATABASE!$J$9,"LUAR KOTA 2",""))))</f>
        <v/>
      </c>
      <c r="O1349" s="38" t="str">
        <f>IF('DATA ACCURATE'!L1352&lt;&gt;"",'DATA ACCURATE'!L1352,"")</f>
        <v/>
      </c>
      <c r="Q1349" s="38">
        <f t="shared" si="148"/>
        <v>0</v>
      </c>
      <c r="R1349" s="38">
        <f t="shared" si="148"/>
        <v>0</v>
      </c>
      <c r="S1349" s="38">
        <f t="shared" si="148"/>
        <v>0</v>
      </c>
      <c r="T1349" s="38">
        <f t="shared" si="146"/>
        <v>0</v>
      </c>
      <c r="U1349" s="38">
        <f t="shared" si="149"/>
        <v>0</v>
      </c>
      <c r="V1349" s="38">
        <f t="shared" si="149"/>
        <v>0</v>
      </c>
      <c r="W1349" s="38">
        <f t="shared" si="149"/>
        <v>0</v>
      </c>
      <c r="X1349" s="38">
        <f t="shared" si="150"/>
        <v>0</v>
      </c>
      <c r="Y1349" s="38">
        <f t="shared" si="150"/>
        <v>0</v>
      </c>
      <c r="Z1349" s="38">
        <f t="shared" si="150"/>
        <v>0</v>
      </c>
      <c r="AA1349" s="38">
        <f t="shared" si="147"/>
        <v>0</v>
      </c>
      <c r="AB1349" s="38">
        <f t="shared" si="151"/>
        <v>0</v>
      </c>
      <c r="AC1349" s="38">
        <f t="shared" si="152"/>
        <v>0</v>
      </c>
      <c r="AD1349" s="38" t="str">
        <f t="shared" si="153"/>
        <v>000000000000</v>
      </c>
    </row>
    <row r="1350" spans="1:30">
      <c r="A1350" s="9" t="str">
        <f>IF('DATA ACCURATE'!A1353&lt;&gt;"",'DATA ACCURATE'!A1353,"")</f>
        <v/>
      </c>
      <c r="B1350" s="9" t="str">
        <f>IF('DATA ACCURATE'!D1353&lt;&gt;"",'DATA ACCURATE'!D1353,"")</f>
        <v/>
      </c>
      <c r="C1350" s="38" t="str">
        <f>IF($AD1350="000000000000","",INDEX(DATABASE!$W$12:$W$71,MATCH($AD1350,DATABASE!$V$12:$V$71,0)))</f>
        <v/>
      </c>
      <c r="D1350" s="34" t="str">
        <f>IF(C1350="","",IF(E1350="",INDEX(DATABASE!$AF$13:$AF$62,MATCH($C1350,DATABASE!$AC$13:$AC$62,0)),IF(E1350="2x D11",INDEX(DATABASE!$AF$13:$AF$62,MATCH($C1350,DATABASE!$AC$13:$AC$62,0))+2*DATABASE!$AF$62,IF(E1350="3x D11",INDEX(DATABASE!$AF$13:$AF$62,MATCH($C1350,DATABASE!$AC$13:$AC$62,0))+3*DATABASE!$AF$62,""))))</f>
        <v/>
      </c>
      <c r="E1350" s="38" t="str">
        <f>IF(AND($K1350="Y",$G1350&lt;&gt;"UNYIL",$F1350&lt;DATABASE!$O$8),"2x D11",IF(AND($K1350="Y",$G1350&lt;&gt;"UNYIL",$F1350&gt;=DATABASE!$O$8),"3x D11",""))</f>
        <v/>
      </c>
      <c r="F1350" s="9" t="str">
        <f>IF('DATA ACCURATE'!N1353&lt;&gt;"",'DATA ACCURATE'!N1353,"")</f>
        <v/>
      </c>
      <c r="G1350" t="str">
        <f>IF(F1350="","",IF(F1350&lt;=DATABASE!$I$8,"UNYIL",IF(F1350&lt;=DATABASE!$J$8,"KECIL",IF(F1350&lt;DATABASE!$K$8,"TANGGUNG",IF(F1350&gt;=DATABASE!$K$8,"BESAR","")))))</f>
        <v/>
      </c>
      <c r="H1350" s="16" t="str">
        <f>IF('DATA ACCURATE'!J1353&lt;&gt;"",'DATA ACCURATE'!J1353,"")</f>
        <v/>
      </c>
      <c r="I1350" s="35" t="str">
        <f>IF(B1350&lt;&gt;"",IFERROR(VLOOKUP(B1350,'DATA TIMBANGAN'!G:M,7,FALSE),VLOOKUP(B1350,'DATA TIMBANGAN'!G:M,7)),"")</f>
        <v/>
      </c>
      <c r="J1350" s="25" t="str">
        <f>IF(H1350&lt;&gt;"",IFERROR(INDEX(DATABASE!$Z$19:$Z$38,MATCH(DATEVALUE(H1350),DATABASE!$AA$19:$AA$38,0)),INDEX(DATABASE!$Z$12:$Z$18,MATCH(WEEKDAY(H1350,2),DATABASE!$AA$12:$AA$18,0))),"")</f>
        <v/>
      </c>
      <c r="K1350" s="25" t="str">
        <f>IF('DATA ACCURATE'!V1353&lt;&gt;"",'DATA ACCURATE'!V1353,"")</f>
        <v/>
      </c>
      <c r="L1350" s="80" t="str">
        <f>IF($H1350="","",IF(OR($J1350="LIBUR",AND($L1349="LIBUR",$O1349=$O1350)),"LIBUR",IF(AND(OR($L1349="LUAR JAM KERJA 1",$L1349="LUAR JAM KERJA 2"),OR(OR(AND($H1349=$H1350,AND(OR($I1350&gt;DATABASE!$J$3,$I1350&lt;DATABASE!$J$6),((DATEVALUE($H1350)+$I1350)-(DATEVALUE($H1349)+$I1349))&lt;DATABASE!$J$6)),AND($H1349=$H1350,$O1349=$O1350,OR($I1350&gt;DATABASE!$J$6,$I1350&lt;DATABASE!$J$3))),AND(($H1350-$H1349)=1,OR($I1350&lt;DATABASE!$I$6,((DATEVALUE($H1350)+$I1350)-(DATEVALUE($H1349)+$I1349))&lt;DATABASE!$J$6))),$A1350=$A1349),"LUAR JAM KERJA 2",IF(AND(OR(WEEKDAY($H1350,2)=1,WEEKDAY($H1350,2)=2,WEEKDAY($H1350,2)=3,WEEKDAY($H1350,2)=4,WEEKDAY($H1350,2)=5),$I1350&lt;=DATABASE!$J$3,$I1350&gt;=DATABASE!$I$3),"JAM KERJA",IF(AND(WEEKDAY($H1350,2)=6,$I1350&lt;=DATABASE!$J$4,$I1350&gt;=DATABASE!$I$4),"JAM KERJA","LUAR JAM KERJA 1")))))</f>
        <v/>
      </c>
      <c r="M1350" s="33" t="str">
        <f>IF('DATA ACCURATE'!T1353&lt;&gt;"",IF('DATA ACCURATE'!T1353&gt;100,'DATA ACCURATE'!T1353/10,'DATA ACCURATE'!T1353),"")</f>
        <v/>
      </c>
      <c r="N1350" t="str">
        <f>IF(M1350="","",IF(M1350&lt;=DATABASE!$I$9,"LOKAL",IF(M1350&lt;DATABASE!$J$9,"LUAR KOTA 1",IF($M1350&gt;=DATABASE!$J$9,"LUAR KOTA 2",""))))</f>
        <v/>
      </c>
      <c r="O1350" s="38" t="str">
        <f>IF('DATA ACCURATE'!L1353&lt;&gt;"",'DATA ACCURATE'!L1353,"")</f>
        <v/>
      </c>
      <c r="Q1350" s="38">
        <f t="shared" si="148"/>
        <v>0</v>
      </c>
      <c r="R1350" s="38">
        <f t="shared" si="148"/>
        <v>0</v>
      </c>
      <c r="S1350" s="38">
        <f t="shared" si="148"/>
        <v>0</v>
      </c>
      <c r="T1350" s="38">
        <f t="shared" si="146"/>
        <v>0</v>
      </c>
      <c r="U1350" s="38">
        <f t="shared" si="149"/>
        <v>0</v>
      </c>
      <c r="V1350" s="38">
        <f t="shared" si="149"/>
        <v>0</v>
      </c>
      <c r="W1350" s="38">
        <f t="shared" si="149"/>
        <v>0</v>
      </c>
      <c r="X1350" s="38">
        <f t="shared" si="150"/>
        <v>0</v>
      </c>
      <c r="Y1350" s="38">
        <f t="shared" si="150"/>
        <v>0</v>
      </c>
      <c r="Z1350" s="38">
        <f t="shared" si="150"/>
        <v>0</v>
      </c>
      <c r="AA1350" s="38">
        <f t="shared" si="147"/>
        <v>0</v>
      </c>
      <c r="AB1350" s="38">
        <f t="shared" si="151"/>
        <v>0</v>
      </c>
      <c r="AC1350" s="38">
        <f t="shared" si="152"/>
        <v>0</v>
      </c>
      <c r="AD1350" s="38" t="str">
        <f t="shared" si="153"/>
        <v>000000000000</v>
      </c>
    </row>
    <row r="1351" spans="1:30">
      <c r="A1351" s="9" t="str">
        <f>IF('DATA ACCURATE'!A1354&lt;&gt;"",'DATA ACCURATE'!A1354,"")</f>
        <v/>
      </c>
      <c r="B1351" s="9" t="str">
        <f>IF('DATA ACCURATE'!D1354&lt;&gt;"",'DATA ACCURATE'!D1354,"")</f>
        <v/>
      </c>
      <c r="C1351" s="38" t="str">
        <f>IF($AD1351="000000000000","",INDEX(DATABASE!$W$12:$W$71,MATCH($AD1351,DATABASE!$V$12:$V$71,0)))</f>
        <v/>
      </c>
      <c r="D1351" s="34" t="str">
        <f>IF(C1351="","",IF(E1351="",INDEX(DATABASE!$AF$13:$AF$62,MATCH($C1351,DATABASE!$AC$13:$AC$62,0)),IF(E1351="2x D11",INDEX(DATABASE!$AF$13:$AF$62,MATCH($C1351,DATABASE!$AC$13:$AC$62,0))+2*DATABASE!$AF$62,IF(E1351="3x D11",INDEX(DATABASE!$AF$13:$AF$62,MATCH($C1351,DATABASE!$AC$13:$AC$62,0))+3*DATABASE!$AF$62,""))))</f>
        <v/>
      </c>
      <c r="E1351" s="38" t="str">
        <f>IF(AND($K1351="Y",$G1351&lt;&gt;"UNYIL",$F1351&lt;DATABASE!$O$8),"2x D11",IF(AND($K1351="Y",$G1351&lt;&gt;"UNYIL",$F1351&gt;=DATABASE!$O$8),"3x D11",""))</f>
        <v/>
      </c>
      <c r="F1351" s="9" t="str">
        <f>IF('DATA ACCURATE'!N1354&lt;&gt;"",'DATA ACCURATE'!N1354,"")</f>
        <v/>
      </c>
      <c r="G1351" t="str">
        <f>IF(F1351="","",IF(F1351&lt;=DATABASE!$I$8,"UNYIL",IF(F1351&lt;=DATABASE!$J$8,"KECIL",IF(F1351&lt;DATABASE!$K$8,"TANGGUNG",IF(F1351&gt;=DATABASE!$K$8,"BESAR","")))))</f>
        <v/>
      </c>
      <c r="H1351" s="16" t="str">
        <f>IF('DATA ACCURATE'!J1354&lt;&gt;"",'DATA ACCURATE'!J1354,"")</f>
        <v/>
      </c>
      <c r="I1351" s="35" t="str">
        <f>IF(B1351&lt;&gt;"",IFERROR(VLOOKUP(B1351,'DATA TIMBANGAN'!G:M,7,FALSE),VLOOKUP(B1351,'DATA TIMBANGAN'!G:M,7)),"")</f>
        <v/>
      </c>
      <c r="J1351" s="25" t="str">
        <f>IF(H1351&lt;&gt;"",IFERROR(INDEX(DATABASE!$Z$19:$Z$38,MATCH(DATEVALUE(H1351),DATABASE!$AA$19:$AA$38,0)),INDEX(DATABASE!$Z$12:$Z$18,MATCH(WEEKDAY(H1351,2),DATABASE!$AA$12:$AA$18,0))),"")</f>
        <v/>
      </c>
      <c r="K1351" s="25" t="str">
        <f>IF('DATA ACCURATE'!V1354&lt;&gt;"",'DATA ACCURATE'!V1354,"")</f>
        <v/>
      </c>
      <c r="L1351" s="80" t="str">
        <f>IF($H1351="","",IF(OR($J1351="LIBUR",AND($L1350="LIBUR",$O1350=$O1351)),"LIBUR",IF(AND(OR($L1350="LUAR JAM KERJA 1",$L1350="LUAR JAM KERJA 2"),OR(OR(AND($H1350=$H1351,AND(OR($I1351&gt;DATABASE!$J$3,$I1351&lt;DATABASE!$J$6),((DATEVALUE($H1351)+$I1351)-(DATEVALUE($H1350)+$I1350))&lt;DATABASE!$J$6)),AND($H1350=$H1351,$O1350=$O1351,OR($I1351&gt;DATABASE!$J$6,$I1351&lt;DATABASE!$J$3))),AND(($H1351-$H1350)=1,OR($I1351&lt;DATABASE!$I$6,((DATEVALUE($H1351)+$I1351)-(DATEVALUE($H1350)+$I1350))&lt;DATABASE!$J$6))),$A1351=$A1350),"LUAR JAM KERJA 2",IF(AND(OR(WEEKDAY($H1351,2)=1,WEEKDAY($H1351,2)=2,WEEKDAY($H1351,2)=3,WEEKDAY($H1351,2)=4,WEEKDAY($H1351,2)=5),$I1351&lt;=DATABASE!$J$3,$I1351&gt;=DATABASE!$I$3),"JAM KERJA",IF(AND(WEEKDAY($H1351,2)=6,$I1351&lt;=DATABASE!$J$4,$I1351&gt;=DATABASE!$I$4),"JAM KERJA","LUAR JAM KERJA 1")))))</f>
        <v/>
      </c>
      <c r="M1351" s="33" t="str">
        <f>IF('DATA ACCURATE'!T1354&lt;&gt;"",IF('DATA ACCURATE'!T1354&gt;100,'DATA ACCURATE'!T1354/10,'DATA ACCURATE'!T1354),"")</f>
        <v/>
      </c>
      <c r="N1351" t="str">
        <f>IF(M1351="","",IF(M1351&lt;=DATABASE!$I$9,"LOKAL",IF(M1351&lt;DATABASE!$J$9,"LUAR KOTA 1",IF($M1351&gt;=DATABASE!$J$9,"LUAR KOTA 2",""))))</f>
        <v/>
      </c>
      <c r="O1351" s="38" t="str">
        <f>IF('DATA ACCURATE'!L1354&lt;&gt;"",'DATA ACCURATE'!L1354,"")</f>
        <v/>
      </c>
      <c r="Q1351" s="38">
        <f t="shared" si="148"/>
        <v>0</v>
      </c>
      <c r="R1351" s="38">
        <f t="shared" si="148"/>
        <v>0</v>
      </c>
      <c r="S1351" s="38">
        <f t="shared" si="148"/>
        <v>0</v>
      </c>
      <c r="T1351" s="38">
        <f t="shared" si="146"/>
        <v>0</v>
      </c>
      <c r="U1351" s="38">
        <f t="shared" si="149"/>
        <v>0</v>
      </c>
      <c r="V1351" s="38">
        <f t="shared" si="149"/>
        <v>0</v>
      </c>
      <c r="W1351" s="38">
        <f t="shared" si="149"/>
        <v>0</v>
      </c>
      <c r="X1351" s="38">
        <f t="shared" si="150"/>
        <v>0</v>
      </c>
      <c r="Y1351" s="38">
        <f t="shared" si="150"/>
        <v>0</v>
      </c>
      <c r="Z1351" s="38">
        <f t="shared" si="150"/>
        <v>0</v>
      </c>
      <c r="AA1351" s="38">
        <f t="shared" si="147"/>
        <v>0</v>
      </c>
      <c r="AB1351" s="38">
        <f t="shared" si="151"/>
        <v>0</v>
      </c>
      <c r="AC1351" s="38">
        <f t="shared" si="152"/>
        <v>0</v>
      </c>
      <c r="AD1351" s="38" t="str">
        <f t="shared" si="153"/>
        <v>000000000000</v>
      </c>
    </row>
    <row r="1352" spans="1:30">
      <c r="A1352" s="9" t="str">
        <f>IF('DATA ACCURATE'!A1355&lt;&gt;"",'DATA ACCURATE'!A1355,"")</f>
        <v/>
      </c>
      <c r="B1352" s="9" t="str">
        <f>IF('DATA ACCURATE'!D1355&lt;&gt;"",'DATA ACCURATE'!D1355,"")</f>
        <v/>
      </c>
      <c r="C1352" s="38" t="str">
        <f>IF($AD1352="000000000000","",INDEX(DATABASE!$W$12:$W$71,MATCH($AD1352,DATABASE!$V$12:$V$71,0)))</f>
        <v/>
      </c>
      <c r="D1352" s="34" t="str">
        <f>IF(C1352="","",IF(E1352="",INDEX(DATABASE!$AF$13:$AF$62,MATCH($C1352,DATABASE!$AC$13:$AC$62,0)),IF(E1352="2x D11",INDEX(DATABASE!$AF$13:$AF$62,MATCH($C1352,DATABASE!$AC$13:$AC$62,0))+2*DATABASE!$AF$62,IF(E1352="3x D11",INDEX(DATABASE!$AF$13:$AF$62,MATCH($C1352,DATABASE!$AC$13:$AC$62,0))+3*DATABASE!$AF$62,""))))</f>
        <v/>
      </c>
      <c r="E1352" s="38" t="str">
        <f>IF(AND($K1352="Y",$G1352&lt;&gt;"UNYIL",$F1352&lt;DATABASE!$O$8),"2x D11",IF(AND($K1352="Y",$G1352&lt;&gt;"UNYIL",$F1352&gt;=DATABASE!$O$8),"3x D11",""))</f>
        <v/>
      </c>
      <c r="F1352" s="9" t="str">
        <f>IF('DATA ACCURATE'!N1355&lt;&gt;"",'DATA ACCURATE'!N1355,"")</f>
        <v/>
      </c>
      <c r="G1352" t="str">
        <f>IF(F1352="","",IF(F1352&lt;=DATABASE!$I$8,"UNYIL",IF(F1352&lt;=DATABASE!$J$8,"KECIL",IF(F1352&lt;DATABASE!$K$8,"TANGGUNG",IF(F1352&gt;=DATABASE!$K$8,"BESAR","")))))</f>
        <v/>
      </c>
      <c r="H1352" s="16" t="str">
        <f>IF('DATA ACCURATE'!J1355&lt;&gt;"",'DATA ACCURATE'!J1355,"")</f>
        <v/>
      </c>
      <c r="I1352" s="35" t="str">
        <f>IF(B1352&lt;&gt;"",IFERROR(VLOOKUP(B1352,'DATA TIMBANGAN'!G:M,7,FALSE),VLOOKUP(B1352,'DATA TIMBANGAN'!G:M,7)),"")</f>
        <v/>
      </c>
      <c r="J1352" s="25" t="str">
        <f>IF(H1352&lt;&gt;"",IFERROR(INDEX(DATABASE!$Z$19:$Z$38,MATCH(DATEVALUE(H1352),DATABASE!$AA$19:$AA$38,0)),INDEX(DATABASE!$Z$12:$Z$18,MATCH(WEEKDAY(H1352,2),DATABASE!$AA$12:$AA$18,0))),"")</f>
        <v/>
      </c>
      <c r="K1352" s="25" t="str">
        <f>IF('DATA ACCURATE'!V1355&lt;&gt;"",'DATA ACCURATE'!V1355,"")</f>
        <v/>
      </c>
      <c r="L1352" s="80" t="str">
        <f>IF($H1352="","",IF(OR($J1352="LIBUR",AND($L1351="LIBUR",$O1351=$O1352)),"LIBUR",IF(AND(OR($L1351="LUAR JAM KERJA 1",$L1351="LUAR JAM KERJA 2"),OR(OR(AND($H1351=$H1352,AND(OR($I1352&gt;DATABASE!$J$3,$I1352&lt;DATABASE!$J$6),((DATEVALUE($H1352)+$I1352)-(DATEVALUE($H1351)+$I1351))&lt;DATABASE!$J$6)),AND($H1351=$H1352,$O1351=$O1352,OR($I1352&gt;DATABASE!$J$6,$I1352&lt;DATABASE!$J$3))),AND(($H1352-$H1351)=1,OR($I1352&lt;DATABASE!$I$6,((DATEVALUE($H1352)+$I1352)-(DATEVALUE($H1351)+$I1351))&lt;DATABASE!$J$6))),$A1352=$A1351),"LUAR JAM KERJA 2",IF(AND(OR(WEEKDAY($H1352,2)=1,WEEKDAY($H1352,2)=2,WEEKDAY($H1352,2)=3,WEEKDAY($H1352,2)=4,WEEKDAY($H1352,2)=5),$I1352&lt;=DATABASE!$J$3,$I1352&gt;=DATABASE!$I$3),"JAM KERJA",IF(AND(WEEKDAY($H1352,2)=6,$I1352&lt;=DATABASE!$J$4,$I1352&gt;=DATABASE!$I$4),"JAM KERJA","LUAR JAM KERJA 1")))))</f>
        <v/>
      </c>
      <c r="M1352" s="33" t="str">
        <f>IF('DATA ACCURATE'!T1355&lt;&gt;"",IF('DATA ACCURATE'!T1355&gt;100,'DATA ACCURATE'!T1355/10,'DATA ACCURATE'!T1355),"")</f>
        <v/>
      </c>
      <c r="N1352" t="str">
        <f>IF(M1352="","",IF(M1352&lt;=DATABASE!$I$9,"LOKAL",IF(M1352&lt;DATABASE!$J$9,"LUAR KOTA 1",IF($M1352&gt;=DATABASE!$J$9,"LUAR KOTA 2",""))))</f>
        <v/>
      </c>
      <c r="O1352" s="38" t="str">
        <f>IF('DATA ACCURATE'!L1355&lt;&gt;"",'DATA ACCURATE'!L1355,"")</f>
        <v/>
      </c>
      <c r="Q1352" s="38">
        <f t="shared" si="148"/>
        <v>0</v>
      </c>
      <c r="R1352" s="38">
        <f t="shared" si="148"/>
        <v>0</v>
      </c>
      <c r="S1352" s="38">
        <f t="shared" si="148"/>
        <v>0</v>
      </c>
      <c r="T1352" s="38">
        <f t="shared" si="146"/>
        <v>0</v>
      </c>
      <c r="U1352" s="38">
        <f t="shared" si="149"/>
        <v>0</v>
      </c>
      <c r="V1352" s="38">
        <f t="shared" si="149"/>
        <v>0</v>
      </c>
      <c r="W1352" s="38">
        <f t="shared" si="149"/>
        <v>0</v>
      </c>
      <c r="X1352" s="38">
        <f t="shared" si="150"/>
        <v>0</v>
      </c>
      <c r="Y1352" s="38">
        <f t="shared" si="150"/>
        <v>0</v>
      </c>
      <c r="Z1352" s="38">
        <f t="shared" si="150"/>
        <v>0</v>
      </c>
      <c r="AA1352" s="38">
        <f t="shared" si="147"/>
        <v>0</v>
      </c>
      <c r="AB1352" s="38">
        <f t="shared" si="151"/>
        <v>0</v>
      </c>
      <c r="AC1352" s="38">
        <f t="shared" si="152"/>
        <v>0</v>
      </c>
      <c r="AD1352" s="38" t="str">
        <f t="shared" si="153"/>
        <v>000000000000</v>
      </c>
    </row>
    <row r="1353" spans="1:30">
      <c r="A1353" s="9" t="str">
        <f>IF('DATA ACCURATE'!A1356&lt;&gt;"",'DATA ACCURATE'!A1356,"")</f>
        <v/>
      </c>
      <c r="B1353" s="9" t="str">
        <f>IF('DATA ACCURATE'!D1356&lt;&gt;"",'DATA ACCURATE'!D1356,"")</f>
        <v/>
      </c>
      <c r="C1353" s="38" t="str">
        <f>IF($AD1353="000000000000","",INDEX(DATABASE!$W$12:$W$71,MATCH($AD1353,DATABASE!$V$12:$V$71,0)))</f>
        <v/>
      </c>
      <c r="D1353" s="34" t="str">
        <f>IF(C1353="","",IF(E1353="",INDEX(DATABASE!$AF$13:$AF$62,MATCH($C1353,DATABASE!$AC$13:$AC$62,0)),IF(E1353="2x D11",INDEX(DATABASE!$AF$13:$AF$62,MATCH($C1353,DATABASE!$AC$13:$AC$62,0))+2*DATABASE!$AF$62,IF(E1353="3x D11",INDEX(DATABASE!$AF$13:$AF$62,MATCH($C1353,DATABASE!$AC$13:$AC$62,0))+3*DATABASE!$AF$62,""))))</f>
        <v/>
      </c>
      <c r="E1353" s="38" t="str">
        <f>IF(AND($K1353="Y",$G1353&lt;&gt;"UNYIL",$F1353&lt;DATABASE!$O$8),"2x D11",IF(AND($K1353="Y",$G1353&lt;&gt;"UNYIL",$F1353&gt;=DATABASE!$O$8),"3x D11",""))</f>
        <v/>
      </c>
      <c r="F1353" s="9" t="str">
        <f>IF('DATA ACCURATE'!N1356&lt;&gt;"",'DATA ACCURATE'!N1356,"")</f>
        <v/>
      </c>
      <c r="G1353" t="str">
        <f>IF(F1353="","",IF(F1353&lt;=DATABASE!$I$8,"UNYIL",IF(F1353&lt;=DATABASE!$J$8,"KECIL",IF(F1353&lt;DATABASE!$K$8,"TANGGUNG",IF(F1353&gt;=DATABASE!$K$8,"BESAR","")))))</f>
        <v/>
      </c>
      <c r="H1353" s="16" t="str">
        <f>IF('DATA ACCURATE'!J1356&lt;&gt;"",'DATA ACCURATE'!J1356,"")</f>
        <v/>
      </c>
      <c r="I1353" s="35" t="str">
        <f>IF(B1353&lt;&gt;"",IFERROR(VLOOKUP(B1353,'DATA TIMBANGAN'!G:M,7,FALSE),VLOOKUP(B1353,'DATA TIMBANGAN'!G:M,7)),"")</f>
        <v/>
      </c>
      <c r="J1353" s="25" t="str">
        <f>IF(H1353&lt;&gt;"",IFERROR(INDEX(DATABASE!$Z$19:$Z$38,MATCH(DATEVALUE(H1353),DATABASE!$AA$19:$AA$38,0)),INDEX(DATABASE!$Z$12:$Z$18,MATCH(WEEKDAY(H1353,2),DATABASE!$AA$12:$AA$18,0))),"")</f>
        <v/>
      </c>
      <c r="K1353" s="25" t="str">
        <f>IF('DATA ACCURATE'!V1356&lt;&gt;"",'DATA ACCURATE'!V1356,"")</f>
        <v/>
      </c>
      <c r="L1353" s="80" t="str">
        <f>IF($H1353="","",IF(OR($J1353="LIBUR",AND($L1352="LIBUR",$O1352=$O1353)),"LIBUR",IF(AND(OR($L1352="LUAR JAM KERJA 1",$L1352="LUAR JAM KERJA 2"),OR(OR(AND($H1352=$H1353,AND(OR($I1353&gt;DATABASE!$J$3,$I1353&lt;DATABASE!$J$6),((DATEVALUE($H1353)+$I1353)-(DATEVALUE($H1352)+$I1352))&lt;DATABASE!$J$6)),AND($H1352=$H1353,$O1352=$O1353,OR($I1353&gt;DATABASE!$J$6,$I1353&lt;DATABASE!$J$3))),AND(($H1353-$H1352)=1,OR($I1353&lt;DATABASE!$I$6,((DATEVALUE($H1353)+$I1353)-(DATEVALUE($H1352)+$I1352))&lt;DATABASE!$J$6))),$A1353=$A1352),"LUAR JAM KERJA 2",IF(AND(OR(WEEKDAY($H1353,2)=1,WEEKDAY($H1353,2)=2,WEEKDAY($H1353,2)=3,WEEKDAY($H1353,2)=4,WEEKDAY($H1353,2)=5),$I1353&lt;=DATABASE!$J$3,$I1353&gt;=DATABASE!$I$3),"JAM KERJA",IF(AND(WEEKDAY($H1353,2)=6,$I1353&lt;=DATABASE!$J$4,$I1353&gt;=DATABASE!$I$4),"JAM KERJA","LUAR JAM KERJA 1")))))</f>
        <v/>
      </c>
      <c r="M1353" s="33" t="str">
        <f>IF('DATA ACCURATE'!T1356&lt;&gt;"",IF('DATA ACCURATE'!T1356&gt;100,'DATA ACCURATE'!T1356/10,'DATA ACCURATE'!T1356),"")</f>
        <v/>
      </c>
      <c r="N1353" t="str">
        <f>IF(M1353="","",IF(M1353&lt;=DATABASE!$I$9,"LOKAL",IF(M1353&lt;DATABASE!$J$9,"LUAR KOTA 1",IF($M1353&gt;=DATABASE!$J$9,"LUAR KOTA 2",""))))</f>
        <v/>
      </c>
      <c r="O1353" s="38" t="str">
        <f>IF('DATA ACCURATE'!L1356&lt;&gt;"",'DATA ACCURATE'!L1356,"")</f>
        <v/>
      </c>
      <c r="Q1353" s="38">
        <f t="shared" si="148"/>
        <v>0</v>
      </c>
      <c r="R1353" s="38">
        <f t="shared" si="148"/>
        <v>0</v>
      </c>
      <c r="S1353" s="38">
        <f t="shared" si="148"/>
        <v>0</v>
      </c>
      <c r="T1353" s="38">
        <f t="shared" si="146"/>
        <v>0</v>
      </c>
      <c r="U1353" s="38">
        <f t="shared" si="149"/>
        <v>0</v>
      </c>
      <c r="V1353" s="38">
        <f t="shared" si="149"/>
        <v>0</v>
      </c>
      <c r="W1353" s="38">
        <f t="shared" si="149"/>
        <v>0</v>
      </c>
      <c r="X1353" s="38">
        <f t="shared" si="150"/>
        <v>0</v>
      </c>
      <c r="Y1353" s="38">
        <f t="shared" si="150"/>
        <v>0</v>
      </c>
      <c r="Z1353" s="38">
        <f t="shared" si="150"/>
        <v>0</v>
      </c>
      <c r="AA1353" s="38">
        <f t="shared" si="147"/>
        <v>0</v>
      </c>
      <c r="AB1353" s="38">
        <f t="shared" si="151"/>
        <v>0</v>
      </c>
      <c r="AC1353" s="38">
        <f t="shared" si="152"/>
        <v>0</v>
      </c>
      <c r="AD1353" s="38" t="str">
        <f t="shared" si="153"/>
        <v>000000000000</v>
      </c>
    </row>
    <row r="1354" spans="1:30">
      <c r="A1354" s="9" t="str">
        <f>IF('DATA ACCURATE'!A1357&lt;&gt;"",'DATA ACCURATE'!A1357,"")</f>
        <v/>
      </c>
      <c r="B1354" s="9" t="str">
        <f>IF('DATA ACCURATE'!D1357&lt;&gt;"",'DATA ACCURATE'!D1357,"")</f>
        <v/>
      </c>
      <c r="C1354" s="38" t="str">
        <f>IF($AD1354="000000000000","",INDEX(DATABASE!$W$12:$W$71,MATCH($AD1354,DATABASE!$V$12:$V$71,0)))</f>
        <v/>
      </c>
      <c r="D1354" s="34" t="str">
        <f>IF(C1354="","",IF(E1354="",INDEX(DATABASE!$AF$13:$AF$62,MATCH($C1354,DATABASE!$AC$13:$AC$62,0)),IF(E1354="2x D11",INDEX(DATABASE!$AF$13:$AF$62,MATCH($C1354,DATABASE!$AC$13:$AC$62,0))+2*DATABASE!$AF$62,IF(E1354="3x D11",INDEX(DATABASE!$AF$13:$AF$62,MATCH($C1354,DATABASE!$AC$13:$AC$62,0))+3*DATABASE!$AF$62,""))))</f>
        <v/>
      </c>
      <c r="E1354" s="38" t="str">
        <f>IF(AND($K1354="Y",$G1354&lt;&gt;"UNYIL",$F1354&lt;DATABASE!$O$8),"2x D11",IF(AND($K1354="Y",$G1354&lt;&gt;"UNYIL",$F1354&gt;=DATABASE!$O$8),"3x D11",""))</f>
        <v/>
      </c>
      <c r="F1354" s="9" t="str">
        <f>IF('DATA ACCURATE'!N1357&lt;&gt;"",'DATA ACCURATE'!N1357,"")</f>
        <v/>
      </c>
      <c r="G1354" t="str">
        <f>IF(F1354="","",IF(F1354&lt;=DATABASE!$I$8,"UNYIL",IF(F1354&lt;=DATABASE!$J$8,"KECIL",IF(F1354&lt;DATABASE!$K$8,"TANGGUNG",IF(F1354&gt;=DATABASE!$K$8,"BESAR","")))))</f>
        <v/>
      </c>
      <c r="H1354" s="16" t="str">
        <f>IF('DATA ACCURATE'!J1357&lt;&gt;"",'DATA ACCURATE'!J1357,"")</f>
        <v/>
      </c>
      <c r="I1354" s="35" t="str">
        <f>IF(B1354&lt;&gt;"",IFERROR(VLOOKUP(B1354,'DATA TIMBANGAN'!G:M,7,FALSE),VLOOKUP(B1354,'DATA TIMBANGAN'!G:M,7)),"")</f>
        <v/>
      </c>
      <c r="J1354" s="25" t="str">
        <f>IF(H1354&lt;&gt;"",IFERROR(INDEX(DATABASE!$Z$19:$Z$38,MATCH(DATEVALUE(H1354),DATABASE!$AA$19:$AA$38,0)),INDEX(DATABASE!$Z$12:$Z$18,MATCH(WEEKDAY(H1354,2),DATABASE!$AA$12:$AA$18,0))),"")</f>
        <v/>
      </c>
      <c r="K1354" s="25" t="str">
        <f>IF('DATA ACCURATE'!V1357&lt;&gt;"",'DATA ACCURATE'!V1357,"")</f>
        <v/>
      </c>
      <c r="L1354" s="80" t="str">
        <f>IF($H1354="","",IF(OR($J1354="LIBUR",AND($L1353="LIBUR",$O1353=$O1354)),"LIBUR",IF(AND(OR($L1353="LUAR JAM KERJA 1",$L1353="LUAR JAM KERJA 2"),OR(OR(AND($H1353=$H1354,AND(OR($I1354&gt;DATABASE!$J$3,$I1354&lt;DATABASE!$J$6),((DATEVALUE($H1354)+$I1354)-(DATEVALUE($H1353)+$I1353))&lt;DATABASE!$J$6)),AND($H1353=$H1354,$O1353=$O1354,OR($I1354&gt;DATABASE!$J$6,$I1354&lt;DATABASE!$J$3))),AND(($H1354-$H1353)=1,OR($I1354&lt;DATABASE!$I$6,((DATEVALUE($H1354)+$I1354)-(DATEVALUE($H1353)+$I1353))&lt;DATABASE!$J$6))),$A1354=$A1353),"LUAR JAM KERJA 2",IF(AND(OR(WEEKDAY($H1354,2)=1,WEEKDAY($H1354,2)=2,WEEKDAY($H1354,2)=3,WEEKDAY($H1354,2)=4,WEEKDAY($H1354,2)=5),$I1354&lt;=DATABASE!$J$3,$I1354&gt;=DATABASE!$I$3),"JAM KERJA",IF(AND(WEEKDAY($H1354,2)=6,$I1354&lt;=DATABASE!$J$4,$I1354&gt;=DATABASE!$I$4),"JAM KERJA","LUAR JAM KERJA 1")))))</f>
        <v/>
      </c>
      <c r="M1354" s="33" t="str">
        <f>IF('DATA ACCURATE'!T1357&lt;&gt;"",IF('DATA ACCURATE'!T1357&gt;100,'DATA ACCURATE'!T1357/10,'DATA ACCURATE'!T1357),"")</f>
        <v/>
      </c>
      <c r="N1354" t="str">
        <f>IF(M1354="","",IF(M1354&lt;=DATABASE!$I$9,"LOKAL",IF(M1354&lt;DATABASE!$J$9,"LUAR KOTA 1",IF($M1354&gt;=DATABASE!$J$9,"LUAR KOTA 2",""))))</f>
        <v/>
      </c>
      <c r="O1354" s="38" t="str">
        <f>IF('DATA ACCURATE'!L1357&lt;&gt;"",'DATA ACCURATE'!L1357,"")</f>
        <v/>
      </c>
      <c r="Q1354" s="38">
        <f t="shared" si="148"/>
        <v>0</v>
      </c>
      <c r="R1354" s="38">
        <f t="shared" si="148"/>
        <v>0</v>
      </c>
      <c r="S1354" s="38">
        <f t="shared" si="148"/>
        <v>0</v>
      </c>
      <c r="T1354" s="38">
        <f t="shared" si="146"/>
        <v>0</v>
      </c>
      <c r="U1354" s="38">
        <f t="shared" si="149"/>
        <v>0</v>
      </c>
      <c r="V1354" s="38">
        <f t="shared" si="149"/>
        <v>0</v>
      </c>
      <c r="W1354" s="38">
        <f t="shared" si="149"/>
        <v>0</v>
      </c>
      <c r="X1354" s="38">
        <f t="shared" si="150"/>
        <v>0</v>
      </c>
      <c r="Y1354" s="38">
        <f t="shared" si="150"/>
        <v>0</v>
      </c>
      <c r="Z1354" s="38">
        <f t="shared" si="150"/>
        <v>0</v>
      </c>
      <c r="AA1354" s="38">
        <f t="shared" si="147"/>
        <v>0</v>
      </c>
      <c r="AB1354" s="38">
        <f t="shared" si="151"/>
        <v>0</v>
      </c>
      <c r="AC1354" s="38">
        <f t="shared" si="152"/>
        <v>0</v>
      </c>
      <c r="AD1354" s="38" t="str">
        <f t="shared" si="153"/>
        <v>000000000000</v>
      </c>
    </row>
    <row r="1355" spans="1:30">
      <c r="A1355" s="9" t="str">
        <f>IF('DATA ACCURATE'!A1358&lt;&gt;"",'DATA ACCURATE'!A1358,"")</f>
        <v/>
      </c>
      <c r="B1355" s="9" t="str">
        <f>IF('DATA ACCURATE'!D1358&lt;&gt;"",'DATA ACCURATE'!D1358,"")</f>
        <v/>
      </c>
      <c r="C1355" s="38" t="str">
        <f>IF($AD1355="000000000000","",INDEX(DATABASE!$W$12:$W$71,MATCH($AD1355,DATABASE!$V$12:$V$71,0)))</f>
        <v/>
      </c>
      <c r="D1355" s="34" t="str">
        <f>IF(C1355="","",IF(E1355="",INDEX(DATABASE!$AF$13:$AF$62,MATCH($C1355,DATABASE!$AC$13:$AC$62,0)),IF(E1355="2x D11",INDEX(DATABASE!$AF$13:$AF$62,MATCH($C1355,DATABASE!$AC$13:$AC$62,0))+2*DATABASE!$AF$62,IF(E1355="3x D11",INDEX(DATABASE!$AF$13:$AF$62,MATCH($C1355,DATABASE!$AC$13:$AC$62,0))+3*DATABASE!$AF$62,""))))</f>
        <v/>
      </c>
      <c r="E1355" s="38" t="str">
        <f>IF(AND($K1355="Y",$G1355&lt;&gt;"UNYIL",$F1355&lt;DATABASE!$O$8),"2x D11",IF(AND($K1355="Y",$G1355&lt;&gt;"UNYIL",$F1355&gt;=DATABASE!$O$8),"3x D11",""))</f>
        <v/>
      </c>
      <c r="F1355" s="9" t="str">
        <f>IF('DATA ACCURATE'!N1358&lt;&gt;"",'DATA ACCURATE'!N1358,"")</f>
        <v/>
      </c>
      <c r="G1355" t="str">
        <f>IF(F1355="","",IF(F1355&lt;=DATABASE!$I$8,"UNYIL",IF(F1355&lt;=DATABASE!$J$8,"KECIL",IF(F1355&lt;DATABASE!$K$8,"TANGGUNG",IF(F1355&gt;=DATABASE!$K$8,"BESAR","")))))</f>
        <v/>
      </c>
      <c r="H1355" s="16" t="str">
        <f>IF('DATA ACCURATE'!J1358&lt;&gt;"",'DATA ACCURATE'!J1358,"")</f>
        <v/>
      </c>
      <c r="I1355" s="35" t="str">
        <f>IF(B1355&lt;&gt;"",IFERROR(VLOOKUP(B1355,'DATA TIMBANGAN'!G:M,7,FALSE),VLOOKUP(B1355,'DATA TIMBANGAN'!G:M,7)),"")</f>
        <v/>
      </c>
      <c r="J1355" s="25" t="str">
        <f>IF(H1355&lt;&gt;"",IFERROR(INDEX(DATABASE!$Z$19:$Z$38,MATCH(DATEVALUE(H1355),DATABASE!$AA$19:$AA$38,0)),INDEX(DATABASE!$Z$12:$Z$18,MATCH(WEEKDAY(H1355,2),DATABASE!$AA$12:$AA$18,0))),"")</f>
        <v/>
      </c>
      <c r="K1355" s="25" t="str">
        <f>IF('DATA ACCURATE'!V1358&lt;&gt;"",'DATA ACCURATE'!V1358,"")</f>
        <v/>
      </c>
      <c r="L1355" s="80" t="str">
        <f>IF($H1355="","",IF(OR($J1355="LIBUR",AND($L1354="LIBUR",$O1354=$O1355)),"LIBUR",IF(AND(OR($L1354="LUAR JAM KERJA 1",$L1354="LUAR JAM KERJA 2"),OR(OR(AND($H1354=$H1355,AND(OR($I1355&gt;DATABASE!$J$3,$I1355&lt;DATABASE!$J$6),((DATEVALUE($H1355)+$I1355)-(DATEVALUE($H1354)+$I1354))&lt;DATABASE!$J$6)),AND($H1354=$H1355,$O1354=$O1355,OR($I1355&gt;DATABASE!$J$6,$I1355&lt;DATABASE!$J$3))),AND(($H1355-$H1354)=1,OR($I1355&lt;DATABASE!$I$6,((DATEVALUE($H1355)+$I1355)-(DATEVALUE($H1354)+$I1354))&lt;DATABASE!$J$6))),$A1355=$A1354),"LUAR JAM KERJA 2",IF(AND(OR(WEEKDAY($H1355,2)=1,WEEKDAY($H1355,2)=2,WEEKDAY($H1355,2)=3,WEEKDAY($H1355,2)=4,WEEKDAY($H1355,2)=5),$I1355&lt;=DATABASE!$J$3,$I1355&gt;=DATABASE!$I$3),"JAM KERJA",IF(AND(WEEKDAY($H1355,2)=6,$I1355&lt;=DATABASE!$J$4,$I1355&gt;=DATABASE!$I$4),"JAM KERJA","LUAR JAM KERJA 1")))))</f>
        <v/>
      </c>
      <c r="M1355" s="33" t="str">
        <f>IF('DATA ACCURATE'!T1358&lt;&gt;"",IF('DATA ACCURATE'!T1358&gt;100,'DATA ACCURATE'!T1358/10,'DATA ACCURATE'!T1358),"")</f>
        <v/>
      </c>
      <c r="N1355" t="str">
        <f>IF(M1355="","",IF(M1355&lt;=DATABASE!$I$9,"LOKAL",IF(M1355&lt;DATABASE!$J$9,"LUAR KOTA 1",IF($M1355&gt;=DATABASE!$J$9,"LUAR KOTA 2",""))))</f>
        <v/>
      </c>
      <c r="O1355" s="38" t="str">
        <f>IF('DATA ACCURATE'!L1358&lt;&gt;"",'DATA ACCURATE'!L1358,"")</f>
        <v/>
      </c>
      <c r="Q1355" s="38">
        <f t="shared" si="148"/>
        <v>0</v>
      </c>
      <c r="R1355" s="38">
        <f t="shared" si="148"/>
        <v>0</v>
      </c>
      <c r="S1355" s="38">
        <f t="shared" si="148"/>
        <v>0</v>
      </c>
      <c r="T1355" s="38">
        <f t="shared" si="146"/>
        <v>0</v>
      </c>
      <c r="U1355" s="38">
        <f t="shared" si="149"/>
        <v>0</v>
      </c>
      <c r="V1355" s="38">
        <f t="shared" si="149"/>
        <v>0</v>
      </c>
      <c r="W1355" s="38">
        <f t="shared" si="149"/>
        <v>0</v>
      </c>
      <c r="X1355" s="38">
        <f t="shared" si="150"/>
        <v>0</v>
      </c>
      <c r="Y1355" s="38">
        <f t="shared" si="150"/>
        <v>0</v>
      </c>
      <c r="Z1355" s="38">
        <f t="shared" si="150"/>
        <v>0</v>
      </c>
      <c r="AA1355" s="38">
        <f t="shared" si="147"/>
        <v>0</v>
      </c>
      <c r="AB1355" s="38">
        <f t="shared" si="151"/>
        <v>0</v>
      </c>
      <c r="AC1355" s="38">
        <f t="shared" si="152"/>
        <v>0</v>
      </c>
      <c r="AD1355" s="38" t="str">
        <f t="shared" si="153"/>
        <v>000000000000</v>
      </c>
    </row>
    <row r="1356" spans="1:30">
      <c r="A1356" s="9" t="str">
        <f>IF('DATA ACCURATE'!A1359&lt;&gt;"",'DATA ACCURATE'!A1359,"")</f>
        <v/>
      </c>
      <c r="B1356" s="9" t="str">
        <f>IF('DATA ACCURATE'!D1359&lt;&gt;"",'DATA ACCURATE'!D1359,"")</f>
        <v/>
      </c>
      <c r="C1356" s="38" t="str">
        <f>IF($AD1356="000000000000","",INDEX(DATABASE!$W$12:$W$71,MATCH($AD1356,DATABASE!$V$12:$V$71,0)))</f>
        <v/>
      </c>
      <c r="D1356" s="34" t="str">
        <f>IF(C1356="","",IF(E1356="",INDEX(DATABASE!$AF$13:$AF$62,MATCH($C1356,DATABASE!$AC$13:$AC$62,0)),IF(E1356="2x D11",INDEX(DATABASE!$AF$13:$AF$62,MATCH($C1356,DATABASE!$AC$13:$AC$62,0))+2*DATABASE!$AF$62,IF(E1356="3x D11",INDEX(DATABASE!$AF$13:$AF$62,MATCH($C1356,DATABASE!$AC$13:$AC$62,0))+3*DATABASE!$AF$62,""))))</f>
        <v/>
      </c>
      <c r="E1356" s="38" t="str">
        <f>IF(AND($K1356="Y",$G1356&lt;&gt;"UNYIL",$F1356&lt;DATABASE!$O$8),"2x D11",IF(AND($K1356="Y",$G1356&lt;&gt;"UNYIL",$F1356&gt;=DATABASE!$O$8),"3x D11",""))</f>
        <v/>
      </c>
      <c r="F1356" s="9" t="str">
        <f>IF('DATA ACCURATE'!N1359&lt;&gt;"",'DATA ACCURATE'!N1359,"")</f>
        <v/>
      </c>
      <c r="G1356" t="str">
        <f>IF(F1356="","",IF(F1356&lt;=DATABASE!$I$8,"UNYIL",IF(F1356&lt;=DATABASE!$J$8,"KECIL",IF(F1356&lt;DATABASE!$K$8,"TANGGUNG",IF(F1356&gt;=DATABASE!$K$8,"BESAR","")))))</f>
        <v/>
      </c>
      <c r="H1356" s="16" t="str">
        <f>IF('DATA ACCURATE'!J1359&lt;&gt;"",'DATA ACCURATE'!J1359,"")</f>
        <v/>
      </c>
      <c r="I1356" s="35" t="str">
        <f>IF(B1356&lt;&gt;"",IFERROR(VLOOKUP(B1356,'DATA TIMBANGAN'!G:M,7,FALSE),VLOOKUP(B1356,'DATA TIMBANGAN'!G:M,7)),"")</f>
        <v/>
      </c>
      <c r="J1356" s="25" t="str">
        <f>IF(H1356&lt;&gt;"",IFERROR(INDEX(DATABASE!$Z$19:$Z$38,MATCH(DATEVALUE(H1356),DATABASE!$AA$19:$AA$38,0)),INDEX(DATABASE!$Z$12:$Z$18,MATCH(WEEKDAY(H1356,2),DATABASE!$AA$12:$AA$18,0))),"")</f>
        <v/>
      </c>
      <c r="K1356" s="25" t="str">
        <f>IF('DATA ACCURATE'!V1359&lt;&gt;"",'DATA ACCURATE'!V1359,"")</f>
        <v/>
      </c>
      <c r="L1356" s="80" t="str">
        <f>IF($H1356="","",IF(OR($J1356="LIBUR",AND($L1355="LIBUR",$O1355=$O1356)),"LIBUR",IF(AND(OR($L1355="LUAR JAM KERJA 1",$L1355="LUAR JAM KERJA 2"),OR(OR(AND($H1355=$H1356,AND(OR($I1356&gt;DATABASE!$J$3,$I1356&lt;DATABASE!$J$6),((DATEVALUE($H1356)+$I1356)-(DATEVALUE($H1355)+$I1355))&lt;DATABASE!$J$6)),AND($H1355=$H1356,$O1355=$O1356,OR($I1356&gt;DATABASE!$J$6,$I1356&lt;DATABASE!$J$3))),AND(($H1356-$H1355)=1,OR($I1356&lt;DATABASE!$I$6,((DATEVALUE($H1356)+$I1356)-(DATEVALUE($H1355)+$I1355))&lt;DATABASE!$J$6))),$A1356=$A1355),"LUAR JAM KERJA 2",IF(AND(OR(WEEKDAY($H1356,2)=1,WEEKDAY($H1356,2)=2,WEEKDAY($H1356,2)=3,WEEKDAY($H1356,2)=4,WEEKDAY($H1356,2)=5),$I1356&lt;=DATABASE!$J$3,$I1356&gt;=DATABASE!$I$3),"JAM KERJA",IF(AND(WEEKDAY($H1356,2)=6,$I1356&lt;=DATABASE!$J$4,$I1356&gt;=DATABASE!$I$4),"JAM KERJA","LUAR JAM KERJA 1")))))</f>
        <v/>
      </c>
      <c r="M1356" s="33" t="str">
        <f>IF('DATA ACCURATE'!T1359&lt;&gt;"",IF('DATA ACCURATE'!T1359&gt;100,'DATA ACCURATE'!T1359/10,'DATA ACCURATE'!T1359),"")</f>
        <v/>
      </c>
      <c r="N1356" t="str">
        <f>IF(M1356="","",IF(M1356&lt;=DATABASE!$I$9,"LOKAL",IF(M1356&lt;DATABASE!$J$9,"LUAR KOTA 1",IF($M1356&gt;=DATABASE!$J$9,"LUAR KOTA 2",""))))</f>
        <v/>
      </c>
      <c r="O1356" s="38" t="str">
        <f>IF('DATA ACCURATE'!L1359&lt;&gt;"",'DATA ACCURATE'!L1359,"")</f>
        <v/>
      </c>
      <c r="Q1356" s="38">
        <f t="shared" si="148"/>
        <v>0</v>
      </c>
      <c r="R1356" s="38">
        <f t="shared" si="148"/>
        <v>0</v>
      </c>
      <c r="S1356" s="38">
        <f t="shared" si="148"/>
        <v>0</v>
      </c>
      <c r="T1356" s="38">
        <f t="shared" si="146"/>
        <v>0</v>
      </c>
      <c r="U1356" s="38">
        <f t="shared" si="149"/>
        <v>0</v>
      </c>
      <c r="V1356" s="38">
        <f t="shared" si="149"/>
        <v>0</v>
      </c>
      <c r="W1356" s="38">
        <f t="shared" si="149"/>
        <v>0</v>
      </c>
      <c r="X1356" s="38">
        <f t="shared" si="150"/>
        <v>0</v>
      </c>
      <c r="Y1356" s="38">
        <f t="shared" si="150"/>
        <v>0</v>
      </c>
      <c r="Z1356" s="38">
        <f t="shared" si="150"/>
        <v>0</v>
      </c>
      <c r="AA1356" s="38">
        <f t="shared" si="147"/>
        <v>0</v>
      </c>
      <c r="AB1356" s="38">
        <f t="shared" si="151"/>
        <v>0</v>
      </c>
      <c r="AC1356" s="38">
        <f t="shared" si="152"/>
        <v>0</v>
      </c>
      <c r="AD1356" s="38" t="str">
        <f t="shared" si="153"/>
        <v>000000000000</v>
      </c>
    </row>
    <row r="1357" spans="1:30">
      <c r="A1357" s="9" t="str">
        <f>IF('DATA ACCURATE'!A1360&lt;&gt;"",'DATA ACCURATE'!A1360,"")</f>
        <v/>
      </c>
      <c r="B1357" s="9" t="str">
        <f>IF('DATA ACCURATE'!D1360&lt;&gt;"",'DATA ACCURATE'!D1360,"")</f>
        <v/>
      </c>
      <c r="C1357" s="38" t="str">
        <f>IF($AD1357="000000000000","",INDEX(DATABASE!$W$12:$W$71,MATCH($AD1357,DATABASE!$V$12:$V$71,0)))</f>
        <v/>
      </c>
      <c r="D1357" s="34" t="str">
        <f>IF(C1357="","",IF(E1357="",INDEX(DATABASE!$AF$13:$AF$62,MATCH($C1357,DATABASE!$AC$13:$AC$62,0)),IF(E1357="2x D11",INDEX(DATABASE!$AF$13:$AF$62,MATCH($C1357,DATABASE!$AC$13:$AC$62,0))+2*DATABASE!$AF$62,IF(E1357="3x D11",INDEX(DATABASE!$AF$13:$AF$62,MATCH($C1357,DATABASE!$AC$13:$AC$62,0))+3*DATABASE!$AF$62,""))))</f>
        <v/>
      </c>
      <c r="E1357" s="38" t="str">
        <f>IF(AND($K1357="Y",$G1357&lt;&gt;"UNYIL",$F1357&lt;DATABASE!$O$8),"2x D11",IF(AND($K1357="Y",$G1357&lt;&gt;"UNYIL",$F1357&gt;=DATABASE!$O$8),"3x D11",""))</f>
        <v/>
      </c>
      <c r="F1357" s="9" t="str">
        <f>IF('DATA ACCURATE'!N1360&lt;&gt;"",'DATA ACCURATE'!N1360,"")</f>
        <v/>
      </c>
      <c r="G1357" t="str">
        <f>IF(F1357="","",IF(F1357&lt;=DATABASE!$I$8,"UNYIL",IF(F1357&lt;=DATABASE!$J$8,"KECIL",IF(F1357&lt;DATABASE!$K$8,"TANGGUNG",IF(F1357&gt;=DATABASE!$K$8,"BESAR","")))))</f>
        <v/>
      </c>
      <c r="H1357" s="16" t="str">
        <f>IF('DATA ACCURATE'!J1360&lt;&gt;"",'DATA ACCURATE'!J1360,"")</f>
        <v/>
      </c>
      <c r="I1357" s="35" t="str">
        <f>IF(B1357&lt;&gt;"",IFERROR(VLOOKUP(B1357,'DATA TIMBANGAN'!G:M,7,FALSE),VLOOKUP(B1357,'DATA TIMBANGAN'!G:M,7)),"")</f>
        <v/>
      </c>
      <c r="J1357" s="25" t="str">
        <f>IF(H1357&lt;&gt;"",IFERROR(INDEX(DATABASE!$Z$19:$Z$38,MATCH(DATEVALUE(H1357),DATABASE!$AA$19:$AA$38,0)),INDEX(DATABASE!$Z$12:$Z$18,MATCH(WEEKDAY(H1357,2),DATABASE!$AA$12:$AA$18,0))),"")</f>
        <v/>
      </c>
      <c r="K1357" s="25" t="str">
        <f>IF('DATA ACCURATE'!V1360&lt;&gt;"",'DATA ACCURATE'!V1360,"")</f>
        <v/>
      </c>
      <c r="L1357" s="80" t="str">
        <f>IF($H1357="","",IF(OR($J1357="LIBUR",AND($L1356="LIBUR",$O1356=$O1357)),"LIBUR",IF(AND(OR($L1356="LUAR JAM KERJA 1",$L1356="LUAR JAM KERJA 2"),OR(OR(AND($H1356=$H1357,AND(OR($I1357&gt;DATABASE!$J$3,$I1357&lt;DATABASE!$J$6),((DATEVALUE($H1357)+$I1357)-(DATEVALUE($H1356)+$I1356))&lt;DATABASE!$J$6)),AND($H1356=$H1357,$O1356=$O1357,OR($I1357&gt;DATABASE!$J$6,$I1357&lt;DATABASE!$J$3))),AND(($H1357-$H1356)=1,OR($I1357&lt;DATABASE!$I$6,((DATEVALUE($H1357)+$I1357)-(DATEVALUE($H1356)+$I1356))&lt;DATABASE!$J$6))),$A1357=$A1356),"LUAR JAM KERJA 2",IF(AND(OR(WEEKDAY($H1357,2)=1,WEEKDAY($H1357,2)=2,WEEKDAY($H1357,2)=3,WEEKDAY($H1357,2)=4,WEEKDAY($H1357,2)=5),$I1357&lt;=DATABASE!$J$3,$I1357&gt;=DATABASE!$I$3),"JAM KERJA",IF(AND(WEEKDAY($H1357,2)=6,$I1357&lt;=DATABASE!$J$4,$I1357&gt;=DATABASE!$I$4),"JAM KERJA","LUAR JAM KERJA 1")))))</f>
        <v/>
      </c>
      <c r="M1357" s="33" t="str">
        <f>IF('DATA ACCURATE'!T1360&lt;&gt;"",IF('DATA ACCURATE'!T1360&gt;100,'DATA ACCURATE'!T1360/10,'DATA ACCURATE'!T1360),"")</f>
        <v/>
      </c>
      <c r="N1357" t="str">
        <f>IF(M1357="","",IF(M1357&lt;=DATABASE!$I$9,"LOKAL",IF(M1357&lt;DATABASE!$J$9,"LUAR KOTA 1",IF($M1357&gt;=DATABASE!$J$9,"LUAR KOTA 2",""))))</f>
        <v/>
      </c>
      <c r="O1357" s="38" t="str">
        <f>IF('DATA ACCURATE'!L1360&lt;&gt;"",'DATA ACCURATE'!L1360,"")</f>
        <v/>
      </c>
      <c r="Q1357" s="38">
        <f t="shared" si="148"/>
        <v>0</v>
      </c>
      <c r="R1357" s="38">
        <f t="shared" si="148"/>
        <v>0</v>
      </c>
      <c r="S1357" s="38">
        <f t="shared" si="148"/>
        <v>0</v>
      </c>
      <c r="T1357" s="38">
        <f t="shared" si="146"/>
        <v>0</v>
      </c>
      <c r="U1357" s="38">
        <f t="shared" si="149"/>
        <v>0</v>
      </c>
      <c r="V1357" s="38">
        <f t="shared" si="149"/>
        <v>0</v>
      </c>
      <c r="W1357" s="38">
        <f t="shared" si="149"/>
        <v>0</v>
      </c>
      <c r="X1357" s="38">
        <f t="shared" si="150"/>
        <v>0</v>
      </c>
      <c r="Y1357" s="38">
        <f t="shared" si="150"/>
        <v>0</v>
      </c>
      <c r="Z1357" s="38">
        <f t="shared" si="150"/>
        <v>0</v>
      </c>
      <c r="AA1357" s="38">
        <f t="shared" si="147"/>
        <v>0</v>
      </c>
      <c r="AB1357" s="38">
        <f t="shared" si="151"/>
        <v>0</v>
      </c>
      <c r="AC1357" s="38">
        <f t="shared" si="152"/>
        <v>0</v>
      </c>
      <c r="AD1357" s="38" t="str">
        <f t="shared" si="153"/>
        <v>000000000000</v>
      </c>
    </row>
    <row r="1358" spans="1:30">
      <c r="A1358" s="9" t="str">
        <f>IF('DATA ACCURATE'!A1361&lt;&gt;"",'DATA ACCURATE'!A1361,"")</f>
        <v/>
      </c>
      <c r="B1358" s="9" t="str">
        <f>IF('DATA ACCURATE'!D1361&lt;&gt;"",'DATA ACCURATE'!D1361,"")</f>
        <v/>
      </c>
      <c r="C1358" s="38" t="str">
        <f>IF($AD1358="000000000000","",INDEX(DATABASE!$W$12:$W$71,MATCH($AD1358,DATABASE!$V$12:$V$71,0)))</f>
        <v/>
      </c>
      <c r="D1358" s="34" t="str">
        <f>IF(C1358="","",IF(E1358="",INDEX(DATABASE!$AF$13:$AF$62,MATCH($C1358,DATABASE!$AC$13:$AC$62,0)),IF(E1358="2x D11",INDEX(DATABASE!$AF$13:$AF$62,MATCH($C1358,DATABASE!$AC$13:$AC$62,0))+2*DATABASE!$AF$62,IF(E1358="3x D11",INDEX(DATABASE!$AF$13:$AF$62,MATCH($C1358,DATABASE!$AC$13:$AC$62,0))+3*DATABASE!$AF$62,""))))</f>
        <v/>
      </c>
      <c r="E1358" s="38" t="str">
        <f>IF(AND($K1358="Y",$G1358&lt;&gt;"UNYIL",$F1358&lt;DATABASE!$O$8),"2x D11",IF(AND($K1358="Y",$G1358&lt;&gt;"UNYIL",$F1358&gt;=DATABASE!$O$8),"3x D11",""))</f>
        <v/>
      </c>
      <c r="F1358" s="9" t="str">
        <f>IF('DATA ACCURATE'!N1361&lt;&gt;"",'DATA ACCURATE'!N1361,"")</f>
        <v/>
      </c>
      <c r="G1358" t="str">
        <f>IF(F1358="","",IF(F1358&lt;=DATABASE!$I$8,"UNYIL",IF(F1358&lt;=DATABASE!$J$8,"KECIL",IF(F1358&lt;DATABASE!$K$8,"TANGGUNG",IF(F1358&gt;=DATABASE!$K$8,"BESAR","")))))</f>
        <v/>
      </c>
      <c r="H1358" s="16" t="str">
        <f>IF('DATA ACCURATE'!J1361&lt;&gt;"",'DATA ACCURATE'!J1361,"")</f>
        <v/>
      </c>
      <c r="I1358" s="35" t="str">
        <f>IF(B1358&lt;&gt;"",IFERROR(VLOOKUP(B1358,'DATA TIMBANGAN'!G:M,7,FALSE),VLOOKUP(B1358,'DATA TIMBANGAN'!G:M,7)),"")</f>
        <v/>
      </c>
      <c r="J1358" s="25" t="str">
        <f>IF(H1358&lt;&gt;"",IFERROR(INDEX(DATABASE!$Z$19:$Z$38,MATCH(DATEVALUE(H1358),DATABASE!$AA$19:$AA$38,0)),INDEX(DATABASE!$Z$12:$Z$18,MATCH(WEEKDAY(H1358,2),DATABASE!$AA$12:$AA$18,0))),"")</f>
        <v/>
      </c>
      <c r="K1358" s="25" t="str">
        <f>IF('DATA ACCURATE'!V1361&lt;&gt;"",'DATA ACCURATE'!V1361,"")</f>
        <v/>
      </c>
      <c r="L1358" s="80" t="str">
        <f>IF($H1358="","",IF(OR($J1358="LIBUR",AND($L1357="LIBUR",$O1357=$O1358)),"LIBUR",IF(AND(OR($L1357="LUAR JAM KERJA 1",$L1357="LUAR JAM KERJA 2"),OR(OR(AND($H1357=$H1358,AND(OR($I1358&gt;DATABASE!$J$3,$I1358&lt;DATABASE!$J$6),((DATEVALUE($H1358)+$I1358)-(DATEVALUE($H1357)+$I1357))&lt;DATABASE!$J$6)),AND($H1357=$H1358,$O1357=$O1358,OR($I1358&gt;DATABASE!$J$6,$I1358&lt;DATABASE!$J$3))),AND(($H1358-$H1357)=1,OR($I1358&lt;DATABASE!$I$6,((DATEVALUE($H1358)+$I1358)-(DATEVALUE($H1357)+$I1357))&lt;DATABASE!$J$6))),$A1358=$A1357),"LUAR JAM KERJA 2",IF(AND(OR(WEEKDAY($H1358,2)=1,WEEKDAY($H1358,2)=2,WEEKDAY($H1358,2)=3,WEEKDAY($H1358,2)=4,WEEKDAY($H1358,2)=5),$I1358&lt;=DATABASE!$J$3,$I1358&gt;=DATABASE!$I$3),"JAM KERJA",IF(AND(WEEKDAY($H1358,2)=6,$I1358&lt;=DATABASE!$J$4,$I1358&gt;=DATABASE!$I$4),"JAM KERJA","LUAR JAM KERJA 1")))))</f>
        <v/>
      </c>
      <c r="M1358" s="33" t="str">
        <f>IF('DATA ACCURATE'!T1361&lt;&gt;"",IF('DATA ACCURATE'!T1361&gt;100,'DATA ACCURATE'!T1361/10,'DATA ACCURATE'!T1361),"")</f>
        <v/>
      </c>
      <c r="N1358" t="str">
        <f>IF(M1358="","",IF(M1358&lt;=DATABASE!$I$9,"LOKAL",IF(M1358&lt;DATABASE!$J$9,"LUAR KOTA 1",IF($M1358&gt;=DATABASE!$J$9,"LUAR KOTA 2",""))))</f>
        <v/>
      </c>
      <c r="O1358" s="38" t="str">
        <f>IF('DATA ACCURATE'!L1361&lt;&gt;"",'DATA ACCURATE'!L1361,"")</f>
        <v/>
      </c>
      <c r="Q1358" s="38">
        <f t="shared" si="148"/>
        <v>0</v>
      </c>
      <c r="R1358" s="38">
        <f t="shared" si="148"/>
        <v>0</v>
      </c>
      <c r="S1358" s="38">
        <f t="shared" si="148"/>
        <v>0</v>
      </c>
      <c r="T1358" s="38">
        <f t="shared" si="146"/>
        <v>0</v>
      </c>
      <c r="U1358" s="38">
        <f t="shared" si="149"/>
        <v>0</v>
      </c>
      <c r="V1358" s="38">
        <f t="shared" si="149"/>
        <v>0</v>
      </c>
      <c r="W1358" s="38">
        <f t="shared" si="149"/>
        <v>0</v>
      </c>
      <c r="X1358" s="38">
        <f t="shared" si="150"/>
        <v>0</v>
      </c>
      <c r="Y1358" s="38">
        <f t="shared" si="150"/>
        <v>0</v>
      </c>
      <c r="Z1358" s="38">
        <f t="shared" si="150"/>
        <v>0</v>
      </c>
      <c r="AA1358" s="38">
        <f t="shared" si="147"/>
        <v>0</v>
      </c>
      <c r="AB1358" s="38">
        <f t="shared" si="151"/>
        <v>0</v>
      </c>
      <c r="AC1358" s="38">
        <f t="shared" si="152"/>
        <v>0</v>
      </c>
      <c r="AD1358" s="38" t="str">
        <f t="shared" si="153"/>
        <v>000000000000</v>
      </c>
    </row>
    <row r="1359" spans="1:30">
      <c r="A1359" s="9" t="str">
        <f>IF('DATA ACCURATE'!A1362&lt;&gt;"",'DATA ACCURATE'!A1362,"")</f>
        <v/>
      </c>
      <c r="B1359" s="9" t="str">
        <f>IF('DATA ACCURATE'!D1362&lt;&gt;"",'DATA ACCURATE'!D1362,"")</f>
        <v/>
      </c>
      <c r="C1359" s="38" t="str">
        <f>IF($AD1359="000000000000","",INDEX(DATABASE!$W$12:$W$71,MATCH($AD1359,DATABASE!$V$12:$V$71,0)))</f>
        <v/>
      </c>
      <c r="D1359" s="34" t="str">
        <f>IF(C1359="","",IF(E1359="",INDEX(DATABASE!$AF$13:$AF$62,MATCH($C1359,DATABASE!$AC$13:$AC$62,0)),IF(E1359="2x D11",INDEX(DATABASE!$AF$13:$AF$62,MATCH($C1359,DATABASE!$AC$13:$AC$62,0))+2*DATABASE!$AF$62,IF(E1359="3x D11",INDEX(DATABASE!$AF$13:$AF$62,MATCH($C1359,DATABASE!$AC$13:$AC$62,0))+3*DATABASE!$AF$62,""))))</f>
        <v/>
      </c>
      <c r="E1359" s="38" t="str">
        <f>IF(AND($K1359="Y",$G1359&lt;&gt;"UNYIL",$F1359&lt;DATABASE!$O$8),"2x D11",IF(AND($K1359="Y",$G1359&lt;&gt;"UNYIL",$F1359&gt;=DATABASE!$O$8),"3x D11",""))</f>
        <v/>
      </c>
      <c r="F1359" s="9" t="str">
        <f>IF('DATA ACCURATE'!N1362&lt;&gt;"",'DATA ACCURATE'!N1362,"")</f>
        <v/>
      </c>
      <c r="G1359" t="str">
        <f>IF(F1359="","",IF(F1359&lt;=DATABASE!$I$8,"UNYIL",IF(F1359&lt;=DATABASE!$J$8,"KECIL",IF(F1359&lt;DATABASE!$K$8,"TANGGUNG",IF(F1359&gt;=DATABASE!$K$8,"BESAR","")))))</f>
        <v/>
      </c>
      <c r="H1359" s="16" t="str">
        <f>IF('DATA ACCURATE'!J1362&lt;&gt;"",'DATA ACCURATE'!J1362,"")</f>
        <v/>
      </c>
      <c r="I1359" s="35" t="str">
        <f>IF(B1359&lt;&gt;"",IFERROR(VLOOKUP(B1359,'DATA TIMBANGAN'!G:M,7,FALSE),VLOOKUP(B1359,'DATA TIMBANGAN'!G:M,7)),"")</f>
        <v/>
      </c>
      <c r="J1359" s="25" t="str">
        <f>IF(H1359&lt;&gt;"",IFERROR(INDEX(DATABASE!$Z$19:$Z$38,MATCH(DATEVALUE(H1359),DATABASE!$AA$19:$AA$38,0)),INDEX(DATABASE!$Z$12:$Z$18,MATCH(WEEKDAY(H1359,2),DATABASE!$AA$12:$AA$18,0))),"")</f>
        <v/>
      </c>
      <c r="K1359" s="25" t="str">
        <f>IF('DATA ACCURATE'!V1362&lt;&gt;"",'DATA ACCURATE'!V1362,"")</f>
        <v/>
      </c>
      <c r="L1359" s="80" t="str">
        <f>IF($H1359="","",IF(OR($J1359="LIBUR",AND($L1358="LIBUR",$O1358=$O1359)),"LIBUR",IF(AND(OR($L1358="LUAR JAM KERJA 1",$L1358="LUAR JAM KERJA 2"),OR(OR(AND($H1358=$H1359,AND(OR($I1359&gt;DATABASE!$J$3,$I1359&lt;DATABASE!$J$6),((DATEVALUE($H1359)+$I1359)-(DATEVALUE($H1358)+$I1358))&lt;DATABASE!$J$6)),AND($H1358=$H1359,$O1358=$O1359,OR($I1359&gt;DATABASE!$J$6,$I1359&lt;DATABASE!$J$3))),AND(($H1359-$H1358)=1,OR($I1359&lt;DATABASE!$I$6,((DATEVALUE($H1359)+$I1359)-(DATEVALUE($H1358)+$I1358))&lt;DATABASE!$J$6))),$A1359=$A1358),"LUAR JAM KERJA 2",IF(AND(OR(WEEKDAY($H1359,2)=1,WEEKDAY($H1359,2)=2,WEEKDAY($H1359,2)=3,WEEKDAY($H1359,2)=4,WEEKDAY($H1359,2)=5),$I1359&lt;=DATABASE!$J$3,$I1359&gt;=DATABASE!$I$3),"JAM KERJA",IF(AND(WEEKDAY($H1359,2)=6,$I1359&lt;=DATABASE!$J$4,$I1359&gt;=DATABASE!$I$4),"JAM KERJA","LUAR JAM KERJA 1")))))</f>
        <v/>
      </c>
      <c r="M1359" s="33" t="str">
        <f>IF('DATA ACCURATE'!T1362&lt;&gt;"",IF('DATA ACCURATE'!T1362&gt;100,'DATA ACCURATE'!T1362/10,'DATA ACCURATE'!T1362),"")</f>
        <v/>
      </c>
      <c r="N1359" t="str">
        <f>IF(M1359="","",IF(M1359&lt;=DATABASE!$I$9,"LOKAL",IF(M1359&lt;DATABASE!$J$9,"LUAR KOTA 1",IF($M1359&gt;=DATABASE!$J$9,"LUAR KOTA 2",""))))</f>
        <v/>
      </c>
      <c r="O1359" s="38" t="str">
        <f>IF('DATA ACCURATE'!L1362&lt;&gt;"",'DATA ACCURATE'!L1362,"")</f>
        <v/>
      </c>
      <c r="Q1359" s="38">
        <f t="shared" si="148"/>
        <v>0</v>
      </c>
      <c r="R1359" s="38">
        <f t="shared" si="148"/>
        <v>0</v>
      </c>
      <c r="S1359" s="38">
        <f t="shared" si="148"/>
        <v>0</v>
      </c>
      <c r="T1359" s="38">
        <f t="shared" si="146"/>
        <v>0</v>
      </c>
      <c r="U1359" s="38">
        <f t="shared" si="149"/>
        <v>0</v>
      </c>
      <c r="V1359" s="38">
        <f t="shared" si="149"/>
        <v>0</v>
      </c>
      <c r="W1359" s="38">
        <f t="shared" si="149"/>
        <v>0</v>
      </c>
      <c r="X1359" s="38">
        <f t="shared" si="150"/>
        <v>0</v>
      </c>
      <c r="Y1359" s="38">
        <f t="shared" si="150"/>
        <v>0</v>
      </c>
      <c r="Z1359" s="38">
        <f t="shared" si="150"/>
        <v>0</v>
      </c>
      <c r="AA1359" s="38">
        <f t="shared" si="147"/>
        <v>0</v>
      </c>
      <c r="AB1359" s="38">
        <f t="shared" si="151"/>
        <v>0</v>
      </c>
      <c r="AC1359" s="38">
        <f t="shared" si="152"/>
        <v>0</v>
      </c>
      <c r="AD1359" s="38" t="str">
        <f t="shared" si="153"/>
        <v>000000000000</v>
      </c>
    </row>
    <row r="1360" spans="1:30">
      <c r="A1360" s="9" t="str">
        <f>IF('DATA ACCURATE'!A1363&lt;&gt;"",'DATA ACCURATE'!A1363,"")</f>
        <v/>
      </c>
      <c r="B1360" s="9" t="str">
        <f>IF('DATA ACCURATE'!D1363&lt;&gt;"",'DATA ACCURATE'!D1363,"")</f>
        <v/>
      </c>
      <c r="C1360" s="38" t="str">
        <f>IF($AD1360="000000000000","",INDEX(DATABASE!$W$12:$W$71,MATCH($AD1360,DATABASE!$V$12:$V$71,0)))</f>
        <v/>
      </c>
      <c r="D1360" s="34" t="str">
        <f>IF(C1360="","",IF(E1360="",INDEX(DATABASE!$AF$13:$AF$62,MATCH($C1360,DATABASE!$AC$13:$AC$62,0)),IF(E1360="2x D11",INDEX(DATABASE!$AF$13:$AF$62,MATCH($C1360,DATABASE!$AC$13:$AC$62,0))+2*DATABASE!$AF$62,IF(E1360="3x D11",INDEX(DATABASE!$AF$13:$AF$62,MATCH($C1360,DATABASE!$AC$13:$AC$62,0))+3*DATABASE!$AF$62,""))))</f>
        <v/>
      </c>
      <c r="E1360" s="38" t="str">
        <f>IF(AND($K1360="Y",$G1360&lt;&gt;"UNYIL",$F1360&lt;DATABASE!$O$8),"2x D11",IF(AND($K1360="Y",$G1360&lt;&gt;"UNYIL",$F1360&gt;=DATABASE!$O$8),"3x D11",""))</f>
        <v/>
      </c>
      <c r="F1360" s="9" t="str">
        <f>IF('DATA ACCURATE'!N1363&lt;&gt;"",'DATA ACCURATE'!N1363,"")</f>
        <v/>
      </c>
      <c r="G1360" t="str">
        <f>IF(F1360="","",IF(F1360&lt;=DATABASE!$I$8,"UNYIL",IF(F1360&lt;=DATABASE!$J$8,"KECIL",IF(F1360&lt;DATABASE!$K$8,"TANGGUNG",IF(F1360&gt;=DATABASE!$K$8,"BESAR","")))))</f>
        <v/>
      </c>
      <c r="H1360" s="16" t="str">
        <f>IF('DATA ACCURATE'!J1363&lt;&gt;"",'DATA ACCURATE'!J1363,"")</f>
        <v/>
      </c>
      <c r="I1360" s="35" t="str">
        <f>IF(B1360&lt;&gt;"",IFERROR(VLOOKUP(B1360,'DATA TIMBANGAN'!G:M,7,FALSE),VLOOKUP(B1360,'DATA TIMBANGAN'!G:M,7)),"")</f>
        <v/>
      </c>
      <c r="J1360" s="25" t="str">
        <f>IF(H1360&lt;&gt;"",IFERROR(INDEX(DATABASE!$Z$19:$Z$38,MATCH(DATEVALUE(H1360),DATABASE!$AA$19:$AA$38,0)),INDEX(DATABASE!$Z$12:$Z$18,MATCH(WEEKDAY(H1360,2),DATABASE!$AA$12:$AA$18,0))),"")</f>
        <v/>
      </c>
      <c r="K1360" s="25" t="str">
        <f>IF('DATA ACCURATE'!V1363&lt;&gt;"",'DATA ACCURATE'!V1363,"")</f>
        <v/>
      </c>
      <c r="L1360" s="80" t="str">
        <f>IF($H1360="","",IF(OR($J1360="LIBUR",AND($L1359="LIBUR",$O1359=$O1360)),"LIBUR",IF(AND(OR($L1359="LUAR JAM KERJA 1",$L1359="LUAR JAM KERJA 2"),OR(OR(AND($H1359=$H1360,AND(OR($I1360&gt;DATABASE!$J$3,$I1360&lt;DATABASE!$J$6),((DATEVALUE($H1360)+$I1360)-(DATEVALUE($H1359)+$I1359))&lt;DATABASE!$J$6)),AND($H1359=$H1360,$O1359=$O1360,OR($I1360&gt;DATABASE!$J$6,$I1360&lt;DATABASE!$J$3))),AND(($H1360-$H1359)=1,OR($I1360&lt;DATABASE!$I$6,((DATEVALUE($H1360)+$I1360)-(DATEVALUE($H1359)+$I1359))&lt;DATABASE!$J$6))),$A1360=$A1359),"LUAR JAM KERJA 2",IF(AND(OR(WEEKDAY($H1360,2)=1,WEEKDAY($H1360,2)=2,WEEKDAY($H1360,2)=3,WEEKDAY($H1360,2)=4,WEEKDAY($H1360,2)=5),$I1360&lt;=DATABASE!$J$3,$I1360&gt;=DATABASE!$I$3),"JAM KERJA",IF(AND(WEEKDAY($H1360,2)=6,$I1360&lt;=DATABASE!$J$4,$I1360&gt;=DATABASE!$I$4),"JAM KERJA","LUAR JAM KERJA 1")))))</f>
        <v/>
      </c>
      <c r="M1360" s="33" t="str">
        <f>IF('DATA ACCURATE'!T1363&lt;&gt;"",IF('DATA ACCURATE'!T1363&gt;100,'DATA ACCURATE'!T1363/10,'DATA ACCURATE'!T1363),"")</f>
        <v/>
      </c>
      <c r="N1360" t="str">
        <f>IF(M1360="","",IF(M1360&lt;=DATABASE!$I$9,"LOKAL",IF(M1360&lt;DATABASE!$J$9,"LUAR KOTA 1",IF($M1360&gt;=DATABASE!$J$9,"LUAR KOTA 2",""))))</f>
        <v/>
      </c>
      <c r="O1360" s="38" t="str">
        <f>IF('DATA ACCURATE'!L1363&lt;&gt;"",'DATA ACCURATE'!L1363,"")</f>
        <v/>
      </c>
      <c r="Q1360" s="38">
        <f t="shared" si="148"/>
        <v>0</v>
      </c>
      <c r="R1360" s="38">
        <f t="shared" si="148"/>
        <v>0</v>
      </c>
      <c r="S1360" s="38">
        <f t="shared" si="148"/>
        <v>0</v>
      </c>
      <c r="T1360" s="38">
        <f t="shared" si="146"/>
        <v>0</v>
      </c>
      <c r="U1360" s="38">
        <f t="shared" si="149"/>
        <v>0</v>
      </c>
      <c r="V1360" s="38">
        <f t="shared" si="149"/>
        <v>0</v>
      </c>
      <c r="W1360" s="38">
        <f t="shared" si="149"/>
        <v>0</v>
      </c>
      <c r="X1360" s="38">
        <f t="shared" si="150"/>
        <v>0</v>
      </c>
      <c r="Y1360" s="38">
        <f t="shared" si="150"/>
        <v>0</v>
      </c>
      <c r="Z1360" s="38">
        <f t="shared" si="150"/>
        <v>0</v>
      </c>
      <c r="AA1360" s="38">
        <f t="shared" si="147"/>
        <v>0</v>
      </c>
      <c r="AB1360" s="38">
        <f t="shared" si="151"/>
        <v>0</v>
      </c>
      <c r="AC1360" s="38">
        <f t="shared" si="152"/>
        <v>0</v>
      </c>
      <c r="AD1360" s="38" t="str">
        <f t="shared" si="153"/>
        <v>000000000000</v>
      </c>
    </row>
    <row r="1361" spans="1:30">
      <c r="A1361" s="9" t="str">
        <f>IF('DATA ACCURATE'!A1364&lt;&gt;"",'DATA ACCURATE'!A1364,"")</f>
        <v/>
      </c>
      <c r="B1361" s="9" t="str">
        <f>IF('DATA ACCURATE'!D1364&lt;&gt;"",'DATA ACCURATE'!D1364,"")</f>
        <v/>
      </c>
      <c r="C1361" s="38" t="str">
        <f>IF($AD1361="000000000000","",INDEX(DATABASE!$W$12:$W$71,MATCH($AD1361,DATABASE!$V$12:$V$71,0)))</f>
        <v/>
      </c>
      <c r="D1361" s="34" t="str">
        <f>IF(C1361="","",IF(E1361="",INDEX(DATABASE!$AF$13:$AF$62,MATCH($C1361,DATABASE!$AC$13:$AC$62,0)),IF(E1361="2x D11",INDEX(DATABASE!$AF$13:$AF$62,MATCH($C1361,DATABASE!$AC$13:$AC$62,0))+2*DATABASE!$AF$62,IF(E1361="3x D11",INDEX(DATABASE!$AF$13:$AF$62,MATCH($C1361,DATABASE!$AC$13:$AC$62,0))+3*DATABASE!$AF$62,""))))</f>
        <v/>
      </c>
      <c r="E1361" s="38" t="str">
        <f>IF(AND($K1361="Y",$G1361&lt;&gt;"UNYIL",$F1361&lt;DATABASE!$O$8),"2x D11",IF(AND($K1361="Y",$G1361&lt;&gt;"UNYIL",$F1361&gt;=DATABASE!$O$8),"3x D11",""))</f>
        <v/>
      </c>
      <c r="F1361" s="9" t="str">
        <f>IF('DATA ACCURATE'!N1364&lt;&gt;"",'DATA ACCURATE'!N1364,"")</f>
        <v/>
      </c>
      <c r="G1361" t="str">
        <f>IF(F1361="","",IF(F1361&lt;=DATABASE!$I$8,"UNYIL",IF(F1361&lt;=DATABASE!$J$8,"KECIL",IF(F1361&lt;DATABASE!$K$8,"TANGGUNG",IF(F1361&gt;=DATABASE!$K$8,"BESAR","")))))</f>
        <v/>
      </c>
      <c r="H1361" s="16" t="str">
        <f>IF('DATA ACCURATE'!J1364&lt;&gt;"",'DATA ACCURATE'!J1364,"")</f>
        <v/>
      </c>
      <c r="I1361" s="35" t="str">
        <f>IF(B1361&lt;&gt;"",IFERROR(VLOOKUP(B1361,'DATA TIMBANGAN'!G:M,7,FALSE),VLOOKUP(B1361,'DATA TIMBANGAN'!G:M,7)),"")</f>
        <v/>
      </c>
      <c r="J1361" s="25" t="str">
        <f>IF(H1361&lt;&gt;"",IFERROR(INDEX(DATABASE!$Z$19:$Z$38,MATCH(DATEVALUE(H1361),DATABASE!$AA$19:$AA$38,0)),INDEX(DATABASE!$Z$12:$Z$18,MATCH(WEEKDAY(H1361,2),DATABASE!$AA$12:$AA$18,0))),"")</f>
        <v/>
      </c>
      <c r="K1361" s="25" t="str">
        <f>IF('DATA ACCURATE'!V1364&lt;&gt;"",'DATA ACCURATE'!V1364,"")</f>
        <v/>
      </c>
      <c r="L1361" s="80" t="str">
        <f>IF($H1361="","",IF(OR($J1361="LIBUR",AND($L1360="LIBUR",$O1360=$O1361)),"LIBUR",IF(AND(OR($L1360="LUAR JAM KERJA 1",$L1360="LUAR JAM KERJA 2"),OR(OR(AND($H1360=$H1361,AND(OR($I1361&gt;DATABASE!$J$3,$I1361&lt;DATABASE!$J$6),((DATEVALUE($H1361)+$I1361)-(DATEVALUE($H1360)+$I1360))&lt;DATABASE!$J$6)),AND($H1360=$H1361,$O1360=$O1361,OR($I1361&gt;DATABASE!$J$6,$I1361&lt;DATABASE!$J$3))),AND(($H1361-$H1360)=1,OR($I1361&lt;DATABASE!$I$6,((DATEVALUE($H1361)+$I1361)-(DATEVALUE($H1360)+$I1360))&lt;DATABASE!$J$6))),$A1361=$A1360),"LUAR JAM KERJA 2",IF(AND(OR(WEEKDAY($H1361,2)=1,WEEKDAY($H1361,2)=2,WEEKDAY($H1361,2)=3,WEEKDAY($H1361,2)=4,WEEKDAY($H1361,2)=5),$I1361&lt;=DATABASE!$J$3,$I1361&gt;=DATABASE!$I$3),"JAM KERJA",IF(AND(WEEKDAY($H1361,2)=6,$I1361&lt;=DATABASE!$J$4,$I1361&gt;=DATABASE!$I$4),"JAM KERJA","LUAR JAM KERJA 1")))))</f>
        <v/>
      </c>
      <c r="M1361" s="33" t="str">
        <f>IF('DATA ACCURATE'!T1364&lt;&gt;"",IF('DATA ACCURATE'!T1364&gt;100,'DATA ACCURATE'!T1364/10,'DATA ACCURATE'!T1364),"")</f>
        <v/>
      </c>
      <c r="N1361" t="str">
        <f>IF(M1361="","",IF(M1361&lt;=DATABASE!$I$9,"LOKAL",IF(M1361&lt;DATABASE!$J$9,"LUAR KOTA 1",IF($M1361&gt;=DATABASE!$J$9,"LUAR KOTA 2",""))))</f>
        <v/>
      </c>
      <c r="O1361" s="38" t="str">
        <f>IF('DATA ACCURATE'!L1364&lt;&gt;"",'DATA ACCURATE'!L1364,"")</f>
        <v/>
      </c>
      <c r="Q1361" s="38">
        <f t="shared" si="148"/>
        <v>0</v>
      </c>
      <c r="R1361" s="38">
        <f t="shared" si="148"/>
        <v>0</v>
      </c>
      <c r="S1361" s="38">
        <f t="shared" si="148"/>
        <v>0</v>
      </c>
      <c r="T1361" s="38">
        <f t="shared" si="146"/>
        <v>0</v>
      </c>
      <c r="U1361" s="38">
        <f t="shared" si="149"/>
        <v>0</v>
      </c>
      <c r="V1361" s="38">
        <f t="shared" si="149"/>
        <v>0</v>
      </c>
      <c r="W1361" s="38">
        <f t="shared" si="149"/>
        <v>0</v>
      </c>
      <c r="X1361" s="38">
        <f t="shared" si="150"/>
        <v>0</v>
      </c>
      <c r="Y1361" s="38">
        <f t="shared" si="150"/>
        <v>0</v>
      </c>
      <c r="Z1361" s="38">
        <f t="shared" si="150"/>
        <v>0</v>
      </c>
      <c r="AA1361" s="38">
        <f t="shared" si="147"/>
        <v>0</v>
      </c>
      <c r="AB1361" s="38">
        <f t="shared" si="151"/>
        <v>0</v>
      </c>
      <c r="AC1361" s="38">
        <f t="shared" si="152"/>
        <v>0</v>
      </c>
      <c r="AD1361" s="38" t="str">
        <f t="shared" si="153"/>
        <v>000000000000</v>
      </c>
    </row>
    <row r="1362" spans="1:30">
      <c r="A1362" s="9" t="str">
        <f>IF('DATA ACCURATE'!A1365&lt;&gt;"",'DATA ACCURATE'!A1365,"")</f>
        <v/>
      </c>
      <c r="B1362" s="9" t="str">
        <f>IF('DATA ACCURATE'!D1365&lt;&gt;"",'DATA ACCURATE'!D1365,"")</f>
        <v/>
      </c>
      <c r="C1362" s="38" t="str">
        <f>IF($AD1362="000000000000","",INDEX(DATABASE!$W$12:$W$71,MATCH($AD1362,DATABASE!$V$12:$V$71,0)))</f>
        <v/>
      </c>
      <c r="D1362" s="34" t="str">
        <f>IF(C1362="","",IF(E1362="",INDEX(DATABASE!$AF$13:$AF$62,MATCH($C1362,DATABASE!$AC$13:$AC$62,0)),IF(E1362="2x D11",INDEX(DATABASE!$AF$13:$AF$62,MATCH($C1362,DATABASE!$AC$13:$AC$62,0))+2*DATABASE!$AF$62,IF(E1362="3x D11",INDEX(DATABASE!$AF$13:$AF$62,MATCH($C1362,DATABASE!$AC$13:$AC$62,0))+3*DATABASE!$AF$62,""))))</f>
        <v/>
      </c>
      <c r="E1362" s="38" t="str">
        <f>IF(AND($K1362="Y",$G1362&lt;&gt;"UNYIL",$F1362&lt;DATABASE!$O$8),"2x D11",IF(AND($K1362="Y",$G1362&lt;&gt;"UNYIL",$F1362&gt;=DATABASE!$O$8),"3x D11",""))</f>
        <v/>
      </c>
      <c r="F1362" s="9" t="str">
        <f>IF('DATA ACCURATE'!N1365&lt;&gt;"",'DATA ACCURATE'!N1365,"")</f>
        <v/>
      </c>
      <c r="G1362" t="str">
        <f>IF(F1362="","",IF(F1362&lt;=DATABASE!$I$8,"UNYIL",IF(F1362&lt;=DATABASE!$J$8,"KECIL",IF(F1362&lt;DATABASE!$K$8,"TANGGUNG",IF(F1362&gt;=DATABASE!$K$8,"BESAR","")))))</f>
        <v/>
      </c>
      <c r="H1362" s="16" t="str">
        <f>IF('DATA ACCURATE'!J1365&lt;&gt;"",'DATA ACCURATE'!J1365,"")</f>
        <v/>
      </c>
      <c r="I1362" s="35" t="str">
        <f>IF(B1362&lt;&gt;"",IFERROR(VLOOKUP(B1362,'DATA TIMBANGAN'!G:M,7,FALSE),VLOOKUP(B1362,'DATA TIMBANGAN'!G:M,7)),"")</f>
        <v/>
      </c>
      <c r="J1362" s="25" t="str">
        <f>IF(H1362&lt;&gt;"",IFERROR(INDEX(DATABASE!$Z$19:$Z$38,MATCH(DATEVALUE(H1362),DATABASE!$AA$19:$AA$38,0)),INDEX(DATABASE!$Z$12:$Z$18,MATCH(WEEKDAY(H1362,2),DATABASE!$AA$12:$AA$18,0))),"")</f>
        <v/>
      </c>
      <c r="K1362" s="25" t="str">
        <f>IF('DATA ACCURATE'!V1365&lt;&gt;"",'DATA ACCURATE'!V1365,"")</f>
        <v/>
      </c>
      <c r="L1362" s="80" t="str">
        <f>IF($H1362="","",IF(OR($J1362="LIBUR",AND($L1361="LIBUR",$O1361=$O1362)),"LIBUR",IF(AND(OR($L1361="LUAR JAM KERJA 1",$L1361="LUAR JAM KERJA 2"),OR(OR(AND($H1361=$H1362,AND(OR($I1362&gt;DATABASE!$J$3,$I1362&lt;DATABASE!$J$6),((DATEVALUE($H1362)+$I1362)-(DATEVALUE($H1361)+$I1361))&lt;DATABASE!$J$6)),AND($H1361=$H1362,$O1361=$O1362,OR($I1362&gt;DATABASE!$J$6,$I1362&lt;DATABASE!$J$3))),AND(($H1362-$H1361)=1,OR($I1362&lt;DATABASE!$I$6,((DATEVALUE($H1362)+$I1362)-(DATEVALUE($H1361)+$I1361))&lt;DATABASE!$J$6))),$A1362=$A1361),"LUAR JAM KERJA 2",IF(AND(OR(WEEKDAY($H1362,2)=1,WEEKDAY($H1362,2)=2,WEEKDAY($H1362,2)=3,WEEKDAY($H1362,2)=4,WEEKDAY($H1362,2)=5),$I1362&lt;=DATABASE!$J$3,$I1362&gt;=DATABASE!$I$3),"JAM KERJA",IF(AND(WEEKDAY($H1362,2)=6,$I1362&lt;=DATABASE!$J$4,$I1362&gt;=DATABASE!$I$4),"JAM KERJA","LUAR JAM KERJA 1")))))</f>
        <v/>
      </c>
      <c r="M1362" s="33" t="str">
        <f>IF('DATA ACCURATE'!T1365&lt;&gt;"",IF('DATA ACCURATE'!T1365&gt;100,'DATA ACCURATE'!T1365/10,'DATA ACCURATE'!T1365),"")</f>
        <v/>
      </c>
      <c r="N1362" t="str">
        <f>IF(M1362="","",IF(M1362&lt;=DATABASE!$I$9,"LOKAL",IF(M1362&lt;DATABASE!$J$9,"LUAR KOTA 1",IF($M1362&gt;=DATABASE!$J$9,"LUAR KOTA 2",""))))</f>
        <v/>
      </c>
      <c r="O1362" s="38" t="str">
        <f>IF('DATA ACCURATE'!L1365&lt;&gt;"",'DATA ACCURATE'!L1365,"")</f>
        <v/>
      </c>
      <c r="Q1362" s="38">
        <f t="shared" si="148"/>
        <v>0</v>
      </c>
      <c r="R1362" s="38">
        <f t="shared" si="148"/>
        <v>0</v>
      </c>
      <c r="S1362" s="38">
        <f t="shared" si="148"/>
        <v>0</v>
      </c>
      <c r="T1362" s="38">
        <f t="shared" si="146"/>
        <v>0</v>
      </c>
      <c r="U1362" s="38">
        <f t="shared" si="149"/>
        <v>0</v>
      </c>
      <c r="V1362" s="38">
        <f t="shared" si="149"/>
        <v>0</v>
      </c>
      <c r="W1362" s="38">
        <f t="shared" si="149"/>
        <v>0</v>
      </c>
      <c r="X1362" s="38">
        <f t="shared" si="150"/>
        <v>0</v>
      </c>
      <c r="Y1362" s="38">
        <f t="shared" si="150"/>
        <v>0</v>
      </c>
      <c r="Z1362" s="38">
        <f t="shared" si="150"/>
        <v>0</v>
      </c>
      <c r="AA1362" s="38">
        <f t="shared" si="147"/>
        <v>0</v>
      </c>
      <c r="AB1362" s="38">
        <f t="shared" si="151"/>
        <v>0</v>
      </c>
      <c r="AC1362" s="38">
        <f t="shared" si="152"/>
        <v>0</v>
      </c>
      <c r="AD1362" s="38" t="str">
        <f t="shared" si="153"/>
        <v>000000000000</v>
      </c>
    </row>
    <row r="1363" spans="1:30">
      <c r="A1363" s="9" t="str">
        <f>IF('DATA ACCURATE'!A1366&lt;&gt;"",'DATA ACCURATE'!A1366,"")</f>
        <v/>
      </c>
      <c r="B1363" s="9" t="str">
        <f>IF('DATA ACCURATE'!D1366&lt;&gt;"",'DATA ACCURATE'!D1366,"")</f>
        <v/>
      </c>
      <c r="C1363" s="38" t="str">
        <f>IF($AD1363="000000000000","",INDEX(DATABASE!$W$12:$W$71,MATCH($AD1363,DATABASE!$V$12:$V$71,0)))</f>
        <v/>
      </c>
      <c r="D1363" s="34" t="str">
        <f>IF(C1363="","",IF(E1363="",INDEX(DATABASE!$AF$13:$AF$62,MATCH($C1363,DATABASE!$AC$13:$AC$62,0)),IF(E1363="2x D11",INDEX(DATABASE!$AF$13:$AF$62,MATCH($C1363,DATABASE!$AC$13:$AC$62,0))+2*DATABASE!$AF$62,IF(E1363="3x D11",INDEX(DATABASE!$AF$13:$AF$62,MATCH($C1363,DATABASE!$AC$13:$AC$62,0))+3*DATABASE!$AF$62,""))))</f>
        <v/>
      </c>
      <c r="E1363" s="38" t="str">
        <f>IF(AND($K1363="Y",$G1363&lt;&gt;"UNYIL",$F1363&lt;DATABASE!$O$8),"2x D11",IF(AND($K1363="Y",$G1363&lt;&gt;"UNYIL",$F1363&gt;=DATABASE!$O$8),"3x D11",""))</f>
        <v/>
      </c>
      <c r="F1363" s="9" t="str">
        <f>IF('DATA ACCURATE'!N1366&lt;&gt;"",'DATA ACCURATE'!N1366,"")</f>
        <v/>
      </c>
      <c r="G1363" t="str">
        <f>IF(F1363="","",IF(F1363&lt;=DATABASE!$I$8,"UNYIL",IF(F1363&lt;=DATABASE!$J$8,"KECIL",IF(F1363&lt;DATABASE!$K$8,"TANGGUNG",IF(F1363&gt;=DATABASE!$K$8,"BESAR","")))))</f>
        <v/>
      </c>
      <c r="H1363" s="16" t="str">
        <f>IF('DATA ACCURATE'!J1366&lt;&gt;"",'DATA ACCURATE'!J1366,"")</f>
        <v/>
      </c>
      <c r="I1363" s="35" t="str">
        <f>IF(B1363&lt;&gt;"",IFERROR(VLOOKUP(B1363,'DATA TIMBANGAN'!G:M,7,FALSE),VLOOKUP(B1363,'DATA TIMBANGAN'!G:M,7)),"")</f>
        <v/>
      </c>
      <c r="J1363" s="25" t="str">
        <f>IF(H1363&lt;&gt;"",IFERROR(INDEX(DATABASE!$Z$19:$Z$38,MATCH(DATEVALUE(H1363),DATABASE!$AA$19:$AA$38,0)),INDEX(DATABASE!$Z$12:$Z$18,MATCH(WEEKDAY(H1363,2),DATABASE!$AA$12:$AA$18,0))),"")</f>
        <v/>
      </c>
      <c r="K1363" s="25" t="str">
        <f>IF('DATA ACCURATE'!V1366&lt;&gt;"",'DATA ACCURATE'!V1366,"")</f>
        <v/>
      </c>
      <c r="L1363" s="80" t="str">
        <f>IF($H1363="","",IF(OR($J1363="LIBUR",AND($L1362="LIBUR",$O1362=$O1363)),"LIBUR",IF(AND(OR($L1362="LUAR JAM KERJA 1",$L1362="LUAR JAM KERJA 2"),OR(OR(AND($H1362=$H1363,AND(OR($I1363&gt;DATABASE!$J$3,$I1363&lt;DATABASE!$J$6),((DATEVALUE($H1363)+$I1363)-(DATEVALUE($H1362)+$I1362))&lt;DATABASE!$J$6)),AND($H1362=$H1363,$O1362=$O1363,OR($I1363&gt;DATABASE!$J$6,$I1363&lt;DATABASE!$J$3))),AND(($H1363-$H1362)=1,OR($I1363&lt;DATABASE!$I$6,((DATEVALUE($H1363)+$I1363)-(DATEVALUE($H1362)+$I1362))&lt;DATABASE!$J$6))),$A1363=$A1362),"LUAR JAM KERJA 2",IF(AND(OR(WEEKDAY($H1363,2)=1,WEEKDAY($H1363,2)=2,WEEKDAY($H1363,2)=3,WEEKDAY($H1363,2)=4,WEEKDAY($H1363,2)=5),$I1363&lt;=DATABASE!$J$3,$I1363&gt;=DATABASE!$I$3),"JAM KERJA",IF(AND(WEEKDAY($H1363,2)=6,$I1363&lt;=DATABASE!$J$4,$I1363&gt;=DATABASE!$I$4),"JAM KERJA","LUAR JAM KERJA 1")))))</f>
        <v/>
      </c>
      <c r="M1363" s="33" t="str">
        <f>IF('DATA ACCURATE'!T1366&lt;&gt;"",IF('DATA ACCURATE'!T1366&gt;100,'DATA ACCURATE'!T1366/10,'DATA ACCURATE'!T1366),"")</f>
        <v/>
      </c>
      <c r="N1363" t="str">
        <f>IF(M1363="","",IF(M1363&lt;=DATABASE!$I$9,"LOKAL",IF(M1363&lt;DATABASE!$J$9,"LUAR KOTA 1",IF($M1363&gt;=DATABASE!$J$9,"LUAR KOTA 2",""))))</f>
        <v/>
      </c>
      <c r="O1363" s="38" t="str">
        <f>IF('DATA ACCURATE'!L1366&lt;&gt;"",'DATA ACCURATE'!L1366,"")</f>
        <v/>
      </c>
      <c r="Q1363" s="38">
        <f t="shared" si="148"/>
        <v>0</v>
      </c>
      <c r="R1363" s="38">
        <f t="shared" si="148"/>
        <v>0</v>
      </c>
      <c r="S1363" s="38">
        <f t="shared" si="148"/>
        <v>0</v>
      </c>
      <c r="T1363" s="38">
        <f t="shared" si="146"/>
        <v>0</v>
      </c>
      <c r="U1363" s="38">
        <f t="shared" si="149"/>
        <v>0</v>
      </c>
      <c r="V1363" s="38">
        <f t="shared" si="149"/>
        <v>0</v>
      </c>
      <c r="W1363" s="38">
        <f t="shared" si="149"/>
        <v>0</v>
      </c>
      <c r="X1363" s="38">
        <f t="shared" si="150"/>
        <v>0</v>
      </c>
      <c r="Y1363" s="38">
        <f t="shared" si="150"/>
        <v>0</v>
      </c>
      <c r="Z1363" s="38">
        <f t="shared" si="150"/>
        <v>0</v>
      </c>
      <c r="AA1363" s="38">
        <f t="shared" si="147"/>
        <v>0</v>
      </c>
      <c r="AB1363" s="38">
        <f t="shared" si="151"/>
        <v>0</v>
      </c>
      <c r="AC1363" s="38">
        <f t="shared" si="152"/>
        <v>0</v>
      </c>
      <c r="AD1363" s="38" t="str">
        <f t="shared" si="153"/>
        <v>000000000000</v>
      </c>
    </row>
    <row r="1364" spans="1:30">
      <c r="A1364" s="9" t="str">
        <f>IF('DATA ACCURATE'!A1367&lt;&gt;"",'DATA ACCURATE'!A1367,"")</f>
        <v/>
      </c>
      <c r="B1364" s="9" t="str">
        <f>IF('DATA ACCURATE'!D1367&lt;&gt;"",'DATA ACCURATE'!D1367,"")</f>
        <v/>
      </c>
      <c r="C1364" s="38" t="str">
        <f>IF($AD1364="000000000000","",INDEX(DATABASE!$W$12:$W$71,MATCH($AD1364,DATABASE!$V$12:$V$71,0)))</f>
        <v/>
      </c>
      <c r="D1364" s="34" t="str">
        <f>IF(C1364="","",IF(E1364="",INDEX(DATABASE!$AF$13:$AF$62,MATCH($C1364,DATABASE!$AC$13:$AC$62,0)),IF(E1364="2x D11",INDEX(DATABASE!$AF$13:$AF$62,MATCH($C1364,DATABASE!$AC$13:$AC$62,0))+2*DATABASE!$AF$62,IF(E1364="3x D11",INDEX(DATABASE!$AF$13:$AF$62,MATCH($C1364,DATABASE!$AC$13:$AC$62,0))+3*DATABASE!$AF$62,""))))</f>
        <v/>
      </c>
      <c r="E1364" s="38" t="str">
        <f>IF(AND($K1364="Y",$G1364&lt;&gt;"UNYIL",$F1364&lt;DATABASE!$O$8),"2x D11",IF(AND($K1364="Y",$G1364&lt;&gt;"UNYIL",$F1364&gt;=DATABASE!$O$8),"3x D11",""))</f>
        <v/>
      </c>
      <c r="F1364" s="9" t="str">
        <f>IF('DATA ACCURATE'!N1367&lt;&gt;"",'DATA ACCURATE'!N1367,"")</f>
        <v/>
      </c>
      <c r="G1364" t="str">
        <f>IF(F1364="","",IF(F1364&lt;=DATABASE!$I$8,"UNYIL",IF(F1364&lt;=DATABASE!$J$8,"KECIL",IF(F1364&lt;DATABASE!$K$8,"TANGGUNG",IF(F1364&gt;=DATABASE!$K$8,"BESAR","")))))</f>
        <v/>
      </c>
      <c r="H1364" s="16" t="str">
        <f>IF('DATA ACCURATE'!J1367&lt;&gt;"",'DATA ACCURATE'!J1367,"")</f>
        <v/>
      </c>
      <c r="I1364" s="35" t="str">
        <f>IF(B1364&lt;&gt;"",IFERROR(VLOOKUP(B1364,'DATA TIMBANGAN'!G:M,7,FALSE),VLOOKUP(B1364,'DATA TIMBANGAN'!G:M,7)),"")</f>
        <v/>
      </c>
      <c r="J1364" s="25" t="str">
        <f>IF(H1364&lt;&gt;"",IFERROR(INDEX(DATABASE!$Z$19:$Z$38,MATCH(DATEVALUE(H1364),DATABASE!$AA$19:$AA$38,0)),INDEX(DATABASE!$Z$12:$Z$18,MATCH(WEEKDAY(H1364,2),DATABASE!$AA$12:$AA$18,0))),"")</f>
        <v/>
      </c>
      <c r="K1364" s="25" t="str">
        <f>IF('DATA ACCURATE'!V1367&lt;&gt;"",'DATA ACCURATE'!V1367,"")</f>
        <v/>
      </c>
      <c r="L1364" s="80" t="str">
        <f>IF($H1364="","",IF(OR($J1364="LIBUR",AND($L1363="LIBUR",$O1363=$O1364)),"LIBUR",IF(AND(OR($L1363="LUAR JAM KERJA 1",$L1363="LUAR JAM KERJA 2"),OR(OR(AND($H1363=$H1364,AND(OR($I1364&gt;DATABASE!$J$3,$I1364&lt;DATABASE!$J$6),((DATEVALUE($H1364)+$I1364)-(DATEVALUE($H1363)+$I1363))&lt;DATABASE!$J$6)),AND($H1363=$H1364,$O1363=$O1364,OR($I1364&gt;DATABASE!$J$6,$I1364&lt;DATABASE!$J$3))),AND(($H1364-$H1363)=1,OR($I1364&lt;DATABASE!$I$6,((DATEVALUE($H1364)+$I1364)-(DATEVALUE($H1363)+$I1363))&lt;DATABASE!$J$6))),$A1364=$A1363),"LUAR JAM KERJA 2",IF(AND(OR(WEEKDAY($H1364,2)=1,WEEKDAY($H1364,2)=2,WEEKDAY($H1364,2)=3,WEEKDAY($H1364,2)=4,WEEKDAY($H1364,2)=5),$I1364&lt;=DATABASE!$J$3,$I1364&gt;=DATABASE!$I$3),"JAM KERJA",IF(AND(WEEKDAY($H1364,2)=6,$I1364&lt;=DATABASE!$J$4,$I1364&gt;=DATABASE!$I$4),"JAM KERJA","LUAR JAM KERJA 1")))))</f>
        <v/>
      </c>
      <c r="M1364" s="33" t="str">
        <f>IF('DATA ACCURATE'!T1367&lt;&gt;"",IF('DATA ACCURATE'!T1367&gt;100,'DATA ACCURATE'!T1367/10,'DATA ACCURATE'!T1367),"")</f>
        <v/>
      </c>
      <c r="N1364" t="str">
        <f>IF(M1364="","",IF(M1364&lt;=DATABASE!$I$9,"LOKAL",IF(M1364&lt;DATABASE!$J$9,"LUAR KOTA 1",IF($M1364&gt;=DATABASE!$J$9,"LUAR KOTA 2",""))))</f>
        <v/>
      </c>
      <c r="O1364" s="38" t="str">
        <f>IF('DATA ACCURATE'!L1367&lt;&gt;"",'DATA ACCURATE'!L1367,"")</f>
        <v/>
      </c>
      <c r="Q1364" s="38">
        <f t="shared" si="148"/>
        <v>0</v>
      </c>
      <c r="R1364" s="38">
        <f t="shared" si="148"/>
        <v>0</v>
      </c>
      <c r="S1364" s="38">
        <f t="shared" si="148"/>
        <v>0</v>
      </c>
      <c r="T1364" s="38">
        <f t="shared" si="146"/>
        <v>0</v>
      </c>
      <c r="U1364" s="38">
        <f t="shared" si="149"/>
        <v>0</v>
      </c>
      <c r="V1364" s="38">
        <f t="shared" si="149"/>
        <v>0</v>
      </c>
      <c r="W1364" s="38">
        <f t="shared" si="149"/>
        <v>0</v>
      </c>
      <c r="X1364" s="38">
        <f t="shared" si="150"/>
        <v>0</v>
      </c>
      <c r="Y1364" s="38">
        <f t="shared" si="150"/>
        <v>0</v>
      </c>
      <c r="Z1364" s="38">
        <f t="shared" si="150"/>
        <v>0</v>
      </c>
      <c r="AA1364" s="38">
        <f t="shared" si="147"/>
        <v>0</v>
      </c>
      <c r="AB1364" s="38">
        <f t="shared" si="151"/>
        <v>0</v>
      </c>
      <c r="AC1364" s="38">
        <f t="shared" si="152"/>
        <v>0</v>
      </c>
      <c r="AD1364" s="38" t="str">
        <f t="shared" si="153"/>
        <v>000000000000</v>
      </c>
    </row>
    <row r="1365" spans="1:30">
      <c r="A1365" s="9" t="str">
        <f>IF('DATA ACCURATE'!A1368&lt;&gt;"",'DATA ACCURATE'!A1368,"")</f>
        <v/>
      </c>
      <c r="B1365" s="9" t="str">
        <f>IF('DATA ACCURATE'!D1368&lt;&gt;"",'DATA ACCURATE'!D1368,"")</f>
        <v/>
      </c>
      <c r="C1365" s="38" t="str">
        <f>IF($AD1365="000000000000","",INDEX(DATABASE!$W$12:$W$71,MATCH($AD1365,DATABASE!$V$12:$V$71,0)))</f>
        <v/>
      </c>
      <c r="D1365" s="34" t="str">
        <f>IF(C1365="","",IF(E1365="",INDEX(DATABASE!$AF$13:$AF$62,MATCH($C1365,DATABASE!$AC$13:$AC$62,0)),IF(E1365="2x D11",INDEX(DATABASE!$AF$13:$AF$62,MATCH($C1365,DATABASE!$AC$13:$AC$62,0))+2*DATABASE!$AF$62,IF(E1365="3x D11",INDEX(DATABASE!$AF$13:$AF$62,MATCH($C1365,DATABASE!$AC$13:$AC$62,0))+3*DATABASE!$AF$62,""))))</f>
        <v/>
      </c>
      <c r="E1365" s="38" t="str">
        <f>IF(AND($K1365="Y",$G1365&lt;&gt;"UNYIL",$F1365&lt;DATABASE!$O$8),"2x D11",IF(AND($K1365="Y",$G1365&lt;&gt;"UNYIL",$F1365&gt;=DATABASE!$O$8),"3x D11",""))</f>
        <v/>
      </c>
      <c r="F1365" s="9" t="str">
        <f>IF('DATA ACCURATE'!N1368&lt;&gt;"",'DATA ACCURATE'!N1368,"")</f>
        <v/>
      </c>
      <c r="G1365" t="str">
        <f>IF(F1365="","",IF(F1365&lt;=DATABASE!$I$8,"UNYIL",IF(F1365&lt;=DATABASE!$J$8,"KECIL",IF(F1365&lt;DATABASE!$K$8,"TANGGUNG",IF(F1365&gt;=DATABASE!$K$8,"BESAR","")))))</f>
        <v/>
      </c>
      <c r="H1365" s="16" t="str">
        <f>IF('DATA ACCURATE'!J1368&lt;&gt;"",'DATA ACCURATE'!J1368,"")</f>
        <v/>
      </c>
      <c r="I1365" s="35" t="str">
        <f>IF(B1365&lt;&gt;"",IFERROR(VLOOKUP(B1365,'DATA TIMBANGAN'!G:M,7,FALSE),VLOOKUP(B1365,'DATA TIMBANGAN'!G:M,7)),"")</f>
        <v/>
      </c>
      <c r="J1365" s="25" t="str">
        <f>IF(H1365&lt;&gt;"",IFERROR(INDEX(DATABASE!$Z$19:$Z$38,MATCH(DATEVALUE(H1365),DATABASE!$AA$19:$AA$38,0)),INDEX(DATABASE!$Z$12:$Z$18,MATCH(WEEKDAY(H1365,2),DATABASE!$AA$12:$AA$18,0))),"")</f>
        <v/>
      </c>
      <c r="K1365" s="25" t="str">
        <f>IF('DATA ACCURATE'!V1368&lt;&gt;"",'DATA ACCURATE'!V1368,"")</f>
        <v/>
      </c>
      <c r="L1365" s="80" t="str">
        <f>IF($H1365="","",IF(OR($J1365="LIBUR",AND($L1364="LIBUR",$O1364=$O1365)),"LIBUR",IF(AND(OR($L1364="LUAR JAM KERJA 1",$L1364="LUAR JAM KERJA 2"),OR(OR(AND($H1364=$H1365,AND(OR($I1365&gt;DATABASE!$J$3,$I1365&lt;DATABASE!$J$6),((DATEVALUE($H1365)+$I1365)-(DATEVALUE($H1364)+$I1364))&lt;DATABASE!$J$6)),AND($H1364=$H1365,$O1364=$O1365,OR($I1365&gt;DATABASE!$J$6,$I1365&lt;DATABASE!$J$3))),AND(($H1365-$H1364)=1,OR($I1365&lt;DATABASE!$I$6,((DATEVALUE($H1365)+$I1365)-(DATEVALUE($H1364)+$I1364))&lt;DATABASE!$J$6))),$A1365=$A1364),"LUAR JAM KERJA 2",IF(AND(OR(WEEKDAY($H1365,2)=1,WEEKDAY($H1365,2)=2,WEEKDAY($H1365,2)=3,WEEKDAY($H1365,2)=4,WEEKDAY($H1365,2)=5),$I1365&lt;=DATABASE!$J$3,$I1365&gt;=DATABASE!$I$3),"JAM KERJA",IF(AND(WEEKDAY($H1365,2)=6,$I1365&lt;=DATABASE!$J$4,$I1365&gt;=DATABASE!$I$4),"JAM KERJA","LUAR JAM KERJA 1")))))</f>
        <v/>
      </c>
      <c r="M1365" s="33" t="str">
        <f>IF('DATA ACCURATE'!T1368&lt;&gt;"",IF('DATA ACCURATE'!T1368&gt;100,'DATA ACCURATE'!T1368/10,'DATA ACCURATE'!T1368),"")</f>
        <v/>
      </c>
      <c r="N1365" t="str">
        <f>IF(M1365="","",IF(M1365&lt;=DATABASE!$I$9,"LOKAL",IF(M1365&lt;DATABASE!$J$9,"LUAR KOTA 1",IF($M1365&gt;=DATABASE!$J$9,"LUAR KOTA 2",""))))</f>
        <v/>
      </c>
      <c r="O1365" s="38" t="str">
        <f>IF('DATA ACCURATE'!L1368&lt;&gt;"",'DATA ACCURATE'!L1368,"")</f>
        <v/>
      </c>
      <c r="Q1365" s="38">
        <f t="shared" si="148"/>
        <v>0</v>
      </c>
      <c r="R1365" s="38">
        <f t="shared" si="148"/>
        <v>0</v>
      </c>
      <c r="S1365" s="38">
        <f t="shared" si="148"/>
        <v>0</v>
      </c>
      <c r="T1365" s="38">
        <f t="shared" si="146"/>
        <v>0</v>
      </c>
      <c r="U1365" s="38">
        <f t="shared" si="149"/>
        <v>0</v>
      </c>
      <c r="V1365" s="38">
        <f t="shared" si="149"/>
        <v>0</v>
      </c>
      <c r="W1365" s="38">
        <f t="shared" si="149"/>
        <v>0</v>
      </c>
      <c r="X1365" s="38">
        <f t="shared" si="150"/>
        <v>0</v>
      </c>
      <c r="Y1365" s="38">
        <f t="shared" si="150"/>
        <v>0</v>
      </c>
      <c r="Z1365" s="38">
        <f t="shared" si="150"/>
        <v>0</v>
      </c>
      <c r="AA1365" s="38">
        <f t="shared" si="147"/>
        <v>0</v>
      </c>
      <c r="AB1365" s="38">
        <f t="shared" si="151"/>
        <v>0</v>
      </c>
      <c r="AC1365" s="38">
        <f t="shared" si="152"/>
        <v>0</v>
      </c>
      <c r="AD1365" s="38" t="str">
        <f t="shared" si="153"/>
        <v>000000000000</v>
      </c>
    </row>
    <row r="1366" spans="1:30">
      <c r="A1366" s="9" t="str">
        <f>IF('DATA ACCURATE'!A1369&lt;&gt;"",'DATA ACCURATE'!A1369,"")</f>
        <v/>
      </c>
      <c r="B1366" s="9" t="str">
        <f>IF('DATA ACCURATE'!D1369&lt;&gt;"",'DATA ACCURATE'!D1369,"")</f>
        <v/>
      </c>
      <c r="C1366" s="38" t="str">
        <f>IF($AD1366="000000000000","",INDEX(DATABASE!$W$12:$W$71,MATCH($AD1366,DATABASE!$V$12:$V$71,0)))</f>
        <v/>
      </c>
      <c r="D1366" s="34" t="str">
        <f>IF(C1366="","",IF(E1366="",INDEX(DATABASE!$AF$13:$AF$62,MATCH($C1366,DATABASE!$AC$13:$AC$62,0)),IF(E1366="2x D11",INDEX(DATABASE!$AF$13:$AF$62,MATCH($C1366,DATABASE!$AC$13:$AC$62,0))+2*DATABASE!$AF$62,IF(E1366="3x D11",INDEX(DATABASE!$AF$13:$AF$62,MATCH($C1366,DATABASE!$AC$13:$AC$62,0))+3*DATABASE!$AF$62,""))))</f>
        <v/>
      </c>
      <c r="E1366" s="38" t="str">
        <f>IF(AND($K1366="Y",$G1366&lt;&gt;"UNYIL",$F1366&lt;DATABASE!$O$8),"2x D11",IF(AND($K1366="Y",$G1366&lt;&gt;"UNYIL",$F1366&gt;=DATABASE!$O$8),"3x D11",""))</f>
        <v/>
      </c>
      <c r="F1366" s="9" t="str">
        <f>IF('DATA ACCURATE'!N1369&lt;&gt;"",'DATA ACCURATE'!N1369,"")</f>
        <v/>
      </c>
      <c r="G1366" t="str">
        <f>IF(F1366="","",IF(F1366&lt;=DATABASE!$I$8,"UNYIL",IF(F1366&lt;=DATABASE!$J$8,"KECIL",IF(F1366&lt;DATABASE!$K$8,"TANGGUNG",IF(F1366&gt;=DATABASE!$K$8,"BESAR","")))))</f>
        <v/>
      </c>
      <c r="H1366" s="16" t="str">
        <f>IF('DATA ACCURATE'!J1369&lt;&gt;"",'DATA ACCURATE'!J1369,"")</f>
        <v/>
      </c>
      <c r="I1366" s="35" t="str">
        <f>IF(B1366&lt;&gt;"",IFERROR(VLOOKUP(B1366,'DATA TIMBANGAN'!G:M,7,FALSE),VLOOKUP(B1366,'DATA TIMBANGAN'!G:M,7)),"")</f>
        <v/>
      </c>
      <c r="J1366" s="25" t="str">
        <f>IF(H1366&lt;&gt;"",IFERROR(INDEX(DATABASE!$Z$19:$Z$38,MATCH(DATEVALUE(H1366),DATABASE!$AA$19:$AA$38,0)),INDEX(DATABASE!$Z$12:$Z$18,MATCH(WEEKDAY(H1366,2),DATABASE!$AA$12:$AA$18,0))),"")</f>
        <v/>
      </c>
      <c r="K1366" s="25" t="str">
        <f>IF('DATA ACCURATE'!V1369&lt;&gt;"",'DATA ACCURATE'!V1369,"")</f>
        <v/>
      </c>
      <c r="L1366" s="80" t="str">
        <f>IF($H1366="","",IF(OR($J1366="LIBUR",AND($L1365="LIBUR",$O1365=$O1366)),"LIBUR",IF(AND(OR($L1365="LUAR JAM KERJA 1",$L1365="LUAR JAM KERJA 2"),OR(OR(AND($H1365=$H1366,AND(OR($I1366&gt;DATABASE!$J$3,$I1366&lt;DATABASE!$J$6),((DATEVALUE($H1366)+$I1366)-(DATEVALUE($H1365)+$I1365))&lt;DATABASE!$J$6)),AND($H1365=$H1366,$O1365=$O1366,OR($I1366&gt;DATABASE!$J$6,$I1366&lt;DATABASE!$J$3))),AND(($H1366-$H1365)=1,OR($I1366&lt;DATABASE!$I$6,((DATEVALUE($H1366)+$I1366)-(DATEVALUE($H1365)+$I1365))&lt;DATABASE!$J$6))),$A1366=$A1365),"LUAR JAM KERJA 2",IF(AND(OR(WEEKDAY($H1366,2)=1,WEEKDAY($H1366,2)=2,WEEKDAY($H1366,2)=3,WEEKDAY($H1366,2)=4,WEEKDAY($H1366,2)=5),$I1366&lt;=DATABASE!$J$3,$I1366&gt;=DATABASE!$I$3),"JAM KERJA",IF(AND(WEEKDAY($H1366,2)=6,$I1366&lt;=DATABASE!$J$4,$I1366&gt;=DATABASE!$I$4),"JAM KERJA","LUAR JAM KERJA 1")))))</f>
        <v/>
      </c>
      <c r="M1366" s="33" t="str">
        <f>IF('DATA ACCURATE'!T1369&lt;&gt;"",IF('DATA ACCURATE'!T1369&gt;100,'DATA ACCURATE'!T1369/10,'DATA ACCURATE'!T1369),"")</f>
        <v/>
      </c>
      <c r="N1366" t="str">
        <f>IF(M1366="","",IF(M1366&lt;=DATABASE!$I$9,"LOKAL",IF(M1366&lt;DATABASE!$J$9,"LUAR KOTA 1",IF($M1366&gt;=DATABASE!$J$9,"LUAR KOTA 2",""))))</f>
        <v/>
      </c>
      <c r="O1366" s="38" t="str">
        <f>IF('DATA ACCURATE'!L1369&lt;&gt;"",'DATA ACCURATE'!L1369,"")</f>
        <v/>
      </c>
      <c r="Q1366" s="38">
        <f t="shared" si="148"/>
        <v>0</v>
      </c>
      <c r="R1366" s="38">
        <f t="shared" si="148"/>
        <v>0</v>
      </c>
      <c r="S1366" s="38">
        <f t="shared" si="148"/>
        <v>0</v>
      </c>
      <c r="T1366" s="38">
        <f t="shared" si="146"/>
        <v>0</v>
      </c>
      <c r="U1366" s="38">
        <f t="shared" si="149"/>
        <v>0</v>
      </c>
      <c r="V1366" s="38">
        <f t="shared" si="149"/>
        <v>0</v>
      </c>
      <c r="W1366" s="38">
        <f t="shared" si="149"/>
        <v>0</v>
      </c>
      <c r="X1366" s="38">
        <f t="shared" si="150"/>
        <v>0</v>
      </c>
      <c r="Y1366" s="38">
        <f t="shared" si="150"/>
        <v>0</v>
      </c>
      <c r="Z1366" s="38">
        <f t="shared" si="150"/>
        <v>0</v>
      </c>
      <c r="AA1366" s="38">
        <f t="shared" si="147"/>
        <v>0</v>
      </c>
      <c r="AB1366" s="38">
        <f t="shared" si="151"/>
        <v>0</v>
      </c>
      <c r="AC1366" s="38">
        <f t="shared" si="152"/>
        <v>0</v>
      </c>
      <c r="AD1366" s="38" t="str">
        <f t="shared" si="153"/>
        <v>000000000000</v>
      </c>
    </row>
    <row r="1367" spans="1:30">
      <c r="A1367" s="9" t="str">
        <f>IF('DATA ACCURATE'!A1370&lt;&gt;"",'DATA ACCURATE'!A1370,"")</f>
        <v/>
      </c>
      <c r="B1367" s="9" t="str">
        <f>IF('DATA ACCURATE'!D1370&lt;&gt;"",'DATA ACCURATE'!D1370,"")</f>
        <v/>
      </c>
      <c r="C1367" s="38" t="str">
        <f>IF($AD1367="000000000000","",INDEX(DATABASE!$W$12:$W$71,MATCH($AD1367,DATABASE!$V$12:$V$71,0)))</f>
        <v/>
      </c>
      <c r="D1367" s="34" t="str">
        <f>IF(C1367="","",IF(E1367="",INDEX(DATABASE!$AF$13:$AF$62,MATCH($C1367,DATABASE!$AC$13:$AC$62,0)),IF(E1367="2x D11",INDEX(DATABASE!$AF$13:$AF$62,MATCH($C1367,DATABASE!$AC$13:$AC$62,0))+2*DATABASE!$AF$62,IF(E1367="3x D11",INDEX(DATABASE!$AF$13:$AF$62,MATCH($C1367,DATABASE!$AC$13:$AC$62,0))+3*DATABASE!$AF$62,""))))</f>
        <v/>
      </c>
      <c r="E1367" s="38" t="str">
        <f>IF(AND($K1367="Y",$G1367&lt;&gt;"UNYIL",$F1367&lt;DATABASE!$O$8),"2x D11",IF(AND($K1367="Y",$G1367&lt;&gt;"UNYIL",$F1367&gt;=DATABASE!$O$8),"3x D11",""))</f>
        <v/>
      </c>
      <c r="F1367" s="9" t="str">
        <f>IF('DATA ACCURATE'!N1370&lt;&gt;"",'DATA ACCURATE'!N1370,"")</f>
        <v/>
      </c>
      <c r="G1367" t="str">
        <f>IF(F1367="","",IF(F1367&lt;=DATABASE!$I$8,"UNYIL",IF(F1367&lt;=DATABASE!$J$8,"KECIL",IF(F1367&lt;DATABASE!$K$8,"TANGGUNG",IF(F1367&gt;=DATABASE!$K$8,"BESAR","")))))</f>
        <v/>
      </c>
      <c r="H1367" s="16" t="str">
        <f>IF('DATA ACCURATE'!J1370&lt;&gt;"",'DATA ACCURATE'!J1370,"")</f>
        <v/>
      </c>
      <c r="I1367" s="35" t="str">
        <f>IF(B1367&lt;&gt;"",IFERROR(VLOOKUP(B1367,'DATA TIMBANGAN'!G:M,7,FALSE),VLOOKUP(B1367,'DATA TIMBANGAN'!G:M,7)),"")</f>
        <v/>
      </c>
      <c r="J1367" s="25" t="str">
        <f>IF(H1367&lt;&gt;"",IFERROR(INDEX(DATABASE!$Z$19:$Z$38,MATCH(DATEVALUE(H1367),DATABASE!$AA$19:$AA$38,0)),INDEX(DATABASE!$Z$12:$Z$18,MATCH(WEEKDAY(H1367,2),DATABASE!$AA$12:$AA$18,0))),"")</f>
        <v/>
      </c>
      <c r="K1367" s="25" t="str">
        <f>IF('DATA ACCURATE'!V1370&lt;&gt;"",'DATA ACCURATE'!V1370,"")</f>
        <v/>
      </c>
      <c r="L1367" s="80" t="str">
        <f>IF($H1367="","",IF(OR($J1367="LIBUR",AND($L1366="LIBUR",$O1366=$O1367)),"LIBUR",IF(AND(OR($L1366="LUAR JAM KERJA 1",$L1366="LUAR JAM KERJA 2"),OR(OR(AND($H1366=$H1367,AND(OR($I1367&gt;DATABASE!$J$3,$I1367&lt;DATABASE!$J$6),((DATEVALUE($H1367)+$I1367)-(DATEVALUE($H1366)+$I1366))&lt;DATABASE!$J$6)),AND($H1366=$H1367,$O1366=$O1367,OR($I1367&gt;DATABASE!$J$6,$I1367&lt;DATABASE!$J$3))),AND(($H1367-$H1366)=1,OR($I1367&lt;DATABASE!$I$6,((DATEVALUE($H1367)+$I1367)-(DATEVALUE($H1366)+$I1366))&lt;DATABASE!$J$6))),$A1367=$A1366),"LUAR JAM KERJA 2",IF(AND(OR(WEEKDAY($H1367,2)=1,WEEKDAY($H1367,2)=2,WEEKDAY($H1367,2)=3,WEEKDAY($H1367,2)=4,WEEKDAY($H1367,2)=5),$I1367&lt;=DATABASE!$J$3,$I1367&gt;=DATABASE!$I$3),"JAM KERJA",IF(AND(WEEKDAY($H1367,2)=6,$I1367&lt;=DATABASE!$J$4,$I1367&gt;=DATABASE!$I$4),"JAM KERJA","LUAR JAM KERJA 1")))))</f>
        <v/>
      </c>
      <c r="M1367" s="33" t="str">
        <f>IF('DATA ACCURATE'!T1370&lt;&gt;"",IF('DATA ACCURATE'!T1370&gt;100,'DATA ACCURATE'!T1370/10,'DATA ACCURATE'!T1370),"")</f>
        <v/>
      </c>
      <c r="N1367" t="str">
        <f>IF(M1367="","",IF(M1367&lt;=DATABASE!$I$9,"LOKAL",IF(M1367&lt;DATABASE!$J$9,"LUAR KOTA 1",IF($M1367&gt;=DATABASE!$J$9,"LUAR KOTA 2",""))))</f>
        <v/>
      </c>
      <c r="O1367" s="38" t="str">
        <f>IF('DATA ACCURATE'!L1370&lt;&gt;"",'DATA ACCURATE'!L1370,"")</f>
        <v/>
      </c>
      <c r="Q1367" s="38">
        <f t="shared" si="148"/>
        <v>0</v>
      </c>
      <c r="R1367" s="38">
        <f t="shared" si="148"/>
        <v>0</v>
      </c>
      <c r="S1367" s="38">
        <f t="shared" si="148"/>
        <v>0</v>
      </c>
      <c r="T1367" s="38">
        <f t="shared" si="146"/>
        <v>0</v>
      </c>
      <c r="U1367" s="38">
        <f t="shared" si="149"/>
        <v>0</v>
      </c>
      <c r="V1367" s="38">
        <f t="shared" si="149"/>
        <v>0</v>
      </c>
      <c r="W1367" s="38">
        <f t="shared" si="149"/>
        <v>0</v>
      </c>
      <c r="X1367" s="38">
        <f t="shared" si="150"/>
        <v>0</v>
      </c>
      <c r="Y1367" s="38">
        <f t="shared" si="150"/>
        <v>0</v>
      </c>
      <c r="Z1367" s="38">
        <f t="shared" si="150"/>
        <v>0</v>
      </c>
      <c r="AA1367" s="38">
        <f t="shared" si="147"/>
        <v>0</v>
      </c>
      <c r="AB1367" s="38">
        <f t="shared" si="151"/>
        <v>0</v>
      </c>
      <c r="AC1367" s="38">
        <f t="shared" si="152"/>
        <v>0</v>
      </c>
      <c r="AD1367" s="38" t="str">
        <f t="shared" si="153"/>
        <v>000000000000</v>
      </c>
    </row>
    <row r="1368" spans="1:30">
      <c r="A1368" s="9" t="str">
        <f>IF('DATA ACCURATE'!A1371&lt;&gt;"",'DATA ACCURATE'!A1371,"")</f>
        <v/>
      </c>
      <c r="B1368" s="9" t="str">
        <f>IF('DATA ACCURATE'!D1371&lt;&gt;"",'DATA ACCURATE'!D1371,"")</f>
        <v/>
      </c>
      <c r="C1368" s="38" t="str">
        <f>IF($AD1368="000000000000","",INDEX(DATABASE!$W$12:$W$71,MATCH($AD1368,DATABASE!$V$12:$V$71,0)))</f>
        <v/>
      </c>
      <c r="D1368" s="34" t="str">
        <f>IF(C1368="","",IF(E1368="",INDEX(DATABASE!$AF$13:$AF$62,MATCH($C1368,DATABASE!$AC$13:$AC$62,0)),IF(E1368="2x D11",INDEX(DATABASE!$AF$13:$AF$62,MATCH($C1368,DATABASE!$AC$13:$AC$62,0))+2*DATABASE!$AF$62,IF(E1368="3x D11",INDEX(DATABASE!$AF$13:$AF$62,MATCH($C1368,DATABASE!$AC$13:$AC$62,0))+3*DATABASE!$AF$62,""))))</f>
        <v/>
      </c>
      <c r="E1368" s="38" t="str">
        <f>IF(AND($K1368="Y",$G1368&lt;&gt;"UNYIL",$F1368&lt;DATABASE!$O$8),"2x D11",IF(AND($K1368="Y",$G1368&lt;&gt;"UNYIL",$F1368&gt;=DATABASE!$O$8),"3x D11",""))</f>
        <v/>
      </c>
      <c r="F1368" s="9" t="str">
        <f>IF('DATA ACCURATE'!N1371&lt;&gt;"",'DATA ACCURATE'!N1371,"")</f>
        <v/>
      </c>
      <c r="G1368" t="str">
        <f>IF(F1368="","",IF(F1368&lt;=DATABASE!$I$8,"UNYIL",IF(F1368&lt;=DATABASE!$J$8,"KECIL",IF(F1368&lt;DATABASE!$K$8,"TANGGUNG",IF(F1368&gt;=DATABASE!$K$8,"BESAR","")))))</f>
        <v/>
      </c>
      <c r="H1368" s="16" t="str">
        <f>IF('DATA ACCURATE'!J1371&lt;&gt;"",'DATA ACCURATE'!J1371,"")</f>
        <v/>
      </c>
      <c r="I1368" s="35" t="str">
        <f>IF(B1368&lt;&gt;"",IFERROR(VLOOKUP(B1368,'DATA TIMBANGAN'!G:M,7,FALSE),VLOOKUP(B1368,'DATA TIMBANGAN'!G:M,7)),"")</f>
        <v/>
      </c>
      <c r="J1368" s="25" t="str">
        <f>IF(H1368&lt;&gt;"",IFERROR(INDEX(DATABASE!$Z$19:$Z$38,MATCH(DATEVALUE(H1368),DATABASE!$AA$19:$AA$38,0)),INDEX(DATABASE!$Z$12:$Z$18,MATCH(WEEKDAY(H1368,2),DATABASE!$AA$12:$AA$18,0))),"")</f>
        <v/>
      </c>
      <c r="K1368" s="25" t="str">
        <f>IF('DATA ACCURATE'!V1371&lt;&gt;"",'DATA ACCURATE'!V1371,"")</f>
        <v/>
      </c>
      <c r="L1368" s="80" t="str">
        <f>IF($H1368="","",IF(OR($J1368="LIBUR",AND($L1367="LIBUR",$O1367=$O1368)),"LIBUR",IF(AND(OR($L1367="LUAR JAM KERJA 1",$L1367="LUAR JAM KERJA 2"),OR(OR(AND($H1367=$H1368,AND(OR($I1368&gt;DATABASE!$J$3,$I1368&lt;DATABASE!$J$6),((DATEVALUE($H1368)+$I1368)-(DATEVALUE($H1367)+$I1367))&lt;DATABASE!$J$6)),AND($H1367=$H1368,$O1367=$O1368,OR($I1368&gt;DATABASE!$J$6,$I1368&lt;DATABASE!$J$3))),AND(($H1368-$H1367)=1,OR($I1368&lt;DATABASE!$I$6,((DATEVALUE($H1368)+$I1368)-(DATEVALUE($H1367)+$I1367))&lt;DATABASE!$J$6))),$A1368=$A1367),"LUAR JAM KERJA 2",IF(AND(OR(WEEKDAY($H1368,2)=1,WEEKDAY($H1368,2)=2,WEEKDAY($H1368,2)=3,WEEKDAY($H1368,2)=4,WEEKDAY($H1368,2)=5),$I1368&lt;=DATABASE!$J$3,$I1368&gt;=DATABASE!$I$3),"JAM KERJA",IF(AND(WEEKDAY($H1368,2)=6,$I1368&lt;=DATABASE!$J$4,$I1368&gt;=DATABASE!$I$4),"JAM KERJA","LUAR JAM KERJA 1")))))</f>
        <v/>
      </c>
      <c r="M1368" s="33" t="str">
        <f>IF('DATA ACCURATE'!T1371&lt;&gt;"",IF('DATA ACCURATE'!T1371&gt;100,'DATA ACCURATE'!T1371/10,'DATA ACCURATE'!T1371),"")</f>
        <v/>
      </c>
      <c r="N1368" t="str">
        <f>IF(M1368="","",IF(M1368&lt;=DATABASE!$I$9,"LOKAL",IF(M1368&lt;DATABASE!$J$9,"LUAR KOTA 1",IF($M1368&gt;=DATABASE!$J$9,"LUAR KOTA 2",""))))</f>
        <v/>
      </c>
      <c r="O1368" s="38" t="str">
        <f>IF('DATA ACCURATE'!L1371&lt;&gt;"",'DATA ACCURATE'!L1371,"")</f>
        <v/>
      </c>
      <c r="Q1368" s="38">
        <f t="shared" si="148"/>
        <v>0</v>
      </c>
      <c r="R1368" s="38">
        <f t="shared" si="148"/>
        <v>0</v>
      </c>
      <c r="S1368" s="38">
        <f t="shared" si="148"/>
        <v>0</v>
      </c>
      <c r="T1368" s="38">
        <f t="shared" si="146"/>
        <v>0</v>
      </c>
      <c r="U1368" s="38">
        <f t="shared" si="149"/>
        <v>0</v>
      </c>
      <c r="V1368" s="38">
        <f t="shared" si="149"/>
        <v>0</v>
      </c>
      <c r="W1368" s="38">
        <f t="shared" si="149"/>
        <v>0</v>
      </c>
      <c r="X1368" s="38">
        <f t="shared" si="150"/>
        <v>0</v>
      </c>
      <c r="Y1368" s="38">
        <f t="shared" si="150"/>
        <v>0</v>
      </c>
      <c r="Z1368" s="38">
        <f t="shared" si="150"/>
        <v>0</v>
      </c>
      <c r="AA1368" s="38">
        <f t="shared" si="147"/>
        <v>0</v>
      </c>
      <c r="AB1368" s="38">
        <f t="shared" si="151"/>
        <v>0</v>
      </c>
      <c r="AC1368" s="38">
        <f t="shared" si="152"/>
        <v>0</v>
      </c>
      <c r="AD1368" s="38" t="str">
        <f t="shared" si="153"/>
        <v>000000000000</v>
      </c>
    </row>
    <row r="1369" spans="1:30">
      <c r="A1369" s="9" t="str">
        <f>IF('DATA ACCURATE'!A1372&lt;&gt;"",'DATA ACCURATE'!A1372,"")</f>
        <v/>
      </c>
      <c r="B1369" s="9" t="str">
        <f>IF('DATA ACCURATE'!D1372&lt;&gt;"",'DATA ACCURATE'!D1372,"")</f>
        <v/>
      </c>
      <c r="C1369" s="38" t="str">
        <f>IF($AD1369="000000000000","",INDEX(DATABASE!$W$12:$W$71,MATCH($AD1369,DATABASE!$V$12:$V$71,0)))</f>
        <v/>
      </c>
      <c r="D1369" s="34" t="str">
        <f>IF(C1369="","",IF(E1369="",INDEX(DATABASE!$AF$13:$AF$62,MATCH($C1369,DATABASE!$AC$13:$AC$62,0)),IF(E1369="2x D11",INDEX(DATABASE!$AF$13:$AF$62,MATCH($C1369,DATABASE!$AC$13:$AC$62,0))+2*DATABASE!$AF$62,IF(E1369="3x D11",INDEX(DATABASE!$AF$13:$AF$62,MATCH($C1369,DATABASE!$AC$13:$AC$62,0))+3*DATABASE!$AF$62,""))))</f>
        <v/>
      </c>
      <c r="E1369" s="38" t="str">
        <f>IF(AND($K1369="Y",$G1369&lt;&gt;"UNYIL",$F1369&lt;DATABASE!$O$8),"2x D11",IF(AND($K1369="Y",$G1369&lt;&gt;"UNYIL",$F1369&gt;=DATABASE!$O$8),"3x D11",""))</f>
        <v/>
      </c>
      <c r="F1369" s="9" t="str">
        <f>IF('DATA ACCURATE'!N1372&lt;&gt;"",'DATA ACCURATE'!N1372,"")</f>
        <v/>
      </c>
      <c r="G1369" t="str">
        <f>IF(F1369="","",IF(F1369&lt;=DATABASE!$I$8,"UNYIL",IF(F1369&lt;=DATABASE!$J$8,"KECIL",IF(F1369&lt;DATABASE!$K$8,"TANGGUNG",IF(F1369&gt;=DATABASE!$K$8,"BESAR","")))))</f>
        <v/>
      </c>
      <c r="H1369" s="16" t="str">
        <f>IF('DATA ACCURATE'!J1372&lt;&gt;"",'DATA ACCURATE'!J1372,"")</f>
        <v/>
      </c>
      <c r="I1369" s="35" t="str">
        <f>IF(B1369&lt;&gt;"",IFERROR(VLOOKUP(B1369,'DATA TIMBANGAN'!G:M,7,FALSE),VLOOKUP(B1369,'DATA TIMBANGAN'!G:M,7)),"")</f>
        <v/>
      </c>
      <c r="J1369" s="25" t="str">
        <f>IF(H1369&lt;&gt;"",IFERROR(INDEX(DATABASE!$Z$19:$Z$38,MATCH(DATEVALUE(H1369),DATABASE!$AA$19:$AA$38,0)),INDEX(DATABASE!$Z$12:$Z$18,MATCH(WEEKDAY(H1369,2),DATABASE!$AA$12:$AA$18,0))),"")</f>
        <v/>
      </c>
      <c r="K1369" s="25" t="str">
        <f>IF('DATA ACCURATE'!V1372&lt;&gt;"",'DATA ACCURATE'!V1372,"")</f>
        <v/>
      </c>
      <c r="L1369" s="80" t="str">
        <f>IF($H1369="","",IF(OR($J1369="LIBUR",AND($L1368="LIBUR",$O1368=$O1369)),"LIBUR",IF(AND(OR($L1368="LUAR JAM KERJA 1",$L1368="LUAR JAM KERJA 2"),OR(OR(AND($H1368=$H1369,AND(OR($I1369&gt;DATABASE!$J$3,$I1369&lt;DATABASE!$J$6),((DATEVALUE($H1369)+$I1369)-(DATEVALUE($H1368)+$I1368))&lt;DATABASE!$J$6)),AND($H1368=$H1369,$O1368=$O1369,OR($I1369&gt;DATABASE!$J$6,$I1369&lt;DATABASE!$J$3))),AND(($H1369-$H1368)=1,OR($I1369&lt;DATABASE!$I$6,((DATEVALUE($H1369)+$I1369)-(DATEVALUE($H1368)+$I1368))&lt;DATABASE!$J$6))),$A1369=$A1368),"LUAR JAM KERJA 2",IF(AND(OR(WEEKDAY($H1369,2)=1,WEEKDAY($H1369,2)=2,WEEKDAY($H1369,2)=3,WEEKDAY($H1369,2)=4,WEEKDAY($H1369,2)=5),$I1369&lt;=DATABASE!$J$3,$I1369&gt;=DATABASE!$I$3),"JAM KERJA",IF(AND(WEEKDAY($H1369,2)=6,$I1369&lt;=DATABASE!$J$4,$I1369&gt;=DATABASE!$I$4),"JAM KERJA","LUAR JAM KERJA 1")))))</f>
        <v/>
      </c>
      <c r="M1369" s="33" t="str">
        <f>IF('DATA ACCURATE'!T1372&lt;&gt;"",IF('DATA ACCURATE'!T1372&gt;100,'DATA ACCURATE'!T1372/10,'DATA ACCURATE'!T1372),"")</f>
        <v/>
      </c>
      <c r="N1369" t="str">
        <f>IF(M1369="","",IF(M1369&lt;=DATABASE!$I$9,"LOKAL",IF(M1369&lt;DATABASE!$J$9,"LUAR KOTA 1",IF($M1369&gt;=DATABASE!$J$9,"LUAR KOTA 2",""))))</f>
        <v/>
      </c>
      <c r="O1369" s="38" t="str">
        <f>IF('DATA ACCURATE'!L1372&lt;&gt;"",'DATA ACCURATE'!L1372,"")</f>
        <v/>
      </c>
      <c r="Q1369" s="38">
        <f t="shared" si="148"/>
        <v>0</v>
      </c>
      <c r="R1369" s="38">
        <f t="shared" si="148"/>
        <v>0</v>
      </c>
      <c r="S1369" s="38">
        <f t="shared" si="148"/>
        <v>0</v>
      </c>
      <c r="T1369" s="38">
        <f t="shared" si="146"/>
        <v>0</v>
      </c>
      <c r="U1369" s="38">
        <f t="shared" si="149"/>
        <v>0</v>
      </c>
      <c r="V1369" s="38">
        <f t="shared" si="149"/>
        <v>0</v>
      </c>
      <c r="W1369" s="38">
        <f t="shared" si="149"/>
        <v>0</v>
      </c>
      <c r="X1369" s="38">
        <f t="shared" si="150"/>
        <v>0</v>
      </c>
      <c r="Y1369" s="38">
        <f t="shared" si="150"/>
        <v>0</v>
      </c>
      <c r="Z1369" s="38">
        <f t="shared" si="150"/>
        <v>0</v>
      </c>
      <c r="AA1369" s="38">
        <f t="shared" si="147"/>
        <v>0</v>
      </c>
      <c r="AB1369" s="38">
        <f t="shared" si="151"/>
        <v>0</v>
      </c>
      <c r="AC1369" s="38">
        <f t="shared" si="152"/>
        <v>0</v>
      </c>
      <c r="AD1369" s="38" t="str">
        <f t="shared" si="153"/>
        <v>000000000000</v>
      </c>
    </row>
    <row r="1370" spans="1:30">
      <c r="A1370" s="9" t="str">
        <f>IF('DATA ACCURATE'!A1373&lt;&gt;"",'DATA ACCURATE'!A1373,"")</f>
        <v/>
      </c>
      <c r="B1370" s="9" t="str">
        <f>IF('DATA ACCURATE'!D1373&lt;&gt;"",'DATA ACCURATE'!D1373,"")</f>
        <v/>
      </c>
      <c r="C1370" s="38" t="str">
        <f>IF($AD1370="000000000000","",INDEX(DATABASE!$W$12:$W$71,MATCH($AD1370,DATABASE!$V$12:$V$71,0)))</f>
        <v/>
      </c>
      <c r="D1370" s="34" t="str">
        <f>IF(C1370="","",IF(E1370="",INDEX(DATABASE!$AF$13:$AF$62,MATCH($C1370,DATABASE!$AC$13:$AC$62,0)),IF(E1370="2x D11",INDEX(DATABASE!$AF$13:$AF$62,MATCH($C1370,DATABASE!$AC$13:$AC$62,0))+2*DATABASE!$AF$62,IF(E1370="3x D11",INDEX(DATABASE!$AF$13:$AF$62,MATCH($C1370,DATABASE!$AC$13:$AC$62,0))+3*DATABASE!$AF$62,""))))</f>
        <v/>
      </c>
      <c r="E1370" s="38" t="str">
        <f>IF(AND($K1370="Y",$G1370&lt;&gt;"UNYIL",$F1370&lt;DATABASE!$O$8),"2x D11",IF(AND($K1370="Y",$G1370&lt;&gt;"UNYIL",$F1370&gt;=DATABASE!$O$8),"3x D11",""))</f>
        <v/>
      </c>
      <c r="F1370" s="9" t="str">
        <f>IF('DATA ACCURATE'!N1373&lt;&gt;"",'DATA ACCURATE'!N1373,"")</f>
        <v/>
      </c>
      <c r="G1370" t="str">
        <f>IF(F1370="","",IF(F1370&lt;=DATABASE!$I$8,"UNYIL",IF(F1370&lt;=DATABASE!$J$8,"KECIL",IF(F1370&lt;DATABASE!$K$8,"TANGGUNG",IF(F1370&gt;=DATABASE!$K$8,"BESAR","")))))</f>
        <v/>
      </c>
      <c r="H1370" s="16" t="str">
        <f>IF('DATA ACCURATE'!J1373&lt;&gt;"",'DATA ACCURATE'!J1373,"")</f>
        <v/>
      </c>
      <c r="I1370" s="35" t="str">
        <f>IF(B1370&lt;&gt;"",IFERROR(VLOOKUP(B1370,'DATA TIMBANGAN'!G:M,7,FALSE),VLOOKUP(B1370,'DATA TIMBANGAN'!G:M,7)),"")</f>
        <v/>
      </c>
      <c r="J1370" s="25" t="str">
        <f>IF(H1370&lt;&gt;"",IFERROR(INDEX(DATABASE!$Z$19:$Z$38,MATCH(DATEVALUE(H1370),DATABASE!$AA$19:$AA$38,0)),INDEX(DATABASE!$Z$12:$Z$18,MATCH(WEEKDAY(H1370,2),DATABASE!$AA$12:$AA$18,0))),"")</f>
        <v/>
      </c>
      <c r="K1370" s="25" t="str">
        <f>IF('DATA ACCURATE'!V1373&lt;&gt;"",'DATA ACCURATE'!V1373,"")</f>
        <v/>
      </c>
      <c r="L1370" s="80" t="str">
        <f>IF($H1370="","",IF(OR($J1370="LIBUR",AND($L1369="LIBUR",$O1369=$O1370)),"LIBUR",IF(AND(OR($L1369="LUAR JAM KERJA 1",$L1369="LUAR JAM KERJA 2"),OR(OR(AND($H1369=$H1370,AND(OR($I1370&gt;DATABASE!$J$3,$I1370&lt;DATABASE!$J$6),((DATEVALUE($H1370)+$I1370)-(DATEVALUE($H1369)+$I1369))&lt;DATABASE!$J$6)),AND($H1369=$H1370,$O1369=$O1370,OR($I1370&gt;DATABASE!$J$6,$I1370&lt;DATABASE!$J$3))),AND(($H1370-$H1369)=1,OR($I1370&lt;DATABASE!$I$6,((DATEVALUE($H1370)+$I1370)-(DATEVALUE($H1369)+$I1369))&lt;DATABASE!$J$6))),$A1370=$A1369),"LUAR JAM KERJA 2",IF(AND(OR(WEEKDAY($H1370,2)=1,WEEKDAY($H1370,2)=2,WEEKDAY($H1370,2)=3,WEEKDAY($H1370,2)=4,WEEKDAY($H1370,2)=5),$I1370&lt;=DATABASE!$J$3,$I1370&gt;=DATABASE!$I$3),"JAM KERJA",IF(AND(WEEKDAY($H1370,2)=6,$I1370&lt;=DATABASE!$J$4,$I1370&gt;=DATABASE!$I$4),"JAM KERJA","LUAR JAM KERJA 1")))))</f>
        <v/>
      </c>
      <c r="M1370" s="33" t="str">
        <f>IF('DATA ACCURATE'!T1373&lt;&gt;"",IF('DATA ACCURATE'!T1373&gt;100,'DATA ACCURATE'!T1373/10,'DATA ACCURATE'!T1373),"")</f>
        <v/>
      </c>
      <c r="N1370" t="str">
        <f>IF(M1370="","",IF(M1370&lt;=DATABASE!$I$9,"LOKAL",IF(M1370&lt;DATABASE!$J$9,"LUAR KOTA 1",IF($M1370&gt;=DATABASE!$J$9,"LUAR KOTA 2",""))))</f>
        <v/>
      </c>
      <c r="O1370" s="38" t="str">
        <f>IF('DATA ACCURATE'!L1373&lt;&gt;"",'DATA ACCURATE'!L1373,"")</f>
        <v/>
      </c>
      <c r="Q1370" s="38">
        <f t="shared" si="148"/>
        <v>0</v>
      </c>
      <c r="R1370" s="38">
        <f t="shared" si="148"/>
        <v>0</v>
      </c>
      <c r="S1370" s="38">
        <f t="shared" si="148"/>
        <v>0</v>
      </c>
      <c r="T1370" s="38">
        <f t="shared" si="146"/>
        <v>0</v>
      </c>
      <c r="U1370" s="38">
        <f t="shared" si="149"/>
        <v>0</v>
      </c>
      <c r="V1370" s="38">
        <f t="shared" si="149"/>
        <v>0</v>
      </c>
      <c r="W1370" s="38">
        <f t="shared" si="149"/>
        <v>0</v>
      </c>
      <c r="X1370" s="38">
        <f t="shared" si="150"/>
        <v>0</v>
      </c>
      <c r="Y1370" s="38">
        <f t="shared" si="150"/>
        <v>0</v>
      </c>
      <c r="Z1370" s="38">
        <f t="shared" si="150"/>
        <v>0</v>
      </c>
      <c r="AA1370" s="38">
        <f t="shared" si="147"/>
        <v>0</v>
      </c>
      <c r="AB1370" s="38">
        <f t="shared" si="151"/>
        <v>0</v>
      </c>
      <c r="AC1370" s="38">
        <f t="shared" si="152"/>
        <v>0</v>
      </c>
      <c r="AD1370" s="38" t="str">
        <f t="shared" si="153"/>
        <v>000000000000</v>
      </c>
    </row>
    <row r="1371" spans="1:30">
      <c r="A1371" s="9" t="str">
        <f>IF('DATA ACCURATE'!A1374&lt;&gt;"",'DATA ACCURATE'!A1374,"")</f>
        <v/>
      </c>
      <c r="B1371" s="9" t="str">
        <f>IF('DATA ACCURATE'!D1374&lt;&gt;"",'DATA ACCURATE'!D1374,"")</f>
        <v/>
      </c>
      <c r="C1371" s="38" t="str">
        <f>IF($AD1371="000000000000","",INDEX(DATABASE!$W$12:$W$71,MATCH($AD1371,DATABASE!$V$12:$V$71,0)))</f>
        <v/>
      </c>
      <c r="D1371" s="34" t="str">
        <f>IF(C1371="","",IF(E1371="",INDEX(DATABASE!$AF$13:$AF$62,MATCH($C1371,DATABASE!$AC$13:$AC$62,0)),IF(E1371="2x D11",INDEX(DATABASE!$AF$13:$AF$62,MATCH($C1371,DATABASE!$AC$13:$AC$62,0))+2*DATABASE!$AF$62,IF(E1371="3x D11",INDEX(DATABASE!$AF$13:$AF$62,MATCH($C1371,DATABASE!$AC$13:$AC$62,0))+3*DATABASE!$AF$62,""))))</f>
        <v/>
      </c>
      <c r="E1371" s="38" t="str">
        <f>IF(AND($K1371="Y",$G1371&lt;&gt;"UNYIL",$F1371&lt;DATABASE!$O$8),"2x D11",IF(AND($K1371="Y",$G1371&lt;&gt;"UNYIL",$F1371&gt;=DATABASE!$O$8),"3x D11",""))</f>
        <v/>
      </c>
      <c r="F1371" s="9" t="str">
        <f>IF('DATA ACCURATE'!N1374&lt;&gt;"",'DATA ACCURATE'!N1374,"")</f>
        <v/>
      </c>
      <c r="G1371" t="str">
        <f>IF(F1371="","",IF(F1371&lt;=DATABASE!$I$8,"UNYIL",IF(F1371&lt;=DATABASE!$J$8,"KECIL",IF(F1371&lt;DATABASE!$K$8,"TANGGUNG",IF(F1371&gt;=DATABASE!$K$8,"BESAR","")))))</f>
        <v/>
      </c>
      <c r="H1371" s="16" t="str">
        <f>IF('DATA ACCURATE'!J1374&lt;&gt;"",'DATA ACCURATE'!J1374,"")</f>
        <v/>
      </c>
      <c r="I1371" s="35" t="str">
        <f>IF(B1371&lt;&gt;"",IFERROR(VLOOKUP(B1371,'DATA TIMBANGAN'!G:M,7,FALSE),VLOOKUP(B1371,'DATA TIMBANGAN'!G:M,7)),"")</f>
        <v/>
      </c>
      <c r="J1371" s="25" t="str">
        <f>IF(H1371&lt;&gt;"",IFERROR(INDEX(DATABASE!$Z$19:$Z$38,MATCH(DATEVALUE(H1371),DATABASE!$AA$19:$AA$38,0)),INDEX(DATABASE!$Z$12:$Z$18,MATCH(WEEKDAY(H1371,2),DATABASE!$AA$12:$AA$18,0))),"")</f>
        <v/>
      </c>
      <c r="K1371" s="25" t="str">
        <f>IF('DATA ACCURATE'!V1374&lt;&gt;"",'DATA ACCURATE'!V1374,"")</f>
        <v/>
      </c>
      <c r="L1371" s="80" t="str">
        <f>IF($H1371="","",IF(OR($J1371="LIBUR",AND($L1370="LIBUR",$O1370=$O1371)),"LIBUR",IF(AND(OR($L1370="LUAR JAM KERJA 1",$L1370="LUAR JAM KERJA 2"),OR(OR(AND($H1370=$H1371,AND(OR($I1371&gt;DATABASE!$J$3,$I1371&lt;DATABASE!$J$6),((DATEVALUE($H1371)+$I1371)-(DATEVALUE($H1370)+$I1370))&lt;DATABASE!$J$6)),AND($H1370=$H1371,$O1370=$O1371,OR($I1371&gt;DATABASE!$J$6,$I1371&lt;DATABASE!$J$3))),AND(($H1371-$H1370)=1,OR($I1371&lt;DATABASE!$I$6,((DATEVALUE($H1371)+$I1371)-(DATEVALUE($H1370)+$I1370))&lt;DATABASE!$J$6))),$A1371=$A1370),"LUAR JAM KERJA 2",IF(AND(OR(WEEKDAY($H1371,2)=1,WEEKDAY($H1371,2)=2,WEEKDAY($H1371,2)=3,WEEKDAY($H1371,2)=4,WEEKDAY($H1371,2)=5),$I1371&lt;=DATABASE!$J$3,$I1371&gt;=DATABASE!$I$3),"JAM KERJA",IF(AND(WEEKDAY($H1371,2)=6,$I1371&lt;=DATABASE!$J$4,$I1371&gt;=DATABASE!$I$4),"JAM KERJA","LUAR JAM KERJA 1")))))</f>
        <v/>
      </c>
      <c r="M1371" s="33" t="str">
        <f>IF('DATA ACCURATE'!T1374&lt;&gt;"",IF('DATA ACCURATE'!T1374&gt;100,'DATA ACCURATE'!T1374/10,'DATA ACCURATE'!T1374),"")</f>
        <v/>
      </c>
      <c r="N1371" t="str">
        <f>IF(M1371="","",IF(M1371&lt;=DATABASE!$I$9,"LOKAL",IF(M1371&lt;DATABASE!$J$9,"LUAR KOTA 1",IF($M1371&gt;=DATABASE!$J$9,"LUAR KOTA 2",""))))</f>
        <v/>
      </c>
      <c r="O1371" s="38" t="str">
        <f>IF('DATA ACCURATE'!L1374&lt;&gt;"",'DATA ACCURATE'!L1374,"")</f>
        <v/>
      </c>
      <c r="Q1371" s="38">
        <f t="shared" si="148"/>
        <v>0</v>
      </c>
      <c r="R1371" s="38">
        <f t="shared" si="148"/>
        <v>0</v>
      </c>
      <c r="S1371" s="38">
        <f t="shared" si="148"/>
        <v>0</v>
      </c>
      <c r="T1371" s="38">
        <f t="shared" si="146"/>
        <v>0</v>
      </c>
      <c r="U1371" s="38">
        <f t="shared" si="149"/>
        <v>0</v>
      </c>
      <c r="V1371" s="38">
        <f t="shared" si="149"/>
        <v>0</v>
      </c>
      <c r="W1371" s="38">
        <f t="shared" si="149"/>
        <v>0</v>
      </c>
      <c r="X1371" s="38">
        <f t="shared" si="150"/>
        <v>0</v>
      </c>
      <c r="Y1371" s="38">
        <f t="shared" si="150"/>
        <v>0</v>
      </c>
      <c r="Z1371" s="38">
        <f t="shared" si="150"/>
        <v>0</v>
      </c>
      <c r="AA1371" s="38">
        <f t="shared" si="147"/>
        <v>0</v>
      </c>
      <c r="AB1371" s="38">
        <f t="shared" si="151"/>
        <v>0</v>
      </c>
      <c r="AC1371" s="38">
        <f t="shared" si="152"/>
        <v>0</v>
      </c>
      <c r="AD1371" s="38" t="str">
        <f t="shared" si="153"/>
        <v>000000000000</v>
      </c>
    </row>
    <row r="1372" spans="1:30">
      <c r="A1372" s="9" t="str">
        <f>IF('DATA ACCURATE'!A1375&lt;&gt;"",'DATA ACCURATE'!A1375,"")</f>
        <v/>
      </c>
      <c r="B1372" s="9" t="str">
        <f>IF('DATA ACCURATE'!D1375&lt;&gt;"",'DATA ACCURATE'!D1375,"")</f>
        <v/>
      </c>
      <c r="C1372" s="38" t="str">
        <f>IF($AD1372="000000000000","",INDEX(DATABASE!$W$12:$W$71,MATCH($AD1372,DATABASE!$V$12:$V$71,0)))</f>
        <v/>
      </c>
      <c r="D1372" s="34" t="str">
        <f>IF(C1372="","",IF(E1372="",INDEX(DATABASE!$AF$13:$AF$62,MATCH($C1372,DATABASE!$AC$13:$AC$62,0)),IF(E1372="2x D11",INDEX(DATABASE!$AF$13:$AF$62,MATCH($C1372,DATABASE!$AC$13:$AC$62,0))+2*DATABASE!$AF$62,IF(E1372="3x D11",INDEX(DATABASE!$AF$13:$AF$62,MATCH($C1372,DATABASE!$AC$13:$AC$62,0))+3*DATABASE!$AF$62,""))))</f>
        <v/>
      </c>
      <c r="E1372" s="38" t="str">
        <f>IF(AND($K1372="Y",$G1372&lt;&gt;"UNYIL",$F1372&lt;DATABASE!$O$8),"2x D11",IF(AND($K1372="Y",$G1372&lt;&gt;"UNYIL",$F1372&gt;=DATABASE!$O$8),"3x D11",""))</f>
        <v/>
      </c>
      <c r="F1372" s="9" t="str">
        <f>IF('DATA ACCURATE'!N1375&lt;&gt;"",'DATA ACCURATE'!N1375,"")</f>
        <v/>
      </c>
      <c r="G1372" t="str">
        <f>IF(F1372="","",IF(F1372&lt;=DATABASE!$I$8,"UNYIL",IF(F1372&lt;=DATABASE!$J$8,"KECIL",IF(F1372&lt;DATABASE!$K$8,"TANGGUNG",IF(F1372&gt;=DATABASE!$K$8,"BESAR","")))))</f>
        <v/>
      </c>
      <c r="H1372" s="16" t="str">
        <f>IF('DATA ACCURATE'!J1375&lt;&gt;"",'DATA ACCURATE'!J1375,"")</f>
        <v/>
      </c>
      <c r="I1372" s="35" t="str">
        <f>IF(B1372&lt;&gt;"",IFERROR(VLOOKUP(B1372,'DATA TIMBANGAN'!G:M,7,FALSE),VLOOKUP(B1372,'DATA TIMBANGAN'!G:M,7)),"")</f>
        <v/>
      </c>
      <c r="J1372" s="25" t="str">
        <f>IF(H1372&lt;&gt;"",IFERROR(INDEX(DATABASE!$Z$19:$Z$38,MATCH(DATEVALUE(H1372),DATABASE!$AA$19:$AA$38,0)),INDEX(DATABASE!$Z$12:$Z$18,MATCH(WEEKDAY(H1372,2),DATABASE!$AA$12:$AA$18,0))),"")</f>
        <v/>
      </c>
      <c r="K1372" s="25" t="str">
        <f>IF('DATA ACCURATE'!V1375&lt;&gt;"",'DATA ACCURATE'!V1375,"")</f>
        <v/>
      </c>
      <c r="L1372" s="80" t="str">
        <f>IF($H1372="","",IF(OR($J1372="LIBUR",AND($L1371="LIBUR",$O1371=$O1372)),"LIBUR",IF(AND(OR($L1371="LUAR JAM KERJA 1",$L1371="LUAR JAM KERJA 2"),OR(OR(AND($H1371=$H1372,AND(OR($I1372&gt;DATABASE!$J$3,$I1372&lt;DATABASE!$J$6),((DATEVALUE($H1372)+$I1372)-(DATEVALUE($H1371)+$I1371))&lt;DATABASE!$J$6)),AND($H1371=$H1372,$O1371=$O1372,OR($I1372&gt;DATABASE!$J$6,$I1372&lt;DATABASE!$J$3))),AND(($H1372-$H1371)=1,OR($I1372&lt;DATABASE!$I$6,((DATEVALUE($H1372)+$I1372)-(DATEVALUE($H1371)+$I1371))&lt;DATABASE!$J$6))),$A1372=$A1371),"LUAR JAM KERJA 2",IF(AND(OR(WEEKDAY($H1372,2)=1,WEEKDAY($H1372,2)=2,WEEKDAY($H1372,2)=3,WEEKDAY($H1372,2)=4,WEEKDAY($H1372,2)=5),$I1372&lt;=DATABASE!$J$3,$I1372&gt;=DATABASE!$I$3),"JAM KERJA",IF(AND(WEEKDAY($H1372,2)=6,$I1372&lt;=DATABASE!$J$4,$I1372&gt;=DATABASE!$I$4),"JAM KERJA","LUAR JAM KERJA 1")))))</f>
        <v/>
      </c>
      <c r="M1372" s="33" t="str">
        <f>IF('DATA ACCURATE'!T1375&lt;&gt;"",IF('DATA ACCURATE'!T1375&gt;100,'DATA ACCURATE'!T1375/10,'DATA ACCURATE'!T1375),"")</f>
        <v/>
      </c>
      <c r="N1372" t="str">
        <f>IF(M1372="","",IF(M1372&lt;=DATABASE!$I$9,"LOKAL",IF(M1372&lt;DATABASE!$J$9,"LUAR KOTA 1",IF($M1372&gt;=DATABASE!$J$9,"LUAR KOTA 2",""))))</f>
        <v/>
      </c>
      <c r="O1372" s="38" t="str">
        <f>IF('DATA ACCURATE'!L1375&lt;&gt;"",'DATA ACCURATE'!L1375,"")</f>
        <v/>
      </c>
      <c r="Q1372" s="38">
        <f t="shared" si="148"/>
        <v>0</v>
      </c>
      <c r="R1372" s="38">
        <f t="shared" si="148"/>
        <v>0</v>
      </c>
      <c r="S1372" s="38">
        <f t="shared" si="148"/>
        <v>0</v>
      </c>
      <c r="T1372" s="38">
        <f t="shared" si="146"/>
        <v>0</v>
      </c>
      <c r="U1372" s="38">
        <f t="shared" si="149"/>
        <v>0</v>
      </c>
      <c r="V1372" s="38">
        <f t="shared" si="149"/>
        <v>0</v>
      </c>
      <c r="W1372" s="38">
        <f t="shared" si="149"/>
        <v>0</v>
      </c>
      <c r="X1372" s="38">
        <f t="shared" si="150"/>
        <v>0</v>
      </c>
      <c r="Y1372" s="38">
        <f t="shared" si="150"/>
        <v>0</v>
      </c>
      <c r="Z1372" s="38">
        <f t="shared" si="150"/>
        <v>0</v>
      </c>
      <c r="AA1372" s="38">
        <f t="shared" si="147"/>
        <v>0</v>
      </c>
      <c r="AB1372" s="38">
        <f t="shared" si="151"/>
        <v>0</v>
      </c>
      <c r="AC1372" s="38">
        <f t="shared" si="152"/>
        <v>0</v>
      </c>
      <c r="AD1372" s="38" t="str">
        <f t="shared" si="153"/>
        <v>000000000000</v>
      </c>
    </row>
    <row r="1373" spans="1:30">
      <c r="A1373" s="9" t="str">
        <f>IF('DATA ACCURATE'!A1376&lt;&gt;"",'DATA ACCURATE'!A1376,"")</f>
        <v/>
      </c>
      <c r="B1373" s="9" t="str">
        <f>IF('DATA ACCURATE'!D1376&lt;&gt;"",'DATA ACCURATE'!D1376,"")</f>
        <v/>
      </c>
      <c r="C1373" s="38" t="str">
        <f>IF($AD1373="000000000000","",INDEX(DATABASE!$W$12:$W$71,MATCH($AD1373,DATABASE!$V$12:$V$71,0)))</f>
        <v/>
      </c>
      <c r="D1373" s="34" t="str">
        <f>IF(C1373="","",IF(E1373="",INDEX(DATABASE!$AF$13:$AF$62,MATCH($C1373,DATABASE!$AC$13:$AC$62,0)),IF(E1373="2x D11",INDEX(DATABASE!$AF$13:$AF$62,MATCH($C1373,DATABASE!$AC$13:$AC$62,0))+2*DATABASE!$AF$62,IF(E1373="3x D11",INDEX(DATABASE!$AF$13:$AF$62,MATCH($C1373,DATABASE!$AC$13:$AC$62,0))+3*DATABASE!$AF$62,""))))</f>
        <v/>
      </c>
      <c r="E1373" s="38" t="str">
        <f>IF(AND($K1373="Y",$G1373&lt;&gt;"UNYIL",$F1373&lt;DATABASE!$O$8),"2x D11",IF(AND($K1373="Y",$G1373&lt;&gt;"UNYIL",$F1373&gt;=DATABASE!$O$8),"3x D11",""))</f>
        <v/>
      </c>
      <c r="F1373" s="9" t="str">
        <f>IF('DATA ACCURATE'!N1376&lt;&gt;"",'DATA ACCURATE'!N1376,"")</f>
        <v/>
      </c>
      <c r="G1373" t="str">
        <f>IF(F1373="","",IF(F1373&lt;=DATABASE!$I$8,"UNYIL",IF(F1373&lt;=DATABASE!$J$8,"KECIL",IF(F1373&lt;DATABASE!$K$8,"TANGGUNG",IF(F1373&gt;=DATABASE!$K$8,"BESAR","")))))</f>
        <v/>
      </c>
      <c r="H1373" s="16" t="str">
        <f>IF('DATA ACCURATE'!J1376&lt;&gt;"",'DATA ACCURATE'!J1376,"")</f>
        <v/>
      </c>
      <c r="I1373" s="35" t="str">
        <f>IF(B1373&lt;&gt;"",IFERROR(VLOOKUP(B1373,'DATA TIMBANGAN'!G:M,7,FALSE),VLOOKUP(B1373,'DATA TIMBANGAN'!G:M,7)),"")</f>
        <v/>
      </c>
      <c r="J1373" s="25" t="str">
        <f>IF(H1373&lt;&gt;"",IFERROR(INDEX(DATABASE!$Z$19:$Z$38,MATCH(DATEVALUE(H1373),DATABASE!$AA$19:$AA$38,0)),INDEX(DATABASE!$Z$12:$Z$18,MATCH(WEEKDAY(H1373,2),DATABASE!$AA$12:$AA$18,0))),"")</f>
        <v/>
      </c>
      <c r="K1373" s="25" t="str">
        <f>IF('DATA ACCURATE'!V1376&lt;&gt;"",'DATA ACCURATE'!V1376,"")</f>
        <v/>
      </c>
      <c r="L1373" s="80" t="str">
        <f>IF($H1373="","",IF(OR($J1373="LIBUR",AND($L1372="LIBUR",$O1372=$O1373)),"LIBUR",IF(AND(OR($L1372="LUAR JAM KERJA 1",$L1372="LUAR JAM KERJA 2"),OR(OR(AND($H1372=$H1373,AND(OR($I1373&gt;DATABASE!$J$3,$I1373&lt;DATABASE!$J$6),((DATEVALUE($H1373)+$I1373)-(DATEVALUE($H1372)+$I1372))&lt;DATABASE!$J$6)),AND($H1372=$H1373,$O1372=$O1373,OR($I1373&gt;DATABASE!$J$6,$I1373&lt;DATABASE!$J$3))),AND(($H1373-$H1372)=1,OR($I1373&lt;DATABASE!$I$6,((DATEVALUE($H1373)+$I1373)-(DATEVALUE($H1372)+$I1372))&lt;DATABASE!$J$6))),$A1373=$A1372),"LUAR JAM KERJA 2",IF(AND(OR(WEEKDAY($H1373,2)=1,WEEKDAY($H1373,2)=2,WEEKDAY($H1373,2)=3,WEEKDAY($H1373,2)=4,WEEKDAY($H1373,2)=5),$I1373&lt;=DATABASE!$J$3,$I1373&gt;=DATABASE!$I$3),"JAM KERJA",IF(AND(WEEKDAY($H1373,2)=6,$I1373&lt;=DATABASE!$J$4,$I1373&gt;=DATABASE!$I$4),"JAM KERJA","LUAR JAM KERJA 1")))))</f>
        <v/>
      </c>
      <c r="M1373" s="33" t="str">
        <f>IF('DATA ACCURATE'!T1376&lt;&gt;"",IF('DATA ACCURATE'!T1376&gt;100,'DATA ACCURATE'!T1376/10,'DATA ACCURATE'!T1376),"")</f>
        <v/>
      </c>
      <c r="N1373" t="str">
        <f>IF(M1373="","",IF(M1373&lt;=DATABASE!$I$9,"LOKAL",IF(M1373&lt;DATABASE!$J$9,"LUAR KOTA 1",IF($M1373&gt;=DATABASE!$J$9,"LUAR KOTA 2",""))))</f>
        <v/>
      </c>
      <c r="O1373" s="38" t="str">
        <f>IF('DATA ACCURATE'!L1376&lt;&gt;"",'DATA ACCURATE'!L1376,"")</f>
        <v/>
      </c>
      <c r="Q1373" s="38">
        <f t="shared" si="148"/>
        <v>0</v>
      </c>
      <c r="R1373" s="38">
        <f t="shared" si="148"/>
        <v>0</v>
      </c>
      <c r="S1373" s="38">
        <f t="shared" si="148"/>
        <v>0</v>
      </c>
      <c r="T1373" s="38">
        <f t="shared" si="146"/>
        <v>0</v>
      </c>
      <c r="U1373" s="38">
        <f t="shared" si="149"/>
        <v>0</v>
      </c>
      <c r="V1373" s="38">
        <f t="shared" si="149"/>
        <v>0</v>
      </c>
      <c r="W1373" s="38">
        <f t="shared" si="149"/>
        <v>0</v>
      </c>
      <c r="X1373" s="38">
        <f t="shared" si="150"/>
        <v>0</v>
      </c>
      <c r="Y1373" s="38">
        <f t="shared" si="150"/>
        <v>0</v>
      </c>
      <c r="Z1373" s="38">
        <f t="shared" si="150"/>
        <v>0</v>
      </c>
      <c r="AA1373" s="38">
        <f t="shared" si="147"/>
        <v>0</v>
      </c>
      <c r="AB1373" s="38">
        <f t="shared" si="151"/>
        <v>0</v>
      </c>
      <c r="AC1373" s="38">
        <f t="shared" si="152"/>
        <v>0</v>
      </c>
      <c r="AD1373" s="38" t="str">
        <f t="shared" si="153"/>
        <v>000000000000</v>
      </c>
    </row>
    <row r="1374" spans="1:30">
      <c r="A1374" s="9" t="str">
        <f>IF('DATA ACCURATE'!A1377&lt;&gt;"",'DATA ACCURATE'!A1377,"")</f>
        <v/>
      </c>
      <c r="B1374" s="9" t="str">
        <f>IF('DATA ACCURATE'!D1377&lt;&gt;"",'DATA ACCURATE'!D1377,"")</f>
        <v/>
      </c>
      <c r="C1374" s="38" t="str">
        <f>IF($AD1374="000000000000","",INDEX(DATABASE!$W$12:$W$71,MATCH($AD1374,DATABASE!$V$12:$V$71,0)))</f>
        <v/>
      </c>
      <c r="D1374" s="34" t="str">
        <f>IF(C1374="","",IF(E1374="",INDEX(DATABASE!$AF$13:$AF$62,MATCH($C1374,DATABASE!$AC$13:$AC$62,0)),IF(E1374="2x D11",INDEX(DATABASE!$AF$13:$AF$62,MATCH($C1374,DATABASE!$AC$13:$AC$62,0))+2*DATABASE!$AF$62,IF(E1374="3x D11",INDEX(DATABASE!$AF$13:$AF$62,MATCH($C1374,DATABASE!$AC$13:$AC$62,0))+3*DATABASE!$AF$62,""))))</f>
        <v/>
      </c>
      <c r="E1374" s="38" t="str">
        <f>IF(AND($K1374="Y",$G1374&lt;&gt;"UNYIL",$F1374&lt;DATABASE!$O$8),"2x D11",IF(AND($K1374="Y",$G1374&lt;&gt;"UNYIL",$F1374&gt;=DATABASE!$O$8),"3x D11",""))</f>
        <v/>
      </c>
      <c r="F1374" s="9" t="str">
        <f>IF('DATA ACCURATE'!N1377&lt;&gt;"",'DATA ACCURATE'!N1377,"")</f>
        <v/>
      </c>
      <c r="G1374" t="str">
        <f>IF(F1374="","",IF(F1374&lt;=DATABASE!$I$8,"UNYIL",IF(F1374&lt;=DATABASE!$J$8,"KECIL",IF(F1374&lt;DATABASE!$K$8,"TANGGUNG",IF(F1374&gt;=DATABASE!$K$8,"BESAR","")))))</f>
        <v/>
      </c>
      <c r="H1374" s="16" t="str">
        <f>IF('DATA ACCURATE'!J1377&lt;&gt;"",'DATA ACCURATE'!J1377,"")</f>
        <v/>
      </c>
      <c r="I1374" s="35" t="str">
        <f>IF(B1374&lt;&gt;"",IFERROR(VLOOKUP(B1374,'DATA TIMBANGAN'!G:M,7,FALSE),VLOOKUP(B1374,'DATA TIMBANGAN'!G:M,7)),"")</f>
        <v/>
      </c>
      <c r="J1374" s="25" t="str">
        <f>IF(H1374&lt;&gt;"",IFERROR(INDEX(DATABASE!$Z$19:$Z$38,MATCH(DATEVALUE(H1374),DATABASE!$AA$19:$AA$38,0)),INDEX(DATABASE!$Z$12:$Z$18,MATCH(WEEKDAY(H1374,2),DATABASE!$AA$12:$AA$18,0))),"")</f>
        <v/>
      </c>
      <c r="K1374" s="25" t="str">
        <f>IF('DATA ACCURATE'!V1377&lt;&gt;"",'DATA ACCURATE'!V1377,"")</f>
        <v/>
      </c>
      <c r="L1374" s="80" t="str">
        <f>IF($H1374="","",IF(OR($J1374="LIBUR",AND($L1373="LIBUR",$O1373=$O1374)),"LIBUR",IF(AND(OR($L1373="LUAR JAM KERJA 1",$L1373="LUAR JAM KERJA 2"),OR(OR(AND($H1373=$H1374,AND(OR($I1374&gt;DATABASE!$J$3,$I1374&lt;DATABASE!$J$6),((DATEVALUE($H1374)+$I1374)-(DATEVALUE($H1373)+$I1373))&lt;DATABASE!$J$6)),AND($H1373=$H1374,$O1373=$O1374,OR($I1374&gt;DATABASE!$J$6,$I1374&lt;DATABASE!$J$3))),AND(($H1374-$H1373)=1,OR($I1374&lt;DATABASE!$I$6,((DATEVALUE($H1374)+$I1374)-(DATEVALUE($H1373)+$I1373))&lt;DATABASE!$J$6))),$A1374=$A1373),"LUAR JAM KERJA 2",IF(AND(OR(WEEKDAY($H1374,2)=1,WEEKDAY($H1374,2)=2,WEEKDAY($H1374,2)=3,WEEKDAY($H1374,2)=4,WEEKDAY($H1374,2)=5),$I1374&lt;=DATABASE!$J$3,$I1374&gt;=DATABASE!$I$3),"JAM KERJA",IF(AND(WEEKDAY($H1374,2)=6,$I1374&lt;=DATABASE!$J$4,$I1374&gt;=DATABASE!$I$4),"JAM KERJA","LUAR JAM KERJA 1")))))</f>
        <v/>
      </c>
      <c r="M1374" s="33" t="str">
        <f>IF('DATA ACCURATE'!T1377&lt;&gt;"",IF('DATA ACCURATE'!T1377&gt;100,'DATA ACCURATE'!T1377/10,'DATA ACCURATE'!T1377),"")</f>
        <v/>
      </c>
      <c r="N1374" t="str">
        <f>IF(M1374="","",IF(M1374&lt;=DATABASE!$I$9,"LOKAL",IF(M1374&lt;DATABASE!$J$9,"LUAR KOTA 1",IF($M1374&gt;=DATABASE!$J$9,"LUAR KOTA 2",""))))</f>
        <v/>
      </c>
      <c r="O1374" s="38" t="str">
        <f>IF('DATA ACCURATE'!L1377&lt;&gt;"",'DATA ACCURATE'!L1377,"")</f>
        <v/>
      </c>
      <c r="Q1374" s="38">
        <f t="shared" si="148"/>
        <v>0</v>
      </c>
      <c r="R1374" s="38">
        <f t="shared" si="148"/>
        <v>0</v>
      </c>
      <c r="S1374" s="38">
        <f t="shared" si="148"/>
        <v>0</v>
      </c>
      <c r="T1374" s="38">
        <f t="shared" si="146"/>
        <v>0</v>
      </c>
      <c r="U1374" s="38">
        <f t="shared" si="149"/>
        <v>0</v>
      </c>
      <c r="V1374" s="38">
        <f t="shared" si="149"/>
        <v>0</v>
      </c>
      <c r="W1374" s="38">
        <f t="shared" si="149"/>
        <v>0</v>
      </c>
      <c r="X1374" s="38">
        <f t="shared" si="150"/>
        <v>0</v>
      </c>
      <c r="Y1374" s="38">
        <f t="shared" si="150"/>
        <v>0</v>
      </c>
      <c r="Z1374" s="38">
        <f t="shared" si="150"/>
        <v>0</v>
      </c>
      <c r="AA1374" s="38">
        <f t="shared" si="147"/>
        <v>0</v>
      </c>
      <c r="AB1374" s="38">
        <f t="shared" si="151"/>
        <v>0</v>
      </c>
      <c r="AC1374" s="38">
        <f t="shared" si="152"/>
        <v>0</v>
      </c>
      <c r="AD1374" s="38" t="str">
        <f t="shared" si="153"/>
        <v>000000000000</v>
      </c>
    </row>
    <row r="1375" spans="1:30">
      <c r="A1375" s="9" t="str">
        <f>IF('DATA ACCURATE'!A1378&lt;&gt;"",'DATA ACCURATE'!A1378,"")</f>
        <v/>
      </c>
      <c r="B1375" s="9" t="str">
        <f>IF('DATA ACCURATE'!D1378&lt;&gt;"",'DATA ACCURATE'!D1378,"")</f>
        <v/>
      </c>
      <c r="C1375" s="38" t="str">
        <f>IF($AD1375="000000000000","",INDEX(DATABASE!$W$12:$W$71,MATCH($AD1375,DATABASE!$V$12:$V$71,0)))</f>
        <v/>
      </c>
      <c r="D1375" s="34" t="str">
        <f>IF(C1375="","",IF(E1375="",INDEX(DATABASE!$AF$13:$AF$62,MATCH($C1375,DATABASE!$AC$13:$AC$62,0)),IF(E1375="2x D11",INDEX(DATABASE!$AF$13:$AF$62,MATCH($C1375,DATABASE!$AC$13:$AC$62,0))+2*DATABASE!$AF$62,IF(E1375="3x D11",INDEX(DATABASE!$AF$13:$AF$62,MATCH($C1375,DATABASE!$AC$13:$AC$62,0))+3*DATABASE!$AF$62,""))))</f>
        <v/>
      </c>
      <c r="E1375" s="38" t="str">
        <f>IF(AND($K1375="Y",$G1375&lt;&gt;"UNYIL",$F1375&lt;DATABASE!$O$8),"2x D11",IF(AND($K1375="Y",$G1375&lt;&gt;"UNYIL",$F1375&gt;=DATABASE!$O$8),"3x D11",""))</f>
        <v/>
      </c>
      <c r="F1375" s="9" t="str">
        <f>IF('DATA ACCURATE'!N1378&lt;&gt;"",'DATA ACCURATE'!N1378,"")</f>
        <v/>
      </c>
      <c r="G1375" t="str">
        <f>IF(F1375="","",IF(F1375&lt;=DATABASE!$I$8,"UNYIL",IF(F1375&lt;=DATABASE!$J$8,"KECIL",IF(F1375&lt;DATABASE!$K$8,"TANGGUNG",IF(F1375&gt;=DATABASE!$K$8,"BESAR","")))))</f>
        <v/>
      </c>
      <c r="H1375" s="16" t="str">
        <f>IF('DATA ACCURATE'!J1378&lt;&gt;"",'DATA ACCURATE'!J1378,"")</f>
        <v/>
      </c>
      <c r="I1375" s="35" t="str">
        <f>IF(B1375&lt;&gt;"",IFERROR(VLOOKUP(B1375,'DATA TIMBANGAN'!G:M,7,FALSE),VLOOKUP(B1375,'DATA TIMBANGAN'!G:M,7)),"")</f>
        <v/>
      </c>
      <c r="J1375" s="25" t="str">
        <f>IF(H1375&lt;&gt;"",IFERROR(INDEX(DATABASE!$Z$19:$Z$38,MATCH(DATEVALUE(H1375),DATABASE!$AA$19:$AA$38,0)),INDEX(DATABASE!$Z$12:$Z$18,MATCH(WEEKDAY(H1375,2),DATABASE!$AA$12:$AA$18,0))),"")</f>
        <v/>
      </c>
      <c r="K1375" s="25" t="str">
        <f>IF('DATA ACCURATE'!V1378&lt;&gt;"",'DATA ACCURATE'!V1378,"")</f>
        <v/>
      </c>
      <c r="L1375" s="80" t="str">
        <f>IF($H1375="","",IF(OR($J1375="LIBUR",AND($L1374="LIBUR",$O1374=$O1375)),"LIBUR",IF(AND(OR($L1374="LUAR JAM KERJA 1",$L1374="LUAR JAM KERJA 2"),OR(OR(AND($H1374=$H1375,AND(OR($I1375&gt;DATABASE!$J$3,$I1375&lt;DATABASE!$J$6),((DATEVALUE($H1375)+$I1375)-(DATEVALUE($H1374)+$I1374))&lt;DATABASE!$J$6)),AND($H1374=$H1375,$O1374=$O1375,OR($I1375&gt;DATABASE!$J$6,$I1375&lt;DATABASE!$J$3))),AND(($H1375-$H1374)=1,OR($I1375&lt;DATABASE!$I$6,((DATEVALUE($H1375)+$I1375)-(DATEVALUE($H1374)+$I1374))&lt;DATABASE!$J$6))),$A1375=$A1374),"LUAR JAM KERJA 2",IF(AND(OR(WEEKDAY($H1375,2)=1,WEEKDAY($H1375,2)=2,WEEKDAY($H1375,2)=3,WEEKDAY($H1375,2)=4,WEEKDAY($H1375,2)=5),$I1375&lt;=DATABASE!$J$3,$I1375&gt;=DATABASE!$I$3),"JAM KERJA",IF(AND(WEEKDAY($H1375,2)=6,$I1375&lt;=DATABASE!$J$4,$I1375&gt;=DATABASE!$I$4),"JAM KERJA","LUAR JAM KERJA 1")))))</f>
        <v/>
      </c>
      <c r="M1375" s="33" t="str">
        <f>IF('DATA ACCURATE'!T1378&lt;&gt;"",IF('DATA ACCURATE'!T1378&gt;100,'DATA ACCURATE'!T1378/10,'DATA ACCURATE'!T1378),"")</f>
        <v/>
      </c>
      <c r="N1375" t="str">
        <f>IF(M1375="","",IF(M1375&lt;=DATABASE!$I$9,"LOKAL",IF(M1375&lt;DATABASE!$J$9,"LUAR KOTA 1",IF($M1375&gt;=DATABASE!$J$9,"LUAR KOTA 2",""))))</f>
        <v/>
      </c>
      <c r="O1375" s="38" t="str">
        <f>IF('DATA ACCURATE'!L1378&lt;&gt;"",'DATA ACCURATE'!L1378,"")</f>
        <v/>
      </c>
      <c r="Q1375" s="38">
        <f t="shared" si="148"/>
        <v>0</v>
      </c>
      <c r="R1375" s="38">
        <f t="shared" si="148"/>
        <v>0</v>
      </c>
      <c r="S1375" s="38">
        <f t="shared" si="148"/>
        <v>0</v>
      </c>
      <c r="T1375" s="38">
        <f t="shared" si="146"/>
        <v>0</v>
      </c>
      <c r="U1375" s="38">
        <f t="shared" si="149"/>
        <v>0</v>
      </c>
      <c r="V1375" s="38">
        <f t="shared" si="149"/>
        <v>0</v>
      </c>
      <c r="W1375" s="38">
        <f t="shared" si="149"/>
        <v>0</v>
      </c>
      <c r="X1375" s="38">
        <f t="shared" si="150"/>
        <v>0</v>
      </c>
      <c r="Y1375" s="38">
        <f t="shared" si="150"/>
        <v>0</v>
      </c>
      <c r="Z1375" s="38">
        <f t="shared" si="150"/>
        <v>0</v>
      </c>
      <c r="AA1375" s="38">
        <f t="shared" si="147"/>
        <v>0</v>
      </c>
      <c r="AB1375" s="38">
        <f t="shared" si="151"/>
        <v>0</v>
      </c>
      <c r="AC1375" s="38">
        <f t="shared" si="152"/>
        <v>0</v>
      </c>
      <c r="AD1375" s="38" t="str">
        <f t="shared" si="153"/>
        <v>000000000000</v>
      </c>
    </row>
    <row r="1376" spans="1:30">
      <c r="A1376" s="9" t="str">
        <f>IF('DATA ACCURATE'!A1379&lt;&gt;"",'DATA ACCURATE'!A1379,"")</f>
        <v/>
      </c>
      <c r="B1376" s="9" t="str">
        <f>IF('DATA ACCURATE'!D1379&lt;&gt;"",'DATA ACCURATE'!D1379,"")</f>
        <v/>
      </c>
      <c r="C1376" s="38" t="str">
        <f>IF($AD1376="000000000000","",INDEX(DATABASE!$W$12:$W$71,MATCH($AD1376,DATABASE!$V$12:$V$71,0)))</f>
        <v/>
      </c>
      <c r="D1376" s="34" t="str">
        <f>IF(C1376="","",IF(E1376="",INDEX(DATABASE!$AF$13:$AF$62,MATCH($C1376,DATABASE!$AC$13:$AC$62,0)),IF(E1376="2x D11",INDEX(DATABASE!$AF$13:$AF$62,MATCH($C1376,DATABASE!$AC$13:$AC$62,0))+2*DATABASE!$AF$62,IF(E1376="3x D11",INDEX(DATABASE!$AF$13:$AF$62,MATCH($C1376,DATABASE!$AC$13:$AC$62,0))+3*DATABASE!$AF$62,""))))</f>
        <v/>
      </c>
      <c r="E1376" s="38" t="str">
        <f>IF(AND($K1376="Y",$G1376&lt;&gt;"UNYIL",$F1376&lt;DATABASE!$O$8),"2x D11",IF(AND($K1376="Y",$G1376&lt;&gt;"UNYIL",$F1376&gt;=DATABASE!$O$8),"3x D11",""))</f>
        <v/>
      </c>
      <c r="F1376" s="9" t="str">
        <f>IF('DATA ACCURATE'!N1379&lt;&gt;"",'DATA ACCURATE'!N1379,"")</f>
        <v/>
      </c>
      <c r="G1376" t="str">
        <f>IF(F1376="","",IF(F1376&lt;=DATABASE!$I$8,"UNYIL",IF(F1376&lt;=DATABASE!$J$8,"KECIL",IF(F1376&lt;DATABASE!$K$8,"TANGGUNG",IF(F1376&gt;=DATABASE!$K$8,"BESAR","")))))</f>
        <v/>
      </c>
      <c r="H1376" s="16" t="str">
        <f>IF('DATA ACCURATE'!J1379&lt;&gt;"",'DATA ACCURATE'!J1379,"")</f>
        <v/>
      </c>
      <c r="I1376" s="35" t="str">
        <f>IF(B1376&lt;&gt;"",IFERROR(VLOOKUP(B1376,'DATA TIMBANGAN'!G:M,7,FALSE),VLOOKUP(B1376,'DATA TIMBANGAN'!G:M,7)),"")</f>
        <v/>
      </c>
      <c r="J1376" s="25" t="str">
        <f>IF(H1376&lt;&gt;"",IFERROR(INDEX(DATABASE!$Z$19:$Z$38,MATCH(DATEVALUE(H1376),DATABASE!$AA$19:$AA$38,0)),INDEX(DATABASE!$Z$12:$Z$18,MATCH(WEEKDAY(H1376,2),DATABASE!$AA$12:$AA$18,0))),"")</f>
        <v/>
      </c>
      <c r="K1376" s="25" t="str">
        <f>IF('DATA ACCURATE'!V1379&lt;&gt;"",'DATA ACCURATE'!V1379,"")</f>
        <v/>
      </c>
      <c r="L1376" s="80" t="str">
        <f>IF($H1376="","",IF(OR($J1376="LIBUR",AND($L1375="LIBUR",$O1375=$O1376)),"LIBUR",IF(AND(OR($L1375="LUAR JAM KERJA 1",$L1375="LUAR JAM KERJA 2"),OR(OR(AND($H1375=$H1376,AND(OR($I1376&gt;DATABASE!$J$3,$I1376&lt;DATABASE!$J$6),((DATEVALUE($H1376)+$I1376)-(DATEVALUE($H1375)+$I1375))&lt;DATABASE!$J$6)),AND($H1375=$H1376,$O1375=$O1376,OR($I1376&gt;DATABASE!$J$6,$I1376&lt;DATABASE!$J$3))),AND(($H1376-$H1375)=1,OR($I1376&lt;DATABASE!$I$6,((DATEVALUE($H1376)+$I1376)-(DATEVALUE($H1375)+$I1375))&lt;DATABASE!$J$6))),$A1376=$A1375),"LUAR JAM KERJA 2",IF(AND(OR(WEEKDAY($H1376,2)=1,WEEKDAY($H1376,2)=2,WEEKDAY($H1376,2)=3,WEEKDAY($H1376,2)=4,WEEKDAY($H1376,2)=5),$I1376&lt;=DATABASE!$J$3,$I1376&gt;=DATABASE!$I$3),"JAM KERJA",IF(AND(WEEKDAY($H1376,2)=6,$I1376&lt;=DATABASE!$J$4,$I1376&gt;=DATABASE!$I$4),"JAM KERJA","LUAR JAM KERJA 1")))))</f>
        <v/>
      </c>
      <c r="M1376" s="33" t="str">
        <f>IF('DATA ACCURATE'!T1379&lt;&gt;"",IF('DATA ACCURATE'!T1379&gt;100,'DATA ACCURATE'!T1379/10,'DATA ACCURATE'!T1379),"")</f>
        <v/>
      </c>
      <c r="N1376" t="str">
        <f>IF(M1376="","",IF(M1376&lt;=DATABASE!$I$9,"LOKAL",IF(M1376&lt;DATABASE!$J$9,"LUAR KOTA 1",IF($M1376&gt;=DATABASE!$J$9,"LUAR KOTA 2",""))))</f>
        <v/>
      </c>
      <c r="O1376" s="38" t="str">
        <f>IF('DATA ACCURATE'!L1379&lt;&gt;"",'DATA ACCURATE'!L1379,"")</f>
        <v/>
      </c>
      <c r="Q1376" s="38">
        <f t="shared" si="148"/>
        <v>0</v>
      </c>
      <c r="R1376" s="38">
        <f t="shared" si="148"/>
        <v>0</v>
      </c>
      <c r="S1376" s="38">
        <f t="shared" si="148"/>
        <v>0</v>
      </c>
      <c r="T1376" s="38">
        <f t="shared" si="146"/>
        <v>0</v>
      </c>
      <c r="U1376" s="38">
        <f t="shared" si="149"/>
        <v>0</v>
      </c>
      <c r="V1376" s="38">
        <f t="shared" si="149"/>
        <v>0</v>
      </c>
      <c r="W1376" s="38">
        <f t="shared" si="149"/>
        <v>0</v>
      </c>
      <c r="X1376" s="38">
        <f t="shared" si="150"/>
        <v>0</v>
      </c>
      <c r="Y1376" s="38">
        <f t="shared" si="150"/>
        <v>0</v>
      </c>
      <c r="Z1376" s="38">
        <f t="shared" si="150"/>
        <v>0</v>
      </c>
      <c r="AA1376" s="38">
        <f t="shared" si="147"/>
        <v>0</v>
      </c>
      <c r="AB1376" s="38">
        <f t="shared" si="151"/>
        <v>0</v>
      </c>
      <c r="AC1376" s="38">
        <f t="shared" si="152"/>
        <v>0</v>
      </c>
      <c r="AD1376" s="38" t="str">
        <f t="shared" si="153"/>
        <v>000000000000</v>
      </c>
    </row>
    <row r="1377" spans="1:30">
      <c r="A1377" s="9" t="str">
        <f>IF('DATA ACCURATE'!A1380&lt;&gt;"",'DATA ACCURATE'!A1380,"")</f>
        <v/>
      </c>
      <c r="B1377" s="9" t="str">
        <f>IF('DATA ACCURATE'!D1380&lt;&gt;"",'DATA ACCURATE'!D1380,"")</f>
        <v/>
      </c>
      <c r="C1377" s="38" t="str">
        <f>IF($AD1377="000000000000","",INDEX(DATABASE!$W$12:$W$71,MATCH($AD1377,DATABASE!$V$12:$V$71,0)))</f>
        <v/>
      </c>
      <c r="D1377" s="34" t="str">
        <f>IF(C1377="","",IF(E1377="",INDEX(DATABASE!$AF$13:$AF$62,MATCH($C1377,DATABASE!$AC$13:$AC$62,0)),IF(E1377="2x D11",INDEX(DATABASE!$AF$13:$AF$62,MATCH($C1377,DATABASE!$AC$13:$AC$62,0))+2*DATABASE!$AF$62,IF(E1377="3x D11",INDEX(DATABASE!$AF$13:$AF$62,MATCH($C1377,DATABASE!$AC$13:$AC$62,0))+3*DATABASE!$AF$62,""))))</f>
        <v/>
      </c>
      <c r="E1377" s="38" t="str">
        <f>IF(AND($K1377="Y",$G1377&lt;&gt;"UNYIL",$F1377&lt;DATABASE!$O$8),"2x D11",IF(AND($K1377="Y",$G1377&lt;&gt;"UNYIL",$F1377&gt;=DATABASE!$O$8),"3x D11",""))</f>
        <v/>
      </c>
      <c r="F1377" s="9" t="str">
        <f>IF('DATA ACCURATE'!N1380&lt;&gt;"",'DATA ACCURATE'!N1380,"")</f>
        <v/>
      </c>
      <c r="G1377" t="str">
        <f>IF(F1377="","",IF(F1377&lt;=DATABASE!$I$8,"UNYIL",IF(F1377&lt;=DATABASE!$J$8,"KECIL",IF(F1377&lt;DATABASE!$K$8,"TANGGUNG",IF(F1377&gt;=DATABASE!$K$8,"BESAR","")))))</f>
        <v/>
      </c>
      <c r="H1377" s="16" t="str">
        <f>IF('DATA ACCURATE'!J1380&lt;&gt;"",'DATA ACCURATE'!J1380,"")</f>
        <v/>
      </c>
      <c r="I1377" s="35" t="str">
        <f>IF(B1377&lt;&gt;"",IFERROR(VLOOKUP(B1377,'DATA TIMBANGAN'!G:M,7,FALSE),VLOOKUP(B1377,'DATA TIMBANGAN'!G:M,7)),"")</f>
        <v/>
      </c>
      <c r="J1377" s="25" t="str">
        <f>IF(H1377&lt;&gt;"",IFERROR(INDEX(DATABASE!$Z$19:$Z$38,MATCH(DATEVALUE(H1377),DATABASE!$AA$19:$AA$38,0)),INDEX(DATABASE!$Z$12:$Z$18,MATCH(WEEKDAY(H1377,2),DATABASE!$AA$12:$AA$18,0))),"")</f>
        <v/>
      </c>
      <c r="K1377" s="25" t="str">
        <f>IF('DATA ACCURATE'!V1380&lt;&gt;"",'DATA ACCURATE'!V1380,"")</f>
        <v/>
      </c>
      <c r="L1377" s="80" t="str">
        <f>IF($H1377="","",IF(OR($J1377="LIBUR",AND($L1376="LIBUR",$O1376=$O1377)),"LIBUR",IF(AND(OR($L1376="LUAR JAM KERJA 1",$L1376="LUAR JAM KERJA 2"),OR(OR(AND($H1376=$H1377,AND(OR($I1377&gt;DATABASE!$J$3,$I1377&lt;DATABASE!$J$6),((DATEVALUE($H1377)+$I1377)-(DATEVALUE($H1376)+$I1376))&lt;DATABASE!$J$6)),AND($H1376=$H1377,$O1376=$O1377,OR($I1377&gt;DATABASE!$J$6,$I1377&lt;DATABASE!$J$3))),AND(($H1377-$H1376)=1,OR($I1377&lt;DATABASE!$I$6,((DATEVALUE($H1377)+$I1377)-(DATEVALUE($H1376)+$I1376))&lt;DATABASE!$J$6))),$A1377=$A1376),"LUAR JAM KERJA 2",IF(AND(OR(WEEKDAY($H1377,2)=1,WEEKDAY($H1377,2)=2,WEEKDAY($H1377,2)=3,WEEKDAY($H1377,2)=4,WEEKDAY($H1377,2)=5),$I1377&lt;=DATABASE!$J$3,$I1377&gt;=DATABASE!$I$3),"JAM KERJA",IF(AND(WEEKDAY($H1377,2)=6,$I1377&lt;=DATABASE!$J$4,$I1377&gt;=DATABASE!$I$4),"JAM KERJA","LUAR JAM KERJA 1")))))</f>
        <v/>
      </c>
      <c r="M1377" s="33" t="str">
        <f>IF('DATA ACCURATE'!T1380&lt;&gt;"",IF('DATA ACCURATE'!T1380&gt;100,'DATA ACCURATE'!T1380/10,'DATA ACCURATE'!T1380),"")</f>
        <v/>
      </c>
      <c r="N1377" t="str">
        <f>IF(M1377="","",IF(M1377&lt;=DATABASE!$I$9,"LOKAL",IF(M1377&lt;DATABASE!$J$9,"LUAR KOTA 1",IF($M1377&gt;=DATABASE!$J$9,"LUAR KOTA 2",""))))</f>
        <v/>
      </c>
      <c r="O1377" s="38" t="str">
        <f>IF('DATA ACCURATE'!L1380&lt;&gt;"",'DATA ACCURATE'!L1380,"")</f>
        <v/>
      </c>
      <c r="Q1377" s="38">
        <f t="shared" si="148"/>
        <v>0</v>
      </c>
      <c r="R1377" s="38">
        <f t="shared" si="148"/>
        <v>0</v>
      </c>
      <c r="S1377" s="38">
        <f t="shared" si="148"/>
        <v>0</v>
      </c>
      <c r="T1377" s="38">
        <f t="shared" si="146"/>
        <v>0</v>
      </c>
      <c r="U1377" s="38">
        <f t="shared" si="149"/>
        <v>0</v>
      </c>
      <c r="V1377" s="38">
        <f t="shared" si="149"/>
        <v>0</v>
      </c>
      <c r="W1377" s="38">
        <f t="shared" si="149"/>
        <v>0</v>
      </c>
      <c r="X1377" s="38">
        <f t="shared" si="150"/>
        <v>0</v>
      </c>
      <c r="Y1377" s="38">
        <f t="shared" si="150"/>
        <v>0</v>
      </c>
      <c r="Z1377" s="38">
        <f t="shared" si="150"/>
        <v>0</v>
      </c>
      <c r="AA1377" s="38">
        <f t="shared" si="147"/>
        <v>0</v>
      </c>
      <c r="AB1377" s="38">
        <f t="shared" si="151"/>
        <v>0</v>
      </c>
      <c r="AC1377" s="38">
        <f t="shared" si="152"/>
        <v>0</v>
      </c>
      <c r="AD1377" s="38" t="str">
        <f t="shared" si="153"/>
        <v>000000000000</v>
      </c>
    </row>
    <row r="1378" spans="1:30">
      <c r="A1378" s="9" t="str">
        <f>IF('DATA ACCURATE'!A1381&lt;&gt;"",'DATA ACCURATE'!A1381,"")</f>
        <v/>
      </c>
      <c r="B1378" s="9" t="str">
        <f>IF('DATA ACCURATE'!D1381&lt;&gt;"",'DATA ACCURATE'!D1381,"")</f>
        <v/>
      </c>
      <c r="C1378" s="38" t="str">
        <f>IF($AD1378="000000000000","",INDEX(DATABASE!$W$12:$W$71,MATCH($AD1378,DATABASE!$V$12:$V$71,0)))</f>
        <v/>
      </c>
      <c r="D1378" s="34" t="str">
        <f>IF(C1378="","",IF(E1378="",INDEX(DATABASE!$AF$13:$AF$62,MATCH($C1378,DATABASE!$AC$13:$AC$62,0)),IF(E1378="2x D11",INDEX(DATABASE!$AF$13:$AF$62,MATCH($C1378,DATABASE!$AC$13:$AC$62,0))+2*DATABASE!$AF$62,IF(E1378="3x D11",INDEX(DATABASE!$AF$13:$AF$62,MATCH($C1378,DATABASE!$AC$13:$AC$62,0))+3*DATABASE!$AF$62,""))))</f>
        <v/>
      </c>
      <c r="E1378" s="38" t="str">
        <f>IF(AND($K1378="Y",$G1378&lt;&gt;"UNYIL",$F1378&lt;DATABASE!$O$8),"2x D11",IF(AND($K1378="Y",$G1378&lt;&gt;"UNYIL",$F1378&gt;=DATABASE!$O$8),"3x D11",""))</f>
        <v/>
      </c>
      <c r="F1378" s="9" t="str">
        <f>IF('DATA ACCURATE'!N1381&lt;&gt;"",'DATA ACCURATE'!N1381,"")</f>
        <v/>
      </c>
      <c r="G1378" t="str">
        <f>IF(F1378="","",IF(F1378&lt;=DATABASE!$I$8,"UNYIL",IF(F1378&lt;=DATABASE!$J$8,"KECIL",IF(F1378&lt;DATABASE!$K$8,"TANGGUNG",IF(F1378&gt;=DATABASE!$K$8,"BESAR","")))))</f>
        <v/>
      </c>
      <c r="H1378" s="16" t="str">
        <f>IF('DATA ACCURATE'!J1381&lt;&gt;"",'DATA ACCURATE'!J1381,"")</f>
        <v/>
      </c>
      <c r="I1378" s="35" t="str">
        <f>IF(B1378&lt;&gt;"",IFERROR(VLOOKUP(B1378,'DATA TIMBANGAN'!G:M,7,FALSE),VLOOKUP(B1378,'DATA TIMBANGAN'!G:M,7)),"")</f>
        <v/>
      </c>
      <c r="J1378" s="25" t="str">
        <f>IF(H1378&lt;&gt;"",IFERROR(INDEX(DATABASE!$Z$19:$Z$38,MATCH(DATEVALUE(H1378),DATABASE!$AA$19:$AA$38,0)),INDEX(DATABASE!$Z$12:$Z$18,MATCH(WEEKDAY(H1378,2),DATABASE!$AA$12:$AA$18,0))),"")</f>
        <v/>
      </c>
      <c r="K1378" s="25" t="str">
        <f>IF('DATA ACCURATE'!V1381&lt;&gt;"",'DATA ACCURATE'!V1381,"")</f>
        <v/>
      </c>
      <c r="L1378" s="80" t="str">
        <f>IF($H1378="","",IF(OR($J1378="LIBUR",AND($L1377="LIBUR",$O1377=$O1378)),"LIBUR",IF(AND(OR($L1377="LUAR JAM KERJA 1",$L1377="LUAR JAM KERJA 2"),OR(OR(AND($H1377=$H1378,AND(OR($I1378&gt;DATABASE!$J$3,$I1378&lt;DATABASE!$J$6),((DATEVALUE($H1378)+$I1378)-(DATEVALUE($H1377)+$I1377))&lt;DATABASE!$J$6)),AND($H1377=$H1378,$O1377=$O1378,OR($I1378&gt;DATABASE!$J$6,$I1378&lt;DATABASE!$J$3))),AND(($H1378-$H1377)=1,OR($I1378&lt;DATABASE!$I$6,((DATEVALUE($H1378)+$I1378)-(DATEVALUE($H1377)+$I1377))&lt;DATABASE!$J$6))),$A1378=$A1377),"LUAR JAM KERJA 2",IF(AND(OR(WEEKDAY($H1378,2)=1,WEEKDAY($H1378,2)=2,WEEKDAY($H1378,2)=3,WEEKDAY($H1378,2)=4,WEEKDAY($H1378,2)=5),$I1378&lt;=DATABASE!$J$3,$I1378&gt;=DATABASE!$I$3),"JAM KERJA",IF(AND(WEEKDAY($H1378,2)=6,$I1378&lt;=DATABASE!$J$4,$I1378&gt;=DATABASE!$I$4),"JAM KERJA","LUAR JAM KERJA 1")))))</f>
        <v/>
      </c>
      <c r="M1378" s="33" t="str">
        <f>IF('DATA ACCURATE'!T1381&lt;&gt;"",IF('DATA ACCURATE'!T1381&gt;100,'DATA ACCURATE'!T1381/10,'DATA ACCURATE'!T1381),"")</f>
        <v/>
      </c>
      <c r="N1378" t="str">
        <f>IF(M1378="","",IF(M1378&lt;=DATABASE!$I$9,"LOKAL",IF(M1378&lt;DATABASE!$J$9,"LUAR KOTA 1",IF($M1378&gt;=DATABASE!$J$9,"LUAR KOTA 2",""))))</f>
        <v/>
      </c>
      <c r="O1378" s="38" t="str">
        <f>IF('DATA ACCURATE'!L1381&lt;&gt;"",'DATA ACCURATE'!L1381,"")</f>
        <v/>
      </c>
      <c r="Q1378" s="38">
        <f t="shared" si="148"/>
        <v>0</v>
      </c>
      <c r="R1378" s="38">
        <f t="shared" si="148"/>
        <v>0</v>
      </c>
      <c r="S1378" s="38">
        <f t="shared" si="148"/>
        <v>0</v>
      </c>
      <c r="T1378" s="38">
        <f t="shared" si="146"/>
        <v>0</v>
      </c>
      <c r="U1378" s="38">
        <f t="shared" si="149"/>
        <v>0</v>
      </c>
      <c r="V1378" s="38">
        <f t="shared" si="149"/>
        <v>0</v>
      </c>
      <c r="W1378" s="38">
        <f t="shared" si="149"/>
        <v>0</v>
      </c>
      <c r="X1378" s="38">
        <f t="shared" si="150"/>
        <v>0</v>
      </c>
      <c r="Y1378" s="38">
        <f t="shared" si="150"/>
        <v>0</v>
      </c>
      <c r="Z1378" s="38">
        <f t="shared" si="150"/>
        <v>0</v>
      </c>
      <c r="AA1378" s="38">
        <f t="shared" si="147"/>
        <v>0</v>
      </c>
      <c r="AB1378" s="38">
        <f t="shared" si="151"/>
        <v>0</v>
      </c>
      <c r="AC1378" s="38">
        <f t="shared" si="152"/>
        <v>0</v>
      </c>
      <c r="AD1378" s="38" t="str">
        <f t="shared" si="153"/>
        <v>000000000000</v>
      </c>
    </row>
    <row r="1379" spans="1:30">
      <c r="A1379" s="9" t="str">
        <f>IF('DATA ACCURATE'!A1382&lt;&gt;"",'DATA ACCURATE'!A1382,"")</f>
        <v/>
      </c>
      <c r="B1379" s="9" t="str">
        <f>IF('DATA ACCURATE'!D1382&lt;&gt;"",'DATA ACCURATE'!D1382,"")</f>
        <v/>
      </c>
      <c r="C1379" s="38" t="str">
        <f>IF($AD1379="000000000000","",INDEX(DATABASE!$W$12:$W$71,MATCH($AD1379,DATABASE!$V$12:$V$71,0)))</f>
        <v/>
      </c>
      <c r="D1379" s="34" t="str">
        <f>IF(C1379="","",IF(E1379="",INDEX(DATABASE!$AF$13:$AF$62,MATCH($C1379,DATABASE!$AC$13:$AC$62,0)),IF(E1379="2x D11",INDEX(DATABASE!$AF$13:$AF$62,MATCH($C1379,DATABASE!$AC$13:$AC$62,0))+2*DATABASE!$AF$62,IF(E1379="3x D11",INDEX(DATABASE!$AF$13:$AF$62,MATCH($C1379,DATABASE!$AC$13:$AC$62,0))+3*DATABASE!$AF$62,""))))</f>
        <v/>
      </c>
      <c r="E1379" s="38" t="str">
        <f>IF(AND($K1379="Y",$G1379&lt;&gt;"UNYIL",$F1379&lt;DATABASE!$O$8),"2x D11",IF(AND($K1379="Y",$G1379&lt;&gt;"UNYIL",$F1379&gt;=DATABASE!$O$8),"3x D11",""))</f>
        <v/>
      </c>
      <c r="F1379" s="9" t="str">
        <f>IF('DATA ACCURATE'!N1382&lt;&gt;"",'DATA ACCURATE'!N1382,"")</f>
        <v/>
      </c>
      <c r="G1379" t="str">
        <f>IF(F1379="","",IF(F1379&lt;=DATABASE!$I$8,"UNYIL",IF(F1379&lt;=DATABASE!$J$8,"KECIL",IF(F1379&lt;DATABASE!$K$8,"TANGGUNG",IF(F1379&gt;=DATABASE!$K$8,"BESAR","")))))</f>
        <v/>
      </c>
      <c r="H1379" s="16" t="str">
        <f>IF('DATA ACCURATE'!J1382&lt;&gt;"",'DATA ACCURATE'!J1382,"")</f>
        <v/>
      </c>
      <c r="I1379" s="35" t="str">
        <f>IF(B1379&lt;&gt;"",IFERROR(VLOOKUP(B1379,'DATA TIMBANGAN'!G:M,7,FALSE),VLOOKUP(B1379,'DATA TIMBANGAN'!G:M,7)),"")</f>
        <v/>
      </c>
      <c r="J1379" s="25" t="str">
        <f>IF(H1379&lt;&gt;"",IFERROR(INDEX(DATABASE!$Z$19:$Z$38,MATCH(DATEVALUE(H1379),DATABASE!$AA$19:$AA$38,0)),INDEX(DATABASE!$Z$12:$Z$18,MATCH(WEEKDAY(H1379,2),DATABASE!$AA$12:$AA$18,0))),"")</f>
        <v/>
      </c>
      <c r="K1379" s="25" t="str">
        <f>IF('DATA ACCURATE'!V1382&lt;&gt;"",'DATA ACCURATE'!V1382,"")</f>
        <v/>
      </c>
      <c r="L1379" s="80" t="str">
        <f>IF($H1379="","",IF(OR($J1379="LIBUR",AND($L1378="LIBUR",$O1378=$O1379)),"LIBUR",IF(AND(OR($L1378="LUAR JAM KERJA 1",$L1378="LUAR JAM KERJA 2"),OR(OR(AND($H1378=$H1379,AND(OR($I1379&gt;DATABASE!$J$3,$I1379&lt;DATABASE!$J$6),((DATEVALUE($H1379)+$I1379)-(DATEVALUE($H1378)+$I1378))&lt;DATABASE!$J$6)),AND($H1378=$H1379,$O1378=$O1379,OR($I1379&gt;DATABASE!$J$6,$I1379&lt;DATABASE!$J$3))),AND(($H1379-$H1378)=1,OR($I1379&lt;DATABASE!$I$6,((DATEVALUE($H1379)+$I1379)-(DATEVALUE($H1378)+$I1378))&lt;DATABASE!$J$6))),$A1379=$A1378),"LUAR JAM KERJA 2",IF(AND(OR(WEEKDAY($H1379,2)=1,WEEKDAY($H1379,2)=2,WEEKDAY($H1379,2)=3,WEEKDAY($H1379,2)=4,WEEKDAY($H1379,2)=5),$I1379&lt;=DATABASE!$J$3,$I1379&gt;=DATABASE!$I$3),"JAM KERJA",IF(AND(WEEKDAY($H1379,2)=6,$I1379&lt;=DATABASE!$J$4,$I1379&gt;=DATABASE!$I$4),"JAM KERJA","LUAR JAM KERJA 1")))))</f>
        <v/>
      </c>
      <c r="M1379" s="33" t="str">
        <f>IF('DATA ACCURATE'!T1382&lt;&gt;"",IF('DATA ACCURATE'!T1382&gt;100,'DATA ACCURATE'!T1382/10,'DATA ACCURATE'!T1382),"")</f>
        <v/>
      </c>
      <c r="N1379" t="str">
        <f>IF(M1379="","",IF(M1379&lt;=DATABASE!$I$9,"LOKAL",IF(M1379&lt;DATABASE!$J$9,"LUAR KOTA 1",IF($M1379&gt;=DATABASE!$J$9,"LUAR KOTA 2",""))))</f>
        <v/>
      </c>
      <c r="O1379" s="38" t="str">
        <f>IF('DATA ACCURATE'!L1382&lt;&gt;"",'DATA ACCURATE'!L1382,"")</f>
        <v/>
      </c>
      <c r="Q1379" s="38">
        <f t="shared" si="148"/>
        <v>0</v>
      </c>
      <c r="R1379" s="38">
        <f t="shared" si="148"/>
        <v>0</v>
      </c>
      <c r="S1379" s="38">
        <f t="shared" si="148"/>
        <v>0</v>
      </c>
      <c r="T1379" s="38">
        <f t="shared" si="146"/>
        <v>0</v>
      </c>
      <c r="U1379" s="38">
        <f t="shared" si="149"/>
        <v>0</v>
      </c>
      <c r="V1379" s="38">
        <f t="shared" si="149"/>
        <v>0</v>
      </c>
      <c r="W1379" s="38">
        <f t="shared" si="149"/>
        <v>0</v>
      </c>
      <c r="X1379" s="38">
        <f t="shared" si="150"/>
        <v>0</v>
      </c>
      <c r="Y1379" s="38">
        <f t="shared" si="150"/>
        <v>0</v>
      </c>
      <c r="Z1379" s="38">
        <f t="shared" si="150"/>
        <v>0</v>
      </c>
      <c r="AA1379" s="38">
        <f t="shared" si="147"/>
        <v>0</v>
      </c>
      <c r="AB1379" s="38">
        <f t="shared" si="151"/>
        <v>0</v>
      </c>
      <c r="AC1379" s="38">
        <f t="shared" si="152"/>
        <v>0</v>
      </c>
      <c r="AD1379" s="38" t="str">
        <f t="shared" si="153"/>
        <v>000000000000</v>
      </c>
    </row>
    <row r="1380" spans="1:30">
      <c r="A1380" s="9" t="str">
        <f>IF('DATA ACCURATE'!A1383&lt;&gt;"",'DATA ACCURATE'!A1383,"")</f>
        <v/>
      </c>
      <c r="B1380" s="9" t="str">
        <f>IF('DATA ACCURATE'!D1383&lt;&gt;"",'DATA ACCURATE'!D1383,"")</f>
        <v/>
      </c>
      <c r="C1380" s="38" t="str">
        <f>IF($AD1380="000000000000","",INDEX(DATABASE!$W$12:$W$71,MATCH($AD1380,DATABASE!$V$12:$V$71,0)))</f>
        <v/>
      </c>
      <c r="D1380" s="34" t="str">
        <f>IF(C1380="","",IF(E1380="",INDEX(DATABASE!$AF$13:$AF$62,MATCH($C1380,DATABASE!$AC$13:$AC$62,0)),IF(E1380="2x D11",INDEX(DATABASE!$AF$13:$AF$62,MATCH($C1380,DATABASE!$AC$13:$AC$62,0))+2*DATABASE!$AF$62,IF(E1380="3x D11",INDEX(DATABASE!$AF$13:$AF$62,MATCH($C1380,DATABASE!$AC$13:$AC$62,0))+3*DATABASE!$AF$62,""))))</f>
        <v/>
      </c>
      <c r="E1380" s="38" t="str">
        <f>IF(AND($K1380="Y",$G1380&lt;&gt;"UNYIL",$F1380&lt;DATABASE!$O$8),"2x D11",IF(AND($K1380="Y",$G1380&lt;&gt;"UNYIL",$F1380&gt;=DATABASE!$O$8),"3x D11",""))</f>
        <v/>
      </c>
      <c r="F1380" s="9" t="str">
        <f>IF('DATA ACCURATE'!N1383&lt;&gt;"",'DATA ACCURATE'!N1383,"")</f>
        <v/>
      </c>
      <c r="G1380" t="str">
        <f>IF(F1380="","",IF(F1380&lt;=DATABASE!$I$8,"UNYIL",IF(F1380&lt;=DATABASE!$J$8,"KECIL",IF(F1380&lt;DATABASE!$K$8,"TANGGUNG",IF(F1380&gt;=DATABASE!$K$8,"BESAR","")))))</f>
        <v/>
      </c>
      <c r="H1380" s="16" t="str">
        <f>IF('DATA ACCURATE'!J1383&lt;&gt;"",'DATA ACCURATE'!J1383,"")</f>
        <v/>
      </c>
      <c r="I1380" s="35" t="str">
        <f>IF(B1380&lt;&gt;"",IFERROR(VLOOKUP(B1380,'DATA TIMBANGAN'!G:M,7,FALSE),VLOOKUP(B1380,'DATA TIMBANGAN'!G:M,7)),"")</f>
        <v/>
      </c>
      <c r="J1380" s="25" t="str">
        <f>IF(H1380&lt;&gt;"",IFERROR(INDEX(DATABASE!$Z$19:$Z$38,MATCH(DATEVALUE(H1380),DATABASE!$AA$19:$AA$38,0)),INDEX(DATABASE!$Z$12:$Z$18,MATCH(WEEKDAY(H1380,2),DATABASE!$AA$12:$AA$18,0))),"")</f>
        <v/>
      </c>
      <c r="K1380" s="25" t="str">
        <f>IF('DATA ACCURATE'!V1383&lt;&gt;"",'DATA ACCURATE'!V1383,"")</f>
        <v/>
      </c>
      <c r="L1380" s="80" t="str">
        <f>IF($H1380="","",IF(OR($J1380="LIBUR",AND($L1379="LIBUR",$O1379=$O1380)),"LIBUR",IF(AND(OR($L1379="LUAR JAM KERJA 1",$L1379="LUAR JAM KERJA 2"),OR(OR(AND($H1379=$H1380,AND(OR($I1380&gt;DATABASE!$J$3,$I1380&lt;DATABASE!$J$6),((DATEVALUE($H1380)+$I1380)-(DATEVALUE($H1379)+$I1379))&lt;DATABASE!$J$6)),AND($H1379=$H1380,$O1379=$O1380,OR($I1380&gt;DATABASE!$J$6,$I1380&lt;DATABASE!$J$3))),AND(($H1380-$H1379)=1,OR($I1380&lt;DATABASE!$I$6,((DATEVALUE($H1380)+$I1380)-(DATEVALUE($H1379)+$I1379))&lt;DATABASE!$J$6))),$A1380=$A1379),"LUAR JAM KERJA 2",IF(AND(OR(WEEKDAY($H1380,2)=1,WEEKDAY($H1380,2)=2,WEEKDAY($H1380,2)=3,WEEKDAY($H1380,2)=4,WEEKDAY($H1380,2)=5),$I1380&lt;=DATABASE!$J$3,$I1380&gt;=DATABASE!$I$3),"JAM KERJA",IF(AND(WEEKDAY($H1380,2)=6,$I1380&lt;=DATABASE!$J$4,$I1380&gt;=DATABASE!$I$4),"JAM KERJA","LUAR JAM KERJA 1")))))</f>
        <v/>
      </c>
      <c r="M1380" s="33" t="str">
        <f>IF('DATA ACCURATE'!T1383&lt;&gt;"",IF('DATA ACCURATE'!T1383&gt;100,'DATA ACCURATE'!T1383/10,'DATA ACCURATE'!T1383),"")</f>
        <v/>
      </c>
      <c r="N1380" t="str">
        <f>IF(M1380="","",IF(M1380&lt;=DATABASE!$I$9,"LOKAL",IF(M1380&lt;DATABASE!$J$9,"LUAR KOTA 1",IF($M1380&gt;=DATABASE!$J$9,"LUAR KOTA 2",""))))</f>
        <v/>
      </c>
      <c r="O1380" s="38" t="str">
        <f>IF('DATA ACCURATE'!L1383&lt;&gt;"",'DATA ACCURATE'!L1383,"")</f>
        <v/>
      </c>
      <c r="Q1380" s="38">
        <f t="shared" si="148"/>
        <v>0</v>
      </c>
      <c r="R1380" s="38">
        <f t="shared" si="148"/>
        <v>0</v>
      </c>
      <c r="S1380" s="38">
        <f t="shared" si="148"/>
        <v>0</v>
      </c>
      <c r="T1380" s="38">
        <f t="shared" si="146"/>
        <v>0</v>
      </c>
      <c r="U1380" s="38">
        <f t="shared" si="149"/>
        <v>0</v>
      </c>
      <c r="V1380" s="38">
        <f t="shared" si="149"/>
        <v>0</v>
      </c>
      <c r="W1380" s="38">
        <f t="shared" si="149"/>
        <v>0</v>
      </c>
      <c r="X1380" s="38">
        <f t="shared" si="150"/>
        <v>0</v>
      </c>
      <c r="Y1380" s="38">
        <f t="shared" si="150"/>
        <v>0</v>
      </c>
      <c r="Z1380" s="38">
        <f t="shared" si="150"/>
        <v>0</v>
      </c>
      <c r="AA1380" s="38">
        <f t="shared" si="147"/>
        <v>0</v>
      </c>
      <c r="AB1380" s="38">
        <f t="shared" si="151"/>
        <v>0</v>
      </c>
      <c r="AC1380" s="38">
        <f t="shared" si="152"/>
        <v>0</v>
      </c>
      <c r="AD1380" s="38" t="str">
        <f t="shared" si="153"/>
        <v>000000000000</v>
      </c>
    </row>
    <row r="1381" spans="1:30">
      <c r="A1381" s="9" t="str">
        <f>IF('DATA ACCURATE'!A1384&lt;&gt;"",'DATA ACCURATE'!A1384,"")</f>
        <v/>
      </c>
      <c r="B1381" s="9" t="str">
        <f>IF('DATA ACCURATE'!D1384&lt;&gt;"",'DATA ACCURATE'!D1384,"")</f>
        <v/>
      </c>
      <c r="C1381" s="38" t="str">
        <f>IF($AD1381="000000000000","",INDEX(DATABASE!$W$12:$W$71,MATCH($AD1381,DATABASE!$V$12:$V$71,0)))</f>
        <v/>
      </c>
      <c r="D1381" s="34" t="str">
        <f>IF(C1381="","",IF(E1381="",INDEX(DATABASE!$AF$13:$AF$62,MATCH($C1381,DATABASE!$AC$13:$AC$62,0)),IF(E1381="2x D11",INDEX(DATABASE!$AF$13:$AF$62,MATCH($C1381,DATABASE!$AC$13:$AC$62,0))+2*DATABASE!$AF$62,IF(E1381="3x D11",INDEX(DATABASE!$AF$13:$AF$62,MATCH($C1381,DATABASE!$AC$13:$AC$62,0))+3*DATABASE!$AF$62,""))))</f>
        <v/>
      </c>
      <c r="E1381" s="38" t="str">
        <f>IF(AND($K1381="Y",$G1381&lt;&gt;"UNYIL",$F1381&lt;DATABASE!$O$8),"2x D11",IF(AND($K1381="Y",$G1381&lt;&gt;"UNYIL",$F1381&gt;=DATABASE!$O$8),"3x D11",""))</f>
        <v/>
      </c>
      <c r="F1381" s="9" t="str">
        <f>IF('DATA ACCURATE'!N1384&lt;&gt;"",'DATA ACCURATE'!N1384,"")</f>
        <v/>
      </c>
      <c r="G1381" t="str">
        <f>IF(F1381="","",IF(F1381&lt;=DATABASE!$I$8,"UNYIL",IF(F1381&lt;=DATABASE!$J$8,"KECIL",IF(F1381&lt;DATABASE!$K$8,"TANGGUNG",IF(F1381&gt;=DATABASE!$K$8,"BESAR","")))))</f>
        <v/>
      </c>
      <c r="H1381" s="16" t="str">
        <f>IF('DATA ACCURATE'!J1384&lt;&gt;"",'DATA ACCURATE'!J1384,"")</f>
        <v/>
      </c>
      <c r="I1381" s="35" t="str">
        <f>IF(B1381&lt;&gt;"",IFERROR(VLOOKUP(B1381,'DATA TIMBANGAN'!G:M,7,FALSE),VLOOKUP(B1381,'DATA TIMBANGAN'!G:M,7)),"")</f>
        <v/>
      </c>
      <c r="J1381" s="25" t="str">
        <f>IF(H1381&lt;&gt;"",IFERROR(INDEX(DATABASE!$Z$19:$Z$38,MATCH(DATEVALUE(H1381),DATABASE!$AA$19:$AA$38,0)),INDEX(DATABASE!$Z$12:$Z$18,MATCH(WEEKDAY(H1381,2),DATABASE!$AA$12:$AA$18,0))),"")</f>
        <v/>
      </c>
      <c r="K1381" s="25" t="str">
        <f>IF('DATA ACCURATE'!V1384&lt;&gt;"",'DATA ACCURATE'!V1384,"")</f>
        <v/>
      </c>
      <c r="L1381" s="80" t="str">
        <f>IF($H1381="","",IF(OR($J1381="LIBUR",AND($L1380="LIBUR",$O1380=$O1381)),"LIBUR",IF(AND(OR($L1380="LUAR JAM KERJA 1",$L1380="LUAR JAM KERJA 2"),OR(OR(AND($H1380=$H1381,AND(OR($I1381&gt;DATABASE!$J$3,$I1381&lt;DATABASE!$J$6),((DATEVALUE($H1381)+$I1381)-(DATEVALUE($H1380)+$I1380))&lt;DATABASE!$J$6)),AND($H1380=$H1381,$O1380=$O1381,OR($I1381&gt;DATABASE!$J$6,$I1381&lt;DATABASE!$J$3))),AND(($H1381-$H1380)=1,OR($I1381&lt;DATABASE!$I$6,((DATEVALUE($H1381)+$I1381)-(DATEVALUE($H1380)+$I1380))&lt;DATABASE!$J$6))),$A1381=$A1380),"LUAR JAM KERJA 2",IF(AND(OR(WEEKDAY($H1381,2)=1,WEEKDAY($H1381,2)=2,WEEKDAY($H1381,2)=3,WEEKDAY($H1381,2)=4,WEEKDAY($H1381,2)=5),$I1381&lt;=DATABASE!$J$3,$I1381&gt;=DATABASE!$I$3),"JAM KERJA",IF(AND(WEEKDAY($H1381,2)=6,$I1381&lt;=DATABASE!$J$4,$I1381&gt;=DATABASE!$I$4),"JAM KERJA","LUAR JAM KERJA 1")))))</f>
        <v/>
      </c>
      <c r="M1381" s="33" t="str">
        <f>IF('DATA ACCURATE'!T1384&lt;&gt;"",IF('DATA ACCURATE'!T1384&gt;100,'DATA ACCURATE'!T1384/10,'DATA ACCURATE'!T1384),"")</f>
        <v/>
      </c>
      <c r="N1381" t="str">
        <f>IF(M1381="","",IF(M1381&lt;=DATABASE!$I$9,"LOKAL",IF(M1381&lt;DATABASE!$J$9,"LUAR KOTA 1",IF($M1381&gt;=DATABASE!$J$9,"LUAR KOTA 2",""))))</f>
        <v/>
      </c>
      <c r="O1381" s="38" t="str">
        <f>IF('DATA ACCURATE'!L1384&lt;&gt;"",'DATA ACCURATE'!L1384,"")</f>
        <v/>
      </c>
      <c r="Q1381" s="38">
        <f t="shared" si="148"/>
        <v>0</v>
      </c>
      <c r="R1381" s="38">
        <f t="shared" si="148"/>
        <v>0</v>
      </c>
      <c r="S1381" s="38">
        <f t="shared" si="148"/>
        <v>0</v>
      </c>
      <c r="T1381" s="38">
        <f t="shared" si="146"/>
        <v>0</v>
      </c>
      <c r="U1381" s="38">
        <f t="shared" si="149"/>
        <v>0</v>
      </c>
      <c r="V1381" s="38">
        <f t="shared" si="149"/>
        <v>0</v>
      </c>
      <c r="W1381" s="38">
        <f t="shared" si="149"/>
        <v>0</v>
      </c>
      <c r="X1381" s="38">
        <f t="shared" si="150"/>
        <v>0</v>
      </c>
      <c r="Y1381" s="38">
        <f t="shared" si="150"/>
        <v>0</v>
      </c>
      <c r="Z1381" s="38">
        <f t="shared" si="150"/>
        <v>0</v>
      </c>
      <c r="AA1381" s="38">
        <f t="shared" si="147"/>
        <v>0</v>
      </c>
      <c r="AB1381" s="38">
        <f t="shared" si="151"/>
        <v>0</v>
      </c>
      <c r="AC1381" s="38">
        <f t="shared" si="152"/>
        <v>0</v>
      </c>
      <c r="AD1381" s="38" t="str">
        <f t="shared" si="153"/>
        <v>000000000000</v>
      </c>
    </row>
    <row r="1382" spans="1:30">
      <c r="A1382" s="9" t="str">
        <f>IF('DATA ACCURATE'!A1385&lt;&gt;"",'DATA ACCURATE'!A1385,"")</f>
        <v/>
      </c>
      <c r="B1382" s="9" t="str">
        <f>IF('DATA ACCURATE'!D1385&lt;&gt;"",'DATA ACCURATE'!D1385,"")</f>
        <v/>
      </c>
      <c r="C1382" s="38" t="str">
        <f>IF($AD1382="000000000000","",INDEX(DATABASE!$W$12:$W$71,MATCH($AD1382,DATABASE!$V$12:$V$71,0)))</f>
        <v/>
      </c>
      <c r="D1382" s="34" t="str">
        <f>IF(C1382="","",IF(E1382="",INDEX(DATABASE!$AF$13:$AF$62,MATCH($C1382,DATABASE!$AC$13:$AC$62,0)),IF(E1382="2x D11",INDEX(DATABASE!$AF$13:$AF$62,MATCH($C1382,DATABASE!$AC$13:$AC$62,0))+2*DATABASE!$AF$62,IF(E1382="3x D11",INDEX(DATABASE!$AF$13:$AF$62,MATCH($C1382,DATABASE!$AC$13:$AC$62,0))+3*DATABASE!$AF$62,""))))</f>
        <v/>
      </c>
      <c r="E1382" s="38" t="str">
        <f>IF(AND($K1382="Y",$G1382&lt;&gt;"UNYIL",$F1382&lt;DATABASE!$O$8),"2x D11",IF(AND($K1382="Y",$G1382&lt;&gt;"UNYIL",$F1382&gt;=DATABASE!$O$8),"3x D11",""))</f>
        <v/>
      </c>
      <c r="F1382" s="9" t="str">
        <f>IF('DATA ACCURATE'!N1385&lt;&gt;"",'DATA ACCURATE'!N1385,"")</f>
        <v/>
      </c>
      <c r="G1382" t="str">
        <f>IF(F1382="","",IF(F1382&lt;=DATABASE!$I$8,"UNYIL",IF(F1382&lt;=DATABASE!$J$8,"KECIL",IF(F1382&lt;DATABASE!$K$8,"TANGGUNG",IF(F1382&gt;=DATABASE!$K$8,"BESAR","")))))</f>
        <v/>
      </c>
      <c r="H1382" s="16" t="str">
        <f>IF('DATA ACCURATE'!J1385&lt;&gt;"",'DATA ACCURATE'!J1385,"")</f>
        <v/>
      </c>
      <c r="I1382" s="35" t="str">
        <f>IF(B1382&lt;&gt;"",IFERROR(VLOOKUP(B1382,'DATA TIMBANGAN'!G:M,7,FALSE),VLOOKUP(B1382,'DATA TIMBANGAN'!G:M,7)),"")</f>
        <v/>
      </c>
      <c r="J1382" s="25" t="str">
        <f>IF(H1382&lt;&gt;"",IFERROR(INDEX(DATABASE!$Z$19:$Z$38,MATCH(DATEVALUE(H1382),DATABASE!$AA$19:$AA$38,0)),INDEX(DATABASE!$Z$12:$Z$18,MATCH(WEEKDAY(H1382,2),DATABASE!$AA$12:$AA$18,0))),"")</f>
        <v/>
      </c>
      <c r="K1382" s="25" t="str">
        <f>IF('DATA ACCURATE'!V1385&lt;&gt;"",'DATA ACCURATE'!V1385,"")</f>
        <v/>
      </c>
      <c r="L1382" s="80" t="str">
        <f>IF($H1382="","",IF(OR($J1382="LIBUR",AND($L1381="LIBUR",$O1381=$O1382)),"LIBUR",IF(AND(OR($L1381="LUAR JAM KERJA 1",$L1381="LUAR JAM KERJA 2"),OR(OR(AND($H1381=$H1382,AND(OR($I1382&gt;DATABASE!$J$3,$I1382&lt;DATABASE!$J$6),((DATEVALUE($H1382)+$I1382)-(DATEVALUE($H1381)+$I1381))&lt;DATABASE!$J$6)),AND($H1381=$H1382,$O1381=$O1382,OR($I1382&gt;DATABASE!$J$6,$I1382&lt;DATABASE!$J$3))),AND(($H1382-$H1381)=1,OR($I1382&lt;DATABASE!$I$6,((DATEVALUE($H1382)+$I1382)-(DATEVALUE($H1381)+$I1381))&lt;DATABASE!$J$6))),$A1382=$A1381),"LUAR JAM KERJA 2",IF(AND(OR(WEEKDAY($H1382,2)=1,WEEKDAY($H1382,2)=2,WEEKDAY($H1382,2)=3,WEEKDAY($H1382,2)=4,WEEKDAY($H1382,2)=5),$I1382&lt;=DATABASE!$J$3,$I1382&gt;=DATABASE!$I$3),"JAM KERJA",IF(AND(WEEKDAY($H1382,2)=6,$I1382&lt;=DATABASE!$J$4,$I1382&gt;=DATABASE!$I$4),"JAM KERJA","LUAR JAM KERJA 1")))))</f>
        <v/>
      </c>
      <c r="M1382" s="33" t="str">
        <f>IF('DATA ACCURATE'!T1385&lt;&gt;"",IF('DATA ACCURATE'!T1385&gt;100,'DATA ACCURATE'!T1385/10,'DATA ACCURATE'!T1385),"")</f>
        <v/>
      </c>
      <c r="N1382" t="str">
        <f>IF(M1382="","",IF(M1382&lt;=DATABASE!$I$9,"LOKAL",IF(M1382&lt;DATABASE!$J$9,"LUAR KOTA 1",IF($M1382&gt;=DATABASE!$J$9,"LUAR KOTA 2",""))))</f>
        <v/>
      </c>
      <c r="O1382" s="38" t="str">
        <f>IF('DATA ACCURATE'!L1385&lt;&gt;"",'DATA ACCURATE'!L1385,"")</f>
        <v/>
      </c>
      <c r="Q1382" s="38">
        <f t="shared" si="148"/>
        <v>0</v>
      </c>
      <c r="R1382" s="38">
        <f t="shared" si="148"/>
        <v>0</v>
      </c>
      <c r="S1382" s="38">
        <f t="shared" si="148"/>
        <v>0</v>
      </c>
      <c r="T1382" s="38">
        <f t="shared" si="146"/>
        <v>0</v>
      </c>
      <c r="U1382" s="38">
        <f t="shared" si="149"/>
        <v>0</v>
      </c>
      <c r="V1382" s="38">
        <f t="shared" si="149"/>
        <v>0</v>
      </c>
      <c r="W1382" s="38">
        <f t="shared" si="149"/>
        <v>0</v>
      </c>
      <c r="X1382" s="38">
        <f t="shared" si="150"/>
        <v>0</v>
      </c>
      <c r="Y1382" s="38">
        <f t="shared" si="150"/>
        <v>0</v>
      </c>
      <c r="Z1382" s="38">
        <f t="shared" si="150"/>
        <v>0</v>
      </c>
      <c r="AA1382" s="38">
        <f t="shared" si="147"/>
        <v>0</v>
      </c>
      <c r="AB1382" s="38">
        <f t="shared" si="151"/>
        <v>0</v>
      </c>
      <c r="AC1382" s="38">
        <f t="shared" si="152"/>
        <v>0</v>
      </c>
      <c r="AD1382" s="38" t="str">
        <f t="shared" si="153"/>
        <v>000000000000</v>
      </c>
    </row>
    <row r="1383" spans="1:30">
      <c r="A1383" s="9" t="str">
        <f>IF('DATA ACCURATE'!A1386&lt;&gt;"",'DATA ACCURATE'!A1386,"")</f>
        <v/>
      </c>
      <c r="B1383" s="9" t="str">
        <f>IF('DATA ACCURATE'!D1386&lt;&gt;"",'DATA ACCURATE'!D1386,"")</f>
        <v/>
      </c>
      <c r="C1383" s="38" t="str">
        <f>IF($AD1383="000000000000","",INDEX(DATABASE!$W$12:$W$71,MATCH($AD1383,DATABASE!$V$12:$V$71,0)))</f>
        <v/>
      </c>
      <c r="D1383" s="34" t="str">
        <f>IF(C1383="","",IF(E1383="",INDEX(DATABASE!$AF$13:$AF$62,MATCH($C1383,DATABASE!$AC$13:$AC$62,0)),IF(E1383="2x D11",INDEX(DATABASE!$AF$13:$AF$62,MATCH($C1383,DATABASE!$AC$13:$AC$62,0))+2*DATABASE!$AF$62,IF(E1383="3x D11",INDEX(DATABASE!$AF$13:$AF$62,MATCH($C1383,DATABASE!$AC$13:$AC$62,0))+3*DATABASE!$AF$62,""))))</f>
        <v/>
      </c>
      <c r="E1383" s="38" t="str">
        <f>IF(AND($K1383="Y",$G1383&lt;&gt;"UNYIL",$F1383&lt;DATABASE!$O$8),"2x D11",IF(AND($K1383="Y",$G1383&lt;&gt;"UNYIL",$F1383&gt;=DATABASE!$O$8),"3x D11",""))</f>
        <v/>
      </c>
      <c r="F1383" s="9" t="str">
        <f>IF('DATA ACCURATE'!N1386&lt;&gt;"",'DATA ACCURATE'!N1386,"")</f>
        <v/>
      </c>
      <c r="G1383" t="str">
        <f>IF(F1383="","",IF(F1383&lt;=DATABASE!$I$8,"UNYIL",IF(F1383&lt;=DATABASE!$J$8,"KECIL",IF(F1383&lt;DATABASE!$K$8,"TANGGUNG",IF(F1383&gt;=DATABASE!$K$8,"BESAR","")))))</f>
        <v/>
      </c>
      <c r="H1383" s="16" t="str">
        <f>IF('DATA ACCURATE'!J1386&lt;&gt;"",'DATA ACCURATE'!J1386,"")</f>
        <v/>
      </c>
      <c r="I1383" s="35" t="str">
        <f>IF(B1383&lt;&gt;"",IFERROR(VLOOKUP(B1383,'DATA TIMBANGAN'!G:M,7,FALSE),VLOOKUP(B1383,'DATA TIMBANGAN'!G:M,7)),"")</f>
        <v/>
      </c>
      <c r="J1383" s="25" t="str">
        <f>IF(H1383&lt;&gt;"",IFERROR(INDEX(DATABASE!$Z$19:$Z$38,MATCH(DATEVALUE(H1383),DATABASE!$AA$19:$AA$38,0)),INDEX(DATABASE!$Z$12:$Z$18,MATCH(WEEKDAY(H1383,2),DATABASE!$AA$12:$AA$18,0))),"")</f>
        <v/>
      </c>
      <c r="K1383" s="25" t="str">
        <f>IF('DATA ACCURATE'!V1386&lt;&gt;"",'DATA ACCURATE'!V1386,"")</f>
        <v/>
      </c>
      <c r="L1383" s="80" t="str">
        <f>IF($H1383="","",IF(OR($J1383="LIBUR",AND($L1382="LIBUR",$O1382=$O1383)),"LIBUR",IF(AND(OR($L1382="LUAR JAM KERJA 1",$L1382="LUAR JAM KERJA 2"),OR(OR(AND($H1382=$H1383,AND(OR($I1383&gt;DATABASE!$J$3,$I1383&lt;DATABASE!$J$6),((DATEVALUE($H1383)+$I1383)-(DATEVALUE($H1382)+$I1382))&lt;DATABASE!$J$6)),AND($H1382=$H1383,$O1382=$O1383,OR($I1383&gt;DATABASE!$J$6,$I1383&lt;DATABASE!$J$3))),AND(($H1383-$H1382)=1,OR($I1383&lt;DATABASE!$I$6,((DATEVALUE($H1383)+$I1383)-(DATEVALUE($H1382)+$I1382))&lt;DATABASE!$J$6))),$A1383=$A1382),"LUAR JAM KERJA 2",IF(AND(OR(WEEKDAY($H1383,2)=1,WEEKDAY($H1383,2)=2,WEEKDAY($H1383,2)=3,WEEKDAY($H1383,2)=4,WEEKDAY($H1383,2)=5),$I1383&lt;=DATABASE!$J$3,$I1383&gt;=DATABASE!$I$3),"JAM KERJA",IF(AND(WEEKDAY($H1383,2)=6,$I1383&lt;=DATABASE!$J$4,$I1383&gt;=DATABASE!$I$4),"JAM KERJA","LUAR JAM KERJA 1")))))</f>
        <v/>
      </c>
      <c r="M1383" s="33" t="str">
        <f>IF('DATA ACCURATE'!T1386&lt;&gt;"",IF('DATA ACCURATE'!T1386&gt;100,'DATA ACCURATE'!T1386/10,'DATA ACCURATE'!T1386),"")</f>
        <v/>
      </c>
      <c r="N1383" t="str">
        <f>IF(M1383="","",IF(M1383&lt;=DATABASE!$I$9,"LOKAL",IF(M1383&lt;DATABASE!$J$9,"LUAR KOTA 1",IF($M1383&gt;=DATABASE!$J$9,"LUAR KOTA 2",""))))</f>
        <v/>
      </c>
      <c r="O1383" s="38" t="str">
        <f>IF('DATA ACCURATE'!L1386&lt;&gt;"",'DATA ACCURATE'!L1386,"")</f>
        <v/>
      </c>
      <c r="Q1383" s="38">
        <f t="shared" si="148"/>
        <v>0</v>
      </c>
      <c r="R1383" s="38">
        <f t="shared" si="148"/>
        <v>0</v>
      </c>
      <c r="S1383" s="38">
        <f t="shared" si="148"/>
        <v>0</v>
      </c>
      <c r="T1383" s="38">
        <f t="shared" si="146"/>
        <v>0</v>
      </c>
      <c r="U1383" s="38">
        <f t="shared" si="149"/>
        <v>0</v>
      </c>
      <c r="V1383" s="38">
        <f t="shared" si="149"/>
        <v>0</v>
      </c>
      <c r="W1383" s="38">
        <f t="shared" si="149"/>
        <v>0</v>
      </c>
      <c r="X1383" s="38">
        <f t="shared" si="150"/>
        <v>0</v>
      </c>
      <c r="Y1383" s="38">
        <f t="shared" si="150"/>
        <v>0</v>
      </c>
      <c r="Z1383" s="38">
        <f t="shared" si="150"/>
        <v>0</v>
      </c>
      <c r="AA1383" s="38">
        <f t="shared" si="147"/>
        <v>0</v>
      </c>
      <c r="AB1383" s="38">
        <f t="shared" si="151"/>
        <v>0</v>
      </c>
      <c r="AC1383" s="38">
        <f t="shared" si="152"/>
        <v>0</v>
      </c>
      <c r="AD1383" s="38" t="str">
        <f t="shared" si="153"/>
        <v>000000000000</v>
      </c>
    </row>
    <row r="1384" spans="1:30">
      <c r="A1384" s="9" t="str">
        <f>IF('DATA ACCURATE'!A1387&lt;&gt;"",'DATA ACCURATE'!A1387,"")</f>
        <v/>
      </c>
      <c r="B1384" s="9" t="str">
        <f>IF('DATA ACCURATE'!D1387&lt;&gt;"",'DATA ACCURATE'!D1387,"")</f>
        <v/>
      </c>
      <c r="C1384" s="38" t="str">
        <f>IF($AD1384="000000000000","",INDEX(DATABASE!$W$12:$W$71,MATCH($AD1384,DATABASE!$V$12:$V$71,0)))</f>
        <v/>
      </c>
      <c r="D1384" s="34" t="str">
        <f>IF(C1384="","",IF(E1384="",INDEX(DATABASE!$AF$13:$AF$62,MATCH($C1384,DATABASE!$AC$13:$AC$62,0)),IF(E1384="2x D11",INDEX(DATABASE!$AF$13:$AF$62,MATCH($C1384,DATABASE!$AC$13:$AC$62,0))+2*DATABASE!$AF$62,IF(E1384="3x D11",INDEX(DATABASE!$AF$13:$AF$62,MATCH($C1384,DATABASE!$AC$13:$AC$62,0))+3*DATABASE!$AF$62,""))))</f>
        <v/>
      </c>
      <c r="E1384" s="38" t="str">
        <f>IF(AND($K1384="Y",$G1384&lt;&gt;"UNYIL",$F1384&lt;DATABASE!$O$8),"2x D11",IF(AND($K1384="Y",$G1384&lt;&gt;"UNYIL",$F1384&gt;=DATABASE!$O$8),"3x D11",""))</f>
        <v/>
      </c>
      <c r="F1384" s="9" t="str">
        <f>IF('DATA ACCURATE'!N1387&lt;&gt;"",'DATA ACCURATE'!N1387,"")</f>
        <v/>
      </c>
      <c r="G1384" t="str">
        <f>IF(F1384="","",IF(F1384&lt;=DATABASE!$I$8,"UNYIL",IF(F1384&lt;=DATABASE!$J$8,"KECIL",IF(F1384&lt;DATABASE!$K$8,"TANGGUNG",IF(F1384&gt;=DATABASE!$K$8,"BESAR","")))))</f>
        <v/>
      </c>
      <c r="H1384" s="16" t="str">
        <f>IF('DATA ACCURATE'!J1387&lt;&gt;"",'DATA ACCURATE'!J1387,"")</f>
        <v/>
      </c>
      <c r="I1384" s="35" t="str">
        <f>IF(B1384&lt;&gt;"",IFERROR(VLOOKUP(B1384,'DATA TIMBANGAN'!G:M,7,FALSE),VLOOKUP(B1384,'DATA TIMBANGAN'!G:M,7)),"")</f>
        <v/>
      </c>
      <c r="J1384" s="25" t="str">
        <f>IF(H1384&lt;&gt;"",IFERROR(INDEX(DATABASE!$Z$19:$Z$38,MATCH(DATEVALUE(H1384),DATABASE!$AA$19:$AA$38,0)),INDEX(DATABASE!$Z$12:$Z$18,MATCH(WEEKDAY(H1384,2),DATABASE!$AA$12:$AA$18,0))),"")</f>
        <v/>
      </c>
      <c r="K1384" s="25" t="str">
        <f>IF('DATA ACCURATE'!V1387&lt;&gt;"",'DATA ACCURATE'!V1387,"")</f>
        <v/>
      </c>
      <c r="L1384" s="80" t="str">
        <f>IF($H1384="","",IF(OR($J1384="LIBUR",AND($L1383="LIBUR",$O1383=$O1384)),"LIBUR",IF(AND(OR($L1383="LUAR JAM KERJA 1",$L1383="LUAR JAM KERJA 2"),OR(OR(AND($H1383=$H1384,AND(OR($I1384&gt;DATABASE!$J$3,$I1384&lt;DATABASE!$J$6),((DATEVALUE($H1384)+$I1384)-(DATEVALUE($H1383)+$I1383))&lt;DATABASE!$J$6)),AND($H1383=$H1384,$O1383=$O1384,OR($I1384&gt;DATABASE!$J$6,$I1384&lt;DATABASE!$J$3))),AND(($H1384-$H1383)=1,OR($I1384&lt;DATABASE!$I$6,((DATEVALUE($H1384)+$I1384)-(DATEVALUE($H1383)+$I1383))&lt;DATABASE!$J$6))),$A1384=$A1383),"LUAR JAM KERJA 2",IF(AND(OR(WEEKDAY($H1384,2)=1,WEEKDAY($H1384,2)=2,WEEKDAY($H1384,2)=3,WEEKDAY($H1384,2)=4,WEEKDAY($H1384,2)=5),$I1384&lt;=DATABASE!$J$3,$I1384&gt;=DATABASE!$I$3),"JAM KERJA",IF(AND(WEEKDAY($H1384,2)=6,$I1384&lt;=DATABASE!$J$4,$I1384&gt;=DATABASE!$I$4),"JAM KERJA","LUAR JAM KERJA 1")))))</f>
        <v/>
      </c>
      <c r="M1384" s="33" t="str">
        <f>IF('DATA ACCURATE'!T1387&lt;&gt;"",IF('DATA ACCURATE'!T1387&gt;100,'DATA ACCURATE'!T1387/10,'DATA ACCURATE'!T1387),"")</f>
        <v/>
      </c>
      <c r="N1384" t="str">
        <f>IF(M1384="","",IF(M1384&lt;=DATABASE!$I$9,"LOKAL",IF(M1384&lt;DATABASE!$J$9,"LUAR KOTA 1",IF($M1384&gt;=DATABASE!$J$9,"LUAR KOTA 2",""))))</f>
        <v/>
      </c>
      <c r="O1384" s="38" t="str">
        <f>IF('DATA ACCURATE'!L1387&lt;&gt;"",'DATA ACCURATE'!L1387,"")</f>
        <v/>
      </c>
      <c r="Q1384" s="38">
        <f t="shared" si="148"/>
        <v>0</v>
      </c>
      <c r="R1384" s="38">
        <f t="shared" si="148"/>
        <v>0</v>
      </c>
      <c r="S1384" s="38">
        <f t="shared" si="148"/>
        <v>0</v>
      </c>
      <c r="T1384" s="38">
        <f t="shared" si="146"/>
        <v>0</v>
      </c>
      <c r="U1384" s="38">
        <f t="shared" si="149"/>
        <v>0</v>
      </c>
      <c r="V1384" s="38">
        <f t="shared" si="149"/>
        <v>0</v>
      </c>
      <c r="W1384" s="38">
        <f t="shared" si="149"/>
        <v>0</v>
      </c>
      <c r="X1384" s="38">
        <f t="shared" si="150"/>
        <v>0</v>
      </c>
      <c r="Y1384" s="38">
        <f t="shared" si="150"/>
        <v>0</v>
      </c>
      <c r="Z1384" s="38">
        <f t="shared" si="150"/>
        <v>0</v>
      </c>
      <c r="AA1384" s="38">
        <f t="shared" si="147"/>
        <v>0</v>
      </c>
      <c r="AB1384" s="38">
        <f t="shared" si="151"/>
        <v>0</v>
      </c>
      <c r="AC1384" s="38">
        <f t="shared" si="152"/>
        <v>0</v>
      </c>
      <c r="AD1384" s="38" t="str">
        <f t="shared" si="153"/>
        <v>000000000000</v>
      </c>
    </row>
    <row r="1385" spans="1:30">
      <c r="A1385" s="9" t="str">
        <f>IF('DATA ACCURATE'!A1388&lt;&gt;"",'DATA ACCURATE'!A1388,"")</f>
        <v/>
      </c>
      <c r="B1385" s="9" t="str">
        <f>IF('DATA ACCURATE'!D1388&lt;&gt;"",'DATA ACCURATE'!D1388,"")</f>
        <v/>
      </c>
      <c r="C1385" s="38" t="str">
        <f>IF($AD1385="000000000000","",INDEX(DATABASE!$W$12:$W$71,MATCH($AD1385,DATABASE!$V$12:$V$71,0)))</f>
        <v/>
      </c>
      <c r="D1385" s="34" t="str">
        <f>IF(C1385="","",IF(E1385="",INDEX(DATABASE!$AF$13:$AF$62,MATCH($C1385,DATABASE!$AC$13:$AC$62,0)),IF(E1385="2x D11",INDEX(DATABASE!$AF$13:$AF$62,MATCH($C1385,DATABASE!$AC$13:$AC$62,0))+2*DATABASE!$AF$62,IF(E1385="3x D11",INDEX(DATABASE!$AF$13:$AF$62,MATCH($C1385,DATABASE!$AC$13:$AC$62,0))+3*DATABASE!$AF$62,""))))</f>
        <v/>
      </c>
      <c r="E1385" s="38" t="str">
        <f>IF(AND($K1385="Y",$G1385&lt;&gt;"UNYIL",$F1385&lt;DATABASE!$O$8),"2x D11",IF(AND($K1385="Y",$G1385&lt;&gt;"UNYIL",$F1385&gt;=DATABASE!$O$8),"3x D11",""))</f>
        <v/>
      </c>
      <c r="F1385" s="9" t="str">
        <f>IF('DATA ACCURATE'!N1388&lt;&gt;"",'DATA ACCURATE'!N1388,"")</f>
        <v/>
      </c>
      <c r="G1385" t="str">
        <f>IF(F1385="","",IF(F1385&lt;=DATABASE!$I$8,"UNYIL",IF(F1385&lt;=DATABASE!$J$8,"KECIL",IF(F1385&lt;DATABASE!$K$8,"TANGGUNG",IF(F1385&gt;=DATABASE!$K$8,"BESAR","")))))</f>
        <v/>
      </c>
      <c r="H1385" s="16" t="str">
        <f>IF('DATA ACCURATE'!J1388&lt;&gt;"",'DATA ACCURATE'!J1388,"")</f>
        <v/>
      </c>
      <c r="I1385" s="35" t="str">
        <f>IF(B1385&lt;&gt;"",IFERROR(VLOOKUP(B1385,'DATA TIMBANGAN'!G:M,7,FALSE),VLOOKUP(B1385,'DATA TIMBANGAN'!G:M,7)),"")</f>
        <v/>
      </c>
      <c r="J1385" s="25" t="str">
        <f>IF(H1385&lt;&gt;"",IFERROR(INDEX(DATABASE!$Z$19:$Z$38,MATCH(DATEVALUE(H1385),DATABASE!$AA$19:$AA$38,0)),INDEX(DATABASE!$Z$12:$Z$18,MATCH(WEEKDAY(H1385,2),DATABASE!$AA$12:$AA$18,0))),"")</f>
        <v/>
      </c>
      <c r="K1385" s="25" t="str">
        <f>IF('DATA ACCURATE'!V1388&lt;&gt;"",'DATA ACCURATE'!V1388,"")</f>
        <v/>
      </c>
      <c r="L1385" s="80" t="str">
        <f>IF($H1385="","",IF(OR($J1385="LIBUR",AND($L1384="LIBUR",$O1384=$O1385)),"LIBUR",IF(AND(OR($L1384="LUAR JAM KERJA 1",$L1384="LUAR JAM KERJA 2"),OR(OR(AND($H1384=$H1385,AND(OR($I1385&gt;DATABASE!$J$3,$I1385&lt;DATABASE!$J$6),((DATEVALUE($H1385)+$I1385)-(DATEVALUE($H1384)+$I1384))&lt;DATABASE!$J$6)),AND($H1384=$H1385,$O1384=$O1385,OR($I1385&gt;DATABASE!$J$6,$I1385&lt;DATABASE!$J$3))),AND(($H1385-$H1384)=1,OR($I1385&lt;DATABASE!$I$6,((DATEVALUE($H1385)+$I1385)-(DATEVALUE($H1384)+$I1384))&lt;DATABASE!$J$6))),$A1385=$A1384),"LUAR JAM KERJA 2",IF(AND(OR(WEEKDAY($H1385,2)=1,WEEKDAY($H1385,2)=2,WEEKDAY($H1385,2)=3,WEEKDAY($H1385,2)=4,WEEKDAY($H1385,2)=5),$I1385&lt;=DATABASE!$J$3,$I1385&gt;=DATABASE!$I$3),"JAM KERJA",IF(AND(WEEKDAY($H1385,2)=6,$I1385&lt;=DATABASE!$J$4,$I1385&gt;=DATABASE!$I$4),"JAM KERJA","LUAR JAM KERJA 1")))))</f>
        <v/>
      </c>
      <c r="M1385" s="33" t="str">
        <f>IF('DATA ACCURATE'!T1388&lt;&gt;"",IF('DATA ACCURATE'!T1388&gt;100,'DATA ACCURATE'!T1388/10,'DATA ACCURATE'!T1388),"")</f>
        <v/>
      </c>
      <c r="N1385" t="str">
        <f>IF(M1385="","",IF(M1385&lt;=DATABASE!$I$9,"LOKAL",IF(M1385&lt;DATABASE!$J$9,"LUAR KOTA 1",IF($M1385&gt;=DATABASE!$J$9,"LUAR KOTA 2",""))))</f>
        <v/>
      </c>
      <c r="O1385" s="38" t="str">
        <f>IF('DATA ACCURATE'!L1388&lt;&gt;"",'DATA ACCURATE'!L1388,"")</f>
        <v/>
      </c>
      <c r="Q1385" s="38">
        <f t="shared" si="148"/>
        <v>0</v>
      </c>
      <c r="R1385" s="38">
        <f t="shared" si="148"/>
        <v>0</v>
      </c>
      <c r="S1385" s="38">
        <f t="shared" si="148"/>
        <v>0</v>
      </c>
      <c r="T1385" s="38">
        <f t="shared" si="146"/>
        <v>0</v>
      </c>
      <c r="U1385" s="38">
        <f t="shared" si="149"/>
        <v>0</v>
      </c>
      <c r="V1385" s="38">
        <f t="shared" si="149"/>
        <v>0</v>
      </c>
      <c r="W1385" s="38">
        <f t="shared" si="149"/>
        <v>0</v>
      </c>
      <c r="X1385" s="38">
        <f t="shared" si="150"/>
        <v>0</v>
      </c>
      <c r="Y1385" s="38">
        <f t="shared" si="150"/>
        <v>0</v>
      </c>
      <c r="Z1385" s="38">
        <f t="shared" si="150"/>
        <v>0</v>
      </c>
      <c r="AA1385" s="38">
        <f t="shared" si="147"/>
        <v>0</v>
      </c>
      <c r="AB1385" s="38">
        <f t="shared" si="151"/>
        <v>0</v>
      </c>
      <c r="AC1385" s="38">
        <f t="shared" si="152"/>
        <v>0</v>
      </c>
      <c r="AD1385" s="38" t="str">
        <f t="shared" si="153"/>
        <v>000000000000</v>
      </c>
    </row>
    <row r="1386" spans="1:30">
      <c r="A1386" s="9" t="str">
        <f>IF('DATA ACCURATE'!A1389&lt;&gt;"",'DATA ACCURATE'!A1389,"")</f>
        <v/>
      </c>
      <c r="B1386" s="9" t="str">
        <f>IF('DATA ACCURATE'!D1389&lt;&gt;"",'DATA ACCURATE'!D1389,"")</f>
        <v/>
      </c>
      <c r="C1386" s="38" t="str">
        <f>IF($AD1386="000000000000","",INDEX(DATABASE!$W$12:$W$71,MATCH($AD1386,DATABASE!$V$12:$V$71,0)))</f>
        <v/>
      </c>
      <c r="D1386" s="34" t="str">
        <f>IF(C1386="","",IF(E1386="",INDEX(DATABASE!$AF$13:$AF$62,MATCH($C1386,DATABASE!$AC$13:$AC$62,0)),IF(E1386="2x D11",INDEX(DATABASE!$AF$13:$AF$62,MATCH($C1386,DATABASE!$AC$13:$AC$62,0))+2*DATABASE!$AF$62,IF(E1386="3x D11",INDEX(DATABASE!$AF$13:$AF$62,MATCH($C1386,DATABASE!$AC$13:$AC$62,0))+3*DATABASE!$AF$62,""))))</f>
        <v/>
      </c>
      <c r="E1386" s="38" t="str">
        <f>IF(AND($K1386="Y",$G1386&lt;&gt;"UNYIL",$F1386&lt;DATABASE!$O$8),"2x D11",IF(AND($K1386="Y",$G1386&lt;&gt;"UNYIL",$F1386&gt;=DATABASE!$O$8),"3x D11",""))</f>
        <v/>
      </c>
      <c r="F1386" s="9" t="str">
        <f>IF('DATA ACCURATE'!N1389&lt;&gt;"",'DATA ACCURATE'!N1389,"")</f>
        <v/>
      </c>
      <c r="G1386" t="str">
        <f>IF(F1386="","",IF(F1386&lt;=DATABASE!$I$8,"UNYIL",IF(F1386&lt;=DATABASE!$J$8,"KECIL",IF(F1386&lt;DATABASE!$K$8,"TANGGUNG",IF(F1386&gt;=DATABASE!$K$8,"BESAR","")))))</f>
        <v/>
      </c>
      <c r="H1386" s="16" t="str">
        <f>IF('DATA ACCURATE'!J1389&lt;&gt;"",'DATA ACCURATE'!J1389,"")</f>
        <v/>
      </c>
      <c r="I1386" s="35" t="str">
        <f>IF(B1386&lt;&gt;"",IFERROR(VLOOKUP(B1386,'DATA TIMBANGAN'!G:M,7,FALSE),VLOOKUP(B1386,'DATA TIMBANGAN'!G:M,7)),"")</f>
        <v/>
      </c>
      <c r="J1386" s="25" t="str">
        <f>IF(H1386&lt;&gt;"",IFERROR(INDEX(DATABASE!$Z$19:$Z$38,MATCH(DATEVALUE(H1386),DATABASE!$AA$19:$AA$38,0)),INDEX(DATABASE!$Z$12:$Z$18,MATCH(WEEKDAY(H1386,2),DATABASE!$AA$12:$AA$18,0))),"")</f>
        <v/>
      </c>
      <c r="K1386" s="25" t="str">
        <f>IF('DATA ACCURATE'!V1389&lt;&gt;"",'DATA ACCURATE'!V1389,"")</f>
        <v/>
      </c>
      <c r="L1386" s="80" t="str">
        <f>IF($H1386="","",IF(OR($J1386="LIBUR",AND($L1385="LIBUR",$O1385=$O1386)),"LIBUR",IF(AND(OR($L1385="LUAR JAM KERJA 1",$L1385="LUAR JAM KERJA 2"),OR(OR(AND($H1385=$H1386,AND(OR($I1386&gt;DATABASE!$J$3,$I1386&lt;DATABASE!$J$6),((DATEVALUE($H1386)+$I1386)-(DATEVALUE($H1385)+$I1385))&lt;DATABASE!$J$6)),AND($H1385=$H1386,$O1385=$O1386,OR($I1386&gt;DATABASE!$J$6,$I1386&lt;DATABASE!$J$3))),AND(($H1386-$H1385)=1,OR($I1386&lt;DATABASE!$I$6,((DATEVALUE($H1386)+$I1386)-(DATEVALUE($H1385)+$I1385))&lt;DATABASE!$J$6))),$A1386=$A1385),"LUAR JAM KERJA 2",IF(AND(OR(WEEKDAY($H1386,2)=1,WEEKDAY($H1386,2)=2,WEEKDAY($H1386,2)=3,WEEKDAY($H1386,2)=4,WEEKDAY($H1386,2)=5),$I1386&lt;=DATABASE!$J$3,$I1386&gt;=DATABASE!$I$3),"JAM KERJA",IF(AND(WEEKDAY($H1386,2)=6,$I1386&lt;=DATABASE!$J$4,$I1386&gt;=DATABASE!$I$4),"JAM KERJA","LUAR JAM KERJA 1")))))</f>
        <v/>
      </c>
      <c r="M1386" s="33" t="str">
        <f>IF('DATA ACCURATE'!T1389&lt;&gt;"",IF('DATA ACCURATE'!T1389&gt;100,'DATA ACCURATE'!T1389/10,'DATA ACCURATE'!T1389),"")</f>
        <v/>
      </c>
      <c r="N1386" t="str">
        <f>IF(M1386="","",IF(M1386&lt;=DATABASE!$I$9,"LOKAL",IF(M1386&lt;DATABASE!$J$9,"LUAR KOTA 1",IF($M1386&gt;=DATABASE!$J$9,"LUAR KOTA 2",""))))</f>
        <v/>
      </c>
      <c r="O1386" s="38" t="str">
        <f>IF('DATA ACCURATE'!L1389&lt;&gt;"",'DATA ACCURATE'!L1389,"")</f>
        <v/>
      </c>
      <c r="Q1386" s="38">
        <f t="shared" si="148"/>
        <v>0</v>
      </c>
      <c r="R1386" s="38">
        <f t="shared" si="148"/>
        <v>0</v>
      </c>
      <c r="S1386" s="38">
        <f t="shared" si="148"/>
        <v>0</v>
      </c>
      <c r="T1386" s="38">
        <f t="shared" si="146"/>
        <v>0</v>
      </c>
      <c r="U1386" s="38">
        <f t="shared" si="149"/>
        <v>0</v>
      </c>
      <c r="V1386" s="38">
        <f t="shared" si="149"/>
        <v>0</v>
      </c>
      <c r="W1386" s="38">
        <f t="shared" si="149"/>
        <v>0</v>
      </c>
      <c r="X1386" s="38">
        <f t="shared" si="150"/>
        <v>0</v>
      </c>
      <c r="Y1386" s="38">
        <f t="shared" si="150"/>
        <v>0</v>
      </c>
      <c r="Z1386" s="38">
        <f t="shared" si="150"/>
        <v>0</v>
      </c>
      <c r="AA1386" s="38">
        <f t="shared" si="147"/>
        <v>0</v>
      </c>
      <c r="AB1386" s="38">
        <f t="shared" si="151"/>
        <v>0</v>
      </c>
      <c r="AC1386" s="38">
        <f t="shared" si="152"/>
        <v>0</v>
      </c>
      <c r="AD1386" s="38" t="str">
        <f t="shared" si="153"/>
        <v>000000000000</v>
      </c>
    </row>
    <row r="1387" spans="1:30">
      <c r="A1387" s="9" t="str">
        <f>IF('DATA ACCURATE'!A1390&lt;&gt;"",'DATA ACCURATE'!A1390,"")</f>
        <v/>
      </c>
      <c r="B1387" s="9" t="str">
        <f>IF('DATA ACCURATE'!D1390&lt;&gt;"",'DATA ACCURATE'!D1390,"")</f>
        <v/>
      </c>
      <c r="C1387" s="38" t="str">
        <f>IF($AD1387="000000000000","",INDEX(DATABASE!$W$12:$W$71,MATCH($AD1387,DATABASE!$V$12:$V$71,0)))</f>
        <v/>
      </c>
      <c r="D1387" s="34" t="str">
        <f>IF(C1387="","",IF(E1387="",INDEX(DATABASE!$AF$13:$AF$62,MATCH($C1387,DATABASE!$AC$13:$AC$62,0)),IF(E1387="2x D11",INDEX(DATABASE!$AF$13:$AF$62,MATCH($C1387,DATABASE!$AC$13:$AC$62,0))+2*DATABASE!$AF$62,IF(E1387="3x D11",INDEX(DATABASE!$AF$13:$AF$62,MATCH($C1387,DATABASE!$AC$13:$AC$62,0))+3*DATABASE!$AF$62,""))))</f>
        <v/>
      </c>
      <c r="E1387" s="38" t="str">
        <f>IF(AND($K1387="Y",$G1387&lt;&gt;"UNYIL",$F1387&lt;DATABASE!$O$8),"2x D11",IF(AND($K1387="Y",$G1387&lt;&gt;"UNYIL",$F1387&gt;=DATABASE!$O$8),"3x D11",""))</f>
        <v/>
      </c>
      <c r="F1387" s="9" t="str">
        <f>IF('DATA ACCURATE'!N1390&lt;&gt;"",'DATA ACCURATE'!N1390,"")</f>
        <v/>
      </c>
      <c r="G1387" t="str">
        <f>IF(F1387="","",IF(F1387&lt;=DATABASE!$I$8,"UNYIL",IF(F1387&lt;=DATABASE!$J$8,"KECIL",IF(F1387&lt;DATABASE!$K$8,"TANGGUNG",IF(F1387&gt;=DATABASE!$K$8,"BESAR","")))))</f>
        <v/>
      </c>
      <c r="H1387" s="16" t="str">
        <f>IF('DATA ACCURATE'!J1390&lt;&gt;"",'DATA ACCURATE'!J1390,"")</f>
        <v/>
      </c>
      <c r="I1387" s="35" t="str">
        <f>IF(B1387&lt;&gt;"",IFERROR(VLOOKUP(B1387,'DATA TIMBANGAN'!G:M,7,FALSE),VLOOKUP(B1387,'DATA TIMBANGAN'!G:M,7)),"")</f>
        <v/>
      </c>
      <c r="J1387" s="25" t="str">
        <f>IF(H1387&lt;&gt;"",IFERROR(INDEX(DATABASE!$Z$19:$Z$38,MATCH(DATEVALUE(H1387),DATABASE!$AA$19:$AA$38,0)),INDEX(DATABASE!$Z$12:$Z$18,MATCH(WEEKDAY(H1387,2),DATABASE!$AA$12:$AA$18,0))),"")</f>
        <v/>
      </c>
      <c r="K1387" s="25" t="str">
        <f>IF('DATA ACCURATE'!V1390&lt;&gt;"",'DATA ACCURATE'!V1390,"")</f>
        <v/>
      </c>
      <c r="L1387" s="80" t="str">
        <f>IF($H1387="","",IF(OR($J1387="LIBUR",AND($L1386="LIBUR",$O1386=$O1387)),"LIBUR",IF(AND(OR($L1386="LUAR JAM KERJA 1",$L1386="LUAR JAM KERJA 2"),OR(OR(AND($H1386=$H1387,AND(OR($I1387&gt;DATABASE!$J$3,$I1387&lt;DATABASE!$J$6),((DATEVALUE($H1387)+$I1387)-(DATEVALUE($H1386)+$I1386))&lt;DATABASE!$J$6)),AND($H1386=$H1387,$O1386=$O1387,OR($I1387&gt;DATABASE!$J$6,$I1387&lt;DATABASE!$J$3))),AND(($H1387-$H1386)=1,OR($I1387&lt;DATABASE!$I$6,((DATEVALUE($H1387)+$I1387)-(DATEVALUE($H1386)+$I1386))&lt;DATABASE!$J$6))),$A1387=$A1386),"LUAR JAM KERJA 2",IF(AND(OR(WEEKDAY($H1387,2)=1,WEEKDAY($H1387,2)=2,WEEKDAY($H1387,2)=3,WEEKDAY($H1387,2)=4,WEEKDAY($H1387,2)=5),$I1387&lt;=DATABASE!$J$3,$I1387&gt;=DATABASE!$I$3),"JAM KERJA",IF(AND(WEEKDAY($H1387,2)=6,$I1387&lt;=DATABASE!$J$4,$I1387&gt;=DATABASE!$I$4),"JAM KERJA","LUAR JAM KERJA 1")))))</f>
        <v/>
      </c>
      <c r="M1387" s="33" t="str">
        <f>IF('DATA ACCURATE'!T1390&lt;&gt;"",IF('DATA ACCURATE'!T1390&gt;100,'DATA ACCURATE'!T1390/10,'DATA ACCURATE'!T1390),"")</f>
        <v/>
      </c>
      <c r="N1387" t="str">
        <f>IF(M1387="","",IF(M1387&lt;=DATABASE!$I$9,"LOKAL",IF(M1387&lt;DATABASE!$J$9,"LUAR KOTA 1",IF($M1387&gt;=DATABASE!$J$9,"LUAR KOTA 2",""))))</f>
        <v/>
      </c>
      <c r="O1387" s="38" t="str">
        <f>IF('DATA ACCURATE'!L1390&lt;&gt;"",'DATA ACCURATE'!L1390,"")</f>
        <v/>
      </c>
      <c r="Q1387" s="38">
        <f t="shared" si="148"/>
        <v>0</v>
      </c>
      <c r="R1387" s="38">
        <f t="shared" si="148"/>
        <v>0</v>
      </c>
      <c r="S1387" s="38">
        <f t="shared" si="148"/>
        <v>0</v>
      </c>
      <c r="T1387" s="38">
        <f t="shared" si="146"/>
        <v>0</v>
      </c>
      <c r="U1387" s="38">
        <f t="shared" si="149"/>
        <v>0</v>
      </c>
      <c r="V1387" s="38">
        <f t="shared" si="149"/>
        <v>0</v>
      </c>
      <c r="W1387" s="38">
        <f t="shared" si="149"/>
        <v>0</v>
      </c>
      <c r="X1387" s="38">
        <f t="shared" si="150"/>
        <v>0</v>
      </c>
      <c r="Y1387" s="38">
        <f t="shared" si="150"/>
        <v>0</v>
      </c>
      <c r="Z1387" s="38">
        <f t="shared" si="150"/>
        <v>0</v>
      </c>
      <c r="AA1387" s="38">
        <f t="shared" si="147"/>
        <v>0</v>
      </c>
      <c r="AB1387" s="38">
        <f t="shared" si="151"/>
        <v>0</v>
      </c>
      <c r="AC1387" s="38">
        <f t="shared" si="152"/>
        <v>0</v>
      </c>
      <c r="AD1387" s="38" t="str">
        <f t="shared" si="153"/>
        <v>000000000000</v>
      </c>
    </row>
    <row r="1388" spans="1:30">
      <c r="A1388" s="9" t="str">
        <f>IF('DATA ACCURATE'!A1391&lt;&gt;"",'DATA ACCURATE'!A1391,"")</f>
        <v/>
      </c>
      <c r="B1388" s="9" t="str">
        <f>IF('DATA ACCURATE'!D1391&lt;&gt;"",'DATA ACCURATE'!D1391,"")</f>
        <v/>
      </c>
      <c r="C1388" s="38" t="str">
        <f>IF($AD1388="000000000000","",INDEX(DATABASE!$W$12:$W$71,MATCH($AD1388,DATABASE!$V$12:$V$71,0)))</f>
        <v/>
      </c>
      <c r="D1388" s="34" t="str">
        <f>IF(C1388="","",IF(E1388="",INDEX(DATABASE!$AF$13:$AF$62,MATCH($C1388,DATABASE!$AC$13:$AC$62,0)),IF(E1388="2x D11",INDEX(DATABASE!$AF$13:$AF$62,MATCH($C1388,DATABASE!$AC$13:$AC$62,0))+2*DATABASE!$AF$62,IF(E1388="3x D11",INDEX(DATABASE!$AF$13:$AF$62,MATCH($C1388,DATABASE!$AC$13:$AC$62,0))+3*DATABASE!$AF$62,""))))</f>
        <v/>
      </c>
      <c r="E1388" s="38" t="str">
        <f>IF(AND($K1388="Y",$G1388&lt;&gt;"UNYIL",$F1388&lt;DATABASE!$O$8),"2x D11",IF(AND($K1388="Y",$G1388&lt;&gt;"UNYIL",$F1388&gt;=DATABASE!$O$8),"3x D11",""))</f>
        <v/>
      </c>
      <c r="F1388" s="9" t="str">
        <f>IF('DATA ACCURATE'!N1391&lt;&gt;"",'DATA ACCURATE'!N1391,"")</f>
        <v/>
      </c>
      <c r="G1388" t="str">
        <f>IF(F1388="","",IF(F1388&lt;=DATABASE!$I$8,"UNYIL",IF(F1388&lt;=DATABASE!$J$8,"KECIL",IF(F1388&lt;DATABASE!$K$8,"TANGGUNG",IF(F1388&gt;=DATABASE!$K$8,"BESAR","")))))</f>
        <v/>
      </c>
      <c r="H1388" s="16" t="str">
        <f>IF('DATA ACCURATE'!J1391&lt;&gt;"",'DATA ACCURATE'!J1391,"")</f>
        <v/>
      </c>
      <c r="I1388" s="35" t="str">
        <f>IF(B1388&lt;&gt;"",IFERROR(VLOOKUP(B1388,'DATA TIMBANGAN'!G:M,7,FALSE),VLOOKUP(B1388,'DATA TIMBANGAN'!G:M,7)),"")</f>
        <v/>
      </c>
      <c r="J1388" s="25" t="str">
        <f>IF(H1388&lt;&gt;"",IFERROR(INDEX(DATABASE!$Z$19:$Z$38,MATCH(DATEVALUE(H1388),DATABASE!$AA$19:$AA$38,0)),INDEX(DATABASE!$Z$12:$Z$18,MATCH(WEEKDAY(H1388,2),DATABASE!$AA$12:$AA$18,0))),"")</f>
        <v/>
      </c>
      <c r="K1388" s="25" t="str">
        <f>IF('DATA ACCURATE'!V1391&lt;&gt;"",'DATA ACCURATE'!V1391,"")</f>
        <v/>
      </c>
      <c r="L1388" s="80" t="str">
        <f>IF($H1388="","",IF(OR($J1388="LIBUR",AND($L1387="LIBUR",$O1387=$O1388)),"LIBUR",IF(AND(OR($L1387="LUAR JAM KERJA 1",$L1387="LUAR JAM KERJA 2"),OR(OR(AND($H1387=$H1388,AND(OR($I1388&gt;DATABASE!$J$3,$I1388&lt;DATABASE!$J$6),((DATEVALUE($H1388)+$I1388)-(DATEVALUE($H1387)+$I1387))&lt;DATABASE!$J$6)),AND($H1387=$H1388,$O1387=$O1388,OR($I1388&gt;DATABASE!$J$6,$I1388&lt;DATABASE!$J$3))),AND(($H1388-$H1387)=1,OR($I1388&lt;DATABASE!$I$6,((DATEVALUE($H1388)+$I1388)-(DATEVALUE($H1387)+$I1387))&lt;DATABASE!$J$6))),$A1388=$A1387),"LUAR JAM KERJA 2",IF(AND(OR(WEEKDAY($H1388,2)=1,WEEKDAY($H1388,2)=2,WEEKDAY($H1388,2)=3,WEEKDAY($H1388,2)=4,WEEKDAY($H1388,2)=5),$I1388&lt;=DATABASE!$J$3,$I1388&gt;=DATABASE!$I$3),"JAM KERJA",IF(AND(WEEKDAY($H1388,2)=6,$I1388&lt;=DATABASE!$J$4,$I1388&gt;=DATABASE!$I$4),"JAM KERJA","LUAR JAM KERJA 1")))))</f>
        <v/>
      </c>
      <c r="M1388" s="33" t="str">
        <f>IF('DATA ACCURATE'!T1391&lt;&gt;"",IF('DATA ACCURATE'!T1391&gt;100,'DATA ACCURATE'!T1391/10,'DATA ACCURATE'!T1391),"")</f>
        <v/>
      </c>
      <c r="N1388" t="str">
        <f>IF(M1388="","",IF(M1388&lt;=DATABASE!$I$9,"LOKAL",IF(M1388&lt;DATABASE!$J$9,"LUAR KOTA 1",IF($M1388&gt;=DATABASE!$J$9,"LUAR KOTA 2",""))))</f>
        <v/>
      </c>
      <c r="O1388" s="38" t="str">
        <f>IF('DATA ACCURATE'!L1391&lt;&gt;"",'DATA ACCURATE'!L1391,"")</f>
        <v/>
      </c>
      <c r="Q1388" s="38">
        <f t="shared" si="148"/>
        <v>0</v>
      </c>
      <c r="R1388" s="38">
        <f t="shared" si="148"/>
        <v>0</v>
      </c>
      <c r="S1388" s="38">
        <f t="shared" si="148"/>
        <v>0</v>
      </c>
      <c r="T1388" s="38">
        <f t="shared" si="146"/>
        <v>0</v>
      </c>
      <c r="U1388" s="38">
        <f t="shared" si="149"/>
        <v>0</v>
      </c>
      <c r="V1388" s="38">
        <f t="shared" si="149"/>
        <v>0</v>
      </c>
      <c r="W1388" s="38">
        <f t="shared" si="149"/>
        <v>0</v>
      </c>
      <c r="X1388" s="38">
        <f t="shared" si="150"/>
        <v>0</v>
      </c>
      <c r="Y1388" s="38">
        <f t="shared" si="150"/>
        <v>0</v>
      </c>
      <c r="Z1388" s="38">
        <f t="shared" si="150"/>
        <v>0</v>
      </c>
      <c r="AA1388" s="38">
        <f t="shared" si="147"/>
        <v>0</v>
      </c>
      <c r="AB1388" s="38">
        <f t="shared" si="151"/>
        <v>0</v>
      </c>
      <c r="AC1388" s="38">
        <f t="shared" si="152"/>
        <v>0</v>
      </c>
      <c r="AD1388" s="38" t="str">
        <f t="shared" si="153"/>
        <v>000000000000</v>
      </c>
    </row>
    <row r="1389" spans="1:30">
      <c r="A1389" s="9" t="str">
        <f>IF('DATA ACCURATE'!A1392&lt;&gt;"",'DATA ACCURATE'!A1392,"")</f>
        <v/>
      </c>
      <c r="B1389" s="9" t="str">
        <f>IF('DATA ACCURATE'!D1392&lt;&gt;"",'DATA ACCURATE'!D1392,"")</f>
        <v/>
      </c>
      <c r="C1389" s="38" t="str">
        <f>IF($AD1389="000000000000","",INDEX(DATABASE!$W$12:$W$71,MATCH($AD1389,DATABASE!$V$12:$V$71,0)))</f>
        <v/>
      </c>
      <c r="D1389" s="34" t="str">
        <f>IF(C1389="","",IF(E1389="",INDEX(DATABASE!$AF$13:$AF$62,MATCH($C1389,DATABASE!$AC$13:$AC$62,0)),IF(E1389="2x D11",INDEX(DATABASE!$AF$13:$AF$62,MATCH($C1389,DATABASE!$AC$13:$AC$62,0))+2*DATABASE!$AF$62,IF(E1389="3x D11",INDEX(DATABASE!$AF$13:$AF$62,MATCH($C1389,DATABASE!$AC$13:$AC$62,0))+3*DATABASE!$AF$62,""))))</f>
        <v/>
      </c>
      <c r="E1389" s="38" t="str">
        <f>IF(AND($K1389="Y",$G1389&lt;&gt;"UNYIL",$F1389&lt;DATABASE!$O$8),"2x D11",IF(AND($K1389="Y",$G1389&lt;&gt;"UNYIL",$F1389&gt;=DATABASE!$O$8),"3x D11",""))</f>
        <v/>
      </c>
      <c r="F1389" s="9" t="str">
        <f>IF('DATA ACCURATE'!N1392&lt;&gt;"",'DATA ACCURATE'!N1392,"")</f>
        <v/>
      </c>
      <c r="G1389" t="str">
        <f>IF(F1389="","",IF(F1389&lt;=DATABASE!$I$8,"UNYIL",IF(F1389&lt;=DATABASE!$J$8,"KECIL",IF(F1389&lt;DATABASE!$K$8,"TANGGUNG",IF(F1389&gt;=DATABASE!$K$8,"BESAR","")))))</f>
        <v/>
      </c>
      <c r="H1389" s="16" t="str">
        <f>IF('DATA ACCURATE'!J1392&lt;&gt;"",'DATA ACCURATE'!J1392,"")</f>
        <v/>
      </c>
      <c r="I1389" s="35" t="str">
        <f>IF(B1389&lt;&gt;"",IFERROR(VLOOKUP(B1389,'DATA TIMBANGAN'!G:M,7,FALSE),VLOOKUP(B1389,'DATA TIMBANGAN'!G:M,7)),"")</f>
        <v/>
      </c>
      <c r="J1389" s="25" t="str">
        <f>IF(H1389&lt;&gt;"",IFERROR(INDEX(DATABASE!$Z$19:$Z$38,MATCH(DATEVALUE(H1389),DATABASE!$AA$19:$AA$38,0)),INDEX(DATABASE!$Z$12:$Z$18,MATCH(WEEKDAY(H1389,2),DATABASE!$AA$12:$AA$18,0))),"")</f>
        <v/>
      </c>
      <c r="K1389" s="25" t="str">
        <f>IF('DATA ACCURATE'!V1392&lt;&gt;"",'DATA ACCURATE'!V1392,"")</f>
        <v/>
      </c>
      <c r="L1389" s="80" t="str">
        <f>IF($H1389="","",IF(OR($J1389="LIBUR",AND($L1388="LIBUR",$O1388=$O1389)),"LIBUR",IF(AND(OR($L1388="LUAR JAM KERJA 1",$L1388="LUAR JAM KERJA 2"),OR(OR(AND($H1388=$H1389,AND(OR($I1389&gt;DATABASE!$J$3,$I1389&lt;DATABASE!$J$6),((DATEVALUE($H1389)+$I1389)-(DATEVALUE($H1388)+$I1388))&lt;DATABASE!$J$6)),AND($H1388=$H1389,$O1388=$O1389,OR($I1389&gt;DATABASE!$J$6,$I1389&lt;DATABASE!$J$3))),AND(($H1389-$H1388)=1,OR($I1389&lt;DATABASE!$I$6,((DATEVALUE($H1389)+$I1389)-(DATEVALUE($H1388)+$I1388))&lt;DATABASE!$J$6))),$A1389=$A1388),"LUAR JAM KERJA 2",IF(AND(OR(WEEKDAY($H1389,2)=1,WEEKDAY($H1389,2)=2,WEEKDAY($H1389,2)=3,WEEKDAY($H1389,2)=4,WEEKDAY($H1389,2)=5),$I1389&lt;=DATABASE!$J$3,$I1389&gt;=DATABASE!$I$3),"JAM KERJA",IF(AND(WEEKDAY($H1389,2)=6,$I1389&lt;=DATABASE!$J$4,$I1389&gt;=DATABASE!$I$4),"JAM KERJA","LUAR JAM KERJA 1")))))</f>
        <v/>
      </c>
      <c r="M1389" s="33" t="str">
        <f>IF('DATA ACCURATE'!T1392&lt;&gt;"",IF('DATA ACCURATE'!T1392&gt;100,'DATA ACCURATE'!T1392/10,'DATA ACCURATE'!T1392),"")</f>
        <v/>
      </c>
      <c r="N1389" t="str">
        <f>IF(M1389="","",IF(M1389&lt;=DATABASE!$I$9,"LOKAL",IF(M1389&lt;DATABASE!$J$9,"LUAR KOTA 1",IF($M1389&gt;=DATABASE!$J$9,"LUAR KOTA 2",""))))</f>
        <v/>
      </c>
      <c r="O1389" s="38" t="str">
        <f>IF('DATA ACCURATE'!L1392&lt;&gt;"",'DATA ACCURATE'!L1392,"")</f>
        <v/>
      </c>
      <c r="Q1389" s="38">
        <f t="shared" si="148"/>
        <v>0</v>
      </c>
      <c r="R1389" s="38">
        <f t="shared" si="148"/>
        <v>0</v>
      </c>
      <c r="S1389" s="38">
        <f t="shared" si="148"/>
        <v>0</v>
      </c>
      <c r="T1389" s="38">
        <f t="shared" si="146"/>
        <v>0</v>
      </c>
      <c r="U1389" s="38">
        <f t="shared" si="149"/>
        <v>0</v>
      </c>
      <c r="V1389" s="38">
        <f t="shared" si="149"/>
        <v>0</v>
      </c>
      <c r="W1389" s="38">
        <f t="shared" si="149"/>
        <v>0</v>
      </c>
      <c r="X1389" s="38">
        <f t="shared" si="150"/>
        <v>0</v>
      </c>
      <c r="Y1389" s="38">
        <f t="shared" si="150"/>
        <v>0</v>
      </c>
      <c r="Z1389" s="38">
        <f t="shared" si="150"/>
        <v>0</v>
      </c>
      <c r="AA1389" s="38">
        <f t="shared" si="147"/>
        <v>0</v>
      </c>
      <c r="AB1389" s="38">
        <f t="shared" si="151"/>
        <v>0</v>
      </c>
      <c r="AC1389" s="38">
        <f t="shared" si="152"/>
        <v>0</v>
      </c>
      <c r="AD1389" s="38" t="str">
        <f t="shared" si="153"/>
        <v>000000000000</v>
      </c>
    </row>
    <row r="1390" spans="1:30">
      <c r="A1390" s="9" t="str">
        <f>IF('DATA ACCURATE'!A1393&lt;&gt;"",'DATA ACCURATE'!A1393,"")</f>
        <v/>
      </c>
      <c r="B1390" s="9" t="str">
        <f>IF('DATA ACCURATE'!D1393&lt;&gt;"",'DATA ACCURATE'!D1393,"")</f>
        <v/>
      </c>
      <c r="C1390" s="38" t="str">
        <f>IF($AD1390="000000000000","",INDEX(DATABASE!$W$12:$W$71,MATCH($AD1390,DATABASE!$V$12:$V$71,0)))</f>
        <v/>
      </c>
      <c r="D1390" s="34" t="str">
        <f>IF(C1390="","",IF(E1390="",INDEX(DATABASE!$AF$13:$AF$62,MATCH($C1390,DATABASE!$AC$13:$AC$62,0)),IF(E1390="2x D11",INDEX(DATABASE!$AF$13:$AF$62,MATCH($C1390,DATABASE!$AC$13:$AC$62,0))+2*DATABASE!$AF$62,IF(E1390="3x D11",INDEX(DATABASE!$AF$13:$AF$62,MATCH($C1390,DATABASE!$AC$13:$AC$62,0))+3*DATABASE!$AF$62,""))))</f>
        <v/>
      </c>
      <c r="E1390" s="38" t="str">
        <f>IF(AND($K1390="Y",$G1390&lt;&gt;"UNYIL",$F1390&lt;DATABASE!$O$8),"2x D11",IF(AND($K1390="Y",$G1390&lt;&gt;"UNYIL",$F1390&gt;=DATABASE!$O$8),"3x D11",""))</f>
        <v/>
      </c>
      <c r="F1390" s="9" t="str">
        <f>IF('DATA ACCURATE'!N1393&lt;&gt;"",'DATA ACCURATE'!N1393,"")</f>
        <v/>
      </c>
      <c r="G1390" t="str">
        <f>IF(F1390="","",IF(F1390&lt;=DATABASE!$I$8,"UNYIL",IF(F1390&lt;=DATABASE!$J$8,"KECIL",IF(F1390&lt;DATABASE!$K$8,"TANGGUNG",IF(F1390&gt;=DATABASE!$K$8,"BESAR","")))))</f>
        <v/>
      </c>
      <c r="H1390" s="16" t="str">
        <f>IF('DATA ACCURATE'!J1393&lt;&gt;"",'DATA ACCURATE'!J1393,"")</f>
        <v/>
      </c>
      <c r="I1390" s="35" t="str">
        <f>IF(B1390&lt;&gt;"",IFERROR(VLOOKUP(B1390,'DATA TIMBANGAN'!G:M,7,FALSE),VLOOKUP(B1390,'DATA TIMBANGAN'!G:M,7)),"")</f>
        <v/>
      </c>
      <c r="J1390" s="25" t="str">
        <f>IF(H1390&lt;&gt;"",IFERROR(INDEX(DATABASE!$Z$19:$Z$38,MATCH(DATEVALUE(H1390),DATABASE!$AA$19:$AA$38,0)),INDEX(DATABASE!$Z$12:$Z$18,MATCH(WEEKDAY(H1390,2),DATABASE!$AA$12:$AA$18,0))),"")</f>
        <v/>
      </c>
      <c r="K1390" s="25" t="str">
        <f>IF('DATA ACCURATE'!V1393&lt;&gt;"",'DATA ACCURATE'!V1393,"")</f>
        <v/>
      </c>
      <c r="L1390" s="80" t="str">
        <f>IF($H1390="","",IF(OR($J1390="LIBUR",AND($L1389="LIBUR",$O1389=$O1390)),"LIBUR",IF(AND(OR($L1389="LUAR JAM KERJA 1",$L1389="LUAR JAM KERJA 2"),OR(OR(AND($H1389=$H1390,AND(OR($I1390&gt;DATABASE!$J$3,$I1390&lt;DATABASE!$J$6),((DATEVALUE($H1390)+$I1390)-(DATEVALUE($H1389)+$I1389))&lt;DATABASE!$J$6)),AND($H1389=$H1390,$O1389=$O1390,OR($I1390&gt;DATABASE!$J$6,$I1390&lt;DATABASE!$J$3))),AND(($H1390-$H1389)=1,OR($I1390&lt;DATABASE!$I$6,((DATEVALUE($H1390)+$I1390)-(DATEVALUE($H1389)+$I1389))&lt;DATABASE!$J$6))),$A1390=$A1389),"LUAR JAM KERJA 2",IF(AND(OR(WEEKDAY($H1390,2)=1,WEEKDAY($H1390,2)=2,WEEKDAY($H1390,2)=3,WEEKDAY($H1390,2)=4,WEEKDAY($H1390,2)=5),$I1390&lt;=DATABASE!$J$3,$I1390&gt;=DATABASE!$I$3),"JAM KERJA",IF(AND(WEEKDAY($H1390,2)=6,$I1390&lt;=DATABASE!$J$4,$I1390&gt;=DATABASE!$I$4),"JAM KERJA","LUAR JAM KERJA 1")))))</f>
        <v/>
      </c>
      <c r="M1390" s="33" t="str">
        <f>IF('DATA ACCURATE'!T1393&lt;&gt;"",IF('DATA ACCURATE'!T1393&gt;100,'DATA ACCURATE'!T1393/10,'DATA ACCURATE'!T1393),"")</f>
        <v/>
      </c>
      <c r="N1390" t="str">
        <f>IF(M1390="","",IF(M1390&lt;=DATABASE!$I$9,"LOKAL",IF(M1390&lt;DATABASE!$J$9,"LUAR KOTA 1",IF($M1390&gt;=DATABASE!$J$9,"LUAR KOTA 2",""))))</f>
        <v/>
      </c>
      <c r="O1390" s="38" t="str">
        <f>IF('DATA ACCURATE'!L1393&lt;&gt;"",'DATA ACCURATE'!L1393,"")</f>
        <v/>
      </c>
      <c r="Q1390" s="38">
        <f t="shared" si="148"/>
        <v>0</v>
      </c>
      <c r="R1390" s="38">
        <f t="shared" si="148"/>
        <v>0</v>
      </c>
      <c r="S1390" s="38">
        <f t="shared" si="148"/>
        <v>0</v>
      </c>
      <c r="T1390" s="38">
        <f t="shared" si="146"/>
        <v>0</v>
      </c>
      <c r="U1390" s="38">
        <f t="shared" si="149"/>
        <v>0</v>
      </c>
      <c r="V1390" s="38">
        <f t="shared" si="149"/>
        <v>0</v>
      </c>
      <c r="W1390" s="38">
        <f t="shared" si="149"/>
        <v>0</v>
      </c>
      <c r="X1390" s="38">
        <f t="shared" si="150"/>
        <v>0</v>
      </c>
      <c r="Y1390" s="38">
        <f t="shared" si="150"/>
        <v>0</v>
      </c>
      <c r="Z1390" s="38">
        <f t="shared" si="150"/>
        <v>0</v>
      </c>
      <c r="AA1390" s="38">
        <f t="shared" si="147"/>
        <v>0</v>
      </c>
      <c r="AB1390" s="38">
        <f t="shared" si="151"/>
        <v>0</v>
      </c>
      <c r="AC1390" s="38">
        <f t="shared" si="152"/>
        <v>0</v>
      </c>
      <c r="AD1390" s="38" t="str">
        <f t="shared" si="153"/>
        <v>000000000000</v>
      </c>
    </row>
    <row r="1391" spans="1:30">
      <c r="A1391" s="9" t="str">
        <f>IF('DATA ACCURATE'!A1394&lt;&gt;"",'DATA ACCURATE'!A1394,"")</f>
        <v/>
      </c>
      <c r="B1391" s="9" t="str">
        <f>IF('DATA ACCURATE'!D1394&lt;&gt;"",'DATA ACCURATE'!D1394,"")</f>
        <v/>
      </c>
      <c r="C1391" s="38" t="str">
        <f>IF($AD1391="000000000000","",INDEX(DATABASE!$W$12:$W$71,MATCH($AD1391,DATABASE!$V$12:$V$71,0)))</f>
        <v/>
      </c>
      <c r="D1391" s="34" t="str">
        <f>IF(C1391="","",IF(E1391="",INDEX(DATABASE!$AF$13:$AF$62,MATCH($C1391,DATABASE!$AC$13:$AC$62,0)),IF(E1391="2x D11",INDEX(DATABASE!$AF$13:$AF$62,MATCH($C1391,DATABASE!$AC$13:$AC$62,0))+2*DATABASE!$AF$62,IF(E1391="3x D11",INDEX(DATABASE!$AF$13:$AF$62,MATCH($C1391,DATABASE!$AC$13:$AC$62,0))+3*DATABASE!$AF$62,""))))</f>
        <v/>
      </c>
      <c r="E1391" s="38" t="str">
        <f>IF(AND($K1391="Y",$G1391&lt;&gt;"UNYIL",$F1391&lt;DATABASE!$O$8),"2x D11",IF(AND($K1391="Y",$G1391&lt;&gt;"UNYIL",$F1391&gt;=DATABASE!$O$8),"3x D11",""))</f>
        <v/>
      </c>
      <c r="F1391" s="9" t="str">
        <f>IF('DATA ACCURATE'!N1394&lt;&gt;"",'DATA ACCURATE'!N1394,"")</f>
        <v/>
      </c>
      <c r="G1391" t="str">
        <f>IF(F1391="","",IF(F1391&lt;=DATABASE!$I$8,"UNYIL",IF(F1391&lt;=DATABASE!$J$8,"KECIL",IF(F1391&lt;DATABASE!$K$8,"TANGGUNG",IF(F1391&gt;=DATABASE!$K$8,"BESAR","")))))</f>
        <v/>
      </c>
      <c r="H1391" s="16" t="str">
        <f>IF('DATA ACCURATE'!J1394&lt;&gt;"",'DATA ACCURATE'!J1394,"")</f>
        <v/>
      </c>
      <c r="I1391" s="35" t="str">
        <f>IF(B1391&lt;&gt;"",IFERROR(VLOOKUP(B1391,'DATA TIMBANGAN'!G:M,7,FALSE),VLOOKUP(B1391,'DATA TIMBANGAN'!G:M,7)),"")</f>
        <v/>
      </c>
      <c r="J1391" s="25" t="str">
        <f>IF(H1391&lt;&gt;"",IFERROR(INDEX(DATABASE!$Z$19:$Z$38,MATCH(DATEVALUE(H1391),DATABASE!$AA$19:$AA$38,0)),INDEX(DATABASE!$Z$12:$Z$18,MATCH(WEEKDAY(H1391,2),DATABASE!$AA$12:$AA$18,0))),"")</f>
        <v/>
      </c>
      <c r="K1391" s="25" t="str">
        <f>IF('DATA ACCURATE'!V1394&lt;&gt;"",'DATA ACCURATE'!V1394,"")</f>
        <v/>
      </c>
      <c r="L1391" s="80" t="str">
        <f>IF($H1391="","",IF(OR($J1391="LIBUR",AND($L1390="LIBUR",$O1390=$O1391)),"LIBUR",IF(AND(OR($L1390="LUAR JAM KERJA 1",$L1390="LUAR JAM KERJA 2"),OR(OR(AND($H1390=$H1391,AND(OR($I1391&gt;DATABASE!$J$3,$I1391&lt;DATABASE!$J$6),((DATEVALUE($H1391)+$I1391)-(DATEVALUE($H1390)+$I1390))&lt;DATABASE!$J$6)),AND($H1390=$H1391,$O1390=$O1391,OR($I1391&gt;DATABASE!$J$6,$I1391&lt;DATABASE!$J$3))),AND(($H1391-$H1390)=1,OR($I1391&lt;DATABASE!$I$6,((DATEVALUE($H1391)+$I1391)-(DATEVALUE($H1390)+$I1390))&lt;DATABASE!$J$6))),$A1391=$A1390),"LUAR JAM KERJA 2",IF(AND(OR(WEEKDAY($H1391,2)=1,WEEKDAY($H1391,2)=2,WEEKDAY($H1391,2)=3,WEEKDAY($H1391,2)=4,WEEKDAY($H1391,2)=5),$I1391&lt;=DATABASE!$J$3,$I1391&gt;=DATABASE!$I$3),"JAM KERJA",IF(AND(WEEKDAY($H1391,2)=6,$I1391&lt;=DATABASE!$J$4,$I1391&gt;=DATABASE!$I$4),"JAM KERJA","LUAR JAM KERJA 1")))))</f>
        <v/>
      </c>
      <c r="M1391" s="33" t="str">
        <f>IF('DATA ACCURATE'!T1394&lt;&gt;"",IF('DATA ACCURATE'!T1394&gt;100,'DATA ACCURATE'!T1394/10,'DATA ACCURATE'!T1394),"")</f>
        <v/>
      </c>
      <c r="N1391" t="str">
        <f>IF(M1391="","",IF(M1391&lt;=DATABASE!$I$9,"LOKAL",IF(M1391&lt;DATABASE!$J$9,"LUAR KOTA 1",IF($M1391&gt;=DATABASE!$J$9,"LUAR KOTA 2",""))))</f>
        <v/>
      </c>
      <c r="O1391" s="38" t="str">
        <f>IF('DATA ACCURATE'!L1394&lt;&gt;"",'DATA ACCURATE'!L1394,"")</f>
        <v/>
      </c>
      <c r="Q1391" s="38">
        <f t="shared" si="148"/>
        <v>0</v>
      </c>
      <c r="R1391" s="38">
        <f t="shared" si="148"/>
        <v>0</v>
      </c>
      <c r="S1391" s="38">
        <f t="shared" si="148"/>
        <v>0</v>
      </c>
      <c r="T1391" s="38">
        <f t="shared" si="146"/>
        <v>0</v>
      </c>
      <c r="U1391" s="38">
        <f t="shared" si="149"/>
        <v>0</v>
      </c>
      <c r="V1391" s="38">
        <f t="shared" si="149"/>
        <v>0</v>
      </c>
      <c r="W1391" s="38">
        <f t="shared" si="149"/>
        <v>0</v>
      </c>
      <c r="X1391" s="38">
        <f t="shared" si="150"/>
        <v>0</v>
      </c>
      <c r="Y1391" s="38">
        <f t="shared" si="150"/>
        <v>0</v>
      </c>
      <c r="Z1391" s="38">
        <f t="shared" si="150"/>
        <v>0</v>
      </c>
      <c r="AA1391" s="38">
        <f t="shared" si="147"/>
        <v>0</v>
      </c>
      <c r="AB1391" s="38">
        <f t="shared" si="151"/>
        <v>0</v>
      </c>
      <c r="AC1391" s="38">
        <f t="shared" si="152"/>
        <v>0</v>
      </c>
      <c r="AD1391" s="38" t="str">
        <f t="shared" si="153"/>
        <v>000000000000</v>
      </c>
    </row>
    <row r="1392" spans="1:30">
      <c r="A1392" s="9" t="str">
        <f>IF('DATA ACCURATE'!A1395&lt;&gt;"",'DATA ACCURATE'!A1395,"")</f>
        <v/>
      </c>
      <c r="B1392" s="9" t="str">
        <f>IF('DATA ACCURATE'!D1395&lt;&gt;"",'DATA ACCURATE'!D1395,"")</f>
        <v/>
      </c>
      <c r="C1392" s="38" t="str">
        <f>IF($AD1392="000000000000","",INDEX(DATABASE!$W$12:$W$71,MATCH($AD1392,DATABASE!$V$12:$V$71,0)))</f>
        <v/>
      </c>
      <c r="D1392" s="34" t="str">
        <f>IF(C1392="","",IF(E1392="",INDEX(DATABASE!$AF$13:$AF$62,MATCH($C1392,DATABASE!$AC$13:$AC$62,0)),IF(E1392="2x D11",INDEX(DATABASE!$AF$13:$AF$62,MATCH($C1392,DATABASE!$AC$13:$AC$62,0))+2*DATABASE!$AF$62,IF(E1392="3x D11",INDEX(DATABASE!$AF$13:$AF$62,MATCH($C1392,DATABASE!$AC$13:$AC$62,0))+3*DATABASE!$AF$62,""))))</f>
        <v/>
      </c>
      <c r="E1392" s="38" t="str">
        <f>IF(AND($K1392="Y",$G1392&lt;&gt;"UNYIL",$F1392&lt;DATABASE!$O$8),"2x D11",IF(AND($K1392="Y",$G1392&lt;&gt;"UNYIL",$F1392&gt;=DATABASE!$O$8),"3x D11",""))</f>
        <v/>
      </c>
      <c r="F1392" s="9" t="str">
        <f>IF('DATA ACCURATE'!N1395&lt;&gt;"",'DATA ACCURATE'!N1395,"")</f>
        <v/>
      </c>
      <c r="G1392" t="str">
        <f>IF(F1392="","",IF(F1392&lt;=DATABASE!$I$8,"UNYIL",IF(F1392&lt;=DATABASE!$J$8,"KECIL",IF(F1392&lt;DATABASE!$K$8,"TANGGUNG",IF(F1392&gt;=DATABASE!$K$8,"BESAR","")))))</f>
        <v/>
      </c>
      <c r="H1392" s="16" t="str">
        <f>IF('DATA ACCURATE'!J1395&lt;&gt;"",'DATA ACCURATE'!J1395,"")</f>
        <v/>
      </c>
      <c r="I1392" s="35" t="str">
        <f>IF(B1392&lt;&gt;"",IFERROR(VLOOKUP(B1392,'DATA TIMBANGAN'!G:M,7,FALSE),VLOOKUP(B1392,'DATA TIMBANGAN'!G:M,7)),"")</f>
        <v/>
      </c>
      <c r="J1392" s="25" t="str">
        <f>IF(H1392&lt;&gt;"",IFERROR(INDEX(DATABASE!$Z$19:$Z$38,MATCH(DATEVALUE(H1392),DATABASE!$AA$19:$AA$38,0)),INDEX(DATABASE!$Z$12:$Z$18,MATCH(WEEKDAY(H1392,2),DATABASE!$AA$12:$AA$18,0))),"")</f>
        <v/>
      </c>
      <c r="K1392" s="25" t="str">
        <f>IF('DATA ACCURATE'!V1395&lt;&gt;"",'DATA ACCURATE'!V1395,"")</f>
        <v/>
      </c>
      <c r="L1392" s="80" t="str">
        <f>IF($H1392="","",IF(OR($J1392="LIBUR",AND($L1391="LIBUR",$O1391=$O1392)),"LIBUR",IF(AND(OR($L1391="LUAR JAM KERJA 1",$L1391="LUAR JAM KERJA 2"),OR(OR(AND($H1391=$H1392,AND(OR($I1392&gt;DATABASE!$J$3,$I1392&lt;DATABASE!$J$6),((DATEVALUE($H1392)+$I1392)-(DATEVALUE($H1391)+$I1391))&lt;DATABASE!$J$6)),AND($H1391=$H1392,$O1391=$O1392,OR($I1392&gt;DATABASE!$J$6,$I1392&lt;DATABASE!$J$3))),AND(($H1392-$H1391)=1,OR($I1392&lt;DATABASE!$I$6,((DATEVALUE($H1392)+$I1392)-(DATEVALUE($H1391)+$I1391))&lt;DATABASE!$J$6))),$A1392=$A1391),"LUAR JAM KERJA 2",IF(AND(OR(WEEKDAY($H1392,2)=1,WEEKDAY($H1392,2)=2,WEEKDAY($H1392,2)=3,WEEKDAY($H1392,2)=4,WEEKDAY($H1392,2)=5),$I1392&lt;=DATABASE!$J$3,$I1392&gt;=DATABASE!$I$3),"JAM KERJA",IF(AND(WEEKDAY($H1392,2)=6,$I1392&lt;=DATABASE!$J$4,$I1392&gt;=DATABASE!$I$4),"JAM KERJA","LUAR JAM KERJA 1")))))</f>
        <v/>
      </c>
      <c r="M1392" s="33" t="str">
        <f>IF('DATA ACCURATE'!T1395&lt;&gt;"",IF('DATA ACCURATE'!T1395&gt;100,'DATA ACCURATE'!T1395/10,'DATA ACCURATE'!T1395),"")</f>
        <v/>
      </c>
      <c r="N1392" t="str">
        <f>IF(M1392="","",IF(M1392&lt;=DATABASE!$I$9,"LOKAL",IF(M1392&lt;DATABASE!$J$9,"LUAR KOTA 1",IF($M1392&gt;=DATABASE!$J$9,"LUAR KOTA 2",""))))</f>
        <v/>
      </c>
      <c r="O1392" s="38" t="str">
        <f>IF('DATA ACCURATE'!L1395&lt;&gt;"",'DATA ACCURATE'!L1395,"")</f>
        <v/>
      </c>
      <c r="Q1392" s="38">
        <f t="shared" si="148"/>
        <v>0</v>
      </c>
      <c r="R1392" s="38">
        <f t="shared" si="148"/>
        <v>0</v>
      </c>
      <c r="S1392" s="38">
        <f t="shared" si="148"/>
        <v>0</v>
      </c>
      <c r="T1392" s="38">
        <f t="shared" si="146"/>
        <v>0</v>
      </c>
      <c r="U1392" s="38">
        <f t="shared" si="149"/>
        <v>0</v>
      </c>
      <c r="V1392" s="38">
        <f t="shared" si="149"/>
        <v>0</v>
      </c>
      <c r="W1392" s="38">
        <f t="shared" si="149"/>
        <v>0</v>
      </c>
      <c r="X1392" s="38">
        <f t="shared" si="150"/>
        <v>0</v>
      </c>
      <c r="Y1392" s="38">
        <f t="shared" si="150"/>
        <v>0</v>
      </c>
      <c r="Z1392" s="38">
        <f t="shared" si="150"/>
        <v>0</v>
      </c>
      <c r="AA1392" s="38">
        <f t="shared" si="147"/>
        <v>0</v>
      </c>
      <c r="AB1392" s="38">
        <f t="shared" si="151"/>
        <v>0</v>
      </c>
      <c r="AC1392" s="38">
        <f t="shared" si="152"/>
        <v>0</v>
      </c>
      <c r="AD1392" s="38" t="str">
        <f t="shared" si="153"/>
        <v>000000000000</v>
      </c>
    </row>
    <row r="1393" spans="1:30">
      <c r="A1393" s="9" t="str">
        <f>IF('DATA ACCURATE'!A1396&lt;&gt;"",'DATA ACCURATE'!A1396,"")</f>
        <v/>
      </c>
      <c r="B1393" s="9" t="str">
        <f>IF('DATA ACCURATE'!D1396&lt;&gt;"",'DATA ACCURATE'!D1396,"")</f>
        <v/>
      </c>
      <c r="C1393" s="38" t="str">
        <f>IF($AD1393="000000000000","",INDEX(DATABASE!$W$12:$W$71,MATCH($AD1393,DATABASE!$V$12:$V$71,0)))</f>
        <v/>
      </c>
      <c r="D1393" s="34" t="str">
        <f>IF(C1393="","",IF(E1393="",INDEX(DATABASE!$AF$13:$AF$62,MATCH($C1393,DATABASE!$AC$13:$AC$62,0)),IF(E1393="2x D11",INDEX(DATABASE!$AF$13:$AF$62,MATCH($C1393,DATABASE!$AC$13:$AC$62,0))+2*DATABASE!$AF$62,IF(E1393="3x D11",INDEX(DATABASE!$AF$13:$AF$62,MATCH($C1393,DATABASE!$AC$13:$AC$62,0))+3*DATABASE!$AF$62,""))))</f>
        <v/>
      </c>
      <c r="E1393" s="38" t="str">
        <f>IF(AND($K1393="Y",$G1393&lt;&gt;"UNYIL",$F1393&lt;DATABASE!$O$8),"2x D11",IF(AND($K1393="Y",$G1393&lt;&gt;"UNYIL",$F1393&gt;=DATABASE!$O$8),"3x D11",""))</f>
        <v/>
      </c>
      <c r="F1393" s="9" t="str">
        <f>IF('DATA ACCURATE'!N1396&lt;&gt;"",'DATA ACCURATE'!N1396,"")</f>
        <v/>
      </c>
      <c r="G1393" t="str">
        <f>IF(F1393="","",IF(F1393&lt;=DATABASE!$I$8,"UNYIL",IF(F1393&lt;=DATABASE!$J$8,"KECIL",IF(F1393&lt;DATABASE!$K$8,"TANGGUNG",IF(F1393&gt;=DATABASE!$K$8,"BESAR","")))))</f>
        <v/>
      </c>
      <c r="H1393" s="16" t="str">
        <f>IF('DATA ACCURATE'!J1396&lt;&gt;"",'DATA ACCURATE'!J1396,"")</f>
        <v/>
      </c>
      <c r="I1393" s="35" t="str">
        <f>IF(B1393&lt;&gt;"",IFERROR(VLOOKUP(B1393,'DATA TIMBANGAN'!G:M,7,FALSE),VLOOKUP(B1393,'DATA TIMBANGAN'!G:M,7)),"")</f>
        <v/>
      </c>
      <c r="J1393" s="25" t="str">
        <f>IF(H1393&lt;&gt;"",IFERROR(INDEX(DATABASE!$Z$19:$Z$38,MATCH(DATEVALUE(H1393),DATABASE!$AA$19:$AA$38,0)),INDEX(DATABASE!$Z$12:$Z$18,MATCH(WEEKDAY(H1393,2),DATABASE!$AA$12:$AA$18,0))),"")</f>
        <v/>
      </c>
      <c r="K1393" s="25" t="str">
        <f>IF('DATA ACCURATE'!V1396&lt;&gt;"",'DATA ACCURATE'!V1396,"")</f>
        <v/>
      </c>
      <c r="L1393" s="80" t="str">
        <f>IF($H1393="","",IF(OR($J1393="LIBUR",AND($L1392="LIBUR",$O1392=$O1393)),"LIBUR",IF(AND(OR($L1392="LUAR JAM KERJA 1",$L1392="LUAR JAM KERJA 2"),OR(OR(AND($H1392=$H1393,AND(OR($I1393&gt;DATABASE!$J$3,$I1393&lt;DATABASE!$J$6),((DATEVALUE($H1393)+$I1393)-(DATEVALUE($H1392)+$I1392))&lt;DATABASE!$J$6)),AND($H1392=$H1393,$O1392=$O1393,OR($I1393&gt;DATABASE!$J$6,$I1393&lt;DATABASE!$J$3))),AND(($H1393-$H1392)=1,OR($I1393&lt;DATABASE!$I$6,((DATEVALUE($H1393)+$I1393)-(DATEVALUE($H1392)+$I1392))&lt;DATABASE!$J$6))),$A1393=$A1392),"LUAR JAM KERJA 2",IF(AND(OR(WEEKDAY($H1393,2)=1,WEEKDAY($H1393,2)=2,WEEKDAY($H1393,2)=3,WEEKDAY($H1393,2)=4,WEEKDAY($H1393,2)=5),$I1393&lt;=DATABASE!$J$3,$I1393&gt;=DATABASE!$I$3),"JAM KERJA",IF(AND(WEEKDAY($H1393,2)=6,$I1393&lt;=DATABASE!$J$4,$I1393&gt;=DATABASE!$I$4),"JAM KERJA","LUAR JAM KERJA 1")))))</f>
        <v/>
      </c>
      <c r="M1393" s="33" t="str">
        <f>IF('DATA ACCURATE'!T1396&lt;&gt;"",IF('DATA ACCURATE'!T1396&gt;100,'DATA ACCURATE'!T1396/10,'DATA ACCURATE'!T1396),"")</f>
        <v/>
      </c>
      <c r="N1393" t="str">
        <f>IF(M1393="","",IF(M1393&lt;=DATABASE!$I$9,"LOKAL",IF(M1393&lt;DATABASE!$J$9,"LUAR KOTA 1",IF($M1393&gt;=DATABASE!$J$9,"LUAR KOTA 2",""))))</f>
        <v/>
      </c>
      <c r="O1393" s="38" t="str">
        <f>IF('DATA ACCURATE'!L1396&lt;&gt;"",'DATA ACCURATE'!L1396,"")</f>
        <v/>
      </c>
      <c r="Q1393" s="38">
        <f t="shared" si="148"/>
        <v>0</v>
      </c>
      <c r="R1393" s="38">
        <f t="shared" si="148"/>
        <v>0</v>
      </c>
      <c r="S1393" s="38">
        <f t="shared" si="148"/>
        <v>0</v>
      </c>
      <c r="T1393" s="38">
        <f t="shared" si="146"/>
        <v>0</v>
      </c>
      <c r="U1393" s="38">
        <f t="shared" si="149"/>
        <v>0</v>
      </c>
      <c r="V1393" s="38">
        <f t="shared" si="149"/>
        <v>0</v>
      </c>
      <c r="W1393" s="38">
        <f t="shared" si="149"/>
        <v>0</v>
      </c>
      <c r="X1393" s="38">
        <f t="shared" si="150"/>
        <v>0</v>
      </c>
      <c r="Y1393" s="38">
        <f t="shared" si="150"/>
        <v>0</v>
      </c>
      <c r="Z1393" s="38">
        <f t="shared" si="150"/>
        <v>0</v>
      </c>
      <c r="AA1393" s="38">
        <f t="shared" si="147"/>
        <v>0</v>
      </c>
      <c r="AB1393" s="38">
        <f t="shared" si="151"/>
        <v>0</v>
      </c>
      <c r="AC1393" s="38">
        <f t="shared" si="152"/>
        <v>0</v>
      </c>
      <c r="AD1393" s="38" t="str">
        <f t="shared" si="153"/>
        <v>000000000000</v>
      </c>
    </row>
    <row r="1394" spans="1:30">
      <c r="A1394" s="9" t="str">
        <f>IF('DATA ACCURATE'!A1397&lt;&gt;"",'DATA ACCURATE'!A1397,"")</f>
        <v/>
      </c>
      <c r="B1394" s="9" t="str">
        <f>IF('DATA ACCURATE'!D1397&lt;&gt;"",'DATA ACCURATE'!D1397,"")</f>
        <v/>
      </c>
      <c r="C1394" s="38" t="str">
        <f>IF($AD1394="000000000000","",INDEX(DATABASE!$W$12:$W$71,MATCH($AD1394,DATABASE!$V$12:$V$71,0)))</f>
        <v/>
      </c>
      <c r="D1394" s="34" t="str">
        <f>IF(C1394="","",IF(E1394="",INDEX(DATABASE!$AF$13:$AF$62,MATCH($C1394,DATABASE!$AC$13:$AC$62,0)),IF(E1394="2x D11",INDEX(DATABASE!$AF$13:$AF$62,MATCH($C1394,DATABASE!$AC$13:$AC$62,0))+2*DATABASE!$AF$62,IF(E1394="3x D11",INDEX(DATABASE!$AF$13:$AF$62,MATCH($C1394,DATABASE!$AC$13:$AC$62,0))+3*DATABASE!$AF$62,""))))</f>
        <v/>
      </c>
      <c r="E1394" s="38" t="str">
        <f>IF(AND($K1394="Y",$G1394&lt;&gt;"UNYIL",$F1394&lt;DATABASE!$O$8),"2x D11",IF(AND($K1394="Y",$G1394&lt;&gt;"UNYIL",$F1394&gt;=DATABASE!$O$8),"3x D11",""))</f>
        <v/>
      </c>
      <c r="F1394" s="9" t="str">
        <f>IF('DATA ACCURATE'!N1397&lt;&gt;"",'DATA ACCURATE'!N1397,"")</f>
        <v/>
      </c>
      <c r="G1394" t="str">
        <f>IF(F1394="","",IF(F1394&lt;=DATABASE!$I$8,"UNYIL",IF(F1394&lt;=DATABASE!$J$8,"KECIL",IF(F1394&lt;DATABASE!$K$8,"TANGGUNG",IF(F1394&gt;=DATABASE!$K$8,"BESAR","")))))</f>
        <v/>
      </c>
      <c r="H1394" s="16" t="str">
        <f>IF('DATA ACCURATE'!J1397&lt;&gt;"",'DATA ACCURATE'!J1397,"")</f>
        <v/>
      </c>
      <c r="I1394" s="35" t="str">
        <f>IF(B1394&lt;&gt;"",IFERROR(VLOOKUP(B1394,'DATA TIMBANGAN'!G:M,7,FALSE),VLOOKUP(B1394,'DATA TIMBANGAN'!G:M,7)),"")</f>
        <v/>
      </c>
      <c r="J1394" s="25" t="str">
        <f>IF(H1394&lt;&gt;"",IFERROR(INDEX(DATABASE!$Z$19:$Z$38,MATCH(DATEVALUE(H1394),DATABASE!$AA$19:$AA$38,0)),INDEX(DATABASE!$Z$12:$Z$18,MATCH(WEEKDAY(H1394,2),DATABASE!$AA$12:$AA$18,0))),"")</f>
        <v/>
      </c>
      <c r="K1394" s="25" t="str">
        <f>IF('DATA ACCURATE'!V1397&lt;&gt;"",'DATA ACCURATE'!V1397,"")</f>
        <v/>
      </c>
      <c r="L1394" s="80" t="str">
        <f>IF($H1394="","",IF(OR($J1394="LIBUR",AND($L1393="LIBUR",$O1393=$O1394)),"LIBUR",IF(AND(OR($L1393="LUAR JAM KERJA 1",$L1393="LUAR JAM KERJA 2"),OR(OR(AND($H1393=$H1394,AND(OR($I1394&gt;DATABASE!$J$3,$I1394&lt;DATABASE!$J$6),((DATEVALUE($H1394)+$I1394)-(DATEVALUE($H1393)+$I1393))&lt;DATABASE!$J$6)),AND($H1393=$H1394,$O1393=$O1394,OR($I1394&gt;DATABASE!$J$6,$I1394&lt;DATABASE!$J$3))),AND(($H1394-$H1393)=1,OR($I1394&lt;DATABASE!$I$6,((DATEVALUE($H1394)+$I1394)-(DATEVALUE($H1393)+$I1393))&lt;DATABASE!$J$6))),$A1394=$A1393),"LUAR JAM KERJA 2",IF(AND(OR(WEEKDAY($H1394,2)=1,WEEKDAY($H1394,2)=2,WEEKDAY($H1394,2)=3,WEEKDAY($H1394,2)=4,WEEKDAY($H1394,2)=5),$I1394&lt;=DATABASE!$J$3,$I1394&gt;=DATABASE!$I$3),"JAM KERJA",IF(AND(WEEKDAY($H1394,2)=6,$I1394&lt;=DATABASE!$J$4,$I1394&gt;=DATABASE!$I$4),"JAM KERJA","LUAR JAM KERJA 1")))))</f>
        <v/>
      </c>
      <c r="M1394" s="33" t="str">
        <f>IF('DATA ACCURATE'!T1397&lt;&gt;"",IF('DATA ACCURATE'!T1397&gt;100,'DATA ACCURATE'!T1397/10,'DATA ACCURATE'!T1397),"")</f>
        <v/>
      </c>
      <c r="N1394" t="str">
        <f>IF(M1394="","",IF(M1394&lt;=DATABASE!$I$9,"LOKAL",IF(M1394&lt;DATABASE!$J$9,"LUAR KOTA 1",IF($M1394&gt;=DATABASE!$J$9,"LUAR KOTA 2",""))))</f>
        <v/>
      </c>
      <c r="O1394" s="38" t="str">
        <f>IF('DATA ACCURATE'!L1397&lt;&gt;"",'DATA ACCURATE'!L1397,"")</f>
        <v/>
      </c>
      <c r="Q1394" s="38">
        <f t="shared" si="148"/>
        <v>0</v>
      </c>
      <c r="R1394" s="38">
        <f t="shared" si="148"/>
        <v>0</v>
      </c>
      <c r="S1394" s="38">
        <f t="shared" si="148"/>
        <v>0</v>
      </c>
      <c r="T1394" s="38">
        <f t="shared" si="146"/>
        <v>0</v>
      </c>
      <c r="U1394" s="38">
        <f t="shared" si="149"/>
        <v>0</v>
      </c>
      <c r="V1394" s="38">
        <f t="shared" si="149"/>
        <v>0</v>
      </c>
      <c r="W1394" s="38">
        <f t="shared" si="149"/>
        <v>0</v>
      </c>
      <c r="X1394" s="38">
        <f t="shared" si="150"/>
        <v>0</v>
      </c>
      <c r="Y1394" s="38">
        <f t="shared" si="150"/>
        <v>0</v>
      </c>
      <c r="Z1394" s="38">
        <f t="shared" si="150"/>
        <v>0</v>
      </c>
      <c r="AA1394" s="38">
        <f t="shared" si="147"/>
        <v>0</v>
      </c>
      <c r="AB1394" s="38">
        <f t="shared" si="151"/>
        <v>0</v>
      </c>
      <c r="AC1394" s="38">
        <f t="shared" si="152"/>
        <v>0</v>
      </c>
      <c r="AD1394" s="38" t="str">
        <f t="shared" si="153"/>
        <v>000000000000</v>
      </c>
    </row>
    <row r="1395" spans="1:30">
      <c r="A1395" s="9" t="str">
        <f>IF('DATA ACCURATE'!A1398&lt;&gt;"",'DATA ACCURATE'!A1398,"")</f>
        <v/>
      </c>
      <c r="B1395" s="9" t="str">
        <f>IF('DATA ACCURATE'!D1398&lt;&gt;"",'DATA ACCURATE'!D1398,"")</f>
        <v/>
      </c>
      <c r="C1395" s="38" t="str">
        <f>IF($AD1395="000000000000","",INDEX(DATABASE!$W$12:$W$71,MATCH($AD1395,DATABASE!$V$12:$V$71,0)))</f>
        <v/>
      </c>
      <c r="D1395" s="34" t="str">
        <f>IF(C1395="","",IF(E1395="",INDEX(DATABASE!$AF$13:$AF$62,MATCH($C1395,DATABASE!$AC$13:$AC$62,0)),IF(E1395="2x D11",INDEX(DATABASE!$AF$13:$AF$62,MATCH($C1395,DATABASE!$AC$13:$AC$62,0))+2*DATABASE!$AF$62,IF(E1395="3x D11",INDEX(DATABASE!$AF$13:$AF$62,MATCH($C1395,DATABASE!$AC$13:$AC$62,0))+3*DATABASE!$AF$62,""))))</f>
        <v/>
      </c>
      <c r="E1395" s="38" t="str">
        <f>IF(AND($K1395="Y",$G1395&lt;&gt;"UNYIL",$F1395&lt;DATABASE!$O$8),"2x D11",IF(AND($K1395="Y",$G1395&lt;&gt;"UNYIL",$F1395&gt;=DATABASE!$O$8),"3x D11",""))</f>
        <v/>
      </c>
      <c r="F1395" s="9" t="str">
        <f>IF('DATA ACCURATE'!N1398&lt;&gt;"",'DATA ACCURATE'!N1398,"")</f>
        <v/>
      </c>
      <c r="G1395" t="str">
        <f>IF(F1395="","",IF(F1395&lt;=DATABASE!$I$8,"UNYIL",IF(F1395&lt;=DATABASE!$J$8,"KECIL",IF(F1395&lt;DATABASE!$K$8,"TANGGUNG",IF(F1395&gt;=DATABASE!$K$8,"BESAR","")))))</f>
        <v/>
      </c>
      <c r="H1395" s="16" t="str">
        <f>IF('DATA ACCURATE'!J1398&lt;&gt;"",'DATA ACCURATE'!J1398,"")</f>
        <v/>
      </c>
      <c r="I1395" s="35" t="str">
        <f>IF(B1395&lt;&gt;"",IFERROR(VLOOKUP(B1395,'DATA TIMBANGAN'!G:M,7,FALSE),VLOOKUP(B1395,'DATA TIMBANGAN'!G:M,7)),"")</f>
        <v/>
      </c>
      <c r="J1395" s="25" t="str">
        <f>IF(H1395&lt;&gt;"",IFERROR(INDEX(DATABASE!$Z$19:$Z$38,MATCH(DATEVALUE(H1395),DATABASE!$AA$19:$AA$38,0)),INDEX(DATABASE!$Z$12:$Z$18,MATCH(WEEKDAY(H1395,2),DATABASE!$AA$12:$AA$18,0))),"")</f>
        <v/>
      </c>
      <c r="K1395" s="25" t="str">
        <f>IF('DATA ACCURATE'!V1398&lt;&gt;"",'DATA ACCURATE'!V1398,"")</f>
        <v/>
      </c>
      <c r="L1395" s="80" t="str">
        <f>IF($H1395="","",IF(OR($J1395="LIBUR",AND($L1394="LIBUR",$O1394=$O1395)),"LIBUR",IF(AND(OR($L1394="LUAR JAM KERJA 1",$L1394="LUAR JAM KERJA 2"),OR(OR(AND($H1394=$H1395,AND(OR($I1395&gt;DATABASE!$J$3,$I1395&lt;DATABASE!$J$6),((DATEVALUE($H1395)+$I1395)-(DATEVALUE($H1394)+$I1394))&lt;DATABASE!$J$6)),AND($H1394=$H1395,$O1394=$O1395,OR($I1395&gt;DATABASE!$J$6,$I1395&lt;DATABASE!$J$3))),AND(($H1395-$H1394)=1,OR($I1395&lt;DATABASE!$I$6,((DATEVALUE($H1395)+$I1395)-(DATEVALUE($H1394)+$I1394))&lt;DATABASE!$J$6))),$A1395=$A1394),"LUAR JAM KERJA 2",IF(AND(OR(WEEKDAY($H1395,2)=1,WEEKDAY($H1395,2)=2,WEEKDAY($H1395,2)=3,WEEKDAY($H1395,2)=4,WEEKDAY($H1395,2)=5),$I1395&lt;=DATABASE!$J$3,$I1395&gt;=DATABASE!$I$3),"JAM KERJA",IF(AND(WEEKDAY($H1395,2)=6,$I1395&lt;=DATABASE!$J$4,$I1395&gt;=DATABASE!$I$4),"JAM KERJA","LUAR JAM KERJA 1")))))</f>
        <v/>
      </c>
      <c r="M1395" s="33" t="str">
        <f>IF('DATA ACCURATE'!T1398&lt;&gt;"",IF('DATA ACCURATE'!T1398&gt;100,'DATA ACCURATE'!T1398/10,'DATA ACCURATE'!T1398),"")</f>
        <v/>
      </c>
      <c r="N1395" t="str">
        <f>IF(M1395="","",IF(M1395&lt;=DATABASE!$I$9,"LOKAL",IF(M1395&lt;DATABASE!$J$9,"LUAR KOTA 1",IF($M1395&gt;=DATABASE!$J$9,"LUAR KOTA 2",""))))</f>
        <v/>
      </c>
      <c r="O1395" s="38" t="str">
        <f>IF('DATA ACCURATE'!L1398&lt;&gt;"",'DATA ACCURATE'!L1398,"")</f>
        <v/>
      </c>
      <c r="Q1395" s="38">
        <f t="shared" si="148"/>
        <v>0</v>
      </c>
      <c r="R1395" s="38">
        <f t="shared" si="148"/>
        <v>0</v>
      </c>
      <c r="S1395" s="38">
        <f t="shared" si="148"/>
        <v>0</v>
      </c>
      <c r="T1395" s="38">
        <f t="shared" si="146"/>
        <v>0</v>
      </c>
      <c r="U1395" s="38">
        <f t="shared" si="149"/>
        <v>0</v>
      </c>
      <c r="V1395" s="38">
        <f t="shared" si="149"/>
        <v>0</v>
      </c>
      <c r="W1395" s="38">
        <f t="shared" si="149"/>
        <v>0</v>
      </c>
      <c r="X1395" s="38">
        <f t="shared" si="150"/>
        <v>0</v>
      </c>
      <c r="Y1395" s="38">
        <f t="shared" si="150"/>
        <v>0</v>
      </c>
      <c r="Z1395" s="38">
        <f t="shared" si="150"/>
        <v>0</v>
      </c>
      <c r="AA1395" s="38">
        <f t="shared" si="147"/>
        <v>0</v>
      </c>
      <c r="AB1395" s="38">
        <f t="shared" si="151"/>
        <v>0</v>
      </c>
      <c r="AC1395" s="38">
        <f t="shared" si="152"/>
        <v>0</v>
      </c>
      <c r="AD1395" s="38" t="str">
        <f t="shared" si="153"/>
        <v>000000000000</v>
      </c>
    </row>
    <row r="1396" spans="1:30">
      <c r="A1396" s="9" t="str">
        <f>IF('DATA ACCURATE'!A1399&lt;&gt;"",'DATA ACCURATE'!A1399,"")</f>
        <v/>
      </c>
      <c r="B1396" s="9" t="str">
        <f>IF('DATA ACCURATE'!D1399&lt;&gt;"",'DATA ACCURATE'!D1399,"")</f>
        <v/>
      </c>
      <c r="C1396" s="38" t="str">
        <f>IF($AD1396="000000000000","",INDEX(DATABASE!$W$12:$W$71,MATCH($AD1396,DATABASE!$V$12:$V$71,0)))</f>
        <v/>
      </c>
      <c r="D1396" s="34" t="str">
        <f>IF(C1396="","",IF(E1396="",INDEX(DATABASE!$AF$13:$AF$62,MATCH($C1396,DATABASE!$AC$13:$AC$62,0)),IF(E1396="2x D11",INDEX(DATABASE!$AF$13:$AF$62,MATCH($C1396,DATABASE!$AC$13:$AC$62,0))+2*DATABASE!$AF$62,IF(E1396="3x D11",INDEX(DATABASE!$AF$13:$AF$62,MATCH($C1396,DATABASE!$AC$13:$AC$62,0))+3*DATABASE!$AF$62,""))))</f>
        <v/>
      </c>
      <c r="E1396" s="38" t="str">
        <f>IF(AND($K1396="Y",$G1396&lt;&gt;"UNYIL",$F1396&lt;DATABASE!$O$8),"2x D11",IF(AND($K1396="Y",$G1396&lt;&gt;"UNYIL",$F1396&gt;=DATABASE!$O$8),"3x D11",""))</f>
        <v/>
      </c>
      <c r="F1396" s="9" t="str">
        <f>IF('DATA ACCURATE'!N1399&lt;&gt;"",'DATA ACCURATE'!N1399,"")</f>
        <v/>
      </c>
      <c r="G1396" t="str">
        <f>IF(F1396="","",IF(F1396&lt;=DATABASE!$I$8,"UNYIL",IF(F1396&lt;=DATABASE!$J$8,"KECIL",IF(F1396&lt;DATABASE!$K$8,"TANGGUNG",IF(F1396&gt;=DATABASE!$K$8,"BESAR","")))))</f>
        <v/>
      </c>
      <c r="H1396" s="16" t="str">
        <f>IF('DATA ACCURATE'!J1399&lt;&gt;"",'DATA ACCURATE'!J1399,"")</f>
        <v/>
      </c>
      <c r="I1396" s="35" t="str">
        <f>IF(B1396&lt;&gt;"",IFERROR(VLOOKUP(B1396,'DATA TIMBANGAN'!G:M,7,FALSE),VLOOKUP(B1396,'DATA TIMBANGAN'!G:M,7)),"")</f>
        <v/>
      </c>
      <c r="J1396" s="25" t="str">
        <f>IF(H1396&lt;&gt;"",IFERROR(INDEX(DATABASE!$Z$19:$Z$38,MATCH(DATEVALUE(H1396),DATABASE!$AA$19:$AA$38,0)),INDEX(DATABASE!$Z$12:$Z$18,MATCH(WEEKDAY(H1396,2),DATABASE!$AA$12:$AA$18,0))),"")</f>
        <v/>
      </c>
      <c r="K1396" s="25" t="str">
        <f>IF('DATA ACCURATE'!V1399&lt;&gt;"",'DATA ACCURATE'!V1399,"")</f>
        <v/>
      </c>
      <c r="L1396" s="80" t="str">
        <f>IF($H1396="","",IF(OR($J1396="LIBUR",AND($L1395="LIBUR",$O1395=$O1396)),"LIBUR",IF(AND(OR($L1395="LUAR JAM KERJA 1",$L1395="LUAR JAM KERJA 2"),OR(OR(AND($H1395=$H1396,AND(OR($I1396&gt;DATABASE!$J$3,$I1396&lt;DATABASE!$J$6),((DATEVALUE($H1396)+$I1396)-(DATEVALUE($H1395)+$I1395))&lt;DATABASE!$J$6)),AND($H1395=$H1396,$O1395=$O1396,OR($I1396&gt;DATABASE!$J$6,$I1396&lt;DATABASE!$J$3))),AND(($H1396-$H1395)=1,OR($I1396&lt;DATABASE!$I$6,((DATEVALUE($H1396)+$I1396)-(DATEVALUE($H1395)+$I1395))&lt;DATABASE!$J$6))),$A1396=$A1395),"LUAR JAM KERJA 2",IF(AND(OR(WEEKDAY($H1396,2)=1,WEEKDAY($H1396,2)=2,WEEKDAY($H1396,2)=3,WEEKDAY($H1396,2)=4,WEEKDAY($H1396,2)=5),$I1396&lt;=DATABASE!$J$3,$I1396&gt;=DATABASE!$I$3),"JAM KERJA",IF(AND(WEEKDAY($H1396,2)=6,$I1396&lt;=DATABASE!$J$4,$I1396&gt;=DATABASE!$I$4),"JAM KERJA","LUAR JAM KERJA 1")))))</f>
        <v/>
      </c>
      <c r="M1396" s="33" t="str">
        <f>IF('DATA ACCURATE'!T1399&lt;&gt;"",IF('DATA ACCURATE'!T1399&gt;100,'DATA ACCURATE'!T1399/10,'DATA ACCURATE'!T1399),"")</f>
        <v/>
      </c>
      <c r="N1396" t="str">
        <f>IF(M1396="","",IF(M1396&lt;=DATABASE!$I$9,"LOKAL",IF(M1396&lt;DATABASE!$J$9,"LUAR KOTA 1",IF($M1396&gt;=DATABASE!$J$9,"LUAR KOTA 2",""))))</f>
        <v/>
      </c>
      <c r="O1396" s="38" t="str">
        <f>IF('DATA ACCURATE'!L1399&lt;&gt;"",'DATA ACCURATE'!L1399,"")</f>
        <v/>
      </c>
      <c r="Q1396" s="38">
        <f t="shared" si="148"/>
        <v>0</v>
      </c>
      <c r="R1396" s="38">
        <f t="shared" si="148"/>
        <v>0</v>
      </c>
      <c r="S1396" s="38">
        <f t="shared" si="148"/>
        <v>0</v>
      </c>
      <c r="T1396" s="38">
        <f t="shared" si="146"/>
        <v>0</v>
      </c>
      <c r="U1396" s="38">
        <f t="shared" si="149"/>
        <v>0</v>
      </c>
      <c r="V1396" s="38">
        <f t="shared" si="149"/>
        <v>0</v>
      </c>
      <c r="W1396" s="38">
        <f t="shared" si="149"/>
        <v>0</v>
      </c>
      <c r="X1396" s="38">
        <f t="shared" si="150"/>
        <v>0</v>
      </c>
      <c r="Y1396" s="38">
        <f t="shared" si="150"/>
        <v>0</v>
      </c>
      <c r="Z1396" s="38">
        <f t="shared" si="150"/>
        <v>0</v>
      </c>
      <c r="AA1396" s="38">
        <f t="shared" si="147"/>
        <v>0</v>
      </c>
      <c r="AB1396" s="38">
        <f t="shared" si="151"/>
        <v>0</v>
      </c>
      <c r="AC1396" s="38">
        <f t="shared" si="152"/>
        <v>0</v>
      </c>
      <c r="AD1396" s="38" t="str">
        <f t="shared" si="153"/>
        <v>000000000000</v>
      </c>
    </row>
    <row r="1397" spans="1:30">
      <c r="A1397" s="9" t="str">
        <f>IF('DATA ACCURATE'!A1400&lt;&gt;"",'DATA ACCURATE'!A1400,"")</f>
        <v/>
      </c>
      <c r="B1397" s="9" t="str">
        <f>IF('DATA ACCURATE'!D1400&lt;&gt;"",'DATA ACCURATE'!D1400,"")</f>
        <v/>
      </c>
      <c r="C1397" s="38" t="str">
        <f>IF($AD1397="000000000000","",INDEX(DATABASE!$W$12:$W$71,MATCH($AD1397,DATABASE!$V$12:$V$71,0)))</f>
        <v/>
      </c>
      <c r="D1397" s="34" t="str">
        <f>IF(C1397="","",IF(E1397="",INDEX(DATABASE!$AF$13:$AF$62,MATCH($C1397,DATABASE!$AC$13:$AC$62,0)),IF(E1397="2x D11",INDEX(DATABASE!$AF$13:$AF$62,MATCH($C1397,DATABASE!$AC$13:$AC$62,0))+2*DATABASE!$AF$62,IF(E1397="3x D11",INDEX(DATABASE!$AF$13:$AF$62,MATCH($C1397,DATABASE!$AC$13:$AC$62,0))+3*DATABASE!$AF$62,""))))</f>
        <v/>
      </c>
      <c r="E1397" s="38" t="str">
        <f>IF(AND($K1397="Y",$G1397&lt;&gt;"UNYIL",$F1397&lt;DATABASE!$O$8),"2x D11",IF(AND($K1397="Y",$G1397&lt;&gt;"UNYIL",$F1397&gt;=DATABASE!$O$8),"3x D11",""))</f>
        <v/>
      </c>
      <c r="F1397" s="9" t="str">
        <f>IF('DATA ACCURATE'!N1400&lt;&gt;"",'DATA ACCURATE'!N1400,"")</f>
        <v/>
      </c>
      <c r="G1397" t="str">
        <f>IF(F1397="","",IF(F1397&lt;=DATABASE!$I$8,"UNYIL",IF(F1397&lt;=DATABASE!$J$8,"KECIL",IF(F1397&lt;DATABASE!$K$8,"TANGGUNG",IF(F1397&gt;=DATABASE!$K$8,"BESAR","")))))</f>
        <v/>
      </c>
      <c r="H1397" s="16" t="str">
        <f>IF('DATA ACCURATE'!J1400&lt;&gt;"",'DATA ACCURATE'!J1400,"")</f>
        <v/>
      </c>
      <c r="I1397" s="35" t="str">
        <f>IF(B1397&lt;&gt;"",IFERROR(VLOOKUP(B1397,'DATA TIMBANGAN'!G:M,7,FALSE),VLOOKUP(B1397,'DATA TIMBANGAN'!G:M,7)),"")</f>
        <v/>
      </c>
      <c r="J1397" s="25" t="str">
        <f>IF(H1397&lt;&gt;"",IFERROR(INDEX(DATABASE!$Z$19:$Z$38,MATCH(DATEVALUE(H1397),DATABASE!$AA$19:$AA$38,0)),INDEX(DATABASE!$Z$12:$Z$18,MATCH(WEEKDAY(H1397,2),DATABASE!$AA$12:$AA$18,0))),"")</f>
        <v/>
      </c>
      <c r="K1397" s="25" t="str">
        <f>IF('DATA ACCURATE'!V1400&lt;&gt;"",'DATA ACCURATE'!V1400,"")</f>
        <v/>
      </c>
      <c r="L1397" s="80" t="str">
        <f>IF($H1397="","",IF(OR($J1397="LIBUR",AND($L1396="LIBUR",$O1396=$O1397)),"LIBUR",IF(AND(OR($L1396="LUAR JAM KERJA 1",$L1396="LUAR JAM KERJA 2"),OR(OR(AND($H1396=$H1397,AND(OR($I1397&gt;DATABASE!$J$3,$I1397&lt;DATABASE!$J$6),((DATEVALUE($H1397)+$I1397)-(DATEVALUE($H1396)+$I1396))&lt;DATABASE!$J$6)),AND($H1396=$H1397,$O1396=$O1397,OR($I1397&gt;DATABASE!$J$6,$I1397&lt;DATABASE!$J$3))),AND(($H1397-$H1396)=1,OR($I1397&lt;DATABASE!$I$6,((DATEVALUE($H1397)+$I1397)-(DATEVALUE($H1396)+$I1396))&lt;DATABASE!$J$6))),$A1397=$A1396),"LUAR JAM KERJA 2",IF(AND(OR(WEEKDAY($H1397,2)=1,WEEKDAY($H1397,2)=2,WEEKDAY($H1397,2)=3,WEEKDAY($H1397,2)=4,WEEKDAY($H1397,2)=5),$I1397&lt;=DATABASE!$J$3,$I1397&gt;=DATABASE!$I$3),"JAM KERJA",IF(AND(WEEKDAY($H1397,2)=6,$I1397&lt;=DATABASE!$J$4,$I1397&gt;=DATABASE!$I$4),"JAM KERJA","LUAR JAM KERJA 1")))))</f>
        <v/>
      </c>
      <c r="M1397" s="33" t="str">
        <f>IF('DATA ACCURATE'!T1400&lt;&gt;"",IF('DATA ACCURATE'!T1400&gt;100,'DATA ACCURATE'!T1400/10,'DATA ACCURATE'!T1400),"")</f>
        <v/>
      </c>
      <c r="N1397" t="str">
        <f>IF(M1397="","",IF(M1397&lt;=DATABASE!$I$9,"LOKAL",IF(M1397&lt;DATABASE!$J$9,"LUAR KOTA 1",IF($M1397&gt;=DATABASE!$J$9,"LUAR KOTA 2",""))))</f>
        <v/>
      </c>
      <c r="O1397" s="38" t="str">
        <f>IF('DATA ACCURATE'!L1400&lt;&gt;"",'DATA ACCURATE'!L1400,"")</f>
        <v/>
      </c>
      <c r="Q1397" s="38">
        <f t="shared" si="148"/>
        <v>0</v>
      </c>
      <c r="R1397" s="38">
        <f t="shared" si="148"/>
        <v>0</v>
      </c>
      <c r="S1397" s="38">
        <f t="shared" si="148"/>
        <v>0</v>
      </c>
      <c r="T1397" s="38">
        <f t="shared" si="146"/>
        <v>0</v>
      </c>
      <c r="U1397" s="38">
        <f t="shared" si="149"/>
        <v>0</v>
      </c>
      <c r="V1397" s="38">
        <f t="shared" si="149"/>
        <v>0</v>
      </c>
      <c r="W1397" s="38">
        <f t="shared" si="149"/>
        <v>0</v>
      </c>
      <c r="X1397" s="38">
        <f t="shared" si="150"/>
        <v>0</v>
      </c>
      <c r="Y1397" s="38">
        <f t="shared" si="150"/>
        <v>0</v>
      </c>
      <c r="Z1397" s="38">
        <f t="shared" si="150"/>
        <v>0</v>
      </c>
      <c r="AA1397" s="38">
        <f t="shared" si="147"/>
        <v>0</v>
      </c>
      <c r="AB1397" s="38">
        <f t="shared" si="151"/>
        <v>0</v>
      </c>
      <c r="AC1397" s="38">
        <f t="shared" si="152"/>
        <v>0</v>
      </c>
      <c r="AD1397" s="38" t="str">
        <f t="shared" si="153"/>
        <v>000000000000</v>
      </c>
    </row>
    <row r="1398" spans="1:30">
      <c r="A1398" s="9" t="str">
        <f>IF('DATA ACCURATE'!A1401&lt;&gt;"",'DATA ACCURATE'!A1401,"")</f>
        <v/>
      </c>
      <c r="B1398" s="9" t="str">
        <f>IF('DATA ACCURATE'!D1401&lt;&gt;"",'DATA ACCURATE'!D1401,"")</f>
        <v/>
      </c>
      <c r="C1398" s="38" t="str">
        <f>IF($AD1398="000000000000","",INDEX(DATABASE!$W$12:$W$71,MATCH($AD1398,DATABASE!$V$12:$V$71,0)))</f>
        <v/>
      </c>
      <c r="D1398" s="34" t="str">
        <f>IF(C1398="","",IF(E1398="",INDEX(DATABASE!$AF$13:$AF$62,MATCH($C1398,DATABASE!$AC$13:$AC$62,0)),IF(E1398="2x D11",INDEX(DATABASE!$AF$13:$AF$62,MATCH($C1398,DATABASE!$AC$13:$AC$62,0))+2*DATABASE!$AF$62,IF(E1398="3x D11",INDEX(DATABASE!$AF$13:$AF$62,MATCH($C1398,DATABASE!$AC$13:$AC$62,0))+3*DATABASE!$AF$62,""))))</f>
        <v/>
      </c>
      <c r="E1398" s="38" t="str">
        <f>IF(AND($K1398="Y",$G1398&lt;&gt;"UNYIL",$F1398&lt;DATABASE!$O$8),"2x D11",IF(AND($K1398="Y",$G1398&lt;&gt;"UNYIL",$F1398&gt;=DATABASE!$O$8),"3x D11",""))</f>
        <v/>
      </c>
      <c r="F1398" s="9" t="str">
        <f>IF('DATA ACCURATE'!N1401&lt;&gt;"",'DATA ACCURATE'!N1401,"")</f>
        <v/>
      </c>
      <c r="G1398" t="str">
        <f>IF(F1398="","",IF(F1398&lt;=DATABASE!$I$8,"UNYIL",IF(F1398&lt;=DATABASE!$J$8,"KECIL",IF(F1398&lt;DATABASE!$K$8,"TANGGUNG",IF(F1398&gt;=DATABASE!$K$8,"BESAR","")))))</f>
        <v/>
      </c>
      <c r="H1398" s="16" t="str">
        <f>IF('DATA ACCURATE'!J1401&lt;&gt;"",'DATA ACCURATE'!J1401,"")</f>
        <v/>
      </c>
      <c r="I1398" s="35" t="str">
        <f>IF(B1398&lt;&gt;"",IFERROR(VLOOKUP(B1398,'DATA TIMBANGAN'!G:M,7,FALSE),VLOOKUP(B1398,'DATA TIMBANGAN'!G:M,7)),"")</f>
        <v/>
      </c>
      <c r="J1398" s="25" t="str">
        <f>IF(H1398&lt;&gt;"",IFERROR(INDEX(DATABASE!$Z$19:$Z$38,MATCH(DATEVALUE(H1398),DATABASE!$AA$19:$AA$38,0)),INDEX(DATABASE!$Z$12:$Z$18,MATCH(WEEKDAY(H1398,2),DATABASE!$AA$12:$AA$18,0))),"")</f>
        <v/>
      </c>
      <c r="K1398" s="25" t="str">
        <f>IF('DATA ACCURATE'!V1401&lt;&gt;"",'DATA ACCURATE'!V1401,"")</f>
        <v/>
      </c>
      <c r="L1398" s="80" t="str">
        <f>IF($H1398="","",IF(OR($J1398="LIBUR",AND($L1397="LIBUR",$O1397=$O1398)),"LIBUR",IF(AND(OR($L1397="LUAR JAM KERJA 1",$L1397="LUAR JAM KERJA 2"),OR(OR(AND($H1397=$H1398,AND(OR($I1398&gt;DATABASE!$J$3,$I1398&lt;DATABASE!$J$6),((DATEVALUE($H1398)+$I1398)-(DATEVALUE($H1397)+$I1397))&lt;DATABASE!$J$6)),AND($H1397=$H1398,$O1397=$O1398,OR($I1398&gt;DATABASE!$J$6,$I1398&lt;DATABASE!$J$3))),AND(($H1398-$H1397)=1,OR($I1398&lt;DATABASE!$I$6,((DATEVALUE($H1398)+$I1398)-(DATEVALUE($H1397)+$I1397))&lt;DATABASE!$J$6))),$A1398=$A1397),"LUAR JAM KERJA 2",IF(AND(OR(WEEKDAY($H1398,2)=1,WEEKDAY($H1398,2)=2,WEEKDAY($H1398,2)=3,WEEKDAY($H1398,2)=4,WEEKDAY($H1398,2)=5),$I1398&lt;=DATABASE!$J$3,$I1398&gt;=DATABASE!$I$3),"JAM KERJA",IF(AND(WEEKDAY($H1398,2)=6,$I1398&lt;=DATABASE!$J$4,$I1398&gt;=DATABASE!$I$4),"JAM KERJA","LUAR JAM KERJA 1")))))</f>
        <v/>
      </c>
      <c r="M1398" s="33" t="str">
        <f>IF('DATA ACCURATE'!T1401&lt;&gt;"",IF('DATA ACCURATE'!T1401&gt;100,'DATA ACCURATE'!T1401/10,'DATA ACCURATE'!T1401),"")</f>
        <v/>
      </c>
      <c r="N1398" t="str">
        <f>IF(M1398="","",IF(M1398&lt;=DATABASE!$I$9,"LOKAL",IF(M1398&lt;DATABASE!$J$9,"LUAR KOTA 1",IF($M1398&gt;=DATABASE!$J$9,"LUAR KOTA 2",""))))</f>
        <v/>
      </c>
      <c r="O1398" s="38" t="str">
        <f>IF('DATA ACCURATE'!L1401&lt;&gt;"",'DATA ACCURATE'!L1401,"")</f>
        <v/>
      </c>
      <c r="Q1398" s="38">
        <f t="shared" si="148"/>
        <v>0</v>
      </c>
      <c r="R1398" s="38">
        <f t="shared" si="148"/>
        <v>0</v>
      </c>
      <c r="S1398" s="38">
        <f t="shared" si="148"/>
        <v>0</v>
      </c>
      <c r="T1398" s="38">
        <f t="shared" si="146"/>
        <v>0</v>
      </c>
      <c r="U1398" s="38">
        <f t="shared" si="149"/>
        <v>0</v>
      </c>
      <c r="V1398" s="38">
        <f t="shared" si="149"/>
        <v>0</v>
      </c>
      <c r="W1398" s="38">
        <f t="shared" si="149"/>
        <v>0</v>
      </c>
      <c r="X1398" s="38">
        <f t="shared" si="150"/>
        <v>0</v>
      </c>
      <c r="Y1398" s="38">
        <f t="shared" si="150"/>
        <v>0</v>
      </c>
      <c r="Z1398" s="38">
        <f t="shared" si="150"/>
        <v>0</v>
      </c>
      <c r="AA1398" s="38">
        <f t="shared" si="147"/>
        <v>0</v>
      </c>
      <c r="AB1398" s="38">
        <f t="shared" si="151"/>
        <v>0</v>
      </c>
      <c r="AC1398" s="38">
        <f t="shared" si="152"/>
        <v>0</v>
      </c>
      <c r="AD1398" s="38" t="str">
        <f t="shared" si="153"/>
        <v>000000000000</v>
      </c>
    </row>
    <row r="1399" spans="1:30">
      <c r="A1399" s="9" t="str">
        <f>IF('DATA ACCURATE'!A1402&lt;&gt;"",'DATA ACCURATE'!A1402,"")</f>
        <v/>
      </c>
      <c r="B1399" s="9" t="str">
        <f>IF('DATA ACCURATE'!D1402&lt;&gt;"",'DATA ACCURATE'!D1402,"")</f>
        <v/>
      </c>
      <c r="C1399" s="38" t="str">
        <f>IF($AD1399="000000000000","",INDEX(DATABASE!$W$12:$W$71,MATCH($AD1399,DATABASE!$V$12:$V$71,0)))</f>
        <v/>
      </c>
      <c r="D1399" s="34" t="str">
        <f>IF(C1399="","",IF(E1399="",INDEX(DATABASE!$AF$13:$AF$62,MATCH($C1399,DATABASE!$AC$13:$AC$62,0)),IF(E1399="2x D11",INDEX(DATABASE!$AF$13:$AF$62,MATCH($C1399,DATABASE!$AC$13:$AC$62,0))+2*DATABASE!$AF$62,IF(E1399="3x D11",INDEX(DATABASE!$AF$13:$AF$62,MATCH($C1399,DATABASE!$AC$13:$AC$62,0))+3*DATABASE!$AF$62,""))))</f>
        <v/>
      </c>
      <c r="E1399" s="38" t="str">
        <f>IF(AND($K1399="Y",$G1399&lt;&gt;"UNYIL",$F1399&lt;DATABASE!$O$8),"2x D11",IF(AND($K1399="Y",$G1399&lt;&gt;"UNYIL",$F1399&gt;=DATABASE!$O$8),"3x D11",""))</f>
        <v/>
      </c>
      <c r="F1399" s="9" t="str">
        <f>IF('DATA ACCURATE'!N1402&lt;&gt;"",'DATA ACCURATE'!N1402,"")</f>
        <v/>
      </c>
      <c r="G1399" t="str">
        <f>IF(F1399="","",IF(F1399&lt;=DATABASE!$I$8,"UNYIL",IF(F1399&lt;=DATABASE!$J$8,"KECIL",IF(F1399&lt;DATABASE!$K$8,"TANGGUNG",IF(F1399&gt;=DATABASE!$K$8,"BESAR","")))))</f>
        <v/>
      </c>
      <c r="H1399" s="16" t="str">
        <f>IF('DATA ACCURATE'!J1402&lt;&gt;"",'DATA ACCURATE'!J1402,"")</f>
        <v/>
      </c>
      <c r="I1399" s="35" t="str">
        <f>IF(B1399&lt;&gt;"",IFERROR(VLOOKUP(B1399,'DATA TIMBANGAN'!G:M,7,FALSE),VLOOKUP(B1399,'DATA TIMBANGAN'!G:M,7)),"")</f>
        <v/>
      </c>
      <c r="J1399" s="25" t="str">
        <f>IF(H1399&lt;&gt;"",IFERROR(INDEX(DATABASE!$Z$19:$Z$38,MATCH(DATEVALUE(H1399),DATABASE!$AA$19:$AA$38,0)),INDEX(DATABASE!$Z$12:$Z$18,MATCH(WEEKDAY(H1399,2),DATABASE!$AA$12:$AA$18,0))),"")</f>
        <v/>
      </c>
      <c r="K1399" s="25" t="str">
        <f>IF('DATA ACCURATE'!V1402&lt;&gt;"",'DATA ACCURATE'!V1402,"")</f>
        <v/>
      </c>
      <c r="L1399" s="80" t="str">
        <f>IF($H1399="","",IF(OR($J1399="LIBUR",AND($L1398="LIBUR",$O1398=$O1399)),"LIBUR",IF(AND(OR($L1398="LUAR JAM KERJA 1",$L1398="LUAR JAM KERJA 2"),OR(OR(AND($H1398=$H1399,AND(OR($I1399&gt;DATABASE!$J$3,$I1399&lt;DATABASE!$J$6),((DATEVALUE($H1399)+$I1399)-(DATEVALUE($H1398)+$I1398))&lt;DATABASE!$J$6)),AND($H1398=$H1399,$O1398=$O1399,OR($I1399&gt;DATABASE!$J$6,$I1399&lt;DATABASE!$J$3))),AND(($H1399-$H1398)=1,OR($I1399&lt;DATABASE!$I$6,((DATEVALUE($H1399)+$I1399)-(DATEVALUE($H1398)+$I1398))&lt;DATABASE!$J$6))),$A1399=$A1398),"LUAR JAM KERJA 2",IF(AND(OR(WEEKDAY($H1399,2)=1,WEEKDAY($H1399,2)=2,WEEKDAY($H1399,2)=3,WEEKDAY($H1399,2)=4,WEEKDAY($H1399,2)=5),$I1399&lt;=DATABASE!$J$3,$I1399&gt;=DATABASE!$I$3),"JAM KERJA",IF(AND(WEEKDAY($H1399,2)=6,$I1399&lt;=DATABASE!$J$4,$I1399&gt;=DATABASE!$I$4),"JAM KERJA","LUAR JAM KERJA 1")))))</f>
        <v/>
      </c>
      <c r="M1399" s="33" t="str">
        <f>IF('DATA ACCURATE'!T1402&lt;&gt;"",IF('DATA ACCURATE'!T1402&gt;100,'DATA ACCURATE'!T1402/10,'DATA ACCURATE'!T1402),"")</f>
        <v/>
      </c>
      <c r="N1399" t="str">
        <f>IF(M1399="","",IF(M1399&lt;=DATABASE!$I$9,"LOKAL",IF(M1399&lt;DATABASE!$J$9,"LUAR KOTA 1",IF($M1399&gt;=DATABASE!$J$9,"LUAR KOTA 2",""))))</f>
        <v/>
      </c>
      <c r="O1399" s="38" t="str">
        <f>IF('DATA ACCURATE'!L1402&lt;&gt;"",'DATA ACCURATE'!L1402,"")</f>
        <v/>
      </c>
      <c r="Q1399" s="38">
        <f t="shared" si="148"/>
        <v>0</v>
      </c>
      <c r="R1399" s="38">
        <f t="shared" si="148"/>
        <v>0</v>
      </c>
      <c r="S1399" s="38">
        <f t="shared" si="148"/>
        <v>0</v>
      </c>
      <c r="T1399" s="38">
        <f t="shared" si="146"/>
        <v>0</v>
      </c>
      <c r="U1399" s="38">
        <f t="shared" si="149"/>
        <v>0</v>
      </c>
      <c r="V1399" s="38">
        <f t="shared" si="149"/>
        <v>0</v>
      </c>
      <c r="W1399" s="38">
        <f t="shared" si="149"/>
        <v>0</v>
      </c>
      <c r="X1399" s="38">
        <f t="shared" si="150"/>
        <v>0</v>
      </c>
      <c r="Y1399" s="38">
        <f t="shared" si="150"/>
        <v>0</v>
      </c>
      <c r="Z1399" s="38">
        <f t="shared" si="150"/>
        <v>0</v>
      </c>
      <c r="AA1399" s="38">
        <f t="shared" si="147"/>
        <v>0</v>
      </c>
      <c r="AB1399" s="38">
        <f t="shared" si="151"/>
        <v>0</v>
      </c>
      <c r="AC1399" s="38">
        <f t="shared" si="152"/>
        <v>0</v>
      </c>
      <c r="AD1399" s="38" t="str">
        <f t="shared" si="153"/>
        <v>000000000000</v>
      </c>
    </row>
    <row r="1400" spans="1:30">
      <c r="A1400" s="9" t="str">
        <f>IF('DATA ACCURATE'!A1403&lt;&gt;"",'DATA ACCURATE'!A1403,"")</f>
        <v/>
      </c>
      <c r="B1400" s="9" t="str">
        <f>IF('DATA ACCURATE'!D1403&lt;&gt;"",'DATA ACCURATE'!D1403,"")</f>
        <v/>
      </c>
      <c r="C1400" s="38" t="str">
        <f>IF($AD1400="000000000000","",INDEX(DATABASE!$W$12:$W$71,MATCH($AD1400,DATABASE!$V$12:$V$71,0)))</f>
        <v/>
      </c>
      <c r="D1400" s="34" t="str">
        <f>IF(C1400="","",IF(E1400="",INDEX(DATABASE!$AF$13:$AF$62,MATCH($C1400,DATABASE!$AC$13:$AC$62,0)),IF(E1400="2x D11",INDEX(DATABASE!$AF$13:$AF$62,MATCH($C1400,DATABASE!$AC$13:$AC$62,0))+2*DATABASE!$AF$62,IF(E1400="3x D11",INDEX(DATABASE!$AF$13:$AF$62,MATCH($C1400,DATABASE!$AC$13:$AC$62,0))+3*DATABASE!$AF$62,""))))</f>
        <v/>
      </c>
      <c r="E1400" s="38" t="str">
        <f>IF(AND($K1400="Y",$G1400&lt;&gt;"UNYIL",$F1400&lt;DATABASE!$O$8),"2x D11",IF(AND($K1400="Y",$G1400&lt;&gt;"UNYIL",$F1400&gt;=DATABASE!$O$8),"3x D11",""))</f>
        <v/>
      </c>
      <c r="F1400" s="9" t="str">
        <f>IF('DATA ACCURATE'!N1403&lt;&gt;"",'DATA ACCURATE'!N1403,"")</f>
        <v/>
      </c>
      <c r="G1400" t="str">
        <f>IF(F1400="","",IF(F1400&lt;=DATABASE!$I$8,"UNYIL",IF(F1400&lt;=DATABASE!$J$8,"KECIL",IF(F1400&lt;DATABASE!$K$8,"TANGGUNG",IF(F1400&gt;=DATABASE!$K$8,"BESAR","")))))</f>
        <v/>
      </c>
      <c r="H1400" s="16" t="str">
        <f>IF('DATA ACCURATE'!J1403&lt;&gt;"",'DATA ACCURATE'!J1403,"")</f>
        <v/>
      </c>
      <c r="I1400" s="35" t="str">
        <f>IF(B1400&lt;&gt;"",IFERROR(VLOOKUP(B1400,'DATA TIMBANGAN'!G:M,7,FALSE),VLOOKUP(B1400,'DATA TIMBANGAN'!G:M,7)),"")</f>
        <v/>
      </c>
      <c r="J1400" s="25" t="str">
        <f>IF(H1400&lt;&gt;"",IFERROR(INDEX(DATABASE!$Z$19:$Z$38,MATCH(DATEVALUE(H1400),DATABASE!$AA$19:$AA$38,0)),INDEX(DATABASE!$Z$12:$Z$18,MATCH(WEEKDAY(H1400,2),DATABASE!$AA$12:$AA$18,0))),"")</f>
        <v/>
      </c>
      <c r="K1400" s="25" t="str">
        <f>IF('DATA ACCURATE'!V1403&lt;&gt;"",'DATA ACCURATE'!V1403,"")</f>
        <v/>
      </c>
      <c r="L1400" s="80" t="str">
        <f>IF($H1400="","",IF(OR($J1400="LIBUR",AND($L1399="LIBUR",$O1399=$O1400)),"LIBUR",IF(AND(OR($L1399="LUAR JAM KERJA 1",$L1399="LUAR JAM KERJA 2"),OR(OR(AND($H1399=$H1400,AND(OR($I1400&gt;DATABASE!$J$3,$I1400&lt;DATABASE!$J$6),((DATEVALUE($H1400)+$I1400)-(DATEVALUE($H1399)+$I1399))&lt;DATABASE!$J$6)),AND($H1399=$H1400,$O1399=$O1400,OR($I1400&gt;DATABASE!$J$6,$I1400&lt;DATABASE!$J$3))),AND(($H1400-$H1399)=1,OR($I1400&lt;DATABASE!$I$6,((DATEVALUE($H1400)+$I1400)-(DATEVALUE($H1399)+$I1399))&lt;DATABASE!$J$6))),$A1400=$A1399),"LUAR JAM KERJA 2",IF(AND(OR(WEEKDAY($H1400,2)=1,WEEKDAY($H1400,2)=2,WEEKDAY($H1400,2)=3,WEEKDAY($H1400,2)=4,WEEKDAY($H1400,2)=5),$I1400&lt;=DATABASE!$J$3,$I1400&gt;=DATABASE!$I$3),"JAM KERJA",IF(AND(WEEKDAY($H1400,2)=6,$I1400&lt;=DATABASE!$J$4,$I1400&gt;=DATABASE!$I$4),"JAM KERJA","LUAR JAM KERJA 1")))))</f>
        <v/>
      </c>
      <c r="M1400" s="33" t="str">
        <f>IF('DATA ACCURATE'!T1403&lt;&gt;"",IF('DATA ACCURATE'!T1403&gt;100,'DATA ACCURATE'!T1403/10,'DATA ACCURATE'!T1403),"")</f>
        <v/>
      </c>
      <c r="N1400" t="str">
        <f>IF(M1400="","",IF(M1400&lt;=DATABASE!$I$9,"LOKAL",IF(M1400&lt;DATABASE!$J$9,"LUAR KOTA 1",IF($M1400&gt;=DATABASE!$J$9,"LUAR KOTA 2",""))))</f>
        <v/>
      </c>
      <c r="O1400" s="38" t="str">
        <f>IF('DATA ACCURATE'!L1403&lt;&gt;"",'DATA ACCURATE'!L1403,"")</f>
        <v/>
      </c>
      <c r="Q1400" s="38">
        <f t="shared" si="148"/>
        <v>0</v>
      </c>
      <c r="R1400" s="38">
        <f t="shared" si="148"/>
        <v>0</v>
      </c>
      <c r="S1400" s="38">
        <f t="shared" si="148"/>
        <v>0</v>
      </c>
      <c r="T1400" s="38">
        <f t="shared" si="146"/>
        <v>0</v>
      </c>
      <c r="U1400" s="38">
        <f t="shared" si="149"/>
        <v>0</v>
      </c>
      <c r="V1400" s="38">
        <f t="shared" si="149"/>
        <v>0</v>
      </c>
      <c r="W1400" s="38">
        <f t="shared" si="149"/>
        <v>0</v>
      </c>
      <c r="X1400" s="38">
        <f t="shared" si="150"/>
        <v>0</v>
      </c>
      <c r="Y1400" s="38">
        <f t="shared" si="150"/>
        <v>0</v>
      </c>
      <c r="Z1400" s="38">
        <f t="shared" si="150"/>
        <v>0</v>
      </c>
      <c r="AA1400" s="38">
        <f t="shared" si="147"/>
        <v>0</v>
      </c>
      <c r="AB1400" s="38">
        <f t="shared" si="151"/>
        <v>0</v>
      </c>
      <c r="AC1400" s="38">
        <f t="shared" si="152"/>
        <v>0</v>
      </c>
      <c r="AD1400" s="38" t="str">
        <f t="shared" si="153"/>
        <v>000000000000</v>
      </c>
    </row>
    <row r="1401" spans="1:30">
      <c r="A1401" s="9" t="str">
        <f>IF('DATA ACCURATE'!A1404&lt;&gt;"",'DATA ACCURATE'!A1404,"")</f>
        <v/>
      </c>
      <c r="B1401" s="9" t="str">
        <f>IF('DATA ACCURATE'!D1404&lt;&gt;"",'DATA ACCURATE'!D1404,"")</f>
        <v/>
      </c>
      <c r="C1401" s="38" t="str">
        <f>IF($AD1401="000000000000","",INDEX(DATABASE!$W$12:$W$71,MATCH($AD1401,DATABASE!$V$12:$V$71,0)))</f>
        <v/>
      </c>
      <c r="D1401" s="34" t="str">
        <f>IF(C1401="","",IF(E1401="",INDEX(DATABASE!$AF$13:$AF$62,MATCH($C1401,DATABASE!$AC$13:$AC$62,0)),IF(E1401="2x D11",INDEX(DATABASE!$AF$13:$AF$62,MATCH($C1401,DATABASE!$AC$13:$AC$62,0))+2*DATABASE!$AF$62,IF(E1401="3x D11",INDEX(DATABASE!$AF$13:$AF$62,MATCH($C1401,DATABASE!$AC$13:$AC$62,0))+3*DATABASE!$AF$62,""))))</f>
        <v/>
      </c>
      <c r="E1401" s="38" t="str">
        <f>IF(AND($K1401="Y",$G1401&lt;&gt;"UNYIL",$F1401&lt;DATABASE!$O$8),"2x D11",IF(AND($K1401="Y",$G1401&lt;&gt;"UNYIL",$F1401&gt;=DATABASE!$O$8),"3x D11",""))</f>
        <v/>
      </c>
      <c r="F1401" s="9" t="str">
        <f>IF('DATA ACCURATE'!N1404&lt;&gt;"",'DATA ACCURATE'!N1404,"")</f>
        <v/>
      </c>
      <c r="G1401" t="str">
        <f>IF(F1401="","",IF(F1401&lt;=DATABASE!$I$8,"UNYIL",IF(F1401&lt;=DATABASE!$J$8,"KECIL",IF(F1401&lt;DATABASE!$K$8,"TANGGUNG",IF(F1401&gt;=DATABASE!$K$8,"BESAR","")))))</f>
        <v/>
      </c>
      <c r="H1401" s="16" t="str">
        <f>IF('DATA ACCURATE'!J1404&lt;&gt;"",'DATA ACCURATE'!J1404,"")</f>
        <v/>
      </c>
      <c r="I1401" s="35" t="str">
        <f>IF(B1401&lt;&gt;"",IFERROR(VLOOKUP(B1401,'DATA TIMBANGAN'!G:M,7,FALSE),VLOOKUP(B1401,'DATA TIMBANGAN'!G:M,7)),"")</f>
        <v/>
      </c>
      <c r="J1401" s="25" t="str">
        <f>IF(H1401&lt;&gt;"",IFERROR(INDEX(DATABASE!$Z$19:$Z$38,MATCH(DATEVALUE(H1401),DATABASE!$AA$19:$AA$38,0)),INDEX(DATABASE!$Z$12:$Z$18,MATCH(WEEKDAY(H1401,2),DATABASE!$AA$12:$AA$18,0))),"")</f>
        <v/>
      </c>
      <c r="K1401" s="25" t="str">
        <f>IF('DATA ACCURATE'!V1404&lt;&gt;"",'DATA ACCURATE'!V1404,"")</f>
        <v/>
      </c>
      <c r="L1401" s="80" t="str">
        <f>IF($H1401="","",IF(OR($J1401="LIBUR",AND($L1400="LIBUR",$O1400=$O1401)),"LIBUR",IF(AND(OR($L1400="LUAR JAM KERJA 1",$L1400="LUAR JAM KERJA 2"),OR(OR(AND($H1400=$H1401,AND(OR($I1401&gt;DATABASE!$J$3,$I1401&lt;DATABASE!$J$6),((DATEVALUE($H1401)+$I1401)-(DATEVALUE($H1400)+$I1400))&lt;DATABASE!$J$6)),AND($H1400=$H1401,$O1400=$O1401,OR($I1401&gt;DATABASE!$J$6,$I1401&lt;DATABASE!$J$3))),AND(($H1401-$H1400)=1,OR($I1401&lt;DATABASE!$I$6,((DATEVALUE($H1401)+$I1401)-(DATEVALUE($H1400)+$I1400))&lt;DATABASE!$J$6))),$A1401=$A1400),"LUAR JAM KERJA 2",IF(AND(OR(WEEKDAY($H1401,2)=1,WEEKDAY($H1401,2)=2,WEEKDAY($H1401,2)=3,WEEKDAY($H1401,2)=4,WEEKDAY($H1401,2)=5),$I1401&lt;=DATABASE!$J$3,$I1401&gt;=DATABASE!$I$3),"JAM KERJA",IF(AND(WEEKDAY($H1401,2)=6,$I1401&lt;=DATABASE!$J$4,$I1401&gt;=DATABASE!$I$4),"JAM KERJA","LUAR JAM KERJA 1")))))</f>
        <v/>
      </c>
      <c r="M1401" s="33" t="str">
        <f>IF('DATA ACCURATE'!T1404&lt;&gt;"",IF('DATA ACCURATE'!T1404&gt;100,'DATA ACCURATE'!T1404/10,'DATA ACCURATE'!T1404),"")</f>
        <v/>
      </c>
      <c r="N1401" t="str">
        <f>IF(M1401="","",IF(M1401&lt;=DATABASE!$I$9,"LOKAL",IF(M1401&lt;DATABASE!$J$9,"LUAR KOTA 1",IF($M1401&gt;=DATABASE!$J$9,"LUAR KOTA 2",""))))</f>
        <v/>
      </c>
      <c r="O1401" s="38" t="str">
        <f>IF('DATA ACCURATE'!L1404&lt;&gt;"",'DATA ACCURATE'!L1404,"")</f>
        <v/>
      </c>
      <c r="Q1401" s="38">
        <f t="shared" si="148"/>
        <v>0</v>
      </c>
      <c r="R1401" s="38">
        <f t="shared" si="148"/>
        <v>0</v>
      </c>
      <c r="S1401" s="38">
        <f t="shared" si="148"/>
        <v>0</v>
      </c>
      <c r="T1401" s="38">
        <f t="shared" si="146"/>
        <v>0</v>
      </c>
      <c r="U1401" s="38">
        <f t="shared" si="149"/>
        <v>0</v>
      </c>
      <c r="V1401" s="38">
        <f t="shared" si="149"/>
        <v>0</v>
      </c>
      <c r="W1401" s="38">
        <f t="shared" si="149"/>
        <v>0</v>
      </c>
      <c r="X1401" s="38">
        <f t="shared" si="150"/>
        <v>0</v>
      </c>
      <c r="Y1401" s="38">
        <f t="shared" si="150"/>
        <v>0</v>
      </c>
      <c r="Z1401" s="38">
        <f t="shared" si="150"/>
        <v>0</v>
      </c>
      <c r="AA1401" s="38">
        <f t="shared" si="147"/>
        <v>0</v>
      </c>
      <c r="AB1401" s="38">
        <f t="shared" si="151"/>
        <v>0</v>
      </c>
      <c r="AC1401" s="38">
        <f t="shared" si="152"/>
        <v>0</v>
      </c>
      <c r="AD1401" s="38" t="str">
        <f t="shared" si="153"/>
        <v>000000000000</v>
      </c>
    </row>
    <row r="1402" spans="1:30">
      <c r="A1402" s="9" t="str">
        <f>IF('DATA ACCURATE'!A1405&lt;&gt;"",'DATA ACCURATE'!A1405,"")</f>
        <v/>
      </c>
      <c r="B1402" s="9" t="str">
        <f>IF('DATA ACCURATE'!D1405&lt;&gt;"",'DATA ACCURATE'!D1405,"")</f>
        <v/>
      </c>
      <c r="C1402" s="38" t="str">
        <f>IF($AD1402="000000000000","",INDEX(DATABASE!$W$12:$W$71,MATCH($AD1402,DATABASE!$V$12:$V$71,0)))</f>
        <v/>
      </c>
      <c r="D1402" s="34" t="str">
        <f>IF(C1402="","",IF(E1402="",INDEX(DATABASE!$AF$13:$AF$62,MATCH($C1402,DATABASE!$AC$13:$AC$62,0)),IF(E1402="2x D11",INDEX(DATABASE!$AF$13:$AF$62,MATCH($C1402,DATABASE!$AC$13:$AC$62,0))+2*DATABASE!$AF$62,IF(E1402="3x D11",INDEX(DATABASE!$AF$13:$AF$62,MATCH($C1402,DATABASE!$AC$13:$AC$62,0))+3*DATABASE!$AF$62,""))))</f>
        <v/>
      </c>
      <c r="E1402" s="38" t="str">
        <f>IF(AND($K1402="Y",$G1402&lt;&gt;"UNYIL",$F1402&lt;DATABASE!$O$8),"2x D11",IF(AND($K1402="Y",$G1402&lt;&gt;"UNYIL",$F1402&gt;=DATABASE!$O$8),"3x D11",""))</f>
        <v/>
      </c>
      <c r="F1402" s="9" t="str">
        <f>IF('DATA ACCURATE'!N1405&lt;&gt;"",'DATA ACCURATE'!N1405,"")</f>
        <v/>
      </c>
      <c r="G1402" t="str">
        <f>IF(F1402="","",IF(F1402&lt;=DATABASE!$I$8,"UNYIL",IF(F1402&lt;=DATABASE!$J$8,"KECIL",IF(F1402&lt;DATABASE!$K$8,"TANGGUNG",IF(F1402&gt;=DATABASE!$K$8,"BESAR","")))))</f>
        <v/>
      </c>
      <c r="H1402" s="16" t="str">
        <f>IF('DATA ACCURATE'!J1405&lt;&gt;"",'DATA ACCURATE'!J1405,"")</f>
        <v/>
      </c>
      <c r="I1402" s="35" t="str">
        <f>IF(B1402&lt;&gt;"",IFERROR(VLOOKUP(B1402,'DATA TIMBANGAN'!G:M,7,FALSE),VLOOKUP(B1402,'DATA TIMBANGAN'!G:M,7)),"")</f>
        <v/>
      </c>
      <c r="J1402" s="25" t="str">
        <f>IF(H1402&lt;&gt;"",IFERROR(INDEX(DATABASE!$Z$19:$Z$38,MATCH(DATEVALUE(H1402),DATABASE!$AA$19:$AA$38,0)),INDEX(DATABASE!$Z$12:$Z$18,MATCH(WEEKDAY(H1402,2),DATABASE!$AA$12:$AA$18,0))),"")</f>
        <v/>
      </c>
      <c r="K1402" s="25" t="str">
        <f>IF('DATA ACCURATE'!V1405&lt;&gt;"",'DATA ACCURATE'!V1405,"")</f>
        <v/>
      </c>
      <c r="L1402" s="80" t="str">
        <f>IF($H1402="","",IF(OR($J1402="LIBUR",AND($L1401="LIBUR",$O1401=$O1402)),"LIBUR",IF(AND(OR($L1401="LUAR JAM KERJA 1",$L1401="LUAR JAM KERJA 2"),OR(OR(AND($H1401=$H1402,AND(OR($I1402&gt;DATABASE!$J$3,$I1402&lt;DATABASE!$J$6),((DATEVALUE($H1402)+$I1402)-(DATEVALUE($H1401)+$I1401))&lt;DATABASE!$J$6)),AND($H1401=$H1402,$O1401=$O1402,OR($I1402&gt;DATABASE!$J$6,$I1402&lt;DATABASE!$J$3))),AND(($H1402-$H1401)=1,OR($I1402&lt;DATABASE!$I$6,((DATEVALUE($H1402)+$I1402)-(DATEVALUE($H1401)+$I1401))&lt;DATABASE!$J$6))),$A1402=$A1401),"LUAR JAM KERJA 2",IF(AND(OR(WEEKDAY($H1402,2)=1,WEEKDAY($H1402,2)=2,WEEKDAY($H1402,2)=3,WEEKDAY($H1402,2)=4,WEEKDAY($H1402,2)=5),$I1402&lt;=DATABASE!$J$3,$I1402&gt;=DATABASE!$I$3),"JAM KERJA",IF(AND(WEEKDAY($H1402,2)=6,$I1402&lt;=DATABASE!$J$4,$I1402&gt;=DATABASE!$I$4),"JAM KERJA","LUAR JAM KERJA 1")))))</f>
        <v/>
      </c>
      <c r="M1402" s="33" t="str">
        <f>IF('DATA ACCURATE'!T1405&lt;&gt;"",IF('DATA ACCURATE'!T1405&gt;100,'DATA ACCURATE'!T1405/10,'DATA ACCURATE'!T1405),"")</f>
        <v/>
      </c>
      <c r="N1402" t="str">
        <f>IF(M1402="","",IF(M1402&lt;=DATABASE!$I$9,"LOKAL",IF(M1402&lt;DATABASE!$J$9,"LUAR KOTA 1",IF($M1402&gt;=DATABASE!$J$9,"LUAR KOTA 2",""))))</f>
        <v/>
      </c>
      <c r="O1402" s="38" t="str">
        <f>IF('DATA ACCURATE'!L1405&lt;&gt;"",'DATA ACCURATE'!L1405,"")</f>
        <v/>
      </c>
      <c r="Q1402" s="38">
        <f t="shared" si="148"/>
        <v>0</v>
      </c>
      <c r="R1402" s="38">
        <f t="shared" si="148"/>
        <v>0</v>
      </c>
      <c r="S1402" s="38">
        <f t="shared" si="148"/>
        <v>0</v>
      </c>
      <c r="T1402" s="38">
        <f t="shared" si="146"/>
        <v>0</v>
      </c>
      <c r="U1402" s="38">
        <f t="shared" si="149"/>
        <v>0</v>
      </c>
      <c r="V1402" s="38">
        <f t="shared" si="149"/>
        <v>0</v>
      </c>
      <c r="W1402" s="38">
        <f t="shared" si="149"/>
        <v>0</v>
      </c>
      <c r="X1402" s="38">
        <f t="shared" si="150"/>
        <v>0</v>
      </c>
      <c r="Y1402" s="38">
        <f t="shared" si="150"/>
        <v>0</v>
      </c>
      <c r="Z1402" s="38">
        <f t="shared" si="150"/>
        <v>0</v>
      </c>
      <c r="AA1402" s="38">
        <f t="shared" si="147"/>
        <v>0</v>
      </c>
      <c r="AB1402" s="38">
        <f t="shared" si="151"/>
        <v>0</v>
      </c>
      <c r="AC1402" s="38">
        <f t="shared" si="152"/>
        <v>0</v>
      </c>
      <c r="AD1402" s="38" t="str">
        <f t="shared" si="153"/>
        <v>000000000000</v>
      </c>
    </row>
    <row r="1403" spans="1:30">
      <c r="A1403" s="9" t="str">
        <f>IF('DATA ACCURATE'!A1406&lt;&gt;"",'DATA ACCURATE'!A1406,"")</f>
        <v/>
      </c>
      <c r="B1403" s="9" t="str">
        <f>IF('DATA ACCURATE'!D1406&lt;&gt;"",'DATA ACCURATE'!D1406,"")</f>
        <v/>
      </c>
      <c r="C1403" s="38" t="str">
        <f>IF($AD1403="000000000000","",INDEX(DATABASE!$W$12:$W$71,MATCH($AD1403,DATABASE!$V$12:$V$71,0)))</f>
        <v/>
      </c>
      <c r="D1403" s="34" t="str">
        <f>IF(C1403="","",IF(E1403="",INDEX(DATABASE!$AF$13:$AF$62,MATCH($C1403,DATABASE!$AC$13:$AC$62,0)),IF(E1403="2x D11",INDEX(DATABASE!$AF$13:$AF$62,MATCH($C1403,DATABASE!$AC$13:$AC$62,0))+2*DATABASE!$AF$62,IF(E1403="3x D11",INDEX(DATABASE!$AF$13:$AF$62,MATCH($C1403,DATABASE!$AC$13:$AC$62,0))+3*DATABASE!$AF$62,""))))</f>
        <v/>
      </c>
      <c r="E1403" s="38" t="str">
        <f>IF(AND($K1403="Y",$G1403&lt;&gt;"UNYIL",$F1403&lt;DATABASE!$O$8),"2x D11",IF(AND($K1403="Y",$G1403&lt;&gt;"UNYIL",$F1403&gt;=DATABASE!$O$8),"3x D11",""))</f>
        <v/>
      </c>
      <c r="F1403" s="9" t="str">
        <f>IF('DATA ACCURATE'!N1406&lt;&gt;"",'DATA ACCURATE'!N1406,"")</f>
        <v/>
      </c>
      <c r="G1403" t="str">
        <f>IF(F1403="","",IF(F1403&lt;=DATABASE!$I$8,"UNYIL",IF(F1403&lt;=DATABASE!$J$8,"KECIL",IF(F1403&lt;DATABASE!$K$8,"TANGGUNG",IF(F1403&gt;=DATABASE!$K$8,"BESAR","")))))</f>
        <v/>
      </c>
      <c r="H1403" s="16" t="str">
        <f>IF('DATA ACCURATE'!J1406&lt;&gt;"",'DATA ACCURATE'!J1406,"")</f>
        <v/>
      </c>
      <c r="I1403" s="35" t="str">
        <f>IF(B1403&lt;&gt;"",IFERROR(VLOOKUP(B1403,'DATA TIMBANGAN'!G:M,7,FALSE),VLOOKUP(B1403,'DATA TIMBANGAN'!G:M,7)),"")</f>
        <v/>
      </c>
      <c r="J1403" s="25" t="str">
        <f>IF(H1403&lt;&gt;"",IFERROR(INDEX(DATABASE!$Z$19:$Z$38,MATCH(DATEVALUE(H1403),DATABASE!$AA$19:$AA$38,0)),INDEX(DATABASE!$Z$12:$Z$18,MATCH(WEEKDAY(H1403,2),DATABASE!$AA$12:$AA$18,0))),"")</f>
        <v/>
      </c>
      <c r="K1403" s="25" t="str">
        <f>IF('DATA ACCURATE'!V1406&lt;&gt;"",'DATA ACCURATE'!V1406,"")</f>
        <v/>
      </c>
      <c r="L1403" s="80" t="str">
        <f>IF($H1403="","",IF(OR($J1403="LIBUR",AND($L1402="LIBUR",$O1402=$O1403)),"LIBUR",IF(AND(OR($L1402="LUAR JAM KERJA 1",$L1402="LUAR JAM KERJA 2"),OR(OR(AND($H1402=$H1403,AND(OR($I1403&gt;DATABASE!$J$3,$I1403&lt;DATABASE!$J$6),((DATEVALUE($H1403)+$I1403)-(DATEVALUE($H1402)+$I1402))&lt;DATABASE!$J$6)),AND($H1402=$H1403,$O1402=$O1403,OR($I1403&gt;DATABASE!$J$6,$I1403&lt;DATABASE!$J$3))),AND(($H1403-$H1402)=1,OR($I1403&lt;DATABASE!$I$6,((DATEVALUE($H1403)+$I1403)-(DATEVALUE($H1402)+$I1402))&lt;DATABASE!$J$6))),$A1403=$A1402),"LUAR JAM KERJA 2",IF(AND(OR(WEEKDAY($H1403,2)=1,WEEKDAY($H1403,2)=2,WEEKDAY($H1403,2)=3,WEEKDAY($H1403,2)=4,WEEKDAY($H1403,2)=5),$I1403&lt;=DATABASE!$J$3,$I1403&gt;=DATABASE!$I$3),"JAM KERJA",IF(AND(WEEKDAY($H1403,2)=6,$I1403&lt;=DATABASE!$J$4,$I1403&gt;=DATABASE!$I$4),"JAM KERJA","LUAR JAM KERJA 1")))))</f>
        <v/>
      </c>
      <c r="M1403" s="33" t="str">
        <f>IF('DATA ACCURATE'!T1406&lt;&gt;"",IF('DATA ACCURATE'!T1406&gt;100,'DATA ACCURATE'!T1406/10,'DATA ACCURATE'!T1406),"")</f>
        <v/>
      </c>
      <c r="N1403" t="str">
        <f>IF(M1403="","",IF(M1403&lt;=DATABASE!$I$9,"LOKAL",IF(M1403&lt;DATABASE!$J$9,"LUAR KOTA 1",IF($M1403&gt;=DATABASE!$J$9,"LUAR KOTA 2",""))))</f>
        <v/>
      </c>
      <c r="O1403" s="38" t="str">
        <f>IF('DATA ACCURATE'!L1406&lt;&gt;"",'DATA ACCURATE'!L1406,"")</f>
        <v/>
      </c>
      <c r="Q1403" s="38">
        <f t="shared" si="148"/>
        <v>0</v>
      </c>
      <c r="R1403" s="38">
        <f t="shared" si="148"/>
        <v>0</v>
      </c>
      <c r="S1403" s="38">
        <f t="shared" si="148"/>
        <v>0</v>
      </c>
      <c r="T1403" s="38">
        <f t="shared" si="146"/>
        <v>0</v>
      </c>
      <c r="U1403" s="38">
        <f t="shared" si="149"/>
        <v>0</v>
      </c>
      <c r="V1403" s="38">
        <f t="shared" si="149"/>
        <v>0</v>
      </c>
      <c r="W1403" s="38">
        <f t="shared" si="149"/>
        <v>0</v>
      </c>
      <c r="X1403" s="38">
        <f t="shared" si="150"/>
        <v>0</v>
      </c>
      <c r="Y1403" s="38">
        <f t="shared" si="150"/>
        <v>0</v>
      </c>
      <c r="Z1403" s="38">
        <f t="shared" si="150"/>
        <v>0</v>
      </c>
      <c r="AA1403" s="38">
        <f t="shared" si="147"/>
        <v>0</v>
      </c>
      <c r="AB1403" s="38">
        <f t="shared" si="151"/>
        <v>0</v>
      </c>
      <c r="AC1403" s="38">
        <f t="shared" si="152"/>
        <v>0</v>
      </c>
      <c r="AD1403" s="38" t="str">
        <f t="shared" si="153"/>
        <v>000000000000</v>
      </c>
    </row>
    <row r="1404" spans="1:30">
      <c r="A1404" s="9" t="str">
        <f>IF('DATA ACCURATE'!A1407&lt;&gt;"",'DATA ACCURATE'!A1407,"")</f>
        <v/>
      </c>
      <c r="B1404" s="9" t="str">
        <f>IF('DATA ACCURATE'!D1407&lt;&gt;"",'DATA ACCURATE'!D1407,"")</f>
        <v/>
      </c>
      <c r="C1404" s="38" t="str">
        <f>IF($AD1404="000000000000","",INDEX(DATABASE!$W$12:$W$71,MATCH($AD1404,DATABASE!$V$12:$V$71,0)))</f>
        <v/>
      </c>
      <c r="D1404" s="34" t="str">
        <f>IF(C1404="","",IF(E1404="",INDEX(DATABASE!$AF$13:$AF$62,MATCH($C1404,DATABASE!$AC$13:$AC$62,0)),IF(E1404="2x D11",INDEX(DATABASE!$AF$13:$AF$62,MATCH($C1404,DATABASE!$AC$13:$AC$62,0))+2*DATABASE!$AF$62,IF(E1404="3x D11",INDEX(DATABASE!$AF$13:$AF$62,MATCH($C1404,DATABASE!$AC$13:$AC$62,0))+3*DATABASE!$AF$62,""))))</f>
        <v/>
      </c>
      <c r="E1404" s="38" t="str">
        <f>IF(AND($K1404="Y",$G1404&lt;&gt;"UNYIL",$F1404&lt;DATABASE!$O$8),"2x D11",IF(AND($K1404="Y",$G1404&lt;&gt;"UNYIL",$F1404&gt;=DATABASE!$O$8),"3x D11",""))</f>
        <v/>
      </c>
      <c r="F1404" s="9" t="str">
        <f>IF('DATA ACCURATE'!N1407&lt;&gt;"",'DATA ACCURATE'!N1407,"")</f>
        <v/>
      </c>
      <c r="G1404" t="str">
        <f>IF(F1404="","",IF(F1404&lt;=DATABASE!$I$8,"UNYIL",IF(F1404&lt;=DATABASE!$J$8,"KECIL",IF(F1404&lt;DATABASE!$K$8,"TANGGUNG",IF(F1404&gt;=DATABASE!$K$8,"BESAR","")))))</f>
        <v/>
      </c>
      <c r="H1404" s="16" t="str">
        <f>IF('DATA ACCURATE'!J1407&lt;&gt;"",'DATA ACCURATE'!J1407,"")</f>
        <v/>
      </c>
      <c r="I1404" s="35" t="str">
        <f>IF(B1404&lt;&gt;"",IFERROR(VLOOKUP(B1404,'DATA TIMBANGAN'!G:M,7,FALSE),VLOOKUP(B1404,'DATA TIMBANGAN'!G:M,7)),"")</f>
        <v/>
      </c>
      <c r="J1404" s="25" t="str">
        <f>IF(H1404&lt;&gt;"",IFERROR(INDEX(DATABASE!$Z$19:$Z$38,MATCH(DATEVALUE(H1404),DATABASE!$AA$19:$AA$38,0)),INDEX(DATABASE!$Z$12:$Z$18,MATCH(WEEKDAY(H1404,2),DATABASE!$AA$12:$AA$18,0))),"")</f>
        <v/>
      </c>
      <c r="K1404" s="25" t="str">
        <f>IF('DATA ACCURATE'!V1407&lt;&gt;"",'DATA ACCURATE'!V1407,"")</f>
        <v/>
      </c>
      <c r="L1404" s="80" t="str">
        <f>IF($H1404="","",IF(OR($J1404="LIBUR",AND($L1403="LIBUR",$O1403=$O1404)),"LIBUR",IF(AND(OR($L1403="LUAR JAM KERJA 1",$L1403="LUAR JAM KERJA 2"),OR(OR(AND($H1403=$H1404,AND(OR($I1404&gt;DATABASE!$J$3,$I1404&lt;DATABASE!$J$6),((DATEVALUE($H1404)+$I1404)-(DATEVALUE($H1403)+$I1403))&lt;DATABASE!$J$6)),AND($H1403=$H1404,$O1403=$O1404,OR($I1404&gt;DATABASE!$J$6,$I1404&lt;DATABASE!$J$3))),AND(($H1404-$H1403)=1,OR($I1404&lt;DATABASE!$I$6,((DATEVALUE($H1404)+$I1404)-(DATEVALUE($H1403)+$I1403))&lt;DATABASE!$J$6))),$A1404=$A1403),"LUAR JAM KERJA 2",IF(AND(OR(WEEKDAY($H1404,2)=1,WEEKDAY($H1404,2)=2,WEEKDAY($H1404,2)=3,WEEKDAY($H1404,2)=4,WEEKDAY($H1404,2)=5),$I1404&lt;=DATABASE!$J$3,$I1404&gt;=DATABASE!$I$3),"JAM KERJA",IF(AND(WEEKDAY($H1404,2)=6,$I1404&lt;=DATABASE!$J$4,$I1404&gt;=DATABASE!$I$4),"JAM KERJA","LUAR JAM KERJA 1")))))</f>
        <v/>
      </c>
      <c r="M1404" s="33" t="str">
        <f>IF('DATA ACCURATE'!T1407&lt;&gt;"",IF('DATA ACCURATE'!T1407&gt;100,'DATA ACCURATE'!T1407/10,'DATA ACCURATE'!T1407),"")</f>
        <v/>
      </c>
      <c r="N1404" t="str">
        <f>IF(M1404="","",IF(M1404&lt;=DATABASE!$I$9,"LOKAL",IF(M1404&lt;DATABASE!$J$9,"LUAR KOTA 1",IF($M1404&gt;=DATABASE!$J$9,"LUAR KOTA 2",""))))</f>
        <v/>
      </c>
      <c r="O1404" s="38" t="str">
        <f>IF('DATA ACCURATE'!L1407&lt;&gt;"",'DATA ACCURATE'!L1407,"")</f>
        <v/>
      </c>
      <c r="Q1404" s="38">
        <f t="shared" si="148"/>
        <v>0</v>
      </c>
      <c r="R1404" s="38">
        <f t="shared" si="148"/>
        <v>0</v>
      </c>
      <c r="S1404" s="38">
        <f t="shared" si="148"/>
        <v>0</v>
      </c>
      <c r="T1404" s="38">
        <f t="shared" si="146"/>
        <v>0</v>
      </c>
      <c r="U1404" s="38">
        <f t="shared" si="149"/>
        <v>0</v>
      </c>
      <c r="V1404" s="38">
        <f t="shared" si="149"/>
        <v>0</v>
      </c>
      <c r="W1404" s="38">
        <f t="shared" si="149"/>
        <v>0</v>
      </c>
      <c r="X1404" s="38">
        <f t="shared" si="150"/>
        <v>0</v>
      </c>
      <c r="Y1404" s="38">
        <f t="shared" si="150"/>
        <v>0</v>
      </c>
      <c r="Z1404" s="38">
        <f t="shared" si="150"/>
        <v>0</v>
      </c>
      <c r="AA1404" s="38">
        <f t="shared" si="147"/>
        <v>0</v>
      </c>
      <c r="AB1404" s="38">
        <f t="shared" si="151"/>
        <v>0</v>
      </c>
      <c r="AC1404" s="38">
        <f t="shared" si="152"/>
        <v>0</v>
      </c>
      <c r="AD1404" s="38" t="str">
        <f t="shared" si="153"/>
        <v>000000000000</v>
      </c>
    </row>
    <row r="1405" spans="1:30">
      <c r="A1405" s="9" t="str">
        <f>IF('DATA ACCURATE'!A1408&lt;&gt;"",'DATA ACCURATE'!A1408,"")</f>
        <v/>
      </c>
      <c r="B1405" s="9" t="str">
        <f>IF('DATA ACCURATE'!D1408&lt;&gt;"",'DATA ACCURATE'!D1408,"")</f>
        <v/>
      </c>
      <c r="C1405" s="38" t="str">
        <f>IF($AD1405="000000000000","",INDEX(DATABASE!$W$12:$W$71,MATCH($AD1405,DATABASE!$V$12:$V$71,0)))</f>
        <v/>
      </c>
      <c r="D1405" s="34" t="str">
        <f>IF(C1405="","",IF(E1405="",INDEX(DATABASE!$AF$13:$AF$62,MATCH($C1405,DATABASE!$AC$13:$AC$62,0)),IF(E1405="2x D11",INDEX(DATABASE!$AF$13:$AF$62,MATCH($C1405,DATABASE!$AC$13:$AC$62,0))+2*DATABASE!$AF$62,IF(E1405="3x D11",INDEX(DATABASE!$AF$13:$AF$62,MATCH($C1405,DATABASE!$AC$13:$AC$62,0))+3*DATABASE!$AF$62,""))))</f>
        <v/>
      </c>
      <c r="E1405" s="38" t="str">
        <f>IF(AND($K1405="Y",$G1405&lt;&gt;"UNYIL",$F1405&lt;DATABASE!$O$8),"2x D11",IF(AND($K1405="Y",$G1405&lt;&gt;"UNYIL",$F1405&gt;=DATABASE!$O$8),"3x D11",""))</f>
        <v/>
      </c>
      <c r="F1405" s="9" t="str">
        <f>IF('DATA ACCURATE'!N1408&lt;&gt;"",'DATA ACCURATE'!N1408,"")</f>
        <v/>
      </c>
      <c r="G1405" t="str">
        <f>IF(F1405="","",IF(F1405&lt;=DATABASE!$I$8,"UNYIL",IF(F1405&lt;=DATABASE!$J$8,"KECIL",IF(F1405&lt;DATABASE!$K$8,"TANGGUNG",IF(F1405&gt;=DATABASE!$K$8,"BESAR","")))))</f>
        <v/>
      </c>
      <c r="H1405" s="16" t="str">
        <f>IF('DATA ACCURATE'!J1408&lt;&gt;"",'DATA ACCURATE'!J1408,"")</f>
        <v/>
      </c>
      <c r="I1405" s="35" t="str">
        <f>IF(B1405&lt;&gt;"",IFERROR(VLOOKUP(B1405,'DATA TIMBANGAN'!G:M,7,FALSE),VLOOKUP(B1405,'DATA TIMBANGAN'!G:M,7)),"")</f>
        <v/>
      </c>
      <c r="J1405" s="25" t="str">
        <f>IF(H1405&lt;&gt;"",IFERROR(INDEX(DATABASE!$Z$19:$Z$38,MATCH(DATEVALUE(H1405),DATABASE!$AA$19:$AA$38,0)),INDEX(DATABASE!$Z$12:$Z$18,MATCH(WEEKDAY(H1405,2),DATABASE!$AA$12:$AA$18,0))),"")</f>
        <v/>
      </c>
      <c r="K1405" s="25" t="str">
        <f>IF('DATA ACCURATE'!V1408&lt;&gt;"",'DATA ACCURATE'!V1408,"")</f>
        <v/>
      </c>
      <c r="L1405" s="80" t="str">
        <f>IF($H1405="","",IF(OR($J1405="LIBUR",AND($L1404="LIBUR",$O1404=$O1405)),"LIBUR",IF(AND(OR($L1404="LUAR JAM KERJA 1",$L1404="LUAR JAM KERJA 2"),OR(OR(AND($H1404=$H1405,AND(OR($I1405&gt;DATABASE!$J$3,$I1405&lt;DATABASE!$J$6),((DATEVALUE($H1405)+$I1405)-(DATEVALUE($H1404)+$I1404))&lt;DATABASE!$J$6)),AND($H1404=$H1405,$O1404=$O1405,OR($I1405&gt;DATABASE!$J$6,$I1405&lt;DATABASE!$J$3))),AND(($H1405-$H1404)=1,OR($I1405&lt;DATABASE!$I$6,((DATEVALUE($H1405)+$I1405)-(DATEVALUE($H1404)+$I1404))&lt;DATABASE!$J$6))),$A1405=$A1404),"LUAR JAM KERJA 2",IF(AND(OR(WEEKDAY($H1405,2)=1,WEEKDAY($H1405,2)=2,WEEKDAY($H1405,2)=3,WEEKDAY($H1405,2)=4,WEEKDAY($H1405,2)=5),$I1405&lt;=DATABASE!$J$3,$I1405&gt;=DATABASE!$I$3),"JAM KERJA",IF(AND(WEEKDAY($H1405,2)=6,$I1405&lt;=DATABASE!$J$4,$I1405&gt;=DATABASE!$I$4),"JAM KERJA","LUAR JAM KERJA 1")))))</f>
        <v/>
      </c>
      <c r="M1405" s="33" t="str">
        <f>IF('DATA ACCURATE'!T1408&lt;&gt;"",IF('DATA ACCURATE'!T1408&gt;100,'DATA ACCURATE'!T1408/10,'DATA ACCURATE'!T1408),"")</f>
        <v/>
      </c>
      <c r="N1405" t="str">
        <f>IF(M1405="","",IF(M1405&lt;=DATABASE!$I$9,"LOKAL",IF(M1405&lt;DATABASE!$J$9,"LUAR KOTA 1",IF($M1405&gt;=DATABASE!$J$9,"LUAR KOTA 2",""))))</f>
        <v/>
      </c>
      <c r="O1405" s="38" t="str">
        <f>IF('DATA ACCURATE'!L1408&lt;&gt;"",'DATA ACCURATE'!L1408,"")</f>
        <v/>
      </c>
      <c r="Q1405" s="38">
        <f t="shared" si="148"/>
        <v>0</v>
      </c>
      <c r="R1405" s="38">
        <f t="shared" si="148"/>
        <v>0</v>
      </c>
      <c r="S1405" s="38">
        <f t="shared" si="148"/>
        <v>0</v>
      </c>
      <c r="T1405" s="38">
        <f t="shared" si="146"/>
        <v>0</v>
      </c>
      <c r="U1405" s="38">
        <f t="shared" si="149"/>
        <v>0</v>
      </c>
      <c r="V1405" s="38">
        <f t="shared" si="149"/>
        <v>0</v>
      </c>
      <c r="W1405" s="38">
        <f t="shared" si="149"/>
        <v>0</v>
      </c>
      <c r="X1405" s="38">
        <f t="shared" si="150"/>
        <v>0</v>
      </c>
      <c r="Y1405" s="38">
        <f t="shared" si="150"/>
        <v>0</v>
      </c>
      <c r="Z1405" s="38">
        <f t="shared" si="150"/>
        <v>0</v>
      </c>
      <c r="AA1405" s="38">
        <f t="shared" si="147"/>
        <v>0</v>
      </c>
      <c r="AB1405" s="38">
        <f t="shared" si="151"/>
        <v>0</v>
      </c>
      <c r="AC1405" s="38">
        <f t="shared" si="152"/>
        <v>0</v>
      </c>
      <c r="AD1405" s="38" t="str">
        <f t="shared" si="153"/>
        <v>000000000000</v>
      </c>
    </row>
    <row r="1406" spans="1:30">
      <c r="A1406" s="9" t="str">
        <f>IF('DATA ACCURATE'!A1409&lt;&gt;"",'DATA ACCURATE'!A1409,"")</f>
        <v/>
      </c>
      <c r="B1406" s="9" t="str">
        <f>IF('DATA ACCURATE'!D1409&lt;&gt;"",'DATA ACCURATE'!D1409,"")</f>
        <v/>
      </c>
      <c r="C1406" s="38" t="str">
        <f>IF($AD1406="000000000000","",INDEX(DATABASE!$W$12:$W$71,MATCH($AD1406,DATABASE!$V$12:$V$71,0)))</f>
        <v/>
      </c>
      <c r="D1406" s="34" t="str">
        <f>IF(C1406="","",IF(E1406="",INDEX(DATABASE!$AF$13:$AF$62,MATCH($C1406,DATABASE!$AC$13:$AC$62,0)),IF(E1406="2x D11",INDEX(DATABASE!$AF$13:$AF$62,MATCH($C1406,DATABASE!$AC$13:$AC$62,0))+2*DATABASE!$AF$62,IF(E1406="3x D11",INDEX(DATABASE!$AF$13:$AF$62,MATCH($C1406,DATABASE!$AC$13:$AC$62,0))+3*DATABASE!$AF$62,""))))</f>
        <v/>
      </c>
      <c r="E1406" s="38" t="str">
        <f>IF(AND($K1406="Y",$G1406&lt;&gt;"UNYIL",$F1406&lt;DATABASE!$O$8),"2x D11",IF(AND($K1406="Y",$G1406&lt;&gt;"UNYIL",$F1406&gt;=DATABASE!$O$8),"3x D11",""))</f>
        <v/>
      </c>
      <c r="F1406" s="9" t="str">
        <f>IF('DATA ACCURATE'!N1409&lt;&gt;"",'DATA ACCURATE'!N1409,"")</f>
        <v/>
      </c>
      <c r="G1406" t="str">
        <f>IF(F1406="","",IF(F1406&lt;=DATABASE!$I$8,"UNYIL",IF(F1406&lt;=DATABASE!$J$8,"KECIL",IF(F1406&lt;DATABASE!$K$8,"TANGGUNG",IF(F1406&gt;=DATABASE!$K$8,"BESAR","")))))</f>
        <v/>
      </c>
      <c r="H1406" s="16" t="str">
        <f>IF('DATA ACCURATE'!J1409&lt;&gt;"",'DATA ACCURATE'!J1409,"")</f>
        <v/>
      </c>
      <c r="I1406" s="35" t="str">
        <f>IF(B1406&lt;&gt;"",IFERROR(VLOOKUP(B1406,'DATA TIMBANGAN'!G:M,7,FALSE),VLOOKUP(B1406,'DATA TIMBANGAN'!G:M,7)),"")</f>
        <v/>
      </c>
      <c r="J1406" s="25" t="str">
        <f>IF(H1406&lt;&gt;"",IFERROR(INDEX(DATABASE!$Z$19:$Z$38,MATCH(DATEVALUE(H1406),DATABASE!$AA$19:$AA$38,0)),INDEX(DATABASE!$Z$12:$Z$18,MATCH(WEEKDAY(H1406,2),DATABASE!$AA$12:$AA$18,0))),"")</f>
        <v/>
      </c>
      <c r="K1406" s="25" t="str">
        <f>IF('DATA ACCURATE'!V1409&lt;&gt;"",'DATA ACCURATE'!V1409,"")</f>
        <v/>
      </c>
      <c r="L1406" s="80" t="str">
        <f>IF($H1406="","",IF(OR($J1406="LIBUR",AND($L1405="LIBUR",$O1405=$O1406)),"LIBUR",IF(AND(OR($L1405="LUAR JAM KERJA 1",$L1405="LUAR JAM KERJA 2"),OR(OR(AND($H1405=$H1406,AND(OR($I1406&gt;DATABASE!$J$3,$I1406&lt;DATABASE!$J$6),((DATEVALUE($H1406)+$I1406)-(DATEVALUE($H1405)+$I1405))&lt;DATABASE!$J$6)),AND($H1405=$H1406,$O1405=$O1406,OR($I1406&gt;DATABASE!$J$6,$I1406&lt;DATABASE!$J$3))),AND(($H1406-$H1405)=1,OR($I1406&lt;DATABASE!$I$6,((DATEVALUE($H1406)+$I1406)-(DATEVALUE($H1405)+$I1405))&lt;DATABASE!$J$6))),$A1406=$A1405),"LUAR JAM KERJA 2",IF(AND(OR(WEEKDAY($H1406,2)=1,WEEKDAY($H1406,2)=2,WEEKDAY($H1406,2)=3,WEEKDAY($H1406,2)=4,WEEKDAY($H1406,2)=5),$I1406&lt;=DATABASE!$J$3,$I1406&gt;=DATABASE!$I$3),"JAM KERJA",IF(AND(WEEKDAY($H1406,2)=6,$I1406&lt;=DATABASE!$J$4,$I1406&gt;=DATABASE!$I$4),"JAM KERJA","LUAR JAM KERJA 1")))))</f>
        <v/>
      </c>
      <c r="M1406" s="33" t="str">
        <f>IF('DATA ACCURATE'!T1409&lt;&gt;"",IF('DATA ACCURATE'!T1409&gt;100,'DATA ACCURATE'!T1409/10,'DATA ACCURATE'!T1409),"")</f>
        <v/>
      </c>
      <c r="N1406" t="str">
        <f>IF(M1406="","",IF(M1406&lt;=DATABASE!$I$9,"LOKAL",IF(M1406&lt;DATABASE!$J$9,"LUAR KOTA 1",IF($M1406&gt;=DATABASE!$J$9,"LUAR KOTA 2",""))))</f>
        <v/>
      </c>
      <c r="O1406" s="38" t="str">
        <f>IF('DATA ACCURATE'!L1409&lt;&gt;"",'DATA ACCURATE'!L1409,"")</f>
        <v/>
      </c>
      <c r="Q1406" s="38">
        <f t="shared" si="148"/>
        <v>0</v>
      </c>
      <c r="R1406" s="38">
        <f t="shared" si="148"/>
        <v>0</v>
      </c>
      <c r="S1406" s="38">
        <f t="shared" si="148"/>
        <v>0</v>
      </c>
      <c r="T1406" s="38">
        <f t="shared" si="146"/>
        <v>0</v>
      </c>
      <c r="U1406" s="38">
        <f t="shared" si="149"/>
        <v>0</v>
      </c>
      <c r="V1406" s="38">
        <f t="shared" si="149"/>
        <v>0</v>
      </c>
      <c r="W1406" s="38">
        <f t="shared" si="149"/>
        <v>0</v>
      </c>
      <c r="X1406" s="38">
        <f t="shared" si="150"/>
        <v>0</v>
      </c>
      <c r="Y1406" s="38">
        <f t="shared" si="150"/>
        <v>0</v>
      </c>
      <c r="Z1406" s="38">
        <f t="shared" si="150"/>
        <v>0</v>
      </c>
      <c r="AA1406" s="38">
        <f t="shared" si="147"/>
        <v>0</v>
      </c>
      <c r="AB1406" s="38">
        <f t="shared" si="151"/>
        <v>0</v>
      </c>
      <c r="AC1406" s="38">
        <f t="shared" si="152"/>
        <v>0</v>
      </c>
      <c r="AD1406" s="38" t="str">
        <f t="shared" si="153"/>
        <v>000000000000</v>
      </c>
    </row>
    <row r="1407" spans="1:30">
      <c r="A1407" s="9" t="str">
        <f>IF('DATA ACCURATE'!A1410&lt;&gt;"",'DATA ACCURATE'!A1410,"")</f>
        <v/>
      </c>
      <c r="B1407" s="9" t="str">
        <f>IF('DATA ACCURATE'!D1410&lt;&gt;"",'DATA ACCURATE'!D1410,"")</f>
        <v/>
      </c>
      <c r="C1407" s="38" t="str">
        <f>IF($AD1407="000000000000","",INDEX(DATABASE!$W$12:$W$71,MATCH($AD1407,DATABASE!$V$12:$V$71,0)))</f>
        <v/>
      </c>
      <c r="D1407" s="34" t="str">
        <f>IF(C1407="","",IF(E1407="",INDEX(DATABASE!$AF$13:$AF$62,MATCH($C1407,DATABASE!$AC$13:$AC$62,0)),IF(E1407="2x D11",INDEX(DATABASE!$AF$13:$AF$62,MATCH($C1407,DATABASE!$AC$13:$AC$62,0))+2*DATABASE!$AF$62,IF(E1407="3x D11",INDEX(DATABASE!$AF$13:$AF$62,MATCH($C1407,DATABASE!$AC$13:$AC$62,0))+3*DATABASE!$AF$62,""))))</f>
        <v/>
      </c>
      <c r="E1407" s="38" t="str">
        <f>IF(AND($K1407="Y",$G1407&lt;&gt;"UNYIL",$F1407&lt;DATABASE!$O$8),"2x D11",IF(AND($K1407="Y",$G1407&lt;&gt;"UNYIL",$F1407&gt;=DATABASE!$O$8),"3x D11",""))</f>
        <v/>
      </c>
      <c r="F1407" s="9" t="str">
        <f>IF('DATA ACCURATE'!N1410&lt;&gt;"",'DATA ACCURATE'!N1410,"")</f>
        <v/>
      </c>
      <c r="G1407" t="str">
        <f>IF(F1407="","",IF(F1407&lt;=DATABASE!$I$8,"UNYIL",IF(F1407&lt;=DATABASE!$J$8,"KECIL",IF(F1407&lt;DATABASE!$K$8,"TANGGUNG",IF(F1407&gt;=DATABASE!$K$8,"BESAR","")))))</f>
        <v/>
      </c>
      <c r="H1407" s="16" t="str">
        <f>IF('DATA ACCURATE'!J1410&lt;&gt;"",'DATA ACCURATE'!J1410,"")</f>
        <v/>
      </c>
      <c r="I1407" s="35" t="str">
        <f>IF(B1407&lt;&gt;"",IFERROR(VLOOKUP(B1407,'DATA TIMBANGAN'!G:M,7,FALSE),VLOOKUP(B1407,'DATA TIMBANGAN'!G:M,7)),"")</f>
        <v/>
      </c>
      <c r="J1407" s="25" t="str">
        <f>IF(H1407&lt;&gt;"",IFERROR(INDEX(DATABASE!$Z$19:$Z$38,MATCH(DATEVALUE(H1407),DATABASE!$AA$19:$AA$38,0)),INDEX(DATABASE!$Z$12:$Z$18,MATCH(WEEKDAY(H1407,2),DATABASE!$AA$12:$AA$18,0))),"")</f>
        <v/>
      </c>
      <c r="K1407" s="25" t="str">
        <f>IF('DATA ACCURATE'!V1410&lt;&gt;"",'DATA ACCURATE'!V1410,"")</f>
        <v/>
      </c>
      <c r="L1407" s="80" t="str">
        <f>IF($H1407="","",IF(OR($J1407="LIBUR",AND($L1406="LIBUR",$O1406=$O1407)),"LIBUR",IF(AND(OR($L1406="LUAR JAM KERJA 1",$L1406="LUAR JAM KERJA 2"),OR(OR(AND($H1406=$H1407,AND(OR($I1407&gt;DATABASE!$J$3,$I1407&lt;DATABASE!$J$6),((DATEVALUE($H1407)+$I1407)-(DATEVALUE($H1406)+$I1406))&lt;DATABASE!$J$6)),AND($H1406=$H1407,$O1406=$O1407,OR($I1407&gt;DATABASE!$J$6,$I1407&lt;DATABASE!$J$3))),AND(($H1407-$H1406)=1,OR($I1407&lt;DATABASE!$I$6,((DATEVALUE($H1407)+$I1407)-(DATEVALUE($H1406)+$I1406))&lt;DATABASE!$J$6))),$A1407=$A1406),"LUAR JAM KERJA 2",IF(AND(OR(WEEKDAY($H1407,2)=1,WEEKDAY($H1407,2)=2,WEEKDAY($H1407,2)=3,WEEKDAY($H1407,2)=4,WEEKDAY($H1407,2)=5),$I1407&lt;=DATABASE!$J$3,$I1407&gt;=DATABASE!$I$3),"JAM KERJA",IF(AND(WEEKDAY($H1407,2)=6,$I1407&lt;=DATABASE!$J$4,$I1407&gt;=DATABASE!$I$4),"JAM KERJA","LUAR JAM KERJA 1")))))</f>
        <v/>
      </c>
      <c r="M1407" s="33" t="str">
        <f>IF('DATA ACCURATE'!T1410&lt;&gt;"",IF('DATA ACCURATE'!T1410&gt;100,'DATA ACCURATE'!T1410/10,'DATA ACCURATE'!T1410),"")</f>
        <v/>
      </c>
      <c r="N1407" t="str">
        <f>IF(M1407="","",IF(M1407&lt;=DATABASE!$I$9,"LOKAL",IF(M1407&lt;DATABASE!$J$9,"LUAR KOTA 1",IF($M1407&gt;=DATABASE!$J$9,"LUAR KOTA 2",""))))</f>
        <v/>
      </c>
      <c r="O1407" s="38" t="str">
        <f>IF('DATA ACCURATE'!L1410&lt;&gt;"",'DATA ACCURATE'!L1410,"")</f>
        <v/>
      </c>
      <c r="Q1407" s="38">
        <f t="shared" si="148"/>
        <v>0</v>
      </c>
      <c r="R1407" s="38">
        <f t="shared" si="148"/>
        <v>0</v>
      </c>
      <c r="S1407" s="38">
        <f t="shared" si="148"/>
        <v>0</v>
      </c>
      <c r="T1407" s="38">
        <f t="shared" si="146"/>
        <v>0</v>
      </c>
      <c r="U1407" s="38">
        <f t="shared" si="149"/>
        <v>0</v>
      </c>
      <c r="V1407" s="38">
        <f t="shared" si="149"/>
        <v>0</v>
      </c>
      <c r="W1407" s="38">
        <f t="shared" si="149"/>
        <v>0</v>
      </c>
      <c r="X1407" s="38">
        <f t="shared" si="150"/>
        <v>0</v>
      </c>
      <c r="Y1407" s="38">
        <f t="shared" si="150"/>
        <v>0</v>
      </c>
      <c r="Z1407" s="38">
        <f t="shared" si="150"/>
        <v>0</v>
      </c>
      <c r="AA1407" s="38">
        <f t="shared" si="147"/>
        <v>0</v>
      </c>
      <c r="AB1407" s="38">
        <f t="shared" si="151"/>
        <v>0</v>
      </c>
      <c r="AC1407" s="38">
        <f t="shared" si="152"/>
        <v>0</v>
      </c>
      <c r="AD1407" s="38" t="str">
        <f t="shared" si="153"/>
        <v>000000000000</v>
      </c>
    </row>
    <row r="1408" spans="1:30">
      <c r="A1408" s="9" t="str">
        <f>IF('DATA ACCURATE'!A1411&lt;&gt;"",'DATA ACCURATE'!A1411,"")</f>
        <v/>
      </c>
      <c r="B1408" s="9" t="str">
        <f>IF('DATA ACCURATE'!D1411&lt;&gt;"",'DATA ACCURATE'!D1411,"")</f>
        <v/>
      </c>
      <c r="C1408" s="38" t="str">
        <f>IF($AD1408="000000000000","",INDEX(DATABASE!$W$12:$W$71,MATCH($AD1408,DATABASE!$V$12:$V$71,0)))</f>
        <v/>
      </c>
      <c r="D1408" s="34" t="str">
        <f>IF(C1408="","",IF(E1408="",INDEX(DATABASE!$AF$13:$AF$62,MATCH($C1408,DATABASE!$AC$13:$AC$62,0)),IF(E1408="2x D11",INDEX(DATABASE!$AF$13:$AF$62,MATCH($C1408,DATABASE!$AC$13:$AC$62,0))+2*DATABASE!$AF$62,IF(E1408="3x D11",INDEX(DATABASE!$AF$13:$AF$62,MATCH($C1408,DATABASE!$AC$13:$AC$62,0))+3*DATABASE!$AF$62,""))))</f>
        <v/>
      </c>
      <c r="E1408" s="38" t="str">
        <f>IF(AND($K1408="Y",$G1408&lt;&gt;"UNYIL",$F1408&lt;DATABASE!$O$8),"2x D11",IF(AND($K1408="Y",$G1408&lt;&gt;"UNYIL",$F1408&gt;=DATABASE!$O$8),"3x D11",""))</f>
        <v/>
      </c>
      <c r="F1408" s="9" t="str">
        <f>IF('DATA ACCURATE'!N1411&lt;&gt;"",'DATA ACCURATE'!N1411,"")</f>
        <v/>
      </c>
      <c r="G1408" t="str">
        <f>IF(F1408="","",IF(F1408&lt;=DATABASE!$I$8,"UNYIL",IF(F1408&lt;=DATABASE!$J$8,"KECIL",IF(F1408&lt;DATABASE!$K$8,"TANGGUNG",IF(F1408&gt;=DATABASE!$K$8,"BESAR","")))))</f>
        <v/>
      </c>
      <c r="H1408" s="16" t="str">
        <f>IF('DATA ACCURATE'!J1411&lt;&gt;"",'DATA ACCURATE'!J1411,"")</f>
        <v/>
      </c>
      <c r="I1408" s="35" t="str">
        <f>IF(B1408&lt;&gt;"",IFERROR(VLOOKUP(B1408,'DATA TIMBANGAN'!G:M,7,FALSE),VLOOKUP(B1408,'DATA TIMBANGAN'!G:M,7)),"")</f>
        <v/>
      </c>
      <c r="J1408" s="25" t="str">
        <f>IF(H1408&lt;&gt;"",IFERROR(INDEX(DATABASE!$Z$19:$Z$38,MATCH(DATEVALUE(H1408),DATABASE!$AA$19:$AA$38,0)),INDEX(DATABASE!$Z$12:$Z$18,MATCH(WEEKDAY(H1408,2),DATABASE!$AA$12:$AA$18,0))),"")</f>
        <v/>
      </c>
      <c r="K1408" s="25" t="str">
        <f>IF('DATA ACCURATE'!V1411&lt;&gt;"",'DATA ACCURATE'!V1411,"")</f>
        <v/>
      </c>
      <c r="L1408" s="80" t="str">
        <f>IF($H1408="","",IF(OR($J1408="LIBUR",AND($L1407="LIBUR",$O1407=$O1408)),"LIBUR",IF(AND(OR($L1407="LUAR JAM KERJA 1",$L1407="LUAR JAM KERJA 2"),OR(OR(AND($H1407=$H1408,AND(OR($I1408&gt;DATABASE!$J$3,$I1408&lt;DATABASE!$J$6),((DATEVALUE($H1408)+$I1408)-(DATEVALUE($H1407)+$I1407))&lt;DATABASE!$J$6)),AND($H1407=$H1408,$O1407=$O1408,OR($I1408&gt;DATABASE!$J$6,$I1408&lt;DATABASE!$J$3))),AND(($H1408-$H1407)=1,OR($I1408&lt;DATABASE!$I$6,((DATEVALUE($H1408)+$I1408)-(DATEVALUE($H1407)+$I1407))&lt;DATABASE!$J$6))),$A1408=$A1407),"LUAR JAM KERJA 2",IF(AND(OR(WEEKDAY($H1408,2)=1,WEEKDAY($H1408,2)=2,WEEKDAY($H1408,2)=3,WEEKDAY($H1408,2)=4,WEEKDAY($H1408,2)=5),$I1408&lt;=DATABASE!$J$3,$I1408&gt;=DATABASE!$I$3),"JAM KERJA",IF(AND(WEEKDAY($H1408,2)=6,$I1408&lt;=DATABASE!$J$4,$I1408&gt;=DATABASE!$I$4),"JAM KERJA","LUAR JAM KERJA 1")))))</f>
        <v/>
      </c>
      <c r="M1408" s="33" t="str">
        <f>IF('DATA ACCURATE'!T1411&lt;&gt;"",IF('DATA ACCURATE'!T1411&gt;100,'DATA ACCURATE'!T1411/10,'DATA ACCURATE'!T1411),"")</f>
        <v/>
      </c>
      <c r="N1408" t="str">
        <f>IF(M1408="","",IF(M1408&lt;=DATABASE!$I$9,"LOKAL",IF(M1408&lt;DATABASE!$J$9,"LUAR KOTA 1",IF($M1408&gt;=DATABASE!$J$9,"LUAR KOTA 2",""))))</f>
        <v/>
      </c>
      <c r="O1408" s="38" t="str">
        <f>IF('DATA ACCURATE'!L1411&lt;&gt;"",'DATA ACCURATE'!L1411,"")</f>
        <v/>
      </c>
      <c r="Q1408" s="38">
        <f t="shared" si="148"/>
        <v>0</v>
      </c>
      <c r="R1408" s="38">
        <f t="shared" si="148"/>
        <v>0</v>
      </c>
      <c r="S1408" s="38">
        <f t="shared" si="148"/>
        <v>0</v>
      </c>
      <c r="T1408" s="38">
        <f t="shared" si="146"/>
        <v>0</v>
      </c>
      <c r="U1408" s="38">
        <f t="shared" si="149"/>
        <v>0</v>
      </c>
      <c r="V1408" s="38">
        <f t="shared" si="149"/>
        <v>0</v>
      </c>
      <c r="W1408" s="38">
        <f t="shared" si="149"/>
        <v>0</v>
      </c>
      <c r="X1408" s="38">
        <f t="shared" si="150"/>
        <v>0</v>
      </c>
      <c r="Y1408" s="38">
        <f t="shared" si="150"/>
        <v>0</v>
      </c>
      <c r="Z1408" s="38">
        <f t="shared" si="150"/>
        <v>0</v>
      </c>
      <c r="AA1408" s="38">
        <f t="shared" si="147"/>
        <v>0</v>
      </c>
      <c r="AB1408" s="38">
        <f t="shared" si="151"/>
        <v>0</v>
      </c>
      <c r="AC1408" s="38">
        <f t="shared" si="152"/>
        <v>0</v>
      </c>
      <c r="AD1408" s="38" t="str">
        <f t="shared" si="153"/>
        <v>000000000000</v>
      </c>
    </row>
    <row r="1409" spans="1:30">
      <c r="A1409" s="9" t="str">
        <f>IF('DATA ACCURATE'!A1412&lt;&gt;"",'DATA ACCURATE'!A1412,"")</f>
        <v/>
      </c>
      <c r="B1409" s="9" t="str">
        <f>IF('DATA ACCURATE'!D1412&lt;&gt;"",'DATA ACCURATE'!D1412,"")</f>
        <v/>
      </c>
      <c r="C1409" s="38" t="str">
        <f>IF($AD1409="000000000000","",INDEX(DATABASE!$W$12:$W$71,MATCH($AD1409,DATABASE!$V$12:$V$71,0)))</f>
        <v/>
      </c>
      <c r="D1409" s="34" t="str">
        <f>IF(C1409="","",IF(E1409="",INDEX(DATABASE!$AF$13:$AF$62,MATCH($C1409,DATABASE!$AC$13:$AC$62,0)),IF(E1409="2x D11",INDEX(DATABASE!$AF$13:$AF$62,MATCH($C1409,DATABASE!$AC$13:$AC$62,0))+2*DATABASE!$AF$62,IF(E1409="3x D11",INDEX(DATABASE!$AF$13:$AF$62,MATCH($C1409,DATABASE!$AC$13:$AC$62,0))+3*DATABASE!$AF$62,""))))</f>
        <v/>
      </c>
      <c r="E1409" s="38" t="str">
        <f>IF(AND($K1409="Y",$G1409&lt;&gt;"UNYIL",$F1409&lt;DATABASE!$O$8),"2x D11",IF(AND($K1409="Y",$G1409&lt;&gt;"UNYIL",$F1409&gt;=DATABASE!$O$8),"3x D11",""))</f>
        <v/>
      </c>
      <c r="F1409" s="9" t="str">
        <f>IF('DATA ACCURATE'!N1412&lt;&gt;"",'DATA ACCURATE'!N1412,"")</f>
        <v/>
      </c>
      <c r="G1409" t="str">
        <f>IF(F1409="","",IF(F1409&lt;=DATABASE!$I$8,"UNYIL",IF(F1409&lt;=DATABASE!$J$8,"KECIL",IF(F1409&lt;DATABASE!$K$8,"TANGGUNG",IF(F1409&gt;=DATABASE!$K$8,"BESAR","")))))</f>
        <v/>
      </c>
      <c r="H1409" s="16" t="str">
        <f>IF('DATA ACCURATE'!J1412&lt;&gt;"",'DATA ACCURATE'!J1412,"")</f>
        <v/>
      </c>
      <c r="I1409" s="35" t="str">
        <f>IF(B1409&lt;&gt;"",IFERROR(VLOOKUP(B1409,'DATA TIMBANGAN'!G:M,7,FALSE),VLOOKUP(B1409,'DATA TIMBANGAN'!G:M,7)),"")</f>
        <v/>
      </c>
      <c r="J1409" s="25" t="str">
        <f>IF(H1409&lt;&gt;"",IFERROR(INDEX(DATABASE!$Z$19:$Z$38,MATCH(DATEVALUE(H1409),DATABASE!$AA$19:$AA$38,0)),INDEX(DATABASE!$Z$12:$Z$18,MATCH(WEEKDAY(H1409,2),DATABASE!$AA$12:$AA$18,0))),"")</f>
        <v/>
      </c>
      <c r="K1409" s="25" t="str">
        <f>IF('DATA ACCURATE'!V1412&lt;&gt;"",'DATA ACCURATE'!V1412,"")</f>
        <v/>
      </c>
      <c r="L1409" s="80" t="str">
        <f>IF($H1409="","",IF(OR($J1409="LIBUR",AND($L1408="LIBUR",$O1408=$O1409)),"LIBUR",IF(AND(OR($L1408="LUAR JAM KERJA 1",$L1408="LUAR JAM KERJA 2"),OR(OR(AND($H1408=$H1409,AND(OR($I1409&gt;DATABASE!$J$3,$I1409&lt;DATABASE!$J$6),((DATEVALUE($H1409)+$I1409)-(DATEVALUE($H1408)+$I1408))&lt;DATABASE!$J$6)),AND($H1408=$H1409,$O1408=$O1409,OR($I1409&gt;DATABASE!$J$6,$I1409&lt;DATABASE!$J$3))),AND(($H1409-$H1408)=1,OR($I1409&lt;DATABASE!$I$6,((DATEVALUE($H1409)+$I1409)-(DATEVALUE($H1408)+$I1408))&lt;DATABASE!$J$6))),$A1409=$A1408),"LUAR JAM KERJA 2",IF(AND(OR(WEEKDAY($H1409,2)=1,WEEKDAY($H1409,2)=2,WEEKDAY($H1409,2)=3,WEEKDAY($H1409,2)=4,WEEKDAY($H1409,2)=5),$I1409&lt;=DATABASE!$J$3,$I1409&gt;=DATABASE!$I$3),"JAM KERJA",IF(AND(WEEKDAY($H1409,2)=6,$I1409&lt;=DATABASE!$J$4,$I1409&gt;=DATABASE!$I$4),"JAM KERJA","LUAR JAM KERJA 1")))))</f>
        <v/>
      </c>
      <c r="M1409" s="33" t="str">
        <f>IF('DATA ACCURATE'!T1412&lt;&gt;"",IF('DATA ACCURATE'!T1412&gt;100,'DATA ACCURATE'!T1412/10,'DATA ACCURATE'!T1412),"")</f>
        <v/>
      </c>
      <c r="N1409" t="str">
        <f>IF(M1409="","",IF(M1409&lt;=DATABASE!$I$9,"LOKAL",IF(M1409&lt;DATABASE!$J$9,"LUAR KOTA 1",IF($M1409&gt;=DATABASE!$J$9,"LUAR KOTA 2",""))))</f>
        <v/>
      </c>
      <c r="O1409" s="38" t="str">
        <f>IF('DATA ACCURATE'!L1412&lt;&gt;"",'DATA ACCURATE'!L1412,"")</f>
        <v/>
      </c>
      <c r="Q1409" s="38">
        <f t="shared" si="148"/>
        <v>0</v>
      </c>
      <c r="R1409" s="38">
        <f t="shared" si="148"/>
        <v>0</v>
      </c>
      <c r="S1409" s="38">
        <f t="shared" si="148"/>
        <v>0</v>
      </c>
      <c r="T1409" s="38">
        <f t="shared" si="146"/>
        <v>0</v>
      </c>
      <c r="U1409" s="38">
        <f t="shared" si="149"/>
        <v>0</v>
      </c>
      <c r="V1409" s="38">
        <f t="shared" si="149"/>
        <v>0</v>
      </c>
      <c r="W1409" s="38">
        <f t="shared" si="149"/>
        <v>0</v>
      </c>
      <c r="X1409" s="38">
        <f t="shared" si="150"/>
        <v>0</v>
      </c>
      <c r="Y1409" s="38">
        <f t="shared" si="150"/>
        <v>0</v>
      </c>
      <c r="Z1409" s="38">
        <f t="shared" si="150"/>
        <v>0</v>
      </c>
      <c r="AA1409" s="38">
        <f t="shared" si="147"/>
        <v>0</v>
      </c>
      <c r="AB1409" s="38">
        <f t="shared" si="151"/>
        <v>0</v>
      </c>
      <c r="AC1409" s="38">
        <f t="shared" si="152"/>
        <v>0</v>
      </c>
      <c r="AD1409" s="38" t="str">
        <f t="shared" si="153"/>
        <v>000000000000</v>
      </c>
    </row>
    <row r="1410" spans="1:30">
      <c r="A1410" s="9" t="str">
        <f>IF('DATA ACCURATE'!A1413&lt;&gt;"",'DATA ACCURATE'!A1413,"")</f>
        <v/>
      </c>
      <c r="B1410" s="9" t="str">
        <f>IF('DATA ACCURATE'!D1413&lt;&gt;"",'DATA ACCURATE'!D1413,"")</f>
        <v/>
      </c>
      <c r="C1410" s="38" t="str">
        <f>IF($AD1410="000000000000","",INDEX(DATABASE!$W$12:$W$71,MATCH($AD1410,DATABASE!$V$12:$V$71,0)))</f>
        <v/>
      </c>
      <c r="D1410" s="34" t="str">
        <f>IF(C1410="","",IF(E1410="",INDEX(DATABASE!$AF$13:$AF$62,MATCH($C1410,DATABASE!$AC$13:$AC$62,0)),IF(E1410="2x D11",INDEX(DATABASE!$AF$13:$AF$62,MATCH($C1410,DATABASE!$AC$13:$AC$62,0))+2*DATABASE!$AF$62,IF(E1410="3x D11",INDEX(DATABASE!$AF$13:$AF$62,MATCH($C1410,DATABASE!$AC$13:$AC$62,0))+3*DATABASE!$AF$62,""))))</f>
        <v/>
      </c>
      <c r="E1410" s="38" t="str">
        <f>IF(AND($K1410="Y",$G1410&lt;&gt;"UNYIL",$F1410&lt;DATABASE!$O$8),"2x D11",IF(AND($K1410="Y",$G1410&lt;&gt;"UNYIL",$F1410&gt;=DATABASE!$O$8),"3x D11",""))</f>
        <v/>
      </c>
      <c r="F1410" s="9" t="str">
        <f>IF('DATA ACCURATE'!N1413&lt;&gt;"",'DATA ACCURATE'!N1413,"")</f>
        <v/>
      </c>
      <c r="G1410" t="str">
        <f>IF(F1410="","",IF(F1410&lt;=DATABASE!$I$8,"UNYIL",IF(F1410&lt;=DATABASE!$J$8,"KECIL",IF(F1410&lt;DATABASE!$K$8,"TANGGUNG",IF(F1410&gt;=DATABASE!$K$8,"BESAR","")))))</f>
        <v/>
      </c>
      <c r="H1410" s="16" t="str">
        <f>IF('DATA ACCURATE'!J1413&lt;&gt;"",'DATA ACCURATE'!J1413,"")</f>
        <v/>
      </c>
      <c r="I1410" s="35" t="str">
        <f>IF(B1410&lt;&gt;"",IFERROR(VLOOKUP(B1410,'DATA TIMBANGAN'!G:M,7,FALSE),VLOOKUP(B1410,'DATA TIMBANGAN'!G:M,7)),"")</f>
        <v/>
      </c>
      <c r="J1410" s="25" t="str">
        <f>IF(H1410&lt;&gt;"",IFERROR(INDEX(DATABASE!$Z$19:$Z$38,MATCH(DATEVALUE(H1410),DATABASE!$AA$19:$AA$38,0)),INDEX(DATABASE!$Z$12:$Z$18,MATCH(WEEKDAY(H1410,2),DATABASE!$AA$12:$AA$18,0))),"")</f>
        <v/>
      </c>
      <c r="K1410" s="25" t="str">
        <f>IF('DATA ACCURATE'!V1413&lt;&gt;"",'DATA ACCURATE'!V1413,"")</f>
        <v/>
      </c>
      <c r="L1410" s="80" t="str">
        <f>IF($H1410="","",IF(OR($J1410="LIBUR",AND($L1409="LIBUR",$O1409=$O1410)),"LIBUR",IF(AND(OR($L1409="LUAR JAM KERJA 1",$L1409="LUAR JAM KERJA 2"),OR(OR(AND($H1409=$H1410,AND(OR($I1410&gt;DATABASE!$J$3,$I1410&lt;DATABASE!$J$6),((DATEVALUE($H1410)+$I1410)-(DATEVALUE($H1409)+$I1409))&lt;DATABASE!$J$6)),AND($H1409=$H1410,$O1409=$O1410,OR($I1410&gt;DATABASE!$J$6,$I1410&lt;DATABASE!$J$3))),AND(($H1410-$H1409)=1,OR($I1410&lt;DATABASE!$I$6,((DATEVALUE($H1410)+$I1410)-(DATEVALUE($H1409)+$I1409))&lt;DATABASE!$J$6))),$A1410=$A1409),"LUAR JAM KERJA 2",IF(AND(OR(WEEKDAY($H1410,2)=1,WEEKDAY($H1410,2)=2,WEEKDAY($H1410,2)=3,WEEKDAY($H1410,2)=4,WEEKDAY($H1410,2)=5),$I1410&lt;=DATABASE!$J$3,$I1410&gt;=DATABASE!$I$3),"JAM KERJA",IF(AND(WEEKDAY($H1410,2)=6,$I1410&lt;=DATABASE!$J$4,$I1410&gt;=DATABASE!$I$4),"JAM KERJA","LUAR JAM KERJA 1")))))</f>
        <v/>
      </c>
      <c r="M1410" s="33" t="str">
        <f>IF('DATA ACCURATE'!T1413&lt;&gt;"",IF('DATA ACCURATE'!T1413&gt;100,'DATA ACCURATE'!T1413/10,'DATA ACCURATE'!T1413),"")</f>
        <v/>
      </c>
      <c r="N1410" t="str">
        <f>IF(M1410="","",IF(M1410&lt;=DATABASE!$I$9,"LOKAL",IF(M1410&lt;DATABASE!$J$9,"LUAR KOTA 1",IF($M1410&gt;=DATABASE!$J$9,"LUAR KOTA 2",""))))</f>
        <v/>
      </c>
      <c r="O1410" s="38" t="str">
        <f>IF('DATA ACCURATE'!L1413&lt;&gt;"",'DATA ACCURATE'!L1413,"")</f>
        <v/>
      </c>
      <c r="Q1410" s="38">
        <f t="shared" si="148"/>
        <v>0</v>
      </c>
      <c r="R1410" s="38">
        <f t="shared" si="148"/>
        <v>0</v>
      </c>
      <c r="S1410" s="38">
        <f t="shared" si="148"/>
        <v>0</v>
      </c>
      <c r="T1410" s="38">
        <f t="shared" si="148"/>
        <v>0</v>
      </c>
      <c r="U1410" s="38">
        <f t="shared" si="149"/>
        <v>0</v>
      </c>
      <c r="V1410" s="38">
        <f t="shared" si="149"/>
        <v>0</v>
      </c>
      <c r="W1410" s="38">
        <f t="shared" si="149"/>
        <v>0</v>
      </c>
      <c r="X1410" s="38">
        <f t="shared" si="150"/>
        <v>0</v>
      </c>
      <c r="Y1410" s="38">
        <f t="shared" si="150"/>
        <v>0</v>
      </c>
      <c r="Z1410" s="38">
        <f t="shared" si="150"/>
        <v>0</v>
      </c>
      <c r="AA1410" s="38">
        <f t="shared" si="150"/>
        <v>0</v>
      </c>
      <c r="AB1410" s="38">
        <f t="shared" si="151"/>
        <v>0</v>
      </c>
      <c r="AC1410" s="38">
        <f t="shared" si="152"/>
        <v>0</v>
      </c>
      <c r="AD1410" s="38" t="str">
        <f t="shared" si="153"/>
        <v>000000000000</v>
      </c>
    </row>
    <row r="1411" spans="1:30">
      <c r="A1411" s="9" t="str">
        <f>IF('DATA ACCURATE'!A1414&lt;&gt;"",'DATA ACCURATE'!A1414,"")</f>
        <v/>
      </c>
      <c r="B1411" s="9" t="str">
        <f>IF('DATA ACCURATE'!D1414&lt;&gt;"",'DATA ACCURATE'!D1414,"")</f>
        <v/>
      </c>
      <c r="C1411" s="38" t="str">
        <f>IF($AD1411="000000000000","",INDEX(DATABASE!$W$12:$W$71,MATCH($AD1411,DATABASE!$V$12:$V$71,0)))</f>
        <v/>
      </c>
      <c r="D1411" s="34" t="str">
        <f>IF(C1411="","",IF(E1411="",INDEX(DATABASE!$AF$13:$AF$62,MATCH($C1411,DATABASE!$AC$13:$AC$62,0)),IF(E1411="2x D11",INDEX(DATABASE!$AF$13:$AF$62,MATCH($C1411,DATABASE!$AC$13:$AC$62,0))+2*DATABASE!$AF$62,IF(E1411="3x D11",INDEX(DATABASE!$AF$13:$AF$62,MATCH($C1411,DATABASE!$AC$13:$AC$62,0))+3*DATABASE!$AF$62,""))))</f>
        <v/>
      </c>
      <c r="E1411" s="38" t="str">
        <f>IF(AND($K1411="Y",$G1411&lt;&gt;"UNYIL",$F1411&lt;DATABASE!$O$8),"2x D11",IF(AND($K1411="Y",$G1411&lt;&gt;"UNYIL",$F1411&gt;=DATABASE!$O$8),"3x D11",""))</f>
        <v/>
      </c>
      <c r="F1411" s="9" t="str">
        <f>IF('DATA ACCURATE'!N1414&lt;&gt;"",'DATA ACCURATE'!N1414,"")</f>
        <v/>
      </c>
      <c r="G1411" t="str">
        <f>IF(F1411="","",IF(F1411&lt;=DATABASE!$I$8,"UNYIL",IF(F1411&lt;=DATABASE!$J$8,"KECIL",IF(F1411&lt;DATABASE!$K$8,"TANGGUNG",IF(F1411&gt;=DATABASE!$K$8,"BESAR","")))))</f>
        <v/>
      </c>
      <c r="H1411" s="16" t="str">
        <f>IF('DATA ACCURATE'!J1414&lt;&gt;"",'DATA ACCURATE'!J1414,"")</f>
        <v/>
      </c>
      <c r="I1411" s="35" t="str">
        <f>IF(B1411&lt;&gt;"",IFERROR(VLOOKUP(B1411,'DATA TIMBANGAN'!G:M,7,FALSE),VLOOKUP(B1411,'DATA TIMBANGAN'!G:M,7)),"")</f>
        <v/>
      </c>
      <c r="J1411" s="25" t="str">
        <f>IF(H1411&lt;&gt;"",IFERROR(INDEX(DATABASE!$Z$19:$Z$38,MATCH(DATEVALUE(H1411),DATABASE!$AA$19:$AA$38,0)),INDEX(DATABASE!$Z$12:$Z$18,MATCH(WEEKDAY(H1411,2),DATABASE!$AA$12:$AA$18,0))),"")</f>
        <v/>
      </c>
      <c r="K1411" s="25" t="str">
        <f>IF('DATA ACCURATE'!V1414&lt;&gt;"",'DATA ACCURATE'!V1414,"")</f>
        <v/>
      </c>
      <c r="L1411" s="80" t="str">
        <f>IF($H1411="","",IF(OR($J1411="LIBUR",AND($L1410="LIBUR",$O1410=$O1411)),"LIBUR",IF(AND(OR($L1410="LUAR JAM KERJA 1",$L1410="LUAR JAM KERJA 2"),OR(OR(AND($H1410=$H1411,AND(OR($I1411&gt;DATABASE!$J$3,$I1411&lt;DATABASE!$J$6),((DATEVALUE($H1411)+$I1411)-(DATEVALUE($H1410)+$I1410))&lt;DATABASE!$J$6)),AND($H1410=$H1411,$O1410=$O1411,OR($I1411&gt;DATABASE!$J$6,$I1411&lt;DATABASE!$J$3))),AND(($H1411-$H1410)=1,OR($I1411&lt;DATABASE!$I$6,((DATEVALUE($H1411)+$I1411)-(DATEVALUE($H1410)+$I1410))&lt;DATABASE!$J$6))),$A1411=$A1410),"LUAR JAM KERJA 2",IF(AND(OR(WEEKDAY($H1411,2)=1,WEEKDAY($H1411,2)=2,WEEKDAY($H1411,2)=3,WEEKDAY($H1411,2)=4,WEEKDAY($H1411,2)=5),$I1411&lt;=DATABASE!$J$3,$I1411&gt;=DATABASE!$I$3),"JAM KERJA",IF(AND(WEEKDAY($H1411,2)=6,$I1411&lt;=DATABASE!$J$4,$I1411&gt;=DATABASE!$I$4),"JAM KERJA","LUAR JAM KERJA 1")))))</f>
        <v/>
      </c>
      <c r="M1411" s="33" t="str">
        <f>IF('DATA ACCURATE'!T1414&lt;&gt;"",IF('DATA ACCURATE'!T1414&gt;100,'DATA ACCURATE'!T1414/10,'DATA ACCURATE'!T1414),"")</f>
        <v/>
      </c>
      <c r="N1411" t="str">
        <f>IF(M1411="","",IF(M1411&lt;=DATABASE!$I$9,"LOKAL",IF(M1411&lt;DATABASE!$J$9,"LUAR KOTA 1",IF($M1411&gt;=DATABASE!$J$9,"LUAR KOTA 2",""))))</f>
        <v/>
      </c>
      <c r="O1411" s="38" t="str">
        <f>IF('DATA ACCURATE'!L1414&lt;&gt;"",'DATA ACCURATE'!L1414,"")</f>
        <v/>
      </c>
      <c r="Q1411" s="38">
        <f t="shared" ref="Q1411:T1474" si="154">IF($G1411=Q$1,1,0)</f>
        <v>0</v>
      </c>
      <c r="R1411" s="38">
        <f t="shared" si="154"/>
        <v>0</v>
      </c>
      <c r="S1411" s="38">
        <f t="shared" si="154"/>
        <v>0</v>
      </c>
      <c r="T1411" s="38">
        <f t="shared" si="154"/>
        <v>0</v>
      </c>
      <c r="U1411" s="38">
        <f t="shared" ref="U1411:W1474" si="155">IF($N1411=U$1,1,0)</f>
        <v>0</v>
      </c>
      <c r="V1411" s="38">
        <f t="shared" si="155"/>
        <v>0</v>
      </c>
      <c r="W1411" s="38">
        <f t="shared" si="155"/>
        <v>0</v>
      </c>
      <c r="X1411" s="38">
        <f t="shared" ref="X1411:AA1474" si="156">IF($L1411=X$1,1,0)</f>
        <v>0</v>
      </c>
      <c r="Y1411" s="38">
        <f t="shared" si="156"/>
        <v>0</v>
      </c>
      <c r="Z1411" s="38">
        <f t="shared" si="156"/>
        <v>0</v>
      </c>
      <c r="AA1411" s="38">
        <f t="shared" si="156"/>
        <v>0</v>
      </c>
      <c r="AB1411" s="38">
        <f t="shared" ref="AB1411:AB1474" si="157">IF(AND($G1411="UNYIL",$K1411="Y"),1,0)</f>
        <v>0</v>
      </c>
      <c r="AC1411" s="38">
        <f t="shared" ref="AC1411:AC1474" si="158">IF($E1411="2x D11",2,IF($E1411="3x D11",3,0))</f>
        <v>0</v>
      </c>
      <c r="AD1411" s="38" t="str">
        <f t="shared" ref="AD1411:AD1474" si="159">Q1411&amp;R1411&amp;S1411&amp;T1411&amp;U1411&amp;V1411&amp;W1411&amp;X1411&amp;Y1411&amp;Z1411&amp;AA1411&amp;AB1411</f>
        <v>000000000000</v>
      </c>
    </row>
    <row r="1412" spans="1:30">
      <c r="A1412" s="9" t="str">
        <f>IF('DATA ACCURATE'!A1415&lt;&gt;"",'DATA ACCURATE'!A1415,"")</f>
        <v/>
      </c>
      <c r="B1412" s="9" t="str">
        <f>IF('DATA ACCURATE'!D1415&lt;&gt;"",'DATA ACCURATE'!D1415,"")</f>
        <v/>
      </c>
      <c r="C1412" s="38" t="str">
        <f>IF($AD1412="000000000000","",INDEX(DATABASE!$W$12:$W$71,MATCH($AD1412,DATABASE!$V$12:$V$71,0)))</f>
        <v/>
      </c>
      <c r="D1412" s="34" t="str">
        <f>IF(C1412="","",IF(E1412="",INDEX(DATABASE!$AF$13:$AF$62,MATCH($C1412,DATABASE!$AC$13:$AC$62,0)),IF(E1412="2x D11",INDEX(DATABASE!$AF$13:$AF$62,MATCH($C1412,DATABASE!$AC$13:$AC$62,0))+2*DATABASE!$AF$62,IF(E1412="3x D11",INDEX(DATABASE!$AF$13:$AF$62,MATCH($C1412,DATABASE!$AC$13:$AC$62,0))+3*DATABASE!$AF$62,""))))</f>
        <v/>
      </c>
      <c r="E1412" s="38" t="str">
        <f>IF(AND($K1412="Y",$G1412&lt;&gt;"UNYIL",$F1412&lt;DATABASE!$O$8),"2x D11",IF(AND($K1412="Y",$G1412&lt;&gt;"UNYIL",$F1412&gt;=DATABASE!$O$8),"3x D11",""))</f>
        <v/>
      </c>
      <c r="F1412" s="9" t="str">
        <f>IF('DATA ACCURATE'!N1415&lt;&gt;"",'DATA ACCURATE'!N1415,"")</f>
        <v/>
      </c>
      <c r="G1412" t="str">
        <f>IF(F1412="","",IF(F1412&lt;=DATABASE!$I$8,"UNYIL",IF(F1412&lt;=DATABASE!$J$8,"KECIL",IF(F1412&lt;DATABASE!$K$8,"TANGGUNG",IF(F1412&gt;=DATABASE!$K$8,"BESAR","")))))</f>
        <v/>
      </c>
      <c r="H1412" s="16" t="str">
        <f>IF('DATA ACCURATE'!J1415&lt;&gt;"",'DATA ACCURATE'!J1415,"")</f>
        <v/>
      </c>
      <c r="I1412" s="35" t="str">
        <f>IF(B1412&lt;&gt;"",IFERROR(VLOOKUP(B1412,'DATA TIMBANGAN'!G:M,7,FALSE),VLOOKUP(B1412,'DATA TIMBANGAN'!G:M,7)),"")</f>
        <v/>
      </c>
      <c r="J1412" s="25" t="str">
        <f>IF(H1412&lt;&gt;"",IFERROR(INDEX(DATABASE!$Z$19:$Z$38,MATCH(DATEVALUE(H1412),DATABASE!$AA$19:$AA$38,0)),INDEX(DATABASE!$Z$12:$Z$18,MATCH(WEEKDAY(H1412,2),DATABASE!$AA$12:$AA$18,0))),"")</f>
        <v/>
      </c>
      <c r="K1412" s="25" t="str">
        <f>IF('DATA ACCURATE'!V1415&lt;&gt;"",'DATA ACCURATE'!V1415,"")</f>
        <v/>
      </c>
      <c r="L1412" s="80" t="str">
        <f>IF($H1412="","",IF(OR($J1412="LIBUR",AND($L1411="LIBUR",$O1411=$O1412)),"LIBUR",IF(AND(OR($L1411="LUAR JAM KERJA 1",$L1411="LUAR JAM KERJA 2"),OR(OR(AND($H1411=$H1412,AND(OR($I1412&gt;DATABASE!$J$3,$I1412&lt;DATABASE!$J$6),((DATEVALUE($H1412)+$I1412)-(DATEVALUE($H1411)+$I1411))&lt;DATABASE!$J$6)),AND($H1411=$H1412,$O1411=$O1412,OR($I1412&gt;DATABASE!$J$6,$I1412&lt;DATABASE!$J$3))),AND(($H1412-$H1411)=1,OR($I1412&lt;DATABASE!$I$6,((DATEVALUE($H1412)+$I1412)-(DATEVALUE($H1411)+$I1411))&lt;DATABASE!$J$6))),$A1412=$A1411),"LUAR JAM KERJA 2",IF(AND(OR(WEEKDAY($H1412,2)=1,WEEKDAY($H1412,2)=2,WEEKDAY($H1412,2)=3,WEEKDAY($H1412,2)=4,WEEKDAY($H1412,2)=5),$I1412&lt;=DATABASE!$J$3,$I1412&gt;=DATABASE!$I$3),"JAM KERJA",IF(AND(WEEKDAY($H1412,2)=6,$I1412&lt;=DATABASE!$J$4,$I1412&gt;=DATABASE!$I$4),"JAM KERJA","LUAR JAM KERJA 1")))))</f>
        <v/>
      </c>
      <c r="M1412" s="33" t="str">
        <f>IF('DATA ACCURATE'!T1415&lt;&gt;"",IF('DATA ACCURATE'!T1415&gt;100,'DATA ACCURATE'!T1415/10,'DATA ACCURATE'!T1415),"")</f>
        <v/>
      </c>
      <c r="N1412" t="str">
        <f>IF(M1412="","",IF(M1412&lt;=DATABASE!$I$9,"LOKAL",IF(M1412&lt;DATABASE!$J$9,"LUAR KOTA 1",IF($M1412&gt;=DATABASE!$J$9,"LUAR KOTA 2",""))))</f>
        <v/>
      </c>
      <c r="O1412" s="38" t="str">
        <f>IF('DATA ACCURATE'!L1415&lt;&gt;"",'DATA ACCURATE'!L1415,"")</f>
        <v/>
      </c>
      <c r="Q1412" s="38">
        <f t="shared" si="154"/>
        <v>0</v>
      </c>
      <c r="R1412" s="38">
        <f t="shared" si="154"/>
        <v>0</v>
      </c>
      <c r="S1412" s="38">
        <f t="shared" si="154"/>
        <v>0</v>
      </c>
      <c r="T1412" s="38">
        <f t="shared" si="154"/>
        <v>0</v>
      </c>
      <c r="U1412" s="38">
        <f t="shared" si="155"/>
        <v>0</v>
      </c>
      <c r="V1412" s="38">
        <f t="shared" si="155"/>
        <v>0</v>
      </c>
      <c r="W1412" s="38">
        <f t="shared" si="155"/>
        <v>0</v>
      </c>
      <c r="X1412" s="38">
        <f t="shared" si="156"/>
        <v>0</v>
      </c>
      <c r="Y1412" s="38">
        <f t="shared" si="156"/>
        <v>0</v>
      </c>
      <c r="Z1412" s="38">
        <f t="shared" si="156"/>
        <v>0</v>
      </c>
      <c r="AA1412" s="38">
        <f t="shared" si="156"/>
        <v>0</v>
      </c>
      <c r="AB1412" s="38">
        <f t="shared" si="157"/>
        <v>0</v>
      </c>
      <c r="AC1412" s="38">
        <f t="shared" si="158"/>
        <v>0</v>
      </c>
      <c r="AD1412" s="38" t="str">
        <f t="shared" si="159"/>
        <v>000000000000</v>
      </c>
    </row>
    <row r="1413" spans="1:30">
      <c r="A1413" s="9" t="str">
        <f>IF('DATA ACCURATE'!A1416&lt;&gt;"",'DATA ACCURATE'!A1416,"")</f>
        <v/>
      </c>
      <c r="B1413" s="9" t="str">
        <f>IF('DATA ACCURATE'!D1416&lt;&gt;"",'DATA ACCURATE'!D1416,"")</f>
        <v/>
      </c>
      <c r="C1413" s="38" t="str">
        <f>IF($AD1413="000000000000","",INDEX(DATABASE!$W$12:$W$71,MATCH($AD1413,DATABASE!$V$12:$V$71,0)))</f>
        <v/>
      </c>
      <c r="D1413" s="34" t="str">
        <f>IF(C1413="","",IF(E1413="",INDEX(DATABASE!$AF$13:$AF$62,MATCH($C1413,DATABASE!$AC$13:$AC$62,0)),IF(E1413="2x D11",INDEX(DATABASE!$AF$13:$AF$62,MATCH($C1413,DATABASE!$AC$13:$AC$62,0))+2*DATABASE!$AF$62,IF(E1413="3x D11",INDEX(DATABASE!$AF$13:$AF$62,MATCH($C1413,DATABASE!$AC$13:$AC$62,0))+3*DATABASE!$AF$62,""))))</f>
        <v/>
      </c>
      <c r="E1413" s="38" t="str">
        <f>IF(AND($K1413="Y",$G1413&lt;&gt;"UNYIL",$F1413&lt;DATABASE!$O$8),"2x D11",IF(AND($K1413="Y",$G1413&lt;&gt;"UNYIL",$F1413&gt;=DATABASE!$O$8),"3x D11",""))</f>
        <v/>
      </c>
      <c r="F1413" s="9" t="str">
        <f>IF('DATA ACCURATE'!N1416&lt;&gt;"",'DATA ACCURATE'!N1416,"")</f>
        <v/>
      </c>
      <c r="G1413" t="str">
        <f>IF(F1413="","",IF(F1413&lt;=DATABASE!$I$8,"UNYIL",IF(F1413&lt;=DATABASE!$J$8,"KECIL",IF(F1413&lt;DATABASE!$K$8,"TANGGUNG",IF(F1413&gt;=DATABASE!$K$8,"BESAR","")))))</f>
        <v/>
      </c>
      <c r="H1413" s="16" t="str">
        <f>IF('DATA ACCURATE'!J1416&lt;&gt;"",'DATA ACCURATE'!J1416,"")</f>
        <v/>
      </c>
      <c r="I1413" s="35" t="str">
        <f>IF(B1413&lt;&gt;"",IFERROR(VLOOKUP(B1413,'DATA TIMBANGAN'!G:M,7,FALSE),VLOOKUP(B1413,'DATA TIMBANGAN'!G:M,7)),"")</f>
        <v/>
      </c>
      <c r="J1413" s="25" t="str">
        <f>IF(H1413&lt;&gt;"",IFERROR(INDEX(DATABASE!$Z$19:$Z$38,MATCH(DATEVALUE(H1413),DATABASE!$AA$19:$AA$38,0)),INDEX(DATABASE!$Z$12:$Z$18,MATCH(WEEKDAY(H1413,2),DATABASE!$AA$12:$AA$18,0))),"")</f>
        <v/>
      </c>
      <c r="K1413" s="25" t="str">
        <f>IF('DATA ACCURATE'!V1416&lt;&gt;"",'DATA ACCURATE'!V1416,"")</f>
        <v/>
      </c>
      <c r="L1413" s="80" t="str">
        <f>IF($H1413="","",IF(OR($J1413="LIBUR",AND($L1412="LIBUR",$O1412=$O1413)),"LIBUR",IF(AND(OR($L1412="LUAR JAM KERJA 1",$L1412="LUAR JAM KERJA 2"),OR(OR(AND($H1412=$H1413,AND(OR($I1413&gt;DATABASE!$J$3,$I1413&lt;DATABASE!$J$6),((DATEVALUE($H1413)+$I1413)-(DATEVALUE($H1412)+$I1412))&lt;DATABASE!$J$6)),AND($H1412=$H1413,$O1412=$O1413,OR($I1413&gt;DATABASE!$J$6,$I1413&lt;DATABASE!$J$3))),AND(($H1413-$H1412)=1,OR($I1413&lt;DATABASE!$I$6,((DATEVALUE($H1413)+$I1413)-(DATEVALUE($H1412)+$I1412))&lt;DATABASE!$J$6))),$A1413=$A1412),"LUAR JAM KERJA 2",IF(AND(OR(WEEKDAY($H1413,2)=1,WEEKDAY($H1413,2)=2,WEEKDAY($H1413,2)=3,WEEKDAY($H1413,2)=4,WEEKDAY($H1413,2)=5),$I1413&lt;=DATABASE!$J$3,$I1413&gt;=DATABASE!$I$3),"JAM KERJA",IF(AND(WEEKDAY($H1413,2)=6,$I1413&lt;=DATABASE!$J$4,$I1413&gt;=DATABASE!$I$4),"JAM KERJA","LUAR JAM KERJA 1")))))</f>
        <v/>
      </c>
      <c r="M1413" s="33" t="str">
        <f>IF('DATA ACCURATE'!T1416&lt;&gt;"",IF('DATA ACCURATE'!T1416&gt;100,'DATA ACCURATE'!T1416/10,'DATA ACCURATE'!T1416),"")</f>
        <v/>
      </c>
      <c r="N1413" t="str">
        <f>IF(M1413="","",IF(M1413&lt;=DATABASE!$I$9,"LOKAL",IF(M1413&lt;DATABASE!$J$9,"LUAR KOTA 1",IF($M1413&gt;=DATABASE!$J$9,"LUAR KOTA 2",""))))</f>
        <v/>
      </c>
      <c r="O1413" s="38" t="str">
        <f>IF('DATA ACCURATE'!L1416&lt;&gt;"",'DATA ACCURATE'!L1416,"")</f>
        <v/>
      </c>
      <c r="Q1413" s="38">
        <f t="shared" si="154"/>
        <v>0</v>
      </c>
      <c r="R1413" s="38">
        <f t="shared" si="154"/>
        <v>0</v>
      </c>
      <c r="S1413" s="38">
        <f t="shared" si="154"/>
        <v>0</v>
      </c>
      <c r="T1413" s="38">
        <f t="shared" si="154"/>
        <v>0</v>
      </c>
      <c r="U1413" s="38">
        <f t="shared" si="155"/>
        <v>0</v>
      </c>
      <c r="V1413" s="38">
        <f t="shared" si="155"/>
        <v>0</v>
      </c>
      <c r="W1413" s="38">
        <f t="shared" si="155"/>
        <v>0</v>
      </c>
      <c r="X1413" s="38">
        <f t="shared" si="156"/>
        <v>0</v>
      </c>
      <c r="Y1413" s="38">
        <f t="shared" si="156"/>
        <v>0</v>
      </c>
      <c r="Z1413" s="38">
        <f t="shared" si="156"/>
        <v>0</v>
      </c>
      <c r="AA1413" s="38">
        <f t="shared" si="156"/>
        <v>0</v>
      </c>
      <c r="AB1413" s="38">
        <f t="shared" si="157"/>
        <v>0</v>
      </c>
      <c r="AC1413" s="38">
        <f t="shared" si="158"/>
        <v>0</v>
      </c>
      <c r="AD1413" s="38" t="str">
        <f t="shared" si="159"/>
        <v>000000000000</v>
      </c>
    </row>
    <row r="1414" spans="1:30">
      <c r="A1414" s="9" t="str">
        <f>IF('DATA ACCURATE'!A1417&lt;&gt;"",'DATA ACCURATE'!A1417,"")</f>
        <v/>
      </c>
      <c r="B1414" s="9" t="str">
        <f>IF('DATA ACCURATE'!D1417&lt;&gt;"",'DATA ACCURATE'!D1417,"")</f>
        <v/>
      </c>
      <c r="C1414" s="38" t="str">
        <f>IF($AD1414="000000000000","",INDEX(DATABASE!$W$12:$W$71,MATCH($AD1414,DATABASE!$V$12:$V$71,0)))</f>
        <v/>
      </c>
      <c r="D1414" s="34" t="str">
        <f>IF(C1414="","",IF(E1414="",INDEX(DATABASE!$AF$13:$AF$62,MATCH($C1414,DATABASE!$AC$13:$AC$62,0)),IF(E1414="2x D11",INDEX(DATABASE!$AF$13:$AF$62,MATCH($C1414,DATABASE!$AC$13:$AC$62,0))+2*DATABASE!$AF$62,IF(E1414="3x D11",INDEX(DATABASE!$AF$13:$AF$62,MATCH($C1414,DATABASE!$AC$13:$AC$62,0))+3*DATABASE!$AF$62,""))))</f>
        <v/>
      </c>
      <c r="E1414" s="38" t="str">
        <f>IF(AND($K1414="Y",$G1414&lt;&gt;"UNYIL",$F1414&lt;DATABASE!$O$8),"2x D11",IF(AND($K1414="Y",$G1414&lt;&gt;"UNYIL",$F1414&gt;=DATABASE!$O$8),"3x D11",""))</f>
        <v/>
      </c>
      <c r="F1414" s="9" t="str">
        <f>IF('DATA ACCURATE'!N1417&lt;&gt;"",'DATA ACCURATE'!N1417,"")</f>
        <v/>
      </c>
      <c r="G1414" t="str">
        <f>IF(F1414="","",IF(F1414&lt;=DATABASE!$I$8,"UNYIL",IF(F1414&lt;=DATABASE!$J$8,"KECIL",IF(F1414&lt;DATABASE!$K$8,"TANGGUNG",IF(F1414&gt;=DATABASE!$K$8,"BESAR","")))))</f>
        <v/>
      </c>
      <c r="H1414" s="16" t="str">
        <f>IF('DATA ACCURATE'!J1417&lt;&gt;"",'DATA ACCURATE'!J1417,"")</f>
        <v/>
      </c>
      <c r="I1414" s="35" t="str">
        <f>IF(B1414&lt;&gt;"",IFERROR(VLOOKUP(B1414,'DATA TIMBANGAN'!G:M,7,FALSE),VLOOKUP(B1414,'DATA TIMBANGAN'!G:M,7)),"")</f>
        <v/>
      </c>
      <c r="J1414" s="25" t="str">
        <f>IF(H1414&lt;&gt;"",IFERROR(INDEX(DATABASE!$Z$19:$Z$38,MATCH(DATEVALUE(H1414),DATABASE!$AA$19:$AA$38,0)),INDEX(DATABASE!$Z$12:$Z$18,MATCH(WEEKDAY(H1414,2),DATABASE!$AA$12:$AA$18,0))),"")</f>
        <v/>
      </c>
      <c r="K1414" s="25" t="str">
        <f>IF('DATA ACCURATE'!V1417&lt;&gt;"",'DATA ACCURATE'!V1417,"")</f>
        <v/>
      </c>
      <c r="L1414" s="80" t="str">
        <f>IF($H1414="","",IF(OR($J1414="LIBUR",AND($L1413="LIBUR",$O1413=$O1414)),"LIBUR",IF(AND(OR($L1413="LUAR JAM KERJA 1",$L1413="LUAR JAM KERJA 2"),OR(OR(AND($H1413=$H1414,AND(OR($I1414&gt;DATABASE!$J$3,$I1414&lt;DATABASE!$J$6),((DATEVALUE($H1414)+$I1414)-(DATEVALUE($H1413)+$I1413))&lt;DATABASE!$J$6)),AND($H1413=$H1414,$O1413=$O1414,OR($I1414&gt;DATABASE!$J$6,$I1414&lt;DATABASE!$J$3))),AND(($H1414-$H1413)=1,OR($I1414&lt;DATABASE!$I$6,((DATEVALUE($H1414)+$I1414)-(DATEVALUE($H1413)+$I1413))&lt;DATABASE!$J$6))),$A1414=$A1413),"LUAR JAM KERJA 2",IF(AND(OR(WEEKDAY($H1414,2)=1,WEEKDAY($H1414,2)=2,WEEKDAY($H1414,2)=3,WEEKDAY($H1414,2)=4,WEEKDAY($H1414,2)=5),$I1414&lt;=DATABASE!$J$3,$I1414&gt;=DATABASE!$I$3),"JAM KERJA",IF(AND(WEEKDAY($H1414,2)=6,$I1414&lt;=DATABASE!$J$4,$I1414&gt;=DATABASE!$I$4),"JAM KERJA","LUAR JAM KERJA 1")))))</f>
        <v/>
      </c>
      <c r="M1414" s="33" t="str">
        <f>IF('DATA ACCURATE'!T1417&lt;&gt;"",IF('DATA ACCURATE'!T1417&gt;100,'DATA ACCURATE'!T1417/10,'DATA ACCURATE'!T1417),"")</f>
        <v/>
      </c>
      <c r="N1414" t="str">
        <f>IF(M1414="","",IF(M1414&lt;=DATABASE!$I$9,"LOKAL",IF(M1414&lt;DATABASE!$J$9,"LUAR KOTA 1",IF($M1414&gt;=DATABASE!$J$9,"LUAR KOTA 2",""))))</f>
        <v/>
      </c>
      <c r="O1414" s="38" t="str">
        <f>IF('DATA ACCURATE'!L1417&lt;&gt;"",'DATA ACCURATE'!L1417,"")</f>
        <v/>
      </c>
      <c r="Q1414" s="38">
        <f t="shared" si="154"/>
        <v>0</v>
      </c>
      <c r="R1414" s="38">
        <f t="shared" si="154"/>
        <v>0</v>
      </c>
      <c r="S1414" s="38">
        <f t="shared" si="154"/>
        <v>0</v>
      </c>
      <c r="T1414" s="38">
        <f t="shared" si="154"/>
        <v>0</v>
      </c>
      <c r="U1414" s="38">
        <f t="shared" si="155"/>
        <v>0</v>
      </c>
      <c r="V1414" s="38">
        <f t="shared" si="155"/>
        <v>0</v>
      </c>
      <c r="W1414" s="38">
        <f t="shared" si="155"/>
        <v>0</v>
      </c>
      <c r="X1414" s="38">
        <f t="shared" si="156"/>
        <v>0</v>
      </c>
      <c r="Y1414" s="38">
        <f t="shared" si="156"/>
        <v>0</v>
      </c>
      <c r="Z1414" s="38">
        <f t="shared" si="156"/>
        <v>0</v>
      </c>
      <c r="AA1414" s="38">
        <f t="shared" si="156"/>
        <v>0</v>
      </c>
      <c r="AB1414" s="38">
        <f t="shared" si="157"/>
        <v>0</v>
      </c>
      <c r="AC1414" s="38">
        <f t="shared" si="158"/>
        <v>0</v>
      </c>
      <c r="AD1414" s="38" t="str">
        <f t="shared" si="159"/>
        <v>000000000000</v>
      </c>
    </row>
    <row r="1415" spans="1:30">
      <c r="A1415" s="9" t="str">
        <f>IF('DATA ACCURATE'!A1418&lt;&gt;"",'DATA ACCURATE'!A1418,"")</f>
        <v/>
      </c>
      <c r="B1415" s="9" t="str">
        <f>IF('DATA ACCURATE'!D1418&lt;&gt;"",'DATA ACCURATE'!D1418,"")</f>
        <v/>
      </c>
      <c r="C1415" s="38" t="str">
        <f>IF($AD1415="000000000000","",INDEX(DATABASE!$W$12:$W$71,MATCH($AD1415,DATABASE!$V$12:$V$71,0)))</f>
        <v/>
      </c>
      <c r="D1415" s="34" t="str">
        <f>IF(C1415="","",IF(E1415="",INDEX(DATABASE!$AF$13:$AF$62,MATCH($C1415,DATABASE!$AC$13:$AC$62,0)),IF(E1415="2x D11",INDEX(DATABASE!$AF$13:$AF$62,MATCH($C1415,DATABASE!$AC$13:$AC$62,0))+2*DATABASE!$AF$62,IF(E1415="3x D11",INDEX(DATABASE!$AF$13:$AF$62,MATCH($C1415,DATABASE!$AC$13:$AC$62,0))+3*DATABASE!$AF$62,""))))</f>
        <v/>
      </c>
      <c r="E1415" s="38" t="str">
        <f>IF(AND($K1415="Y",$G1415&lt;&gt;"UNYIL",$F1415&lt;DATABASE!$O$8),"2x D11",IF(AND($K1415="Y",$G1415&lt;&gt;"UNYIL",$F1415&gt;=DATABASE!$O$8),"3x D11",""))</f>
        <v/>
      </c>
      <c r="F1415" s="9" t="str">
        <f>IF('DATA ACCURATE'!N1418&lt;&gt;"",'DATA ACCURATE'!N1418,"")</f>
        <v/>
      </c>
      <c r="G1415" t="str">
        <f>IF(F1415="","",IF(F1415&lt;=DATABASE!$I$8,"UNYIL",IF(F1415&lt;=DATABASE!$J$8,"KECIL",IF(F1415&lt;DATABASE!$K$8,"TANGGUNG",IF(F1415&gt;=DATABASE!$K$8,"BESAR","")))))</f>
        <v/>
      </c>
      <c r="H1415" s="16" t="str">
        <f>IF('DATA ACCURATE'!J1418&lt;&gt;"",'DATA ACCURATE'!J1418,"")</f>
        <v/>
      </c>
      <c r="I1415" s="35" t="str">
        <f>IF(B1415&lt;&gt;"",IFERROR(VLOOKUP(B1415,'DATA TIMBANGAN'!G:M,7,FALSE),VLOOKUP(B1415,'DATA TIMBANGAN'!G:M,7)),"")</f>
        <v/>
      </c>
      <c r="J1415" s="25" t="str">
        <f>IF(H1415&lt;&gt;"",IFERROR(INDEX(DATABASE!$Z$19:$Z$38,MATCH(DATEVALUE(H1415),DATABASE!$AA$19:$AA$38,0)),INDEX(DATABASE!$Z$12:$Z$18,MATCH(WEEKDAY(H1415,2),DATABASE!$AA$12:$AA$18,0))),"")</f>
        <v/>
      </c>
      <c r="K1415" s="25" t="str">
        <f>IF('DATA ACCURATE'!V1418&lt;&gt;"",'DATA ACCURATE'!V1418,"")</f>
        <v/>
      </c>
      <c r="L1415" s="80" t="str">
        <f>IF($H1415="","",IF(OR($J1415="LIBUR",AND($L1414="LIBUR",$O1414=$O1415)),"LIBUR",IF(AND(OR($L1414="LUAR JAM KERJA 1",$L1414="LUAR JAM KERJA 2"),OR(OR(AND($H1414=$H1415,AND(OR($I1415&gt;DATABASE!$J$3,$I1415&lt;DATABASE!$J$6),((DATEVALUE($H1415)+$I1415)-(DATEVALUE($H1414)+$I1414))&lt;DATABASE!$J$6)),AND($H1414=$H1415,$O1414=$O1415,OR($I1415&gt;DATABASE!$J$6,$I1415&lt;DATABASE!$J$3))),AND(($H1415-$H1414)=1,OR($I1415&lt;DATABASE!$I$6,((DATEVALUE($H1415)+$I1415)-(DATEVALUE($H1414)+$I1414))&lt;DATABASE!$J$6))),$A1415=$A1414),"LUAR JAM KERJA 2",IF(AND(OR(WEEKDAY($H1415,2)=1,WEEKDAY($H1415,2)=2,WEEKDAY($H1415,2)=3,WEEKDAY($H1415,2)=4,WEEKDAY($H1415,2)=5),$I1415&lt;=DATABASE!$J$3,$I1415&gt;=DATABASE!$I$3),"JAM KERJA",IF(AND(WEEKDAY($H1415,2)=6,$I1415&lt;=DATABASE!$J$4,$I1415&gt;=DATABASE!$I$4),"JAM KERJA","LUAR JAM KERJA 1")))))</f>
        <v/>
      </c>
      <c r="M1415" s="33" t="str">
        <f>IF('DATA ACCURATE'!T1418&lt;&gt;"",IF('DATA ACCURATE'!T1418&gt;100,'DATA ACCURATE'!T1418/10,'DATA ACCURATE'!T1418),"")</f>
        <v/>
      </c>
      <c r="N1415" t="str">
        <f>IF(M1415="","",IF(M1415&lt;=DATABASE!$I$9,"LOKAL",IF(M1415&lt;DATABASE!$J$9,"LUAR KOTA 1",IF($M1415&gt;=DATABASE!$J$9,"LUAR KOTA 2",""))))</f>
        <v/>
      </c>
      <c r="O1415" s="38" t="str">
        <f>IF('DATA ACCURATE'!L1418&lt;&gt;"",'DATA ACCURATE'!L1418,"")</f>
        <v/>
      </c>
      <c r="Q1415" s="38">
        <f t="shared" si="154"/>
        <v>0</v>
      </c>
      <c r="R1415" s="38">
        <f t="shared" si="154"/>
        <v>0</v>
      </c>
      <c r="S1415" s="38">
        <f t="shared" si="154"/>
        <v>0</v>
      </c>
      <c r="T1415" s="38">
        <f t="shared" si="154"/>
        <v>0</v>
      </c>
      <c r="U1415" s="38">
        <f t="shared" si="155"/>
        <v>0</v>
      </c>
      <c r="V1415" s="38">
        <f t="shared" si="155"/>
        <v>0</v>
      </c>
      <c r="W1415" s="38">
        <f t="shared" si="155"/>
        <v>0</v>
      </c>
      <c r="X1415" s="38">
        <f t="shared" si="156"/>
        <v>0</v>
      </c>
      <c r="Y1415" s="38">
        <f t="shared" si="156"/>
        <v>0</v>
      </c>
      <c r="Z1415" s="38">
        <f t="shared" si="156"/>
        <v>0</v>
      </c>
      <c r="AA1415" s="38">
        <f t="shared" si="156"/>
        <v>0</v>
      </c>
      <c r="AB1415" s="38">
        <f t="shared" si="157"/>
        <v>0</v>
      </c>
      <c r="AC1415" s="38">
        <f t="shared" si="158"/>
        <v>0</v>
      </c>
      <c r="AD1415" s="38" t="str">
        <f t="shared" si="159"/>
        <v>000000000000</v>
      </c>
    </row>
    <row r="1416" spans="1:30">
      <c r="A1416" s="9" t="str">
        <f>IF('DATA ACCURATE'!A1419&lt;&gt;"",'DATA ACCURATE'!A1419,"")</f>
        <v/>
      </c>
      <c r="B1416" s="9" t="str">
        <f>IF('DATA ACCURATE'!D1419&lt;&gt;"",'DATA ACCURATE'!D1419,"")</f>
        <v/>
      </c>
      <c r="C1416" s="38" t="str">
        <f>IF($AD1416="000000000000","",INDEX(DATABASE!$W$12:$W$71,MATCH($AD1416,DATABASE!$V$12:$V$71,0)))</f>
        <v/>
      </c>
      <c r="D1416" s="34" t="str">
        <f>IF(C1416="","",IF(E1416="",INDEX(DATABASE!$AF$13:$AF$62,MATCH($C1416,DATABASE!$AC$13:$AC$62,0)),IF(E1416="2x D11",INDEX(DATABASE!$AF$13:$AF$62,MATCH($C1416,DATABASE!$AC$13:$AC$62,0))+2*DATABASE!$AF$62,IF(E1416="3x D11",INDEX(DATABASE!$AF$13:$AF$62,MATCH($C1416,DATABASE!$AC$13:$AC$62,0))+3*DATABASE!$AF$62,""))))</f>
        <v/>
      </c>
      <c r="E1416" s="38" t="str">
        <f>IF(AND($K1416="Y",$G1416&lt;&gt;"UNYIL",$F1416&lt;DATABASE!$O$8),"2x D11",IF(AND($K1416="Y",$G1416&lt;&gt;"UNYIL",$F1416&gt;=DATABASE!$O$8),"3x D11",""))</f>
        <v/>
      </c>
      <c r="F1416" s="9" t="str">
        <f>IF('DATA ACCURATE'!N1419&lt;&gt;"",'DATA ACCURATE'!N1419,"")</f>
        <v/>
      </c>
      <c r="G1416" t="str">
        <f>IF(F1416="","",IF(F1416&lt;=DATABASE!$I$8,"UNYIL",IF(F1416&lt;=DATABASE!$J$8,"KECIL",IF(F1416&lt;DATABASE!$K$8,"TANGGUNG",IF(F1416&gt;=DATABASE!$K$8,"BESAR","")))))</f>
        <v/>
      </c>
      <c r="H1416" s="16" t="str">
        <f>IF('DATA ACCURATE'!J1419&lt;&gt;"",'DATA ACCURATE'!J1419,"")</f>
        <v/>
      </c>
      <c r="I1416" s="35" t="str">
        <f>IF(B1416&lt;&gt;"",IFERROR(VLOOKUP(B1416,'DATA TIMBANGAN'!G:M,7,FALSE),VLOOKUP(B1416,'DATA TIMBANGAN'!G:M,7)),"")</f>
        <v/>
      </c>
      <c r="J1416" s="25" t="str">
        <f>IF(H1416&lt;&gt;"",IFERROR(INDEX(DATABASE!$Z$19:$Z$38,MATCH(DATEVALUE(H1416),DATABASE!$AA$19:$AA$38,0)),INDEX(DATABASE!$Z$12:$Z$18,MATCH(WEEKDAY(H1416,2),DATABASE!$AA$12:$AA$18,0))),"")</f>
        <v/>
      </c>
      <c r="K1416" s="25" t="str">
        <f>IF('DATA ACCURATE'!V1419&lt;&gt;"",'DATA ACCURATE'!V1419,"")</f>
        <v/>
      </c>
      <c r="L1416" s="80" t="str">
        <f>IF($H1416="","",IF(OR($J1416="LIBUR",AND($L1415="LIBUR",$O1415=$O1416)),"LIBUR",IF(AND(OR($L1415="LUAR JAM KERJA 1",$L1415="LUAR JAM KERJA 2"),OR(OR(AND($H1415=$H1416,AND(OR($I1416&gt;DATABASE!$J$3,$I1416&lt;DATABASE!$J$6),((DATEVALUE($H1416)+$I1416)-(DATEVALUE($H1415)+$I1415))&lt;DATABASE!$J$6)),AND($H1415=$H1416,$O1415=$O1416,OR($I1416&gt;DATABASE!$J$6,$I1416&lt;DATABASE!$J$3))),AND(($H1416-$H1415)=1,OR($I1416&lt;DATABASE!$I$6,((DATEVALUE($H1416)+$I1416)-(DATEVALUE($H1415)+$I1415))&lt;DATABASE!$J$6))),$A1416=$A1415),"LUAR JAM KERJA 2",IF(AND(OR(WEEKDAY($H1416,2)=1,WEEKDAY($H1416,2)=2,WEEKDAY($H1416,2)=3,WEEKDAY($H1416,2)=4,WEEKDAY($H1416,2)=5),$I1416&lt;=DATABASE!$J$3,$I1416&gt;=DATABASE!$I$3),"JAM KERJA",IF(AND(WEEKDAY($H1416,2)=6,$I1416&lt;=DATABASE!$J$4,$I1416&gt;=DATABASE!$I$4),"JAM KERJA","LUAR JAM KERJA 1")))))</f>
        <v/>
      </c>
      <c r="M1416" s="33" t="str">
        <f>IF('DATA ACCURATE'!T1419&lt;&gt;"",IF('DATA ACCURATE'!T1419&gt;100,'DATA ACCURATE'!T1419/10,'DATA ACCURATE'!T1419),"")</f>
        <v/>
      </c>
      <c r="N1416" t="str">
        <f>IF(M1416="","",IF(M1416&lt;=DATABASE!$I$9,"LOKAL",IF(M1416&lt;DATABASE!$J$9,"LUAR KOTA 1",IF($M1416&gt;=DATABASE!$J$9,"LUAR KOTA 2",""))))</f>
        <v/>
      </c>
      <c r="O1416" s="38" t="str">
        <f>IF('DATA ACCURATE'!L1419&lt;&gt;"",'DATA ACCURATE'!L1419,"")</f>
        <v/>
      </c>
      <c r="Q1416" s="38">
        <f t="shared" si="154"/>
        <v>0</v>
      </c>
      <c r="R1416" s="38">
        <f t="shared" si="154"/>
        <v>0</v>
      </c>
      <c r="S1416" s="38">
        <f t="shared" si="154"/>
        <v>0</v>
      </c>
      <c r="T1416" s="38">
        <f t="shared" si="154"/>
        <v>0</v>
      </c>
      <c r="U1416" s="38">
        <f t="shared" si="155"/>
        <v>0</v>
      </c>
      <c r="V1416" s="38">
        <f t="shared" si="155"/>
        <v>0</v>
      </c>
      <c r="W1416" s="38">
        <f t="shared" si="155"/>
        <v>0</v>
      </c>
      <c r="X1416" s="38">
        <f t="shared" si="156"/>
        <v>0</v>
      </c>
      <c r="Y1416" s="38">
        <f t="shared" si="156"/>
        <v>0</v>
      </c>
      <c r="Z1416" s="38">
        <f t="shared" si="156"/>
        <v>0</v>
      </c>
      <c r="AA1416" s="38">
        <f t="shared" si="156"/>
        <v>0</v>
      </c>
      <c r="AB1416" s="38">
        <f t="shared" si="157"/>
        <v>0</v>
      </c>
      <c r="AC1416" s="38">
        <f t="shared" si="158"/>
        <v>0</v>
      </c>
      <c r="AD1416" s="38" t="str">
        <f t="shared" si="159"/>
        <v>000000000000</v>
      </c>
    </row>
    <row r="1417" spans="1:30">
      <c r="A1417" s="9" t="str">
        <f>IF('DATA ACCURATE'!A1420&lt;&gt;"",'DATA ACCURATE'!A1420,"")</f>
        <v/>
      </c>
      <c r="B1417" s="9" t="str">
        <f>IF('DATA ACCURATE'!D1420&lt;&gt;"",'DATA ACCURATE'!D1420,"")</f>
        <v/>
      </c>
      <c r="C1417" s="38" t="str">
        <f>IF($AD1417="000000000000","",INDEX(DATABASE!$W$12:$W$71,MATCH($AD1417,DATABASE!$V$12:$V$71,0)))</f>
        <v/>
      </c>
      <c r="D1417" s="34" t="str">
        <f>IF(C1417="","",IF(E1417="",INDEX(DATABASE!$AF$13:$AF$62,MATCH($C1417,DATABASE!$AC$13:$AC$62,0)),IF(E1417="2x D11",INDEX(DATABASE!$AF$13:$AF$62,MATCH($C1417,DATABASE!$AC$13:$AC$62,0))+2*DATABASE!$AF$62,IF(E1417="3x D11",INDEX(DATABASE!$AF$13:$AF$62,MATCH($C1417,DATABASE!$AC$13:$AC$62,0))+3*DATABASE!$AF$62,""))))</f>
        <v/>
      </c>
      <c r="E1417" s="38" t="str">
        <f>IF(AND($K1417="Y",$G1417&lt;&gt;"UNYIL",$F1417&lt;DATABASE!$O$8),"2x D11",IF(AND($K1417="Y",$G1417&lt;&gt;"UNYIL",$F1417&gt;=DATABASE!$O$8),"3x D11",""))</f>
        <v/>
      </c>
      <c r="F1417" s="9" t="str">
        <f>IF('DATA ACCURATE'!N1420&lt;&gt;"",'DATA ACCURATE'!N1420,"")</f>
        <v/>
      </c>
      <c r="G1417" t="str">
        <f>IF(F1417="","",IF(F1417&lt;=DATABASE!$I$8,"UNYIL",IF(F1417&lt;=DATABASE!$J$8,"KECIL",IF(F1417&lt;DATABASE!$K$8,"TANGGUNG",IF(F1417&gt;=DATABASE!$K$8,"BESAR","")))))</f>
        <v/>
      </c>
      <c r="H1417" s="16" t="str">
        <f>IF('DATA ACCURATE'!J1420&lt;&gt;"",'DATA ACCURATE'!J1420,"")</f>
        <v/>
      </c>
      <c r="I1417" s="35" t="str">
        <f>IF(B1417&lt;&gt;"",IFERROR(VLOOKUP(B1417,'DATA TIMBANGAN'!G:M,7,FALSE),VLOOKUP(B1417,'DATA TIMBANGAN'!G:M,7)),"")</f>
        <v/>
      </c>
      <c r="J1417" s="25" t="str">
        <f>IF(H1417&lt;&gt;"",IFERROR(INDEX(DATABASE!$Z$19:$Z$38,MATCH(DATEVALUE(H1417),DATABASE!$AA$19:$AA$38,0)),INDEX(DATABASE!$Z$12:$Z$18,MATCH(WEEKDAY(H1417,2),DATABASE!$AA$12:$AA$18,0))),"")</f>
        <v/>
      </c>
      <c r="K1417" s="25" t="str">
        <f>IF('DATA ACCURATE'!V1420&lt;&gt;"",'DATA ACCURATE'!V1420,"")</f>
        <v/>
      </c>
      <c r="L1417" s="80" t="str">
        <f>IF($H1417="","",IF(OR($J1417="LIBUR",AND($L1416="LIBUR",$O1416=$O1417)),"LIBUR",IF(AND(OR($L1416="LUAR JAM KERJA 1",$L1416="LUAR JAM KERJA 2"),OR(OR(AND($H1416=$H1417,AND(OR($I1417&gt;DATABASE!$J$3,$I1417&lt;DATABASE!$J$6),((DATEVALUE($H1417)+$I1417)-(DATEVALUE($H1416)+$I1416))&lt;DATABASE!$J$6)),AND($H1416=$H1417,$O1416=$O1417,OR($I1417&gt;DATABASE!$J$6,$I1417&lt;DATABASE!$J$3))),AND(($H1417-$H1416)=1,OR($I1417&lt;DATABASE!$I$6,((DATEVALUE($H1417)+$I1417)-(DATEVALUE($H1416)+$I1416))&lt;DATABASE!$J$6))),$A1417=$A1416),"LUAR JAM KERJA 2",IF(AND(OR(WEEKDAY($H1417,2)=1,WEEKDAY($H1417,2)=2,WEEKDAY($H1417,2)=3,WEEKDAY($H1417,2)=4,WEEKDAY($H1417,2)=5),$I1417&lt;=DATABASE!$J$3,$I1417&gt;=DATABASE!$I$3),"JAM KERJA",IF(AND(WEEKDAY($H1417,2)=6,$I1417&lt;=DATABASE!$J$4,$I1417&gt;=DATABASE!$I$4),"JAM KERJA","LUAR JAM KERJA 1")))))</f>
        <v/>
      </c>
      <c r="M1417" s="33" t="str">
        <f>IF('DATA ACCURATE'!T1420&lt;&gt;"",IF('DATA ACCURATE'!T1420&gt;100,'DATA ACCURATE'!T1420/10,'DATA ACCURATE'!T1420),"")</f>
        <v/>
      </c>
      <c r="N1417" t="str">
        <f>IF(M1417="","",IF(M1417&lt;=DATABASE!$I$9,"LOKAL",IF(M1417&lt;DATABASE!$J$9,"LUAR KOTA 1",IF($M1417&gt;=DATABASE!$J$9,"LUAR KOTA 2",""))))</f>
        <v/>
      </c>
      <c r="O1417" s="38" t="str">
        <f>IF('DATA ACCURATE'!L1420&lt;&gt;"",'DATA ACCURATE'!L1420,"")</f>
        <v/>
      </c>
      <c r="Q1417" s="38">
        <f t="shared" si="154"/>
        <v>0</v>
      </c>
      <c r="R1417" s="38">
        <f t="shared" si="154"/>
        <v>0</v>
      </c>
      <c r="S1417" s="38">
        <f t="shared" si="154"/>
        <v>0</v>
      </c>
      <c r="T1417" s="38">
        <f t="shared" si="154"/>
        <v>0</v>
      </c>
      <c r="U1417" s="38">
        <f t="shared" si="155"/>
        <v>0</v>
      </c>
      <c r="V1417" s="38">
        <f t="shared" si="155"/>
        <v>0</v>
      </c>
      <c r="W1417" s="38">
        <f t="shared" si="155"/>
        <v>0</v>
      </c>
      <c r="X1417" s="38">
        <f t="shared" si="156"/>
        <v>0</v>
      </c>
      <c r="Y1417" s="38">
        <f t="shared" si="156"/>
        <v>0</v>
      </c>
      <c r="Z1417" s="38">
        <f t="shared" si="156"/>
        <v>0</v>
      </c>
      <c r="AA1417" s="38">
        <f t="shared" si="156"/>
        <v>0</v>
      </c>
      <c r="AB1417" s="38">
        <f t="shared" si="157"/>
        <v>0</v>
      </c>
      <c r="AC1417" s="38">
        <f t="shared" si="158"/>
        <v>0</v>
      </c>
      <c r="AD1417" s="38" t="str">
        <f t="shared" si="159"/>
        <v>000000000000</v>
      </c>
    </row>
    <row r="1418" spans="1:30">
      <c r="A1418" s="9" t="str">
        <f>IF('DATA ACCURATE'!A1421&lt;&gt;"",'DATA ACCURATE'!A1421,"")</f>
        <v/>
      </c>
      <c r="B1418" s="9" t="str">
        <f>IF('DATA ACCURATE'!D1421&lt;&gt;"",'DATA ACCURATE'!D1421,"")</f>
        <v/>
      </c>
      <c r="C1418" s="38" t="str">
        <f>IF($AD1418="000000000000","",INDEX(DATABASE!$W$12:$W$71,MATCH($AD1418,DATABASE!$V$12:$V$71,0)))</f>
        <v/>
      </c>
      <c r="D1418" s="34" t="str">
        <f>IF(C1418="","",IF(E1418="",INDEX(DATABASE!$AF$13:$AF$62,MATCH($C1418,DATABASE!$AC$13:$AC$62,0)),IF(E1418="2x D11",INDEX(DATABASE!$AF$13:$AF$62,MATCH($C1418,DATABASE!$AC$13:$AC$62,0))+2*DATABASE!$AF$62,IF(E1418="3x D11",INDEX(DATABASE!$AF$13:$AF$62,MATCH($C1418,DATABASE!$AC$13:$AC$62,0))+3*DATABASE!$AF$62,""))))</f>
        <v/>
      </c>
      <c r="E1418" s="38" t="str">
        <f>IF(AND($K1418="Y",$G1418&lt;&gt;"UNYIL",$F1418&lt;DATABASE!$O$8),"2x D11",IF(AND($K1418="Y",$G1418&lt;&gt;"UNYIL",$F1418&gt;=DATABASE!$O$8),"3x D11",""))</f>
        <v/>
      </c>
      <c r="F1418" s="9" t="str">
        <f>IF('DATA ACCURATE'!N1421&lt;&gt;"",'DATA ACCURATE'!N1421,"")</f>
        <v/>
      </c>
      <c r="G1418" t="str">
        <f>IF(F1418="","",IF(F1418&lt;=DATABASE!$I$8,"UNYIL",IF(F1418&lt;=DATABASE!$J$8,"KECIL",IF(F1418&lt;DATABASE!$K$8,"TANGGUNG",IF(F1418&gt;=DATABASE!$K$8,"BESAR","")))))</f>
        <v/>
      </c>
      <c r="H1418" s="16" t="str">
        <f>IF('DATA ACCURATE'!J1421&lt;&gt;"",'DATA ACCURATE'!J1421,"")</f>
        <v/>
      </c>
      <c r="I1418" s="35" t="str">
        <f>IF(B1418&lt;&gt;"",IFERROR(VLOOKUP(B1418,'DATA TIMBANGAN'!G:M,7,FALSE),VLOOKUP(B1418,'DATA TIMBANGAN'!G:M,7)),"")</f>
        <v/>
      </c>
      <c r="J1418" s="25" t="str">
        <f>IF(H1418&lt;&gt;"",IFERROR(INDEX(DATABASE!$Z$19:$Z$38,MATCH(DATEVALUE(H1418),DATABASE!$AA$19:$AA$38,0)),INDEX(DATABASE!$Z$12:$Z$18,MATCH(WEEKDAY(H1418,2),DATABASE!$AA$12:$AA$18,0))),"")</f>
        <v/>
      </c>
      <c r="K1418" s="25" t="str">
        <f>IF('DATA ACCURATE'!V1421&lt;&gt;"",'DATA ACCURATE'!V1421,"")</f>
        <v/>
      </c>
      <c r="L1418" s="80" t="str">
        <f>IF($H1418="","",IF(OR($J1418="LIBUR",AND($L1417="LIBUR",$O1417=$O1418)),"LIBUR",IF(AND(OR($L1417="LUAR JAM KERJA 1",$L1417="LUAR JAM KERJA 2"),OR(OR(AND($H1417=$H1418,AND(OR($I1418&gt;DATABASE!$J$3,$I1418&lt;DATABASE!$J$6),((DATEVALUE($H1418)+$I1418)-(DATEVALUE($H1417)+$I1417))&lt;DATABASE!$J$6)),AND($H1417=$H1418,$O1417=$O1418,OR($I1418&gt;DATABASE!$J$6,$I1418&lt;DATABASE!$J$3))),AND(($H1418-$H1417)=1,OR($I1418&lt;DATABASE!$I$6,((DATEVALUE($H1418)+$I1418)-(DATEVALUE($H1417)+$I1417))&lt;DATABASE!$J$6))),$A1418=$A1417),"LUAR JAM KERJA 2",IF(AND(OR(WEEKDAY($H1418,2)=1,WEEKDAY($H1418,2)=2,WEEKDAY($H1418,2)=3,WEEKDAY($H1418,2)=4,WEEKDAY($H1418,2)=5),$I1418&lt;=DATABASE!$J$3,$I1418&gt;=DATABASE!$I$3),"JAM KERJA",IF(AND(WEEKDAY($H1418,2)=6,$I1418&lt;=DATABASE!$J$4,$I1418&gt;=DATABASE!$I$4),"JAM KERJA","LUAR JAM KERJA 1")))))</f>
        <v/>
      </c>
      <c r="M1418" s="33" t="str">
        <f>IF('DATA ACCURATE'!T1421&lt;&gt;"",IF('DATA ACCURATE'!T1421&gt;100,'DATA ACCURATE'!T1421/10,'DATA ACCURATE'!T1421),"")</f>
        <v/>
      </c>
      <c r="N1418" t="str">
        <f>IF(M1418="","",IF(M1418&lt;=DATABASE!$I$9,"LOKAL",IF(M1418&lt;DATABASE!$J$9,"LUAR KOTA 1",IF($M1418&gt;=DATABASE!$J$9,"LUAR KOTA 2",""))))</f>
        <v/>
      </c>
      <c r="O1418" s="38" t="str">
        <f>IF('DATA ACCURATE'!L1421&lt;&gt;"",'DATA ACCURATE'!L1421,"")</f>
        <v/>
      </c>
      <c r="Q1418" s="38">
        <f t="shared" si="154"/>
        <v>0</v>
      </c>
      <c r="R1418" s="38">
        <f t="shared" si="154"/>
        <v>0</v>
      </c>
      <c r="S1418" s="38">
        <f t="shared" si="154"/>
        <v>0</v>
      </c>
      <c r="T1418" s="38">
        <f t="shared" si="154"/>
        <v>0</v>
      </c>
      <c r="U1418" s="38">
        <f t="shared" si="155"/>
        <v>0</v>
      </c>
      <c r="V1418" s="38">
        <f t="shared" si="155"/>
        <v>0</v>
      </c>
      <c r="W1418" s="38">
        <f t="shared" si="155"/>
        <v>0</v>
      </c>
      <c r="X1418" s="38">
        <f t="shared" si="156"/>
        <v>0</v>
      </c>
      <c r="Y1418" s="38">
        <f t="shared" si="156"/>
        <v>0</v>
      </c>
      <c r="Z1418" s="38">
        <f t="shared" si="156"/>
        <v>0</v>
      </c>
      <c r="AA1418" s="38">
        <f t="shared" si="156"/>
        <v>0</v>
      </c>
      <c r="AB1418" s="38">
        <f t="shared" si="157"/>
        <v>0</v>
      </c>
      <c r="AC1418" s="38">
        <f t="shared" si="158"/>
        <v>0</v>
      </c>
      <c r="AD1418" s="38" t="str">
        <f t="shared" si="159"/>
        <v>000000000000</v>
      </c>
    </row>
    <row r="1419" spans="1:30">
      <c r="A1419" s="9" t="str">
        <f>IF('DATA ACCURATE'!A1422&lt;&gt;"",'DATA ACCURATE'!A1422,"")</f>
        <v/>
      </c>
      <c r="B1419" s="9" t="str">
        <f>IF('DATA ACCURATE'!D1422&lt;&gt;"",'DATA ACCURATE'!D1422,"")</f>
        <v/>
      </c>
      <c r="C1419" s="38" t="str">
        <f>IF($AD1419="000000000000","",INDEX(DATABASE!$W$12:$W$71,MATCH($AD1419,DATABASE!$V$12:$V$71,0)))</f>
        <v/>
      </c>
      <c r="D1419" s="34" t="str">
        <f>IF(C1419="","",IF(E1419="",INDEX(DATABASE!$AF$13:$AF$62,MATCH($C1419,DATABASE!$AC$13:$AC$62,0)),IF(E1419="2x D11",INDEX(DATABASE!$AF$13:$AF$62,MATCH($C1419,DATABASE!$AC$13:$AC$62,0))+2*DATABASE!$AF$62,IF(E1419="3x D11",INDEX(DATABASE!$AF$13:$AF$62,MATCH($C1419,DATABASE!$AC$13:$AC$62,0))+3*DATABASE!$AF$62,""))))</f>
        <v/>
      </c>
      <c r="E1419" s="38" t="str">
        <f>IF(AND($K1419="Y",$G1419&lt;&gt;"UNYIL",$F1419&lt;DATABASE!$O$8),"2x D11",IF(AND($K1419="Y",$G1419&lt;&gt;"UNYIL",$F1419&gt;=DATABASE!$O$8),"3x D11",""))</f>
        <v/>
      </c>
      <c r="F1419" s="9" t="str">
        <f>IF('DATA ACCURATE'!N1422&lt;&gt;"",'DATA ACCURATE'!N1422,"")</f>
        <v/>
      </c>
      <c r="G1419" t="str">
        <f>IF(F1419="","",IF(F1419&lt;=DATABASE!$I$8,"UNYIL",IF(F1419&lt;=DATABASE!$J$8,"KECIL",IF(F1419&lt;DATABASE!$K$8,"TANGGUNG",IF(F1419&gt;=DATABASE!$K$8,"BESAR","")))))</f>
        <v/>
      </c>
      <c r="H1419" s="16" t="str">
        <f>IF('DATA ACCURATE'!J1422&lt;&gt;"",'DATA ACCURATE'!J1422,"")</f>
        <v/>
      </c>
      <c r="I1419" s="35" t="str">
        <f>IF(B1419&lt;&gt;"",IFERROR(VLOOKUP(B1419,'DATA TIMBANGAN'!G:M,7,FALSE),VLOOKUP(B1419,'DATA TIMBANGAN'!G:M,7)),"")</f>
        <v/>
      </c>
      <c r="J1419" s="25" t="str">
        <f>IF(H1419&lt;&gt;"",IFERROR(INDEX(DATABASE!$Z$19:$Z$38,MATCH(DATEVALUE(H1419),DATABASE!$AA$19:$AA$38,0)),INDEX(DATABASE!$Z$12:$Z$18,MATCH(WEEKDAY(H1419,2),DATABASE!$AA$12:$AA$18,0))),"")</f>
        <v/>
      </c>
      <c r="K1419" s="25" t="str">
        <f>IF('DATA ACCURATE'!V1422&lt;&gt;"",'DATA ACCURATE'!V1422,"")</f>
        <v/>
      </c>
      <c r="L1419" s="80" t="str">
        <f>IF($H1419="","",IF(OR($J1419="LIBUR",AND($L1418="LIBUR",$O1418=$O1419)),"LIBUR",IF(AND(OR($L1418="LUAR JAM KERJA 1",$L1418="LUAR JAM KERJA 2"),OR(OR(AND($H1418=$H1419,AND(OR($I1419&gt;DATABASE!$J$3,$I1419&lt;DATABASE!$J$6),((DATEVALUE($H1419)+$I1419)-(DATEVALUE($H1418)+$I1418))&lt;DATABASE!$J$6)),AND($H1418=$H1419,$O1418=$O1419,OR($I1419&gt;DATABASE!$J$6,$I1419&lt;DATABASE!$J$3))),AND(($H1419-$H1418)=1,OR($I1419&lt;DATABASE!$I$6,((DATEVALUE($H1419)+$I1419)-(DATEVALUE($H1418)+$I1418))&lt;DATABASE!$J$6))),$A1419=$A1418),"LUAR JAM KERJA 2",IF(AND(OR(WEEKDAY($H1419,2)=1,WEEKDAY($H1419,2)=2,WEEKDAY($H1419,2)=3,WEEKDAY($H1419,2)=4,WEEKDAY($H1419,2)=5),$I1419&lt;=DATABASE!$J$3,$I1419&gt;=DATABASE!$I$3),"JAM KERJA",IF(AND(WEEKDAY($H1419,2)=6,$I1419&lt;=DATABASE!$J$4,$I1419&gt;=DATABASE!$I$4),"JAM KERJA","LUAR JAM KERJA 1")))))</f>
        <v/>
      </c>
      <c r="M1419" s="33" t="str">
        <f>IF('DATA ACCURATE'!T1422&lt;&gt;"",IF('DATA ACCURATE'!T1422&gt;100,'DATA ACCURATE'!T1422/10,'DATA ACCURATE'!T1422),"")</f>
        <v/>
      </c>
      <c r="N1419" t="str">
        <f>IF(M1419="","",IF(M1419&lt;=DATABASE!$I$9,"LOKAL",IF(M1419&lt;DATABASE!$J$9,"LUAR KOTA 1",IF($M1419&gt;=DATABASE!$J$9,"LUAR KOTA 2",""))))</f>
        <v/>
      </c>
      <c r="O1419" s="38" t="str">
        <f>IF('DATA ACCURATE'!L1422&lt;&gt;"",'DATA ACCURATE'!L1422,"")</f>
        <v/>
      </c>
      <c r="Q1419" s="38">
        <f t="shared" si="154"/>
        <v>0</v>
      </c>
      <c r="R1419" s="38">
        <f t="shared" si="154"/>
        <v>0</v>
      </c>
      <c r="S1419" s="38">
        <f t="shared" si="154"/>
        <v>0</v>
      </c>
      <c r="T1419" s="38">
        <f t="shared" si="154"/>
        <v>0</v>
      </c>
      <c r="U1419" s="38">
        <f t="shared" si="155"/>
        <v>0</v>
      </c>
      <c r="V1419" s="38">
        <f t="shared" si="155"/>
        <v>0</v>
      </c>
      <c r="W1419" s="38">
        <f t="shared" si="155"/>
        <v>0</v>
      </c>
      <c r="X1419" s="38">
        <f t="shared" si="156"/>
        <v>0</v>
      </c>
      <c r="Y1419" s="38">
        <f t="shared" si="156"/>
        <v>0</v>
      </c>
      <c r="Z1419" s="38">
        <f t="shared" si="156"/>
        <v>0</v>
      </c>
      <c r="AA1419" s="38">
        <f t="shared" si="156"/>
        <v>0</v>
      </c>
      <c r="AB1419" s="38">
        <f t="shared" si="157"/>
        <v>0</v>
      </c>
      <c r="AC1419" s="38">
        <f t="shared" si="158"/>
        <v>0</v>
      </c>
      <c r="AD1419" s="38" t="str">
        <f t="shared" si="159"/>
        <v>000000000000</v>
      </c>
    </row>
    <row r="1420" spans="1:30">
      <c r="A1420" s="9" t="str">
        <f>IF('DATA ACCURATE'!A1423&lt;&gt;"",'DATA ACCURATE'!A1423,"")</f>
        <v/>
      </c>
      <c r="B1420" s="9" t="str">
        <f>IF('DATA ACCURATE'!D1423&lt;&gt;"",'DATA ACCURATE'!D1423,"")</f>
        <v/>
      </c>
      <c r="C1420" s="38" t="str">
        <f>IF($AD1420="000000000000","",INDEX(DATABASE!$W$12:$W$71,MATCH($AD1420,DATABASE!$V$12:$V$71,0)))</f>
        <v/>
      </c>
      <c r="D1420" s="34" t="str">
        <f>IF(C1420="","",IF(E1420="",INDEX(DATABASE!$AF$13:$AF$62,MATCH($C1420,DATABASE!$AC$13:$AC$62,0)),IF(E1420="2x D11",INDEX(DATABASE!$AF$13:$AF$62,MATCH($C1420,DATABASE!$AC$13:$AC$62,0))+2*DATABASE!$AF$62,IF(E1420="3x D11",INDEX(DATABASE!$AF$13:$AF$62,MATCH($C1420,DATABASE!$AC$13:$AC$62,0))+3*DATABASE!$AF$62,""))))</f>
        <v/>
      </c>
      <c r="E1420" s="38" t="str">
        <f>IF(AND($K1420="Y",$G1420&lt;&gt;"UNYIL",$F1420&lt;DATABASE!$O$8),"2x D11",IF(AND($K1420="Y",$G1420&lt;&gt;"UNYIL",$F1420&gt;=DATABASE!$O$8),"3x D11",""))</f>
        <v/>
      </c>
      <c r="F1420" s="9" t="str">
        <f>IF('DATA ACCURATE'!N1423&lt;&gt;"",'DATA ACCURATE'!N1423,"")</f>
        <v/>
      </c>
      <c r="G1420" t="str">
        <f>IF(F1420="","",IF(F1420&lt;=DATABASE!$I$8,"UNYIL",IF(F1420&lt;=DATABASE!$J$8,"KECIL",IF(F1420&lt;DATABASE!$K$8,"TANGGUNG",IF(F1420&gt;=DATABASE!$K$8,"BESAR","")))))</f>
        <v/>
      </c>
      <c r="H1420" s="16" t="str">
        <f>IF('DATA ACCURATE'!J1423&lt;&gt;"",'DATA ACCURATE'!J1423,"")</f>
        <v/>
      </c>
      <c r="I1420" s="35" t="str">
        <f>IF(B1420&lt;&gt;"",IFERROR(VLOOKUP(B1420,'DATA TIMBANGAN'!G:M,7,FALSE),VLOOKUP(B1420,'DATA TIMBANGAN'!G:M,7)),"")</f>
        <v/>
      </c>
      <c r="J1420" s="25" t="str">
        <f>IF(H1420&lt;&gt;"",IFERROR(INDEX(DATABASE!$Z$19:$Z$38,MATCH(DATEVALUE(H1420),DATABASE!$AA$19:$AA$38,0)),INDEX(DATABASE!$Z$12:$Z$18,MATCH(WEEKDAY(H1420,2),DATABASE!$AA$12:$AA$18,0))),"")</f>
        <v/>
      </c>
      <c r="K1420" s="25" t="str">
        <f>IF('DATA ACCURATE'!V1423&lt;&gt;"",'DATA ACCURATE'!V1423,"")</f>
        <v/>
      </c>
      <c r="L1420" s="80" t="str">
        <f>IF($H1420="","",IF(OR($J1420="LIBUR",AND($L1419="LIBUR",$O1419=$O1420)),"LIBUR",IF(AND(OR($L1419="LUAR JAM KERJA 1",$L1419="LUAR JAM KERJA 2"),OR(OR(AND($H1419=$H1420,AND(OR($I1420&gt;DATABASE!$J$3,$I1420&lt;DATABASE!$J$6),((DATEVALUE($H1420)+$I1420)-(DATEVALUE($H1419)+$I1419))&lt;DATABASE!$J$6)),AND($H1419=$H1420,$O1419=$O1420,OR($I1420&gt;DATABASE!$J$6,$I1420&lt;DATABASE!$J$3))),AND(($H1420-$H1419)=1,OR($I1420&lt;DATABASE!$I$6,((DATEVALUE($H1420)+$I1420)-(DATEVALUE($H1419)+$I1419))&lt;DATABASE!$J$6))),$A1420=$A1419),"LUAR JAM KERJA 2",IF(AND(OR(WEEKDAY($H1420,2)=1,WEEKDAY($H1420,2)=2,WEEKDAY($H1420,2)=3,WEEKDAY($H1420,2)=4,WEEKDAY($H1420,2)=5),$I1420&lt;=DATABASE!$J$3,$I1420&gt;=DATABASE!$I$3),"JAM KERJA",IF(AND(WEEKDAY($H1420,2)=6,$I1420&lt;=DATABASE!$J$4,$I1420&gt;=DATABASE!$I$4),"JAM KERJA","LUAR JAM KERJA 1")))))</f>
        <v/>
      </c>
      <c r="M1420" s="33" t="str">
        <f>IF('DATA ACCURATE'!T1423&lt;&gt;"",IF('DATA ACCURATE'!T1423&gt;100,'DATA ACCURATE'!T1423/10,'DATA ACCURATE'!T1423),"")</f>
        <v/>
      </c>
      <c r="N1420" t="str">
        <f>IF(M1420="","",IF(M1420&lt;=DATABASE!$I$9,"LOKAL",IF(M1420&lt;DATABASE!$J$9,"LUAR KOTA 1",IF($M1420&gt;=DATABASE!$J$9,"LUAR KOTA 2",""))))</f>
        <v/>
      </c>
      <c r="O1420" s="38" t="str">
        <f>IF('DATA ACCURATE'!L1423&lt;&gt;"",'DATA ACCURATE'!L1423,"")</f>
        <v/>
      </c>
      <c r="Q1420" s="38">
        <f t="shared" si="154"/>
        <v>0</v>
      </c>
      <c r="R1420" s="38">
        <f t="shared" si="154"/>
        <v>0</v>
      </c>
      <c r="S1420" s="38">
        <f t="shared" si="154"/>
        <v>0</v>
      </c>
      <c r="T1420" s="38">
        <f t="shared" si="154"/>
        <v>0</v>
      </c>
      <c r="U1420" s="38">
        <f t="shared" si="155"/>
        <v>0</v>
      </c>
      <c r="V1420" s="38">
        <f t="shared" si="155"/>
        <v>0</v>
      </c>
      <c r="W1420" s="38">
        <f t="shared" si="155"/>
        <v>0</v>
      </c>
      <c r="X1420" s="38">
        <f t="shared" si="156"/>
        <v>0</v>
      </c>
      <c r="Y1420" s="38">
        <f t="shared" si="156"/>
        <v>0</v>
      </c>
      <c r="Z1420" s="38">
        <f t="shared" si="156"/>
        <v>0</v>
      </c>
      <c r="AA1420" s="38">
        <f t="shared" si="156"/>
        <v>0</v>
      </c>
      <c r="AB1420" s="38">
        <f t="shared" si="157"/>
        <v>0</v>
      </c>
      <c r="AC1420" s="38">
        <f t="shared" si="158"/>
        <v>0</v>
      </c>
      <c r="AD1420" s="38" t="str">
        <f t="shared" si="159"/>
        <v>000000000000</v>
      </c>
    </row>
    <row r="1421" spans="1:30">
      <c r="A1421" s="9" t="str">
        <f>IF('DATA ACCURATE'!A1424&lt;&gt;"",'DATA ACCURATE'!A1424,"")</f>
        <v/>
      </c>
      <c r="B1421" s="9" t="str">
        <f>IF('DATA ACCURATE'!D1424&lt;&gt;"",'DATA ACCURATE'!D1424,"")</f>
        <v/>
      </c>
      <c r="C1421" s="38" t="str">
        <f>IF($AD1421="000000000000","",INDEX(DATABASE!$W$12:$W$71,MATCH($AD1421,DATABASE!$V$12:$V$71,0)))</f>
        <v/>
      </c>
      <c r="D1421" s="34" t="str">
        <f>IF(C1421="","",IF(E1421="",INDEX(DATABASE!$AF$13:$AF$62,MATCH($C1421,DATABASE!$AC$13:$AC$62,0)),IF(E1421="2x D11",INDEX(DATABASE!$AF$13:$AF$62,MATCH($C1421,DATABASE!$AC$13:$AC$62,0))+2*DATABASE!$AF$62,IF(E1421="3x D11",INDEX(DATABASE!$AF$13:$AF$62,MATCH($C1421,DATABASE!$AC$13:$AC$62,0))+3*DATABASE!$AF$62,""))))</f>
        <v/>
      </c>
      <c r="E1421" s="38" t="str">
        <f>IF(AND($K1421="Y",$G1421&lt;&gt;"UNYIL",$F1421&lt;DATABASE!$O$8),"2x D11",IF(AND($K1421="Y",$G1421&lt;&gt;"UNYIL",$F1421&gt;=DATABASE!$O$8),"3x D11",""))</f>
        <v/>
      </c>
      <c r="F1421" s="9" t="str">
        <f>IF('DATA ACCURATE'!N1424&lt;&gt;"",'DATA ACCURATE'!N1424,"")</f>
        <v/>
      </c>
      <c r="G1421" t="str">
        <f>IF(F1421="","",IF(F1421&lt;=DATABASE!$I$8,"UNYIL",IF(F1421&lt;=DATABASE!$J$8,"KECIL",IF(F1421&lt;DATABASE!$K$8,"TANGGUNG",IF(F1421&gt;=DATABASE!$K$8,"BESAR","")))))</f>
        <v/>
      </c>
      <c r="H1421" s="16" t="str">
        <f>IF('DATA ACCURATE'!J1424&lt;&gt;"",'DATA ACCURATE'!J1424,"")</f>
        <v/>
      </c>
      <c r="I1421" s="35" t="str">
        <f>IF(B1421&lt;&gt;"",IFERROR(VLOOKUP(B1421,'DATA TIMBANGAN'!G:M,7,FALSE),VLOOKUP(B1421,'DATA TIMBANGAN'!G:M,7)),"")</f>
        <v/>
      </c>
      <c r="J1421" s="25" t="str">
        <f>IF(H1421&lt;&gt;"",IFERROR(INDEX(DATABASE!$Z$19:$Z$38,MATCH(DATEVALUE(H1421),DATABASE!$AA$19:$AA$38,0)),INDEX(DATABASE!$Z$12:$Z$18,MATCH(WEEKDAY(H1421,2),DATABASE!$AA$12:$AA$18,0))),"")</f>
        <v/>
      </c>
      <c r="K1421" s="25" t="str">
        <f>IF('DATA ACCURATE'!V1424&lt;&gt;"",'DATA ACCURATE'!V1424,"")</f>
        <v/>
      </c>
      <c r="L1421" s="80" t="str">
        <f>IF($H1421="","",IF(OR($J1421="LIBUR",AND($L1420="LIBUR",$O1420=$O1421)),"LIBUR",IF(AND(OR($L1420="LUAR JAM KERJA 1",$L1420="LUAR JAM KERJA 2"),OR(OR(AND($H1420=$H1421,AND(OR($I1421&gt;DATABASE!$J$3,$I1421&lt;DATABASE!$J$6),((DATEVALUE($H1421)+$I1421)-(DATEVALUE($H1420)+$I1420))&lt;DATABASE!$J$6)),AND($H1420=$H1421,$O1420=$O1421,OR($I1421&gt;DATABASE!$J$6,$I1421&lt;DATABASE!$J$3))),AND(($H1421-$H1420)=1,OR($I1421&lt;DATABASE!$I$6,((DATEVALUE($H1421)+$I1421)-(DATEVALUE($H1420)+$I1420))&lt;DATABASE!$J$6))),$A1421=$A1420),"LUAR JAM KERJA 2",IF(AND(OR(WEEKDAY($H1421,2)=1,WEEKDAY($H1421,2)=2,WEEKDAY($H1421,2)=3,WEEKDAY($H1421,2)=4,WEEKDAY($H1421,2)=5),$I1421&lt;=DATABASE!$J$3,$I1421&gt;=DATABASE!$I$3),"JAM KERJA",IF(AND(WEEKDAY($H1421,2)=6,$I1421&lt;=DATABASE!$J$4,$I1421&gt;=DATABASE!$I$4),"JAM KERJA","LUAR JAM KERJA 1")))))</f>
        <v/>
      </c>
      <c r="M1421" s="33" t="str">
        <f>IF('DATA ACCURATE'!T1424&lt;&gt;"",IF('DATA ACCURATE'!T1424&gt;100,'DATA ACCURATE'!T1424/10,'DATA ACCURATE'!T1424),"")</f>
        <v/>
      </c>
      <c r="N1421" t="str">
        <f>IF(M1421="","",IF(M1421&lt;=DATABASE!$I$9,"LOKAL",IF(M1421&lt;DATABASE!$J$9,"LUAR KOTA 1",IF($M1421&gt;=DATABASE!$J$9,"LUAR KOTA 2",""))))</f>
        <v/>
      </c>
      <c r="O1421" s="38" t="str">
        <f>IF('DATA ACCURATE'!L1424&lt;&gt;"",'DATA ACCURATE'!L1424,"")</f>
        <v/>
      </c>
      <c r="Q1421" s="38">
        <f t="shared" si="154"/>
        <v>0</v>
      </c>
      <c r="R1421" s="38">
        <f t="shared" si="154"/>
        <v>0</v>
      </c>
      <c r="S1421" s="38">
        <f t="shared" si="154"/>
        <v>0</v>
      </c>
      <c r="T1421" s="38">
        <f t="shared" si="154"/>
        <v>0</v>
      </c>
      <c r="U1421" s="38">
        <f t="shared" si="155"/>
        <v>0</v>
      </c>
      <c r="V1421" s="38">
        <f t="shared" si="155"/>
        <v>0</v>
      </c>
      <c r="W1421" s="38">
        <f t="shared" si="155"/>
        <v>0</v>
      </c>
      <c r="X1421" s="38">
        <f t="shared" si="156"/>
        <v>0</v>
      </c>
      <c r="Y1421" s="38">
        <f t="shared" si="156"/>
        <v>0</v>
      </c>
      <c r="Z1421" s="38">
        <f t="shared" si="156"/>
        <v>0</v>
      </c>
      <c r="AA1421" s="38">
        <f t="shared" si="156"/>
        <v>0</v>
      </c>
      <c r="AB1421" s="38">
        <f t="shared" si="157"/>
        <v>0</v>
      </c>
      <c r="AC1421" s="38">
        <f t="shared" si="158"/>
        <v>0</v>
      </c>
      <c r="AD1421" s="38" t="str">
        <f t="shared" si="159"/>
        <v>000000000000</v>
      </c>
    </row>
    <row r="1422" spans="1:30">
      <c r="A1422" s="9" t="str">
        <f>IF('DATA ACCURATE'!A1425&lt;&gt;"",'DATA ACCURATE'!A1425,"")</f>
        <v/>
      </c>
      <c r="B1422" s="9" t="str">
        <f>IF('DATA ACCURATE'!D1425&lt;&gt;"",'DATA ACCURATE'!D1425,"")</f>
        <v/>
      </c>
      <c r="C1422" s="38" t="str">
        <f>IF($AD1422="000000000000","",INDEX(DATABASE!$W$12:$W$71,MATCH($AD1422,DATABASE!$V$12:$V$71,0)))</f>
        <v/>
      </c>
      <c r="D1422" s="34" t="str">
        <f>IF(C1422="","",IF(E1422="",INDEX(DATABASE!$AF$13:$AF$62,MATCH($C1422,DATABASE!$AC$13:$AC$62,0)),IF(E1422="2x D11",INDEX(DATABASE!$AF$13:$AF$62,MATCH($C1422,DATABASE!$AC$13:$AC$62,0))+2*DATABASE!$AF$62,IF(E1422="3x D11",INDEX(DATABASE!$AF$13:$AF$62,MATCH($C1422,DATABASE!$AC$13:$AC$62,0))+3*DATABASE!$AF$62,""))))</f>
        <v/>
      </c>
      <c r="E1422" s="38" t="str">
        <f>IF(AND($K1422="Y",$G1422&lt;&gt;"UNYIL",$F1422&lt;DATABASE!$O$8),"2x D11",IF(AND($K1422="Y",$G1422&lt;&gt;"UNYIL",$F1422&gt;=DATABASE!$O$8),"3x D11",""))</f>
        <v/>
      </c>
      <c r="F1422" s="9" t="str">
        <f>IF('DATA ACCURATE'!N1425&lt;&gt;"",'DATA ACCURATE'!N1425,"")</f>
        <v/>
      </c>
      <c r="G1422" t="str">
        <f>IF(F1422="","",IF(F1422&lt;=DATABASE!$I$8,"UNYIL",IF(F1422&lt;=DATABASE!$J$8,"KECIL",IF(F1422&lt;DATABASE!$K$8,"TANGGUNG",IF(F1422&gt;=DATABASE!$K$8,"BESAR","")))))</f>
        <v/>
      </c>
      <c r="H1422" s="16" t="str">
        <f>IF('DATA ACCURATE'!J1425&lt;&gt;"",'DATA ACCURATE'!J1425,"")</f>
        <v/>
      </c>
      <c r="I1422" s="35" t="str">
        <f>IF(B1422&lt;&gt;"",IFERROR(VLOOKUP(B1422,'DATA TIMBANGAN'!G:M,7,FALSE),VLOOKUP(B1422,'DATA TIMBANGAN'!G:M,7)),"")</f>
        <v/>
      </c>
      <c r="J1422" s="25" t="str">
        <f>IF(H1422&lt;&gt;"",IFERROR(INDEX(DATABASE!$Z$19:$Z$38,MATCH(DATEVALUE(H1422),DATABASE!$AA$19:$AA$38,0)),INDEX(DATABASE!$Z$12:$Z$18,MATCH(WEEKDAY(H1422,2),DATABASE!$AA$12:$AA$18,0))),"")</f>
        <v/>
      </c>
      <c r="K1422" s="25" t="str">
        <f>IF('DATA ACCURATE'!V1425&lt;&gt;"",'DATA ACCURATE'!V1425,"")</f>
        <v/>
      </c>
      <c r="L1422" s="80" t="str">
        <f>IF($H1422="","",IF(OR($J1422="LIBUR",AND($L1421="LIBUR",$O1421=$O1422)),"LIBUR",IF(AND(OR($L1421="LUAR JAM KERJA 1",$L1421="LUAR JAM KERJA 2"),OR(OR(AND($H1421=$H1422,AND(OR($I1422&gt;DATABASE!$J$3,$I1422&lt;DATABASE!$J$6),((DATEVALUE($H1422)+$I1422)-(DATEVALUE($H1421)+$I1421))&lt;DATABASE!$J$6)),AND($H1421=$H1422,$O1421=$O1422,OR($I1422&gt;DATABASE!$J$6,$I1422&lt;DATABASE!$J$3))),AND(($H1422-$H1421)=1,OR($I1422&lt;DATABASE!$I$6,((DATEVALUE($H1422)+$I1422)-(DATEVALUE($H1421)+$I1421))&lt;DATABASE!$J$6))),$A1422=$A1421),"LUAR JAM KERJA 2",IF(AND(OR(WEEKDAY($H1422,2)=1,WEEKDAY($H1422,2)=2,WEEKDAY($H1422,2)=3,WEEKDAY($H1422,2)=4,WEEKDAY($H1422,2)=5),$I1422&lt;=DATABASE!$J$3,$I1422&gt;=DATABASE!$I$3),"JAM KERJA",IF(AND(WEEKDAY($H1422,2)=6,$I1422&lt;=DATABASE!$J$4,$I1422&gt;=DATABASE!$I$4),"JAM KERJA","LUAR JAM KERJA 1")))))</f>
        <v/>
      </c>
      <c r="M1422" s="33" t="str">
        <f>IF('DATA ACCURATE'!T1425&lt;&gt;"",IF('DATA ACCURATE'!T1425&gt;100,'DATA ACCURATE'!T1425/10,'DATA ACCURATE'!T1425),"")</f>
        <v/>
      </c>
      <c r="N1422" t="str">
        <f>IF(M1422="","",IF(M1422&lt;=DATABASE!$I$9,"LOKAL",IF(M1422&lt;DATABASE!$J$9,"LUAR KOTA 1",IF($M1422&gt;=DATABASE!$J$9,"LUAR KOTA 2",""))))</f>
        <v/>
      </c>
      <c r="O1422" s="38" t="str">
        <f>IF('DATA ACCURATE'!L1425&lt;&gt;"",'DATA ACCURATE'!L1425,"")</f>
        <v/>
      </c>
      <c r="Q1422" s="38">
        <f t="shared" si="154"/>
        <v>0</v>
      </c>
      <c r="R1422" s="38">
        <f t="shared" si="154"/>
        <v>0</v>
      </c>
      <c r="S1422" s="38">
        <f t="shared" si="154"/>
        <v>0</v>
      </c>
      <c r="T1422" s="38">
        <f t="shared" si="154"/>
        <v>0</v>
      </c>
      <c r="U1422" s="38">
        <f t="shared" si="155"/>
        <v>0</v>
      </c>
      <c r="V1422" s="38">
        <f t="shared" si="155"/>
        <v>0</v>
      </c>
      <c r="W1422" s="38">
        <f t="shared" si="155"/>
        <v>0</v>
      </c>
      <c r="X1422" s="38">
        <f t="shared" si="156"/>
        <v>0</v>
      </c>
      <c r="Y1422" s="38">
        <f t="shared" si="156"/>
        <v>0</v>
      </c>
      <c r="Z1422" s="38">
        <f t="shared" si="156"/>
        <v>0</v>
      </c>
      <c r="AA1422" s="38">
        <f t="shared" si="156"/>
        <v>0</v>
      </c>
      <c r="AB1422" s="38">
        <f t="shared" si="157"/>
        <v>0</v>
      </c>
      <c r="AC1422" s="38">
        <f t="shared" si="158"/>
        <v>0</v>
      </c>
      <c r="AD1422" s="38" t="str">
        <f t="shared" si="159"/>
        <v>000000000000</v>
      </c>
    </row>
    <row r="1423" spans="1:30">
      <c r="A1423" s="9" t="str">
        <f>IF('DATA ACCURATE'!A1426&lt;&gt;"",'DATA ACCURATE'!A1426,"")</f>
        <v/>
      </c>
      <c r="B1423" s="9" t="str">
        <f>IF('DATA ACCURATE'!D1426&lt;&gt;"",'DATA ACCURATE'!D1426,"")</f>
        <v/>
      </c>
      <c r="C1423" s="38" t="str">
        <f>IF($AD1423="000000000000","",INDEX(DATABASE!$W$12:$W$71,MATCH($AD1423,DATABASE!$V$12:$V$71,0)))</f>
        <v/>
      </c>
      <c r="D1423" s="34" t="str">
        <f>IF(C1423="","",IF(E1423="",INDEX(DATABASE!$AF$13:$AF$62,MATCH($C1423,DATABASE!$AC$13:$AC$62,0)),IF(E1423="2x D11",INDEX(DATABASE!$AF$13:$AF$62,MATCH($C1423,DATABASE!$AC$13:$AC$62,0))+2*DATABASE!$AF$62,IF(E1423="3x D11",INDEX(DATABASE!$AF$13:$AF$62,MATCH($C1423,DATABASE!$AC$13:$AC$62,0))+3*DATABASE!$AF$62,""))))</f>
        <v/>
      </c>
      <c r="E1423" s="38" t="str">
        <f>IF(AND($K1423="Y",$G1423&lt;&gt;"UNYIL",$F1423&lt;DATABASE!$O$8),"2x D11",IF(AND($K1423="Y",$G1423&lt;&gt;"UNYIL",$F1423&gt;=DATABASE!$O$8),"3x D11",""))</f>
        <v/>
      </c>
      <c r="F1423" s="9" t="str">
        <f>IF('DATA ACCURATE'!N1426&lt;&gt;"",'DATA ACCURATE'!N1426,"")</f>
        <v/>
      </c>
      <c r="G1423" t="str">
        <f>IF(F1423="","",IF(F1423&lt;=DATABASE!$I$8,"UNYIL",IF(F1423&lt;=DATABASE!$J$8,"KECIL",IF(F1423&lt;DATABASE!$K$8,"TANGGUNG",IF(F1423&gt;=DATABASE!$K$8,"BESAR","")))))</f>
        <v/>
      </c>
      <c r="H1423" s="16" t="str">
        <f>IF('DATA ACCURATE'!J1426&lt;&gt;"",'DATA ACCURATE'!J1426,"")</f>
        <v/>
      </c>
      <c r="I1423" s="35" t="str">
        <f>IF(B1423&lt;&gt;"",IFERROR(VLOOKUP(B1423,'DATA TIMBANGAN'!G:M,7,FALSE),VLOOKUP(B1423,'DATA TIMBANGAN'!G:M,7)),"")</f>
        <v/>
      </c>
      <c r="J1423" s="25" t="str">
        <f>IF(H1423&lt;&gt;"",IFERROR(INDEX(DATABASE!$Z$19:$Z$38,MATCH(DATEVALUE(H1423),DATABASE!$AA$19:$AA$38,0)),INDEX(DATABASE!$Z$12:$Z$18,MATCH(WEEKDAY(H1423,2),DATABASE!$AA$12:$AA$18,0))),"")</f>
        <v/>
      </c>
      <c r="K1423" s="25" t="str">
        <f>IF('DATA ACCURATE'!V1426&lt;&gt;"",'DATA ACCURATE'!V1426,"")</f>
        <v/>
      </c>
      <c r="L1423" s="80" t="str">
        <f>IF($H1423="","",IF(OR($J1423="LIBUR",AND($L1422="LIBUR",$O1422=$O1423)),"LIBUR",IF(AND(OR($L1422="LUAR JAM KERJA 1",$L1422="LUAR JAM KERJA 2"),OR(OR(AND($H1422=$H1423,AND(OR($I1423&gt;DATABASE!$J$3,$I1423&lt;DATABASE!$J$6),((DATEVALUE($H1423)+$I1423)-(DATEVALUE($H1422)+$I1422))&lt;DATABASE!$J$6)),AND($H1422=$H1423,$O1422=$O1423,OR($I1423&gt;DATABASE!$J$6,$I1423&lt;DATABASE!$J$3))),AND(($H1423-$H1422)=1,OR($I1423&lt;DATABASE!$I$6,((DATEVALUE($H1423)+$I1423)-(DATEVALUE($H1422)+$I1422))&lt;DATABASE!$J$6))),$A1423=$A1422),"LUAR JAM KERJA 2",IF(AND(OR(WEEKDAY($H1423,2)=1,WEEKDAY($H1423,2)=2,WEEKDAY($H1423,2)=3,WEEKDAY($H1423,2)=4,WEEKDAY($H1423,2)=5),$I1423&lt;=DATABASE!$J$3,$I1423&gt;=DATABASE!$I$3),"JAM KERJA",IF(AND(WEEKDAY($H1423,2)=6,$I1423&lt;=DATABASE!$J$4,$I1423&gt;=DATABASE!$I$4),"JAM KERJA","LUAR JAM KERJA 1")))))</f>
        <v/>
      </c>
      <c r="M1423" s="33" t="str">
        <f>IF('DATA ACCURATE'!T1426&lt;&gt;"",IF('DATA ACCURATE'!T1426&gt;100,'DATA ACCURATE'!T1426/10,'DATA ACCURATE'!T1426),"")</f>
        <v/>
      </c>
      <c r="N1423" t="str">
        <f>IF(M1423="","",IF(M1423&lt;=DATABASE!$I$9,"LOKAL",IF(M1423&lt;DATABASE!$J$9,"LUAR KOTA 1",IF($M1423&gt;=DATABASE!$J$9,"LUAR KOTA 2",""))))</f>
        <v/>
      </c>
      <c r="O1423" s="38" t="str">
        <f>IF('DATA ACCURATE'!L1426&lt;&gt;"",'DATA ACCURATE'!L1426,"")</f>
        <v/>
      </c>
      <c r="Q1423" s="38">
        <f t="shared" si="154"/>
        <v>0</v>
      </c>
      <c r="R1423" s="38">
        <f t="shared" si="154"/>
        <v>0</v>
      </c>
      <c r="S1423" s="38">
        <f t="shared" si="154"/>
        <v>0</v>
      </c>
      <c r="T1423" s="38">
        <f t="shared" si="154"/>
        <v>0</v>
      </c>
      <c r="U1423" s="38">
        <f t="shared" si="155"/>
        <v>0</v>
      </c>
      <c r="V1423" s="38">
        <f t="shared" si="155"/>
        <v>0</v>
      </c>
      <c r="W1423" s="38">
        <f t="shared" si="155"/>
        <v>0</v>
      </c>
      <c r="X1423" s="38">
        <f t="shared" si="156"/>
        <v>0</v>
      </c>
      <c r="Y1423" s="38">
        <f t="shared" si="156"/>
        <v>0</v>
      </c>
      <c r="Z1423" s="38">
        <f t="shared" si="156"/>
        <v>0</v>
      </c>
      <c r="AA1423" s="38">
        <f t="shared" si="156"/>
        <v>0</v>
      </c>
      <c r="AB1423" s="38">
        <f t="shared" si="157"/>
        <v>0</v>
      </c>
      <c r="AC1423" s="38">
        <f t="shared" si="158"/>
        <v>0</v>
      </c>
      <c r="AD1423" s="38" t="str">
        <f t="shared" si="159"/>
        <v>000000000000</v>
      </c>
    </row>
    <row r="1424" spans="1:30">
      <c r="A1424" s="9" t="str">
        <f>IF('DATA ACCURATE'!A1427&lt;&gt;"",'DATA ACCURATE'!A1427,"")</f>
        <v/>
      </c>
      <c r="B1424" s="9" t="str">
        <f>IF('DATA ACCURATE'!D1427&lt;&gt;"",'DATA ACCURATE'!D1427,"")</f>
        <v/>
      </c>
      <c r="C1424" s="38" t="str">
        <f>IF($AD1424="000000000000","",INDEX(DATABASE!$W$12:$W$71,MATCH($AD1424,DATABASE!$V$12:$V$71,0)))</f>
        <v/>
      </c>
      <c r="D1424" s="34" t="str">
        <f>IF(C1424="","",IF(E1424="",INDEX(DATABASE!$AF$13:$AF$62,MATCH($C1424,DATABASE!$AC$13:$AC$62,0)),IF(E1424="2x D11",INDEX(DATABASE!$AF$13:$AF$62,MATCH($C1424,DATABASE!$AC$13:$AC$62,0))+2*DATABASE!$AF$62,IF(E1424="3x D11",INDEX(DATABASE!$AF$13:$AF$62,MATCH($C1424,DATABASE!$AC$13:$AC$62,0))+3*DATABASE!$AF$62,""))))</f>
        <v/>
      </c>
      <c r="E1424" s="38" t="str">
        <f>IF(AND($K1424="Y",$G1424&lt;&gt;"UNYIL",$F1424&lt;DATABASE!$O$8),"2x D11",IF(AND($K1424="Y",$G1424&lt;&gt;"UNYIL",$F1424&gt;=DATABASE!$O$8),"3x D11",""))</f>
        <v/>
      </c>
      <c r="F1424" s="9" t="str">
        <f>IF('DATA ACCURATE'!N1427&lt;&gt;"",'DATA ACCURATE'!N1427,"")</f>
        <v/>
      </c>
      <c r="G1424" t="str">
        <f>IF(F1424="","",IF(F1424&lt;=DATABASE!$I$8,"UNYIL",IF(F1424&lt;=DATABASE!$J$8,"KECIL",IF(F1424&lt;DATABASE!$K$8,"TANGGUNG",IF(F1424&gt;=DATABASE!$K$8,"BESAR","")))))</f>
        <v/>
      </c>
      <c r="H1424" s="16" t="str">
        <f>IF('DATA ACCURATE'!J1427&lt;&gt;"",'DATA ACCURATE'!J1427,"")</f>
        <v/>
      </c>
      <c r="I1424" s="35" t="str">
        <f>IF(B1424&lt;&gt;"",IFERROR(VLOOKUP(B1424,'DATA TIMBANGAN'!G:M,7,FALSE),VLOOKUP(B1424,'DATA TIMBANGAN'!G:M,7)),"")</f>
        <v/>
      </c>
      <c r="J1424" s="25" t="str">
        <f>IF(H1424&lt;&gt;"",IFERROR(INDEX(DATABASE!$Z$19:$Z$38,MATCH(DATEVALUE(H1424),DATABASE!$AA$19:$AA$38,0)),INDEX(DATABASE!$Z$12:$Z$18,MATCH(WEEKDAY(H1424,2),DATABASE!$AA$12:$AA$18,0))),"")</f>
        <v/>
      </c>
      <c r="K1424" s="25" t="str">
        <f>IF('DATA ACCURATE'!V1427&lt;&gt;"",'DATA ACCURATE'!V1427,"")</f>
        <v/>
      </c>
      <c r="L1424" s="80" t="str">
        <f>IF($H1424="","",IF(OR($J1424="LIBUR",AND($L1423="LIBUR",$O1423=$O1424)),"LIBUR",IF(AND(OR($L1423="LUAR JAM KERJA 1",$L1423="LUAR JAM KERJA 2"),OR(OR(AND($H1423=$H1424,AND(OR($I1424&gt;DATABASE!$J$3,$I1424&lt;DATABASE!$J$6),((DATEVALUE($H1424)+$I1424)-(DATEVALUE($H1423)+$I1423))&lt;DATABASE!$J$6)),AND($H1423=$H1424,$O1423=$O1424,OR($I1424&gt;DATABASE!$J$6,$I1424&lt;DATABASE!$J$3))),AND(($H1424-$H1423)=1,OR($I1424&lt;DATABASE!$I$6,((DATEVALUE($H1424)+$I1424)-(DATEVALUE($H1423)+$I1423))&lt;DATABASE!$J$6))),$A1424=$A1423),"LUAR JAM KERJA 2",IF(AND(OR(WEEKDAY($H1424,2)=1,WEEKDAY($H1424,2)=2,WEEKDAY($H1424,2)=3,WEEKDAY($H1424,2)=4,WEEKDAY($H1424,2)=5),$I1424&lt;=DATABASE!$J$3,$I1424&gt;=DATABASE!$I$3),"JAM KERJA",IF(AND(WEEKDAY($H1424,2)=6,$I1424&lt;=DATABASE!$J$4,$I1424&gt;=DATABASE!$I$4),"JAM KERJA","LUAR JAM KERJA 1")))))</f>
        <v/>
      </c>
      <c r="M1424" s="33" t="str">
        <f>IF('DATA ACCURATE'!T1427&lt;&gt;"",IF('DATA ACCURATE'!T1427&gt;100,'DATA ACCURATE'!T1427/10,'DATA ACCURATE'!T1427),"")</f>
        <v/>
      </c>
      <c r="N1424" t="str">
        <f>IF(M1424="","",IF(M1424&lt;=DATABASE!$I$9,"LOKAL",IF(M1424&lt;DATABASE!$J$9,"LUAR KOTA 1",IF($M1424&gt;=DATABASE!$J$9,"LUAR KOTA 2",""))))</f>
        <v/>
      </c>
      <c r="O1424" s="38" t="str">
        <f>IF('DATA ACCURATE'!L1427&lt;&gt;"",'DATA ACCURATE'!L1427,"")</f>
        <v/>
      </c>
      <c r="Q1424" s="38">
        <f t="shared" si="154"/>
        <v>0</v>
      </c>
      <c r="R1424" s="38">
        <f t="shared" si="154"/>
        <v>0</v>
      </c>
      <c r="S1424" s="38">
        <f t="shared" si="154"/>
        <v>0</v>
      </c>
      <c r="T1424" s="38">
        <f t="shared" si="154"/>
        <v>0</v>
      </c>
      <c r="U1424" s="38">
        <f t="shared" si="155"/>
        <v>0</v>
      </c>
      <c r="V1424" s="38">
        <f t="shared" si="155"/>
        <v>0</v>
      </c>
      <c r="W1424" s="38">
        <f t="shared" si="155"/>
        <v>0</v>
      </c>
      <c r="X1424" s="38">
        <f t="shared" si="156"/>
        <v>0</v>
      </c>
      <c r="Y1424" s="38">
        <f t="shared" si="156"/>
        <v>0</v>
      </c>
      <c r="Z1424" s="38">
        <f t="shared" si="156"/>
        <v>0</v>
      </c>
      <c r="AA1424" s="38">
        <f t="shared" si="156"/>
        <v>0</v>
      </c>
      <c r="AB1424" s="38">
        <f t="shared" si="157"/>
        <v>0</v>
      </c>
      <c r="AC1424" s="38">
        <f t="shared" si="158"/>
        <v>0</v>
      </c>
      <c r="AD1424" s="38" t="str">
        <f t="shared" si="159"/>
        <v>000000000000</v>
      </c>
    </row>
    <row r="1425" spans="1:30">
      <c r="A1425" s="9" t="str">
        <f>IF('DATA ACCURATE'!A1428&lt;&gt;"",'DATA ACCURATE'!A1428,"")</f>
        <v/>
      </c>
      <c r="B1425" s="9" t="str">
        <f>IF('DATA ACCURATE'!D1428&lt;&gt;"",'DATA ACCURATE'!D1428,"")</f>
        <v/>
      </c>
      <c r="C1425" s="38" t="str">
        <f>IF($AD1425="000000000000","",INDEX(DATABASE!$W$12:$W$71,MATCH($AD1425,DATABASE!$V$12:$V$71,0)))</f>
        <v/>
      </c>
      <c r="D1425" s="34" t="str">
        <f>IF(C1425="","",IF(E1425="",INDEX(DATABASE!$AF$13:$AF$62,MATCH($C1425,DATABASE!$AC$13:$AC$62,0)),IF(E1425="2x D11",INDEX(DATABASE!$AF$13:$AF$62,MATCH($C1425,DATABASE!$AC$13:$AC$62,0))+2*DATABASE!$AF$62,IF(E1425="3x D11",INDEX(DATABASE!$AF$13:$AF$62,MATCH($C1425,DATABASE!$AC$13:$AC$62,0))+3*DATABASE!$AF$62,""))))</f>
        <v/>
      </c>
      <c r="E1425" s="38" t="str">
        <f>IF(AND($K1425="Y",$G1425&lt;&gt;"UNYIL",$F1425&lt;DATABASE!$O$8),"2x D11",IF(AND($K1425="Y",$G1425&lt;&gt;"UNYIL",$F1425&gt;=DATABASE!$O$8),"3x D11",""))</f>
        <v/>
      </c>
      <c r="F1425" s="9" t="str">
        <f>IF('DATA ACCURATE'!N1428&lt;&gt;"",'DATA ACCURATE'!N1428,"")</f>
        <v/>
      </c>
      <c r="G1425" t="str">
        <f>IF(F1425="","",IF(F1425&lt;=DATABASE!$I$8,"UNYIL",IF(F1425&lt;=DATABASE!$J$8,"KECIL",IF(F1425&lt;DATABASE!$K$8,"TANGGUNG",IF(F1425&gt;=DATABASE!$K$8,"BESAR","")))))</f>
        <v/>
      </c>
      <c r="H1425" s="16" t="str">
        <f>IF('DATA ACCURATE'!J1428&lt;&gt;"",'DATA ACCURATE'!J1428,"")</f>
        <v/>
      </c>
      <c r="I1425" s="35" t="str">
        <f>IF(B1425&lt;&gt;"",IFERROR(VLOOKUP(B1425,'DATA TIMBANGAN'!G:M,7,FALSE),VLOOKUP(B1425,'DATA TIMBANGAN'!G:M,7)),"")</f>
        <v/>
      </c>
      <c r="J1425" s="25" t="str">
        <f>IF(H1425&lt;&gt;"",IFERROR(INDEX(DATABASE!$Z$19:$Z$38,MATCH(DATEVALUE(H1425),DATABASE!$AA$19:$AA$38,0)),INDEX(DATABASE!$Z$12:$Z$18,MATCH(WEEKDAY(H1425,2),DATABASE!$AA$12:$AA$18,0))),"")</f>
        <v/>
      </c>
      <c r="K1425" s="25" t="str">
        <f>IF('DATA ACCURATE'!V1428&lt;&gt;"",'DATA ACCURATE'!V1428,"")</f>
        <v/>
      </c>
      <c r="L1425" s="80" t="str">
        <f>IF($H1425="","",IF(OR($J1425="LIBUR",AND($L1424="LIBUR",$O1424=$O1425)),"LIBUR",IF(AND(OR($L1424="LUAR JAM KERJA 1",$L1424="LUAR JAM KERJA 2"),OR(OR(AND($H1424=$H1425,AND(OR($I1425&gt;DATABASE!$J$3,$I1425&lt;DATABASE!$J$6),((DATEVALUE($H1425)+$I1425)-(DATEVALUE($H1424)+$I1424))&lt;DATABASE!$J$6)),AND($H1424=$H1425,$O1424=$O1425,OR($I1425&gt;DATABASE!$J$6,$I1425&lt;DATABASE!$J$3))),AND(($H1425-$H1424)=1,OR($I1425&lt;DATABASE!$I$6,((DATEVALUE($H1425)+$I1425)-(DATEVALUE($H1424)+$I1424))&lt;DATABASE!$J$6))),$A1425=$A1424),"LUAR JAM KERJA 2",IF(AND(OR(WEEKDAY($H1425,2)=1,WEEKDAY($H1425,2)=2,WEEKDAY($H1425,2)=3,WEEKDAY($H1425,2)=4,WEEKDAY($H1425,2)=5),$I1425&lt;=DATABASE!$J$3,$I1425&gt;=DATABASE!$I$3),"JAM KERJA",IF(AND(WEEKDAY($H1425,2)=6,$I1425&lt;=DATABASE!$J$4,$I1425&gt;=DATABASE!$I$4),"JAM KERJA","LUAR JAM KERJA 1")))))</f>
        <v/>
      </c>
      <c r="M1425" s="33" t="str">
        <f>IF('DATA ACCURATE'!T1428&lt;&gt;"",IF('DATA ACCURATE'!T1428&gt;100,'DATA ACCURATE'!T1428/10,'DATA ACCURATE'!T1428),"")</f>
        <v/>
      </c>
      <c r="N1425" t="str">
        <f>IF(M1425="","",IF(M1425&lt;=DATABASE!$I$9,"LOKAL",IF(M1425&lt;DATABASE!$J$9,"LUAR KOTA 1",IF($M1425&gt;=DATABASE!$J$9,"LUAR KOTA 2",""))))</f>
        <v/>
      </c>
      <c r="O1425" s="38" t="str">
        <f>IF('DATA ACCURATE'!L1428&lt;&gt;"",'DATA ACCURATE'!L1428,"")</f>
        <v/>
      </c>
      <c r="Q1425" s="38">
        <f t="shared" si="154"/>
        <v>0</v>
      </c>
      <c r="R1425" s="38">
        <f t="shared" si="154"/>
        <v>0</v>
      </c>
      <c r="S1425" s="38">
        <f t="shared" si="154"/>
        <v>0</v>
      </c>
      <c r="T1425" s="38">
        <f t="shared" si="154"/>
        <v>0</v>
      </c>
      <c r="U1425" s="38">
        <f t="shared" si="155"/>
        <v>0</v>
      </c>
      <c r="V1425" s="38">
        <f t="shared" si="155"/>
        <v>0</v>
      </c>
      <c r="W1425" s="38">
        <f t="shared" si="155"/>
        <v>0</v>
      </c>
      <c r="X1425" s="38">
        <f t="shared" si="156"/>
        <v>0</v>
      </c>
      <c r="Y1425" s="38">
        <f t="shared" si="156"/>
        <v>0</v>
      </c>
      <c r="Z1425" s="38">
        <f t="shared" si="156"/>
        <v>0</v>
      </c>
      <c r="AA1425" s="38">
        <f t="shared" si="156"/>
        <v>0</v>
      </c>
      <c r="AB1425" s="38">
        <f t="shared" si="157"/>
        <v>0</v>
      </c>
      <c r="AC1425" s="38">
        <f t="shared" si="158"/>
        <v>0</v>
      </c>
      <c r="AD1425" s="38" t="str">
        <f t="shared" si="159"/>
        <v>000000000000</v>
      </c>
    </row>
    <row r="1426" spans="1:30">
      <c r="A1426" s="9" t="str">
        <f>IF('DATA ACCURATE'!A1429&lt;&gt;"",'DATA ACCURATE'!A1429,"")</f>
        <v/>
      </c>
      <c r="B1426" s="9" t="str">
        <f>IF('DATA ACCURATE'!D1429&lt;&gt;"",'DATA ACCURATE'!D1429,"")</f>
        <v/>
      </c>
      <c r="C1426" s="38" t="str">
        <f>IF($AD1426="000000000000","",INDEX(DATABASE!$W$12:$W$71,MATCH($AD1426,DATABASE!$V$12:$V$71,0)))</f>
        <v/>
      </c>
      <c r="D1426" s="34" t="str">
        <f>IF(C1426="","",IF(E1426="",INDEX(DATABASE!$AF$13:$AF$62,MATCH($C1426,DATABASE!$AC$13:$AC$62,0)),IF(E1426="2x D11",INDEX(DATABASE!$AF$13:$AF$62,MATCH($C1426,DATABASE!$AC$13:$AC$62,0))+2*DATABASE!$AF$62,IF(E1426="3x D11",INDEX(DATABASE!$AF$13:$AF$62,MATCH($C1426,DATABASE!$AC$13:$AC$62,0))+3*DATABASE!$AF$62,""))))</f>
        <v/>
      </c>
      <c r="E1426" s="38" t="str">
        <f>IF(AND($K1426="Y",$G1426&lt;&gt;"UNYIL",$F1426&lt;DATABASE!$O$8),"2x D11",IF(AND($K1426="Y",$G1426&lt;&gt;"UNYIL",$F1426&gt;=DATABASE!$O$8),"3x D11",""))</f>
        <v/>
      </c>
      <c r="F1426" s="9" t="str">
        <f>IF('DATA ACCURATE'!N1429&lt;&gt;"",'DATA ACCURATE'!N1429,"")</f>
        <v/>
      </c>
      <c r="G1426" t="str">
        <f>IF(F1426="","",IF(F1426&lt;=DATABASE!$I$8,"UNYIL",IF(F1426&lt;=DATABASE!$J$8,"KECIL",IF(F1426&lt;DATABASE!$K$8,"TANGGUNG",IF(F1426&gt;=DATABASE!$K$8,"BESAR","")))))</f>
        <v/>
      </c>
      <c r="H1426" s="16" t="str">
        <f>IF('DATA ACCURATE'!J1429&lt;&gt;"",'DATA ACCURATE'!J1429,"")</f>
        <v/>
      </c>
      <c r="I1426" s="35" t="str">
        <f>IF(B1426&lt;&gt;"",IFERROR(VLOOKUP(B1426,'DATA TIMBANGAN'!G:M,7,FALSE),VLOOKUP(B1426,'DATA TIMBANGAN'!G:M,7)),"")</f>
        <v/>
      </c>
      <c r="J1426" s="25" t="str">
        <f>IF(H1426&lt;&gt;"",IFERROR(INDEX(DATABASE!$Z$19:$Z$38,MATCH(DATEVALUE(H1426),DATABASE!$AA$19:$AA$38,0)),INDEX(DATABASE!$Z$12:$Z$18,MATCH(WEEKDAY(H1426,2),DATABASE!$AA$12:$AA$18,0))),"")</f>
        <v/>
      </c>
      <c r="K1426" s="25" t="str">
        <f>IF('DATA ACCURATE'!V1429&lt;&gt;"",'DATA ACCURATE'!V1429,"")</f>
        <v/>
      </c>
      <c r="L1426" s="80" t="str">
        <f>IF($H1426="","",IF(OR($J1426="LIBUR",AND($L1425="LIBUR",$O1425=$O1426)),"LIBUR",IF(AND(OR($L1425="LUAR JAM KERJA 1",$L1425="LUAR JAM KERJA 2"),OR(OR(AND($H1425=$H1426,AND(OR($I1426&gt;DATABASE!$J$3,$I1426&lt;DATABASE!$J$6),((DATEVALUE($H1426)+$I1426)-(DATEVALUE($H1425)+$I1425))&lt;DATABASE!$J$6)),AND($H1425=$H1426,$O1425=$O1426,OR($I1426&gt;DATABASE!$J$6,$I1426&lt;DATABASE!$J$3))),AND(($H1426-$H1425)=1,OR($I1426&lt;DATABASE!$I$6,((DATEVALUE($H1426)+$I1426)-(DATEVALUE($H1425)+$I1425))&lt;DATABASE!$J$6))),$A1426=$A1425),"LUAR JAM KERJA 2",IF(AND(OR(WEEKDAY($H1426,2)=1,WEEKDAY($H1426,2)=2,WEEKDAY($H1426,2)=3,WEEKDAY($H1426,2)=4,WEEKDAY($H1426,2)=5),$I1426&lt;=DATABASE!$J$3,$I1426&gt;=DATABASE!$I$3),"JAM KERJA",IF(AND(WEEKDAY($H1426,2)=6,$I1426&lt;=DATABASE!$J$4,$I1426&gt;=DATABASE!$I$4),"JAM KERJA","LUAR JAM KERJA 1")))))</f>
        <v/>
      </c>
      <c r="M1426" s="33" t="str">
        <f>IF('DATA ACCURATE'!T1429&lt;&gt;"",IF('DATA ACCURATE'!T1429&gt;100,'DATA ACCURATE'!T1429/10,'DATA ACCURATE'!T1429),"")</f>
        <v/>
      </c>
      <c r="N1426" t="str">
        <f>IF(M1426="","",IF(M1426&lt;=DATABASE!$I$9,"LOKAL",IF(M1426&lt;DATABASE!$J$9,"LUAR KOTA 1",IF($M1426&gt;=DATABASE!$J$9,"LUAR KOTA 2",""))))</f>
        <v/>
      </c>
      <c r="O1426" s="38" t="str">
        <f>IF('DATA ACCURATE'!L1429&lt;&gt;"",'DATA ACCURATE'!L1429,"")</f>
        <v/>
      </c>
      <c r="Q1426" s="38">
        <f t="shared" si="154"/>
        <v>0</v>
      </c>
      <c r="R1426" s="38">
        <f t="shared" si="154"/>
        <v>0</v>
      </c>
      <c r="S1426" s="38">
        <f t="shared" si="154"/>
        <v>0</v>
      </c>
      <c r="T1426" s="38">
        <f t="shared" si="154"/>
        <v>0</v>
      </c>
      <c r="U1426" s="38">
        <f t="shared" si="155"/>
        <v>0</v>
      </c>
      <c r="V1426" s="38">
        <f t="shared" si="155"/>
        <v>0</v>
      </c>
      <c r="W1426" s="38">
        <f t="shared" si="155"/>
        <v>0</v>
      </c>
      <c r="X1426" s="38">
        <f t="shared" si="156"/>
        <v>0</v>
      </c>
      <c r="Y1426" s="38">
        <f t="shared" si="156"/>
        <v>0</v>
      </c>
      <c r="Z1426" s="38">
        <f t="shared" si="156"/>
        <v>0</v>
      </c>
      <c r="AA1426" s="38">
        <f t="shared" si="156"/>
        <v>0</v>
      </c>
      <c r="AB1426" s="38">
        <f t="shared" si="157"/>
        <v>0</v>
      </c>
      <c r="AC1426" s="38">
        <f t="shared" si="158"/>
        <v>0</v>
      </c>
      <c r="AD1426" s="38" t="str">
        <f t="shared" si="159"/>
        <v>000000000000</v>
      </c>
    </row>
    <row r="1427" spans="1:30">
      <c r="A1427" s="9" t="str">
        <f>IF('DATA ACCURATE'!A1430&lt;&gt;"",'DATA ACCURATE'!A1430,"")</f>
        <v/>
      </c>
      <c r="B1427" s="9" t="str">
        <f>IF('DATA ACCURATE'!D1430&lt;&gt;"",'DATA ACCURATE'!D1430,"")</f>
        <v/>
      </c>
      <c r="C1427" s="38" t="str">
        <f>IF($AD1427="000000000000","",INDEX(DATABASE!$W$12:$W$71,MATCH($AD1427,DATABASE!$V$12:$V$71,0)))</f>
        <v/>
      </c>
      <c r="D1427" s="34" t="str">
        <f>IF(C1427="","",IF(E1427="",INDEX(DATABASE!$AF$13:$AF$62,MATCH($C1427,DATABASE!$AC$13:$AC$62,0)),IF(E1427="2x D11",INDEX(DATABASE!$AF$13:$AF$62,MATCH($C1427,DATABASE!$AC$13:$AC$62,0))+2*DATABASE!$AF$62,IF(E1427="3x D11",INDEX(DATABASE!$AF$13:$AF$62,MATCH($C1427,DATABASE!$AC$13:$AC$62,0))+3*DATABASE!$AF$62,""))))</f>
        <v/>
      </c>
      <c r="E1427" s="38" t="str">
        <f>IF(AND($K1427="Y",$G1427&lt;&gt;"UNYIL",$F1427&lt;DATABASE!$O$8),"2x D11",IF(AND($K1427="Y",$G1427&lt;&gt;"UNYIL",$F1427&gt;=DATABASE!$O$8),"3x D11",""))</f>
        <v/>
      </c>
      <c r="F1427" s="9" t="str">
        <f>IF('DATA ACCURATE'!N1430&lt;&gt;"",'DATA ACCURATE'!N1430,"")</f>
        <v/>
      </c>
      <c r="G1427" t="str">
        <f>IF(F1427="","",IF(F1427&lt;=DATABASE!$I$8,"UNYIL",IF(F1427&lt;=DATABASE!$J$8,"KECIL",IF(F1427&lt;DATABASE!$K$8,"TANGGUNG",IF(F1427&gt;=DATABASE!$K$8,"BESAR","")))))</f>
        <v/>
      </c>
      <c r="H1427" s="16" t="str">
        <f>IF('DATA ACCURATE'!J1430&lt;&gt;"",'DATA ACCURATE'!J1430,"")</f>
        <v/>
      </c>
      <c r="I1427" s="35" t="str">
        <f>IF(B1427&lt;&gt;"",IFERROR(VLOOKUP(B1427,'DATA TIMBANGAN'!G:M,7,FALSE),VLOOKUP(B1427,'DATA TIMBANGAN'!G:M,7)),"")</f>
        <v/>
      </c>
      <c r="J1427" s="25" t="str">
        <f>IF(H1427&lt;&gt;"",IFERROR(INDEX(DATABASE!$Z$19:$Z$38,MATCH(DATEVALUE(H1427),DATABASE!$AA$19:$AA$38,0)),INDEX(DATABASE!$Z$12:$Z$18,MATCH(WEEKDAY(H1427,2),DATABASE!$AA$12:$AA$18,0))),"")</f>
        <v/>
      </c>
      <c r="K1427" s="25" t="str">
        <f>IF('DATA ACCURATE'!V1430&lt;&gt;"",'DATA ACCURATE'!V1430,"")</f>
        <v/>
      </c>
      <c r="L1427" s="80" t="str">
        <f>IF($H1427="","",IF(OR($J1427="LIBUR",AND($L1426="LIBUR",$O1426=$O1427)),"LIBUR",IF(AND(OR($L1426="LUAR JAM KERJA 1",$L1426="LUAR JAM KERJA 2"),OR(OR(AND($H1426=$H1427,AND(OR($I1427&gt;DATABASE!$J$3,$I1427&lt;DATABASE!$J$6),((DATEVALUE($H1427)+$I1427)-(DATEVALUE($H1426)+$I1426))&lt;DATABASE!$J$6)),AND($H1426=$H1427,$O1426=$O1427,OR($I1427&gt;DATABASE!$J$6,$I1427&lt;DATABASE!$J$3))),AND(($H1427-$H1426)=1,OR($I1427&lt;DATABASE!$I$6,((DATEVALUE($H1427)+$I1427)-(DATEVALUE($H1426)+$I1426))&lt;DATABASE!$J$6))),$A1427=$A1426),"LUAR JAM KERJA 2",IF(AND(OR(WEEKDAY($H1427,2)=1,WEEKDAY($H1427,2)=2,WEEKDAY($H1427,2)=3,WEEKDAY($H1427,2)=4,WEEKDAY($H1427,2)=5),$I1427&lt;=DATABASE!$J$3,$I1427&gt;=DATABASE!$I$3),"JAM KERJA",IF(AND(WEEKDAY($H1427,2)=6,$I1427&lt;=DATABASE!$J$4,$I1427&gt;=DATABASE!$I$4),"JAM KERJA","LUAR JAM KERJA 1")))))</f>
        <v/>
      </c>
      <c r="M1427" s="33" t="str">
        <f>IF('DATA ACCURATE'!T1430&lt;&gt;"",IF('DATA ACCURATE'!T1430&gt;100,'DATA ACCURATE'!T1430/10,'DATA ACCURATE'!T1430),"")</f>
        <v/>
      </c>
      <c r="N1427" t="str">
        <f>IF(M1427="","",IF(M1427&lt;=DATABASE!$I$9,"LOKAL",IF(M1427&lt;DATABASE!$J$9,"LUAR KOTA 1",IF($M1427&gt;=DATABASE!$J$9,"LUAR KOTA 2",""))))</f>
        <v/>
      </c>
      <c r="O1427" s="38" t="str">
        <f>IF('DATA ACCURATE'!L1430&lt;&gt;"",'DATA ACCURATE'!L1430,"")</f>
        <v/>
      </c>
      <c r="Q1427" s="38">
        <f t="shared" si="154"/>
        <v>0</v>
      </c>
      <c r="R1427" s="38">
        <f t="shared" si="154"/>
        <v>0</v>
      </c>
      <c r="S1427" s="38">
        <f t="shared" si="154"/>
        <v>0</v>
      </c>
      <c r="T1427" s="38">
        <f t="shared" si="154"/>
        <v>0</v>
      </c>
      <c r="U1427" s="38">
        <f t="shared" si="155"/>
        <v>0</v>
      </c>
      <c r="V1427" s="38">
        <f t="shared" si="155"/>
        <v>0</v>
      </c>
      <c r="W1427" s="38">
        <f t="shared" si="155"/>
        <v>0</v>
      </c>
      <c r="X1427" s="38">
        <f t="shared" si="156"/>
        <v>0</v>
      </c>
      <c r="Y1427" s="38">
        <f t="shared" si="156"/>
        <v>0</v>
      </c>
      <c r="Z1427" s="38">
        <f t="shared" si="156"/>
        <v>0</v>
      </c>
      <c r="AA1427" s="38">
        <f t="shared" si="156"/>
        <v>0</v>
      </c>
      <c r="AB1427" s="38">
        <f t="shared" si="157"/>
        <v>0</v>
      </c>
      <c r="AC1427" s="38">
        <f t="shared" si="158"/>
        <v>0</v>
      </c>
      <c r="AD1427" s="38" t="str">
        <f t="shared" si="159"/>
        <v>000000000000</v>
      </c>
    </row>
    <row r="1428" spans="1:30">
      <c r="A1428" s="9" t="str">
        <f>IF('DATA ACCURATE'!A1431&lt;&gt;"",'DATA ACCURATE'!A1431,"")</f>
        <v/>
      </c>
      <c r="B1428" s="9" t="str">
        <f>IF('DATA ACCURATE'!D1431&lt;&gt;"",'DATA ACCURATE'!D1431,"")</f>
        <v/>
      </c>
      <c r="C1428" s="38" t="str">
        <f>IF($AD1428="000000000000","",INDEX(DATABASE!$W$12:$W$71,MATCH($AD1428,DATABASE!$V$12:$V$71,0)))</f>
        <v/>
      </c>
      <c r="D1428" s="34" t="str">
        <f>IF(C1428="","",IF(E1428="",INDEX(DATABASE!$AF$13:$AF$62,MATCH($C1428,DATABASE!$AC$13:$AC$62,0)),IF(E1428="2x D11",INDEX(DATABASE!$AF$13:$AF$62,MATCH($C1428,DATABASE!$AC$13:$AC$62,0))+2*DATABASE!$AF$62,IF(E1428="3x D11",INDEX(DATABASE!$AF$13:$AF$62,MATCH($C1428,DATABASE!$AC$13:$AC$62,0))+3*DATABASE!$AF$62,""))))</f>
        <v/>
      </c>
      <c r="E1428" s="38" t="str">
        <f>IF(AND($K1428="Y",$G1428&lt;&gt;"UNYIL",$F1428&lt;DATABASE!$O$8),"2x D11",IF(AND($K1428="Y",$G1428&lt;&gt;"UNYIL",$F1428&gt;=DATABASE!$O$8),"3x D11",""))</f>
        <v/>
      </c>
      <c r="F1428" s="9" t="str">
        <f>IF('DATA ACCURATE'!N1431&lt;&gt;"",'DATA ACCURATE'!N1431,"")</f>
        <v/>
      </c>
      <c r="G1428" t="str">
        <f>IF(F1428="","",IF(F1428&lt;=DATABASE!$I$8,"UNYIL",IF(F1428&lt;=DATABASE!$J$8,"KECIL",IF(F1428&lt;DATABASE!$K$8,"TANGGUNG",IF(F1428&gt;=DATABASE!$K$8,"BESAR","")))))</f>
        <v/>
      </c>
      <c r="H1428" s="16" t="str">
        <f>IF('DATA ACCURATE'!J1431&lt;&gt;"",'DATA ACCURATE'!J1431,"")</f>
        <v/>
      </c>
      <c r="I1428" s="35" t="str">
        <f>IF(B1428&lt;&gt;"",IFERROR(VLOOKUP(B1428,'DATA TIMBANGAN'!G:M,7,FALSE),VLOOKUP(B1428,'DATA TIMBANGAN'!G:M,7)),"")</f>
        <v/>
      </c>
      <c r="J1428" s="25" t="str">
        <f>IF(H1428&lt;&gt;"",IFERROR(INDEX(DATABASE!$Z$19:$Z$38,MATCH(DATEVALUE(H1428),DATABASE!$AA$19:$AA$38,0)),INDEX(DATABASE!$Z$12:$Z$18,MATCH(WEEKDAY(H1428,2),DATABASE!$AA$12:$AA$18,0))),"")</f>
        <v/>
      </c>
      <c r="K1428" s="25" t="str">
        <f>IF('DATA ACCURATE'!V1431&lt;&gt;"",'DATA ACCURATE'!V1431,"")</f>
        <v/>
      </c>
      <c r="L1428" s="80" t="str">
        <f>IF($H1428="","",IF(OR($J1428="LIBUR",AND($L1427="LIBUR",$O1427=$O1428)),"LIBUR",IF(AND(OR($L1427="LUAR JAM KERJA 1",$L1427="LUAR JAM KERJA 2"),OR(OR(AND($H1427=$H1428,AND(OR($I1428&gt;DATABASE!$J$3,$I1428&lt;DATABASE!$J$6),((DATEVALUE($H1428)+$I1428)-(DATEVALUE($H1427)+$I1427))&lt;DATABASE!$J$6)),AND($H1427=$H1428,$O1427=$O1428,OR($I1428&gt;DATABASE!$J$6,$I1428&lt;DATABASE!$J$3))),AND(($H1428-$H1427)=1,OR($I1428&lt;DATABASE!$I$6,((DATEVALUE($H1428)+$I1428)-(DATEVALUE($H1427)+$I1427))&lt;DATABASE!$J$6))),$A1428=$A1427),"LUAR JAM KERJA 2",IF(AND(OR(WEEKDAY($H1428,2)=1,WEEKDAY($H1428,2)=2,WEEKDAY($H1428,2)=3,WEEKDAY($H1428,2)=4,WEEKDAY($H1428,2)=5),$I1428&lt;=DATABASE!$J$3,$I1428&gt;=DATABASE!$I$3),"JAM KERJA",IF(AND(WEEKDAY($H1428,2)=6,$I1428&lt;=DATABASE!$J$4,$I1428&gt;=DATABASE!$I$4),"JAM KERJA","LUAR JAM KERJA 1")))))</f>
        <v/>
      </c>
      <c r="M1428" s="33" t="str">
        <f>IF('DATA ACCURATE'!T1431&lt;&gt;"",IF('DATA ACCURATE'!T1431&gt;100,'DATA ACCURATE'!T1431/10,'DATA ACCURATE'!T1431),"")</f>
        <v/>
      </c>
      <c r="N1428" t="str">
        <f>IF(M1428="","",IF(M1428&lt;=DATABASE!$I$9,"LOKAL",IF(M1428&lt;DATABASE!$J$9,"LUAR KOTA 1",IF($M1428&gt;=DATABASE!$J$9,"LUAR KOTA 2",""))))</f>
        <v/>
      </c>
      <c r="O1428" s="38" t="str">
        <f>IF('DATA ACCURATE'!L1431&lt;&gt;"",'DATA ACCURATE'!L1431,"")</f>
        <v/>
      </c>
      <c r="Q1428" s="38">
        <f t="shared" si="154"/>
        <v>0</v>
      </c>
      <c r="R1428" s="38">
        <f t="shared" si="154"/>
        <v>0</v>
      </c>
      <c r="S1428" s="38">
        <f t="shared" si="154"/>
        <v>0</v>
      </c>
      <c r="T1428" s="38">
        <f t="shared" si="154"/>
        <v>0</v>
      </c>
      <c r="U1428" s="38">
        <f t="shared" si="155"/>
        <v>0</v>
      </c>
      <c r="V1428" s="38">
        <f t="shared" si="155"/>
        <v>0</v>
      </c>
      <c r="W1428" s="38">
        <f t="shared" si="155"/>
        <v>0</v>
      </c>
      <c r="X1428" s="38">
        <f t="shared" si="156"/>
        <v>0</v>
      </c>
      <c r="Y1428" s="38">
        <f t="shared" si="156"/>
        <v>0</v>
      </c>
      <c r="Z1428" s="38">
        <f t="shared" si="156"/>
        <v>0</v>
      </c>
      <c r="AA1428" s="38">
        <f t="shared" si="156"/>
        <v>0</v>
      </c>
      <c r="AB1428" s="38">
        <f t="shared" si="157"/>
        <v>0</v>
      </c>
      <c r="AC1428" s="38">
        <f t="shared" si="158"/>
        <v>0</v>
      </c>
      <c r="AD1428" s="38" t="str">
        <f t="shared" si="159"/>
        <v>000000000000</v>
      </c>
    </row>
    <row r="1429" spans="1:30">
      <c r="A1429" s="9" t="str">
        <f>IF('DATA ACCURATE'!A1432&lt;&gt;"",'DATA ACCURATE'!A1432,"")</f>
        <v/>
      </c>
      <c r="B1429" s="9" t="str">
        <f>IF('DATA ACCURATE'!D1432&lt;&gt;"",'DATA ACCURATE'!D1432,"")</f>
        <v/>
      </c>
      <c r="C1429" s="38" t="str">
        <f>IF($AD1429="000000000000","",INDEX(DATABASE!$W$12:$W$71,MATCH($AD1429,DATABASE!$V$12:$V$71,0)))</f>
        <v/>
      </c>
      <c r="D1429" s="34" t="str">
        <f>IF(C1429="","",IF(E1429="",INDEX(DATABASE!$AF$13:$AF$62,MATCH($C1429,DATABASE!$AC$13:$AC$62,0)),IF(E1429="2x D11",INDEX(DATABASE!$AF$13:$AF$62,MATCH($C1429,DATABASE!$AC$13:$AC$62,0))+2*DATABASE!$AF$62,IF(E1429="3x D11",INDEX(DATABASE!$AF$13:$AF$62,MATCH($C1429,DATABASE!$AC$13:$AC$62,0))+3*DATABASE!$AF$62,""))))</f>
        <v/>
      </c>
      <c r="E1429" s="38" t="str">
        <f>IF(AND($K1429="Y",$G1429&lt;&gt;"UNYIL",$F1429&lt;DATABASE!$O$8),"2x D11",IF(AND($K1429="Y",$G1429&lt;&gt;"UNYIL",$F1429&gt;=DATABASE!$O$8),"3x D11",""))</f>
        <v/>
      </c>
      <c r="F1429" s="9" t="str">
        <f>IF('DATA ACCURATE'!N1432&lt;&gt;"",'DATA ACCURATE'!N1432,"")</f>
        <v/>
      </c>
      <c r="G1429" t="str">
        <f>IF(F1429="","",IF(F1429&lt;=DATABASE!$I$8,"UNYIL",IF(F1429&lt;=DATABASE!$J$8,"KECIL",IF(F1429&lt;DATABASE!$K$8,"TANGGUNG",IF(F1429&gt;=DATABASE!$K$8,"BESAR","")))))</f>
        <v/>
      </c>
      <c r="H1429" s="16" t="str">
        <f>IF('DATA ACCURATE'!J1432&lt;&gt;"",'DATA ACCURATE'!J1432,"")</f>
        <v/>
      </c>
      <c r="I1429" s="35" t="str">
        <f>IF(B1429&lt;&gt;"",IFERROR(VLOOKUP(B1429,'DATA TIMBANGAN'!G:M,7,FALSE),VLOOKUP(B1429,'DATA TIMBANGAN'!G:M,7)),"")</f>
        <v/>
      </c>
      <c r="J1429" s="25" t="str">
        <f>IF(H1429&lt;&gt;"",IFERROR(INDEX(DATABASE!$Z$19:$Z$38,MATCH(DATEVALUE(H1429),DATABASE!$AA$19:$AA$38,0)),INDEX(DATABASE!$Z$12:$Z$18,MATCH(WEEKDAY(H1429,2),DATABASE!$AA$12:$AA$18,0))),"")</f>
        <v/>
      </c>
      <c r="K1429" s="25" t="str">
        <f>IF('DATA ACCURATE'!V1432&lt;&gt;"",'DATA ACCURATE'!V1432,"")</f>
        <v/>
      </c>
      <c r="L1429" s="80" t="str">
        <f>IF($H1429="","",IF(OR($J1429="LIBUR",AND($L1428="LIBUR",$O1428=$O1429)),"LIBUR",IF(AND(OR($L1428="LUAR JAM KERJA 1",$L1428="LUAR JAM KERJA 2"),OR(OR(AND($H1428=$H1429,AND(OR($I1429&gt;DATABASE!$J$3,$I1429&lt;DATABASE!$J$6),((DATEVALUE($H1429)+$I1429)-(DATEVALUE($H1428)+$I1428))&lt;DATABASE!$J$6)),AND($H1428=$H1429,$O1428=$O1429,OR($I1429&gt;DATABASE!$J$6,$I1429&lt;DATABASE!$J$3))),AND(($H1429-$H1428)=1,OR($I1429&lt;DATABASE!$I$6,((DATEVALUE($H1429)+$I1429)-(DATEVALUE($H1428)+$I1428))&lt;DATABASE!$J$6))),$A1429=$A1428),"LUAR JAM KERJA 2",IF(AND(OR(WEEKDAY($H1429,2)=1,WEEKDAY($H1429,2)=2,WEEKDAY($H1429,2)=3,WEEKDAY($H1429,2)=4,WEEKDAY($H1429,2)=5),$I1429&lt;=DATABASE!$J$3,$I1429&gt;=DATABASE!$I$3),"JAM KERJA",IF(AND(WEEKDAY($H1429,2)=6,$I1429&lt;=DATABASE!$J$4,$I1429&gt;=DATABASE!$I$4),"JAM KERJA","LUAR JAM KERJA 1")))))</f>
        <v/>
      </c>
      <c r="M1429" s="33" t="str">
        <f>IF('DATA ACCURATE'!T1432&lt;&gt;"",IF('DATA ACCURATE'!T1432&gt;100,'DATA ACCURATE'!T1432/10,'DATA ACCURATE'!T1432),"")</f>
        <v/>
      </c>
      <c r="N1429" t="str">
        <f>IF(M1429="","",IF(M1429&lt;=DATABASE!$I$9,"LOKAL",IF(M1429&lt;DATABASE!$J$9,"LUAR KOTA 1",IF($M1429&gt;=DATABASE!$J$9,"LUAR KOTA 2",""))))</f>
        <v/>
      </c>
      <c r="O1429" s="38" t="str">
        <f>IF('DATA ACCURATE'!L1432&lt;&gt;"",'DATA ACCURATE'!L1432,"")</f>
        <v/>
      </c>
      <c r="Q1429" s="38">
        <f t="shared" si="154"/>
        <v>0</v>
      </c>
      <c r="R1429" s="38">
        <f t="shared" si="154"/>
        <v>0</v>
      </c>
      <c r="S1429" s="38">
        <f t="shared" si="154"/>
        <v>0</v>
      </c>
      <c r="T1429" s="38">
        <f t="shared" si="154"/>
        <v>0</v>
      </c>
      <c r="U1429" s="38">
        <f t="shared" si="155"/>
        <v>0</v>
      </c>
      <c r="V1429" s="38">
        <f t="shared" si="155"/>
        <v>0</v>
      </c>
      <c r="W1429" s="38">
        <f t="shared" si="155"/>
        <v>0</v>
      </c>
      <c r="X1429" s="38">
        <f t="shared" si="156"/>
        <v>0</v>
      </c>
      <c r="Y1429" s="38">
        <f t="shared" si="156"/>
        <v>0</v>
      </c>
      <c r="Z1429" s="38">
        <f t="shared" si="156"/>
        <v>0</v>
      </c>
      <c r="AA1429" s="38">
        <f t="shared" si="156"/>
        <v>0</v>
      </c>
      <c r="AB1429" s="38">
        <f t="shared" si="157"/>
        <v>0</v>
      </c>
      <c r="AC1429" s="38">
        <f t="shared" si="158"/>
        <v>0</v>
      </c>
      <c r="AD1429" s="38" t="str">
        <f t="shared" si="159"/>
        <v>000000000000</v>
      </c>
    </row>
    <row r="1430" spans="1:30">
      <c r="A1430" s="9" t="str">
        <f>IF('DATA ACCURATE'!A1433&lt;&gt;"",'DATA ACCURATE'!A1433,"")</f>
        <v/>
      </c>
      <c r="B1430" s="9" t="str">
        <f>IF('DATA ACCURATE'!D1433&lt;&gt;"",'DATA ACCURATE'!D1433,"")</f>
        <v/>
      </c>
      <c r="C1430" s="38" t="str">
        <f>IF($AD1430="000000000000","",INDEX(DATABASE!$W$12:$W$71,MATCH($AD1430,DATABASE!$V$12:$V$71,0)))</f>
        <v/>
      </c>
      <c r="D1430" s="34" t="str">
        <f>IF(C1430="","",IF(E1430="",INDEX(DATABASE!$AF$13:$AF$62,MATCH($C1430,DATABASE!$AC$13:$AC$62,0)),IF(E1430="2x D11",INDEX(DATABASE!$AF$13:$AF$62,MATCH($C1430,DATABASE!$AC$13:$AC$62,0))+2*DATABASE!$AF$62,IF(E1430="3x D11",INDEX(DATABASE!$AF$13:$AF$62,MATCH($C1430,DATABASE!$AC$13:$AC$62,0))+3*DATABASE!$AF$62,""))))</f>
        <v/>
      </c>
      <c r="E1430" s="38" t="str">
        <f>IF(AND($K1430="Y",$G1430&lt;&gt;"UNYIL",$F1430&lt;DATABASE!$O$8),"2x D11",IF(AND($K1430="Y",$G1430&lt;&gt;"UNYIL",$F1430&gt;=DATABASE!$O$8),"3x D11",""))</f>
        <v/>
      </c>
      <c r="F1430" s="9" t="str">
        <f>IF('DATA ACCURATE'!N1433&lt;&gt;"",'DATA ACCURATE'!N1433,"")</f>
        <v/>
      </c>
      <c r="G1430" t="str">
        <f>IF(F1430="","",IF(F1430&lt;=DATABASE!$I$8,"UNYIL",IF(F1430&lt;=DATABASE!$J$8,"KECIL",IF(F1430&lt;DATABASE!$K$8,"TANGGUNG",IF(F1430&gt;=DATABASE!$K$8,"BESAR","")))))</f>
        <v/>
      </c>
      <c r="H1430" s="16" t="str">
        <f>IF('DATA ACCURATE'!J1433&lt;&gt;"",'DATA ACCURATE'!J1433,"")</f>
        <v/>
      </c>
      <c r="I1430" s="35" t="str">
        <f>IF(B1430&lt;&gt;"",IFERROR(VLOOKUP(B1430,'DATA TIMBANGAN'!G:M,7,FALSE),VLOOKUP(B1430,'DATA TIMBANGAN'!G:M,7)),"")</f>
        <v/>
      </c>
      <c r="J1430" s="25" t="str">
        <f>IF(H1430&lt;&gt;"",IFERROR(INDEX(DATABASE!$Z$19:$Z$38,MATCH(DATEVALUE(H1430),DATABASE!$AA$19:$AA$38,0)),INDEX(DATABASE!$Z$12:$Z$18,MATCH(WEEKDAY(H1430,2),DATABASE!$AA$12:$AA$18,0))),"")</f>
        <v/>
      </c>
      <c r="K1430" s="25" t="str">
        <f>IF('DATA ACCURATE'!V1433&lt;&gt;"",'DATA ACCURATE'!V1433,"")</f>
        <v/>
      </c>
      <c r="L1430" s="80" t="str">
        <f>IF($H1430="","",IF(OR($J1430="LIBUR",AND($L1429="LIBUR",$O1429=$O1430)),"LIBUR",IF(AND(OR($L1429="LUAR JAM KERJA 1",$L1429="LUAR JAM KERJA 2"),OR(OR(AND($H1429=$H1430,AND(OR($I1430&gt;DATABASE!$J$3,$I1430&lt;DATABASE!$J$6),((DATEVALUE($H1430)+$I1430)-(DATEVALUE($H1429)+$I1429))&lt;DATABASE!$J$6)),AND($H1429=$H1430,$O1429=$O1430,OR($I1430&gt;DATABASE!$J$6,$I1430&lt;DATABASE!$J$3))),AND(($H1430-$H1429)=1,OR($I1430&lt;DATABASE!$I$6,((DATEVALUE($H1430)+$I1430)-(DATEVALUE($H1429)+$I1429))&lt;DATABASE!$J$6))),$A1430=$A1429),"LUAR JAM KERJA 2",IF(AND(OR(WEEKDAY($H1430,2)=1,WEEKDAY($H1430,2)=2,WEEKDAY($H1430,2)=3,WEEKDAY($H1430,2)=4,WEEKDAY($H1430,2)=5),$I1430&lt;=DATABASE!$J$3,$I1430&gt;=DATABASE!$I$3),"JAM KERJA",IF(AND(WEEKDAY($H1430,2)=6,$I1430&lt;=DATABASE!$J$4,$I1430&gt;=DATABASE!$I$4),"JAM KERJA","LUAR JAM KERJA 1")))))</f>
        <v/>
      </c>
      <c r="M1430" s="33" t="str">
        <f>IF('DATA ACCURATE'!T1433&lt;&gt;"",IF('DATA ACCURATE'!T1433&gt;100,'DATA ACCURATE'!T1433/10,'DATA ACCURATE'!T1433),"")</f>
        <v/>
      </c>
      <c r="N1430" t="str">
        <f>IF(M1430="","",IF(M1430&lt;=DATABASE!$I$9,"LOKAL",IF(M1430&lt;DATABASE!$J$9,"LUAR KOTA 1",IF($M1430&gt;=DATABASE!$J$9,"LUAR KOTA 2",""))))</f>
        <v/>
      </c>
      <c r="O1430" s="38" t="str">
        <f>IF('DATA ACCURATE'!L1433&lt;&gt;"",'DATA ACCURATE'!L1433,"")</f>
        <v/>
      </c>
      <c r="Q1430" s="38">
        <f t="shared" si="154"/>
        <v>0</v>
      </c>
      <c r="R1430" s="38">
        <f t="shared" si="154"/>
        <v>0</v>
      </c>
      <c r="S1430" s="38">
        <f t="shared" si="154"/>
        <v>0</v>
      </c>
      <c r="T1430" s="38">
        <f t="shared" si="154"/>
        <v>0</v>
      </c>
      <c r="U1430" s="38">
        <f t="shared" si="155"/>
        <v>0</v>
      </c>
      <c r="V1430" s="38">
        <f t="shared" si="155"/>
        <v>0</v>
      </c>
      <c r="W1430" s="38">
        <f t="shared" si="155"/>
        <v>0</v>
      </c>
      <c r="X1430" s="38">
        <f t="shared" si="156"/>
        <v>0</v>
      </c>
      <c r="Y1430" s="38">
        <f t="shared" si="156"/>
        <v>0</v>
      </c>
      <c r="Z1430" s="38">
        <f t="shared" si="156"/>
        <v>0</v>
      </c>
      <c r="AA1430" s="38">
        <f t="shared" si="156"/>
        <v>0</v>
      </c>
      <c r="AB1430" s="38">
        <f t="shared" si="157"/>
        <v>0</v>
      </c>
      <c r="AC1430" s="38">
        <f t="shared" si="158"/>
        <v>0</v>
      </c>
      <c r="AD1430" s="38" t="str">
        <f t="shared" si="159"/>
        <v>000000000000</v>
      </c>
    </row>
    <row r="1431" spans="1:30">
      <c r="A1431" s="9" t="str">
        <f>IF('DATA ACCURATE'!A1434&lt;&gt;"",'DATA ACCURATE'!A1434,"")</f>
        <v/>
      </c>
      <c r="B1431" s="9" t="str">
        <f>IF('DATA ACCURATE'!D1434&lt;&gt;"",'DATA ACCURATE'!D1434,"")</f>
        <v/>
      </c>
      <c r="C1431" s="38" t="str">
        <f>IF($AD1431="000000000000","",INDEX(DATABASE!$W$12:$W$71,MATCH($AD1431,DATABASE!$V$12:$V$71,0)))</f>
        <v/>
      </c>
      <c r="D1431" s="34" t="str">
        <f>IF(C1431="","",IF(E1431="",INDEX(DATABASE!$AF$13:$AF$62,MATCH($C1431,DATABASE!$AC$13:$AC$62,0)),IF(E1431="2x D11",INDEX(DATABASE!$AF$13:$AF$62,MATCH($C1431,DATABASE!$AC$13:$AC$62,0))+2*DATABASE!$AF$62,IF(E1431="3x D11",INDEX(DATABASE!$AF$13:$AF$62,MATCH($C1431,DATABASE!$AC$13:$AC$62,0))+3*DATABASE!$AF$62,""))))</f>
        <v/>
      </c>
      <c r="E1431" s="38" t="str">
        <f>IF(AND($K1431="Y",$G1431&lt;&gt;"UNYIL",$F1431&lt;DATABASE!$O$8),"2x D11",IF(AND($K1431="Y",$G1431&lt;&gt;"UNYIL",$F1431&gt;=DATABASE!$O$8),"3x D11",""))</f>
        <v/>
      </c>
      <c r="F1431" s="9" t="str">
        <f>IF('DATA ACCURATE'!N1434&lt;&gt;"",'DATA ACCURATE'!N1434,"")</f>
        <v/>
      </c>
      <c r="G1431" t="str">
        <f>IF(F1431="","",IF(F1431&lt;=DATABASE!$I$8,"UNYIL",IF(F1431&lt;=DATABASE!$J$8,"KECIL",IF(F1431&lt;DATABASE!$K$8,"TANGGUNG",IF(F1431&gt;=DATABASE!$K$8,"BESAR","")))))</f>
        <v/>
      </c>
      <c r="H1431" s="16" t="str">
        <f>IF('DATA ACCURATE'!J1434&lt;&gt;"",'DATA ACCURATE'!J1434,"")</f>
        <v/>
      </c>
      <c r="I1431" s="35" t="str">
        <f>IF(B1431&lt;&gt;"",IFERROR(VLOOKUP(B1431,'DATA TIMBANGAN'!G:M,7,FALSE),VLOOKUP(B1431,'DATA TIMBANGAN'!G:M,7)),"")</f>
        <v/>
      </c>
      <c r="J1431" s="25" t="str">
        <f>IF(H1431&lt;&gt;"",IFERROR(INDEX(DATABASE!$Z$19:$Z$38,MATCH(DATEVALUE(H1431),DATABASE!$AA$19:$AA$38,0)),INDEX(DATABASE!$Z$12:$Z$18,MATCH(WEEKDAY(H1431,2),DATABASE!$AA$12:$AA$18,0))),"")</f>
        <v/>
      </c>
      <c r="K1431" s="25" t="str">
        <f>IF('DATA ACCURATE'!V1434&lt;&gt;"",'DATA ACCURATE'!V1434,"")</f>
        <v/>
      </c>
      <c r="L1431" s="80" t="str">
        <f>IF($H1431="","",IF(OR($J1431="LIBUR",AND($L1430="LIBUR",$O1430=$O1431)),"LIBUR",IF(AND(OR($L1430="LUAR JAM KERJA 1",$L1430="LUAR JAM KERJA 2"),OR(OR(AND($H1430=$H1431,AND(OR($I1431&gt;DATABASE!$J$3,$I1431&lt;DATABASE!$J$6),((DATEVALUE($H1431)+$I1431)-(DATEVALUE($H1430)+$I1430))&lt;DATABASE!$J$6)),AND($H1430=$H1431,$O1430=$O1431,OR($I1431&gt;DATABASE!$J$6,$I1431&lt;DATABASE!$J$3))),AND(($H1431-$H1430)=1,OR($I1431&lt;DATABASE!$I$6,((DATEVALUE($H1431)+$I1431)-(DATEVALUE($H1430)+$I1430))&lt;DATABASE!$J$6))),$A1431=$A1430),"LUAR JAM KERJA 2",IF(AND(OR(WEEKDAY($H1431,2)=1,WEEKDAY($H1431,2)=2,WEEKDAY($H1431,2)=3,WEEKDAY($H1431,2)=4,WEEKDAY($H1431,2)=5),$I1431&lt;=DATABASE!$J$3,$I1431&gt;=DATABASE!$I$3),"JAM KERJA",IF(AND(WEEKDAY($H1431,2)=6,$I1431&lt;=DATABASE!$J$4,$I1431&gt;=DATABASE!$I$4),"JAM KERJA","LUAR JAM KERJA 1")))))</f>
        <v/>
      </c>
      <c r="M1431" s="33" t="str">
        <f>IF('DATA ACCURATE'!T1434&lt;&gt;"",IF('DATA ACCURATE'!T1434&gt;100,'DATA ACCURATE'!T1434/10,'DATA ACCURATE'!T1434),"")</f>
        <v/>
      </c>
      <c r="N1431" t="str">
        <f>IF(M1431="","",IF(M1431&lt;=DATABASE!$I$9,"LOKAL",IF(M1431&lt;DATABASE!$J$9,"LUAR KOTA 1",IF($M1431&gt;=DATABASE!$J$9,"LUAR KOTA 2",""))))</f>
        <v/>
      </c>
      <c r="O1431" s="38" t="str">
        <f>IF('DATA ACCURATE'!L1434&lt;&gt;"",'DATA ACCURATE'!L1434,"")</f>
        <v/>
      </c>
      <c r="Q1431" s="38">
        <f t="shared" si="154"/>
        <v>0</v>
      </c>
      <c r="R1431" s="38">
        <f t="shared" si="154"/>
        <v>0</v>
      </c>
      <c r="S1431" s="38">
        <f t="shared" si="154"/>
        <v>0</v>
      </c>
      <c r="T1431" s="38">
        <f t="shared" si="154"/>
        <v>0</v>
      </c>
      <c r="U1431" s="38">
        <f t="shared" si="155"/>
        <v>0</v>
      </c>
      <c r="V1431" s="38">
        <f t="shared" si="155"/>
        <v>0</v>
      </c>
      <c r="W1431" s="38">
        <f t="shared" si="155"/>
        <v>0</v>
      </c>
      <c r="X1431" s="38">
        <f t="shared" si="156"/>
        <v>0</v>
      </c>
      <c r="Y1431" s="38">
        <f t="shared" si="156"/>
        <v>0</v>
      </c>
      <c r="Z1431" s="38">
        <f t="shared" si="156"/>
        <v>0</v>
      </c>
      <c r="AA1431" s="38">
        <f t="shared" si="156"/>
        <v>0</v>
      </c>
      <c r="AB1431" s="38">
        <f t="shared" si="157"/>
        <v>0</v>
      </c>
      <c r="AC1431" s="38">
        <f t="shared" si="158"/>
        <v>0</v>
      </c>
      <c r="AD1431" s="38" t="str">
        <f t="shared" si="159"/>
        <v>000000000000</v>
      </c>
    </row>
    <row r="1432" spans="1:30">
      <c r="A1432" s="9" t="str">
        <f>IF('DATA ACCURATE'!A1435&lt;&gt;"",'DATA ACCURATE'!A1435,"")</f>
        <v/>
      </c>
      <c r="B1432" s="9" t="str">
        <f>IF('DATA ACCURATE'!D1435&lt;&gt;"",'DATA ACCURATE'!D1435,"")</f>
        <v/>
      </c>
      <c r="C1432" s="38" t="str">
        <f>IF($AD1432="000000000000","",INDEX(DATABASE!$W$12:$W$71,MATCH($AD1432,DATABASE!$V$12:$V$71,0)))</f>
        <v/>
      </c>
      <c r="D1432" s="34" t="str">
        <f>IF(C1432="","",IF(E1432="",INDEX(DATABASE!$AF$13:$AF$62,MATCH($C1432,DATABASE!$AC$13:$AC$62,0)),IF(E1432="2x D11",INDEX(DATABASE!$AF$13:$AF$62,MATCH($C1432,DATABASE!$AC$13:$AC$62,0))+2*DATABASE!$AF$62,IF(E1432="3x D11",INDEX(DATABASE!$AF$13:$AF$62,MATCH($C1432,DATABASE!$AC$13:$AC$62,0))+3*DATABASE!$AF$62,""))))</f>
        <v/>
      </c>
      <c r="E1432" s="38" t="str">
        <f>IF(AND($K1432="Y",$G1432&lt;&gt;"UNYIL",$F1432&lt;DATABASE!$O$8),"2x D11",IF(AND($K1432="Y",$G1432&lt;&gt;"UNYIL",$F1432&gt;=DATABASE!$O$8),"3x D11",""))</f>
        <v/>
      </c>
      <c r="F1432" s="9" t="str">
        <f>IF('DATA ACCURATE'!N1435&lt;&gt;"",'DATA ACCURATE'!N1435,"")</f>
        <v/>
      </c>
      <c r="G1432" t="str">
        <f>IF(F1432="","",IF(F1432&lt;=DATABASE!$I$8,"UNYIL",IF(F1432&lt;=DATABASE!$J$8,"KECIL",IF(F1432&lt;DATABASE!$K$8,"TANGGUNG",IF(F1432&gt;=DATABASE!$K$8,"BESAR","")))))</f>
        <v/>
      </c>
      <c r="H1432" s="16" t="str">
        <f>IF('DATA ACCURATE'!J1435&lt;&gt;"",'DATA ACCURATE'!J1435,"")</f>
        <v/>
      </c>
      <c r="I1432" s="35" t="str">
        <f>IF(B1432&lt;&gt;"",IFERROR(VLOOKUP(B1432,'DATA TIMBANGAN'!G:M,7,FALSE),VLOOKUP(B1432,'DATA TIMBANGAN'!G:M,7)),"")</f>
        <v/>
      </c>
      <c r="J1432" s="25" t="str">
        <f>IF(H1432&lt;&gt;"",IFERROR(INDEX(DATABASE!$Z$19:$Z$38,MATCH(DATEVALUE(H1432),DATABASE!$AA$19:$AA$38,0)),INDEX(DATABASE!$Z$12:$Z$18,MATCH(WEEKDAY(H1432,2),DATABASE!$AA$12:$AA$18,0))),"")</f>
        <v/>
      </c>
      <c r="K1432" s="25" t="str">
        <f>IF('DATA ACCURATE'!V1435&lt;&gt;"",'DATA ACCURATE'!V1435,"")</f>
        <v/>
      </c>
      <c r="L1432" s="80" t="str">
        <f>IF($H1432="","",IF(OR($J1432="LIBUR",AND($L1431="LIBUR",$O1431=$O1432)),"LIBUR",IF(AND(OR($L1431="LUAR JAM KERJA 1",$L1431="LUAR JAM KERJA 2"),OR(OR(AND($H1431=$H1432,AND(OR($I1432&gt;DATABASE!$J$3,$I1432&lt;DATABASE!$J$6),((DATEVALUE($H1432)+$I1432)-(DATEVALUE($H1431)+$I1431))&lt;DATABASE!$J$6)),AND($H1431=$H1432,$O1431=$O1432,OR($I1432&gt;DATABASE!$J$6,$I1432&lt;DATABASE!$J$3))),AND(($H1432-$H1431)=1,OR($I1432&lt;DATABASE!$I$6,((DATEVALUE($H1432)+$I1432)-(DATEVALUE($H1431)+$I1431))&lt;DATABASE!$J$6))),$A1432=$A1431),"LUAR JAM KERJA 2",IF(AND(OR(WEEKDAY($H1432,2)=1,WEEKDAY($H1432,2)=2,WEEKDAY($H1432,2)=3,WEEKDAY($H1432,2)=4,WEEKDAY($H1432,2)=5),$I1432&lt;=DATABASE!$J$3,$I1432&gt;=DATABASE!$I$3),"JAM KERJA",IF(AND(WEEKDAY($H1432,2)=6,$I1432&lt;=DATABASE!$J$4,$I1432&gt;=DATABASE!$I$4),"JAM KERJA","LUAR JAM KERJA 1")))))</f>
        <v/>
      </c>
      <c r="M1432" s="33" t="str">
        <f>IF('DATA ACCURATE'!T1435&lt;&gt;"",IF('DATA ACCURATE'!T1435&gt;100,'DATA ACCURATE'!T1435/10,'DATA ACCURATE'!T1435),"")</f>
        <v/>
      </c>
      <c r="N1432" t="str">
        <f>IF(M1432="","",IF(M1432&lt;=DATABASE!$I$9,"LOKAL",IF(M1432&lt;DATABASE!$J$9,"LUAR KOTA 1",IF($M1432&gt;=DATABASE!$J$9,"LUAR KOTA 2",""))))</f>
        <v/>
      </c>
      <c r="O1432" s="38" t="str">
        <f>IF('DATA ACCURATE'!L1435&lt;&gt;"",'DATA ACCURATE'!L1435,"")</f>
        <v/>
      </c>
      <c r="Q1432" s="38">
        <f t="shared" si="154"/>
        <v>0</v>
      </c>
      <c r="R1432" s="38">
        <f t="shared" si="154"/>
        <v>0</v>
      </c>
      <c r="S1432" s="38">
        <f t="shared" si="154"/>
        <v>0</v>
      </c>
      <c r="T1432" s="38">
        <f t="shared" si="154"/>
        <v>0</v>
      </c>
      <c r="U1432" s="38">
        <f t="shared" si="155"/>
        <v>0</v>
      </c>
      <c r="V1432" s="38">
        <f t="shared" si="155"/>
        <v>0</v>
      </c>
      <c r="W1432" s="38">
        <f t="shared" si="155"/>
        <v>0</v>
      </c>
      <c r="X1432" s="38">
        <f t="shared" si="156"/>
        <v>0</v>
      </c>
      <c r="Y1432" s="38">
        <f t="shared" si="156"/>
        <v>0</v>
      </c>
      <c r="Z1432" s="38">
        <f t="shared" si="156"/>
        <v>0</v>
      </c>
      <c r="AA1432" s="38">
        <f t="shared" si="156"/>
        <v>0</v>
      </c>
      <c r="AB1432" s="38">
        <f t="shared" si="157"/>
        <v>0</v>
      </c>
      <c r="AC1432" s="38">
        <f t="shared" si="158"/>
        <v>0</v>
      </c>
      <c r="AD1432" s="38" t="str">
        <f t="shared" si="159"/>
        <v>000000000000</v>
      </c>
    </row>
    <row r="1433" spans="1:30">
      <c r="A1433" s="9" t="str">
        <f>IF('DATA ACCURATE'!A1436&lt;&gt;"",'DATA ACCURATE'!A1436,"")</f>
        <v/>
      </c>
      <c r="B1433" s="9" t="str">
        <f>IF('DATA ACCURATE'!D1436&lt;&gt;"",'DATA ACCURATE'!D1436,"")</f>
        <v/>
      </c>
      <c r="C1433" s="38" t="str">
        <f>IF($AD1433="000000000000","",INDEX(DATABASE!$W$12:$W$71,MATCH($AD1433,DATABASE!$V$12:$V$71,0)))</f>
        <v/>
      </c>
      <c r="D1433" s="34" t="str">
        <f>IF(C1433="","",IF(E1433="",INDEX(DATABASE!$AF$13:$AF$62,MATCH($C1433,DATABASE!$AC$13:$AC$62,0)),IF(E1433="2x D11",INDEX(DATABASE!$AF$13:$AF$62,MATCH($C1433,DATABASE!$AC$13:$AC$62,0))+2*DATABASE!$AF$62,IF(E1433="3x D11",INDEX(DATABASE!$AF$13:$AF$62,MATCH($C1433,DATABASE!$AC$13:$AC$62,0))+3*DATABASE!$AF$62,""))))</f>
        <v/>
      </c>
      <c r="E1433" s="38" t="str">
        <f>IF(AND($K1433="Y",$G1433&lt;&gt;"UNYIL",$F1433&lt;DATABASE!$O$8),"2x D11",IF(AND($K1433="Y",$G1433&lt;&gt;"UNYIL",$F1433&gt;=DATABASE!$O$8),"3x D11",""))</f>
        <v/>
      </c>
      <c r="F1433" s="9" t="str">
        <f>IF('DATA ACCURATE'!N1436&lt;&gt;"",'DATA ACCURATE'!N1436,"")</f>
        <v/>
      </c>
      <c r="G1433" t="str">
        <f>IF(F1433="","",IF(F1433&lt;=DATABASE!$I$8,"UNYIL",IF(F1433&lt;=DATABASE!$J$8,"KECIL",IF(F1433&lt;DATABASE!$K$8,"TANGGUNG",IF(F1433&gt;=DATABASE!$K$8,"BESAR","")))))</f>
        <v/>
      </c>
      <c r="H1433" s="16" t="str">
        <f>IF('DATA ACCURATE'!J1436&lt;&gt;"",'DATA ACCURATE'!J1436,"")</f>
        <v/>
      </c>
      <c r="I1433" s="35" t="str">
        <f>IF(B1433&lt;&gt;"",IFERROR(VLOOKUP(B1433,'DATA TIMBANGAN'!G:M,7,FALSE),VLOOKUP(B1433,'DATA TIMBANGAN'!G:M,7)),"")</f>
        <v/>
      </c>
      <c r="J1433" s="25" t="str">
        <f>IF(H1433&lt;&gt;"",IFERROR(INDEX(DATABASE!$Z$19:$Z$38,MATCH(DATEVALUE(H1433),DATABASE!$AA$19:$AA$38,0)),INDEX(DATABASE!$Z$12:$Z$18,MATCH(WEEKDAY(H1433,2),DATABASE!$AA$12:$AA$18,0))),"")</f>
        <v/>
      </c>
      <c r="K1433" s="25" t="str">
        <f>IF('DATA ACCURATE'!V1436&lt;&gt;"",'DATA ACCURATE'!V1436,"")</f>
        <v/>
      </c>
      <c r="L1433" s="80" t="str">
        <f>IF($H1433="","",IF(OR($J1433="LIBUR",AND($L1432="LIBUR",$O1432=$O1433)),"LIBUR",IF(AND(OR($L1432="LUAR JAM KERJA 1",$L1432="LUAR JAM KERJA 2"),OR(OR(AND($H1432=$H1433,AND(OR($I1433&gt;DATABASE!$J$3,$I1433&lt;DATABASE!$J$6),((DATEVALUE($H1433)+$I1433)-(DATEVALUE($H1432)+$I1432))&lt;DATABASE!$J$6)),AND($H1432=$H1433,$O1432=$O1433,OR($I1433&gt;DATABASE!$J$6,$I1433&lt;DATABASE!$J$3))),AND(($H1433-$H1432)=1,OR($I1433&lt;DATABASE!$I$6,((DATEVALUE($H1433)+$I1433)-(DATEVALUE($H1432)+$I1432))&lt;DATABASE!$J$6))),$A1433=$A1432),"LUAR JAM KERJA 2",IF(AND(OR(WEEKDAY($H1433,2)=1,WEEKDAY($H1433,2)=2,WEEKDAY($H1433,2)=3,WEEKDAY($H1433,2)=4,WEEKDAY($H1433,2)=5),$I1433&lt;=DATABASE!$J$3,$I1433&gt;=DATABASE!$I$3),"JAM KERJA",IF(AND(WEEKDAY($H1433,2)=6,$I1433&lt;=DATABASE!$J$4,$I1433&gt;=DATABASE!$I$4),"JAM KERJA","LUAR JAM KERJA 1")))))</f>
        <v/>
      </c>
      <c r="M1433" s="33" t="str">
        <f>IF('DATA ACCURATE'!T1436&lt;&gt;"",IF('DATA ACCURATE'!T1436&gt;100,'DATA ACCURATE'!T1436/10,'DATA ACCURATE'!T1436),"")</f>
        <v/>
      </c>
      <c r="N1433" t="str">
        <f>IF(M1433="","",IF(M1433&lt;=DATABASE!$I$9,"LOKAL",IF(M1433&lt;DATABASE!$J$9,"LUAR KOTA 1",IF($M1433&gt;=DATABASE!$J$9,"LUAR KOTA 2",""))))</f>
        <v/>
      </c>
      <c r="O1433" s="38" t="str">
        <f>IF('DATA ACCURATE'!L1436&lt;&gt;"",'DATA ACCURATE'!L1436,"")</f>
        <v/>
      </c>
      <c r="Q1433" s="38">
        <f t="shared" si="154"/>
        <v>0</v>
      </c>
      <c r="R1433" s="38">
        <f t="shared" si="154"/>
        <v>0</v>
      </c>
      <c r="S1433" s="38">
        <f t="shared" si="154"/>
        <v>0</v>
      </c>
      <c r="T1433" s="38">
        <f t="shared" si="154"/>
        <v>0</v>
      </c>
      <c r="U1433" s="38">
        <f t="shared" si="155"/>
        <v>0</v>
      </c>
      <c r="V1433" s="38">
        <f t="shared" si="155"/>
        <v>0</v>
      </c>
      <c r="W1433" s="38">
        <f t="shared" si="155"/>
        <v>0</v>
      </c>
      <c r="X1433" s="38">
        <f t="shared" si="156"/>
        <v>0</v>
      </c>
      <c r="Y1433" s="38">
        <f t="shared" si="156"/>
        <v>0</v>
      </c>
      <c r="Z1433" s="38">
        <f t="shared" si="156"/>
        <v>0</v>
      </c>
      <c r="AA1433" s="38">
        <f t="shared" si="156"/>
        <v>0</v>
      </c>
      <c r="AB1433" s="38">
        <f t="shared" si="157"/>
        <v>0</v>
      </c>
      <c r="AC1433" s="38">
        <f t="shared" si="158"/>
        <v>0</v>
      </c>
      <c r="AD1433" s="38" t="str">
        <f t="shared" si="159"/>
        <v>000000000000</v>
      </c>
    </row>
    <row r="1434" spans="1:30">
      <c r="A1434" s="9" t="str">
        <f>IF('DATA ACCURATE'!A1437&lt;&gt;"",'DATA ACCURATE'!A1437,"")</f>
        <v/>
      </c>
      <c r="B1434" s="9" t="str">
        <f>IF('DATA ACCURATE'!D1437&lt;&gt;"",'DATA ACCURATE'!D1437,"")</f>
        <v/>
      </c>
      <c r="C1434" s="38" t="str">
        <f>IF($AD1434="000000000000","",INDEX(DATABASE!$W$12:$W$71,MATCH($AD1434,DATABASE!$V$12:$V$71,0)))</f>
        <v/>
      </c>
      <c r="D1434" s="34" t="str">
        <f>IF(C1434="","",IF(E1434="",INDEX(DATABASE!$AF$13:$AF$62,MATCH($C1434,DATABASE!$AC$13:$AC$62,0)),IF(E1434="2x D11",INDEX(DATABASE!$AF$13:$AF$62,MATCH($C1434,DATABASE!$AC$13:$AC$62,0))+2*DATABASE!$AF$62,IF(E1434="3x D11",INDEX(DATABASE!$AF$13:$AF$62,MATCH($C1434,DATABASE!$AC$13:$AC$62,0))+3*DATABASE!$AF$62,""))))</f>
        <v/>
      </c>
      <c r="E1434" s="38" t="str">
        <f>IF(AND($K1434="Y",$G1434&lt;&gt;"UNYIL",$F1434&lt;DATABASE!$O$8),"2x D11",IF(AND($K1434="Y",$G1434&lt;&gt;"UNYIL",$F1434&gt;=DATABASE!$O$8),"3x D11",""))</f>
        <v/>
      </c>
      <c r="F1434" s="9" t="str">
        <f>IF('DATA ACCURATE'!N1437&lt;&gt;"",'DATA ACCURATE'!N1437,"")</f>
        <v/>
      </c>
      <c r="G1434" t="str">
        <f>IF(F1434="","",IF(F1434&lt;=DATABASE!$I$8,"UNYIL",IF(F1434&lt;=DATABASE!$J$8,"KECIL",IF(F1434&lt;DATABASE!$K$8,"TANGGUNG",IF(F1434&gt;=DATABASE!$K$8,"BESAR","")))))</f>
        <v/>
      </c>
      <c r="H1434" s="16" t="str">
        <f>IF('DATA ACCURATE'!J1437&lt;&gt;"",'DATA ACCURATE'!J1437,"")</f>
        <v/>
      </c>
      <c r="I1434" s="35" t="str">
        <f>IF(B1434&lt;&gt;"",IFERROR(VLOOKUP(B1434,'DATA TIMBANGAN'!G:M,7,FALSE),VLOOKUP(B1434,'DATA TIMBANGAN'!G:M,7)),"")</f>
        <v/>
      </c>
      <c r="J1434" s="25" t="str">
        <f>IF(H1434&lt;&gt;"",IFERROR(INDEX(DATABASE!$Z$19:$Z$38,MATCH(DATEVALUE(H1434),DATABASE!$AA$19:$AA$38,0)),INDEX(DATABASE!$Z$12:$Z$18,MATCH(WEEKDAY(H1434,2),DATABASE!$AA$12:$AA$18,0))),"")</f>
        <v/>
      </c>
      <c r="K1434" s="25" t="str">
        <f>IF('DATA ACCURATE'!V1437&lt;&gt;"",'DATA ACCURATE'!V1437,"")</f>
        <v/>
      </c>
      <c r="L1434" s="80" t="str">
        <f>IF($H1434="","",IF(OR($J1434="LIBUR",AND($L1433="LIBUR",$O1433=$O1434)),"LIBUR",IF(AND(OR($L1433="LUAR JAM KERJA 1",$L1433="LUAR JAM KERJA 2"),OR(OR(AND($H1433=$H1434,AND(OR($I1434&gt;DATABASE!$J$3,$I1434&lt;DATABASE!$J$6),((DATEVALUE($H1434)+$I1434)-(DATEVALUE($H1433)+$I1433))&lt;DATABASE!$J$6)),AND($H1433=$H1434,$O1433=$O1434,OR($I1434&gt;DATABASE!$J$6,$I1434&lt;DATABASE!$J$3))),AND(($H1434-$H1433)=1,OR($I1434&lt;DATABASE!$I$6,((DATEVALUE($H1434)+$I1434)-(DATEVALUE($H1433)+$I1433))&lt;DATABASE!$J$6))),$A1434=$A1433),"LUAR JAM KERJA 2",IF(AND(OR(WEEKDAY($H1434,2)=1,WEEKDAY($H1434,2)=2,WEEKDAY($H1434,2)=3,WEEKDAY($H1434,2)=4,WEEKDAY($H1434,2)=5),$I1434&lt;=DATABASE!$J$3,$I1434&gt;=DATABASE!$I$3),"JAM KERJA",IF(AND(WEEKDAY($H1434,2)=6,$I1434&lt;=DATABASE!$J$4,$I1434&gt;=DATABASE!$I$4),"JAM KERJA","LUAR JAM KERJA 1")))))</f>
        <v/>
      </c>
      <c r="M1434" s="33" t="str">
        <f>IF('DATA ACCURATE'!T1437&lt;&gt;"",IF('DATA ACCURATE'!T1437&gt;100,'DATA ACCURATE'!T1437/10,'DATA ACCURATE'!T1437),"")</f>
        <v/>
      </c>
      <c r="N1434" t="str">
        <f>IF(M1434="","",IF(M1434&lt;=DATABASE!$I$9,"LOKAL",IF(M1434&lt;DATABASE!$J$9,"LUAR KOTA 1",IF($M1434&gt;=DATABASE!$J$9,"LUAR KOTA 2",""))))</f>
        <v/>
      </c>
      <c r="O1434" s="38" t="str">
        <f>IF('DATA ACCURATE'!L1437&lt;&gt;"",'DATA ACCURATE'!L1437,"")</f>
        <v/>
      </c>
      <c r="Q1434" s="38">
        <f t="shared" si="154"/>
        <v>0</v>
      </c>
      <c r="R1434" s="38">
        <f t="shared" si="154"/>
        <v>0</v>
      </c>
      <c r="S1434" s="38">
        <f t="shared" si="154"/>
        <v>0</v>
      </c>
      <c r="T1434" s="38">
        <f t="shared" si="154"/>
        <v>0</v>
      </c>
      <c r="U1434" s="38">
        <f t="shared" si="155"/>
        <v>0</v>
      </c>
      <c r="V1434" s="38">
        <f t="shared" si="155"/>
        <v>0</v>
      </c>
      <c r="W1434" s="38">
        <f t="shared" si="155"/>
        <v>0</v>
      </c>
      <c r="X1434" s="38">
        <f t="shared" si="156"/>
        <v>0</v>
      </c>
      <c r="Y1434" s="38">
        <f t="shared" si="156"/>
        <v>0</v>
      </c>
      <c r="Z1434" s="38">
        <f t="shared" si="156"/>
        <v>0</v>
      </c>
      <c r="AA1434" s="38">
        <f t="shared" si="156"/>
        <v>0</v>
      </c>
      <c r="AB1434" s="38">
        <f t="shared" si="157"/>
        <v>0</v>
      </c>
      <c r="AC1434" s="38">
        <f t="shared" si="158"/>
        <v>0</v>
      </c>
      <c r="AD1434" s="38" t="str">
        <f t="shared" si="159"/>
        <v>000000000000</v>
      </c>
    </row>
    <row r="1435" spans="1:30">
      <c r="A1435" s="9" t="str">
        <f>IF('DATA ACCURATE'!A1438&lt;&gt;"",'DATA ACCURATE'!A1438,"")</f>
        <v/>
      </c>
      <c r="B1435" s="9" t="str">
        <f>IF('DATA ACCURATE'!D1438&lt;&gt;"",'DATA ACCURATE'!D1438,"")</f>
        <v/>
      </c>
      <c r="C1435" s="38" t="str">
        <f>IF($AD1435="000000000000","",INDEX(DATABASE!$W$12:$W$71,MATCH($AD1435,DATABASE!$V$12:$V$71,0)))</f>
        <v/>
      </c>
      <c r="D1435" s="34" t="str">
        <f>IF(C1435="","",IF(E1435="",INDEX(DATABASE!$AF$13:$AF$62,MATCH($C1435,DATABASE!$AC$13:$AC$62,0)),IF(E1435="2x D11",INDEX(DATABASE!$AF$13:$AF$62,MATCH($C1435,DATABASE!$AC$13:$AC$62,0))+2*DATABASE!$AF$62,IF(E1435="3x D11",INDEX(DATABASE!$AF$13:$AF$62,MATCH($C1435,DATABASE!$AC$13:$AC$62,0))+3*DATABASE!$AF$62,""))))</f>
        <v/>
      </c>
      <c r="E1435" s="38" t="str">
        <f>IF(AND($K1435="Y",$G1435&lt;&gt;"UNYIL",$F1435&lt;DATABASE!$O$8),"2x D11",IF(AND($K1435="Y",$G1435&lt;&gt;"UNYIL",$F1435&gt;=DATABASE!$O$8),"3x D11",""))</f>
        <v/>
      </c>
      <c r="F1435" s="9" t="str">
        <f>IF('DATA ACCURATE'!N1438&lt;&gt;"",'DATA ACCURATE'!N1438,"")</f>
        <v/>
      </c>
      <c r="G1435" t="str">
        <f>IF(F1435="","",IF(F1435&lt;=DATABASE!$I$8,"UNYIL",IF(F1435&lt;=DATABASE!$J$8,"KECIL",IF(F1435&lt;DATABASE!$K$8,"TANGGUNG",IF(F1435&gt;=DATABASE!$K$8,"BESAR","")))))</f>
        <v/>
      </c>
      <c r="H1435" s="16" t="str">
        <f>IF('DATA ACCURATE'!J1438&lt;&gt;"",'DATA ACCURATE'!J1438,"")</f>
        <v/>
      </c>
      <c r="I1435" s="35" t="str">
        <f>IF(B1435&lt;&gt;"",IFERROR(VLOOKUP(B1435,'DATA TIMBANGAN'!G:M,7,FALSE),VLOOKUP(B1435,'DATA TIMBANGAN'!G:M,7)),"")</f>
        <v/>
      </c>
      <c r="J1435" s="25" t="str">
        <f>IF(H1435&lt;&gt;"",IFERROR(INDEX(DATABASE!$Z$19:$Z$38,MATCH(DATEVALUE(H1435),DATABASE!$AA$19:$AA$38,0)),INDEX(DATABASE!$Z$12:$Z$18,MATCH(WEEKDAY(H1435,2),DATABASE!$AA$12:$AA$18,0))),"")</f>
        <v/>
      </c>
      <c r="K1435" s="25" t="str">
        <f>IF('DATA ACCURATE'!V1438&lt;&gt;"",'DATA ACCURATE'!V1438,"")</f>
        <v/>
      </c>
      <c r="L1435" s="80" t="str">
        <f>IF($H1435="","",IF(OR($J1435="LIBUR",AND($L1434="LIBUR",$O1434=$O1435)),"LIBUR",IF(AND(OR($L1434="LUAR JAM KERJA 1",$L1434="LUAR JAM KERJA 2"),OR(OR(AND($H1434=$H1435,AND(OR($I1435&gt;DATABASE!$J$3,$I1435&lt;DATABASE!$J$6),((DATEVALUE($H1435)+$I1435)-(DATEVALUE($H1434)+$I1434))&lt;DATABASE!$J$6)),AND($H1434=$H1435,$O1434=$O1435,OR($I1435&gt;DATABASE!$J$6,$I1435&lt;DATABASE!$J$3))),AND(($H1435-$H1434)=1,OR($I1435&lt;DATABASE!$I$6,((DATEVALUE($H1435)+$I1435)-(DATEVALUE($H1434)+$I1434))&lt;DATABASE!$J$6))),$A1435=$A1434),"LUAR JAM KERJA 2",IF(AND(OR(WEEKDAY($H1435,2)=1,WEEKDAY($H1435,2)=2,WEEKDAY($H1435,2)=3,WEEKDAY($H1435,2)=4,WEEKDAY($H1435,2)=5),$I1435&lt;=DATABASE!$J$3,$I1435&gt;=DATABASE!$I$3),"JAM KERJA",IF(AND(WEEKDAY($H1435,2)=6,$I1435&lt;=DATABASE!$J$4,$I1435&gt;=DATABASE!$I$4),"JAM KERJA","LUAR JAM KERJA 1")))))</f>
        <v/>
      </c>
      <c r="M1435" s="33" t="str">
        <f>IF('DATA ACCURATE'!T1438&lt;&gt;"",IF('DATA ACCURATE'!T1438&gt;100,'DATA ACCURATE'!T1438/10,'DATA ACCURATE'!T1438),"")</f>
        <v/>
      </c>
      <c r="N1435" t="str">
        <f>IF(M1435="","",IF(M1435&lt;=DATABASE!$I$9,"LOKAL",IF(M1435&lt;DATABASE!$J$9,"LUAR KOTA 1",IF($M1435&gt;=DATABASE!$J$9,"LUAR KOTA 2",""))))</f>
        <v/>
      </c>
      <c r="O1435" s="38" t="str">
        <f>IF('DATA ACCURATE'!L1438&lt;&gt;"",'DATA ACCURATE'!L1438,"")</f>
        <v/>
      </c>
      <c r="Q1435" s="38">
        <f t="shared" si="154"/>
        <v>0</v>
      </c>
      <c r="R1435" s="38">
        <f t="shared" si="154"/>
        <v>0</v>
      </c>
      <c r="S1435" s="38">
        <f t="shared" si="154"/>
        <v>0</v>
      </c>
      <c r="T1435" s="38">
        <f t="shared" si="154"/>
        <v>0</v>
      </c>
      <c r="U1435" s="38">
        <f t="shared" si="155"/>
        <v>0</v>
      </c>
      <c r="V1435" s="38">
        <f t="shared" si="155"/>
        <v>0</v>
      </c>
      <c r="W1435" s="38">
        <f t="shared" si="155"/>
        <v>0</v>
      </c>
      <c r="X1435" s="38">
        <f t="shared" si="156"/>
        <v>0</v>
      </c>
      <c r="Y1435" s="38">
        <f t="shared" si="156"/>
        <v>0</v>
      </c>
      <c r="Z1435" s="38">
        <f t="shared" si="156"/>
        <v>0</v>
      </c>
      <c r="AA1435" s="38">
        <f t="shared" si="156"/>
        <v>0</v>
      </c>
      <c r="AB1435" s="38">
        <f t="shared" si="157"/>
        <v>0</v>
      </c>
      <c r="AC1435" s="38">
        <f t="shared" si="158"/>
        <v>0</v>
      </c>
      <c r="AD1435" s="38" t="str">
        <f t="shared" si="159"/>
        <v>000000000000</v>
      </c>
    </row>
    <row r="1436" spans="1:30">
      <c r="A1436" s="9" t="str">
        <f>IF('DATA ACCURATE'!A1439&lt;&gt;"",'DATA ACCURATE'!A1439,"")</f>
        <v/>
      </c>
      <c r="B1436" s="9" t="str">
        <f>IF('DATA ACCURATE'!D1439&lt;&gt;"",'DATA ACCURATE'!D1439,"")</f>
        <v/>
      </c>
      <c r="C1436" s="38" t="str">
        <f>IF($AD1436="000000000000","",INDEX(DATABASE!$W$12:$W$71,MATCH($AD1436,DATABASE!$V$12:$V$71,0)))</f>
        <v/>
      </c>
      <c r="D1436" s="34" t="str">
        <f>IF(C1436="","",IF(E1436="",INDEX(DATABASE!$AF$13:$AF$62,MATCH($C1436,DATABASE!$AC$13:$AC$62,0)),IF(E1436="2x D11",INDEX(DATABASE!$AF$13:$AF$62,MATCH($C1436,DATABASE!$AC$13:$AC$62,0))+2*DATABASE!$AF$62,IF(E1436="3x D11",INDEX(DATABASE!$AF$13:$AF$62,MATCH($C1436,DATABASE!$AC$13:$AC$62,0))+3*DATABASE!$AF$62,""))))</f>
        <v/>
      </c>
      <c r="E1436" s="38" t="str">
        <f>IF(AND($K1436="Y",$G1436&lt;&gt;"UNYIL",$F1436&lt;DATABASE!$O$8),"2x D11",IF(AND($K1436="Y",$G1436&lt;&gt;"UNYIL",$F1436&gt;=DATABASE!$O$8),"3x D11",""))</f>
        <v/>
      </c>
      <c r="F1436" s="9" t="str">
        <f>IF('DATA ACCURATE'!N1439&lt;&gt;"",'DATA ACCURATE'!N1439,"")</f>
        <v/>
      </c>
      <c r="G1436" t="str">
        <f>IF(F1436="","",IF(F1436&lt;=DATABASE!$I$8,"UNYIL",IF(F1436&lt;=DATABASE!$J$8,"KECIL",IF(F1436&lt;DATABASE!$K$8,"TANGGUNG",IF(F1436&gt;=DATABASE!$K$8,"BESAR","")))))</f>
        <v/>
      </c>
      <c r="H1436" s="16" t="str">
        <f>IF('DATA ACCURATE'!J1439&lt;&gt;"",'DATA ACCURATE'!J1439,"")</f>
        <v/>
      </c>
      <c r="I1436" s="35" t="str">
        <f>IF(B1436&lt;&gt;"",IFERROR(VLOOKUP(B1436,'DATA TIMBANGAN'!G:M,7,FALSE),VLOOKUP(B1436,'DATA TIMBANGAN'!G:M,7)),"")</f>
        <v/>
      </c>
      <c r="J1436" s="25" t="str">
        <f>IF(H1436&lt;&gt;"",IFERROR(INDEX(DATABASE!$Z$19:$Z$38,MATCH(DATEVALUE(H1436),DATABASE!$AA$19:$AA$38,0)),INDEX(DATABASE!$Z$12:$Z$18,MATCH(WEEKDAY(H1436,2),DATABASE!$AA$12:$AA$18,0))),"")</f>
        <v/>
      </c>
      <c r="K1436" s="25" t="str">
        <f>IF('DATA ACCURATE'!V1439&lt;&gt;"",'DATA ACCURATE'!V1439,"")</f>
        <v/>
      </c>
      <c r="L1436" s="80" t="str">
        <f>IF($H1436="","",IF(OR($J1436="LIBUR",AND($L1435="LIBUR",$O1435=$O1436)),"LIBUR",IF(AND(OR($L1435="LUAR JAM KERJA 1",$L1435="LUAR JAM KERJA 2"),OR(OR(AND($H1435=$H1436,AND(OR($I1436&gt;DATABASE!$J$3,$I1436&lt;DATABASE!$J$6),((DATEVALUE($H1436)+$I1436)-(DATEVALUE($H1435)+$I1435))&lt;DATABASE!$J$6)),AND($H1435=$H1436,$O1435=$O1436,OR($I1436&gt;DATABASE!$J$6,$I1436&lt;DATABASE!$J$3))),AND(($H1436-$H1435)=1,OR($I1436&lt;DATABASE!$I$6,((DATEVALUE($H1436)+$I1436)-(DATEVALUE($H1435)+$I1435))&lt;DATABASE!$J$6))),$A1436=$A1435),"LUAR JAM KERJA 2",IF(AND(OR(WEEKDAY($H1436,2)=1,WEEKDAY($H1436,2)=2,WEEKDAY($H1436,2)=3,WEEKDAY($H1436,2)=4,WEEKDAY($H1436,2)=5),$I1436&lt;=DATABASE!$J$3,$I1436&gt;=DATABASE!$I$3),"JAM KERJA",IF(AND(WEEKDAY($H1436,2)=6,$I1436&lt;=DATABASE!$J$4,$I1436&gt;=DATABASE!$I$4),"JAM KERJA","LUAR JAM KERJA 1")))))</f>
        <v/>
      </c>
      <c r="M1436" s="33" t="str">
        <f>IF('DATA ACCURATE'!T1439&lt;&gt;"",IF('DATA ACCURATE'!T1439&gt;100,'DATA ACCURATE'!T1439/10,'DATA ACCURATE'!T1439),"")</f>
        <v/>
      </c>
      <c r="N1436" t="str">
        <f>IF(M1436="","",IF(M1436&lt;=DATABASE!$I$9,"LOKAL",IF(M1436&lt;DATABASE!$J$9,"LUAR KOTA 1",IF($M1436&gt;=DATABASE!$J$9,"LUAR KOTA 2",""))))</f>
        <v/>
      </c>
      <c r="O1436" s="38" t="str">
        <f>IF('DATA ACCURATE'!L1439&lt;&gt;"",'DATA ACCURATE'!L1439,"")</f>
        <v/>
      </c>
      <c r="Q1436" s="38">
        <f t="shared" si="154"/>
        <v>0</v>
      </c>
      <c r="R1436" s="38">
        <f t="shared" si="154"/>
        <v>0</v>
      </c>
      <c r="S1436" s="38">
        <f t="shared" si="154"/>
        <v>0</v>
      </c>
      <c r="T1436" s="38">
        <f t="shared" si="154"/>
        <v>0</v>
      </c>
      <c r="U1436" s="38">
        <f t="shared" si="155"/>
        <v>0</v>
      </c>
      <c r="V1436" s="38">
        <f t="shared" si="155"/>
        <v>0</v>
      </c>
      <c r="W1436" s="38">
        <f t="shared" si="155"/>
        <v>0</v>
      </c>
      <c r="X1436" s="38">
        <f t="shared" si="156"/>
        <v>0</v>
      </c>
      <c r="Y1436" s="38">
        <f t="shared" si="156"/>
        <v>0</v>
      </c>
      <c r="Z1436" s="38">
        <f t="shared" si="156"/>
        <v>0</v>
      </c>
      <c r="AA1436" s="38">
        <f t="shared" si="156"/>
        <v>0</v>
      </c>
      <c r="AB1436" s="38">
        <f t="shared" si="157"/>
        <v>0</v>
      </c>
      <c r="AC1436" s="38">
        <f t="shared" si="158"/>
        <v>0</v>
      </c>
      <c r="AD1436" s="38" t="str">
        <f t="shared" si="159"/>
        <v>000000000000</v>
      </c>
    </row>
    <row r="1437" spans="1:30">
      <c r="A1437" s="9" t="str">
        <f>IF('DATA ACCURATE'!A1440&lt;&gt;"",'DATA ACCURATE'!A1440,"")</f>
        <v/>
      </c>
      <c r="B1437" s="9" t="str">
        <f>IF('DATA ACCURATE'!D1440&lt;&gt;"",'DATA ACCURATE'!D1440,"")</f>
        <v/>
      </c>
      <c r="C1437" s="38" t="str">
        <f>IF($AD1437="000000000000","",INDEX(DATABASE!$W$12:$W$71,MATCH($AD1437,DATABASE!$V$12:$V$71,0)))</f>
        <v/>
      </c>
      <c r="D1437" s="34" t="str">
        <f>IF(C1437="","",IF(E1437="",INDEX(DATABASE!$AF$13:$AF$62,MATCH($C1437,DATABASE!$AC$13:$AC$62,0)),IF(E1437="2x D11",INDEX(DATABASE!$AF$13:$AF$62,MATCH($C1437,DATABASE!$AC$13:$AC$62,0))+2*DATABASE!$AF$62,IF(E1437="3x D11",INDEX(DATABASE!$AF$13:$AF$62,MATCH($C1437,DATABASE!$AC$13:$AC$62,0))+3*DATABASE!$AF$62,""))))</f>
        <v/>
      </c>
      <c r="E1437" s="38" t="str">
        <f>IF(AND($K1437="Y",$G1437&lt;&gt;"UNYIL",$F1437&lt;DATABASE!$O$8),"2x D11",IF(AND($K1437="Y",$G1437&lt;&gt;"UNYIL",$F1437&gt;=DATABASE!$O$8),"3x D11",""))</f>
        <v/>
      </c>
      <c r="F1437" s="9" t="str">
        <f>IF('DATA ACCURATE'!N1440&lt;&gt;"",'DATA ACCURATE'!N1440,"")</f>
        <v/>
      </c>
      <c r="G1437" t="str">
        <f>IF(F1437="","",IF(F1437&lt;=DATABASE!$I$8,"UNYIL",IF(F1437&lt;=DATABASE!$J$8,"KECIL",IF(F1437&lt;DATABASE!$K$8,"TANGGUNG",IF(F1437&gt;=DATABASE!$K$8,"BESAR","")))))</f>
        <v/>
      </c>
      <c r="H1437" s="16" t="str">
        <f>IF('DATA ACCURATE'!J1440&lt;&gt;"",'DATA ACCURATE'!J1440,"")</f>
        <v/>
      </c>
      <c r="I1437" s="35" t="str">
        <f>IF(B1437&lt;&gt;"",IFERROR(VLOOKUP(B1437,'DATA TIMBANGAN'!G:M,7,FALSE),VLOOKUP(B1437,'DATA TIMBANGAN'!G:M,7)),"")</f>
        <v/>
      </c>
      <c r="J1437" s="25" t="str">
        <f>IF(H1437&lt;&gt;"",IFERROR(INDEX(DATABASE!$Z$19:$Z$38,MATCH(DATEVALUE(H1437),DATABASE!$AA$19:$AA$38,0)),INDEX(DATABASE!$Z$12:$Z$18,MATCH(WEEKDAY(H1437,2),DATABASE!$AA$12:$AA$18,0))),"")</f>
        <v/>
      </c>
      <c r="K1437" s="25" t="str">
        <f>IF('DATA ACCURATE'!V1440&lt;&gt;"",'DATA ACCURATE'!V1440,"")</f>
        <v/>
      </c>
      <c r="L1437" s="80" t="str">
        <f>IF($H1437="","",IF(OR($J1437="LIBUR",AND($L1436="LIBUR",$O1436=$O1437)),"LIBUR",IF(AND(OR($L1436="LUAR JAM KERJA 1",$L1436="LUAR JAM KERJA 2"),OR(OR(AND($H1436=$H1437,AND(OR($I1437&gt;DATABASE!$J$3,$I1437&lt;DATABASE!$J$6),((DATEVALUE($H1437)+$I1437)-(DATEVALUE($H1436)+$I1436))&lt;DATABASE!$J$6)),AND($H1436=$H1437,$O1436=$O1437,OR($I1437&gt;DATABASE!$J$6,$I1437&lt;DATABASE!$J$3))),AND(($H1437-$H1436)=1,OR($I1437&lt;DATABASE!$I$6,((DATEVALUE($H1437)+$I1437)-(DATEVALUE($H1436)+$I1436))&lt;DATABASE!$J$6))),$A1437=$A1436),"LUAR JAM KERJA 2",IF(AND(OR(WEEKDAY($H1437,2)=1,WEEKDAY($H1437,2)=2,WEEKDAY($H1437,2)=3,WEEKDAY($H1437,2)=4,WEEKDAY($H1437,2)=5),$I1437&lt;=DATABASE!$J$3,$I1437&gt;=DATABASE!$I$3),"JAM KERJA",IF(AND(WEEKDAY($H1437,2)=6,$I1437&lt;=DATABASE!$J$4,$I1437&gt;=DATABASE!$I$4),"JAM KERJA","LUAR JAM KERJA 1")))))</f>
        <v/>
      </c>
      <c r="M1437" s="33" t="str">
        <f>IF('DATA ACCURATE'!T1440&lt;&gt;"",IF('DATA ACCURATE'!T1440&gt;100,'DATA ACCURATE'!T1440/10,'DATA ACCURATE'!T1440),"")</f>
        <v/>
      </c>
      <c r="N1437" t="str">
        <f>IF(M1437="","",IF(M1437&lt;=DATABASE!$I$9,"LOKAL",IF(M1437&lt;DATABASE!$J$9,"LUAR KOTA 1",IF($M1437&gt;=DATABASE!$J$9,"LUAR KOTA 2",""))))</f>
        <v/>
      </c>
      <c r="O1437" s="38" t="str">
        <f>IF('DATA ACCURATE'!L1440&lt;&gt;"",'DATA ACCURATE'!L1440,"")</f>
        <v/>
      </c>
      <c r="Q1437" s="38">
        <f t="shared" si="154"/>
        <v>0</v>
      </c>
      <c r="R1437" s="38">
        <f t="shared" si="154"/>
        <v>0</v>
      </c>
      <c r="S1437" s="38">
        <f t="shared" si="154"/>
        <v>0</v>
      </c>
      <c r="T1437" s="38">
        <f t="shared" si="154"/>
        <v>0</v>
      </c>
      <c r="U1437" s="38">
        <f t="shared" si="155"/>
        <v>0</v>
      </c>
      <c r="V1437" s="38">
        <f t="shared" si="155"/>
        <v>0</v>
      </c>
      <c r="W1437" s="38">
        <f t="shared" si="155"/>
        <v>0</v>
      </c>
      <c r="X1437" s="38">
        <f t="shared" si="156"/>
        <v>0</v>
      </c>
      <c r="Y1437" s="38">
        <f t="shared" si="156"/>
        <v>0</v>
      </c>
      <c r="Z1437" s="38">
        <f t="shared" si="156"/>
        <v>0</v>
      </c>
      <c r="AA1437" s="38">
        <f t="shared" si="156"/>
        <v>0</v>
      </c>
      <c r="AB1437" s="38">
        <f t="shared" si="157"/>
        <v>0</v>
      </c>
      <c r="AC1437" s="38">
        <f t="shared" si="158"/>
        <v>0</v>
      </c>
      <c r="AD1437" s="38" t="str">
        <f t="shared" si="159"/>
        <v>000000000000</v>
      </c>
    </row>
    <row r="1438" spans="1:30">
      <c r="A1438" s="9" t="str">
        <f>IF('DATA ACCURATE'!A1441&lt;&gt;"",'DATA ACCURATE'!A1441,"")</f>
        <v/>
      </c>
      <c r="B1438" s="9" t="str">
        <f>IF('DATA ACCURATE'!D1441&lt;&gt;"",'DATA ACCURATE'!D1441,"")</f>
        <v/>
      </c>
      <c r="C1438" s="38" t="str">
        <f>IF($AD1438="000000000000","",INDEX(DATABASE!$W$12:$W$71,MATCH($AD1438,DATABASE!$V$12:$V$71,0)))</f>
        <v/>
      </c>
      <c r="D1438" s="34" t="str">
        <f>IF(C1438="","",IF(E1438="",INDEX(DATABASE!$AF$13:$AF$62,MATCH($C1438,DATABASE!$AC$13:$AC$62,0)),IF(E1438="2x D11",INDEX(DATABASE!$AF$13:$AF$62,MATCH($C1438,DATABASE!$AC$13:$AC$62,0))+2*DATABASE!$AF$62,IF(E1438="3x D11",INDEX(DATABASE!$AF$13:$AF$62,MATCH($C1438,DATABASE!$AC$13:$AC$62,0))+3*DATABASE!$AF$62,""))))</f>
        <v/>
      </c>
      <c r="E1438" s="38" t="str">
        <f>IF(AND($K1438="Y",$G1438&lt;&gt;"UNYIL",$F1438&lt;DATABASE!$O$8),"2x D11",IF(AND($K1438="Y",$G1438&lt;&gt;"UNYIL",$F1438&gt;=DATABASE!$O$8),"3x D11",""))</f>
        <v/>
      </c>
      <c r="F1438" s="9" t="str">
        <f>IF('DATA ACCURATE'!N1441&lt;&gt;"",'DATA ACCURATE'!N1441,"")</f>
        <v/>
      </c>
      <c r="G1438" t="str">
        <f>IF(F1438="","",IF(F1438&lt;=DATABASE!$I$8,"UNYIL",IF(F1438&lt;=DATABASE!$J$8,"KECIL",IF(F1438&lt;DATABASE!$K$8,"TANGGUNG",IF(F1438&gt;=DATABASE!$K$8,"BESAR","")))))</f>
        <v/>
      </c>
      <c r="H1438" s="16" t="str">
        <f>IF('DATA ACCURATE'!J1441&lt;&gt;"",'DATA ACCURATE'!J1441,"")</f>
        <v/>
      </c>
      <c r="I1438" s="35" t="str">
        <f>IF(B1438&lt;&gt;"",IFERROR(VLOOKUP(B1438,'DATA TIMBANGAN'!G:M,7,FALSE),VLOOKUP(B1438,'DATA TIMBANGAN'!G:M,7)),"")</f>
        <v/>
      </c>
      <c r="J1438" s="25" t="str">
        <f>IF(H1438&lt;&gt;"",IFERROR(INDEX(DATABASE!$Z$19:$Z$38,MATCH(DATEVALUE(H1438),DATABASE!$AA$19:$AA$38,0)),INDEX(DATABASE!$Z$12:$Z$18,MATCH(WEEKDAY(H1438,2),DATABASE!$AA$12:$AA$18,0))),"")</f>
        <v/>
      </c>
      <c r="K1438" s="25" t="str">
        <f>IF('DATA ACCURATE'!V1441&lt;&gt;"",'DATA ACCURATE'!V1441,"")</f>
        <v/>
      </c>
      <c r="L1438" s="80" t="str">
        <f>IF($H1438="","",IF(OR($J1438="LIBUR",AND($L1437="LIBUR",$O1437=$O1438)),"LIBUR",IF(AND(OR($L1437="LUAR JAM KERJA 1",$L1437="LUAR JAM KERJA 2"),OR(OR(AND($H1437=$H1438,AND(OR($I1438&gt;DATABASE!$J$3,$I1438&lt;DATABASE!$J$6),((DATEVALUE($H1438)+$I1438)-(DATEVALUE($H1437)+$I1437))&lt;DATABASE!$J$6)),AND($H1437=$H1438,$O1437=$O1438,OR($I1438&gt;DATABASE!$J$6,$I1438&lt;DATABASE!$J$3))),AND(($H1438-$H1437)=1,OR($I1438&lt;DATABASE!$I$6,((DATEVALUE($H1438)+$I1438)-(DATEVALUE($H1437)+$I1437))&lt;DATABASE!$J$6))),$A1438=$A1437),"LUAR JAM KERJA 2",IF(AND(OR(WEEKDAY($H1438,2)=1,WEEKDAY($H1438,2)=2,WEEKDAY($H1438,2)=3,WEEKDAY($H1438,2)=4,WEEKDAY($H1438,2)=5),$I1438&lt;=DATABASE!$J$3,$I1438&gt;=DATABASE!$I$3),"JAM KERJA",IF(AND(WEEKDAY($H1438,2)=6,$I1438&lt;=DATABASE!$J$4,$I1438&gt;=DATABASE!$I$4),"JAM KERJA","LUAR JAM KERJA 1")))))</f>
        <v/>
      </c>
      <c r="M1438" s="33" t="str">
        <f>IF('DATA ACCURATE'!T1441&lt;&gt;"",IF('DATA ACCURATE'!T1441&gt;100,'DATA ACCURATE'!T1441/10,'DATA ACCURATE'!T1441),"")</f>
        <v/>
      </c>
      <c r="N1438" t="str">
        <f>IF(M1438="","",IF(M1438&lt;=DATABASE!$I$9,"LOKAL",IF(M1438&lt;DATABASE!$J$9,"LUAR KOTA 1",IF($M1438&gt;=DATABASE!$J$9,"LUAR KOTA 2",""))))</f>
        <v/>
      </c>
      <c r="O1438" s="38" t="str">
        <f>IF('DATA ACCURATE'!L1441&lt;&gt;"",'DATA ACCURATE'!L1441,"")</f>
        <v/>
      </c>
      <c r="Q1438" s="38">
        <f t="shared" si="154"/>
        <v>0</v>
      </c>
      <c r="R1438" s="38">
        <f t="shared" si="154"/>
        <v>0</v>
      </c>
      <c r="S1438" s="38">
        <f t="shared" si="154"/>
        <v>0</v>
      </c>
      <c r="T1438" s="38">
        <f t="shared" si="154"/>
        <v>0</v>
      </c>
      <c r="U1438" s="38">
        <f t="shared" si="155"/>
        <v>0</v>
      </c>
      <c r="V1438" s="38">
        <f t="shared" si="155"/>
        <v>0</v>
      </c>
      <c r="W1438" s="38">
        <f t="shared" si="155"/>
        <v>0</v>
      </c>
      <c r="X1438" s="38">
        <f t="shared" si="156"/>
        <v>0</v>
      </c>
      <c r="Y1438" s="38">
        <f t="shared" si="156"/>
        <v>0</v>
      </c>
      <c r="Z1438" s="38">
        <f t="shared" si="156"/>
        <v>0</v>
      </c>
      <c r="AA1438" s="38">
        <f t="shared" si="156"/>
        <v>0</v>
      </c>
      <c r="AB1438" s="38">
        <f t="shared" si="157"/>
        <v>0</v>
      </c>
      <c r="AC1438" s="38">
        <f t="shared" si="158"/>
        <v>0</v>
      </c>
      <c r="AD1438" s="38" t="str">
        <f t="shared" si="159"/>
        <v>000000000000</v>
      </c>
    </row>
    <row r="1439" spans="1:30">
      <c r="A1439" s="9" t="str">
        <f>IF('DATA ACCURATE'!A1442&lt;&gt;"",'DATA ACCURATE'!A1442,"")</f>
        <v/>
      </c>
      <c r="B1439" s="9" t="str">
        <f>IF('DATA ACCURATE'!D1442&lt;&gt;"",'DATA ACCURATE'!D1442,"")</f>
        <v/>
      </c>
      <c r="C1439" s="38" t="str">
        <f>IF($AD1439="000000000000","",INDEX(DATABASE!$W$12:$W$71,MATCH($AD1439,DATABASE!$V$12:$V$71,0)))</f>
        <v/>
      </c>
      <c r="D1439" s="34" t="str">
        <f>IF(C1439="","",IF(E1439="",INDEX(DATABASE!$AF$13:$AF$62,MATCH($C1439,DATABASE!$AC$13:$AC$62,0)),IF(E1439="2x D11",INDEX(DATABASE!$AF$13:$AF$62,MATCH($C1439,DATABASE!$AC$13:$AC$62,0))+2*DATABASE!$AF$62,IF(E1439="3x D11",INDEX(DATABASE!$AF$13:$AF$62,MATCH($C1439,DATABASE!$AC$13:$AC$62,0))+3*DATABASE!$AF$62,""))))</f>
        <v/>
      </c>
      <c r="E1439" s="38" t="str">
        <f>IF(AND($K1439="Y",$G1439&lt;&gt;"UNYIL",$F1439&lt;DATABASE!$O$8),"2x D11",IF(AND($K1439="Y",$G1439&lt;&gt;"UNYIL",$F1439&gt;=DATABASE!$O$8),"3x D11",""))</f>
        <v/>
      </c>
      <c r="F1439" s="9" t="str">
        <f>IF('DATA ACCURATE'!N1442&lt;&gt;"",'DATA ACCURATE'!N1442,"")</f>
        <v/>
      </c>
      <c r="G1439" t="str">
        <f>IF(F1439="","",IF(F1439&lt;=DATABASE!$I$8,"UNYIL",IF(F1439&lt;=DATABASE!$J$8,"KECIL",IF(F1439&lt;DATABASE!$K$8,"TANGGUNG",IF(F1439&gt;=DATABASE!$K$8,"BESAR","")))))</f>
        <v/>
      </c>
      <c r="H1439" s="16" t="str">
        <f>IF('DATA ACCURATE'!J1442&lt;&gt;"",'DATA ACCURATE'!J1442,"")</f>
        <v/>
      </c>
      <c r="I1439" s="35" t="str">
        <f>IF(B1439&lt;&gt;"",IFERROR(VLOOKUP(B1439,'DATA TIMBANGAN'!G:M,7,FALSE),VLOOKUP(B1439,'DATA TIMBANGAN'!G:M,7)),"")</f>
        <v/>
      </c>
      <c r="J1439" s="25" t="str">
        <f>IF(H1439&lt;&gt;"",IFERROR(INDEX(DATABASE!$Z$19:$Z$38,MATCH(DATEVALUE(H1439),DATABASE!$AA$19:$AA$38,0)),INDEX(DATABASE!$Z$12:$Z$18,MATCH(WEEKDAY(H1439,2),DATABASE!$AA$12:$AA$18,0))),"")</f>
        <v/>
      </c>
      <c r="K1439" s="25" t="str">
        <f>IF('DATA ACCURATE'!V1442&lt;&gt;"",'DATA ACCURATE'!V1442,"")</f>
        <v/>
      </c>
      <c r="L1439" s="80" t="str">
        <f>IF($H1439="","",IF(OR($J1439="LIBUR",AND($L1438="LIBUR",$O1438=$O1439)),"LIBUR",IF(AND(OR($L1438="LUAR JAM KERJA 1",$L1438="LUAR JAM KERJA 2"),OR(OR(AND($H1438=$H1439,AND(OR($I1439&gt;DATABASE!$J$3,$I1439&lt;DATABASE!$J$6),((DATEVALUE($H1439)+$I1439)-(DATEVALUE($H1438)+$I1438))&lt;DATABASE!$J$6)),AND($H1438=$H1439,$O1438=$O1439,OR($I1439&gt;DATABASE!$J$6,$I1439&lt;DATABASE!$J$3))),AND(($H1439-$H1438)=1,OR($I1439&lt;DATABASE!$I$6,((DATEVALUE($H1439)+$I1439)-(DATEVALUE($H1438)+$I1438))&lt;DATABASE!$J$6))),$A1439=$A1438),"LUAR JAM KERJA 2",IF(AND(OR(WEEKDAY($H1439,2)=1,WEEKDAY($H1439,2)=2,WEEKDAY($H1439,2)=3,WEEKDAY($H1439,2)=4,WEEKDAY($H1439,2)=5),$I1439&lt;=DATABASE!$J$3,$I1439&gt;=DATABASE!$I$3),"JAM KERJA",IF(AND(WEEKDAY($H1439,2)=6,$I1439&lt;=DATABASE!$J$4,$I1439&gt;=DATABASE!$I$4),"JAM KERJA","LUAR JAM KERJA 1")))))</f>
        <v/>
      </c>
      <c r="M1439" s="33" t="str">
        <f>IF('DATA ACCURATE'!T1442&lt;&gt;"",IF('DATA ACCURATE'!T1442&gt;100,'DATA ACCURATE'!T1442/10,'DATA ACCURATE'!T1442),"")</f>
        <v/>
      </c>
      <c r="N1439" t="str">
        <f>IF(M1439="","",IF(M1439&lt;=DATABASE!$I$9,"LOKAL",IF(M1439&lt;DATABASE!$J$9,"LUAR KOTA 1",IF($M1439&gt;=DATABASE!$J$9,"LUAR KOTA 2",""))))</f>
        <v/>
      </c>
      <c r="O1439" s="38" t="str">
        <f>IF('DATA ACCURATE'!L1442&lt;&gt;"",'DATA ACCURATE'!L1442,"")</f>
        <v/>
      </c>
      <c r="Q1439" s="38">
        <f t="shared" si="154"/>
        <v>0</v>
      </c>
      <c r="R1439" s="38">
        <f t="shared" si="154"/>
        <v>0</v>
      </c>
      <c r="S1439" s="38">
        <f t="shared" si="154"/>
        <v>0</v>
      </c>
      <c r="T1439" s="38">
        <f t="shared" si="154"/>
        <v>0</v>
      </c>
      <c r="U1439" s="38">
        <f t="shared" si="155"/>
        <v>0</v>
      </c>
      <c r="V1439" s="38">
        <f t="shared" si="155"/>
        <v>0</v>
      </c>
      <c r="W1439" s="38">
        <f t="shared" si="155"/>
        <v>0</v>
      </c>
      <c r="X1439" s="38">
        <f t="shared" si="156"/>
        <v>0</v>
      </c>
      <c r="Y1439" s="38">
        <f t="shared" si="156"/>
        <v>0</v>
      </c>
      <c r="Z1439" s="38">
        <f t="shared" si="156"/>
        <v>0</v>
      </c>
      <c r="AA1439" s="38">
        <f t="shared" si="156"/>
        <v>0</v>
      </c>
      <c r="AB1439" s="38">
        <f t="shared" si="157"/>
        <v>0</v>
      </c>
      <c r="AC1439" s="38">
        <f t="shared" si="158"/>
        <v>0</v>
      </c>
      <c r="AD1439" s="38" t="str">
        <f t="shared" si="159"/>
        <v>000000000000</v>
      </c>
    </row>
    <row r="1440" spans="1:30">
      <c r="A1440" s="9" t="str">
        <f>IF('DATA ACCURATE'!A1443&lt;&gt;"",'DATA ACCURATE'!A1443,"")</f>
        <v/>
      </c>
      <c r="B1440" s="9" t="str">
        <f>IF('DATA ACCURATE'!D1443&lt;&gt;"",'DATA ACCURATE'!D1443,"")</f>
        <v/>
      </c>
      <c r="C1440" s="38" t="str">
        <f>IF($AD1440="000000000000","",INDEX(DATABASE!$W$12:$W$71,MATCH($AD1440,DATABASE!$V$12:$V$71,0)))</f>
        <v/>
      </c>
      <c r="D1440" s="34" t="str">
        <f>IF(C1440="","",IF(E1440="",INDEX(DATABASE!$AF$13:$AF$62,MATCH($C1440,DATABASE!$AC$13:$AC$62,0)),IF(E1440="2x D11",INDEX(DATABASE!$AF$13:$AF$62,MATCH($C1440,DATABASE!$AC$13:$AC$62,0))+2*DATABASE!$AF$62,IF(E1440="3x D11",INDEX(DATABASE!$AF$13:$AF$62,MATCH($C1440,DATABASE!$AC$13:$AC$62,0))+3*DATABASE!$AF$62,""))))</f>
        <v/>
      </c>
      <c r="E1440" s="38" t="str">
        <f>IF(AND($K1440="Y",$G1440&lt;&gt;"UNYIL",$F1440&lt;DATABASE!$O$8),"2x D11",IF(AND($K1440="Y",$G1440&lt;&gt;"UNYIL",$F1440&gt;=DATABASE!$O$8),"3x D11",""))</f>
        <v/>
      </c>
      <c r="F1440" s="9" t="str">
        <f>IF('DATA ACCURATE'!N1443&lt;&gt;"",'DATA ACCURATE'!N1443,"")</f>
        <v/>
      </c>
      <c r="G1440" t="str">
        <f>IF(F1440="","",IF(F1440&lt;=DATABASE!$I$8,"UNYIL",IF(F1440&lt;=DATABASE!$J$8,"KECIL",IF(F1440&lt;DATABASE!$K$8,"TANGGUNG",IF(F1440&gt;=DATABASE!$K$8,"BESAR","")))))</f>
        <v/>
      </c>
      <c r="H1440" s="16" t="str">
        <f>IF('DATA ACCURATE'!J1443&lt;&gt;"",'DATA ACCURATE'!J1443,"")</f>
        <v/>
      </c>
      <c r="I1440" s="35" t="str">
        <f>IF(B1440&lt;&gt;"",IFERROR(VLOOKUP(B1440,'DATA TIMBANGAN'!G:M,7,FALSE),VLOOKUP(B1440,'DATA TIMBANGAN'!G:M,7)),"")</f>
        <v/>
      </c>
      <c r="J1440" s="25" t="str">
        <f>IF(H1440&lt;&gt;"",IFERROR(INDEX(DATABASE!$Z$19:$Z$38,MATCH(DATEVALUE(H1440),DATABASE!$AA$19:$AA$38,0)),INDEX(DATABASE!$Z$12:$Z$18,MATCH(WEEKDAY(H1440,2),DATABASE!$AA$12:$AA$18,0))),"")</f>
        <v/>
      </c>
      <c r="K1440" s="25" t="str">
        <f>IF('DATA ACCURATE'!V1443&lt;&gt;"",'DATA ACCURATE'!V1443,"")</f>
        <v/>
      </c>
      <c r="L1440" s="80" t="str">
        <f>IF($H1440="","",IF(OR($J1440="LIBUR",AND($L1439="LIBUR",$O1439=$O1440)),"LIBUR",IF(AND(OR($L1439="LUAR JAM KERJA 1",$L1439="LUAR JAM KERJA 2"),OR(OR(AND($H1439=$H1440,AND(OR($I1440&gt;DATABASE!$J$3,$I1440&lt;DATABASE!$J$6),((DATEVALUE($H1440)+$I1440)-(DATEVALUE($H1439)+$I1439))&lt;DATABASE!$J$6)),AND($H1439=$H1440,$O1439=$O1440,OR($I1440&gt;DATABASE!$J$6,$I1440&lt;DATABASE!$J$3))),AND(($H1440-$H1439)=1,OR($I1440&lt;DATABASE!$I$6,((DATEVALUE($H1440)+$I1440)-(DATEVALUE($H1439)+$I1439))&lt;DATABASE!$J$6))),$A1440=$A1439),"LUAR JAM KERJA 2",IF(AND(OR(WEEKDAY($H1440,2)=1,WEEKDAY($H1440,2)=2,WEEKDAY($H1440,2)=3,WEEKDAY($H1440,2)=4,WEEKDAY($H1440,2)=5),$I1440&lt;=DATABASE!$J$3,$I1440&gt;=DATABASE!$I$3),"JAM KERJA",IF(AND(WEEKDAY($H1440,2)=6,$I1440&lt;=DATABASE!$J$4,$I1440&gt;=DATABASE!$I$4),"JAM KERJA","LUAR JAM KERJA 1")))))</f>
        <v/>
      </c>
      <c r="M1440" s="33" t="str">
        <f>IF('DATA ACCURATE'!T1443&lt;&gt;"",IF('DATA ACCURATE'!T1443&gt;100,'DATA ACCURATE'!T1443/10,'DATA ACCURATE'!T1443),"")</f>
        <v/>
      </c>
      <c r="N1440" t="str">
        <f>IF(M1440="","",IF(M1440&lt;=DATABASE!$I$9,"LOKAL",IF(M1440&lt;DATABASE!$J$9,"LUAR KOTA 1",IF($M1440&gt;=DATABASE!$J$9,"LUAR KOTA 2",""))))</f>
        <v/>
      </c>
      <c r="O1440" s="38" t="str">
        <f>IF('DATA ACCURATE'!L1443&lt;&gt;"",'DATA ACCURATE'!L1443,"")</f>
        <v/>
      </c>
      <c r="Q1440" s="38">
        <f t="shared" si="154"/>
        <v>0</v>
      </c>
      <c r="R1440" s="38">
        <f t="shared" si="154"/>
        <v>0</v>
      </c>
      <c r="S1440" s="38">
        <f t="shared" si="154"/>
        <v>0</v>
      </c>
      <c r="T1440" s="38">
        <f t="shared" si="154"/>
        <v>0</v>
      </c>
      <c r="U1440" s="38">
        <f t="shared" si="155"/>
        <v>0</v>
      </c>
      <c r="V1440" s="38">
        <f t="shared" si="155"/>
        <v>0</v>
      </c>
      <c r="W1440" s="38">
        <f t="shared" si="155"/>
        <v>0</v>
      </c>
      <c r="X1440" s="38">
        <f t="shared" si="156"/>
        <v>0</v>
      </c>
      <c r="Y1440" s="38">
        <f t="shared" si="156"/>
        <v>0</v>
      </c>
      <c r="Z1440" s="38">
        <f t="shared" si="156"/>
        <v>0</v>
      </c>
      <c r="AA1440" s="38">
        <f t="shared" si="156"/>
        <v>0</v>
      </c>
      <c r="AB1440" s="38">
        <f t="shared" si="157"/>
        <v>0</v>
      </c>
      <c r="AC1440" s="38">
        <f t="shared" si="158"/>
        <v>0</v>
      </c>
      <c r="AD1440" s="38" t="str">
        <f t="shared" si="159"/>
        <v>000000000000</v>
      </c>
    </row>
    <row r="1441" spans="1:30">
      <c r="A1441" s="9" t="str">
        <f>IF('DATA ACCURATE'!A1444&lt;&gt;"",'DATA ACCURATE'!A1444,"")</f>
        <v/>
      </c>
      <c r="B1441" s="9" t="str">
        <f>IF('DATA ACCURATE'!D1444&lt;&gt;"",'DATA ACCURATE'!D1444,"")</f>
        <v/>
      </c>
      <c r="C1441" s="38" t="str">
        <f>IF($AD1441="000000000000","",INDEX(DATABASE!$W$12:$W$71,MATCH($AD1441,DATABASE!$V$12:$V$71,0)))</f>
        <v/>
      </c>
      <c r="D1441" s="34" t="str">
        <f>IF(C1441="","",IF(E1441="",INDEX(DATABASE!$AF$13:$AF$62,MATCH($C1441,DATABASE!$AC$13:$AC$62,0)),IF(E1441="2x D11",INDEX(DATABASE!$AF$13:$AF$62,MATCH($C1441,DATABASE!$AC$13:$AC$62,0))+2*DATABASE!$AF$62,IF(E1441="3x D11",INDEX(DATABASE!$AF$13:$AF$62,MATCH($C1441,DATABASE!$AC$13:$AC$62,0))+3*DATABASE!$AF$62,""))))</f>
        <v/>
      </c>
      <c r="E1441" s="38" t="str">
        <f>IF(AND($K1441="Y",$G1441&lt;&gt;"UNYIL",$F1441&lt;DATABASE!$O$8),"2x D11",IF(AND($K1441="Y",$G1441&lt;&gt;"UNYIL",$F1441&gt;=DATABASE!$O$8),"3x D11",""))</f>
        <v/>
      </c>
      <c r="F1441" s="9" t="str">
        <f>IF('DATA ACCURATE'!N1444&lt;&gt;"",'DATA ACCURATE'!N1444,"")</f>
        <v/>
      </c>
      <c r="G1441" t="str">
        <f>IF(F1441="","",IF(F1441&lt;=DATABASE!$I$8,"UNYIL",IF(F1441&lt;=DATABASE!$J$8,"KECIL",IF(F1441&lt;DATABASE!$K$8,"TANGGUNG",IF(F1441&gt;=DATABASE!$K$8,"BESAR","")))))</f>
        <v/>
      </c>
      <c r="H1441" s="16" t="str">
        <f>IF('DATA ACCURATE'!J1444&lt;&gt;"",'DATA ACCURATE'!J1444,"")</f>
        <v/>
      </c>
      <c r="I1441" s="35" t="str">
        <f>IF(B1441&lt;&gt;"",IFERROR(VLOOKUP(B1441,'DATA TIMBANGAN'!G:M,7,FALSE),VLOOKUP(B1441,'DATA TIMBANGAN'!G:M,7)),"")</f>
        <v/>
      </c>
      <c r="J1441" s="25" t="str">
        <f>IF(H1441&lt;&gt;"",IFERROR(INDEX(DATABASE!$Z$19:$Z$38,MATCH(DATEVALUE(H1441),DATABASE!$AA$19:$AA$38,0)),INDEX(DATABASE!$Z$12:$Z$18,MATCH(WEEKDAY(H1441,2),DATABASE!$AA$12:$AA$18,0))),"")</f>
        <v/>
      </c>
      <c r="K1441" s="25" t="str">
        <f>IF('DATA ACCURATE'!V1444&lt;&gt;"",'DATA ACCURATE'!V1444,"")</f>
        <v/>
      </c>
      <c r="L1441" s="80" t="str">
        <f>IF($H1441="","",IF(OR($J1441="LIBUR",AND($L1440="LIBUR",$O1440=$O1441)),"LIBUR",IF(AND(OR($L1440="LUAR JAM KERJA 1",$L1440="LUAR JAM KERJA 2"),OR(OR(AND($H1440=$H1441,AND(OR($I1441&gt;DATABASE!$J$3,$I1441&lt;DATABASE!$J$6),((DATEVALUE($H1441)+$I1441)-(DATEVALUE($H1440)+$I1440))&lt;DATABASE!$J$6)),AND($H1440=$H1441,$O1440=$O1441,OR($I1441&gt;DATABASE!$J$6,$I1441&lt;DATABASE!$J$3))),AND(($H1441-$H1440)=1,OR($I1441&lt;DATABASE!$I$6,((DATEVALUE($H1441)+$I1441)-(DATEVALUE($H1440)+$I1440))&lt;DATABASE!$J$6))),$A1441=$A1440),"LUAR JAM KERJA 2",IF(AND(OR(WEEKDAY($H1441,2)=1,WEEKDAY($H1441,2)=2,WEEKDAY($H1441,2)=3,WEEKDAY($H1441,2)=4,WEEKDAY($H1441,2)=5),$I1441&lt;=DATABASE!$J$3,$I1441&gt;=DATABASE!$I$3),"JAM KERJA",IF(AND(WEEKDAY($H1441,2)=6,$I1441&lt;=DATABASE!$J$4,$I1441&gt;=DATABASE!$I$4),"JAM KERJA","LUAR JAM KERJA 1")))))</f>
        <v/>
      </c>
      <c r="M1441" s="33" t="str">
        <f>IF('DATA ACCURATE'!T1444&lt;&gt;"",IF('DATA ACCURATE'!T1444&gt;100,'DATA ACCURATE'!T1444/10,'DATA ACCURATE'!T1444),"")</f>
        <v/>
      </c>
      <c r="N1441" t="str">
        <f>IF(M1441="","",IF(M1441&lt;=DATABASE!$I$9,"LOKAL",IF(M1441&lt;DATABASE!$J$9,"LUAR KOTA 1",IF($M1441&gt;=DATABASE!$J$9,"LUAR KOTA 2",""))))</f>
        <v/>
      </c>
      <c r="O1441" s="38" t="str">
        <f>IF('DATA ACCURATE'!L1444&lt;&gt;"",'DATA ACCURATE'!L1444,"")</f>
        <v/>
      </c>
      <c r="Q1441" s="38">
        <f t="shared" si="154"/>
        <v>0</v>
      </c>
      <c r="R1441" s="38">
        <f t="shared" si="154"/>
        <v>0</v>
      </c>
      <c r="S1441" s="38">
        <f t="shared" si="154"/>
        <v>0</v>
      </c>
      <c r="T1441" s="38">
        <f t="shared" si="154"/>
        <v>0</v>
      </c>
      <c r="U1441" s="38">
        <f t="shared" si="155"/>
        <v>0</v>
      </c>
      <c r="V1441" s="38">
        <f t="shared" si="155"/>
        <v>0</v>
      </c>
      <c r="W1441" s="38">
        <f t="shared" si="155"/>
        <v>0</v>
      </c>
      <c r="X1441" s="38">
        <f t="shared" si="156"/>
        <v>0</v>
      </c>
      <c r="Y1441" s="38">
        <f t="shared" si="156"/>
        <v>0</v>
      </c>
      <c r="Z1441" s="38">
        <f t="shared" si="156"/>
        <v>0</v>
      </c>
      <c r="AA1441" s="38">
        <f t="shared" si="156"/>
        <v>0</v>
      </c>
      <c r="AB1441" s="38">
        <f t="shared" si="157"/>
        <v>0</v>
      </c>
      <c r="AC1441" s="38">
        <f t="shared" si="158"/>
        <v>0</v>
      </c>
      <c r="AD1441" s="38" t="str">
        <f t="shared" si="159"/>
        <v>000000000000</v>
      </c>
    </row>
    <row r="1442" spans="1:30">
      <c r="A1442" s="9" t="str">
        <f>IF('DATA ACCURATE'!A1445&lt;&gt;"",'DATA ACCURATE'!A1445,"")</f>
        <v/>
      </c>
      <c r="B1442" s="9" t="str">
        <f>IF('DATA ACCURATE'!D1445&lt;&gt;"",'DATA ACCURATE'!D1445,"")</f>
        <v/>
      </c>
      <c r="C1442" s="38" t="str">
        <f>IF($AD1442="000000000000","",INDEX(DATABASE!$W$12:$W$71,MATCH($AD1442,DATABASE!$V$12:$V$71,0)))</f>
        <v/>
      </c>
      <c r="D1442" s="34" t="str">
        <f>IF(C1442="","",IF(E1442="",INDEX(DATABASE!$AF$13:$AF$62,MATCH($C1442,DATABASE!$AC$13:$AC$62,0)),IF(E1442="2x D11",INDEX(DATABASE!$AF$13:$AF$62,MATCH($C1442,DATABASE!$AC$13:$AC$62,0))+2*DATABASE!$AF$62,IF(E1442="3x D11",INDEX(DATABASE!$AF$13:$AF$62,MATCH($C1442,DATABASE!$AC$13:$AC$62,0))+3*DATABASE!$AF$62,""))))</f>
        <v/>
      </c>
      <c r="E1442" s="38" t="str">
        <f>IF(AND($K1442="Y",$G1442&lt;&gt;"UNYIL",$F1442&lt;DATABASE!$O$8),"2x D11",IF(AND($K1442="Y",$G1442&lt;&gt;"UNYIL",$F1442&gt;=DATABASE!$O$8),"3x D11",""))</f>
        <v/>
      </c>
      <c r="F1442" s="9" t="str">
        <f>IF('DATA ACCURATE'!N1445&lt;&gt;"",'DATA ACCURATE'!N1445,"")</f>
        <v/>
      </c>
      <c r="G1442" t="str">
        <f>IF(F1442="","",IF(F1442&lt;=DATABASE!$I$8,"UNYIL",IF(F1442&lt;=DATABASE!$J$8,"KECIL",IF(F1442&lt;DATABASE!$K$8,"TANGGUNG",IF(F1442&gt;=DATABASE!$K$8,"BESAR","")))))</f>
        <v/>
      </c>
      <c r="H1442" s="16" t="str">
        <f>IF('DATA ACCURATE'!J1445&lt;&gt;"",'DATA ACCURATE'!J1445,"")</f>
        <v/>
      </c>
      <c r="I1442" s="35" t="str">
        <f>IF(B1442&lt;&gt;"",IFERROR(VLOOKUP(B1442,'DATA TIMBANGAN'!G:M,7,FALSE),VLOOKUP(B1442,'DATA TIMBANGAN'!G:M,7)),"")</f>
        <v/>
      </c>
      <c r="J1442" s="25" t="str">
        <f>IF(H1442&lt;&gt;"",IFERROR(INDEX(DATABASE!$Z$19:$Z$38,MATCH(DATEVALUE(H1442),DATABASE!$AA$19:$AA$38,0)),INDEX(DATABASE!$Z$12:$Z$18,MATCH(WEEKDAY(H1442,2),DATABASE!$AA$12:$AA$18,0))),"")</f>
        <v/>
      </c>
      <c r="K1442" s="25" t="str">
        <f>IF('DATA ACCURATE'!V1445&lt;&gt;"",'DATA ACCURATE'!V1445,"")</f>
        <v/>
      </c>
      <c r="L1442" s="80" t="str">
        <f>IF($H1442="","",IF(OR($J1442="LIBUR",AND($L1441="LIBUR",$O1441=$O1442)),"LIBUR",IF(AND(OR($L1441="LUAR JAM KERJA 1",$L1441="LUAR JAM KERJA 2"),OR(OR(AND($H1441=$H1442,AND(OR($I1442&gt;DATABASE!$J$3,$I1442&lt;DATABASE!$J$6),((DATEVALUE($H1442)+$I1442)-(DATEVALUE($H1441)+$I1441))&lt;DATABASE!$J$6)),AND($H1441=$H1442,$O1441=$O1442,OR($I1442&gt;DATABASE!$J$6,$I1442&lt;DATABASE!$J$3))),AND(($H1442-$H1441)=1,OR($I1442&lt;DATABASE!$I$6,((DATEVALUE($H1442)+$I1442)-(DATEVALUE($H1441)+$I1441))&lt;DATABASE!$J$6))),$A1442=$A1441),"LUAR JAM KERJA 2",IF(AND(OR(WEEKDAY($H1442,2)=1,WEEKDAY($H1442,2)=2,WEEKDAY($H1442,2)=3,WEEKDAY($H1442,2)=4,WEEKDAY($H1442,2)=5),$I1442&lt;=DATABASE!$J$3,$I1442&gt;=DATABASE!$I$3),"JAM KERJA",IF(AND(WEEKDAY($H1442,2)=6,$I1442&lt;=DATABASE!$J$4,$I1442&gt;=DATABASE!$I$4),"JAM KERJA","LUAR JAM KERJA 1")))))</f>
        <v/>
      </c>
      <c r="M1442" s="33" t="str">
        <f>IF('DATA ACCURATE'!T1445&lt;&gt;"",IF('DATA ACCURATE'!T1445&gt;100,'DATA ACCURATE'!T1445/10,'DATA ACCURATE'!T1445),"")</f>
        <v/>
      </c>
      <c r="N1442" t="str">
        <f>IF(M1442="","",IF(M1442&lt;=DATABASE!$I$9,"LOKAL",IF(M1442&lt;DATABASE!$J$9,"LUAR KOTA 1",IF($M1442&gt;=DATABASE!$J$9,"LUAR KOTA 2",""))))</f>
        <v/>
      </c>
      <c r="O1442" s="38" t="str">
        <f>IF('DATA ACCURATE'!L1445&lt;&gt;"",'DATA ACCURATE'!L1445,"")</f>
        <v/>
      </c>
      <c r="Q1442" s="38">
        <f t="shared" si="154"/>
        <v>0</v>
      </c>
      <c r="R1442" s="38">
        <f t="shared" si="154"/>
        <v>0</v>
      </c>
      <c r="S1442" s="38">
        <f t="shared" si="154"/>
        <v>0</v>
      </c>
      <c r="T1442" s="38">
        <f t="shared" si="154"/>
        <v>0</v>
      </c>
      <c r="U1442" s="38">
        <f t="shared" si="155"/>
        <v>0</v>
      </c>
      <c r="V1442" s="38">
        <f t="shared" si="155"/>
        <v>0</v>
      </c>
      <c r="W1442" s="38">
        <f t="shared" si="155"/>
        <v>0</v>
      </c>
      <c r="X1442" s="38">
        <f t="shared" si="156"/>
        <v>0</v>
      </c>
      <c r="Y1442" s="38">
        <f t="shared" si="156"/>
        <v>0</v>
      </c>
      <c r="Z1442" s="38">
        <f t="shared" si="156"/>
        <v>0</v>
      </c>
      <c r="AA1442" s="38">
        <f t="shared" si="156"/>
        <v>0</v>
      </c>
      <c r="AB1442" s="38">
        <f t="shared" si="157"/>
        <v>0</v>
      </c>
      <c r="AC1442" s="38">
        <f t="shared" si="158"/>
        <v>0</v>
      </c>
      <c r="AD1442" s="38" t="str">
        <f t="shared" si="159"/>
        <v>000000000000</v>
      </c>
    </row>
    <row r="1443" spans="1:30">
      <c r="A1443" s="9" t="str">
        <f>IF('DATA ACCURATE'!A1446&lt;&gt;"",'DATA ACCURATE'!A1446,"")</f>
        <v/>
      </c>
      <c r="B1443" s="9" t="str">
        <f>IF('DATA ACCURATE'!D1446&lt;&gt;"",'DATA ACCURATE'!D1446,"")</f>
        <v/>
      </c>
      <c r="C1443" s="38" t="str">
        <f>IF($AD1443="000000000000","",INDEX(DATABASE!$W$12:$W$71,MATCH($AD1443,DATABASE!$V$12:$V$71,0)))</f>
        <v/>
      </c>
      <c r="D1443" s="34" t="str">
        <f>IF(C1443="","",IF(E1443="",INDEX(DATABASE!$AF$13:$AF$62,MATCH($C1443,DATABASE!$AC$13:$AC$62,0)),IF(E1443="2x D11",INDEX(DATABASE!$AF$13:$AF$62,MATCH($C1443,DATABASE!$AC$13:$AC$62,0))+2*DATABASE!$AF$62,IF(E1443="3x D11",INDEX(DATABASE!$AF$13:$AF$62,MATCH($C1443,DATABASE!$AC$13:$AC$62,0))+3*DATABASE!$AF$62,""))))</f>
        <v/>
      </c>
      <c r="E1443" s="38" t="str">
        <f>IF(AND($K1443="Y",$G1443&lt;&gt;"UNYIL",$F1443&lt;DATABASE!$O$8),"2x D11",IF(AND($K1443="Y",$G1443&lt;&gt;"UNYIL",$F1443&gt;=DATABASE!$O$8),"3x D11",""))</f>
        <v/>
      </c>
      <c r="F1443" s="9" t="str">
        <f>IF('DATA ACCURATE'!N1446&lt;&gt;"",'DATA ACCURATE'!N1446,"")</f>
        <v/>
      </c>
      <c r="G1443" t="str">
        <f>IF(F1443="","",IF(F1443&lt;=DATABASE!$I$8,"UNYIL",IF(F1443&lt;=DATABASE!$J$8,"KECIL",IF(F1443&lt;DATABASE!$K$8,"TANGGUNG",IF(F1443&gt;=DATABASE!$K$8,"BESAR","")))))</f>
        <v/>
      </c>
      <c r="H1443" s="16" t="str">
        <f>IF('DATA ACCURATE'!J1446&lt;&gt;"",'DATA ACCURATE'!J1446,"")</f>
        <v/>
      </c>
      <c r="I1443" s="35" t="str">
        <f>IF(B1443&lt;&gt;"",IFERROR(VLOOKUP(B1443,'DATA TIMBANGAN'!G:M,7,FALSE),VLOOKUP(B1443,'DATA TIMBANGAN'!G:M,7)),"")</f>
        <v/>
      </c>
      <c r="J1443" s="25" t="str">
        <f>IF(H1443&lt;&gt;"",IFERROR(INDEX(DATABASE!$Z$19:$Z$38,MATCH(DATEVALUE(H1443),DATABASE!$AA$19:$AA$38,0)),INDEX(DATABASE!$Z$12:$Z$18,MATCH(WEEKDAY(H1443,2),DATABASE!$AA$12:$AA$18,0))),"")</f>
        <v/>
      </c>
      <c r="K1443" s="25" t="str">
        <f>IF('DATA ACCURATE'!V1446&lt;&gt;"",'DATA ACCURATE'!V1446,"")</f>
        <v/>
      </c>
      <c r="L1443" s="80" t="str">
        <f>IF($H1443="","",IF(OR($J1443="LIBUR",AND($L1442="LIBUR",$O1442=$O1443)),"LIBUR",IF(AND(OR($L1442="LUAR JAM KERJA 1",$L1442="LUAR JAM KERJA 2"),OR(OR(AND($H1442=$H1443,AND(OR($I1443&gt;DATABASE!$J$3,$I1443&lt;DATABASE!$J$6),((DATEVALUE($H1443)+$I1443)-(DATEVALUE($H1442)+$I1442))&lt;DATABASE!$J$6)),AND($H1442=$H1443,$O1442=$O1443,OR($I1443&gt;DATABASE!$J$6,$I1443&lt;DATABASE!$J$3))),AND(($H1443-$H1442)=1,OR($I1443&lt;DATABASE!$I$6,((DATEVALUE($H1443)+$I1443)-(DATEVALUE($H1442)+$I1442))&lt;DATABASE!$J$6))),$A1443=$A1442),"LUAR JAM KERJA 2",IF(AND(OR(WEEKDAY($H1443,2)=1,WEEKDAY($H1443,2)=2,WEEKDAY($H1443,2)=3,WEEKDAY($H1443,2)=4,WEEKDAY($H1443,2)=5),$I1443&lt;=DATABASE!$J$3,$I1443&gt;=DATABASE!$I$3),"JAM KERJA",IF(AND(WEEKDAY($H1443,2)=6,$I1443&lt;=DATABASE!$J$4,$I1443&gt;=DATABASE!$I$4),"JAM KERJA","LUAR JAM KERJA 1")))))</f>
        <v/>
      </c>
      <c r="M1443" s="33" t="str">
        <f>IF('DATA ACCURATE'!T1446&lt;&gt;"",IF('DATA ACCURATE'!T1446&gt;100,'DATA ACCURATE'!T1446/10,'DATA ACCURATE'!T1446),"")</f>
        <v/>
      </c>
      <c r="N1443" t="str">
        <f>IF(M1443="","",IF(M1443&lt;=DATABASE!$I$9,"LOKAL",IF(M1443&lt;DATABASE!$J$9,"LUAR KOTA 1",IF($M1443&gt;=DATABASE!$J$9,"LUAR KOTA 2",""))))</f>
        <v/>
      </c>
      <c r="O1443" s="38" t="str">
        <f>IF('DATA ACCURATE'!L1446&lt;&gt;"",'DATA ACCURATE'!L1446,"")</f>
        <v/>
      </c>
      <c r="Q1443" s="38">
        <f t="shared" si="154"/>
        <v>0</v>
      </c>
      <c r="R1443" s="38">
        <f t="shared" si="154"/>
        <v>0</v>
      </c>
      <c r="S1443" s="38">
        <f t="shared" si="154"/>
        <v>0</v>
      </c>
      <c r="T1443" s="38">
        <f t="shared" si="154"/>
        <v>0</v>
      </c>
      <c r="U1443" s="38">
        <f t="shared" si="155"/>
        <v>0</v>
      </c>
      <c r="V1443" s="38">
        <f t="shared" si="155"/>
        <v>0</v>
      </c>
      <c r="W1443" s="38">
        <f t="shared" si="155"/>
        <v>0</v>
      </c>
      <c r="X1443" s="38">
        <f t="shared" si="156"/>
        <v>0</v>
      </c>
      <c r="Y1443" s="38">
        <f t="shared" si="156"/>
        <v>0</v>
      </c>
      <c r="Z1443" s="38">
        <f t="shared" si="156"/>
        <v>0</v>
      </c>
      <c r="AA1443" s="38">
        <f t="shared" si="156"/>
        <v>0</v>
      </c>
      <c r="AB1443" s="38">
        <f t="shared" si="157"/>
        <v>0</v>
      </c>
      <c r="AC1443" s="38">
        <f t="shared" si="158"/>
        <v>0</v>
      </c>
      <c r="AD1443" s="38" t="str">
        <f t="shared" si="159"/>
        <v>000000000000</v>
      </c>
    </row>
    <row r="1444" spans="1:30">
      <c r="A1444" s="9" t="str">
        <f>IF('DATA ACCURATE'!A1447&lt;&gt;"",'DATA ACCURATE'!A1447,"")</f>
        <v/>
      </c>
      <c r="B1444" s="9" t="str">
        <f>IF('DATA ACCURATE'!D1447&lt;&gt;"",'DATA ACCURATE'!D1447,"")</f>
        <v/>
      </c>
      <c r="C1444" s="38" t="str">
        <f>IF($AD1444="000000000000","",INDEX(DATABASE!$W$12:$W$71,MATCH($AD1444,DATABASE!$V$12:$V$71,0)))</f>
        <v/>
      </c>
      <c r="D1444" s="34" t="str">
        <f>IF(C1444="","",IF(E1444="",INDEX(DATABASE!$AF$13:$AF$62,MATCH($C1444,DATABASE!$AC$13:$AC$62,0)),IF(E1444="2x D11",INDEX(DATABASE!$AF$13:$AF$62,MATCH($C1444,DATABASE!$AC$13:$AC$62,0))+2*DATABASE!$AF$62,IF(E1444="3x D11",INDEX(DATABASE!$AF$13:$AF$62,MATCH($C1444,DATABASE!$AC$13:$AC$62,0))+3*DATABASE!$AF$62,""))))</f>
        <v/>
      </c>
      <c r="E1444" s="38" t="str">
        <f>IF(AND($K1444="Y",$G1444&lt;&gt;"UNYIL",$F1444&lt;DATABASE!$O$8),"2x D11",IF(AND($K1444="Y",$G1444&lt;&gt;"UNYIL",$F1444&gt;=DATABASE!$O$8),"3x D11",""))</f>
        <v/>
      </c>
      <c r="F1444" s="9" t="str">
        <f>IF('DATA ACCURATE'!N1447&lt;&gt;"",'DATA ACCURATE'!N1447,"")</f>
        <v/>
      </c>
      <c r="G1444" t="str">
        <f>IF(F1444="","",IF(F1444&lt;=DATABASE!$I$8,"UNYIL",IF(F1444&lt;=DATABASE!$J$8,"KECIL",IF(F1444&lt;DATABASE!$K$8,"TANGGUNG",IF(F1444&gt;=DATABASE!$K$8,"BESAR","")))))</f>
        <v/>
      </c>
      <c r="H1444" s="16" t="str">
        <f>IF('DATA ACCURATE'!J1447&lt;&gt;"",'DATA ACCURATE'!J1447,"")</f>
        <v/>
      </c>
      <c r="I1444" s="35" t="str">
        <f>IF(B1444&lt;&gt;"",IFERROR(VLOOKUP(B1444,'DATA TIMBANGAN'!G:M,7,FALSE),VLOOKUP(B1444,'DATA TIMBANGAN'!G:M,7)),"")</f>
        <v/>
      </c>
      <c r="J1444" s="25" t="str">
        <f>IF(H1444&lt;&gt;"",IFERROR(INDEX(DATABASE!$Z$19:$Z$38,MATCH(DATEVALUE(H1444),DATABASE!$AA$19:$AA$38,0)),INDEX(DATABASE!$Z$12:$Z$18,MATCH(WEEKDAY(H1444,2),DATABASE!$AA$12:$AA$18,0))),"")</f>
        <v/>
      </c>
      <c r="K1444" s="25" t="str">
        <f>IF('DATA ACCURATE'!V1447&lt;&gt;"",'DATA ACCURATE'!V1447,"")</f>
        <v/>
      </c>
      <c r="L1444" s="80" t="str">
        <f>IF($H1444="","",IF(OR($J1444="LIBUR",AND($L1443="LIBUR",$O1443=$O1444)),"LIBUR",IF(AND(OR($L1443="LUAR JAM KERJA 1",$L1443="LUAR JAM KERJA 2"),OR(OR(AND($H1443=$H1444,AND(OR($I1444&gt;DATABASE!$J$3,$I1444&lt;DATABASE!$J$6),((DATEVALUE($H1444)+$I1444)-(DATEVALUE($H1443)+$I1443))&lt;DATABASE!$J$6)),AND($H1443=$H1444,$O1443=$O1444,OR($I1444&gt;DATABASE!$J$6,$I1444&lt;DATABASE!$J$3))),AND(($H1444-$H1443)=1,OR($I1444&lt;DATABASE!$I$6,((DATEVALUE($H1444)+$I1444)-(DATEVALUE($H1443)+$I1443))&lt;DATABASE!$J$6))),$A1444=$A1443),"LUAR JAM KERJA 2",IF(AND(OR(WEEKDAY($H1444,2)=1,WEEKDAY($H1444,2)=2,WEEKDAY($H1444,2)=3,WEEKDAY($H1444,2)=4,WEEKDAY($H1444,2)=5),$I1444&lt;=DATABASE!$J$3,$I1444&gt;=DATABASE!$I$3),"JAM KERJA",IF(AND(WEEKDAY($H1444,2)=6,$I1444&lt;=DATABASE!$J$4,$I1444&gt;=DATABASE!$I$4),"JAM KERJA","LUAR JAM KERJA 1")))))</f>
        <v/>
      </c>
      <c r="M1444" s="33" t="str">
        <f>IF('DATA ACCURATE'!T1447&lt;&gt;"",IF('DATA ACCURATE'!T1447&gt;100,'DATA ACCURATE'!T1447/10,'DATA ACCURATE'!T1447),"")</f>
        <v/>
      </c>
      <c r="N1444" t="str">
        <f>IF(M1444="","",IF(M1444&lt;=DATABASE!$I$9,"LOKAL",IF(M1444&lt;DATABASE!$J$9,"LUAR KOTA 1",IF($M1444&gt;=DATABASE!$J$9,"LUAR KOTA 2",""))))</f>
        <v/>
      </c>
      <c r="O1444" s="38" t="str">
        <f>IF('DATA ACCURATE'!L1447&lt;&gt;"",'DATA ACCURATE'!L1447,"")</f>
        <v/>
      </c>
      <c r="Q1444" s="38">
        <f t="shared" si="154"/>
        <v>0</v>
      </c>
      <c r="R1444" s="38">
        <f t="shared" si="154"/>
        <v>0</v>
      </c>
      <c r="S1444" s="38">
        <f t="shared" si="154"/>
        <v>0</v>
      </c>
      <c r="T1444" s="38">
        <f t="shared" si="154"/>
        <v>0</v>
      </c>
      <c r="U1444" s="38">
        <f t="shared" si="155"/>
        <v>0</v>
      </c>
      <c r="V1444" s="38">
        <f t="shared" si="155"/>
        <v>0</v>
      </c>
      <c r="W1444" s="38">
        <f t="shared" si="155"/>
        <v>0</v>
      </c>
      <c r="X1444" s="38">
        <f t="shared" si="156"/>
        <v>0</v>
      </c>
      <c r="Y1444" s="38">
        <f t="shared" si="156"/>
        <v>0</v>
      </c>
      <c r="Z1444" s="38">
        <f t="shared" si="156"/>
        <v>0</v>
      </c>
      <c r="AA1444" s="38">
        <f t="shared" si="156"/>
        <v>0</v>
      </c>
      <c r="AB1444" s="38">
        <f t="shared" si="157"/>
        <v>0</v>
      </c>
      <c r="AC1444" s="38">
        <f t="shared" si="158"/>
        <v>0</v>
      </c>
      <c r="AD1444" s="38" t="str">
        <f t="shared" si="159"/>
        <v>000000000000</v>
      </c>
    </row>
    <row r="1445" spans="1:30">
      <c r="A1445" s="9" t="str">
        <f>IF('DATA ACCURATE'!A1448&lt;&gt;"",'DATA ACCURATE'!A1448,"")</f>
        <v/>
      </c>
      <c r="B1445" s="9" t="str">
        <f>IF('DATA ACCURATE'!D1448&lt;&gt;"",'DATA ACCURATE'!D1448,"")</f>
        <v/>
      </c>
      <c r="C1445" s="38" t="str">
        <f>IF($AD1445="000000000000","",INDEX(DATABASE!$W$12:$W$71,MATCH($AD1445,DATABASE!$V$12:$V$71,0)))</f>
        <v/>
      </c>
      <c r="D1445" s="34" t="str">
        <f>IF(C1445="","",IF(E1445="",INDEX(DATABASE!$AF$13:$AF$62,MATCH($C1445,DATABASE!$AC$13:$AC$62,0)),IF(E1445="2x D11",INDEX(DATABASE!$AF$13:$AF$62,MATCH($C1445,DATABASE!$AC$13:$AC$62,0))+2*DATABASE!$AF$62,IF(E1445="3x D11",INDEX(DATABASE!$AF$13:$AF$62,MATCH($C1445,DATABASE!$AC$13:$AC$62,0))+3*DATABASE!$AF$62,""))))</f>
        <v/>
      </c>
      <c r="E1445" s="38" t="str">
        <f>IF(AND($K1445="Y",$G1445&lt;&gt;"UNYIL",$F1445&lt;DATABASE!$O$8),"2x D11",IF(AND($K1445="Y",$G1445&lt;&gt;"UNYIL",$F1445&gt;=DATABASE!$O$8),"3x D11",""))</f>
        <v/>
      </c>
      <c r="F1445" s="9" t="str">
        <f>IF('DATA ACCURATE'!N1448&lt;&gt;"",'DATA ACCURATE'!N1448,"")</f>
        <v/>
      </c>
      <c r="G1445" t="str">
        <f>IF(F1445="","",IF(F1445&lt;=DATABASE!$I$8,"UNYIL",IF(F1445&lt;=DATABASE!$J$8,"KECIL",IF(F1445&lt;DATABASE!$K$8,"TANGGUNG",IF(F1445&gt;=DATABASE!$K$8,"BESAR","")))))</f>
        <v/>
      </c>
      <c r="H1445" s="16" t="str">
        <f>IF('DATA ACCURATE'!J1448&lt;&gt;"",'DATA ACCURATE'!J1448,"")</f>
        <v/>
      </c>
      <c r="I1445" s="35" t="str">
        <f>IF(B1445&lt;&gt;"",IFERROR(VLOOKUP(B1445,'DATA TIMBANGAN'!G:M,7,FALSE),VLOOKUP(B1445,'DATA TIMBANGAN'!G:M,7)),"")</f>
        <v/>
      </c>
      <c r="J1445" s="25" t="str">
        <f>IF(H1445&lt;&gt;"",IFERROR(INDEX(DATABASE!$Z$19:$Z$38,MATCH(DATEVALUE(H1445),DATABASE!$AA$19:$AA$38,0)),INDEX(DATABASE!$Z$12:$Z$18,MATCH(WEEKDAY(H1445,2),DATABASE!$AA$12:$AA$18,0))),"")</f>
        <v/>
      </c>
      <c r="K1445" s="25" t="str">
        <f>IF('DATA ACCURATE'!V1448&lt;&gt;"",'DATA ACCURATE'!V1448,"")</f>
        <v/>
      </c>
      <c r="L1445" s="80" t="str">
        <f>IF($H1445="","",IF(OR($J1445="LIBUR",AND($L1444="LIBUR",$O1444=$O1445)),"LIBUR",IF(AND(OR($L1444="LUAR JAM KERJA 1",$L1444="LUAR JAM KERJA 2"),OR(OR(AND($H1444=$H1445,AND(OR($I1445&gt;DATABASE!$J$3,$I1445&lt;DATABASE!$J$6),((DATEVALUE($H1445)+$I1445)-(DATEVALUE($H1444)+$I1444))&lt;DATABASE!$J$6)),AND($H1444=$H1445,$O1444=$O1445,OR($I1445&gt;DATABASE!$J$6,$I1445&lt;DATABASE!$J$3))),AND(($H1445-$H1444)=1,OR($I1445&lt;DATABASE!$I$6,((DATEVALUE($H1445)+$I1445)-(DATEVALUE($H1444)+$I1444))&lt;DATABASE!$J$6))),$A1445=$A1444),"LUAR JAM KERJA 2",IF(AND(OR(WEEKDAY($H1445,2)=1,WEEKDAY($H1445,2)=2,WEEKDAY($H1445,2)=3,WEEKDAY($H1445,2)=4,WEEKDAY($H1445,2)=5),$I1445&lt;=DATABASE!$J$3,$I1445&gt;=DATABASE!$I$3),"JAM KERJA",IF(AND(WEEKDAY($H1445,2)=6,$I1445&lt;=DATABASE!$J$4,$I1445&gt;=DATABASE!$I$4),"JAM KERJA","LUAR JAM KERJA 1")))))</f>
        <v/>
      </c>
      <c r="M1445" s="33" t="str">
        <f>IF('DATA ACCURATE'!T1448&lt;&gt;"",IF('DATA ACCURATE'!T1448&gt;100,'DATA ACCURATE'!T1448/10,'DATA ACCURATE'!T1448),"")</f>
        <v/>
      </c>
      <c r="N1445" t="str">
        <f>IF(M1445="","",IF(M1445&lt;=DATABASE!$I$9,"LOKAL",IF(M1445&lt;DATABASE!$J$9,"LUAR KOTA 1",IF($M1445&gt;=DATABASE!$J$9,"LUAR KOTA 2",""))))</f>
        <v/>
      </c>
      <c r="O1445" s="38" t="str">
        <f>IF('DATA ACCURATE'!L1448&lt;&gt;"",'DATA ACCURATE'!L1448,"")</f>
        <v/>
      </c>
      <c r="Q1445" s="38">
        <f t="shared" si="154"/>
        <v>0</v>
      </c>
      <c r="R1445" s="38">
        <f t="shared" si="154"/>
        <v>0</v>
      </c>
      <c r="S1445" s="38">
        <f t="shared" si="154"/>
        <v>0</v>
      </c>
      <c r="T1445" s="38">
        <f t="shared" si="154"/>
        <v>0</v>
      </c>
      <c r="U1445" s="38">
        <f t="shared" si="155"/>
        <v>0</v>
      </c>
      <c r="V1445" s="38">
        <f t="shared" si="155"/>
        <v>0</v>
      </c>
      <c r="W1445" s="38">
        <f t="shared" si="155"/>
        <v>0</v>
      </c>
      <c r="X1445" s="38">
        <f t="shared" si="156"/>
        <v>0</v>
      </c>
      <c r="Y1445" s="38">
        <f t="shared" si="156"/>
        <v>0</v>
      </c>
      <c r="Z1445" s="38">
        <f t="shared" si="156"/>
        <v>0</v>
      </c>
      <c r="AA1445" s="38">
        <f t="shared" si="156"/>
        <v>0</v>
      </c>
      <c r="AB1445" s="38">
        <f t="shared" si="157"/>
        <v>0</v>
      </c>
      <c r="AC1445" s="38">
        <f t="shared" si="158"/>
        <v>0</v>
      </c>
      <c r="AD1445" s="38" t="str">
        <f t="shared" si="159"/>
        <v>000000000000</v>
      </c>
    </row>
    <row r="1446" spans="1:30">
      <c r="A1446" s="9" t="str">
        <f>IF('DATA ACCURATE'!A1449&lt;&gt;"",'DATA ACCURATE'!A1449,"")</f>
        <v/>
      </c>
      <c r="B1446" s="9" t="str">
        <f>IF('DATA ACCURATE'!D1449&lt;&gt;"",'DATA ACCURATE'!D1449,"")</f>
        <v/>
      </c>
      <c r="C1446" s="38" t="str">
        <f>IF($AD1446="000000000000","",INDEX(DATABASE!$W$12:$W$71,MATCH($AD1446,DATABASE!$V$12:$V$71,0)))</f>
        <v/>
      </c>
      <c r="D1446" s="34" t="str">
        <f>IF(C1446="","",IF(E1446="",INDEX(DATABASE!$AF$13:$AF$62,MATCH($C1446,DATABASE!$AC$13:$AC$62,0)),IF(E1446="2x D11",INDEX(DATABASE!$AF$13:$AF$62,MATCH($C1446,DATABASE!$AC$13:$AC$62,0))+2*DATABASE!$AF$62,IF(E1446="3x D11",INDEX(DATABASE!$AF$13:$AF$62,MATCH($C1446,DATABASE!$AC$13:$AC$62,0))+3*DATABASE!$AF$62,""))))</f>
        <v/>
      </c>
      <c r="E1446" s="38" t="str">
        <f>IF(AND($K1446="Y",$G1446&lt;&gt;"UNYIL",$F1446&lt;DATABASE!$O$8),"2x D11",IF(AND($K1446="Y",$G1446&lt;&gt;"UNYIL",$F1446&gt;=DATABASE!$O$8),"3x D11",""))</f>
        <v/>
      </c>
      <c r="F1446" s="9" t="str">
        <f>IF('DATA ACCURATE'!N1449&lt;&gt;"",'DATA ACCURATE'!N1449,"")</f>
        <v/>
      </c>
      <c r="G1446" t="str">
        <f>IF(F1446="","",IF(F1446&lt;=DATABASE!$I$8,"UNYIL",IF(F1446&lt;=DATABASE!$J$8,"KECIL",IF(F1446&lt;DATABASE!$K$8,"TANGGUNG",IF(F1446&gt;=DATABASE!$K$8,"BESAR","")))))</f>
        <v/>
      </c>
      <c r="H1446" s="16" t="str">
        <f>IF('DATA ACCURATE'!J1449&lt;&gt;"",'DATA ACCURATE'!J1449,"")</f>
        <v/>
      </c>
      <c r="I1446" s="35" t="str">
        <f>IF(B1446&lt;&gt;"",IFERROR(VLOOKUP(B1446,'DATA TIMBANGAN'!G:M,7,FALSE),VLOOKUP(B1446,'DATA TIMBANGAN'!G:M,7)),"")</f>
        <v/>
      </c>
      <c r="J1446" s="25" t="str">
        <f>IF(H1446&lt;&gt;"",IFERROR(INDEX(DATABASE!$Z$19:$Z$38,MATCH(DATEVALUE(H1446),DATABASE!$AA$19:$AA$38,0)),INDEX(DATABASE!$Z$12:$Z$18,MATCH(WEEKDAY(H1446,2),DATABASE!$AA$12:$AA$18,0))),"")</f>
        <v/>
      </c>
      <c r="K1446" s="25" t="str">
        <f>IF('DATA ACCURATE'!V1449&lt;&gt;"",'DATA ACCURATE'!V1449,"")</f>
        <v/>
      </c>
      <c r="L1446" s="80" t="str">
        <f>IF($H1446="","",IF(OR($J1446="LIBUR",AND($L1445="LIBUR",$O1445=$O1446)),"LIBUR",IF(AND(OR($L1445="LUAR JAM KERJA 1",$L1445="LUAR JAM KERJA 2"),OR(OR(AND($H1445=$H1446,AND(OR($I1446&gt;DATABASE!$J$3,$I1446&lt;DATABASE!$J$6),((DATEVALUE($H1446)+$I1446)-(DATEVALUE($H1445)+$I1445))&lt;DATABASE!$J$6)),AND($H1445=$H1446,$O1445=$O1446,OR($I1446&gt;DATABASE!$J$6,$I1446&lt;DATABASE!$J$3))),AND(($H1446-$H1445)=1,OR($I1446&lt;DATABASE!$I$6,((DATEVALUE($H1446)+$I1446)-(DATEVALUE($H1445)+$I1445))&lt;DATABASE!$J$6))),$A1446=$A1445),"LUAR JAM KERJA 2",IF(AND(OR(WEEKDAY($H1446,2)=1,WEEKDAY($H1446,2)=2,WEEKDAY($H1446,2)=3,WEEKDAY($H1446,2)=4,WEEKDAY($H1446,2)=5),$I1446&lt;=DATABASE!$J$3,$I1446&gt;=DATABASE!$I$3),"JAM KERJA",IF(AND(WEEKDAY($H1446,2)=6,$I1446&lt;=DATABASE!$J$4,$I1446&gt;=DATABASE!$I$4),"JAM KERJA","LUAR JAM KERJA 1")))))</f>
        <v/>
      </c>
      <c r="M1446" s="33" t="str">
        <f>IF('DATA ACCURATE'!T1449&lt;&gt;"",IF('DATA ACCURATE'!T1449&gt;100,'DATA ACCURATE'!T1449/10,'DATA ACCURATE'!T1449),"")</f>
        <v/>
      </c>
      <c r="N1446" t="str">
        <f>IF(M1446="","",IF(M1446&lt;=DATABASE!$I$9,"LOKAL",IF(M1446&lt;DATABASE!$J$9,"LUAR KOTA 1",IF($M1446&gt;=DATABASE!$J$9,"LUAR KOTA 2",""))))</f>
        <v/>
      </c>
      <c r="O1446" s="38" t="str">
        <f>IF('DATA ACCURATE'!L1449&lt;&gt;"",'DATA ACCURATE'!L1449,"")</f>
        <v/>
      </c>
      <c r="Q1446" s="38">
        <f t="shared" si="154"/>
        <v>0</v>
      </c>
      <c r="R1446" s="38">
        <f t="shared" si="154"/>
        <v>0</v>
      </c>
      <c r="S1446" s="38">
        <f t="shared" si="154"/>
        <v>0</v>
      </c>
      <c r="T1446" s="38">
        <f t="shared" si="154"/>
        <v>0</v>
      </c>
      <c r="U1446" s="38">
        <f t="shared" si="155"/>
        <v>0</v>
      </c>
      <c r="V1446" s="38">
        <f t="shared" si="155"/>
        <v>0</v>
      </c>
      <c r="W1446" s="38">
        <f t="shared" si="155"/>
        <v>0</v>
      </c>
      <c r="X1446" s="38">
        <f t="shared" si="156"/>
        <v>0</v>
      </c>
      <c r="Y1446" s="38">
        <f t="shared" si="156"/>
        <v>0</v>
      </c>
      <c r="Z1446" s="38">
        <f t="shared" si="156"/>
        <v>0</v>
      </c>
      <c r="AA1446" s="38">
        <f t="shared" si="156"/>
        <v>0</v>
      </c>
      <c r="AB1446" s="38">
        <f t="shared" si="157"/>
        <v>0</v>
      </c>
      <c r="AC1446" s="38">
        <f t="shared" si="158"/>
        <v>0</v>
      </c>
      <c r="AD1446" s="38" t="str">
        <f t="shared" si="159"/>
        <v>000000000000</v>
      </c>
    </row>
    <row r="1447" spans="1:30">
      <c r="A1447" s="9" t="str">
        <f>IF('DATA ACCURATE'!A1450&lt;&gt;"",'DATA ACCURATE'!A1450,"")</f>
        <v/>
      </c>
      <c r="B1447" s="9" t="str">
        <f>IF('DATA ACCURATE'!D1450&lt;&gt;"",'DATA ACCURATE'!D1450,"")</f>
        <v/>
      </c>
      <c r="C1447" s="38" t="str">
        <f>IF($AD1447="000000000000","",INDEX(DATABASE!$W$12:$W$71,MATCH($AD1447,DATABASE!$V$12:$V$71,0)))</f>
        <v/>
      </c>
      <c r="D1447" s="34" t="str">
        <f>IF(C1447="","",IF(E1447="",INDEX(DATABASE!$AF$13:$AF$62,MATCH($C1447,DATABASE!$AC$13:$AC$62,0)),IF(E1447="2x D11",INDEX(DATABASE!$AF$13:$AF$62,MATCH($C1447,DATABASE!$AC$13:$AC$62,0))+2*DATABASE!$AF$62,IF(E1447="3x D11",INDEX(DATABASE!$AF$13:$AF$62,MATCH($C1447,DATABASE!$AC$13:$AC$62,0))+3*DATABASE!$AF$62,""))))</f>
        <v/>
      </c>
      <c r="E1447" s="38" t="str">
        <f>IF(AND($K1447="Y",$G1447&lt;&gt;"UNYIL",$F1447&lt;DATABASE!$O$8),"2x D11",IF(AND($K1447="Y",$G1447&lt;&gt;"UNYIL",$F1447&gt;=DATABASE!$O$8),"3x D11",""))</f>
        <v/>
      </c>
      <c r="F1447" s="9" t="str">
        <f>IF('DATA ACCURATE'!N1450&lt;&gt;"",'DATA ACCURATE'!N1450,"")</f>
        <v/>
      </c>
      <c r="G1447" t="str">
        <f>IF(F1447="","",IF(F1447&lt;=DATABASE!$I$8,"UNYIL",IF(F1447&lt;=DATABASE!$J$8,"KECIL",IF(F1447&lt;DATABASE!$K$8,"TANGGUNG",IF(F1447&gt;=DATABASE!$K$8,"BESAR","")))))</f>
        <v/>
      </c>
      <c r="H1447" s="16" t="str">
        <f>IF('DATA ACCURATE'!J1450&lt;&gt;"",'DATA ACCURATE'!J1450,"")</f>
        <v/>
      </c>
      <c r="I1447" s="35" t="str">
        <f>IF(B1447&lt;&gt;"",IFERROR(VLOOKUP(B1447,'DATA TIMBANGAN'!G:M,7,FALSE),VLOOKUP(B1447,'DATA TIMBANGAN'!G:M,7)),"")</f>
        <v/>
      </c>
      <c r="J1447" s="25" t="str">
        <f>IF(H1447&lt;&gt;"",IFERROR(INDEX(DATABASE!$Z$19:$Z$38,MATCH(DATEVALUE(H1447),DATABASE!$AA$19:$AA$38,0)),INDEX(DATABASE!$Z$12:$Z$18,MATCH(WEEKDAY(H1447,2),DATABASE!$AA$12:$AA$18,0))),"")</f>
        <v/>
      </c>
      <c r="K1447" s="25" t="str">
        <f>IF('DATA ACCURATE'!V1450&lt;&gt;"",'DATA ACCURATE'!V1450,"")</f>
        <v/>
      </c>
      <c r="L1447" s="80" t="str">
        <f>IF($H1447="","",IF(OR($J1447="LIBUR",AND($L1446="LIBUR",$O1446=$O1447)),"LIBUR",IF(AND(OR($L1446="LUAR JAM KERJA 1",$L1446="LUAR JAM KERJA 2"),OR(OR(AND($H1446=$H1447,AND(OR($I1447&gt;DATABASE!$J$3,$I1447&lt;DATABASE!$J$6),((DATEVALUE($H1447)+$I1447)-(DATEVALUE($H1446)+$I1446))&lt;DATABASE!$J$6)),AND($H1446=$H1447,$O1446=$O1447,OR($I1447&gt;DATABASE!$J$6,$I1447&lt;DATABASE!$J$3))),AND(($H1447-$H1446)=1,OR($I1447&lt;DATABASE!$I$6,((DATEVALUE($H1447)+$I1447)-(DATEVALUE($H1446)+$I1446))&lt;DATABASE!$J$6))),$A1447=$A1446),"LUAR JAM KERJA 2",IF(AND(OR(WEEKDAY($H1447,2)=1,WEEKDAY($H1447,2)=2,WEEKDAY($H1447,2)=3,WEEKDAY($H1447,2)=4,WEEKDAY($H1447,2)=5),$I1447&lt;=DATABASE!$J$3,$I1447&gt;=DATABASE!$I$3),"JAM KERJA",IF(AND(WEEKDAY($H1447,2)=6,$I1447&lt;=DATABASE!$J$4,$I1447&gt;=DATABASE!$I$4),"JAM KERJA","LUAR JAM KERJA 1")))))</f>
        <v/>
      </c>
      <c r="M1447" s="33" t="str">
        <f>IF('DATA ACCURATE'!T1450&lt;&gt;"",IF('DATA ACCURATE'!T1450&gt;100,'DATA ACCURATE'!T1450/10,'DATA ACCURATE'!T1450),"")</f>
        <v/>
      </c>
      <c r="N1447" t="str">
        <f>IF(M1447="","",IF(M1447&lt;=DATABASE!$I$9,"LOKAL",IF(M1447&lt;DATABASE!$J$9,"LUAR KOTA 1",IF($M1447&gt;=DATABASE!$J$9,"LUAR KOTA 2",""))))</f>
        <v/>
      </c>
      <c r="O1447" s="38" t="str">
        <f>IF('DATA ACCURATE'!L1450&lt;&gt;"",'DATA ACCURATE'!L1450,"")</f>
        <v/>
      </c>
      <c r="Q1447" s="38">
        <f t="shared" si="154"/>
        <v>0</v>
      </c>
      <c r="R1447" s="38">
        <f t="shared" si="154"/>
        <v>0</v>
      </c>
      <c r="S1447" s="38">
        <f t="shared" si="154"/>
        <v>0</v>
      </c>
      <c r="T1447" s="38">
        <f t="shared" si="154"/>
        <v>0</v>
      </c>
      <c r="U1447" s="38">
        <f t="shared" si="155"/>
        <v>0</v>
      </c>
      <c r="V1447" s="38">
        <f t="shared" si="155"/>
        <v>0</v>
      </c>
      <c r="W1447" s="38">
        <f t="shared" si="155"/>
        <v>0</v>
      </c>
      <c r="X1447" s="38">
        <f t="shared" si="156"/>
        <v>0</v>
      </c>
      <c r="Y1447" s="38">
        <f t="shared" si="156"/>
        <v>0</v>
      </c>
      <c r="Z1447" s="38">
        <f t="shared" si="156"/>
        <v>0</v>
      </c>
      <c r="AA1447" s="38">
        <f t="shared" si="156"/>
        <v>0</v>
      </c>
      <c r="AB1447" s="38">
        <f t="shared" si="157"/>
        <v>0</v>
      </c>
      <c r="AC1447" s="38">
        <f t="shared" si="158"/>
        <v>0</v>
      </c>
      <c r="AD1447" s="38" t="str">
        <f t="shared" si="159"/>
        <v>000000000000</v>
      </c>
    </row>
    <row r="1448" spans="1:30">
      <c r="A1448" s="9" t="str">
        <f>IF('DATA ACCURATE'!A1451&lt;&gt;"",'DATA ACCURATE'!A1451,"")</f>
        <v/>
      </c>
      <c r="B1448" s="9" t="str">
        <f>IF('DATA ACCURATE'!D1451&lt;&gt;"",'DATA ACCURATE'!D1451,"")</f>
        <v/>
      </c>
      <c r="C1448" s="38" t="str">
        <f>IF($AD1448="000000000000","",INDEX(DATABASE!$W$12:$W$71,MATCH($AD1448,DATABASE!$V$12:$V$71,0)))</f>
        <v/>
      </c>
      <c r="D1448" s="34" t="str">
        <f>IF(C1448="","",IF(E1448="",INDEX(DATABASE!$AF$13:$AF$62,MATCH($C1448,DATABASE!$AC$13:$AC$62,0)),IF(E1448="2x D11",INDEX(DATABASE!$AF$13:$AF$62,MATCH($C1448,DATABASE!$AC$13:$AC$62,0))+2*DATABASE!$AF$62,IF(E1448="3x D11",INDEX(DATABASE!$AF$13:$AF$62,MATCH($C1448,DATABASE!$AC$13:$AC$62,0))+3*DATABASE!$AF$62,""))))</f>
        <v/>
      </c>
      <c r="E1448" s="38" t="str">
        <f>IF(AND($K1448="Y",$G1448&lt;&gt;"UNYIL",$F1448&lt;DATABASE!$O$8),"2x D11",IF(AND($K1448="Y",$G1448&lt;&gt;"UNYIL",$F1448&gt;=DATABASE!$O$8),"3x D11",""))</f>
        <v/>
      </c>
      <c r="F1448" s="9" t="str">
        <f>IF('DATA ACCURATE'!N1451&lt;&gt;"",'DATA ACCURATE'!N1451,"")</f>
        <v/>
      </c>
      <c r="G1448" t="str">
        <f>IF(F1448="","",IF(F1448&lt;=DATABASE!$I$8,"UNYIL",IF(F1448&lt;=DATABASE!$J$8,"KECIL",IF(F1448&lt;DATABASE!$K$8,"TANGGUNG",IF(F1448&gt;=DATABASE!$K$8,"BESAR","")))))</f>
        <v/>
      </c>
      <c r="H1448" s="16" t="str">
        <f>IF('DATA ACCURATE'!J1451&lt;&gt;"",'DATA ACCURATE'!J1451,"")</f>
        <v/>
      </c>
      <c r="I1448" s="35" t="str">
        <f>IF(B1448&lt;&gt;"",IFERROR(VLOOKUP(B1448,'DATA TIMBANGAN'!G:M,7,FALSE),VLOOKUP(B1448,'DATA TIMBANGAN'!G:M,7)),"")</f>
        <v/>
      </c>
      <c r="J1448" s="25" t="str">
        <f>IF(H1448&lt;&gt;"",IFERROR(INDEX(DATABASE!$Z$19:$Z$38,MATCH(DATEVALUE(H1448),DATABASE!$AA$19:$AA$38,0)),INDEX(DATABASE!$Z$12:$Z$18,MATCH(WEEKDAY(H1448,2),DATABASE!$AA$12:$AA$18,0))),"")</f>
        <v/>
      </c>
      <c r="K1448" s="25" t="str">
        <f>IF('DATA ACCURATE'!V1451&lt;&gt;"",'DATA ACCURATE'!V1451,"")</f>
        <v/>
      </c>
      <c r="L1448" s="80" t="str">
        <f>IF($H1448="","",IF(OR($J1448="LIBUR",AND($L1447="LIBUR",$O1447=$O1448)),"LIBUR",IF(AND(OR($L1447="LUAR JAM KERJA 1",$L1447="LUAR JAM KERJA 2"),OR(OR(AND($H1447=$H1448,AND(OR($I1448&gt;DATABASE!$J$3,$I1448&lt;DATABASE!$J$6),((DATEVALUE($H1448)+$I1448)-(DATEVALUE($H1447)+$I1447))&lt;DATABASE!$J$6)),AND($H1447=$H1448,$O1447=$O1448,OR($I1448&gt;DATABASE!$J$6,$I1448&lt;DATABASE!$J$3))),AND(($H1448-$H1447)=1,OR($I1448&lt;DATABASE!$I$6,((DATEVALUE($H1448)+$I1448)-(DATEVALUE($H1447)+$I1447))&lt;DATABASE!$J$6))),$A1448=$A1447),"LUAR JAM KERJA 2",IF(AND(OR(WEEKDAY($H1448,2)=1,WEEKDAY($H1448,2)=2,WEEKDAY($H1448,2)=3,WEEKDAY($H1448,2)=4,WEEKDAY($H1448,2)=5),$I1448&lt;=DATABASE!$J$3,$I1448&gt;=DATABASE!$I$3),"JAM KERJA",IF(AND(WEEKDAY($H1448,2)=6,$I1448&lt;=DATABASE!$J$4,$I1448&gt;=DATABASE!$I$4),"JAM KERJA","LUAR JAM KERJA 1")))))</f>
        <v/>
      </c>
      <c r="M1448" s="33" t="str">
        <f>IF('DATA ACCURATE'!T1451&lt;&gt;"",IF('DATA ACCURATE'!T1451&gt;100,'DATA ACCURATE'!T1451/10,'DATA ACCURATE'!T1451),"")</f>
        <v/>
      </c>
      <c r="N1448" t="str">
        <f>IF(M1448="","",IF(M1448&lt;=DATABASE!$I$9,"LOKAL",IF(M1448&lt;DATABASE!$J$9,"LUAR KOTA 1",IF($M1448&gt;=DATABASE!$J$9,"LUAR KOTA 2",""))))</f>
        <v/>
      </c>
      <c r="O1448" s="38" t="str">
        <f>IF('DATA ACCURATE'!L1451&lt;&gt;"",'DATA ACCURATE'!L1451,"")</f>
        <v/>
      </c>
      <c r="Q1448" s="38">
        <f t="shared" si="154"/>
        <v>0</v>
      </c>
      <c r="R1448" s="38">
        <f t="shared" si="154"/>
        <v>0</v>
      </c>
      <c r="S1448" s="38">
        <f t="shared" si="154"/>
        <v>0</v>
      </c>
      <c r="T1448" s="38">
        <f t="shared" si="154"/>
        <v>0</v>
      </c>
      <c r="U1448" s="38">
        <f t="shared" si="155"/>
        <v>0</v>
      </c>
      <c r="V1448" s="38">
        <f t="shared" si="155"/>
        <v>0</v>
      </c>
      <c r="W1448" s="38">
        <f t="shared" si="155"/>
        <v>0</v>
      </c>
      <c r="X1448" s="38">
        <f t="shared" si="156"/>
        <v>0</v>
      </c>
      <c r="Y1448" s="38">
        <f t="shared" si="156"/>
        <v>0</v>
      </c>
      <c r="Z1448" s="38">
        <f t="shared" si="156"/>
        <v>0</v>
      </c>
      <c r="AA1448" s="38">
        <f t="shared" si="156"/>
        <v>0</v>
      </c>
      <c r="AB1448" s="38">
        <f t="shared" si="157"/>
        <v>0</v>
      </c>
      <c r="AC1448" s="38">
        <f t="shared" si="158"/>
        <v>0</v>
      </c>
      <c r="AD1448" s="38" t="str">
        <f t="shared" si="159"/>
        <v>000000000000</v>
      </c>
    </row>
    <row r="1449" spans="1:30">
      <c r="A1449" s="9" t="str">
        <f>IF('DATA ACCURATE'!A1452&lt;&gt;"",'DATA ACCURATE'!A1452,"")</f>
        <v/>
      </c>
      <c r="B1449" s="9" t="str">
        <f>IF('DATA ACCURATE'!D1452&lt;&gt;"",'DATA ACCURATE'!D1452,"")</f>
        <v/>
      </c>
      <c r="C1449" s="38" t="str">
        <f>IF($AD1449="000000000000","",INDEX(DATABASE!$W$12:$W$71,MATCH($AD1449,DATABASE!$V$12:$V$71,0)))</f>
        <v/>
      </c>
      <c r="D1449" s="34" t="str">
        <f>IF(C1449="","",IF(E1449="",INDEX(DATABASE!$AF$13:$AF$62,MATCH($C1449,DATABASE!$AC$13:$AC$62,0)),IF(E1449="2x D11",INDEX(DATABASE!$AF$13:$AF$62,MATCH($C1449,DATABASE!$AC$13:$AC$62,0))+2*DATABASE!$AF$62,IF(E1449="3x D11",INDEX(DATABASE!$AF$13:$AF$62,MATCH($C1449,DATABASE!$AC$13:$AC$62,0))+3*DATABASE!$AF$62,""))))</f>
        <v/>
      </c>
      <c r="E1449" s="38" t="str">
        <f>IF(AND($K1449="Y",$G1449&lt;&gt;"UNYIL",$F1449&lt;DATABASE!$O$8),"2x D11",IF(AND($K1449="Y",$G1449&lt;&gt;"UNYIL",$F1449&gt;=DATABASE!$O$8),"3x D11",""))</f>
        <v/>
      </c>
      <c r="F1449" s="9" t="str">
        <f>IF('DATA ACCURATE'!N1452&lt;&gt;"",'DATA ACCURATE'!N1452,"")</f>
        <v/>
      </c>
      <c r="G1449" t="str">
        <f>IF(F1449="","",IF(F1449&lt;=DATABASE!$I$8,"UNYIL",IF(F1449&lt;=DATABASE!$J$8,"KECIL",IF(F1449&lt;DATABASE!$K$8,"TANGGUNG",IF(F1449&gt;=DATABASE!$K$8,"BESAR","")))))</f>
        <v/>
      </c>
      <c r="H1449" s="16" t="str">
        <f>IF('DATA ACCURATE'!J1452&lt;&gt;"",'DATA ACCURATE'!J1452,"")</f>
        <v/>
      </c>
      <c r="I1449" s="35" t="str">
        <f>IF(B1449&lt;&gt;"",IFERROR(VLOOKUP(B1449,'DATA TIMBANGAN'!G:M,7,FALSE),VLOOKUP(B1449,'DATA TIMBANGAN'!G:M,7)),"")</f>
        <v/>
      </c>
      <c r="J1449" s="25" t="str">
        <f>IF(H1449&lt;&gt;"",IFERROR(INDEX(DATABASE!$Z$19:$Z$38,MATCH(DATEVALUE(H1449),DATABASE!$AA$19:$AA$38,0)),INDEX(DATABASE!$Z$12:$Z$18,MATCH(WEEKDAY(H1449,2),DATABASE!$AA$12:$AA$18,0))),"")</f>
        <v/>
      </c>
      <c r="K1449" s="25" t="str">
        <f>IF('DATA ACCURATE'!V1452&lt;&gt;"",'DATA ACCURATE'!V1452,"")</f>
        <v/>
      </c>
      <c r="L1449" s="80" t="str">
        <f>IF($H1449="","",IF(OR($J1449="LIBUR",AND($L1448="LIBUR",$O1448=$O1449)),"LIBUR",IF(AND(OR($L1448="LUAR JAM KERJA 1",$L1448="LUAR JAM KERJA 2"),OR(OR(AND($H1448=$H1449,AND(OR($I1449&gt;DATABASE!$J$3,$I1449&lt;DATABASE!$J$6),((DATEVALUE($H1449)+$I1449)-(DATEVALUE($H1448)+$I1448))&lt;DATABASE!$J$6)),AND($H1448=$H1449,$O1448=$O1449,OR($I1449&gt;DATABASE!$J$6,$I1449&lt;DATABASE!$J$3))),AND(($H1449-$H1448)=1,OR($I1449&lt;DATABASE!$I$6,((DATEVALUE($H1449)+$I1449)-(DATEVALUE($H1448)+$I1448))&lt;DATABASE!$J$6))),$A1449=$A1448),"LUAR JAM KERJA 2",IF(AND(OR(WEEKDAY($H1449,2)=1,WEEKDAY($H1449,2)=2,WEEKDAY($H1449,2)=3,WEEKDAY($H1449,2)=4,WEEKDAY($H1449,2)=5),$I1449&lt;=DATABASE!$J$3,$I1449&gt;=DATABASE!$I$3),"JAM KERJA",IF(AND(WEEKDAY($H1449,2)=6,$I1449&lt;=DATABASE!$J$4,$I1449&gt;=DATABASE!$I$4),"JAM KERJA","LUAR JAM KERJA 1")))))</f>
        <v/>
      </c>
      <c r="M1449" s="33" t="str">
        <f>IF('DATA ACCURATE'!T1452&lt;&gt;"",IF('DATA ACCURATE'!T1452&gt;100,'DATA ACCURATE'!T1452/10,'DATA ACCURATE'!T1452),"")</f>
        <v/>
      </c>
      <c r="N1449" t="str">
        <f>IF(M1449="","",IF(M1449&lt;=DATABASE!$I$9,"LOKAL",IF(M1449&lt;DATABASE!$J$9,"LUAR KOTA 1",IF($M1449&gt;=DATABASE!$J$9,"LUAR KOTA 2",""))))</f>
        <v/>
      </c>
      <c r="O1449" s="38" t="str">
        <f>IF('DATA ACCURATE'!L1452&lt;&gt;"",'DATA ACCURATE'!L1452,"")</f>
        <v/>
      </c>
      <c r="Q1449" s="38">
        <f t="shared" si="154"/>
        <v>0</v>
      </c>
      <c r="R1449" s="38">
        <f t="shared" si="154"/>
        <v>0</v>
      </c>
      <c r="S1449" s="38">
        <f t="shared" si="154"/>
        <v>0</v>
      </c>
      <c r="T1449" s="38">
        <f t="shared" si="154"/>
        <v>0</v>
      </c>
      <c r="U1449" s="38">
        <f t="shared" si="155"/>
        <v>0</v>
      </c>
      <c r="V1449" s="38">
        <f t="shared" si="155"/>
        <v>0</v>
      </c>
      <c r="W1449" s="38">
        <f t="shared" si="155"/>
        <v>0</v>
      </c>
      <c r="X1449" s="38">
        <f t="shared" si="156"/>
        <v>0</v>
      </c>
      <c r="Y1449" s="38">
        <f t="shared" si="156"/>
        <v>0</v>
      </c>
      <c r="Z1449" s="38">
        <f t="shared" si="156"/>
        <v>0</v>
      </c>
      <c r="AA1449" s="38">
        <f t="shared" si="156"/>
        <v>0</v>
      </c>
      <c r="AB1449" s="38">
        <f t="shared" si="157"/>
        <v>0</v>
      </c>
      <c r="AC1449" s="38">
        <f t="shared" si="158"/>
        <v>0</v>
      </c>
      <c r="AD1449" s="38" t="str">
        <f t="shared" si="159"/>
        <v>000000000000</v>
      </c>
    </row>
    <row r="1450" spans="1:30">
      <c r="A1450" s="9" t="str">
        <f>IF('DATA ACCURATE'!A1453&lt;&gt;"",'DATA ACCURATE'!A1453,"")</f>
        <v/>
      </c>
      <c r="B1450" s="9" t="str">
        <f>IF('DATA ACCURATE'!D1453&lt;&gt;"",'DATA ACCURATE'!D1453,"")</f>
        <v/>
      </c>
      <c r="C1450" s="38" t="str">
        <f>IF($AD1450="000000000000","",INDEX(DATABASE!$W$12:$W$71,MATCH($AD1450,DATABASE!$V$12:$V$71,0)))</f>
        <v/>
      </c>
      <c r="D1450" s="34" t="str">
        <f>IF(C1450="","",IF(E1450="",INDEX(DATABASE!$AF$13:$AF$62,MATCH($C1450,DATABASE!$AC$13:$AC$62,0)),IF(E1450="2x D11",INDEX(DATABASE!$AF$13:$AF$62,MATCH($C1450,DATABASE!$AC$13:$AC$62,0))+2*DATABASE!$AF$62,IF(E1450="3x D11",INDEX(DATABASE!$AF$13:$AF$62,MATCH($C1450,DATABASE!$AC$13:$AC$62,0))+3*DATABASE!$AF$62,""))))</f>
        <v/>
      </c>
      <c r="E1450" s="38" t="str">
        <f>IF(AND($K1450="Y",$G1450&lt;&gt;"UNYIL",$F1450&lt;DATABASE!$O$8),"2x D11",IF(AND($K1450="Y",$G1450&lt;&gt;"UNYIL",$F1450&gt;=DATABASE!$O$8),"3x D11",""))</f>
        <v/>
      </c>
      <c r="F1450" s="9" t="str">
        <f>IF('DATA ACCURATE'!N1453&lt;&gt;"",'DATA ACCURATE'!N1453,"")</f>
        <v/>
      </c>
      <c r="G1450" t="str">
        <f>IF(F1450="","",IF(F1450&lt;=DATABASE!$I$8,"UNYIL",IF(F1450&lt;=DATABASE!$J$8,"KECIL",IF(F1450&lt;DATABASE!$K$8,"TANGGUNG",IF(F1450&gt;=DATABASE!$K$8,"BESAR","")))))</f>
        <v/>
      </c>
      <c r="H1450" s="16" t="str">
        <f>IF('DATA ACCURATE'!J1453&lt;&gt;"",'DATA ACCURATE'!J1453,"")</f>
        <v/>
      </c>
      <c r="I1450" s="35" t="str">
        <f>IF(B1450&lt;&gt;"",IFERROR(VLOOKUP(B1450,'DATA TIMBANGAN'!G:M,7,FALSE),VLOOKUP(B1450,'DATA TIMBANGAN'!G:M,7)),"")</f>
        <v/>
      </c>
      <c r="J1450" s="25" t="str">
        <f>IF(H1450&lt;&gt;"",IFERROR(INDEX(DATABASE!$Z$19:$Z$38,MATCH(DATEVALUE(H1450),DATABASE!$AA$19:$AA$38,0)),INDEX(DATABASE!$Z$12:$Z$18,MATCH(WEEKDAY(H1450,2),DATABASE!$AA$12:$AA$18,0))),"")</f>
        <v/>
      </c>
      <c r="K1450" s="25" t="str">
        <f>IF('DATA ACCURATE'!V1453&lt;&gt;"",'DATA ACCURATE'!V1453,"")</f>
        <v/>
      </c>
      <c r="L1450" s="80" t="str">
        <f>IF($H1450="","",IF(OR($J1450="LIBUR",AND($L1449="LIBUR",$O1449=$O1450)),"LIBUR",IF(AND(OR($L1449="LUAR JAM KERJA 1",$L1449="LUAR JAM KERJA 2"),OR(OR(AND($H1449=$H1450,AND(OR($I1450&gt;DATABASE!$J$3,$I1450&lt;DATABASE!$J$6),((DATEVALUE($H1450)+$I1450)-(DATEVALUE($H1449)+$I1449))&lt;DATABASE!$J$6)),AND($H1449=$H1450,$O1449=$O1450,OR($I1450&gt;DATABASE!$J$6,$I1450&lt;DATABASE!$J$3))),AND(($H1450-$H1449)=1,OR($I1450&lt;DATABASE!$I$6,((DATEVALUE($H1450)+$I1450)-(DATEVALUE($H1449)+$I1449))&lt;DATABASE!$J$6))),$A1450=$A1449),"LUAR JAM KERJA 2",IF(AND(OR(WEEKDAY($H1450,2)=1,WEEKDAY($H1450,2)=2,WEEKDAY($H1450,2)=3,WEEKDAY($H1450,2)=4,WEEKDAY($H1450,2)=5),$I1450&lt;=DATABASE!$J$3,$I1450&gt;=DATABASE!$I$3),"JAM KERJA",IF(AND(WEEKDAY($H1450,2)=6,$I1450&lt;=DATABASE!$J$4,$I1450&gt;=DATABASE!$I$4),"JAM KERJA","LUAR JAM KERJA 1")))))</f>
        <v/>
      </c>
      <c r="M1450" s="33" t="str">
        <f>IF('DATA ACCURATE'!T1453&lt;&gt;"",IF('DATA ACCURATE'!T1453&gt;100,'DATA ACCURATE'!T1453/10,'DATA ACCURATE'!T1453),"")</f>
        <v/>
      </c>
      <c r="N1450" t="str">
        <f>IF(M1450="","",IF(M1450&lt;=DATABASE!$I$9,"LOKAL",IF(M1450&lt;DATABASE!$J$9,"LUAR KOTA 1",IF($M1450&gt;=DATABASE!$J$9,"LUAR KOTA 2",""))))</f>
        <v/>
      </c>
      <c r="O1450" s="38" t="str">
        <f>IF('DATA ACCURATE'!L1453&lt;&gt;"",'DATA ACCURATE'!L1453,"")</f>
        <v/>
      </c>
      <c r="Q1450" s="38">
        <f t="shared" si="154"/>
        <v>0</v>
      </c>
      <c r="R1450" s="38">
        <f t="shared" si="154"/>
        <v>0</v>
      </c>
      <c r="S1450" s="38">
        <f t="shared" si="154"/>
        <v>0</v>
      </c>
      <c r="T1450" s="38">
        <f t="shared" si="154"/>
        <v>0</v>
      </c>
      <c r="U1450" s="38">
        <f t="shared" si="155"/>
        <v>0</v>
      </c>
      <c r="V1450" s="38">
        <f t="shared" si="155"/>
        <v>0</v>
      </c>
      <c r="W1450" s="38">
        <f t="shared" si="155"/>
        <v>0</v>
      </c>
      <c r="X1450" s="38">
        <f t="shared" si="156"/>
        <v>0</v>
      </c>
      <c r="Y1450" s="38">
        <f t="shared" si="156"/>
        <v>0</v>
      </c>
      <c r="Z1450" s="38">
        <f t="shared" si="156"/>
        <v>0</v>
      </c>
      <c r="AA1450" s="38">
        <f t="shared" si="156"/>
        <v>0</v>
      </c>
      <c r="AB1450" s="38">
        <f t="shared" si="157"/>
        <v>0</v>
      </c>
      <c r="AC1450" s="38">
        <f t="shared" si="158"/>
        <v>0</v>
      </c>
      <c r="AD1450" s="38" t="str">
        <f t="shared" si="159"/>
        <v>000000000000</v>
      </c>
    </row>
    <row r="1451" spans="1:30">
      <c r="A1451" s="9" t="str">
        <f>IF('DATA ACCURATE'!A1454&lt;&gt;"",'DATA ACCURATE'!A1454,"")</f>
        <v/>
      </c>
      <c r="B1451" s="9" t="str">
        <f>IF('DATA ACCURATE'!D1454&lt;&gt;"",'DATA ACCURATE'!D1454,"")</f>
        <v/>
      </c>
      <c r="C1451" s="38" t="str">
        <f>IF($AD1451="000000000000","",INDEX(DATABASE!$W$12:$W$71,MATCH($AD1451,DATABASE!$V$12:$V$71,0)))</f>
        <v/>
      </c>
      <c r="D1451" s="34" t="str">
        <f>IF(C1451="","",IF(E1451="",INDEX(DATABASE!$AF$13:$AF$62,MATCH($C1451,DATABASE!$AC$13:$AC$62,0)),IF(E1451="2x D11",INDEX(DATABASE!$AF$13:$AF$62,MATCH($C1451,DATABASE!$AC$13:$AC$62,0))+2*DATABASE!$AF$62,IF(E1451="3x D11",INDEX(DATABASE!$AF$13:$AF$62,MATCH($C1451,DATABASE!$AC$13:$AC$62,0))+3*DATABASE!$AF$62,""))))</f>
        <v/>
      </c>
      <c r="E1451" s="38" t="str">
        <f>IF(AND($K1451="Y",$G1451&lt;&gt;"UNYIL",$F1451&lt;DATABASE!$O$8),"2x D11",IF(AND($K1451="Y",$G1451&lt;&gt;"UNYIL",$F1451&gt;=DATABASE!$O$8),"3x D11",""))</f>
        <v/>
      </c>
      <c r="F1451" s="9" t="str">
        <f>IF('DATA ACCURATE'!N1454&lt;&gt;"",'DATA ACCURATE'!N1454,"")</f>
        <v/>
      </c>
      <c r="G1451" t="str">
        <f>IF(F1451="","",IF(F1451&lt;=DATABASE!$I$8,"UNYIL",IF(F1451&lt;=DATABASE!$J$8,"KECIL",IF(F1451&lt;DATABASE!$K$8,"TANGGUNG",IF(F1451&gt;=DATABASE!$K$8,"BESAR","")))))</f>
        <v/>
      </c>
      <c r="H1451" s="16" t="str">
        <f>IF('DATA ACCURATE'!J1454&lt;&gt;"",'DATA ACCURATE'!J1454,"")</f>
        <v/>
      </c>
      <c r="I1451" s="35" t="str">
        <f>IF(B1451&lt;&gt;"",IFERROR(VLOOKUP(B1451,'DATA TIMBANGAN'!G:M,7,FALSE),VLOOKUP(B1451,'DATA TIMBANGAN'!G:M,7)),"")</f>
        <v/>
      </c>
      <c r="J1451" s="25" t="str">
        <f>IF(H1451&lt;&gt;"",IFERROR(INDEX(DATABASE!$Z$19:$Z$38,MATCH(DATEVALUE(H1451),DATABASE!$AA$19:$AA$38,0)),INDEX(DATABASE!$Z$12:$Z$18,MATCH(WEEKDAY(H1451,2),DATABASE!$AA$12:$AA$18,0))),"")</f>
        <v/>
      </c>
      <c r="K1451" s="25" t="str">
        <f>IF('DATA ACCURATE'!V1454&lt;&gt;"",'DATA ACCURATE'!V1454,"")</f>
        <v/>
      </c>
      <c r="L1451" s="80" t="str">
        <f>IF($H1451="","",IF(OR($J1451="LIBUR",AND($L1450="LIBUR",$O1450=$O1451)),"LIBUR",IF(AND(OR($L1450="LUAR JAM KERJA 1",$L1450="LUAR JAM KERJA 2"),OR(OR(AND($H1450=$H1451,AND(OR($I1451&gt;DATABASE!$J$3,$I1451&lt;DATABASE!$J$6),((DATEVALUE($H1451)+$I1451)-(DATEVALUE($H1450)+$I1450))&lt;DATABASE!$J$6)),AND($H1450=$H1451,$O1450=$O1451,OR($I1451&gt;DATABASE!$J$6,$I1451&lt;DATABASE!$J$3))),AND(($H1451-$H1450)=1,OR($I1451&lt;DATABASE!$I$6,((DATEVALUE($H1451)+$I1451)-(DATEVALUE($H1450)+$I1450))&lt;DATABASE!$J$6))),$A1451=$A1450),"LUAR JAM KERJA 2",IF(AND(OR(WEEKDAY($H1451,2)=1,WEEKDAY($H1451,2)=2,WEEKDAY($H1451,2)=3,WEEKDAY($H1451,2)=4,WEEKDAY($H1451,2)=5),$I1451&lt;=DATABASE!$J$3,$I1451&gt;=DATABASE!$I$3),"JAM KERJA",IF(AND(WEEKDAY($H1451,2)=6,$I1451&lt;=DATABASE!$J$4,$I1451&gt;=DATABASE!$I$4),"JAM KERJA","LUAR JAM KERJA 1")))))</f>
        <v/>
      </c>
      <c r="M1451" s="33" t="str">
        <f>IF('DATA ACCURATE'!T1454&lt;&gt;"",IF('DATA ACCURATE'!T1454&gt;100,'DATA ACCURATE'!T1454/10,'DATA ACCURATE'!T1454),"")</f>
        <v/>
      </c>
      <c r="N1451" t="str">
        <f>IF(M1451="","",IF(M1451&lt;=DATABASE!$I$9,"LOKAL",IF(M1451&lt;DATABASE!$J$9,"LUAR KOTA 1",IF($M1451&gt;=DATABASE!$J$9,"LUAR KOTA 2",""))))</f>
        <v/>
      </c>
      <c r="O1451" s="38" t="str">
        <f>IF('DATA ACCURATE'!L1454&lt;&gt;"",'DATA ACCURATE'!L1454,"")</f>
        <v/>
      </c>
      <c r="Q1451" s="38">
        <f t="shared" si="154"/>
        <v>0</v>
      </c>
      <c r="R1451" s="38">
        <f t="shared" si="154"/>
        <v>0</v>
      </c>
      <c r="S1451" s="38">
        <f t="shared" si="154"/>
        <v>0</v>
      </c>
      <c r="T1451" s="38">
        <f t="shared" si="154"/>
        <v>0</v>
      </c>
      <c r="U1451" s="38">
        <f t="shared" si="155"/>
        <v>0</v>
      </c>
      <c r="V1451" s="38">
        <f t="shared" si="155"/>
        <v>0</v>
      </c>
      <c r="W1451" s="38">
        <f t="shared" si="155"/>
        <v>0</v>
      </c>
      <c r="X1451" s="38">
        <f t="shared" si="156"/>
        <v>0</v>
      </c>
      <c r="Y1451" s="38">
        <f t="shared" si="156"/>
        <v>0</v>
      </c>
      <c r="Z1451" s="38">
        <f t="shared" si="156"/>
        <v>0</v>
      </c>
      <c r="AA1451" s="38">
        <f t="shared" si="156"/>
        <v>0</v>
      </c>
      <c r="AB1451" s="38">
        <f t="shared" si="157"/>
        <v>0</v>
      </c>
      <c r="AC1451" s="38">
        <f t="shared" si="158"/>
        <v>0</v>
      </c>
      <c r="AD1451" s="38" t="str">
        <f t="shared" si="159"/>
        <v>000000000000</v>
      </c>
    </row>
    <row r="1452" spans="1:30">
      <c r="A1452" s="9" t="str">
        <f>IF('DATA ACCURATE'!A1455&lt;&gt;"",'DATA ACCURATE'!A1455,"")</f>
        <v/>
      </c>
      <c r="B1452" s="9" t="str">
        <f>IF('DATA ACCURATE'!D1455&lt;&gt;"",'DATA ACCURATE'!D1455,"")</f>
        <v/>
      </c>
      <c r="C1452" s="38" t="str">
        <f>IF($AD1452="000000000000","",INDEX(DATABASE!$W$12:$W$71,MATCH($AD1452,DATABASE!$V$12:$V$71,0)))</f>
        <v/>
      </c>
      <c r="D1452" s="34" t="str">
        <f>IF(C1452="","",IF(E1452="",INDEX(DATABASE!$AF$13:$AF$62,MATCH($C1452,DATABASE!$AC$13:$AC$62,0)),IF(E1452="2x D11",INDEX(DATABASE!$AF$13:$AF$62,MATCH($C1452,DATABASE!$AC$13:$AC$62,0))+2*DATABASE!$AF$62,IF(E1452="3x D11",INDEX(DATABASE!$AF$13:$AF$62,MATCH($C1452,DATABASE!$AC$13:$AC$62,0))+3*DATABASE!$AF$62,""))))</f>
        <v/>
      </c>
      <c r="E1452" s="38" t="str">
        <f>IF(AND($K1452="Y",$G1452&lt;&gt;"UNYIL",$F1452&lt;DATABASE!$O$8),"2x D11",IF(AND($K1452="Y",$G1452&lt;&gt;"UNYIL",$F1452&gt;=DATABASE!$O$8),"3x D11",""))</f>
        <v/>
      </c>
      <c r="F1452" s="9" t="str">
        <f>IF('DATA ACCURATE'!N1455&lt;&gt;"",'DATA ACCURATE'!N1455,"")</f>
        <v/>
      </c>
      <c r="G1452" t="str">
        <f>IF(F1452="","",IF(F1452&lt;=DATABASE!$I$8,"UNYIL",IF(F1452&lt;=DATABASE!$J$8,"KECIL",IF(F1452&lt;DATABASE!$K$8,"TANGGUNG",IF(F1452&gt;=DATABASE!$K$8,"BESAR","")))))</f>
        <v/>
      </c>
      <c r="H1452" s="16" t="str">
        <f>IF('DATA ACCURATE'!J1455&lt;&gt;"",'DATA ACCURATE'!J1455,"")</f>
        <v/>
      </c>
      <c r="I1452" s="35" t="str">
        <f>IF(B1452&lt;&gt;"",IFERROR(VLOOKUP(B1452,'DATA TIMBANGAN'!G:M,7,FALSE),VLOOKUP(B1452,'DATA TIMBANGAN'!G:M,7)),"")</f>
        <v/>
      </c>
      <c r="J1452" s="25" t="str">
        <f>IF(H1452&lt;&gt;"",IFERROR(INDEX(DATABASE!$Z$19:$Z$38,MATCH(DATEVALUE(H1452),DATABASE!$AA$19:$AA$38,0)),INDEX(DATABASE!$Z$12:$Z$18,MATCH(WEEKDAY(H1452,2),DATABASE!$AA$12:$AA$18,0))),"")</f>
        <v/>
      </c>
      <c r="K1452" s="25" t="str">
        <f>IF('DATA ACCURATE'!V1455&lt;&gt;"",'DATA ACCURATE'!V1455,"")</f>
        <v/>
      </c>
      <c r="L1452" s="80" t="str">
        <f>IF($H1452="","",IF(OR($J1452="LIBUR",AND($L1451="LIBUR",$O1451=$O1452)),"LIBUR",IF(AND(OR($L1451="LUAR JAM KERJA 1",$L1451="LUAR JAM KERJA 2"),OR(OR(AND($H1451=$H1452,AND(OR($I1452&gt;DATABASE!$J$3,$I1452&lt;DATABASE!$J$6),((DATEVALUE($H1452)+$I1452)-(DATEVALUE($H1451)+$I1451))&lt;DATABASE!$J$6)),AND($H1451=$H1452,$O1451=$O1452,OR($I1452&gt;DATABASE!$J$6,$I1452&lt;DATABASE!$J$3))),AND(($H1452-$H1451)=1,OR($I1452&lt;DATABASE!$I$6,((DATEVALUE($H1452)+$I1452)-(DATEVALUE($H1451)+$I1451))&lt;DATABASE!$J$6))),$A1452=$A1451),"LUAR JAM KERJA 2",IF(AND(OR(WEEKDAY($H1452,2)=1,WEEKDAY($H1452,2)=2,WEEKDAY($H1452,2)=3,WEEKDAY($H1452,2)=4,WEEKDAY($H1452,2)=5),$I1452&lt;=DATABASE!$J$3,$I1452&gt;=DATABASE!$I$3),"JAM KERJA",IF(AND(WEEKDAY($H1452,2)=6,$I1452&lt;=DATABASE!$J$4,$I1452&gt;=DATABASE!$I$4),"JAM KERJA","LUAR JAM KERJA 1")))))</f>
        <v/>
      </c>
      <c r="M1452" s="33" t="str">
        <f>IF('DATA ACCURATE'!T1455&lt;&gt;"",IF('DATA ACCURATE'!T1455&gt;100,'DATA ACCURATE'!T1455/10,'DATA ACCURATE'!T1455),"")</f>
        <v/>
      </c>
      <c r="N1452" t="str">
        <f>IF(M1452="","",IF(M1452&lt;=DATABASE!$I$9,"LOKAL",IF(M1452&lt;DATABASE!$J$9,"LUAR KOTA 1",IF($M1452&gt;=DATABASE!$J$9,"LUAR KOTA 2",""))))</f>
        <v/>
      </c>
      <c r="O1452" s="38" t="str">
        <f>IF('DATA ACCURATE'!L1455&lt;&gt;"",'DATA ACCURATE'!L1455,"")</f>
        <v/>
      </c>
      <c r="Q1452" s="38">
        <f t="shared" si="154"/>
        <v>0</v>
      </c>
      <c r="R1452" s="38">
        <f t="shared" si="154"/>
        <v>0</v>
      </c>
      <c r="S1452" s="38">
        <f t="shared" si="154"/>
        <v>0</v>
      </c>
      <c r="T1452" s="38">
        <f t="shared" si="154"/>
        <v>0</v>
      </c>
      <c r="U1452" s="38">
        <f t="shared" si="155"/>
        <v>0</v>
      </c>
      <c r="V1452" s="38">
        <f t="shared" si="155"/>
        <v>0</v>
      </c>
      <c r="W1452" s="38">
        <f t="shared" si="155"/>
        <v>0</v>
      </c>
      <c r="X1452" s="38">
        <f t="shared" si="156"/>
        <v>0</v>
      </c>
      <c r="Y1452" s="38">
        <f t="shared" si="156"/>
        <v>0</v>
      </c>
      <c r="Z1452" s="38">
        <f t="shared" si="156"/>
        <v>0</v>
      </c>
      <c r="AA1452" s="38">
        <f t="shared" si="156"/>
        <v>0</v>
      </c>
      <c r="AB1452" s="38">
        <f t="shared" si="157"/>
        <v>0</v>
      </c>
      <c r="AC1452" s="38">
        <f t="shared" si="158"/>
        <v>0</v>
      </c>
      <c r="AD1452" s="38" t="str">
        <f t="shared" si="159"/>
        <v>000000000000</v>
      </c>
    </row>
    <row r="1453" spans="1:30">
      <c r="A1453" s="9" t="str">
        <f>IF('DATA ACCURATE'!A1456&lt;&gt;"",'DATA ACCURATE'!A1456,"")</f>
        <v/>
      </c>
      <c r="B1453" s="9" t="str">
        <f>IF('DATA ACCURATE'!D1456&lt;&gt;"",'DATA ACCURATE'!D1456,"")</f>
        <v/>
      </c>
      <c r="C1453" s="38" t="str">
        <f>IF($AD1453="000000000000","",INDEX(DATABASE!$W$12:$W$71,MATCH($AD1453,DATABASE!$V$12:$V$71,0)))</f>
        <v/>
      </c>
      <c r="D1453" s="34" t="str">
        <f>IF(C1453="","",IF(E1453="",INDEX(DATABASE!$AF$13:$AF$62,MATCH($C1453,DATABASE!$AC$13:$AC$62,0)),IF(E1453="2x D11",INDEX(DATABASE!$AF$13:$AF$62,MATCH($C1453,DATABASE!$AC$13:$AC$62,0))+2*DATABASE!$AF$62,IF(E1453="3x D11",INDEX(DATABASE!$AF$13:$AF$62,MATCH($C1453,DATABASE!$AC$13:$AC$62,0))+3*DATABASE!$AF$62,""))))</f>
        <v/>
      </c>
      <c r="E1453" s="38" t="str">
        <f>IF(AND($K1453="Y",$G1453&lt;&gt;"UNYIL",$F1453&lt;DATABASE!$O$8),"2x D11",IF(AND($K1453="Y",$G1453&lt;&gt;"UNYIL",$F1453&gt;=DATABASE!$O$8),"3x D11",""))</f>
        <v/>
      </c>
      <c r="F1453" s="9" t="str">
        <f>IF('DATA ACCURATE'!N1456&lt;&gt;"",'DATA ACCURATE'!N1456,"")</f>
        <v/>
      </c>
      <c r="G1453" t="str">
        <f>IF(F1453="","",IF(F1453&lt;=DATABASE!$I$8,"UNYIL",IF(F1453&lt;=DATABASE!$J$8,"KECIL",IF(F1453&lt;DATABASE!$K$8,"TANGGUNG",IF(F1453&gt;=DATABASE!$K$8,"BESAR","")))))</f>
        <v/>
      </c>
      <c r="H1453" s="16" t="str">
        <f>IF('DATA ACCURATE'!J1456&lt;&gt;"",'DATA ACCURATE'!J1456,"")</f>
        <v/>
      </c>
      <c r="I1453" s="35" t="str">
        <f>IF(B1453&lt;&gt;"",IFERROR(VLOOKUP(B1453,'DATA TIMBANGAN'!G:M,7,FALSE),VLOOKUP(B1453,'DATA TIMBANGAN'!G:M,7)),"")</f>
        <v/>
      </c>
      <c r="J1453" s="25" t="str">
        <f>IF(H1453&lt;&gt;"",IFERROR(INDEX(DATABASE!$Z$19:$Z$38,MATCH(DATEVALUE(H1453),DATABASE!$AA$19:$AA$38,0)),INDEX(DATABASE!$Z$12:$Z$18,MATCH(WEEKDAY(H1453,2),DATABASE!$AA$12:$AA$18,0))),"")</f>
        <v/>
      </c>
      <c r="K1453" s="25" t="str">
        <f>IF('DATA ACCURATE'!V1456&lt;&gt;"",'DATA ACCURATE'!V1456,"")</f>
        <v/>
      </c>
      <c r="L1453" s="80" t="str">
        <f>IF($H1453="","",IF(OR($J1453="LIBUR",AND($L1452="LIBUR",$O1452=$O1453)),"LIBUR",IF(AND(OR($L1452="LUAR JAM KERJA 1",$L1452="LUAR JAM KERJA 2"),OR(OR(AND($H1452=$H1453,AND(OR($I1453&gt;DATABASE!$J$3,$I1453&lt;DATABASE!$J$6),((DATEVALUE($H1453)+$I1453)-(DATEVALUE($H1452)+$I1452))&lt;DATABASE!$J$6)),AND($H1452=$H1453,$O1452=$O1453,OR($I1453&gt;DATABASE!$J$6,$I1453&lt;DATABASE!$J$3))),AND(($H1453-$H1452)=1,OR($I1453&lt;DATABASE!$I$6,((DATEVALUE($H1453)+$I1453)-(DATEVALUE($H1452)+$I1452))&lt;DATABASE!$J$6))),$A1453=$A1452),"LUAR JAM KERJA 2",IF(AND(OR(WEEKDAY($H1453,2)=1,WEEKDAY($H1453,2)=2,WEEKDAY($H1453,2)=3,WEEKDAY($H1453,2)=4,WEEKDAY($H1453,2)=5),$I1453&lt;=DATABASE!$J$3,$I1453&gt;=DATABASE!$I$3),"JAM KERJA",IF(AND(WEEKDAY($H1453,2)=6,$I1453&lt;=DATABASE!$J$4,$I1453&gt;=DATABASE!$I$4),"JAM KERJA","LUAR JAM KERJA 1")))))</f>
        <v/>
      </c>
      <c r="M1453" s="33" t="str">
        <f>IF('DATA ACCURATE'!T1456&lt;&gt;"",IF('DATA ACCURATE'!T1456&gt;100,'DATA ACCURATE'!T1456/10,'DATA ACCURATE'!T1456),"")</f>
        <v/>
      </c>
      <c r="N1453" t="str">
        <f>IF(M1453="","",IF(M1453&lt;=DATABASE!$I$9,"LOKAL",IF(M1453&lt;DATABASE!$J$9,"LUAR KOTA 1",IF($M1453&gt;=DATABASE!$J$9,"LUAR KOTA 2",""))))</f>
        <v/>
      </c>
      <c r="O1453" s="38" t="str">
        <f>IF('DATA ACCURATE'!L1456&lt;&gt;"",'DATA ACCURATE'!L1456,"")</f>
        <v/>
      </c>
      <c r="Q1453" s="38">
        <f t="shared" si="154"/>
        <v>0</v>
      </c>
      <c r="R1453" s="38">
        <f t="shared" si="154"/>
        <v>0</v>
      </c>
      <c r="S1453" s="38">
        <f t="shared" si="154"/>
        <v>0</v>
      </c>
      <c r="T1453" s="38">
        <f t="shared" si="154"/>
        <v>0</v>
      </c>
      <c r="U1453" s="38">
        <f t="shared" si="155"/>
        <v>0</v>
      </c>
      <c r="V1453" s="38">
        <f t="shared" si="155"/>
        <v>0</v>
      </c>
      <c r="W1453" s="38">
        <f t="shared" si="155"/>
        <v>0</v>
      </c>
      <c r="X1453" s="38">
        <f t="shared" si="156"/>
        <v>0</v>
      </c>
      <c r="Y1453" s="38">
        <f t="shared" si="156"/>
        <v>0</v>
      </c>
      <c r="Z1453" s="38">
        <f t="shared" si="156"/>
        <v>0</v>
      </c>
      <c r="AA1453" s="38">
        <f t="shared" si="156"/>
        <v>0</v>
      </c>
      <c r="AB1453" s="38">
        <f t="shared" si="157"/>
        <v>0</v>
      </c>
      <c r="AC1453" s="38">
        <f t="shared" si="158"/>
        <v>0</v>
      </c>
      <c r="AD1453" s="38" t="str">
        <f t="shared" si="159"/>
        <v>000000000000</v>
      </c>
    </row>
    <row r="1454" spans="1:30">
      <c r="A1454" s="9" t="str">
        <f>IF('DATA ACCURATE'!A1457&lt;&gt;"",'DATA ACCURATE'!A1457,"")</f>
        <v/>
      </c>
      <c r="B1454" s="9" t="str">
        <f>IF('DATA ACCURATE'!D1457&lt;&gt;"",'DATA ACCURATE'!D1457,"")</f>
        <v/>
      </c>
      <c r="C1454" s="38" t="str">
        <f>IF($AD1454="000000000000","",INDEX(DATABASE!$W$12:$W$71,MATCH($AD1454,DATABASE!$V$12:$V$71,0)))</f>
        <v/>
      </c>
      <c r="D1454" s="34" t="str">
        <f>IF(C1454="","",IF(E1454="",INDEX(DATABASE!$AF$13:$AF$62,MATCH($C1454,DATABASE!$AC$13:$AC$62,0)),IF(E1454="2x D11",INDEX(DATABASE!$AF$13:$AF$62,MATCH($C1454,DATABASE!$AC$13:$AC$62,0))+2*DATABASE!$AF$62,IF(E1454="3x D11",INDEX(DATABASE!$AF$13:$AF$62,MATCH($C1454,DATABASE!$AC$13:$AC$62,0))+3*DATABASE!$AF$62,""))))</f>
        <v/>
      </c>
      <c r="E1454" s="38" t="str">
        <f>IF(AND($K1454="Y",$G1454&lt;&gt;"UNYIL",$F1454&lt;DATABASE!$O$8),"2x D11",IF(AND($K1454="Y",$G1454&lt;&gt;"UNYIL",$F1454&gt;=DATABASE!$O$8),"3x D11",""))</f>
        <v/>
      </c>
      <c r="F1454" s="9" t="str">
        <f>IF('DATA ACCURATE'!N1457&lt;&gt;"",'DATA ACCURATE'!N1457,"")</f>
        <v/>
      </c>
      <c r="G1454" t="str">
        <f>IF(F1454="","",IF(F1454&lt;=DATABASE!$I$8,"UNYIL",IF(F1454&lt;=DATABASE!$J$8,"KECIL",IF(F1454&lt;DATABASE!$K$8,"TANGGUNG",IF(F1454&gt;=DATABASE!$K$8,"BESAR","")))))</f>
        <v/>
      </c>
      <c r="H1454" s="16" t="str">
        <f>IF('DATA ACCURATE'!J1457&lt;&gt;"",'DATA ACCURATE'!J1457,"")</f>
        <v/>
      </c>
      <c r="I1454" s="35" t="str">
        <f>IF(B1454&lt;&gt;"",IFERROR(VLOOKUP(B1454,'DATA TIMBANGAN'!G:M,7,FALSE),VLOOKUP(B1454,'DATA TIMBANGAN'!G:M,7)),"")</f>
        <v/>
      </c>
      <c r="J1454" s="25" t="str">
        <f>IF(H1454&lt;&gt;"",IFERROR(INDEX(DATABASE!$Z$19:$Z$38,MATCH(DATEVALUE(H1454),DATABASE!$AA$19:$AA$38,0)),INDEX(DATABASE!$Z$12:$Z$18,MATCH(WEEKDAY(H1454,2),DATABASE!$AA$12:$AA$18,0))),"")</f>
        <v/>
      </c>
      <c r="K1454" s="25" t="str">
        <f>IF('DATA ACCURATE'!V1457&lt;&gt;"",'DATA ACCURATE'!V1457,"")</f>
        <v/>
      </c>
      <c r="L1454" s="80" t="str">
        <f>IF($H1454="","",IF(OR($J1454="LIBUR",AND($L1453="LIBUR",$O1453=$O1454)),"LIBUR",IF(AND(OR($L1453="LUAR JAM KERJA 1",$L1453="LUAR JAM KERJA 2"),OR(OR(AND($H1453=$H1454,AND(OR($I1454&gt;DATABASE!$J$3,$I1454&lt;DATABASE!$J$6),((DATEVALUE($H1454)+$I1454)-(DATEVALUE($H1453)+$I1453))&lt;DATABASE!$J$6)),AND($H1453=$H1454,$O1453=$O1454,OR($I1454&gt;DATABASE!$J$6,$I1454&lt;DATABASE!$J$3))),AND(($H1454-$H1453)=1,OR($I1454&lt;DATABASE!$I$6,((DATEVALUE($H1454)+$I1454)-(DATEVALUE($H1453)+$I1453))&lt;DATABASE!$J$6))),$A1454=$A1453),"LUAR JAM KERJA 2",IF(AND(OR(WEEKDAY($H1454,2)=1,WEEKDAY($H1454,2)=2,WEEKDAY($H1454,2)=3,WEEKDAY($H1454,2)=4,WEEKDAY($H1454,2)=5),$I1454&lt;=DATABASE!$J$3,$I1454&gt;=DATABASE!$I$3),"JAM KERJA",IF(AND(WEEKDAY($H1454,2)=6,$I1454&lt;=DATABASE!$J$4,$I1454&gt;=DATABASE!$I$4),"JAM KERJA","LUAR JAM KERJA 1")))))</f>
        <v/>
      </c>
      <c r="M1454" s="33" t="str">
        <f>IF('DATA ACCURATE'!T1457&lt;&gt;"",IF('DATA ACCURATE'!T1457&gt;100,'DATA ACCURATE'!T1457/10,'DATA ACCURATE'!T1457),"")</f>
        <v/>
      </c>
      <c r="N1454" t="str">
        <f>IF(M1454="","",IF(M1454&lt;=DATABASE!$I$9,"LOKAL",IF(M1454&lt;DATABASE!$J$9,"LUAR KOTA 1",IF($M1454&gt;=DATABASE!$J$9,"LUAR KOTA 2",""))))</f>
        <v/>
      </c>
      <c r="O1454" s="38" t="str">
        <f>IF('DATA ACCURATE'!L1457&lt;&gt;"",'DATA ACCURATE'!L1457,"")</f>
        <v/>
      </c>
      <c r="Q1454" s="38">
        <f t="shared" si="154"/>
        <v>0</v>
      </c>
      <c r="R1454" s="38">
        <f t="shared" si="154"/>
        <v>0</v>
      </c>
      <c r="S1454" s="38">
        <f t="shared" si="154"/>
        <v>0</v>
      </c>
      <c r="T1454" s="38">
        <f t="shared" si="154"/>
        <v>0</v>
      </c>
      <c r="U1454" s="38">
        <f t="shared" si="155"/>
        <v>0</v>
      </c>
      <c r="V1454" s="38">
        <f t="shared" si="155"/>
        <v>0</v>
      </c>
      <c r="W1454" s="38">
        <f t="shared" si="155"/>
        <v>0</v>
      </c>
      <c r="X1454" s="38">
        <f t="shared" si="156"/>
        <v>0</v>
      </c>
      <c r="Y1454" s="38">
        <f t="shared" si="156"/>
        <v>0</v>
      </c>
      <c r="Z1454" s="38">
        <f t="shared" si="156"/>
        <v>0</v>
      </c>
      <c r="AA1454" s="38">
        <f t="shared" si="156"/>
        <v>0</v>
      </c>
      <c r="AB1454" s="38">
        <f t="shared" si="157"/>
        <v>0</v>
      </c>
      <c r="AC1454" s="38">
        <f t="shared" si="158"/>
        <v>0</v>
      </c>
      <c r="AD1454" s="38" t="str">
        <f t="shared" si="159"/>
        <v>000000000000</v>
      </c>
    </row>
    <row r="1455" spans="1:30">
      <c r="A1455" s="9" t="str">
        <f>IF('DATA ACCURATE'!A1458&lt;&gt;"",'DATA ACCURATE'!A1458,"")</f>
        <v/>
      </c>
      <c r="B1455" s="9" t="str">
        <f>IF('DATA ACCURATE'!D1458&lt;&gt;"",'DATA ACCURATE'!D1458,"")</f>
        <v/>
      </c>
      <c r="C1455" s="38" t="str">
        <f>IF($AD1455="000000000000","",INDEX(DATABASE!$W$12:$W$71,MATCH($AD1455,DATABASE!$V$12:$V$71,0)))</f>
        <v/>
      </c>
      <c r="D1455" s="34" t="str">
        <f>IF(C1455="","",IF(E1455="",INDEX(DATABASE!$AF$13:$AF$62,MATCH($C1455,DATABASE!$AC$13:$AC$62,0)),IF(E1455="2x D11",INDEX(DATABASE!$AF$13:$AF$62,MATCH($C1455,DATABASE!$AC$13:$AC$62,0))+2*DATABASE!$AF$62,IF(E1455="3x D11",INDEX(DATABASE!$AF$13:$AF$62,MATCH($C1455,DATABASE!$AC$13:$AC$62,0))+3*DATABASE!$AF$62,""))))</f>
        <v/>
      </c>
      <c r="E1455" s="38" t="str">
        <f>IF(AND($K1455="Y",$G1455&lt;&gt;"UNYIL",$F1455&lt;DATABASE!$O$8),"2x D11",IF(AND($K1455="Y",$G1455&lt;&gt;"UNYIL",$F1455&gt;=DATABASE!$O$8),"3x D11",""))</f>
        <v/>
      </c>
      <c r="F1455" s="9" t="str">
        <f>IF('DATA ACCURATE'!N1458&lt;&gt;"",'DATA ACCURATE'!N1458,"")</f>
        <v/>
      </c>
      <c r="G1455" t="str">
        <f>IF(F1455="","",IF(F1455&lt;=DATABASE!$I$8,"UNYIL",IF(F1455&lt;=DATABASE!$J$8,"KECIL",IF(F1455&lt;DATABASE!$K$8,"TANGGUNG",IF(F1455&gt;=DATABASE!$K$8,"BESAR","")))))</f>
        <v/>
      </c>
      <c r="H1455" s="16" t="str">
        <f>IF('DATA ACCURATE'!J1458&lt;&gt;"",'DATA ACCURATE'!J1458,"")</f>
        <v/>
      </c>
      <c r="I1455" s="35" t="str">
        <f>IF(B1455&lt;&gt;"",IFERROR(VLOOKUP(B1455,'DATA TIMBANGAN'!G:M,7,FALSE),VLOOKUP(B1455,'DATA TIMBANGAN'!G:M,7)),"")</f>
        <v/>
      </c>
      <c r="J1455" s="25" t="str">
        <f>IF(H1455&lt;&gt;"",IFERROR(INDEX(DATABASE!$Z$19:$Z$38,MATCH(DATEVALUE(H1455),DATABASE!$AA$19:$AA$38,0)),INDEX(DATABASE!$Z$12:$Z$18,MATCH(WEEKDAY(H1455,2),DATABASE!$AA$12:$AA$18,0))),"")</f>
        <v/>
      </c>
      <c r="K1455" s="25" t="str">
        <f>IF('DATA ACCURATE'!V1458&lt;&gt;"",'DATA ACCURATE'!V1458,"")</f>
        <v/>
      </c>
      <c r="L1455" s="80" t="str">
        <f>IF($H1455="","",IF(OR($J1455="LIBUR",AND($L1454="LIBUR",$O1454=$O1455)),"LIBUR",IF(AND(OR($L1454="LUAR JAM KERJA 1",$L1454="LUAR JAM KERJA 2"),OR(OR(AND($H1454=$H1455,AND(OR($I1455&gt;DATABASE!$J$3,$I1455&lt;DATABASE!$J$6),((DATEVALUE($H1455)+$I1455)-(DATEVALUE($H1454)+$I1454))&lt;DATABASE!$J$6)),AND($H1454=$H1455,$O1454=$O1455,OR($I1455&gt;DATABASE!$J$6,$I1455&lt;DATABASE!$J$3))),AND(($H1455-$H1454)=1,OR($I1455&lt;DATABASE!$I$6,((DATEVALUE($H1455)+$I1455)-(DATEVALUE($H1454)+$I1454))&lt;DATABASE!$J$6))),$A1455=$A1454),"LUAR JAM KERJA 2",IF(AND(OR(WEEKDAY($H1455,2)=1,WEEKDAY($H1455,2)=2,WEEKDAY($H1455,2)=3,WEEKDAY($H1455,2)=4,WEEKDAY($H1455,2)=5),$I1455&lt;=DATABASE!$J$3,$I1455&gt;=DATABASE!$I$3),"JAM KERJA",IF(AND(WEEKDAY($H1455,2)=6,$I1455&lt;=DATABASE!$J$4,$I1455&gt;=DATABASE!$I$4),"JAM KERJA","LUAR JAM KERJA 1")))))</f>
        <v/>
      </c>
      <c r="M1455" s="33" t="str">
        <f>IF('DATA ACCURATE'!T1458&lt;&gt;"",IF('DATA ACCURATE'!T1458&gt;100,'DATA ACCURATE'!T1458/10,'DATA ACCURATE'!T1458),"")</f>
        <v/>
      </c>
      <c r="N1455" t="str">
        <f>IF(M1455="","",IF(M1455&lt;=DATABASE!$I$9,"LOKAL",IF(M1455&lt;DATABASE!$J$9,"LUAR KOTA 1",IF($M1455&gt;=DATABASE!$J$9,"LUAR KOTA 2",""))))</f>
        <v/>
      </c>
      <c r="O1455" s="38" t="str">
        <f>IF('DATA ACCURATE'!L1458&lt;&gt;"",'DATA ACCURATE'!L1458,"")</f>
        <v/>
      </c>
      <c r="Q1455" s="38">
        <f t="shared" si="154"/>
        <v>0</v>
      </c>
      <c r="R1455" s="38">
        <f t="shared" si="154"/>
        <v>0</v>
      </c>
      <c r="S1455" s="38">
        <f t="shared" si="154"/>
        <v>0</v>
      </c>
      <c r="T1455" s="38">
        <f t="shared" si="154"/>
        <v>0</v>
      </c>
      <c r="U1455" s="38">
        <f t="shared" si="155"/>
        <v>0</v>
      </c>
      <c r="V1455" s="38">
        <f t="shared" si="155"/>
        <v>0</v>
      </c>
      <c r="W1455" s="38">
        <f t="shared" si="155"/>
        <v>0</v>
      </c>
      <c r="X1455" s="38">
        <f t="shared" si="156"/>
        <v>0</v>
      </c>
      <c r="Y1455" s="38">
        <f t="shared" si="156"/>
        <v>0</v>
      </c>
      <c r="Z1455" s="38">
        <f t="shared" si="156"/>
        <v>0</v>
      </c>
      <c r="AA1455" s="38">
        <f t="shared" si="156"/>
        <v>0</v>
      </c>
      <c r="AB1455" s="38">
        <f t="shared" si="157"/>
        <v>0</v>
      </c>
      <c r="AC1455" s="38">
        <f t="shared" si="158"/>
        <v>0</v>
      </c>
      <c r="AD1455" s="38" t="str">
        <f t="shared" si="159"/>
        <v>000000000000</v>
      </c>
    </row>
    <row r="1456" spans="1:30">
      <c r="A1456" s="9" t="str">
        <f>IF('DATA ACCURATE'!A1459&lt;&gt;"",'DATA ACCURATE'!A1459,"")</f>
        <v/>
      </c>
      <c r="B1456" s="9" t="str">
        <f>IF('DATA ACCURATE'!D1459&lt;&gt;"",'DATA ACCURATE'!D1459,"")</f>
        <v/>
      </c>
      <c r="C1456" s="38" t="str">
        <f>IF($AD1456="000000000000","",INDEX(DATABASE!$W$12:$W$71,MATCH($AD1456,DATABASE!$V$12:$V$71,0)))</f>
        <v/>
      </c>
      <c r="D1456" s="34" t="str">
        <f>IF(C1456="","",IF(E1456="",INDEX(DATABASE!$AF$13:$AF$62,MATCH($C1456,DATABASE!$AC$13:$AC$62,0)),IF(E1456="2x D11",INDEX(DATABASE!$AF$13:$AF$62,MATCH($C1456,DATABASE!$AC$13:$AC$62,0))+2*DATABASE!$AF$62,IF(E1456="3x D11",INDEX(DATABASE!$AF$13:$AF$62,MATCH($C1456,DATABASE!$AC$13:$AC$62,0))+3*DATABASE!$AF$62,""))))</f>
        <v/>
      </c>
      <c r="E1456" s="38" t="str">
        <f>IF(AND($K1456="Y",$G1456&lt;&gt;"UNYIL",$F1456&lt;DATABASE!$O$8),"2x D11",IF(AND($K1456="Y",$G1456&lt;&gt;"UNYIL",$F1456&gt;=DATABASE!$O$8),"3x D11",""))</f>
        <v/>
      </c>
      <c r="F1456" s="9" t="str">
        <f>IF('DATA ACCURATE'!N1459&lt;&gt;"",'DATA ACCURATE'!N1459,"")</f>
        <v/>
      </c>
      <c r="G1456" t="str">
        <f>IF(F1456="","",IF(F1456&lt;=DATABASE!$I$8,"UNYIL",IF(F1456&lt;=DATABASE!$J$8,"KECIL",IF(F1456&lt;DATABASE!$K$8,"TANGGUNG",IF(F1456&gt;=DATABASE!$K$8,"BESAR","")))))</f>
        <v/>
      </c>
      <c r="H1456" s="16" t="str">
        <f>IF('DATA ACCURATE'!J1459&lt;&gt;"",'DATA ACCURATE'!J1459,"")</f>
        <v/>
      </c>
      <c r="I1456" s="35" t="str">
        <f>IF(B1456&lt;&gt;"",IFERROR(VLOOKUP(B1456,'DATA TIMBANGAN'!G:M,7,FALSE),VLOOKUP(B1456,'DATA TIMBANGAN'!G:M,7)),"")</f>
        <v/>
      </c>
      <c r="J1456" s="25" t="str">
        <f>IF(H1456&lt;&gt;"",IFERROR(INDEX(DATABASE!$Z$19:$Z$38,MATCH(DATEVALUE(H1456),DATABASE!$AA$19:$AA$38,0)),INDEX(DATABASE!$Z$12:$Z$18,MATCH(WEEKDAY(H1456,2),DATABASE!$AA$12:$AA$18,0))),"")</f>
        <v/>
      </c>
      <c r="K1456" s="25" t="str">
        <f>IF('DATA ACCURATE'!V1459&lt;&gt;"",'DATA ACCURATE'!V1459,"")</f>
        <v/>
      </c>
      <c r="L1456" s="80" t="str">
        <f>IF($H1456="","",IF(OR($J1456="LIBUR",AND($L1455="LIBUR",$O1455=$O1456)),"LIBUR",IF(AND(OR($L1455="LUAR JAM KERJA 1",$L1455="LUAR JAM KERJA 2"),OR(OR(AND($H1455=$H1456,AND(OR($I1456&gt;DATABASE!$J$3,$I1456&lt;DATABASE!$J$6),((DATEVALUE($H1456)+$I1456)-(DATEVALUE($H1455)+$I1455))&lt;DATABASE!$J$6)),AND($H1455=$H1456,$O1455=$O1456,OR($I1456&gt;DATABASE!$J$6,$I1456&lt;DATABASE!$J$3))),AND(($H1456-$H1455)=1,OR($I1456&lt;DATABASE!$I$6,((DATEVALUE($H1456)+$I1456)-(DATEVALUE($H1455)+$I1455))&lt;DATABASE!$J$6))),$A1456=$A1455),"LUAR JAM KERJA 2",IF(AND(OR(WEEKDAY($H1456,2)=1,WEEKDAY($H1456,2)=2,WEEKDAY($H1456,2)=3,WEEKDAY($H1456,2)=4,WEEKDAY($H1456,2)=5),$I1456&lt;=DATABASE!$J$3,$I1456&gt;=DATABASE!$I$3),"JAM KERJA",IF(AND(WEEKDAY($H1456,2)=6,$I1456&lt;=DATABASE!$J$4,$I1456&gt;=DATABASE!$I$4),"JAM KERJA","LUAR JAM KERJA 1")))))</f>
        <v/>
      </c>
      <c r="M1456" s="33" t="str">
        <f>IF('DATA ACCURATE'!T1459&lt;&gt;"",IF('DATA ACCURATE'!T1459&gt;100,'DATA ACCURATE'!T1459/10,'DATA ACCURATE'!T1459),"")</f>
        <v/>
      </c>
      <c r="N1456" t="str">
        <f>IF(M1456="","",IF(M1456&lt;=DATABASE!$I$9,"LOKAL",IF(M1456&lt;DATABASE!$J$9,"LUAR KOTA 1",IF($M1456&gt;=DATABASE!$J$9,"LUAR KOTA 2",""))))</f>
        <v/>
      </c>
      <c r="O1456" s="38" t="str">
        <f>IF('DATA ACCURATE'!L1459&lt;&gt;"",'DATA ACCURATE'!L1459,"")</f>
        <v/>
      </c>
      <c r="Q1456" s="38">
        <f t="shared" si="154"/>
        <v>0</v>
      </c>
      <c r="R1456" s="38">
        <f t="shared" si="154"/>
        <v>0</v>
      </c>
      <c r="S1456" s="38">
        <f t="shared" si="154"/>
        <v>0</v>
      </c>
      <c r="T1456" s="38">
        <f t="shared" si="154"/>
        <v>0</v>
      </c>
      <c r="U1456" s="38">
        <f t="shared" si="155"/>
        <v>0</v>
      </c>
      <c r="V1456" s="38">
        <f t="shared" si="155"/>
        <v>0</v>
      </c>
      <c r="W1456" s="38">
        <f t="shared" si="155"/>
        <v>0</v>
      </c>
      <c r="X1456" s="38">
        <f t="shared" si="156"/>
        <v>0</v>
      </c>
      <c r="Y1456" s="38">
        <f t="shared" si="156"/>
        <v>0</v>
      </c>
      <c r="Z1456" s="38">
        <f t="shared" si="156"/>
        <v>0</v>
      </c>
      <c r="AA1456" s="38">
        <f t="shared" si="156"/>
        <v>0</v>
      </c>
      <c r="AB1456" s="38">
        <f t="shared" si="157"/>
        <v>0</v>
      </c>
      <c r="AC1456" s="38">
        <f t="shared" si="158"/>
        <v>0</v>
      </c>
      <c r="AD1456" s="38" t="str">
        <f t="shared" si="159"/>
        <v>000000000000</v>
      </c>
    </row>
    <row r="1457" spans="1:30">
      <c r="A1457" s="9" t="str">
        <f>IF('DATA ACCURATE'!A1460&lt;&gt;"",'DATA ACCURATE'!A1460,"")</f>
        <v/>
      </c>
      <c r="B1457" s="9" t="str">
        <f>IF('DATA ACCURATE'!D1460&lt;&gt;"",'DATA ACCURATE'!D1460,"")</f>
        <v/>
      </c>
      <c r="C1457" s="38" t="str">
        <f>IF($AD1457="000000000000","",INDEX(DATABASE!$W$12:$W$71,MATCH($AD1457,DATABASE!$V$12:$V$71,0)))</f>
        <v/>
      </c>
      <c r="D1457" s="34" t="str">
        <f>IF(C1457="","",IF(E1457="",INDEX(DATABASE!$AF$13:$AF$62,MATCH($C1457,DATABASE!$AC$13:$AC$62,0)),IF(E1457="2x D11",INDEX(DATABASE!$AF$13:$AF$62,MATCH($C1457,DATABASE!$AC$13:$AC$62,0))+2*DATABASE!$AF$62,IF(E1457="3x D11",INDEX(DATABASE!$AF$13:$AF$62,MATCH($C1457,DATABASE!$AC$13:$AC$62,0))+3*DATABASE!$AF$62,""))))</f>
        <v/>
      </c>
      <c r="E1457" s="38" t="str">
        <f>IF(AND($K1457="Y",$G1457&lt;&gt;"UNYIL",$F1457&lt;DATABASE!$O$8),"2x D11",IF(AND($K1457="Y",$G1457&lt;&gt;"UNYIL",$F1457&gt;=DATABASE!$O$8),"3x D11",""))</f>
        <v/>
      </c>
      <c r="F1457" s="9" t="str">
        <f>IF('DATA ACCURATE'!N1460&lt;&gt;"",'DATA ACCURATE'!N1460,"")</f>
        <v/>
      </c>
      <c r="G1457" t="str">
        <f>IF(F1457="","",IF(F1457&lt;=DATABASE!$I$8,"UNYIL",IF(F1457&lt;=DATABASE!$J$8,"KECIL",IF(F1457&lt;DATABASE!$K$8,"TANGGUNG",IF(F1457&gt;=DATABASE!$K$8,"BESAR","")))))</f>
        <v/>
      </c>
      <c r="H1457" s="16" t="str">
        <f>IF('DATA ACCURATE'!J1460&lt;&gt;"",'DATA ACCURATE'!J1460,"")</f>
        <v/>
      </c>
      <c r="I1457" s="35" t="str">
        <f>IF(B1457&lt;&gt;"",IFERROR(VLOOKUP(B1457,'DATA TIMBANGAN'!G:M,7,FALSE),VLOOKUP(B1457,'DATA TIMBANGAN'!G:M,7)),"")</f>
        <v/>
      </c>
      <c r="J1457" s="25" t="str">
        <f>IF(H1457&lt;&gt;"",IFERROR(INDEX(DATABASE!$Z$19:$Z$38,MATCH(DATEVALUE(H1457),DATABASE!$AA$19:$AA$38,0)),INDEX(DATABASE!$Z$12:$Z$18,MATCH(WEEKDAY(H1457,2),DATABASE!$AA$12:$AA$18,0))),"")</f>
        <v/>
      </c>
      <c r="K1457" s="25" t="str">
        <f>IF('DATA ACCURATE'!V1460&lt;&gt;"",'DATA ACCURATE'!V1460,"")</f>
        <v/>
      </c>
      <c r="L1457" s="80" t="str">
        <f>IF($H1457="","",IF(OR($J1457="LIBUR",AND($L1456="LIBUR",$O1456=$O1457)),"LIBUR",IF(AND(OR($L1456="LUAR JAM KERJA 1",$L1456="LUAR JAM KERJA 2"),OR(OR(AND($H1456=$H1457,AND(OR($I1457&gt;DATABASE!$J$3,$I1457&lt;DATABASE!$J$6),((DATEVALUE($H1457)+$I1457)-(DATEVALUE($H1456)+$I1456))&lt;DATABASE!$J$6)),AND($H1456=$H1457,$O1456=$O1457,OR($I1457&gt;DATABASE!$J$6,$I1457&lt;DATABASE!$J$3))),AND(($H1457-$H1456)=1,OR($I1457&lt;DATABASE!$I$6,((DATEVALUE($H1457)+$I1457)-(DATEVALUE($H1456)+$I1456))&lt;DATABASE!$J$6))),$A1457=$A1456),"LUAR JAM KERJA 2",IF(AND(OR(WEEKDAY($H1457,2)=1,WEEKDAY($H1457,2)=2,WEEKDAY($H1457,2)=3,WEEKDAY($H1457,2)=4,WEEKDAY($H1457,2)=5),$I1457&lt;=DATABASE!$J$3,$I1457&gt;=DATABASE!$I$3),"JAM KERJA",IF(AND(WEEKDAY($H1457,2)=6,$I1457&lt;=DATABASE!$J$4,$I1457&gt;=DATABASE!$I$4),"JAM KERJA","LUAR JAM KERJA 1")))))</f>
        <v/>
      </c>
      <c r="M1457" s="33" t="str">
        <f>IF('DATA ACCURATE'!T1460&lt;&gt;"",IF('DATA ACCURATE'!T1460&gt;100,'DATA ACCURATE'!T1460/10,'DATA ACCURATE'!T1460),"")</f>
        <v/>
      </c>
      <c r="N1457" t="str">
        <f>IF(M1457="","",IF(M1457&lt;=DATABASE!$I$9,"LOKAL",IF(M1457&lt;DATABASE!$J$9,"LUAR KOTA 1",IF($M1457&gt;=DATABASE!$J$9,"LUAR KOTA 2",""))))</f>
        <v/>
      </c>
      <c r="O1457" s="38" t="str">
        <f>IF('DATA ACCURATE'!L1460&lt;&gt;"",'DATA ACCURATE'!L1460,"")</f>
        <v/>
      </c>
      <c r="Q1457" s="38">
        <f t="shared" si="154"/>
        <v>0</v>
      </c>
      <c r="R1457" s="38">
        <f t="shared" si="154"/>
        <v>0</v>
      </c>
      <c r="S1457" s="38">
        <f t="shared" si="154"/>
        <v>0</v>
      </c>
      <c r="T1457" s="38">
        <f t="shared" si="154"/>
        <v>0</v>
      </c>
      <c r="U1457" s="38">
        <f t="shared" si="155"/>
        <v>0</v>
      </c>
      <c r="V1457" s="38">
        <f t="shared" si="155"/>
        <v>0</v>
      </c>
      <c r="W1457" s="38">
        <f t="shared" si="155"/>
        <v>0</v>
      </c>
      <c r="X1457" s="38">
        <f t="shared" si="156"/>
        <v>0</v>
      </c>
      <c r="Y1457" s="38">
        <f t="shared" si="156"/>
        <v>0</v>
      </c>
      <c r="Z1457" s="38">
        <f t="shared" si="156"/>
        <v>0</v>
      </c>
      <c r="AA1457" s="38">
        <f t="shared" si="156"/>
        <v>0</v>
      </c>
      <c r="AB1457" s="38">
        <f t="shared" si="157"/>
        <v>0</v>
      </c>
      <c r="AC1457" s="38">
        <f t="shared" si="158"/>
        <v>0</v>
      </c>
      <c r="AD1457" s="38" t="str">
        <f t="shared" si="159"/>
        <v>000000000000</v>
      </c>
    </row>
    <row r="1458" spans="1:30">
      <c r="A1458" s="9" t="str">
        <f>IF('DATA ACCURATE'!A1461&lt;&gt;"",'DATA ACCURATE'!A1461,"")</f>
        <v/>
      </c>
      <c r="B1458" s="9" t="str">
        <f>IF('DATA ACCURATE'!D1461&lt;&gt;"",'DATA ACCURATE'!D1461,"")</f>
        <v/>
      </c>
      <c r="C1458" s="38" t="str">
        <f>IF($AD1458="000000000000","",INDEX(DATABASE!$W$12:$W$71,MATCH($AD1458,DATABASE!$V$12:$V$71,0)))</f>
        <v/>
      </c>
      <c r="D1458" s="34" t="str">
        <f>IF(C1458="","",IF(E1458="",INDEX(DATABASE!$AF$13:$AF$62,MATCH($C1458,DATABASE!$AC$13:$AC$62,0)),IF(E1458="2x D11",INDEX(DATABASE!$AF$13:$AF$62,MATCH($C1458,DATABASE!$AC$13:$AC$62,0))+2*DATABASE!$AF$62,IF(E1458="3x D11",INDEX(DATABASE!$AF$13:$AF$62,MATCH($C1458,DATABASE!$AC$13:$AC$62,0))+3*DATABASE!$AF$62,""))))</f>
        <v/>
      </c>
      <c r="E1458" s="38" t="str">
        <f>IF(AND($K1458="Y",$G1458&lt;&gt;"UNYIL",$F1458&lt;DATABASE!$O$8),"2x D11",IF(AND($K1458="Y",$G1458&lt;&gt;"UNYIL",$F1458&gt;=DATABASE!$O$8),"3x D11",""))</f>
        <v/>
      </c>
      <c r="F1458" s="9" t="str">
        <f>IF('DATA ACCURATE'!N1461&lt;&gt;"",'DATA ACCURATE'!N1461,"")</f>
        <v/>
      </c>
      <c r="G1458" t="str">
        <f>IF(F1458="","",IF(F1458&lt;=DATABASE!$I$8,"UNYIL",IF(F1458&lt;=DATABASE!$J$8,"KECIL",IF(F1458&lt;DATABASE!$K$8,"TANGGUNG",IF(F1458&gt;=DATABASE!$K$8,"BESAR","")))))</f>
        <v/>
      </c>
      <c r="H1458" s="16" t="str">
        <f>IF('DATA ACCURATE'!J1461&lt;&gt;"",'DATA ACCURATE'!J1461,"")</f>
        <v/>
      </c>
      <c r="I1458" s="35" t="str">
        <f>IF(B1458&lt;&gt;"",IFERROR(VLOOKUP(B1458,'DATA TIMBANGAN'!G:M,7,FALSE),VLOOKUP(B1458,'DATA TIMBANGAN'!G:M,7)),"")</f>
        <v/>
      </c>
      <c r="J1458" s="25" t="str">
        <f>IF(H1458&lt;&gt;"",IFERROR(INDEX(DATABASE!$Z$19:$Z$38,MATCH(DATEVALUE(H1458),DATABASE!$AA$19:$AA$38,0)),INDEX(DATABASE!$Z$12:$Z$18,MATCH(WEEKDAY(H1458,2),DATABASE!$AA$12:$AA$18,0))),"")</f>
        <v/>
      </c>
      <c r="K1458" s="25" t="str">
        <f>IF('DATA ACCURATE'!V1461&lt;&gt;"",'DATA ACCURATE'!V1461,"")</f>
        <v/>
      </c>
      <c r="L1458" s="80" t="str">
        <f>IF($H1458="","",IF(OR($J1458="LIBUR",AND($L1457="LIBUR",$O1457=$O1458)),"LIBUR",IF(AND(OR($L1457="LUAR JAM KERJA 1",$L1457="LUAR JAM KERJA 2"),OR(OR(AND($H1457=$H1458,AND(OR($I1458&gt;DATABASE!$J$3,$I1458&lt;DATABASE!$J$6),((DATEVALUE($H1458)+$I1458)-(DATEVALUE($H1457)+$I1457))&lt;DATABASE!$J$6)),AND($H1457=$H1458,$O1457=$O1458,OR($I1458&gt;DATABASE!$J$6,$I1458&lt;DATABASE!$J$3))),AND(($H1458-$H1457)=1,OR($I1458&lt;DATABASE!$I$6,((DATEVALUE($H1458)+$I1458)-(DATEVALUE($H1457)+$I1457))&lt;DATABASE!$J$6))),$A1458=$A1457),"LUAR JAM KERJA 2",IF(AND(OR(WEEKDAY($H1458,2)=1,WEEKDAY($H1458,2)=2,WEEKDAY($H1458,2)=3,WEEKDAY($H1458,2)=4,WEEKDAY($H1458,2)=5),$I1458&lt;=DATABASE!$J$3,$I1458&gt;=DATABASE!$I$3),"JAM KERJA",IF(AND(WEEKDAY($H1458,2)=6,$I1458&lt;=DATABASE!$J$4,$I1458&gt;=DATABASE!$I$4),"JAM KERJA","LUAR JAM KERJA 1")))))</f>
        <v/>
      </c>
      <c r="M1458" s="33" t="str">
        <f>IF('DATA ACCURATE'!T1461&lt;&gt;"",IF('DATA ACCURATE'!T1461&gt;100,'DATA ACCURATE'!T1461/10,'DATA ACCURATE'!T1461),"")</f>
        <v/>
      </c>
      <c r="N1458" t="str">
        <f>IF(M1458="","",IF(M1458&lt;=DATABASE!$I$9,"LOKAL",IF(M1458&lt;DATABASE!$J$9,"LUAR KOTA 1",IF($M1458&gt;=DATABASE!$J$9,"LUAR KOTA 2",""))))</f>
        <v/>
      </c>
      <c r="O1458" s="38" t="str">
        <f>IF('DATA ACCURATE'!L1461&lt;&gt;"",'DATA ACCURATE'!L1461,"")</f>
        <v/>
      </c>
      <c r="Q1458" s="38">
        <f t="shared" si="154"/>
        <v>0</v>
      </c>
      <c r="R1458" s="38">
        <f t="shared" si="154"/>
        <v>0</v>
      </c>
      <c r="S1458" s="38">
        <f t="shared" si="154"/>
        <v>0</v>
      </c>
      <c r="T1458" s="38">
        <f t="shared" si="154"/>
        <v>0</v>
      </c>
      <c r="U1458" s="38">
        <f t="shared" si="155"/>
        <v>0</v>
      </c>
      <c r="V1458" s="38">
        <f t="shared" si="155"/>
        <v>0</v>
      </c>
      <c r="W1458" s="38">
        <f t="shared" si="155"/>
        <v>0</v>
      </c>
      <c r="X1458" s="38">
        <f t="shared" si="156"/>
        <v>0</v>
      </c>
      <c r="Y1458" s="38">
        <f t="shared" si="156"/>
        <v>0</v>
      </c>
      <c r="Z1458" s="38">
        <f t="shared" si="156"/>
        <v>0</v>
      </c>
      <c r="AA1458" s="38">
        <f t="shared" si="156"/>
        <v>0</v>
      </c>
      <c r="AB1458" s="38">
        <f t="shared" si="157"/>
        <v>0</v>
      </c>
      <c r="AC1458" s="38">
        <f t="shared" si="158"/>
        <v>0</v>
      </c>
      <c r="AD1458" s="38" t="str">
        <f t="shared" si="159"/>
        <v>000000000000</v>
      </c>
    </row>
    <row r="1459" spans="1:30">
      <c r="A1459" s="9" t="str">
        <f>IF('DATA ACCURATE'!A1462&lt;&gt;"",'DATA ACCURATE'!A1462,"")</f>
        <v/>
      </c>
      <c r="B1459" s="9" t="str">
        <f>IF('DATA ACCURATE'!D1462&lt;&gt;"",'DATA ACCURATE'!D1462,"")</f>
        <v/>
      </c>
      <c r="C1459" s="38" t="str">
        <f>IF($AD1459="000000000000","",INDEX(DATABASE!$W$12:$W$71,MATCH($AD1459,DATABASE!$V$12:$V$71,0)))</f>
        <v/>
      </c>
      <c r="D1459" s="34" t="str">
        <f>IF(C1459="","",IF(E1459="",INDEX(DATABASE!$AF$13:$AF$62,MATCH($C1459,DATABASE!$AC$13:$AC$62,0)),IF(E1459="2x D11",INDEX(DATABASE!$AF$13:$AF$62,MATCH($C1459,DATABASE!$AC$13:$AC$62,0))+2*DATABASE!$AF$62,IF(E1459="3x D11",INDEX(DATABASE!$AF$13:$AF$62,MATCH($C1459,DATABASE!$AC$13:$AC$62,0))+3*DATABASE!$AF$62,""))))</f>
        <v/>
      </c>
      <c r="E1459" s="38" t="str">
        <f>IF(AND($K1459="Y",$G1459&lt;&gt;"UNYIL",$F1459&lt;DATABASE!$O$8),"2x D11",IF(AND($K1459="Y",$G1459&lt;&gt;"UNYIL",$F1459&gt;=DATABASE!$O$8),"3x D11",""))</f>
        <v/>
      </c>
      <c r="F1459" s="9" t="str">
        <f>IF('DATA ACCURATE'!N1462&lt;&gt;"",'DATA ACCURATE'!N1462,"")</f>
        <v/>
      </c>
      <c r="G1459" t="str">
        <f>IF(F1459="","",IF(F1459&lt;=DATABASE!$I$8,"UNYIL",IF(F1459&lt;=DATABASE!$J$8,"KECIL",IF(F1459&lt;DATABASE!$K$8,"TANGGUNG",IF(F1459&gt;=DATABASE!$K$8,"BESAR","")))))</f>
        <v/>
      </c>
      <c r="H1459" s="16" t="str">
        <f>IF('DATA ACCURATE'!J1462&lt;&gt;"",'DATA ACCURATE'!J1462,"")</f>
        <v/>
      </c>
      <c r="I1459" s="35" t="str">
        <f>IF(B1459&lt;&gt;"",IFERROR(VLOOKUP(B1459,'DATA TIMBANGAN'!G:M,7,FALSE),VLOOKUP(B1459,'DATA TIMBANGAN'!G:M,7)),"")</f>
        <v/>
      </c>
      <c r="J1459" s="25" t="str">
        <f>IF(H1459&lt;&gt;"",IFERROR(INDEX(DATABASE!$Z$19:$Z$38,MATCH(DATEVALUE(H1459),DATABASE!$AA$19:$AA$38,0)),INDEX(DATABASE!$Z$12:$Z$18,MATCH(WEEKDAY(H1459,2),DATABASE!$AA$12:$AA$18,0))),"")</f>
        <v/>
      </c>
      <c r="K1459" s="25" t="str">
        <f>IF('DATA ACCURATE'!V1462&lt;&gt;"",'DATA ACCURATE'!V1462,"")</f>
        <v/>
      </c>
      <c r="L1459" s="80" t="str">
        <f>IF($H1459="","",IF(OR($J1459="LIBUR",AND($L1458="LIBUR",$O1458=$O1459)),"LIBUR",IF(AND(OR($L1458="LUAR JAM KERJA 1",$L1458="LUAR JAM KERJA 2"),OR(OR(AND($H1458=$H1459,AND(OR($I1459&gt;DATABASE!$J$3,$I1459&lt;DATABASE!$J$6),((DATEVALUE($H1459)+$I1459)-(DATEVALUE($H1458)+$I1458))&lt;DATABASE!$J$6)),AND($H1458=$H1459,$O1458=$O1459,OR($I1459&gt;DATABASE!$J$6,$I1459&lt;DATABASE!$J$3))),AND(($H1459-$H1458)=1,OR($I1459&lt;DATABASE!$I$6,((DATEVALUE($H1459)+$I1459)-(DATEVALUE($H1458)+$I1458))&lt;DATABASE!$J$6))),$A1459=$A1458),"LUAR JAM KERJA 2",IF(AND(OR(WEEKDAY($H1459,2)=1,WEEKDAY($H1459,2)=2,WEEKDAY($H1459,2)=3,WEEKDAY($H1459,2)=4,WEEKDAY($H1459,2)=5),$I1459&lt;=DATABASE!$J$3,$I1459&gt;=DATABASE!$I$3),"JAM KERJA",IF(AND(WEEKDAY($H1459,2)=6,$I1459&lt;=DATABASE!$J$4,$I1459&gt;=DATABASE!$I$4),"JAM KERJA","LUAR JAM KERJA 1")))))</f>
        <v/>
      </c>
      <c r="M1459" s="33" t="str">
        <f>IF('DATA ACCURATE'!T1462&lt;&gt;"",IF('DATA ACCURATE'!T1462&gt;100,'DATA ACCURATE'!T1462/10,'DATA ACCURATE'!T1462),"")</f>
        <v/>
      </c>
      <c r="N1459" t="str">
        <f>IF(M1459="","",IF(M1459&lt;=DATABASE!$I$9,"LOKAL",IF(M1459&lt;DATABASE!$J$9,"LUAR KOTA 1",IF($M1459&gt;=DATABASE!$J$9,"LUAR KOTA 2",""))))</f>
        <v/>
      </c>
      <c r="O1459" s="38" t="str">
        <f>IF('DATA ACCURATE'!L1462&lt;&gt;"",'DATA ACCURATE'!L1462,"")</f>
        <v/>
      </c>
      <c r="Q1459" s="38">
        <f t="shared" si="154"/>
        <v>0</v>
      </c>
      <c r="R1459" s="38">
        <f t="shared" si="154"/>
        <v>0</v>
      </c>
      <c r="S1459" s="38">
        <f t="shared" si="154"/>
        <v>0</v>
      </c>
      <c r="T1459" s="38">
        <f t="shared" si="154"/>
        <v>0</v>
      </c>
      <c r="U1459" s="38">
        <f t="shared" si="155"/>
        <v>0</v>
      </c>
      <c r="V1459" s="38">
        <f t="shared" si="155"/>
        <v>0</v>
      </c>
      <c r="W1459" s="38">
        <f t="shared" si="155"/>
        <v>0</v>
      </c>
      <c r="X1459" s="38">
        <f t="shared" si="156"/>
        <v>0</v>
      </c>
      <c r="Y1459" s="38">
        <f t="shared" si="156"/>
        <v>0</v>
      </c>
      <c r="Z1459" s="38">
        <f t="shared" si="156"/>
        <v>0</v>
      </c>
      <c r="AA1459" s="38">
        <f t="shared" si="156"/>
        <v>0</v>
      </c>
      <c r="AB1459" s="38">
        <f t="shared" si="157"/>
        <v>0</v>
      </c>
      <c r="AC1459" s="38">
        <f t="shared" si="158"/>
        <v>0</v>
      </c>
      <c r="AD1459" s="38" t="str">
        <f t="shared" si="159"/>
        <v>000000000000</v>
      </c>
    </row>
    <row r="1460" spans="1:30">
      <c r="A1460" s="9" t="str">
        <f>IF('DATA ACCURATE'!A1463&lt;&gt;"",'DATA ACCURATE'!A1463,"")</f>
        <v/>
      </c>
      <c r="B1460" s="9" t="str">
        <f>IF('DATA ACCURATE'!D1463&lt;&gt;"",'DATA ACCURATE'!D1463,"")</f>
        <v/>
      </c>
      <c r="C1460" s="38" t="str">
        <f>IF($AD1460="000000000000","",INDEX(DATABASE!$W$12:$W$71,MATCH($AD1460,DATABASE!$V$12:$V$71,0)))</f>
        <v/>
      </c>
      <c r="D1460" s="34" t="str">
        <f>IF(C1460="","",IF(E1460="",INDEX(DATABASE!$AF$13:$AF$62,MATCH($C1460,DATABASE!$AC$13:$AC$62,0)),IF(E1460="2x D11",INDEX(DATABASE!$AF$13:$AF$62,MATCH($C1460,DATABASE!$AC$13:$AC$62,0))+2*DATABASE!$AF$62,IF(E1460="3x D11",INDEX(DATABASE!$AF$13:$AF$62,MATCH($C1460,DATABASE!$AC$13:$AC$62,0))+3*DATABASE!$AF$62,""))))</f>
        <v/>
      </c>
      <c r="E1460" s="38" t="str">
        <f>IF(AND($K1460="Y",$G1460&lt;&gt;"UNYIL",$F1460&lt;DATABASE!$O$8),"2x D11",IF(AND($K1460="Y",$G1460&lt;&gt;"UNYIL",$F1460&gt;=DATABASE!$O$8),"3x D11",""))</f>
        <v/>
      </c>
      <c r="F1460" s="9" t="str">
        <f>IF('DATA ACCURATE'!N1463&lt;&gt;"",'DATA ACCURATE'!N1463,"")</f>
        <v/>
      </c>
      <c r="G1460" t="str">
        <f>IF(F1460="","",IF(F1460&lt;=DATABASE!$I$8,"UNYIL",IF(F1460&lt;=DATABASE!$J$8,"KECIL",IF(F1460&lt;DATABASE!$K$8,"TANGGUNG",IF(F1460&gt;=DATABASE!$K$8,"BESAR","")))))</f>
        <v/>
      </c>
      <c r="H1460" s="16" t="str">
        <f>IF('DATA ACCURATE'!J1463&lt;&gt;"",'DATA ACCURATE'!J1463,"")</f>
        <v/>
      </c>
      <c r="I1460" s="35" t="str">
        <f>IF(B1460&lt;&gt;"",IFERROR(VLOOKUP(B1460,'DATA TIMBANGAN'!G:M,7,FALSE),VLOOKUP(B1460,'DATA TIMBANGAN'!G:M,7)),"")</f>
        <v/>
      </c>
      <c r="J1460" s="25" t="str">
        <f>IF(H1460&lt;&gt;"",IFERROR(INDEX(DATABASE!$Z$19:$Z$38,MATCH(DATEVALUE(H1460),DATABASE!$AA$19:$AA$38,0)),INDEX(DATABASE!$Z$12:$Z$18,MATCH(WEEKDAY(H1460,2),DATABASE!$AA$12:$AA$18,0))),"")</f>
        <v/>
      </c>
      <c r="K1460" s="25" t="str">
        <f>IF('DATA ACCURATE'!V1463&lt;&gt;"",'DATA ACCURATE'!V1463,"")</f>
        <v/>
      </c>
      <c r="L1460" s="80" t="str">
        <f>IF($H1460="","",IF(OR($J1460="LIBUR",AND($L1459="LIBUR",$O1459=$O1460)),"LIBUR",IF(AND(OR($L1459="LUAR JAM KERJA 1",$L1459="LUAR JAM KERJA 2"),OR(OR(AND($H1459=$H1460,AND(OR($I1460&gt;DATABASE!$J$3,$I1460&lt;DATABASE!$J$6),((DATEVALUE($H1460)+$I1460)-(DATEVALUE($H1459)+$I1459))&lt;DATABASE!$J$6)),AND($H1459=$H1460,$O1459=$O1460,OR($I1460&gt;DATABASE!$J$6,$I1460&lt;DATABASE!$J$3))),AND(($H1460-$H1459)=1,OR($I1460&lt;DATABASE!$I$6,((DATEVALUE($H1460)+$I1460)-(DATEVALUE($H1459)+$I1459))&lt;DATABASE!$J$6))),$A1460=$A1459),"LUAR JAM KERJA 2",IF(AND(OR(WEEKDAY($H1460,2)=1,WEEKDAY($H1460,2)=2,WEEKDAY($H1460,2)=3,WEEKDAY($H1460,2)=4,WEEKDAY($H1460,2)=5),$I1460&lt;=DATABASE!$J$3,$I1460&gt;=DATABASE!$I$3),"JAM KERJA",IF(AND(WEEKDAY($H1460,2)=6,$I1460&lt;=DATABASE!$J$4,$I1460&gt;=DATABASE!$I$4),"JAM KERJA","LUAR JAM KERJA 1")))))</f>
        <v/>
      </c>
      <c r="M1460" s="33" t="str">
        <f>IF('DATA ACCURATE'!T1463&lt;&gt;"",IF('DATA ACCURATE'!T1463&gt;100,'DATA ACCURATE'!T1463/10,'DATA ACCURATE'!T1463),"")</f>
        <v/>
      </c>
      <c r="N1460" t="str">
        <f>IF(M1460="","",IF(M1460&lt;=DATABASE!$I$9,"LOKAL",IF(M1460&lt;DATABASE!$J$9,"LUAR KOTA 1",IF($M1460&gt;=DATABASE!$J$9,"LUAR KOTA 2",""))))</f>
        <v/>
      </c>
      <c r="O1460" s="38" t="str">
        <f>IF('DATA ACCURATE'!L1463&lt;&gt;"",'DATA ACCURATE'!L1463,"")</f>
        <v/>
      </c>
      <c r="Q1460" s="38">
        <f t="shared" si="154"/>
        <v>0</v>
      </c>
      <c r="R1460" s="38">
        <f t="shared" si="154"/>
        <v>0</v>
      </c>
      <c r="S1460" s="38">
        <f t="shared" si="154"/>
        <v>0</v>
      </c>
      <c r="T1460" s="38">
        <f t="shared" si="154"/>
        <v>0</v>
      </c>
      <c r="U1460" s="38">
        <f t="shared" si="155"/>
        <v>0</v>
      </c>
      <c r="V1460" s="38">
        <f t="shared" si="155"/>
        <v>0</v>
      </c>
      <c r="W1460" s="38">
        <f t="shared" si="155"/>
        <v>0</v>
      </c>
      <c r="X1460" s="38">
        <f t="shared" si="156"/>
        <v>0</v>
      </c>
      <c r="Y1460" s="38">
        <f t="shared" si="156"/>
        <v>0</v>
      </c>
      <c r="Z1460" s="38">
        <f t="shared" si="156"/>
        <v>0</v>
      </c>
      <c r="AA1460" s="38">
        <f t="shared" si="156"/>
        <v>0</v>
      </c>
      <c r="AB1460" s="38">
        <f t="shared" si="157"/>
        <v>0</v>
      </c>
      <c r="AC1460" s="38">
        <f t="shared" si="158"/>
        <v>0</v>
      </c>
      <c r="AD1460" s="38" t="str">
        <f t="shared" si="159"/>
        <v>000000000000</v>
      </c>
    </row>
    <row r="1461" spans="1:30">
      <c r="A1461" s="9" t="str">
        <f>IF('DATA ACCURATE'!A1464&lt;&gt;"",'DATA ACCURATE'!A1464,"")</f>
        <v/>
      </c>
      <c r="B1461" s="9" t="str">
        <f>IF('DATA ACCURATE'!D1464&lt;&gt;"",'DATA ACCURATE'!D1464,"")</f>
        <v/>
      </c>
      <c r="C1461" s="38" t="str">
        <f>IF($AD1461="000000000000","",INDEX(DATABASE!$W$12:$W$71,MATCH($AD1461,DATABASE!$V$12:$V$71,0)))</f>
        <v/>
      </c>
      <c r="D1461" s="34" t="str">
        <f>IF(C1461="","",IF(E1461="",INDEX(DATABASE!$AF$13:$AF$62,MATCH($C1461,DATABASE!$AC$13:$AC$62,0)),IF(E1461="2x D11",INDEX(DATABASE!$AF$13:$AF$62,MATCH($C1461,DATABASE!$AC$13:$AC$62,0))+2*DATABASE!$AF$62,IF(E1461="3x D11",INDEX(DATABASE!$AF$13:$AF$62,MATCH($C1461,DATABASE!$AC$13:$AC$62,0))+3*DATABASE!$AF$62,""))))</f>
        <v/>
      </c>
      <c r="E1461" s="38" t="str">
        <f>IF(AND($K1461="Y",$G1461&lt;&gt;"UNYIL",$F1461&lt;DATABASE!$O$8),"2x D11",IF(AND($K1461="Y",$G1461&lt;&gt;"UNYIL",$F1461&gt;=DATABASE!$O$8),"3x D11",""))</f>
        <v/>
      </c>
      <c r="F1461" s="9" t="str">
        <f>IF('DATA ACCURATE'!N1464&lt;&gt;"",'DATA ACCURATE'!N1464,"")</f>
        <v/>
      </c>
      <c r="G1461" t="str">
        <f>IF(F1461="","",IF(F1461&lt;=DATABASE!$I$8,"UNYIL",IF(F1461&lt;=DATABASE!$J$8,"KECIL",IF(F1461&lt;DATABASE!$K$8,"TANGGUNG",IF(F1461&gt;=DATABASE!$K$8,"BESAR","")))))</f>
        <v/>
      </c>
      <c r="H1461" s="16" t="str">
        <f>IF('DATA ACCURATE'!J1464&lt;&gt;"",'DATA ACCURATE'!J1464,"")</f>
        <v/>
      </c>
      <c r="I1461" s="35" t="str">
        <f>IF(B1461&lt;&gt;"",IFERROR(VLOOKUP(B1461,'DATA TIMBANGAN'!G:M,7,FALSE),VLOOKUP(B1461,'DATA TIMBANGAN'!G:M,7)),"")</f>
        <v/>
      </c>
      <c r="J1461" s="25" t="str">
        <f>IF(H1461&lt;&gt;"",IFERROR(INDEX(DATABASE!$Z$19:$Z$38,MATCH(DATEVALUE(H1461),DATABASE!$AA$19:$AA$38,0)),INDEX(DATABASE!$Z$12:$Z$18,MATCH(WEEKDAY(H1461,2),DATABASE!$AA$12:$AA$18,0))),"")</f>
        <v/>
      </c>
      <c r="K1461" s="25" t="str">
        <f>IF('DATA ACCURATE'!V1464&lt;&gt;"",'DATA ACCURATE'!V1464,"")</f>
        <v/>
      </c>
      <c r="L1461" s="80" t="str">
        <f>IF($H1461="","",IF(OR($J1461="LIBUR",AND($L1460="LIBUR",$O1460=$O1461)),"LIBUR",IF(AND(OR($L1460="LUAR JAM KERJA 1",$L1460="LUAR JAM KERJA 2"),OR(OR(AND($H1460=$H1461,AND(OR($I1461&gt;DATABASE!$J$3,$I1461&lt;DATABASE!$J$6),((DATEVALUE($H1461)+$I1461)-(DATEVALUE($H1460)+$I1460))&lt;DATABASE!$J$6)),AND($H1460=$H1461,$O1460=$O1461,OR($I1461&gt;DATABASE!$J$6,$I1461&lt;DATABASE!$J$3))),AND(($H1461-$H1460)=1,OR($I1461&lt;DATABASE!$I$6,((DATEVALUE($H1461)+$I1461)-(DATEVALUE($H1460)+$I1460))&lt;DATABASE!$J$6))),$A1461=$A1460),"LUAR JAM KERJA 2",IF(AND(OR(WEEKDAY($H1461,2)=1,WEEKDAY($H1461,2)=2,WEEKDAY($H1461,2)=3,WEEKDAY($H1461,2)=4,WEEKDAY($H1461,2)=5),$I1461&lt;=DATABASE!$J$3,$I1461&gt;=DATABASE!$I$3),"JAM KERJA",IF(AND(WEEKDAY($H1461,2)=6,$I1461&lt;=DATABASE!$J$4,$I1461&gt;=DATABASE!$I$4),"JAM KERJA","LUAR JAM KERJA 1")))))</f>
        <v/>
      </c>
      <c r="M1461" s="33" t="str">
        <f>IF('DATA ACCURATE'!T1464&lt;&gt;"",IF('DATA ACCURATE'!T1464&gt;100,'DATA ACCURATE'!T1464/10,'DATA ACCURATE'!T1464),"")</f>
        <v/>
      </c>
      <c r="N1461" t="str">
        <f>IF(M1461="","",IF(M1461&lt;=DATABASE!$I$9,"LOKAL",IF(M1461&lt;DATABASE!$J$9,"LUAR KOTA 1",IF($M1461&gt;=DATABASE!$J$9,"LUAR KOTA 2",""))))</f>
        <v/>
      </c>
      <c r="O1461" s="38" t="str">
        <f>IF('DATA ACCURATE'!L1464&lt;&gt;"",'DATA ACCURATE'!L1464,"")</f>
        <v/>
      </c>
      <c r="Q1461" s="38">
        <f t="shared" si="154"/>
        <v>0</v>
      </c>
      <c r="R1461" s="38">
        <f t="shared" si="154"/>
        <v>0</v>
      </c>
      <c r="S1461" s="38">
        <f t="shared" si="154"/>
        <v>0</v>
      </c>
      <c r="T1461" s="38">
        <f t="shared" si="154"/>
        <v>0</v>
      </c>
      <c r="U1461" s="38">
        <f t="shared" si="155"/>
        <v>0</v>
      </c>
      <c r="V1461" s="38">
        <f t="shared" si="155"/>
        <v>0</v>
      </c>
      <c r="W1461" s="38">
        <f t="shared" si="155"/>
        <v>0</v>
      </c>
      <c r="X1461" s="38">
        <f t="shared" si="156"/>
        <v>0</v>
      </c>
      <c r="Y1461" s="38">
        <f t="shared" si="156"/>
        <v>0</v>
      </c>
      <c r="Z1461" s="38">
        <f t="shared" si="156"/>
        <v>0</v>
      </c>
      <c r="AA1461" s="38">
        <f t="shared" si="156"/>
        <v>0</v>
      </c>
      <c r="AB1461" s="38">
        <f t="shared" si="157"/>
        <v>0</v>
      </c>
      <c r="AC1461" s="38">
        <f t="shared" si="158"/>
        <v>0</v>
      </c>
      <c r="AD1461" s="38" t="str">
        <f t="shared" si="159"/>
        <v>000000000000</v>
      </c>
    </row>
    <row r="1462" spans="1:30">
      <c r="A1462" s="9" t="str">
        <f>IF('DATA ACCURATE'!A1465&lt;&gt;"",'DATA ACCURATE'!A1465,"")</f>
        <v/>
      </c>
      <c r="B1462" s="9" t="str">
        <f>IF('DATA ACCURATE'!D1465&lt;&gt;"",'DATA ACCURATE'!D1465,"")</f>
        <v/>
      </c>
      <c r="C1462" s="38" t="str">
        <f>IF($AD1462="000000000000","",INDEX(DATABASE!$W$12:$W$71,MATCH($AD1462,DATABASE!$V$12:$V$71,0)))</f>
        <v/>
      </c>
      <c r="D1462" s="34" t="str">
        <f>IF(C1462="","",IF(E1462="",INDEX(DATABASE!$AF$13:$AF$62,MATCH($C1462,DATABASE!$AC$13:$AC$62,0)),IF(E1462="2x D11",INDEX(DATABASE!$AF$13:$AF$62,MATCH($C1462,DATABASE!$AC$13:$AC$62,0))+2*DATABASE!$AF$62,IF(E1462="3x D11",INDEX(DATABASE!$AF$13:$AF$62,MATCH($C1462,DATABASE!$AC$13:$AC$62,0))+3*DATABASE!$AF$62,""))))</f>
        <v/>
      </c>
      <c r="E1462" s="38" t="str">
        <f>IF(AND($K1462="Y",$G1462&lt;&gt;"UNYIL",$F1462&lt;DATABASE!$O$8),"2x D11",IF(AND($K1462="Y",$G1462&lt;&gt;"UNYIL",$F1462&gt;=DATABASE!$O$8),"3x D11",""))</f>
        <v/>
      </c>
      <c r="F1462" s="9" t="str">
        <f>IF('DATA ACCURATE'!N1465&lt;&gt;"",'DATA ACCURATE'!N1465,"")</f>
        <v/>
      </c>
      <c r="G1462" t="str">
        <f>IF(F1462="","",IF(F1462&lt;=DATABASE!$I$8,"UNYIL",IF(F1462&lt;=DATABASE!$J$8,"KECIL",IF(F1462&lt;DATABASE!$K$8,"TANGGUNG",IF(F1462&gt;=DATABASE!$K$8,"BESAR","")))))</f>
        <v/>
      </c>
      <c r="H1462" s="16" t="str">
        <f>IF('DATA ACCURATE'!J1465&lt;&gt;"",'DATA ACCURATE'!J1465,"")</f>
        <v/>
      </c>
      <c r="I1462" s="35" t="str">
        <f>IF(B1462&lt;&gt;"",IFERROR(VLOOKUP(B1462,'DATA TIMBANGAN'!G:M,7,FALSE),VLOOKUP(B1462,'DATA TIMBANGAN'!G:M,7)),"")</f>
        <v/>
      </c>
      <c r="J1462" s="25" t="str">
        <f>IF(H1462&lt;&gt;"",IFERROR(INDEX(DATABASE!$Z$19:$Z$38,MATCH(DATEVALUE(H1462),DATABASE!$AA$19:$AA$38,0)),INDEX(DATABASE!$Z$12:$Z$18,MATCH(WEEKDAY(H1462,2),DATABASE!$AA$12:$AA$18,0))),"")</f>
        <v/>
      </c>
      <c r="K1462" s="25" t="str">
        <f>IF('DATA ACCURATE'!V1465&lt;&gt;"",'DATA ACCURATE'!V1465,"")</f>
        <v/>
      </c>
      <c r="L1462" s="80" t="str">
        <f>IF($H1462="","",IF(OR($J1462="LIBUR",AND($L1461="LIBUR",$O1461=$O1462)),"LIBUR",IF(AND(OR($L1461="LUAR JAM KERJA 1",$L1461="LUAR JAM KERJA 2"),OR(OR(AND($H1461=$H1462,AND(OR($I1462&gt;DATABASE!$J$3,$I1462&lt;DATABASE!$J$6),((DATEVALUE($H1462)+$I1462)-(DATEVALUE($H1461)+$I1461))&lt;DATABASE!$J$6)),AND($H1461=$H1462,$O1461=$O1462,OR($I1462&gt;DATABASE!$J$6,$I1462&lt;DATABASE!$J$3))),AND(($H1462-$H1461)=1,OR($I1462&lt;DATABASE!$I$6,((DATEVALUE($H1462)+$I1462)-(DATEVALUE($H1461)+$I1461))&lt;DATABASE!$J$6))),$A1462=$A1461),"LUAR JAM KERJA 2",IF(AND(OR(WEEKDAY($H1462,2)=1,WEEKDAY($H1462,2)=2,WEEKDAY($H1462,2)=3,WEEKDAY($H1462,2)=4,WEEKDAY($H1462,2)=5),$I1462&lt;=DATABASE!$J$3,$I1462&gt;=DATABASE!$I$3),"JAM KERJA",IF(AND(WEEKDAY($H1462,2)=6,$I1462&lt;=DATABASE!$J$4,$I1462&gt;=DATABASE!$I$4),"JAM KERJA","LUAR JAM KERJA 1")))))</f>
        <v/>
      </c>
      <c r="M1462" s="33" t="str">
        <f>IF('DATA ACCURATE'!T1465&lt;&gt;"",IF('DATA ACCURATE'!T1465&gt;100,'DATA ACCURATE'!T1465/10,'DATA ACCURATE'!T1465),"")</f>
        <v/>
      </c>
      <c r="N1462" t="str">
        <f>IF(M1462="","",IF(M1462&lt;=DATABASE!$I$9,"LOKAL",IF(M1462&lt;DATABASE!$J$9,"LUAR KOTA 1",IF($M1462&gt;=DATABASE!$J$9,"LUAR KOTA 2",""))))</f>
        <v/>
      </c>
      <c r="O1462" s="38" t="str">
        <f>IF('DATA ACCURATE'!L1465&lt;&gt;"",'DATA ACCURATE'!L1465,"")</f>
        <v/>
      </c>
      <c r="Q1462" s="38">
        <f t="shared" si="154"/>
        <v>0</v>
      </c>
      <c r="R1462" s="38">
        <f t="shared" si="154"/>
        <v>0</v>
      </c>
      <c r="S1462" s="38">
        <f t="shared" si="154"/>
        <v>0</v>
      </c>
      <c r="T1462" s="38">
        <f t="shared" si="154"/>
        <v>0</v>
      </c>
      <c r="U1462" s="38">
        <f t="shared" si="155"/>
        <v>0</v>
      </c>
      <c r="V1462" s="38">
        <f t="shared" si="155"/>
        <v>0</v>
      </c>
      <c r="W1462" s="38">
        <f t="shared" si="155"/>
        <v>0</v>
      </c>
      <c r="X1462" s="38">
        <f t="shared" si="156"/>
        <v>0</v>
      </c>
      <c r="Y1462" s="38">
        <f t="shared" si="156"/>
        <v>0</v>
      </c>
      <c r="Z1462" s="38">
        <f t="shared" si="156"/>
        <v>0</v>
      </c>
      <c r="AA1462" s="38">
        <f t="shared" si="156"/>
        <v>0</v>
      </c>
      <c r="AB1462" s="38">
        <f t="shared" si="157"/>
        <v>0</v>
      </c>
      <c r="AC1462" s="38">
        <f t="shared" si="158"/>
        <v>0</v>
      </c>
      <c r="AD1462" s="38" t="str">
        <f t="shared" si="159"/>
        <v>000000000000</v>
      </c>
    </row>
    <row r="1463" spans="1:30">
      <c r="A1463" s="9" t="str">
        <f>IF('DATA ACCURATE'!A1466&lt;&gt;"",'DATA ACCURATE'!A1466,"")</f>
        <v/>
      </c>
      <c r="B1463" s="9" t="str">
        <f>IF('DATA ACCURATE'!D1466&lt;&gt;"",'DATA ACCURATE'!D1466,"")</f>
        <v/>
      </c>
      <c r="C1463" s="38" t="str">
        <f>IF($AD1463="000000000000","",INDEX(DATABASE!$W$12:$W$71,MATCH($AD1463,DATABASE!$V$12:$V$71,0)))</f>
        <v/>
      </c>
      <c r="D1463" s="34" t="str">
        <f>IF(C1463="","",IF(E1463="",INDEX(DATABASE!$AF$13:$AF$62,MATCH($C1463,DATABASE!$AC$13:$AC$62,0)),IF(E1463="2x D11",INDEX(DATABASE!$AF$13:$AF$62,MATCH($C1463,DATABASE!$AC$13:$AC$62,0))+2*DATABASE!$AF$62,IF(E1463="3x D11",INDEX(DATABASE!$AF$13:$AF$62,MATCH($C1463,DATABASE!$AC$13:$AC$62,0))+3*DATABASE!$AF$62,""))))</f>
        <v/>
      </c>
      <c r="E1463" s="38" t="str">
        <f>IF(AND($K1463="Y",$G1463&lt;&gt;"UNYIL",$F1463&lt;DATABASE!$O$8),"2x D11",IF(AND($K1463="Y",$G1463&lt;&gt;"UNYIL",$F1463&gt;=DATABASE!$O$8),"3x D11",""))</f>
        <v/>
      </c>
      <c r="F1463" s="9" t="str">
        <f>IF('DATA ACCURATE'!N1466&lt;&gt;"",'DATA ACCURATE'!N1466,"")</f>
        <v/>
      </c>
      <c r="G1463" t="str">
        <f>IF(F1463="","",IF(F1463&lt;=DATABASE!$I$8,"UNYIL",IF(F1463&lt;=DATABASE!$J$8,"KECIL",IF(F1463&lt;DATABASE!$K$8,"TANGGUNG",IF(F1463&gt;=DATABASE!$K$8,"BESAR","")))))</f>
        <v/>
      </c>
      <c r="H1463" s="16" t="str">
        <f>IF('DATA ACCURATE'!J1466&lt;&gt;"",'DATA ACCURATE'!J1466,"")</f>
        <v/>
      </c>
      <c r="I1463" s="35" t="str">
        <f>IF(B1463&lt;&gt;"",IFERROR(VLOOKUP(B1463,'DATA TIMBANGAN'!G:M,7,FALSE),VLOOKUP(B1463,'DATA TIMBANGAN'!G:M,7)),"")</f>
        <v/>
      </c>
      <c r="J1463" s="25" t="str">
        <f>IF(H1463&lt;&gt;"",IFERROR(INDEX(DATABASE!$Z$19:$Z$38,MATCH(DATEVALUE(H1463),DATABASE!$AA$19:$AA$38,0)),INDEX(DATABASE!$Z$12:$Z$18,MATCH(WEEKDAY(H1463,2),DATABASE!$AA$12:$AA$18,0))),"")</f>
        <v/>
      </c>
      <c r="K1463" s="25" t="str">
        <f>IF('DATA ACCURATE'!V1466&lt;&gt;"",'DATA ACCURATE'!V1466,"")</f>
        <v/>
      </c>
      <c r="L1463" s="80" t="str">
        <f>IF($H1463="","",IF(OR($J1463="LIBUR",AND($L1462="LIBUR",$O1462=$O1463)),"LIBUR",IF(AND(OR($L1462="LUAR JAM KERJA 1",$L1462="LUAR JAM KERJA 2"),OR(OR(AND($H1462=$H1463,AND(OR($I1463&gt;DATABASE!$J$3,$I1463&lt;DATABASE!$J$6),((DATEVALUE($H1463)+$I1463)-(DATEVALUE($H1462)+$I1462))&lt;DATABASE!$J$6)),AND($H1462=$H1463,$O1462=$O1463,OR($I1463&gt;DATABASE!$J$6,$I1463&lt;DATABASE!$J$3))),AND(($H1463-$H1462)=1,OR($I1463&lt;DATABASE!$I$6,((DATEVALUE($H1463)+$I1463)-(DATEVALUE($H1462)+$I1462))&lt;DATABASE!$J$6))),$A1463=$A1462),"LUAR JAM KERJA 2",IF(AND(OR(WEEKDAY($H1463,2)=1,WEEKDAY($H1463,2)=2,WEEKDAY($H1463,2)=3,WEEKDAY($H1463,2)=4,WEEKDAY($H1463,2)=5),$I1463&lt;=DATABASE!$J$3,$I1463&gt;=DATABASE!$I$3),"JAM KERJA",IF(AND(WEEKDAY($H1463,2)=6,$I1463&lt;=DATABASE!$J$4,$I1463&gt;=DATABASE!$I$4),"JAM KERJA","LUAR JAM KERJA 1")))))</f>
        <v/>
      </c>
      <c r="M1463" s="33" t="str">
        <f>IF('DATA ACCURATE'!T1466&lt;&gt;"",IF('DATA ACCURATE'!T1466&gt;100,'DATA ACCURATE'!T1466/10,'DATA ACCURATE'!T1466),"")</f>
        <v/>
      </c>
      <c r="N1463" t="str">
        <f>IF(M1463="","",IF(M1463&lt;=DATABASE!$I$9,"LOKAL",IF(M1463&lt;DATABASE!$J$9,"LUAR KOTA 1",IF($M1463&gt;=DATABASE!$J$9,"LUAR KOTA 2",""))))</f>
        <v/>
      </c>
      <c r="O1463" s="38" t="str">
        <f>IF('DATA ACCURATE'!L1466&lt;&gt;"",'DATA ACCURATE'!L1466,"")</f>
        <v/>
      </c>
      <c r="Q1463" s="38">
        <f t="shared" si="154"/>
        <v>0</v>
      </c>
      <c r="R1463" s="38">
        <f t="shared" si="154"/>
        <v>0</v>
      </c>
      <c r="S1463" s="38">
        <f t="shared" si="154"/>
        <v>0</v>
      </c>
      <c r="T1463" s="38">
        <f t="shared" si="154"/>
        <v>0</v>
      </c>
      <c r="U1463" s="38">
        <f t="shared" si="155"/>
        <v>0</v>
      </c>
      <c r="V1463" s="38">
        <f t="shared" si="155"/>
        <v>0</v>
      </c>
      <c r="W1463" s="38">
        <f t="shared" si="155"/>
        <v>0</v>
      </c>
      <c r="X1463" s="38">
        <f t="shared" si="156"/>
        <v>0</v>
      </c>
      <c r="Y1463" s="38">
        <f t="shared" si="156"/>
        <v>0</v>
      </c>
      <c r="Z1463" s="38">
        <f t="shared" si="156"/>
        <v>0</v>
      </c>
      <c r="AA1463" s="38">
        <f t="shared" si="156"/>
        <v>0</v>
      </c>
      <c r="AB1463" s="38">
        <f t="shared" si="157"/>
        <v>0</v>
      </c>
      <c r="AC1463" s="38">
        <f t="shared" si="158"/>
        <v>0</v>
      </c>
      <c r="AD1463" s="38" t="str">
        <f t="shared" si="159"/>
        <v>000000000000</v>
      </c>
    </row>
    <row r="1464" spans="1:30">
      <c r="A1464" s="9" t="str">
        <f>IF('DATA ACCURATE'!A1467&lt;&gt;"",'DATA ACCURATE'!A1467,"")</f>
        <v/>
      </c>
      <c r="B1464" s="9" t="str">
        <f>IF('DATA ACCURATE'!D1467&lt;&gt;"",'DATA ACCURATE'!D1467,"")</f>
        <v/>
      </c>
      <c r="C1464" s="38" t="str">
        <f>IF($AD1464="000000000000","",INDEX(DATABASE!$W$12:$W$71,MATCH($AD1464,DATABASE!$V$12:$V$71,0)))</f>
        <v/>
      </c>
      <c r="D1464" s="34" t="str">
        <f>IF(C1464="","",IF(E1464="",INDEX(DATABASE!$AF$13:$AF$62,MATCH($C1464,DATABASE!$AC$13:$AC$62,0)),IF(E1464="2x D11",INDEX(DATABASE!$AF$13:$AF$62,MATCH($C1464,DATABASE!$AC$13:$AC$62,0))+2*DATABASE!$AF$62,IF(E1464="3x D11",INDEX(DATABASE!$AF$13:$AF$62,MATCH($C1464,DATABASE!$AC$13:$AC$62,0))+3*DATABASE!$AF$62,""))))</f>
        <v/>
      </c>
      <c r="E1464" s="38" t="str">
        <f>IF(AND($K1464="Y",$G1464&lt;&gt;"UNYIL",$F1464&lt;DATABASE!$O$8),"2x D11",IF(AND($K1464="Y",$G1464&lt;&gt;"UNYIL",$F1464&gt;=DATABASE!$O$8),"3x D11",""))</f>
        <v/>
      </c>
      <c r="F1464" s="9" t="str">
        <f>IF('DATA ACCURATE'!N1467&lt;&gt;"",'DATA ACCURATE'!N1467,"")</f>
        <v/>
      </c>
      <c r="G1464" t="str">
        <f>IF(F1464="","",IF(F1464&lt;=DATABASE!$I$8,"UNYIL",IF(F1464&lt;=DATABASE!$J$8,"KECIL",IF(F1464&lt;DATABASE!$K$8,"TANGGUNG",IF(F1464&gt;=DATABASE!$K$8,"BESAR","")))))</f>
        <v/>
      </c>
      <c r="H1464" s="16" t="str">
        <f>IF('DATA ACCURATE'!J1467&lt;&gt;"",'DATA ACCURATE'!J1467,"")</f>
        <v/>
      </c>
      <c r="I1464" s="35" t="str">
        <f>IF(B1464&lt;&gt;"",IFERROR(VLOOKUP(B1464,'DATA TIMBANGAN'!G:M,7,FALSE),VLOOKUP(B1464,'DATA TIMBANGAN'!G:M,7)),"")</f>
        <v/>
      </c>
      <c r="J1464" s="25" t="str">
        <f>IF(H1464&lt;&gt;"",IFERROR(INDEX(DATABASE!$Z$19:$Z$38,MATCH(DATEVALUE(H1464),DATABASE!$AA$19:$AA$38,0)),INDEX(DATABASE!$Z$12:$Z$18,MATCH(WEEKDAY(H1464,2),DATABASE!$AA$12:$AA$18,0))),"")</f>
        <v/>
      </c>
      <c r="K1464" s="25" t="str">
        <f>IF('DATA ACCURATE'!V1467&lt;&gt;"",'DATA ACCURATE'!V1467,"")</f>
        <v/>
      </c>
      <c r="L1464" s="80" t="str">
        <f>IF($H1464="","",IF(OR($J1464="LIBUR",AND($L1463="LIBUR",$O1463=$O1464)),"LIBUR",IF(AND(OR($L1463="LUAR JAM KERJA 1",$L1463="LUAR JAM KERJA 2"),OR(OR(AND($H1463=$H1464,AND(OR($I1464&gt;DATABASE!$J$3,$I1464&lt;DATABASE!$J$6),((DATEVALUE($H1464)+$I1464)-(DATEVALUE($H1463)+$I1463))&lt;DATABASE!$J$6)),AND($H1463=$H1464,$O1463=$O1464,OR($I1464&gt;DATABASE!$J$6,$I1464&lt;DATABASE!$J$3))),AND(($H1464-$H1463)=1,OR($I1464&lt;DATABASE!$I$6,((DATEVALUE($H1464)+$I1464)-(DATEVALUE($H1463)+$I1463))&lt;DATABASE!$J$6))),$A1464=$A1463),"LUAR JAM KERJA 2",IF(AND(OR(WEEKDAY($H1464,2)=1,WEEKDAY($H1464,2)=2,WEEKDAY($H1464,2)=3,WEEKDAY($H1464,2)=4,WEEKDAY($H1464,2)=5),$I1464&lt;=DATABASE!$J$3,$I1464&gt;=DATABASE!$I$3),"JAM KERJA",IF(AND(WEEKDAY($H1464,2)=6,$I1464&lt;=DATABASE!$J$4,$I1464&gt;=DATABASE!$I$4),"JAM KERJA","LUAR JAM KERJA 1")))))</f>
        <v/>
      </c>
      <c r="M1464" s="33" t="str">
        <f>IF('DATA ACCURATE'!T1467&lt;&gt;"",IF('DATA ACCURATE'!T1467&gt;100,'DATA ACCURATE'!T1467/10,'DATA ACCURATE'!T1467),"")</f>
        <v/>
      </c>
      <c r="N1464" t="str">
        <f>IF(M1464="","",IF(M1464&lt;=DATABASE!$I$9,"LOKAL",IF(M1464&lt;DATABASE!$J$9,"LUAR KOTA 1",IF($M1464&gt;=DATABASE!$J$9,"LUAR KOTA 2",""))))</f>
        <v/>
      </c>
      <c r="O1464" s="38" t="str">
        <f>IF('DATA ACCURATE'!L1467&lt;&gt;"",'DATA ACCURATE'!L1467,"")</f>
        <v/>
      </c>
      <c r="Q1464" s="38">
        <f t="shared" si="154"/>
        <v>0</v>
      </c>
      <c r="R1464" s="38">
        <f t="shared" si="154"/>
        <v>0</v>
      </c>
      <c r="S1464" s="38">
        <f t="shared" si="154"/>
        <v>0</v>
      </c>
      <c r="T1464" s="38">
        <f t="shared" si="154"/>
        <v>0</v>
      </c>
      <c r="U1464" s="38">
        <f t="shared" si="155"/>
        <v>0</v>
      </c>
      <c r="V1464" s="38">
        <f t="shared" si="155"/>
        <v>0</v>
      </c>
      <c r="W1464" s="38">
        <f t="shared" si="155"/>
        <v>0</v>
      </c>
      <c r="X1464" s="38">
        <f t="shared" si="156"/>
        <v>0</v>
      </c>
      <c r="Y1464" s="38">
        <f t="shared" si="156"/>
        <v>0</v>
      </c>
      <c r="Z1464" s="38">
        <f t="shared" si="156"/>
        <v>0</v>
      </c>
      <c r="AA1464" s="38">
        <f t="shared" si="156"/>
        <v>0</v>
      </c>
      <c r="AB1464" s="38">
        <f t="shared" si="157"/>
        <v>0</v>
      </c>
      <c r="AC1464" s="38">
        <f t="shared" si="158"/>
        <v>0</v>
      </c>
      <c r="AD1464" s="38" t="str">
        <f t="shared" si="159"/>
        <v>000000000000</v>
      </c>
    </row>
    <row r="1465" spans="1:30">
      <c r="A1465" s="9" t="str">
        <f>IF('DATA ACCURATE'!A1468&lt;&gt;"",'DATA ACCURATE'!A1468,"")</f>
        <v/>
      </c>
      <c r="B1465" s="9" t="str">
        <f>IF('DATA ACCURATE'!D1468&lt;&gt;"",'DATA ACCURATE'!D1468,"")</f>
        <v/>
      </c>
      <c r="C1465" s="38" t="str">
        <f>IF($AD1465="000000000000","",INDEX(DATABASE!$W$12:$W$71,MATCH($AD1465,DATABASE!$V$12:$V$71,0)))</f>
        <v/>
      </c>
      <c r="D1465" s="34" t="str">
        <f>IF(C1465="","",IF(E1465="",INDEX(DATABASE!$AF$13:$AF$62,MATCH($C1465,DATABASE!$AC$13:$AC$62,0)),IF(E1465="2x D11",INDEX(DATABASE!$AF$13:$AF$62,MATCH($C1465,DATABASE!$AC$13:$AC$62,0))+2*DATABASE!$AF$62,IF(E1465="3x D11",INDEX(DATABASE!$AF$13:$AF$62,MATCH($C1465,DATABASE!$AC$13:$AC$62,0))+3*DATABASE!$AF$62,""))))</f>
        <v/>
      </c>
      <c r="E1465" s="38" t="str">
        <f>IF(AND($K1465="Y",$G1465&lt;&gt;"UNYIL",$F1465&lt;DATABASE!$O$8),"2x D11",IF(AND($K1465="Y",$G1465&lt;&gt;"UNYIL",$F1465&gt;=DATABASE!$O$8),"3x D11",""))</f>
        <v/>
      </c>
      <c r="F1465" s="9" t="str">
        <f>IF('DATA ACCURATE'!N1468&lt;&gt;"",'DATA ACCURATE'!N1468,"")</f>
        <v/>
      </c>
      <c r="G1465" t="str">
        <f>IF(F1465="","",IF(F1465&lt;=DATABASE!$I$8,"UNYIL",IF(F1465&lt;=DATABASE!$J$8,"KECIL",IF(F1465&lt;DATABASE!$K$8,"TANGGUNG",IF(F1465&gt;=DATABASE!$K$8,"BESAR","")))))</f>
        <v/>
      </c>
      <c r="H1465" s="16" t="str">
        <f>IF('DATA ACCURATE'!J1468&lt;&gt;"",'DATA ACCURATE'!J1468,"")</f>
        <v/>
      </c>
      <c r="I1465" s="35" t="str">
        <f>IF(B1465&lt;&gt;"",IFERROR(VLOOKUP(B1465,'DATA TIMBANGAN'!G:M,7,FALSE),VLOOKUP(B1465,'DATA TIMBANGAN'!G:M,7)),"")</f>
        <v/>
      </c>
      <c r="J1465" s="25" t="str">
        <f>IF(H1465&lt;&gt;"",IFERROR(INDEX(DATABASE!$Z$19:$Z$38,MATCH(DATEVALUE(H1465),DATABASE!$AA$19:$AA$38,0)),INDEX(DATABASE!$Z$12:$Z$18,MATCH(WEEKDAY(H1465,2),DATABASE!$AA$12:$AA$18,0))),"")</f>
        <v/>
      </c>
      <c r="K1465" s="25" t="str">
        <f>IF('DATA ACCURATE'!V1468&lt;&gt;"",'DATA ACCURATE'!V1468,"")</f>
        <v/>
      </c>
      <c r="L1465" s="80" t="str">
        <f>IF($H1465="","",IF(OR($J1465="LIBUR",AND($L1464="LIBUR",$O1464=$O1465)),"LIBUR",IF(AND(OR($L1464="LUAR JAM KERJA 1",$L1464="LUAR JAM KERJA 2"),OR(OR(AND($H1464=$H1465,AND(OR($I1465&gt;DATABASE!$J$3,$I1465&lt;DATABASE!$J$6),((DATEVALUE($H1465)+$I1465)-(DATEVALUE($H1464)+$I1464))&lt;DATABASE!$J$6)),AND($H1464=$H1465,$O1464=$O1465,OR($I1465&gt;DATABASE!$J$6,$I1465&lt;DATABASE!$J$3))),AND(($H1465-$H1464)=1,OR($I1465&lt;DATABASE!$I$6,((DATEVALUE($H1465)+$I1465)-(DATEVALUE($H1464)+$I1464))&lt;DATABASE!$J$6))),$A1465=$A1464),"LUAR JAM KERJA 2",IF(AND(OR(WEEKDAY($H1465,2)=1,WEEKDAY($H1465,2)=2,WEEKDAY($H1465,2)=3,WEEKDAY($H1465,2)=4,WEEKDAY($H1465,2)=5),$I1465&lt;=DATABASE!$J$3,$I1465&gt;=DATABASE!$I$3),"JAM KERJA",IF(AND(WEEKDAY($H1465,2)=6,$I1465&lt;=DATABASE!$J$4,$I1465&gt;=DATABASE!$I$4),"JAM KERJA","LUAR JAM KERJA 1")))))</f>
        <v/>
      </c>
      <c r="M1465" s="33" t="str">
        <f>IF('DATA ACCURATE'!T1468&lt;&gt;"",IF('DATA ACCURATE'!T1468&gt;100,'DATA ACCURATE'!T1468/10,'DATA ACCURATE'!T1468),"")</f>
        <v/>
      </c>
      <c r="N1465" t="str">
        <f>IF(M1465="","",IF(M1465&lt;=DATABASE!$I$9,"LOKAL",IF(M1465&lt;DATABASE!$J$9,"LUAR KOTA 1",IF($M1465&gt;=DATABASE!$J$9,"LUAR KOTA 2",""))))</f>
        <v/>
      </c>
      <c r="O1465" s="38" t="str">
        <f>IF('DATA ACCURATE'!L1468&lt;&gt;"",'DATA ACCURATE'!L1468,"")</f>
        <v/>
      </c>
      <c r="Q1465" s="38">
        <f t="shared" si="154"/>
        <v>0</v>
      </c>
      <c r="R1465" s="38">
        <f t="shared" si="154"/>
        <v>0</v>
      </c>
      <c r="S1465" s="38">
        <f t="shared" si="154"/>
        <v>0</v>
      </c>
      <c r="T1465" s="38">
        <f t="shared" si="154"/>
        <v>0</v>
      </c>
      <c r="U1465" s="38">
        <f t="shared" si="155"/>
        <v>0</v>
      </c>
      <c r="V1465" s="38">
        <f t="shared" si="155"/>
        <v>0</v>
      </c>
      <c r="W1465" s="38">
        <f t="shared" si="155"/>
        <v>0</v>
      </c>
      <c r="X1465" s="38">
        <f t="shared" si="156"/>
        <v>0</v>
      </c>
      <c r="Y1465" s="38">
        <f t="shared" si="156"/>
        <v>0</v>
      </c>
      <c r="Z1465" s="38">
        <f t="shared" si="156"/>
        <v>0</v>
      </c>
      <c r="AA1465" s="38">
        <f t="shared" si="156"/>
        <v>0</v>
      </c>
      <c r="AB1465" s="38">
        <f t="shared" si="157"/>
        <v>0</v>
      </c>
      <c r="AC1465" s="38">
        <f t="shared" si="158"/>
        <v>0</v>
      </c>
      <c r="AD1465" s="38" t="str">
        <f t="shared" si="159"/>
        <v>000000000000</v>
      </c>
    </row>
    <row r="1466" spans="1:30">
      <c r="A1466" s="9" t="str">
        <f>IF('DATA ACCURATE'!A1469&lt;&gt;"",'DATA ACCURATE'!A1469,"")</f>
        <v/>
      </c>
      <c r="B1466" s="9" t="str">
        <f>IF('DATA ACCURATE'!D1469&lt;&gt;"",'DATA ACCURATE'!D1469,"")</f>
        <v/>
      </c>
      <c r="C1466" s="38" t="str">
        <f>IF($AD1466="000000000000","",INDEX(DATABASE!$W$12:$W$71,MATCH($AD1466,DATABASE!$V$12:$V$71,0)))</f>
        <v/>
      </c>
      <c r="D1466" s="34" t="str">
        <f>IF(C1466="","",IF(E1466="",INDEX(DATABASE!$AF$13:$AF$62,MATCH($C1466,DATABASE!$AC$13:$AC$62,0)),IF(E1466="2x D11",INDEX(DATABASE!$AF$13:$AF$62,MATCH($C1466,DATABASE!$AC$13:$AC$62,0))+2*DATABASE!$AF$62,IF(E1466="3x D11",INDEX(DATABASE!$AF$13:$AF$62,MATCH($C1466,DATABASE!$AC$13:$AC$62,0))+3*DATABASE!$AF$62,""))))</f>
        <v/>
      </c>
      <c r="E1466" s="38" t="str">
        <f>IF(AND($K1466="Y",$G1466&lt;&gt;"UNYIL",$F1466&lt;DATABASE!$O$8),"2x D11",IF(AND($K1466="Y",$G1466&lt;&gt;"UNYIL",$F1466&gt;=DATABASE!$O$8),"3x D11",""))</f>
        <v/>
      </c>
      <c r="F1466" s="9" t="str">
        <f>IF('DATA ACCURATE'!N1469&lt;&gt;"",'DATA ACCURATE'!N1469,"")</f>
        <v/>
      </c>
      <c r="G1466" t="str">
        <f>IF(F1466="","",IF(F1466&lt;=DATABASE!$I$8,"UNYIL",IF(F1466&lt;=DATABASE!$J$8,"KECIL",IF(F1466&lt;DATABASE!$K$8,"TANGGUNG",IF(F1466&gt;=DATABASE!$K$8,"BESAR","")))))</f>
        <v/>
      </c>
      <c r="H1466" s="16" t="str">
        <f>IF('DATA ACCURATE'!J1469&lt;&gt;"",'DATA ACCURATE'!J1469,"")</f>
        <v/>
      </c>
      <c r="I1466" s="35" t="str">
        <f>IF(B1466&lt;&gt;"",IFERROR(VLOOKUP(B1466,'DATA TIMBANGAN'!G:M,7,FALSE),VLOOKUP(B1466,'DATA TIMBANGAN'!G:M,7)),"")</f>
        <v/>
      </c>
      <c r="J1466" s="25" t="str">
        <f>IF(H1466&lt;&gt;"",IFERROR(INDEX(DATABASE!$Z$19:$Z$38,MATCH(DATEVALUE(H1466),DATABASE!$AA$19:$AA$38,0)),INDEX(DATABASE!$Z$12:$Z$18,MATCH(WEEKDAY(H1466,2),DATABASE!$AA$12:$AA$18,0))),"")</f>
        <v/>
      </c>
      <c r="K1466" s="25" t="str">
        <f>IF('DATA ACCURATE'!V1469&lt;&gt;"",'DATA ACCURATE'!V1469,"")</f>
        <v/>
      </c>
      <c r="L1466" s="80" t="str">
        <f>IF($H1466="","",IF(OR($J1466="LIBUR",AND($L1465="LIBUR",$O1465=$O1466)),"LIBUR",IF(AND(OR($L1465="LUAR JAM KERJA 1",$L1465="LUAR JAM KERJA 2"),OR(OR(AND($H1465=$H1466,AND(OR($I1466&gt;DATABASE!$J$3,$I1466&lt;DATABASE!$J$6),((DATEVALUE($H1466)+$I1466)-(DATEVALUE($H1465)+$I1465))&lt;DATABASE!$J$6)),AND($H1465=$H1466,$O1465=$O1466,OR($I1466&gt;DATABASE!$J$6,$I1466&lt;DATABASE!$J$3))),AND(($H1466-$H1465)=1,OR($I1466&lt;DATABASE!$I$6,((DATEVALUE($H1466)+$I1466)-(DATEVALUE($H1465)+$I1465))&lt;DATABASE!$J$6))),$A1466=$A1465),"LUAR JAM KERJA 2",IF(AND(OR(WEEKDAY($H1466,2)=1,WEEKDAY($H1466,2)=2,WEEKDAY($H1466,2)=3,WEEKDAY($H1466,2)=4,WEEKDAY($H1466,2)=5),$I1466&lt;=DATABASE!$J$3,$I1466&gt;=DATABASE!$I$3),"JAM KERJA",IF(AND(WEEKDAY($H1466,2)=6,$I1466&lt;=DATABASE!$J$4,$I1466&gt;=DATABASE!$I$4),"JAM KERJA","LUAR JAM KERJA 1")))))</f>
        <v/>
      </c>
      <c r="M1466" s="33" t="str">
        <f>IF('DATA ACCURATE'!T1469&lt;&gt;"",IF('DATA ACCURATE'!T1469&gt;100,'DATA ACCURATE'!T1469/10,'DATA ACCURATE'!T1469),"")</f>
        <v/>
      </c>
      <c r="N1466" t="str">
        <f>IF(M1466="","",IF(M1466&lt;=DATABASE!$I$9,"LOKAL",IF(M1466&lt;DATABASE!$J$9,"LUAR KOTA 1",IF($M1466&gt;=DATABASE!$J$9,"LUAR KOTA 2",""))))</f>
        <v/>
      </c>
      <c r="O1466" s="38" t="str">
        <f>IF('DATA ACCURATE'!L1469&lt;&gt;"",'DATA ACCURATE'!L1469,"")</f>
        <v/>
      </c>
      <c r="Q1466" s="38">
        <f t="shared" si="154"/>
        <v>0</v>
      </c>
      <c r="R1466" s="38">
        <f t="shared" si="154"/>
        <v>0</v>
      </c>
      <c r="S1466" s="38">
        <f t="shared" si="154"/>
        <v>0</v>
      </c>
      <c r="T1466" s="38">
        <f t="shared" si="154"/>
        <v>0</v>
      </c>
      <c r="U1466" s="38">
        <f t="shared" si="155"/>
        <v>0</v>
      </c>
      <c r="V1466" s="38">
        <f t="shared" si="155"/>
        <v>0</v>
      </c>
      <c r="W1466" s="38">
        <f t="shared" si="155"/>
        <v>0</v>
      </c>
      <c r="X1466" s="38">
        <f t="shared" si="156"/>
        <v>0</v>
      </c>
      <c r="Y1466" s="38">
        <f t="shared" si="156"/>
        <v>0</v>
      </c>
      <c r="Z1466" s="38">
        <f t="shared" si="156"/>
        <v>0</v>
      </c>
      <c r="AA1466" s="38">
        <f t="shared" si="156"/>
        <v>0</v>
      </c>
      <c r="AB1466" s="38">
        <f t="shared" si="157"/>
        <v>0</v>
      </c>
      <c r="AC1466" s="38">
        <f t="shared" si="158"/>
        <v>0</v>
      </c>
      <c r="AD1466" s="38" t="str">
        <f t="shared" si="159"/>
        <v>000000000000</v>
      </c>
    </row>
    <row r="1467" spans="1:30">
      <c r="A1467" s="9" t="str">
        <f>IF('DATA ACCURATE'!A1470&lt;&gt;"",'DATA ACCURATE'!A1470,"")</f>
        <v/>
      </c>
      <c r="B1467" s="9" t="str">
        <f>IF('DATA ACCURATE'!D1470&lt;&gt;"",'DATA ACCURATE'!D1470,"")</f>
        <v/>
      </c>
      <c r="C1467" s="38" t="str">
        <f>IF($AD1467="000000000000","",INDEX(DATABASE!$W$12:$W$71,MATCH($AD1467,DATABASE!$V$12:$V$71,0)))</f>
        <v/>
      </c>
      <c r="D1467" s="34" t="str">
        <f>IF(C1467="","",IF(E1467="",INDEX(DATABASE!$AF$13:$AF$62,MATCH($C1467,DATABASE!$AC$13:$AC$62,0)),IF(E1467="2x D11",INDEX(DATABASE!$AF$13:$AF$62,MATCH($C1467,DATABASE!$AC$13:$AC$62,0))+2*DATABASE!$AF$62,IF(E1467="3x D11",INDEX(DATABASE!$AF$13:$AF$62,MATCH($C1467,DATABASE!$AC$13:$AC$62,0))+3*DATABASE!$AF$62,""))))</f>
        <v/>
      </c>
      <c r="E1467" s="38" t="str">
        <f>IF(AND($K1467="Y",$G1467&lt;&gt;"UNYIL",$F1467&lt;DATABASE!$O$8),"2x D11",IF(AND($K1467="Y",$G1467&lt;&gt;"UNYIL",$F1467&gt;=DATABASE!$O$8),"3x D11",""))</f>
        <v/>
      </c>
      <c r="F1467" s="9" t="str">
        <f>IF('DATA ACCURATE'!N1470&lt;&gt;"",'DATA ACCURATE'!N1470,"")</f>
        <v/>
      </c>
      <c r="G1467" t="str">
        <f>IF(F1467="","",IF(F1467&lt;=DATABASE!$I$8,"UNYIL",IF(F1467&lt;=DATABASE!$J$8,"KECIL",IF(F1467&lt;DATABASE!$K$8,"TANGGUNG",IF(F1467&gt;=DATABASE!$K$8,"BESAR","")))))</f>
        <v/>
      </c>
      <c r="H1467" s="16" t="str">
        <f>IF('DATA ACCURATE'!J1470&lt;&gt;"",'DATA ACCURATE'!J1470,"")</f>
        <v/>
      </c>
      <c r="I1467" s="35" t="str">
        <f>IF(B1467&lt;&gt;"",IFERROR(VLOOKUP(B1467,'DATA TIMBANGAN'!G:M,7,FALSE),VLOOKUP(B1467,'DATA TIMBANGAN'!G:M,7)),"")</f>
        <v/>
      </c>
      <c r="J1467" s="25" t="str">
        <f>IF(H1467&lt;&gt;"",IFERROR(INDEX(DATABASE!$Z$19:$Z$38,MATCH(DATEVALUE(H1467),DATABASE!$AA$19:$AA$38,0)),INDEX(DATABASE!$Z$12:$Z$18,MATCH(WEEKDAY(H1467,2),DATABASE!$AA$12:$AA$18,0))),"")</f>
        <v/>
      </c>
      <c r="K1467" s="25" t="str">
        <f>IF('DATA ACCURATE'!V1470&lt;&gt;"",'DATA ACCURATE'!V1470,"")</f>
        <v/>
      </c>
      <c r="L1467" s="80" t="str">
        <f>IF($H1467="","",IF(OR($J1467="LIBUR",AND($L1466="LIBUR",$O1466=$O1467)),"LIBUR",IF(AND(OR($L1466="LUAR JAM KERJA 1",$L1466="LUAR JAM KERJA 2"),OR(OR(AND($H1466=$H1467,AND(OR($I1467&gt;DATABASE!$J$3,$I1467&lt;DATABASE!$J$6),((DATEVALUE($H1467)+$I1467)-(DATEVALUE($H1466)+$I1466))&lt;DATABASE!$J$6)),AND($H1466=$H1467,$O1466=$O1467,OR($I1467&gt;DATABASE!$J$6,$I1467&lt;DATABASE!$J$3))),AND(($H1467-$H1466)=1,OR($I1467&lt;DATABASE!$I$6,((DATEVALUE($H1467)+$I1467)-(DATEVALUE($H1466)+$I1466))&lt;DATABASE!$J$6))),$A1467=$A1466),"LUAR JAM KERJA 2",IF(AND(OR(WEEKDAY($H1467,2)=1,WEEKDAY($H1467,2)=2,WEEKDAY($H1467,2)=3,WEEKDAY($H1467,2)=4,WEEKDAY($H1467,2)=5),$I1467&lt;=DATABASE!$J$3,$I1467&gt;=DATABASE!$I$3),"JAM KERJA",IF(AND(WEEKDAY($H1467,2)=6,$I1467&lt;=DATABASE!$J$4,$I1467&gt;=DATABASE!$I$4),"JAM KERJA","LUAR JAM KERJA 1")))))</f>
        <v/>
      </c>
      <c r="M1467" s="33" t="str">
        <f>IF('DATA ACCURATE'!T1470&lt;&gt;"",IF('DATA ACCURATE'!T1470&gt;100,'DATA ACCURATE'!T1470/10,'DATA ACCURATE'!T1470),"")</f>
        <v/>
      </c>
      <c r="N1467" t="str">
        <f>IF(M1467="","",IF(M1467&lt;=DATABASE!$I$9,"LOKAL",IF(M1467&lt;DATABASE!$J$9,"LUAR KOTA 1",IF($M1467&gt;=DATABASE!$J$9,"LUAR KOTA 2",""))))</f>
        <v/>
      </c>
      <c r="O1467" s="38" t="str">
        <f>IF('DATA ACCURATE'!L1470&lt;&gt;"",'DATA ACCURATE'!L1470,"")</f>
        <v/>
      </c>
      <c r="Q1467" s="38">
        <f t="shared" si="154"/>
        <v>0</v>
      </c>
      <c r="R1467" s="38">
        <f t="shared" si="154"/>
        <v>0</v>
      </c>
      <c r="S1467" s="38">
        <f t="shared" si="154"/>
        <v>0</v>
      </c>
      <c r="T1467" s="38">
        <f t="shared" si="154"/>
        <v>0</v>
      </c>
      <c r="U1467" s="38">
        <f t="shared" si="155"/>
        <v>0</v>
      </c>
      <c r="V1467" s="38">
        <f t="shared" si="155"/>
        <v>0</v>
      </c>
      <c r="W1467" s="38">
        <f t="shared" si="155"/>
        <v>0</v>
      </c>
      <c r="X1467" s="38">
        <f t="shared" si="156"/>
        <v>0</v>
      </c>
      <c r="Y1467" s="38">
        <f t="shared" si="156"/>
        <v>0</v>
      </c>
      <c r="Z1467" s="38">
        <f t="shared" si="156"/>
        <v>0</v>
      </c>
      <c r="AA1467" s="38">
        <f t="shared" si="156"/>
        <v>0</v>
      </c>
      <c r="AB1467" s="38">
        <f t="shared" si="157"/>
        <v>0</v>
      </c>
      <c r="AC1467" s="38">
        <f t="shared" si="158"/>
        <v>0</v>
      </c>
      <c r="AD1467" s="38" t="str">
        <f t="shared" si="159"/>
        <v>000000000000</v>
      </c>
    </row>
    <row r="1468" spans="1:30">
      <c r="A1468" s="9" t="str">
        <f>IF('DATA ACCURATE'!A1471&lt;&gt;"",'DATA ACCURATE'!A1471,"")</f>
        <v/>
      </c>
      <c r="B1468" s="9" t="str">
        <f>IF('DATA ACCURATE'!D1471&lt;&gt;"",'DATA ACCURATE'!D1471,"")</f>
        <v/>
      </c>
      <c r="C1468" s="38" t="str">
        <f>IF($AD1468="000000000000","",INDEX(DATABASE!$W$12:$W$71,MATCH($AD1468,DATABASE!$V$12:$V$71,0)))</f>
        <v/>
      </c>
      <c r="D1468" s="34" t="str">
        <f>IF(C1468="","",IF(E1468="",INDEX(DATABASE!$AF$13:$AF$62,MATCH($C1468,DATABASE!$AC$13:$AC$62,0)),IF(E1468="2x D11",INDEX(DATABASE!$AF$13:$AF$62,MATCH($C1468,DATABASE!$AC$13:$AC$62,0))+2*DATABASE!$AF$62,IF(E1468="3x D11",INDEX(DATABASE!$AF$13:$AF$62,MATCH($C1468,DATABASE!$AC$13:$AC$62,0))+3*DATABASE!$AF$62,""))))</f>
        <v/>
      </c>
      <c r="E1468" s="38" t="str">
        <f>IF(AND($K1468="Y",$G1468&lt;&gt;"UNYIL",$F1468&lt;DATABASE!$O$8),"2x D11",IF(AND($K1468="Y",$G1468&lt;&gt;"UNYIL",$F1468&gt;=DATABASE!$O$8),"3x D11",""))</f>
        <v/>
      </c>
      <c r="F1468" s="9" t="str">
        <f>IF('DATA ACCURATE'!N1471&lt;&gt;"",'DATA ACCURATE'!N1471,"")</f>
        <v/>
      </c>
      <c r="G1468" t="str">
        <f>IF(F1468="","",IF(F1468&lt;=DATABASE!$I$8,"UNYIL",IF(F1468&lt;=DATABASE!$J$8,"KECIL",IF(F1468&lt;DATABASE!$K$8,"TANGGUNG",IF(F1468&gt;=DATABASE!$K$8,"BESAR","")))))</f>
        <v/>
      </c>
      <c r="H1468" s="16" t="str">
        <f>IF('DATA ACCURATE'!J1471&lt;&gt;"",'DATA ACCURATE'!J1471,"")</f>
        <v/>
      </c>
      <c r="I1468" s="35" t="str">
        <f>IF(B1468&lt;&gt;"",IFERROR(VLOOKUP(B1468,'DATA TIMBANGAN'!G:M,7,FALSE),VLOOKUP(B1468,'DATA TIMBANGAN'!G:M,7)),"")</f>
        <v/>
      </c>
      <c r="J1468" s="25" t="str">
        <f>IF(H1468&lt;&gt;"",IFERROR(INDEX(DATABASE!$Z$19:$Z$38,MATCH(DATEVALUE(H1468),DATABASE!$AA$19:$AA$38,0)),INDEX(DATABASE!$Z$12:$Z$18,MATCH(WEEKDAY(H1468,2),DATABASE!$AA$12:$AA$18,0))),"")</f>
        <v/>
      </c>
      <c r="K1468" s="25" t="str">
        <f>IF('DATA ACCURATE'!V1471&lt;&gt;"",'DATA ACCURATE'!V1471,"")</f>
        <v/>
      </c>
      <c r="L1468" s="80" t="str">
        <f>IF($H1468="","",IF(OR($J1468="LIBUR",AND($L1467="LIBUR",$O1467=$O1468)),"LIBUR",IF(AND(OR($L1467="LUAR JAM KERJA 1",$L1467="LUAR JAM KERJA 2"),OR(OR(AND($H1467=$H1468,AND(OR($I1468&gt;DATABASE!$J$3,$I1468&lt;DATABASE!$J$6),((DATEVALUE($H1468)+$I1468)-(DATEVALUE($H1467)+$I1467))&lt;DATABASE!$J$6)),AND($H1467=$H1468,$O1467=$O1468,OR($I1468&gt;DATABASE!$J$6,$I1468&lt;DATABASE!$J$3))),AND(($H1468-$H1467)=1,OR($I1468&lt;DATABASE!$I$6,((DATEVALUE($H1468)+$I1468)-(DATEVALUE($H1467)+$I1467))&lt;DATABASE!$J$6))),$A1468=$A1467),"LUAR JAM KERJA 2",IF(AND(OR(WEEKDAY($H1468,2)=1,WEEKDAY($H1468,2)=2,WEEKDAY($H1468,2)=3,WEEKDAY($H1468,2)=4,WEEKDAY($H1468,2)=5),$I1468&lt;=DATABASE!$J$3,$I1468&gt;=DATABASE!$I$3),"JAM KERJA",IF(AND(WEEKDAY($H1468,2)=6,$I1468&lt;=DATABASE!$J$4,$I1468&gt;=DATABASE!$I$4),"JAM KERJA","LUAR JAM KERJA 1")))))</f>
        <v/>
      </c>
      <c r="M1468" s="33" t="str">
        <f>IF('DATA ACCURATE'!T1471&lt;&gt;"",IF('DATA ACCURATE'!T1471&gt;100,'DATA ACCURATE'!T1471/10,'DATA ACCURATE'!T1471),"")</f>
        <v/>
      </c>
      <c r="N1468" t="str">
        <f>IF(M1468="","",IF(M1468&lt;=DATABASE!$I$9,"LOKAL",IF(M1468&lt;DATABASE!$J$9,"LUAR KOTA 1",IF($M1468&gt;=DATABASE!$J$9,"LUAR KOTA 2",""))))</f>
        <v/>
      </c>
      <c r="O1468" s="38" t="str">
        <f>IF('DATA ACCURATE'!L1471&lt;&gt;"",'DATA ACCURATE'!L1471,"")</f>
        <v/>
      </c>
      <c r="Q1468" s="38">
        <f t="shared" si="154"/>
        <v>0</v>
      </c>
      <c r="R1468" s="38">
        <f t="shared" si="154"/>
        <v>0</v>
      </c>
      <c r="S1468" s="38">
        <f t="shared" si="154"/>
        <v>0</v>
      </c>
      <c r="T1468" s="38">
        <f t="shared" si="154"/>
        <v>0</v>
      </c>
      <c r="U1468" s="38">
        <f t="shared" si="155"/>
        <v>0</v>
      </c>
      <c r="V1468" s="38">
        <f t="shared" si="155"/>
        <v>0</v>
      </c>
      <c r="W1468" s="38">
        <f t="shared" si="155"/>
        <v>0</v>
      </c>
      <c r="X1468" s="38">
        <f t="shared" si="156"/>
        <v>0</v>
      </c>
      <c r="Y1468" s="38">
        <f t="shared" si="156"/>
        <v>0</v>
      </c>
      <c r="Z1468" s="38">
        <f t="shared" si="156"/>
        <v>0</v>
      </c>
      <c r="AA1468" s="38">
        <f t="shared" si="156"/>
        <v>0</v>
      </c>
      <c r="AB1468" s="38">
        <f t="shared" si="157"/>
        <v>0</v>
      </c>
      <c r="AC1468" s="38">
        <f t="shared" si="158"/>
        <v>0</v>
      </c>
      <c r="AD1468" s="38" t="str">
        <f t="shared" si="159"/>
        <v>000000000000</v>
      </c>
    </row>
    <row r="1469" spans="1:30">
      <c r="A1469" s="9" t="str">
        <f>IF('DATA ACCURATE'!A1472&lt;&gt;"",'DATA ACCURATE'!A1472,"")</f>
        <v/>
      </c>
      <c r="B1469" s="9" t="str">
        <f>IF('DATA ACCURATE'!D1472&lt;&gt;"",'DATA ACCURATE'!D1472,"")</f>
        <v/>
      </c>
      <c r="C1469" s="38" t="str">
        <f>IF($AD1469="000000000000","",INDEX(DATABASE!$W$12:$W$71,MATCH($AD1469,DATABASE!$V$12:$V$71,0)))</f>
        <v/>
      </c>
      <c r="D1469" s="34" t="str">
        <f>IF(C1469="","",IF(E1469="",INDEX(DATABASE!$AF$13:$AF$62,MATCH($C1469,DATABASE!$AC$13:$AC$62,0)),IF(E1469="2x D11",INDEX(DATABASE!$AF$13:$AF$62,MATCH($C1469,DATABASE!$AC$13:$AC$62,0))+2*DATABASE!$AF$62,IF(E1469="3x D11",INDEX(DATABASE!$AF$13:$AF$62,MATCH($C1469,DATABASE!$AC$13:$AC$62,0))+3*DATABASE!$AF$62,""))))</f>
        <v/>
      </c>
      <c r="E1469" s="38" t="str">
        <f>IF(AND($K1469="Y",$G1469&lt;&gt;"UNYIL",$F1469&lt;DATABASE!$O$8),"2x D11",IF(AND($K1469="Y",$G1469&lt;&gt;"UNYIL",$F1469&gt;=DATABASE!$O$8),"3x D11",""))</f>
        <v/>
      </c>
      <c r="F1469" s="9" t="str">
        <f>IF('DATA ACCURATE'!N1472&lt;&gt;"",'DATA ACCURATE'!N1472,"")</f>
        <v/>
      </c>
      <c r="G1469" t="str">
        <f>IF(F1469="","",IF(F1469&lt;=DATABASE!$I$8,"UNYIL",IF(F1469&lt;=DATABASE!$J$8,"KECIL",IF(F1469&lt;DATABASE!$K$8,"TANGGUNG",IF(F1469&gt;=DATABASE!$K$8,"BESAR","")))))</f>
        <v/>
      </c>
      <c r="H1469" s="16" t="str">
        <f>IF('DATA ACCURATE'!J1472&lt;&gt;"",'DATA ACCURATE'!J1472,"")</f>
        <v/>
      </c>
      <c r="I1469" s="35" t="str">
        <f>IF(B1469&lt;&gt;"",IFERROR(VLOOKUP(B1469,'DATA TIMBANGAN'!G:M,7,FALSE),VLOOKUP(B1469,'DATA TIMBANGAN'!G:M,7)),"")</f>
        <v/>
      </c>
      <c r="J1469" s="25" t="str">
        <f>IF(H1469&lt;&gt;"",IFERROR(INDEX(DATABASE!$Z$19:$Z$38,MATCH(DATEVALUE(H1469),DATABASE!$AA$19:$AA$38,0)),INDEX(DATABASE!$Z$12:$Z$18,MATCH(WEEKDAY(H1469,2),DATABASE!$AA$12:$AA$18,0))),"")</f>
        <v/>
      </c>
      <c r="K1469" s="25" t="str">
        <f>IF('DATA ACCURATE'!V1472&lt;&gt;"",'DATA ACCURATE'!V1472,"")</f>
        <v/>
      </c>
      <c r="L1469" s="80" t="str">
        <f>IF($H1469="","",IF(OR($J1469="LIBUR",AND($L1468="LIBUR",$O1468=$O1469)),"LIBUR",IF(AND(OR($L1468="LUAR JAM KERJA 1",$L1468="LUAR JAM KERJA 2"),OR(OR(AND($H1468=$H1469,AND(OR($I1469&gt;DATABASE!$J$3,$I1469&lt;DATABASE!$J$6),((DATEVALUE($H1469)+$I1469)-(DATEVALUE($H1468)+$I1468))&lt;DATABASE!$J$6)),AND($H1468=$H1469,$O1468=$O1469,OR($I1469&gt;DATABASE!$J$6,$I1469&lt;DATABASE!$J$3))),AND(($H1469-$H1468)=1,OR($I1469&lt;DATABASE!$I$6,((DATEVALUE($H1469)+$I1469)-(DATEVALUE($H1468)+$I1468))&lt;DATABASE!$J$6))),$A1469=$A1468),"LUAR JAM KERJA 2",IF(AND(OR(WEEKDAY($H1469,2)=1,WEEKDAY($H1469,2)=2,WEEKDAY($H1469,2)=3,WEEKDAY($H1469,2)=4,WEEKDAY($H1469,2)=5),$I1469&lt;=DATABASE!$J$3,$I1469&gt;=DATABASE!$I$3),"JAM KERJA",IF(AND(WEEKDAY($H1469,2)=6,$I1469&lt;=DATABASE!$J$4,$I1469&gt;=DATABASE!$I$4),"JAM KERJA","LUAR JAM KERJA 1")))))</f>
        <v/>
      </c>
      <c r="M1469" s="33" t="str">
        <f>IF('DATA ACCURATE'!T1472&lt;&gt;"",IF('DATA ACCURATE'!T1472&gt;100,'DATA ACCURATE'!T1472/10,'DATA ACCURATE'!T1472),"")</f>
        <v/>
      </c>
      <c r="N1469" t="str">
        <f>IF(M1469="","",IF(M1469&lt;=DATABASE!$I$9,"LOKAL",IF(M1469&lt;DATABASE!$J$9,"LUAR KOTA 1",IF($M1469&gt;=DATABASE!$J$9,"LUAR KOTA 2",""))))</f>
        <v/>
      </c>
      <c r="O1469" s="38" t="str">
        <f>IF('DATA ACCURATE'!L1472&lt;&gt;"",'DATA ACCURATE'!L1472,"")</f>
        <v/>
      </c>
      <c r="Q1469" s="38">
        <f t="shared" si="154"/>
        <v>0</v>
      </c>
      <c r="R1469" s="38">
        <f t="shared" si="154"/>
        <v>0</v>
      </c>
      <c r="S1469" s="38">
        <f t="shared" si="154"/>
        <v>0</v>
      </c>
      <c r="T1469" s="38">
        <f t="shared" si="154"/>
        <v>0</v>
      </c>
      <c r="U1469" s="38">
        <f t="shared" si="155"/>
        <v>0</v>
      </c>
      <c r="V1469" s="38">
        <f t="shared" si="155"/>
        <v>0</v>
      </c>
      <c r="W1469" s="38">
        <f t="shared" si="155"/>
        <v>0</v>
      </c>
      <c r="X1469" s="38">
        <f t="shared" si="156"/>
        <v>0</v>
      </c>
      <c r="Y1469" s="38">
        <f t="shared" si="156"/>
        <v>0</v>
      </c>
      <c r="Z1469" s="38">
        <f t="shared" si="156"/>
        <v>0</v>
      </c>
      <c r="AA1469" s="38">
        <f t="shared" si="156"/>
        <v>0</v>
      </c>
      <c r="AB1469" s="38">
        <f t="shared" si="157"/>
        <v>0</v>
      </c>
      <c r="AC1469" s="38">
        <f t="shared" si="158"/>
        <v>0</v>
      </c>
      <c r="AD1469" s="38" t="str">
        <f t="shared" si="159"/>
        <v>000000000000</v>
      </c>
    </row>
    <row r="1470" spans="1:30">
      <c r="A1470" s="9" t="str">
        <f>IF('DATA ACCURATE'!A1473&lt;&gt;"",'DATA ACCURATE'!A1473,"")</f>
        <v/>
      </c>
      <c r="B1470" s="9" t="str">
        <f>IF('DATA ACCURATE'!D1473&lt;&gt;"",'DATA ACCURATE'!D1473,"")</f>
        <v/>
      </c>
      <c r="C1470" s="38" t="str">
        <f>IF($AD1470="000000000000","",INDEX(DATABASE!$W$12:$W$71,MATCH($AD1470,DATABASE!$V$12:$V$71,0)))</f>
        <v/>
      </c>
      <c r="D1470" s="34" t="str">
        <f>IF(C1470="","",IF(E1470="",INDEX(DATABASE!$AF$13:$AF$62,MATCH($C1470,DATABASE!$AC$13:$AC$62,0)),IF(E1470="2x D11",INDEX(DATABASE!$AF$13:$AF$62,MATCH($C1470,DATABASE!$AC$13:$AC$62,0))+2*DATABASE!$AF$62,IF(E1470="3x D11",INDEX(DATABASE!$AF$13:$AF$62,MATCH($C1470,DATABASE!$AC$13:$AC$62,0))+3*DATABASE!$AF$62,""))))</f>
        <v/>
      </c>
      <c r="E1470" s="38" t="str">
        <f>IF(AND($K1470="Y",$G1470&lt;&gt;"UNYIL",$F1470&lt;DATABASE!$O$8),"2x D11",IF(AND($K1470="Y",$G1470&lt;&gt;"UNYIL",$F1470&gt;=DATABASE!$O$8),"3x D11",""))</f>
        <v/>
      </c>
      <c r="F1470" s="9" t="str">
        <f>IF('DATA ACCURATE'!N1473&lt;&gt;"",'DATA ACCURATE'!N1473,"")</f>
        <v/>
      </c>
      <c r="G1470" t="str">
        <f>IF(F1470="","",IF(F1470&lt;=DATABASE!$I$8,"UNYIL",IF(F1470&lt;=DATABASE!$J$8,"KECIL",IF(F1470&lt;DATABASE!$K$8,"TANGGUNG",IF(F1470&gt;=DATABASE!$K$8,"BESAR","")))))</f>
        <v/>
      </c>
      <c r="H1470" s="16" t="str">
        <f>IF('DATA ACCURATE'!J1473&lt;&gt;"",'DATA ACCURATE'!J1473,"")</f>
        <v/>
      </c>
      <c r="I1470" s="35" t="str">
        <f>IF(B1470&lt;&gt;"",IFERROR(VLOOKUP(B1470,'DATA TIMBANGAN'!G:M,7,FALSE),VLOOKUP(B1470,'DATA TIMBANGAN'!G:M,7)),"")</f>
        <v/>
      </c>
      <c r="J1470" s="25" t="str">
        <f>IF(H1470&lt;&gt;"",IFERROR(INDEX(DATABASE!$Z$19:$Z$38,MATCH(DATEVALUE(H1470),DATABASE!$AA$19:$AA$38,0)),INDEX(DATABASE!$Z$12:$Z$18,MATCH(WEEKDAY(H1470,2),DATABASE!$AA$12:$AA$18,0))),"")</f>
        <v/>
      </c>
      <c r="K1470" s="25" t="str">
        <f>IF('DATA ACCURATE'!V1473&lt;&gt;"",'DATA ACCURATE'!V1473,"")</f>
        <v/>
      </c>
      <c r="L1470" s="80" t="str">
        <f>IF($H1470="","",IF(OR($J1470="LIBUR",AND($L1469="LIBUR",$O1469=$O1470)),"LIBUR",IF(AND(OR($L1469="LUAR JAM KERJA 1",$L1469="LUAR JAM KERJA 2"),OR(OR(AND($H1469=$H1470,AND(OR($I1470&gt;DATABASE!$J$3,$I1470&lt;DATABASE!$J$6),((DATEVALUE($H1470)+$I1470)-(DATEVALUE($H1469)+$I1469))&lt;DATABASE!$J$6)),AND($H1469=$H1470,$O1469=$O1470,OR($I1470&gt;DATABASE!$J$6,$I1470&lt;DATABASE!$J$3))),AND(($H1470-$H1469)=1,OR($I1470&lt;DATABASE!$I$6,((DATEVALUE($H1470)+$I1470)-(DATEVALUE($H1469)+$I1469))&lt;DATABASE!$J$6))),$A1470=$A1469),"LUAR JAM KERJA 2",IF(AND(OR(WEEKDAY($H1470,2)=1,WEEKDAY($H1470,2)=2,WEEKDAY($H1470,2)=3,WEEKDAY($H1470,2)=4,WEEKDAY($H1470,2)=5),$I1470&lt;=DATABASE!$J$3,$I1470&gt;=DATABASE!$I$3),"JAM KERJA",IF(AND(WEEKDAY($H1470,2)=6,$I1470&lt;=DATABASE!$J$4,$I1470&gt;=DATABASE!$I$4),"JAM KERJA","LUAR JAM KERJA 1")))))</f>
        <v/>
      </c>
      <c r="M1470" s="33" t="str">
        <f>IF('DATA ACCURATE'!T1473&lt;&gt;"",IF('DATA ACCURATE'!T1473&gt;100,'DATA ACCURATE'!T1473/10,'DATA ACCURATE'!T1473),"")</f>
        <v/>
      </c>
      <c r="N1470" t="str">
        <f>IF(M1470="","",IF(M1470&lt;=DATABASE!$I$9,"LOKAL",IF(M1470&lt;DATABASE!$J$9,"LUAR KOTA 1",IF($M1470&gt;=DATABASE!$J$9,"LUAR KOTA 2",""))))</f>
        <v/>
      </c>
      <c r="O1470" s="38" t="str">
        <f>IF('DATA ACCURATE'!L1473&lt;&gt;"",'DATA ACCURATE'!L1473,"")</f>
        <v/>
      </c>
      <c r="Q1470" s="38">
        <f t="shared" si="154"/>
        <v>0</v>
      </c>
      <c r="R1470" s="38">
        <f t="shared" si="154"/>
        <v>0</v>
      </c>
      <c r="S1470" s="38">
        <f t="shared" si="154"/>
        <v>0</v>
      </c>
      <c r="T1470" s="38">
        <f t="shared" si="154"/>
        <v>0</v>
      </c>
      <c r="U1470" s="38">
        <f t="shared" si="155"/>
        <v>0</v>
      </c>
      <c r="V1470" s="38">
        <f t="shared" si="155"/>
        <v>0</v>
      </c>
      <c r="W1470" s="38">
        <f t="shared" si="155"/>
        <v>0</v>
      </c>
      <c r="X1470" s="38">
        <f t="shared" si="156"/>
        <v>0</v>
      </c>
      <c r="Y1470" s="38">
        <f t="shared" si="156"/>
        <v>0</v>
      </c>
      <c r="Z1470" s="38">
        <f t="shared" si="156"/>
        <v>0</v>
      </c>
      <c r="AA1470" s="38">
        <f t="shared" si="156"/>
        <v>0</v>
      </c>
      <c r="AB1470" s="38">
        <f t="shared" si="157"/>
        <v>0</v>
      </c>
      <c r="AC1470" s="38">
        <f t="shared" si="158"/>
        <v>0</v>
      </c>
      <c r="AD1470" s="38" t="str">
        <f t="shared" si="159"/>
        <v>000000000000</v>
      </c>
    </row>
    <row r="1471" spans="1:30">
      <c r="A1471" s="9" t="str">
        <f>IF('DATA ACCURATE'!A1474&lt;&gt;"",'DATA ACCURATE'!A1474,"")</f>
        <v/>
      </c>
      <c r="B1471" s="9" t="str">
        <f>IF('DATA ACCURATE'!D1474&lt;&gt;"",'DATA ACCURATE'!D1474,"")</f>
        <v/>
      </c>
      <c r="C1471" s="38" t="str">
        <f>IF($AD1471="000000000000","",INDEX(DATABASE!$W$12:$W$71,MATCH($AD1471,DATABASE!$V$12:$V$71,0)))</f>
        <v/>
      </c>
      <c r="D1471" s="34" t="str">
        <f>IF(C1471="","",IF(E1471="",INDEX(DATABASE!$AF$13:$AF$62,MATCH($C1471,DATABASE!$AC$13:$AC$62,0)),IF(E1471="2x D11",INDEX(DATABASE!$AF$13:$AF$62,MATCH($C1471,DATABASE!$AC$13:$AC$62,0))+2*DATABASE!$AF$62,IF(E1471="3x D11",INDEX(DATABASE!$AF$13:$AF$62,MATCH($C1471,DATABASE!$AC$13:$AC$62,0))+3*DATABASE!$AF$62,""))))</f>
        <v/>
      </c>
      <c r="E1471" s="38" t="str">
        <f>IF(AND($K1471="Y",$G1471&lt;&gt;"UNYIL",$F1471&lt;DATABASE!$O$8),"2x D11",IF(AND($K1471="Y",$G1471&lt;&gt;"UNYIL",$F1471&gt;=DATABASE!$O$8),"3x D11",""))</f>
        <v/>
      </c>
      <c r="F1471" s="9" t="str">
        <f>IF('DATA ACCURATE'!N1474&lt;&gt;"",'DATA ACCURATE'!N1474,"")</f>
        <v/>
      </c>
      <c r="G1471" t="str">
        <f>IF(F1471="","",IF(F1471&lt;=DATABASE!$I$8,"UNYIL",IF(F1471&lt;=DATABASE!$J$8,"KECIL",IF(F1471&lt;DATABASE!$K$8,"TANGGUNG",IF(F1471&gt;=DATABASE!$K$8,"BESAR","")))))</f>
        <v/>
      </c>
      <c r="H1471" s="16" t="str">
        <f>IF('DATA ACCURATE'!J1474&lt;&gt;"",'DATA ACCURATE'!J1474,"")</f>
        <v/>
      </c>
      <c r="I1471" s="35" t="str">
        <f>IF(B1471&lt;&gt;"",IFERROR(VLOOKUP(B1471,'DATA TIMBANGAN'!G:M,7,FALSE),VLOOKUP(B1471,'DATA TIMBANGAN'!G:M,7)),"")</f>
        <v/>
      </c>
      <c r="J1471" s="25" t="str">
        <f>IF(H1471&lt;&gt;"",IFERROR(INDEX(DATABASE!$Z$19:$Z$38,MATCH(DATEVALUE(H1471),DATABASE!$AA$19:$AA$38,0)),INDEX(DATABASE!$Z$12:$Z$18,MATCH(WEEKDAY(H1471,2),DATABASE!$AA$12:$AA$18,0))),"")</f>
        <v/>
      </c>
      <c r="K1471" s="25" t="str">
        <f>IF('DATA ACCURATE'!V1474&lt;&gt;"",'DATA ACCURATE'!V1474,"")</f>
        <v/>
      </c>
      <c r="L1471" s="80" t="str">
        <f>IF($H1471="","",IF(OR($J1471="LIBUR",AND($L1470="LIBUR",$O1470=$O1471)),"LIBUR",IF(AND(OR($L1470="LUAR JAM KERJA 1",$L1470="LUAR JAM KERJA 2"),OR(OR(AND($H1470=$H1471,AND(OR($I1471&gt;DATABASE!$J$3,$I1471&lt;DATABASE!$J$6),((DATEVALUE($H1471)+$I1471)-(DATEVALUE($H1470)+$I1470))&lt;DATABASE!$J$6)),AND($H1470=$H1471,$O1470=$O1471,OR($I1471&gt;DATABASE!$J$6,$I1471&lt;DATABASE!$J$3))),AND(($H1471-$H1470)=1,OR($I1471&lt;DATABASE!$I$6,((DATEVALUE($H1471)+$I1471)-(DATEVALUE($H1470)+$I1470))&lt;DATABASE!$J$6))),$A1471=$A1470),"LUAR JAM KERJA 2",IF(AND(OR(WEEKDAY($H1471,2)=1,WEEKDAY($H1471,2)=2,WEEKDAY($H1471,2)=3,WEEKDAY($H1471,2)=4,WEEKDAY($H1471,2)=5),$I1471&lt;=DATABASE!$J$3,$I1471&gt;=DATABASE!$I$3),"JAM KERJA",IF(AND(WEEKDAY($H1471,2)=6,$I1471&lt;=DATABASE!$J$4,$I1471&gt;=DATABASE!$I$4),"JAM KERJA","LUAR JAM KERJA 1")))))</f>
        <v/>
      </c>
      <c r="M1471" s="33" t="str">
        <f>IF('DATA ACCURATE'!T1474&lt;&gt;"",IF('DATA ACCURATE'!T1474&gt;100,'DATA ACCURATE'!T1474/10,'DATA ACCURATE'!T1474),"")</f>
        <v/>
      </c>
      <c r="N1471" t="str">
        <f>IF(M1471="","",IF(M1471&lt;=DATABASE!$I$9,"LOKAL",IF(M1471&lt;DATABASE!$J$9,"LUAR KOTA 1",IF($M1471&gt;=DATABASE!$J$9,"LUAR KOTA 2",""))))</f>
        <v/>
      </c>
      <c r="O1471" s="38" t="str">
        <f>IF('DATA ACCURATE'!L1474&lt;&gt;"",'DATA ACCURATE'!L1474,"")</f>
        <v/>
      </c>
      <c r="Q1471" s="38">
        <f t="shared" si="154"/>
        <v>0</v>
      </c>
      <c r="R1471" s="38">
        <f t="shared" si="154"/>
        <v>0</v>
      </c>
      <c r="S1471" s="38">
        <f t="shared" si="154"/>
        <v>0</v>
      </c>
      <c r="T1471" s="38">
        <f t="shared" si="154"/>
        <v>0</v>
      </c>
      <c r="U1471" s="38">
        <f t="shared" si="155"/>
        <v>0</v>
      </c>
      <c r="V1471" s="38">
        <f t="shared" si="155"/>
        <v>0</v>
      </c>
      <c r="W1471" s="38">
        <f t="shared" si="155"/>
        <v>0</v>
      </c>
      <c r="X1471" s="38">
        <f t="shared" si="156"/>
        <v>0</v>
      </c>
      <c r="Y1471" s="38">
        <f t="shared" si="156"/>
        <v>0</v>
      </c>
      <c r="Z1471" s="38">
        <f t="shared" si="156"/>
        <v>0</v>
      </c>
      <c r="AA1471" s="38">
        <f t="shared" si="156"/>
        <v>0</v>
      </c>
      <c r="AB1471" s="38">
        <f t="shared" si="157"/>
        <v>0</v>
      </c>
      <c r="AC1471" s="38">
        <f t="shared" si="158"/>
        <v>0</v>
      </c>
      <c r="AD1471" s="38" t="str">
        <f t="shared" si="159"/>
        <v>000000000000</v>
      </c>
    </row>
    <row r="1472" spans="1:30">
      <c r="A1472" s="9" t="str">
        <f>IF('DATA ACCURATE'!A1475&lt;&gt;"",'DATA ACCURATE'!A1475,"")</f>
        <v/>
      </c>
      <c r="B1472" s="9" t="str">
        <f>IF('DATA ACCURATE'!D1475&lt;&gt;"",'DATA ACCURATE'!D1475,"")</f>
        <v/>
      </c>
      <c r="C1472" s="38" t="str">
        <f>IF($AD1472="000000000000","",INDEX(DATABASE!$W$12:$W$71,MATCH($AD1472,DATABASE!$V$12:$V$71,0)))</f>
        <v/>
      </c>
      <c r="D1472" s="34" t="str">
        <f>IF(C1472="","",IF(E1472="",INDEX(DATABASE!$AF$13:$AF$62,MATCH($C1472,DATABASE!$AC$13:$AC$62,0)),IF(E1472="2x D11",INDEX(DATABASE!$AF$13:$AF$62,MATCH($C1472,DATABASE!$AC$13:$AC$62,0))+2*DATABASE!$AF$62,IF(E1472="3x D11",INDEX(DATABASE!$AF$13:$AF$62,MATCH($C1472,DATABASE!$AC$13:$AC$62,0))+3*DATABASE!$AF$62,""))))</f>
        <v/>
      </c>
      <c r="E1472" s="38" t="str">
        <f>IF(AND($K1472="Y",$G1472&lt;&gt;"UNYIL",$F1472&lt;DATABASE!$O$8),"2x D11",IF(AND($K1472="Y",$G1472&lt;&gt;"UNYIL",$F1472&gt;=DATABASE!$O$8),"3x D11",""))</f>
        <v/>
      </c>
      <c r="F1472" s="9" t="str">
        <f>IF('DATA ACCURATE'!N1475&lt;&gt;"",'DATA ACCURATE'!N1475,"")</f>
        <v/>
      </c>
      <c r="G1472" t="str">
        <f>IF(F1472="","",IF(F1472&lt;=DATABASE!$I$8,"UNYIL",IF(F1472&lt;=DATABASE!$J$8,"KECIL",IF(F1472&lt;DATABASE!$K$8,"TANGGUNG",IF(F1472&gt;=DATABASE!$K$8,"BESAR","")))))</f>
        <v/>
      </c>
      <c r="H1472" s="16" t="str">
        <f>IF('DATA ACCURATE'!J1475&lt;&gt;"",'DATA ACCURATE'!J1475,"")</f>
        <v/>
      </c>
      <c r="I1472" s="35" t="str">
        <f>IF(B1472&lt;&gt;"",IFERROR(VLOOKUP(B1472,'DATA TIMBANGAN'!G:M,7,FALSE),VLOOKUP(B1472,'DATA TIMBANGAN'!G:M,7)),"")</f>
        <v/>
      </c>
      <c r="J1472" s="25" t="str">
        <f>IF(H1472&lt;&gt;"",IFERROR(INDEX(DATABASE!$Z$19:$Z$38,MATCH(DATEVALUE(H1472),DATABASE!$AA$19:$AA$38,0)),INDEX(DATABASE!$Z$12:$Z$18,MATCH(WEEKDAY(H1472,2),DATABASE!$AA$12:$AA$18,0))),"")</f>
        <v/>
      </c>
      <c r="K1472" s="25" t="str">
        <f>IF('DATA ACCURATE'!V1475&lt;&gt;"",'DATA ACCURATE'!V1475,"")</f>
        <v/>
      </c>
      <c r="L1472" s="80" t="str">
        <f>IF($H1472="","",IF(OR($J1472="LIBUR",AND($L1471="LIBUR",$O1471=$O1472)),"LIBUR",IF(AND(OR($L1471="LUAR JAM KERJA 1",$L1471="LUAR JAM KERJA 2"),OR(OR(AND($H1471=$H1472,AND(OR($I1472&gt;DATABASE!$J$3,$I1472&lt;DATABASE!$J$6),((DATEVALUE($H1472)+$I1472)-(DATEVALUE($H1471)+$I1471))&lt;DATABASE!$J$6)),AND($H1471=$H1472,$O1471=$O1472,OR($I1472&gt;DATABASE!$J$6,$I1472&lt;DATABASE!$J$3))),AND(($H1472-$H1471)=1,OR($I1472&lt;DATABASE!$I$6,((DATEVALUE($H1472)+$I1472)-(DATEVALUE($H1471)+$I1471))&lt;DATABASE!$J$6))),$A1472=$A1471),"LUAR JAM KERJA 2",IF(AND(OR(WEEKDAY($H1472,2)=1,WEEKDAY($H1472,2)=2,WEEKDAY($H1472,2)=3,WEEKDAY($H1472,2)=4,WEEKDAY($H1472,2)=5),$I1472&lt;=DATABASE!$J$3,$I1472&gt;=DATABASE!$I$3),"JAM KERJA",IF(AND(WEEKDAY($H1472,2)=6,$I1472&lt;=DATABASE!$J$4,$I1472&gt;=DATABASE!$I$4),"JAM KERJA","LUAR JAM KERJA 1")))))</f>
        <v/>
      </c>
      <c r="M1472" s="33" t="str">
        <f>IF('DATA ACCURATE'!T1475&lt;&gt;"",IF('DATA ACCURATE'!T1475&gt;100,'DATA ACCURATE'!T1475/10,'DATA ACCURATE'!T1475),"")</f>
        <v/>
      </c>
      <c r="N1472" t="str">
        <f>IF(M1472="","",IF(M1472&lt;=DATABASE!$I$9,"LOKAL",IF(M1472&lt;DATABASE!$J$9,"LUAR KOTA 1",IF($M1472&gt;=DATABASE!$J$9,"LUAR KOTA 2",""))))</f>
        <v/>
      </c>
      <c r="O1472" s="38" t="str">
        <f>IF('DATA ACCURATE'!L1475&lt;&gt;"",'DATA ACCURATE'!L1475,"")</f>
        <v/>
      </c>
      <c r="Q1472" s="38">
        <f t="shared" si="154"/>
        <v>0</v>
      </c>
      <c r="R1472" s="38">
        <f t="shared" si="154"/>
        <v>0</v>
      </c>
      <c r="S1472" s="38">
        <f t="shared" si="154"/>
        <v>0</v>
      </c>
      <c r="T1472" s="38">
        <f t="shared" si="154"/>
        <v>0</v>
      </c>
      <c r="U1472" s="38">
        <f t="shared" si="155"/>
        <v>0</v>
      </c>
      <c r="V1472" s="38">
        <f t="shared" si="155"/>
        <v>0</v>
      </c>
      <c r="W1472" s="38">
        <f t="shared" si="155"/>
        <v>0</v>
      </c>
      <c r="X1472" s="38">
        <f t="shared" si="156"/>
        <v>0</v>
      </c>
      <c r="Y1472" s="38">
        <f t="shared" si="156"/>
        <v>0</v>
      </c>
      <c r="Z1472" s="38">
        <f t="shared" si="156"/>
        <v>0</v>
      </c>
      <c r="AA1472" s="38">
        <f t="shared" si="156"/>
        <v>0</v>
      </c>
      <c r="AB1472" s="38">
        <f t="shared" si="157"/>
        <v>0</v>
      </c>
      <c r="AC1472" s="38">
        <f t="shared" si="158"/>
        <v>0</v>
      </c>
      <c r="AD1472" s="38" t="str">
        <f t="shared" si="159"/>
        <v>000000000000</v>
      </c>
    </row>
    <row r="1473" spans="1:30">
      <c r="A1473" s="9" t="str">
        <f>IF('DATA ACCURATE'!A1476&lt;&gt;"",'DATA ACCURATE'!A1476,"")</f>
        <v/>
      </c>
      <c r="B1473" s="9" t="str">
        <f>IF('DATA ACCURATE'!D1476&lt;&gt;"",'DATA ACCURATE'!D1476,"")</f>
        <v/>
      </c>
      <c r="C1473" s="38" t="str">
        <f>IF($AD1473="000000000000","",INDEX(DATABASE!$W$12:$W$71,MATCH($AD1473,DATABASE!$V$12:$V$71,0)))</f>
        <v/>
      </c>
      <c r="D1473" s="34" t="str">
        <f>IF(C1473="","",IF(E1473="",INDEX(DATABASE!$AF$13:$AF$62,MATCH($C1473,DATABASE!$AC$13:$AC$62,0)),IF(E1473="2x D11",INDEX(DATABASE!$AF$13:$AF$62,MATCH($C1473,DATABASE!$AC$13:$AC$62,0))+2*DATABASE!$AF$62,IF(E1473="3x D11",INDEX(DATABASE!$AF$13:$AF$62,MATCH($C1473,DATABASE!$AC$13:$AC$62,0))+3*DATABASE!$AF$62,""))))</f>
        <v/>
      </c>
      <c r="E1473" s="38" t="str">
        <f>IF(AND($K1473="Y",$G1473&lt;&gt;"UNYIL",$F1473&lt;DATABASE!$O$8),"2x D11",IF(AND($K1473="Y",$G1473&lt;&gt;"UNYIL",$F1473&gt;=DATABASE!$O$8),"3x D11",""))</f>
        <v/>
      </c>
      <c r="F1473" s="9" t="str">
        <f>IF('DATA ACCURATE'!N1476&lt;&gt;"",'DATA ACCURATE'!N1476,"")</f>
        <v/>
      </c>
      <c r="G1473" t="str">
        <f>IF(F1473="","",IF(F1473&lt;=DATABASE!$I$8,"UNYIL",IF(F1473&lt;=DATABASE!$J$8,"KECIL",IF(F1473&lt;DATABASE!$K$8,"TANGGUNG",IF(F1473&gt;=DATABASE!$K$8,"BESAR","")))))</f>
        <v/>
      </c>
      <c r="H1473" s="16" t="str">
        <f>IF('DATA ACCURATE'!J1476&lt;&gt;"",'DATA ACCURATE'!J1476,"")</f>
        <v/>
      </c>
      <c r="I1473" s="35" t="str">
        <f>IF(B1473&lt;&gt;"",IFERROR(VLOOKUP(B1473,'DATA TIMBANGAN'!G:M,7,FALSE),VLOOKUP(B1473,'DATA TIMBANGAN'!G:M,7)),"")</f>
        <v/>
      </c>
      <c r="J1473" s="25" t="str">
        <f>IF(H1473&lt;&gt;"",IFERROR(INDEX(DATABASE!$Z$19:$Z$38,MATCH(DATEVALUE(H1473),DATABASE!$AA$19:$AA$38,0)),INDEX(DATABASE!$Z$12:$Z$18,MATCH(WEEKDAY(H1473,2),DATABASE!$AA$12:$AA$18,0))),"")</f>
        <v/>
      </c>
      <c r="K1473" s="25" t="str">
        <f>IF('DATA ACCURATE'!V1476&lt;&gt;"",'DATA ACCURATE'!V1476,"")</f>
        <v/>
      </c>
      <c r="L1473" s="80" t="str">
        <f>IF($H1473="","",IF(OR($J1473="LIBUR",AND($L1472="LIBUR",$O1472=$O1473)),"LIBUR",IF(AND(OR($L1472="LUAR JAM KERJA 1",$L1472="LUAR JAM KERJA 2"),OR(OR(AND($H1472=$H1473,AND(OR($I1473&gt;DATABASE!$J$3,$I1473&lt;DATABASE!$J$6),((DATEVALUE($H1473)+$I1473)-(DATEVALUE($H1472)+$I1472))&lt;DATABASE!$J$6)),AND($H1472=$H1473,$O1472=$O1473,OR($I1473&gt;DATABASE!$J$6,$I1473&lt;DATABASE!$J$3))),AND(($H1473-$H1472)=1,OR($I1473&lt;DATABASE!$I$6,((DATEVALUE($H1473)+$I1473)-(DATEVALUE($H1472)+$I1472))&lt;DATABASE!$J$6))),$A1473=$A1472),"LUAR JAM KERJA 2",IF(AND(OR(WEEKDAY($H1473,2)=1,WEEKDAY($H1473,2)=2,WEEKDAY($H1473,2)=3,WEEKDAY($H1473,2)=4,WEEKDAY($H1473,2)=5),$I1473&lt;=DATABASE!$J$3,$I1473&gt;=DATABASE!$I$3),"JAM KERJA",IF(AND(WEEKDAY($H1473,2)=6,$I1473&lt;=DATABASE!$J$4,$I1473&gt;=DATABASE!$I$4),"JAM KERJA","LUAR JAM KERJA 1")))))</f>
        <v/>
      </c>
      <c r="M1473" s="33" t="str">
        <f>IF('DATA ACCURATE'!T1476&lt;&gt;"",IF('DATA ACCURATE'!T1476&gt;100,'DATA ACCURATE'!T1476/10,'DATA ACCURATE'!T1476),"")</f>
        <v/>
      </c>
      <c r="N1473" t="str">
        <f>IF(M1473="","",IF(M1473&lt;=DATABASE!$I$9,"LOKAL",IF(M1473&lt;DATABASE!$J$9,"LUAR KOTA 1",IF($M1473&gt;=DATABASE!$J$9,"LUAR KOTA 2",""))))</f>
        <v/>
      </c>
      <c r="O1473" s="38" t="str">
        <f>IF('DATA ACCURATE'!L1476&lt;&gt;"",'DATA ACCURATE'!L1476,"")</f>
        <v/>
      </c>
      <c r="Q1473" s="38">
        <f t="shared" si="154"/>
        <v>0</v>
      </c>
      <c r="R1473" s="38">
        <f t="shared" si="154"/>
        <v>0</v>
      </c>
      <c r="S1473" s="38">
        <f t="shared" si="154"/>
        <v>0</v>
      </c>
      <c r="T1473" s="38">
        <f t="shared" si="154"/>
        <v>0</v>
      </c>
      <c r="U1473" s="38">
        <f t="shared" si="155"/>
        <v>0</v>
      </c>
      <c r="V1473" s="38">
        <f t="shared" si="155"/>
        <v>0</v>
      </c>
      <c r="W1473" s="38">
        <f t="shared" si="155"/>
        <v>0</v>
      </c>
      <c r="X1473" s="38">
        <f t="shared" si="156"/>
        <v>0</v>
      </c>
      <c r="Y1473" s="38">
        <f t="shared" si="156"/>
        <v>0</v>
      </c>
      <c r="Z1473" s="38">
        <f t="shared" si="156"/>
        <v>0</v>
      </c>
      <c r="AA1473" s="38">
        <f t="shared" si="156"/>
        <v>0</v>
      </c>
      <c r="AB1473" s="38">
        <f t="shared" si="157"/>
        <v>0</v>
      </c>
      <c r="AC1473" s="38">
        <f t="shared" si="158"/>
        <v>0</v>
      </c>
      <c r="AD1473" s="38" t="str">
        <f t="shared" si="159"/>
        <v>000000000000</v>
      </c>
    </row>
    <row r="1474" spans="1:30">
      <c r="A1474" s="9" t="str">
        <f>IF('DATA ACCURATE'!A1477&lt;&gt;"",'DATA ACCURATE'!A1477,"")</f>
        <v/>
      </c>
      <c r="B1474" s="9" t="str">
        <f>IF('DATA ACCURATE'!D1477&lt;&gt;"",'DATA ACCURATE'!D1477,"")</f>
        <v/>
      </c>
      <c r="C1474" s="38" t="str">
        <f>IF($AD1474="000000000000","",INDEX(DATABASE!$W$12:$W$71,MATCH($AD1474,DATABASE!$V$12:$V$71,0)))</f>
        <v/>
      </c>
      <c r="D1474" s="34" t="str">
        <f>IF(C1474="","",IF(E1474="",INDEX(DATABASE!$AF$13:$AF$62,MATCH($C1474,DATABASE!$AC$13:$AC$62,0)),IF(E1474="2x D11",INDEX(DATABASE!$AF$13:$AF$62,MATCH($C1474,DATABASE!$AC$13:$AC$62,0))+2*DATABASE!$AF$62,IF(E1474="3x D11",INDEX(DATABASE!$AF$13:$AF$62,MATCH($C1474,DATABASE!$AC$13:$AC$62,0))+3*DATABASE!$AF$62,""))))</f>
        <v/>
      </c>
      <c r="E1474" s="38" t="str">
        <f>IF(AND($K1474="Y",$G1474&lt;&gt;"UNYIL",$F1474&lt;DATABASE!$O$8),"2x D11",IF(AND($K1474="Y",$G1474&lt;&gt;"UNYIL",$F1474&gt;=DATABASE!$O$8),"3x D11",""))</f>
        <v/>
      </c>
      <c r="F1474" s="9" t="str">
        <f>IF('DATA ACCURATE'!N1477&lt;&gt;"",'DATA ACCURATE'!N1477,"")</f>
        <v/>
      </c>
      <c r="G1474" t="str">
        <f>IF(F1474="","",IF(F1474&lt;=DATABASE!$I$8,"UNYIL",IF(F1474&lt;=DATABASE!$J$8,"KECIL",IF(F1474&lt;DATABASE!$K$8,"TANGGUNG",IF(F1474&gt;=DATABASE!$K$8,"BESAR","")))))</f>
        <v/>
      </c>
      <c r="H1474" s="16" t="str">
        <f>IF('DATA ACCURATE'!J1477&lt;&gt;"",'DATA ACCURATE'!J1477,"")</f>
        <v/>
      </c>
      <c r="I1474" s="35" t="str">
        <f>IF(B1474&lt;&gt;"",IFERROR(VLOOKUP(B1474,'DATA TIMBANGAN'!G:M,7,FALSE),VLOOKUP(B1474,'DATA TIMBANGAN'!G:M,7)),"")</f>
        <v/>
      </c>
      <c r="J1474" s="25" t="str">
        <f>IF(H1474&lt;&gt;"",IFERROR(INDEX(DATABASE!$Z$19:$Z$38,MATCH(DATEVALUE(H1474),DATABASE!$AA$19:$AA$38,0)),INDEX(DATABASE!$Z$12:$Z$18,MATCH(WEEKDAY(H1474,2),DATABASE!$AA$12:$AA$18,0))),"")</f>
        <v/>
      </c>
      <c r="K1474" s="25" t="str">
        <f>IF('DATA ACCURATE'!V1477&lt;&gt;"",'DATA ACCURATE'!V1477,"")</f>
        <v/>
      </c>
      <c r="L1474" s="80" t="str">
        <f>IF($H1474="","",IF(OR($J1474="LIBUR",AND($L1473="LIBUR",$O1473=$O1474)),"LIBUR",IF(AND(OR($L1473="LUAR JAM KERJA 1",$L1473="LUAR JAM KERJA 2"),OR(OR(AND($H1473=$H1474,AND(OR($I1474&gt;DATABASE!$J$3,$I1474&lt;DATABASE!$J$6),((DATEVALUE($H1474)+$I1474)-(DATEVALUE($H1473)+$I1473))&lt;DATABASE!$J$6)),AND($H1473=$H1474,$O1473=$O1474,OR($I1474&gt;DATABASE!$J$6,$I1474&lt;DATABASE!$J$3))),AND(($H1474-$H1473)=1,OR($I1474&lt;DATABASE!$I$6,((DATEVALUE($H1474)+$I1474)-(DATEVALUE($H1473)+$I1473))&lt;DATABASE!$J$6))),$A1474=$A1473),"LUAR JAM KERJA 2",IF(AND(OR(WEEKDAY($H1474,2)=1,WEEKDAY($H1474,2)=2,WEEKDAY($H1474,2)=3,WEEKDAY($H1474,2)=4,WEEKDAY($H1474,2)=5),$I1474&lt;=DATABASE!$J$3,$I1474&gt;=DATABASE!$I$3),"JAM KERJA",IF(AND(WEEKDAY($H1474,2)=6,$I1474&lt;=DATABASE!$J$4,$I1474&gt;=DATABASE!$I$4),"JAM KERJA","LUAR JAM KERJA 1")))))</f>
        <v/>
      </c>
      <c r="M1474" s="33" t="str">
        <f>IF('DATA ACCURATE'!T1477&lt;&gt;"",IF('DATA ACCURATE'!T1477&gt;100,'DATA ACCURATE'!T1477/10,'DATA ACCURATE'!T1477),"")</f>
        <v/>
      </c>
      <c r="N1474" t="str">
        <f>IF(M1474="","",IF(M1474&lt;=DATABASE!$I$9,"LOKAL",IF(M1474&lt;DATABASE!$J$9,"LUAR KOTA 1",IF($M1474&gt;=DATABASE!$J$9,"LUAR KOTA 2",""))))</f>
        <v/>
      </c>
      <c r="O1474" s="38" t="str">
        <f>IF('DATA ACCURATE'!L1477&lt;&gt;"",'DATA ACCURATE'!L1477,"")</f>
        <v/>
      </c>
      <c r="Q1474" s="38">
        <f t="shared" si="154"/>
        <v>0</v>
      </c>
      <c r="R1474" s="38">
        <f t="shared" si="154"/>
        <v>0</v>
      </c>
      <c r="S1474" s="38">
        <f t="shared" si="154"/>
        <v>0</v>
      </c>
      <c r="T1474" s="38">
        <f t="shared" ref="T1474:T1537" si="160">IF($G1474=T$1,1,0)</f>
        <v>0</v>
      </c>
      <c r="U1474" s="38">
        <f t="shared" si="155"/>
        <v>0</v>
      </c>
      <c r="V1474" s="38">
        <f t="shared" si="155"/>
        <v>0</v>
      </c>
      <c r="W1474" s="38">
        <f t="shared" si="155"/>
        <v>0</v>
      </c>
      <c r="X1474" s="38">
        <f t="shared" si="156"/>
        <v>0</v>
      </c>
      <c r="Y1474" s="38">
        <f t="shared" si="156"/>
        <v>0</v>
      </c>
      <c r="Z1474" s="38">
        <f t="shared" si="156"/>
        <v>0</v>
      </c>
      <c r="AA1474" s="38">
        <f t="shared" ref="AA1474:AA1537" si="161">IF($L1474=AA$1,1,0)</f>
        <v>0</v>
      </c>
      <c r="AB1474" s="38">
        <f t="shared" si="157"/>
        <v>0</v>
      </c>
      <c r="AC1474" s="38">
        <f t="shared" si="158"/>
        <v>0</v>
      </c>
      <c r="AD1474" s="38" t="str">
        <f t="shared" si="159"/>
        <v>000000000000</v>
      </c>
    </row>
    <row r="1475" spans="1:30">
      <c r="A1475" s="9" t="str">
        <f>IF('DATA ACCURATE'!A1478&lt;&gt;"",'DATA ACCURATE'!A1478,"")</f>
        <v/>
      </c>
      <c r="B1475" s="9" t="str">
        <f>IF('DATA ACCURATE'!D1478&lt;&gt;"",'DATA ACCURATE'!D1478,"")</f>
        <v/>
      </c>
      <c r="C1475" s="38" t="str">
        <f>IF($AD1475="000000000000","",INDEX(DATABASE!$W$12:$W$71,MATCH($AD1475,DATABASE!$V$12:$V$71,0)))</f>
        <v/>
      </c>
      <c r="D1475" s="34" t="str">
        <f>IF(C1475="","",IF(E1475="",INDEX(DATABASE!$AF$13:$AF$62,MATCH($C1475,DATABASE!$AC$13:$AC$62,0)),IF(E1475="2x D11",INDEX(DATABASE!$AF$13:$AF$62,MATCH($C1475,DATABASE!$AC$13:$AC$62,0))+2*DATABASE!$AF$62,IF(E1475="3x D11",INDEX(DATABASE!$AF$13:$AF$62,MATCH($C1475,DATABASE!$AC$13:$AC$62,0))+3*DATABASE!$AF$62,""))))</f>
        <v/>
      </c>
      <c r="E1475" s="38" t="str">
        <f>IF(AND($K1475="Y",$G1475&lt;&gt;"UNYIL",$F1475&lt;DATABASE!$O$8),"2x D11",IF(AND($K1475="Y",$G1475&lt;&gt;"UNYIL",$F1475&gt;=DATABASE!$O$8),"3x D11",""))</f>
        <v/>
      </c>
      <c r="F1475" s="9" t="str">
        <f>IF('DATA ACCURATE'!N1478&lt;&gt;"",'DATA ACCURATE'!N1478,"")</f>
        <v/>
      </c>
      <c r="G1475" t="str">
        <f>IF(F1475="","",IF(F1475&lt;=DATABASE!$I$8,"UNYIL",IF(F1475&lt;=DATABASE!$J$8,"KECIL",IF(F1475&lt;DATABASE!$K$8,"TANGGUNG",IF(F1475&gt;=DATABASE!$K$8,"BESAR","")))))</f>
        <v/>
      </c>
      <c r="H1475" s="16" t="str">
        <f>IF('DATA ACCURATE'!J1478&lt;&gt;"",'DATA ACCURATE'!J1478,"")</f>
        <v/>
      </c>
      <c r="I1475" s="35" t="str">
        <f>IF(B1475&lt;&gt;"",IFERROR(VLOOKUP(B1475,'DATA TIMBANGAN'!G:M,7,FALSE),VLOOKUP(B1475,'DATA TIMBANGAN'!G:M,7)),"")</f>
        <v/>
      </c>
      <c r="J1475" s="25" t="str">
        <f>IF(H1475&lt;&gt;"",IFERROR(INDEX(DATABASE!$Z$19:$Z$38,MATCH(DATEVALUE(H1475),DATABASE!$AA$19:$AA$38,0)),INDEX(DATABASE!$Z$12:$Z$18,MATCH(WEEKDAY(H1475,2),DATABASE!$AA$12:$AA$18,0))),"")</f>
        <v/>
      </c>
      <c r="K1475" s="25" t="str">
        <f>IF('DATA ACCURATE'!V1478&lt;&gt;"",'DATA ACCURATE'!V1478,"")</f>
        <v/>
      </c>
      <c r="L1475" s="80" t="str">
        <f>IF($H1475="","",IF(OR($J1475="LIBUR",AND($L1474="LIBUR",$O1474=$O1475)),"LIBUR",IF(AND(OR($L1474="LUAR JAM KERJA 1",$L1474="LUAR JAM KERJA 2"),OR(OR(AND($H1474=$H1475,AND(OR($I1475&gt;DATABASE!$J$3,$I1475&lt;DATABASE!$J$6),((DATEVALUE($H1475)+$I1475)-(DATEVALUE($H1474)+$I1474))&lt;DATABASE!$J$6)),AND($H1474=$H1475,$O1474=$O1475,OR($I1475&gt;DATABASE!$J$6,$I1475&lt;DATABASE!$J$3))),AND(($H1475-$H1474)=1,OR($I1475&lt;DATABASE!$I$6,((DATEVALUE($H1475)+$I1475)-(DATEVALUE($H1474)+$I1474))&lt;DATABASE!$J$6))),$A1475=$A1474),"LUAR JAM KERJA 2",IF(AND(OR(WEEKDAY($H1475,2)=1,WEEKDAY($H1475,2)=2,WEEKDAY($H1475,2)=3,WEEKDAY($H1475,2)=4,WEEKDAY($H1475,2)=5),$I1475&lt;=DATABASE!$J$3,$I1475&gt;=DATABASE!$I$3),"JAM KERJA",IF(AND(WEEKDAY($H1475,2)=6,$I1475&lt;=DATABASE!$J$4,$I1475&gt;=DATABASE!$I$4),"JAM KERJA","LUAR JAM KERJA 1")))))</f>
        <v/>
      </c>
      <c r="M1475" s="33" t="str">
        <f>IF('DATA ACCURATE'!T1478&lt;&gt;"",IF('DATA ACCURATE'!T1478&gt;100,'DATA ACCURATE'!T1478/10,'DATA ACCURATE'!T1478),"")</f>
        <v/>
      </c>
      <c r="N1475" t="str">
        <f>IF(M1475="","",IF(M1475&lt;=DATABASE!$I$9,"LOKAL",IF(M1475&lt;DATABASE!$J$9,"LUAR KOTA 1",IF($M1475&gt;=DATABASE!$J$9,"LUAR KOTA 2",""))))</f>
        <v/>
      </c>
      <c r="O1475" s="38" t="str">
        <f>IF('DATA ACCURATE'!L1478&lt;&gt;"",'DATA ACCURATE'!L1478,"")</f>
        <v/>
      </c>
      <c r="Q1475" s="38">
        <f t="shared" ref="Q1475:T1538" si="162">IF($G1475=Q$1,1,0)</f>
        <v>0</v>
      </c>
      <c r="R1475" s="38">
        <f t="shared" si="162"/>
        <v>0</v>
      </c>
      <c r="S1475" s="38">
        <f t="shared" si="162"/>
        <v>0</v>
      </c>
      <c r="T1475" s="38">
        <f t="shared" si="160"/>
        <v>0</v>
      </c>
      <c r="U1475" s="38">
        <f t="shared" ref="U1475:W1538" si="163">IF($N1475=U$1,1,0)</f>
        <v>0</v>
      </c>
      <c r="V1475" s="38">
        <f t="shared" si="163"/>
        <v>0</v>
      </c>
      <c r="W1475" s="38">
        <f t="shared" si="163"/>
        <v>0</v>
      </c>
      <c r="X1475" s="38">
        <f t="shared" ref="X1475:AA1538" si="164">IF($L1475=X$1,1,0)</f>
        <v>0</v>
      </c>
      <c r="Y1475" s="38">
        <f t="shared" si="164"/>
        <v>0</v>
      </c>
      <c r="Z1475" s="38">
        <f t="shared" si="164"/>
        <v>0</v>
      </c>
      <c r="AA1475" s="38">
        <f t="shared" si="161"/>
        <v>0</v>
      </c>
      <c r="AB1475" s="38">
        <f t="shared" ref="AB1475:AB1538" si="165">IF(AND($G1475="UNYIL",$K1475="Y"),1,0)</f>
        <v>0</v>
      </c>
      <c r="AC1475" s="38">
        <f t="shared" ref="AC1475:AC1538" si="166">IF($E1475="2x D11",2,IF($E1475="3x D11",3,0))</f>
        <v>0</v>
      </c>
      <c r="AD1475" s="38" t="str">
        <f t="shared" ref="AD1475:AD1538" si="167">Q1475&amp;R1475&amp;S1475&amp;T1475&amp;U1475&amp;V1475&amp;W1475&amp;X1475&amp;Y1475&amp;Z1475&amp;AA1475&amp;AB1475</f>
        <v>000000000000</v>
      </c>
    </row>
    <row r="1476" spans="1:30">
      <c r="A1476" s="9" t="str">
        <f>IF('DATA ACCURATE'!A1479&lt;&gt;"",'DATA ACCURATE'!A1479,"")</f>
        <v/>
      </c>
      <c r="B1476" s="9" t="str">
        <f>IF('DATA ACCURATE'!D1479&lt;&gt;"",'DATA ACCURATE'!D1479,"")</f>
        <v/>
      </c>
      <c r="C1476" s="38" t="str">
        <f>IF($AD1476="000000000000","",INDEX(DATABASE!$W$12:$W$71,MATCH($AD1476,DATABASE!$V$12:$V$71,0)))</f>
        <v/>
      </c>
      <c r="D1476" s="34" t="str">
        <f>IF(C1476="","",IF(E1476="",INDEX(DATABASE!$AF$13:$AF$62,MATCH($C1476,DATABASE!$AC$13:$AC$62,0)),IF(E1476="2x D11",INDEX(DATABASE!$AF$13:$AF$62,MATCH($C1476,DATABASE!$AC$13:$AC$62,0))+2*DATABASE!$AF$62,IF(E1476="3x D11",INDEX(DATABASE!$AF$13:$AF$62,MATCH($C1476,DATABASE!$AC$13:$AC$62,0))+3*DATABASE!$AF$62,""))))</f>
        <v/>
      </c>
      <c r="E1476" s="38" t="str">
        <f>IF(AND($K1476="Y",$G1476&lt;&gt;"UNYIL",$F1476&lt;DATABASE!$O$8),"2x D11",IF(AND($K1476="Y",$G1476&lt;&gt;"UNYIL",$F1476&gt;=DATABASE!$O$8),"3x D11",""))</f>
        <v/>
      </c>
      <c r="F1476" s="9" t="str">
        <f>IF('DATA ACCURATE'!N1479&lt;&gt;"",'DATA ACCURATE'!N1479,"")</f>
        <v/>
      </c>
      <c r="G1476" t="str">
        <f>IF(F1476="","",IF(F1476&lt;=DATABASE!$I$8,"UNYIL",IF(F1476&lt;=DATABASE!$J$8,"KECIL",IF(F1476&lt;DATABASE!$K$8,"TANGGUNG",IF(F1476&gt;=DATABASE!$K$8,"BESAR","")))))</f>
        <v/>
      </c>
      <c r="H1476" s="16" t="str">
        <f>IF('DATA ACCURATE'!J1479&lt;&gt;"",'DATA ACCURATE'!J1479,"")</f>
        <v/>
      </c>
      <c r="I1476" s="35" t="str">
        <f>IF(B1476&lt;&gt;"",IFERROR(VLOOKUP(B1476,'DATA TIMBANGAN'!G:M,7,FALSE),VLOOKUP(B1476,'DATA TIMBANGAN'!G:M,7)),"")</f>
        <v/>
      </c>
      <c r="J1476" s="25" t="str">
        <f>IF(H1476&lt;&gt;"",IFERROR(INDEX(DATABASE!$Z$19:$Z$38,MATCH(DATEVALUE(H1476),DATABASE!$AA$19:$AA$38,0)),INDEX(DATABASE!$Z$12:$Z$18,MATCH(WEEKDAY(H1476,2),DATABASE!$AA$12:$AA$18,0))),"")</f>
        <v/>
      </c>
      <c r="K1476" s="25" t="str">
        <f>IF('DATA ACCURATE'!V1479&lt;&gt;"",'DATA ACCURATE'!V1479,"")</f>
        <v/>
      </c>
      <c r="L1476" s="80" t="str">
        <f>IF($H1476="","",IF(OR($J1476="LIBUR",AND($L1475="LIBUR",$O1475=$O1476)),"LIBUR",IF(AND(OR($L1475="LUAR JAM KERJA 1",$L1475="LUAR JAM KERJA 2"),OR(OR(AND($H1475=$H1476,AND(OR($I1476&gt;DATABASE!$J$3,$I1476&lt;DATABASE!$J$6),((DATEVALUE($H1476)+$I1476)-(DATEVALUE($H1475)+$I1475))&lt;DATABASE!$J$6)),AND($H1475=$H1476,$O1475=$O1476,OR($I1476&gt;DATABASE!$J$6,$I1476&lt;DATABASE!$J$3))),AND(($H1476-$H1475)=1,OR($I1476&lt;DATABASE!$I$6,((DATEVALUE($H1476)+$I1476)-(DATEVALUE($H1475)+$I1475))&lt;DATABASE!$J$6))),$A1476=$A1475),"LUAR JAM KERJA 2",IF(AND(OR(WEEKDAY($H1476,2)=1,WEEKDAY($H1476,2)=2,WEEKDAY($H1476,2)=3,WEEKDAY($H1476,2)=4,WEEKDAY($H1476,2)=5),$I1476&lt;=DATABASE!$J$3,$I1476&gt;=DATABASE!$I$3),"JAM KERJA",IF(AND(WEEKDAY($H1476,2)=6,$I1476&lt;=DATABASE!$J$4,$I1476&gt;=DATABASE!$I$4),"JAM KERJA","LUAR JAM KERJA 1")))))</f>
        <v/>
      </c>
      <c r="M1476" s="33" t="str">
        <f>IF('DATA ACCURATE'!T1479&lt;&gt;"",IF('DATA ACCURATE'!T1479&gt;100,'DATA ACCURATE'!T1479/10,'DATA ACCURATE'!T1479),"")</f>
        <v/>
      </c>
      <c r="N1476" t="str">
        <f>IF(M1476="","",IF(M1476&lt;=DATABASE!$I$9,"LOKAL",IF(M1476&lt;DATABASE!$J$9,"LUAR KOTA 1",IF($M1476&gt;=DATABASE!$J$9,"LUAR KOTA 2",""))))</f>
        <v/>
      </c>
      <c r="O1476" s="38" t="str">
        <f>IF('DATA ACCURATE'!L1479&lt;&gt;"",'DATA ACCURATE'!L1479,"")</f>
        <v/>
      </c>
      <c r="Q1476" s="38">
        <f t="shared" si="162"/>
        <v>0</v>
      </c>
      <c r="R1476" s="38">
        <f t="shared" si="162"/>
        <v>0</v>
      </c>
      <c r="S1476" s="38">
        <f t="shared" si="162"/>
        <v>0</v>
      </c>
      <c r="T1476" s="38">
        <f t="shared" si="160"/>
        <v>0</v>
      </c>
      <c r="U1476" s="38">
        <f t="shared" si="163"/>
        <v>0</v>
      </c>
      <c r="V1476" s="38">
        <f t="shared" si="163"/>
        <v>0</v>
      </c>
      <c r="W1476" s="38">
        <f t="shared" si="163"/>
        <v>0</v>
      </c>
      <c r="X1476" s="38">
        <f t="shared" si="164"/>
        <v>0</v>
      </c>
      <c r="Y1476" s="38">
        <f t="shared" si="164"/>
        <v>0</v>
      </c>
      <c r="Z1476" s="38">
        <f t="shared" si="164"/>
        <v>0</v>
      </c>
      <c r="AA1476" s="38">
        <f t="shared" si="161"/>
        <v>0</v>
      </c>
      <c r="AB1476" s="38">
        <f t="shared" si="165"/>
        <v>0</v>
      </c>
      <c r="AC1476" s="38">
        <f t="shared" si="166"/>
        <v>0</v>
      </c>
      <c r="AD1476" s="38" t="str">
        <f t="shared" si="167"/>
        <v>000000000000</v>
      </c>
    </row>
    <row r="1477" spans="1:30">
      <c r="A1477" s="9" t="str">
        <f>IF('DATA ACCURATE'!A1480&lt;&gt;"",'DATA ACCURATE'!A1480,"")</f>
        <v/>
      </c>
      <c r="B1477" s="9" t="str">
        <f>IF('DATA ACCURATE'!D1480&lt;&gt;"",'DATA ACCURATE'!D1480,"")</f>
        <v/>
      </c>
      <c r="C1477" s="38" t="str">
        <f>IF($AD1477="000000000000","",INDEX(DATABASE!$W$12:$W$71,MATCH($AD1477,DATABASE!$V$12:$V$71,0)))</f>
        <v/>
      </c>
      <c r="D1477" s="34" t="str">
        <f>IF(C1477="","",IF(E1477="",INDEX(DATABASE!$AF$13:$AF$62,MATCH($C1477,DATABASE!$AC$13:$AC$62,0)),IF(E1477="2x D11",INDEX(DATABASE!$AF$13:$AF$62,MATCH($C1477,DATABASE!$AC$13:$AC$62,0))+2*DATABASE!$AF$62,IF(E1477="3x D11",INDEX(DATABASE!$AF$13:$AF$62,MATCH($C1477,DATABASE!$AC$13:$AC$62,0))+3*DATABASE!$AF$62,""))))</f>
        <v/>
      </c>
      <c r="E1477" s="38" t="str">
        <f>IF(AND($K1477="Y",$G1477&lt;&gt;"UNYIL",$F1477&lt;DATABASE!$O$8),"2x D11",IF(AND($K1477="Y",$G1477&lt;&gt;"UNYIL",$F1477&gt;=DATABASE!$O$8),"3x D11",""))</f>
        <v/>
      </c>
      <c r="F1477" s="9" t="str">
        <f>IF('DATA ACCURATE'!N1480&lt;&gt;"",'DATA ACCURATE'!N1480,"")</f>
        <v/>
      </c>
      <c r="G1477" t="str">
        <f>IF(F1477="","",IF(F1477&lt;=DATABASE!$I$8,"UNYIL",IF(F1477&lt;=DATABASE!$J$8,"KECIL",IF(F1477&lt;DATABASE!$K$8,"TANGGUNG",IF(F1477&gt;=DATABASE!$K$8,"BESAR","")))))</f>
        <v/>
      </c>
      <c r="H1477" s="16" t="str">
        <f>IF('DATA ACCURATE'!J1480&lt;&gt;"",'DATA ACCURATE'!J1480,"")</f>
        <v/>
      </c>
      <c r="I1477" s="35" t="str">
        <f>IF(B1477&lt;&gt;"",IFERROR(VLOOKUP(B1477,'DATA TIMBANGAN'!G:M,7,FALSE),VLOOKUP(B1477,'DATA TIMBANGAN'!G:M,7)),"")</f>
        <v/>
      </c>
      <c r="J1477" s="25" t="str">
        <f>IF(H1477&lt;&gt;"",IFERROR(INDEX(DATABASE!$Z$19:$Z$38,MATCH(DATEVALUE(H1477),DATABASE!$AA$19:$AA$38,0)),INDEX(DATABASE!$Z$12:$Z$18,MATCH(WEEKDAY(H1477,2),DATABASE!$AA$12:$AA$18,0))),"")</f>
        <v/>
      </c>
      <c r="K1477" s="25" t="str">
        <f>IF('DATA ACCURATE'!V1480&lt;&gt;"",'DATA ACCURATE'!V1480,"")</f>
        <v/>
      </c>
      <c r="L1477" s="80" t="str">
        <f>IF($H1477="","",IF(OR($J1477="LIBUR",AND($L1476="LIBUR",$O1476=$O1477)),"LIBUR",IF(AND(OR($L1476="LUAR JAM KERJA 1",$L1476="LUAR JAM KERJA 2"),OR(OR(AND($H1476=$H1477,AND(OR($I1477&gt;DATABASE!$J$3,$I1477&lt;DATABASE!$J$6),((DATEVALUE($H1477)+$I1477)-(DATEVALUE($H1476)+$I1476))&lt;DATABASE!$J$6)),AND($H1476=$H1477,$O1476=$O1477,OR($I1477&gt;DATABASE!$J$6,$I1477&lt;DATABASE!$J$3))),AND(($H1477-$H1476)=1,OR($I1477&lt;DATABASE!$I$6,((DATEVALUE($H1477)+$I1477)-(DATEVALUE($H1476)+$I1476))&lt;DATABASE!$J$6))),$A1477=$A1476),"LUAR JAM KERJA 2",IF(AND(OR(WEEKDAY($H1477,2)=1,WEEKDAY($H1477,2)=2,WEEKDAY($H1477,2)=3,WEEKDAY($H1477,2)=4,WEEKDAY($H1477,2)=5),$I1477&lt;=DATABASE!$J$3,$I1477&gt;=DATABASE!$I$3),"JAM KERJA",IF(AND(WEEKDAY($H1477,2)=6,$I1477&lt;=DATABASE!$J$4,$I1477&gt;=DATABASE!$I$4),"JAM KERJA","LUAR JAM KERJA 1")))))</f>
        <v/>
      </c>
      <c r="M1477" s="33" t="str">
        <f>IF('DATA ACCURATE'!T1480&lt;&gt;"",IF('DATA ACCURATE'!T1480&gt;100,'DATA ACCURATE'!T1480/10,'DATA ACCURATE'!T1480),"")</f>
        <v/>
      </c>
      <c r="N1477" t="str">
        <f>IF(M1477="","",IF(M1477&lt;=DATABASE!$I$9,"LOKAL",IF(M1477&lt;DATABASE!$J$9,"LUAR KOTA 1",IF($M1477&gt;=DATABASE!$J$9,"LUAR KOTA 2",""))))</f>
        <v/>
      </c>
      <c r="O1477" s="38" t="str">
        <f>IF('DATA ACCURATE'!L1480&lt;&gt;"",'DATA ACCURATE'!L1480,"")</f>
        <v/>
      </c>
      <c r="Q1477" s="38">
        <f t="shared" si="162"/>
        <v>0</v>
      </c>
      <c r="R1477" s="38">
        <f t="shared" si="162"/>
        <v>0</v>
      </c>
      <c r="S1477" s="38">
        <f t="shared" si="162"/>
        <v>0</v>
      </c>
      <c r="T1477" s="38">
        <f t="shared" si="160"/>
        <v>0</v>
      </c>
      <c r="U1477" s="38">
        <f t="shared" si="163"/>
        <v>0</v>
      </c>
      <c r="V1477" s="38">
        <f t="shared" si="163"/>
        <v>0</v>
      </c>
      <c r="W1477" s="38">
        <f t="shared" si="163"/>
        <v>0</v>
      </c>
      <c r="X1477" s="38">
        <f t="shared" si="164"/>
        <v>0</v>
      </c>
      <c r="Y1477" s="38">
        <f t="shared" si="164"/>
        <v>0</v>
      </c>
      <c r="Z1477" s="38">
        <f t="shared" si="164"/>
        <v>0</v>
      </c>
      <c r="AA1477" s="38">
        <f t="shared" si="161"/>
        <v>0</v>
      </c>
      <c r="AB1477" s="38">
        <f t="shared" si="165"/>
        <v>0</v>
      </c>
      <c r="AC1477" s="38">
        <f t="shared" si="166"/>
        <v>0</v>
      </c>
      <c r="AD1477" s="38" t="str">
        <f t="shared" si="167"/>
        <v>000000000000</v>
      </c>
    </row>
    <row r="1478" spans="1:30">
      <c r="A1478" s="9" t="str">
        <f>IF('DATA ACCURATE'!A1481&lt;&gt;"",'DATA ACCURATE'!A1481,"")</f>
        <v/>
      </c>
      <c r="B1478" s="9" t="str">
        <f>IF('DATA ACCURATE'!D1481&lt;&gt;"",'DATA ACCURATE'!D1481,"")</f>
        <v/>
      </c>
      <c r="C1478" s="38" t="str">
        <f>IF($AD1478="000000000000","",INDEX(DATABASE!$W$12:$W$71,MATCH($AD1478,DATABASE!$V$12:$V$71,0)))</f>
        <v/>
      </c>
      <c r="D1478" s="34" t="str">
        <f>IF(C1478="","",IF(E1478="",INDEX(DATABASE!$AF$13:$AF$62,MATCH($C1478,DATABASE!$AC$13:$AC$62,0)),IF(E1478="2x D11",INDEX(DATABASE!$AF$13:$AF$62,MATCH($C1478,DATABASE!$AC$13:$AC$62,0))+2*DATABASE!$AF$62,IF(E1478="3x D11",INDEX(DATABASE!$AF$13:$AF$62,MATCH($C1478,DATABASE!$AC$13:$AC$62,0))+3*DATABASE!$AF$62,""))))</f>
        <v/>
      </c>
      <c r="E1478" s="38" t="str">
        <f>IF(AND($K1478="Y",$G1478&lt;&gt;"UNYIL",$F1478&lt;DATABASE!$O$8),"2x D11",IF(AND($K1478="Y",$G1478&lt;&gt;"UNYIL",$F1478&gt;=DATABASE!$O$8),"3x D11",""))</f>
        <v/>
      </c>
      <c r="F1478" s="9" t="str">
        <f>IF('DATA ACCURATE'!N1481&lt;&gt;"",'DATA ACCURATE'!N1481,"")</f>
        <v/>
      </c>
      <c r="G1478" t="str">
        <f>IF(F1478="","",IF(F1478&lt;=DATABASE!$I$8,"UNYIL",IF(F1478&lt;=DATABASE!$J$8,"KECIL",IF(F1478&lt;DATABASE!$K$8,"TANGGUNG",IF(F1478&gt;=DATABASE!$K$8,"BESAR","")))))</f>
        <v/>
      </c>
      <c r="H1478" s="16" t="str">
        <f>IF('DATA ACCURATE'!J1481&lt;&gt;"",'DATA ACCURATE'!J1481,"")</f>
        <v/>
      </c>
      <c r="I1478" s="35" t="str">
        <f>IF(B1478&lt;&gt;"",IFERROR(VLOOKUP(B1478,'DATA TIMBANGAN'!G:M,7,FALSE),VLOOKUP(B1478,'DATA TIMBANGAN'!G:M,7)),"")</f>
        <v/>
      </c>
      <c r="J1478" s="25" t="str">
        <f>IF(H1478&lt;&gt;"",IFERROR(INDEX(DATABASE!$Z$19:$Z$38,MATCH(DATEVALUE(H1478),DATABASE!$AA$19:$AA$38,0)),INDEX(DATABASE!$Z$12:$Z$18,MATCH(WEEKDAY(H1478,2),DATABASE!$AA$12:$AA$18,0))),"")</f>
        <v/>
      </c>
      <c r="K1478" s="25" t="str">
        <f>IF('DATA ACCURATE'!V1481&lt;&gt;"",'DATA ACCURATE'!V1481,"")</f>
        <v/>
      </c>
      <c r="L1478" s="80" t="str">
        <f>IF($H1478="","",IF(OR($J1478="LIBUR",AND($L1477="LIBUR",$O1477=$O1478)),"LIBUR",IF(AND(OR($L1477="LUAR JAM KERJA 1",$L1477="LUAR JAM KERJA 2"),OR(OR(AND($H1477=$H1478,AND(OR($I1478&gt;DATABASE!$J$3,$I1478&lt;DATABASE!$J$6),((DATEVALUE($H1478)+$I1478)-(DATEVALUE($H1477)+$I1477))&lt;DATABASE!$J$6)),AND($H1477=$H1478,$O1477=$O1478,OR($I1478&gt;DATABASE!$J$6,$I1478&lt;DATABASE!$J$3))),AND(($H1478-$H1477)=1,OR($I1478&lt;DATABASE!$I$6,((DATEVALUE($H1478)+$I1478)-(DATEVALUE($H1477)+$I1477))&lt;DATABASE!$J$6))),$A1478=$A1477),"LUAR JAM KERJA 2",IF(AND(OR(WEEKDAY($H1478,2)=1,WEEKDAY($H1478,2)=2,WEEKDAY($H1478,2)=3,WEEKDAY($H1478,2)=4,WEEKDAY($H1478,2)=5),$I1478&lt;=DATABASE!$J$3,$I1478&gt;=DATABASE!$I$3),"JAM KERJA",IF(AND(WEEKDAY($H1478,2)=6,$I1478&lt;=DATABASE!$J$4,$I1478&gt;=DATABASE!$I$4),"JAM KERJA","LUAR JAM KERJA 1")))))</f>
        <v/>
      </c>
      <c r="M1478" s="33" t="str">
        <f>IF('DATA ACCURATE'!T1481&lt;&gt;"",IF('DATA ACCURATE'!T1481&gt;100,'DATA ACCURATE'!T1481/10,'DATA ACCURATE'!T1481),"")</f>
        <v/>
      </c>
      <c r="N1478" t="str">
        <f>IF(M1478="","",IF(M1478&lt;=DATABASE!$I$9,"LOKAL",IF(M1478&lt;DATABASE!$J$9,"LUAR KOTA 1",IF($M1478&gt;=DATABASE!$J$9,"LUAR KOTA 2",""))))</f>
        <v/>
      </c>
      <c r="O1478" s="38" t="str">
        <f>IF('DATA ACCURATE'!L1481&lt;&gt;"",'DATA ACCURATE'!L1481,"")</f>
        <v/>
      </c>
      <c r="Q1478" s="38">
        <f t="shared" si="162"/>
        <v>0</v>
      </c>
      <c r="R1478" s="38">
        <f t="shared" si="162"/>
        <v>0</v>
      </c>
      <c r="S1478" s="38">
        <f t="shared" si="162"/>
        <v>0</v>
      </c>
      <c r="T1478" s="38">
        <f t="shared" si="160"/>
        <v>0</v>
      </c>
      <c r="U1478" s="38">
        <f t="shared" si="163"/>
        <v>0</v>
      </c>
      <c r="V1478" s="38">
        <f t="shared" si="163"/>
        <v>0</v>
      </c>
      <c r="W1478" s="38">
        <f t="shared" si="163"/>
        <v>0</v>
      </c>
      <c r="X1478" s="38">
        <f t="shared" si="164"/>
        <v>0</v>
      </c>
      <c r="Y1478" s="38">
        <f t="shared" si="164"/>
        <v>0</v>
      </c>
      <c r="Z1478" s="38">
        <f t="shared" si="164"/>
        <v>0</v>
      </c>
      <c r="AA1478" s="38">
        <f t="shared" si="161"/>
        <v>0</v>
      </c>
      <c r="AB1478" s="38">
        <f t="shared" si="165"/>
        <v>0</v>
      </c>
      <c r="AC1478" s="38">
        <f t="shared" si="166"/>
        <v>0</v>
      </c>
      <c r="AD1478" s="38" t="str">
        <f t="shared" si="167"/>
        <v>000000000000</v>
      </c>
    </row>
    <row r="1479" spans="1:30">
      <c r="A1479" s="9" t="str">
        <f>IF('DATA ACCURATE'!A1482&lt;&gt;"",'DATA ACCURATE'!A1482,"")</f>
        <v/>
      </c>
      <c r="B1479" s="9" t="str">
        <f>IF('DATA ACCURATE'!D1482&lt;&gt;"",'DATA ACCURATE'!D1482,"")</f>
        <v/>
      </c>
      <c r="C1479" s="38" t="str">
        <f>IF($AD1479="000000000000","",INDEX(DATABASE!$W$12:$W$71,MATCH($AD1479,DATABASE!$V$12:$V$71,0)))</f>
        <v/>
      </c>
      <c r="D1479" s="34" t="str">
        <f>IF(C1479="","",IF(E1479="",INDEX(DATABASE!$AF$13:$AF$62,MATCH($C1479,DATABASE!$AC$13:$AC$62,0)),IF(E1479="2x D11",INDEX(DATABASE!$AF$13:$AF$62,MATCH($C1479,DATABASE!$AC$13:$AC$62,0))+2*DATABASE!$AF$62,IF(E1479="3x D11",INDEX(DATABASE!$AF$13:$AF$62,MATCH($C1479,DATABASE!$AC$13:$AC$62,0))+3*DATABASE!$AF$62,""))))</f>
        <v/>
      </c>
      <c r="E1479" s="38" t="str">
        <f>IF(AND($K1479="Y",$G1479&lt;&gt;"UNYIL",$F1479&lt;DATABASE!$O$8),"2x D11",IF(AND($K1479="Y",$G1479&lt;&gt;"UNYIL",$F1479&gt;=DATABASE!$O$8),"3x D11",""))</f>
        <v/>
      </c>
      <c r="F1479" s="9" t="str">
        <f>IF('DATA ACCURATE'!N1482&lt;&gt;"",'DATA ACCURATE'!N1482,"")</f>
        <v/>
      </c>
      <c r="G1479" t="str">
        <f>IF(F1479="","",IF(F1479&lt;=DATABASE!$I$8,"UNYIL",IF(F1479&lt;=DATABASE!$J$8,"KECIL",IF(F1479&lt;DATABASE!$K$8,"TANGGUNG",IF(F1479&gt;=DATABASE!$K$8,"BESAR","")))))</f>
        <v/>
      </c>
      <c r="H1479" s="16" t="str">
        <f>IF('DATA ACCURATE'!J1482&lt;&gt;"",'DATA ACCURATE'!J1482,"")</f>
        <v/>
      </c>
      <c r="I1479" s="35" t="str">
        <f>IF(B1479&lt;&gt;"",IFERROR(VLOOKUP(B1479,'DATA TIMBANGAN'!G:M,7,FALSE),VLOOKUP(B1479,'DATA TIMBANGAN'!G:M,7)),"")</f>
        <v/>
      </c>
      <c r="J1479" s="25" t="str">
        <f>IF(H1479&lt;&gt;"",IFERROR(INDEX(DATABASE!$Z$19:$Z$38,MATCH(DATEVALUE(H1479),DATABASE!$AA$19:$AA$38,0)),INDEX(DATABASE!$Z$12:$Z$18,MATCH(WEEKDAY(H1479,2),DATABASE!$AA$12:$AA$18,0))),"")</f>
        <v/>
      </c>
      <c r="K1479" s="25" t="str">
        <f>IF('DATA ACCURATE'!V1482&lt;&gt;"",'DATA ACCURATE'!V1482,"")</f>
        <v/>
      </c>
      <c r="L1479" s="80" t="str">
        <f>IF($H1479="","",IF(OR($J1479="LIBUR",AND($L1478="LIBUR",$O1478=$O1479)),"LIBUR",IF(AND(OR($L1478="LUAR JAM KERJA 1",$L1478="LUAR JAM KERJA 2"),OR(OR(AND($H1478=$H1479,AND(OR($I1479&gt;DATABASE!$J$3,$I1479&lt;DATABASE!$J$6),((DATEVALUE($H1479)+$I1479)-(DATEVALUE($H1478)+$I1478))&lt;DATABASE!$J$6)),AND($H1478=$H1479,$O1478=$O1479,OR($I1479&gt;DATABASE!$J$6,$I1479&lt;DATABASE!$J$3))),AND(($H1479-$H1478)=1,OR($I1479&lt;DATABASE!$I$6,((DATEVALUE($H1479)+$I1479)-(DATEVALUE($H1478)+$I1478))&lt;DATABASE!$J$6))),$A1479=$A1478),"LUAR JAM KERJA 2",IF(AND(OR(WEEKDAY($H1479,2)=1,WEEKDAY($H1479,2)=2,WEEKDAY($H1479,2)=3,WEEKDAY($H1479,2)=4,WEEKDAY($H1479,2)=5),$I1479&lt;=DATABASE!$J$3,$I1479&gt;=DATABASE!$I$3),"JAM KERJA",IF(AND(WEEKDAY($H1479,2)=6,$I1479&lt;=DATABASE!$J$4,$I1479&gt;=DATABASE!$I$4),"JAM KERJA","LUAR JAM KERJA 1")))))</f>
        <v/>
      </c>
      <c r="M1479" s="33" t="str">
        <f>IF('DATA ACCURATE'!T1482&lt;&gt;"",IF('DATA ACCURATE'!T1482&gt;100,'DATA ACCURATE'!T1482/10,'DATA ACCURATE'!T1482),"")</f>
        <v/>
      </c>
      <c r="N1479" t="str">
        <f>IF(M1479="","",IF(M1479&lt;=DATABASE!$I$9,"LOKAL",IF(M1479&lt;DATABASE!$J$9,"LUAR KOTA 1",IF($M1479&gt;=DATABASE!$J$9,"LUAR KOTA 2",""))))</f>
        <v/>
      </c>
      <c r="O1479" s="38" t="str">
        <f>IF('DATA ACCURATE'!L1482&lt;&gt;"",'DATA ACCURATE'!L1482,"")</f>
        <v/>
      </c>
      <c r="Q1479" s="38">
        <f t="shared" si="162"/>
        <v>0</v>
      </c>
      <c r="R1479" s="38">
        <f t="shared" si="162"/>
        <v>0</v>
      </c>
      <c r="S1479" s="38">
        <f t="shared" si="162"/>
        <v>0</v>
      </c>
      <c r="T1479" s="38">
        <f t="shared" si="160"/>
        <v>0</v>
      </c>
      <c r="U1479" s="38">
        <f t="shared" si="163"/>
        <v>0</v>
      </c>
      <c r="V1479" s="38">
        <f t="shared" si="163"/>
        <v>0</v>
      </c>
      <c r="W1479" s="38">
        <f t="shared" si="163"/>
        <v>0</v>
      </c>
      <c r="X1479" s="38">
        <f t="shared" si="164"/>
        <v>0</v>
      </c>
      <c r="Y1479" s="38">
        <f t="shared" si="164"/>
        <v>0</v>
      </c>
      <c r="Z1479" s="38">
        <f t="shared" si="164"/>
        <v>0</v>
      </c>
      <c r="AA1479" s="38">
        <f t="shared" si="161"/>
        <v>0</v>
      </c>
      <c r="AB1479" s="38">
        <f t="shared" si="165"/>
        <v>0</v>
      </c>
      <c r="AC1479" s="38">
        <f t="shared" si="166"/>
        <v>0</v>
      </c>
      <c r="AD1479" s="38" t="str">
        <f t="shared" si="167"/>
        <v>000000000000</v>
      </c>
    </row>
    <row r="1480" spans="1:30">
      <c r="A1480" s="9" t="str">
        <f>IF('DATA ACCURATE'!A1483&lt;&gt;"",'DATA ACCURATE'!A1483,"")</f>
        <v/>
      </c>
      <c r="B1480" s="9" t="str">
        <f>IF('DATA ACCURATE'!D1483&lt;&gt;"",'DATA ACCURATE'!D1483,"")</f>
        <v/>
      </c>
      <c r="C1480" s="38" t="str">
        <f>IF($AD1480="000000000000","",INDEX(DATABASE!$W$12:$W$71,MATCH($AD1480,DATABASE!$V$12:$V$71,0)))</f>
        <v/>
      </c>
      <c r="D1480" s="34" t="str">
        <f>IF(C1480="","",IF(E1480="",INDEX(DATABASE!$AF$13:$AF$62,MATCH($C1480,DATABASE!$AC$13:$AC$62,0)),IF(E1480="2x D11",INDEX(DATABASE!$AF$13:$AF$62,MATCH($C1480,DATABASE!$AC$13:$AC$62,0))+2*DATABASE!$AF$62,IF(E1480="3x D11",INDEX(DATABASE!$AF$13:$AF$62,MATCH($C1480,DATABASE!$AC$13:$AC$62,0))+3*DATABASE!$AF$62,""))))</f>
        <v/>
      </c>
      <c r="E1480" s="38" t="str">
        <f>IF(AND($K1480="Y",$G1480&lt;&gt;"UNYIL",$F1480&lt;DATABASE!$O$8),"2x D11",IF(AND($K1480="Y",$G1480&lt;&gt;"UNYIL",$F1480&gt;=DATABASE!$O$8),"3x D11",""))</f>
        <v/>
      </c>
      <c r="F1480" s="9" t="str">
        <f>IF('DATA ACCURATE'!N1483&lt;&gt;"",'DATA ACCURATE'!N1483,"")</f>
        <v/>
      </c>
      <c r="G1480" t="str">
        <f>IF(F1480="","",IF(F1480&lt;=DATABASE!$I$8,"UNYIL",IF(F1480&lt;=DATABASE!$J$8,"KECIL",IF(F1480&lt;DATABASE!$K$8,"TANGGUNG",IF(F1480&gt;=DATABASE!$K$8,"BESAR","")))))</f>
        <v/>
      </c>
      <c r="H1480" s="16" t="str">
        <f>IF('DATA ACCURATE'!J1483&lt;&gt;"",'DATA ACCURATE'!J1483,"")</f>
        <v/>
      </c>
      <c r="I1480" s="35" t="str">
        <f>IF(B1480&lt;&gt;"",IFERROR(VLOOKUP(B1480,'DATA TIMBANGAN'!G:M,7,FALSE),VLOOKUP(B1480,'DATA TIMBANGAN'!G:M,7)),"")</f>
        <v/>
      </c>
      <c r="J1480" s="25" t="str">
        <f>IF(H1480&lt;&gt;"",IFERROR(INDEX(DATABASE!$Z$19:$Z$38,MATCH(DATEVALUE(H1480),DATABASE!$AA$19:$AA$38,0)),INDEX(DATABASE!$Z$12:$Z$18,MATCH(WEEKDAY(H1480,2),DATABASE!$AA$12:$AA$18,0))),"")</f>
        <v/>
      </c>
      <c r="K1480" s="25" t="str">
        <f>IF('DATA ACCURATE'!V1483&lt;&gt;"",'DATA ACCURATE'!V1483,"")</f>
        <v/>
      </c>
      <c r="L1480" s="80" t="str">
        <f>IF($H1480="","",IF(OR($J1480="LIBUR",AND($L1479="LIBUR",$O1479=$O1480)),"LIBUR",IF(AND(OR($L1479="LUAR JAM KERJA 1",$L1479="LUAR JAM KERJA 2"),OR(OR(AND($H1479=$H1480,AND(OR($I1480&gt;DATABASE!$J$3,$I1480&lt;DATABASE!$J$6),((DATEVALUE($H1480)+$I1480)-(DATEVALUE($H1479)+$I1479))&lt;DATABASE!$J$6)),AND($H1479=$H1480,$O1479=$O1480,OR($I1480&gt;DATABASE!$J$6,$I1480&lt;DATABASE!$J$3))),AND(($H1480-$H1479)=1,OR($I1480&lt;DATABASE!$I$6,((DATEVALUE($H1480)+$I1480)-(DATEVALUE($H1479)+$I1479))&lt;DATABASE!$J$6))),$A1480=$A1479),"LUAR JAM KERJA 2",IF(AND(OR(WEEKDAY($H1480,2)=1,WEEKDAY($H1480,2)=2,WEEKDAY($H1480,2)=3,WEEKDAY($H1480,2)=4,WEEKDAY($H1480,2)=5),$I1480&lt;=DATABASE!$J$3,$I1480&gt;=DATABASE!$I$3),"JAM KERJA",IF(AND(WEEKDAY($H1480,2)=6,$I1480&lt;=DATABASE!$J$4,$I1480&gt;=DATABASE!$I$4),"JAM KERJA","LUAR JAM KERJA 1")))))</f>
        <v/>
      </c>
      <c r="M1480" s="33" t="str">
        <f>IF('DATA ACCURATE'!T1483&lt;&gt;"",IF('DATA ACCURATE'!T1483&gt;100,'DATA ACCURATE'!T1483/10,'DATA ACCURATE'!T1483),"")</f>
        <v/>
      </c>
      <c r="N1480" t="str">
        <f>IF(M1480="","",IF(M1480&lt;=DATABASE!$I$9,"LOKAL",IF(M1480&lt;DATABASE!$J$9,"LUAR KOTA 1",IF($M1480&gt;=DATABASE!$J$9,"LUAR KOTA 2",""))))</f>
        <v/>
      </c>
      <c r="O1480" s="38" t="str">
        <f>IF('DATA ACCURATE'!L1483&lt;&gt;"",'DATA ACCURATE'!L1483,"")</f>
        <v/>
      </c>
      <c r="Q1480" s="38">
        <f t="shared" si="162"/>
        <v>0</v>
      </c>
      <c r="R1480" s="38">
        <f t="shared" si="162"/>
        <v>0</v>
      </c>
      <c r="S1480" s="38">
        <f t="shared" si="162"/>
        <v>0</v>
      </c>
      <c r="T1480" s="38">
        <f t="shared" si="160"/>
        <v>0</v>
      </c>
      <c r="U1480" s="38">
        <f t="shared" si="163"/>
        <v>0</v>
      </c>
      <c r="V1480" s="38">
        <f t="shared" si="163"/>
        <v>0</v>
      </c>
      <c r="W1480" s="38">
        <f t="shared" si="163"/>
        <v>0</v>
      </c>
      <c r="X1480" s="38">
        <f t="shared" si="164"/>
        <v>0</v>
      </c>
      <c r="Y1480" s="38">
        <f t="shared" si="164"/>
        <v>0</v>
      </c>
      <c r="Z1480" s="38">
        <f t="shared" si="164"/>
        <v>0</v>
      </c>
      <c r="AA1480" s="38">
        <f t="shared" si="161"/>
        <v>0</v>
      </c>
      <c r="AB1480" s="38">
        <f t="shared" si="165"/>
        <v>0</v>
      </c>
      <c r="AC1480" s="38">
        <f t="shared" si="166"/>
        <v>0</v>
      </c>
      <c r="AD1480" s="38" t="str">
        <f t="shared" si="167"/>
        <v>000000000000</v>
      </c>
    </row>
    <row r="1481" spans="1:30">
      <c r="A1481" s="9" t="str">
        <f>IF('DATA ACCURATE'!A1484&lt;&gt;"",'DATA ACCURATE'!A1484,"")</f>
        <v/>
      </c>
      <c r="B1481" s="9" t="str">
        <f>IF('DATA ACCURATE'!D1484&lt;&gt;"",'DATA ACCURATE'!D1484,"")</f>
        <v/>
      </c>
      <c r="C1481" s="38" t="str">
        <f>IF($AD1481="000000000000","",INDEX(DATABASE!$W$12:$W$71,MATCH($AD1481,DATABASE!$V$12:$V$71,0)))</f>
        <v/>
      </c>
      <c r="D1481" s="34" t="str">
        <f>IF(C1481="","",IF(E1481="",INDEX(DATABASE!$AF$13:$AF$62,MATCH($C1481,DATABASE!$AC$13:$AC$62,0)),IF(E1481="2x D11",INDEX(DATABASE!$AF$13:$AF$62,MATCH($C1481,DATABASE!$AC$13:$AC$62,0))+2*DATABASE!$AF$62,IF(E1481="3x D11",INDEX(DATABASE!$AF$13:$AF$62,MATCH($C1481,DATABASE!$AC$13:$AC$62,0))+3*DATABASE!$AF$62,""))))</f>
        <v/>
      </c>
      <c r="E1481" s="38" t="str">
        <f>IF(AND($K1481="Y",$G1481&lt;&gt;"UNYIL",$F1481&lt;DATABASE!$O$8),"2x D11",IF(AND($K1481="Y",$G1481&lt;&gt;"UNYIL",$F1481&gt;=DATABASE!$O$8),"3x D11",""))</f>
        <v/>
      </c>
      <c r="F1481" s="9" t="str">
        <f>IF('DATA ACCURATE'!N1484&lt;&gt;"",'DATA ACCURATE'!N1484,"")</f>
        <v/>
      </c>
      <c r="G1481" t="str">
        <f>IF(F1481="","",IF(F1481&lt;=DATABASE!$I$8,"UNYIL",IF(F1481&lt;=DATABASE!$J$8,"KECIL",IF(F1481&lt;DATABASE!$K$8,"TANGGUNG",IF(F1481&gt;=DATABASE!$K$8,"BESAR","")))))</f>
        <v/>
      </c>
      <c r="H1481" s="16" t="str">
        <f>IF('DATA ACCURATE'!J1484&lt;&gt;"",'DATA ACCURATE'!J1484,"")</f>
        <v/>
      </c>
      <c r="I1481" s="35" t="str">
        <f>IF(B1481&lt;&gt;"",IFERROR(VLOOKUP(B1481,'DATA TIMBANGAN'!G:M,7,FALSE),VLOOKUP(B1481,'DATA TIMBANGAN'!G:M,7)),"")</f>
        <v/>
      </c>
      <c r="J1481" s="25" t="str">
        <f>IF(H1481&lt;&gt;"",IFERROR(INDEX(DATABASE!$Z$19:$Z$38,MATCH(DATEVALUE(H1481),DATABASE!$AA$19:$AA$38,0)),INDEX(DATABASE!$Z$12:$Z$18,MATCH(WEEKDAY(H1481,2),DATABASE!$AA$12:$AA$18,0))),"")</f>
        <v/>
      </c>
      <c r="K1481" s="25" t="str">
        <f>IF('DATA ACCURATE'!V1484&lt;&gt;"",'DATA ACCURATE'!V1484,"")</f>
        <v/>
      </c>
      <c r="L1481" s="80" t="str">
        <f>IF($H1481="","",IF(OR($J1481="LIBUR",AND($L1480="LIBUR",$O1480=$O1481)),"LIBUR",IF(AND(OR($L1480="LUAR JAM KERJA 1",$L1480="LUAR JAM KERJA 2"),OR(OR(AND($H1480=$H1481,AND(OR($I1481&gt;DATABASE!$J$3,$I1481&lt;DATABASE!$J$6),((DATEVALUE($H1481)+$I1481)-(DATEVALUE($H1480)+$I1480))&lt;DATABASE!$J$6)),AND($H1480=$H1481,$O1480=$O1481,OR($I1481&gt;DATABASE!$J$6,$I1481&lt;DATABASE!$J$3))),AND(($H1481-$H1480)=1,OR($I1481&lt;DATABASE!$I$6,((DATEVALUE($H1481)+$I1481)-(DATEVALUE($H1480)+$I1480))&lt;DATABASE!$J$6))),$A1481=$A1480),"LUAR JAM KERJA 2",IF(AND(OR(WEEKDAY($H1481,2)=1,WEEKDAY($H1481,2)=2,WEEKDAY($H1481,2)=3,WEEKDAY($H1481,2)=4,WEEKDAY($H1481,2)=5),$I1481&lt;=DATABASE!$J$3,$I1481&gt;=DATABASE!$I$3),"JAM KERJA",IF(AND(WEEKDAY($H1481,2)=6,$I1481&lt;=DATABASE!$J$4,$I1481&gt;=DATABASE!$I$4),"JAM KERJA","LUAR JAM KERJA 1")))))</f>
        <v/>
      </c>
      <c r="M1481" s="33" t="str">
        <f>IF('DATA ACCURATE'!T1484&lt;&gt;"",IF('DATA ACCURATE'!T1484&gt;100,'DATA ACCURATE'!T1484/10,'DATA ACCURATE'!T1484),"")</f>
        <v/>
      </c>
      <c r="N1481" t="str">
        <f>IF(M1481="","",IF(M1481&lt;=DATABASE!$I$9,"LOKAL",IF(M1481&lt;DATABASE!$J$9,"LUAR KOTA 1",IF($M1481&gt;=DATABASE!$J$9,"LUAR KOTA 2",""))))</f>
        <v/>
      </c>
      <c r="O1481" s="38" t="str">
        <f>IF('DATA ACCURATE'!L1484&lt;&gt;"",'DATA ACCURATE'!L1484,"")</f>
        <v/>
      </c>
      <c r="Q1481" s="38">
        <f t="shared" si="162"/>
        <v>0</v>
      </c>
      <c r="R1481" s="38">
        <f t="shared" si="162"/>
        <v>0</v>
      </c>
      <c r="S1481" s="38">
        <f t="shared" si="162"/>
        <v>0</v>
      </c>
      <c r="T1481" s="38">
        <f t="shared" si="160"/>
        <v>0</v>
      </c>
      <c r="U1481" s="38">
        <f t="shared" si="163"/>
        <v>0</v>
      </c>
      <c r="V1481" s="38">
        <f t="shared" si="163"/>
        <v>0</v>
      </c>
      <c r="W1481" s="38">
        <f t="shared" si="163"/>
        <v>0</v>
      </c>
      <c r="X1481" s="38">
        <f t="shared" si="164"/>
        <v>0</v>
      </c>
      <c r="Y1481" s="38">
        <f t="shared" si="164"/>
        <v>0</v>
      </c>
      <c r="Z1481" s="38">
        <f t="shared" si="164"/>
        <v>0</v>
      </c>
      <c r="AA1481" s="38">
        <f t="shared" si="161"/>
        <v>0</v>
      </c>
      <c r="AB1481" s="38">
        <f t="shared" si="165"/>
        <v>0</v>
      </c>
      <c r="AC1481" s="38">
        <f t="shared" si="166"/>
        <v>0</v>
      </c>
      <c r="AD1481" s="38" t="str">
        <f t="shared" si="167"/>
        <v>000000000000</v>
      </c>
    </row>
    <row r="1482" spans="1:30">
      <c r="A1482" s="9" t="str">
        <f>IF('DATA ACCURATE'!A1485&lt;&gt;"",'DATA ACCURATE'!A1485,"")</f>
        <v/>
      </c>
      <c r="B1482" s="9" t="str">
        <f>IF('DATA ACCURATE'!D1485&lt;&gt;"",'DATA ACCURATE'!D1485,"")</f>
        <v/>
      </c>
      <c r="C1482" s="38" t="str">
        <f>IF($AD1482="000000000000","",INDEX(DATABASE!$W$12:$W$71,MATCH($AD1482,DATABASE!$V$12:$V$71,0)))</f>
        <v/>
      </c>
      <c r="D1482" s="34" t="str">
        <f>IF(C1482="","",IF(E1482="",INDEX(DATABASE!$AF$13:$AF$62,MATCH($C1482,DATABASE!$AC$13:$AC$62,0)),IF(E1482="2x D11",INDEX(DATABASE!$AF$13:$AF$62,MATCH($C1482,DATABASE!$AC$13:$AC$62,0))+2*DATABASE!$AF$62,IF(E1482="3x D11",INDEX(DATABASE!$AF$13:$AF$62,MATCH($C1482,DATABASE!$AC$13:$AC$62,0))+3*DATABASE!$AF$62,""))))</f>
        <v/>
      </c>
      <c r="E1482" s="38" t="str">
        <f>IF(AND($K1482="Y",$G1482&lt;&gt;"UNYIL",$F1482&lt;DATABASE!$O$8),"2x D11",IF(AND($K1482="Y",$G1482&lt;&gt;"UNYIL",$F1482&gt;=DATABASE!$O$8),"3x D11",""))</f>
        <v/>
      </c>
      <c r="F1482" s="9" t="str">
        <f>IF('DATA ACCURATE'!N1485&lt;&gt;"",'DATA ACCURATE'!N1485,"")</f>
        <v/>
      </c>
      <c r="G1482" t="str">
        <f>IF(F1482="","",IF(F1482&lt;=DATABASE!$I$8,"UNYIL",IF(F1482&lt;=DATABASE!$J$8,"KECIL",IF(F1482&lt;DATABASE!$K$8,"TANGGUNG",IF(F1482&gt;=DATABASE!$K$8,"BESAR","")))))</f>
        <v/>
      </c>
      <c r="H1482" s="16" t="str">
        <f>IF('DATA ACCURATE'!J1485&lt;&gt;"",'DATA ACCURATE'!J1485,"")</f>
        <v/>
      </c>
      <c r="I1482" s="35" t="str">
        <f>IF(B1482&lt;&gt;"",IFERROR(VLOOKUP(B1482,'DATA TIMBANGAN'!G:M,7,FALSE),VLOOKUP(B1482,'DATA TIMBANGAN'!G:M,7)),"")</f>
        <v/>
      </c>
      <c r="J1482" s="25" t="str">
        <f>IF(H1482&lt;&gt;"",IFERROR(INDEX(DATABASE!$Z$19:$Z$38,MATCH(DATEVALUE(H1482),DATABASE!$AA$19:$AA$38,0)),INDEX(DATABASE!$Z$12:$Z$18,MATCH(WEEKDAY(H1482,2),DATABASE!$AA$12:$AA$18,0))),"")</f>
        <v/>
      </c>
      <c r="K1482" s="25" t="str">
        <f>IF('DATA ACCURATE'!V1485&lt;&gt;"",'DATA ACCURATE'!V1485,"")</f>
        <v/>
      </c>
      <c r="L1482" s="80" t="str">
        <f>IF($H1482="","",IF(OR($J1482="LIBUR",AND($L1481="LIBUR",$O1481=$O1482)),"LIBUR",IF(AND(OR($L1481="LUAR JAM KERJA 1",$L1481="LUAR JAM KERJA 2"),OR(OR(AND($H1481=$H1482,AND(OR($I1482&gt;DATABASE!$J$3,$I1482&lt;DATABASE!$J$6),((DATEVALUE($H1482)+$I1482)-(DATEVALUE($H1481)+$I1481))&lt;DATABASE!$J$6)),AND($H1481=$H1482,$O1481=$O1482,OR($I1482&gt;DATABASE!$J$6,$I1482&lt;DATABASE!$J$3))),AND(($H1482-$H1481)=1,OR($I1482&lt;DATABASE!$I$6,((DATEVALUE($H1482)+$I1482)-(DATEVALUE($H1481)+$I1481))&lt;DATABASE!$J$6))),$A1482=$A1481),"LUAR JAM KERJA 2",IF(AND(OR(WEEKDAY($H1482,2)=1,WEEKDAY($H1482,2)=2,WEEKDAY($H1482,2)=3,WEEKDAY($H1482,2)=4,WEEKDAY($H1482,2)=5),$I1482&lt;=DATABASE!$J$3,$I1482&gt;=DATABASE!$I$3),"JAM KERJA",IF(AND(WEEKDAY($H1482,2)=6,$I1482&lt;=DATABASE!$J$4,$I1482&gt;=DATABASE!$I$4),"JAM KERJA","LUAR JAM KERJA 1")))))</f>
        <v/>
      </c>
      <c r="M1482" s="33" t="str">
        <f>IF('DATA ACCURATE'!T1485&lt;&gt;"",IF('DATA ACCURATE'!T1485&gt;100,'DATA ACCURATE'!T1485/10,'DATA ACCURATE'!T1485),"")</f>
        <v/>
      </c>
      <c r="N1482" t="str">
        <f>IF(M1482="","",IF(M1482&lt;=DATABASE!$I$9,"LOKAL",IF(M1482&lt;DATABASE!$J$9,"LUAR KOTA 1",IF($M1482&gt;=DATABASE!$J$9,"LUAR KOTA 2",""))))</f>
        <v/>
      </c>
      <c r="O1482" s="38" t="str">
        <f>IF('DATA ACCURATE'!L1485&lt;&gt;"",'DATA ACCURATE'!L1485,"")</f>
        <v/>
      </c>
      <c r="Q1482" s="38">
        <f t="shared" si="162"/>
        <v>0</v>
      </c>
      <c r="R1482" s="38">
        <f t="shared" si="162"/>
        <v>0</v>
      </c>
      <c r="S1482" s="38">
        <f t="shared" si="162"/>
        <v>0</v>
      </c>
      <c r="T1482" s="38">
        <f t="shared" si="160"/>
        <v>0</v>
      </c>
      <c r="U1482" s="38">
        <f t="shared" si="163"/>
        <v>0</v>
      </c>
      <c r="V1482" s="38">
        <f t="shared" si="163"/>
        <v>0</v>
      </c>
      <c r="W1482" s="38">
        <f t="shared" si="163"/>
        <v>0</v>
      </c>
      <c r="X1482" s="38">
        <f t="shared" si="164"/>
        <v>0</v>
      </c>
      <c r="Y1482" s="38">
        <f t="shared" si="164"/>
        <v>0</v>
      </c>
      <c r="Z1482" s="38">
        <f t="shared" si="164"/>
        <v>0</v>
      </c>
      <c r="AA1482" s="38">
        <f t="shared" si="161"/>
        <v>0</v>
      </c>
      <c r="AB1482" s="38">
        <f t="shared" si="165"/>
        <v>0</v>
      </c>
      <c r="AC1482" s="38">
        <f t="shared" si="166"/>
        <v>0</v>
      </c>
      <c r="AD1482" s="38" t="str">
        <f t="shared" si="167"/>
        <v>000000000000</v>
      </c>
    </row>
    <row r="1483" spans="1:30">
      <c r="A1483" s="9" t="str">
        <f>IF('DATA ACCURATE'!A1486&lt;&gt;"",'DATA ACCURATE'!A1486,"")</f>
        <v/>
      </c>
      <c r="B1483" s="9" t="str">
        <f>IF('DATA ACCURATE'!D1486&lt;&gt;"",'DATA ACCURATE'!D1486,"")</f>
        <v/>
      </c>
      <c r="C1483" s="38" t="str">
        <f>IF($AD1483="000000000000","",INDEX(DATABASE!$W$12:$W$71,MATCH($AD1483,DATABASE!$V$12:$V$71,0)))</f>
        <v/>
      </c>
      <c r="D1483" s="34" t="str">
        <f>IF(C1483="","",IF(E1483="",INDEX(DATABASE!$AF$13:$AF$62,MATCH($C1483,DATABASE!$AC$13:$AC$62,0)),IF(E1483="2x D11",INDEX(DATABASE!$AF$13:$AF$62,MATCH($C1483,DATABASE!$AC$13:$AC$62,0))+2*DATABASE!$AF$62,IF(E1483="3x D11",INDEX(DATABASE!$AF$13:$AF$62,MATCH($C1483,DATABASE!$AC$13:$AC$62,0))+3*DATABASE!$AF$62,""))))</f>
        <v/>
      </c>
      <c r="E1483" s="38" t="str">
        <f>IF(AND($K1483="Y",$G1483&lt;&gt;"UNYIL",$F1483&lt;DATABASE!$O$8),"2x D11",IF(AND($K1483="Y",$G1483&lt;&gt;"UNYIL",$F1483&gt;=DATABASE!$O$8),"3x D11",""))</f>
        <v/>
      </c>
      <c r="F1483" s="9" t="str">
        <f>IF('DATA ACCURATE'!N1486&lt;&gt;"",'DATA ACCURATE'!N1486,"")</f>
        <v/>
      </c>
      <c r="G1483" t="str">
        <f>IF(F1483="","",IF(F1483&lt;=DATABASE!$I$8,"UNYIL",IF(F1483&lt;=DATABASE!$J$8,"KECIL",IF(F1483&lt;DATABASE!$K$8,"TANGGUNG",IF(F1483&gt;=DATABASE!$K$8,"BESAR","")))))</f>
        <v/>
      </c>
      <c r="H1483" s="16" t="str">
        <f>IF('DATA ACCURATE'!J1486&lt;&gt;"",'DATA ACCURATE'!J1486,"")</f>
        <v/>
      </c>
      <c r="I1483" s="35" t="str">
        <f>IF(B1483&lt;&gt;"",IFERROR(VLOOKUP(B1483,'DATA TIMBANGAN'!G:M,7,FALSE),VLOOKUP(B1483,'DATA TIMBANGAN'!G:M,7)),"")</f>
        <v/>
      </c>
      <c r="J1483" s="25" t="str">
        <f>IF(H1483&lt;&gt;"",IFERROR(INDEX(DATABASE!$Z$19:$Z$38,MATCH(DATEVALUE(H1483),DATABASE!$AA$19:$AA$38,0)),INDEX(DATABASE!$Z$12:$Z$18,MATCH(WEEKDAY(H1483,2),DATABASE!$AA$12:$AA$18,0))),"")</f>
        <v/>
      </c>
      <c r="K1483" s="25" t="str">
        <f>IF('DATA ACCURATE'!V1486&lt;&gt;"",'DATA ACCURATE'!V1486,"")</f>
        <v/>
      </c>
      <c r="L1483" s="80" t="str">
        <f>IF($H1483="","",IF(OR($J1483="LIBUR",AND($L1482="LIBUR",$O1482=$O1483)),"LIBUR",IF(AND(OR($L1482="LUAR JAM KERJA 1",$L1482="LUAR JAM KERJA 2"),OR(OR(AND($H1482=$H1483,AND(OR($I1483&gt;DATABASE!$J$3,$I1483&lt;DATABASE!$J$6),((DATEVALUE($H1483)+$I1483)-(DATEVALUE($H1482)+$I1482))&lt;DATABASE!$J$6)),AND($H1482=$H1483,$O1482=$O1483,OR($I1483&gt;DATABASE!$J$6,$I1483&lt;DATABASE!$J$3))),AND(($H1483-$H1482)=1,OR($I1483&lt;DATABASE!$I$6,((DATEVALUE($H1483)+$I1483)-(DATEVALUE($H1482)+$I1482))&lt;DATABASE!$J$6))),$A1483=$A1482),"LUAR JAM KERJA 2",IF(AND(OR(WEEKDAY($H1483,2)=1,WEEKDAY($H1483,2)=2,WEEKDAY($H1483,2)=3,WEEKDAY($H1483,2)=4,WEEKDAY($H1483,2)=5),$I1483&lt;=DATABASE!$J$3,$I1483&gt;=DATABASE!$I$3),"JAM KERJA",IF(AND(WEEKDAY($H1483,2)=6,$I1483&lt;=DATABASE!$J$4,$I1483&gt;=DATABASE!$I$4),"JAM KERJA","LUAR JAM KERJA 1")))))</f>
        <v/>
      </c>
      <c r="M1483" s="33" t="str">
        <f>IF('DATA ACCURATE'!T1486&lt;&gt;"",IF('DATA ACCURATE'!T1486&gt;100,'DATA ACCURATE'!T1486/10,'DATA ACCURATE'!T1486),"")</f>
        <v/>
      </c>
      <c r="N1483" t="str">
        <f>IF(M1483="","",IF(M1483&lt;=DATABASE!$I$9,"LOKAL",IF(M1483&lt;DATABASE!$J$9,"LUAR KOTA 1",IF($M1483&gt;=DATABASE!$J$9,"LUAR KOTA 2",""))))</f>
        <v/>
      </c>
      <c r="O1483" s="38" t="str">
        <f>IF('DATA ACCURATE'!L1486&lt;&gt;"",'DATA ACCURATE'!L1486,"")</f>
        <v/>
      </c>
      <c r="Q1483" s="38">
        <f t="shared" si="162"/>
        <v>0</v>
      </c>
      <c r="R1483" s="38">
        <f t="shared" si="162"/>
        <v>0</v>
      </c>
      <c r="S1483" s="38">
        <f t="shared" si="162"/>
        <v>0</v>
      </c>
      <c r="T1483" s="38">
        <f t="shared" si="160"/>
        <v>0</v>
      </c>
      <c r="U1483" s="38">
        <f t="shared" si="163"/>
        <v>0</v>
      </c>
      <c r="V1483" s="38">
        <f t="shared" si="163"/>
        <v>0</v>
      </c>
      <c r="W1483" s="38">
        <f t="shared" si="163"/>
        <v>0</v>
      </c>
      <c r="X1483" s="38">
        <f t="shared" si="164"/>
        <v>0</v>
      </c>
      <c r="Y1483" s="38">
        <f t="shared" si="164"/>
        <v>0</v>
      </c>
      <c r="Z1483" s="38">
        <f t="shared" si="164"/>
        <v>0</v>
      </c>
      <c r="AA1483" s="38">
        <f t="shared" si="161"/>
        <v>0</v>
      </c>
      <c r="AB1483" s="38">
        <f t="shared" si="165"/>
        <v>0</v>
      </c>
      <c r="AC1483" s="38">
        <f t="shared" si="166"/>
        <v>0</v>
      </c>
      <c r="AD1483" s="38" t="str">
        <f t="shared" si="167"/>
        <v>000000000000</v>
      </c>
    </row>
    <row r="1484" spans="1:30">
      <c r="A1484" s="9" t="str">
        <f>IF('DATA ACCURATE'!A1487&lt;&gt;"",'DATA ACCURATE'!A1487,"")</f>
        <v/>
      </c>
      <c r="B1484" s="9" t="str">
        <f>IF('DATA ACCURATE'!D1487&lt;&gt;"",'DATA ACCURATE'!D1487,"")</f>
        <v/>
      </c>
      <c r="C1484" s="38" t="str">
        <f>IF($AD1484="000000000000","",INDEX(DATABASE!$W$12:$W$71,MATCH($AD1484,DATABASE!$V$12:$V$71,0)))</f>
        <v/>
      </c>
      <c r="D1484" s="34" t="str">
        <f>IF(C1484="","",IF(E1484="",INDEX(DATABASE!$AF$13:$AF$62,MATCH($C1484,DATABASE!$AC$13:$AC$62,0)),IF(E1484="2x D11",INDEX(DATABASE!$AF$13:$AF$62,MATCH($C1484,DATABASE!$AC$13:$AC$62,0))+2*DATABASE!$AF$62,IF(E1484="3x D11",INDEX(DATABASE!$AF$13:$AF$62,MATCH($C1484,DATABASE!$AC$13:$AC$62,0))+3*DATABASE!$AF$62,""))))</f>
        <v/>
      </c>
      <c r="E1484" s="38" t="str">
        <f>IF(AND($K1484="Y",$G1484&lt;&gt;"UNYIL",$F1484&lt;DATABASE!$O$8),"2x D11",IF(AND($K1484="Y",$G1484&lt;&gt;"UNYIL",$F1484&gt;=DATABASE!$O$8),"3x D11",""))</f>
        <v/>
      </c>
      <c r="F1484" s="9" t="str">
        <f>IF('DATA ACCURATE'!N1487&lt;&gt;"",'DATA ACCURATE'!N1487,"")</f>
        <v/>
      </c>
      <c r="G1484" t="str">
        <f>IF(F1484="","",IF(F1484&lt;=DATABASE!$I$8,"UNYIL",IF(F1484&lt;=DATABASE!$J$8,"KECIL",IF(F1484&lt;DATABASE!$K$8,"TANGGUNG",IF(F1484&gt;=DATABASE!$K$8,"BESAR","")))))</f>
        <v/>
      </c>
      <c r="H1484" s="16" t="str">
        <f>IF('DATA ACCURATE'!J1487&lt;&gt;"",'DATA ACCURATE'!J1487,"")</f>
        <v/>
      </c>
      <c r="I1484" s="35" t="str">
        <f>IF(B1484&lt;&gt;"",IFERROR(VLOOKUP(B1484,'DATA TIMBANGAN'!G:M,7,FALSE),VLOOKUP(B1484,'DATA TIMBANGAN'!G:M,7)),"")</f>
        <v/>
      </c>
      <c r="J1484" s="25" t="str">
        <f>IF(H1484&lt;&gt;"",IFERROR(INDEX(DATABASE!$Z$19:$Z$38,MATCH(DATEVALUE(H1484),DATABASE!$AA$19:$AA$38,0)),INDEX(DATABASE!$Z$12:$Z$18,MATCH(WEEKDAY(H1484,2),DATABASE!$AA$12:$AA$18,0))),"")</f>
        <v/>
      </c>
      <c r="K1484" s="25" t="str">
        <f>IF('DATA ACCURATE'!V1487&lt;&gt;"",'DATA ACCURATE'!V1487,"")</f>
        <v/>
      </c>
      <c r="L1484" s="80" t="str">
        <f>IF($H1484="","",IF(OR($J1484="LIBUR",AND($L1483="LIBUR",$O1483=$O1484)),"LIBUR",IF(AND(OR($L1483="LUAR JAM KERJA 1",$L1483="LUAR JAM KERJA 2"),OR(OR(AND($H1483=$H1484,AND(OR($I1484&gt;DATABASE!$J$3,$I1484&lt;DATABASE!$J$6),((DATEVALUE($H1484)+$I1484)-(DATEVALUE($H1483)+$I1483))&lt;DATABASE!$J$6)),AND($H1483=$H1484,$O1483=$O1484,OR($I1484&gt;DATABASE!$J$6,$I1484&lt;DATABASE!$J$3))),AND(($H1484-$H1483)=1,OR($I1484&lt;DATABASE!$I$6,((DATEVALUE($H1484)+$I1484)-(DATEVALUE($H1483)+$I1483))&lt;DATABASE!$J$6))),$A1484=$A1483),"LUAR JAM KERJA 2",IF(AND(OR(WEEKDAY($H1484,2)=1,WEEKDAY($H1484,2)=2,WEEKDAY($H1484,2)=3,WEEKDAY($H1484,2)=4,WEEKDAY($H1484,2)=5),$I1484&lt;=DATABASE!$J$3,$I1484&gt;=DATABASE!$I$3),"JAM KERJA",IF(AND(WEEKDAY($H1484,2)=6,$I1484&lt;=DATABASE!$J$4,$I1484&gt;=DATABASE!$I$4),"JAM KERJA","LUAR JAM KERJA 1")))))</f>
        <v/>
      </c>
      <c r="M1484" s="33" t="str">
        <f>IF('DATA ACCURATE'!T1487&lt;&gt;"",IF('DATA ACCURATE'!T1487&gt;100,'DATA ACCURATE'!T1487/10,'DATA ACCURATE'!T1487),"")</f>
        <v/>
      </c>
      <c r="N1484" t="str">
        <f>IF(M1484="","",IF(M1484&lt;=DATABASE!$I$9,"LOKAL",IF(M1484&lt;DATABASE!$J$9,"LUAR KOTA 1",IF($M1484&gt;=DATABASE!$J$9,"LUAR KOTA 2",""))))</f>
        <v/>
      </c>
      <c r="O1484" s="38" t="str">
        <f>IF('DATA ACCURATE'!L1487&lt;&gt;"",'DATA ACCURATE'!L1487,"")</f>
        <v/>
      </c>
      <c r="Q1484" s="38">
        <f t="shared" si="162"/>
        <v>0</v>
      </c>
      <c r="R1484" s="38">
        <f t="shared" si="162"/>
        <v>0</v>
      </c>
      <c r="S1484" s="38">
        <f t="shared" si="162"/>
        <v>0</v>
      </c>
      <c r="T1484" s="38">
        <f t="shared" si="160"/>
        <v>0</v>
      </c>
      <c r="U1484" s="38">
        <f t="shared" si="163"/>
        <v>0</v>
      </c>
      <c r="V1484" s="38">
        <f t="shared" si="163"/>
        <v>0</v>
      </c>
      <c r="W1484" s="38">
        <f t="shared" si="163"/>
        <v>0</v>
      </c>
      <c r="X1484" s="38">
        <f t="shared" si="164"/>
        <v>0</v>
      </c>
      <c r="Y1484" s="38">
        <f t="shared" si="164"/>
        <v>0</v>
      </c>
      <c r="Z1484" s="38">
        <f t="shared" si="164"/>
        <v>0</v>
      </c>
      <c r="AA1484" s="38">
        <f t="shared" si="161"/>
        <v>0</v>
      </c>
      <c r="AB1484" s="38">
        <f t="shared" si="165"/>
        <v>0</v>
      </c>
      <c r="AC1484" s="38">
        <f t="shared" si="166"/>
        <v>0</v>
      </c>
      <c r="AD1484" s="38" t="str">
        <f t="shared" si="167"/>
        <v>000000000000</v>
      </c>
    </row>
    <row r="1485" spans="1:30">
      <c r="A1485" s="9" t="str">
        <f>IF('DATA ACCURATE'!A1488&lt;&gt;"",'DATA ACCURATE'!A1488,"")</f>
        <v/>
      </c>
      <c r="B1485" s="9" t="str">
        <f>IF('DATA ACCURATE'!D1488&lt;&gt;"",'DATA ACCURATE'!D1488,"")</f>
        <v/>
      </c>
      <c r="C1485" s="38" t="str">
        <f>IF($AD1485="000000000000","",INDEX(DATABASE!$W$12:$W$71,MATCH($AD1485,DATABASE!$V$12:$V$71,0)))</f>
        <v/>
      </c>
      <c r="D1485" s="34" t="str">
        <f>IF(C1485="","",IF(E1485="",INDEX(DATABASE!$AF$13:$AF$62,MATCH($C1485,DATABASE!$AC$13:$AC$62,0)),IF(E1485="2x D11",INDEX(DATABASE!$AF$13:$AF$62,MATCH($C1485,DATABASE!$AC$13:$AC$62,0))+2*DATABASE!$AF$62,IF(E1485="3x D11",INDEX(DATABASE!$AF$13:$AF$62,MATCH($C1485,DATABASE!$AC$13:$AC$62,0))+3*DATABASE!$AF$62,""))))</f>
        <v/>
      </c>
      <c r="E1485" s="38" t="str">
        <f>IF(AND($K1485="Y",$G1485&lt;&gt;"UNYIL",$F1485&lt;DATABASE!$O$8),"2x D11",IF(AND($K1485="Y",$G1485&lt;&gt;"UNYIL",$F1485&gt;=DATABASE!$O$8),"3x D11",""))</f>
        <v/>
      </c>
      <c r="F1485" s="9" t="str">
        <f>IF('DATA ACCURATE'!N1488&lt;&gt;"",'DATA ACCURATE'!N1488,"")</f>
        <v/>
      </c>
      <c r="G1485" t="str">
        <f>IF(F1485="","",IF(F1485&lt;=DATABASE!$I$8,"UNYIL",IF(F1485&lt;=DATABASE!$J$8,"KECIL",IF(F1485&lt;DATABASE!$K$8,"TANGGUNG",IF(F1485&gt;=DATABASE!$K$8,"BESAR","")))))</f>
        <v/>
      </c>
      <c r="H1485" s="16" t="str">
        <f>IF('DATA ACCURATE'!J1488&lt;&gt;"",'DATA ACCURATE'!J1488,"")</f>
        <v/>
      </c>
      <c r="I1485" s="35" t="str">
        <f>IF(B1485&lt;&gt;"",IFERROR(VLOOKUP(B1485,'DATA TIMBANGAN'!G:M,7,FALSE),VLOOKUP(B1485,'DATA TIMBANGAN'!G:M,7)),"")</f>
        <v/>
      </c>
      <c r="J1485" s="25" t="str">
        <f>IF(H1485&lt;&gt;"",IFERROR(INDEX(DATABASE!$Z$19:$Z$38,MATCH(DATEVALUE(H1485),DATABASE!$AA$19:$AA$38,0)),INDEX(DATABASE!$Z$12:$Z$18,MATCH(WEEKDAY(H1485,2),DATABASE!$AA$12:$AA$18,0))),"")</f>
        <v/>
      </c>
      <c r="K1485" s="25" t="str">
        <f>IF('DATA ACCURATE'!V1488&lt;&gt;"",'DATA ACCURATE'!V1488,"")</f>
        <v/>
      </c>
      <c r="L1485" s="80" t="str">
        <f>IF($H1485="","",IF(OR($J1485="LIBUR",AND($L1484="LIBUR",$O1484=$O1485)),"LIBUR",IF(AND(OR($L1484="LUAR JAM KERJA 1",$L1484="LUAR JAM KERJA 2"),OR(OR(AND($H1484=$H1485,AND(OR($I1485&gt;DATABASE!$J$3,$I1485&lt;DATABASE!$J$6),((DATEVALUE($H1485)+$I1485)-(DATEVALUE($H1484)+$I1484))&lt;DATABASE!$J$6)),AND($H1484=$H1485,$O1484=$O1485,OR($I1485&gt;DATABASE!$J$6,$I1485&lt;DATABASE!$J$3))),AND(($H1485-$H1484)=1,OR($I1485&lt;DATABASE!$I$6,((DATEVALUE($H1485)+$I1485)-(DATEVALUE($H1484)+$I1484))&lt;DATABASE!$J$6))),$A1485=$A1484),"LUAR JAM KERJA 2",IF(AND(OR(WEEKDAY($H1485,2)=1,WEEKDAY($H1485,2)=2,WEEKDAY($H1485,2)=3,WEEKDAY($H1485,2)=4,WEEKDAY($H1485,2)=5),$I1485&lt;=DATABASE!$J$3,$I1485&gt;=DATABASE!$I$3),"JAM KERJA",IF(AND(WEEKDAY($H1485,2)=6,$I1485&lt;=DATABASE!$J$4,$I1485&gt;=DATABASE!$I$4),"JAM KERJA","LUAR JAM KERJA 1")))))</f>
        <v/>
      </c>
      <c r="M1485" s="33" t="str">
        <f>IF('DATA ACCURATE'!T1488&lt;&gt;"",IF('DATA ACCURATE'!T1488&gt;100,'DATA ACCURATE'!T1488/10,'DATA ACCURATE'!T1488),"")</f>
        <v/>
      </c>
      <c r="N1485" t="str">
        <f>IF(M1485="","",IF(M1485&lt;=DATABASE!$I$9,"LOKAL",IF(M1485&lt;DATABASE!$J$9,"LUAR KOTA 1",IF($M1485&gt;=DATABASE!$J$9,"LUAR KOTA 2",""))))</f>
        <v/>
      </c>
      <c r="O1485" s="38" t="str">
        <f>IF('DATA ACCURATE'!L1488&lt;&gt;"",'DATA ACCURATE'!L1488,"")</f>
        <v/>
      </c>
      <c r="Q1485" s="38">
        <f t="shared" si="162"/>
        <v>0</v>
      </c>
      <c r="R1485" s="38">
        <f t="shared" si="162"/>
        <v>0</v>
      </c>
      <c r="S1485" s="38">
        <f t="shared" si="162"/>
        <v>0</v>
      </c>
      <c r="T1485" s="38">
        <f t="shared" si="160"/>
        <v>0</v>
      </c>
      <c r="U1485" s="38">
        <f t="shared" si="163"/>
        <v>0</v>
      </c>
      <c r="V1485" s="38">
        <f t="shared" si="163"/>
        <v>0</v>
      </c>
      <c r="W1485" s="38">
        <f t="shared" si="163"/>
        <v>0</v>
      </c>
      <c r="X1485" s="38">
        <f t="shared" si="164"/>
        <v>0</v>
      </c>
      <c r="Y1485" s="38">
        <f t="shared" si="164"/>
        <v>0</v>
      </c>
      <c r="Z1485" s="38">
        <f t="shared" si="164"/>
        <v>0</v>
      </c>
      <c r="AA1485" s="38">
        <f t="shared" si="161"/>
        <v>0</v>
      </c>
      <c r="AB1485" s="38">
        <f t="shared" si="165"/>
        <v>0</v>
      </c>
      <c r="AC1485" s="38">
        <f t="shared" si="166"/>
        <v>0</v>
      </c>
      <c r="AD1485" s="38" t="str">
        <f t="shared" si="167"/>
        <v>000000000000</v>
      </c>
    </row>
    <row r="1486" spans="1:30">
      <c r="A1486" s="9" t="str">
        <f>IF('DATA ACCURATE'!A1489&lt;&gt;"",'DATA ACCURATE'!A1489,"")</f>
        <v/>
      </c>
      <c r="B1486" s="9" t="str">
        <f>IF('DATA ACCURATE'!D1489&lt;&gt;"",'DATA ACCURATE'!D1489,"")</f>
        <v/>
      </c>
      <c r="C1486" s="38" t="str">
        <f>IF($AD1486="000000000000","",INDEX(DATABASE!$W$12:$W$71,MATCH($AD1486,DATABASE!$V$12:$V$71,0)))</f>
        <v/>
      </c>
      <c r="D1486" s="34" t="str">
        <f>IF(C1486="","",IF(E1486="",INDEX(DATABASE!$AF$13:$AF$62,MATCH($C1486,DATABASE!$AC$13:$AC$62,0)),IF(E1486="2x D11",INDEX(DATABASE!$AF$13:$AF$62,MATCH($C1486,DATABASE!$AC$13:$AC$62,0))+2*DATABASE!$AF$62,IF(E1486="3x D11",INDEX(DATABASE!$AF$13:$AF$62,MATCH($C1486,DATABASE!$AC$13:$AC$62,0))+3*DATABASE!$AF$62,""))))</f>
        <v/>
      </c>
      <c r="E1486" s="38" t="str">
        <f>IF(AND($K1486="Y",$G1486&lt;&gt;"UNYIL",$F1486&lt;DATABASE!$O$8),"2x D11",IF(AND($K1486="Y",$G1486&lt;&gt;"UNYIL",$F1486&gt;=DATABASE!$O$8),"3x D11",""))</f>
        <v/>
      </c>
      <c r="F1486" s="9" t="str">
        <f>IF('DATA ACCURATE'!N1489&lt;&gt;"",'DATA ACCURATE'!N1489,"")</f>
        <v/>
      </c>
      <c r="G1486" t="str">
        <f>IF(F1486="","",IF(F1486&lt;=DATABASE!$I$8,"UNYIL",IF(F1486&lt;=DATABASE!$J$8,"KECIL",IF(F1486&lt;DATABASE!$K$8,"TANGGUNG",IF(F1486&gt;=DATABASE!$K$8,"BESAR","")))))</f>
        <v/>
      </c>
      <c r="H1486" s="16" t="str">
        <f>IF('DATA ACCURATE'!J1489&lt;&gt;"",'DATA ACCURATE'!J1489,"")</f>
        <v/>
      </c>
      <c r="I1486" s="35" t="str">
        <f>IF(B1486&lt;&gt;"",IFERROR(VLOOKUP(B1486,'DATA TIMBANGAN'!G:M,7,FALSE),VLOOKUP(B1486,'DATA TIMBANGAN'!G:M,7)),"")</f>
        <v/>
      </c>
      <c r="J1486" s="25" t="str">
        <f>IF(H1486&lt;&gt;"",IFERROR(INDEX(DATABASE!$Z$19:$Z$38,MATCH(DATEVALUE(H1486),DATABASE!$AA$19:$AA$38,0)),INDEX(DATABASE!$Z$12:$Z$18,MATCH(WEEKDAY(H1486,2),DATABASE!$AA$12:$AA$18,0))),"")</f>
        <v/>
      </c>
      <c r="K1486" s="25" t="str">
        <f>IF('DATA ACCURATE'!V1489&lt;&gt;"",'DATA ACCURATE'!V1489,"")</f>
        <v/>
      </c>
      <c r="L1486" s="80" t="str">
        <f>IF($H1486="","",IF(OR($J1486="LIBUR",AND($L1485="LIBUR",$O1485=$O1486)),"LIBUR",IF(AND(OR($L1485="LUAR JAM KERJA 1",$L1485="LUAR JAM KERJA 2"),OR(OR(AND($H1485=$H1486,AND(OR($I1486&gt;DATABASE!$J$3,$I1486&lt;DATABASE!$J$6),((DATEVALUE($H1486)+$I1486)-(DATEVALUE($H1485)+$I1485))&lt;DATABASE!$J$6)),AND($H1485=$H1486,$O1485=$O1486,OR($I1486&gt;DATABASE!$J$6,$I1486&lt;DATABASE!$J$3))),AND(($H1486-$H1485)=1,OR($I1486&lt;DATABASE!$I$6,((DATEVALUE($H1486)+$I1486)-(DATEVALUE($H1485)+$I1485))&lt;DATABASE!$J$6))),$A1486=$A1485),"LUAR JAM KERJA 2",IF(AND(OR(WEEKDAY($H1486,2)=1,WEEKDAY($H1486,2)=2,WEEKDAY($H1486,2)=3,WEEKDAY($H1486,2)=4,WEEKDAY($H1486,2)=5),$I1486&lt;=DATABASE!$J$3,$I1486&gt;=DATABASE!$I$3),"JAM KERJA",IF(AND(WEEKDAY($H1486,2)=6,$I1486&lt;=DATABASE!$J$4,$I1486&gt;=DATABASE!$I$4),"JAM KERJA","LUAR JAM KERJA 1")))))</f>
        <v/>
      </c>
      <c r="M1486" s="33" t="str">
        <f>IF('DATA ACCURATE'!T1489&lt;&gt;"",IF('DATA ACCURATE'!T1489&gt;100,'DATA ACCURATE'!T1489/10,'DATA ACCURATE'!T1489),"")</f>
        <v/>
      </c>
      <c r="N1486" t="str">
        <f>IF(M1486="","",IF(M1486&lt;=DATABASE!$I$9,"LOKAL",IF(M1486&lt;DATABASE!$J$9,"LUAR KOTA 1",IF($M1486&gt;=DATABASE!$J$9,"LUAR KOTA 2",""))))</f>
        <v/>
      </c>
      <c r="O1486" s="38" t="str">
        <f>IF('DATA ACCURATE'!L1489&lt;&gt;"",'DATA ACCURATE'!L1489,"")</f>
        <v/>
      </c>
      <c r="Q1486" s="38">
        <f t="shared" si="162"/>
        <v>0</v>
      </c>
      <c r="R1486" s="38">
        <f t="shared" si="162"/>
        <v>0</v>
      </c>
      <c r="S1486" s="38">
        <f t="shared" si="162"/>
        <v>0</v>
      </c>
      <c r="T1486" s="38">
        <f t="shared" si="160"/>
        <v>0</v>
      </c>
      <c r="U1486" s="38">
        <f t="shared" si="163"/>
        <v>0</v>
      </c>
      <c r="V1486" s="38">
        <f t="shared" si="163"/>
        <v>0</v>
      </c>
      <c r="W1486" s="38">
        <f t="shared" si="163"/>
        <v>0</v>
      </c>
      <c r="X1486" s="38">
        <f t="shared" si="164"/>
        <v>0</v>
      </c>
      <c r="Y1486" s="38">
        <f t="shared" si="164"/>
        <v>0</v>
      </c>
      <c r="Z1486" s="38">
        <f t="shared" si="164"/>
        <v>0</v>
      </c>
      <c r="AA1486" s="38">
        <f t="shared" si="161"/>
        <v>0</v>
      </c>
      <c r="AB1486" s="38">
        <f t="shared" si="165"/>
        <v>0</v>
      </c>
      <c r="AC1486" s="38">
        <f t="shared" si="166"/>
        <v>0</v>
      </c>
      <c r="AD1486" s="38" t="str">
        <f t="shared" si="167"/>
        <v>000000000000</v>
      </c>
    </row>
    <row r="1487" spans="1:30">
      <c r="A1487" s="9" t="str">
        <f>IF('DATA ACCURATE'!A1490&lt;&gt;"",'DATA ACCURATE'!A1490,"")</f>
        <v/>
      </c>
      <c r="B1487" s="9" t="str">
        <f>IF('DATA ACCURATE'!D1490&lt;&gt;"",'DATA ACCURATE'!D1490,"")</f>
        <v/>
      </c>
      <c r="C1487" s="38" t="str">
        <f>IF($AD1487="000000000000","",INDEX(DATABASE!$W$12:$W$71,MATCH($AD1487,DATABASE!$V$12:$V$71,0)))</f>
        <v/>
      </c>
      <c r="D1487" s="34" t="str">
        <f>IF(C1487="","",IF(E1487="",INDEX(DATABASE!$AF$13:$AF$62,MATCH($C1487,DATABASE!$AC$13:$AC$62,0)),IF(E1487="2x D11",INDEX(DATABASE!$AF$13:$AF$62,MATCH($C1487,DATABASE!$AC$13:$AC$62,0))+2*DATABASE!$AF$62,IF(E1487="3x D11",INDEX(DATABASE!$AF$13:$AF$62,MATCH($C1487,DATABASE!$AC$13:$AC$62,0))+3*DATABASE!$AF$62,""))))</f>
        <v/>
      </c>
      <c r="E1487" s="38" t="str">
        <f>IF(AND($K1487="Y",$G1487&lt;&gt;"UNYIL",$F1487&lt;DATABASE!$O$8),"2x D11",IF(AND($K1487="Y",$G1487&lt;&gt;"UNYIL",$F1487&gt;=DATABASE!$O$8),"3x D11",""))</f>
        <v/>
      </c>
      <c r="F1487" s="9" t="str">
        <f>IF('DATA ACCURATE'!N1490&lt;&gt;"",'DATA ACCURATE'!N1490,"")</f>
        <v/>
      </c>
      <c r="G1487" t="str">
        <f>IF(F1487="","",IF(F1487&lt;=DATABASE!$I$8,"UNYIL",IF(F1487&lt;=DATABASE!$J$8,"KECIL",IF(F1487&lt;DATABASE!$K$8,"TANGGUNG",IF(F1487&gt;=DATABASE!$K$8,"BESAR","")))))</f>
        <v/>
      </c>
      <c r="H1487" s="16" t="str">
        <f>IF('DATA ACCURATE'!J1490&lt;&gt;"",'DATA ACCURATE'!J1490,"")</f>
        <v/>
      </c>
      <c r="I1487" s="35" t="str">
        <f>IF(B1487&lt;&gt;"",IFERROR(VLOOKUP(B1487,'DATA TIMBANGAN'!G:M,7,FALSE),VLOOKUP(B1487,'DATA TIMBANGAN'!G:M,7)),"")</f>
        <v/>
      </c>
      <c r="J1487" s="25" t="str">
        <f>IF(H1487&lt;&gt;"",IFERROR(INDEX(DATABASE!$Z$19:$Z$38,MATCH(DATEVALUE(H1487),DATABASE!$AA$19:$AA$38,0)),INDEX(DATABASE!$Z$12:$Z$18,MATCH(WEEKDAY(H1487,2),DATABASE!$AA$12:$AA$18,0))),"")</f>
        <v/>
      </c>
      <c r="K1487" s="25" t="str">
        <f>IF('DATA ACCURATE'!V1490&lt;&gt;"",'DATA ACCURATE'!V1490,"")</f>
        <v/>
      </c>
      <c r="L1487" s="80" t="str">
        <f>IF($H1487="","",IF(OR($J1487="LIBUR",AND($L1486="LIBUR",$O1486=$O1487)),"LIBUR",IF(AND(OR($L1486="LUAR JAM KERJA 1",$L1486="LUAR JAM KERJA 2"),OR(OR(AND($H1486=$H1487,AND(OR($I1487&gt;DATABASE!$J$3,$I1487&lt;DATABASE!$J$6),((DATEVALUE($H1487)+$I1487)-(DATEVALUE($H1486)+$I1486))&lt;DATABASE!$J$6)),AND($H1486=$H1487,$O1486=$O1487,OR($I1487&gt;DATABASE!$J$6,$I1487&lt;DATABASE!$J$3))),AND(($H1487-$H1486)=1,OR($I1487&lt;DATABASE!$I$6,((DATEVALUE($H1487)+$I1487)-(DATEVALUE($H1486)+$I1486))&lt;DATABASE!$J$6))),$A1487=$A1486),"LUAR JAM KERJA 2",IF(AND(OR(WEEKDAY($H1487,2)=1,WEEKDAY($H1487,2)=2,WEEKDAY($H1487,2)=3,WEEKDAY($H1487,2)=4,WEEKDAY($H1487,2)=5),$I1487&lt;=DATABASE!$J$3,$I1487&gt;=DATABASE!$I$3),"JAM KERJA",IF(AND(WEEKDAY($H1487,2)=6,$I1487&lt;=DATABASE!$J$4,$I1487&gt;=DATABASE!$I$4),"JAM KERJA","LUAR JAM KERJA 1")))))</f>
        <v/>
      </c>
      <c r="M1487" s="33" t="str">
        <f>IF('DATA ACCURATE'!T1490&lt;&gt;"",IF('DATA ACCURATE'!T1490&gt;100,'DATA ACCURATE'!T1490/10,'DATA ACCURATE'!T1490),"")</f>
        <v/>
      </c>
      <c r="N1487" t="str">
        <f>IF(M1487="","",IF(M1487&lt;=DATABASE!$I$9,"LOKAL",IF(M1487&lt;DATABASE!$J$9,"LUAR KOTA 1",IF($M1487&gt;=DATABASE!$J$9,"LUAR KOTA 2",""))))</f>
        <v/>
      </c>
      <c r="O1487" s="38" t="str">
        <f>IF('DATA ACCURATE'!L1490&lt;&gt;"",'DATA ACCURATE'!L1490,"")</f>
        <v/>
      </c>
      <c r="Q1487" s="38">
        <f t="shared" si="162"/>
        <v>0</v>
      </c>
      <c r="R1487" s="38">
        <f t="shared" si="162"/>
        <v>0</v>
      </c>
      <c r="S1487" s="38">
        <f t="shared" si="162"/>
        <v>0</v>
      </c>
      <c r="T1487" s="38">
        <f t="shared" si="160"/>
        <v>0</v>
      </c>
      <c r="U1487" s="38">
        <f t="shared" si="163"/>
        <v>0</v>
      </c>
      <c r="V1487" s="38">
        <f t="shared" si="163"/>
        <v>0</v>
      </c>
      <c r="W1487" s="38">
        <f t="shared" si="163"/>
        <v>0</v>
      </c>
      <c r="X1487" s="38">
        <f t="shared" si="164"/>
        <v>0</v>
      </c>
      <c r="Y1487" s="38">
        <f t="shared" si="164"/>
        <v>0</v>
      </c>
      <c r="Z1487" s="38">
        <f t="shared" si="164"/>
        <v>0</v>
      </c>
      <c r="AA1487" s="38">
        <f t="shared" si="161"/>
        <v>0</v>
      </c>
      <c r="AB1487" s="38">
        <f t="shared" si="165"/>
        <v>0</v>
      </c>
      <c r="AC1487" s="38">
        <f t="shared" si="166"/>
        <v>0</v>
      </c>
      <c r="AD1487" s="38" t="str">
        <f t="shared" si="167"/>
        <v>000000000000</v>
      </c>
    </row>
    <row r="1488" spans="1:30">
      <c r="A1488" s="9" t="str">
        <f>IF('DATA ACCURATE'!A1491&lt;&gt;"",'DATA ACCURATE'!A1491,"")</f>
        <v/>
      </c>
      <c r="B1488" s="9" t="str">
        <f>IF('DATA ACCURATE'!D1491&lt;&gt;"",'DATA ACCURATE'!D1491,"")</f>
        <v/>
      </c>
      <c r="C1488" s="38" t="str">
        <f>IF($AD1488="000000000000","",INDEX(DATABASE!$W$12:$W$71,MATCH($AD1488,DATABASE!$V$12:$V$71,0)))</f>
        <v/>
      </c>
      <c r="D1488" s="34" t="str">
        <f>IF(C1488="","",IF(E1488="",INDEX(DATABASE!$AF$13:$AF$62,MATCH($C1488,DATABASE!$AC$13:$AC$62,0)),IF(E1488="2x D11",INDEX(DATABASE!$AF$13:$AF$62,MATCH($C1488,DATABASE!$AC$13:$AC$62,0))+2*DATABASE!$AF$62,IF(E1488="3x D11",INDEX(DATABASE!$AF$13:$AF$62,MATCH($C1488,DATABASE!$AC$13:$AC$62,0))+3*DATABASE!$AF$62,""))))</f>
        <v/>
      </c>
      <c r="E1488" s="38" t="str">
        <f>IF(AND($K1488="Y",$G1488&lt;&gt;"UNYIL",$F1488&lt;DATABASE!$O$8),"2x D11",IF(AND($K1488="Y",$G1488&lt;&gt;"UNYIL",$F1488&gt;=DATABASE!$O$8),"3x D11",""))</f>
        <v/>
      </c>
      <c r="F1488" s="9" t="str">
        <f>IF('DATA ACCURATE'!N1491&lt;&gt;"",'DATA ACCURATE'!N1491,"")</f>
        <v/>
      </c>
      <c r="G1488" t="str">
        <f>IF(F1488="","",IF(F1488&lt;=DATABASE!$I$8,"UNYIL",IF(F1488&lt;=DATABASE!$J$8,"KECIL",IF(F1488&lt;DATABASE!$K$8,"TANGGUNG",IF(F1488&gt;=DATABASE!$K$8,"BESAR","")))))</f>
        <v/>
      </c>
      <c r="H1488" s="16" t="str">
        <f>IF('DATA ACCURATE'!J1491&lt;&gt;"",'DATA ACCURATE'!J1491,"")</f>
        <v/>
      </c>
      <c r="I1488" s="35" t="str">
        <f>IF(B1488&lt;&gt;"",IFERROR(VLOOKUP(B1488,'DATA TIMBANGAN'!G:M,7,FALSE),VLOOKUP(B1488,'DATA TIMBANGAN'!G:M,7)),"")</f>
        <v/>
      </c>
      <c r="J1488" s="25" t="str">
        <f>IF(H1488&lt;&gt;"",IFERROR(INDEX(DATABASE!$Z$19:$Z$38,MATCH(DATEVALUE(H1488),DATABASE!$AA$19:$AA$38,0)),INDEX(DATABASE!$Z$12:$Z$18,MATCH(WEEKDAY(H1488,2),DATABASE!$AA$12:$AA$18,0))),"")</f>
        <v/>
      </c>
      <c r="K1488" s="25" t="str">
        <f>IF('DATA ACCURATE'!V1491&lt;&gt;"",'DATA ACCURATE'!V1491,"")</f>
        <v/>
      </c>
      <c r="L1488" s="80" t="str">
        <f>IF($H1488="","",IF(OR($J1488="LIBUR",AND($L1487="LIBUR",$O1487=$O1488)),"LIBUR",IF(AND(OR($L1487="LUAR JAM KERJA 1",$L1487="LUAR JAM KERJA 2"),OR(OR(AND($H1487=$H1488,AND(OR($I1488&gt;DATABASE!$J$3,$I1488&lt;DATABASE!$J$6),((DATEVALUE($H1488)+$I1488)-(DATEVALUE($H1487)+$I1487))&lt;DATABASE!$J$6)),AND($H1487=$H1488,$O1487=$O1488,OR($I1488&gt;DATABASE!$J$6,$I1488&lt;DATABASE!$J$3))),AND(($H1488-$H1487)=1,OR($I1488&lt;DATABASE!$I$6,((DATEVALUE($H1488)+$I1488)-(DATEVALUE($H1487)+$I1487))&lt;DATABASE!$J$6))),$A1488=$A1487),"LUAR JAM KERJA 2",IF(AND(OR(WEEKDAY($H1488,2)=1,WEEKDAY($H1488,2)=2,WEEKDAY($H1488,2)=3,WEEKDAY($H1488,2)=4,WEEKDAY($H1488,2)=5),$I1488&lt;=DATABASE!$J$3,$I1488&gt;=DATABASE!$I$3),"JAM KERJA",IF(AND(WEEKDAY($H1488,2)=6,$I1488&lt;=DATABASE!$J$4,$I1488&gt;=DATABASE!$I$4),"JAM KERJA","LUAR JAM KERJA 1")))))</f>
        <v/>
      </c>
      <c r="M1488" s="33" t="str">
        <f>IF('DATA ACCURATE'!T1491&lt;&gt;"",IF('DATA ACCURATE'!T1491&gt;100,'DATA ACCURATE'!T1491/10,'DATA ACCURATE'!T1491),"")</f>
        <v/>
      </c>
      <c r="N1488" t="str">
        <f>IF(M1488="","",IF(M1488&lt;=DATABASE!$I$9,"LOKAL",IF(M1488&lt;DATABASE!$J$9,"LUAR KOTA 1",IF($M1488&gt;=DATABASE!$J$9,"LUAR KOTA 2",""))))</f>
        <v/>
      </c>
      <c r="O1488" s="38" t="str">
        <f>IF('DATA ACCURATE'!L1491&lt;&gt;"",'DATA ACCURATE'!L1491,"")</f>
        <v/>
      </c>
      <c r="Q1488" s="38">
        <f t="shared" si="162"/>
        <v>0</v>
      </c>
      <c r="R1488" s="38">
        <f t="shared" si="162"/>
        <v>0</v>
      </c>
      <c r="S1488" s="38">
        <f t="shared" si="162"/>
        <v>0</v>
      </c>
      <c r="T1488" s="38">
        <f t="shared" si="160"/>
        <v>0</v>
      </c>
      <c r="U1488" s="38">
        <f t="shared" si="163"/>
        <v>0</v>
      </c>
      <c r="V1488" s="38">
        <f t="shared" si="163"/>
        <v>0</v>
      </c>
      <c r="W1488" s="38">
        <f t="shared" si="163"/>
        <v>0</v>
      </c>
      <c r="X1488" s="38">
        <f t="shared" si="164"/>
        <v>0</v>
      </c>
      <c r="Y1488" s="38">
        <f t="shared" si="164"/>
        <v>0</v>
      </c>
      <c r="Z1488" s="38">
        <f t="shared" si="164"/>
        <v>0</v>
      </c>
      <c r="AA1488" s="38">
        <f t="shared" si="161"/>
        <v>0</v>
      </c>
      <c r="AB1488" s="38">
        <f t="shared" si="165"/>
        <v>0</v>
      </c>
      <c r="AC1488" s="38">
        <f t="shared" si="166"/>
        <v>0</v>
      </c>
      <c r="AD1488" s="38" t="str">
        <f t="shared" si="167"/>
        <v>000000000000</v>
      </c>
    </row>
    <row r="1489" spans="1:30">
      <c r="A1489" s="9" t="str">
        <f>IF('DATA ACCURATE'!A1492&lt;&gt;"",'DATA ACCURATE'!A1492,"")</f>
        <v/>
      </c>
      <c r="B1489" s="9" t="str">
        <f>IF('DATA ACCURATE'!D1492&lt;&gt;"",'DATA ACCURATE'!D1492,"")</f>
        <v/>
      </c>
      <c r="C1489" s="38" t="str">
        <f>IF($AD1489="000000000000","",INDEX(DATABASE!$W$12:$W$71,MATCH($AD1489,DATABASE!$V$12:$V$71,0)))</f>
        <v/>
      </c>
      <c r="D1489" s="34" t="str">
        <f>IF(C1489="","",IF(E1489="",INDEX(DATABASE!$AF$13:$AF$62,MATCH($C1489,DATABASE!$AC$13:$AC$62,0)),IF(E1489="2x D11",INDEX(DATABASE!$AF$13:$AF$62,MATCH($C1489,DATABASE!$AC$13:$AC$62,0))+2*DATABASE!$AF$62,IF(E1489="3x D11",INDEX(DATABASE!$AF$13:$AF$62,MATCH($C1489,DATABASE!$AC$13:$AC$62,0))+3*DATABASE!$AF$62,""))))</f>
        <v/>
      </c>
      <c r="E1489" s="38" t="str">
        <f>IF(AND($K1489="Y",$G1489&lt;&gt;"UNYIL",$F1489&lt;DATABASE!$O$8),"2x D11",IF(AND($K1489="Y",$G1489&lt;&gt;"UNYIL",$F1489&gt;=DATABASE!$O$8),"3x D11",""))</f>
        <v/>
      </c>
      <c r="F1489" s="9" t="str">
        <f>IF('DATA ACCURATE'!N1492&lt;&gt;"",'DATA ACCURATE'!N1492,"")</f>
        <v/>
      </c>
      <c r="G1489" t="str">
        <f>IF(F1489="","",IF(F1489&lt;=DATABASE!$I$8,"UNYIL",IF(F1489&lt;=DATABASE!$J$8,"KECIL",IF(F1489&lt;DATABASE!$K$8,"TANGGUNG",IF(F1489&gt;=DATABASE!$K$8,"BESAR","")))))</f>
        <v/>
      </c>
      <c r="H1489" s="16" t="str">
        <f>IF('DATA ACCURATE'!J1492&lt;&gt;"",'DATA ACCURATE'!J1492,"")</f>
        <v/>
      </c>
      <c r="I1489" s="35" t="str">
        <f>IF(B1489&lt;&gt;"",IFERROR(VLOOKUP(B1489,'DATA TIMBANGAN'!G:M,7,FALSE),VLOOKUP(B1489,'DATA TIMBANGAN'!G:M,7)),"")</f>
        <v/>
      </c>
      <c r="J1489" s="25" t="str">
        <f>IF(H1489&lt;&gt;"",IFERROR(INDEX(DATABASE!$Z$19:$Z$38,MATCH(DATEVALUE(H1489),DATABASE!$AA$19:$AA$38,0)),INDEX(DATABASE!$Z$12:$Z$18,MATCH(WEEKDAY(H1489,2),DATABASE!$AA$12:$AA$18,0))),"")</f>
        <v/>
      </c>
      <c r="K1489" s="25" t="str">
        <f>IF('DATA ACCURATE'!V1492&lt;&gt;"",'DATA ACCURATE'!V1492,"")</f>
        <v/>
      </c>
      <c r="L1489" s="80" t="str">
        <f>IF($H1489="","",IF(OR($J1489="LIBUR",AND($L1488="LIBUR",$O1488=$O1489)),"LIBUR",IF(AND(OR($L1488="LUAR JAM KERJA 1",$L1488="LUAR JAM KERJA 2"),OR(OR(AND($H1488=$H1489,AND(OR($I1489&gt;DATABASE!$J$3,$I1489&lt;DATABASE!$J$6),((DATEVALUE($H1489)+$I1489)-(DATEVALUE($H1488)+$I1488))&lt;DATABASE!$J$6)),AND($H1488=$H1489,$O1488=$O1489,OR($I1489&gt;DATABASE!$J$6,$I1489&lt;DATABASE!$J$3))),AND(($H1489-$H1488)=1,OR($I1489&lt;DATABASE!$I$6,((DATEVALUE($H1489)+$I1489)-(DATEVALUE($H1488)+$I1488))&lt;DATABASE!$J$6))),$A1489=$A1488),"LUAR JAM KERJA 2",IF(AND(OR(WEEKDAY($H1489,2)=1,WEEKDAY($H1489,2)=2,WEEKDAY($H1489,2)=3,WEEKDAY($H1489,2)=4,WEEKDAY($H1489,2)=5),$I1489&lt;=DATABASE!$J$3,$I1489&gt;=DATABASE!$I$3),"JAM KERJA",IF(AND(WEEKDAY($H1489,2)=6,$I1489&lt;=DATABASE!$J$4,$I1489&gt;=DATABASE!$I$4),"JAM KERJA","LUAR JAM KERJA 1")))))</f>
        <v/>
      </c>
      <c r="M1489" s="33" t="str">
        <f>IF('DATA ACCURATE'!T1492&lt;&gt;"",IF('DATA ACCURATE'!T1492&gt;100,'DATA ACCURATE'!T1492/10,'DATA ACCURATE'!T1492),"")</f>
        <v/>
      </c>
      <c r="N1489" t="str">
        <f>IF(M1489="","",IF(M1489&lt;=DATABASE!$I$9,"LOKAL",IF(M1489&lt;DATABASE!$J$9,"LUAR KOTA 1",IF($M1489&gt;=DATABASE!$J$9,"LUAR KOTA 2",""))))</f>
        <v/>
      </c>
      <c r="O1489" s="38" t="str">
        <f>IF('DATA ACCURATE'!L1492&lt;&gt;"",'DATA ACCURATE'!L1492,"")</f>
        <v/>
      </c>
      <c r="Q1489" s="38">
        <f t="shared" si="162"/>
        <v>0</v>
      </c>
      <c r="R1489" s="38">
        <f t="shared" si="162"/>
        <v>0</v>
      </c>
      <c r="S1489" s="38">
        <f t="shared" si="162"/>
        <v>0</v>
      </c>
      <c r="T1489" s="38">
        <f t="shared" si="160"/>
        <v>0</v>
      </c>
      <c r="U1489" s="38">
        <f t="shared" si="163"/>
        <v>0</v>
      </c>
      <c r="V1489" s="38">
        <f t="shared" si="163"/>
        <v>0</v>
      </c>
      <c r="W1489" s="38">
        <f t="shared" si="163"/>
        <v>0</v>
      </c>
      <c r="X1489" s="38">
        <f t="shared" si="164"/>
        <v>0</v>
      </c>
      <c r="Y1489" s="38">
        <f t="shared" si="164"/>
        <v>0</v>
      </c>
      <c r="Z1489" s="38">
        <f t="shared" si="164"/>
        <v>0</v>
      </c>
      <c r="AA1489" s="38">
        <f t="shared" si="161"/>
        <v>0</v>
      </c>
      <c r="AB1489" s="38">
        <f t="shared" si="165"/>
        <v>0</v>
      </c>
      <c r="AC1489" s="38">
        <f t="shared" si="166"/>
        <v>0</v>
      </c>
      <c r="AD1489" s="38" t="str">
        <f t="shared" si="167"/>
        <v>000000000000</v>
      </c>
    </row>
    <row r="1490" spans="1:30">
      <c r="A1490" s="9" t="str">
        <f>IF('DATA ACCURATE'!A1493&lt;&gt;"",'DATA ACCURATE'!A1493,"")</f>
        <v/>
      </c>
      <c r="B1490" s="9" t="str">
        <f>IF('DATA ACCURATE'!D1493&lt;&gt;"",'DATA ACCURATE'!D1493,"")</f>
        <v/>
      </c>
      <c r="C1490" s="38" t="str">
        <f>IF($AD1490="000000000000","",INDEX(DATABASE!$W$12:$W$71,MATCH($AD1490,DATABASE!$V$12:$V$71,0)))</f>
        <v/>
      </c>
      <c r="D1490" s="34" t="str">
        <f>IF(C1490="","",IF(E1490="",INDEX(DATABASE!$AF$13:$AF$62,MATCH($C1490,DATABASE!$AC$13:$AC$62,0)),IF(E1490="2x D11",INDEX(DATABASE!$AF$13:$AF$62,MATCH($C1490,DATABASE!$AC$13:$AC$62,0))+2*DATABASE!$AF$62,IF(E1490="3x D11",INDEX(DATABASE!$AF$13:$AF$62,MATCH($C1490,DATABASE!$AC$13:$AC$62,0))+3*DATABASE!$AF$62,""))))</f>
        <v/>
      </c>
      <c r="E1490" s="38" t="str">
        <f>IF(AND($K1490="Y",$G1490&lt;&gt;"UNYIL",$F1490&lt;DATABASE!$O$8),"2x D11",IF(AND($K1490="Y",$G1490&lt;&gt;"UNYIL",$F1490&gt;=DATABASE!$O$8),"3x D11",""))</f>
        <v/>
      </c>
      <c r="F1490" s="9" t="str">
        <f>IF('DATA ACCURATE'!N1493&lt;&gt;"",'DATA ACCURATE'!N1493,"")</f>
        <v/>
      </c>
      <c r="G1490" t="str">
        <f>IF(F1490="","",IF(F1490&lt;=DATABASE!$I$8,"UNYIL",IF(F1490&lt;=DATABASE!$J$8,"KECIL",IF(F1490&lt;DATABASE!$K$8,"TANGGUNG",IF(F1490&gt;=DATABASE!$K$8,"BESAR","")))))</f>
        <v/>
      </c>
      <c r="H1490" s="16" t="str">
        <f>IF('DATA ACCURATE'!J1493&lt;&gt;"",'DATA ACCURATE'!J1493,"")</f>
        <v/>
      </c>
      <c r="I1490" s="35" t="str">
        <f>IF(B1490&lt;&gt;"",IFERROR(VLOOKUP(B1490,'DATA TIMBANGAN'!G:M,7,FALSE),VLOOKUP(B1490,'DATA TIMBANGAN'!G:M,7)),"")</f>
        <v/>
      </c>
      <c r="J1490" s="25" t="str">
        <f>IF(H1490&lt;&gt;"",IFERROR(INDEX(DATABASE!$Z$19:$Z$38,MATCH(DATEVALUE(H1490),DATABASE!$AA$19:$AA$38,0)),INDEX(DATABASE!$Z$12:$Z$18,MATCH(WEEKDAY(H1490,2),DATABASE!$AA$12:$AA$18,0))),"")</f>
        <v/>
      </c>
      <c r="K1490" s="25" t="str">
        <f>IF('DATA ACCURATE'!V1493&lt;&gt;"",'DATA ACCURATE'!V1493,"")</f>
        <v/>
      </c>
      <c r="L1490" s="80" t="str">
        <f>IF($H1490="","",IF(OR($J1490="LIBUR",AND($L1489="LIBUR",$O1489=$O1490)),"LIBUR",IF(AND(OR($L1489="LUAR JAM KERJA 1",$L1489="LUAR JAM KERJA 2"),OR(OR(AND($H1489=$H1490,AND(OR($I1490&gt;DATABASE!$J$3,$I1490&lt;DATABASE!$J$6),((DATEVALUE($H1490)+$I1490)-(DATEVALUE($H1489)+$I1489))&lt;DATABASE!$J$6)),AND($H1489=$H1490,$O1489=$O1490,OR($I1490&gt;DATABASE!$J$6,$I1490&lt;DATABASE!$J$3))),AND(($H1490-$H1489)=1,OR($I1490&lt;DATABASE!$I$6,((DATEVALUE($H1490)+$I1490)-(DATEVALUE($H1489)+$I1489))&lt;DATABASE!$J$6))),$A1490=$A1489),"LUAR JAM KERJA 2",IF(AND(OR(WEEKDAY($H1490,2)=1,WEEKDAY($H1490,2)=2,WEEKDAY($H1490,2)=3,WEEKDAY($H1490,2)=4,WEEKDAY($H1490,2)=5),$I1490&lt;=DATABASE!$J$3,$I1490&gt;=DATABASE!$I$3),"JAM KERJA",IF(AND(WEEKDAY($H1490,2)=6,$I1490&lt;=DATABASE!$J$4,$I1490&gt;=DATABASE!$I$4),"JAM KERJA","LUAR JAM KERJA 1")))))</f>
        <v/>
      </c>
      <c r="M1490" s="33" t="str">
        <f>IF('DATA ACCURATE'!T1493&lt;&gt;"",IF('DATA ACCURATE'!T1493&gt;100,'DATA ACCURATE'!T1493/10,'DATA ACCURATE'!T1493),"")</f>
        <v/>
      </c>
      <c r="N1490" t="str">
        <f>IF(M1490="","",IF(M1490&lt;=DATABASE!$I$9,"LOKAL",IF(M1490&lt;DATABASE!$J$9,"LUAR KOTA 1",IF($M1490&gt;=DATABASE!$J$9,"LUAR KOTA 2",""))))</f>
        <v/>
      </c>
      <c r="O1490" s="38" t="str">
        <f>IF('DATA ACCURATE'!L1493&lt;&gt;"",'DATA ACCURATE'!L1493,"")</f>
        <v/>
      </c>
      <c r="Q1490" s="38">
        <f t="shared" si="162"/>
        <v>0</v>
      </c>
      <c r="R1490" s="38">
        <f t="shared" si="162"/>
        <v>0</v>
      </c>
      <c r="S1490" s="38">
        <f t="shared" si="162"/>
        <v>0</v>
      </c>
      <c r="T1490" s="38">
        <f t="shared" si="160"/>
        <v>0</v>
      </c>
      <c r="U1490" s="38">
        <f t="shared" si="163"/>
        <v>0</v>
      </c>
      <c r="V1490" s="38">
        <f t="shared" si="163"/>
        <v>0</v>
      </c>
      <c r="W1490" s="38">
        <f t="shared" si="163"/>
        <v>0</v>
      </c>
      <c r="X1490" s="38">
        <f t="shared" si="164"/>
        <v>0</v>
      </c>
      <c r="Y1490" s="38">
        <f t="shared" si="164"/>
        <v>0</v>
      </c>
      <c r="Z1490" s="38">
        <f t="shared" si="164"/>
        <v>0</v>
      </c>
      <c r="AA1490" s="38">
        <f t="shared" si="161"/>
        <v>0</v>
      </c>
      <c r="AB1490" s="38">
        <f t="shared" si="165"/>
        <v>0</v>
      </c>
      <c r="AC1490" s="38">
        <f t="shared" si="166"/>
        <v>0</v>
      </c>
      <c r="AD1490" s="38" t="str">
        <f t="shared" si="167"/>
        <v>000000000000</v>
      </c>
    </row>
    <row r="1491" spans="1:30">
      <c r="A1491" s="9" t="str">
        <f>IF('DATA ACCURATE'!A1494&lt;&gt;"",'DATA ACCURATE'!A1494,"")</f>
        <v/>
      </c>
      <c r="B1491" s="9" t="str">
        <f>IF('DATA ACCURATE'!D1494&lt;&gt;"",'DATA ACCURATE'!D1494,"")</f>
        <v/>
      </c>
      <c r="C1491" s="38" t="str">
        <f>IF($AD1491="000000000000","",INDEX(DATABASE!$W$12:$W$71,MATCH($AD1491,DATABASE!$V$12:$V$71,0)))</f>
        <v/>
      </c>
      <c r="D1491" s="34" t="str">
        <f>IF(C1491="","",IF(E1491="",INDEX(DATABASE!$AF$13:$AF$62,MATCH($C1491,DATABASE!$AC$13:$AC$62,0)),IF(E1491="2x D11",INDEX(DATABASE!$AF$13:$AF$62,MATCH($C1491,DATABASE!$AC$13:$AC$62,0))+2*DATABASE!$AF$62,IF(E1491="3x D11",INDEX(DATABASE!$AF$13:$AF$62,MATCH($C1491,DATABASE!$AC$13:$AC$62,0))+3*DATABASE!$AF$62,""))))</f>
        <v/>
      </c>
      <c r="E1491" s="38" t="str">
        <f>IF(AND($K1491="Y",$G1491&lt;&gt;"UNYIL",$F1491&lt;DATABASE!$O$8),"2x D11",IF(AND($K1491="Y",$G1491&lt;&gt;"UNYIL",$F1491&gt;=DATABASE!$O$8),"3x D11",""))</f>
        <v/>
      </c>
      <c r="F1491" s="9" t="str">
        <f>IF('DATA ACCURATE'!N1494&lt;&gt;"",'DATA ACCURATE'!N1494,"")</f>
        <v/>
      </c>
      <c r="G1491" t="str">
        <f>IF(F1491="","",IF(F1491&lt;=DATABASE!$I$8,"UNYIL",IF(F1491&lt;=DATABASE!$J$8,"KECIL",IF(F1491&lt;DATABASE!$K$8,"TANGGUNG",IF(F1491&gt;=DATABASE!$K$8,"BESAR","")))))</f>
        <v/>
      </c>
      <c r="H1491" s="16" t="str">
        <f>IF('DATA ACCURATE'!J1494&lt;&gt;"",'DATA ACCURATE'!J1494,"")</f>
        <v/>
      </c>
      <c r="I1491" s="35" t="str">
        <f>IF(B1491&lt;&gt;"",IFERROR(VLOOKUP(B1491,'DATA TIMBANGAN'!G:M,7,FALSE),VLOOKUP(B1491,'DATA TIMBANGAN'!G:M,7)),"")</f>
        <v/>
      </c>
      <c r="J1491" s="25" t="str">
        <f>IF(H1491&lt;&gt;"",IFERROR(INDEX(DATABASE!$Z$19:$Z$38,MATCH(DATEVALUE(H1491),DATABASE!$AA$19:$AA$38,0)),INDEX(DATABASE!$Z$12:$Z$18,MATCH(WEEKDAY(H1491,2),DATABASE!$AA$12:$AA$18,0))),"")</f>
        <v/>
      </c>
      <c r="K1491" s="25" t="str">
        <f>IF('DATA ACCURATE'!V1494&lt;&gt;"",'DATA ACCURATE'!V1494,"")</f>
        <v/>
      </c>
      <c r="L1491" s="80" t="str">
        <f>IF($H1491="","",IF(OR($J1491="LIBUR",AND($L1490="LIBUR",$O1490=$O1491)),"LIBUR",IF(AND(OR($L1490="LUAR JAM KERJA 1",$L1490="LUAR JAM KERJA 2"),OR(OR(AND($H1490=$H1491,AND(OR($I1491&gt;DATABASE!$J$3,$I1491&lt;DATABASE!$J$6),((DATEVALUE($H1491)+$I1491)-(DATEVALUE($H1490)+$I1490))&lt;DATABASE!$J$6)),AND($H1490=$H1491,$O1490=$O1491,OR($I1491&gt;DATABASE!$J$6,$I1491&lt;DATABASE!$J$3))),AND(($H1491-$H1490)=1,OR($I1491&lt;DATABASE!$I$6,((DATEVALUE($H1491)+$I1491)-(DATEVALUE($H1490)+$I1490))&lt;DATABASE!$J$6))),$A1491=$A1490),"LUAR JAM KERJA 2",IF(AND(OR(WEEKDAY($H1491,2)=1,WEEKDAY($H1491,2)=2,WEEKDAY($H1491,2)=3,WEEKDAY($H1491,2)=4,WEEKDAY($H1491,2)=5),$I1491&lt;=DATABASE!$J$3,$I1491&gt;=DATABASE!$I$3),"JAM KERJA",IF(AND(WEEKDAY($H1491,2)=6,$I1491&lt;=DATABASE!$J$4,$I1491&gt;=DATABASE!$I$4),"JAM KERJA","LUAR JAM KERJA 1")))))</f>
        <v/>
      </c>
      <c r="M1491" s="33" t="str">
        <f>IF('DATA ACCURATE'!T1494&lt;&gt;"",IF('DATA ACCURATE'!T1494&gt;100,'DATA ACCURATE'!T1494/10,'DATA ACCURATE'!T1494),"")</f>
        <v/>
      </c>
      <c r="N1491" t="str">
        <f>IF(M1491="","",IF(M1491&lt;=DATABASE!$I$9,"LOKAL",IF(M1491&lt;DATABASE!$J$9,"LUAR KOTA 1",IF($M1491&gt;=DATABASE!$J$9,"LUAR KOTA 2",""))))</f>
        <v/>
      </c>
      <c r="O1491" s="38" t="str">
        <f>IF('DATA ACCURATE'!L1494&lt;&gt;"",'DATA ACCURATE'!L1494,"")</f>
        <v/>
      </c>
      <c r="Q1491" s="38">
        <f t="shared" si="162"/>
        <v>0</v>
      </c>
      <c r="R1491" s="38">
        <f t="shared" si="162"/>
        <v>0</v>
      </c>
      <c r="S1491" s="38">
        <f t="shared" si="162"/>
        <v>0</v>
      </c>
      <c r="T1491" s="38">
        <f t="shared" si="160"/>
        <v>0</v>
      </c>
      <c r="U1491" s="38">
        <f t="shared" si="163"/>
        <v>0</v>
      </c>
      <c r="V1491" s="38">
        <f t="shared" si="163"/>
        <v>0</v>
      </c>
      <c r="W1491" s="38">
        <f t="shared" si="163"/>
        <v>0</v>
      </c>
      <c r="X1491" s="38">
        <f t="shared" si="164"/>
        <v>0</v>
      </c>
      <c r="Y1491" s="38">
        <f t="shared" si="164"/>
        <v>0</v>
      </c>
      <c r="Z1491" s="38">
        <f t="shared" si="164"/>
        <v>0</v>
      </c>
      <c r="AA1491" s="38">
        <f t="shared" si="161"/>
        <v>0</v>
      </c>
      <c r="AB1491" s="38">
        <f t="shared" si="165"/>
        <v>0</v>
      </c>
      <c r="AC1491" s="38">
        <f t="shared" si="166"/>
        <v>0</v>
      </c>
      <c r="AD1491" s="38" t="str">
        <f t="shared" si="167"/>
        <v>000000000000</v>
      </c>
    </row>
    <row r="1492" spans="1:30">
      <c r="A1492" s="9" t="str">
        <f>IF('DATA ACCURATE'!A1495&lt;&gt;"",'DATA ACCURATE'!A1495,"")</f>
        <v/>
      </c>
      <c r="B1492" s="9" t="str">
        <f>IF('DATA ACCURATE'!D1495&lt;&gt;"",'DATA ACCURATE'!D1495,"")</f>
        <v/>
      </c>
      <c r="C1492" s="38" t="str">
        <f>IF($AD1492="000000000000","",INDEX(DATABASE!$W$12:$W$71,MATCH($AD1492,DATABASE!$V$12:$V$71,0)))</f>
        <v/>
      </c>
      <c r="D1492" s="34" t="str">
        <f>IF(C1492="","",IF(E1492="",INDEX(DATABASE!$AF$13:$AF$62,MATCH($C1492,DATABASE!$AC$13:$AC$62,0)),IF(E1492="2x D11",INDEX(DATABASE!$AF$13:$AF$62,MATCH($C1492,DATABASE!$AC$13:$AC$62,0))+2*DATABASE!$AF$62,IF(E1492="3x D11",INDEX(DATABASE!$AF$13:$AF$62,MATCH($C1492,DATABASE!$AC$13:$AC$62,0))+3*DATABASE!$AF$62,""))))</f>
        <v/>
      </c>
      <c r="E1492" s="38" t="str">
        <f>IF(AND($K1492="Y",$G1492&lt;&gt;"UNYIL",$F1492&lt;DATABASE!$O$8),"2x D11",IF(AND($K1492="Y",$G1492&lt;&gt;"UNYIL",$F1492&gt;=DATABASE!$O$8),"3x D11",""))</f>
        <v/>
      </c>
      <c r="F1492" s="9" t="str">
        <f>IF('DATA ACCURATE'!N1495&lt;&gt;"",'DATA ACCURATE'!N1495,"")</f>
        <v/>
      </c>
      <c r="G1492" t="str">
        <f>IF(F1492="","",IF(F1492&lt;=DATABASE!$I$8,"UNYIL",IF(F1492&lt;=DATABASE!$J$8,"KECIL",IF(F1492&lt;DATABASE!$K$8,"TANGGUNG",IF(F1492&gt;=DATABASE!$K$8,"BESAR","")))))</f>
        <v/>
      </c>
      <c r="H1492" s="16" t="str">
        <f>IF('DATA ACCURATE'!J1495&lt;&gt;"",'DATA ACCURATE'!J1495,"")</f>
        <v/>
      </c>
      <c r="I1492" s="35" t="str">
        <f>IF(B1492&lt;&gt;"",IFERROR(VLOOKUP(B1492,'DATA TIMBANGAN'!G:M,7,FALSE),VLOOKUP(B1492,'DATA TIMBANGAN'!G:M,7)),"")</f>
        <v/>
      </c>
      <c r="J1492" s="25" t="str">
        <f>IF(H1492&lt;&gt;"",IFERROR(INDEX(DATABASE!$Z$19:$Z$38,MATCH(DATEVALUE(H1492),DATABASE!$AA$19:$AA$38,0)),INDEX(DATABASE!$Z$12:$Z$18,MATCH(WEEKDAY(H1492,2),DATABASE!$AA$12:$AA$18,0))),"")</f>
        <v/>
      </c>
      <c r="K1492" s="25" t="str">
        <f>IF('DATA ACCURATE'!V1495&lt;&gt;"",'DATA ACCURATE'!V1495,"")</f>
        <v/>
      </c>
      <c r="L1492" s="80" t="str">
        <f>IF($H1492="","",IF(OR($J1492="LIBUR",AND($L1491="LIBUR",$O1491=$O1492)),"LIBUR",IF(AND(OR($L1491="LUAR JAM KERJA 1",$L1491="LUAR JAM KERJA 2"),OR(OR(AND($H1491=$H1492,AND(OR($I1492&gt;DATABASE!$J$3,$I1492&lt;DATABASE!$J$6),((DATEVALUE($H1492)+$I1492)-(DATEVALUE($H1491)+$I1491))&lt;DATABASE!$J$6)),AND($H1491=$H1492,$O1491=$O1492,OR($I1492&gt;DATABASE!$J$6,$I1492&lt;DATABASE!$J$3))),AND(($H1492-$H1491)=1,OR($I1492&lt;DATABASE!$I$6,((DATEVALUE($H1492)+$I1492)-(DATEVALUE($H1491)+$I1491))&lt;DATABASE!$J$6))),$A1492=$A1491),"LUAR JAM KERJA 2",IF(AND(OR(WEEKDAY($H1492,2)=1,WEEKDAY($H1492,2)=2,WEEKDAY($H1492,2)=3,WEEKDAY($H1492,2)=4,WEEKDAY($H1492,2)=5),$I1492&lt;=DATABASE!$J$3,$I1492&gt;=DATABASE!$I$3),"JAM KERJA",IF(AND(WEEKDAY($H1492,2)=6,$I1492&lt;=DATABASE!$J$4,$I1492&gt;=DATABASE!$I$4),"JAM KERJA","LUAR JAM KERJA 1")))))</f>
        <v/>
      </c>
      <c r="M1492" s="33" t="str">
        <f>IF('DATA ACCURATE'!T1495&lt;&gt;"",IF('DATA ACCURATE'!T1495&gt;100,'DATA ACCURATE'!T1495/10,'DATA ACCURATE'!T1495),"")</f>
        <v/>
      </c>
      <c r="N1492" t="str">
        <f>IF(M1492="","",IF(M1492&lt;=DATABASE!$I$9,"LOKAL",IF(M1492&lt;DATABASE!$J$9,"LUAR KOTA 1",IF($M1492&gt;=DATABASE!$J$9,"LUAR KOTA 2",""))))</f>
        <v/>
      </c>
      <c r="O1492" s="38" t="str">
        <f>IF('DATA ACCURATE'!L1495&lt;&gt;"",'DATA ACCURATE'!L1495,"")</f>
        <v/>
      </c>
      <c r="Q1492" s="38">
        <f t="shared" si="162"/>
        <v>0</v>
      </c>
      <c r="R1492" s="38">
        <f t="shared" si="162"/>
        <v>0</v>
      </c>
      <c r="S1492" s="38">
        <f t="shared" si="162"/>
        <v>0</v>
      </c>
      <c r="T1492" s="38">
        <f t="shared" si="160"/>
        <v>0</v>
      </c>
      <c r="U1492" s="38">
        <f t="shared" si="163"/>
        <v>0</v>
      </c>
      <c r="V1492" s="38">
        <f t="shared" si="163"/>
        <v>0</v>
      </c>
      <c r="W1492" s="38">
        <f t="shared" si="163"/>
        <v>0</v>
      </c>
      <c r="X1492" s="38">
        <f t="shared" si="164"/>
        <v>0</v>
      </c>
      <c r="Y1492" s="38">
        <f t="shared" si="164"/>
        <v>0</v>
      </c>
      <c r="Z1492" s="38">
        <f t="shared" si="164"/>
        <v>0</v>
      </c>
      <c r="AA1492" s="38">
        <f t="shared" si="161"/>
        <v>0</v>
      </c>
      <c r="AB1492" s="38">
        <f t="shared" si="165"/>
        <v>0</v>
      </c>
      <c r="AC1492" s="38">
        <f t="shared" si="166"/>
        <v>0</v>
      </c>
      <c r="AD1492" s="38" t="str">
        <f t="shared" si="167"/>
        <v>000000000000</v>
      </c>
    </row>
    <row r="1493" spans="1:30">
      <c r="A1493" s="9" t="str">
        <f>IF('DATA ACCURATE'!A1496&lt;&gt;"",'DATA ACCURATE'!A1496,"")</f>
        <v/>
      </c>
      <c r="B1493" s="9" t="str">
        <f>IF('DATA ACCURATE'!D1496&lt;&gt;"",'DATA ACCURATE'!D1496,"")</f>
        <v/>
      </c>
      <c r="C1493" s="38" t="str">
        <f>IF($AD1493="000000000000","",INDEX(DATABASE!$W$12:$W$71,MATCH($AD1493,DATABASE!$V$12:$V$71,0)))</f>
        <v/>
      </c>
      <c r="D1493" s="34" t="str">
        <f>IF(C1493="","",IF(E1493="",INDEX(DATABASE!$AF$13:$AF$62,MATCH($C1493,DATABASE!$AC$13:$AC$62,0)),IF(E1493="2x D11",INDEX(DATABASE!$AF$13:$AF$62,MATCH($C1493,DATABASE!$AC$13:$AC$62,0))+2*DATABASE!$AF$62,IF(E1493="3x D11",INDEX(DATABASE!$AF$13:$AF$62,MATCH($C1493,DATABASE!$AC$13:$AC$62,0))+3*DATABASE!$AF$62,""))))</f>
        <v/>
      </c>
      <c r="E1493" s="38" t="str">
        <f>IF(AND($K1493="Y",$G1493&lt;&gt;"UNYIL",$F1493&lt;DATABASE!$O$8),"2x D11",IF(AND($K1493="Y",$G1493&lt;&gt;"UNYIL",$F1493&gt;=DATABASE!$O$8),"3x D11",""))</f>
        <v/>
      </c>
      <c r="F1493" s="9" t="str">
        <f>IF('DATA ACCURATE'!N1496&lt;&gt;"",'DATA ACCURATE'!N1496,"")</f>
        <v/>
      </c>
      <c r="G1493" t="str">
        <f>IF(F1493="","",IF(F1493&lt;=DATABASE!$I$8,"UNYIL",IF(F1493&lt;=DATABASE!$J$8,"KECIL",IF(F1493&lt;DATABASE!$K$8,"TANGGUNG",IF(F1493&gt;=DATABASE!$K$8,"BESAR","")))))</f>
        <v/>
      </c>
      <c r="H1493" s="16" t="str">
        <f>IF('DATA ACCURATE'!J1496&lt;&gt;"",'DATA ACCURATE'!J1496,"")</f>
        <v/>
      </c>
      <c r="I1493" s="35" t="str">
        <f>IF(B1493&lt;&gt;"",IFERROR(VLOOKUP(B1493,'DATA TIMBANGAN'!G:M,7,FALSE),VLOOKUP(B1493,'DATA TIMBANGAN'!G:M,7)),"")</f>
        <v/>
      </c>
      <c r="J1493" s="25" t="str">
        <f>IF(H1493&lt;&gt;"",IFERROR(INDEX(DATABASE!$Z$19:$Z$38,MATCH(DATEVALUE(H1493),DATABASE!$AA$19:$AA$38,0)),INDEX(DATABASE!$Z$12:$Z$18,MATCH(WEEKDAY(H1493,2),DATABASE!$AA$12:$AA$18,0))),"")</f>
        <v/>
      </c>
      <c r="K1493" s="25" t="str">
        <f>IF('DATA ACCURATE'!V1496&lt;&gt;"",'DATA ACCURATE'!V1496,"")</f>
        <v/>
      </c>
      <c r="L1493" s="80" t="str">
        <f>IF($H1493="","",IF(OR($J1493="LIBUR",AND($L1492="LIBUR",$O1492=$O1493)),"LIBUR",IF(AND(OR($L1492="LUAR JAM KERJA 1",$L1492="LUAR JAM KERJA 2"),OR(OR(AND($H1492=$H1493,AND(OR($I1493&gt;DATABASE!$J$3,$I1493&lt;DATABASE!$J$6),((DATEVALUE($H1493)+$I1493)-(DATEVALUE($H1492)+$I1492))&lt;DATABASE!$J$6)),AND($H1492=$H1493,$O1492=$O1493,OR($I1493&gt;DATABASE!$J$6,$I1493&lt;DATABASE!$J$3))),AND(($H1493-$H1492)=1,OR($I1493&lt;DATABASE!$I$6,((DATEVALUE($H1493)+$I1493)-(DATEVALUE($H1492)+$I1492))&lt;DATABASE!$J$6))),$A1493=$A1492),"LUAR JAM KERJA 2",IF(AND(OR(WEEKDAY($H1493,2)=1,WEEKDAY($H1493,2)=2,WEEKDAY($H1493,2)=3,WEEKDAY($H1493,2)=4,WEEKDAY($H1493,2)=5),$I1493&lt;=DATABASE!$J$3,$I1493&gt;=DATABASE!$I$3),"JAM KERJA",IF(AND(WEEKDAY($H1493,2)=6,$I1493&lt;=DATABASE!$J$4,$I1493&gt;=DATABASE!$I$4),"JAM KERJA","LUAR JAM KERJA 1")))))</f>
        <v/>
      </c>
      <c r="M1493" s="33" t="str">
        <f>IF('DATA ACCURATE'!T1496&lt;&gt;"",IF('DATA ACCURATE'!T1496&gt;100,'DATA ACCURATE'!T1496/10,'DATA ACCURATE'!T1496),"")</f>
        <v/>
      </c>
      <c r="N1493" t="str">
        <f>IF(M1493="","",IF(M1493&lt;=DATABASE!$I$9,"LOKAL",IF(M1493&lt;DATABASE!$J$9,"LUAR KOTA 1",IF($M1493&gt;=DATABASE!$J$9,"LUAR KOTA 2",""))))</f>
        <v/>
      </c>
      <c r="O1493" s="38" t="str">
        <f>IF('DATA ACCURATE'!L1496&lt;&gt;"",'DATA ACCURATE'!L1496,"")</f>
        <v/>
      </c>
      <c r="Q1493" s="38">
        <f t="shared" si="162"/>
        <v>0</v>
      </c>
      <c r="R1493" s="38">
        <f t="shared" si="162"/>
        <v>0</v>
      </c>
      <c r="S1493" s="38">
        <f t="shared" si="162"/>
        <v>0</v>
      </c>
      <c r="T1493" s="38">
        <f t="shared" si="160"/>
        <v>0</v>
      </c>
      <c r="U1493" s="38">
        <f t="shared" si="163"/>
        <v>0</v>
      </c>
      <c r="V1493" s="38">
        <f t="shared" si="163"/>
        <v>0</v>
      </c>
      <c r="W1493" s="38">
        <f t="shared" si="163"/>
        <v>0</v>
      </c>
      <c r="X1493" s="38">
        <f t="shared" si="164"/>
        <v>0</v>
      </c>
      <c r="Y1493" s="38">
        <f t="shared" si="164"/>
        <v>0</v>
      </c>
      <c r="Z1493" s="38">
        <f t="shared" si="164"/>
        <v>0</v>
      </c>
      <c r="AA1493" s="38">
        <f t="shared" si="161"/>
        <v>0</v>
      </c>
      <c r="AB1493" s="38">
        <f t="shared" si="165"/>
        <v>0</v>
      </c>
      <c r="AC1493" s="38">
        <f t="shared" si="166"/>
        <v>0</v>
      </c>
      <c r="AD1493" s="38" t="str">
        <f t="shared" si="167"/>
        <v>000000000000</v>
      </c>
    </row>
    <row r="1494" spans="1:30">
      <c r="A1494" s="9" t="str">
        <f>IF('DATA ACCURATE'!A1497&lt;&gt;"",'DATA ACCURATE'!A1497,"")</f>
        <v/>
      </c>
      <c r="B1494" s="9" t="str">
        <f>IF('DATA ACCURATE'!D1497&lt;&gt;"",'DATA ACCURATE'!D1497,"")</f>
        <v/>
      </c>
      <c r="C1494" s="38" t="str">
        <f>IF($AD1494="000000000000","",INDEX(DATABASE!$W$12:$W$71,MATCH($AD1494,DATABASE!$V$12:$V$71,0)))</f>
        <v/>
      </c>
      <c r="D1494" s="34" t="str">
        <f>IF(C1494="","",IF(E1494="",INDEX(DATABASE!$AF$13:$AF$62,MATCH($C1494,DATABASE!$AC$13:$AC$62,0)),IF(E1494="2x D11",INDEX(DATABASE!$AF$13:$AF$62,MATCH($C1494,DATABASE!$AC$13:$AC$62,0))+2*DATABASE!$AF$62,IF(E1494="3x D11",INDEX(DATABASE!$AF$13:$AF$62,MATCH($C1494,DATABASE!$AC$13:$AC$62,0))+3*DATABASE!$AF$62,""))))</f>
        <v/>
      </c>
      <c r="E1494" s="38" t="str">
        <f>IF(AND($K1494="Y",$G1494&lt;&gt;"UNYIL",$F1494&lt;DATABASE!$O$8),"2x D11",IF(AND($K1494="Y",$G1494&lt;&gt;"UNYIL",$F1494&gt;=DATABASE!$O$8),"3x D11",""))</f>
        <v/>
      </c>
      <c r="F1494" s="9" t="str">
        <f>IF('DATA ACCURATE'!N1497&lt;&gt;"",'DATA ACCURATE'!N1497,"")</f>
        <v/>
      </c>
      <c r="G1494" t="str">
        <f>IF(F1494="","",IF(F1494&lt;=DATABASE!$I$8,"UNYIL",IF(F1494&lt;=DATABASE!$J$8,"KECIL",IF(F1494&lt;DATABASE!$K$8,"TANGGUNG",IF(F1494&gt;=DATABASE!$K$8,"BESAR","")))))</f>
        <v/>
      </c>
      <c r="H1494" s="16" t="str">
        <f>IF('DATA ACCURATE'!J1497&lt;&gt;"",'DATA ACCURATE'!J1497,"")</f>
        <v/>
      </c>
      <c r="I1494" s="35" t="str">
        <f>IF(B1494&lt;&gt;"",IFERROR(VLOOKUP(B1494,'DATA TIMBANGAN'!G:M,7,FALSE),VLOOKUP(B1494,'DATA TIMBANGAN'!G:M,7)),"")</f>
        <v/>
      </c>
      <c r="J1494" s="25" t="str">
        <f>IF(H1494&lt;&gt;"",IFERROR(INDEX(DATABASE!$Z$19:$Z$38,MATCH(DATEVALUE(H1494),DATABASE!$AA$19:$AA$38,0)),INDEX(DATABASE!$Z$12:$Z$18,MATCH(WEEKDAY(H1494,2),DATABASE!$AA$12:$AA$18,0))),"")</f>
        <v/>
      </c>
      <c r="K1494" s="25" t="str">
        <f>IF('DATA ACCURATE'!V1497&lt;&gt;"",'DATA ACCURATE'!V1497,"")</f>
        <v/>
      </c>
      <c r="L1494" s="80" t="str">
        <f>IF($H1494="","",IF(OR($J1494="LIBUR",AND($L1493="LIBUR",$O1493=$O1494)),"LIBUR",IF(AND(OR($L1493="LUAR JAM KERJA 1",$L1493="LUAR JAM KERJA 2"),OR(OR(AND($H1493=$H1494,AND(OR($I1494&gt;DATABASE!$J$3,$I1494&lt;DATABASE!$J$6),((DATEVALUE($H1494)+$I1494)-(DATEVALUE($H1493)+$I1493))&lt;DATABASE!$J$6)),AND($H1493=$H1494,$O1493=$O1494,OR($I1494&gt;DATABASE!$J$6,$I1494&lt;DATABASE!$J$3))),AND(($H1494-$H1493)=1,OR($I1494&lt;DATABASE!$I$6,((DATEVALUE($H1494)+$I1494)-(DATEVALUE($H1493)+$I1493))&lt;DATABASE!$J$6))),$A1494=$A1493),"LUAR JAM KERJA 2",IF(AND(OR(WEEKDAY($H1494,2)=1,WEEKDAY($H1494,2)=2,WEEKDAY($H1494,2)=3,WEEKDAY($H1494,2)=4,WEEKDAY($H1494,2)=5),$I1494&lt;=DATABASE!$J$3,$I1494&gt;=DATABASE!$I$3),"JAM KERJA",IF(AND(WEEKDAY($H1494,2)=6,$I1494&lt;=DATABASE!$J$4,$I1494&gt;=DATABASE!$I$4),"JAM KERJA","LUAR JAM KERJA 1")))))</f>
        <v/>
      </c>
      <c r="M1494" s="33" t="str">
        <f>IF('DATA ACCURATE'!T1497&lt;&gt;"",IF('DATA ACCURATE'!T1497&gt;100,'DATA ACCURATE'!T1497/10,'DATA ACCURATE'!T1497),"")</f>
        <v/>
      </c>
      <c r="N1494" t="str">
        <f>IF(M1494="","",IF(M1494&lt;=DATABASE!$I$9,"LOKAL",IF(M1494&lt;DATABASE!$J$9,"LUAR KOTA 1",IF($M1494&gt;=DATABASE!$J$9,"LUAR KOTA 2",""))))</f>
        <v/>
      </c>
      <c r="O1494" s="38" t="str">
        <f>IF('DATA ACCURATE'!L1497&lt;&gt;"",'DATA ACCURATE'!L1497,"")</f>
        <v/>
      </c>
      <c r="Q1494" s="38">
        <f t="shared" si="162"/>
        <v>0</v>
      </c>
      <c r="R1494" s="38">
        <f t="shared" si="162"/>
        <v>0</v>
      </c>
      <c r="S1494" s="38">
        <f t="shared" si="162"/>
        <v>0</v>
      </c>
      <c r="T1494" s="38">
        <f t="shared" si="160"/>
        <v>0</v>
      </c>
      <c r="U1494" s="38">
        <f t="shared" si="163"/>
        <v>0</v>
      </c>
      <c r="V1494" s="38">
        <f t="shared" si="163"/>
        <v>0</v>
      </c>
      <c r="W1494" s="38">
        <f t="shared" si="163"/>
        <v>0</v>
      </c>
      <c r="X1494" s="38">
        <f t="shared" si="164"/>
        <v>0</v>
      </c>
      <c r="Y1494" s="38">
        <f t="shared" si="164"/>
        <v>0</v>
      </c>
      <c r="Z1494" s="38">
        <f t="shared" si="164"/>
        <v>0</v>
      </c>
      <c r="AA1494" s="38">
        <f t="shared" si="161"/>
        <v>0</v>
      </c>
      <c r="AB1494" s="38">
        <f t="shared" si="165"/>
        <v>0</v>
      </c>
      <c r="AC1494" s="38">
        <f t="shared" si="166"/>
        <v>0</v>
      </c>
      <c r="AD1494" s="38" t="str">
        <f t="shared" si="167"/>
        <v>000000000000</v>
      </c>
    </row>
    <row r="1495" spans="1:30">
      <c r="A1495" s="9" t="str">
        <f>IF('DATA ACCURATE'!A1498&lt;&gt;"",'DATA ACCURATE'!A1498,"")</f>
        <v/>
      </c>
      <c r="B1495" s="9" t="str">
        <f>IF('DATA ACCURATE'!D1498&lt;&gt;"",'DATA ACCURATE'!D1498,"")</f>
        <v/>
      </c>
      <c r="C1495" s="38" t="str">
        <f>IF($AD1495="000000000000","",INDEX(DATABASE!$W$12:$W$71,MATCH($AD1495,DATABASE!$V$12:$V$71,0)))</f>
        <v/>
      </c>
      <c r="D1495" s="34" t="str">
        <f>IF(C1495="","",IF(E1495="",INDEX(DATABASE!$AF$13:$AF$62,MATCH($C1495,DATABASE!$AC$13:$AC$62,0)),IF(E1495="2x D11",INDEX(DATABASE!$AF$13:$AF$62,MATCH($C1495,DATABASE!$AC$13:$AC$62,0))+2*DATABASE!$AF$62,IF(E1495="3x D11",INDEX(DATABASE!$AF$13:$AF$62,MATCH($C1495,DATABASE!$AC$13:$AC$62,0))+3*DATABASE!$AF$62,""))))</f>
        <v/>
      </c>
      <c r="E1495" s="38" t="str">
        <f>IF(AND($K1495="Y",$G1495&lt;&gt;"UNYIL",$F1495&lt;DATABASE!$O$8),"2x D11",IF(AND($K1495="Y",$G1495&lt;&gt;"UNYIL",$F1495&gt;=DATABASE!$O$8),"3x D11",""))</f>
        <v/>
      </c>
      <c r="F1495" s="9" t="str">
        <f>IF('DATA ACCURATE'!N1498&lt;&gt;"",'DATA ACCURATE'!N1498,"")</f>
        <v/>
      </c>
      <c r="G1495" t="str">
        <f>IF(F1495="","",IF(F1495&lt;=DATABASE!$I$8,"UNYIL",IF(F1495&lt;=DATABASE!$J$8,"KECIL",IF(F1495&lt;DATABASE!$K$8,"TANGGUNG",IF(F1495&gt;=DATABASE!$K$8,"BESAR","")))))</f>
        <v/>
      </c>
      <c r="H1495" s="16" t="str">
        <f>IF('DATA ACCURATE'!J1498&lt;&gt;"",'DATA ACCURATE'!J1498,"")</f>
        <v/>
      </c>
      <c r="I1495" s="35" t="str">
        <f>IF(B1495&lt;&gt;"",IFERROR(VLOOKUP(B1495,'DATA TIMBANGAN'!G:M,7,FALSE),VLOOKUP(B1495,'DATA TIMBANGAN'!G:M,7)),"")</f>
        <v/>
      </c>
      <c r="J1495" s="25" t="str">
        <f>IF(H1495&lt;&gt;"",IFERROR(INDEX(DATABASE!$Z$19:$Z$38,MATCH(DATEVALUE(H1495),DATABASE!$AA$19:$AA$38,0)),INDEX(DATABASE!$Z$12:$Z$18,MATCH(WEEKDAY(H1495,2),DATABASE!$AA$12:$AA$18,0))),"")</f>
        <v/>
      </c>
      <c r="K1495" s="25" t="str">
        <f>IF('DATA ACCURATE'!V1498&lt;&gt;"",'DATA ACCURATE'!V1498,"")</f>
        <v/>
      </c>
      <c r="L1495" s="80" t="str">
        <f>IF($H1495="","",IF(OR($J1495="LIBUR",AND($L1494="LIBUR",$O1494=$O1495)),"LIBUR",IF(AND(OR($L1494="LUAR JAM KERJA 1",$L1494="LUAR JAM KERJA 2"),OR(OR(AND($H1494=$H1495,AND(OR($I1495&gt;DATABASE!$J$3,$I1495&lt;DATABASE!$J$6),((DATEVALUE($H1495)+$I1495)-(DATEVALUE($H1494)+$I1494))&lt;DATABASE!$J$6)),AND($H1494=$H1495,$O1494=$O1495,OR($I1495&gt;DATABASE!$J$6,$I1495&lt;DATABASE!$J$3))),AND(($H1495-$H1494)=1,OR($I1495&lt;DATABASE!$I$6,((DATEVALUE($H1495)+$I1495)-(DATEVALUE($H1494)+$I1494))&lt;DATABASE!$J$6))),$A1495=$A1494),"LUAR JAM KERJA 2",IF(AND(OR(WEEKDAY($H1495,2)=1,WEEKDAY($H1495,2)=2,WEEKDAY($H1495,2)=3,WEEKDAY($H1495,2)=4,WEEKDAY($H1495,2)=5),$I1495&lt;=DATABASE!$J$3,$I1495&gt;=DATABASE!$I$3),"JAM KERJA",IF(AND(WEEKDAY($H1495,2)=6,$I1495&lt;=DATABASE!$J$4,$I1495&gt;=DATABASE!$I$4),"JAM KERJA","LUAR JAM KERJA 1")))))</f>
        <v/>
      </c>
      <c r="M1495" s="33" t="str">
        <f>IF('DATA ACCURATE'!T1498&lt;&gt;"",IF('DATA ACCURATE'!T1498&gt;100,'DATA ACCURATE'!T1498/10,'DATA ACCURATE'!T1498),"")</f>
        <v/>
      </c>
      <c r="N1495" t="str">
        <f>IF(M1495="","",IF(M1495&lt;=DATABASE!$I$9,"LOKAL",IF(M1495&lt;DATABASE!$J$9,"LUAR KOTA 1",IF($M1495&gt;=DATABASE!$J$9,"LUAR KOTA 2",""))))</f>
        <v/>
      </c>
      <c r="O1495" s="38" t="str">
        <f>IF('DATA ACCURATE'!L1498&lt;&gt;"",'DATA ACCURATE'!L1498,"")</f>
        <v/>
      </c>
      <c r="Q1495" s="38">
        <f t="shared" si="162"/>
        <v>0</v>
      </c>
      <c r="R1495" s="38">
        <f t="shared" si="162"/>
        <v>0</v>
      </c>
      <c r="S1495" s="38">
        <f t="shared" si="162"/>
        <v>0</v>
      </c>
      <c r="T1495" s="38">
        <f t="shared" si="160"/>
        <v>0</v>
      </c>
      <c r="U1495" s="38">
        <f t="shared" si="163"/>
        <v>0</v>
      </c>
      <c r="V1495" s="38">
        <f t="shared" si="163"/>
        <v>0</v>
      </c>
      <c r="W1495" s="38">
        <f t="shared" si="163"/>
        <v>0</v>
      </c>
      <c r="X1495" s="38">
        <f t="shared" si="164"/>
        <v>0</v>
      </c>
      <c r="Y1495" s="38">
        <f t="shared" si="164"/>
        <v>0</v>
      </c>
      <c r="Z1495" s="38">
        <f t="shared" si="164"/>
        <v>0</v>
      </c>
      <c r="AA1495" s="38">
        <f t="shared" si="161"/>
        <v>0</v>
      </c>
      <c r="AB1495" s="38">
        <f t="shared" si="165"/>
        <v>0</v>
      </c>
      <c r="AC1495" s="38">
        <f t="shared" si="166"/>
        <v>0</v>
      </c>
      <c r="AD1495" s="38" t="str">
        <f t="shared" si="167"/>
        <v>000000000000</v>
      </c>
    </row>
    <row r="1496" spans="1:30">
      <c r="A1496" s="9" t="str">
        <f>IF('DATA ACCURATE'!A1499&lt;&gt;"",'DATA ACCURATE'!A1499,"")</f>
        <v/>
      </c>
      <c r="B1496" s="9" t="str">
        <f>IF('DATA ACCURATE'!D1499&lt;&gt;"",'DATA ACCURATE'!D1499,"")</f>
        <v/>
      </c>
      <c r="C1496" s="38" t="str">
        <f>IF($AD1496="000000000000","",INDEX(DATABASE!$W$12:$W$71,MATCH($AD1496,DATABASE!$V$12:$V$71,0)))</f>
        <v/>
      </c>
      <c r="D1496" s="34" t="str">
        <f>IF(C1496="","",IF(E1496="",INDEX(DATABASE!$AF$13:$AF$62,MATCH($C1496,DATABASE!$AC$13:$AC$62,0)),IF(E1496="2x D11",INDEX(DATABASE!$AF$13:$AF$62,MATCH($C1496,DATABASE!$AC$13:$AC$62,0))+2*DATABASE!$AF$62,IF(E1496="3x D11",INDEX(DATABASE!$AF$13:$AF$62,MATCH($C1496,DATABASE!$AC$13:$AC$62,0))+3*DATABASE!$AF$62,""))))</f>
        <v/>
      </c>
      <c r="E1496" s="38" t="str">
        <f>IF(AND($K1496="Y",$G1496&lt;&gt;"UNYIL",$F1496&lt;DATABASE!$O$8),"2x D11",IF(AND($K1496="Y",$G1496&lt;&gt;"UNYIL",$F1496&gt;=DATABASE!$O$8),"3x D11",""))</f>
        <v/>
      </c>
      <c r="F1496" s="9" t="str">
        <f>IF('DATA ACCURATE'!N1499&lt;&gt;"",'DATA ACCURATE'!N1499,"")</f>
        <v/>
      </c>
      <c r="G1496" t="str">
        <f>IF(F1496="","",IF(F1496&lt;=DATABASE!$I$8,"UNYIL",IF(F1496&lt;=DATABASE!$J$8,"KECIL",IF(F1496&lt;DATABASE!$K$8,"TANGGUNG",IF(F1496&gt;=DATABASE!$K$8,"BESAR","")))))</f>
        <v/>
      </c>
      <c r="H1496" s="16" t="str">
        <f>IF('DATA ACCURATE'!J1499&lt;&gt;"",'DATA ACCURATE'!J1499,"")</f>
        <v/>
      </c>
      <c r="I1496" s="35" t="str">
        <f>IF(B1496&lt;&gt;"",IFERROR(VLOOKUP(B1496,'DATA TIMBANGAN'!G:M,7,FALSE),VLOOKUP(B1496,'DATA TIMBANGAN'!G:M,7)),"")</f>
        <v/>
      </c>
      <c r="J1496" s="25" t="str">
        <f>IF(H1496&lt;&gt;"",IFERROR(INDEX(DATABASE!$Z$19:$Z$38,MATCH(DATEVALUE(H1496),DATABASE!$AA$19:$AA$38,0)),INDEX(DATABASE!$Z$12:$Z$18,MATCH(WEEKDAY(H1496,2),DATABASE!$AA$12:$AA$18,0))),"")</f>
        <v/>
      </c>
      <c r="K1496" s="25" t="str">
        <f>IF('DATA ACCURATE'!V1499&lt;&gt;"",'DATA ACCURATE'!V1499,"")</f>
        <v/>
      </c>
      <c r="L1496" s="80" t="str">
        <f>IF($H1496="","",IF(OR($J1496="LIBUR",AND($L1495="LIBUR",$O1495=$O1496)),"LIBUR",IF(AND(OR($L1495="LUAR JAM KERJA 1",$L1495="LUAR JAM KERJA 2"),OR(OR(AND($H1495=$H1496,AND(OR($I1496&gt;DATABASE!$J$3,$I1496&lt;DATABASE!$J$6),((DATEVALUE($H1496)+$I1496)-(DATEVALUE($H1495)+$I1495))&lt;DATABASE!$J$6)),AND($H1495=$H1496,$O1495=$O1496,OR($I1496&gt;DATABASE!$J$6,$I1496&lt;DATABASE!$J$3))),AND(($H1496-$H1495)=1,OR($I1496&lt;DATABASE!$I$6,((DATEVALUE($H1496)+$I1496)-(DATEVALUE($H1495)+$I1495))&lt;DATABASE!$J$6))),$A1496=$A1495),"LUAR JAM KERJA 2",IF(AND(OR(WEEKDAY($H1496,2)=1,WEEKDAY($H1496,2)=2,WEEKDAY($H1496,2)=3,WEEKDAY($H1496,2)=4,WEEKDAY($H1496,2)=5),$I1496&lt;=DATABASE!$J$3,$I1496&gt;=DATABASE!$I$3),"JAM KERJA",IF(AND(WEEKDAY($H1496,2)=6,$I1496&lt;=DATABASE!$J$4,$I1496&gt;=DATABASE!$I$4),"JAM KERJA","LUAR JAM KERJA 1")))))</f>
        <v/>
      </c>
      <c r="M1496" s="33" t="str">
        <f>IF('DATA ACCURATE'!T1499&lt;&gt;"",IF('DATA ACCURATE'!T1499&gt;100,'DATA ACCURATE'!T1499/10,'DATA ACCURATE'!T1499),"")</f>
        <v/>
      </c>
      <c r="N1496" t="str">
        <f>IF(M1496="","",IF(M1496&lt;=DATABASE!$I$9,"LOKAL",IF(M1496&lt;DATABASE!$J$9,"LUAR KOTA 1",IF($M1496&gt;=DATABASE!$J$9,"LUAR KOTA 2",""))))</f>
        <v/>
      </c>
      <c r="O1496" s="38" t="str">
        <f>IF('DATA ACCURATE'!L1499&lt;&gt;"",'DATA ACCURATE'!L1499,"")</f>
        <v/>
      </c>
      <c r="Q1496" s="38">
        <f t="shared" si="162"/>
        <v>0</v>
      </c>
      <c r="R1496" s="38">
        <f t="shared" si="162"/>
        <v>0</v>
      </c>
      <c r="S1496" s="38">
        <f t="shared" si="162"/>
        <v>0</v>
      </c>
      <c r="T1496" s="38">
        <f t="shared" si="160"/>
        <v>0</v>
      </c>
      <c r="U1496" s="38">
        <f t="shared" si="163"/>
        <v>0</v>
      </c>
      <c r="V1496" s="38">
        <f t="shared" si="163"/>
        <v>0</v>
      </c>
      <c r="W1496" s="38">
        <f t="shared" si="163"/>
        <v>0</v>
      </c>
      <c r="X1496" s="38">
        <f t="shared" si="164"/>
        <v>0</v>
      </c>
      <c r="Y1496" s="38">
        <f t="shared" si="164"/>
        <v>0</v>
      </c>
      <c r="Z1496" s="38">
        <f t="shared" si="164"/>
        <v>0</v>
      </c>
      <c r="AA1496" s="38">
        <f t="shared" si="161"/>
        <v>0</v>
      </c>
      <c r="AB1496" s="38">
        <f t="shared" si="165"/>
        <v>0</v>
      </c>
      <c r="AC1496" s="38">
        <f t="shared" si="166"/>
        <v>0</v>
      </c>
      <c r="AD1496" s="38" t="str">
        <f t="shared" si="167"/>
        <v>000000000000</v>
      </c>
    </row>
    <row r="1497" spans="1:30">
      <c r="A1497" s="9" t="str">
        <f>IF('DATA ACCURATE'!A1500&lt;&gt;"",'DATA ACCURATE'!A1500,"")</f>
        <v/>
      </c>
      <c r="B1497" s="9" t="str">
        <f>IF('DATA ACCURATE'!D1500&lt;&gt;"",'DATA ACCURATE'!D1500,"")</f>
        <v/>
      </c>
      <c r="C1497" s="38" t="str">
        <f>IF($AD1497="000000000000","",INDEX(DATABASE!$W$12:$W$71,MATCH($AD1497,DATABASE!$V$12:$V$71,0)))</f>
        <v/>
      </c>
      <c r="D1497" s="34" t="str">
        <f>IF(C1497="","",IF(E1497="",INDEX(DATABASE!$AF$13:$AF$62,MATCH($C1497,DATABASE!$AC$13:$AC$62,0)),IF(E1497="2x D11",INDEX(DATABASE!$AF$13:$AF$62,MATCH($C1497,DATABASE!$AC$13:$AC$62,0))+2*DATABASE!$AF$62,IF(E1497="3x D11",INDEX(DATABASE!$AF$13:$AF$62,MATCH($C1497,DATABASE!$AC$13:$AC$62,0))+3*DATABASE!$AF$62,""))))</f>
        <v/>
      </c>
      <c r="E1497" s="38" t="str">
        <f>IF(AND($K1497="Y",$G1497&lt;&gt;"UNYIL",$F1497&lt;DATABASE!$O$8),"2x D11",IF(AND($K1497="Y",$G1497&lt;&gt;"UNYIL",$F1497&gt;=DATABASE!$O$8),"3x D11",""))</f>
        <v/>
      </c>
      <c r="F1497" s="9" t="str">
        <f>IF('DATA ACCURATE'!N1500&lt;&gt;"",'DATA ACCURATE'!N1500,"")</f>
        <v/>
      </c>
      <c r="G1497" t="str">
        <f>IF(F1497="","",IF(F1497&lt;=DATABASE!$I$8,"UNYIL",IF(F1497&lt;=DATABASE!$J$8,"KECIL",IF(F1497&lt;DATABASE!$K$8,"TANGGUNG",IF(F1497&gt;=DATABASE!$K$8,"BESAR","")))))</f>
        <v/>
      </c>
      <c r="H1497" s="16" t="str">
        <f>IF('DATA ACCURATE'!J1500&lt;&gt;"",'DATA ACCURATE'!J1500,"")</f>
        <v/>
      </c>
      <c r="I1497" s="35" t="str">
        <f>IF(B1497&lt;&gt;"",IFERROR(VLOOKUP(B1497,'DATA TIMBANGAN'!G:M,7,FALSE),VLOOKUP(B1497,'DATA TIMBANGAN'!G:M,7)),"")</f>
        <v/>
      </c>
      <c r="J1497" s="25" t="str">
        <f>IF(H1497&lt;&gt;"",IFERROR(INDEX(DATABASE!$Z$19:$Z$38,MATCH(DATEVALUE(H1497),DATABASE!$AA$19:$AA$38,0)),INDEX(DATABASE!$Z$12:$Z$18,MATCH(WEEKDAY(H1497,2),DATABASE!$AA$12:$AA$18,0))),"")</f>
        <v/>
      </c>
      <c r="K1497" s="25" t="str">
        <f>IF('DATA ACCURATE'!V1500&lt;&gt;"",'DATA ACCURATE'!V1500,"")</f>
        <v/>
      </c>
      <c r="L1497" s="80" t="str">
        <f>IF($H1497="","",IF(OR($J1497="LIBUR",AND($L1496="LIBUR",$O1496=$O1497)),"LIBUR",IF(AND(OR($L1496="LUAR JAM KERJA 1",$L1496="LUAR JAM KERJA 2"),OR(OR(AND($H1496=$H1497,AND(OR($I1497&gt;DATABASE!$J$3,$I1497&lt;DATABASE!$J$6),((DATEVALUE($H1497)+$I1497)-(DATEVALUE($H1496)+$I1496))&lt;DATABASE!$J$6)),AND($H1496=$H1497,$O1496=$O1497,OR($I1497&gt;DATABASE!$J$6,$I1497&lt;DATABASE!$J$3))),AND(($H1497-$H1496)=1,OR($I1497&lt;DATABASE!$I$6,((DATEVALUE($H1497)+$I1497)-(DATEVALUE($H1496)+$I1496))&lt;DATABASE!$J$6))),$A1497=$A1496),"LUAR JAM KERJA 2",IF(AND(OR(WEEKDAY($H1497,2)=1,WEEKDAY($H1497,2)=2,WEEKDAY($H1497,2)=3,WEEKDAY($H1497,2)=4,WEEKDAY($H1497,2)=5),$I1497&lt;=DATABASE!$J$3,$I1497&gt;=DATABASE!$I$3),"JAM KERJA",IF(AND(WEEKDAY($H1497,2)=6,$I1497&lt;=DATABASE!$J$4,$I1497&gt;=DATABASE!$I$4),"JAM KERJA","LUAR JAM KERJA 1")))))</f>
        <v/>
      </c>
      <c r="M1497" s="33" t="str">
        <f>IF('DATA ACCURATE'!T1500&lt;&gt;"",IF('DATA ACCURATE'!T1500&gt;100,'DATA ACCURATE'!T1500/10,'DATA ACCURATE'!T1500),"")</f>
        <v/>
      </c>
      <c r="N1497" t="str">
        <f>IF(M1497="","",IF(M1497&lt;=DATABASE!$I$9,"LOKAL",IF(M1497&lt;DATABASE!$J$9,"LUAR KOTA 1",IF($M1497&gt;=DATABASE!$J$9,"LUAR KOTA 2",""))))</f>
        <v/>
      </c>
      <c r="O1497" s="38" t="str">
        <f>IF('DATA ACCURATE'!L1500&lt;&gt;"",'DATA ACCURATE'!L1500,"")</f>
        <v/>
      </c>
      <c r="Q1497" s="38">
        <f t="shared" si="162"/>
        <v>0</v>
      </c>
      <c r="R1497" s="38">
        <f t="shared" si="162"/>
        <v>0</v>
      </c>
      <c r="S1497" s="38">
        <f t="shared" si="162"/>
        <v>0</v>
      </c>
      <c r="T1497" s="38">
        <f t="shared" si="160"/>
        <v>0</v>
      </c>
      <c r="U1497" s="38">
        <f t="shared" si="163"/>
        <v>0</v>
      </c>
      <c r="V1497" s="38">
        <f t="shared" si="163"/>
        <v>0</v>
      </c>
      <c r="W1497" s="38">
        <f t="shared" si="163"/>
        <v>0</v>
      </c>
      <c r="X1497" s="38">
        <f t="shared" si="164"/>
        <v>0</v>
      </c>
      <c r="Y1497" s="38">
        <f t="shared" si="164"/>
        <v>0</v>
      </c>
      <c r="Z1497" s="38">
        <f t="shared" si="164"/>
        <v>0</v>
      </c>
      <c r="AA1497" s="38">
        <f t="shared" si="161"/>
        <v>0</v>
      </c>
      <c r="AB1497" s="38">
        <f t="shared" si="165"/>
        <v>0</v>
      </c>
      <c r="AC1497" s="38">
        <f t="shared" si="166"/>
        <v>0</v>
      </c>
      <c r="AD1497" s="38" t="str">
        <f t="shared" si="167"/>
        <v>000000000000</v>
      </c>
    </row>
    <row r="1498" spans="1:30">
      <c r="A1498" s="9" t="str">
        <f>IF('DATA ACCURATE'!A1501&lt;&gt;"",'DATA ACCURATE'!A1501,"")</f>
        <v/>
      </c>
      <c r="B1498" s="9" t="str">
        <f>IF('DATA ACCURATE'!D1501&lt;&gt;"",'DATA ACCURATE'!D1501,"")</f>
        <v/>
      </c>
      <c r="C1498" s="38" t="str">
        <f>IF($AD1498="000000000000","",INDEX(DATABASE!$W$12:$W$71,MATCH($AD1498,DATABASE!$V$12:$V$71,0)))</f>
        <v/>
      </c>
      <c r="D1498" s="34" t="str">
        <f>IF(C1498="","",IF(E1498="",INDEX(DATABASE!$AF$13:$AF$62,MATCH($C1498,DATABASE!$AC$13:$AC$62,0)),IF(E1498="2x D11",INDEX(DATABASE!$AF$13:$AF$62,MATCH($C1498,DATABASE!$AC$13:$AC$62,0))+2*DATABASE!$AF$62,IF(E1498="3x D11",INDEX(DATABASE!$AF$13:$AF$62,MATCH($C1498,DATABASE!$AC$13:$AC$62,0))+3*DATABASE!$AF$62,""))))</f>
        <v/>
      </c>
      <c r="E1498" s="38" t="str">
        <f>IF(AND($K1498="Y",$G1498&lt;&gt;"UNYIL",$F1498&lt;DATABASE!$O$8),"2x D11",IF(AND($K1498="Y",$G1498&lt;&gt;"UNYIL",$F1498&gt;=DATABASE!$O$8),"3x D11",""))</f>
        <v/>
      </c>
      <c r="F1498" s="9" t="str">
        <f>IF('DATA ACCURATE'!N1501&lt;&gt;"",'DATA ACCURATE'!N1501,"")</f>
        <v/>
      </c>
      <c r="G1498" t="str">
        <f>IF(F1498="","",IF(F1498&lt;=DATABASE!$I$8,"UNYIL",IF(F1498&lt;=DATABASE!$J$8,"KECIL",IF(F1498&lt;DATABASE!$K$8,"TANGGUNG",IF(F1498&gt;=DATABASE!$K$8,"BESAR","")))))</f>
        <v/>
      </c>
      <c r="H1498" s="16" t="str">
        <f>IF('DATA ACCURATE'!J1501&lt;&gt;"",'DATA ACCURATE'!J1501,"")</f>
        <v/>
      </c>
      <c r="I1498" s="35" t="str">
        <f>IF(B1498&lt;&gt;"",IFERROR(VLOOKUP(B1498,'DATA TIMBANGAN'!G:M,7,FALSE),VLOOKUP(B1498,'DATA TIMBANGAN'!G:M,7)),"")</f>
        <v/>
      </c>
      <c r="J1498" s="25" t="str">
        <f>IF(H1498&lt;&gt;"",IFERROR(INDEX(DATABASE!$Z$19:$Z$38,MATCH(DATEVALUE(H1498),DATABASE!$AA$19:$AA$38,0)),INDEX(DATABASE!$Z$12:$Z$18,MATCH(WEEKDAY(H1498,2),DATABASE!$AA$12:$AA$18,0))),"")</f>
        <v/>
      </c>
      <c r="K1498" s="25" t="str">
        <f>IF('DATA ACCURATE'!V1501&lt;&gt;"",'DATA ACCURATE'!V1501,"")</f>
        <v/>
      </c>
      <c r="L1498" s="80" t="str">
        <f>IF($H1498="","",IF(OR($J1498="LIBUR",AND($L1497="LIBUR",$O1497=$O1498)),"LIBUR",IF(AND(OR($L1497="LUAR JAM KERJA 1",$L1497="LUAR JAM KERJA 2"),OR(OR(AND($H1497=$H1498,AND(OR($I1498&gt;DATABASE!$J$3,$I1498&lt;DATABASE!$J$6),((DATEVALUE($H1498)+$I1498)-(DATEVALUE($H1497)+$I1497))&lt;DATABASE!$J$6)),AND($H1497=$H1498,$O1497=$O1498,OR($I1498&gt;DATABASE!$J$6,$I1498&lt;DATABASE!$J$3))),AND(($H1498-$H1497)=1,OR($I1498&lt;DATABASE!$I$6,((DATEVALUE($H1498)+$I1498)-(DATEVALUE($H1497)+$I1497))&lt;DATABASE!$J$6))),$A1498=$A1497),"LUAR JAM KERJA 2",IF(AND(OR(WEEKDAY($H1498,2)=1,WEEKDAY($H1498,2)=2,WEEKDAY($H1498,2)=3,WEEKDAY($H1498,2)=4,WEEKDAY($H1498,2)=5),$I1498&lt;=DATABASE!$J$3,$I1498&gt;=DATABASE!$I$3),"JAM KERJA",IF(AND(WEEKDAY($H1498,2)=6,$I1498&lt;=DATABASE!$J$4,$I1498&gt;=DATABASE!$I$4),"JAM KERJA","LUAR JAM KERJA 1")))))</f>
        <v/>
      </c>
      <c r="M1498" s="33" t="str">
        <f>IF('DATA ACCURATE'!T1501&lt;&gt;"",IF('DATA ACCURATE'!T1501&gt;100,'DATA ACCURATE'!T1501/10,'DATA ACCURATE'!T1501),"")</f>
        <v/>
      </c>
      <c r="N1498" t="str">
        <f>IF(M1498="","",IF(M1498&lt;=DATABASE!$I$9,"LOKAL",IF(M1498&lt;DATABASE!$J$9,"LUAR KOTA 1",IF($M1498&gt;=DATABASE!$J$9,"LUAR KOTA 2",""))))</f>
        <v/>
      </c>
      <c r="O1498" s="38" t="str">
        <f>IF('DATA ACCURATE'!L1501&lt;&gt;"",'DATA ACCURATE'!L1501,"")</f>
        <v/>
      </c>
      <c r="Q1498" s="38">
        <f t="shared" si="162"/>
        <v>0</v>
      </c>
      <c r="R1498" s="38">
        <f t="shared" si="162"/>
        <v>0</v>
      </c>
      <c r="S1498" s="38">
        <f t="shared" si="162"/>
        <v>0</v>
      </c>
      <c r="T1498" s="38">
        <f t="shared" si="160"/>
        <v>0</v>
      </c>
      <c r="U1498" s="38">
        <f t="shared" si="163"/>
        <v>0</v>
      </c>
      <c r="V1498" s="38">
        <f t="shared" si="163"/>
        <v>0</v>
      </c>
      <c r="W1498" s="38">
        <f t="shared" si="163"/>
        <v>0</v>
      </c>
      <c r="X1498" s="38">
        <f t="shared" si="164"/>
        <v>0</v>
      </c>
      <c r="Y1498" s="38">
        <f t="shared" si="164"/>
        <v>0</v>
      </c>
      <c r="Z1498" s="38">
        <f t="shared" si="164"/>
        <v>0</v>
      </c>
      <c r="AA1498" s="38">
        <f t="shared" si="161"/>
        <v>0</v>
      </c>
      <c r="AB1498" s="38">
        <f t="shared" si="165"/>
        <v>0</v>
      </c>
      <c r="AC1498" s="38">
        <f t="shared" si="166"/>
        <v>0</v>
      </c>
      <c r="AD1498" s="38" t="str">
        <f t="shared" si="167"/>
        <v>000000000000</v>
      </c>
    </row>
    <row r="1499" spans="1:30">
      <c r="A1499" s="9" t="str">
        <f>IF('DATA ACCURATE'!A1502&lt;&gt;"",'DATA ACCURATE'!A1502,"")</f>
        <v/>
      </c>
      <c r="B1499" s="9" t="str">
        <f>IF('DATA ACCURATE'!D1502&lt;&gt;"",'DATA ACCURATE'!D1502,"")</f>
        <v/>
      </c>
      <c r="C1499" s="38" t="str">
        <f>IF($AD1499="000000000000","",INDEX(DATABASE!$W$12:$W$71,MATCH($AD1499,DATABASE!$V$12:$V$71,0)))</f>
        <v/>
      </c>
      <c r="D1499" s="34" t="str">
        <f>IF(C1499="","",IF(E1499="",INDEX(DATABASE!$AF$13:$AF$62,MATCH($C1499,DATABASE!$AC$13:$AC$62,0)),IF(E1499="2x D11",INDEX(DATABASE!$AF$13:$AF$62,MATCH($C1499,DATABASE!$AC$13:$AC$62,0))+2*DATABASE!$AF$62,IF(E1499="3x D11",INDEX(DATABASE!$AF$13:$AF$62,MATCH($C1499,DATABASE!$AC$13:$AC$62,0))+3*DATABASE!$AF$62,""))))</f>
        <v/>
      </c>
      <c r="E1499" s="38" t="str">
        <f>IF(AND($K1499="Y",$G1499&lt;&gt;"UNYIL",$F1499&lt;DATABASE!$O$8),"2x D11",IF(AND($K1499="Y",$G1499&lt;&gt;"UNYIL",$F1499&gt;=DATABASE!$O$8),"3x D11",""))</f>
        <v/>
      </c>
      <c r="F1499" s="9" t="str">
        <f>IF('DATA ACCURATE'!N1502&lt;&gt;"",'DATA ACCURATE'!N1502,"")</f>
        <v/>
      </c>
      <c r="G1499" t="str">
        <f>IF(F1499="","",IF(F1499&lt;=DATABASE!$I$8,"UNYIL",IF(F1499&lt;=DATABASE!$J$8,"KECIL",IF(F1499&lt;DATABASE!$K$8,"TANGGUNG",IF(F1499&gt;=DATABASE!$K$8,"BESAR","")))))</f>
        <v/>
      </c>
      <c r="H1499" s="16" t="str">
        <f>IF('DATA ACCURATE'!J1502&lt;&gt;"",'DATA ACCURATE'!J1502,"")</f>
        <v/>
      </c>
      <c r="I1499" s="35" t="str">
        <f>IF(B1499&lt;&gt;"",IFERROR(VLOOKUP(B1499,'DATA TIMBANGAN'!G:M,7,FALSE),VLOOKUP(B1499,'DATA TIMBANGAN'!G:M,7)),"")</f>
        <v/>
      </c>
      <c r="J1499" s="25" t="str">
        <f>IF(H1499&lt;&gt;"",IFERROR(INDEX(DATABASE!$Z$19:$Z$38,MATCH(DATEVALUE(H1499),DATABASE!$AA$19:$AA$38,0)),INDEX(DATABASE!$Z$12:$Z$18,MATCH(WEEKDAY(H1499,2),DATABASE!$AA$12:$AA$18,0))),"")</f>
        <v/>
      </c>
      <c r="K1499" s="25" t="str">
        <f>IF('DATA ACCURATE'!V1502&lt;&gt;"",'DATA ACCURATE'!V1502,"")</f>
        <v/>
      </c>
      <c r="L1499" s="80" t="str">
        <f>IF($H1499="","",IF(OR($J1499="LIBUR",AND($L1498="LIBUR",$O1498=$O1499)),"LIBUR",IF(AND(OR($L1498="LUAR JAM KERJA 1",$L1498="LUAR JAM KERJA 2"),OR(OR(AND($H1498=$H1499,AND(OR($I1499&gt;DATABASE!$J$3,$I1499&lt;DATABASE!$J$6),((DATEVALUE($H1499)+$I1499)-(DATEVALUE($H1498)+$I1498))&lt;DATABASE!$J$6)),AND($H1498=$H1499,$O1498=$O1499,OR($I1499&gt;DATABASE!$J$6,$I1499&lt;DATABASE!$J$3))),AND(($H1499-$H1498)=1,OR($I1499&lt;DATABASE!$I$6,((DATEVALUE($H1499)+$I1499)-(DATEVALUE($H1498)+$I1498))&lt;DATABASE!$J$6))),$A1499=$A1498),"LUAR JAM KERJA 2",IF(AND(OR(WEEKDAY($H1499,2)=1,WEEKDAY($H1499,2)=2,WEEKDAY($H1499,2)=3,WEEKDAY($H1499,2)=4,WEEKDAY($H1499,2)=5),$I1499&lt;=DATABASE!$J$3,$I1499&gt;=DATABASE!$I$3),"JAM KERJA",IF(AND(WEEKDAY($H1499,2)=6,$I1499&lt;=DATABASE!$J$4,$I1499&gt;=DATABASE!$I$4),"JAM KERJA","LUAR JAM KERJA 1")))))</f>
        <v/>
      </c>
      <c r="M1499" s="33" t="str">
        <f>IF('DATA ACCURATE'!T1502&lt;&gt;"",IF('DATA ACCURATE'!T1502&gt;100,'DATA ACCURATE'!T1502/10,'DATA ACCURATE'!T1502),"")</f>
        <v/>
      </c>
      <c r="N1499" t="str">
        <f>IF(M1499="","",IF(M1499&lt;=DATABASE!$I$9,"LOKAL",IF(M1499&lt;DATABASE!$J$9,"LUAR KOTA 1",IF($M1499&gt;=DATABASE!$J$9,"LUAR KOTA 2",""))))</f>
        <v/>
      </c>
      <c r="O1499" s="38" t="str">
        <f>IF('DATA ACCURATE'!L1502&lt;&gt;"",'DATA ACCURATE'!L1502,"")</f>
        <v/>
      </c>
      <c r="Q1499" s="38">
        <f t="shared" si="162"/>
        <v>0</v>
      </c>
      <c r="R1499" s="38">
        <f t="shared" si="162"/>
        <v>0</v>
      </c>
      <c r="S1499" s="38">
        <f t="shared" si="162"/>
        <v>0</v>
      </c>
      <c r="T1499" s="38">
        <f t="shared" si="160"/>
        <v>0</v>
      </c>
      <c r="U1499" s="38">
        <f t="shared" si="163"/>
        <v>0</v>
      </c>
      <c r="V1499" s="38">
        <f t="shared" si="163"/>
        <v>0</v>
      </c>
      <c r="W1499" s="38">
        <f t="shared" si="163"/>
        <v>0</v>
      </c>
      <c r="X1499" s="38">
        <f t="shared" si="164"/>
        <v>0</v>
      </c>
      <c r="Y1499" s="38">
        <f t="shared" si="164"/>
        <v>0</v>
      </c>
      <c r="Z1499" s="38">
        <f t="shared" si="164"/>
        <v>0</v>
      </c>
      <c r="AA1499" s="38">
        <f t="shared" si="161"/>
        <v>0</v>
      </c>
      <c r="AB1499" s="38">
        <f t="shared" si="165"/>
        <v>0</v>
      </c>
      <c r="AC1499" s="38">
        <f t="shared" si="166"/>
        <v>0</v>
      </c>
      <c r="AD1499" s="38" t="str">
        <f t="shared" si="167"/>
        <v>000000000000</v>
      </c>
    </row>
    <row r="1500" spans="1:30">
      <c r="A1500" s="9" t="str">
        <f>IF('DATA ACCURATE'!A1503&lt;&gt;"",'DATA ACCURATE'!A1503,"")</f>
        <v/>
      </c>
      <c r="B1500" s="9" t="str">
        <f>IF('DATA ACCURATE'!D1503&lt;&gt;"",'DATA ACCURATE'!D1503,"")</f>
        <v/>
      </c>
      <c r="C1500" s="38" t="str">
        <f>IF($AD1500="000000000000","",INDEX(DATABASE!$W$12:$W$71,MATCH($AD1500,DATABASE!$V$12:$V$71,0)))</f>
        <v/>
      </c>
      <c r="D1500" s="34" t="str">
        <f>IF(C1500="","",IF(E1500="",INDEX(DATABASE!$AF$13:$AF$62,MATCH($C1500,DATABASE!$AC$13:$AC$62,0)),IF(E1500="2x D11",INDEX(DATABASE!$AF$13:$AF$62,MATCH($C1500,DATABASE!$AC$13:$AC$62,0))+2*DATABASE!$AF$62,IF(E1500="3x D11",INDEX(DATABASE!$AF$13:$AF$62,MATCH($C1500,DATABASE!$AC$13:$AC$62,0))+3*DATABASE!$AF$62,""))))</f>
        <v/>
      </c>
      <c r="E1500" s="38" t="str">
        <f>IF(AND($K1500="Y",$G1500&lt;&gt;"UNYIL",$F1500&lt;DATABASE!$O$8),"2x D11",IF(AND($K1500="Y",$G1500&lt;&gt;"UNYIL",$F1500&gt;=DATABASE!$O$8),"3x D11",""))</f>
        <v/>
      </c>
      <c r="F1500" s="9" t="str">
        <f>IF('DATA ACCURATE'!N1503&lt;&gt;"",'DATA ACCURATE'!N1503,"")</f>
        <v/>
      </c>
      <c r="G1500" t="str">
        <f>IF(F1500="","",IF(F1500&lt;=DATABASE!$I$8,"UNYIL",IF(F1500&lt;=DATABASE!$J$8,"KECIL",IF(F1500&lt;DATABASE!$K$8,"TANGGUNG",IF(F1500&gt;=DATABASE!$K$8,"BESAR","")))))</f>
        <v/>
      </c>
      <c r="H1500" s="16" t="str">
        <f>IF('DATA ACCURATE'!J1503&lt;&gt;"",'DATA ACCURATE'!J1503,"")</f>
        <v/>
      </c>
      <c r="I1500" s="35" t="str">
        <f>IF(B1500&lt;&gt;"",IFERROR(VLOOKUP(B1500,'DATA TIMBANGAN'!G:M,7,FALSE),VLOOKUP(B1500,'DATA TIMBANGAN'!G:M,7)),"")</f>
        <v/>
      </c>
      <c r="J1500" s="25" t="str">
        <f>IF(H1500&lt;&gt;"",IFERROR(INDEX(DATABASE!$Z$19:$Z$38,MATCH(DATEVALUE(H1500),DATABASE!$AA$19:$AA$38,0)),INDEX(DATABASE!$Z$12:$Z$18,MATCH(WEEKDAY(H1500,2),DATABASE!$AA$12:$AA$18,0))),"")</f>
        <v/>
      </c>
      <c r="K1500" s="25" t="str">
        <f>IF('DATA ACCURATE'!V1503&lt;&gt;"",'DATA ACCURATE'!V1503,"")</f>
        <v/>
      </c>
      <c r="L1500" s="80" t="str">
        <f>IF($H1500="","",IF(OR($J1500="LIBUR",AND($L1499="LIBUR",$O1499=$O1500)),"LIBUR",IF(AND(OR($L1499="LUAR JAM KERJA 1",$L1499="LUAR JAM KERJA 2"),OR(OR(AND($H1499=$H1500,AND(OR($I1500&gt;DATABASE!$J$3,$I1500&lt;DATABASE!$J$6),((DATEVALUE($H1500)+$I1500)-(DATEVALUE($H1499)+$I1499))&lt;DATABASE!$J$6)),AND($H1499=$H1500,$O1499=$O1500,OR($I1500&gt;DATABASE!$J$6,$I1500&lt;DATABASE!$J$3))),AND(($H1500-$H1499)=1,OR($I1500&lt;DATABASE!$I$6,((DATEVALUE($H1500)+$I1500)-(DATEVALUE($H1499)+$I1499))&lt;DATABASE!$J$6))),$A1500=$A1499),"LUAR JAM KERJA 2",IF(AND(OR(WEEKDAY($H1500,2)=1,WEEKDAY($H1500,2)=2,WEEKDAY($H1500,2)=3,WEEKDAY($H1500,2)=4,WEEKDAY($H1500,2)=5),$I1500&lt;=DATABASE!$J$3,$I1500&gt;=DATABASE!$I$3),"JAM KERJA",IF(AND(WEEKDAY($H1500,2)=6,$I1500&lt;=DATABASE!$J$4,$I1500&gt;=DATABASE!$I$4),"JAM KERJA","LUAR JAM KERJA 1")))))</f>
        <v/>
      </c>
      <c r="M1500" s="33" t="str">
        <f>IF('DATA ACCURATE'!T1503&lt;&gt;"",IF('DATA ACCURATE'!T1503&gt;100,'DATA ACCURATE'!T1503/10,'DATA ACCURATE'!T1503),"")</f>
        <v/>
      </c>
      <c r="N1500" t="str">
        <f>IF(M1500="","",IF(M1500&lt;=DATABASE!$I$9,"LOKAL",IF(M1500&lt;DATABASE!$J$9,"LUAR KOTA 1",IF($M1500&gt;=DATABASE!$J$9,"LUAR KOTA 2",""))))</f>
        <v/>
      </c>
      <c r="O1500" s="38" t="str">
        <f>IF('DATA ACCURATE'!L1503&lt;&gt;"",'DATA ACCURATE'!L1503,"")</f>
        <v/>
      </c>
      <c r="Q1500" s="38">
        <f t="shared" si="162"/>
        <v>0</v>
      </c>
      <c r="R1500" s="38">
        <f t="shared" si="162"/>
        <v>0</v>
      </c>
      <c r="S1500" s="38">
        <f t="shared" si="162"/>
        <v>0</v>
      </c>
      <c r="T1500" s="38">
        <f t="shared" si="160"/>
        <v>0</v>
      </c>
      <c r="U1500" s="38">
        <f t="shared" si="163"/>
        <v>0</v>
      </c>
      <c r="V1500" s="38">
        <f t="shared" si="163"/>
        <v>0</v>
      </c>
      <c r="W1500" s="38">
        <f t="shared" si="163"/>
        <v>0</v>
      </c>
      <c r="X1500" s="38">
        <f t="shared" si="164"/>
        <v>0</v>
      </c>
      <c r="Y1500" s="38">
        <f t="shared" si="164"/>
        <v>0</v>
      </c>
      <c r="Z1500" s="38">
        <f t="shared" si="164"/>
        <v>0</v>
      </c>
      <c r="AA1500" s="38">
        <f t="shared" si="161"/>
        <v>0</v>
      </c>
      <c r="AB1500" s="38">
        <f t="shared" si="165"/>
        <v>0</v>
      </c>
      <c r="AC1500" s="38">
        <f t="shared" si="166"/>
        <v>0</v>
      </c>
      <c r="AD1500" s="38" t="str">
        <f t="shared" si="167"/>
        <v>000000000000</v>
      </c>
    </row>
    <row r="1501" spans="1:30">
      <c r="A1501" s="9" t="str">
        <f>IF('DATA ACCURATE'!A1504&lt;&gt;"",'DATA ACCURATE'!A1504,"")</f>
        <v/>
      </c>
      <c r="B1501" s="9" t="str">
        <f>IF('DATA ACCURATE'!D1504&lt;&gt;"",'DATA ACCURATE'!D1504,"")</f>
        <v/>
      </c>
      <c r="C1501" s="38" t="str">
        <f>IF($AD1501="000000000000","",INDEX(DATABASE!$W$12:$W$71,MATCH($AD1501,DATABASE!$V$12:$V$71,0)))</f>
        <v/>
      </c>
      <c r="D1501" s="34" t="str">
        <f>IF(C1501="","",IF(E1501="",INDEX(DATABASE!$AF$13:$AF$62,MATCH($C1501,DATABASE!$AC$13:$AC$62,0)),IF(E1501="2x D11",INDEX(DATABASE!$AF$13:$AF$62,MATCH($C1501,DATABASE!$AC$13:$AC$62,0))+2*DATABASE!$AF$62,IF(E1501="3x D11",INDEX(DATABASE!$AF$13:$AF$62,MATCH($C1501,DATABASE!$AC$13:$AC$62,0))+3*DATABASE!$AF$62,""))))</f>
        <v/>
      </c>
      <c r="E1501" s="38" t="str">
        <f>IF(AND($K1501="Y",$G1501&lt;&gt;"UNYIL",$F1501&lt;DATABASE!$O$8),"2x D11",IF(AND($K1501="Y",$G1501&lt;&gt;"UNYIL",$F1501&gt;=DATABASE!$O$8),"3x D11",""))</f>
        <v/>
      </c>
      <c r="F1501" s="9" t="str">
        <f>IF('DATA ACCURATE'!N1504&lt;&gt;"",'DATA ACCURATE'!N1504,"")</f>
        <v/>
      </c>
      <c r="G1501" t="str">
        <f>IF(F1501="","",IF(F1501&lt;=DATABASE!$I$8,"UNYIL",IF(F1501&lt;=DATABASE!$J$8,"KECIL",IF(F1501&lt;DATABASE!$K$8,"TANGGUNG",IF(F1501&gt;=DATABASE!$K$8,"BESAR","")))))</f>
        <v/>
      </c>
      <c r="H1501" s="16" t="str">
        <f>IF('DATA ACCURATE'!J1504&lt;&gt;"",'DATA ACCURATE'!J1504,"")</f>
        <v/>
      </c>
      <c r="I1501" s="35" t="str">
        <f>IF(B1501&lt;&gt;"",IFERROR(VLOOKUP(B1501,'DATA TIMBANGAN'!G:M,7,FALSE),VLOOKUP(B1501,'DATA TIMBANGAN'!G:M,7)),"")</f>
        <v/>
      </c>
      <c r="J1501" s="25" t="str">
        <f>IF(H1501&lt;&gt;"",IFERROR(INDEX(DATABASE!$Z$19:$Z$38,MATCH(DATEVALUE(H1501),DATABASE!$AA$19:$AA$38,0)),INDEX(DATABASE!$Z$12:$Z$18,MATCH(WEEKDAY(H1501,2),DATABASE!$AA$12:$AA$18,0))),"")</f>
        <v/>
      </c>
      <c r="K1501" s="25" t="str">
        <f>IF('DATA ACCURATE'!V1504&lt;&gt;"",'DATA ACCURATE'!V1504,"")</f>
        <v/>
      </c>
      <c r="L1501" s="80" t="str">
        <f>IF($H1501="","",IF(OR($J1501="LIBUR",AND($L1500="LIBUR",$O1500=$O1501)),"LIBUR",IF(AND(OR($L1500="LUAR JAM KERJA 1",$L1500="LUAR JAM KERJA 2"),OR(OR(AND($H1500=$H1501,AND(OR($I1501&gt;DATABASE!$J$3,$I1501&lt;DATABASE!$J$6),((DATEVALUE($H1501)+$I1501)-(DATEVALUE($H1500)+$I1500))&lt;DATABASE!$J$6)),AND($H1500=$H1501,$O1500=$O1501,OR($I1501&gt;DATABASE!$J$6,$I1501&lt;DATABASE!$J$3))),AND(($H1501-$H1500)=1,OR($I1501&lt;DATABASE!$I$6,((DATEVALUE($H1501)+$I1501)-(DATEVALUE($H1500)+$I1500))&lt;DATABASE!$J$6))),$A1501=$A1500),"LUAR JAM KERJA 2",IF(AND(OR(WEEKDAY($H1501,2)=1,WEEKDAY($H1501,2)=2,WEEKDAY($H1501,2)=3,WEEKDAY($H1501,2)=4,WEEKDAY($H1501,2)=5),$I1501&lt;=DATABASE!$J$3,$I1501&gt;=DATABASE!$I$3),"JAM KERJA",IF(AND(WEEKDAY($H1501,2)=6,$I1501&lt;=DATABASE!$J$4,$I1501&gt;=DATABASE!$I$4),"JAM KERJA","LUAR JAM KERJA 1")))))</f>
        <v/>
      </c>
      <c r="M1501" s="33" t="str">
        <f>IF('DATA ACCURATE'!T1504&lt;&gt;"",IF('DATA ACCURATE'!T1504&gt;100,'DATA ACCURATE'!T1504/10,'DATA ACCURATE'!T1504),"")</f>
        <v/>
      </c>
      <c r="N1501" t="str">
        <f>IF(M1501="","",IF(M1501&lt;=DATABASE!$I$9,"LOKAL",IF(M1501&lt;DATABASE!$J$9,"LUAR KOTA 1",IF($M1501&gt;=DATABASE!$J$9,"LUAR KOTA 2",""))))</f>
        <v/>
      </c>
      <c r="O1501" s="38" t="str">
        <f>IF('DATA ACCURATE'!L1504&lt;&gt;"",'DATA ACCURATE'!L1504,"")</f>
        <v/>
      </c>
      <c r="Q1501" s="38">
        <f t="shared" si="162"/>
        <v>0</v>
      </c>
      <c r="R1501" s="38">
        <f t="shared" si="162"/>
        <v>0</v>
      </c>
      <c r="S1501" s="38">
        <f t="shared" si="162"/>
        <v>0</v>
      </c>
      <c r="T1501" s="38">
        <f t="shared" si="160"/>
        <v>0</v>
      </c>
      <c r="U1501" s="38">
        <f t="shared" si="163"/>
        <v>0</v>
      </c>
      <c r="V1501" s="38">
        <f t="shared" si="163"/>
        <v>0</v>
      </c>
      <c r="W1501" s="38">
        <f t="shared" si="163"/>
        <v>0</v>
      </c>
      <c r="X1501" s="38">
        <f t="shared" si="164"/>
        <v>0</v>
      </c>
      <c r="Y1501" s="38">
        <f t="shared" si="164"/>
        <v>0</v>
      </c>
      <c r="Z1501" s="38">
        <f t="shared" si="164"/>
        <v>0</v>
      </c>
      <c r="AA1501" s="38">
        <f t="shared" si="161"/>
        <v>0</v>
      </c>
      <c r="AB1501" s="38">
        <f t="shared" si="165"/>
        <v>0</v>
      </c>
      <c r="AC1501" s="38">
        <f t="shared" si="166"/>
        <v>0</v>
      </c>
      <c r="AD1501" s="38" t="str">
        <f t="shared" si="167"/>
        <v>000000000000</v>
      </c>
    </row>
    <row r="1502" spans="1:30">
      <c r="A1502" s="9" t="str">
        <f>IF('DATA ACCURATE'!A1505&lt;&gt;"",'DATA ACCURATE'!A1505,"")</f>
        <v/>
      </c>
      <c r="B1502" s="9" t="str">
        <f>IF('DATA ACCURATE'!D1505&lt;&gt;"",'DATA ACCURATE'!D1505,"")</f>
        <v/>
      </c>
      <c r="C1502" s="38" t="str">
        <f>IF($AD1502="000000000000","",INDEX(DATABASE!$W$12:$W$71,MATCH($AD1502,DATABASE!$V$12:$V$71,0)))</f>
        <v/>
      </c>
      <c r="D1502" s="34" t="str">
        <f>IF(C1502="","",IF(E1502="",INDEX(DATABASE!$AF$13:$AF$62,MATCH($C1502,DATABASE!$AC$13:$AC$62,0)),IF(E1502="2x D11",INDEX(DATABASE!$AF$13:$AF$62,MATCH($C1502,DATABASE!$AC$13:$AC$62,0))+2*DATABASE!$AF$62,IF(E1502="3x D11",INDEX(DATABASE!$AF$13:$AF$62,MATCH($C1502,DATABASE!$AC$13:$AC$62,0))+3*DATABASE!$AF$62,""))))</f>
        <v/>
      </c>
      <c r="E1502" s="38" t="str">
        <f>IF(AND($K1502="Y",$G1502&lt;&gt;"UNYIL",$F1502&lt;DATABASE!$O$8),"2x D11",IF(AND($K1502="Y",$G1502&lt;&gt;"UNYIL",$F1502&gt;=DATABASE!$O$8),"3x D11",""))</f>
        <v/>
      </c>
      <c r="F1502" s="9" t="str">
        <f>IF('DATA ACCURATE'!N1505&lt;&gt;"",'DATA ACCURATE'!N1505,"")</f>
        <v/>
      </c>
      <c r="G1502" t="str">
        <f>IF(F1502="","",IF(F1502&lt;=DATABASE!$I$8,"UNYIL",IF(F1502&lt;=DATABASE!$J$8,"KECIL",IF(F1502&lt;DATABASE!$K$8,"TANGGUNG",IF(F1502&gt;=DATABASE!$K$8,"BESAR","")))))</f>
        <v/>
      </c>
      <c r="H1502" s="16" t="str">
        <f>IF('DATA ACCURATE'!J1505&lt;&gt;"",'DATA ACCURATE'!J1505,"")</f>
        <v/>
      </c>
      <c r="I1502" s="35" t="str">
        <f>IF(B1502&lt;&gt;"",IFERROR(VLOOKUP(B1502,'DATA TIMBANGAN'!G:M,7,FALSE),VLOOKUP(B1502,'DATA TIMBANGAN'!G:M,7)),"")</f>
        <v/>
      </c>
      <c r="J1502" s="25" t="str">
        <f>IF(H1502&lt;&gt;"",IFERROR(INDEX(DATABASE!$Z$19:$Z$38,MATCH(DATEVALUE(H1502),DATABASE!$AA$19:$AA$38,0)),INDEX(DATABASE!$Z$12:$Z$18,MATCH(WEEKDAY(H1502,2),DATABASE!$AA$12:$AA$18,0))),"")</f>
        <v/>
      </c>
      <c r="K1502" s="25" t="str">
        <f>IF('DATA ACCURATE'!V1505&lt;&gt;"",'DATA ACCURATE'!V1505,"")</f>
        <v/>
      </c>
      <c r="L1502" s="80" t="str">
        <f>IF($H1502="","",IF(OR($J1502="LIBUR",AND($L1501="LIBUR",$O1501=$O1502)),"LIBUR",IF(AND(OR($L1501="LUAR JAM KERJA 1",$L1501="LUAR JAM KERJA 2"),OR(OR(AND($H1501=$H1502,AND(OR($I1502&gt;DATABASE!$J$3,$I1502&lt;DATABASE!$J$6),((DATEVALUE($H1502)+$I1502)-(DATEVALUE($H1501)+$I1501))&lt;DATABASE!$J$6)),AND($H1501=$H1502,$O1501=$O1502,OR($I1502&gt;DATABASE!$J$6,$I1502&lt;DATABASE!$J$3))),AND(($H1502-$H1501)=1,OR($I1502&lt;DATABASE!$I$6,((DATEVALUE($H1502)+$I1502)-(DATEVALUE($H1501)+$I1501))&lt;DATABASE!$J$6))),$A1502=$A1501),"LUAR JAM KERJA 2",IF(AND(OR(WEEKDAY($H1502,2)=1,WEEKDAY($H1502,2)=2,WEEKDAY($H1502,2)=3,WEEKDAY($H1502,2)=4,WEEKDAY($H1502,2)=5),$I1502&lt;=DATABASE!$J$3,$I1502&gt;=DATABASE!$I$3),"JAM KERJA",IF(AND(WEEKDAY($H1502,2)=6,$I1502&lt;=DATABASE!$J$4,$I1502&gt;=DATABASE!$I$4),"JAM KERJA","LUAR JAM KERJA 1")))))</f>
        <v/>
      </c>
      <c r="M1502" s="33" t="str">
        <f>IF('DATA ACCURATE'!T1505&lt;&gt;"",IF('DATA ACCURATE'!T1505&gt;100,'DATA ACCURATE'!T1505/10,'DATA ACCURATE'!T1505),"")</f>
        <v/>
      </c>
      <c r="N1502" t="str">
        <f>IF(M1502="","",IF(M1502&lt;=DATABASE!$I$9,"LOKAL",IF(M1502&lt;DATABASE!$J$9,"LUAR KOTA 1",IF($M1502&gt;=DATABASE!$J$9,"LUAR KOTA 2",""))))</f>
        <v/>
      </c>
      <c r="O1502" s="38" t="str">
        <f>IF('DATA ACCURATE'!L1505&lt;&gt;"",'DATA ACCURATE'!L1505,"")</f>
        <v/>
      </c>
      <c r="Q1502" s="38">
        <f t="shared" si="162"/>
        <v>0</v>
      </c>
      <c r="R1502" s="38">
        <f t="shared" si="162"/>
        <v>0</v>
      </c>
      <c r="S1502" s="38">
        <f t="shared" si="162"/>
        <v>0</v>
      </c>
      <c r="T1502" s="38">
        <f t="shared" si="160"/>
        <v>0</v>
      </c>
      <c r="U1502" s="38">
        <f t="shared" si="163"/>
        <v>0</v>
      </c>
      <c r="V1502" s="38">
        <f t="shared" si="163"/>
        <v>0</v>
      </c>
      <c r="W1502" s="38">
        <f t="shared" si="163"/>
        <v>0</v>
      </c>
      <c r="X1502" s="38">
        <f t="shared" si="164"/>
        <v>0</v>
      </c>
      <c r="Y1502" s="38">
        <f t="shared" si="164"/>
        <v>0</v>
      </c>
      <c r="Z1502" s="38">
        <f t="shared" si="164"/>
        <v>0</v>
      </c>
      <c r="AA1502" s="38">
        <f t="shared" si="161"/>
        <v>0</v>
      </c>
      <c r="AB1502" s="38">
        <f t="shared" si="165"/>
        <v>0</v>
      </c>
      <c r="AC1502" s="38">
        <f t="shared" si="166"/>
        <v>0</v>
      </c>
      <c r="AD1502" s="38" t="str">
        <f t="shared" si="167"/>
        <v>000000000000</v>
      </c>
    </row>
    <row r="1503" spans="1:30">
      <c r="A1503" s="9" t="str">
        <f>IF('DATA ACCURATE'!A1506&lt;&gt;"",'DATA ACCURATE'!A1506,"")</f>
        <v/>
      </c>
      <c r="B1503" s="9" t="str">
        <f>IF('DATA ACCURATE'!D1506&lt;&gt;"",'DATA ACCURATE'!D1506,"")</f>
        <v/>
      </c>
      <c r="C1503" s="38" t="str">
        <f>IF($AD1503="000000000000","",INDEX(DATABASE!$W$12:$W$71,MATCH($AD1503,DATABASE!$V$12:$V$71,0)))</f>
        <v/>
      </c>
      <c r="D1503" s="34" t="str">
        <f>IF(C1503="","",IF(E1503="",INDEX(DATABASE!$AF$13:$AF$62,MATCH($C1503,DATABASE!$AC$13:$AC$62,0)),IF(E1503="2x D11",INDEX(DATABASE!$AF$13:$AF$62,MATCH($C1503,DATABASE!$AC$13:$AC$62,0))+2*DATABASE!$AF$62,IF(E1503="3x D11",INDEX(DATABASE!$AF$13:$AF$62,MATCH($C1503,DATABASE!$AC$13:$AC$62,0))+3*DATABASE!$AF$62,""))))</f>
        <v/>
      </c>
      <c r="E1503" s="38" t="str">
        <f>IF(AND($K1503="Y",$G1503&lt;&gt;"UNYIL",$F1503&lt;DATABASE!$O$8),"2x D11",IF(AND($K1503="Y",$G1503&lt;&gt;"UNYIL",$F1503&gt;=DATABASE!$O$8),"3x D11",""))</f>
        <v/>
      </c>
      <c r="F1503" s="9" t="str">
        <f>IF('DATA ACCURATE'!N1506&lt;&gt;"",'DATA ACCURATE'!N1506,"")</f>
        <v/>
      </c>
      <c r="G1503" t="str">
        <f>IF(F1503="","",IF(F1503&lt;=DATABASE!$I$8,"UNYIL",IF(F1503&lt;=DATABASE!$J$8,"KECIL",IF(F1503&lt;DATABASE!$K$8,"TANGGUNG",IF(F1503&gt;=DATABASE!$K$8,"BESAR","")))))</f>
        <v/>
      </c>
      <c r="H1503" s="16" t="str">
        <f>IF('DATA ACCURATE'!J1506&lt;&gt;"",'DATA ACCURATE'!J1506,"")</f>
        <v/>
      </c>
      <c r="I1503" s="35" t="str">
        <f>IF(B1503&lt;&gt;"",IFERROR(VLOOKUP(B1503,'DATA TIMBANGAN'!G:M,7,FALSE),VLOOKUP(B1503,'DATA TIMBANGAN'!G:M,7)),"")</f>
        <v/>
      </c>
      <c r="J1503" s="25" t="str">
        <f>IF(H1503&lt;&gt;"",IFERROR(INDEX(DATABASE!$Z$19:$Z$38,MATCH(DATEVALUE(H1503),DATABASE!$AA$19:$AA$38,0)),INDEX(DATABASE!$Z$12:$Z$18,MATCH(WEEKDAY(H1503,2),DATABASE!$AA$12:$AA$18,0))),"")</f>
        <v/>
      </c>
      <c r="K1503" s="25" t="str">
        <f>IF('DATA ACCURATE'!V1506&lt;&gt;"",'DATA ACCURATE'!V1506,"")</f>
        <v/>
      </c>
      <c r="L1503" s="80" t="str">
        <f>IF($H1503="","",IF(OR($J1503="LIBUR",AND($L1502="LIBUR",$O1502=$O1503)),"LIBUR",IF(AND(OR($L1502="LUAR JAM KERJA 1",$L1502="LUAR JAM KERJA 2"),OR(OR(AND($H1502=$H1503,AND(OR($I1503&gt;DATABASE!$J$3,$I1503&lt;DATABASE!$J$6),((DATEVALUE($H1503)+$I1503)-(DATEVALUE($H1502)+$I1502))&lt;DATABASE!$J$6)),AND($H1502=$H1503,$O1502=$O1503,OR($I1503&gt;DATABASE!$J$6,$I1503&lt;DATABASE!$J$3))),AND(($H1503-$H1502)=1,OR($I1503&lt;DATABASE!$I$6,((DATEVALUE($H1503)+$I1503)-(DATEVALUE($H1502)+$I1502))&lt;DATABASE!$J$6))),$A1503=$A1502),"LUAR JAM KERJA 2",IF(AND(OR(WEEKDAY($H1503,2)=1,WEEKDAY($H1503,2)=2,WEEKDAY($H1503,2)=3,WEEKDAY($H1503,2)=4,WEEKDAY($H1503,2)=5),$I1503&lt;=DATABASE!$J$3,$I1503&gt;=DATABASE!$I$3),"JAM KERJA",IF(AND(WEEKDAY($H1503,2)=6,$I1503&lt;=DATABASE!$J$4,$I1503&gt;=DATABASE!$I$4),"JAM KERJA","LUAR JAM KERJA 1")))))</f>
        <v/>
      </c>
      <c r="M1503" s="33" t="str">
        <f>IF('DATA ACCURATE'!T1506&lt;&gt;"",IF('DATA ACCURATE'!T1506&gt;100,'DATA ACCURATE'!T1506/10,'DATA ACCURATE'!T1506),"")</f>
        <v/>
      </c>
      <c r="N1503" t="str">
        <f>IF(M1503="","",IF(M1503&lt;=DATABASE!$I$9,"LOKAL",IF(M1503&lt;DATABASE!$J$9,"LUAR KOTA 1",IF($M1503&gt;=DATABASE!$J$9,"LUAR KOTA 2",""))))</f>
        <v/>
      </c>
      <c r="O1503" s="38" t="str">
        <f>IF('DATA ACCURATE'!L1506&lt;&gt;"",'DATA ACCURATE'!L1506,"")</f>
        <v/>
      </c>
      <c r="Q1503" s="38">
        <f t="shared" si="162"/>
        <v>0</v>
      </c>
      <c r="R1503" s="38">
        <f t="shared" si="162"/>
        <v>0</v>
      </c>
      <c r="S1503" s="38">
        <f t="shared" si="162"/>
        <v>0</v>
      </c>
      <c r="T1503" s="38">
        <f t="shared" si="160"/>
        <v>0</v>
      </c>
      <c r="U1503" s="38">
        <f t="shared" si="163"/>
        <v>0</v>
      </c>
      <c r="V1503" s="38">
        <f t="shared" si="163"/>
        <v>0</v>
      </c>
      <c r="W1503" s="38">
        <f t="shared" si="163"/>
        <v>0</v>
      </c>
      <c r="X1503" s="38">
        <f t="shared" si="164"/>
        <v>0</v>
      </c>
      <c r="Y1503" s="38">
        <f t="shared" si="164"/>
        <v>0</v>
      </c>
      <c r="Z1503" s="38">
        <f t="shared" si="164"/>
        <v>0</v>
      </c>
      <c r="AA1503" s="38">
        <f t="shared" si="161"/>
        <v>0</v>
      </c>
      <c r="AB1503" s="38">
        <f t="shared" si="165"/>
        <v>0</v>
      </c>
      <c r="AC1503" s="38">
        <f t="shared" si="166"/>
        <v>0</v>
      </c>
      <c r="AD1503" s="38" t="str">
        <f t="shared" si="167"/>
        <v>000000000000</v>
      </c>
    </row>
    <row r="1504" spans="1:30">
      <c r="A1504" s="9" t="str">
        <f>IF('DATA ACCURATE'!A1507&lt;&gt;"",'DATA ACCURATE'!A1507,"")</f>
        <v/>
      </c>
      <c r="B1504" s="9" t="str">
        <f>IF('DATA ACCURATE'!D1507&lt;&gt;"",'DATA ACCURATE'!D1507,"")</f>
        <v/>
      </c>
      <c r="C1504" s="38" t="str">
        <f>IF($AD1504="000000000000","",INDEX(DATABASE!$W$12:$W$71,MATCH($AD1504,DATABASE!$V$12:$V$71,0)))</f>
        <v/>
      </c>
      <c r="D1504" s="34" t="str">
        <f>IF(C1504="","",IF(E1504="",INDEX(DATABASE!$AF$13:$AF$62,MATCH($C1504,DATABASE!$AC$13:$AC$62,0)),IF(E1504="2x D11",INDEX(DATABASE!$AF$13:$AF$62,MATCH($C1504,DATABASE!$AC$13:$AC$62,0))+2*DATABASE!$AF$62,IF(E1504="3x D11",INDEX(DATABASE!$AF$13:$AF$62,MATCH($C1504,DATABASE!$AC$13:$AC$62,0))+3*DATABASE!$AF$62,""))))</f>
        <v/>
      </c>
      <c r="E1504" s="38" t="str">
        <f>IF(AND($K1504="Y",$G1504&lt;&gt;"UNYIL",$F1504&lt;DATABASE!$O$8),"2x D11",IF(AND($K1504="Y",$G1504&lt;&gt;"UNYIL",$F1504&gt;=DATABASE!$O$8),"3x D11",""))</f>
        <v/>
      </c>
      <c r="F1504" s="9" t="str">
        <f>IF('DATA ACCURATE'!N1507&lt;&gt;"",'DATA ACCURATE'!N1507,"")</f>
        <v/>
      </c>
      <c r="G1504" t="str">
        <f>IF(F1504="","",IF(F1504&lt;=DATABASE!$I$8,"UNYIL",IF(F1504&lt;=DATABASE!$J$8,"KECIL",IF(F1504&lt;DATABASE!$K$8,"TANGGUNG",IF(F1504&gt;=DATABASE!$K$8,"BESAR","")))))</f>
        <v/>
      </c>
      <c r="H1504" s="16" t="str">
        <f>IF('DATA ACCURATE'!J1507&lt;&gt;"",'DATA ACCURATE'!J1507,"")</f>
        <v/>
      </c>
      <c r="I1504" s="35" t="str">
        <f>IF(B1504&lt;&gt;"",IFERROR(VLOOKUP(B1504,'DATA TIMBANGAN'!G:M,7,FALSE),VLOOKUP(B1504,'DATA TIMBANGAN'!G:M,7)),"")</f>
        <v/>
      </c>
      <c r="J1504" s="25" t="str">
        <f>IF(H1504&lt;&gt;"",IFERROR(INDEX(DATABASE!$Z$19:$Z$38,MATCH(DATEVALUE(H1504),DATABASE!$AA$19:$AA$38,0)),INDEX(DATABASE!$Z$12:$Z$18,MATCH(WEEKDAY(H1504,2),DATABASE!$AA$12:$AA$18,0))),"")</f>
        <v/>
      </c>
      <c r="K1504" s="25" t="str">
        <f>IF('DATA ACCURATE'!V1507&lt;&gt;"",'DATA ACCURATE'!V1507,"")</f>
        <v/>
      </c>
      <c r="L1504" s="80" t="str">
        <f>IF($H1504="","",IF(OR($J1504="LIBUR",AND($L1503="LIBUR",$O1503=$O1504)),"LIBUR",IF(AND(OR($L1503="LUAR JAM KERJA 1",$L1503="LUAR JAM KERJA 2"),OR(OR(AND($H1503=$H1504,AND(OR($I1504&gt;DATABASE!$J$3,$I1504&lt;DATABASE!$J$6),((DATEVALUE($H1504)+$I1504)-(DATEVALUE($H1503)+$I1503))&lt;DATABASE!$J$6)),AND($H1503=$H1504,$O1503=$O1504,OR($I1504&gt;DATABASE!$J$6,$I1504&lt;DATABASE!$J$3))),AND(($H1504-$H1503)=1,OR($I1504&lt;DATABASE!$I$6,((DATEVALUE($H1504)+$I1504)-(DATEVALUE($H1503)+$I1503))&lt;DATABASE!$J$6))),$A1504=$A1503),"LUAR JAM KERJA 2",IF(AND(OR(WEEKDAY($H1504,2)=1,WEEKDAY($H1504,2)=2,WEEKDAY($H1504,2)=3,WEEKDAY($H1504,2)=4,WEEKDAY($H1504,2)=5),$I1504&lt;=DATABASE!$J$3,$I1504&gt;=DATABASE!$I$3),"JAM KERJA",IF(AND(WEEKDAY($H1504,2)=6,$I1504&lt;=DATABASE!$J$4,$I1504&gt;=DATABASE!$I$4),"JAM KERJA","LUAR JAM KERJA 1")))))</f>
        <v/>
      </c>
      <c r="M1504" s="33" t="str">
        <f>IF('DATA ACCURATE'!T1507&lt;&gt;"",IF('DATA ACCURATE'!T1507&gt;100,'DATA ACCURATE'!T1507/10,'DATA ACCURATE'!T1507),"")</f>
        <v/>
      </c>
      <c r="N1504" t="str">
        <f>IF(M1504="","",IF(M1504&lt;=DATABASE!$I$9,"LOKAL",IF(M1504&lt;DATABASE!$J$9,"LUAR KOTA 1",IF($M1504&gt;=DATABASE!$J$9,"LUAR KOTA 2",""))))</f>
        <v/>
      </c>
      <c r="O1504" s="38" t="str">
        <f>IF('DATA ACCURATE'!L1507&lt;&gt;"",'DATA ACCURATE'!L1507,"")</f>
        <v/>
      </c>
      <c r="Q1504" s="38">
        <f t="shared" si="162"/>
        <v>0</v>
      </c>
      <c r="R1504" s="38">
        <f t="shared" si="162"/>
        <v>0</v>
      </c>
      <c r="S1504" s="38">
        <f t="shared" si="162"/>
        <v>0</v>
      </c>
      <c r="T1504" s="38">
        <f t="shared" si="160"/>
        <v>0</v>
      </c>
      <c r="U1504" s="38">
        <f t="shared" si="163"/>
        <v>0</v>
      </c>
      <c r="V1504" s="38">
        <f t="shared" si="163"/>
        <v>0</v>
      </c>
      <c r="W1504" s="38">
        <f t="shared" si="163"/>
        <v>0</v>
      </c>
      <c r="X1504" s="38">
        <f t="shared" si="164"/>
        <v>0</v>
      </c>
      <c r="Y1504" s="38">
        <f t="shared" si="164"/>
        <v>0</v>
      </c>
      <c r="Z1504" s="38">
        <f t="shared" si="164"/>
        <v>0</v>
      </c>
      <c r="AA1504" s="38">
        <f t="shared" si="161"/>
        <v>0</v>
      </c>
      <c r="AB1504" s="38">
        <f t="shared" si="165"/>
        <v>0</v>
      </c>
      <c r="AC1504" s="38">
        <f t="shared" si="166"/>
        <v>0</v>
      </c>
      <c r="AD1504" s="38" t="str">
        <f t="shared" si="167"/>
        <v>000000000000</v>
      </c>
    </row>
    <row r="1505" spans="1:30">
      <c r="A1505" s="9" t="str">
        <f>IF('DATA ACCURATE'!A1508&lt;&gt;"",'DATA ACCURATE'!A1508,"")</f>
        <v/>
      </c>
      <c r="B1505" s="9" t="str">
        <f>IF('DATA ACCURATE'!D1508&lt;&gt;"",'DATA ACCURATE'!D1508,"")</f>
        <v/>
      </c>
      <c r="C1505" s="38" t="str">
        <f>IF($AD1505="000000000000","",INDEX(DATABASE!$W$12:$W$71,MATCH($AD1505,DATABASE!$V$12:$V$71,0)))</f>
        <v/>
      </c>
      <c r="D1505" s="34" t="str">
        <f>IF(C1505="","",IF(E1505="",INDEX(DATABASE!$AF$13:$AF$62,MATCH($C1505,DATABASE!$AC$13:$AC$62,0)),IF(E1505="2x D11",INDEX(DATABASE!$AF$13:$AF$62,MATCH($C1505,DATABASE!$AC$13:$AC$62,0))+2*DATABASE!$AF$62,IF(E1505="3x D11",INDEX(DATABASE!$AF$13:$AF$62,MATCH($C1505,DATABASE!$AC$13:$AC$62,0))+3*DATABASE!$AF$62,""))))</f>
        <v/>
      </c>
      <c r="E1505" s="38" t="str">
        <f>IF(AND($K1505="Y",$G1505&lt;&gt;"UNYIL",$F1505&lt;DATABASE!$O$8),"2x D11",IF(AND($K1505="Y",$G1505&lt;&gt;"UNYIL",$F1505&gt;=DATABASE!$O$8),"3x D11",""))</f>
        <v/>
      </c>
      <c r="F1505" s="9" t="str">
        <f>IF('DATA ACCURATE'!N1508&lt;&gt;"",'DATA ACCURATE'!N1508,"")</f>
        <v/>
      </c>
      <c r="G1505" t="str">
        <f>IF(F1505="","",IF(F1505&lt;=DATABASE!$I$8,"UNYIL",IF(F1505&lt;=DATABASE!$J$8,"KECIL",IF(F1505&lt;DATABASE!$K$8,"TANGGUNG",IF(F1505&gt;=DATABASE!$K$8,"BESAR","")))))</f>
        <v/>
      </c>
      <c r="H1505" s="16" t="str">
        <f>IF('DATA ACCURATE'!J1508&lt;&gt;"",'DATA ACCURATE'!J1508,"")</f>
        <v/>
      </c>
      <c r="I1505" s="35" t="str">
        <f>IF(B1505&lt;&gt;"",IFERROR(VLOOKUP(B1505,'DATA TIMBANGAN'!G:M,7,FALSE),VLOOKUP(B1505,'DATA TIMBANGAN'!G:M,7)),"")</f>
        <v/>
      </c>
      <c r="J1505" s="25" t="str">
        <f>IF(H1505&lt;&gt;"",IFERROR(INDEX(DATABASE!$Z$19:$Z$38,MATCH(DATEVALUE(H1505),DATABASE!$AA$19:$AA$38,0)),INDEX(DATABASE!$Z$12:$Z$18,MATCH(WEEKDAY(H1505,2),DATABASE!$AA$12:$AA$18,0))),"")</f>
        <v/>
      </c>
      <c r="K1505" s="25" t="str">
        <f>IF('DATA ACCURATE'!V1508&lt;&gt;"",'DATA ACCURATE'!V1508,"")</f>
        <v/>
      </c>
      <c r="L1505" s="80" t="str">
        <f>IF($H1505="","",IF(OR($J1505="LIBUR",AND($L1504="LIBUR",$O1504=$O1505)),"LIBUR",IF(AND(OR($L1504="LUAR JAM KERJA 1",$L1504="LUAR JAM KERJA 2"),OR(OR(AND($H1504=$H1505,AND(OR($I1505&gt;DATABASE!$J$3,$I1505&lt;DATABASE!$J$6),((DATEVALUE($H1505)+$I1505)-(DATEVALUE($H1504)+$I1504))&lt;DATABASE!$J$6)),AND($H1504=$H1505,$O1504=$O1505,OR($I1505&gt;DATABASE!$J$6,$I1505&lt;DATABASE!$J$3))),AND(($H1505-$H1504)=1,OR($I1505&lt;DATABASE!$I$6,((DATEVALUE($H1505)+$I1505)-(DATEVALUE($H1504)+$I1504))&lt;DATABASE!$J$6))),$A1505=$A1504),"LUAR JAM KERJA 2",IF(AND(OR(WEEKDAY($H1505,2)=1,WEEKDAY($H1505,2)=2,WEEKDAY($H1505,2)=3,WEEKDAY($H1505,2)=4,WEEKDAY($H1505,2)=5),$I1505&lt;=DATABASE!$J$3,$I1505&gt;=DATABASE!$I$3),"JAM KERJA",IF(AND(WEEKDAY($H1505,2)=6,$I1505&lt;=DATABASE!$J$4,$I1505&gt;=DATABASE!$I$4),"JAM KERJA","LUAR JAM KERJA 1")))))</f>
        <v/>
      </c>
      <c r="M1505" s="33" t="str">
        <f>IF('DATA ACCURATE'!T1508&lt;&gt;"",IF('DATA ACCURATE'!T1508&gt;100,'DATA ACCURATE'!T1508/10,'DATA ACCURATE'!T1508),"")</f>
        <v/>
      </c>
      <c r="N1505" t="str">
        <f>IF(M1505="","",IF(M1505&lt;=DATABASE!$I$9,"LOKAL",IF(M1505&lt;DATABASE!$J$9,"LUAR KOTA 1",IF($M1505&gt;=DATABASE!$J$9,"LUAR KOTA 2",""))))</f>
        <v/>
      </c>
      <c r="O1505" s="38" t="str">
        <f>IF('DATA ACCURATE'!L1508&lt;&gt;"",'DATA ACCURATE'!L1508,"")</f>
        <v/>
      </c>
      <c r="Q1505" s="38">
        <f t="shared" si="162"/>
        <v>0</v>
      </c>
      <c r="R1505" s="38">
        <f t="shared" si="162"/>
        <v>0</v>
      </c>
      <c r="S1505" s="38">
        <f t="shared" si="162"/>
        <v>0</v>
      </c>
      <c r="T1505" s="38">
        <f t="shared" si="160"/>
        <v>0</v>
      </c>
      <c r="U1505" s="38">
        <f t="shared" si="163"/>
        <v>0</v>
      </c>
      <c r="V1505" s="38">
        <f t="shared" si="163"/>
        <v>0</v>
      </c>
      <c r="W1505" s="38">
        <f t="shared" si="163"/>
        <v>0</v>
      </c>
      <c r="X1505" s="38">
        <f t="shared" si="164"/>
        <v>0</v>
      </c>
      <c r="Y1505" s="38">
        <f t="shared" si="164"/>
        <v>0</v>
      </c>
      <c r="Z1505" s="38">
        <f t="shared" si="164"/>
        <v>0</v>
      </c>
      <c r="AA1505" s="38">
        <f t="shared" si="161"/>
        <v>0</v>
      </c>
      <c r="AB1505" s="38">
        <f t="shared" si="165"/>
        <v>0</v>
      </c>
      <c r="AC1505" s="38">
        <f t="shared" si="166"/>
        <v>0</v>
      </c>
      <c r="AD1505" s="38" t="str">
        <f t="shared" si="167"/>
        <v>000000000000</v>
      </c>
    </row>
    <row r="1506" spans="1:30">
      <c r="A1506" s="9" t="str">
        <f>IF('DATA ACCURATE'!A1509&lt;&gt;"",'DATA ACCURATE'!A1509,"")</f>
        <v/>
      </c>
      <c r="B1506" s="9" t="str">
        <f>IF('DATA ACCURATE'!D1509&lt;&gt;"",'DATA ACCURATE'!D1509,"")</f>
        <v/>
      </c>
      <c r="C1506" s="38" t="str">
        <f>IF($AD1506="000000000000","",INDEX(DATABASE!$W$12:$W$71,MATCH($AD1506,DATABASE!$V$12:$V$71,0)))</f>
        <v/>
      </c>
      <c r="D1506" s="34" t="str">
        <f>IF(C1506="","",IF(E1506="",INDEX(DATABASE!$AF$13:$AF$62,MATCH($C1506,DATABASE!$AC$13:$AC$62,0)),IF(E1506="2x D11",INDEX(DATABASE!$AF$13:$AF$62,MATCH($C1506,DATABASE!$AC$13:$AC$62,0))+2*DATABASE!$AF$62,IF(E1506="3x D11",INDEX(DATABASE!$AF$13:$AF$62,MATCH($C1506,DATABASE!$AC$13:$AC$62,0))+3*DATABASE!$AF$62,""))))</f>
        <v/>
      </c>
      <c r="E1506" s="38" t="str">
        <f>IF(AND($K1506="Y",$G1506&lt;&gt;"UNYIL",$F1506&lt;DATABASE!$O$8),"2x D11",IF(AND($K1506="Y",$G1506&lt;&gt;"UNYIL",$F1506&gt;=DATABASE!$O$8),"3x D11",""))</f>
        <v/>
      </c>
      <c r="F1506" s="9" t="str">
        <f>IF('DATA ACCURATE'!N1509&lt;&gt;"",'DATA ACCURATE'!N1509,"")</f>
        <v/>
      </c>
      <c r="G1506" t="str">
        <f>IF(F1506="","",IF(F1506&lt;=DATABASE!$I$8,"UNYIL",IF(F1506&lt;=DATABASE!$J$8,"KECIL",IF(F1506&lt;DATABASE!$K$8,"TANGGUNG",IF(F1506&gt;=DATABASE!$K$8,"BESAR","")))))</f>
        <v/>
      </c>
      <c r="H1506" s="16" t="str">
        <f>IF('DATA ACCURATE'!J1509&lt;&gt;"",'DATA ACCURATE'!J1509,"")</f>
        <v/>
      </c>
      <c r="I1506" s="35" t="str">
        <f>IF(B1506&lt;&gt;"",IFERROR(VLOOKUP(B1506,'DATA TIMBANGAN'!G:M,7,FALSE),VLOOKUP(B1506,'DATA TIMBANGAN'!G:M,7)),"")</f>
        <v/>
      </c>
      <c r="J1506" s="25" t="str">
        <f>IF(H1506&lt;&gt;"",IFERROR(INDEX(DATABASE!$Z$19:$Z$38,MATCH(DATEVALUE(H1506),DATABASE!$AA$19:$AA$38,0)),INDEX(DATABASE!$Z$12:$Z$18,MATCH(WEEKDAY(H1506,2),DATABASE!$AA$12:$AA$18,0))),"")</f>
        <v/>
      </c>
      <c r="K1506" s="25" t="str">
        <f>IF('DATA ACCURATE'!V1509&lt;&gt;"",'DATA ACCURATE'!V1509,"")</f>
        <v/>
      </c>
      <c r="L1506" s="80" t="str">
        <f>IF($H1506="","",IF(OR($J1506="LIBUR",AND($L1505="LIBUR",$O1505=$O1506)),"LIBUR",IF(AND(OR($L1505="LUAR JAM KERJA 1",$L1505="LUAR JAM KERJA 2"),OR(OR(AND($H1505=$H1506,AND(OR($I1506&gt;DATABASE!$J$3,$I1506&lt;DATABASE!$J$6),((DATEVALUE($H1506)+$I1506)-(DATEVALUE($H1505)+$I1505))&lt;DATABASE!$J$6)),AND($H1505=$H1506,$O1505=$O1506,OR($I1506&gt;DATABASE!$J$6,$I1506&lt;DATABASE!$J$3))),AND(($H1506-$H1505)=1,OR($I1506&lt;DATABASE!$I$6,((DATEVALUE($H1506)+$I1506)-(DATEVALUE($H1505)+$I1505))&lt;DATABASE!$J$6))),$A1506=$A1505),"LUAR JAM KERJA 2",IF(AND(OR(WEEKDAY($H1506,2)=1,WEEKDAY($H1506,2)=2,WEEKDAY($H1506,2)=3,WEEKDAY($H1506,2)=4,WEEKDAY($H1506,2)=5),$I1506&lt;=DATABASE!$J$3,$I1506&gt;=DATABASE!$I$3),"JAM KERJA",IF(AND(WEEKDAY($H1506,2)=6,$I1506&lt;=DATABASE!$J$4,$I1506&gt;=DATABASE!$I$4),"JAM KERJA","LUAR JAM KERJA 1")))))</f>
        <v/>
      </c>
      <c r="M1506" s="33" t="str">
        <f>IF('DATA ACCURATE'!T1509&lt;&gt;"",IF('DATA ACCURATE'!T1509&gt;100,'DATA ACCURATE'!T1509/10,'DATA ACCURATE'!T1509),"")</f>
        <v/>
      </c>
      <c r="N1506" t="str">
        <f>IF(M1506="","",IF(M1506&lt;=DATABASE!$I$9,"LOKAL",IF(M1506&lt;DATABASE!$J$9,"LUAR KOTA 1",IF($M1506&gt;=DATABASE!$J$9,"LUAR KOTA 2",""))))</f>
        <v/>
      </c>
      <c r="O1506" s="38" t="str">
        <f>IF('DATA ACCURATE'!L1509&lt;&gt;"",'DATA ACCURATE'!L1509,"")</f>
        <v/>
      </c>
      <c r="Q1506" s="38">
        <f t="shared" si="162"/>
        <v>0</v>
      </c>
      <c r="R1506" s="38">
        <f t="shared" si="162"/>
        <v>0</v>
      </c>
      <c r="S1506" s="38">
        <f t="shared" si="162"/>
        <v>0</v>
      </c>
      <c r="T1506" s="38">
        <f t="shared" si="160"/>
        <v>0</v>
      </c>
      <c r="U1506" s="38">
        <f t="shared" si="163"/>
        <v>0</v>
      </c>
      <c r="V1506" s="38">
        <f t="shared" si="163"/>
        <v>0</v>
      </c>
      <c r="W1506" s="38">
        <f t="shared" si="163"/>
        <v>0</v>
      </c>
      <c r="X1506" s="38">
        <f t="shared" si="164"/>
        <v>0</v>
      </c>
      <c r="Y1506" s="38">
        <f t="shared" si="164"/>
        <v>0</v>
      </c>
      <c r="Z1506" s="38">
        <f t="shared" si="164"/>
        <v>0</v>
      </c>
      <c r="AA1506" s="38">
        <f t="shared" si="161"/>
        <v>0</v>
      </c>
      <c r="AB1506" s="38">
        <f t="shared" si="165"/>
        <v>0</v>
      </c>
      <c r="AC1506" s="38">
        <f t="shared" si="166"/>
        <v>0</v>
      </c>
      <c r="AD1506" s="38" t="str">
        <f t="shared" si="167"/>
        <v>000000000000</v>
      </c>
    </row>
    <row r="1507" spans="1:30">
      <c r="A1507" s="9" t="str">
        <f>IF('DATA ACCURATE'!A1510&lt;&gt;"",'DATA ACCURATE'!A1510,"")</f>
        <v/>
      </c>
      <c r="B1507" s="9" t="str">
        <f>IF('DATA ACCURATE'!D1510&lt;&gt;"",'DATA ACCURATE'!D1510,"")</f>
        <v/>
      </c>
      <c r="C1507" s="38" t="str">
        <f>IF($AD1507="000000000000","",INDEX(DATABASE!$W$12:$W$71,MATCH($AD1507,DATABASE!$V$12:$V$71,0)))</f>
        <v/>
      </c>
      <c r="D1507" s="34" t="str">
        <f>IF(C1507="","",IF(E1507="",INDEX(DATABASE!$AF$13:$AF$62,MATCH($C1507,DATABASE!$AC$13:$AC$62,0)),IF(E1507="2x D11",INDEX(DATABASE!$AF$13:$AF$62,MATCH($C1507,DATABASE!$AC$13:$AC$62,0))+2*DATABASE!$AF$62,IF(E1507="3x D11",INDEX(DATABASE!$AF$13:$AF$62,MATCH($C1507,DATABASE!$AC$13:$AC$62,0))+3*DATABASE!$AF$62,""))))</f>
        <v/>
      </c>
      <c r="E1507" s="38" t="str">
        <f>IF(AND($K1507="Y",$G1507&lt;&gt;"UNYIL",$F1507&lt;DATABASE!$O$8),"2x D11",IF(AND($K1507="Y",$G1507&lt;&gt;"UNYIL",$F1507&gt;=DATABASE!$O$8),"3x D11",""))</f>
        <v/>
      </c>
      <c r="F1507" s="9" t="str">
        <f>IF('DATA ACCURATE'!N1510&lt;&gt;"",'DATA ACCURATE'!N1510,"")</f>
        <v/>
      </c>
      <c r="G1507" t="str">
        <f>IF(F1507="","",IF(F1507&lt;=DATABASE!$I$8,"UNYIL",IF(F1507&lt;=DATABASE!$J$8,"KECIL",IF(F1507&lt;DATABASE!$K$8,"TANGGUNG",IF(F1507&gt;=DATABASE!$K$8,"BESAR","")))))</f>
        <v/>
      </c>
      <c r="H1507" s="16" t="str">
        <f>IF('DATA ACCURATE'!J1510&lt;&gt;"",'DATA ACCURATE'!J1510,"")</f>
        <v/>
      </c>
      <c r="I1507" s="35" t="str">
        <f>IF(B1507&lt;&gt;"",IFERROR(VLOOKUP(B1507,'DATA TIMBANGAN'!G:M,7,FALSE),VLOOKUP(B1507,'DATA TIMBANGAN'!G:M,7)),"")</f>
        <v/>
      </c>
      <c r="J1507" s="25" t="str">
        <f>IF(H1507&lt;&gt;"",IFERROR(INDEX(DATABASE!$Z$19:$Z$38,MATCH(DATEVALUE(H1507),DATABASE!$AA$19:$AA$38,0)),INDEX(DATABASE!$Z$12:$Z$18,MATCH(WEEKDAY(H1507,2),DATABASE!$AA$12:$AA$18,0))),"")</f>
        <v/>
      </c>
      <c r="K1507" s="25" t="str">
        <f>IF('DATA ACCURATE'!V1510&lt;&gt;"",'DATA ACCURATE'!V1510,"")</f>
        <v/>
      </c>
      <c r="L1507" s="80" t="str">
        <f>IF($H1507="","",IF(OR($J1507="LIBUR",AND($L1506="LIBUR",$O1506=$O1507)),"LIBUR",IF(AND(OR($L1506="LUAR JAM KERJA 1",$L1506="LUAR JAM KERJA 2"),OR(OR(AND($H1506=$H1507,AND(OR($I1507&gt;DATABASE!$J$3,$I1507&lt;DATABASE!$J$6),((DATEVALUE($H1507)+$I1507)-(DATEVALUE($H1506)+$I1506))&lt;DATABASE!$J$6)),AND($H1506=$H1507,$O1506=$O1507,OR($I1507&gt;DATABASE!$J$6,$I1507&lt;DATABASE!$J$3))),AND(($H1507-$H1506)=1,OR($I1507&lt;DATABASE!$I$6,((DATEVALUE($H1507)+$I1507)-(DATEVALUE($H1506)+$I1506))&lt;DATABASE!$J$6))),$A1507=$A1506),"LUAR JAM KERJA 2",IF(AND(OR(WEEKDAY($H1507,2)=1,WEEKDAY($H1507,2)=2,WEEKDAY($H1507,2)=3,WEEKDAY($H1507,2)=4,WEEKDAY($H1507,2)=5),$I1507&lt;=DATABASE!$J$3,$I1507&gt;=DATABASE!$I$3),"JAM KERJA",IF(AND(WEEKDAY($H1507,2)=6,$I1507&lt;=DATABASE!$J$4,$I1507&gt;=DATABASE!$I$4),"JAM KERJA","LUAR JAM KERJA 1")))))</f>
        <v/>
      </c>
      <c r="M1507" s="33" t="str">
        <f>IF('DATA ACCURATE'!T1510&lt;&gt;"",IF('DATA ACCURATE'!T1510&gt;100,'DATA ACCURATE'!T1510/10,'DATA ACCURATE'!T1510),"")</f>
        <v/>
      </c>
      <c r="N1507" t="str">
        <f>IF(M1507="","",IF(M1507&lt;=DATABASE!$I$9,"LOKAL",IF(M1507&lt;DATABASE!$J$9,"LUAR KOTA 1",IF($M1507&gt;=DATABASE!$J$9,"LUAR KOTA 2",""))))</f>
        <v/>
      </c>
      <c r="O1507" s="38" t="str">
        <f>IF('DATA ACCURATE'!L1510&lt;&gt;"",'DATA ACCURATE'!L1510,"")</f>
        <v/>
      </c>
      <c r="Q1507" s="38">
        <f t="shared" si="162"/>
        <v>0</v>
      </c>
      <c r="R1507" s="38">
        <f t="shared" si="162"/>
        <v>0</v>
      </c>
      <c r="S1507" s="38">
        <f t="shared" si="162"/>
        <v>0</v>
      </c>
      <c r="T1507" s="38">
        <f t="shared" si="160"/>
        <v>0</v>
      </c>
      <c r="U1507" s="38">
        <f t="shared" si="163"/>
        <v>0</v>
      </c>
      <c r="V1507" s="38">
        <f t="shared" si="163"/>
        <v>0</v>
      </c>
      <c r="W1507" s="38">
        <f t="shared" si="163"/>
        <v>0</v>
      </c>
      <c r="X1507" s="38">
        <f t="shared" si="164"/>
        <v>0</v>
      </c>
      <c r="Y1507" s="38">
        <f t="shared" si="164"/>
        <v>0</v>
      </c>
      <c r="Z1507" s="38">
        <f t="shared" si="164"/>
        <v>0</v>
      </c>
      <c r="AA1507" s="38">
        <f t="shared" si="161"/>
        <v>0</v>
      </c>
      <c r="AB1507" s="38">
        <f t="shared" si="165"/>
        <v>0</v>
      </c>
      <c r="AC1507" s="38">
        <f t="shared" si="166"/>
        <v>0</v>
      </c>
      <c r="AD1507" s="38" t="str">
        <f t="shared" si="167"/>
        <v>000000000000</v>
      </c>
    </row>
    <row r="1508" spans="1:30">
      <c r="A1508" s="9" t="str">
        <f>IF('DATA ACCURATE'!A1511&lt;&gt;"",'DATA ACCURATE'!A1511,"")</f>
        <v/>
      </c>
      <c r="B1508" s="9" t="str">
        <f>IF('DATA ACCURATE'!D1511&lt;&gt;"",'DATA ACCURATE'!D1511,"")</f>
        <v/>
      </c>
      <c r="C1508" s="38" t="str">
        <f>IF($AD1508="000000000000","",INDEX(DATABASE!$W$12:$W$71,MATCH($AD1508,DATABASE!$V$12:$V$71,0)))</f>
        <v/>
      </c>
      <c r="D1508" s="34" t="str">
        <f>IF(C1508="","",IF(E1508="",INDEX(DATABASE!$AF$13:$AF$62,MATCH($C1508,DATABASE!$AC$13:$AC$62,0)),IF(E1508="2x D11",INDEX(DATABASE!$AF$13:$AF$62,MATCH($C1508,DATABASE!$AC$13:$AC$62,0))+2*DATABASE!$AF$62,IF(E1508="3x D11",INDEX(DATABASE!$AF$13:$AF$62,MATCH($C1508,DATABASE!$AC$13:$AC$62,0))+3*DATABASE!$AF$62,""))))</f>
        <v/>
      </c>
      <c r="E1508" s="38" t="str">
        <f>IF(AND($K1508="Y",$G1508&lt;&gt;"UNYIL",$F1508&lt;DATABASE!$O$8),"2x D11",IF(AND($K1508="Y",$G1508&lt;&gt;"UNYIL",$F1508&gt;=DATABASE!$O$8),"3x D11",""))</f>
        <v/>
      </c>
      <c r="F1508" s="9" t="str">
        <f>IF('DATA ACCURATE'!N1511&lt;&gt;"",'DATA ACCURATE'!N1511,"")</f>
        <v/>
      </c>
      <c r="G1508" t="str">
        <f>IF(F1508="","",IF(F1508&lt;=DATABASE!$I$8,"UNYIL",IF(F1508&lt;=DATABASE!$J$8,"KECIL",IF(F1508&lt;DATABASE!$K$8,"TANGGUNG",IF(F1508&gt;=DATABASE!$K$8,"BESAR","")))))</f>
        <v/>
      </c>
      <c r="H1508" s="16" t="str">
        <f>IF('DATA ACCURATE'!J1511&lt;&gt;"",'DATA ACCURATE'!J1511,"")</f>
        <v/>
      </c>
      <c r="I1508" s="35" t="str">
        <f>IF(B1508&lt;&gt;"",IFERROR(VLOOKUP(B1508,'DATA TIMBANGAN'!G:M,7,FALSE),VLOOKUP(B1508,'DATA TIMBANGAN'!G:M,7)),"")</f>
        <v/>
      </c>
      <c r="J1508" s="25" t="str">
        <f>IF(H1508&lt;&gt;"",IFERROR(INDEX(DATABASE!$Z$19:$Z$38,MATCH(DATEVALUE(H1508),DATABASE!$AA$19:$AA$38,0)),INDEX(DATABASE!$Z$12:$Z$18,MATCH(WEEKDAY(H1508,2),DATABASE!$AA$12:$AA$18,0))),"")</f>
        <v/>
      </c>
      <c r="K1508" s="25" t="str">
        <f>IF('DATA ACCURATE'!V1511&lt;&gt;"",'DATA ACCURATE'!V1511,"")</f>
        <v/>
      </c>
      <c r="L1508" s="80" t="str">
        <f>IF($H1508="","",IF(OR($J1508="LIBUR",AND($L1507="LIBUR",$O1507=$O1508)),"LIBUR",IF(AND(OR($L1507="LUAR JAM KERJA 1",$L1507="LUAR JAM KERJA 2"),OR(OR(AND($H1507=$H1508,AND(OR($I1508&gt;DATABASE!$J$3,$I1508&lt;DATABASE!$J$6),((DATEVALUE($H1508)+$I1508)-(DATEVALUE($H1507)+$I1507))&lt;DATABASE!$J$6)),AND($H1507=$H1508,$O1507=$O1508,OR($I1508&gt;DATABASE!$J$6,$I1508&lt;DATABASE!$J$3))),AND(($H1508-$H1507)=1,OR($I1508&lt;DATABASE!$I$6,((DATEVALUE($H1508)+$I1508)-(DATEVALUE($H1507)+$I1507))&lt;DATABASE!$J$6))),$A1508=$A1507),"LUAR JAM KERJA 2",IF(AND(OR(WEEKDAY($H1508,2)=1,WEEKDAY($H1508,2)=2,WEEKDAY($H1508,2)=3,WEEKDAY($H1508,2)=4,WEEKDAY($H1508,2)=5),$I1508&lt;=DATABASE!$J$3,$I1508&gt;=DATABASE!$I$3),"JAM KERJA",IF(AND(WEEKDAY($H1508,2)=6,$I1508&lt;=DATABASE!$J$4,$I1508&gt;=DATABASE!$I$4),"JAM KERJA","LUAR JAM KERJA 1")))))</f>
        <v/>
      </c>
      <c r="M1508" s="33" t="str">
        <f>IF('DATA ACCURATE'!T1511&lt;&gt;"",IF('DATA ACCURATE'!T1511&gt;100,'DATA ACCURATE'!T1511/10,'DATA ACCURATE'!T1511),"")</f>
        <v/>
      </c>
      <c r="N1508" t="str">
        <f>IF(M1508="","",IF(M1508&lt;=DATABASE!$I$9,"LOKAL",IF(M1508&lt;DATABASE!$J$9,"LUAR KOTA 1",IF($M1508&gt;=DATABASE!$J$9,"LUAR KOTA 2",""))))</f>
        <v/>
      </c>
      <c r="O1508" s="38" t="str">
        <f>IF('DATA ACCURATE'!L1511&lt;&gt;"",'DATA ACCURATE'!L1511,"")</f>
        <v/>
      </c>
      <c r="Q1508" s="38">
        <f t="shared" si="162"/>
        <v>0</v>
      </c>
      <c r="R1508" s="38">
        <f t="shared" si="162"/>
        <v>0</v>
      </c>
      <c r="S1508" s="38">
        <f t="shared" si="162"/>
        <v>0</v>
      </c>
      <c r="T1508" s="38">
        <f t="shared" si="160"/>
        <v>0</v>
      </c>
      <c r="U1508" s="38">
        <f t="shared" si="163"/>
        <v>0</v>
      </c>
      <c r="V1508" s="38">
        <f t="shared" si="163"/>
        <v>0</v>
      </c>
      <c r="W1508" s="38">
        <f t="shared" si="163"/>
        <v>0</v>
      </c>
      <c r="X1508" s="38">
        <f t="shared" si="164"/>
        <v>0</v>
      </c>
      <c r="Y1508" s="38">
        <f t="shared" si="164"/>
        <v>0</v>
      </c>
      <c r="Z1508" s="38">
        <f t="shared" si="164"/>
        <v>0</v>
      </c>
      <c r="AA1508" s="38">
        <f t="shared" si="161"/>
        <v>0</v>
      </c>
      <c r="AB1508" s="38">
        <f t="shared" si="165"/>
        <v>0</v>
      </c>
      <c r="AC1508" s="38">
        <f t="shared" si="166"/>
        <v>0</v>
      </c>
      <c r="AD1508" s="38" t="str">
        <f t="shared" si="167"/>
        <v>000000000000</v>
      </c>
    </row>
    <row r="1509" spans="1:30">
      <c r="A1509" s="9" t="str">
        <f>IF('DATA ACCURATE'!A1512&lt;&gt;"",'DATA ACCURATE'!A1512,"")</f>
        <v/>
      </c>
      <c r="B1509" s="9" t="str">
        <f>IF('DATA ACCURATE'!D1512&lt;&gt;"",'DATA ACCURATE'!D1512,"")</f>
        <v/>
      </c>
      <c r="C1509" s="38" t="str">
        <f>IF($AD1509="000000000000","",INDEX(DATABASE!$W$12:$W$71,MATCH($AD1509,DATABASE!$V$12:$V$71,0)))</f>
        <v/>
      </c>
      <c r="D1509" s="34" t="str">
        <f>IF(C1509="","",IF(E1509="",INDEX(DATABASE!$AF$13:$AF$62,MATCH($C1509,DATABASE!$AC$13:$AC$62,0)),IF(E1509="2x D11",INDEX(DATABASE!$AF$13:$AF$62,MATCH($C1509,DATABASE!$AC$13:$AC$62,0))+2*DATABASE!$AF$62,IF(E1509="3x D11",INDEX(DATABASE!$AF$13:$AF$62,MATCH($C1509,DATABASE!$AC$13:$AC$62,0))+3*DATABASE!$AF$62,""))))</f>
        <v/>
      </c>
      <c r="E1509" s="38" t="str">
        <f>IF(AND($K1509="Y",$G1509&lt;&gt;"UNYIL",$F1509&lt;DATABASE!$O$8),"2x D11",IF(AND($K1509="Y",$G1509&lt;&gt;"UNYIL",$F1509&gt;=DATABASE!$O$8),"3x D11",""))</f>
        <v/>
      </c>
      <c r="F1509" s="9" t="str">
        <f>IF('DATA ACCURATE'!N1512&lt;&gt;"",'DATA ACCURATE'!N1512,"")</f>
        <v/>
      </c>
      <c r="G1509" t="str">
        <f>IF(F1509="","",IF(F1509&lt;=DATABASE!$I$8,"UNYIL",IF(F1509&lt;=DATABASE!$J$8,"KECIL",IF(F1509&lt;DATABASE!$K$8,"TANGGUNG",IF(F1509&gt;=DATABASE!$K$8,"BESAR","")))))</f>
        <v/>
      </c>
      <c r="H1509" s="16" t="str">
        <f>IF('DATA ACCURATE'!J1512&lt;&gt;"",'DATA ACCURATE'!J1512,"")</f>
        <v/>
      </c>
      <c r="I1509" s="35" t="str">
        <f>IF(B1509&lt;&gt;"",IFERROR(VLOOKUP(B1509,'DATA TIMBANGAN'!G:M,7,FALSE),VLOOKUP(B1509,'DATA TIMBANGAN'!G:M,7)),"")</f>
        <v/>
      </c>
      <c r="J1509" s="25" t="str">
        <f>IF(H1509&lt;&gt;"",IFERROR(INDEX(DATABASE!$Z$19:$Z$38,MATCH(DATEVALUE(H1509),DATABASE!$AA$19:$AA$38,0)),INDEX(DATABASE!$Z$12:$Z$18,MATCH(WEEKDAY(H1509,2),DATABASE!$AA$12:$AA$18,0))),"")</f>
        <v/>
      </c>
      <c r="K1509" s="25" t="str">
        <f>IF('DATA ACCURATE'!V1512&lt;&gt;"",'DATA ACCURATE'!V1512,"")</f>
        <v/>
      </c>
      <c r="L1509" s="80" t="str">
        <f>IF($H1509="","",IF(OR($J1509="LIBUR",AND($L1508="LIBUR",$O1508=$O1509)),"LIBUR",IF(AND(OR($L1508="LUAR JAM KERJA 1",$L1508="LUAR JAM KERJA 2"),OR(OR(AND($H1508=$H1509,AND(OR($I1509&gt;DATABASE!$J$3,$I1509&lt;DATABASE!$J$6),((DATEVALUE($H1509)+$I1509)-(DATEVALUE($H1508)+$I1508))&lt;DATABASE!$J$6)),AND($H1508=$H1509,$O1508=$O1509,OR($I1509&gt;DATABASE!$J$6,$I1509&lt;DATABASE!$J$3))),AND(($H1509-$H1508)=1,OR($I1509&lt;DATABASE!$I$6,((DATEVALUE($H1509)+$I1509)-(DATEVALUE($H1508)+$I1508))&lt;DATABASE!$J$6))),$A1509=$A1508),"LUAR JAM KERJA 2",IF(AND(OR(WEEKDAY($H1509,2)=1,WEEKDAY($H1509,2)=2,WEEKDAY($H1509,2)=3,WEEKDAY($H1509,2)=4,WEEKDAY($H1509,2)=5),$I1509&lt;=DATABASE!$J$3,$I1509&gt;=DATABASE!$I$3),"JAM KERJA",IF(AND(WEEKDAY($H1509,2)=6,$I1509&lt;=DATABASE!$J$4,$I1509&gt;=DATABASE!$I$4),"JAM KERJA","LUAR JAM KERJA 1")))))</f>
        <v/>
      </c>
      <c r="M1509" s="33" t="str">
        <f>IF('DATA ACCURATE'!T1512&lt;&gt;"",IF('DATA ACCURATE'!T1512&gt;100,'DATA ACCURATE'!T1512/10,'DATA ACCURATE'!T1512),"")</f>
        <v/>
      </c>
      <c r="N1509" t="str">
        <f>IF(M1509="","",IF(M1509&lt;=DATABASE!$I$9,"LOKAL",IF(M1509&lt;DATABASE!$J$9,"LUAR KOTA 1",IF($M1509&gt;=DATABASE!$J$9,"LUAR KOTA 2",""))))</f>
        <v/>
      </c>
      <c r="O1509" s="38" t="str">
        <f>IF('DATA ACCURATE'!L1512&lt;&gt;"",'DATA ACCURATE'!L1512,"")</f>
        <v/>
      </c>
      <c r="Q1509" s="38">
        <f t="shared" si="162"/>
        <v>0</v>
      </c>
      <c r="R1509" s="38">
        <f t="shared" si="162"/>
        <v>0</v>
      </c>
      <c r="S1509" s="38">
        <f t="shared" si="162"/>
        <v>0</v>
      </c>
      <c r="T1509" s="38">
        <f t="shared" si="160"/>
        <v>0</v>
      </c>
      <c r="U1509" s="38">
        <f t="shared" si="163"/>
        <v>0</v>
      </c>
      <c r="V1509" s="38">
        <f t="shared" si="163"/>
        <v>0</v>
      </c>
      <c r="W1509" s="38">
        <f t="shared" si="163"/>
        <v>0</v>
      </c>
      <c r="X1509" s="38">
        <f t="shared" si="164"/>
        <v>0</v>
      </c>
      <c r="Y1509" s="38">
        <f t="shared" si="164"/>
        <v>0</v>
      </c>
      <c r="Z1509" s="38">
        <f t="shared" si="164"/>
        <v>0</v>
      </c>
      <c r="AA1509" s="38">
        <f t="shared" si="161"/>
        <v>0</v>
      </c>
      <c r="AB1509" s="38">
        <f t="shared" si="165"/>
        <v>0</v>
      </c>
      <c r="AC1509" s="38">
        <f t="shared" si="166"/>
        <v>0</v>
      </c>
      <c r="AD1509" s="38" t="str">
        <f t="shared" si="167"/>
        <v>000000000000</v>
      </c>
    </row>
    <row r="1510" spans="1:30">
      <c r="A1510" s="9" t="str">
        <f>IF('DATA ACCURATE'!A1513&lt;&gt;"",'DATA ACCURATE'!A1513,"")</f>
        <v/>
      </c>
      <c r="B1510" s="9" t="str">
        <f>IF('DATA ACCURATE'!D1513&lt;&gt;"",'DATA ACCURATE'!D1513,"")</f>
        <v/>
      </c>
      <c r="C1510" s="38" t="str">
        <f>IF($AD1510="000000000000","",INDEX(DATABASE!$W$12:$W$71,MATCH($AD1510,DATABASE!$V$12:$V$71,0)))</f>
        <v/>
      </c>
      <c r="D1510" s="34" t="str">
        <f>IF(C1510="","",IF(E1510="",INDEX(DATABASE!$AF$13:$AF$62,MATCH($C1510,DATABASE!$AC$13:$AC$62,0)),IF(E1510="2x D11",INDEX(DATABASE!$AF$13:$AF$62,MATCH($C1510,DATABASE!$AC$13:$AC$62,0))+2*DATABASE!$AF$62,IF(E1510="3x D11",INDEX(DATABASE!$AF$13:$AF$62,MATCH($C1510,DATABASE!$AC$13:$AC$62,0))+3*DATABASE!$AF$62,""))))</f>
        <v/>
      </c>
      <c r="E1510" s="38" t="str">
        <f>IF(AND($K1510="Y",$G1510&lt;&gt;"UNYIL",$F1510&lt;DATABASE!$O$8),"2x D11",IF(AND($K1510="Y",$G1510&lt;&gt;"UNYIL",$F1510&gt;=DATABASE!$O$8),"3x D11",""))</f>
        <v/>
      </c>
      <c r="F1510" s="9" t="str">
        <f>IF('DATA ACCURATE'!N1513&lt;&gt;"",'DATA ACCURATE'!N1513,"")</f>
        <v/>
      </c>
      <c r="G1510" t="str">
        <f>IF(F1510="","",IF(F1510&lt;=DATABASE!$I$8,"UNYIL",IF(F1510&lt;=DATABASE!$J$8,"KECIL",IF(F1510&lt;DATABASE!$K$8,"TANGGUNG",IF(F1510&gt;=DATABASE!$K$8,"BESAR","")))))</f>
        <v/>
      </c>
      <c r="H1510" s="16" t="str">
        <f>IF('DATA ACCURATE'!J1513&lt;&gt;"",'DATA ACCURATE'!J1513,"")</f>
        <v/>
      </c>
      <c r="I1510" s="35" t="str">
        <f>IF(B1510&lt;&gt;"",IFERROR(VLOOKUP(B1510,'DATA TIMBANGAN'!G:M,7,FALSE),VLOOKUP(B1510,'DATA TIMBANGAN'!G:M,7)),"")</f>
        <v/>
      </c>
      <c r="J1510" s="25" t="str">
        <f>IF(H1510&lt;&gt;"",IFERROR(INDEX(DATABASE!$Z$19:$Z$38,MATCH(DATEVALUE(H1510),DATABASE!$AA$19:$AA$38,0)),INDEX(DATABASE!$Z$12:$Z$18,MATCH(WEEKDAY(H1510,2),DATABASE!$AA$12:$AA$18,0))),"")</f>
        <v/>
      </c>
      <c r="K1510" s="25" t="str">
        <f>IF('DATA ACCURATE'!V1513&lt;&gt;"",'DATA ACCURATE'!V1513,"")</f>
        <v/>
      </c>
      <c r="L1510" s="80" t="str">
        <f>IF($H1510="","",IF(OR($J1510="LIBUR",AND($L1509="LIBUR",$O1509=$O1510)),"LIBUR",IF(AND(OR($L1509="LUAR JAM KERJA 1",$L1509="LUAR JAM KERJA 2"),OR(OR(AND($H1509=$H1510,AND(OR($I1510&gt;DATABASE!$J$3,$I1510&lt;DATABASE!$J$6),((DATEVALUE($H1510)+$I1510)-(DATEVALUE($H1509)+$I1509))&lt;DATABASE!$J$6)),AND($H1509=$H1510,$O1509=$O1510,OR($I1510&gt;DATABASE!$J$6,$I1510&lt;DATABASE!$J$3))),AND(($H1510-$H1509)=1,OR($I1510&lt;DATABASE!$I$6,((DATEVALUE($H1510)+$I1510)-(DATEVALUE($H1509)+$I1509))&lt;DATABASE!$J$6))),$A1510=$A1509),"LUAR JAM KERJA 2",IF(AND(OR(WEEKDAY($H1510,2)=1,WEEKDAY($H1510,2)=2,WEEKDAY($H1510,2)=3,WEEKDAY($H1510,2)=4,WEEKDAY($H1510,2)=5),$I1510&lt;=DATABASE!$J$3,$I1510&gt;=DATABASE!$I$3),"JAM KERJA",IF(AND(WEEKDAY($H1510,2)=6,$I1510&lt;=DATABASE!$J$4,$I1510&gt;=DATABASE!$I$4),"JAM KERJA","LUAR JAM KERJA 1")))))</f>
        <v/>
      </c>
      <c r="M1510" s="33" t="str">
        <f>IF('DATA ACCURATE'!T1513&lt;&gt;"",IF('DATA ACCURATE'!T1513&gt;100,'DATA ACCURATE'!T1513/10,'DATA ACCURATE'!T1513),"")</f>
        <v/>
      </c>
      <c r="N1510" t="str">
        <f>IF(M1510="","",IF(M1510&lt;=DATABASE!$I$9,"LOKAL",IF(M1510&lt;DATABASE!$J$9,"LUAR KOTA 1",IF($M1510&gt;=DATABASE!$J$9,"LUAR KOTA 2",""))))</f>
        <v/>
      </c>
      <c r="O1510" s="38" t="str">
        <f>IF('DATA ACCURATE'!L1513&lt;&gt;"",'DATA ACCURATE'!L1513,"")</f>
        <v/>
      </c>
      <c r="Q1510" s="38">
        <f t="shared" si="162"/>
        <v>0</v>
      </c>
      <c r="R1510" s="38">
        <f t="shared" si="162"/>
        <v>0</v>
      </c>
      <c r="S1510" s="38">
        <f t="shared" si="162"/>
        <v>0</v>
      </c>
      <c r="T1510" s="38">
        <f t="shared" si="160"/>
        <v>0</v>
      </c>
      <c r="U1510" s="38">
        <f t="shared" si="163"/>
        <v>0</v>
      </c>
      <c r="V1510" s="38">
        <f t="shared" si="163"/>
        <v>0</v>
      </c>
      <c r="W1510" s="38">
        <f t="shared" si="163"/>
        <v>0</v>
      </c>
      <c r="X1510" s="38">
        <f t="shared" si="164"/>
        <v>0</v>
      </c>
      <c r="Y1510" s="38">
        <f t="shared" si="164"/>
        <v>0</v>
      </c>
      <c r="Z1510" s="38">
        <f t="shared" si="164"/>
        <v>0</v>
      </c>
      <c r="AA1510" s="38">
        <f t="shared" si="161"/>
        <v>0</v>
      </c>
      <c r="AB1510" s="38">
        <f t="shared" si="165"/>
        <v>0</v>
      </c>
      <c r="AC1510" s="38">
        <f t="shared" si="166"/>
        <v>0</v>
      </c>
      <c r="AD1510" s="38" t="str">
        <f t="shared" si="167"/>
        <v>000000000000</v>
      </c>
    </row>
    <row r="1511" spans="1:30">
      <c r="A1511" s="9" t="str">
        <f>IF('DATA ACCURATE'!A1514&lt;&gt;"",'DATA ACCURATE'!A1514,"")</f>
        <v/>
      </c>
      <c r="B1511" s="9" t="str">
        <f>IF('DATA ACCURATE'!D1514&lt;&gt;"",'DATA ACCURATE'!D1514,"")</f>
        <v/>
      </c>
      <c r="C1511" s="38" t="str">
        <f>IF($AD1511="000000000000","",INDEX(DATABASE!$W$12:$W$71,MATCH($AD1511,DATABASE!$V$12:$V$71,0)))</f>
        <v/>
      </c>
      <c r="D1511" s="34" t="str">
        <f>IF(C1511="","",IF(E1511="",INDEX(DATABASE!$AF$13:$AF$62,MATCH($C1511,DATABASE!$AC$13:$AC$62,0)),IF(E1511="2x D11",INDEX(DATABASE!$AF$13:$AF$62,MATCH($C1511,DATABASE!$AC$13:$AC$62,0))+2*DATABASE!$AF$62,IF(E1511="3x D11",INDEX(DATABASE!$AF$13:$AF$62,MATCH($C1511,DATABASE!$AC$13:$AC$62,0))+3*DATABASE!$AF$62,""))))</f>
        <v/>
      </c>
      <c r="E1511" s="38" t="str">
        <f>IF(AND($K1511="Y",$G1511&lt;&gt;"UNYIL",$F1511&lt;DATABASE!$O$8),"2x D11",IF(AND($K1511="Y",$G1511&lt;&gt;"UNYIL",$F1511&gt;=DATABASE!$O$8),"3x D11",""))</f>
        <v/>
      </c>
      <c r="F1511" s="9" t="str">
        <f>IF('DATA ACCURATE'!N1514&lt;&gt;"",'DATA ACCURATE'!N1514,"")</f>
        <v/>
      </c>
      <c r="G1511" t="str">
        <f>IF(F1511="","",IF(F1511&lt;=DATABASE!$I$8,"UNYIL",IF(F1511&lt;=DATABASE!$J$8,"KECIL",IF(F1511&lt;DATABASE!$K$8,"TANGGUNG",IF(F1511&gt;=DATABASE!$K$8,"BESAR","")))))</f>
        <v/>
      </c>
      <c r="H1511" s="16" t="str">
        <f>IF('DATA ACCURATE'!J1514&lt;&gt;"",'DATA ACCURATE'!J1514,"")</f>
        <v/>
      </c>
      <c r="I1511" s="35" t="str">
        <f>IF(B1511&lt;&gt;"",IFERROR(VLOOKUP(B1511,'DATA TIMBANGAN'!G:M,7,FALSE),VLOOKUP(B1511,'DATA TIMBANGAN'!G:M,7)),"")</f>
        <v/>
      </c>
      <c r="J1511" s="25" t="str">
        <f>IF(H1511&lt;&gt;"",IFERROR(INDEX(DATABASE!$Z$19:$Z$38,MATCH(DATEVALUE(H1511),DATABASE!$AA$19:$AA$38,0)),INDEX(DATABASE!$Z$12:$Z$18,MATCH(WEEKDAY(H1511,2),DATABASE!$AA$12:$AA$18,0))),"")</f>
        <v/>
      </c>
      <c r="K1511" s="25" t="str">
        <f>IF('DATA ACCURATE'!V1514&lt;&gt;"",'DATA ACCURATE'!V1514,"")</f>
        <v/>
      </c>
      <c r="L1511" s="80" t="str">
        <f>IF($H1511="","",IF(OR($J1511="LIBUR",AND($L1510="LIBUR",$O1510=$O1511)),"LIBUR",IF(AND(OR($L1510="LUAR JAM KERJA 1",$L1510="LUAR JAM KERJA 2"),OR(OR(AND($H1510=$H1511,AND(OR($I1511&gt;DATABASE!$J$3,$I1511&lt;DATABASE!$J$6),((DATEVALUE($H1511)+$I1511)-(DATEVALUE($H1510)+$I1510))&lt;DATABASE!$J$6)),AND($H1510=$H1511,$O1510=$O1511,OR($I1511&gt;DATABASE!$J$6,$I1511&lt;DATABASE!$J$3))),AND(($H1511-$H1510)=1,OR($I1511&lt;DATABASE!$I$6,((DATEVALUE($H1511)+$I1511)-(DATEVALUE($H1510)+$I1510))&lt;DATABASE!$J$6))),$A1511=$A1510),"LUAR JAM KERJA 2",IF(AND(OR(WEEKDAY($H1511,2)=1,WEEKDAY($H1511,2)=2,WEEKDAY($H1511,2)=3,WEEKDAY($H1511,2)=4,WEEKDAY($H1511,2)=5),$I1511&lt;=DATABASE!$J$3,$I1511&gt;=DATABASE!$I$3),"JAM KERJA",IF(AND(WEEKDAY($H1511,2)=6,$I1511&lt;=DATABASE!$J$4,$I1511&gt;=DATABASE!$I$4),"JAM KERJA","LUAR JAM KERJA 1")))))</f>
        <v/>
      </c>
      <c r="M1511" s="33" t="str">
        <f>IF('DATA ACCURATE'!T1514&lt;&gt;"",IF('DATA ACCURATE'!T1514&gt;100,'DATA ACCURATE'!T1514/10,'DATA ACCURATE'!T1514),"")</f>
        <v/>
      </c>
      <c r="N1511" t="str">
        <f>IF(M1511="","",IF(M1511&lt;=DATABASE!$I$9,"LOKAL",IF(M1511&lt;DATABASE!$J$9,"LUAR KOTA 1",IF($M1511&gt;=DATABASE!$J$9,"LUAR KOTA 2",""))))</f>
        <v/>
      </c>
      <c r="O1511" s="38" t="str">
        <f>IF('DATA ACCURATE'!L1514&lt;&gt;"",'DATA ACCURATE'!L1514,"")</f>
        <v/>
      </c>
      <c r="Q1511" s="38">
        <f t="shared" si="162"/>
        <v>0</v>
      </c>
      <c r="R1511" s="38">
        <f t="shared" si="162"/>
        <v>0</v>
      </c>
      <c r="S1511" s="38">
        <f t="shared" si="162"/>
        <v>0</v>
      </c>
      <c r="T1511" s="38">
        <f t="shared" si="160"/>
        <v>0</v>
      </c>
      <c r="U1511" s="38">
        <f t="shared" si="163"/>
        <v>0</v>
      </c>
      <c r="V1511" s="38">
        <f t="shared" si="163"/>
        <v>0</v>
      </c>
      <c r="W1511" s="38">
        <f t="shared" si="163"/>
        <v>0</v>
      </c>
      <c r="X1511" s="38">
        <f t="shared" si="164"/>
        <v>0</v>
      </c>
      <c r="Y1511" s="38">
        <f t="shared" si="164"/>
        <v>0</v>
      </c>
      <c r="Z1511" s="38">
        <f t="shared" si="164"/>
        <v>0</v>
      </c>
      <c r="AA1511" s="38">
        <f t="shared" si="161"/>
        <v>0</v>
      </c>
      <c r="AB1511" s="38">
        <f t="shared" si="165"/>
        <v>0</v>
      </c>
      <c r="AC1511" s="38">
        <f t="shared" si="166"/>
        <v>0</v>
      </c>
      <c r="AD1511" s="38" t="str">
        <f t="shared" si="167"/>
        <v>000000000000</v>
      </c>
    </row>
    <row r="1512" spans="1:30">
      <c r="A1512" s="9" t="str">
        <f>IF('DATA ACCURATE'!A1515&lt;&gt;"",'DATA ACCURATE'!A1515,"")</f>
        <v/>
      </c>
      <c r="B1512" s="9" t="str">
        <f>IF('DATA ACCURATE'!D1515&lt;&gt;"",'DATA ACCURATE'!D1515,"")</f>
        <v/>
      </c>
      <c r="C1512" s="38" t="str">
        <f>IF($AD1512="000000000000","",INDEX(DATABASE!$W$12:$W$71,MATCH($AD1512,DATABASE!$V$12:$V$71,0)))</f>
        <v/>
      </c>
      <c r="D1512" s="34" t="str">
        <f>IF(C1512="","",IF(E1512="",INDEX(DATABASE!$AF$13:$AF$62,MATCH($C1512,DATABASE!$AC$13:$AC$62,0)),IF(E1512="2x D11",INDEX(DATABASE!$AF$13:$AF$62,MATCH($C1512,DATABASE!$AC$13:$AC$62,0))+2*DATABASE!$AF$62,IF(E1512="3x D11",INDEX(DATABASE!$AF$13:$AF$62,MATCH($C1512,DATABASE!$AC$13:$AC$62,0))+3*DATABASE!$AF$62,""))))</f>
        <v/>
      </c>
      <c r="E1512" s="38" t="str">
        <f>IF(AND($K1512="Y",$G1512&lt;&gt;"UNYIL",$F1512&lt;DATABASE!$O$8),"2x D11",IF(AND($K1512="Y",$G1512&lt;&gt;"UNYIL",$F1512&gt;=DATABASE!$O$8),"3x D11",""))</f>
        <v/>
      </c>
      <c r="F1512" s="9" t="str">
        <f>IF('DATA ACCURATE'!N1515&lt;&gt;"",'DATA ACCURATE'!N1515,"")</f>
        <v/>
      </c>
      <c r="G1512" t="str">
        <f>IF(F1512="","",IF(F1512&lt;=DATABASE!$I$8,"UNYIL",IF(F1512&lt;=DATABASE!$J$8,"KECIL",IF(F1512&lt;DATABASE!$K$8,"TANGGUNG",IF(F1512&gt;=DATABASE!$K$8,"BESAR","")))))</f>
        <v/>
      </c>
      <c r="H1512" s="16" t="str">
        <f>IF('DATA ACCURATE'!J1515&lt;&gt;"",'DATA ACCURATE'!J1515,"")</f>
        <v/>
      </c>
      <c r="I1512" s="35" t="str">
        <f>IF(B1512&lt;&gt;"",IFERROR(VLOOKUP(B1512,'DATA TIMBANGAN'!G:M,7,FALSE),VLOOKUP(B1512,'DATA TIMBANGAN'!G:M,7)),"")</f>
        <v/>
      </c>
      <c r="J1512" s="25" t="str">
        <f>IF(H1512&lt;&gt;"",IFERROR(INDEX(DATABASE!$Z$19:$Z$38,MATCH(DATEVALUE(H1512),DATABASE!$AA$19:$AA$38,0)),INDEX(DATABASE!$Z$12:$Z$18,MATCH(WEEKDAY(H1512,2),DATABASE!$AA$12:$AA$18,0))),"")</f>
        <v/>
      </c>
      <c r="K1512" s="25" t="str">
        <f>IF('DATA ACCURATE'!V1515&lt;&gt;"",'DATA ACCURATE'!V1515,"")</f>
        <v/>
      </c>
      <c r="L1512" s="80" t="str">
        <f>IF($H1512="","",IF(OR($J1512="LIBUR",AND($L1511="LIBUR",$O1511=$O1512)),"LIBUR",IF(AND(OR($L1511="LUAR JAM KERJA 1",$L1511="LUAR JAM KERJA 2"),OR(OR(AND($H1511=$H1512,AND(OR($I1512&gt;DATABASE!$J$3,$I1512&lt;DATABASE!$J$6),((DATEVALUE($H1512)+$I1512)-(DATEVALUE($H1511)+$I1511))&lt;DATABASE!$J$6)),AND($H1511=$H1512,$O1511=$O1512,OR($I1512&gt;DATABASE!$J$6,$I1512&lt;DATABASE!$J$3))),AND(($H1512-$H1511)=1,OR($I1512&lt;DATABASE!$I$6,((DATEVALUE($H1512)+$I1512)-(DATEVALUE($H1511)+$I1511))&lt;DATABASE!$J$6))),$A1512=$A1511),"LUAR JAM KERJA 2",IF(AND(OR(WEEKDAY($H1512,2)=1,WEEKDAY($H1512,2)=2,WEEKDAY($H1512,2)=3,WEEKDAY($H1512,2)=4,WEEKDAY($H1512,2)=5),$I1512&lt;=DATABASE!$J$3,$I1512&gt;=DATABASE!$I$3),"JAM KERJA",IF(AND(WEEKDAY($H1512,2)=6,$I1512&lt;=DATABASE!$J$4,$I1512&gt;=DATABASE!$I$4),"JAM KERJA","LUAR JAM KERJA 1")))))</f>
        <v/>
      </c>
      <c r="M1512" s="33" t="str">
        <f>IF('DATA ACCURATE'!T1515&lt;&gt;"",IF('DATA ACCURATE'!T1515&gt;100,'DATA ACCURATE'!T1515/10,'DATA ACCURATE'!T1515),"")</f>
        <v/>
      </c>
      <c r="N1512" t="str">
        <f>IF(M1512="","",IF(M1512&lt;=DATABASE!$I$9,"LOKAL",IF(M1512&lt;DATABASE!$J$9,"LUAR KOTA 1",IF($M1512&gt;=DATABASE!$J$9,"LUAR KOTA 2",""))))</f>
        <v/>
      </c>
      <c r="O1512" s="38" t="str">
        <f>IF('DATA ACCURATE'!L1515&lt;&gt;"",'DATA ACCURATE'!L1515,"")</f>
        <v/>
      </c>
      <c r="Q1512" s="38">
        <f t="shared" si="162"/>
        <v>0</v>
      </c>
      <c r="R1512" s="38">
        <f t="shared" si="162"/>
        <v>0</v>
      </c>
      <c r="S1512" s="38">
        <f t="shared" si="162"/>
        <v>0</v>
      </c>
      <c r="T1512" s="38">
        <f t="shared" si="160"/>
        <v>0</v>
      </c>
      <c r="U1512" s="38">
        <f t="shared" si="163"/>
        <v>0</v>
      </c>
      <c r="V1512" s="38">
        <f t="shared" si="163"/>
        <v>0</v>
      </c>
      <c r="W1512" s="38">
        <f t="shared" si="163"/>
        <v>0</v>
      </c>
      <c r="X1512" s="38">
        <f t="shared" si="164"/>
        <v>0</v>
      </c>
      <c r="Y1512" s="38">
        <f t="shared" si="164"/>
        <v>0</v>
      </c>
      <c r="Z1512" s="38">
        <f t="shared" si="164"/>
        <v>0</v>
      </c>
      <c r="AA1512" s="38">
        <f t="shared" si="161"/>
        <v>0</v>
      </c>
      <c r="AB1512" s="38">
        <f t="shared" si="165"/>
        <v>0</v>
      </c>
      <c r="AC1512" s="38">
        <f t="shared" si="166"/>
        <v>0</v>
      </c>
      <c r="AD1512" s="38" t="str">
        <f t="shared" si="167"/>
        <v>000000000000</v>
      </c>
    </row>
    <row r="1513" spans="1:30">
      <c r="A1513" s="9" t="str">
        <f>IF('DATA ACCURATE'!A1516&lt;&gt;"",'DATA ACCURATE'!A1516,"")</f>
        <v/>
      </c>
      <c r="B1513" s="9" t="str">
        <f>IF('DATA ACCURATE'!D1516&lt;&gt;"",'DATA ACCURATE'!D1516,"")</f>
        <v/>
      </c>
      <c r="C1513" s="38" t="str">
        <f>IF($AD1513="000000000000","",INDEX(DATABASE!$W$12:$W$71,MATCH($AD1513,DATABASE!$V$12:$V$71,0)))</f>
        <v/>
      </c>
      <c r="D1513" s="34" t="str">
        <f>IF(C1513="","",IF(E1513="",INDEX(DATABASE!$AF$13:$AF$62,MATCH($C1513,DATABASE!$AC$13:$AC$62,0)),IF(E1513="2x D11",INDEX(DATABASE!$AF$13:$AF$62,MATCH($C1513,DATABASE!$AC$13:$AC$62,0))+2*DATABASE!$AF$62,IF(E1513="3x D11",INDEX(DATABASE!$AF$13:$AF$62,MATCH($C1513,DATABASE!$AC$13:$AC$62,0))+3*DATABASE!$AF$62,""))))</f>
        <v/>
      </c>
      <c r="E1513" s="38" t="str">
        <f>IF(AND($K1513="Y",$G1513&lt;&gt;"UNYIL",$F1513&lt;DATABASE!$O$8),"2x D11",IF(AND($K1513="Y",$G1513&lt;&gt;"UNYIL",$F1513&gt;=DATABASE!$O$8),"3x D11",""))</f>
        <v/>
      </c>
      <c r="F1513" s="9" t="str">
        <f>IF('DATA ACCURATE'!N1516&lt;&gt;"",'DATA ACCURATE'!N1516,"")</f>
        <v/>
      </c>
      <c r="G1513" t="str">
        <f>IF(F1513="","",IF(F1513&lt;=DATABASE!$I$8,"UNYIL",IF(F1513&lt;=DATABASE!$J$8,"KECIL",IF(F1513&lt;DATABASE!$K$8,"TANGGUNG",IF(F1513&gt;=DATABASE!$K$8,"BESAR","")))))</f>
        <v/>
      </c>
      <c r="H1513" s="16" t="str">
        <f>IF('DATA ACCURATE'!J1516&lt;&gt;"",'DATA ACCURATE'!J1516,"")</f>
        <v/>
      </c>
      <c r="I1513" s="35" t="str">
        <f>IF(B1513&lt;&gt;"",IFERROR(VLOOKUP(B1513,'DATA TIMBANGAN'!G:M,7,FALSE),VLOOKUP(B1513,'DATA TIMBANGAN'!G:M,7)),"")</f>
        <v/>
      </c>
      <c r="J1513" s="25" t="str">
        <f>IF(H1513&lt;&gt;"",IFERROR(INDEX(DATABASE!$Z$19:$Z$38,MATCH(DATEVALUE(H1513),DATABASE!$AA$19:$AA$38,0)),INDEX(DATABASE!$Z$12:$Z$18,MATCH(WEEKDAY(H1513,2),DATABASE!$AA$12:$AA$18,0))),"")</f>
        <v/>
      </c>
      <c r="K1513" s="25" t="str">
        <f>IF('DATA ACCURATE'!V1516&lt;&gt;"",'DATA ACCURATE'!V1516,"")</f>
        <v/>
      </c>
      <c r="L1513" s="80" t="str">
        <f>IF($H1513="","",IF(OR($J1513="LIBUR",AND($L1512="LIBUR",$O1512=$O1513)),"LIBUR",IF(AND(OR($L1512="LUAR JAM KERJA 1",$L1512="LUAR JAM KERJA 2"),OR(OR(AND($H1512=$H1513,AND(OR($I1513&gt;DATABASE!$J$3,$I1513&lt;DATABASE!$J$6),((DATEVALUE($H1513)+$I1513)-(DATEVALUE($H1512)+$I1512))&lt;DATABASE!$J$6)),AND($H1512=$H1513,$O1512=$O1513,OR($I1513&gt;DATABASE!$J$6,$I1513&lt;DATABASE!$J$3))),AND(($H1513-$H1512)=1,OR($I1513&lt;DATABASE!$I$6,((DATEVALUE($H1513)+$I1513)-(DATEVALUE($H1512)+$I1512))&lt;DATABASE!$J$6))),$A1513=$A1512),"LUAR JAM KERJA 2",IF(AND(OR(WEEKDAY($H1513,2)=1,WEEKDAY($H1513,2)=2,WEEKDAY($H1513,2)=3,WEEKDAY($H1513,2)=4,WEEKDAY($H1513,2)=5),$I1513&lt;=DATABASE!$J$3,$I1513&gt;=DATABASE!$I$3),"JAM KERJA",IF(AND(WEEKDAY($H1513,2)=6,$I1513&lt;=DATABASE!$J$4,$I1513&gt;=DATABASE!$I$4),"JAM KERJA","LUAR JAM KERJA 1")))))</f>
        <v/>
      </c>
      <c r="M1513" s="33" t="str">
        <f>IF('DATA ACCURATE'!T1516&lt;&gt;"",IF('DATA ACCURATE'!T1516&gt;100,'DATA ACCURATE'!T1516/10,'DATA ACCURATE'!T1516),"")</f>
        <v/>
      </c>
      <c r="N1513" t="str">
        <f>IF(M1513="","",IF(M1513&lt;=DATABASE!$I$9,"LOKAL",IF(M1513&lt;DATABASE!$J$9,"LUAR KOTA 1",IF($M1513&gt;=DATABASE!$J$9,"LUAR KOTA 2",""))))</f>
        <v/>
      </c>
      <c r="O1513" s="38" t="str">
        <f>IF('DATA ACCURATE'!L1516&lt;&gt;"",'DATA ACCURATE'!L1516,"")</f>
        <v/>
      </c>
      <c r="Q1513" s="38">
        <f t="shared" si="162"/>
        <v>0</v>
      </c>
      <c r="R1513" s="38">
        <f t="shared" si="162"/>
        <v>0</v>
      </c>
      <c r="S1513" s="38">
        <f t="shared" si="162"/>
        <v>0</v>
      </c>
      <c r="T1513" s="38">
        <f t="shared" si="160"/>
        <v>0</v>
      </c>
      <c r="U1513" s="38">
        <f t="shared" si="163"/>
        <v>0</v>
      </c>
      <c r="V1513" s="38">
        <f t="shared" si="163"/>
        <v>0</v>
      </c>
      <c r="W1513" s="38">
        <f t="shared" si="163"/>
        <v>0</v>
      </c>
      <c r="X1513" s="38">
        <f t="shared" si="164"/>
        <v>0</v>
      </c>
      <c r="Y1513" s="38">
        <f t="shared" si="164"/>
        <v>0</v>
      </c>
      <c r="Z1513" s="38">
        <f t="shared" si="164"/>
        <v>0</v>
      </c>
      <c r="AA1513" s="38">
        <f t="shared" si="161"/>
        <v>0</v>
      </c>
      <c r="AB1513" s="38">
        <f t="shared" si="165"/>
        <v>0</v>
      </c>
      <c r="AC1513" s="38">
        <f t="shared" si="166"/>
        <v>0</v>
      </c>
      <c r="AD1513" s="38" t="str">
        <f t="shared" si="167"/>
        <v>000000000000</v>
      </c>
    </row>
    <row r="1514" spans="1:30">
      <c r="A1514" s="9" t="str">
        <f>IF('DATA ACCURATE'!A1517&lt;&gt;"",'DATA ACCURATE'!A1517,"")</f>
        <v/>
      </c>
      <c r="B1514" s="9" t="str">
        <f>IF('DATA ACCURATE'!D1517&lt;&gt;"",'DATA ACCURATE'!D1517,"")</f>
        <v/>
      </c>
      <c r="C1514" s="38" t="str">
        <f>IF($AD1514="000000000000","",INDEX(DATABASE!$W$12:$W$71,MATCH($AD1514,DATABASE!$V$12:$V$71,0)))</f>
        <v/>
      </c>
      <c r="D1514" s="34" t="str">
        <f>IF(C1514="","",IF(E1514="",INDEX(DATABASE!$AF$13:$AF$62,MATCH($C1514,DATABASE!$AC$13:$AC$62,0)),IF(E1514="2x D11",INDEX(DATABASE!$AF$13:$AF$62,MATCH($C1514,DATABASE!$AC$13:$AC$62,0))+2*DATABASE!$AF$62,IF(E1514="3x D11",INDEX(DATABASE!$AF$13:$AF$62,MATCH($C1514,DATABASE!$AC$13:$AC$62,0))+3*DATABASE!$AF$62,""))))</f>
        <v/>
      </c>
      <c r="E1514" s="38" t="str">
        <f>IF(AND($K1514="Y",$G1514&lt;&gt;"UNYIL",$F1514&lt;DATABASE!$O$8),"2x D11",IF(AND($K1514="Y",$G1514&lt;&gt;"UNYIL",$F1514&gt;=DATABASE!$O$8),"3x D11",""))</f>
        <v/>
      </c>
      <c r="F1514" s="9" t="str">
        <f>IF('DATA ACCURATE'!N1517&lt;&gt;"",'DATA ACCURATE'!N1517,"")</f>
        <v/>
      </c>
      <c r="G1514" t="str">
        <f>IF(F1514="","",IF(F1514&lt;=DATABASE!$I$8,"UNYIL",IF(F1514&lt;=DATABASE!$J$8,"KECIL",IF(F1514&lt;DATABASE!$K$8,"TANGGUNG",IF(F1514&gt;=DATABASE!$K$8,"BESAR","")))))</f>
        <v/>
      </c>
      <c r="H1514" s="16" t="str">
        <f>IF('DATA ACCURATE'!J1517&lt;&gt;"",'DATA ACCURATE'!J1517,"")</f>
        <v/>
      </c>
      <c r="I1514" s="35" t="str">
        <f>IF(B1514&lt;&gt;"",IFERROR(VLOOKUP(B1514,'DATA TIMBANGAN'!G:M,7,FALSE),VLOOKUP(B1514,'DATA TIMBANGAN'!G:M,7)),"")</f>
        <v/>
      </c>
      <c r="J1514" s="25" t="str">
        <f>IF(H1514&lt;&gt;"",IFERROR(INDEX(DATABASE!$Z$19:$Z$38,MATCH(DATEVALUE(H1514),DATABASE!$AA$19:$AA$38,0)),INDEX(DATABASE!$Z$12:$Z$18,MATCH(WEEKDAY(H1514,2),DATABASE!$AA$12:$AA$18,0))),"")</f>
        <v/>
      </c>
      <c r="K1514" s="25" t="str">
        <f>IF('DATA ACCURATE'!V1517&lt;&gt;"",'DATA ACCURATE'!V1517,"")</f>
        <v/>
      </c>
      <c r="L1514" s="80" t="str">
        <f>IF($H1514="","",IF(OR($J1514="LIBUR",AND($L1513="LIBUR",$O1513=$O1514)),"LIBUR",IF(AND(OR($L1513="LUAR JAM KERJA 1",$L1513="LUAR JAM KERJA 2"),OR(OR(AND($H1513=$H1514,AND(OR($I1514&gt;DATABASE!$J$3,$I1514&lt;DATABASE!$J$6),((DATEVALUE($H1514)+$I1514)-(DATEVALUE($H1513)+$I1513))&lt;DATABASE!$J$6)),AND($H1513=$H1514,$O1513=$O1514,OR($I1514&gt;DATABASE!$J$6,$I1514&lt;DATABASE!$J$3))),AND(($H1514-$H1513)=1,OR($I1514&lt;DATABASE!$I$6,((DATEVALUE($H1514)+$I1514)-(DATEVALUE($H1513)+$I1513))&lt;DATABASE!$J$6))),$A1514=$A1513),"LUAR JAM KERJA 2",IF(AND(OR(WEEKDAY($H1514,2)=1,WEEKDAY($H1514,2)=2,WEEKDAY($H1514,2)=3,WEEKDAY($H1514,2)=4,WEEKDAY($H1514,2)=5),$I1514&lt;=DATABASE!$J$3,$I1514&gt;=DATABASE!$I$3),"JAM KERJA",IF(AND(WEEKDAY($H1514,2)=6,$I1514&lt;=DATABASE!$J$4,$I1514&gt;=DATABASE!$I$4),"JAM KERJA","LUAR JAM KERJA 1")))))</f>
        <v/>
      </c>
      <c r="M1514" s="33" t="str">
        <f>IF('DATA ACCURATE'!T1517&lt;&gt;"",IF('DATA ACCURATE'!T1517&gt;100,'DATA ACCURATE'!T1517/10,'DATA ACCURATE'!T1517),"")</f>
        <v/>
      </c>
      <c r="N1514" t="str">
        <f>IF(M1514="","",IF(M1514&lt;=DATABASE!$I$9,"LOKAL",IF(M1514&lt;DATABASE!$J$9,"LUAR KOTA 1",IF($M1514&gt;=DATABASE!$J$9,"LUAR KOTA 2",""))))</f>
        <v/>
      </c>
      <c r="O1514" s="38" t="str">
        <f>IF('DATA ACCURATE'!L1517&lt;&gt;"",'DATA ACCURATE'!L1517,"")</f>
        <v/>
      </c>
      <c r="Q1514" s="38">
        <f t="shared" si="162"/>
        <v>0</v>
      </c>
      <c r="R1514" s="38">
        <f t="shared" si="162"/>
        <v>0</v>
      </c>
      <c r="S1514" s="38">
        <f t="shared" si="162"/>
        <v>0</v>
      </c>
      <c r="T1514" s="38">
        <f t="shared" si="160"/>
        <v>0</v>
      </c>
      <c r="U1514" s="38">
        <f t="shared" si="163"/>
        <v>0</v>
      </c>
      <c r="V1514" s="38">
        <f t="shared" si="163"/>
        <v>0</v>
      </c>
      <c r="W1514" s="38">
        <f t="shared" si="163"/>
        <v>0</v>
      </c>
      <c r="X1514" s="38">
        <f t="shared" si="164"/>
        <v>0</v>
      </c>
      <c r="Y1514" s="38">
        <f t="shared" si="164"/>
        <v>0</v>
      </c>
      <c r="Z1514" s="38">
        <f t="shared" si="164"/>
        <v>0</v>
      </c>
      <c r="AA1514" s="38">
        <f t="shared" si="161"/>
        <v>0</v>
      </c>
      <c r="AB1514" s="38">
        <f t="shared" si="165"/>
        <v>0</v>
      </c>
      <c r="AC1514" s="38">
        <f t="shared" si="166"/>
        <v>0</v>
      </c>
      <c r="AD1514" s="38" t="str">
        <f t="shared" si="167"/>
        <v>000000000000</v>
      </c>
    </row>
    <row r="1515" spans="1:30">
      <c r="A1515" s="9" t="str">
        <f>IF('DATA ACCURATE'!A1518&lt;&gt;"",'DATA ACCURATE'!A1518,"")</f>
        <v/>
      </c>
      <c r="B1515" s="9" t="str">
        <f>IF('DATA ACCURATE'!D1518&lt;&gt;"",'DATA ACCURATE'!D1518,"")</f>
        <v/>
      </c>
      <c r="C1515" s="38" t="str">
        <f>IF($AD1515="000000000000","",INDEX(DATABASE!$W$12:$W$71,MATCH($AD1515,DATABASE!$V$12:$V$71,0)))</f>
        <v/>
      </c>
      <c r="D1515" s="34" t="str">
        <f>IF(C1515="","",IF(E1515="",INDEX(DATABASE!$AF$13:$AF$62,MATCH($C1515,DATABASE!$AC$13:$AC$62,0)),IF(E1515="2x D11",INDEX(DATABASE!$AF$13:$AF$62,MATCH($C1515,DATABASE!$AC$13:$AC$62,0))+2*DATABASE!$AF$62,IF(E1515="3x D11",INDEX(DATABASE!$AF$13:$AF$62,MATCH($C1515,DATABASE!$AC$13:$AC$62,0))+3*DATABASE!$AF$62,""))))</f>
        <v/>
      </c>
      <c r="E1515" s="38" t="str">
        <f>IF(AND($K1515="Y",$G1515&lt;&gt;"UNYIL",$F1515&lt;DATABASE!$O$8),"2x D11",IF(AND($K1515="Y",$G1515&lt;&gt;"UNYIL",$F1515&gt;=DATABASE!$O$8),"3x D11",""))</f>
        <v/>
      </c>
      <c r="F1515" s="9" t="str">
        <f>IF('DATA ACCURATE'!N1518&lt;&gt;"",'DATA ACCURATE'!N1518,"")</f>
        <v/>
      </c>
      <c r="G1515" t="str">
        <f>IF(F1515="","",IF(F1515&lt;=DATABASE!$I$8,"UNYIL",IF(F1515&lt;=DATABASE!$J$8,"KECIL",IF(F1515&lt;DATABASE!$K$8,"TANGGUNG",IF(F1515&gt;=DATABASE!$K$8,"BESAR","")))))</f>
        <v/>
      </c>
      <c r="H1515" s="16" t="str">
        <f>IF('DATA ACCURATE'!J1518&lt;&gt;"",'DATA ACCURATE'!J1518,"")</f>
        <v/>
      </c>
      <c r="I1515" s="35" t="str">
        <f>IF(B1515&lt;&gt;"",IFERROR(VLOOKUP(B1515,'DATA TIMBANGAN'!G:M,7,FALSE),VLOOKUP(B1515,'DATA TIMBANGAN'!G:M,7)),"")</f>
        <v/>
      </c>
      <c r="J1515" s="25" t="str">
        <f>IF(H1515&lt;&gt;"",IFERROR(INDEX(DATABASE!$Z$19:$Z$38,MATCH(DATEVALUE(H1515),DATABASE!$AA$19:$AA$38,0)),INDEX(DATABASE!$Z$12:$Z$18,MATCH(WEEKDAY(H1515,2),DATABASE!$AA$12:$AA$18,0))),"")</f>
        <v/>
      </c>
      <c r="K1515" s="25" t="str">
        <f>IF('DATA ACCURATE'!V1518&lt;&gt;"",'DATA ACCURATE'!V1518,"")</f>
        <v/>
      </c>
      <c r="L1515" s="80" t="str">
        <f>IF($H1515="","",IF(OR($J1515="LIBUR",AND($L1514="LIBUR",$O1514=$O1515)),"LIBUR",IF(AND(OR($L1514="LUAR JAM KERJA 1",$L1514="LUAR JAM KERJA 2"),OR(OR(AND($H1514=$H1515,AND(OR($I1515&gt;DATABASE!$J$3,$I1515&lt;DATABASE!$J$6),((DATEVALUE($H1515)+$I1515)-(DATEVALUE($H1514)+$I1514))&lt;DATABASE!$J$6)),AND($H1514=$H1515,$O1514=$O1515,OR($I1515&gt;DATABASE!$J$6,$I1515&lt;DATABASE!$J$3))),AND(($H1515-$H1514)=1,OR($I1515&lt;DATABASE!$I$6,((DATEVALUE($H1515)+$I1515)-(DATEVALUE($H1514)+$I1514))&lt;DATABASE!$J$6))),$A1515=$A1514),"LUAR JAM KERJA 2",IF(AND(OR(WEEKDAY($H1515,2)=1,WEEKDAY($H1515,2)=2,WEEKDAY($H1515,2)=3,WEEKDAY($H1515,2)=4,WEEKDAY($H1515,2)=5),$I1515&lt;=DATABASE!$J$3,$I1515&gt;=DATABASE!$I$3),"JAM KERJA",IF(AND(WEEKDAY($H1515,2)=6,$I1515&lt;=DATABASE!$J$4,$I1515&gt;=DATABASE!$I$4),"JAM KERJA","LUAR JAM KERJA 1")))))</f>
        <v/>
      </c>
      <c r="M1515" s="33" t="str">
        <f>IF('DATA ACCURATE'!T1518&lt;&gt;"",IF('DATA ACCURATE'!T1518&gt;100,'DATA ACCURATE'!T1518/10,'DATA ACCURATE'!T1518),"")</f>
        <v/>
      </c>
      <c r="N1515" t="str">
        <f>IF(M1515="","",IF(M1515&lt;=DATABASE!$I$9,"LOKAL",IF(M1515&lt;DATABASE!$J$9,"LUAR KOTA 1",IF($M1515&gt;=DATABASE!$J$9,"LUAR KOTA 2",""))))</f>
        <v/>
      </c>
      <c r="O1515" s="38" t="str">
        <f>IF('DATA ACCURATE'!L1518&lt;&gt;"",'DATA ACCURATE'!L1518,"")</f>
        <v/>
      </c>
      <c r="Q1515" s="38">
        <f t="shared" si="162"/>
        <v>0</v>
      </c>
      <c r="R1515" s="38">
        <f t="shared" si="162"/>
        <v>0</v>
      </c>
      <c r="S1515" s="38">
        <f t="shared" si="162"/>
        <v>0</v>
      </c>
      <c r="T1515" s="38">
        <f t="shared" si="160"/>
        <v>0</v>
      </c>
      <c r="U1515" s="38">
        <f t="shared" si="163"/>
        <v>0</v>
      </c>
      <c r="V1515" s="38">
        <f t="shared" si="163"/>
        <v>0</v>
      </c>
      <c r="W1515" s="38">
        <f t="shared" si="163"/>
        <v>0</v>
      </c>
      <c r="X1515" s="38">
        <f t="shared" si="164"/>
        <v>0</v>
      </c>
      <c r="Y1515" s="38">
        <f t="shared" si="164"/>
        <v>0</v>
      </c>
      <c r="Z1515" s="38">
        <f t="shared" si="164"/>
        <v>0</v>
      </c>
      <c r="AA1515" s="38">
        <f t="shared" si="161"/>
        <v>0</v>
      </c>
      <c r="AB1515" s="38">
        <f t="shared" si="165"/>
        <v>0</v>
      </c>
      <c r="AC1515" s="38">
        <f t="shared" si="166"/>
        <v>0</v>
      </c>
      <c r="AD1515" s="38" t="str">
        <f t="shared" si="167"/>
        <v>000000000000</v>
      </c>
    </row>
    <row r="1516" spans="1:30">
      <c r="A1516" s="9" t="str">
        <f>IF('DATA ACCURATE'!A1519&lt;&gt;"",'DATA ACCURATE'!A1519,"")</f>
        <v/>
      </c>
      <c r="B1516" s="9" t="str">
        <f>IF('DATA ACCURATE'!D1519&lt;&gt;"",'DATA ACCURATE'!D1519,"")</f>
        <v/>
      </c>
      <c r="C1516" s="38" t="str">
        <f>IF($AD1516="000000000000","",INDEX(DATABASE!$W$12:$W$71,MATCH($AD1516,DATABASE!$V$12:$V$71,0)))</f>
        <v/>
      </c>
      <c r="D1516" s="34" t="str">
        <f>IF(C1516="","",IF(E1516="",INDEX(DATABASE!$AF$13:$AF$62,MATCH($C1516,DATABASE!$AC$13:$AC$62,0)),IF(E1516="2x D11",INDEX(DATABASE!$AF$13:$AF$62,MATCH($C1516,DATABASE!$AC$13:$AC$62,0))+2*DATABASE!$AF$62,IF(E1516="3x D11",INDEX(DATABASE!$AF$13:$AF$62,MATCH($C1516,DATABASE!$AC$13:$AC$62,0))+3*DATABASE!$AF$62,""))))</f>
        <v/>
      </c>
      <c r="E1516" s="38" t="str">
        <f>IF(AND($K1516="Y",$G1516&lt;&gt;"UNYIL",$F1516&lt;DATABASE!$O$8),"2x D11",IF(AND($K1516="Y",$G1516&lt;&gt;"UNYIL",$F1516&gt;=DATABASE!$O$8),"3x D11",""))</f>
        <v/>
      </c>
      <c r="F1516" s="9" t="str">
        <f>IF('DATA ACCURATE'!N1519&lt;&gt;"",'DATA ACCURATE'!N1519,"")</f>
        <v/>
      </c>
      <c r="G1516" t="str">
        <f>IF(F1516="","",IF(F1516&lt;=DATABASE!$I$8,"UNYIL",IF(F1516&lt;=DATABASE!$J$8,"KECIL",IF(F1516&lt;DATABASE!$K$8,"TANGGUNG",IF(F1516&gt;=DATABASE!$K$8,"BESAR","")))))</f>
        <v/>
      </c>
      <c r="H1516" s="16" t="str">
        <f>IF('DATA ACCURATE'!J1519&lt;&gt;"",'DATA ACCURATE'!J1519,"")</f>
        <v/>
      </c>
      <c r="I1516" s="35" t="str">
        <f>IF(B1516&lt;&gt;"",IFERROR(VLOOKUP(B1516,'DATA TIMBANGAN'!G:M,7,FALSE),VLOOKUP(B1516,'DATA TIMBANGAN'!G:M,7)),"")</f>
        <v/>
      </c>
      <c r="J1516" s="25" t="str">
        <f>IF(H1516&lt;&gt;"",IFERROR(INDEX(DATABASE!$Z$19:$Z$38,MATCH(DATEVALUE(H1516),DATABASE!$AA$19:$AA$38,0)),INDEX(DATABASE!$Z$12:$Z$18,MATCH(WEEKDAY(H1516,2),DATABASE!$AA$12:$AA$18,0))),"")</f>
        <v/>
      </c>
      <c r="K1516" s="25" t="str">
        <f>IF('DATA ACCURATE'!V1519&lt;&gt;"",'DATA ACCURATE'!V1519,"")</f>
        <v/>
      </c>
      <c r="L1516" s="80" t="str">
        <f>IF($H1516="","",IF(OR($J1516="LIBUR",AND($L1515="LIBUR",$O1515=$O1516)),"LIBUR",IF(AND(OR($L1515="LUAR JAM KERJA 1",$L1515="LUAR JAM KERJA 2"),OR(OR(AND($H1515=$H1516,AND(OR($I1516&gt;DATABASE!$J$3,$I1516&lt;DATABASE!$J$6),((DATEVALUE($H1516)+$I1516)-(DATEVALUE($H1515)+$I1515))&lt;DATABASE!$J$6)),AND($H1515=$H1516,$O1515=$O1516,OR($I1516&gt;DATABASE!$J$6,$I1516&lt;DATABASE!$J$3))),AND(($H1516-$H1515)=1,OR($I1516&lt;DATABASE!$I$6,((DATEVALUE($H1516)+$I1516)-(DATEVALUE($H1515)+$I1515))&lt;DATABASE!$J$6))),$A1516=$A1515),"LUAR JAM KERJA 2",IF(AND(OR(WEEKDAY($H1516,2)=1,WEEKDAY($H1516,2)=2,WEEKDAY($H1516,2)=3,WEEKDAY($H1516,2)=4,WEEKDAY($H1516,2)=5),$I1516&lt;=DATABASE!$J$3,$I1516&gt;=DATABASE!$I$3),"JAM KERJA",IF(AND(WEEKDAY($H1516,2)=6,$I1516&lt;=DATABASE!$J$4,$I1516&gt;=DATABASE!$I$4),"JAM KERJA","LUAR JAM KERJA 1")))))</f>
        <v/>
      </c>
      <c r="M1516" s="33" t="str">
        <f>IF('DATA ACCURATE'!T1519&lt;&gt;"",IF('DATA ACCURATE'!T1519&gt;100,'DATA ACCURATE'!T1519/10,'DATA ACCURATE'!T1519),"")</f>
        <v/>
      </c>
      <c r="N1516" t="str">
        <f>IF(M1516="","",IF(M1516&lt;=DATABASE!$I$9,"LOKAL",IF(M1516&lt;DATABASE!$J$9,"LUAR KOTA 1",IF($M1516&gt;=DATABASE!$J$9,"LUAR KOTA 2",""))))</f>
        <v/>
      </c>
      <c r="O1516" s="38" t="str">
        <f>IF('DATA ACCURATE'!L1519&lt;&gt;"",'DATA ACCURATE'!L1519,"")</f>
        <v/>
      </c>
      <c r="Q1516" s="38">
        <f t="shared" si="162"/>
        <v>0</v>
      </c>
      <c r="R1516" s="38">
        <f t="shared" si="162"/>
        <v>0</v>
      </c>
      <c r="S1516" s="38">
        <f t="shared" si="162"/>
        <v>0</v>
      </c>
      <c r="T1516" s="38">
        <f t="shared" si="160"/>
        <v>0</v>
      </c>
      <c r="U1516" s="38">
        <f t="shared" si="163"/>
        <v>0</v>
      </c>
      <c r="V1516" s="38">
        <f t="shared" si="163"/>
        <v>0</v>
      </c>
      <c r="W1516" s="38">
        <f t="shared" si="163"/>
        <v>0</v>
      </c>
      <c r="X1516" s="38">
        <f t="shared" si="164"/>
        <v>0</v>
      </c>
      <c r="Y1516" s="38">
        <f t="shared" si="164"/>
        <v>0</v>
      </c>
      <c r="Z1516" s="38">
        <f t="shared" si="164"/>
        <v>0</v>
      </c>
      <c r="AA1516" s="38">
        <f t="shared" si="161"/>
        <v>0</v>
      </c>
      <c r="AB1516" s="38">
        <f t="shared" si="165"/>
        <v>0</v>
      </c>
      <c r="AC1516" s="38">
        <f t="shared" si="166"/>
        <v>0</v>
      </c>
      <c r="AD1516" s="38" t="str">
        <f t="shared" si="167"/>
        <v>000000000000</v>
      </c>
    </row>
    <row r="1517" spans="1:30">
      <c r="A1517" s="9" t="str">
        <f>IF('DATA ACCURATE'!A1520&lt;&gt;"",'DATA ACCURATE'!A1520,"")</f>
        <v/>
      </c>
      <c r="B1517" s="9" t="str">
        <f>IF('DATA ACCURATE'!D1520&lt;&gt;"",'DATA ACCURATE'!D1520,"")</f>
        <v/>
      </c>
      <c r="C1517" s="38" t="str">
        <f>IF($AD1517="000000000000","",INDEX(DATABASE!$W$12:$W$71,MATCH($AD1517,DATABASE!$V$12:$V$71,0)))</f>
        <v/>
      </c>
      <c r="D1517" s="34" t="str">
        <f>IF(C1517="","",IF(E1517="",INDEX(DATABASE!$AF$13:$AF$62,MATCH($C1517,DATABASE!$AC$13:$AC$62,0)),IF(E1517="2x D11",INDEX(DATABASE!$AF$13:$AF$62,MATCH($C1517,DATABASE!$AC$13:$AC$62,0))+2*DATABASE!$AF$62,IF(E1517="3x D11",INDEX(DATABASE!$AF$13:$AF$62,MATCH($C1517,DATABASE!$AC$13:$AC$62,0))+3*DATABASE!$AF$62,""))))</f>
        <v/>
      </c>
      <c r="E1517" s="38" t="str">
        <f>IF(AND($K1517="Y",$G1517&lt;&gt;"UNYIL",$F1517&lt;DATABASE!$O$8),"2x D11",IF(AND($K1517="Y",$G1517&lt;&gt;"UNYIL",$F1517&gt;=DATABASE!$O$8),"3x D11",""))</f>
        <v/>
      </c>
      <c r="F1517" s="9" t="str">
        <f>IF('DATA ACCURATE'!N1520&lt;&gt;"",'DATA ACCURATE'!N1520,"")</f>
        <v/>
      </c>
      <c r="G1517" t="str">
        <f>IF(F1517="","",IF(F1517&lt;=DATABASE!$I$8,"UNYIL",IF(F1517&lt;=DATABASE!$J$8,"KECIL",IF(F1517&lt;DATABASE!$K$8,"TANGGUNG",IF(F1517&gt;=DATABASE!$K$8,"BESAR","")))))</f>
        <v/>
      </c>
      <c r="H1517" s="16" t="str">
        <f>IF('DATA ACCURATE'!J1520&lt;&gt;"",'DATA ACCURATE'!J1520,"")</f>
        <v/>
      </c>
      <c r="I1517" s="35" t="str">
        <f>IF(B1517&lt;&gt;"",IFERROR(VLOOKUP(B1517,'DATA TIMBANGAN'!G:M,7,FALSE),VLOOKUP(B1517,'DATA TIMBANGAN'!G:M,7)),"")</f>
        <v/>
      </c>
      <c r="J1517" s="25" t="str">
        <f>IF(H1517&lt;&gt;"",IFERROR(INDEX(DATABASE!$Z$19:$Z$38,MATCH(DATEVALUE(H1517),DATABASE!$AA$19:$AA$38,0)),INDEX(DATABASE!$Z$12:$Z$18,MATCH(WEEKDAY(H1517,2),DATABASE!$AA$12:$AA$18,0))),"")</f>
        <v/>
      </c>
      <c r="K1517" s="25" t="str">
        <f>IF('DATA ACCURATE'!V1520&lt;&gt;"",'DATA ACCURATE'!V1520,"")</f>
        <v/>
      </c>
      <c r="L1517" s="80" t="str">
        <f>IF($H1517="","",IF(OR($J1517="LIBUR",AND($L1516="LIBUR",$O1516=$O1517)),"LIBUR",IF(AND(OR($L1516="LUAR JAM KERJA 1",$L1516="LUAR JAM KERJA 2"),OR(OR(AND($H1516=$H1517,AND(OR($I1517&gt;DATABASE!$J$3,$I1517&lt;DATABASE!$J$6),((DATEVALUE($H1517)+$I1517)-(DATEVALUE($H1516)+$I1516))&lt;DATABASE!$J$6)),AND($H1516=$H1517,$O1516=$O1517,OR($I1517&gt;DATABASE!$J$6,$I1517&lt;DATABASE!$J$3))),AND(($H1517-$H1516)=1,OR($I1517&lt;DATABASE!$I$6,((DATEVALUE($H1517)+$I1517)-(DATEVALUE($H1516)+$I1516))&lt;DATABASE!$J$6))),$A1517=$A1516),"LUAR JAM KERJA 2",IF(AND(OR(WEEKDAY($H1517,2)=1,WEEKDAY($H1517,2)=2,WEEKDAY($H1517,2)=3,WEEKDAY($H1517,2)=4,WEEKDAY($H1517,2)=5),$I1517&lt;=DATABASE!$J$3,$I1517&gt;=DATABASE!$I$3),"JAM KERJA",IF(AND(WEEKDAY($H1517,2)=6,$I1517&lt;=DATABASE!$J$4,$I1517&gt;=DATABASE!$I$4),"JAM KERJA","LUAR JAM KERJA 1")))))</f>
        <v/>
      </c>
      <c r="M1517" s="33" t="str">
        <f>IF('DATA ACCURATE'!T1520&lt;&gt;"",IF('DATA ACCURATE'!T1520&gt;100,'DATA ACCURATE'!T1520/10,'DATA ACCURATE'!T1520),"")</f>
        <v/>
      </c>
      <c r="N1517" t="str">
        <f>IF(M1517="","",IF(M1517&lt;=DATABASE!$I$9,"LOKAL",IF(M1517&lt;DATABASE!$J$9,"LUAR KOTA 1",IF($M1517&gt;=DATABASE!$J$9,"LUAR KOTA 2",""))))</f>
        <v/>
      </c>
      <c r="O1517" s="38" t="str">
        <f>IF('DATA ACCURATE'!L1520&lt;&gt;"",'DATA ACCURATE'!L1520,"")</f>
        <v/>
      </c>
      <c r="Q1517" s="38">
        <f t="shared" si="162"/>
        <v>0</v>
      </c>
      <c r="R1517" s="38">
        <f t="shared" si="162"/>
        <v>0</v>
      </c>
      <c r="S1517" s="38">
        <f t="shared" si="162"/>
        <v>0</v>
      </c>
      <c r="T1517" s="38">
        <f t="shared" si="160"/>
        <v>0</v>
      </c>
      <c r="U1517" s="38">
        <f t="shared" si="163"/>
        <v>0</v>
      </c>
      <c r="V1517" s="38">
        <f t="shared" si="163"/>
        <v>0</v>
      </c>
      <c r="W1517" s="38">
        <f t="shared" si="163"/>
        <v>0</v>
      </c>
      <c r="X1517" s="38">
        <f t="shared" si="164"/>
        <v>0</v>
      </c>
      <c r="Y1517" s="38">
        <f t="shared" si="164"/>
        <v>0</v>
      </c>
      <c r="Z1517" s="38">
        <f t="shared" si="164"/>
        <v>0</v>
      </c>
      <c r="AA1517" s="38">
        <f t="shared" si="161"/>
        <v>0</v>
      </c>
      <c r="AB1517" s="38">
        <f t="shared" si="165"/>
        <v>0</v>
      </c>
      <c r="AC1517" s="38">
        <f t="shared" si="166"/>
        <v>0</v>
      </c>
      <c r="AD1517" s="38" t="str">
        <f t="shared" si="167"/>
        <v>000000000000</v>
      </c>
    </row>
    <row r="1518" spans="1:30">
      <c r="A1518" s="9" t="str">
        <f>IF('DATA ACCURATE'!A1521&lt;&gt;"",'DATA ACCURATE'!A1521,"")</f>
        <v/>
      </c>
      <c r="B1518" s="9" t="str">
        <f>IF('DATA ACCURATE'!D1521&lt;&gt;"",'DATA ACCURATE'!D1521,"")</f>
        <v/>
      </c>
      <c r="C1518" s="38" t="str">
        <f>IF($AD1518="000000000000","",INDEX(DATABASE!$W$12:$W$71,MATCH($AD1518,DATABASE!$V$12:$V$71,0)))</f>
        <v/>
      </c>
      <c r="D1518" s="34" t="str">
        <f>IF(C1518="","",IF(E1518="",INDEX(DATABASE!$AF$13:$AF$62,MATCH($C1518,DATABASE!$AC$13:$AC$62,0)),IF(E1518="2x D11",INDEX(DATABASE!$AF$13:$AF$62,MATCH($C1518,DATABASE!$AC$13:$AC$62,0))+2*DATABASE!$AF$62,IF(E1518="3x D11",INDEX(DATABASE!$AF$13:$AF$62,MATCH($C1518,DATABASE!$AC$13:$AC$62,0))+3*DATABASE!$AF$62,""))))</f>
        <v/>
      </c>
      <c r="E1518" s="38" t="str">
        <f>IF(AND($K1518="Y",$G1518&lt;&gt;"UNYIL",$F1518&lt;DATABASE!$O$8),"2x D11",IF(AND($K1518="Y",$G1518&lt;&gt;"UNYIL",$F1518&gt;=DATABASE!$O$8),"3x D11",""))</f>
        <v/>
      </c>
      <c r="F1518" s="9" t="str">
        <f>IF('DATA ACCURATE'!N1521&lt;&gt;"",'DATA ACCURATE'!N1521,"")</f>
        <v/>
      </c>
      <c r="G1518" t="str">
        <f>IF(F1518="","",IF(F1518&lt;=DATABASE!$I$8,"UNYIL",IF(F1518&lt;=DATABASE!$J$8,"KECIL",IF(F1518&lt;DATABASE!$K$8,"TANGGUNG",IF(F1518&gt;=DATABASE!$K$8,"BESAR","")))))</f>
        <v/>
      </c>
      <c r="H1518" s="16" t="str">
        <f>IF('DATA ACCURATE'!J1521&lt;&gt;"",'DATA ACCURATE'!J1521,"")</f>
        <v/>
      </c>
      <c r="I1518" s="35" t="str">
        <f>IF(B1518&lt;&gt;"",IFERROR(VLOOKUP(B1518,'DATA TIMBANGAN'!G:M,7,FALSE),VLOOKUP(B1518,'DATA TIMBANGAN'!G:M,7)),"")</f>
        <v/>
      </c>
      <c r="J1518" s="25" t="str">
        <f>IF(H1518&lt;&gt;"",IFERROR(INDEX(DATABASE!$Z$19:$Z$38,MATCH(DATEVALUE(H1518),DATABASE!$AA$19:$AA$38,0)),INDEX(DATABASE!$Z$12:$Z$18,MATCH(WEEKDAY(H1518,2),DATABASE!$AA$12:$AA$18,0))),"")</f>
        <v/>
      </c>
      <c r="K1518" s="25" t="str">
        <f>IF('DATA ACCURATE'!V1521&lt;&gt;"",'DATA ACCURATE'!V1521,"")</f>
        <v/>
      </c>
      <c r="L1518" s="80" t="str">
        <f>IF($H1518="","",IF(OR($J1518="LIBUR",AND($L1517="LIBUR",$O1517=$O1518)),"LIBUR",IF(AND(OR($L1517="LUAR JAM KERJA 1",$L1517="LUAR JAM KERJA 2"),OR(OR(AND($H1517=$H1518,AND(OR($I1518&gt;DATABASE!$J$3,$I1518&lt;DATABASE!$J$6),((DATEVALUE($H1518)+$I1518)-(DATEVALUE($H1517)+$I1517))&lt;DATABASE!$J$6)),AND($H1517=$H1518,$O1517=$O1518,OR($I1518&gt;DATABASE!$J$6,$I1518&lt;DATABASE!$J$3))),AND(($H1518-$H1517)=1,OR($I1518&lt;DATABASE!$I$6,((DATEVALUE($H1518)+$I1518)-(DATEVALUE($H1517)+$I1517))&lt;DATABASE!$J$6))),$A1518=$A1517),"LUAR JAM KERJA 2",IF(AND(OR(WEEKDAY($H1518,2)=1,WEEKDAY($H1518,2)=2,WEEKDAY($H1518,2)=3,WEEKDAY($H1518,2)=4,WEEKDAY($H1518,2)=5),$I1518&lt;=DATABASE!$J$3,$I1518&gt;=DATABASE!$I$3),"JAM KERJA",IF(AND(WEEKDAY($H1518,2)=6,$I1518&lt;=DATABASE!$J$4,$I1518&gt;=DATABASE!$I$4),"JAM KERJA","LUAR JAM KERJA 1")))))</f>
        <v/>
      </c>
      <c r="M1518" s="33" t="str">
        <f>IF('DATA ACCURATE'!T1521&lt;&gt;"",IF('DATA ACCURATE'!T1521&gt;100,'DATA ACCURATE'!T1521/10,'DATA ACCURATE'!T1521),"")</f>
        <v/>
      </c>
      <c r="N1518" t="str">
        <f>IF(M1518="","",IF(M1518&lt;=DATABASE!$I$9,"LOKAL",IF(M1518&lt;DATABASE!$J$9,"LUAR KOTA 1",IF($M1518&gt;=DATABASE!$J$9,"LUAR KOTA 2",""))))</f>
        <v/>
      </c>
      <c r="O1518" s="38" t="str">
        <f>IF('DATA ACCURATE'!L1521&lt;&gt;"",'DATA ACCURATE'!L1521,"")</f>
        <v/>
      </c>
      <c r="Q1518" s="38">
        <f t="shared" si="162"/>
        <v>0</v>
      </c>
      <c r="R1518" s="38">
        <f t="shared" si="162"/>
        <v>0</v>
      </c>
      <c r="S1518" s="38">
        <f t="shared" si="162"/>
        <v>0</v>
      </c>
      <c r="T1518" s="38">
        <f t="shared" si="160"/>
        <v>0</v>
      </c>
      <c r="U1518" s="38">
        <f t="shared" si="163"/>
        <v>0</v>
      </c>
      <c r="V1518" s="38">
        <f t="shared" si="163"/>
        <v>0</v>
      </c>
      <c r="W1518" s="38">
        <f t="shared" si="163"/>
        <v>0</v>
      </c>
      <c r="X1518" s="38">
        <f t="shared" si="164"/>
        <v>0</v>
      </c>
      <c r="Y1518" s="38">
        <f t="shared" si="164"/>
        <v>0</v>
      </c>
      <c r="Z1518" s="38">
        <f t="shared" si="164"/>
        <v>0</v>
      </c>
      <c r="AA1518" s="38">
        <f t="shared" si="161"/>
        <v>0</v>
      </c>
      <c r="AB1518" s="38">
        <f t="shared" si="165"/>
        <v>0</v>
      </c>
      <c r="AC1518" s="38">
        <f t="shared" si="166"/>
        <v>0</v>
      </c>
      <c r="AD1518" s="38" t="str">
        <f t="shared" si="167"/>
        <v>000000000000</v>
      </c>
    </row>
    <row r="1519" spans="1:30">
      <c r="A1519" s="9" t="str">
        <f>IF('DATA ACCURATE'!A1522&lt;&gt;"",'DATA ACCURATE'!A1522,"")</f>
        <v/>
      </c>
      <c r="B1519" s="9" t="str">
        <f>IF('DATA ACCURATE'!D1522&lt;&gt;"",'DATA ACCURATE'!D1522,"")</f>
        <v/>
      </c>
      <c r="C1519" s="38" t="str">
        <f>IF($AD1519="000000000000","",INDEX(DATABASE!$W$12:$W$71,MATCH($AD1519,DATABASE!$V$12:$V$71,0)))</f>
        <v/>
      </c>
      <c r="D1519" s="34" t="str">
        <f>IF(C1519="","",IF(E1519="",INDEX(DATABASE!$AF$13:$AF$62,MATCH($C1519,DATABASE!$AC$13:$AC$62,0)),IF(E1519="2x D11",INDEX(DATABASE!$AF$13:$AF$62,MATCH($C1519,DATABASE!$AC$13:$AC$62,0))+2*DATABASE!$AF$62,IF(E1519="3x D11",INDEX(DATABASE!$AF$13:$AF$62,MATCH($C1519,DATABASE!$AC$13:$AC$62,0))+3*DATABASE!$AF$62,""))))</f>
        <v/>
      </c>
      <c r="E1519" s="38" t="str">
        <f>IF(AND($K1519="Y",$G1519&lt;&gt;"UNYIL",$F1519&lt;DATABASE!$O$8),"2x D11",IF(AND($K1519="Y",$G1519&lt;&gt;"UNYIL",$F1519&gt;=DATABASE!$O$8),"3x D11",""))</f>
        <v/>
      </c>
      <c r="F1519" s="9" t="str">
        <f>IF('DATA ACCURATE'!N1522&lt;&gt;"",'DATA ACCURATE'!N1522,"")</f>
        <v/>
      </c>
      <c r="G1519" t="str">
        <f>IF(F1519="","",IF(F1519&lt;=DATABASE!$I$8,"UNYIL",IF(F1519&lt;=DATABASE!$J$8,"KECIL",IF(F1519&lt;DATABASE!$K$8,"TANGGUNG",IF(F1519&gt;=DATABASE!$K$8,"BESAR","")))))</f>
        <v/>
      </c>
      <c r="H1519" s="16" t="str">
        <f>IF('DATA ACCURATE'!J1522&lt;&gt;"",'DATA ACCURATE'!J1522,"")</f>
        <v/>
      </c>
      <c r="I1519" s="35" t="str">
        <f>IF(B1519&lt;&gt;"",IFERROR(VLOOKUP(B1519,'DATA TIMBANGAN'!G:M,7,FALSE),VLOOKUP(B1519,'DATA TIMBANGAN'!G:M,7)),"")</f>
        <v/>
      </c>
      <c r="J1519" s="25" t="str">
        <f>IF(H1519&lt;&gt;"",IFERROR(INDEX(DATABASE!$Z$19:$Z$38,MATCH(DATEVALUE(H1519),DATABASE!$AA$19:$AA$38,0)),INDEX(DATABASE!$Z$12:$Z$18,MATCH(WEEKDAY(H1519,2),DATABASE!$AA$12:$AA$18,0))),"")</f>
        <v/>
      </c>
      <c r="K1519" s="25" t="str">
        <f>IF('DATA ACCURATE'!V1522&lt;&gt;"",'DATA ACCURATE'!V1522,"")</f>
        <v/>
      </c>
      <c r="L1519" s="80" t="str">
        <f>IF($H1519="","",IF(OR($J1519="LIBUR",AND($L1518="LIBUR",$O1518=$O1519)),"LIBUR",IF(AND(OR($L1518="LUAR JAM KERJA 1",$L1518="LUAR JAM KERJA 2"),OR(OR(AND($H1518=$H1519,AND(OR($I1519&gt;DATABASE!$J$3,$I1519&lt;DATABASE!$J$6),((DATEVALUE($H1519)+$I1519)-(DATEVALUE($H1518)+$I1518))&lt;DATABASE!$J$6)),AND($H1518=$H1519,$O1518=$O1519,OR($I1519&gt;DATABASE!$J$6,$I1519&lt;DATABASE!$J$3))),AND(($H1519-$H1518)=1,OR($I1519&lt;DATABASE!$I$6,((DATEVALUE($H1519)+$I1519)-(DATEVALUE($H1518)+$I1518))&lt;DATABASE!$J$6))),$A1519=$A1518),"LUAR JAM KERJA 2",IF(AND(OR(WEEKDAY($H1519,2)=1,WEEKDAY($H1519,2)=2,WEEKDAY($H1519,2)=3,WEEKDAY($H1519,2)=4,WEEKDAY($H1519,2)=5),$I1519&lt;=DATABASE!$J$3,$I1519&gt;=DATABASE!$I$3),"JAM KERJA",IF(AND(WEEKDAY($H1519,2)=6,$I1519&lt;=DATABASE!$J$4,$I1519&gt;=DATABASE!$I$4),"JAM KERJA","LUAR JAM KERJA 1")))))</f>
        <v/>
      </c>
      <c r="M1519" s="33" t="str">
        <f>IF('DATA ACCURATE'!T1522&lt;&gt;"",IF('DATA ACCURATE'!T1522&gt;100,'DATA ACCURATE'!T1522/10,'DATA ACCURATE'!T1522),"")</f>
        <v/>
      </c>
      <c r="N1519" t="str">
        <f>IF(M1519="","",IF(M1519&lt;=DATABASE!$I$9,"LOKAL",IF(M1519&lt;DATABASE!$J$9,"LUAR KOTA 1",IF($M1519&gt;=DATABASE!$J$9,"LUAR KOTA 2",""))))</f>
        <v/>
      </c>
      <c r="O1519" s="38" t="str">
        <f>IF('DATA ACCURATE'!L1522&lt;&gt;"",'DATA ACCURATE'!L1522,"")</f>
        <v/>
      </c>
      <c r="Q1519" s="38">
        <f t="shared" si="162"/>
        <v>0</v>
      </c>
      <c r="R1519" s="38">
        <f t="shared" si="162"/>
        <v>0</v>
      </c>
      <c r="S1519" s="38">
        <f t="shared" si="162"/>
        <v>0</v>
      </c>
      <c r="T1519" s="38">
        <f t="shared" si="160"/>
        <v>0</v>
      </c>
      <c r="U1519" s="38">
        <f t="shared" si="163"/>
        <v>0</v>
      </c>
      <c r="V1519" s="38">
        <f t="shared" si="163"/>
        <v>0</v>
      </c>
      <c r="W1519" s="38">
        <f t="shared" si="163"/>
        <v>0</v>
      </c>
      <c r="X1519" s="38">
        <f t="shared" si="164"/>
        <v>0</v>
      </c>
      <c r="Y1519" s="38">
        <f t="shared" si="164"/>
        <v>0</v>
      </c>
      <c r="Z1519" s="38">
        <f t="shared" si="164"/>
        <v>0</v>
      </c>
      <c r="AA1519" s="38">
        <f t="shared" si="161"/>
        <v>0</v>
      </c>
      <c r="AB1519" s="38">
        <f t="shared" si="165"/>
        <v>0</v>
      </c>
      <c r="AC1519" s="38">
        <f t="shared" si="166"/>
        <v>0</v>
      </c>
      <c r="AD1519" s="38" t="str">
        <f t="shared" si="167"/>
        <v>000000000000</v>
      </c>
    </row>
    <row r="1520" spans="1:30">
      <c r="A1520" s="9" t="str">
        <f>IF('DATA ACCURATE'!A1523&lt;&gt;"",'DATA ACCURATE'!A1523,"")</f>
        <v/>
      </c>
      <c r="B1520" s="9" t="str">
        <f>IF('DATA ACCURATE'!D1523&lt;&gt;"",'DATA ACCURATE'!D1523,"")</f>
        <v/>
      </c>
      <c r="C1520" s="38" t="str">
        <f>IF($AD1520="000000000000","",INDEX(DATABASE!$W$12:$W$71,MATCH($AD1520,DATABASE!$V$12:$V$71,0)))</f>
        <v/>
      </c>
      <c r="D1520" s="34" t="str">
        <f>IF(C1520="","",IF(E1520="",INDEX(DATABASE!$AF$13:$AF$62,MATCH($C1520,DATABASE!$AC$13:$AC$62,0)),IF(E1520="2x D11",INDEX(DATABASE!$AF$13:$AF$62,MATCH($C1520,DATABASE!$AC$13:$AC$62,0))+2*DATABASE!$AF$62,IF(E1520="3x D11",INDEX(DATABASE!$AF$13:$AF$62,MATCH($C1520,DATABASE!$AC$13:$AC$62,0))+3*DATABASE!$AF$62,""))))</f>
        <v/>
      </c>
      <c r="E1520" s="38" t="str">
        <f>IF(AND($K1520="Y",$G1520&lt;&gt;"UNYIL",$F1520&lt;DATABASE!$O$8),"2x D11",IF(AND($K1520="Y",$G1520&lt;&gt;"UNYIL",$F1520&gt;=DATABASE!$O$8),"3x D11",""))</f>
        <v/>
      </c>
      <c r="F1520" s="9" t="str">
        <f>IF('DATA ACCURATE'!N1523&lt;&gt;"",'DATA ACCURATE'!N1523,"")</f>
        <v/>
      </c>
      <c r="G1520" t="str">
        <f>IF(F1520="","",IF(F1520&lt;=DATABASE!$I$8,"UNYIL",IF(F1520&lt;=DATABASE!$J$8,"KECIL",IF(F1520&lt;DATABASE!$K$8,"TANGGUNG",IF(F1520&gt;=DATABASE!$K$8,"BESAR","")))))</f>
        <v/>
      </c>
      <c r="H1520" s="16" t="str">
        <f>IF('DATA ACCURATE'!J1523&lt;&gt;"",'DATA ACCURATE'!J1523,"")</f>
        <v/>
      </c>
      <c r="I1520" s="35" t="str">
        <f>IF(B1520&lt;&gt;"",IFERROR(VLOOKUP(B1520,'DATA TIMBANGAN'!G:M,7,FALSE),VLOOKUP(B1520,'DATA TIMBANGAN'!G:M,7)),"")</f>
        <v/>
      </c>
      <c r="J1520" s="25" t="str">
        <f>IF(H1520&lt;&gt;"",IFERROR(INDEX(DATABASE!$Z$19:$Z$38,MATCH(DATEVALUE(H1520),DATABASE!$AA$19:$AA$38,0)),INDEX(DATABASE!$Z$12:$Z$18,MATCH(WEEKDAY(H1520,2),DATABASE!$AA$12:$AA$18,0))),"")</f>
        <v/>
      </c>
      <c r="K1520" s="25" t="str">
        <f>IF('DATA ACCURATE'!V1523&lt;&gt;"",'DATA ACCURATE'!V1523,"")</f>
        <v/>
      </c>
      <c r="L1520" s="80" t="str">
        <f>IF($H1520="","",IF(OR($J1520="LIBUR",AND($L1519="LIBUR",$O1519=$O1520)),"LIBUR",IF(AND(OR($L1519="LUAR JAM KERJA 1",$L1519="LUAR JAM KERJA 2"),OR(OR(AND($H1519=$H1520,AND(OR($I1520&gt;DATABASE!$J$3,$I1520&lt;DATABASE!$J$6),((DATEVALUE($H1520)+$I1520)-(DATEVALUE($H1519)+$I1519))&lt;DATABASE!$J$6)),AND($H1519=$H1520,$O1519=$O1520,OR($I1520&gt;DATABASE!$J$6,$I1520&lt;DATABASE!$J$3))),AND(($H1520-$H1519)=1,OR($I1520&lt;DATABASE!$I$6,((DATEVALUE($H1520)+$I1520)-(DATEVALUE($H1519)+$I1519))&lt;DATABASE!$J$6))),$A1520=$A1519),"LUAR JAM KERJA 2",IF(AND(OR(WEEKDAY($H1520,2)=1,WEEKDAY($H1520,2)=2,WEEKDAY($H1520,2)=3,WEEKDAY($H1520,2)=4,WEEKDAY($H1520,2)=5),$I1520&lt;=DATABASE!$J$3,$I1520&gt;=DATABASE!$I$3),"JAM KERJA",IF(AND(WEEKDAY($H1520,2)=6,$I1520&lt;=DATABASE!$J$4,$I1520&gt;=DATABASE!$I$4),"JAM KERJA","LUAR JAM KERJA 1")))))</f>
        <v/>
      </c>
      <c r="M1520" s="33" t="str">
        <f>IF('DATA ACCURATE'!T1523&lt;&gt;"",IF('DATA ACCURATE'!T1523&gt;100,'DATA ACCURATE'!T1523/10,'DATA ACCURATE'!T1523),"")</f>
        <v/>
      </c>
      <c r="N1520" t="str">
        <f>IF(M1520="","",IF(M1520&lt;=DATABASE!$I$9,"LOKAL",IF(M1520&lt;DATABASE!$J$9,"LUAR KOTA 1",IF($M1520&gt;=DATABASE!$J$9,"LUAR KOTA 2",""))))</f>
        <v/>
      </c>
      <c r="O1520" s="38" t="str">
        <f>IF('DATA ACCURATE'!L1523&lt;&gt;"",'DATA ACCURATE'!L1523,"")</f>
        <v/>
      </c>
      <c r="Q1520" s="38">
        <f t="shared" si="162"/>
        <v>0</v>
      </c>
      <c r="R1520" s="38">
        <f t="shared" si="162"/>
        <v>0</v>
      </c>
      <c r="S1520" s="38">
        <f t="shared" si="162"/>
        <v>0</v>
      </c>
      <c r="T1520" s="38">
        <f t="shared" si="160"/>
        <v>0</v>
      </c>
      <c r="U1520" s="38">
        <f t="shared" si="163"/>
        <v>0</v>
      </c>
      <c r="V1520" s="38">
        <f t="shared" si="163"/>
        <v>0</v>
      </c>
      <c r="W1520" s="38">
        <f t="shared" si="163"/>
        <v>0</v>
      </c>
      <c r="X1520" s="38">
        <f t="shared" si="164"/>
        <v>0</v>
      </c>
      <c r="Y1520" s="38">
        <f t="shared" si="164"/>
        <v>0</v>
      </c>
      <c r="Z1520" s="38">
        <f t="shared" si="164"/>
        <v>0</v>
      </c>
      <c r="AA1520" s="38">
        <f t="shared" si="161"/>
        <v>0</v>
      </c>
      <c r="AB1520" s="38">
        <f t="shared" si="165"/>
        <v>0</v>
      </c>
      <c r="AC1520" s="38">
        <f t="shared" si="166"/>
        <v>0</v>
      </c>
      <c r="AD1520" s="38" t="str">
        <f t="shared" si="167"/>
        <v>000000000000</v>
      </c>
    </row>
    <row r="1521" spans="1:30">
      <c r="A1521" s="9" t="str">
        <f>IF('DATA ACCURATE'!A1524&lt;&gt;"",'DATA ACCURATE'!A1524,"")</f>
        <v/>
      </c>
      <c r="B1521" s="9" t="str">
        <f>IF('DATA ACCURATE'!D1524&lt;&gt;"",'DATA ACCURATE'!D1524,"")</f>
        <v/>
      </c>
      <c r="C1521" s="38" t="str">
        <f>IF($AD1521="000000000000","",INDEX(DATABASE!$W$12:$W$71,MATCH($AD1521,DATABASE!$V$12:$V$71,0)))</f>
        <v/>
      </c>
      <c r="D1521" s="34" t="str">
        <f>IF(C1521="","",IF(E1521="",INDEX(DATABASE!$AF$13:$AF$62,MATCH($C1521,DATABASE!$AC$13:$AC$62,0)),IF(E1521="2x D11",INDEX(DATABASE!$AF$13:$AF$62,MATCH($C1521,DATABASE!$AC$13:$AC$62,0))+2*DATABASE!$AF$62,IF(E1521="3x D11",INDEX(DATABASE!$AF$13:$AF$62,MATCH($C1521,DATABASE!$AC$13:$AC$62,0))+3*DATABASE!$AF$62,""))))</f>
        <v/>
      </c>
      <c r="E1521" s="38" t="str">
        <f>IF(AND($K1521="Y",$G1521&lt;&gt;"UNYIL",$F1521&lt;DATABASE!$O$8),"2x D11",IF(AND($K1521="Y",$G1521&lt;&gt;"UNYIL",$F1521&gt;=DATABASE!$O$8),"3x D11",""))</f>
        <v/>
      </c>
      <c r="F1521" s="9" t="str">
        <f>IF('DATA ACCURATE'!N1524&lt;&gt;"",'DATA ACCURATE'!N1524,"")</f>
        <v/>
      </c>
      <c r="G1521" t="str">
        <f>IF(F1521="","",IF(F1521&lt;=DATABASE!$I$8,"UNYIL",IF(F1521&lt;=DATABASE!$J$8,"KECIL",IF(F1521&lt;DATABASE!$K$8,"TANGGUNG",IF(F1521&gt;=DATABASE!$K$8,"BESAR","")))))</f>
        <v/>
      </c>
      <c r="H1521" s="16" t="str">
        <f>IF('DATA ACCURATE'!J1524&lt;&gt;"",'DATA ACCURATE'!J1524,"")</f>
        <v/>
      </c>
      <c r="I1521" s="35" t="str">
        <f>IF(B1521&lt;&gt;"",IFERROR(VLOOKUP(B1521,'DATA TIMBANGAN'!G:M,7,FALSE),VLOOKUP(B1521,'DATA TIMBANGAN'!G:M,7)),"")</f>
        <v/>
      </c>
      <c r="J1521" s="25" t="str">
        <f>IF(H1521&lt;&gt;"",IFERROR(INDEX(DATABASE!$Z$19:$Z$38,MATCH(DATEVALUE(H1521),DATABASE!$AA$19:$AA$38,0)),INDEX(DATABASE!$Z$12:$Z$18,MATCH(WEEKDAY(H1521,2),DATABASE!$AA$12:$AA$18,0))),"")</f>
        <v/>
      </c>
      <c r="K1521" s="25" t="str">
        <f>IF('DATA ACCURATE'!V1524&lt;&gt;"",'DATA ACCURATE'!V1524,"")</f>
        <v/>
      </c>
      <c r="L1521" s="80" t="str">
        <f>IF($H1521="","",IF(OR($J1521="LIBUR",AND($L1520="LIBUR",$O1520=$O1521)),"LIBUR",IF(AND(OR($L1520="LUAR JAM KERJA 1",$L1520="LUAR JAM KERJA 2"),OR(OR(AND($H1520=$H1521,AND(OR($I1521&gt;DATABASE!$J$3,$I1521&lt;DATABASE!$J$6),((DATEVALUE($H1521)+$I1521)-(DATEVALUE($H1520)+$I1520))&lt;DATABASE!$J$6)),AND($H1520=$H1521,$O1520=$O1521,OR($I1521&gt;DATABASE!$J$6,$I1521&lt;DATABASE!$J$3))),AND(($H1521-$H1520)=1,OR($I1521&lt;DATABASE!$I$6,((DATEVALUE($H1521)+$I1521)-(DATEVALUE($H1520)+$I1520))&lt;DATABASE!$J$6))),$A1521=$A1520),"LUAR JAM KERJA 2",IF(AND(OR(WEEKDAY($H1521,2)=1,WEEKDAY($H1521,2)=2,WEEKDAY($H1521,2)=3,WEEKDAY($H1521,2)=4,WEEKDAY($H1521,2)=5),$I1521&lt;=DATABASE!$J$3,$I1521&gt;=DATABASE!$I$3),"JAM KERJA",IF(AND(WEEKDAY($H1521,2)=6,$I1521&lt;=DATABASE!$J$4,$I1521&gt;=DATABASE!$I$4),"JAM KERJA","LUAR JAM KERJA 1")))))</f>
        <v/>
      </c>
      <c r="M1521" s="33" t="str">
        <f>IF('DATA ACCURATE'!T1524&lt;&gt;"",IF('DATA ACCURATE'!T1524&gt;100,'DATA ACCURATE'!T1524/10,'DATA ACCURATE'!T1524),"")</f>
        <v/>
      </c>
      <c r="N1521" t="str">
        <f>IF(M1521="","",IF(M1521&lt;=DATABASE!$I$9,"LOKAL",IF(M1521&lt;DATABASE!$J$9,"LUAR KOTA 1",IF($M1521&gt;=DATABASE!$J$9,"LUAR KOTA 2",""))))</f>
        <v/>
      </c>
      <c r="O1521" s="38" t="str">
        <f>IF('DATA ACCURATE'!L1524&lt;&gt;"",'DATA ACCURATE'!L1524,"")</f>
        <v/>
      </c>
      <c r="Q1521" s="38">
        <f t="shared" si="162"/>
        <v>0</v>
      </c>
      <c r="R1521" s="38">
        <f t="shared" si="162"/>
        <v>0</v>
      </c>
      <c r="S1521" s="38">
        <f t="shared" si="162"/>
        <v>0</v>
      </c>
      <c r="T1521" s="38">
        <f t="shared" si="160"/>
        <v>0</v>
      </c>
      <c r="U1521" s="38">
        <f t="shared" si="163"/>
        <v>0</v>
      </c>
      <c r="V1521" s="38">
        <f t="shared" si="163"/>
        <v>0</v>
      </c>
      <c r="W1521" s="38">
        <f t="shared" si="163"/>
        <v>0</v>
      </c>
      <c r="X1521" s="38">
        <f t="shared" si="164"/>
        <v>0</v>
      </c>
      <c r="Y1521" s="38">
        <f t="shared" si="164"/>
        <v>0</v>
      </c>
      <c r="Z1521" s="38">
        <f t="shared" si="164"/>
        <v>0</v>
      </c>
      <c r="AA1521" s="38">
        <f t="shared" si="161"/>
        <v>0</v>
      </c>
      <c r="AB1521" s="38">
        <f t="shared" si="165"/>
        <v>0</v>
      </c>
      <c r="AC1521" s="38">
        <f t="shared" si="166"/>
        <v>0</v>
      </c>
      <c r="AD1521" s="38" t="str">
        <f t="shared" si="167"/>
        <v>000000000000</v>
      </c>
    </row>
    <row r="1522" spans="1:30">
      <c r="A1522" s="9" t="str">
        <f>IF('DATA ACCURATE'!A1525&lt;&gt;"",'DATA ACCURATE'!A1525,"")</f>
        <v/>
      </c>
      <c r="B1522" s="9" t="str">
        <f>IF('DATA ACCURATE'!D1525&lt;&gt;"",'DATA ACCURATE'!D1525,"")</f>
        <v/>
      </c>
      <c r="C1522" s="38" t="str">
        <f>IF($AD1522="000000000000","",INDEX(DATABASE!$W$12:$W$71,MATCH($AD1522,DATABASE!$V$12:$V$71,0)))</f>
        <v/>
      </c>
      <c r="D1522" s="34" t="str">
        <f>IF(C1522="","",IF(E1522="",INDEX(DATABASE!$AF$13:$AF$62,MATCH($C1522,DATABASE!$AC$13:$AC$62,0)),IF(E1522="2x D11",INDEX(DATABASE!$AF$13:$AF$62,MATCH($C1522,DATABASE!$AC$13:$AC$62,0))+2*DATABASE!$AF$62,IF(E1522="3x D11",INDEX(DATABASE!$AF$13:$AF$62,MATCH($C1522,DATABASE!$AC$13:$AC$62,0))+3*DATABASE!$AF$62,""))))</f>
        <v/>
      </c>
      <c r="E1522" s="38" t="str">
        <f>IF(AND($K1522="Y",$G1522&lt;&gt;"UNYIL",$F1522&lt;DATABASE!$O$8),"2x D11",IF(AND($K1522="Y",$G1522&lt;&gt;"UNYIL",$F1522&gt;=DATABASE!$O$8),"3x D11",""))</f>
        <v/>
      </c>
      <c r="F1522" s="9" t="str">
        <f>IF('DATA ACCURATE'!N1525&lt;&gt;"",'DATA ACCURATE'!N1525,"")</f>
        <v/>
      </c>
      <c r="G1522" t="str">
        <f>IF(F1522="","",IF(F1522&lt;=DATABASE!$I$8,"UNYIL",IF(F1522&lt;=DATABASE!$J$8,"KECIL",IF(F1522&lt;DATABASE!$K$8,"TANGGUNG",IF(F1522&gt;=DATABASE!$K$8,"BESAR","")))))</f>
        <v/>
      </c>
      <c r="H1522" s="16" t="str">
        <f>IF('DATA ACCURATE'!J1525&lt;&gt;"",'DATA ACCURATE'!J1525,"")</f>
        <v/>
      </c>
      <c r="I1522" s="35" t="str">
        <f>IF(B1522&lt;&gt;"",IFERROR(VLOOKUP(B1522,'DATA TIMBANGAN'!G:M,7,FALSE),VLOOKUP(B1522,'DATA TIMBANGAN'!G:M,7)),"")</f>
        <v/>
      </c>
      <c r="J1522" s="25" t="str">
        <f>IF(H1522&lt;&gt;"",IFERROR(INDEX(DATABASE!$Z$19:$Z$38,MATCH(DATEVALUE(H1522),DATABASE!$AA$19:$AA$38,0)),INDEX(DATABASE!$Z$12:$Z$18,MATCH(WEEKDAY(H1522,2),DATABASE!$AA$12:$AA$18,0))),"")</f>
        <v/>
      </c>
      <c r="K1522" s="25" t="str">
        <f>IF('DATA ACCURATE'!V1525&lt;&gt;"",'DATA ACCURATE'!V1525,"")</f>
        <v/>
      </c>
      <c r="L1522" s="80" t="str">
        <f>IF($H1522="","",IF(OR($J1522="LIBUR",AND($L1521="LIBUR",$O1521=$O1522)),"LIBUR",IF(AND(OR($L1521="LUAR JAM KERJA 1",$L1521="LUAR JAM KERJA 2"),OR(OR(AND($H1521=$H1522,AND(OR($I1522&gt;DATABASE!$J$3,$I1522&lt;DATABASE!$J$6),((DATEVALUE($H1522)+$I1522)-(DATEVALUE($H1521)+$I1521))&lt;DATABASE!$J$6)),AND($H1521=$H1522,$O1521=$O1522,OR($I1522&gt;DATABASE!$J$6,$I1522&lt;DATABASE!$J$3))),AND(($H1522-$H1521)=1,OR($I1522&lt;DATABASE!$I$6,((DATEVALUE($H1522)+$I1522)-(DATEVALUE($H1521)+$I1521))&lt;DATABASE!$J$6))),$A1522=$A1521),"LUAR JAM KERJA 2",IF(AND(OR(WEEKDAY($H1522,2)=1,WEEKDAY($H1522,2)=2,WEEKDAY($H1522,2)=3,WEEKDAY($H1522,2)=4,WEEKDAY($H1522,2)=5),$I1522&lt;=DATABASE!$J$3,$I1522&gt;=DATABASE!$I$3),"JAM KERJA",IF(AND(WEEKDAY($H1522,2)=6,$I1522&lt;=DATABASE!$J$4,$I1522&gt;=DATABASE!$I$4),"JAM KERJA","LUAR JAM KERJA 1")))))</f>
        <v/>
      </c>
      <c r="M1522" s="33" t="str">
        <f>IF('DATA ACCURATE'!T1525&lt;&gt;"",IF('DATA ACCURATE'!T1525&gt;100,'DATA ACCURATE'!T1525/10,'DATA ACCURATE'!T1525),"")</f>
        <v/>
      </c>
      <c r="N1522" t="str">
        <f>IF(M1522="","",IF(M1522&lt;=DATABASE!$I$9,"LOKAL",IF(M1522&lt;DATABASE!$J$9,"LUAR KOTA 1",IF($M1522&gt;=DATABASE!$J$9,"LUAR KOTA 2",""))))</f>
        <v/>
      </c>
      <c r="O1522" s="38" t="str">
        <f>IF('DATA ACCURATE'!L1525&lt;&gt;"",'DATA ACCURATE'!L1525,"")</f>
        <v/>
      </c>
      <c r="Q1522" s="38">
        <f t="shared" si="162"/>
        <v>0</v>
      </c>
      <c r="R1522" s="38">
        <f t="shared" si="162"/>
        <v>0</v>
      </c>
      <c r="S1522" s="38">
        <f t="shared" si="162"/>
        <v>0</v>
      </c>
      <c r="T1522" s="38">
        <f t="shared" si="160"/>
        <v>0</v>
      </c>
      <c r="U1522" s="38">
        <f t="shared" si="163"/>
        <v>0</v>
      </c>
      <c r="V1522" s="38">
        <f t="shared" si="163"/>
        <v>0</v>
      </c>
      <c r="W1522" s="38">
        <f t="shared" si="163"/>
        <v>0</v>
      </c>
      <c r="X1522" s="38">
        <f t="shared" si="164"/>
        <v>0</v>
      </c>
      <c r="Y1522" s="38">
        <f t="shared" si="164"/>
        <v>0</v>
      </c>
      <c r="Z1522" s="38">
        <f t="shared" si="164"/>
        <v>0</v>
      </c>
      <c r="AA1522" s="38">
        <f t="shared" si="161"/>
        <v>0</v>
      </c>
      <c r="AB1522" s="38">
        <f t="shared" si="165"/>
        <v>0</v>
      </c>
      <c r="AC1522" s="38">
        <f t="shared" si="166"/>
        <v>0</v>
      </c>
      <c r="AD1522" s="38" t="str">
        <f t="shared" si="167"/>
        <v>000000000000</v>
      </c>
    </row>
    <row r="1523" spans="1:30">
      <c r="A1523" s="9" t="str">
        <f>IF('DATA ACCURATE'!A1526&lt;&gt;"",'DATA ACCURATE'!A1526,"")</f>
        <v/>
      </c>
      <c r="B1523" s="9" t="str">
        <f>IF('DATA ACCURATE'!D1526&lt;&gt;"",'DATA ACCURATE'!D1526,"")</f>
        <v/>
      </c>
      <c r="C1523" s="38" t="str">
        <f>IF($AD1523="000000000000","",INDEX(DATABASE!$W$12:$W$71,MATCH($AD1523,DATABASE!$V$12:$V$71,0)))</f>
        <v/>
      </c>
      <c r="D1523" s="34" t="str">
        <f>IF(C1523="","",IF(E1523="",INDEX(DATABASE!$AF$13:$AF$62,MATCH($C1523,DATABASE!$AC$13:$AC$62,0)),IF(E1523="2x D11",INDEX(DATABASE!$AF$13:$AF$62,MATCH($C1523,DATABASE!$AC$13:$AC$62,0))+2*DATABASE!$AF$62,IF(E1523="3x D11",INDEX(DATABASE!$AF$13:$AF$62,MATCH($C1523,DATABASE!$AC$13:$AC$62,0))+3*DATABASE!$AF$62,""))))</f>
        <v/>
      </c>
      <c r="E1523" s="38" t="str">
        <f>IF(AND($K1523="Y",$G1523&lt;&gt;"UNYIL",$F1523&lt;DATABASE!$O$8),"2x D11",IF(AND($K1523="Y",$G1523&lt;&gt;"UNYIL",$F1523&gt;=DATABASE!$O$8),"3x D11",""))</f>
        <v/>
      </c>
      <c r="F1523" s="9" t="str">
        <f>IF('DATA ACCURATE'!N1526&lt;&gt;"",'DATA ACCURATE'!N1526,"")</f>
        <v/>
      </c>
      <c r="G1523" t="str">
        <f>IF(F1523="","",IF(F1523&lt;=DATABASE!$I$8,"UNYIL",IF(F1523&lt;=DATABASE!$J$8,"KECIL",IF(F1523&lt;DATABASE!$K$8,"TANGGUNG",IF(F1523&gt;=DATABASE!$K$8,"BESAR","")))))</f>
        <v/>
      </c>
      <c r="H1523" s="16" t="str">
        <f>IF('DATA ACCURATE'!J1526&lt;&gt;"",'DATA ACCURATE'!J1526,"")</f>
        <v/>
      </c>
      <c r="I1523" s="35" t="str">
        <f>IF(B1523&lt;&gt;"",IFERROR(VLOOKUP(B1523,'DATA TIMBANGAN'!G:M,7,FALSE),VLOOKUP(B1523,'DATA TIMBANGAN'!G:M,7)),"")</f>
        <v/>
      </c>
      <c r="J1523" s="25" t="str">
        <f>IF(H1523&lt;&gt;"",IFERROR(INDEX(DATABASE!$Z$19:$Z$38,MATCH(DATEVALUE(H1523),DATABASE!$AA$19:$AA$38,0)),INDEX(DATABASE!$Z$12:$Z$18,MATCH(WEEKDAY(H1523,2),DATABASE!$AA$12:$AA$18,0))),"")</f>
        <v/>
      </c>
      <c r="K1523" s="25" t="str">
        <f>IF('DATA ACCURATE'!V1526&lt;&gt;"",'DATA ACCURATE'!V1526,"")</f>
        <v/>
      </c>
      <c r="L1523" s="80" t="str">
        <f>IF($H1523="","",IF(OR($J1523="LIBUR",AND($L1522="LIBUR",$O1522=$O1523)),"LIBUR",IF(AND(OR($L1522="LUAR JAM KERJA 1",$L1522="LUAR JAM KERJA 2"),OR(OR(AND($H1522=$H1523,AND(OR($I1523&gt;DATABASE!$J$3,$I1523&lt;DATABASE!$J$6),((DATEVALUE($H1523)+$I1523)-(DATEVALUE($H1522)+$I1522))&lt;DATABASE!$J$6)),AND($H1522=$H1523,$O1522=$O1523,OR($I1523&gt;DATABASE!$J$6,$I1523&lt;DATABASE!$J$3))),AND(($H1523-$H1522)=1,OR($I1523&lt;DATABASE!$I$6,((DATEVALUE($H1523)+$I1523)-(DATEVALUE($H1522)+$I1522))&lt;DATABASE!$J$6))),$A1523=$A1522),"LUAR JAM KERJA 2",IF(AND(OR(WEEKDAY($H1523,2)=1,WEEKDAY($H1523,2)=2,WEEKDAY($H1523,2)=3,WEEKDAY($H1523,2)=4,WEEKDAY($H1523,2)=5),$I1523&lt;=DATABASE!$J$3,$I1523&gt;=DATABASE!$I$3),"JAM KERJA",IF(AND(WEEKDAY($H1523,2)=6,$I1523&lt;=DATABASE!$J$4,$I1523&gt;=DATABASE!$I$4),"JAM KERJA","LUAR JAM KERJA 1")))))</f>
        <v/>
      </c>
      <c r="M1523" s="33" t="str">
        <f>IF('DATA ACCURATE'!T1526&lt;&gt;"",IF('DATA ACCURATE'!T1526&gt;100,'DATA ACCURATE'!T1526/10,'DATA ACCURATE'!T1526),"")</f>
        <v/>
      </c>
      <c r="N1523" t="str">
        <f>IF(M1523="","",IF(M1523&lt;=DATABASE!$I$9,"LOKAL",IF(M1523&lt;DATABASE!$J$9,"LUAR KOTA 1",IF($M1523&gt;=DATABASE!$J$9,"LUAR KOTA 2",""))))</f>
        <v/>
      </c>
      <c r="O1523" s="38" t="str">
        <f>IF('DATA ACCURATE'!L1526&lt;&gt;"",'DATA ACCURATE'!L1526,"")</f>
        <v/>
      </c>
      <c r="Q1523" s="38">
        <f t="shared" si="162"/>
        <v>0</v>
      </c>
      <c r="R1523" s="38">
        <f t="shared" si="162"/>
        <v>0</v>
      </c>
      <c r="S1523" s="38">
        <f t="shared" si="162"/>
        <v>0</v>
      </c>
      <c r="T1523" s="38">
        <f t="shared" si="160"/>
        <v>0</v>
      </c>
      <c r="U1523" s="38">
        <f t="shared" si="163"/>
        <v>0</v>
      </c>
      <c r="V1523" s="38">
        <f t="shared" si="163"/>
        <v>0</v>
      </c>
      <c r="W1523" s="38">
        <f t="shared" si="163"/>
        <v>0</v>
      </c>
      <c r="X1523" s="38">
        <f t="shared" si="164"/>
        <v>0</v>
      </c>
      <c r="Y1523" s="38">
        <f t="shared" si="164"/>
        <v>0</v>
      </c>
      <c r="Z1523" s="38">
        <f t="shared" si="164"/>
        <v>0</v>
      </c>
      <c r="AA1523" s="38">
        <f t="shared" si="161"/>
        <v>0</v>
      </c>
      <c r="AB1523" s="38">
        <f t="shared" si="165"/>
        <v>0</v>
      </c>
      <c r="AC1523" s="38">
        <f t="shared" si="166"/>
        <v>0</v>
      </c>
      <c r="AD1523" s="38" t="str">
        <f t="shared" si="167"/>
        <v>000000000000</v>
      </c>
    </row>
    <row r="1524" spans="1:30">
      <c r="A1524" s="9" t="str">
        <f>IF('DATA ACCURATE'!A1527&lt;&gt;"",'DATA ACCURATE'!A1527,"")</f>
        <v/>
      </c>
      <c r="B1524" s="9" t="str">
        <f>IF('DATA ACCURATE'!D1527&lt;&gt;"",'DATA ACCURATE'!D1527,"")</f>
        <v/>
      </c>
      <c r="C1524" s="38" t="str">
        <f>IF($AD1524="000000000000","",INDEX(DATABASE!$W$12:$W$71,MATCH($AD1524,DATABASE!$V$12:$V$71,0)))</f>
        <v/>
      </c>
      <c r="D1524" s="34" t="str">
        <f>IF(C1524="","",IF(E1524="",INDEX(DATABASE!$AF$13:$AF$62,MATCH($C1524,DATABASE!$AC$13:$AC$62,0)),IF(E1524="2x D11",INDEX(DATABASE!$AF$13:$AF$62,MATCH($C1524,DATABASE!$AC$13:$AC$62,0))+2*DATABASE!$AF$62,IF(E1524="3x D11",INDEX(DATABASE!$AF$13:$AF$62,MATCH($C1524,DATABASE!$AC$13:$AC$62,0))+3*DATABASE!$AF$62,""))))</f>
        <v/>
      </c>
      <c r="E1524" s="38" t="str">
        <f>IF(AND($K1524="Y",$G1524&lt;&gt;"UNYIL",$F1524&lt;DATABASE!$O$8),"2x D11",IF(AND($K1524="Y",$G1524&lt;&gt;"UNYIL",$F1524&gt;=DATABASE!$O$8),"3x D11",""))</f>
        <v/>
      </c>
      <c r="F1524" s="9" t="str">
        <f>IF('DATA ACCURATE'!N1527&lt;&gt;"",'DATA ACCURATE'!N1527,"")</f>
        <v/>
      </c>
      <c r="G1524" t="str">
        <f>IF(F1524="","",IF(F1524&lt;=DATABASE!$I$8,"UNYIL",IF(F1524&lt;=DATABASE!$J$8,"KECIL",IF(F1524&lt;DATABASE!$K$8,"TANGGUNG",IF(F1524&gt;=DATABASE!$K$8,"BESAR","")))))</f>
        <v/>
      </c>
      <c r="H1524" s="16" t="str">
        <f>IF('DATA ACCURATE'!J1527&lt;&gt;"",'DATA ACCURATE'!J1527,"")</f>
        <v/>
      </c>
      <c r="I1524" s="35" t="str">
        <f>IF(B1524&lt;&gt;"",IFERROR(VLOOKUP(B1524,'DATA TIMBANGAN'!G:M,7,FALSE),VLOOKUP(B1524,'DATA TIMBANGAN'!G:M,7)),"")</f>
        <v/>
      </c>
      <c r="J1524" s="25" t="str">
        <f>IF(H1524&lt;&gt;"",IFERROR(INDEX(DATABASE!$Z$19:$Z$38,MATCH(DATEVALUE(H1524),DATABASE!$AA$19:$AA$38,0)),INDEX(DATABASE!$Z$12:$Z$18,MATCH(WEEKDAY(H1524,2),DATABASE!$AA$12:$AA$18,0))),"")</f>
        <v/>
      </c>
      <c r="K1524" s="25" t="str">
        <f>IF('DATA ACCURATE'!V1527&lt;&gt;"",'DATA ACCURATE'!V1527,"")</f>
        <v/>
      </c>
      <c r="L1524" s="80" t="str">
        <f>IF($H1524="","",IF(OR($J1524="LIBUR",AND($L1523="LIBUR",$O1523=$O1524)),"LIBUR",IF(AND(OR($L1523="LUAR JAM KERJA 1",$L1523="LUAR JAM KERJA 2"),OR(OR(AND($H1523=$H1524,AND(OR($I1524&gt;DATABASE!$J$3,$I1524&lt;DATABASE!$J$6),((DATEVALUE($H1524)+$I1524)-(DATEVALUE($H1523)+$I1523))&lt;DATABASE!$J$6)),AND($H1523=$H1524,$O1523=$O1524,OR($I1524&gt;DATABASE!$J$6,$I1524&lt;DATABASE!$J$3))),AND(($H1524-$H1523)=1,OR($I1524&lt;DATABASE!$I$6,((DATEVALUE($H1524)+$I1524)-(DATEVALUE($H1523)+$I1523))&lt;DATABASE!$J$6))),$A1524=$A1523),"LUAR JAM KERJA 2",IF(AND(OR(WEEKDAY($H1524,2)=1,WEEKDAY($H1524,2)=2,WEEKDAY($H1524,2)=3,WEEKDAY($H1524,2)=4,WEEKDAY($H1524,2)=5),$I1524&lt;=DATABASE!$J$3,$I1524&gt;=DATABASE!$I$3),"JAM KERJA",IF(AND(WEEKDAY($H1524,2)=6,$I1524&lt;=DATABASE!$J$4,$I1524&gt;=DATABASE!$I$4),"JAM KERJA","LUAR JAM KERJA 1")))))</f>
        <v/>
      </c>
      <c r="M1524" s="33" t="str">
        <f>IF('DATA ACCURATE'!T1527&lt;&gt;"",IF('DATA ACCURATE'!T1527&gt;100,'DATA ACCURATE'!T1527/10,'DATA ACCURATE'!T1527),"")</f>
        <v/>
      </c>
      <c r="N1524" t="str">
        <f>IF(M1524="","",IF(M1524&lt;=DATABASE!$I$9,"LOKAL",IF(M1524&lt;DATABASE!$J$9,"LUAR KOTA 1",IF($M1524&gt;=DATABASE!$J$9,"LUAR KOTA 2",""))))</f>
        <v/>
      </c>
      <c r="O1524" s="38" t="str">
        <f>IF('DATA ACCURATE'!L1527&lt;&gt;"",'DATA ACCURATE'!L1527,"")</f>
        <v/>
      </c>
      <c r="Q1524" s="38">
        <f t="shared" si="162"/>
        <v>0</v>
      </c>
      <c r="R1524" s="38">
        <f t="shared" si="162"/>
        <v>0</v>
      </c>
      <c r="S1524" s="38">
        <f t="shared" si="162"/>
        <v>0</v>
      </c>
      <c r="T1524" s="38">
        <f t="shared" si="160"/>
        <v>0</v>
      </c>
      <c r="U1524" s="38">
        <f t="shared" si="163"/>
        <v>0</v>
      </c>
      <c r="V1524" s="38">
        <f t="shared" si="163"/>
        <v>0</v>
      </c>
      <c r="W1524" s="38">
        <f t="shared" si="163"/>
        <v>0</v>
      </c>
      <c r="X1524" s="38">
        <f t="shared" si="164"/>
        <v>0</v>
      </c>
      <c r="Y1524" s="38">
        <f t="shared" si="164"/>
        <v>0</v>
      </c>
      <c r="Z1524" s="38">
        <f t="shared" si="164"/>
        <v>0</v>
      </c>
      <c r="AA1524" s="38">
        <f t="shared" si="161"/>
        <v>0</v>
      </c>
      <c r="AB1524" s="38">
        <f t="shared" si="165"/>
        <v>0</v>
      </c>
      <c r="AC1524" s="38">
        <f t="shared" si="166"/>
        <v>0</v>
      </c>
      <c r="AD1524" s="38" t="str">
        <f t="shared" si="167"/>
        <v>000000000000</v>
      </c>
    </row>
    <row r="1525" spans="1:30">
      <c r="A1525" s="9" t="str">
        <f>IF('DATA ACCURATE'!A1528&lt;&gt;"",'DATA ACCURATE'!A1528,"")</f>
        <v/>
      </c>
      <c r="B1525" s="9" t="str">
        <f>IF('DATA ACCURATE'!D1528&lt;&gt;"",'DATA ACCURATE'!D1528,"")</f>
        <v/>
      </c>
      <c r="C1525" s="38" t="str">
        <f>IF($AD1525="000000000000","",INDEX(DATABASE!$W$12:$W$71,MATCH($AD1525,DATABASE!$V$12:$V$71,0)))</f>
        <v/>
      </c>
      <c r="D1525" s="34" t="str">
        <f>IF(C1525="","",IF(E1525="",INDEX(DATABASE!$AF$13:$AF$62,MATCH($C1525,DATABASE!$AC$13:$AC$62,0)),IF(E1525="2x D11",INDEX(DATABASE!$AF$13:$AF$62,MATCH($C1525,DATABASE!$AC$13:$AC$62,0))+2*DATABASE!$AF$62,IF(E1525="3x D11",INDEX(DATABASE!$AF$13:$AF$62,MATCH($C1525,DATABASE!$AC$13:$AC$62,0))+3*DATABASE!$AF$62,""))))</f>
        <v/>
      </c>
      <c r="E1525" s="38" t="str">
        <f>IF(AND($K1525="Y",$G1525&lt;&gt;"UNYIL",$F1525&lt;DATABASE!$O$8),"2x D11",IF(AND($K1525="Y",$G1525&lt;&gt;"UNYIL",$F1525&gt;=DATABASE!$O$8),"3x D11",""))</f>
        <v/>
      </c>
      <c r="F1525" s="9" t="str">
        <f>IF('DATA ACCURATE'!N1528&lt;&gt;"",'DATA ACCURATE'!N1528,"")</f>
        <v/>
      </c>
      <c r="G1525" t="str">
        <f>IF(F1525="","",IF(F1525&lt;=DATABASE!$I$8,"UNYIL",IF(F1525&lt;=DATABASE!$J$8,"KECIL",IF(F1525&lt;DATABASE!$K$8,"TANGGUNG",IF(F1525&gt;=DATABASE!$K$8,"BESAR","")))))</f>
        <v/>
      </c>
      <c r="H1525" s="16" t="str">
        <f>IF('DATA ACCURATE'!J1528&lt;&gt;"",'DATA ACCURATE'!J1528,"")</f>
        <v/>
      </c>
      <c r="I1525" s="35" t="str">
        <f>IF(B1525&lt;&gt;"",IFERROR(VLOOKUP(B1525,'DATA TIMBANGAN'!G:M,7,FALSE),VLOOKUP(B1525,'DATA TIMBANGAN'!G:M,7)),"")</f>
        <v/>
      </c>
      <c r="J1525" s="25" t="str">
        <f>IF(H1525&lt;&gt;"",IFERROR(INDEX(DATABASE!$Z$19:$Z$38,MATCH(DATEVALUE(H1525),DATABASE!$AA$19:$AA$38,0)),INDEX(DATABASE!$Z$12:$Z$18,MATCH(WEEKDAY(H1525,2),DATABASE!$AA$12:$AA$18,0))),"")</f>
        <v/>
      </c>
      <c r="K1525" s="25" t="str">
        <f>IF('DATA ACCURATE'!V1528&lt;&gt;"",'DATA ACCURATE'!V1528,"")</f>
        <v/>
      </c>
      <c r="L1525" s="80" t="str">
        <f>IF($H1525="","",IF(OR($J1525="LIBUR",AND($L1524="LIBUR",$O1524=$O1525)),"LIBUR",IF(AND(OR($L1524="LUAR JAM KERJA 1",$L1524="LUAR JAM KERJA 2"),OR(OR(AND($H1524=$H1525,AND(OR($I1525&gt;DATABASE!$J$3,$I1525&lt;DATABASE!$J$6),((DATEVALUE($H1525)+$I1525)-(DATEVALUE($H1524)+$I1524))&lt;DATABASE!$J$6)),AND($H1524=$H1525,$O1524=$O1525,OR($I1525&gt;DATABASE!$J$6,$I1525&lt;DATABASE!$J$3))),AND(($H1525-$H1524)=1,OR($I1525&lt;DATABASE!$I$6,((DATEVALUE($H1525)+$I1525)-(DATEVALUE($H1524)+$I1524))&lt;DATABASE!$J$6))),$A1525=$A1524),"LUAR JAM KERJA 2",IF(AND(OR(WEEKDAY($H1525,2)=1,WEEKDAY($H1525,2)=2,WEEKDAY($H1525,2)=3,WEEKDAY($H1525,2)=4,WEEKDAY($H1525,2)=5),$I1525&lt;=DATABASE!$J$3,$I1525&gt;=DATABASE!$I$3),"JAM KERJA",IF(AND(WEEKDAY($H1525,2)=6,$I1525&lt;=DATABASE!$J$4,$I1525&gt;=DATABASE!$I$4),"JAM KERJA","LUAR JAM KERJA 1")))))</f>
        <v/>
      </c>
      <c r="M1525" s="33" t="str">
        <f>IF('DATA ACCURATE'!T1528&lt;&gt;"",IF('DATA ACCURATE'!T1528&gt;100,'DATA ACCURATE'!T1528/10,'DATA ACCURATE'!T1528),"")</f>
        <v/>
      </c>
      <c r="N1525" t="str">
        <f>IF(M1525="","",IF(M1525&lt;=DATABASE!$I$9,"LOKAL",IF(M1525&lt;DATABASE!$J$9,"LUAR KOTA 1",IF($M1525&gt;=DATABASE!$J$9,"LUAR KOTA 2",""))))</f>
        <v/>
      </c>
      <c r="O1525" s="38" t="str">
        <f>IF('DATA ACCURATE'!L1528&lt;&gt;"",'DATA ACCURATE'!L1528,"")</f>
        <v/>
      </c>
      <c r="Q1525" s="38">
        <f t="shared" si="162"/>
        <v>0</v>
      </c>
      <c r="R1525" s="38">
        <f t="shared" si="162"/>
        <v>0</v>
      </c>
      <c r="S1525" s="38">
        <f t="shared" si="162"/>
        <v>0</v>
      </c>
      <c r="T1525" s="38">
        <f t="shared" si="160"/>
        <v>0</v>
      </c>
      <c r="U1525" s="38">
        <f t="shared" si="163"/>
        <v>0</v>
      </c>
      <c r="V1525" s="38">
        <f t="shared" si="163"/>
        <v>0</v>
      </c>
      <c r="W1525" s="38">
        <f t="shared" si="163"/>
        <v>0</v>
      </c>
      <c r="X1525" s="38">
        <f t="shared" si="164"/>
        <v>0</v>
      </c>
      <c r="Y1525" s="38">
        <f t="shared" si="164"/>
        <v>0</v>
      </c>
      <c r="Z1525" s="38">
        <f t="shared" si="164"/>
        <v>0</v>
      </c>
      <c r="AA1525" s="38">
        <f t="shared" si="161"/>
        <v>0</v>
      </c>
      <c r="AB1525" s="38">
        <f t="shared" si="165"/>
        <v>0</v>
      </c>
      <c r="AC1525" s="38">
        <f t="shared" si="166"/>
        <v>0</v>
      </c>
      <c r="AD1525" s="38" t="str">
        <f t="shared" si="167"/>
        <v>000000000000</v>
      </c>
    </row>
    <row r="1526" spans="1:30">
      <c r="A1526" s="9" t="str">
        <f>IF('DATA ACCURATE'!A1529&lt;&gt;"",'DATA ACCURATE'!A1529,"")</f>
        <v/>
      </c>
      <c r="B1526" s="9" t="str">
        <f>IF('DATA ACCURATE'!D1529&lt;&gt;"",'DATA ACCURATE'!D1529,"")</f>
        <v/>
      </c>
      <c r="C1526" s="38" t="str">
        <f>IF($AD1526="000000000000","",INDEX(DATABASE!$W$12:$W$71,MATCH($AD1526,DATABASE!$V$12:$V$71,0)))</f>
        <v/>
      </c>
      <c r="D1526" s="34" t="str">
        <f>IF(C1526="","",IF(E1526="",INDEX(DATABASE!$AF$13:$AF$62,MATCH($C1526,DATABASE!$AC$13:$AC$62,0)),IF(E1526="2x D11",INDEX(DATABASE!$AF$13:$AF$62,MATCH($C1526,DATABASE!$AC$13:$AC$62,0))+2*DATABASE!$AF$62,IF(E1526="3x D11",INDEX(DATABASE!$AF$13:$AF$62,MATCH($C1526,DATABASE!$AC$13:$AC$62,0))+3*DATABASE!$AF$62,""))))</f>
        <v/>
      </c>
      <c r="E1526" s="38" t="str">
        <f>IF(AND($K1526="Y",$G1526&lt;&gt;"UNYIL",$F1526&lt;DATABASE!$O$8),"2x D11",IF(AND($K1526="Y",$G1526&lt;&gt;"UNYIL",$F1526&gt;=DATABASE!$O$8),"3x D11",""))</f>
        <v/>
      </c>
      <c r="F1526" s="9" t="str">
        <f>IF('DATA ACCURATE'!N1529&lt;&gt;"",'DATA ACCURATE'!N1529,"")</f>
        <v/>
      </c>
      <c r="G1526" t="str">
        <f>IF(F1526="","",IF(F1526&lt;=DATABASE!$I$8,"UNYIL",IF(F1526&lt;=DATABASE!$J$8,"KECIL",IF(F1526&lt;DATABASE!$K$8,"TANGGUNG",IF(F1526&gt;=DATABASE!$K$8,"BESAR","")))))</f>
        <v/>
      </c>
      <c r="H1526" s="16" t="str">
        <f>IF('DATA ACCURATE'!J1529&lt;&gt;"",'DATA ACCURATE'!J1529,"")</f>
        <v/>
      </c>
      <c r="I1526" s="35" t="str">
        <f>IF(B1526&lt;&gt;"",IFERROR(VLOOKUP(B1526,'DATA TIMBANGAN'!G:M,7,FALSE),VLOOKUP(B1526,'DATA TIMBANGAN'!G:M,7)),"")</f>
        <v/>
      </c>
      <c r="J1526" s="25" t="str">
        <f>IF(H1526&lt;&gt;"",IFERROR(INDEX(DATABASE!$Z$19:$Z$38,MATCH(DATEVALUE(H1526),DATABASE!$AA$19:$AA$38,0)),INDEX(DATABASE!$Z$12:$Z$18,MATCH(WEEKDAY(H1526,2),DATABASE!$AA$12:$AA$18,0))),"")</f>
        <v/>
      </c>
      <c r="K1526" s="25" t="str">
        <f>IF('DATA ACCURATE'!V1529&lt;&gt;"",'DATA ACCURATE'!V1529,"")</f>
        <v/>
      </c>
      <c r="L1526" s="80" t="str">
        <f>IF($H1526="","",IF(OR($J1526="LIBUR",AND($L1525="LIBUR",$O1525=$O1526)),"LIBUR",IF(AND(OR($L1525="LUAR JAM KERJA 1",$L1525="LUAR JAM KERJA 2"),OR(OR(AND($H1525=$H1526,AND(OR($I1526&gt;DATABASE!$J$3,$I1526&lt;DATABASE!$J$6),((DATEVALUE($H1526)+$I1526)-(DATEVALUE($H1525)+$I1525))&lt;DATABASE!$J$6)),AND($H1525=$H1526,$O1525=$O1526,OR($I1526&gt;DATABASE!$J$6,$I1526&lt;DATABASE!$J$3))),AND(($H1526-$H1525)=1,OR($I1526&lt;DATABASE!$I$6,((DATEVALUE($H1526)+$I1526)-(DATEVALUE($H1525)+$I1525))&lt;DATABASE!$J$6))),$A1526=$A1525),"LUAR JAM KERJA 2",IF(AND(OR(WEEKDAY($H1526,2)=1,WEEKDAY($H1526,2)=2,WEEKDAY($H1526,2)=3,WEEKDAY($H1526,2)=4,WEEKDAY($H1526,2)=5),$I1526&lt;=DATABASE!$J$3,$I1526&gt;=DATABASE!$I$3),"JAM KERJA",IF(AND(WEEKDAY($H1526,2)=6,$I1526&lt;=DATABASE!$J$4,$I1526&gt;=DATABASE!$I$4),"JAM KERJA","LUAR JAM KERJA 1")))))</f>
        <v/>
      </c>
      <c r="M1526" s="33" t="str">
        <f>IF('DATA ACCURATE'!T1529&lt;&gt;"",IF('DATA ACCURATE'!T1529&gt;100,'DATA ACCURATE'!T1529/10,'DATA ACCURATE'!T1529),"")</f>
        <v/>
      </c>
      <c r="N1526" t="str">
        <f>IF(M1526="","",IF(M1526&lt;=DATABASE!$I$9,"LOKAL",IF(M1526&lt;DATABASE!$J$9,"LUAR KOTA 1",IF($M1526&gt;=DATABASE!$J$9,"LUAR KOTA 2",""))))</f>
        <v/>
      </c>
      <c r="O1526" s="38" t="str">
        <f>IF('DATA ACCURATE'!L1529&lt;&gt;"",'DATA ACCURATE'!L1529,"")</f>
        <v/>
      </c>
      <c r="Q1526" s="38">
        <f t="shared" si="162"/>
        <v>0</v>
      </c>
      <c r="R1526" s="38">
        <f t="shared" si="162"/>
        <v>0</v>
      </c>
      <c r="S1526" s="38">
        <f t="shared" si="162"/>
        <v>0</v>
      </c>
      <c r="T1526" s="38">
        <f t="shared" si="160"/>
        <v>0</v>
      </c>
      <c r="U1526" s="38">
        <f t="shared" si="163"/>
        <v>0</v>
      </c>
      <c r="V1526" s="38">
        <f t="shared" si="163"/>
        <v>0</v>
      </c>
      <c r="W1526" s="38">
        <f t="shared" si="163"/>
        <v>0</v>
      </c>
      <c r="X1526" s="38">
        <f t="shared" si="164"/>
        <v>0</v>
      </c>
      <c r="Y1526" s="38">
        <f t="shared" si="164"/>
        <v>0</v>
      </c>
      <c r="Z1526" s="38">
        <f t="shared" si="164"/>
        <v>0</v>
      </c>
      <c r="AA1526" s="38">
        <f t="shared" si="161"/>
        <v>0</v>
      </c>
      <c r="AB1526" s="38">
        <f t="shared" si="165"/>
        <v>0</v>
      </c>
      <c r="AC1526" s="38">
        <f t="shared" si="166"/>
        <v>0</v>
      </c>
      <c r="AD1526" s="38" t="str">
        <f t="shared" si="167"/>
        <v>000000000000</v>
      </c>
    </row>
    <row r="1527" spans="1:30">
      <c r="A1527" s="9" t="str">
        <f>IF('DATA ACCURATE'!A1530&lt;&gt;"",'DATA ACCURATE'!A1530,"")</f>
        <v/>
      </c>
      <c r="B1527" s="9" t="str">
        <f>IF('DATA ACCURATE'!D1530&lt;&gt;"",'DATA ACCURATE'!D1530,"")</f>
        <v/>
      </c>
      <c r="C1527" s="38" t="str">
        <f>IF($AD1527="000000000000","",INDEX(DATABASE!$W$12:$W$71,MATCH($AD1527,DATABASE!$V$12:$V$71,0)))</f>
        <v/>
      </c>
      <c r="D1527" s="34" t="str">
        <f>IF(C1527="","",IF(E1527="",INDEX(DATABASE!$AF$13:$AF$62,MATCH($C1527,DATABASE!$AC$13:$AC$62,0)),IF(E1527="2x D11",INDEX(DATABASE!$AF$13:$AF$62,MATCH($C1527,DATABASE!$AC$13:$AC$62,0))+2*DATABASE!$AF$62,IF(E1527="3x D11",INDEX(DATABASE!$AF$13:$AF$62,MATCH($C1527,DATABASE!$AC$13:$AC$62,0))+3*DATABASE!$AF$62,""))))</f>
        <v/>
      </c>
      <c r="E1527" s="38" t="str">
        <f>IF(AND($K1527="Y",$G1527&lt;&gt;"UNYIL",$F1527&lt;DATABASE!$O$8),"2x D11",IF(AND($K1527="Y",$G1527&lt;&gt;"UNYIL",$F1527&gt;=DATABASE!$O$8),"3x D11",""))</f>
        <v/>
      </c>
      <c r="F1527" s="9" t="str">
        <f>IF('DATA ACCURATE'!N1530&lt;&gt;"",'DATA ACCURATE'!N1530,"")</f>
        <v/>
      </c>
      <c r="G1527" t="str">
        <f>IF(F1527="","",IF(F1527&lt;=DATABASE!$I$8,"UNYIL",IF(F1527&lt;=DATABASE!$J$8,"KECIL",IF(F1527&lt;DATABASE!$K$8,"TANGGUNG",IF(F1527&gt;=DATABASE!$K$8,"BESAR","")))))</f>
        <v/>
      </c>
      <c r="H1527" s="16" t="str">
        <f>IF('DATA ACCURATE'!J1530&lt;&gt;"",'DATA ACCURATE'!J1530,"")</f>
        <v/>
      </c>
      <c r="I1527" s="35" t="str">
        <f>IF(B1527&lt;&gt;"",IFERROR(VLOOKUP(B1527,'DATA TIMBANGAN'!G:M,7,FALSE),VLOOKUP(B1527,'DATA TIMBANGAN'!G:M,7)),"")</f>
        <v/>
      </c>
      <c r="J1527" s="25" t="str">
        <f>IF(H1527&lt;&gt;"",IFERROR(INDEX(DATABASE!$Z$19:$Z$38,MATCH(DATEVALUE(H1527),DATABASE!$AA$19:$AA$38,0)),INDEX(DATABASE!$Z$12:$Z$18,MATCH(WEEKDAY(H1527,2),DATABASE!$AA$12:$AA$18,0))),"")</f>
        <v/>
      </c>
      <c r="K1527" s="25" t="str">
        <f>IF('DATA ACCURATE'!V1530&lt;&gt;"",'DATA ACCURATE'!V1530,"")</f>
        <v/>
      </c>
      <c r="L1527" s="80" t="str">
        <f>IF($H1527="","",IF(OR($J1527="LIBUR",AND($L1526="LIBUR",$O1526=$O1527)),"LIBUR",IF(AND(OR($L1526="LUAR JAM KERJA 1",$L1526="LUAR JAM KERJA 2"),OR(OR(AND($H1526=$H1527,AND(OR($I1527&gt;DATABASE!$J$3,$I1527&lt;DATABASE!$J$6),((DATEVALUE($H1527)+$I1527)-(DATEVALUE($H1526)+$I1526))&lt;DATABASE!$J$6)),AND($H1526=$H1527,$O1526=$O1527,OR($I1527&gt;DATABASE!$J$6,$I1527&lt;DATABASE!$J$3))),AND(($H1527-$H1526)=1,OR($I1527&lt;DATABASE!$I$6,((DATEVALUE($H1527)+$I1527)-(DATEVALUE($H1526)+$I1526))&lt;DATABASE!$J$6))),$A1527=$A1526),"LUAR JAM KERJA 2",IF(AND(OR(WEEKDAY($H1527,2)=1,WEEKDAY($H1527,2)=2,WEEKDAY($H1527,2)=3,WEEKDAY($H1527,2)=4,WEEKDAY($H1527,2)=5),$I1527&lt;=DATABASE!$J$3,$I1527&gt;=DATABASE!$I$3),"JAM KERJA",IF(AND(WEEKDAY($H1527,2)=6,$I1527&lt;=DATABASE!$J$4,$I1527&gt;=DATABASE!$I$4),"JAM KERJA","LUAR JAM KERJA 1")))))</f>
        <v/>
      </c>
      <c r="M1527" s="33" t="str">
        <f>IF('DATA ACCURATE'!T1530&lt;&gt;"",IF('DATA ACCURATE'!T1530&gt;100,'DATA ACCURATE'!T1530/10,'DATA ACCURATE'!T1530),"")</f>
        <v/>
      </c>
      <c r="N1527" t="str">
        <f>IF(M1527="","",IF(M1527&lt;=DATABASE!$I$9,"LOKAL",IF(M1527&lt;DATABASE!$J$9,"LUAR KOTA 1",IF($M1527&gt;=DATABASE!$J$9,"LUAR KOTA 2",""))))</f>
        <v/>
      </c>
      <c r="O1527" s="38" t="str">
        <f>IF('DATA ACCURATE'!L1530&lt;&gt;"",'DATA ACCURATE'!L1530,"")</f>
        <v/>
      </c>
      <c r="Q1527" s="38">
        <f t="shared" si="162"/>
        <v>0</v>
      </c>
      <c r="R1527" s="38">
        <f t="shared" si="162"/>
        <v>0</v>
      </c>
      <c r="S1527" s="38">
        <f t="shared" si="162"/>
        <v>0</v>
      </c>
      <c r="T1527" s="38">
        <f t="shared" si="160"/>
        <v>0</v>
      </c>
      <c r="U1527" s="38">
        <f t="shared" si="163"/>
        <v>0</v>
      </c>
      <c r="V1527" s="38">
        <f t="shared" si="163"/>
        <v>0</v>
      </c>
      <c r="W1527" s="38">
        <f t="shared" si="163"/>
        <v>0</v>
      </c>
      <c r="X1527" s="38">
        <f t="shared" si="164"/>
        <v>0</v>
      </c>
      <c r="Y1527" s="38">
        <f t="shared" si="164"/>
        <v>0</v>
      </c>
      <c r="Z1527" s="38">
        <f t="shared" si="164"/>
        <v>0</v>
      </c>
      <c r="AA1527" s="38">
        <f t="shared" si="161"/>
        <v>0</v>
      </c>
      <c r="AB1527" s="38">
        <f t="shared" si="165"/>
        <v>0</v>
      </c>
      <c r="AC1527" s="38">
        <f t="shared" si="166"/>
        <v>0</v>
      </c>
      <c r="AD1527" s="38" t="str">
        <f t="shared" si="167"/>
        <v>000000000000</v>
      </c>
    </row>
    <row r="1528" spans="1:30">
      <c r="A1528" s="9" t="str">
        <f>IF('DATA ACCURATE'!A1531&lt;&gt;"",'DATA ACCURATE'!A1531,"")</f>
        <v/>
      </c>
      <c r="B1528" s="9" t="str">
        <f>IF('DATA ACCURATE'!D1531&lt;&gt;"",'DATA ACCURATE'!D1531,"")</f>
        <v/>
      </c>
      <c r="C1528" s="38" t="str">
        <f>IF($AD1528="000000000000","",INDEX(DATABASE!$W$12:$W$71,MATCH($AD1528,DATABASE!$V$12:$V$71,0)))</f>
        <v/>
      </c>
      <c r="D1528" s="34" t="str">
        <f>IF(C1528="","",IF(E1528="",INDEX(DATABASE!$AF$13:$AF$62,MATCH($C1528,DATABASE!$AC$13:$AC$62,0)),IF(E1528="2x D11",INDEX(DATABASE!$AF$13:$AF$62,MATCH($C1528,DATABASE!$AC$13:$AC$62,0))+2*DATABASE!$AF$62,IF(E1528="3x D11",INDEX(DATABASE!$AF$13:$AF$62,MATCH($C1528,DATABASE!$AC$13:$AC$62,0))+3*DATABASE!$AF$62,""))))</f>
        <v/>
      </c>
      <c r="E1528" s="38" t="str">
        <f>IF(AND($K1528="Y",$G1528&lt;&gt;"UNYIL",$F1528&lt;DATABASE!$O$8),"2x D11",IF(AND($K1528="Y",$G1528&lt;&gt;"UNYIL",$F1528&gt;=DATABASE!$O$8),"3x D11",""))</f>
        <v/>
      </c>
      <c r="F1528" s="9" t="str">
        <f>IF('DATA ACCURATE'!N1531&lt;&gt;"",'DATA ACCURATE'!N1531,"")</f>
        <v/>
      </c>
      <c r="G1528" t="str">
        <f>IF(F1528="","",IF(F1528&lt;=DATABASE!$I$8,"UNYIL",IF(F1528&lt;=DATABASE!$J$8,"KECIL",IF(F1528&lt;DATABASE!$K$8,"TANGGUNG",IF(F1528&gt;=DATABASE!$K$8,"BESAR","")))))</f>
        <v/>
      </c>
      <c r="H1528" s="16" t="str">
        <f>IF('DATA ACCURATE'!J1531&lt;&gt;"",'DATA ACCURATE'!J1531,"")</f>
        <v/>
      </c>
      <c r="I1528" s="35" t="str">
        <f>IF(B1528&lt;&gt;"",IFERROR(VLOOKUP(B1528,'DATA TIMBANGAN'!G:M,7,FALSE),VLOOKUP(B1528,'DATA TIMBANGAN'!G:M,7)),"")</f>
        <v/>
      </c>
      <c r="J1528" s="25" t="str">
        <f>IF(H1528&lt;&gt;"",IFERROR(INDEX(DATABASE!$Z$19:$Z$38,MATCH(DATEVALUE(H1528),DATABASE!$AA$19:$AA$38,0)),INDEX(DATABASE!$Z$12:$Z$18,MATCH(WEEKDAY(H1528,2),DATABASE!$AA$12:$AA$18,0))),"")</f>
        <v/>
      </c>
      <c r="K1528" s="25" t="str">
        <f>IF('DATA ACCURATE'!V1531&lt;&gt;"",'DATA ACCURATE'!V1531,"")</f>
        <v/>
      </c>
      <c r="L1528" s="80" t="str">
        <f>IF($H1528="","",IF(OR($J1528="LIBUR",AND($L1527="LIBUR",$O1527=$O1528)),"LIBUR",IF(AND(OR($L1527="LUAR JAM KERJA 1",$L1527="LUAR JAM KERJA 2"),OR(OR(AND($H1527=$H1528,AND(OR($I1528&gt;DATABASE!$J$3,$I1528&lt;DATABASE!$J$6),((DATEVALUE($H1528)+$I1528)-(DATEVALUE($H1527)+$I1527))&lt;DATABASE!$J$6)),AND($H1527=$H1528,$O1527=$O1528,OR($I1528&gt;DATABASE!$J$6,$I1528&lt;DATABASE!$J$3))),AND(($H1528-$H1527)=1,OR($I1528&lt;DATABASE!$I$6,((DATEVALUE($H1528)+$I1528)-(DATEVALUE($H1527)+$I1527))&lt;DATABASE!$J$6))),$A1528=$A1527),"LUAR JAM KERJA 2",IF(AND(OR(WEEKDAY($H1528,2)=1,WEEKDAY($H1528,2)=2,WEEKDAY($H1528,2)=3,WEEKDAY($H1528,2)=4,WEEKDAY($H1528,2)=5),$I1528&lt;=DATABASE!$J$3,$I1528&gt;=DATABASE!$I$3),"JAM KERJA",IF(AND(WEEKDAY($H1528,2)=6,$I1528&lt;=DATABASE!$J$4,$I1528&gt;=DATABASE!$I$4),"JAM KERJA","LUAR JAM KERJA 1")))))</f>
        <v/>
      </c>
      <c r="M1528" s="33" t="str">
        <f>IF('DATA ACCURATE'!T1531&lt;&gt;"",IF('DATA ACCURATE'!T1531&gt;100,'DATA ACCURATE'!T1531/10,'DATA ACCURATE'!T1531),"")</f>
        <v/>
      </c>
      <c r="N1528" t="str">
        <f>IF(M1528="","",IF(M1528&lt;=DATABASE!$I$9,"LOKAL",IF(M1528&lt;DATABASE!$J$9,"LUAR KOTA 1",IF($M1528&gt;=DATABASE!$J$9,"LUAR KOTA 2",""))))</f>
        <v/>
      </c>
      <c r="O1528" s="38" t="str">
        <f>IF('DATA ACCURATE'!L1531&lt;&gt;"",'DATA ACCURATE'!L1531,"")</f>
        <v/>
      </c>
      <c r="Q1528" s="38">
        <f t="shared" si="162"/>
        <v>0</v>
      </c>
      <c r="R1528" s="38">
        <f t="shared" si="162"/>
        <v>0</v>
      </c>
      <c r="S1528" s="38">
        <f t="shared" si="162"/>
        <v>0</v>
      </c>
      <c r="T1528" s="38">
        <f t="shared" si="160"/>
        <v>0</v>
      </c>
      <c r="U1528" s="38">
        <f t="shared" si="163"/>
        <v>0</v>
      </c>
      <c r="V1528" s="38">
        <f t="shared" si="163"/>
        <v>0</v>
      </c>
      <c r="W1528" s="38">
        <f t="shared" si="163"/>
        <v>0</v>
      </c>
      <c r="X1528" s="38">
        <f t="shared" si="164"/>
        <v>0</v>
      </c>
      <c r="Y1528" s="38">
        <f t="shared" si="164"/>
        <v>0</v>
      </c>
      <c r="Z1528" s="38">
        <f t="shared" si="164"/>
        <v>0</v>
      </c>
      <c r="AA1528" s="38">
        <f t="shared" si="161"/>
        <v>0</v>
      </c>
      <c r="AB1528" s="38">
        <f t="shared" si="165"/>
        <v>0</v>
      </c>
      <c r="AC1528" s="38">
        <f t="shared" si="166"/>
        <v>0</v>
      </c>
      <c r="AD1528" s="38" t="str">
        <f t="shared" si="167"/>
        <v>000000000000</v>
      </c>
    </row>
    <row r="1529" spans="1:30">
      <c r="A1529" s="9" t="str">
        <f>IF('DATA ACCURATE'!A1532&lt;&gt;"",'DATA ACCURATE'!A1532,"")</f>
        <v/>
      </c>
      <c r="B1529" s="9" t="str">
        <f>IF('DATA ACCURATE'!D1532&lt;&gt;"",'DATA ACCURATE'!D1532,"")</f>
        <v/>
      </c>
      <c r="C1529" s="38" t="str">
        <f>IF($AD1529="000000000000","",INDEX(DATABASE!$W$12:$W$71,MATCH($AD1529,DATABASE!$V$12:$V$71,0)))</f>
        <v/>
      </c>
      <c r="D1529" s="34" t="str">
        <f>IF(C1529="","",IF(E1529="",INDEX(DATABASE!$AF$13:$AF$62,MATCH($C1529,DATABASE!$AC$13:$AC$62,0)),IF(E1529="2x D11",INDEX(DATABASE!$AF$13:$AF$62,MATCH($C1529,DATABASE!$AC$13:$AC$62,0))+2*DATABASE!$AF$62,IF(E1529="3x D11",INDEX(DATABASE!$AF$13:$AF$62,MATCH($C1529,DATABASE!$AC$13:$AC$62,0))+3*DATABASE!$AF$62,""))))</f>
        <v/>
      </c>
      <c r="E1529" s="38" t="str">
        <f>IF(AND($K1529="Y",$G1529&lt;&gt;"UNYIL",$F1529&lt;DATABASE!$O$8),"2x D11",IF(AND($K1529="Y",$G1529&lt;&gt;"UNYIL",$F1529&gt;=DATABASE!$O$8),"3x D11",""))</f>
        <v/>
      </c>
      <c r="F1529" s="9" t="str">
        <f>IF('DATA ACCURATE'!N1532&lt;&gt;"",'DATA ACCURATE'!N1532,"")</f>
        <v/>
      </c>
      <c r="G1529" t="str">
        <f>IF(F1529="","",IF(F1529&lt;=DATABASE!$I$8,"UNYIL",IF(F1529&lt;=DATABASE!$J$8,"KECIL",IF(F1529&lt;DATABASE!$K$8,"TANGGUNG",IF(F1529&gt;=DATABASE!$K$8,"BESAR","")))))</f>
        <v/>
      </c>
      <c r="H1529" s="16" t="str">
        <f>IF('DATA ACCURATE'!J1532&lt;&gt;"",'DATA ACCURATE'!J1532,"")</f>
        <v/>
      </c>
      <c r="I1529" s="35" t="str">
        <f>IF(B1529&lt;&gt;"",IFERROR(VLOOKUP(B1529,'DATA TIMBANGAN'!G:M,7,FALSE),VLOOKUP(B1529,'DATA TIMBANGAN'!G:M,7)),"")</f>
        <v/>
      </c>
      <c r="J1529" s="25" t="str">
        <f>IF(H1529&lt;&gt;"",IFERROR(INDEX(DATABASE!$Z$19:$Z$38,MATCH(DATEVALUE(H1529),DATABASE!$AA$19:$AA$38,0)),INDEX(DATABASE!$Z$12:$Z$18,MATCH(WEEKDAY(H1529,2),DATABASE!$AA$12:$AA$18,0))),"")</f>
        <v/>
      </c>
      <c r="K1529" s="25" t="str">
        <f>IF('DATA ACCURATE'!V1532&lt;&gt;"",'DATA ACCURATE'!V1532,"")</f>
        <v/>
      </c>
      <c r="L1529" s="80" t="str">
        <f>IF($H1529="","",IF(OR($J1529="LIBUR",AND($L1528="LIBUR",$O1528=$O1529)),"LIBUR",IF(AND(OR($L1528="LUAR JAM KERJA 1",$L1528="LUAR JAM KERJA 2"),OR(OR(AND($H1528=$H1529,AND(OR($I1529&gt;DATABASE!$J$3,$I1529&lt;DATABASE!$J$6),((DATEVALUE($H1529)+$I1529)-(DATEVALUE($H1528)+$I1528))&lt;DATABASE!$J$6)),AND($H1528=$H1529,$O1528=$O1529,OR($I1529&gt;DATABASE!$J$6,$I1529&lt;DATABASE!$J$3))),AND(($H1529-$H1528)=1,OR($I1529&lt;DATABASE!$I$6,((DATEVALUE($H1529)+$I1529)-(DATEVALUE($H1528)+$I1528))&lt;DATABASE!$J$6))),$A1529=$A1528),"LUAR JAM KERJA 2",IF(AND(OR(WEEKDAY($H1529,2)=1,WEEKDAY($H1529,2)=2,WEEKDAY($H1529,2)=3,WEEKDAY($H1529,2)=4,WEEKDAY($H1529,2)=5),$I1529&lt;=DATABASE!$J$3,$I1529&gt;=DATABASE!$I$3),"JAM KERJA",IF(AND(WEEKDAY($H1529,2)=6,$I1529&lt;=DATABASE!$J$4,$I1529&gt;=DATABASE!$I$4),"JAM KERJA","LUAR JAM KERJA 1")))))</f>
        <v/>
      </c>
      <c r="M1529" s="33" t="str">
        <f>IF('DATA ACCURATE'!T1532&lt;&gt;"",IF('DATA ACCURATE'!T1532&gt;100,'DATA ACCURATE'!T1532/10,'DATA ACCURATE'!T1532),"")</f>
        <v/>
      </c>
      <c r="N1529" t="str">
        <f>IF(M1529="","",IF(M1529&lt;=DATABASE!$I$9,"LOKAL",IF(M1529&lt;DATABASE!$J$9,"LUAR KOTA 1",IF($M1529&gt;=DATABASE!$J$9,"LUAR KOTA 2",""))))</f>
        <v/>
      </c>
      <c r="O1529" s="38" t="str">
        <f>IF('DATA ACCURATE'!L1532&lt;&gt;"",'DATA ACCURATE'!L1532,"")</f>
        <v/>
      </c>
      <c r="Q1529" s="38">
        <f t="shared" si="162"/>
        <v>0</v>
      </c>
      <c r="R1529" s="38">
        <f t="shared" si="162"/>
        <v>0</v>
      </c>
      <c r="S1529" s="38">
        <f t="shared" si="162"/>
        <v>0</v>
      </c>
      <c r="T1529" s="38">
        <f t="shared" si="160"/>
        <v>0</v>
      </c>
      <c r="U1529" s="38">
        <f t="shared" si="163"/>
        <v>0</v>
      </c>
      <c r="V1529" s="38">
        <f t="shared" si="163"/>
        <v>0</v>
      </c>
      <c r="W1529" s="38">
        <f t="shared" si="163"/>
        <v>0</v>
      </c>
      <c r="X1529" s="38">
        <f t="shared" si="164"/>
        <v>0</v>
      </c>
      <c r="Y1529" s="38">
        <f t="shared" si="164"/>
        <v>0</v>
      </c>
      <c r="Z1529" s="38">
        <f t="shared" si="164"/>
        <v>0</v>
      </c>
      <c r="AA1529" s="38">
        <f t="shared" si="161"/>
        <v>0</v>
      </c>
      <c r="AB1529" s="38">
        <f t="shared" si="165"/>
        <v>0</v>
      </c>
      <c r="AC1529" s="38">
        <f t="shared" si="166"/>
        <v>0</v>
      </c>
      <c r="AD1529" s="38" t="str">
        <f t="shared" si="167"/>
        <v>000000000000</v>
      </c>
    </row>
    <row r="1530" spans="1:30">
      <c r="A1530" s="9" t="str">
        <f>IF('DATA ACCURATE'!A1533&lt;&gt;"",'DATA ACCURATE'!A1533,"")</f>
        <v/>
      </c>
      <c r="B1530" s="9" t="str">
        <f>IF('DATA ACCURATE'!D1533&lt;&gt;"",'DATA ACCURATE'!D1533,"")</f>
        <v/>
      </c>
      <c r="C1530" s="38" t="str">
        <f>IF($AD1530="000000000000","",INDEX(DATABASE!$W$12:$W$71,MATCH($AD1530,DATABASE!$V$12:$V$71,0)))</f>
        <v/>
      </c>
      <c r="D1530" s="34" t="str">
        <f>IF(C1530="","",IF(E1530="",INDEX(DATABASE!$AF$13:$AF$62,MATCH($C1530,DATABASE!$AC$13:$AC$62,0)),IF(E1530="2x D11",INDEX(DATABASE!$AF$13:$AF$62,MATCH($C1530,DATABASE!$AC$13:$AC$62,0))+2*DATABASE!$AF$62,IF(E1530="3x D11",INDEX(DATABASE!$AF$13:$AF$62,MATCH($C1530,DATABASE!$AC$13:$AC$62,0))+3*DATABASE!$AF$62,""))))</f>
        <v/>
      </c>
      <c r="E1530" s="38" t="str">
        <f>IF(AND($K1530="Y",$G1530&lt;&gt;"UNYIL",$F1530&lt;DATABASE!$O$8),"2x D11",IF(AND($K1530="Y",$G1530&lt;&gt;"UNYIL",$F1530&gt;=DATABASE!$O$8),"3x D11",""))</f>
        <v/>
      </c>
      <c r="F1530" s="9" t="str">
        <f>IF('DATA ACCURATE'!N1533&lt;&gt;"",'DATA ACCURATE'!N1533,"")</f>
        <v/>
      </c>
      <c r="G1530" t="str">
        <f>IF(F1530="","",IF(F1530&lt;=DATABASE!$I$8,"UNYIL",IF(F1530&lt;=DATABASE!$J$8,"KECIL",IF(F1530&lt;DATABASE!$K$8,"TANGGUNG",IF(F1530&gt;=DATABASE!$K$8,"BESAR","")))))</f>
        <v/>
      </c>
      <c r="H1530" s="16" t="str">
        <f>IF('DATA ACCURATE'!J1533&lt;&gt;"",'DATA ACCURATE'!J1533,"")</f>
        <v/>
      </c>
      <c r="I1530" s="35" t="str">
        <f>IF(B1530&lt;&gt;"",IFERROR(VLOOKUP(B1530,'DATA TIMBANGAN'!G:M,7,FALSE),VLOOKUP(B1530,'DATA TIMBANGAN'!G:M,7)),"")</f>
        <v/>
      </c>
      <c r="J1530" s="25" t="str">
        <f>IF(H1530&lt;&gt;"",IFERROR(INDEX(DATABASE!$Z$19:$Z$38,MATCH(DATEVALUE(H1530),DATABASE!$AA$19:$AA$38,0)),INDEX(DATABASE!$Z$12:$Z$18,MATCH(WEEKDAY(H1530,2),DATABASE!$AA$12:$AA$18,0))),"")</f>
        <v/>
      </c>
      <c r="K1530" s="25" t="str">
        <f>IF('DATA ACCURATE'!V1533&lt;&gt;"",'DATA ACCURATE'!V1533,"")</f>
        <v/>
      </c>
      <c r="L1530" s="80" t="str">
        <f>IF($H1530="","",IF(OR($J1530="LIBUR",AND($L1529="LIBUR",$O1529=$O1530)),"LIBUR",IF(AND(OR($L1529="LUAR JAM KERJA 1",$L1529="LUAR JAM KERJA 2"),OR(OR(AND($H1529=$H1530,AND(OR($I1530&gt;DATABASE!$J$3,$I1530&lt;DATABASE!$J$6),((DATEVALUE($H1530)+$I1530)-(DATEVALUE($H1529)+$I1529))&lt;DATABASE!$J$6)),AND($H1529=$H1530,$O1529=$O1530,OR($I1530&gt;DATABASE!$J$6,$I1530&lt;DATABASE!$J$3))),AND(($H1530-$H1529)=1,OR($I1530&lt;DATABASE!$I$6,((DATEVALUE($H1530)+$I1530)-(DATEVALUE($H1529)+$I1529))&lt;DATABASE!$J$6))),$A1530=$A1529),"LUAR JAM KERJA 2",IF(AND(OR(WEEKDAY($H1530,2)=1,WEEKDAY($H1530,2)=2,WEEKDAY($H1530,2)=3,WEEKDAY($H1530,2)=4,WEEKDAY($H1530,2)=5),$I1530&lt;=DATABASE!$J$3,$I1530&gt;=DATABASE!$I$3),"JAM KERJA",IF(AND(WEEKDAY($H1530,2)=6,$I1530&lt;=DATABASE!$J$4,$I1530&gt;=DATABASE!$I$4),"JAM KERJA","LUAR JAM KERJA 1")))))</f>
        <v/>
      </c>
      <c r="M1530" s="33" t="str">
        <f>IF('DATA ACCURATE'!T1533&lt;&gt;"",IF('DATA ACCURATE'!T1533&gt;100,'DATA ACCURATE'!T1533/10,'DATA ACCURATE'!T1533),"")</f>
        <v/>
      </c>
      <c r="N1530" t="str">
        <f>IF(M1530="","",IF(M1530&lt;=DATABASE!$I$9,"LOKAL",IF(M1530&lt;DATABASE!$J$9,"LUAR KOTA 1",IF($M1530&gt;=DATABASE!$J$9,"LUAR KOTA 2",""))))</f>
        <v/>
      </c>
      <c r="O1530" s="38" t="str">
        <f>IF('DATA ACCURATE'!L1533&lt;&gt;"",'DATA ACCURATE'!L1533,"")</f>
        <v/>
      </c>
      <c r="Q1530" s="38">
        <f t="shared" si="162"/>
        <v>0</v>
      </c>
      <c r="R1530" s="38">
        <f t="shared" si="162"/>
        <v>0</v>
      </c>
      <c r="S1530" s="38">
        <f t="shared" si="162"/>
        <v>0</v>
      </c>
      <c r="T1530" s="38">
        <f t="shared" si="160"/>
        <v>0</v>
      </c>
      <c r="U1530" s="38">
        <f t="shared" si="163"/>
        <v>0</v>
      </c>
      <c r="V1530" s="38">
        <f t="shared" si="163"/>
        <v>0</v>
      </c>
      <c r="W1530" s="38">
        <f t="shared" si="163"/>
        <v>0</v>
      </c>
      <c r="X1530" s="38">
        <f t="shared" si="164"/>
        <v>0</v>
      </c>
      <c r="Y1530" s="38">
        <f t="shared" si="164"/>
        <v>0</v>
      </c>
      <c r="Z1530" s="38">
        <f t="shared" si="164"/>
        <v>0</v>
      </c>
      <c r="AA1530" s="38">
        <f t="shared" si="161"/>
        <v>0</v>
      </c>
      <c r="AB1530" s="38">
        <f t="shared" si="165"/>
        <v>0</v>
      </c>
      <c r="AC1530" s="38">
        <f t="shared" si="166"/>
        <v>0</v>
      </c>
      <c r="AD1530" s="38" t="str">
        <f t="shared" si="167"/>
        <v>000000000000</v>
      </c>
    </row>
    <row r="1531" spans="1:30">
      <c r="A1531" s="9" t="str">
        <f>IF('DATA ACCURATE'!A1534&lt;&gt;"",'DATA ACCURATE'!A1534,"")</f>
        <v/>
      </c>
      <c r="B1531" s="9" t="str">
        <f>IF('DATA ACCURATE'!D1534&lt;&gt;"",'DATA ACCURATE'!D1534,"")</f>
        <v/>
      </c>
      <c r="C1531" s="38" t="str">
        <f>IF($AD1531="000000000000","",INDEX(DATABASE!$W$12:$W$71,MATCH($AD1531,DATABASE!$V$12:$V$71,0)))</f>
        <v/>
      </c>
      <c r="D1531" s="34" t="str">
        <f>IF(C1531="","",IF(E1531="",INDEX(DATABASE!$AF$13:$AF$62,MATCH($C1531,DATABASE!$AC$13:$AC$62,0)),IF(E1531="2x D11",INDEX(DATABASE!$AF$13:$AF$62,MATCH($C1531,DATABASE!$AC$13:$AC$62,0))+2*DATABASE!$AF$62,IF(E1531="3x D11",INDEX(DATABASE!$AF$13:$AF$62,MATCH($C1531,DATABASE!$AC$13:$AC$62,0))+3*DATABASE!$AF$62,""))))</f>
        <v/>
      </c>
      <c r="E1531" s="38" t="str">
        <f>IF(AND($K1531="Y",$G1531&lt;&gt;"UNYIL",$F1531&lt;DATABASE!$O$8),"2x D11",IF(AND($K1531="Y",$G1531&lt;&gt;"UNYIL",$F1531&gt;=DATABASE!$O$8),"3x D11",""))</f>
        <v/>
      </c>
      <c r="F1531" s="9" t="str">
        <f>IF('DATA ACCURATE'!N1534&lt;&gt;"",'DATA ACCURATE'!N1534,"")</f>
        <v/>
      </c>
      <c r="G1531" t="str">
        <f>IF(F1531="","",IF(F1531&lt;=DATABASE!$I$8,"UNYIL",IF(F1531&lt;=DATABASE!$J$8,"KECIL",IF(F1531&lt;DATABASE!$K$8,"TANGGUNG",IF(F1531&gt;=DATABASE!$K$8,"BESAR","")))))</f>
        <v/>
      </c>
      <c r="H1531" s="16" t="str">
        <f>IF('DATA ACCURATE'!J1534&lt;&gt;"",'DATA ACCURATE'!J1534,"")</f>
        <v/>
      </c>
      <c r="I1531" s="35" t="str">
        <f>IF(B1531&lt;&gt;"",IFERROR(VLOOKUP(B1531,'DATA TIMBANGAN'!G:M,7,FALSE),VLOOKUP(B1531,'DATA TIMBANGAN'!G:M,7)),"")</f>
        <v/>
      </c>
      <c r="J1531" s="25" t="str">
        <f>IF(H1531&lt;&gt;"",IFERROR(INDEX(DATABASE!$Z$19:$Z$38,MATCH(DATEVALUE(H1531),DATABASE!$AA$19:$AA$38,0)),INDEX(DATABASE!$Z$12:$Z$18,MATCH(WEEKDAY(H1531,2),DATABASE!$AA$12:$AA$18,0))),"")</f>
        <v/>
      </c>
      <c r="K1531" s="25" t="str">
        <f>IF('DATA ACCURATE'!V1534&lt;&gt;"",'DATA ACCURATE'!V1534,"")</f>
        <v/>
      </c>
      <c r="L1531" s="80" t="str">
        <f>IF($H1531="","",IF(OR($J1531="LIBUR",AND($L1530="LIBUR",$O1530=$O1531)),"LIBUR",IF(AND(OR($L1530="LUAR JAM KERJA 1",$L1530="LUAR JAM KERJA 2"),OR(OR(AND($H1530=$H1531,AND(OR($I1531&gt;DATABASE!$J$3,$I1531&lt;DATABASE!$J$6),((DATEVALUE($H1531)+$I1531)-(DATEVALUE($H1530)+$I1530))&lt;DATABASE!$J$6)),AND($H1530=$H1531,$O1530=$O1531,OR($I1531&gt;DATABASE!$J$6,$I1531&lt;DATABASE!$J$3))),AND(($H1531-$H1530)=1,OR($I1531&lt;DATABASE!$I$6,((DATEVALUE($H1531)+$I1531)-(DATEVALUE($H1530)+$I1530))&lt;DATABASE!$J$6))),$A1531=$A1530),"LUAR JAM KERJA 2",IF(AND(OR(WEEKDAY($H1531,2)=1,WEEKDAY($H1531,2)=2,WEEKDAY($H1531,2)=3,WEEKDAY($H1531,2)=4,WEEKDAY($H1531,2)=5),$I1531&lt;=DATABASE!$J$3,$I1531&gt;=DATABASE!$I$3),"JAM KERJA",IF(AND(WEEKDAY($H1531,2)=6,$I1531&lt;=DATABASE!$J$4,$I1531&gt;=DATABASE!$I$4),"JAM KERJA","LUAR JAM KERJA 1")))))</f>
        <v/>
      </c>
      <c r="M1531" s="33" t="str">
        <f>IF('DATA ACCURATE'!T1534&lt;&gt;"",IF('DATA ACCURATE'!T1534&gt;100,'DATA ACCURATE'!T1534/10,'DATA ACCURATE'!T1534),"")</f>
        <v/>
      </c>
      <c r="N1531" t="str">
        <f>IF(M1531="","",IF(M1531&lt;=DATABASE!$I$9,"LOKAL",IF(M1531&lt;DATABASE!$J$9,"LUAR KOTA 1",IF($M1531&gt;=DATABASE!$J$9,"LUAR KOTA 2",""))))</f>
        <v/>
      </c>
      <c r="O1531" s="38" t="str">
        <f>IF('DATA ACCURATE'!L1534&lt;&gt;"",'DATA ACCURATE'!L1534,"")</f>
        <v/>
      </c>
      <c r="Q1531" s="38">
        <f t="shared" si="162"/>
        <v>0</v>
      </c>
      <c r="R1531" s="38">
        <f t="shared" si="162"/>
        <v>0</v>
      </c>
      <c r="S1531" s="38">
        <f t="shared" si="162"/>
        <v>0</v>
      </c>
      <c r="T1531" s="38">
        <f t="shared" si="160"/>
        <v>0</v>
      </c>
      <c r="U1531" s="38">
        <f t="shared" si="163"/>
        <v>0</v>
      </c>
      <c r="V1531" s="38">
        <f t="shared" si="163"/>
        <v>0</v>
      </c>
      <c r="W1531" s="38">
        <f t="shared" si="163"/>
        <v>0</v>
      </c>
      <c r="X1531" s="38">
        <f t="shared" si="164"/>
        <v>0</v>
      </c>
      <c r="Y1531" s="38">
        <f t="shared" si="164"/>
        <v>0</v>
      </c>
      <c r="Z1531" s="38">
        <f t="shared" si="164"/>
        <v>0</v>
      </c>
      <c r="AA1531" s="38">
        <f t="shared" si="161"/>
        <v>0</v>
      </c>
      <c r="AB1531" s="38">
        <f t="shared" si="165"/>
        <v>0</v>
      </c>
      <c r="AC1531" s="38">
        <f t="shared" si="166"/>
        <v>0</v>
      </c>
      <c r="AD1531" s="38" t="str">
        <f t="shared" si="167"/>
        <v>000000000000</v>
      </c>
    </row>
    <row r="1532" spans="1:30">
      <c r="A1532" s="9" t="str">
        <f>IF('DATA ACCURATE'!A1535&lt;&gt;"",'DATA ACCURATE'!A1535,"")</f>
        <v/>
      </c>
      <c r="B1532" s="9" t="str">
        <f>IF('DATA ACCURATE'!D1535&lt;&gt;"",'DATA ACCURATE'!D1535,"")</f>
        <v/>
      </c>
      <c r="C1532" s="38" t="str">
        <f>IF($AD1532="000000000000","",INDEX(DATABASE!$W$12:$W$71,MATCH($AD1532,DATABASE!$V$12:$V$71,0)))</f>
        <v/>
      </c>
      <c r="D1532" s="34" t="str">
        <f>IF(C1532="","",IF(E1532="",INDEX(DATABASE!$AF$13:$AF$62,MATCH($C1532,DATABASE!$AC$13:$AC$62,0)),IF(E1532="2x D11",INDEX(DATABASE!$AF$13:$AF$62,MATCH($C1532,DATABASE!$AC$13:$AC$62,0))+2*DATABASE!$AF$62,IF(E1532="3x D11",INDEX(DATABASE!$AF$13:$AF$62,MATCH($C1532,DATABASE!$AC$13:$AC$62,0))+3*DATABASE!$AF$62,""))))</f>
        <v/>
      </c>
      <c r="E1532" s="38" t="str">
        <f>IF(AND($K1532="Y",$G1532&lt;&gt;"UNYIL",$F1532&lt;DATABASE!$O$8),"2x D11",IF(AND($K1532="Y",$G1532&lt;&gt;"UNYIL",$F1532&gt;=DATABASE!$O$8),"3x D11",""))</f>
        <v/>
      </c>
      <c r="F1532" s="9" t="str">
        <f>IF('DATA ACCURATE'!N1535&lt;&gt;"",'DATA ACCURATE'!N1535,"")</f>
        <v/>
      </c>
      <c r="G1532" t="str">
        <f>IF(F1532="","",IF(F1532&lt;=DATABASE!$I$8,"UNYIL",IF(F1532&lt;=DATABASE!$J$8,"KECIL",IF(F1532&lt;DATABASE!$K$8,"TANGGUNG",IF(F1532&gt;=DATABASE!$K$8,"BESAR","")))))</f>
        <v/>
      </c>
      <c r="H1532" s="16" t="str">
        <f>IF('DATA ACCURATE'!J1535&lt;&gt;"",'DATA ACCURATE'!J1535,"")</f>
        <v/>
      </c>
      <c r="I1532" s="35" t="str">
        <f>IF(B1532&lt;&gt;"",IFERROR(VLOOKUP(B1532,'DATA TIMBANGAN'!G:M,7,FALSE),VLOOKUP(B1532,'DATA TIMBANGAN'!G:M,7)),"")</f>
        <v/>
      </c>
      <c r="J1532" s="25" t="str">
        <f>IF(H1532&lt;&gt;"",IFERROR(INDEX(DATABASE!$Z$19:$Z$38,MATCH(DATEVALUE(H1532),DATABASE!$AA$19:$AA$38,0)),INDEX(DATABASE!$Z$12:$Z$18,MATCH(WEEKDAY(H1532,2),DATABASE!$AA$12:$AA$18,0))),"")</f>
        <v/>
      </c>
      <c r="K1532" s="25" t="str">
        <f>IF('DATA ACCURATE'!V1535&lt;&gt;"",'DATA ACCURATE'!V1535,"")</f>
        <v/>
      </c>
      <c r="L1532" s="80" t="str">
        <f>IF($H1532="","",IF(OR($J1532="LIBUR",AND($L1531="LIBUR",$O1531=$O1532)),"LIBUR",IF(AND(OR($L1531="LUAR JAM KERJA 1",$L1531="LUAR JAM KERJA 2"),OR(OR(AND($H1531=$H1532,AND(OR($I1532&gt;DATABASE!$J$3,$I1532&lt;DATABASE!$J$6),((DATEVALUE($H1532)+$I1532)-(DATEVALUE($H1531)+$I1531))&lt;DATABASE!$J$6)),AND($H1531=$H1532,$O1531=$O1532,OR($I1532&gt;DATABASE!$J$6,$I1532&lt;DATABASE!$J$3))),AND(($H1532-$H1531)=1,OR($I1532&lt;DATABASE!$I$6,((DATEVALUE($H1532)+$I1532)-(DATEVALUE($H1531)+$I1531))&lt;DATABASE!$J$6))),$A1532=$A1531),"LUAR JAM KERJA 2",IF(AND(OR(WEEKDAY($H1532,2)=1,WEEKDAY($H1532,2)=2,WEEKDAY($H1532,2)=3,WEEKDAY($H1532,2)=4,WEEKDAY($H1532,2)=5),$I1532&lt;=DATABASE!$J$3,$I1532&gt;=DATABASE!$I$3),"JAM KERJA",IF(AND(WEEKDAY($H1532,2)=6,$I1532&lt;=DATABASE!$J$4,$I1532&gt;=DATABASE!$I$4),"JAM KERJA","LUAR JAM KERJA 1")))))</f>
        <v/>
      </c>
      <c r="M1532" s="33" t="str">
        <f>IF('DATA ACCURATE'!T1535&lt;&gt;"",IF('DATA ACCURATE'!T1535&gt;100,'DATA ACCURATE'!T1535/10,'DATA ACCURATE'!T1535),"")</f>
        <v/>
      </c>
      <c r="N1532" t="str">
        <f>IF(M1532="","",IF(M1532&lt;=DATABASE!$I$9,"LOKAL",IF(M1532&lt;DATABASE!$J$9,"LUAR KOTA 1",IF($M1532&gt;=DATABASE!$J$9,"LUAR KOTA 2",""))))</f>
        <v/>
      </c>
      <c r="O1532" s="38" t="str">
        <f>IF('DATA ACCURATE'!L1535&lt;&gt;"",'DATA ACCURATE'!L1535,"")</f>
        <v/>
      </c>
      <c r="Q1532" s="38">
        <f t="shared" si="162"/>
        <v>0</v>
      </c>
      <c r="R1532" s="38">
        <f t="shared" si="162"/>
        <v>0</v>
      </c>
      <c r="S1532" s="38">
        <f t="shared" si="162"/>
        <v>0</v>
      </c>
      <c r="T1532" s="38">
        <f t="shared" si="160"/>
        <v>0</v>
      </c>
      <c r="U1532" s="38">
        <f t="shared" si="163"/>
        <v>0</v>
      </c>
      <c r="V1532" s="38">
        <f t="shared" si="163"/>
        <v>0</v>
      </c>
      <c r="W1532" s="38">
        <f t="shared" si="163"/>
        <v>0</v>
      </c>
      <c r="X1532" s="38">
        <f t="shared" si="164"/>
        <v>0</v>
      </c>
      <c r="Y1532" s="38">
        <f t="shared" si="164"/>
        <v>0</v>
      </c>
      <c r="Z1532" s="38">
        <f t="shared" si="164"/>
        <v>0</v>
      </c>
      <c r="AA1532" s="38">
        <f t="shared" si="161"/>
        <v>0</v>
      </c>
      <c r="AB1532" s="38">
        <f t="shared" si="165"/>
        <v>0</v>
      </c>
      <c r="AC1532" s="38">
        <f t="shared" si="166"/>
        <v>0</v>
      </c>
      <c r="AD1532" s="38" t="str">
        <f t="shared" si="167"/>
        <v>000000000000</v>
      </c>
    </row>
    <row r="1533" spans="1:30">
      <c r="A1533" s="9" t="str">
        <f>IF('DATA ACCURATE'!A1536&lt;&gt;"",'DATA ACCURATE'!A1536,"")</f>
        <v/>
      </c>
      <c r="B1533" s="9" t="str">
        <f>IF('DATA ACCURATE'!D1536&lt;&gt;"",'DATA ACCURATE'!D1536,"")</f>
        <v/>
      </c>
      <c r="C1533" s="38" t="str">
        <f>IF($AD1533="000000000000","",INDEX(DATABASE!$W$12:$W$71,MATCH($AD1533,DATABASE!$V$12:$V$71,0)))</f>
        <v/>
      </c>
      <c r="D1533" s="34" t="str">
        <f>IF(C1533="","",IF(E1533="",INDEX(DATABASE!$AF$13:$AF$62,MATCH($C1533,DATABASE!$AC$13:$AC$62,0)),IF(E1533="2x D11",INDEX(DATABASE!$AF$13:$AF$62,MATCH($C1533,DATABASE!$AC$13:$AC$62,0))+2*DATABASE!$AF$62,IF(E1533="3x D11",INDEX(DATABASE!$AF$13:$AF$62,MATCH($C1533,DATABASE!$AC$13:$AC$62,0))+3*DATABASE!$AF$62,""))))</f>
        <v/>
      </c>
      <c r="E1533" s="38" t="str">
        <f>IF(AND($K1533="Y",$G1533&lt;&gt;"UNYIL",$F1533&lt;DATABASE!$O$8),"2x D11",IF(AND($K1533="Y",$G1533&lt;&gt;"UNYIL",$F1533&gt;=DATABASE!$O$8),"3x D11",""))</f>
        <v/>
      </c>
      <c r="F1533" s="9" t="str">
        <f>IF('DATA ACCURATE'!N1536&lt;&gt;"",'DATA ACCURATE'!N1536,"")</f>
        <v/>
      </c>
      <c r="G1533" t="str">
        <f>IF(F1533="","",IF(F1533&lt;=DATABASE!$I$8,"UNYIL",IF(F1533&lt;=DATABASE!$J$8,"KECIL",IF(F1533&lt;DATABASE!$K$8,"TANGGUNG",IF(F1533&gt;=DATABASE!$K$8,"BESAR","")))))</f>
        <v/>
      </c>
      <c r="H1533" s="16" t="str">
        <f>IF('DATA ACCURATE'!J1536&lt;&gt;"",'DATA ACCURATE'!J1536,"")</f>
        <v/>
      </c>
      <c r="I1533" s="35" t="str">
        <f>IF(B1533&lt;&gt;"",IFERROR(VLOOKUP(B1533,'DATA TIMBANGAN'!G:M,7,FALSE),VLOOKUP(B1533,'DATA TIMBANGAN'!G:M,7)),"")</f>
        <v/>
      </c>
      <c r="J1533" s="25" t="str">
        <f>IF(H1533&lt;&gt;"",IFERROR(INDEX(DATABASE!$Z$19:$Z$38,MATCH(DATEVALUE(H1533),DATABASE!$AA$19:$AA$38,0)),INDEX(DATABASE!$Z$12:$Z$18,MATCH(WEEKDAY(H1533,2),DATABASE!$AA$12:$AA$18,0))),"")</f>
        <v/>
      </c>
      <c r="K1533" s="25" t="str">
        <f>IF('DATA ACCURATE'!V1536&lt;&gt;"",'DATA ACCURATE'!V1536,"")</f>
        <v/>
      </c>
      <c r="L1533" s="80" t="str">
        <f>IF($H1533="","",IF(OR($J1533="LIBUR",AND($L1532="LIBUR",$O1532=$O1533)),"LIBUR",IF(AND(OR($L1532="LUAR JAM KERJA 1",$L1532="LUAR JAM KERJA 2"),OR(OR(AND($H1532=$H1533,AND(OR($I1533&gt;DATABASE!$J$3,$I1533&lt;DATABASE!$J$6),((DATEVALUE($H1533)+$I1533)-(DATEVALUE($H1532)+$I1532))&lt;DATABASE!$J$6)),AND($H1532=$H1533,$O1532=$O1533,OR($I1533&gt;DATABASE!$J$6,$I1533&lt;DATABASE!$J$3))),AND(($H1533-$H1532)=1,OR($I1533&lt;DATABASE!$I$6,((DATEVALUE($H1533)+$I1533)-(DATEVALUE($H1532)+$I1532))&lt;DATABASE!$J$6))),$A1533=$A1532),"LUAR JAM KERJA 2",IF(AND(OR(WEEKDAY($H1533,2)=1,WEEKDAY($H1533,2)=2,WEEKDAY($H1533,2)=3,WEEKDAY($H1533,2)=4,WEEKDAY($H1533,2)=5),$I1533&lt;=DATABASE!$J$3,$I1533&gt;=DATABASE!$I$3),"JAM KERJA",IF(AND(WEEKDAY($H1533,2)=6,$I1533&lt;=DATABASE!$J$4,$I1533&gt;=DATABASE!$I$4),"JAM KERJA","LUAR JAM KERJA 1")))))</f>
        <v/>
      </c>
      <c r="M1533" s="33" t="str">
        <f>IF('DATA ACCURATE'!T1536&lt;&gt;"",IF('DATA ACCURATE'!T1536&gt;100,'DATA ACCURATE'!T1536/10,'DATA ACCURATE'!T1536),"")</f>
        <v/>
      </c>
      <c r="N1533" t="str">
        <f>IF(M1533="","",IF(M1533&lt;=DATABASE!$I$9,"LOKAL",IF(M1533&lt;DATABASE!$J$9,"LUAR KOTA 1",IF($M1533&gt;=DATABASE!$J$9,"LUAR KOTA 2",""))))</f>
        <v/>
      </c>
      <c r="O1533" s="38" t="str">
        <f>IF('DATA ACCURATE'!L1536&lt;&gt;"",'DATA ACCURATE'!L1536,"")</f>
        <v/>
      </c>
      <c r="Q1533" s="38">
        <f t="shared" si="162"/>
        <v>0</v>
      </c>
      <c r="R1533" s="38">
        <f t="shared" si="162"/>
        <v>0</v>
      </c>
      <c r="S1533" s="38">
        <f t="shared" si="162"/>
        <v>0</v>
      </c>
      <c r="T1533" s="38">
        <f t="shared" si="160"/>
        <v>0</v>
      </c>
      <c r="U1533" s="38">
        <f t="shared" si="163"/>
        <v>0</v>
      </c>
      <c r="V1533" s="38">
        <f t="shared" si="163"/>
        <v>0</v>
      </c>
      <c r="W1533" s="38">
        <f t="shared" si="163"/>
        <v>0</v>
      </c>
      <c r="X1533" s="38">
        <f t="shared" si="164"/>
        <v>0</v>
      </c>
      <c r="Y1533" s="38">
        <f t="shared" si="164"/>
        <v>0</v>
      </c>
      <c r="Z1533" s="38">
        <f t="shared" si="164"/>
        <v>0</v>
      </c>
      <c r="AA1533" s="38">
        <f t="shared" si="161"/>
        <v>0</v>
      </c>
      <c r="AB1533" s="38">
        <f t="shared" si="165"/>
        <v>0</v>
      </c>
      <c r="AC1533" s="38">
        <f t="shared" si="166"/>
        <v>0</v>
      </c>
      <c r="AD1533" s="38" t="str">
        <f t="shared" si="167"/>
        <v>000000000000</v>
      </c>
    </row>
    <row r="1534" spans="1:30">
      <c r="A1534" s="9" t="str">
        <f>IF('DATA ACCURATE'!A1537&lt;&gt;"",'DATA ACCURATE'!A1537,"")</f>
        <v/>
      </c>
      <c r="B1534" s="9" t="str">
        <f>IF('DATA ACCURATE'!D1537&lt;&gt;"",'DATA ACCURATE'!D1537,"")</f>
        <v/>
      </c>
      <c r="C1534" s="38" t="str">
        <f>IF($AD1534="000000000000","",INDEX(DATABASE!$W$12:$W$71,MATCH($AD1534,DATABASE!$V$12:$V$71,0)))</f>
        <v/>
      </c>
      <c r="D1534" s="34" t="str">
        <f>IF(C1534="","",IF(E1534="",INDEX(DATABASE!$AF$13:$AF$62,MATCH($C1534,DATABASE!$AC$13:$AC$62,0)),IF(E1534="2x D11",INDEX(DATABASE!$AF$13:$AF$62,MATCH($C1534,DATABASE!$AC$13:$AC$62,0))+2*DATABASE!$AF$62,IF(E1534="3x D11",INDEX(DATABASE!$AF$13:$AF$62,MATCH($C1534,DATABASE!$AC$13:$AC$62,0))+3*DATABASE!$AF$62,""))))</f>
        <v/>
      </c>
      <c r="E1534" s="38" t="str">
        <f>IF(AND($K1534="Y",$G1534&lt;&gt;"UNYIL",$F1534&lt;DATABASE!$O$8),"2x D11",IF(AND($K1534="Y",$G1534&lt;&gt;"UNYIL",$F1534&gt;=DATABASE!$O$8),"3x D11",""))</f>
        <v/>
      </c>
      <c r="F1534" s="9" t="str">
        <f>IF('DATA ACCURATE'!N1537&lt;&gt;"",'DATA ACCURATE'!N1537,"")</f>
        <v/>
      </c>
      <c r="G1534" t="str">
        <f>IF(F1534="","",IF(F1534&lt;=DATABASE!$I$8,"UNYIL",IF(F1534&lt;=DATABASE!$J$8,"KECIL",IF(F1534&lt;DATABASE!$K$8,"TANGGUNG",IF(F1534&gt;=DATABASE!$K$8,"BESAR","")))))</f>
        <v/>
      </c>
      <c r="H1534" s="16" t="str">
        <f>IF('DATA ACCURATE'!J1537&lt;&gt;"",'DATA ACCURATE'!J1537,"")</f>
        <v/>
      </c>
      <c r="I1534" s="35" t="str">
        <f>IF(B1534&lt;&gt;"",IFERROR(VLOOKUP(B1534,'DATA TIMBANGAN'!G:M,7,FALSE),VLOOKUP(B1534,'DATA TIMBANGAN'!G:M,7)),"")</f>
        <v/>
      </c>
      <c r="J1534" s="25" t="str">
        <f>IF(H1534&lt;&gt;"",IFERROR(INDEX(DATABASE!$Z$19:$Z$38,MATCH(DATEVALUE(H1534),DATABASE!$AA$19:$AA$38,0)),INDEX(DATABASE!$Z$12:$Z$18,MATCH(WEEKDAY(H1534,2),DATABASE!$AA$12:$AA$18,0))),"")</f>
        <v/>
      </c>
      <c r="K1534" s="25" t="str">
        <f>IF('DATA ACCURATE'!V1537&lt;&gt;"",'DATA ACCURATE'!V1537,"")</f>
        <v/>
      </c>
      <c r="L1534" s="80" t="str">
        <f>IF($H1534="","",IF(OR($J1534="LIBUR",AND($L1533="LIBUR",$O1533=$O1534)),"LIBUR",IF(AND(OR($L1533="LUAR JAM KERJA 1",$L1533="LUAR JAM KERJA 2"),OR(OR(AND($H1533=$H1534,AND(OR($I1534&gt;DATABASE!$J$3,$I1534&lt;DATABASE!$J$6),((DATEVALUE($H1534)+$I1534)-(DATEVALUE($H1533)+$I1533))&lt;DATABASE!$J$6)),AND($H1533=$H1534,$O1533=$O1534,OR($I1534&gt;DATABASE!$J$6,$I1534&lt;DATABASE!$J$3))),AND(($H1534-$H1533)=1,OR($I1534&lt;DATABASE!$I$6,((DATEVALUE($H1534)+$I1534)-(DATEVALUE($H1533)+$I1533))&lt;DATABASE!$J$6))),$A1534=$A1533),"LUAR JAM KERJA 2",IF(AND(OR(WEEKDAY($H1534,2)=1,WEEKDAY($H1534,2)=2,WEEKDAY($H1534,2)=3,WEEKDAY($H1534,2)=4,WEEKDAY($H1534,2)=5),$I1534&lt;=DATABASE!$J$3,$I1534&gt;=DATABASE!$I$3),"JAM KERJA",IF(AND(WEEKDAY($H1534,2)=6,$I1534&lt;=DATABASE!$J$4,$I1534&gt;=DATABASE!$I$4),"JAM KERJA","LUAR JAM KERJA 1")))))</f>
        <v/>
      </c>
      <c r="M1534" s="33" t="str">
        <f>IF('DATA ACCURATE'!T1537&lt;&gt;"",IF('DATA ACCURATE'!T1537&gt;100,'DATA ACCURATE'!T1537/10,'DATA ACCURATE'!T1537),"")</f>
        <v/>
      </c>
      <c r="N1534" t="str">
        <f>IF(M1534="","",IF(M1534&lt;=DATABASE!$I$9,"LOKAL",IF(M1534&lt;DATABASE!$J$9,"LUAR KOTA 1",IF($M1534&gt;=DATABASE!$J$9,"LUAR KOTA 2",""))))</f>
        <v/>
      </c>
      <c r="O1534" s="38" t="str">
        <f>IF('DATA ACCURATE'!L1537&lt;&gt;"",'DATA ACCURATE'!L1537,"")</f>
        <v/>
      </c>
      <c r="Q1534" s="38">
        <f t="shared" si="162"/>
        <v>0</v>
      </c>
      <c r="R1534" s="38">
        <f t="shared" si="162"/>
        <v>0</v>
      </c>
      <c r="S1534" s="38">
        <f t="shared" si="162"/>
        <v>0</v>
      </c>
      <c r="T1534" s="38">
        <f t="shared" si="160"/>
        <v>0</v>
      </c>
      <c r="U1534" s="38">
        <f t="shared" si="163"/>
        <v>0</v>
      </c>
      <c r="V1534" s="38">
        <f t="shared" si="163"/>
        <v>0</v>
      </c>
      <c r="W1534" s="38">
        <f t="shared" si="163"/>
        <v>0</v>
      </c>
      <c r="X1534" s="38">
        <f t="shared" si="164"/>
        <v>0</v>
      </c>
      <c r="Y1534" s="38">
        <f t="shared" si="164"/>
        <v>0</v>
      </c>
      <c r="Z1534" s="38">
        <f t="shared" si="164"/>
        <v>0</v>
      </c>
      <c r="AA1534" s="38">
        <f t="shared" si="161"/>
        <v>0</v>
      </c>
      <c r="AB1534" s="38">
        <f t="shared" si="165"/>
        <v>0</v>
      </c>
      <c r="AC1534" s="38">
        <f t="shared" si="166"/>
        <v>0</v>
      </c>
      <c r="AD1534" s="38" t="str">
        <f t="shared" si="167"/>
        <v>000000000000</v>
      </c>
    </row>
    <row r="1535" spans="1:30">
      <c r="A1535" s="9" t="str">
        <f>IF('DATA ACCURATE'!A1538&lt;&gt;"",'DATA ACCURATE'!A1538,"")</f>
        <v/>
      </c>
      <c r="B1535" s="9" t="str">
        <f>IF('DATA ACCURATE'!D1538&lt;&gt;"",'DATA ACCURATE'!D1538,"")</f>
        <v/>
      </c>
      <c r="C1535" s="38" t="str">
        <f>IF($AD1535="000000000000","",INDEX(DATABASE!$W$12:$W$71,MATCH($AD1535,DATABASE!$V$12:$V$71,0)))</f>
        <v/>
      </c>
      <c r="D1535" s="34" t="str">
        <f>IF(C1535="","",IF(E1535="",INDEX(DATABASE!$AF$13:$AF$62,MATCH($C1535,DATABASE!$AC$13:$AC$62,0)),IF(E1535="2x D11",INDEX(DATABASE!$AF$13:$AF$62,MATCH($C1535,DATABASE!$AC$13:$AC$62,0))+2*DATABASE!$AF$62,IF(E1535="3x D11",INDEX(DATABASE!$AF$13:$AF$62,MATCH($C1535,DATABASE!$AC$13:$AC$62,0))+3*DATABASE!$AF$62,""))))</f>
        <v/>
      </c>
      <c r="E1535" s="38" t="str">
        <f>IF(AND($K1535="Y",$G1535&lt;&gt;"UNYIL",$F1535&lt;DATABASE!$O$8),"2x D11",IF(AND($K1535="Y",$G1535&lt;&gt;"UNYIL",$F1535&gt;=DATABASE!$O$8),"3x D11",""))</f>
        <v/>
      </c>
      <c r="F1535" s="9" t="str">
        <f>IF('DATA ACCURATE'!N1538&lt;&gt;"",'DATA ACCURATE'!N1538,"")</f>
        <v/>
      </c>
      <c r="G1535" t="str">
        <f>IF(F1535="","",IF(F1535&lt;=DATABASE!$I$8,"UNYIL",IF(F1535&lt;=DATABASE!$J$8,"KECIL",IF(F1535&lt;DATABASE!$K$8,"TANGGUNG",IF(F1535&gt;=DATABASE!$K$8,"BESAR","")))))</f>
        <v/>
      </c>
      <c r="H1535" s="16" t="str">
        <f>IF('DATA ACCURATE'!J1538&lt;&gt;"",'DATA ACCURATE'!J1538,"")</f>
        <v/>
      </c>
      <c r="I1535" s="35" t="str">
        <f>IF(B1535&lt;&gt;"",IFERROR(VLOOKUP(B1535,'DATA TIMBANGAN'!G:M,7,FALSE),VLOOKUP(B1535,'DATA TIMBANGAN'!G:M,7)),"")</f>
        <v/>
      </c>
      <c r="J1535" s="25" t="str">
        <f>IF(H1535&lt;&gt;"",IFERROR(INDEX(DATABASE!$Z$19:$Z$38,MATCH(DATEVALUE(H1535),DATABASE!$AA$19:$AA$38,0)),INDEX(DATABASE!$Z$12:$Z$18,MATCH(WEEKDAY(H1535,2),DATABASE!$AA$12:$AA$18,0))),"")</f>
        <v/>
      </c>
      <c r="K1535" s="25" t="str">
        <f>IF('DATA ACCURATE'!V1538&lt;&gt;"",'DATA ACCURATE'!V1538,"")</f>
        <v/>
      </c>
      <c r="L1535" s="80" t="str">
        <f>IF($H1535="","",IF(OR($J1535="LIBUR",AND($L1534="LIBUR",$O1534=$O1535)),"LIBUR",IF(AND(OR($L1534="LUAR JAM KERJA 1",$L1534="LUAR JAM KERJA 2"),OR(OR(AND($H1534=$H1535,AND(OR($I1535&gt;DATABASE!$J$3,$I1535&lt;DATABASE!$J$6),((DATEVALUE($H1535)+$I1535)-(DATEVALUE($H1534)+$I1534))&lt;DATABASE!$J$6)),AND($H1534=$H1535,$O1534=$O1535,OR($I1535&gt;DATABASE!$J$6,$I1535&lt;DATABASE!$J$3))),AND(($H1535-$H1534)=1,OR($I1535&lt;DATABASE!$I$6,((DATEVALUE($H1535)+$I1535)-(DATEVALUE($H1534)+$I1534))&lt;DATABASE!$J$6))),$A1535=$A1534),"LUAR JAM KERJA 2",IF(AND(OR(WEEKDAY($H1535,2)=1,WEEKDAY($H1535,2)=2,WEEKDAY($H1535,2)=3,WEEKDAY($H1535,2)=4,WEEKDAY($H1535,2)=5),$I1535&lt;=DATABASE!$J$3,$I1535&gt;=DATABASE!$I$3),"JAM KERJA",IF(AND(WEEKDAY($H1535,2)=6,$I1535&lt;=DATABASE!$J$4,$I1535&gt;=DATABASE!$I$4),"JAM KERJA","LUAR JAM KERJA 1")))))</f>
        <v/>
      </c>
      <c r="M1535" s="33" t="str">
        <f>IF('DATA ACCURATE'!T1538&lt;&gt;"",IF('DATA ACCURATE'!T1538&gt;100,'DATA ACCURATE'!T1538/10,'DATA ACCURATE'!T1538),"")</f>
        <v/>
      </c>
      <c r="N1535" t="str">
        <f>IF(M1535="","",IF(M1535&lt;=DATABASE!$I$9,"LOKAL",IF(M1535&lt;DATABASE!$J$9,"LUAR KOTA 1",IF($M1535&gt;=DATABASE!$J$9,"LUAR KOTA 2",""))))</f>
        <v/>
      </c>
      <c r="O1535" s="38" t="str">
        <f>IF('DATA ACCURATE'!L1538&lt;&gt;"",'DATA ACCURATE'!L1538,"")</f>
        <v/>
      </c>
      <c r="Q1535" s="38">
        <f t="shared" si="162"/>
        <v>0</v>
      </c>
      <c r="R1535" s="38">
        <f t="shared" si="162"/>
        <v>0</v>
      </c>
      <c r="S1535" s="38">
        <f t="shared" si="162"/>
        <v>0</v>
      </c>
      <c r="T1535" s="38">
        <f t="shared" si="160"/>
        <v>0</v>
      </c>
      <c r="U1535" s="38">
        <f t="shared" si="163"/>
        <v>0</v>
      </c>
      <c r="V1535" s="38">
        <f t="shared" si="163"/>
        <v>0</v>
      </c>
      <c r="W1535" s="38">
        <f t="shared" si="163"/>
        <v>0</v>
      </c>
      <c r="X1535" s="38">
        <f t="shared" si="164"/>
        <v>0</v>
      </c>
      <c r="Y1535" s="38">
        <f t="shared" si="164"/>
        <v>0</v>
      </c>
      <c r="Z1535" s="38">
        <f t="shared" si="164"/>
        <v>0</v>
      </c>
      <c r="AA1535" s="38">
        <f t="shared" si="161"/>
        <v>0</v>
      </c>
      <c r="AB1535" s="38">
        <f t="shared" si="165"/>
        <v>0</v>
      </c>
      <c r="AC1535" s="38">
        <f t="shared" si="166"/>
        <v>0</v>
      </c>
      <c r="AD1535" s="38" t="str">
        <f t="shared" si="167"/>
        <v>000000000000</v>
      </c>
    </row>
    <row r="1536" spans="1:30">
      <c r="A1536" s="9" t="str">
        <f>IF('DATA ACCURATE'!A1539&lt;&gt;"",'DATA ACCURATE'!A1539,"")</f>
        <v/>
      </c>
      <c r="B1536" s="9" t="str">
        <f>IF('DATA ACCURATE'!D1539&lt;&gt;"",'DATA ACCURATE'!D1539,"")</f>
        <v/>
      </c>
      <c r="C1536" s="38" t="str">
        <f>IF($AD1536="000000000000","",INDEX(DATABASE!$W$12:$W$71,MATCH($AD1536,DATABASE!$V$12:$V$71,0)))</f>
        <v/>
      </c>
      <c r="D1536" s="34" t="str">
        <f>IF(C1536="","",IF(E1536="",INDEX(DATABASE!$AF$13:$AF$62,MATCH($C1536,DATABASE!$AC$13:$AC$62,0)),IF(E1536="2x D11",INDEX(DATABASE!$AF$13:$AF$62,MATCH($C1536,DATABASE!$AC$13:$AC$62,0))+2*DATABASE!$AF$62,IF(E1536="3x D11",INDEX(DATABASE!$AF$13:$AF$62,MATCH($C1536,DATABASE!$AC$13:$AC$62,0))+3*DATABASE!$AF$62,""))))</f>
        <v/>
      </c>
      <c r="E1536" s="38" t="str">
        <f>IF(AND($K1536="Y",$G1536&lt;&gt;"UNYIL",$F1536&lt;DATABASE!$O$8),"2x D11",IF(AND($K1536="Y",$G1536&lt;&gt;"UNYIL",$F1536&gt;=DATABASE!$O$8),"3x D11",""))</f>
        <v/>
      </c>
      <c r="F1536" s="9" t="str">
        <f>IF('DATA ACCURATE'!N1539&lt;&gt;"",'DATA ACCURATE'!N1539,"")</f>
        <v/>
      </c>
      <c r="G1536" t="str">
        <f>IF(F1536="","",IF(F1536&lt;=DATABASE!$I$8,"UNYIL",IF(F1536&lt;=DATABASE!$J$8,"KECIL",IF(F1536&lt;DATABASE!$K$8,"TANGGUNG",IF(F1536&gt;=DATABASE!$K$8,"BESAR","")))))</f>
        <v/>
      </c>
      <c r="H1536" s="16" t="str">
        <f>IF('DATA ACCURATE'!J1539&lt;&gt;"",'DATA ACCURATE'!J1539,"")</f>
        <v/>
      </c>
      <c r="I1536" s="35" t="str">
        <f>IF(B1536&lt;&gt;"",IFERROR(VLOOKUP(B1536,'DATA TIMBANGAN'!G:M,7,FALSE),VLOOKUP(B1536,'DATA TIMBANGAN'!G:M,7)),"")</f>
        <v/>
      </c>
      <c r="J1536" s="25" t="str">
        <f>IF(H1536&lt;&gt;"",IFERROR(INDEX(DATABASE!$Z$19:$Z$38,MATCH(DATEVALUE(H1536),DATABASE!$AA$19:$AA$38,0)),INDEX(DATABASE!$Z$12:$Z$18,MATCH(WEEKDAY(H1536,2),DATABASE!$AA$12:$AA$18,0))),"")</f>
        <v/>
      </c>
      <c r="K1536" s="25" t="str">
        <f>IF('DATA ACCURATE'!V1539&lt;&gt;"",'DATA ACCURATE'!V1539,"")</f>
        <v/>
      </c>
      <c r="L1536" s="80" t="str">
        <f>IF($H1536="","",IF(OR($J1536="LIBUR",AND($L1535="LIBUR",$O1535=$O1536)),"LIBUR",IF(AND(OR($L1535="LUAR JAM KERJA 1",$L1535="LUAR JAM KERJA 2"),OR(OR(AND($H1535=$H1536,AND(OR($I1536&gt;DATABASE!$J$3,$I1536&lt;DATABASE!$J$6),((DATEVALUE($H1536)+$I1536)-(DATEVALUE($H1535)+$I1535))&lt;DATABASE!$J$6)),AND($H1535=$H1536,$O1535=$O1536,OR($I1536&gt;DATABASE!$J$6,$I1536&lt;DATABASE!$J$3))),AND(($H1536-$H1535)=1,OR($I1536&lt;DATABASE!$I$6,((DATEVALUE($H1536)+$I1536)-(DATEVALUE($H1535)+$I1535))&lt;DATABASE!$J$6))),$A1536=$A1535),"LUAR JAM KERJA 2",IF(AND(OR(WEEKDAY($H1536,2)=1,WEEKDAY($H1536,2)=2,WEEKDAY($H1536,2)=3,WEEKDAY($H1536,2)=4,WEEKDAY($H1536,2)=5),$I1536&lt;=DATABASE!$J$3,$I1536&gt;=DATABASE!$I$3),"JAM KERJA",IF(AND(WEEKDAY($H1536,2)=6,$I1536&lt;=DATABASE!$J$4,$I1536&gt;=DATABASE!$I$4),"JAM KERJA","LUAR JAM KERJA 1")))))</f>
        <v/>
      </c>
      <c r="M1536" s="33" t="str">
        <f>IF('DATA ACCURATE'!T1539&lt;&gt;"",IF('DATA ACCURATE'!T1539&gt;100,'DATA ACCURATE'!T1539/10,'DATA ACCURATE'!T1539),"")</f>
        <v/>
      </c>
      <c r="N1536" t="str">
        <f>IF(M1536="","",IF(M1536&lt;=DATABASE!$I$9,"LOKAL",IF(M1536&lt;DATABASE!$J$9,"LUAR KOTA 1",IF($M1536&gt;=DATABASE!$J$9,"LUAR KOTA 2",""))))</f>
        <v/>
      </c>
      <c r="O1536" s="38" t="str">
        <f>IF('DATA ACCURATE'!L1539&lt;&gt;"",'DATA ACCURATE'!L1539,"")</f>
        <v/>
      </c>
      <c r="Q1536" s="38">
        <f t="shared" si="162"/>
        <v>0</v>
      </c>
      <c r="R1536" s="38">
        <f t="shared" si="162"/>
        <v>0</v>
      </c>
      <c r="S1536" s="38">
        <f t="shared" si="162"/>
        <v>0</v>
      </c>
      <c r="T1536" s="38">
        <f t="shared" si="160"/>
        <v>0</v>
      </c>
      <c r="U1536" s="38">
        <f t="shared" si="163"/>
        <v>0</v>
      </c>
      <c r="V1536" s="38">
        <f t="shared" si="163"/>
        <v>0</v>
      </c>
      <c r="W1536" s="38">
        <f t="shared" si="163"/>
        <v>0</v>
      </c>
      <c r="X1536" s="38">
        <f t="shared" si="164"/>
        <v>0</v>
      </c>
      <c r="Y1536" s="38">
        <f t="shared" si="164"/>
        <v>0</v>
      </c>
      <c r="Z1536" s="38">
        <f t="shared" si="164"/>
        <v>0</v>
      </c>
      <c r="AA1536" s="38">
        <f t="shared" si="161"/>
        <v>0</v>
      </c>
      <c r="AB1536" s="38">
        <f t="shared" si="165"/>
        <v>0</v>
      </c>
      <c r="AC1536" s="38">
        <f t="shared" si="166"/>
        <v>0</v>
      </c>
      <c r="AD1536" s="38" t="str">
        <f t="shared" si="167"/>
        <v>000000000000</v>
      </c>
    </row>
    <row r="1537" spans="1:30">
      <c r="A1537" s="9" t="str">
        <f>IF('DATA ACCURATE'!A1540&lt;&gt;"",'DATA ACCURATE'!A1540,"")</f>
        <v/>
      </c>
      <c r="B1537" s="9" t="str">
        <f>IF('DATA ACCURATE'!D1540&lt;&gt;"",'DATA ACCURATE'!D1540,"")</f>
        <v/>
      </c>
      <c r="C1537" s="38" t="str">
        <f>IF($AD1537="000000000000","",INDEX(DATABASE!$W$12:$W$71,MATCH($AD1537,DATABASE!$V$12:$V$71,0)))</f>
        <v/>
      </c>
      <c r="D1537" s="34" t="str">
        <f>IF(C1537="","",IF(E1537="",INDEX(DATABASE!$AF$13:$AF$62,MATCH($C1537,DATABASE!$AC$13:$AC$62,0)),IF(E1537="2x D11",INDEX(DATABASE!$AF$13:$AF$62,MATCH($C1537,DATABASE!$AC$13:$AC$62,0))+2*DATABASE!$AF$62,IF(E1537="3x D11",INDEX(DATABASE!$AF$13:$AF$62,MATCH($C1537,DATABASE!$AC$13:$AC$62,0))+3*DATABASE!$AF$62,""))))</f>
        <v/>
      </c>
      <c r="E1537" s="38" t="str">
        <f>IF(AND($K1537="Y",$G1537&lt;&gt;"UNYIL",$F1537&lt;DATABASE!$O$8),"2x D11",IF(AND($K1537="Y",$G1537&lt;&gt;"UNYIL",$F1537&gt;=DATABASE!$O$8),"3x D11",""))</f>
        <v/>
      </c>
      <c r="F1537" s="9" t="str">
        <f>IF('DATA ACCURATE'!N1540&lt;&gt;"",'DATA ACCURATE'!N1540,"")</f>
        <v/>
      </c>
      <c r="G1537" t="str">
        <f>IF(F1537="","",IF(F1537&lt;=DATABASE!$I$8,"UNYIL",IF(F1537&lt;=DATABASE!$J$8,"KECIL",IF(F1537&lt;DATABASE!$K$8,"TANGGUNG",IF(F1537&gt;=DATABASE!$K$8,"BESAR","")))))</f>
        <v/>
      </c>
      <c r="H1537" s="16" t="str">
        <f>IF('DATA ACCURATE'!J1540&lt;&gt;"",'DATA ACCURATE'!J1540,"")</f>
        <v/>
      </c>
      <c r="I1537" s="35" t="str">
        <f>IF(B1537&lt;&gt;"",IFERROR(VLOOKUP(B1537,'DATA TIMBANGAN'!G:M,7,FALSE),VLOOKUP(B1537,'DATA TIMBANGAN'!G:M,7)),"")</f>
        <v/>
      </c>
      <c r="J1537" s="25" t="str">
        <f>IF(H1537&lt;&gt;"",IFERROR(INDEX(DATABASE!$Z$19:$Z$38,MATCH(DATEVALUE(H1537),DATABASE!$AA$19:$AA$38,0)),INDEX(DATABASE!$Z$12:$Z$18,MATCH(WEEKDAY(H1537,2),DATABASE!$AA$12:$AA$18,0))),"")</f>
        <v/>
      </c>
      <c r="K1537" s="25" t="str">
        <f>IF('DATA ACCURATE'!V1540&lt;&gt;"",'DATA ACCURATE'!V1540,"")</f>
        <v/>
      </c>
      <c r="L1537" s="80" t="str">
        <f>IF($H1537="","",IF(OR($J1537="LIBUR",AND($L1536="LIBUR",$O1536=$O1537)),"LIBUR",IF(AND(OR($L1536="LUAR JAM KERJA 1",$L1536="LUAR JAM KERJA 2"),OR(OR(AND($H1536=$H1537,AND(OR($I1537&gt;DATABASE!$J$3,$I1537&lt;DATABASE!$J$6),((DATEVALUE($H1537)+$I1537)-(DATEVALUE($H1536)+$I1536))&lt;DATABASE!$J$6)),AND($H1536=$H1537,$O1536=$O1537,OR($I1537&gt;DATABASE!$J$6,$I1537&lt;DATABASE!$J$3))),AND(($H1537-$H1536)=1,OR($I1537&lt;DATABASE!$I$6,((DATEVALUE($H1537)+$I1537)-(DATEVALUE($H1536)+$I1536))&lt;DATABASE!$J$6))),$A1537=$A1536),"LUAR JAM KERJA 2",IF(AND(OR(WEEKDAY($H1537,2)=1,WEEKDAY($H1537,2)=2,WEEKDAY($H1537,2)=3,WEEKDAY($H1537,2)=4,WEEKDAY($H1537,2)=5),$I1537&lt;=DATABASE!$J$3,$I1537&gt;=DATABASE!$I$3),"JAM KERJA",IF(AND(WEEKDAY($H1537,2)=6,$I1537&lt;=DATABASE!$J$4,$I1537&gt;=DATABASE!$I$4),"JAM KERJA","LUAR JAM KERJA 1")))))</f>
        <v/>
      </c>
      <c r="M1537" s="33" t="str">
        <f>IF('DATA ACCURATE'!T1540&lt;&gt;"",IF('DATA ACCURATE'!T1540&gt;100,'DATA ACCURATE'!T1540/10,'DATA ACCURATE'!T1540),"")</f>
        <v/>
      </c>
      <c r="N1537" t="str">
        <f>IF(M1537="","",IF(M1537&lt;=DATABASE!$I$9,"LOKAL",IF(M1537&lt;DATABASE!$J$9,"LUAR KOTA 1",IF($M1537&gt;=DATABASE!$J$9,"LUAR KOTA 2",""))))</f>
        <v/>
      </c>
      <c r="O1537" s="38" t="str">
        <f>IF('DATA ACCURATE'!L1540&lt;&gt;"",'DATA ACCURATE'!L1540,"")</f>
        <v/>
      </c>
      <c r="Q1537" s="38">
        <f t="shared" si="162"/>
        <v>0</v>
      </c>
      <c r="R1537" s="38">
        <f t="shared" si="162"/>
        <v>0</v>
      </c>
      <c r="S1537" s="38">
        <f t="shared" si="162"/>
        <v>0</v>
      </c>
      <c r="T1537" s="38">
        <f t="shared" si="160"/>
        <v>0</v>
      </c>
      <c r="U1537" s="38">
        <f t="shared" si="163"/>
        <v>0</v>
      </c>
      <c r="V1537" s="38">
        <f t="shared" si="163"/>
        <v>0</v>
      </c>
      <c r="W1537" s="38">
        <f t="shared" si="163"/>
        <v>0</v>
      </c>
      <c r="X1537" s="38">
        <f t="shared" si="164"/>
        <v>0</v>
      </c>
      <c r="Y1537" s="38">
        <f t="shared" si="164"/>
        <v>0</v>
      </c>
      <c r="Z1537" s="38">
        <f t="shared" si="164"/>
        <v>0</v>
      </c>
      <c r="AA1537" s="38">
        <f t="shared" si="161"/>
        <v>0</v>
      </c>
      <c r="AB1537" s="38">
        <f t="shared" si="165"/>
        <v>0</v>
      </c>
      <c r="AC1537" s="38">
        <f t="shared" si="166"/>
        <v>0</v>
      </c>
      <c r="AD1537" s="38" t="str">
        <f t="shared" si="167"/>
        <v>000000000000</v>
      </c>
    </row>
    <row r="1538" spans="1:30">
      <c r="A1538" s="9" t="str">
        <f>IF('DATA ACCURATE'!A1541&lt;&gt;"",'DATA ACCURATE'!A1541,"")</f>
        <v/>
      </c>
      <c r="B1538" s="9" t="str">
        <f>IF('DATA ACCURATE'!D1541&lt;&gt;"",'DATA ACCURATE'!D1541,"")</f>
        <v/>
      </c>
      <c r="C1538" s="38" t="str">
        <f>IF($AD1538="000000000000","",INDEX(DATABASE!$W$12:$W$71,MATCH($AD1538,DATABASE!$V$12:$V$71,0)))</f>
        <v/>
      </c>
      <c r="D1538" s="34" t="str">
        <f>IF(C1538="","",IF(E1538="",INDEX(DATABASE!$AF$13:$AF$62,MATCH($C1538,DATABASE!$AC$13:$AC$62,0)),IF(E1538="2x D11",INDEX(DATABASE!$AF$13:$AF$62,MATCH($C1538,DATABASE!$AC$13:$AC$62,0))+2*DATABASE!$AF$62,IF(E1538="3x D11",INDEX(DATABASE!$AF$13:$AF$62,MATCH($C1538,DATABASE!$AC$13:$AC$62,0))+3*DATABASE!$AF$62,""))))</f>
        <v/>
      </c>
      <c r="E1538" s="38" t="str">
        <f>IF(AND($K1538="Y",$G1538&lt;&gt;"UNYIL",$F1538&lt;DATABASE!$O$8),"2x D11",IF(AND($K1538="Y",$G1538&lt;&gt;"UNYIL",$F1538&gt;=DATABASE!$O$8),"3x D11",""))</f>
        <v/>
      </c>
      <c r="F1538" s="9" t="str">
        <f>IF('DATA ACCURATE'!N1541&lt;&gt;"",'DATA ACCURATE'!N1541,"")</f>
        <v/>
      </c>
      <c r="G1538" t="str">
        <f>IF(F1538="","",IF(F1538&lt;=DATABASE!$I$8,"UNYIL",IF(F1538&lt;=DATABASE!$J$8,"KECIL",IF(F1538&lt;DATABASE!$K$8,"TANGGUNG",IF(F1538&gt;=DATABASE!$K$8,"BESAR","")))))</f>
        <v/>
      </c>
      <c r="H1538" s="16" t="str">
        <f>IF('DATA ACCURATE'!J1541&lt;&gt;"",'DATA ACCURATE'!J1541,"")</f>
        <v/>
      </c>
      <c r="I1538" s="35" t="str">
        <f>IF(B1538&lt;&gt;"",IFERROR(VLOOKUP(B1538,'DATA TIMBANGAN'!G:M,7,FALSE),VLOOKUP(B1538,'DATA TIMBANGAN'!G:M,7)),"")</f>
        <v/>
      </c>
      <c r="J1538" s="25" t="str">
        <f>IF(H1538&lt;&gt;"",IFERROR(INDEX(DATABASE!$Z$19:$Z$38,MATCH(DATEVALUE(H1538),DATABASE!$AA$19:$AA$38,0)),INDEX(DATABASE!$Z$12:$Z$18,MATCH(WEEKDAY(H1538,2),DATABASE!$AA$12:$AA$18,0))),"")</f>
        <v/>
      </c>
      <c r="K1538" s="25" t="str">
        <f>IF('DATA ACCURATE'!V1541&lt;&gt;"",'DATA ACCURATE'!V1541,"")</f>
        <v/>
      </c>
      <c r="L1538" s="80" t="str">
        <f>IF($H1538="","",IF(OR($J1538="LIBUR",AND($L1537="LIBUR",$O1537=$O1538)),"LIBUR",IF(AND(OR($L1537="LUAR JAM KERJA 1",$L1537="LUAR JAM KERJA 2"),OR(OR(AND($H1537=$H1538,AND(OR($I1538&gt;DATABASE!$J$3,$I1538&lt;DATABASE!$J$6),((DATEVALUE($H1538)+$I1538)-(DATEVALUE($H1537)+$I1537))&lt;DATABASE!$J$6)),AND($H1537=$H1538,$O1537=$O1538,OR($I1538&gt;DATABASE!$J$6,$I1538&lt;DATABASE!$J$3))),AND(($H1538-$H1537)=1,OR($I1538&lt;DATABASE!$I$6,((DATEVALUE($H1538)+$I1538)-(DATEVALUE($H1537)+$I1537))&lt;DATABASE!$J$6))),$A1538=$A1537),"LUAR JAM KERJA 2",IF(AND(OR(WEEKDAY($H1538,2)=1,WEEKDAY($H1538,2)=2,WEEKDAY($H1538,2)=3,WEEKDAY($H1538,2)=4,WEEKDAY($H1538,2)=5),$I1538&lt;=DATABASE!$J$3,$I1538&gt;=DATABASE!$I$3),"JAM KERJA",IF(AND(WEEKDAY($H1538,2)=6,$I1538&lt;=DATABASE!$J$4,$I1538&gt;=DATABASE!$I$4),"JAM KERJA","LUAR JAM KERJA 1")))))</f>
        <v/>
      </c>
      <c r="M1538" s="33" t="str">
        <f>IF('DATA ACCURATE'!T1541&lt;&gt;"",IF('DATA ACCURATE'!T1541&gt;100,'DATA ACCURATE'!T1541/10,'DATA ACCURATE'!T1541),"")</f>
        <v/>
      </c>
      <c r="N1538" t="str">
        <f>IF(M1538="","",IF(M1538&lt;=DATABASE!$I$9,"LOKAL",IF(M1538&lt;DATABASE!$J$9,"LUAR KOTA 1",IF($M1538&gt;=DATABASE!$J$9,"LUAR KOTA 2",""))))</f>
        <v/>
      </c>
      <c r="O1538" s="38" t="str">
        <f>IF('DATA ACCURATE'!L1541&lt;&gt;"",'DATA ACCURATE'!L1541,"")</f>
        <v/>
      </c>
      <c r="Q1538" s="38">
        <f t="shared" si="162"/>
        <v>0</v>
      </c>
      <c r="R1538" s="38">
        <f t="shared" si="162"/>
        <v>0</v>
      </c>
      <c r="S1538" s="38">
        <f t="shared" si="162"/>
        <v>0</v>
      </c>
      <c r="T1538" s="38">
        <f t="shared" si="162"/>
        <v>0</v>
      </c>
      <c r="U1538" s="38">
        <f t="shared" si="163"/>
        <v>0</v>
      </c>
      <c r="V1538" s="38">
        <f t="shared" si="163"/>
        <v>0</v>
      </c>
      <c r="W1538" s="38">
        <f t="shared" si="163"/>
        <v>0</v>
      </c>
      <c r="X1538" s="38">
        <f t="shared" si="164"/>
        <v>0</v>
      </c>
      <c r="Y1538" s="38">
        <f t="shared" si="164"/>
        <v>0</v>
      </c>
      <c r="Z1538" s="38">
        <f t="shared" si="164"/>
        <v>0</v>
      </c>
      <c r="AA1538" s="38">
        <f t="shared" si="164"/>
        <v>0</v>
      </c>
      <c r="AB1538" s="38">
        <f t="shared" si="165"/>
        <v>0</v>
      </c>
      <c r="AC1538" s="38">
        <f t="shared" si="166"/>
        <v>0</v>
      </c>
      <c r="AD1538" s="38" t="str">
        <f t="shared" si="167"/>
        <v>000000000000</v>
      </c>
    </row>
    <row r="1539" spans="1:30">
      <c r="A1539" s="9" t="str">
        <f>IF('DATA ACCURATE'!A1542&lt;&gt;"",'DATA ACCURATE'!A1542,"")</f>
        <v/>
      </c>
      <c r="B1539" s="9" t="str">
        <f>IF('DATA ACCURATE'!D1542&lt;&gt;"",'DATA ACCURATE'!D1542,"")</f>
        <v/>
      </c>
      <c r="C1539" s="38" t="str">
        <f>IF($AD1539="000000000000","",INDEX(DATABASE!$W$12:$W$71,MATCH($AD1539,DATABASE!$V$12:$V$71,0)))</f>
        <v/>
      </c>
      <c r="D1539" s="34" t="str">
        <f>IF(C1539="","",IF(E1539="",INDEX(DATABASE!$AF$13:$AF$62,MATCH($C1539,DATABASE!$AC$13:$AC$62,0)),IF(E1539="2x D11",INDEX(DATABASE!$AF$13:$AF$62,MATCH($C1539,DATABASE!$AC$13:$AC$62,0))+2*DATABASE!$AF$62,IF(E1539="3x D11",INDEX(DATABASE!$AF$13:$AF$62,MATCH($C1539,DATABASE!$AC$13:$AC$62,0))+3*DATABASE!$AF$62,""))))</f>
        <v/>
      </c>
      <c r="E1539" s="38" t="str">
        <f>IF(AND($K1539="Y",$G1539&lt;&gt;"UNYIL",$F1539&lt;DATABASE!$O$8),"2x D11",IF(AND($K1539="Y",$G1539&lt;&gt;"UNYIL",$F1539&gt;=DATABASE!$O$8),"3x D11",""))</f>
        <v/>
      </c>
      <c r="F1539" s="9" t="str">
        <f>IF('DATA ACCURATE'!N1542&lt;&gt;"",'DATA ACCURATE'!N1542,"")</f>
        <v/>
      </c>
      <c r="G1539" t="str">
        <f>IF(F1539="","",IF(F1539&lt;=DATABASE!$I$8,"UNYIL",IF(F1539&lt;=DATABASE!$J$8,"KECIL",IF(F1539&lt;DATABASE!$K$8,"TANGGUNG",IF(F1539&gt;=DATABASE!$K$8,"BESAR","")))))</f>
        <v/>
      </c>
      <c r="H1539" s="16" t="str">
        <f>IF('DATA ACCURATE'!J1542&lt;&gt;"",'DATA ACCURATE'!J1542,"")</f>
        <v/>
      </c>
      <c r="I1539" s="35" t="str">
        <f>IF(B1539&lt;&gt;"",IFERROR(VLOOKUP(B1539,'DATA TIMBANGAN'!G:M,7,FALSE),VLOOKUP(B1539,'DATA TIMBANGAN'!G:M,7)),"")</f>
        <v/>
      </c>
      <c r="J1539" s="25" t="str">
        <f>IF(H1539&lt;&gt;"",IFERROR(INDEX(DATABASE!$Z$19:$Z$38,MATCH(DATEVALUE(H1539),DATABASE!$AA$19:$AA$38,0)),INDEX(DATABASE!$Z$12:$Z$18,MATCH(WEEKDAY(H1539,2),DATABASE!$AA$12:$AA$18,0))),"")</f>
        <v/>
      </c>
      <c r="K1539" s="25" t="str">
        <f>IF('DATA ACCURATE'!V1542&lt;&gt;"",'DATA ACCURATE'!V1542,"")</f>
        <v/>
      </c>
      <c r="L1539" s="80" t="str">
        <f>IF($H1539="","",IF(OR($J1539="LIBUR",AND($L1538="LIBUR",$O1538=$O1539)),"LIBUR",IF(AND(OR($L1538="LUAR JAM KERJA 1",$L1538="LUAR JAM KERJA 2"),OR(OR(AND($H1538=$H1539,AND(OR($I1539&gt;DATABASE!$J$3,$I1539&lt;DATABASE!$J$6),((DATEVALUE($H1539)+$I1539)-(DATEVALUE($H1538)+$I1538))&lt;DATABASE!$J$6)),AND($H1538=$H1539,$O1538=$O1539,OR($I1539&gt;DATABASE!$J$6,$I1539&lt;DATABASE!$J$3))),AND(($H1539-$H1538)=1,OR($I1539&lt;DATABASE!$I$6,((DATEVALUE($H1539)+$I1539)-(DATEVALUE($H1538)+$I1538))&lt;DATABASE!$J$6))),$A1539=$A1538),"LUAR JAM KERJA 2",IF(AND(OR(WEEKDAY($H1539,2)=1,WEEKDAY($H1539,2)=2,WEEKDAY($H1539,2)=3,WEEKDAY($H1539,2)=4,WEEKDAY($H1539,2)=5),$I1539&lt;=DATABASE!$J$3,$I1539&gt;=DATABASE!$I$3),"JAM KERJA",IF(AND(WEEKDAY($H1539,2)=6,$I1539&lt;=DATABASE!$J$4,$I1539&gt;=DATABASE!$I$4),"JAM KERJA","LUAR JAM KERJA 1")))))</f>
        <v/>
      </c>
      <c r="M1539" s="33" t="str">
        <f>IF('DATA ACCURATE'!T1542&lt;&gt;"",IF('DATA ACCURATE'!T1542&gt;100,'DATA ACCURATE'!T1542/10,'DATA ACCURATE'!T1542),"")</f>
        <v/>
      </c>
      <c r="N1539" t="str">
        <f>IF(M1539="","",IF(M1539&lt;=DATABASE!$I$9,"LOKAL",IF(M1539&lt;DATABASE!$J$9,"LUAR KOTA 1",IF($M1539&gt;=DATABASE!$J$9,"LUAR KOTA 2",""))))</f>
        <v/>
      </c>
      <c r="O1539" s="38" t="str">
        <f>IF('DATA ACCURATE'!L1542&lt;&gt;"",'DATA ACCURATE'!L1542,"")</f>
        <v/>
      </c>
      <c r="Q1539" s="38">
        <f t="shared" ref="Q1539:T1602" si="168">IF($G1539=Q$1,1,0)</f>
        <v>0</v>
      </c>
      <c r="R1539" s="38">
        <f t="shared" si="168"/>
        <v>0</v>
      </c>
      <c r="S1539" s="38">
        <f t="shared" si="168"/>
        <v>0</v>
      </c>
      <c r="T1539" s="38">
        <f t="shared" si="168"/>
        <v>0</v>
      </c>
      <c r="U1539" s="38">
        <f t="shared" ref="U1539:W1602" si="169">IF($N1539=U$1,1,0)</f>
        <v>0</v>
      </c>
      <c r="V1539" s="38">
        <f t="shared" si="169"/>
        <v>0</v>
      </c>
      <c r="W1539" s="38">
        <f t="shared" si="169"/>
        <v>0</v>
      </c>
      <c r="X1539" s="38">
        <f t="shared" ref="X1539:AA1602" si="170">IF($L1539=X$1,1,0)</f>
        <v>0</v>
      </c>
      <c r="Y1539" s="38">
        <f t="shared" si="170"/>
        <v>0</v>
      </c>
      <c r="Z1539" s="38">
        <f t="shared" si="170"/>
        <v>0</v>
      </c>
      <c r="AA1539" s="38">
        <f t="shared" si="170"/>
        <v>0</v>
      </c>
      <c r="AB1539" s="38">
        <f t="shared" ref="AB1539:AB1602" si="171">IF(AND($G1539="UNYIL",$K1539="Y"),1,0)</f>
        <v>0</v>
      </c>
      <c r="AC1539" s="38">
        <f t="shared" ref="AC1539:AC1602" si="172">IF($E1539="2x D11",2,IF($E1539="3x D11",3,0))</f>
        <v>0</v>
      </c>
      <c r="AD1539" s="38" t="str">
        <f t="shared" ref="AD1539:AD1602" si="173">Q1539&amp;R1539&amp;S1539&amp;T1539&amp;U1539&amp;V1539&amp;W1539&amp;X1539&amp;Y1539&amp;Z1539&amp;AA1539&amp;AB1539</f>
        <v>000000000000</v>
      </c>
    </row>
    <row r="1540" spans="1:30">
      <c r="A1540" s="9" t="str">
        <f>IF('DATA ACCURATE'!A1543&lt;&gt;"",'DATA ACCURATE'!A1543,"")</f>
        <v/>
      </c>
      <c r="B1540" s="9" t="str">
        <f>IF('DATA ACCURATE'!D1543&lt;&gt;"",'DATA ACCURATE'!D1543,"")</f>
        <v/>
      </c>
      <c r="C1540" s="38" t="str">
        <f>IF($AD1540="000000000000","",INDEX(DATABASE!$W$12:$W$71,MATCH($AD1540,DATABASE!$V$12:$V$71,0)))</f>
        <v/>
      </c>
      <c r="D1540" s="34" t="str">
        <f>IF(C1540="","",IF(E1540="",INDEX(DATABASE!$AF$13:$AF$62,MATCH($C1540,DATABASE!$AC$13:$AC$62,0)),IF(E1540="2x D11",INDEX(DATABASE!$AF$13:$AF$62,MATCH($C1540,DATABASE!$AC$13:$AC$62,0))+2*DATABASE!$AF$62,IF(E1540="3x D11",INDEX(DATABASE!$AF$13:$AF$62,MATCH($C1540,DATABASE!$AC$13:$AC$62,0))+3*DATABASE!$AF$62,""))))</f>
        <v/>
      </c>
      <c r="E1540" s="38" t="str">
        <f>IF(AND($K1540="Y",$G1540&lt;&gt;"UNYIL",$F1540&lt;DATABASE!$O$8),"2x D11",IF(AND($K1540="Y",$G1540&lt;&gt;"UNYIL",$F1540&gt;=DATABASE!$O$8),"3x D11",""))</f>
        <v/>
      </c>
      <c r="F1540" s="9" t="str">
        <f>IF('DATA ACCURATE'!N1543&lt;&gt;"",'DATA ACCURATE'!N1543,"")</f>
        <v/>
      </c>
      <c r="G1540" t="str">
        <f>IF(F1540="","",IF(F1540&lt;=DATABASE!$I$8,"UNYIL",IF(F1540&lt;=DATABASE!$J$8,"KECIL",IF(F1540&lt;DATABASE!$K$8,"TANGGUNG",IF(F1540&gt;=DATABASE!$K$8,"BESAR","")))))</f>
        <v/>
      </c>
      <c r="H1540" s="16" t="str">
        <f>IF('DATA ACCURATE'!J1543&lt;&gt;"",'DATA ACCURATE'!J1543,"")</f>
        <v/>
      </c>
      <c r="I1540" s="35" t="str">
        <f>IF(B1540&lt;&gt;"",IFERROR(VLOOKUP(B1540,'DATA TIMBANGAN'!G:M,7,FALSE),VLOOKUP(B1540,'DATA TIMBANGAN'!G:M,7)),"")</f>
        <v/>
      </c>
      <c r="J1540" s="25" t="str">
        <f>IF(H1540&lt;&gt;"",IFERROR(INDEX(DATABASE!$Z$19:$Z$38,MATCH(DATEVALUE(H1540),DATABASE!$AA$19:$AA$38,0)),INDEX(DATABASE!$Z$12:$Z$18,MATCH(WEEKDAY(H1540,2),DATABASE!$AA$12:$AA$18,0))),"")</f>
        <v/>
      </c>
      <c r="K1540" s="25" t="str">
        <f>IF('DATA ACCURATE'!V1543&lt;&gt;"",'DATA ACCURATE'!V1543,"")</f>
        <v/>
      </c>
      <c r="L1540" s="80" t="str">
        <f>IF($H1540="","",IF(OR($J1540="LIBUR",AND($L1539="LIBUR",$O1539=$O1540)),"LIBUR",IF(AND(OR($L1539="LUAR JAM KERJA 1",$L1539="LUAR JAM KERJA 2"),OR(OR(AND($H1539=$H1540,AND(OR($I1540&gt;DATABASE!$J$3,$I1540&lt;DATABASE!$J$6),((DATEVALUE($H1540)+$I1540)-(DATEVALUE($H1539)+$I1539))&lt;DATABASE!$J$6)),AND($H1539=$H1540,$O1539=$O1540,OR($I1540&gt;DATABASE!$J$6,$I1540&lt;DATABASE!$J$3))),AND(($H1540-$H1539)=1,OR($I1540&lt;DATABASE!$I$6,((DATEVALUE($H1540)+$I1540)-(DATEVALUE($H1539)+$I1539))&lt;DATABASE!$J$6))),$A1540=$A1539),"LUAR JAM KERJA 2",IF(AND(OR(WEEKDAY($H1540,2)=1,WEEKDAY($H1540,2)=2,WEEKDAY($H1540,2)=3,WEEKDAY($H1540,2)=4,WEEKDAY($H1540,2)=5),$I1540&lt;=DATABASE!$J$3,$I1540&gt;=DATABASE!$I$3),"JAM KERJA",IF(AND(WEEKDAY($H1540,2)=6,$I1540&lt;=DATABASE!$J$4,$I1540&gt;=DATABASE!$I$4),"JAM KERJA","LUAR JAM KERJA 1")))))</f>
        <v/>
      </c>
      <c r="M1540" s="33" t="str">
        <f>IF('DATA ACCURATE'!T1543&lt;&gt;"",IF('DATA ACCURATE'!T1543&gt;100,'DATA ACCURATE'!T1543/10,'DATA ACCURATE'!T1543),"")</f>
        <v/>
      </c>
      <c r="N1540" t="str">
        <f>IF(M1540="","",IF(M1540&lt;=DATABASE!$I$9,"LOKAL",IF(M1540&lt;DATABASE!$J$9,"LUAR KOTA 1",IF($M1540&gt;=DATABASE!$J$9,"LUAR KOTA 2",""))))</f>
        <v/>
      </c>
      <c r="O1540" s="38" t="str">
        <f>IF('DATA ACCURATE'!L1543&lt;&gt;"",'DATA ACCURATE'!L1543,"")</f>
        <v/>
      </c>
      <c r="Q1540" s="38">
        <f t="shared" si="168"/>
        <v>0</v>
      </c>
      <c r="R1540" s="38">
        <f t="shared" si="168"/>
        <v>0</v>
      </c>
      <c r="S1540" s="38">
        <f t="shared" si="168"/>
        <v>0</v>
      </c>
      <c r="T1540" s="38">
        <f t="shared" si="168"/>
        <v>0</v>
      </c>
      <c r="U1540" s="38">
        <f t="shared" si="169"/>
        <v>0</v>
      </c>
      <c r="V1540" s="38">
        <f t="shared" si="169"/>
        <v>0</v>
      </c>
      <c r="W1540" s="38">
        <f t="shared" si="169"/>
        <v>0</v>
      </c>
      <c r="X1540" s="38">
        <f t="shared" si="170"/>
        <v>0</v>
      </c>
      <c r="Y1540" s="38">
        <f t="shared" si="170"/>
        <v>0</v>
      </c>
      <c r="Z1540" s="38">
        <f t="shared" si="170"/>
        <v>0</v>
      </c>
      <c r="AA1540" s="38">
        <f t="shared" si="170"/>
        <v>0</v>
      </c>
      <c r="AB1540" s="38">
        <f t="shared" si="171"/>
        <v>0</v>
      </c>
      <c r="AC1540" s="38">
        <f t="shared" si="172"/>
        <v>0</v>
      </c>
      <c r="AD1540" s="38" t="str">
        <f t="shared" si="173"/>
        <v>000000000000</v>
      </c>
    </row>
    <row r="1541" spans="1:30">
      <c r="A1541" s="9" t="str">
        <f>IF('DATA ACCURATE'!A1544&lt;&gt;"",'DATA ACCURATE'!A1544,"")</f>
        <v/>
      </c>
      <c r="B1541" s="9" t="str">
        <f>IF('DATA ACCURATE'!D1544&lt;&gt;"",'DATA ACCURATE'!D1544,"")</f>
        <v/>
      </c>
      <c r="C1541" s="38" t="str">
        <f>IF($AD1541="000000000000","",INDEX(DATABASE!$W$12:$W$71,MATCH($AD1541,DATABASE!$V$12:$V$71,0)))</f>
        <v/>
      </c>
      <c r="D1541" s="34" t="str">
        <f>IF(C1541="","",IF(E1541="",INDEX(DATABASE!$AF$13:$AF$62,MATCH($C1541,DATABASE!$AC$13:$AC$62,0)),IF(E1541="2x D11",INDEX(DATABASE!$AF$13:$AF$62,MATCH($C1541,DATABASE!$AC$13:$AC$62,0))+2*DATABASE!$AF$62,IF(E1541="3x D11",INDEX(DATABASE!$AF$13:$AF$62,MATCH($C1541,DATABASE!$AC$13:$AC$62,0))+3*DATABASE!$AF$62,""))))</f>
        <v/>
      </c>
      <c r="E1541" s="38" t="str">
        <f>IF(AND($K1541="Y",$G1541&lt;&gt;"UNYIL",$F1541&lt;DATABASE!$O$8),"2x D11",IF(AND($K1541="Y",$G1541&lt;&gt;"UNYIL",$F1541&gt;=DATABASE!$O$8),"3x D11",""))</f>
        <v/>
      </c>
      <c r="F1541" s="9" t="str">
        <f>IF('DATA ACCURATE'!N1544&lt;&gt;"",'DATA ACCURATE'!N1544,"")</f>
        <v/>
      </c>
      <c r="G1541" t="str">
        <f>IF(F1541="","",IF(F1541&lt;=DATABASE!$I$8,"UNYIL",IF(F1541&lt;=DATABASE!$J$8,"KECIL",IF(F1541&lt;DATABASE!$K$8,"TANGGUNG",IF(F1541&gt;=DATABASE!$K$8,"BESAR","")))))</f>
        <v/>
      </c>
      <c r="H1541" s="16" t="str">
        <f>IF('DATA ACCURATE'!J1544&lt;&gt;"",'DATA ACCURATE'!J1544,"")</f>
        <v/>
      </c>
      <c r="I1541" s="35" t="str">
        <f>IF(B1541&lt;&gt;"",IFERROR(VLOOKUP(B1541,'DATA TIMBANGAN'!G:M,7,FALSE),VLOOKUP(B1541,'DATA TIMBANGAN'!G:M,7)),"")</f>
        <v/>
      </c>
      <c r="J1541" s="25" t="str">
        <f>IF(H1541&lt;&gt;"",IFERROR(INDEX(DATABASE!$Z$19:$Z$38,MATCH(DATEVALUE(H1541),DATABASE!$AA$19:$AA$38,0)),INDEX(DATABASE!$Z$12:$Z$18,MATCH(WEEKDAY(H1541,2),DATABASE!$AA$12:$AA$18,0))),"")</f>
        <v/>
      </c>
      <c r="K1541" s="25" t="str">
        <f>IF('DATA ACCURATE'!V1544&lt;&gt;"",'DATA ACCURATE'!V1544,"")</f>
        <v/>
      </c>
      <c r="L1541" s="80" t="str">
        <f>IF($H1541="","",IF(OR($J1541="LIBUR",AND($L1540="LIBUR",$O1540=$O1541)),"LIBUR",IF(AND(OR($L1540="LUAR JAM KERJA 1",$L1540="LUAR JAM KERJA 2"),OR(OR(AND($H1540=$H1541,AND(OR($I1541&gt;DATABASE!$J$3,$I1541&lt;DATABASE!$J$6),((DATEVALUE($H1541)+$I1541)-(DATEVALUE($H1540)+$I1540))&lt;DATABASE!$J$6)),AND($H1540=$H1541,$O1540=$O1541,OR($I1541&gt;DATABASE!$J$6,$I1541&lt;DATABASE!$J$3))),AND(($H1541-$H1540)=1,OR($I1541&lt;DATABASE!$I$6,((DATEVALUE($H1541)+$I1541)-(DATEVALUE($H1540)+$I1540))&lt;DATABASE!$J$6))),$A1541=$A1540),"LUAR JAM KERJA 2",IF(AND(OR(WEEKDAY($H1541,2)=1,WEEKDAY($H1541,2)=2,WEEKDAY($H1541,2)=3,WEEKDAY($H1541,2)=4,WEEKDAY($H1541,2)=5),$I1541&lt;=DATABASE!$J$3,$I1541&gt;=DATABASE!$I$3),"JAM KERJA",IF(AND(WEEKDAY($H1541,2)=6,$I1541&lt;=DATABASE!$J$4,$I1541&gt;=DATABASE!$I$4),"JAM KERJA","LUAR JAM KERJA 1")))))</f>
        <v/>
      </c>
      <c r="M1541" s="33" t="str">
        <f>IF('DATA ACCURATE'!T1544&lt;&gt;"",IF('DATA ACCURATE'!T1544&gt;100,'DATA ACCURATE'!T1544/10,'DATA ACCURATE'!T1544),"")</f>
        <v/>
      </c>
      <c r="N1541" t="str">
        <f>IF(M1541="","",IF(M1541&lt;=DATABASE!$I$9,"LOKAL",IF(M1541&lt;DATABASE!$J$9,"LUAR KOTA 1",IF($M1541&gt;=DATABASE!$J$9,"LUAR KOTA 2",""))))</f>
        <v/>
      </c>
      <c r="O1541" s="38" t="str">
        <f>IF('DATA ACCURATE'!L1544&lt;&gt;"",'DATA ACCURATE'!L1544,"")</f>
        <v/>
      </c>
      <c r="Q1541" s="38">
        <f t="shared" si="168"/>
        <v>0</v>
      </c>
      <c r="R1541" s="38">
        <f t="shared" si="168"/>
        <v>0</v>
      </c>
      <c r="S1541" s="38">
        <f t="shared" si="168"/>
        <v>0</v>
      </c>
      <c r="T1541" s="38">
        <f t="shared" si="168"/>
        <v>0</v>
      </c>
      <c r="U1541" s="38">
        <f t="shared" si="169"/>
        <v>0</v>
      </c>
      <c r="V1541" s="38">
        <f t="shared" si="169"/>
        <v>0</v>
      </c>
      <c r="W1541" s="38">
        <f t="shared" si="169"/>
        <v>0</v>
      </c>
      <c r="X1541" s="38">
        <f t="shared" si="170"/>
        <v>0</v>
      </c>
      <c r="Y1541" s="38">
        <f t="shared" si="170"/>
        <v>0</v>
      </c>
      <c r="Z1541" s="38">
        <f t="shared" si="170"/>
        <v>0</v>
      </c>
      <c r="AA1541" s="38">
        <f t="shared" si="170"/>
        <v>0</v>
      </c>
      <c r="AB1541" s="38">
        <f t="shared" si="171"/>
        <v>0</v>
      </c>
      <c r="AC1541" s="38">
        <f t="shared" si="172"/>
        <v>0</v>
      </c>
      <c r="AD1541" s="38" t="str">
        <f t="shared" si="173"/>
        <v>000000000000</v>
      </c>
    </row>
    <row r="1542" spans="1:30">
      <c r="A1542" s="9" t="str">
        <f>IF('DATA ACCURATE'!A1545&lt;&gt;"",'DATA ACCURATE'!A1545,"")</f>
        <v/>
      </c>
      <c r="B1542" s="9" t="str">
        <f>IF('DATA ACCURATE'!D1545&lt;&gt;"",'DATA ACCURATE'!D1545,"")</f>
        <v/>
      </c>
      <c r="C1542" s="38" t="str">
        <f>IF($AD1542="000000000000","",INDEX(DATABASE!$W$12:$W$71,MATCH($AD1542,DATABASE!$V$12:$V$71,0)))</f>
        <v/>
      </c>
      <c r="D1542" s="34" t="str">
        <f>IF(C1542="","",IF(E1542="",INDEX(DATABASE!$AF$13:$AF$62,MATCH($C1542,DATABASE!$AC$13:$AC$62,0)),IF(E1542="2x D11",INDEX(DATABASE!$AF$13:$AF$62,MATCH($C1542,DATABASE!$AC$13:$AC$62,0))+2*DATABASE!$AF$62,IF(E1542="3x D11",INDEX(DATABASE!$AF$13:$AF$62,MATCH($C1542,DATABASE!$AC$13:$AC$62,0))+3*DATABASE!$AF$62,""))))</f>
        <v/>
      </c>
      <c r="E1542" s="38" t="str">
        <f>IF(AND($K1542="Y",$G1542&lt;&gt;"UNYIL",$F1542&lt;DATABASE!$O$8),"2x D11",IF(AND($K1542="Y",$G1542&lt;&gt;"UNYIL",$F1542&gt;=DATABASE!$O$8),"3x D11",""))</f>
        <v/>
      </c>
      <c r="F1542" s="9" t="str">
        <f>IF('DATA ACCURATE'!N1545&lt;&gt;"",'DATA ACCURATE'!N1545,"")</f>
        <v/>
      </c>
      <c r="G1542" t="str">
        <f>IF(F1542="","",IF(F1542&lt;=DATABASE!$I$8,"UNYIL",IF(F1542&lt;=DATABASE!$J$8,"KECIL",IF(F1542&lt;DATABASE!$K$8,"TANGGUNG",IF(F1542&gt;=DATABASE!$K$8,"BESAR","")))))</f>
        <v/>
      </c>
      <c r="H1542" s="16" t="str">
        <f>IF('DATA ACCURATE'!J1545&lt;&gt;"",'DATA ACCURATE'!J1545,"")</f>
        <v/>
      </c>
      <c r="I1542" s="35" t="str">
        <f>IF(B1542&lt;&gt;"",IFERROR(VLOOKUP(B1542,'DATA TIMBANGAN'!G:M,7,FALSE),VLOOKUP(B1542,'DATA TIMBANGAN'!G:M,7)),"")</f>
        <v/>
      </c>
      <c r="J1542" s="25" t="str">
        <f>IF(H1542&lt;&gt;"",IFERROR(INDEX(DATABASE!$Z$19:$Z$38,MATCH(DATEVALUE(H1542),DATABASE!$AA$19:$AA$38,0)),INDEX(DATABASE!$Z$12:$Z$18,MATCH(WEEKDAY(H1542,2),DATABASE!$AA$12:$AA$18,0))),"")</f>
        <v/>
      </c>
      <c r="K1542" s="25" t="str">
        <f>IF('DATA ACCURATE'!V1545&lt;&gt;"",'DATA ACCURATE'!V1545,"")</f>
        <v/>
      </c>
      <c r="L1542" s="80" t="str">
        <f>IF($H1542="","",IF(OR($J1542="LIBUR",AND($L1541="LIBUR",$O1541=$O1542)),"LIBUR",IF(AND(OR($L1541="LUAR JAM KERJA 1",$L1541="LUAR JAM KERJA 2"),OR(OR(AND($H1541=$H1542,AND(OR($I1542&gt;DATABASE!$J$3,$I1542&lt;DATABASE!$J$6),((DATEVALUE($H1542)+$I1542)-(DATEVALUE($H1541)+$I1541))&lt;DATABASE!$J$6)),AND($H1541=$H1542,$O1541=$O1542,OR($I1542&gt;DATABASE!$J$6,$I1542&lt;DATABASE!$J$3))),AND(($H1542-$H1541)=1,OR($I1542&lt;DATABASE!$I$6,((DATEVALUE($H1542)+$I1542)-(DATEVALUE($H1541)+$I1541))&lt;DATABASE!$J$6))),$A1542=$A1541),"LUAR JAM KERJA 2",IF(AND(OR(WEEKDAY($H1542,2)=1,WEEKDAY($H1542,2)=2,WEEKDAY($H1542,2)=3,WEEKDAY($H1542,2)=4,WEEKDAY($H1542,2)=5),$I1542&lt;=DATABASE!$J$3,$I1542&gt;=DATABASE!$I$3),"JAM KERJA",IF(AND(WEEKDAY($H1542,2)=6,$I1542&lt;=DATABASE!$J$4,$I1542&gt;=DATABASE!$I$4),"JAM KERJA","LUAR JAM KERJA 1")))))</f>
        <v/>
      </c>
      <c r="M1542" s="33" t="str">
        <f>IF('DATA ACCURATE'!T1545&lt;&gt;"",IF('DATA ACCURATE'!T1545&gt;100,'DATA ACCURATE'!T1545/10,'DATA ACCURATE'!T1545),"")</f>
        <v/>
      </c>
      <c r="N1542" t="str">
        <f>IF(M1542="","",IF(M1542&lt;=DATABASE!$I$9,"LOKAL",IF(M1542&lt;DATABASE!$J$9,"LUAR KOTA 1",IF($M1542&gt;=DATABASE!$J$9,"LUAR KOTA 2",""))))</f>
        <v/>
      </c>
      <c r="O1542" s="38" t="str">
        <f>IF('DATA ACCURATE'!L1545&lt;&gt;"",'DATA ACCURATE'!L1545,"")</f>
        <v/>
      </c>
      <c r="Q1542" s="38">
        <f t="shared" si="168"/>
        <v>0</v>
      </c>
      <c r="R1542" s="38">
        <f t="shared" si="168"/>
        <v>0</v>
      </c>
      <c r="S1542" s="38">
        <f t="shared" si="168"/>
        <v>0</v>
      </c>
      <c r="T1542" s="38">
        <f t="shared" si="168"/>
        <v>0</v>
      </c>
      <c r="U1542" s="38">
        <f t="shared" si="169"/>
        <v>0</v>
      </c>
      <c r="V1542" s="38">
        <f t="shared" si="169"/>
        <v>0</v>
      </c>
      <c r="W1542" s="38">
        <f t="shared" si="169"/>
        <v>0</v>
      </c>
      <c r="X1542" s="38">
        <f t="shared" si="170"/>
        <v>0</v>
      </c>
      <c r="Y1542" s="38">
        <f t="shared" si="170"/>
        <v>0</v>
      </c>
      <c r="Z1542" s="38">
        <f t="shared" si="170"/>
        <v>0</v>
      </c>
      <c r="AA1542" s="38">
        <f t="shared" si="170"/>
        <v>0</v>
      </c>
      <c r="AB1542" s="38">
        <f t="shared" si="171"/>
        <v>0</v>
      </c>
      <c r="AC1542" s="38">
        <f t="shared" si="172"/>
        <v>0</v>
      </c>
      <c r="AD1542" s="38" t="str">
        <f t="shared" si="173"/>
        <v>000000000000</v>
      </c>
    </row>
    <row r="1543" spans="1:30">
      <c r="A1543" s="9" t="str">
        <f>IF('DATA ACCURATE'!A1546&lt;&gt;"",'DATA ACCURATE'!A1546,"")</f>
        <v/>
      </c>
      <c r="B1543" s="9" t="str">
        <f>IF('DATA ACCURATE'!D1546&lt;&gt;"",'DATA ACCURATE'!D1546,"")</f>
        <v/>
      </c>
      <c r="C1543" s="38" t="str">
        <f>IF($AD1543="000000000000","",INDEX(DATABASE!$W$12:$W$71,MATCH($AD1543,DATABASE!$V$12:$V$71,0)))</f>
        <v/>
      </c>
      <c r="D1543" s="34" t="str">
        <f>IF(C1543="","",IF(E1543="",INDEX(DATABASE!$AF$13:$AF$62,MATCH($C1543,DATABASE!$AC$13:$AC$62,0)),IF(E1543="2x D11",INDEX(DATABASE!$AF$13:$AF$62,MATCH($C1543,DATABASE!$AC$13:$AC$62,0))+2*DATABASE!$AF$62,IF(E1543="3x D11",INDEX(DATABASE!$AF$13:$AF$62,MATCH($C1543,DATABASE!$AC$13:$AC$62,0))+3*DATABASE!$AF$62,""))))</f>
        <v/>
      </c>
      <c r="E1543" s="38" t="str">
        <f>IF(AND($K1543="Y",$G1543&lt;&gt;"UNYIL",$F1543&lt;DATABASE!$O$8),"2x D11",IF(AND($K1543="Y",$G1543&lt;&gt;"UNYIL",$F1543&gt;=DATABASE!$O$8),"3x D11",""))</f>
        <v/>
      </c>
      <c r="F1543" s="9" t="str">
        <f>IF('DATA ACCURATE'!N1546&lt;&gt;"",'DATA ACCURATE'!N1546,"")</f>
        <v/>
      </c>
      <c r="G1543" t="str">
        <f>IF(F1543="","",IF(F1543&lt;=DATABASE!$I$8,"UNYIL",IF(F1543&lt;=DATABASE!$J$8,"KECIL",IF(F1543&lt;DATABASE!$K$8,"TANGGUNG",IF(F1543&gt;=DATABASE!$K$8,"BESAR","")))))</f>
        <v/>
      </c>
      <c r="H1543" s="16" t="str">
        <f>IF('DATA ACCURATE'!J1546&lt;&gt;"",'DATA ACCURATE'!J1546,"")</f>
        <v/>
      </c>
      <c r="I1543" s="35" t="str">
        <f>IF(B1543&lt;&gt;"",IFERROR(VLOOKUP(B1543,'DATA TIMBANGAN'!G:M,7,FALSE),VLOOKUP(B1543,'DATA TIMBANGAN'!G:M,7)),"")</f>
        <v/>
      </c>
      <c r="J1543" s="25" t="str">
        <f>IF(H1543&lt;&gt;"",IFERROR(INDEX(DATABASE!$Z$19:$Z$38,MATCH(DATEVALUE(H1543),DATABASE!$AA$19:$AA$38,0)),INDEX(DATABASE!$Z$12:$Z$18,MATCH(WEEKDAY(H1543,2),DATABASE!$AA$12:$AA$18,0))),"")</f>
        <v/>
      </c>
      <c r="K1543" s="25" t="str">
        <f>IF('DATA ACCURATE'!V1546&lt;&gt;"",'DATA ACCURATE'!V1546,"")</f>
        <v/>
      </c>
      <c r="L1543" s="80" t="str">
        <f>IF($H1543="","",IF(OR($J1543="LIBUR",AND($L1542="LIBUR",$O1542=$O1543)),"LIBUR",IF(AND(OR($L1542="LUAR JAM KERJA 1",$L1542="LUAR JAM KERJA 2"),OR(OR(AND($H1542=$H1543,AND(OR($I1543&gt;DATABASE!$J$3,$I1543&lt;DATABASE!$J$6),((DATEVALUE($H1543)+$I1543)-(DATEVALUE($H1542)+$I1542))&lt;DATABASE!$J$6)),AND($H1542=$H1543,$O1542=$O1543,OR($I1543&gt;DATABASE!$J$6,$I1543&lt;DATABASE!$J$3))),AND(($H1543-$H1542)=1,OR($I1543&lt;DATABASE!$I$6,((DATEVALUE($H1543)+$I1543)-(DATEVALUE($H1542)+$I1542))&lt;DATABASE!$J$6))),$A1543=$A1542),"LUAR JAM KERJA 2",IF(AND(OR(WEEKDAY($H1543,2)=1,WEEKDAY($H1543,2)=2,WEEKDAY($H1543,2)=3,WEEKDAY($H1543,2)=4,WEEKDAY($H1543,2)=5),$I1543&lt;=DATABASE!$J$3,$I1543&gt;=DATABASE!$I$3),"JAM KERJA",IF(AND(WEEKDAY($H1543,2)=6,$I1543&lt;=DATABASE!$J$4,$I1543&gt;=DATABASE!$I$4),"JAM KERJA","LUAR JAM KERJA 1")))))</f>
        <v/>
      </c>
      <c r="M1543" s="33" t="str">
        <f>IF('DATA ACCURATE'!T1546&lt;&gt;"",IF('DATA ACCURATE'!T1546&gt;100,'DATA ACCURATE'!T1546/10,'DATA ACCURATE'!T1546),"")</f>
        <v/>
      </c>
      <c r="N1543" t="str">
        <f>IF(M1543="","",IF(M1543&lt;=DATABASE!$I$9,"LOKAL",IF(M1543&lt;DATABASE!$J$9,"LUAR KOTA 1",IF($M1543&gt;=DATABASE!$J$9,"LUAR KOTA 2",""))))</f>
        <v/>
      </c>
      <c r="O1543" s="38" t="str">
        <f>IF('DATA ACCURATE'!L1546&lt;&gt;"",'DATA ACCURATE'!L1546,"")</f>
        <v/>
      </c>
      <c r="Q1543" s="38">
        <f t="shared" si="168"/>
        <v>0</v>
      </c>
      <c r="R1543" s="38">
        <f t="shared" si="168"/>
        <v>0</v>
      </c>
      <c r="S1543" s="38">
        <f t="shared" si="168"/>
        <v>0</v>
      </c>
      <c r="T1543" s="38">
        <f t="shared" si="168"/>
        <v>0</v>
      </c>
      <c r="U1543" s="38">
        <f t="shared" si="169"/>
        <v>0</v>
      </c>
      <c r="V1543" s="38">
        <f t="shared" si="169"/>
        <v>0</v>
      </c>
      <c r="W1543" s="38">
        <f t="shared" si="169"/>
        <v>0</v>
      </c>
      <c r="X1543" s="38">
        <f t="shared" si="170"/>
        <v>0</v>
      </c>
      <c r="Y1543" s="38">
        <f t="shared" si="170"/>
        <v>0</v>
      </c>
      <c r="Z1543" s="38">
        <f t="shared" si="170"/>
        <v>0</v>
      </c>
      <c r="AA1543" s="38">
        <f t="shared" si="170"/>
        <v>0</v>
      </c>
      <c r="AB1543" s="38">
        <f t="shared" si="171"/>
        <v>0</v>
      </c>
      <c r="AC1543" s="38">
        <f t="shared" si="172"/>
        <v>0</v>
      </c>
      <c r="AD1543" s="38" t="str">
        <f t="shared" si="173"/>
        <v>000000000000</v>
      </c>
    </row>
    <row r="1544" spans="1:30">
      <c r="A1544" s="9" t="str">
        <f>IF('DATA ACCURATE'!A1547&lt;&gt;"",'DATA ACCURATE'!A1547,"")</f>
        <v/>
      </c>
      <c r="B1544" s="9" t="str">
        <f>IF('DATA ACCURATE'!D1547&lt;&gt;"",'DATA ACCURATE'!D1547,"")</f>
        <v/>
      </c>
      <c r="C1544" s="38" t="str">
        <f>IF($AD1544="000000000000","",INDEX(DATABASE!$W$12:$W$71,MATCH($AD1544,DATABASE!$V$12:$V$71,0)))</f>
        <v/>
      </c>
      <c r="D1544" s="34" t="str">
        <f>IF(C1544="","",IF(E1544="",INDEX(DATABASE!$AF$13:$AF$62,MATCH($C1544,DATABASE!$AC$13:$AC$62,0)),IF(E1544="2x D11",INDEX(DATABASE!$AF$13:$AF$62,MATCH($C1544,DATABASE!$AC$13:$AC$62,0))+2*DATABASE!$AF$62,IF(E1544="3x D11",INDEX(DATABASE!$AF$13:$AF$62,MATCH($C1544,DATABASE!$AC$13:$AC$62,0))+3*DATABASE!$AF$62,""))))</f>
        <v/>
      </c>
      <c r="E1544" s="38" t="str">
        <f>IF(AND($K1544="Y",$G1544&lt;&gt;"UNYIL",$F1544&lt;DATABASE!$O$8),"2x D11",IF(AND($K1544="Y",$G1544&lt;&gt;"UNYIL",$F1544&gt;=DATABASE!$O$8),"3x D11",""))</f>
        <v/>
      </c>
      <c r="F1544" s="9" t="str">
        <f>IF('DATA ACCURATE'!N1547&lt;&gt;"",'DATA ACCURATE'!N1547,"")</f>
        <v/>
      </c>
      <c r="G1544" t="str">
        <f>IF(F1544="","",IF(F1544&lt;=DATABASE!$I$8,"UNYIL",IF(F1544&lt;=DATABASE!$J$8,"KECIL",IF(F1544&lt;DATABASE!$K$8,"TANGGUNG",IF(F1544&gt;=DATABASE!$K$8,"BESAR","")))))</f>
        <v/>
      </c>
      <c r="H1544" s="16" t="str">
        <f>IF('DATA ACCURATE'!J1547&lt;&gt;"",'DATA ACCURATE'!J1547,"")</f>
        <v/>
      </c>
      <c r="I1544" s="35" t="str">
        <f>IF(B1544&lt;&gt;"",IFERROR(VLOOKUP(B1544,'DATA TIMBANGAN'!G:M,7,FALSE),VLOOKUP(B1544,'DATA TIMBANGAN'!G:M,7)),"")</f>
        <v/>
      </c>
      <c r="J1544" s="25" t="str">
        <f>IF(H1544&lt;&gt;"",IFERROR(INDEX(DATABASE!$Z$19:$Z$38,MATCH(DATEVALUE(H1544),DATABASE!$AA$19:$AA$38,0)),INDEX(DATABASE!$Z$12:$Z$18,MATCH(WEEKDAY(H1544,2),DATABASE!$AA$12:$AA$18,0))),"")</f>
        <v/>
      </c>
      <c r="K1544" s="25" t="str">
        <f>IF('DATA ACCURATE'!V1547&lt;&gt;"",'DATA ACCURATE'!V1547,"")</f>
        <v/>
      </c>
      <c r="L1544" s="80" t="str">
        <f>IF($H1544="","",IF(OR($J1544="LIBUR",AND($L1543="LIBUR",$O1543=$O1544)),"LIBUR",IF(AND(OR($L1543="LUAR JAM KERJA 1",$L1543="LUAR JAM KERJA 2"),OR(OR(AND($H1543=$H1544,AND(OR($I1544&gt;DATABASE!$J$3,$I1544&lt;DATABASE!$J$6),((DATEVALUE($H1544)+$I1544)-(DATEVALUE($H1543)+$I1543))&lt;DATABASE!$J$6)),AND($H1543=$H1544,$O1543=$O1544,OR($I1544&gt;DATABASE!$J$6,$I1544&lt;DATABASE!$J$3))),AND(($H1544-$H1543)=1,OR($I1544&lt;DATABASE!$I$6,((DATEVALUE($H1544)+$I1544)-(DATEVALUE($H1543)+$I1543))&lt;DATABASE!$J$6))),$A1544=$A1543),"LUAR JAM KERJA 2",IF(AND(OR(WEEKDAY($H1544,2)=1,WEEKDAY($H1544,2)=2,WEEKDAY($H1544,2)=3,WEEKDAY($H1544,2)=4,WEEKDAY($H1544,2)=5),$I1544&lt;=DATABASE!$J$3,$I1544&gt;=DATABASE!$I$3),"JAM KERJA",IF(AND(WEEKDAY($H1544,2)=6,$I1544&lt;=DATABASE!$J$4,$I1544&gt;=DATABASE!$I$4),"JAM KERJA","LUAR JAM KERJA 1")))))</f>
        <v/>
      </c>
      <c r="M1544" s="33" t="str">
        <f>IF('DATA ACCURATE'!T1547&lt;&gt;"",IF('DATA ACCURATE'!T1547&gt;100,'DATA ACCURATE'!T1547/10,'DATA ACCURATE'!T1547),"")</f>
        <v/>
      </c>
      <c r="N1544" t="str">
        <f>IF(M1544="","",IF(M1544&lt;=DATABASE!$I$9,"LOKAL",IF(M1544&lt;DATABASE!$J$9,"LUAR KOTA 1",IF($M1544&gt;=DATABASE!$J$9,"LUAR KOTA 2",""))))</f>
        <v/>
      </c>
      <c r="O1544" s="38" t="str">
        <f>IF('DATA ACCURATE'!L1547&lt;&gt;"",'DATA ACCURATE'!L1547,"")</f>
        <v/>
      </c>
      <c r="Q1544" s="38">
        <f t="shared" si="168"/>
        <v>0</v>
      </c>
      <c r="R1544" s="38">
        <f t="shared" si="168"/>
        <v>0</v>
      </c>
      <c r="S1544" s="38">
        <f t="shared" si="168"/>
        <v>0</v>
      </c>
      <c r="T1544" s="38">
        <f t="shared" si="168"/>
        <v>0</v>
      </c>
      <c r="U1544" s="38">
        <f t="shared" si="169"/>
        <v>0</v>
      </c>
      <c r="V1544" s="38">
        <f t="shared" si="169"/>
        <v>0</v>
      </c>
      <c r="W1544" s="38">
        <f t="shared" si="169"/>
        <v>0</v>
      </c>
      <c r="X1544" s="38">
        <f t="shared" si="170"/>
        <v>0</v>
      </c>
      <c r="Y1544" s="38">
        <f t="shared" si="170"/>
        <v>0</v>
      </c>
      <c r="Z1544" s="38">
        <f t="shared" si="170"/>
        <v>0</v>
      </c>
      <c r="AA1544" s="38">
        <f t="shared" si="170"/>
        <v>0</v>
      </c>
      <c r="AB1544" s="38">
        <f t="shared" si="171"/>
        <v>0</v>
      </c>
      <c r="AC1544" s="38">
        <f t="shared" si="172"/>
        <v>0</v>
      </c>
      <c r="AD1544" s="38" t="str">
        <f t="shared" si="173"/>
        <v>000000000000</v>
      </c>
    </row>
    <row r="1545" spans="1:30">
      <c r="A1545" s="9" t="str">
        <f>IF('DATA ACCURATE'!A1548&lt;&gt;"",'DATA ACCURATE'!A1548,"")</f>
        <v/>
      </c>
      <c r="B1545" s="9" t="str">
        <f>IF('DATA ACCURATE'!D1548&lt;&gt;"",'DATA ACCURATE'!D1548,"")</f>
        <v/>
      </c>
      <c r="C1545" s="38" t="str">
        <f>IF($AD1545="000000000000","",INDEX(DATABASE!$W$12:$W$71,MATCH($AD1545,DATABASE!$V$12:$V$71,0)))</f>
        <v/>
      </c>
      <c r="D1545" s="34" t="str">
        <f>IF(C1545="","",IF(E1545="",INDEX(DATABASE!$AF$13:$AF$62,MATCH($C1545,DATABASE!$AC$13:$AC$62,0)),IF(E1545="2x D11",INDEX(DATABASE!$AF$13:$AF$62,MATCH($C1545,DATABASE!$AC$13:$AC$62,0))+2*DATABASE!$AF$62,IF(E1545="3x D11",INDEX(DATABASE!$AF$13:$AF$62,MATCH($C1545,DATABASE!$AC$13:$AC$62,0))+3*DATABASE!$AF$62,""))))</f>
        <v/>
      </c>
      <c r="E1545" s="38" t="str">
        <f>IF(AND($K1545="Y",$G1545&lt;&gt;"UNYIL",$F1545&lt;DATABASE!$O$8),"2x D11",IF(AND($K1545="Y",$G1545&lt;&gt;"UNYIL",$F1545&gt;=DATABASE!$O$8),"3x D11",""))</f>
        <v/>
      </c>
      <c r="F1545" s="9" t="str">
        <f>IF('DATA ACCURATE'!N1548&lt;&gt;"",'DATA ACCURATE'!N1548,"")</f>
        <v/>
      </c>
      <c r="G1545" t="str">
        <f>IF(F1545="","",IF(F1545&lt;=DATABASE!$I$8,"UNYIL",IF(F1545&lt;=DATABASE!$J$8,"KECIL",IF(F1545&lt;DATABASE!$K$8,"TANGGUNG",IF(F1545&gt;=DATABASE!$K$8,"BESAR","")))))</f>
        <v/>
      </c>
      <c r="H1545" s="16" t="str">
        <f>IF('DATA ACCURATE'!J1548&lt;&gt;"",'DATA ACCURATE'!J1548,"")</f>
        <v/>
      </c>
      <c r="I1545" s="35" t="str">
        <f>IF(B1545&lt;&gt;"",IFERROR(VLOOKUP(B1545,'DATA TIMBANGAN'!G:M,7,FALSE),VLOOKUP(B1545,'DATA TIMBANGAN'!G:M,7)),"")</f>
        <v/>
      </c>
      <c r="J1545" s="25" t="str">
        <f>IF(H1545&lt;&gt;"",IFERROR(INDEX(DATABASE!$Z$19:$Z$38,MATCH(DATEVALUE(H1545),DATABASE!$AA$19:$AA$38,0)),INDEX(DATABASE!$Z$12:$Z$18,MATCH(WEEKDAY(H1545,2),DATABASE!$AA$12:$AA$18,0))),"")</f>
        <v/>
      </c>
      <c r="K1545" s="25" t="str">
        <f>IF('DATA ACCURATE'!V1548&lt;&gt;"",'DATA ACCURATE'!V1548,"")</f>
        <v/>
      </c>
      <c r="L1545" s="80" t="str">
        <f>IF($H1545="","",IF(OR($J1545="LIBUR",AND($L1544="LIBUR",$O1544=$O1545)),"LIBUR",IF(AND(OR($L1544="LUAR JAM KERJA 1",$L1544="LUAR JAM KERJA 2"),OR(OR(AND($H1544=$H1545,AND(OR($I1545&gt;DATABASE!$J$3,$I1545&lt;DATABASE!$J$6),((DATEVALUE($H1545)+$I1545)-(DATEVALUE($H1544)+$I1544))&lt;DATABASE!$J$6)),AND($H1544=$H1545,$O1544=$O1545,OR($I1545&gt;DATABASE!$J$6,$I1545&lt;DATABASE!$J$3))),AND(($H1545-$H1544)=1,OR($I1545&lt;DATABASE!$I$6,((DATEVALUE($H1545)+$I1545)-(DATEVALUE($H1544)+$I1544))&lt;DATABASE!$J$6))),$A1545=$A1544),"LUAR JAM KERJA 2",IF(AND(OR(WEEKDAY($H1545,2)=1,WEEKDAY($H1545,2)=2,WEEKDAY($H1545,2)=3,WEEKDAY($H1545,2)=4,WEEKDAY($H1545,2)=5),$I1545&lt;=DATABASE!$J$3,$I1545&gt;=DATABASE!$I$3),"JAM KERJA",IF(AND(WEEKDAY($H1545,2)=6,$I1545&lt;=DATABASE!$J$4,$I1545&gt;=DATABASE!$I$4),"JAM KERJA","LUAR JAM KERJA 1")))))</f>
        <v/>
      </c>
      <c r="M1545" s="33" t="str">
        <f>IF('DATA ACCURATE'!T1548&lt;&gt;"",IF('DATA ACCURATE'!T1548&gt;100,'DATA ACCURATE'!T1548/10,'DATA ACCURATE'!T1548),"")</f>
        <v/>
      </c>
      <c r="N1545" t="str">
        <f>IF(M1545="","",IF(M1545&lt;=DATABASE!$I$9,"LOKAL",IF(M1545&lt;DATABASE!$J$9,"LUAR KOTA 1",IF($M1545&gt;=DATABASE!$J$9,"LUAR KOTA 2",""))))</f>
        <v/>
      </c>
      <c r="O1545" s="38" t="str">
        <f>IF('DATA ACCURATE'!L1548&lt;&gt;"",'DATA ACCURATE'!L1548,"")</f>
        <v/>
      </c>
      <c r="Q1545" s="38">
        <f t="shared" si="168"/>
        <v>0</v>
      </c>
      <c r="R1545" s="38">
        <f t="shared" si="168"/>
        <v>0</v>
      </c>
      <c r="S1545" s="38">
        <f t="shared" si="168"/>
        <v>0</v>
      </c>
      <c r="T1545" s="38">
        <f t="shared" si="168"/>
        <v>0</v>
      </c>
      <c r="U1545" s="38">
        <f t="shared" si="169"/>
        <v>0</v>
      </c>
      <c r="V1545" s="38">
        <f t="shared" si="169"/>
        <v>0</v>
      </c>
      <c r="W1545" s="38">
        <f t="shared" si="169"/>
        <v>0</v>
      </c>
      <c r="X1545" s="38">
        <f t="shared" si="170"/>
        <v>0</v>
      </c>
      <c r="Y1545" s="38">
        <f t="shared" si="170"/>
        <v>0</v>
      </c>
      <c r="Z1545" s="38">
        <f t="shared" si="170"/>
        <v>0</v>
      </c>
      <c r="AA1545" s="38">
        <f t="shared" si="170"/>
        <v>0</v>
      </c>
      <c r="AB1545" s="38">
        <f t="shared" si="171"/>
        <v>0</v>
      </c>
      <c r="AC1545" s="38">
        <f t="shared" si="172"/>
        <v>0</v>
      </c>
      <c r="AD1545" s="38" t="str">
        <f t="shared" si="173"/>
        <v>000000000000</v>
      </c>
    </row>
    <row r="1546" spans="1:30">
      <c r="A1546" s="9" t="str">
        <f>IF('DATA ACCURATE'!A1549&lt;&gt;"",'DATA ACCURATE'!A1549,"")</f>
        <v/>
      </c>
      <c r="B1546" s="9" t="str">
        <f>IF('DATA ACCURATE'!D1549&lt;&gt;"",'DATA ACCURATE'!D1549,"")</f>
        <v/>
      </c>
      <c r="C1546" s="38" t="str">
        <f>IF($AD1546="000000000000","",INDEX(DATABASE!$W$12:$W$71,MATCH($AD1546,DATABASE!$V$12:$V$71,0)))</f>
        <v/>
      </c>
      <c r="D1546" s="34" t="str">
        <f>IF(C1546="","",IF(E1546="",INDEX(DATABASE!$AF$13:$AF$62,MATCH($C1546,DATABASE!$AC$13:$AC$62,0)),IF(E1546="2x D11",INDEX(DATABASE!$AF$13:$AF$62,MATCH($C1546,DATABASE!$AC$13:$AC$62,0))+2*DATABASE!$AF$62,IF(E1546="3x D11",INDEX(DATABASE!$AF$13:$AF$62,MATCH($C1546,DATABASE!$AC$13:$AC$62,0))+3*DATABASE!$AF$62,""))))</f>
        <v/>
      </c>
      <c r="E1546" s="38" t="str">
        <f>IF(AND($K1546="Y",$G1546&lt;&gt;"UNYIL",$F1546&lt;DATABASE!$O$8),"2x D11",IF(AND($K1546="Y",$G1546&lt;&gt;"UNYIL",$F1546&gt;=DATABASE!$O$8),"3x D11",""))</f>
        <v/>
      </c>
      <c r="F1546" s="9" t="str">
        <f>IF('DATA ACCURATE'!N1549&lt;&gt;"",'DATA ACCURATE'!N1549,"")</f>
        <v/>
      </c>
      <c r="G1546" t="str">
        <f>IF(F1546="","",IF(F1546&lt;=DATABASE!$I$8,"UNYIL",IF(F1546&lt;=DATABASE!$J$8,"KECIL",IF(F1546&lt;DATABASE!$K$8,"TANGGUNG",IF(F1546&gt;=DATABASE!$K$8,"BESAR","")))))</f>
        <v/>
      </c>
      <c r="H1546" s="16" t="str">
        <f>IF('DATA ACCURATE'!J1549&lt;&gt;"",'DATA ACCURATE'!J1549,"")</f>
        <v/>
      </c>
      <c r="I1546" s="35" t="str">
        <f>IF(B1546&lt;&gt;"",IFERROR(VLOOKUP(B1546,'DATA TIMBANGAN'!G:M,7,FALSE),VLOOKUP(B1546,'DATA TIMBANGAN'!G:M,7)),"")</f>
        <v/>
      </c>
      <c r="J1546" s="25" t="str">
        <f>IF(H1546&lt;&gt;"",IFERROR(INDEX(DATABASE!$Z$19:$Z$38,MATCH(DATEVALUE(H1546),DATABASE!$AA$19:$AA$38,0)),INDEX(DATABASE!$Z$12:$Z$18,MATCH(WEEKDAY(H1546,2),DATABASE!$AA$12:$AA$18,0))),"")</f>
        <v/>
      </c>
      <c r="K1546" s="25" t="str">
        <f>IF('DATA ACCURATE'!V1549&lt;&gt;"",'DATA ACCURATE'!V1549,"")</f>
        <v/>
      </c>
      <c r="L1546" s="80" t="str">
        <f>IF($H1546="","",IF(OR($J1546="LIBUR",AND($L1545="LIBUR",$O1545=$O1546)),"LIBUR",IF(AND(OR($L1545="LUAR JAM KERJA 1",$L1545="LUAR JAM KERJA 2"),OR(OR(AND($H1545=$H1546,AND(OR($I1546&gt;DATABASE!$J$3,$I1546&lt;DATABASE!$J$6),((DATEVALUE($H1546)+$I1546)-(DATEVALUE($H1545)+$I1545))&lt;DATABASE!$J$6)),AND($H1545=$H1546,$O1545=$O1546,OR($I1546&gt;DATABASE!$J$6,$I1546&lt;DATABASE!$J$3))),AND(($H1546-$H1545)=1,OR($I1546&lt;DATABASE!$I$6,((DATEVALUE($H1546)+$I1546)-(DATEVALUE($H1545)+$I1545))&lt;DATABASE!$J$6))),$A1546=$A1545),"LUAR JAM KERJA 2",IF(AND(OR(WEEKDAY($H1546,2)=1,WEEKDAY($H1546,2)=2,WEEKDAY($H1546,2)=3,WEEKDAY($H1546,2)=4,WEEKDAY($H1546,2)=5),$I1546&lt;=DATABASE!$J$3,$I1546&gt;=DATABASE!$I$3),"JAM KERJA",IF(AND(WEEKDAY($H1546,2)=6,$I1546&lt;=DATABASE!$J$4,$I1546&gt;=DATABASE!$I$4),"JAM KERJA","LUAR JAM KERJA 1")))))</f>
        <v/>
      </c>
      <c r="M1546" s="33" t="str">
        <f>IF('DATA ACCURATE'!T1549&lt;&gt;"",IF('DATA ACCURATE'!T1549&gt;100,'DATA ACCURATE'!T1549/10,'DATA ACCURATE'!T1549),"")</f>
        <v/>
      </c>
      <c r="N1546" t="str">
        <f>IF(M1546="","",IF(M1546&lt;=DATABASE!$I$9,"LOKAL",IF(M1546&lt;DATABASE!$J$9,"LUAR KOTA 1",IF($M1546&gt;=DATABASE!$J$9,"LUAR KOTA 2",""))))</f>
        <v/>
      </c>
      <c r="O1546" s="38" t="str">
        <f>IF('DATA ACCURATE'!L1549&lt;&gt;"",'DATA ACCURATE'!L1549,"")</f>
        <v/>
      </c>
      <c r="Q1546" s="38">
        <f t="shared" si="168"/>
        <v>0</v>
      </c>
      <c r="R1546" s="38">
        <f t="shared" si="168"/>
        <v>0</v>
      </c>
      <c r="S1546" s="38">
        <f t="shared" si="168"/>
        <v>0</v>
      </c>
      <c r="T1546" s="38">
        <f t="shared" si="168"/>
        <v>0</v>
      </c>
      <c r="U1546" s="38">
        <f t="shared" si="169"/>
        <v>0</v>
      </c>
      <c r="V1546" s="38">
        <f t="shared" si="169"/>
        <v>0</v>
      </c>
      <c r="W1546" s="38">
        <f t="shared" si="169"/>
        <v>0</v>
      </c>
      <c r="X1546" s="38">
        <f t="shared" si="170"/>
        <v>0</v>
      </c>
      <c r="Y1546" s="38">
        <f t="shared" si="170"/>
        <v>0</v>
      </c>
      <c r="Z1546" s="38">
        <f t="shared" si="170"/>
        <v>0</v>
      </c>
      <c r="AA1546" s="38">
        <f t="shared" si="170"/>
        <v>0</v>
      </c>
      <c r="AB1546" s="38">
        <f t="shared" si="171"/>
        <v>0</v>
      </c>
      <c r="AC1546" s="38">
        <f t="shared" si="172"/>
        <v>0</v>
      </c>
      <c r="AD1546" s="38" t="str">
        <f t="shared" si="173"/>
        <v>000000000000</v>
      </c>
    </row>
    <row r="1547" spans="1:30">
      <c r="A1547" s="9" t="str">
        <f>IF('DATA ACCURATE'!A1550&lt;&gt;"",'DATA ACCURATE'!A1550,"")</f>
        <v/>
      </c>
      <c r="B1547" s="9" t="str">
        <f>IF('DATA ACCURATE'!D1550&lt;&gt;"",'DATA ACCURATE'!D1550,"")</f>
        <v/>
      </c>
      <c r="C1547" s="38" t="str">
        <f>IF($AD1547="000000000000","",INDEX(DATABASE!$W$12:$W$71,MATCH($AD1547,DATABASE!$V$12:$V$71,0)))</f>
        <v/>
      </c>
      <c r="D1547" s="34" t="str">
        <f>IF(C1547="","",IF(E1547="",INDEX(DATABASE!$AF$13:$AF$62,MATCH($C1547,DATABASE!$AC$13:$AC$62,0)),IF(E1547="2x D11",INDEX(DATABASE!$AF$13:$AF$62,MATCH($C1547,DATABASE!$AC$13:$AC$62,0))+2*DATABASE!$AF$62,IF(E1547="3x D11",INDEX(DATABASE!$AF$13:$AF$62,MATCH($C1547,DATABASE!$AC$13:$AC$62,0))+3*DATABASE!$AF$62,""))))</f>
        <v/>
      </c>
      <c r="E1547" s="38" t="str">
        <f>IF(AND($K1547="Y",$G1547&lt;&gt;"UNYIL",$F1547&lt;DATABASE!$O$8),"2x D11",IF(AND($K1547="Y",$G1547&lt;&gt;"UNYIL",$F1547&gt;=DATABASE!$O$8),"3x D11",""))</f>
        <v/>
      </c>
      <c r="F1547" s="9" t="str">
        <f>IF('DATA ACCURATE'!N1550&lt;&gt;"",'DATA ACCURATE'!N1550,"")</f>
        <v/>
      </c>
      <c r="G1547" t="str">
        <f>IF(F1547="","",IF(F1547&lt;=DATABASE!$I$8,"UNYIL",IF(F1547&lt;=DATABASE!$J$8,"KECIL",IF(F1547&lt;DATABASE!$K$8,"TANGGUNG",IF(F1547&gt;=DATABASE!$K$8,"BESAR","")))))</f>
        <v/>
      </c>
      <c r="H1547" s="16" t="str">
        <f>IF('DATA ACCURATE'!J1550&lt;&gt;"",'DATA ACCURATE'!J1550,"")</f>
        <v/>
      </c>
      <c r="I1547" s="35" t="str">
        <f>IF(B1547&lt;&gt;"",IFERROR(VLOOKUP(B1547,'DATA TIMBANGAN'!G:M,7,FALSE),VLOOKUP(B1547,'DATA TIMBANGAN'!G:M,7)),"")</f>
        <v/>
      </c>
      <c r="J1547" s="25" t="str">
        <f>IF(H1547&lt;&gt;"",IFERROR(INDEX(DATABASE!$Z$19:$Z$38,MATCH(DATEVALUE(H1547),DATABASE!$AA$19:$AA$38,0)),INDEX(DATABASE!$Z$12:$Z$18,MATCH(WEEKDAY(H1547,2),DATABASE!$AA$12:$AA$18,0))),"")</f>
        <v/>
      </c>
      <c r="K1547" s="25" t="str">
        <f>IF('DATA ACCURATE'!V1550&lt;&gt;"",'DATA ACCURATE'!V1550,"")</f>
        <v/>
      </c>
      <c r="L1547" s="80" t="str">
        <f>IF($H1547="","",IF(OR($J1547="LIBUR",AND($L1546="LIBUR",$O1546=$O1547)),"LIBUR",IF(AND(OR($L1546="LUAR JAM KERJA 1",$L1546="LUAR JAM KERJA 2"),OR(OR(AND($H1546=$H1547,AND(OR($I1547&gt;DATABASE!$J$3,$I1547&lt;DATABASE!$J$6),((DATEVALUE($H1547)+$I1547)-(DATEVALUE($H1546)+$I1546))&lt;DATABASE!$J$6)),AND($H1546=$H1547,$O1546=$O1547,OR($I1547&gt;DATABASE!$J$6,$I1547&lt;DATABASE!$J$3))),AND(($H1547-$H1546)=1,OR($I1547&lt;DATABASE!$I$6,((DATEVALUE($H1547)+$I1547)-(DATEVALUE($H1546)+$I1546))&lt;DATABASE!$J$6))),$A1547=$A1546),"LUAR JAM KERJA 2",IF(AND(OR(WEEKDAY($H1547,2)=1,WEEKDAY($H1547,2)=2,WEEKDAY($H1547,2)=3,WEEKDAY($H1547,2)=4,WEEKDAY($H1547,2)=5),$I1547&lt;=DATABASE!$J$3,$I1547&gt;=DATABASE!$I$3),"JAM KERJA",IF(AND(WEEKDAY($H1547,2)=6,$I1547&lt;=DATABASE!$J$4,$I1547&gt;=DATABASE!$I$4),"JAM KERJA","LUAR JAM KERJA 1")))))</f>
        <v/>
      </c>
      <c r="M1547" s="33" t="str">
        <f>IF('DATA ACCURATE'!T1550&lt;&gt;"",IF('DATA ACCURATE'!T1550&gt;100,'DATA ACCURATE'!T1550/10,'DATA ACCURATE'!T1550),"")</f>
        <v/>
      </c>
      <c r="N1547" t="str">
        <f>IF(M1547="","",IF(M1547&lt;=DATABASE!$I$9,"LOKAL",IF(M1547&lt;DATABASE!$J$9,"LUAR KOTA 1",IF($M1547&gt;=DATABASE!$J$9,"LUAR KOTA 2",""))))</f>
        <v/>
      </c>
      <c r="O1547" s="38" t="str">
        <f>IF('DATA ACCURATE'!L1550&lt;&gt;"",'DATA ACCURATE'!L1550,"")</f>
        <v/>
      </c>
      <c r="Q1547" s="38">
        <f t="shared" si="168"/>
        <v>0</v>
      </c>
      <c r="R1547" s="38">
        <f t="shared" si="168"/>
        <v>0</v>
      </c>
      <c r="S1547" s="38">
        <f t="shared" si="168"/>
        <v>0</v>
      </c>
      <c r="T1547" s="38">
        <f t="shared" si="168"/>
        <v>0</v>
      </c>
      <c r="U1547" s="38">
        <f t="shared" si="169"/>
        <v>0</v>
      </c>
      <c r="V1547" s="38">
        <f t="shared" si="169"/>
        <v>0</v>
      </c>
      <c r="W1547" s="38">
        <f t="shared" si="169"/>
        <v>0</v>
      </c>
      <c r="X1547" s="38">
        <f t="shared" si="170"/>
        <v>0</v>
      </c>
      <c r="Y1547" s="38">
        <f t="shared" si="170"/>
        <v>0</v>
      </c>
      <c r="Z1547" s="38">
        <f t="shared" si="170"/>
        <v>0</v>
      </c>
      <c r="AA1547" s="38">
        <f t="shared" si="170"/>
        <v>0</v>
      </c>
      <c r="AB1547" s="38">
        <f t="shared" si="171"/>
        <v>0</v>
      </c>
      <c r="AC1547" s="38">
        <f t="shared" si="172"/>
        <v>0</v>
      </c>
      <c r="AD1547" s="38" t="str">
        <f t="shared" si="173"/>
        <v>000000000000</v>
      </c>
    </row>
    <row r="1548" spans="1:30">
      <c r="A1548" s="9" t="str">
        <f>IF('DATA ACCURATE'!A1551&lt;&gt;"",'DATA ACCURATE'!A1551,"")</f>
        <v/>
      </c>
      <c r="B1548" s="9" t="str">
        <f>IF('DATA ACCURATE'!D1551&lt;&gt;"",'DATA ACCURATE'!D1551,"")</f>
        <v/>
      </c>
      <c r="C1548" s="38" t="str">
        <f>IF($AD1548="000000000000","",INDEX(DATABASE!$W$12:$W$71,MATCH($AD1548,DATABASE!$V$12:$V$71,0)))</f>
        <v/>
      </c>
      <c r="D1548" s="34" t="str">
        <f>IF(C1548="","",IF(E1548="",INDEX(DATABASE!$AF$13:$AF$62,MATCH($C1548,DATABASE!$AC$13:$AC$62,0)),IF(E1548="2x D11",INDEX(DATABASE!$AF$13:$AF$62,MATCH($C1548,DATABASE!$AC$13:$AC$62,0))+2*DATABASE!$AF$62,IF(E1548="3x D11",INDEX(DATABASE!$AF$13:$AF$62,MATCH($C1548,DATABASE!$AC$13:$AC$62,0))+3*DATABASE!$AF$62,""))))</f>
        <v/>
      </c>
      <c r="E1548" s="38" t="str">
        <f>IF(AND($K1548="Y",$G1548&lt;&gt;"UNYIL",$F1548&lt;DATABASE!$O$8),"2x D11",IF(AND($K1548="Y",$G1548&lt;&gt;"UNYIL",$F1548&gt;=DATABASE!$O$8),"3x D11",""))</f>
        <v/>
      </c>
      <c r="F1548" s="9" t="str">
        <f>IF('DATA ACCURATE'!N1551&lt;&gt;"",'DATA ACCURATE'!N1551,"")</f>
        <v/>
      </c>
      <c r="G1548" t="str">
        <f>IF(F1548="","",IF(F1548&lt;=DATABASE!$I$8,"UNYIL",IF(F1548&lt;=DATABASE!$J$8,"KECIL",IF(F1548&lt;DATABASE!$K$8,"TANGGUNG",IF(F1548&gt;=DATABASE!$K$8,"BESAR","")))))</f>
        <v/>
      </c>
      <c r="H1548" s="16" t="str">
        <f>IF('DATA ACCURATE'!J1551&lt;&gt;"",'DATA ACCURATE'!J1551,"")</f>
        <v/>
      </c>
      <c r="I1548" s="35" t="str">
        <f>IF(B1548&lt;&gt;"",IFERROR(VLOOKUP(B1548,'DATA TIMBANGAN'!G:M,7,FALSE),VLOOKUP(B1548,'DATA TIMBANGAN'!G:M,7)),"")</f>
        <v/>
      </c>
      <c r="J1548" s="25" t="str">
        <f>IF(H1548&lt;&gt;"",IFERROR(INDEX(DATABASE!$Z$19:$Z$38,MATCH(DATEVALUE(H1548),DATABASE!$AA$19:$AA$38,0)),INDEX(DATABASE!$Z$12:$Z$18,MATCH(WEEKDAY(H1548,2),DATABASE!$AA$12:$AA$18,0))),"")</f>
        <v/>
      </c>
      <c r="K1548" s="25" t="str">
        <f>IF('DATA ACCURATE'!V1551&lt;&gt;"",'DATA ACCURATE'!V1551,"")</f>
        <v/>
      </c>
      <c r="L1548" s="80" t="str">
        <f>IF($H1548="","",IF(OR($J1548="LIBUR",AND($L1547="LIBUR",$O1547=$O1548)),"LIBUR",IF(AND(OR($L1547="LUAR JAM KERJA 1",$L1547="LUAR JAM KERJA 2"),OR(OR(AND($H1547=$H1548,AND(OR($I1548&gt;DATABASE!$J$3,$I1548&lt;DATABASE!$J$6),((DATEVALUE($H1548)+$I1548)-(DATEVALUE($H1547)+$I1547))&lt;DATABASE!$J$6)),AND($H1547=$H1548,$O1547=$O1548,OR($I1548&gt;DATABASE!$J$6,$I1548&lt;DATABASE!$J$3))),AND(($H1548-$H1547)=1,OR($I1548&lt;DATABASE!$I$6,((DATEVALUE($H1548)+$I1548)-(DATEVALUE($H1547)+$I1547))&lt;DATABASE!$J$6))),$A1548=$A1547),"LUAR JAM KERJA 2",IF(AND(OR(WEEKDAY($H1548,2)=1,WEEKDAY($H1548,2)=2,WEEKDAY($H1548,2)=3,WEEKDAY($H1548,2)=4,WEEKDAY($H1548,2)=5),$I1548&lt;=DATABASE!$J$3,$I1548&gt;=DATABASE!$I$3),"JAM KERJA",IF(AND(WEEKDAY($H1548,2)=6,$I1548&lt;=DATABASE!$J$4,$I1548&gt;=DATABASE!$I$4),"JAM KERJA","LUAR JAM KERJA 1")))))</f>
        <v/>
      </c>
      <c r="M1548" s="33" t="str">
        <f>IF('DATA ACCURATE'!T1551&lt;&gt;"",IF('DATA ACCURATE'!T1551&gt;100,'DATA ACCURATE'!T1551/10,'DATA ACCURATE'!T1551),"")</f>
        <v/>
      </c>
      <c r="N1548" t="str">
        <f>IF(M1548="","",IF(M1548&lt;=DATABASE!$I$9,"LOKAL",IF(M1548&lt;DATABASE!$J$9,"LUAR KOTA 1",IF($M1548&gt;=DATABASE!$J$9,"LUAR KOTA 2",""))))</f>
        <v/>
      </c>
      <c r="O1548" s="38" t="str">
        <f>IF('DATA ACCURATE'!L1551&lt;&gt;"",'DATA ACCURATE'!L1551,"")</f>
        <v/>
      </c>
      <c r="Q1548" s="38">
        <f t="shared" si="168"/>
        <v>0</v>
      </c>
      <c r="R1548" s="38">
        <f t="shared" si="168"/>
        <v>0</v>
      </c>
      <c r="S1548" s="38">
        <f t="shared" si="168"/>
        <v>0</v>
      </c>
      <c r="T1548" s="38">
        <f t="shared" si="168"/>
        <v>0</v>
      </c>
      <c r="U1548" s="38">
        <f t="shared" si="169"/>
        <v>0</v>
      </c>
      <c r="V1548" s="38">
        <f t="shared" si="169"/>
        <v>0</v>
      </c>
      <c r="W1548" s="38">
        <f t="shared" si="169"/>
        <v>0</v>
      </c>
      <c r="X1548" s="38">
        <f t="shared" si="170"/>
        <v>0</v>
      </c>
      <c r="Y1548" s="38">
        <f t="shared" si="170"/>
        <v>0</v>
      </c>
      <c r="Z1548" s="38">
        <f t="shared" si="170"/>
        <v>0</v>
      </c>
      <c r="AA1548" s="38">
        <f t="shared" si="170"/>
        <v>0</v>
      </c>
      <c r="AB1548" s="38">
        <f t="shared" si="171"/>
        <v>0</v>
      </c>
      <c r="AC1548" s="38">
        <f t="shared" si="172"/>
        <v>0</v>
      </c>
      <c r="AD1548" s="38" t="str">
        <f t="shared" si="173"/>
        <v>000000000000</v>
      </c>
    </row>
    <row r="1549" spans="1:30">
      <c r="A1549" s="9" t="str">
        <f>IF('DATA ACCURATE'!A1552&lt;&gt;"",'DATA ACCURATE'!A1552,"")</f>
        <v/>
      </c>
      <c r="B1549" s="9" t="str">
        <f>IF('DATA ACCURATE'!D1552&lt;&gt;"",'DATA ACCURATE'!D1552,"")</f>
        <v/>
      </c>
      <c r="C1549" s="38" t="str">
        <f>IF($AD1549="000000000000","",INDEX(DATABASE!$W$12:$W$71,MATCH($AD1549,DATABASE!$V$12:$V$71,0)))</f>
        <v/>
      </c>
      <c r="D1549" s="34" t="str">
        <f>IF(C1549="","",IF(E1549="",INDEX(DATABASE!$AF$13:$AF$62,MATCH($C1549,DATABASE!$AC$13:$AC$62,0)),IF(E1549="2x D11",INDEX(DATABASE!$AF$13:$AF$62,MATCH($C1549,DATABASE!$AC$13:$AC$62,0))+2*DATABASE!$AF$62,IF(E1549="3x D11",INDEX(DATABASE!$AF$13:$AF$62,MATCH($C1549,DATABASE!$AC$13:$AC$62,0))+3*DATABASE!$AF$62,""))))</f>
        <v/>
      </c>
      <c r="E1549" s="38" t="str">
        <f>IF(AND($K1549="Y",$G1549&lt;&gt;"UNYIL",$F1549&lt;DATABASE!$O$8),"2x D11",IF(AND($K1549="Y",$G1549&lt;&gt;"UNYIL",$F1549&gt;=DATABASE!$O$8),"3x D11",""))</f>
        <v/>
      </c>
      <c r="F1549" s="9" t="str">
        <f>IF('DATA ACCURATE'!N1552&lt;&gt;"",'DATA ACCURATE'!N1552,"")</f>
        <v/>
      </c>
      <c r="G1549" t="str">
        <f>IF(F1549="","",IF(F1549&lt;=DATABASE!$I$8,"UNYIL",IF(F1549&lt;=DATABASE!$J$8,"KECIL",IF(F1549&lt;DATABASE!$K$8,"TANGGUNG",IF(F1549&gt;=DATABASE!$K$8,"BESAR","")))))</f>
        <v/>
      </c>
      <c r="H1549" s="16" t="str">
        <f>IF('DATA ACCURATE'!J1552&lt;&gt;"",'DATA ACCURATE'!J1552,"")</f>
        <v/>
      </c>
      <c r="I1549" s="35" t="str">
        <f>IF(B1549&lt;&gt;"",IFERROR(VLOOKUP(B1549,'DATA TIMBANGAN'!G:M,7,FALSE),VLOOKUP(B1549,'DATA TIMBANGAN'!G:M,7)),"")</f>
        <v/>
      </c>
      <c r="J1549" s="25" t="str">
        <f>IF(H1549&lt;&gt;"",IFERROR(INDEX(DATABASE!$Z$19:$Z$38,MATCH(DATEVALUE(H1549),DATABASE!$AA$19:$AA$38,0)),INDEX(DATABASE!$Z$12:$Z$18,MATCH(WEEKDAY(H1549,2),DATABASE!$AA$12:$AA$18,0))),"")</f>
        <v/>
      </c>
      <c r="K1549" s="25" t="str">
        <f>IF('DATA ACCURATE'!V1552&lt;&gt;"",'DATA ACCURATE'!V1552,"")</f>
        <v/>
      </c>
      <c r="L1549" s="80" t="str">
        <f>IF($H1549="","",IF(OR($J1549="LIBUR",AND($L1548="LIBUR",$O1548=$O1549)),"LIBUR",IF(AND(OR($L1548="LUAR JAM KERJA 1",$L1548="LUAR JAM KERJA 2"),OR(OR(AND($H1548=$H1549,AND(OR($I1549&gt;DATABASE!$J$3,$I1549&lt;DATABASE!$J$6),((DATEVALUE($H1549)+$I1549)-(DATEVALUE($H1548)+$I1548))&lt;DATABASE!$J$6)),AND($H1548=$H1549,$O1548=$O1549,OR($I1549&gt;DATABASE!$J$6,$I1549&lt;DATABASE!$J$3))),AND(($H1549-$H1548)=1,OR($I1549&lt;DATABASE!$I$6,((DATEVALUE($H1549)+$I1549)-(DATEVALUE($H1548)+$I1548))&lt;DATABASE!$J$6))),$A1549=$A1548),"LUAR JAM KERJA 2",IF(AND(OR(WEEKDAY($H1549,2)=1,WEEKDAY($H1549,2)=2,WEEKDAY($H1549,2)=3,WEEKDAY($H1549,2)=4,WEEKDAY($H1549,2)=5),$I1549&lt;=DATABASE!$J$3,$I1549&gt;=DATABASE!$I$3),"JAM KERJA",IF(AND(WEEKDAY($H1549,2)=6,$I1549&lt;=DATABASE!$J$4,$I1549&gt;=DATABASE!$I$4),"JAM KERJA","LUAR JAM KERJA 1")))))</f>
        <v/>
      </c>
      <c r="M1549" s="33" t="str">
        <f>IF('DATA ACCURATE'!T1552&lt;&gt;"",IF('DATA ACCURATE'!T1552&gt;100,'DATA ACCURATE'!T1552/10,'DATA ACCURATE'!T1552),"")</f>
        <v/>
      </c>
      <c r="N1549" t="str">
        <f>IF(M1549="","",IF(M1549&lt;=DATABASE!$I$9,"LOKAL",IF(M1549&lt;DATABASE!$J$9,"LUAR KOTA 1",IF($M1549&gt;=DATABASE!$J$9,"LUAR KOTA 2",""))))</f>
        <v/>
      </c>
      <c r="O1549" s="38" t="str">
        <f>IF('DATA ACCURATE'!L1552&lt;&gt;"",'DATA ACCURATE'!L1552,"")</f>
        <v/>
      </c>
      <c r="Q1549" s="38">
        <f t="shared" si="168"/>
        <v>0</v>
      </c>
      <c r="R1549" s="38">
        <f t="shared" si="168"/>
        <v>0</v>
      </c>
      <c r="S1549" s="38">
        <f t="shared" si="168"/>
        <v>0</v>
      </c>
      <c r="T1549" s="38">
        <f t="shared" si="168"/>
        <v>0</v>
      </c>
      <c r="U1549" s="38">
        <f t="shared" si="169"/>
        <v>0</v>
      </c>
      <c r="V1549" s="38">
        <f t="shared" si="169"/>
        <v>0</v>
      </c>
      <c r="W1549" s="38">
        <f t="shared" si="169"/>
        <v>0</v>
      </c>
      <c r="X1549" s="38">
        <f t="shared" si="170"/>
        <v>0</v>
      </c>
      <c r="Y1549" s="38">
        <f t="shared" si="170"/>
        <v>0</v>
      </c>
      <c r="Z1549" s="38">
        <f t="shared" si="170"/>
        <v>0</v>
      </c>
      <c r="AA1549" s="38">
        <f t="shared" si="170"/>
        <v>0</v>
      </c>
      <c r="AB1549" s="38">
        <f t="shared" si="171"/>
        <v>0</v>
      </c>
      <c r="AC1549" s="38">
        <f t="shared" si="172"/>
        <v>0</v>
      </c>
      <c r="AD1549" s="38" t="str">
        <f t="shared" si="173"/>
        <v>000000000000</v>
      </c>
    </row>
    <row r="1550" spans="1:30">
      <c r="A1550" s="9" t="str">
        <f>IF('DATA ACCURATE'!A1553&lt;&gt;"",'DATA ACCURATE'!A1553,"")</f>
        <v/>
      </c>
      <c r="B1550" s="9" t="str">
        <f>IF('DATA ACCURATE'!D1553&lt;&gt;"",'DATA ACCURATE'!D1553,"")</f>
        <v/>
      </c>
      <c r="C1550" s="38" t="str">
        <f>IF($AD1550="000000000000","",INDEX(DATABASE!$W$12:$W$71,MATCH($AD1550,DATABASE!$V$12:$V$71,0)))</f>
        <v/>
      </c>
      <c r="D1550" s="34" t="str">
        <f>IF(C1550="","",IF(E1550="",INDEX(DATABASE!$AF$13:$AF$62,MATCH($C1550,DATABASE!$AC$13:$AC$62,0)),IF(E1550="2x D11",INDEX(DATABASE!$AF$13:$AF$62,MATCH($C1550,DATABASE!$AC$13:$AC$62,0))+2*DATABASE!$AF$62,IF(E1550="3x D11",INDEX(DATABASE!$AF$13:$AF$62,MATCH($C1550,DATABASE!$AC$13:$AC$62,0))+3*DATABASE!$AF$62,""))))</f>
        <v/>
      </c>
      <c r="E1550" s="38" t="str">
        <f>IF(AND($K1550="Y",$G1550&lt;&gt;"UNYIL",$F1550&lt;DATABASE!$O$8),"2x D11",IF(AND($K1550="Y",$G1550&lt;&gt;"UNYIL",$F1550&gt;=DATABASE!$O$8),"3x D11",""))</f>
        <v/>
      </c>
      <c r="F1550" s="9" t="str">
        <f>IF('DATA ACCURATE'!N1553&lt;&gt;"",'DATA ACCURATE'!N1553,"")</f>
        <v/>
      </c>
      <c r="G1550" t="str">
        <f>IF(F1550="","",IF(F1550&lt;=DATABASE!$I$8,"UNYIL",IF(F1550&lt;=DATABASE!$J$8,"KECIL",IF(F1550&lt;DATABASE!$K$8,"TANGGUNG",IF(F1550&gt;=DATABASE!$K$8,"BESAR","")))))</f>
        <v/>
      </c>
      <c r="H1550" s="16" t="str">
        <f>IF('DATA ACCURATE'!J1553&lt;&gt;"",'DATA ACCURATE'!J1553,"")</f>
        <v/>
      </c>
      <c r="I1550" s="35" t="str">
        <f>IF(B1550&lt;&gt;"",IFERROR(VLOOKUP(B1550,'DATA TIMBANGAN'!G:M,7,FALSE),VLOOKUP(B1550,'DATA TIMBANGAN'!G:M,7)),"")</f>
        <v/>
      </c>
      <c r="J1550" s="25" t="str">
        <f>IF(H1550&lt;&gt;"",IFERROR(INDEX(DATABASE!$Z$19:$Z$38,MATCH(DATEVALUE(H1550),DATABASE!$AA$19:$AA$38,0)),INDEX(DATABASE!$Z$12:$Z$18,MATCH(WEEKDAY(H1550,2),DATABASE!$AA$12:$AA$18,0))),"")</f>
        <v/>
      </c>
      <c r="K1550" s="25" t="str">
        <f>IF('DATA ACCURATE'!V1553&lt;&gt;"",'DATA ACCURATE'!V1553,"")</f>
        <v/>
      </c>
      <c r="L1550" s="80" t="str">
        <f>IF($H1550="","",IF(OR($J1550="LIBUR",AND($L1549="LIBUR",$O1549=$O1550)),"LIBUR",IF(AND(OR($L1549="LUAR JAM KERJA 1",$L1549="LUAR JAM KERJA 2"),OR(OR(AND($H1549=$H1550,AND(OR($I1550&gt;DATABASE!$J$3,$I1550&lt;DATABASE!$J$6),((DATEVALUE($H1550)+$I1550)-(DATEVALUE($H1549)+$I1549))&lt;DATABASE!$J$6)),AND($H1549=$H1550,$O1549=$O1550,OR($I1550&gt;DATABASE!$J$6,$I1550&lt;DATABASE!$J$3))),AND(($H1550-$H1549)=1,OR($I1550&lt;DATABASE!$I$6,((DATEVALUE($H1550)+$I1550)-(DATEVALUE($H1549)+$I1549))&lt;DATABASE!$J$6))),$A1550=$A1549),"LUAR JAM KERJA 2",IF(AND(OR(WEEKDAY($H1550,2)=1,WEEKDAY($H1550,2)=2,WEEKDAY($H1550,2)=3,WEEKDAY($H1550,2)=4,WEEKDAY($H1550,2)=5),$I1550&lt;=DATABASE!$J$3,$I1550&gt;=DATABASE!$I$3),"JAM KERJA",IF(AND(WEEKDAY($H1550,2)=6,$I1550&lt;=DATABASE!$J$4,$I1550&gt;=DATABASE!$I$4),"JAM KERJA","LUAR JAM KERJA 1")))))</f>
        <v/>
      </c>
      <c r="M1550" s="33" t="str">
        <f>IF('DATA ACCURATE'!T1553&lt;&gt;"",IF('DATA ACCURATE'!T1553&gt;100,'DATA ACCURATE'!T1553/10,'DATA ACCURATE'!T1553),"")</f>
        <v/>
      </c>
      <c r="N1550" t="str">
        <f>IF(M1550="","",IF(M1550&lt;=DATABASE!$I$9,"LOKAL",IF(M1550&lt;DATABASE!$J$9,"LUAR KOTA 1",IF($M1550&gt;=DATABASE!$J$9,"LUAR KOTA 2",""))))</f>
        <v/>
      </c>
      <c r="O1550" s="38" t="str">
        <f>IF('DATA ACCURATE'!L1553&lt;&gt;"",'DATA ACCURATE'!L1553,"")</f>
        <v/>
      </c>
      <c r="Q1550" s="38">
        <f t="shared" si="168"/>
        <v>0</v>
      </c>
      <c r="R1550" s="38">
        <f t="shared" si="168"/>
        <v>0</v>
      </c>
      <c r="S1550" s="38">
        <f t="shared" si="168"/>
        <v>0</v>
      </c>
      <c r="T1550" s="38">
        <f t="shared" si="168"/>
        <v>0</v>
      </c>
      <c r="U1550" s="38">
        <f t="shared" si="169"/>
        <v>0</v>
      </c>
      <c r="V1550" s="38">
        <f t="shared" si="169"/>
        <v>0</v>
      </c>
      <c r="W1550" s="38">
        <f t="shared" si="169"/>
        <v>0</v>
      </c>
      <c r="X1550" s="38">
        <f t="shared" si="170"/>
        <v>0</v>
      </c>
      <c r="Y1550" s="38">
        <f t="shared" si="170"/>
        <v>0</v>
      </c>
      <c r="Z1550" s="38">
        <f t="shared" si="170"/>
        <v>0</v>
      </c>
      <c r="AA1550" s="38">
        <f t="shared" si="170"/>
        <v>0</v>
      </c>
      <c r="AB1550" s="38">
        <f t="shared" si="171"/>
        <v>0</v>
      </c>
      <c r="AC1550" s="38">
        <f t="shared" si="172"/>
        <v>0</v>
      </c>
      <c r="AD1550" s="38" t="str">
        <f t="shared" si="173"/>
        <v>000000000000</v>
      </c>
    </row>
    <row r="1551" spans="1:30">
      <c r="A1551" s="9" t="str">
        <f>IF('DATA ACCURATE'!A1554&lt;&gt;"",'DATA ACCURATE'!A1554,"")</f>
        <v/>
      </c>
      <c r="B1551" s="9" t="str">
        <f>IF('DATA ACCURATE'!D1554&lt;&gt;"",'DATA ACCURATE'!D1554,"")</f>
        <v/>
      </c>
      <c r="C1551" s="38" t="str">
        <f>IF($AD1551="000000000000","",INDEX(DATABASE!$W$12:$W$71,MATCH($AD1551,DATABASE!$V$12:$V$71,0)))</f>
        <v/>
      </c>
      <c r="D1551" s="34" t="str">
        <f>IF(C1551="","",IF(E1551="",INDEX(DATABASE!$AF$13:$AF$62,MATCH($C1551,DATABASE!$AC$13:$AC$62,0)),IF(E1551="2x D11",INDEX(DATABASE!$AF$13:$AF$62,MATCH($C1551,DATABASE!$AC$13:$AC$62,0))+2*DATABASE!$AF$62,IF(E1551="3x D11",INDEX(DATABASE!$AF$13:$AF$62,MATCH($C1551,DATABASE!$AC$13:$AC$62,0))+3*DATABASE!$AF$62,""))))</f>
        <v/>
      </c>
      <c r="E1551" s="38" t="str">
        <f>IF(AND($K1551="Y",$G1551&lt;&gt;"UNYIL",$F1551&lt;DATABASE!$O$8),"2x D11",IF(AND($K1551="Y",$G1551&lt;&gt;"UNYIL",$F1551&gt;=DATABASE!$O$8),"3x D11",""))</f>
        <v/>
      </c>
      <c r="F1551" s="9" t="str">
        <f>IF('DATA ACCURATE'!N1554&lt;&gt;"",'DATA ACCURATE'!N1554,"")</f>
        <v/>
      </c>
      <c r="G1551" t="str">
        <f>IF(F1551="","",IF(F1551&lt;=DATABASE!$I$8,"UNYIL",IF(F1551&lt;=DATABASE!$J$8,"KECIL",IF(F1551&lt;DATABASE!$K$8,"TANGGUNG",IF(F1551&gt;=DATABASE!$K$8,"BESAR","")))))</f>
        <v/>
      </c>
      <c r="H1551" s="16" t="str">
        <f>IF('DATA ACCURATE'!J1554&lt;&gt;"",'DATA ACCURATE'!J1554,"")</f>
        <v/>
      </c>
      <c r="I1551" s="35" t="str">
        <f>IF(B1551&lt;&gt;"",IFERROR(VLOOKUP(B1551,'DATA TIMBANGAN'!G:M,7,FALSE),VLOOKUP(B1551,'DATA TIMBANGAN'!G:M,7)),"")</f>
        <v/>
      </c>
      <c r="J1551" s="25" t="str">
        <f>IF(H1551&lt;&gt;"",IFERROR(INDEX(DATABASE!$Z$19:$Z$38,MATCH(DATEVALUE(H1551),DATABASE!$AA$19:$AA$38,0)),INDEX(DATABASE!$Z$12:$Z$18,MATCH(WEEKDAY(H1551,2),DATABASE!$AA$12:$AA$18,0))),"")</f>
        <v/>
      </c>
      <c r="K1551" s="25" t="str">
        <f>IF('DATA ACCURATE'!V1554&lt;&gt;"",'DATA ACCURATE'!V1554,"")</f>
        <v/>
      </c>
      <c r="L1551" s="80" t="str">
        <f>IF($H1551="","",IF(OR($J1551="LIBUR",AND($L1550="LIBUR",$O1550=$O1551)),"LIBUR",IF(AND(OR($L1550="LUAR JAM KERJA 1",$L1550="LUAR JAM KERJA 2"),OR(OR(AND($H1550=$H1551,AND(OR($I1551&gt;DATABASE!$J$3,$I1551&lt;DATABASE!$J$6),((DATEVALUE($H1551)+$I1551)-(DATEVALUE($H1550)+$I1550))&lt;DATABASE!$J$6)),AND($H1550=$H1551,$O1550=$O1551,OR($I1551&gt;DATABASE!$J$6,$I1551&lt;DATABASE!$J$3))),AND(($H1551-$H1550)=1,OR($I1551&lt;DATABASE!$I$6,((DATEVALUE($H1551)+$I1551)-(DATEVALUE($H1550)+$I1550))&lt;DATABASE!$J$6))),$A1551=$A1550),"LUAR JAM KERJA 2",IF(AND(OR(WEEKDAY($H1551,2)=1,WEEKDAY($H1551,2)=2,WEEKDAY($H1551,2)=3,WEEKDAY($H1551,2)=4,WEEKDAY($H1551,2)=5),$I1551&lt;=DATABASE!$J$3,$I1551&gt;=DATABASE!$I$3),"JAM KERJA",IF(AND(WEEKDAY($H1551,2)=6,$I1551&lt;=DATABASE!$J$4,$I1551&gt;=DATABASE!$I$4),"JAM KERJA","LUAR JAM KERJA 1")))))</f>
        <v/>
      </c>
      <c r="M1551" s="33" t="str">
        <f>IF('DATA ACCURATE'!T1554&lt;&gt;"",IF('DATA ACCURATE'!T1554&gt;100,'DATA ACCURATE'!T1554/10,'DATA ACCURATE'!T1554),"")</f>
        <v/>
      </c>
      <c r="N1551" t="str">
        <f>IF(M1551="","",IF(M1551&lt;=DATABASE!$I$9,"LOKAL",IF(M1551&lt;DATABASE!$J$9,"LUAR KOTA 1",IF($M1551&gt;=DATABASE!$J$9,"LUAR KOTA 2",""))))</f>
        <v/>
      </c>
      <c r="O1551" s="38" t="str">
        <f>IF('DATA ACCURATE'!L1554&lt;&gt;"",'DATA ACCURATE'!L1554,"")</f>
        <v/>
      </c>
      <c r="Q1551" s="38">
        <f t="shared" si="168"/>
        <v>0</v>
      </c>
      <c r="R1551" s="38">
        <f t="shared" si="168"/>
        <v>0</v>
      </c>
      <c r="S1551" s="38">
        <f t="shared" si="168"/>
        <v>0</v>
      </c>
      <c r="T1551" s="38">
        <f t="shared" si="168"/>
        <v>0</v>
      </c>
      <c r="U1551" s="38">
        <f t="shared" si="169"/>
        <v>0</v>
      </c>
      <c r="V1551" s="38">
        <f t="shared" si="169"/>
        <v>0</v>
      </c>
      <c r="W1551" s="38">
        <f t="shared" si="169"/>
        <v>0</v>
      </c>
      <c r="X1551" s="38">
        <f t="shared" si="170"/>
        <v>0</v>
      </c>
      <c r="Y1551" s="38">
        <f t="shared" si="170"/>
        <v>0</v>
      </c>
      <c r="Z1551" s="38">
        <f t="shared" si="170"/>
        <v>0</v>
      </c>
      <c r="AA1551" s="38">
        <f t="shared" si="170"/>
        <v>0</v>
      </c>
      <c r="AB1551" s="38">
        <f t="shared" si="171"/>
        <v>0</v>
      </c>
      <c r="AC1551" s="38">
        <f t="shared" si="172"/>
        <v>0</v>
      </c>
      <c r="AD1551" s="38" t="str">
        <f t="shared" si="173"/>
        <v>000000000000</v>
      </c>
    </row>
    <row r="1552" spans="1:30">
      <c r="A1552" s="9" t="str">
        <f>IF('DATA ACCURATE'!A1555&lt;&gt;"",'DATA ACCURATE'!A1555,"")</f>
        <v/>
      </c>
      <c r="B1552" s="9" t="str">
        <f>IF('DATA ACCURATE'!D1555&lt;&gt;"",'DATA ACCURATE'!D1555,"")</f>
        <v/>
      </c>
      <c r="C1552" s="38" t="str">
        <f>IF($AD1552="000000000000","",INDEX(DATABASE!$W$12:$W$71,MATCH($AD1552,DATABASE!$V$12:$V$71,0)))</f>
        <v/>
      </c>
      <c r="D1552" s="34" t="str">
        <f>IF(C1552="","",IF(E1552="",INDEX(DATABASE!$AF$13:$AF$62,MATCH($C1552,DATABASE!$AC$13:$AC$62,0)),IF(E1552="2x D11",INDEX(DATABASE!$AF$13:$AF$62,MATCH($C1552,DATABASE!$AC$13:$AC$62,0))+2*DATABASE!$AF$62,IF(E1552="3x D11",INDEX(DATABASE!$AF$13:$AF$62,MATCH($C1552,DATABASE!$AC$13:$AC$62,0))+3*DATABASE!$AF$62,""))))</f>
        <v/>
      </c>
      <c r="E1552" s="38" t="str">
        <f>IF(AND($K1552="Y",$G1552&lt;&gt;"UNYIL",$F1552&lt;DATABASE!$O$8),"2x D11",IF(AND($K1552="Y",$G1552&lt;&gt;"UNYIL",$F1552&gt;=DATABASE!$O$8),"3x D11",""))</f>
        <v/>
      </c>
      <c r="F1552" s="9" t="str">
        <f>IF('DATA ACCURATE'!N1555&lt;&gt;"",'DATA ACCURATE'!N1555,"")</f>
        <v/>
      </c>
      <c r="G1552" t="str">
        <f>IF(F1552="","",IF(F1552&lt;=DATABASE!$I$8,"UNYIL",IF(F1552&lt;=DATABASE!$J$8,"KECIL",IF(F1552&lt;DATABASE!$K$8,"TANGGUNG",IF(F1552&gt;=DATABASE!$K$8,"BESAR","")))))</f>
        <v/>
      </c>
      <c r="H1552" s="16" t="str">
        <f>IF('DATA ACCURATE'!J1555&lt;&gt;"",'DATA ACCURATE'!J1555,"")</f>
        <v/>
      </c>
      <c r="I1552" s="35" t="str">
        <f>IF(B1552&lt;&gt;"",IFERROR(VLOOKUP(B1552,'DATA TIMBANGAN'!G:M,7,FALSE),VLOOKUP(B1552,'DATA TIMBANGAN'!G:M,7)),"")</f>
        <v/>
      </c>
      <c r="J1552" s="25" t="str">
        <f>IF(H1552&lt;&gt;"",IFERROR(INDEX(DATABASE!$Z$19:$Z$38,MATCH(DATEVALUE(H1552),DATABASE!$AA$19:$AA$38,0)),INDEX(DATABASE!$Z$12:$Z$18,MATCH(WEEKDAY(H1552,2),DATABASE!$AA$12:$AA$18,0))),"")</f>
        <v/>
      </c>
      <c r="K1552" s="25" t="str">
        <f>IF('DATA ACCURATE'!V1555&lt;&gt;"",'DATA ACCURATE'!V1555,"")</f>
        <v/>
      </c>
      <c r="L1552" s="80" t="str">
        <f>IF($H1552="","",IF(OR($J1552="LIBUR",AND($L1551="LIBUR",$O1551=$O1552)),"LIBUR",IF(AND(OR($L1551="LUAR JAM KERJA 1",$L1551="LUAR JAM KERJA 2"),OR(OR(AND($H1551=$H1552,AND(OR($I1552&gt;DATABASE!$J$3,$I1552&lt;DATABASE!$J$6),((DATEVALUE($H1552)+$I1552)-(DATEVALUE($H1551)+$I1551))&lt;DATABASE!$J$6)),AND($H1551=$H1552,$O1551=$O1552,OR($I1552&gt;DATABASE!$J$6,$I1552&lt;DATABASE!$J$3))),AND(($H1552-$H1551)=1,OR($I1552&lt;DATABASE!$I$6,((DATEVALUE($H1552)+$I1552)-(DATEVALUE($H1551)+$I1551))&lt;DATABASE!$J$6))),$A1552=$A1551),"LUAR JAM KERJA 2",IF(AND(OR(WEEKDAY($H1552,2)=1,WEEKDAY($H1552,2)=2,WEEKDAY($H1552,2)=3,WEEKDAY($H1552,2)=4,WEEKDAY($H1552,2)=5),$I1552&lt;=DATABASE!$J$3,$I1552&gt;=DATABASE!$I$3),"JAM KERJA",IF(AND(WEEKDAY($H1552,2)=6,$I1552&lt;=DATABASE!$J$4,$I1552&gt;=DATABASE!$I$4),"JAM KERJA","LUAR JAM KERJA 1")))))</f>
        <v/>
      </c>
      <c r="M1552" s="33" t="str">
        <f>IF('DATA ACCURATE'!T1555&lt;&gt;"",IF('DATA ACCURATE'!T1555&gt;100,'DATA ACCURATE'!T1555/10,'DATA ACCURATE'!T1555),"")</f>
        <v/>
      </c>
      <c r="N1552" t="str">
        <f>IF(M1552="","",IF(M1552&lt;=DATABASE!$I$9,"LOKAL",IF(M1552&lt;DATABASE!$J$9,"LUAR KOTA 1",IF($M1552&gt;=DATABASE!$J$9,"LUAR KOTA 2",""))))</f>
        <v/>
      </c>
      <c r="O1552" s="38" t="str">
        <f>IF('DATA ACCURATE'!L1555&lt;&gt;"",'DATA ACCURATE'!L1555,"")</f>
        <v/>
      </c>
      <c r="Q1552" s="38">
        <f t="shared" si="168"/>
        <v>0</v>
      </c>
      <c r="R1552" s="38">
        <f t="shared" si="168"/>
        <v>0</v>
      </c>
      <c r="S1552" s="38">
        <f t="shared" si="168"/>
        <v>0</v>
      </c>
      <c r="T1552" s="38">
        <f t="shared" si="168"/>
        <v>0</v>
      </c>
      <c r="U1552" s="38">
        <f t="shared" si="169"/>
        <v>0</v>
      </c>
      <c r="V1552" s="38">
        <f t="shared" si="169"/>
        <v>0</v>
      </c>
      <c r="W1552" s="38">
        <f t="shared" si="169"/>
        <v>0</v>
      </c>
      <c r="X1552" s="38">
        <f t="shared" si="170"/>
        <v>0</v>
      </c>
      <c r="Y1552" s="38">
        <f t="shared" si="170"/>
        <v>0</v>
      </c>
      <c r="Z1552" s="38">
        <f t="shared" si="170"/>
        <v>0</v>
      </c>
      <c r="AA1552" s="38">
        <f t="shared" si="170"/>
        <v>0</v>
      </c>
      <c r="AB1552" s="38">
        <f t="shared" si="171"/>
        <v>0</v>
      </c>
      <c r="AC1552" s="38">
        <f t="shared" si="172"/>
        <v>0</v>
      </c>
      <c r="AD1552" s="38" t="str">
        <f t="shared" si="173"/>
        <v>000000000000</v>
      </c>
    </row>
    <row r="1553" spans="1:30">
      <c r="A1553" s="9" t="str">
        <f>IF('DATA ACCURATE'!A1556&lt;&gt;"",'DATA ACCURATE'!A1556,"")</f>
        <v/>
      </c>
      <c r="B1553" s="9" t="str">
        <f>IF('DATA ACCURATE'!D1556&lt;&gt;"",'DATA ACCURATE'!D1556,"")</f>
        <v/>
      </c>
      <c r="C1553" s="38" t="str">
        <f>IF($AD1553="000000000000","",INDEX(DATABASE!$W$12:$W$71,MATCH($AD1553,DATABASE!$V$12:$V$71,0)))</f>
        <v/>
      </c>
      <c r="D1553" s="34" t="str">
        <f>IF(C1553="","",IF(E1553="",INDEX(DATABASE!$AF$13:$AF$62,MATCH($C1553,DATABASE!$AC$13:$AC$62,0)),IF(E1553="2x D11",INDEX(DATABASE!$AF$13:$AF$62,MATCH($C1553,DATABASE!$AC$13:$AC$62,0))+2*DATABASE!$AF$62,IF(E1553="3x D11",INDEX(DATABASE!$AF$13:$AF$62,MATCH($C1553,DATABASE!$AC$13:$AC$62,0))+3*DATABASE!$AF$62,""))))</f>
        <v/>
      </c>
      <c r="E1553" s="38" t="str">
        <f>IF(AND($K1553="Y",$G1553&lt;&gt;"UNYIL",$F1553&lt;DATABASE!$O$8),"2x D11",IF(AND($K1553="Y",$G1553&lt;&gt;"UNYIL",$F1553&gt;=DATABASE!$O$8),"3x D11",""))</f>
        <v/>
      </c>
      <c r="F1553" s="9" t="str">
        <f>IF('DATA ACCURATE'!N1556&lt;&gt;"",'DATA ACCURATE'!N1556,"")</f>
        <v/>
      </c>
      <c r="G1553" t="str">
        <f>IF(F1553="","",IF(F1553&lt;=DATABASE!$I$8,"UNYIL",IF(F1553&lt;=DATABASE!$J$8,"KECIL",IF(F1553&lt;DATABASE!$K$8,"TANGGUNG",IF(F1553&gt;=DATABASE!$K$8,"BESAR","")))))</f>
        <v/>
      </c>
      <c r="H1553" s="16" t="str">
        <f>IF('DATA ACCURATE'!J1556&lt;&gt;"",'DATA ACCURATE'!J1556,"")</f>
        <v/>
      </c>
      <c r="I1553" s="35" t="str">
        <f>IF(B1553&lt;&gt;"",IFERROR(VLOOKUP(B1553,'DATA TIMBANGAN'!G:M,7,FALSE),VLOOKUP(B1553,'DATA TIMBANGAN'!G:M,7)),"")</f>
        <v/>
      </c>
      <c r="J1553" s="25" t="str">
        <f>IF(H1553&lt;&gt;"",IFERROR(INDEX(DATABASE!$Z$19:$Z$38,MATCH(DATEVALUE(H1553),DATABASE!$AA$19:$AA$38,0)),INDEX(DATABASE!$Z$12:$Z$18,MATCH(WEEKDAY(H1553,2),DATABASE!$AA$12:$AA$18,0))),"")</f>
        <v/>
      </c>
      <c r="K1553" s="25" t="str">
        <f>IF('DATA ACCURATE'!V1556&lt;&gt;"",'DATA ACCURATE'!V1556,"")</f>
        <v/>
      </c>
      <c r="L1553" s="80" t="str">
        <f>IF($H1553="","",IF(OR($J1553="LIBUR",AND($L1552="LIBUR",$O1552=$O1553)),"LIBUR",IF(AND(OR($L1552="LUAR JAM KERJA 1",$L1552="LUAR JAM KERJA 2"),OR(OR(AND($H1552=$H1553,AND(OR($I1553&gt;DATABASE!$J$3,$I1553&lt;DATABASE!$J$6),((DATEVALUE($H1553)+$I1553)-(DATEVALUE($H1552)+$I1552))&lt;DATABASE!$J$6)),AND($H1552=$H1553,$O1552=$O1553,OR($I1553&gt;DATABASE!$J$6,$I1553&lt;DATABASE!$J$3))),AND(($H1553-$H1552)=1,OR($I1553&lt;DATABASE!$I$6,((DATEVALUE($H1553)+$I1553)-(DATEVALUE($H1552)+$I1552))&lt;DATABASE!$J$6))),$A1553=$A1552),"LUAR JAM KERJA 2",IF(AND(OR(WEEKDAY($H1553,2)=1,WEEKDAY($H1553,2)=2,WEEKDAY($H1553,2)=3,WEEKDAY($H1553,2)=4,WEEKDAY($H1553,2)=5),$I1553&lt;=DATABASE!$J$3,$I1553&gt;=DATABASE!$I$3),"JAM KERJA",IF(AND(WEEKDAY($H1553,2)=6,$I1553&lt;=DATABASE!$J$4,$I1553&gt;=DATABASE!$I$4),"JAM KERJA","LUAR JAM KERJA 1")))))</f>
        <v/>
      </c>
      <c r="M1553" s="33" t="str">
        <f>IF('DATA ACCURATE'!T1556&lt;&gt;"",IF('DATA ACCURATE'!T1556&gt;100,'DATA ACCURATE'!T1556/10,'DATA ACCURATE'!T1556),"")</f>
        <v/>
      </c>
      <c r="N1553" t="str">
        <f>IF(M1553="","",IF(M1553&lt;=DATABASE!$I$9,"LOKAL",IF(M1553&lt;DATABASE!$J$9,"LUAR KOTA 1",IF($M1553&gt;=DATABASE!$J$9,"LUAR KOTA 2",""))))</f>
        <v/>
      </c>
      <c r="O1553" s="38" t="str">
        <f>IF('DATA ACCURATE'!L1556&lt;&gt;"",'DATA ACCURATE'!L1556,"")</f>
        <v/>
      </c>
      <c r="Q1553" s="38">
        <f t="shared" si="168"/>
        <v>0</v>
      </c>
      <c r="R1553" s="38">
        <f t="shared" si="168"/>
        <v>0</v>
      </c>
      <c r="S1553" s="38">
        <f t="shared" si="168"/>
        <v>0</v>
      </c>
      <c r="T1553" s="38">
        <f t="shared" si="168"/>
        <v>0</v>
      </c>
      <c r="U1553" s="38">
        <f t="shared" si="169"/>
        <v>0</v>
      </c>
      <c r="V1553" s="38">
        <f t="shared" si="169"/>
        <v>0</v>
      </c>
      <c r="W1553" s="38">
        <f t="shared" si="169"/>
        <v>0</v>
      </c>
      <c r="X1553" s="38">
        <f t="shared" si="170"/>
        <v>0</v>
      </c>
      <c r="Y1553" s="38">
        <f t="shared" si="170"/>
        <v>0</v>
      </c>
      <c r="Z1553" s="38">
        <f t="shared" si="170"/>
        <v>0</v>
      </c>
      <c r="AA1553" s="38">
        <f t="shared" si="170"/>
        <v>0</v>
      </c>
      <c r="AB1553" s="38">
        <f t="shared" si="171"/>
        <v>0</v>
      </c>
      <c r="AC1553" s="38">
        <f t="shared" si="172"/>
        <v>0</v>
      </c>
      <c r="AD1553" s="38" t="str">
        <f t="shared" si="173"/>
        <v>000000000000</v>
      </c>
    </row>
    <row r="1554" spans="1:30">
      <c r="A1554" s="9" t="str">
        <f>IF('DATA ACCURATE'!A1557&lt;&gt;"",'DATA ACCURATE'!A1557,"")</f>
        <v/>
      </c>
      <c r="B1554" s="9" t="str">
        <f>IF('DATA ACCURATE'!D1557&lt;&gt;"",'DATA ACCURATE'!D1557,"")</f>
        <v/>
      </c>
      <c r="C1554" s="38" t="str">
        <f>IF($AD1554="000000000000","",INDEX(DATABASE!$W$12:$W$71,MATCH($AD1554,DATABASE!$V$12:$V$71,0)))</f>
        <v/>
      </c>
      <c r="D1554" s="34" t="str">
        <f>IF(C1554="","",IF(E1554="",INDEX(DATABASE!$AF$13:$AF$62,MATCH($C1554,DATABASE!$AC$13:$AC$62,0)),IF(E1554="2x D11",INDEX(DATABASE!$AF$13:$AF$62,MATCH($C1554,DATABASE!$AC$13:$AC$62,0))+2*DATABASE!$AF$62,IF(E1554="3x D11",INDEX(DATABASE!$AF$13:$AF$62,MATCH($C1554,DATABASE!$AC$13:$AC$62,0))+3*DATABASE!$AF$62,""))))</f>
        <v/>
      </c>
      <c r="E1554" s="38" t="str">
        <f>IF(AND($K1554="Y",$G1554&lt;&gt;"UNYIL",$F1554&lt;DATABASE!$O$8),"2x D11",IF(AND($K1554="Y",$G1554&lt;&gt;"UNYIL",$F1554&gt;=DATABASE!$O$8),"3x D11",""))</f>
        <v/>
      </c>
      <c r="F1554" s="9" t="str">
        <f>IF('DATA ACCURATE'!N1557&lt;&gt;"",'DATA ACCURATE'!N1557,"")</f>
        <v/>
      </c>
      <c r="G1554" t="str">
        <f>IF(F1554="","",IF(F1554&lt;=DATABASE!$I$8,"UNYIL",IF(F1554&lt;=DATABASE!$J$8,"KECIL",IF(F1554&lt;DATABASE!$K$8,"TANGGUNG",IF(F1554&gt;=DATABASE!$K$8,"BESAR","")))))</f>
        <v/>
      </c>
      <c r="H1554" s="16" t="str">
        <f>IF('DATA ACCURATE'!J1557&lt;&gt;"",'DATA ACCURATE'!J1557,"")</f>
        <v/>
      </c>
      <c r="I1554" s="35" t="str">
        <f>IF(B1554&lt;&gt;"",IFERROR(VLOOKUP(B1554,'DATA TIMBANGAN'!G:M,7,FALSE),VLOOKUP(B1554,'DATA TIMBANGAN'!G:M,7)),"")</f>
        <v/>
      </c>
      <c r="J1554" s="25" t="str">
        <f>IF(H1554&lt;&gt;"",IFERROR(INDEX(DATABASE!$Z$19:$Z$38,MATCH(DATEVALUE(H1554),DATABASE!$AA$19:$AA$38,0)),INDEX(DATABASE!$Z$12:$Z$18,MATCH(WEEKDAY(H1554,2),DATABASE!$AA$12:$AA$18,0))),"")</f>
        <v/>
      </c>
      <c r="K1554" s="25" t="str">
        <f>IF('DATA ACCURATE'!V1557&lt;&gt;"",'DATA ACCURATE'!V1557,"")</f>
        <v/>
      </c>
      <c r="L1554" s="80" t="str">
        <f>IF($H1554="","",IF(OR($J1554="LIBUR",AND($L1553="LIBUR",$O1553=$O1554)),"LIBUR",IF(AND(OR($L1553="LUAR JAM KERJA 1",$L1553="LUAR JAM KERJA 2"),OR(OR(AND($H1553=$H1554,AND(OR($I1554&gt;DATABASE!$J$3,$I1554&lt;DATABASE!$J$6),((DATEVALUE($H1554)+$I1554)-(DATEVALUE($H1553)+$I1553))&lt;DATABASE!$J$6)),AND($H1553=$H1554,$O1553=$O1554,OR($I1554&gt;DATABASE!$J$6,$I1554&lt;DATABASE!$J$3))),AND(($H1554-$H1553)=1,OR($I1554&lt;DATABASE!$I$6,((DATEVALUE($H1554)+$I1554)-(DATEVALUE($H1553)+$I1553))&lt;DATABASE!$J$6))),$A1554=$A1553),"LUAR JAM KERJA 2",IF(AND(OR(WEEKDAY($H1554,2)=1,WEEKDAY($H1554,2)=2,WEEKDAY($H1554,2)=3,WEEKDAY($H1554,2)=4,WEEKDAY($H1554,2)=5),$I1554&lt;=DATABASE!$J$3,$I1554&gt;=DATABASE!$I$3),"JAM KERJA",IF(AND(WEEKDAY($H1554,2)=6,$I1554&lt;=DATABASE!$J$4,$I1554&gt;=DATABASE!$I$4),"JAM KERJA","LUAR JAM KERJA 1")))))</f>
        <v/>
      </c>
      <c r="M1554" s="33" t="str">
        <f>IF('DATA ACCURATE'!T1557&lt;&gt;"",IF('DATA ACCURATE'!T1557&gt;100,'DATA ACCURATE'!T1557/10,'DATA ACCURATE'!T1557),"")</f>
        <v/>
      </c>
      <c r="N1554" t="str">
        <f>IF(M1554="","",IF(M1554&lt;=DATABASE!$I$9,"LOKAL",IF(M1554&lt;DATABASE!$J$9,"LUAR KOTA 1",IF($M1554&gt;=DATABASE!$J$9,"LUAR KOTA 2",""))))</f>
        <v/>
      </c>
      <c r="O1554" s="38" t="str">
        <f>IF('DATA ACCURATE'!L1557&lt;&gt;"",'DATA ACCURATE'!L1557,"")</f>
        <v/>
      </c>
      <c r="Q1554" s="38">
        <f t="shared" si="168"/>
        <v>0</v>
      </c>
      <c r="R1554" s="38">
        <f t="shared" si="168"/>
        <v>0</v>
      </c>
      <c r="S1554" s="38">
        <f t="shared" si="168"/>
        <v>0</v>
      </c>
      <c r="T1554" s="38">
        <f t="shared" si="168"/>
        <v>0</v>
      </c>
      <c r="U1554" s="38">
        <f t="shared" si="169"/>
        <v>0</v>
      </c>
      <c r="V1554" s="38">
        <f t="shared" si="169"/>
        <v>0</v>
      </c>
      <c r="W1554" s="38">
        <f t="shared" si="169"/>
        <v>0</v>
      </c>
      <c r="X1554" s="38">
        <f t="shared" si="170"/>
        <v>0</v>
      </c>
      <c r="Y1554" s="38">
        <f t="shared" si="170"/>
        <v>0</v>
      </c>
      <c r="Z1554" s="38">
        <f t="shared" si="170"/>
        <v>0</v>
      </c>
      <c r="AA1554" s="38">
        <f t="shared" si="170"/>
        <v>0</v>
      </c>
      <c r="AB1554" s="38">
        <f t="shared" si="171"/>
        <v>0</v>
      </c>
      <c r="AC1554" s="38">
        <f t="shared" si="172"/>
        <v>0</v>
      </c>
      <c r="AD1554" s="38" t="str">
        <f t="shared" si="173"/>
        <v>000000000000</v>
      </c>
    </row>
    <row r="1555" spans="1:30">
      <c r="A1555" s="9" t="str">
        <f>IF('DATA ACCURATE'!A1558&lt;&gt;"",'DATA ACCURATE'!A1558,"")</f>
        <v/>
      </c>
      <c r="B1555" s="9" t="str">
        <f>IF('DATA ACCURATE'!D1558&lt;&gt;"",'DATA ACCURATE'!D1558,"")</f>
        <v/>
      </c>
      <c r="C1555" s="38" t="str">
        <f>IF($AD1555="000000000000","",INDEX(DATABASE!$W$12:$W$71,MATCH($AD1555,DATABASE!$V$12:$V$71,0)))</f>
        <v/>
      </c>
      <c r="D1555" s="34" t="str">
        <f>IF(C1555="","",IF(E1555="",INDEX(DATABASE!$AF$13:$AF$62,MATCH($C1555,DATABASE!$AC$13:$AC$62,0)),IF(E1555="2x D11",INDEX(DATABASE!$AF$13:$AF$62,MATCH($C1555,DATABASE!$AC$13:$AC$62,0))+2*DATABASE!$AF$62,IF(E1555="3x D11",INDEX(DATABASE!$AF$13:$AF$62,MATCH($C1555,DATABASE!$AC$13:$AC$62,0))+3*DATABASE!$AF$62,""))))</f>
        <v/>
      </c>
      <c r="E1555" s="38" t="str">
        <f>IF(AND($K1555="Y",$G1555&lt;&gt;"UNYIL",$F1555&lt;DATABASE!$O$8),"2x D11",IF(AND($K1555="Y",$G1555&lt;&gt;"UNYIL",$F1555&gt;=DATABASE!$O$8),"3x D11",""))</f>
        <v/>
      </c>
      <c r="F1555" s="9" t="str">
        <f>IF('DATA ACCURATE'!N1558&lt;&gt;"",'DATA ACCURATE'!N1558,"")</f>
        <v/>
      </c>
      <c r="G1555" t="str">
        <f>IF(F1555="","",IF(F1555&lt;=DATABASE!$I$8,"UNYIL",IF(F1555&lt;=DATABASE!$J$8,"KECIL",IF(F1555&lt;DATABASE!$K$8,"TANGGUNG",IF(F1555&gt;=DATABASE!$K$8,"BESAR","")))))</f>
        <v/>
      </c>
      <c r="H1555" s="16" t="str">
        <f>IF('DATA ACCURATE'!J1558&lt;&gt;"",'DATA ACCURATE'!J1558,"")</f>
        <v/>
      </c>
      <c r="I1555" s="35" t="str">
        <f>IF(B1555&lt;&gt;"",IFERROR(VLOOKUP(B1555,'DATA TIMBANGAN'!G:M,7,FALSE),VLOOKUP(B1555,'DATA TIMBANGAN'!G:M,7)),"")</f>
        <v/>
      </c>
      <c r="J1555" s="25" t="str">
        <f>IF(H1555&lt;&gt;"",IFERROR(INDEX(DATABASE!$Z$19:$Z$38,MATCH(DATEVALUE(H1555),DATABASE!$AA$19:$AA$38,0)),INDEX(DATABASE!$Z$12:$Z$18,MATCH(WEEKDAY(H1555,2),DATABASE!$AA$12:$AA$18,0))),"")</f>
        <v/>
      </c>
      <c r="K1555" s="25" t="str">
        <f>IF('DATA ACCURATE'!V1558&lt;&gt;"",'DATA ACCURATE'!V1558,"")</f>
        <v/>
      </c>
      <c r="L1555" s="80" t="str">
        <f>IF($H1555="","",IF(OR($J1555="LIBUR",AND($L1554="LIBUR",$O1554=$O1555)),"LIBUR",IF(AND(OR($L1554="LUAR JAM KERJA 1",$L1554="LUAR JAM KERJA 2"),OR(OR(AND($H1554=$H1555,AND(OR($I1555&gt;DATABASE!$J$3,$I1555&lt;DATABASE!$J$6),((DATEVALUE($H1555)+$I1555)-(DATEVALUE($H1554)+$I1554))&lt;DATABASE!$J$6)),AND($H1554=$H1555,$O1554=$O1555,OR($I1555&gt;DATABASE!$J$6,$I1555&lt;DATABASE!$J$3))),AND(($H1555-$H1554)=1,OR($I1555&lt;DATABASE!$I$6,((DATEVALUE($H1555)+$I1555)-(DATEVALUE($H1554)+$I1554))&lt;DATABASE!$J$6))),$A1555=$A1554),"LUAR JAM KERJA 2",IF(AND(OR(WEEKDAY($H1555,2)=1,WEEKDAY($H1555,2)=2,WEEKDAY($H1555,2)=3,WEEKDAY($H1555,2)=4,WEEKDAY($H1555,2)=5),$I1555&lt;=DATABASE!$J$3,$I1555&gt;=DATABASE!$I$3),"JAM KERJA",IF(AND(WEEKDAY($H1555,2)=6,$I1555&lt;=DATABASE!$J$4,$I1555&gt;=DATABASE!$I$4),"JAM KERJA","LUAR JAM KERJA 1")))))</f>
        <v/>
      </c>
      <c r="M1555" s="33" t="str">
        <f>IF('DATA ACCURATE'!T1558&lt;&gt;"",IF('DATA ACCURATE'!T1558&gt;100,'DATA ACCURATE'!T1558/10,'DATA ACCURATE'!T1558),"")</f>
        <v/>
      </c>
      <c r="N1555" t="str">
        <f>IF(M1555="","",IF(M1555&lt;=DATABASE!$I$9,"LOKAL",IF(M1555&lt;DATABASE!$J$9,"LUAR KOTA 1",IF($M1555&gt;=DATABASE!$J$9,"LUAR KOTA 2",""))))</f>
        <v/>
      </c>
      <c r="O1555" s="38" t="str">
        <f>IF('DATA ACCURATE'!L1558&lt;&gt;"",'DATA ACCURATE'!L1558,"")</f>
        <v/>
      </c>
      <c r="Q1555" s="38">
        <f t="shared" si="168"/>
        <v>0</v>
      </c>
      <c r="R1555" s="38">
        <f t="shared" si="168"/>
        <v>0</v>
      </c>
      <c r="S1555" s="38">
        <f t="shared" si="168"/>
        <v>0</v>
      </c>
      <c r="T1555" s="38">
        <f t="shared" si="168"/>
        <v>0</v>
      </c>
      <c r="U1555" s="38">
        <f t="shared" si="169"/>
        <v>0</v>
      </c>
      <c r="V1555" s="38">
        <f t="shared" si="169"/>
        <v>0</v>
      </c>
      <c r="W1555" s="38">
        <f t="shared" si="169"/>
        <v>0</v>
      </c>
      <c r="X1555" s="38">
        <f t="shared" si="170"/>
        <v>0</v>
      </c>
      <c r="Y1555" s="38">
        <f t="shared" si="170"/>
        <v>0</v>
      </c>
      <c r="Z1555" s="38">
        <f t="shared" si="170"/>
        <v>0</v>
      </c>
      <c r="AA1555" s="38">
        <f t="shared" si="170"/>
        <v>0</v>
      </c>
      <c r="AB1555" s="38">
        <f t="shared" si="171"/>
        <v>0</v>
      </c>
      <c r="AC1555" s="38">
        <f t="shared" si="172"/>
        <v>0</v>
      </c>
      <c r="AD1555" s="38" t="str">
        <f t="shared" si="173"/>
        <v>000000000000</v>
      </c>
    </row>
    <row r="1556" spans="1:30">
      <c r="A1556" s="9" t="str">
        <f>IF('DATA ACCURATE'!A1559&lt;&gt;"",'DATA ACCURATE'!A1559,"")</f>
        <v/>
      </c>
      <c r="B1556" s="9" t="str">
        <f>IF('DATA ACCURATE'!D1559&lt;&gt;"",'DATA ACCURATE'!D1559,"")</f>
        <v/>
      </c>
      <c r="C1556" s="38" t="str">
        <f>IF($AD1556="000000000000","",INDEX(DATABASE!$W$12:$W$71,MATCH($AD1556,DATABASE!$V$12:$V$71,0)))</f>
        <v/>
      </c>
      <c r="D1556" s="34" t="str">
        <f>IF(C1556="","",IF(E1556="",INDEX(DATABASE!$AF$13:$AF$62,MATCH($C1556,DATABASE!$AC$13:$AC$62,0)),IF(E1556="2x D11",INDEX(DATABASE!$AF$13:$AF$62,MATCH($C1556,DATABASE!$AC$13:$AC$62,0))+2*DATABASE!$AF$62,IF(E1556="3x D11",INDEX(DATABASE!$AF$13:$AF$62,MATCH($C1556,DATABASE!$AC$13:$AC$62,0))+3*DATABASE!$AF$62,""))))</f>
        <v/>
      </c>
      <c r="E1556" s="38" t="str">
        <f>IF(AND($K1556="Y",$G1556&lt;&gt;"UNYIL",$F1556&lt;DATABASE!$O$8),"2x D11",IF(AND($K1556="Y",$G1556&lt;&gt;"UNYIL",$F1556&gt;=DATABASE!$O$8),"3x D11",""))</f>
        <v/>
      </c>
      <c r="F1556" s="9" t="str">
        <f>IF('DATA ACCURATE'!N1559&lt;&gt;"",'DATA ACCURATE'!N1559,"")</f>
        <v/>
      </c>
      <c r="G1556" t="str">
        <f>IF(F1556="","",IF(F1556&lt;=DATABASE!$I$8,"UNYIL",IF(F1556&lt;=DATABASE!$J$8,"KECIL",IF(F1556&lt;DATABASE!$K$8,"TANGGUNG",IF(F1556&gt;=DATABASE!$K$8,"BESAR","")))))</f>
        <v/>
      </c>
      <c r="H1556" s="16" t="str">
        <f>IF('DATA ACCURATE'!J1559&lt;&gt;"",'DATA ACCURATE'!J1559,"")</f>
        <v/>
      </c>
      <c r="I1556" s="35" t="str">
        <f>IF(B1556&lt;&gt;"",IFERROR(VLOOKUP(B1556,'DATA TIMBANGAN'!G:M,7,FALSE),VLOOKUP(B1556,'DATA TIMBANGAN'!G:M,7)),"")</f>
        <v/>
      </c>
      <c r="J1556" s="25" t="str">
        <f>IF(H1556&lt;&gt;"",IFERROR(INDEX(DATABASE!$Z$19:$Z$38,MATCH(DATEVALUE(H1556),DATABASE!$AA$19:$AA$38,0)),INDEX(DATABASE!$Z$12:$Z$18,MATCH(WEEKDAY(H1556,2),DATABASE!$AA$12:$AA$18,0))),"")</f>
        <v/>
      </c>
      <c r="K1556" s="25" t="str">
        <f>IF('DATA ACCURATE'!V1559&lt;&gt;"",'DATA ACCURATE'!V1559,"")</f>
        <v/>
      </c>
      <c r="L1556" s="80" t="str">
        <f>IF($H1556="","",IF(OR($J1556="LIBUR",AND($L1555="LIBUR",$O1555=$O1556)),"LIBUR",IF(AND(OR($L1555="LUAR JAM KERJA 1",$L1555="LUAR JAM KERJA 2"),OR(OR(AND($H1555=$H1556,AND(OR($I1556&gt;DATABASE!$J$3,$I1556&lt;DATABASE!$J$6),((DATEVALUE($H1556)+$I1556)-(DATEVALUE($H1555)+$I1555))&lt;DATABASE!$J$6)),AND($H1555=$H1556,$O1555=$O1556,OR($I1556&gt;DATABASE!$J$6,$I1556&lt;DATABASE!$J$3))),AND(($H1556-$H1555)=1,OR($I1556&lt;DATABASE!$I$6,((DATEVALUE($H1556)+$I1556)-(DATEVALUE($H1555)+$I1555))&lt;DATABASE!$J$6))),$A1556=$A1555),"LUAR JAM KERJA 2",IF(AND(OR(WEEKDAY($H1556,2)=1,WEEKDAY($H1556,2)=2,WEEKDAY($H1556,2)=3,WEEKDAY($H1556,2)=4,WEEKDAY($H1556,2)=5),$I1556&lt;=DATABASE!$J$3,$I1556&gt;=DATABASE!$I$3),"JAM KERJA",IF(AND(WEEKDAY($H1556,2)=6,$I1556&lt;=DATABASE!$J$4,$I1556&gt;=DATABASE!$I$4),"JAM KERJA","LUAR JAM KERJA 1")))))</f>
        <v/>
      </c>
      <c r="M1556" s="33" t="str">
        <f>IF('DATA ACCURATE'!T1559&lt;&gt;"",IF('DATA ACCURATE'!T1559&gt;100,'DATA ACCURATE'!T1559/10,'DATA ACCURATE'!T1559),"")</f>
        <v/>
      </c>
      <c r="N1556" t="str">
        <f>IF(M1556="","",IF(M1556&lt;=DATABASE!$I$9,"LOKAL",IF(M1556&lt;DATABASE!$J$9,"LUAR KOTA 1",IF($M1556&gt;=DATABASE!$J$9,"LUAR KOTA 2",""))))</f>
        <v/>
      </c>
      <c r="O1556" s="38" t="str">
        <f>IF('DATA ACCURATE'!L1559&lt;&gt;"",'DATA ACCURATE'!L1559,"")</f>
        <v/>
      </c>
      <c r="Q1556" s="38">
        <f t="shared" si="168"/>
        <v>0</v>
      </c>
      <c r="R1556" s="38">
        <f t="shared" si="168"/>
        <v>0</v>
      </c>
      <c r="S1556" s="38">
        <f t="shared" si="168"/>
        <v>0</v>
      </c>
      <c r="T1556" s="38">
        <f t="shared" si="168"/>
        <v>0</v>
      </c>
      <c r="U1556" s="38">
        <f t="shared" si="169"/>
        <v>0</v>
      </c>
      <c r="V1556" s="38">
        <f t="shared" si="169"/>
        <v>0</v>
      </c>
      <c r="W1556" s="38">
        <f t="shared" si="169"/>
        <v>0</v>
      </c>
      <c r="X1556" s="38">
        <f t="shared" si="170"/>
        <v>0</v>
      </c>
      <c r="Y1556" s="38">
        <f t="shared" si="170"/>
        <v>0</v>
      </c>
      <c r="Z1556" s="38">
        <f t="shared" si="170"/>
        <v>0</v>
      </c>
      <c r="AA1556" s="38">
        <f t="shared" si="170"/>
        <v>0</v>
      </c>
      <c r="AB1556" s="38">
        <f t="shared" si="171"/>
        <v>0</v>
      </c>
      <c r="AC1556" s="38">
        <f t="shared" si="172"/>
        <v>0</v>
      </c>
      <c r="AD1556" s="38" t="str">
        <f t="shared" si="173"/>
        <v>000000000000</v>
      </c>
    </row>
    <row r="1557" spans="1:30">
      <c r="A1557" s="9" t="str">
        <f>IF('DATA ACCURATE'!A1560&lt;&gt;"",'DATA ACCURATE'!A1560,"")</f>
        <v/>
      </c>
      <c r="B1557" s="9" t="str">
        <f>IF('DATA ACCURATE'!D1560&lt;&gt;"",'DATA ACCURATE'!D1560,"")</f>
        <v/>
      </c>
      <c r="C1557" s="38" t="str">
        <f>IF($AD1557="000000000000","",INDEX(DATABASE!$W$12:$W$71,MATCH($AD1557,DATABASE!$V$12:$V$71,0)))</f>
        <v/>
      </c>
      <c r="D1557" s="34" t="str">
        <f>IF(C1557="","",IF(E1557="",INDEX(DATABASE!$AF$13:$AF$62,MATCH($C1557,DATABASE!$AC$13:$AC$62,0)),IF(E1557="2x D11",INDEX(DATABASE!$AF$13:$AF$62,MATCH($C1557,DATABASE!$AC$13:$AC$62,0))+2*DATABASE!$AF$62,IF(E1557="3x D11",INDEX(DATABASE!$AF$13:$AF$62,MATCH($C1557,DATABASE!$AC$13:$AC$62,0))+3*DATABASE!$AF$62,""))))</f>
        <v/>
      </c>
      <c r="E1557" s="38" t="str">
        <f>IF(AND($K1557="Y",$G1557&lt;&gt;"UNYIL",$F1557&lt;DATABASE!$O$8),"2x D11",IF(AND($K1557="Y",$G1557&lt;&gt;"UNYIL",$F1557&gt;=DATABASE!$O$8),"3x D11",""))</f>
        <v/>
      </c>
      <c r="F1557" s="9" t="str">
        <f>IF('DATA ACCURATE'!N1560&lt;&gt;"",'DATA ACCURATE'!N1560,"")</f>
        <v/>
      </c>
      <c r="G1557" t="str">
        <f>IF(F1557="","",IF(F1557&lt;=DATABASE!$I$8,"UNYIL",IF(F1557&lt;=DATABASE!$J$8,"KECIL",IF(F1557&lt;DATABASE!$K$8,"TANGGUNG",IF(F1557&gt;=DATABASE!$K$8,"BESAR","")))))</f>
        <v/>
      </c>
      <c r="H1557" s="16" t="str">
        <f>IF('DATA ACCURATE'!J1560&lt;&gt;"",'DATA ACCURATE'!J1560,"")</f>
        <v/>
      </c>
      <c r="I1557" s="35" t="str">
        <f>IF(B1557&lt;&gt;"",IFERROR(VLOOKUP(B1557,'DATA TIMBANGAN'!G:M,7,FALSE),VLOOKUP(B1557,'DATA TIMBANGAN'!G:M,7)),"")</f>
        <v/>
      </c>
      <c r="J1557" s="25" t="str">
        <f>IF(H1557&lt;&gt;"",IFERROR(INDEX(DATABASE!$Z$19:$Z$38,MATCH(DATEVALUE(H1557),DATABASE!$AA$19:$AA$38,0)),INDEX(DATABASE!$Z$12:$Z$18,MATCH(WEEKDAY(H1557,2),DATABASE!$AA$12:$AA$18,0))),"")</f>
        <v/>
      </c>
      <c r="K1557" s="25" t="str">
        <f>IF('DATA ACCURATE'!V1560&lt;&gt;"",'DATA ACCURATE'!V1560,"")</f>
        <v/>
      </c>
      <c r="L1557" s="80" t="str">
        <f>IF($H1557="","",IF(OR($J1557="LIBUR",AND($L1556="LIBUR",$O1556=$O1557)),"LIBUR",IF(AND(OR($L1556="LUAR JAM KERJA 1",$L1556="LUAR JAM KERJA 2"),OR(OR(AND($H1556=$H1557,AND(OR($I1557&gt;DATABASE!$J$3,$I1557&lt;DATABASE!$J$6),((DATEVALUE($H1557)+$I1557)-(DATEVALUE($H1556)+$I1556))&lt;DATABASE!$J$6)),AND($H1556=$H1557,$O1556=$O1557,OR($I1557&gt;DATABASE!$J$6,$I1557&lt;DATABASE!$J$3))),AND(($H1557-$H1556)=1,OR($I1557&lt;DATABASE!$I$6,((DATEVALUE($H1557)+$I1557)-(DATEVALUE($H1556)+$I1556))&lt;DATABASE!$J$6))),$A1557=$A1556),"LUAR JAM KERJA 2",IF(AND(OR(WEEKDAY($H1557,2)=1,WEEKDAY($H1557,2)=2,WEEKDAY($H1557,2)=3,WEEKDAY($H1557,2)=4,WEEKDAY($H1557,2)=5),$I1557&lt;=DATABASE!$J$3,$I1557&gt;=DATABASE!$I$3),"JAM KERJA",IF(AND(WEEKDAY($H1557,2)=6,$I1557&lt;=DATABASE!$J$4,$I1557&gt;=DATABASE!$I$4),"JAM KERJA","LUAR JAM KERJA 1")))))</f>
        <v/>
      </c>
      <c r="M1557" s="33" t="str">
        <f>IF('DATA ACCURATE'!T1560&lt;&gt;"",IF('DATA ACCURATE'!T1560&gt;100,'DATA ACCURATE'!T1560/10,'DATA ACCURATE'!T1560),"")</f>
        <v/>
      </c>
      <c r="N1557" t="str">
        <f>IF(M1557="","",IF(M1557&lt;=DATABASE!$I$9,"LOKAL",IF(M1557&lt;DATABASE!$J$9,"LUAR KOTA 1",IF($M1557&gt;=DATABASE!$J$9,"LUAR KOTA 2",""))))</f>
        <v/>
      </c>
      <c r="O1557" s="38" t="str">
        <f>IF('DATA ACCURATE'!L1560&lt;&gt;"",'DATA ACCURATE'!L1560,"")</f>
        <v/>
      </c>
      <c r="Q1557" s="38">
        <f t="shared" si="168"/>
        <v>0</v>
      </c>
      <c r="R1557" s="38">
        <f t="shared" si="168"/>
        <v>0</v>
      </c>
      <c r="S1557" s="38">
        <f t="shared" si="168"/>
        <v>0</v>
      </c>
      <c r="T1557" s="38">
        <f t="shared" si="168"/>
        <v>0</v>
      </c>
      <c r="U1557" s="38">
        <f t="shared" si="169"/>
        <v>0</v>
      </c>
      <c r="V1557" s="38">
        <f t="shared" si="169"/>
        <v>0</v>
      </c>
      <c r="W1557" s="38">
        <f t="shared" si="169"/>
        <v>0</v>
      </c>
      <c r="X1557" s="38">
        <f t="shared" si="170"/>
        <v>0</v>
      </c>
      <c r="Y1557" s="38">
        <f t="shared" si="170"/>
        <v>0</v>
      </c>
      <c r="Z1557" s="38">
        <f t="shared" si="170"/>
        <v>0</v>
      </c>
      <c r="AA1557" s="38">
        <f t="shared" si="170"/>
        <v>0</v>
      </c>
      <c r="AB1557" s="38">
        <f t="shared" si="171"/>
        <v>0</v>
      </c>
      <c r="AC1557" s="38">
        <f t="shared" si="172"/>
        <v>0</v>
      </c>
      <c r="AD1557" s="38" t="str">
        <f t="shared" si="173"/>
        <v>000000000000</v>
      </c>
    </row>
    <row r="1558" spans="1:30">
      <c r="A1558" s="9" t="str">
        <f>IF('DATA ACCURATE'!A1561&lt;&gt;"",'DATA ACCURATE'!A1561,"")</f>
        <v/>
      </c>
      <c r="B1558" s="9" t="str">
        <f>IF('DATA ACCURATE'!D1561&lt;&gt;"",'DATA ACCURATE'!D1561,"")</f>
        <v/>
      </c>
      <c r="C1558" s="38" t="str">
        <f>IF($AD1558="000000000000","",INDEX(DATABASE!$W$12:$W$71,MATCH($AD1558,DATABASE!$V$12:$V$71,0)))</f>
        <v/>
      </c>
      <c r="D1558" s="34" t="str">
        <f>IF(C1558="","",IF(E1558="",INDEX(DATABASE!$AF$13:$AF$62,MATCH($C1558,DATABASE!$AC$13:$AC$62,0)),IF(E1558="2x D11",INDEX(DATABASE!$AF$13:$AF$62,MATCH($C1558,DATABASE!$AC$13:$AC$62,0))+2*DATABASE!$AF$62,IF(E1558="3x D11",INDEX(DATABASE!$AF$13:$AF$62,MATCH($C1558,DATABASE!$AC$13:$AC$62,0))+3*DATABASE!$AF$62,""))))</f>
        <v/>
      </c>
      <c r="E1558" s="38" t="str">
        <f>IF(AND($K1558="Y",$G1558&lt;&gt;"UNYIL",$F1558&lt;DATABASE!$O$8),"2x D11",IF(AND($K1558="Y",$G1558&lt;&gt;"UNYIL",$F1558&gt;=DATABASE!$O$8),"3x D11",""))</f>
        <v/>
      </c>
      <c r="F1558" s="9" t="str">
        <f>IF('DATA ACCURATE'!N1561&lt;&gt;"",'DATA ACCURATE'!N1561,"")</f>
        <v/>
      </c>
      <c r="G1558" t="str">
        <f>IF(F1558="","",IF(F1558&lt;=DATABASE!$I$8,"UNYIL",IF(F1558&lt;=DATABASE!$J$8,"KECIL",IF(F1558&lt;DATABASE!$K$8,"TANGGUNG",IF(F1558&gt;=DATABASE!$K$8,"BESAR","")))))</f>
        <v/>
      </c>
      <c r="H1558" s="16" t="str">
        <f>IF('DATA ACCURATE'!J1561&lt;&gt;"",'DATA ACCURATE'!J1561,"")</f>
        <v/>
      </c>
      <c r="I1558" s="35" t="str">
        <f>IF(B1558&lt;&gt;"",IFERROR(VLOOKUP(B1558,'DATA TIMBANGAN'!G:M,7,FALSE),VLOOKUP(B1558,'DATA TIMBANGAN'!G:M,7)),"")</f>
        <v/>
      </c>
      <c r="J1558" s="25" t="str">
        <f>IF(H1558&lt;&gt;"",IFERROR(INDEX(DATABASE!$Z$19:$Z$38,MATCH(DATEVALUE(H1558),DATABASE!$AA$19:$AA$38,0)),INDEX(DATABASE!$Z$12:$Z$18,MATCH(WEEKDAY(H1558,2),DATABASE!$AA$12:$AA$18,0))),"")</f>
        <v/>
      </c>
      <c r="K1558" s="25" t="str">
        <f>IF('DATA ACCURATE'!V1561&lt;&gt;"",'DATA ACCURATE'!V1561,"")</f>
        <v/>
      </c>
      <c r="L1558" s="80" t="str">
        <f>IF($H1558="","",IF(OR($J1558="LIBUR",AND($L1557="LIBUR",$O1557=$O1558)),"LIBUR",IF(AND(OR($L1557="LUAR JAM KERJA 1",$L1557="LUAR JAM KERJA 2"),OR(OR(AND($H1557=$H1558,AND(OR($I1558&gt;DATABASE!$J$3,$I1558&lt;DATABASE!$J$6),((DATEVALUE($H1558)+$I1558)-(DATEVALUE($H1557)+$I1557))&lt;DATABASE!$J$6)),AND($H1557=$H1558,$O1557=$O1558,OR($I1558&gt;DATABASE!$J$6,$I1558&lt;DATABASE!$J$3))),AND(($H1558-$H1557)=1,OR($I1558&lt;DATABASE!$I$6,((DATEVALUE($H1558)+$I1558)-(DATEVALUE($H1557)+$I1557))&lt;DATABASE!$J$6))),$A1558=$A1557),"LUAR JAM KERJA 2",IF(AND(OR(WEEKDAY($H1558,2)=1,WEEKDAY($H1558,2)=2,WEEKDAY($H1558,2)=3,WEEKDAY($H1558,2)=4,WEEKDAY($H1558,2)=5),$I1558&lt;=DATABASE!$J$3,$I1558&gt;=DATABASE!$I$3),"JAM KERJA",IF(AND(WEEKDAY($H1558,2)=6,$I1558&lt;=DATABASE!$J$4,$I1558&gt;=DATABASE!$I$4),"JAM KERJA","LUAR JAM KERJA 1")))))</f>
        <v/>
      </c>
      <c r="M1558" s="33" t="str">
        <f>IF('DATA ACCURATE'!T1561&lt;&gt;"",IF('DATA ACCURATE'!T1561&gt;100,'DATA ACCURATE'!T1561/10,'DATA ACCURATE'!T1561),"")</f>
        <v/>
      </c>
      <c r="N1558" t="str">
        <f>IF(M1558="","",IF(M1558&lt;=DATABASE!$I$9,"LOKAL",IF(M1558&lt;DATABASE!$J$9,"LUAR KOTA 1",IF($M1558&gt;=DATABASE!$J$9,"LUAR KOTA 2",""))))</f>
        <v/>
      </c>
      <c r="O1558" s="38" t="str">
        <f>IF('DATA ACCURATE'!L1561&lt;&gt;"",'DATA ACCURATE'!L1561,"")</f>
        <v/>
      </c>
      <c r="Q1558" s="38">
        <f t="shared" si="168"/>
        <v>0</v>
      </c>
      <c r="R1558" s="38">
        <f t="shared" si="168"/>
        <v>0</v>
      </c>
      <c r="S1558" s="38">
        <f t="shared" si="168"/>
        <v>0</v>
      </c>
      <c r="T1558" s="38">
        <f t="shared" si="168"/>
        <v>0</v>
      </c>
      <c r="U1558" s="38">
        <f t="shared" si="169"/>
        <v>0</v>
      </c>
      <c r="V1558" s="38">
        <f t="shared" si="169"/>
        <v>0</v>
      </c>
      <c r="W1558" s="38">
        <f t="shared" si="169"/>
        <v>0</v>
      </c>
      <c r="X1558" s="38">
        <f t="shared" si="170"/>
        <v>0</v>
      </c>
      <c r="Y1558" s="38">
        <f t="shared" si="170"/>
        <v>0</v>
      </c>
      <c r="Z1558" s="38">
        <f t="shared" si="170"/>
        <v>0</v>
      </c>
      <c r="AA1558" s="38">
        <f t="shared" si="170"/>
        <v>0</v>
      </c>
      <c r="AB1558" s="38">
        <f t="shared" si="171"/>
        <v>0</v>
      </c>
      <c r="AC1558" s="38">
        <f t="shared" si="172"/>
        <v>0</v>
      </c>
      <c r="AD1558" s="38" t="str">
        <f t="shared" si="173"/>
        <v>000000000000</v>
      </c>
    </row>
    <row r="1559" spans="1:30">
      <c r="A1559" s="9" t="str">
        <f>IF('DATA ACCURATE'!A1562&lt;&gt;"",'DATA ACCURATE'!A1562,"")</f>
        <v/>
      </c>
      <c r="B1559" s="9" t="str">
        <f>IF('DATA ACCURATE'!D1562&lt;&gt;"",'DATA ACCURATE'!D1562,"")</f>
        <v/>
      </c>
      <c r="C1559" s="38" t="str">
        <f>IF($AD1559="000000000000","",INDEX(DATABASE!$W$12:$W$71,MATCH($AD1559,DATABASE!$V$12:$V$71,0)))</f>
        <v/>
      </c>
      <c r="D1559" s="34" t="str">
        <f>IF(C1559="","",IF(E1559="",INDEX(DATABASE!$AF$13:$AF$62,MATCH($C1559,DATABASE!$AC$13:$AC$62,0)),IF(E1559="2x D11",INDEX(DATABASE!$AF$13:$AF$62,MATCH($C1559,DATABASE!$AC$13:$AC$62,0))+2*DATABASE!$AF$62,IF(E1559="3x D11",INDEX(DATABASE!$AF$13:$AF$62,MATCH($C1559,DATABASE!$AC$13:$AC$62,0))+3*DATABASE!$AF$62,""))))</f>
        <v/>
      </c>
      <c r="E1559" s="38" t="str">
        <f>IF(AND($K1559="Y",$G1559&lt;&gt;"UNYIL",$F1559&lt;DATABASE!$O$8),"2x D11",IF(AND($K1559="Y",$G1559&lt;&gt;"UNYIL",$F1559&gt;=DATABASE!$O$8),"3x D11",""))</f>
        <v/>
      </c>
      <c r="F1559" s="9" t="str">
        <f>IF('DATA ACCURATE'!N1562&lt;&gt;"",'DATA ACCURATE'!N1562,"")</f>
        <v/>
      </c>
      <c r="G1559" t="str">
        <f>IF(F1559="","",IF(F1559&lt;=DATABASE!$I$8,"UNYIL",IF(F1559&lt;=DATABASE!$J$8,"KECIL",IF(F1559&lt;DATABASE!$K$8,"TANGGUNG",IF(F1559&gt;=DATABASE!$K$8,"BESAR","")))))</f>
        <v/>
      </c>
      <c r="H1559" s="16" t="str">
        <f>IF('DATA ACCURATE'!J1562&lt;&gt;"",'DATA ACCURATE'!J1562,"")</f>
        <v/>
      </c>
      <c r="I1559" s="35" t="str">
        <f>IF(B1559&lt;&gt;"",IFERROR(VLOOKUP(B1559,'DATA TIMBANGAN'!G:M,7,FALSE),VLOOKUP(B1559,'DATA TIMBANGAN'!G:M,7)),"")</f>
        <v/>
      </c>
      <c r="J1559" s="25" t="str">
        <f>IF(H1559&lt;&gt;"",IFERROR(INDEX(DATABASE!$Z$19:$Z$38,MATCH(DATEVALUE(H1559),DATABASE!$AA$19:$AA$38,0)),INDEX(DATABASE!$Z$12:$Z$18,MATCH(WEEKDAY(H1559,2),DATABASE!$AA$12:$AA$18,0))),"")</f>
        <v/>
      </c>
      <c r="K1559" s="25" t="str">
        <f>IF('DATA ACCURATE'!V1562&lt;&gt;"",'DATA ACCURATE'!V1562,"")</f>
        <v/>
      </c>
      <c r="L1559" s="80" t="str">
        <f>IF($H1559="","",IF(OR($J1559="LIBUR",AND($L1558="LIBUR",$O1558=$O1559)),"LIBUR",IF(AND(OR($L1558="LUAR JAM KERJA 1",$L1558="LUAR JAM KERJA 2"),OR(OR(AND($H1558=$H1559,AND(OR($I1559&gt;DATABASE!$J$3,$I1559&lt;DATABASE!$J$6),((DATEVALUE($H1559)+$I1559)-(DATEVALUE($H1558)+$I1558))&lt;DATABASE!$J$6)),AND($H1558=$H1559,$O1558=$O1559,OR($I1559&gt;DATABASE!$J$6,$I1559&lt;DATABASE!$J$3))),AND(($H1559-$H1558)=1,OR($I1559&lt;DATABASE!$I$6,((DATEVALUE($H1559)+$I1559)-(DATEVALUE($H1558)+$I1558))&lt;DATABASE!$J$6))),$A1559=$A1558),"LUAR JAM KERJA 2",IF(AND(OR(WEEKDAY($H1559,2)=1,WEEKDAY($H1559,2)=2,WEEKDAY($H1559,2)=3,WEEKDAY($H1559,2)=4,WEEKDAY($H1559,2)=5),$I1559&lt;=DATABASE!$J$3,$I1559&gt;=DATABASE!$I$3),"JAM KERJA",IF(AND(WEEKDAY($H1559,2)=6,$I1559&lt;=DATABASE!$J$4,$I1559&gt;=DATABASE!$I$4),"JAM KERJA","LUAR JAM KERJA 1")))))</f>
        <v/>
      </c>
      <c r="M1559" s="33" t="str">
        <f>IF('DATA ACCURATE'!T1562&lt;&gt;"",IF('DATA ACCURATE'!T1562&gt;100,'DATA ACCURATE'!T1562/10,'DATA ACCURATE'!T1562),"")</f>
        <v/>
      </c>
      <c r="N1559" t="str">
        <f>IF(M1559="","",IF(M1559&lt;=DATABASE!$I$9,"LOKAL",IF(M1559&lt;DATABASE!$J$9,"LUAR KOTA 1",IF($M1559&gt;=DATABASE!$J$9,"LUAR KOTA 2",""))))</f>
        <v/>
      </c>
      <c r="O1559" s="38" t="str">
        <f>IF('DATA ACCURATE'!L1562&lt;&gt;"",'DATA ACCURATE'!L1562,"")</f>
        <v/>
      </c>
      <c r="Q1559" s="38">
        <f t="shared" si="168"/>
        <v>0</v>
      </c>
      <c r="R1559" s="38">
        <f t="shared" si="168"/>
        <v>0</v>
      </c>
      <c r="S1559" s="38">
        <f t="shared" si="168"/>
        <v>0</v>
      </c>
      <c r="T1559" s="38">
        <f t="shared" si="168"/>
        <v>0</v>
      </c>
      <c r="U1559" s="38">
        <f t="shared" si="169"/>
        <v>0</v>
      </c>
      <c r="V1559" s="38">
        <f t="shared" si="169"/>
        <v>0</v>
      </c>
      <c r="W1559" s="38">
        <f t="shared" si="169"/>
        <v>0</v>
      </c>
      <c r="X1559" s="38">
        <f t="shared" si="170"/>
        <v>0</v>
      </c>
      <c r="Y1559" s="38">
        <f t="shared" si="170"/>
        <v>0</v>
      </c>
      <c r="Z1559" s="38">
        <f t="shared" si="170"/>
        <v>0</v>
      </c>
      <c r="AA1559" s="38">
        <f t="shared" si="170"/>
        <v>0</v>
      </c>
      <c r="AB1559" s="38">
        <f t="shared" si="171"/>
        <v>0</v>
      </c>
      <c r="AC1559" s="38">
        <f t="shared" si="172"/>
        <v>0</v>
      </c>
      <c r="AD1559" s="38" t="str">
        <f t="shared" si="173"/>
        <v>000000000000</v>
      </c>
    </row>
    <row r="1560" spans="1:30">
      <c r="A1560" s="9" t="str">
        <f>IF('DATA ACCURATE'!A1563&lt;&gt;"",'DATA ACCURATE'!A1563,"")</f>
        <v/>
      </c>
      <c r="B1560" s="9" t="str">
        <f>IF('DATA ACCURATE'!D1563&lt;&gt;"",'DATA ACCURATE'!D1563,"")</f>
        <v/>
      </c>
      <c r="C1560" s="38" t="str">
        <f>IF($AD1560="000000000000","",INDEX(DATABASE!$W$12:$W$71,MATCH($AD1560,DATABASE!$V$12:$V$71,0)))</f>
        <v/>
      </c>
      <c r="D1560" s="34" t="str">
        <f>IF(C1560="","",IF(E1560="",INDEX(DATABASE!$AF$13:$AF$62,MATCH($C1560,DATABASE!$AC$13:$AC$62,0)),IF(E1560="2x D11",INDEX(DATABASE!$AF$13:$AF$62,MATCH($C1560,DATABASE!$AC$13:$AC$62,0))+2*DATABASE!$AF$62,IF(E1560="3x D11",INDEX(DATABASE!$AF$13:$AF$62,MATCH($C1560,DATABASE!$AC$13:$AC$62,0))+3*DATABASE!$AF$62,""))))</f>
        <v/>
      </c>
      <c r="E1560" s="38" t="str">
        <f>IF(AND($K1560="Y",$G1560&lt;&gt;"UNYIL",$F1560&lt;DATABASE!$O$8),"2x D11",IF(AND($K1560="Y",$G1560&lt;&gt;"UNYIL",$F1560&gt;=DATABASE!$O$8),"3x D11",""))</f>
        <v/>
      </c>
      <c r="F1560" s="9" t="str">
        <f>IF('DATA ACCURATE'!N1563&lt;&gt;"",'DATA ACCURATE'!N1563,"")</f>
        <v/>
      </c>
      <c r="G1560" t="str">
        <f>IF(F1560="","",IF(F1560&lt;=DATABASE!$I$8,"UNYIL",IF(F1560&lt;=DATABASE!$J$8,"KECIL",IF(F1560&lt;DATABASE!$K$8,"TANGGUNG",IF(F1560&gt;=DATABASE!$K$8,"BESAR","")))))</f>
        <v/>
      </c>
      <c r="H1560" s="16" t="str">
        <f>IF('DATA ACCURATE'!J1563&lt;&gt;"",'DATA ACCURATE'!J1563,"")</f>
        <v/>
      </c>
      <c r="I1560" s="35" t="str">
        <f>IF(B1560&lt;&gt;"",IFERROR(VLOOKUP(B1560,'DATA TIMBANGAN'!G:M,7,FALSE),VLOOKUP(B1560,'DATA TIMBANGAN'!G:M,7)),"")</f>
        <v/>
      </c>
      <c r="J1560" s="25" t="str">
        <f>IF(H1560&lt;&gt;"",IFERROR(INDEX(DATABASE!$Z$19:$Z$38,MATCH(DATEVALUE(H1560),DATABASE!$AA$19:$AA$38,0)),INDEX(DATABASE!$Z$12:$Z$18,MATCH(WEEKDAY(H1560,2),DATABASE!$AA$12:$AA$18,0))),"")</f>
        <v/>
      </c>
      <c r="K1560" s="25" t="str">
        <f>IF('DATA ACCURATE'!V1563&lt;&gt;"",'DATA ACCURATE'!V1563,"")</f>
        <v/>
      </c>
      <c r="L1560" s="80" t="str">
        <f>IF($H1560="","",IF(OR($J1560="LIBUR",AND($L1559="LIBUR",$O1559=$O1560)),"LIBUR",IF(AND(OR($L1559="LUAR JAM KERJA 1",$L1559="LUAR JAM KERJA 2"),OR(OR(AND($H1559=$H1560,AND(OR($I1560&gt;DATABASE!$J$3,$I1560&lt;DATABASE!$J$6),((DATEVALUE($H1560)+$I1560)-(DATEVALUE($H1559)+$I1559))&lt;DATABASE!$J$6)),AND($H1559=$H1560,$O1559=$O1560,OR($I1560&gt;DATABASE!$J$6,$I1560&lt;DATABASE!$J$3))),AND(($H1560-$H1559)=1,OR($I1560&lt;DATABASE!$I$6,((DATEVALUE($H1560)+$I1560)-(DATEVALUE($H1559)+$I1559))&lt;DATABASE!$J$6))),$A1560=$A1559),"LUAR JAM KERJA 2",IF(AND(OR(WEEKDAY($H1560,2)=1,WEEKDAY($H1560,2)=2,WEEKDAY($H1560,2)=3,WEEKDAY($H1560,2)=4,WEEKDAY($H1560,2)=5),$I1560&lt;=DATABASE!$J$3,$I1560&gt;=DATABASE!$I$3),"JAM KERJA",IF(AND(WEEKDAY($H1560,2)=6,$I1560&lt;=DATABASE!$J$4,$I1560&gt;=DATABASE!$I$4),"JAM KERJA","LUAR JAM KERJA 1")))))</f>
        <v/>
      </c>
      <c r="M1560" s="33" t="str">
        <f>IF('DATA ACCURATE'!T1563&lt;&gt;"",IF('DATA ACCURATE'!T1563&gt;100,'DATA ACCURATE'!T1563/10,'DATA ACCURATE'!T1563),"")</f>
        <v/>
      </c>
      <c r="N1560" t="str">
        <f>IF(M1560="","",IF(M1560&lt;=DATABASE!$I$9,"LOKAL",IF(M1560&lt;DATABASE!$J$9,"LUAR KOTA 1",IF($M1560&gt;=DATABASE!$J$9,"LUAR KOTA 2",""))))</f>
        <v/>
      </c>
      <c r="O1560" s="38" t="str">
        <f>IF('DATA ACCURATE'!L1563&lt;&gt;"",'DATA ACCURATE'!L1563,"")</f>
        <v/>
      </c>
      <c r="Q1560" s="38">
        <f t="shared" si="168"/>
        <v>0</v>
      </c>
      <c r="R1560" s="38">
        <f t="shared" si="168"/>
        <v>0</v>
      </c>
      <c r="S1560" s="38">
        <f t="shared" si="168"/>
        <v>0</v>
      </c>
      <c r="T1560" s="38">
        <f t="shared" si="168"/>
        <v>0</v>
      </c>
      <c r="U1560" s="38">
        <f t="shared" si="169"/>
        <v>0</v>
      </c>
      <c r="V1560" s="38">
        <f t="shared" si="169"/>
        <v>0</v>
      </c>
      <c r="W1560" s="38">
        <f t="shared" si="169"/>
        <v>0</v>
      </c>
      <c r="X1560" s="38">
        <f t="shared" si="170"/>
        <v>0</v>
      </c>
      <c r="Y1560" s="38">
        <f t="shared" si="170"/>
        <v>0</v>
      </c>
      <c r="Z1560" s="38">
        <f t="shared" si="170"/>
        <v>0</v>
      </c>
      <c r="AA1560" s="38">
        <f t="shared" si="170"/>
        <v>0</v>
      </c>
      <c r="AB1560" s="38">
        <f t="shared" si="171"/>
        <v>0</v>
      </c>
      <c r="AC1560" s="38">
        <f t="shared" si="172"/>
        <v>0</v>
      </c>
      <c r="AD1560" s="38" t="str">
        <f t="shared" si="173"/>
        <v>000000000000</v>
      </c>
    </row>
    <row r="1561" spans="1:30">
      <c r="A1561" s="9" t="str">
        <f>IF('DATA ACCURATE'!A1564&lt;&gt;"",'DATA ACCURATE'!A1564,"")</f>
        <v/>
      </c>
      <c r="B1561" s="9" t="str">
        <f>IF('DATA ACCURATE'!D1564&lt;&gt;"",'DATA ACCURATE'!D1564,"")</f>
        <v/>
      </c>
      <c r="C1561" s="38" t="str">
        <f>IF($AD1561="000000000000","",INDEX(DATABASE!$W$12:$W$71,MATCH($AD1561,DATABASE!$V$12:$V$71,0)))</f>
        <v/>
      </c>
      <c r="D1561" s="34" t="str">
        <f>IF(C1561="","",IF(E1561="",INDEX(DATABASE!$AF$13:$AF$62,MATCH($C1561,DATABASE!$AC$13:$AC$62,0)),IF(E1561="2x D11",INDEX(DATABASE!$AF$13:$AF$62,MATCH($C1561,DATABASE!$AC$13:$AC$62,0))+2*DATABASE!$AF$62,IF(E1561="3x D11",INDEX(DATABASE!$AF$13:$AF$62,MATCH($C1561,DATABASE!$AC$13:$AC$62,0))+3*DATABASE!$AF$62,""))))</f>
        <v/>
      </c>
      <c r="E1561" s="38" t="str">
        <f>IF(AND($K1561="Y",$G1561&lt;&gt;"UNYIL",$F1561&lt;DATABASE!$O$8),"2x D11",IF(AND($K1561="Y",$G1561&lt;&gt;"UNYIL",$F1561&gt;=DATABASE!$O$8),"3x D11",""))</f>
        <v/>
      </c>
      <c r="F1561" s="9" t="str">
        <f>IF('DATA ACCURATE'!N1564&lt;&gt;"",'DATA ACCURATE'!N1564,"")</f>
        <v/>
      </c>
      <c r="G1561" t="str">
        <f>IF(F1561="","",IF(F1561&lt;=DATABASE!$I$8,"UNYIL",IF(F1561&lt;=DATABASE!$J$8,"KECIL",IF(F1561&lt;DATABASE!$K$8,"TANGGUNG",IF(F1561&gt;=DATABASE!$K$8,"BESAR","")))))</f>
        <v/>
      </c>
      <c r="H1561" s="16" t="str">
        <f>IF('DATA ACCURATE'!J1564&lt;&gt;"",'DATA ACCURATE'!J1564,"")</f>
        <v/>
      </c>
      <c r="I1561" s="35" t="str">
        <f>IF(B1561&lt;&gt;"",IFERROR(VLOOKUP(B1561,'DATA TIMBANGAN'!G:M,7,FALSE),VLOOKUP(B1561,'DATA TIMBANGAN'!G:M,7)),"")</f>
        <v/>
      </c>
      <c r="J1561" s="25" t="str">
        <f>IF(H1561&lt;&gt;"",IFERROR(INDEX(DATABASE!$Z$19:$Z$38,MATCH(DATEVALUE(H1561),DATABASE!$AA$19:$AA$38,0)),INDEX(DATABASE!$Z$12:$Z$18,MATCH(WEEKDAY(H1561,2),DATABASE!$AA$12:$AA$18,0))),"")</f>
        <v/>
      </c>
      <c r="K1561" s="25" t="str">
        <f>IF('DATA ACCURATE'!V1564&lt;&gt;"",'DATA ACCURATE'!V1564,"")</f>
        <v/>
      </c>
      <c r="L1561" s="80" t="str">
        <f>IF($H1561="","",IF(OR($J1561="LIBUR",AND($L1560="LIBUR",$O1560=$O1561)),"LIBUR",IF(AND(OR($L1560="LUAR JAM KERJA 1",$L1560="LUAR JAM KERJA 2"),OR(OR(AND($H1560=$H1561,AND(OR($I1561&gt;DATABASE!$J$3,$I1561&lt;DATABASE!$J$6),((DATEVALUE($H1561)+$I1561)-(DATEVALUE($H1560)+$I1560))&lt;DATABASE!$J$6)),AND($H1560=$H1561,$O1560=$O1561,OR($I1561&gt;DATABASE!$J$6,$I1561&lt;DATABASE!$J$3))),AND(($H1561-$H1560)=1,OR($I1561&lt;DATABASE!$I$6,((DATEVALUE($H1561)+$I1561)-(DATEVALUE($H1560)+$I1560))&lt;DATABASE!$J$6))),$A1561=$A1560),"LUAR JAM KERJA 2",IF(AND(OR(WEEKDAY($H1561,2)=1,WEEKDAY($H1561,2)=2,WEEKDAY($H1561,2)=3,WEEKDAY($H1561,2)=4,WEEKDAY($H1561,2)=5),$I1561&lt;=DATABASE!$J$3,$I1561&gt;=DATABASE!$I$3),"JAM KERJA",IF(AND(WEEKDAY($H1561,2)=6,$I1561&lt;=DATABASE!$J$4,$I1561&gt;=DATABASE!$I$4),"JAM KERJA","LUAR JAM KERJA 1")))))</f>
        <v/>
      </c>
      <c r="M1561" s="33" t="str">
        <f>IF('DATA ACCURATE'!T1564&lt;&gt;"",IF('DATA ACCURATE'!T1564&gt;100,'DATA ACCURATE'!T1564/10,'DATA ACCURATE'!T1564),"")</f>
        <v/>
      </c>
      <c r="N1561" t="str">
        <f>IF(M1561="","",IF(M1561&lt;=DATABASE!$I$9,"LOKAL",IF(M1561&lt;DATABASE!$J$9,"LUAR KOTA 1",IF($M1561&gt;=DATABASE!$J$9,"LUAR KOTA 2",""))))</f>
        <v/>
      </c>
      <c r="O1561" s="38" t="str">
        <f>IF('DATA ACCURATE'!L1564&lt;&gt;"",'DATA ACCURATE'!L1564,"")</f>
        <v/>
      </c>
      <c r="Q1561" s="38">
        <f t="shared" si="168"/>
        <v>0</v>
      </c>
      <c r="R1561" s="38">
        <f t="shared" si="168"/>
        <v>0</v>
      </c>
      <c r="S1561" s="38">
        <f t="shared" si="168"/>
        <v>0</v>
      </c>
      <c r="T1561" s="38">
        <f t="shared" si="168"/>
        <v>0</v>
      </c>
      <c r="U1561" s="38">
        <f t="shared" si="169"/>
        <v>0</v>
      </c>
      <c r="V1561" s="38">
        <f t="shared" si="169"/>
        <v>0</v>
      </c>
      <c r="W1561" s="38">
        <f t="shared" si="169"/>
        <v>0</v>
      </c>
      <c r="X1561" s="38">
        <f t="shared" si="170"/>
        <v>0</v>
      </c>
      <c r="Y1561" s="38">
        <f t="shared" si="170"/>
        <v>0</v>
      </c>
      <c r="Z1561" s="38">
        <f t="shared" si="170"/>
        <v>0</v>
      </c>
      <c r="AA1561" s="38">
        <f t="shared" si="170"/>
        <v>0</v>
      </c>
      <c r="AB1561" s="38">
        <f t="shared" si="171"/>
        <v>0</v>
      </c>
      <c r="AC1561" s="38">
        <f t="shared" si="172"/>
        <v>0</v>
      </c>
      <c r="AD1561" s="38" t="str">
        <f t="shared" si="173"/>
        <v>000000000000</v>
      </c>
    </row>
    <row r="1562" spans="1:30">
      <c r="A1562" s="9" t="str">
        <f>IF('DATA ACCURATE'!A1565&lt;&gt;"",'DATA ACCURATE'!A1565,"")</f>
        <v/>
      </c>
      <c r="B1562" s="9" t="str">
        <f>IF('DATA ACCURATE'!D1565&lt;&gt;"",'DATA ACCURATE'!D1565,"")</f>
        <v/>
      </c>
      <c r="C1562" s="38" t="str">
        <f>IF($AD1562="000000000000","",INDEX(DATABASE!$W$12:$W$71,MATCH($AD1562,DATABASE!$V$12:$V$71,0)))</f>
        <v/>
      </c>
      <c r="D1562" s="34" t="str">
        <f>IF(C1562="","",IF(E1562="",INDEX(DATABASE!$AF$13:$AF$62,MATCH($C1562,DATABASE!$AC$13:$AC$62,0)),IF(E1562="2x D11",INDEX(DATABASE!$AF$13:$AF$62,MATCH($C1562,DATABASE!$AC$13:$AC$62,0))+2*DATABASE!$AF$62,IF(E1562="3x D11",INDEX(DATABASE!$AF$13:$AF$62,MATCH($C1562,DATABASE!$AC$13:$AC$62,0))+3*DATABASE!$AF$62,""))))</f>
        <v/>
      </c>
      <c r="E1562" s="38" t="str">
        <f>IF(AND($K1562="Y",$G1562&lt;&gt;"UNYIL",$F1562&lt;DATABASE!$O$8),"2x D11",IF(AND($K1562="Y",$G1562&lt;&gt;"UNYIL",$F1562&gt;=DATABASE!$O$8),"3x D11",""))</f>
        <v/>
      </c>
      <c r="F1562" s="9" t="str">
        <f>IF('DATA ACCURATE'!N1565&lt;&gt;"",'DATA ACCURATE'!N1565,"")</f>
        <v/>
      </c>
      <c r="G1562" t="str">
        <f>IF(F1562="","",IF(F1562&lt;=DATABASE!$I$8,"UNYIL",IF(F1562&lt;=DATABASE!$J$8,"KECIL",IF(F1562&lt;DATABASE!$K$8,"TANGGUNG",IF(F1562&gt;=DATABASE!$K$8,"BESAR","")))))</f>
        <v/>
      </c>
      <c r="H1562" s="16" t="str">
        <f>IF('DATA ACCURATE'!J1565&lt;&gt;"",'DATA ACCURATE'!J1565,"")</f>
        <v/>
      </c>
      <c r="I1562" s="35" t="str">
        <f>IF(B1562&lt;&gt;"",IFERROR(VLOOKUP(B1562,'DATA TIMBANGAN'!G:M,7,FALSE),VLOOKUP(B1562,'DATA TIMBANGAN'!G:M,7)),"")</f>
        <v/>
      </c>
      <c r="J1562" s="25" t="str">
        <f>IF(H1562&lt;&gt;"",IFERROR(INDEX(DATABASE!$Z$19:$Z$38,MATCH(DATEVALUE(H1562),DATABASE!$AA$19:$AA$38,0)),INDEX(DATABASE!$Z$12:$Z$18,MATCH(WEEKDAY(H1562,2),DATABASE!$AA$12:$AA$18,0))),"")</f>
        <v/>
      </c>
      <c r="K1562" s="25" t="str">
        <f>IF('DATA ACCURATE'!V1565&lt;&gt;"",'DATA ACCURATE'!V1565,"")</f>
        <v/>
      </c>
      <c r="L1562" s="80" t="str">
        <f>IF($H1562="","",IF(OR($J1562="LIBUR",AND($L1561="LIBUR",$O1561=$O1562)),"LIBUR",IF(AND(OR($L1561="LUAR JAM KERJA 1",$L1561="LUAR JAM KERJA 2"),OR(OR(AND($H1561=$H1562,AND(OR($I1562&gt;DATABASE!$J$3,$I1562&lt;DATABASE!$J$6),((DATEVALUE($H1562)+$I1562)-(DATEVALUE($H1561)+$I1561))&lt;DATABASE!$J$6)),AND($H1561=$H1562,$O1561=$O1562,OR($I1562&gt;DATABASE!$J$6,$I1562&lt;DATABASE!$J$3))),AND(($H1562-$H1561)=1,OR($I1562&lt;DATABASE!$I$6,((DATEVALUE($H1562)+$I1562)-(DATEVALUE($H1561)+$I1561))&lt;DATABASE!$J$6))),$A1562=$A1561),"LUAR JAM KERJA 2",IF(AND(OR(WEEKDAY($H1562,2)=1,WEEKDAY($H1562,2)=2,WEEKDAY($H1562,2)=3,WEEKDAY($H1562,2)=4,WEEKDAY($H1562,2)=5),$I1562&lt;=DATABASE!$J$3,$I1562&gt;=DATABASE!$I$3),"JAM KERJA",IF(AND(WEEKDAY($H1562,2)=6,$I1562&lt;=DATABASE!$J$4,$I1562&gt;=DATABASE!$I$4),"JAM KERJA","LUAR JAM KERJA 1")))))</f>
        <v/>
      </c>
      <c r="M1562" s="33" t="str">
        <f>IF('DATA ACCURATE'!T1565&lt;&gt;"",IF('DATA ACCURATE'!T1565&gt;100,'DATA ACCURATE'!T1565/10,'DATA ACCURATE'!T1565),"")</f>
        <v/>
      </c>
      <c r="N1562" t="str">
        <f>IF(M1562="","",IF(M1562&lt;=DATABASE!$I$9,"LOKAL",IF(M1562&lt;DATABASE!$J$9,"LUAR KOTA 1",IF($M1562&gt;=DATABASE!$J$9,"LUAR KOTA 2",""))))</f>
        <v/>
      </c>
      <c r="O1562" s="38" t="str">
        <f>IF('DATA ACCURATE'!L1565&lt;&gt;"",'DATA ACCURATE'!L1565,"")</f>
        <v/>
      </c>
      <c r="Q1562" s="38">
        <f t="shared" si="168"/>
        <v>0</v>
      </c>
      <c r="R1562" s="38">
        <f t="shared" si="168"/>
        <v>0</v>
      </c>
      <c r="S1562" s="38">
        <f t="shared" si="168"/>
        <v>0</v>
      </c>
      <c r="T1562" s="38">
        <f t="shared" si="168"/>
        <v>0</v>
      </c>
      <c r="U1562" s="38">
        <f t="shared" si="169"/>
        <v>0</v>
      </c>
      <c r="V1562" s="38">
        <f t="shared" si="169"/>
        <v>0</v>
      </c>
      <c r="W1562" s="38">
        <f t="shared" si="169"/>
        <v>0</v>
      </c>
      <c r="X1562" s="38">
        <f t="shared" si="170"/>
        <v>0</v>
      </c>
      <c r="Y1562" s="38">
        <f t="shared" si="170"/>
        <v>0</v>
      </c>
      <c r="Z1562" s="38">
        <f t="shared" si="170"/>
        <v>0</v>
      </c>
      <c r="AA1562" s="38">
        <f t="shared" si="170"/>
        <v>0</v>
      </c>
      <c r="AB1562" s="38">
        <f t="shared" si="171"/>
        <v>0</v>
      </c>
      <c r="AC1562" s="38">
        <f t="shared" si="172"/>
        <v>0</v>
      </c>
      <c r="AD1562" s="38" t="str">
        <f t="shared" si="173"/>
        <v>000000000000</v>
      </c>
    </row>
    <row r="1563" spans="1:30">
      <c r="A1563" s="9" t="str">
        <f>IF('DATA ACCURATE'!A1566&lt;&gt;"",'DATA ACCURATE'!A1566,"")</f>
        <v/>
      </c>
      <c r="B1563" s="9" t="str">
        <f>IF('DATA ACCURATE'!D1566&lt;&gt;"",'DATA ACCURATE'!D1566,"")</f>
        <v/>
      </c>
      <c r="C1563" s="38" t="str">
        <f>IF($AD1563="000000000000","",INDEX(DATABASE!$W$12:$W$71,MATCH($AD1563,DATABASE!$V$12:$V$71,0)))</f>
        <v/>
      </c>
      <c r="D1563" s="34" t="str">
        <f>IF(C1563="","",IF(E1563="",INDEX(DATABASE!$AF$13:$AF$62,MATCH($C1563,DATABASE!$AC$13:$AC$62,0)),IF(E1563="2x D11",INDEX(DATABASE!$AF$13:$AF$62,MATCH($C1563,DATABASE!$AC$13:$AC$62,0))+2*DATABASE!$AF$62,IF(E1563="3x D11",INDEX(DATABASE!$AF$13:$AF$62,MATCH($C1563,DATABASE!$AC$13:$AC$62,0))+3*DATABASE!$AF$62,""))))</f>
        <v/>
      </c>
      <c r="E1563" s="38" t="str">
        <f>IF(AND($K1563="Y",$G1563&lt;&gt;"UNYIL",$F1563&lt;DATABASE!$O$8),"2x D11",IF(AND($K1563="Y",$G1563&lt;&gt;"UNYIL",$F1563&gt;=DATABASE!$O$8),"3x D11",""))</f>
        <v/>
      </c>
      <c r="F1563" s="9" t="str">
        <f>IF('DATA ACCURATE'!N1566&lt;&gt;"",'DATA ACCURATE'!N1566,"")</f>
        <v/>
      </c>
      <c r="G1563" t="str">
        <f>IF(F1563="","",IF(F1563&lt;=DATABASE!$I$8,"UNYIL",IF(F1563&lt;=DATABASE!$J$8,"KECIL",IF(F1563&lt;DATABASE!$K$8,"TANGGUNG",IF(F1563&gt;=DATABASE!$K$8,"BESAR","")))))</f>
        <v/>
      </c>
      <c r="H1563" s="16" t="str">
        <f>IF('DATA ACCURATE'!J1566&lt;&gt;"",'DATA ACCURATE'!J1566,"")</f>
        <v/>
      </c>
      <c r="I1563" s="35" t="str">
        <f>IF(B1563&lt;&gt;"",IFERROR(VLOOKUP(B1563,'DATA TIMBANGAN'!G:M,7,FALSE),VLOOKUP(B1563,'DATA TIMBANGAN'!G:M,7)),"")</f>
        <v/>
      </c>
      <c r="J1563" s="25" t="str">
        <f>IF(H1563&lt;&gt;"",IFERROR(INDEX(DATABASE!$Z$19:$Z$38,MATCH(DATEVALUE(H1563),DATABASE!$AA$19:$AA$38,0)),INDEX(DATABASE!$Z$12:$Z$18,MATCH(WEEKDAY(H1563,2),DATABASE!$AA$12:$AA$18,0))),"")</f>
        <v/>
      </c>
      <c r="K1563" s="25" t="str">
        <f>IF('DATA ACCURATE'!V1566&lt;&gt;"",'DATA ACCURATE'!V1566,"")</f>
        <v/>
      </c>
      <c r="L1563" s="80" t="str">
        <f>IF($H1563="","",IF(OR($J1563="LIBUR",AND($L1562="LIBUR",$O1562=$O1563)),"LIBUR",IF(AND(OR($L1562="LUAR JAM KERJA 1",$L1562="LUAR JAM KERJA 2"),OR(OR(AND($H1562=$H1563,AND(OR($I1563&gt;DATABASE!$J$3,$I1563&lt;DATABASE!$J$6),((DATEVALUE($H1563)+$I1563)-(DATEVALUE($H1562)+$I1562))&lt;DATABASE!$J$6)),AND($H1562=$H1563,$O1562=$O1563,OR($I1563&gt;DATABASE!$J$6,$I1563&lt;DATABASE!$J$3))),AND(($H1563-$H1562)=1,OR($I1563&lt;DATABASE!$I$6,((DATEVALUE($H1563)+$I1563)-(DATEVALUE($H1562)+$I1562))&lt;DATABASE!$J$6))),$A1563=$A1562),"LUAR JAM KERJA 2",IF(AND(OR(WEEKDAY($H1563,2)=1,WEEKDAY($H1563,2)=2,WEEKDAY($H1563,2)=3,WEEKDAY($H1563,2)=4,WEEKDAY($H1563,2)=5),$I1563&lt;=DATABASE!$J$3,$I1563&gt;=DATABASE!$I$3),"JAM KERJA",IF(AND(WEEKDAY($H1563,2)=6,$I1563&lt;=DATABASE!$J$4,$I1563&gt;=DATABASE!$I$4),"JAM KERJA","LUAR JAM KERJA 1")))))</f>
        <v/>
      </c>
      <c r="M1563" s="33" t="str">
        <f>IF('DATA ACCURATE'!T1566&lt;&gt;"",IF('DATA ACCURATE'!T1566&gt;100,'DATA ACCURATE'!T1566/10,'DATA ACCURATE'!T1566),"")</f>
        <v/>
      </c>
      <c r="N1563" t="str">
        <f>IF(M1563="","",IF(M1563&lt;=DATABASE!$I$9,"LOKAL",IF(M1563&lt;DATABASE!$J$9,"LUAR KOTA 1",IF($M1563&gt;=DATABASE!$J$9,"LUAR KOTA 2",""))))</f>
        <v/>
      </c>
      <c r="O1563" s="38" t="str">
        <f>IF('DATA ACCURATE'!L1566&lt;&gt;"",'DATA ACCURATE'!L1566,"")</f>
        <v/>
      </c>
      <c r="Q1563" s="38">
        <f t="shared" si="168"/>
        <v>0</v>
      </c>
      <c r="R1563" s="38">
        <f t="shared" si="168"/>
        <v>0</v>
      </c>
      <c r="S1563" s="38">
        <f t="shared" si="168"/>
        <v>0</v>
      </c>
      <c r="T1563" s="38">
        <f t="shared" si="168"/>
        <v>0</v>
      </c>
      <c r="U1563" s="38">
        <f t="shared" si="169"/>
        <v>0</v>
      </c>
      <c r="V1563" s="38">
        <f t="shared" si="169"/>
        <v>0</v>
      </c>
      <c r="W1563" s="38">
        <f t="shared" si="169"/>
        <v>0</v>
      </c>
      <c r="X1563" s="38">
        <f t="shared" si="170"/>
        <v>0</v>
      </c>
      <c r="Y1563" s="38">
        <f t="shared" si="170"/>
        <v>0</v>
      </c>
      <c r="Z1563" s="38">
        <f t="shared" si="170"/>
        <v>0</v>
      </c>
      <c r="AA1563" s="38">
        <f t="shared" si="170"/>
        <v>0</v>
      </c>
      <c r="AB1563" s="38">
        <f t="shared" si="171"/>
        <v>0</v>
      </c>
      <c r="AC1563" s="38">
        <f t="shared" si="172"/>
        <v>0</v>
      </c>
      <c r="AD1563" s="38" t="str">
        <f t="shared" si="173"/>
        <v>000000000000</v>
      </c>
    </row>
    <row r="1564" spans="1:30">
      <c r="A1564" s="9" t="str">
        <f>IF('DATA ACCURATE'!A1567&lt;&gt;"",'DATA ACCURATE'!A1567,"")</f>
        <v/>
      </c>
      <c r="B1564" s="9" t="str">
        <f>IF('DATA ACCURATE'!D1567&lt;&gt;"",'DATA ACCURATE'!D1567,"")</f>
        <v/>
      </c>
      <c r="C1564" s="38" t="str">
        <f>IF($AD1564="000000000000","",INDEX(DATABASE!$W$12:$W$71,MATCH($AD1564,DATABASE!$V$12:$V$71,0)))</f>
        <v/>
      </c>
      <c r="D1564" s="34" t="str">
        <f>IF(C1564="","",IF(E1564="",INDEX(DATABASE!$AF$13:$AF$62,MATCH($C1564,DATABASE!$AC$13:$AC$62,0)),IF(E1564="2x D11",INDEX(DATABASE!$AF$13:$AF$62,MATCH($C1564,DATABASE!$AC$13:$AC$62,0))+2*DATABASE!$AF$62,IF(E1564="3x D11",INDEX(DATABASE!$AF$13:$AF$62,MATCH($C1564,DATABASE!$AC$13:$AC$62,0))+3*DATABASE!$AF$62,""))))</f>
        <v/>
      </c>
      <c r="E1564" s="38" t="str">
        <f>IF(AND($K1564="Y",$G1564&lt;&gt;"UNYIL",$F1564&lt;DATABASE!$O$8),"2x D11",IF(AND($K1564="Y",$G1564&lt;&gt;"UNYIL",$F1564&gt;=DATABASE!$O$8),"3x D11",""))</f>
        <v/>
      </c>
      <c r="F1564" s="9" t="str">
        <f>IF('DATA ACCURATE'!N1567&lt;&gt;"",'DATA ACCURATE'!N1567,"")</f>
        <v/>
      </c>
      <c r="G1564" t="str">
        <f>IF(F1564="","",IF(F1564&lt;=DATABASE!$I$8,"UNYIL",IF(F1564&lt;=DATABASE!$J$8,"KECIL",IF(F1564&lt;DATABASE!$K$8,"TANGGUNG",IF(F1564&gt;=DATABASE!$K$8,"BESAR","")))))</f>
        <v/>
      </c>
      <c r="H1564" s="16" t="str">
        <f>IF('DATA ACCURATE'!J1567&lt;&gt;"",'DATA ACCURATE'!J1567,"")</f>
        <v/>
      </c>
      <c r="I1564" s="35" t="str">
        <f>IF(B1564&lt;&gt;"",IFERROR(VLOOKUP(B1564,'DATA TIMBANGAN'!G:M,7,FALSE),VLOOKUP(B1564,'DATA TIMBANGAN'!G:M,7)),"")</f>
        <v/>
      </c>
      <c r="J1564" s="25" t="str">
        <f>IF(H1564&lt;&gt;"",IFERROR(INDEX(DATABASE!$Z$19:$Z$38,MATCH(DATEVALUE(H1564),DATABASE!$AA$19:$AA$38,0)),INDEX(DATABASE!$Z$12:$Z$18,MATCH(WEEKDAY(H1564,2),DATABASE!$AA$12:$AA$18,0))),"")</f>
        <v/>
      </c>
      <c r="K1564" s="25" t="str">
        <f>IF('DATA ACCURATE'!V1567&lt;&gt;"",'DATA ACCURATE'!V1567,"")</f>
        <v/>
      </c>
      <c r="L1564" s="80" t="str">
        <f>IF($H1564="","",IF(OR($J1564="LIBUR",AND($L1563="LIBUR",$O1563=$O1564)),"LIBUR",IF(AND(OR($L1563="LUAR JAM KERJA 1",$L1563="LUAR JAM KERJA 2"),OR(OR(AND($H1563=$H1564,AND(OR($I1564&gt;DATABASE!$J$3,$I1564&lt;DATABASE!$J$6),((DATEVALUE($H1564)+$I1564)-(DATEVALUE($H1563)+$I1563))&lt;DATABASE!$J$6)),AND($H1563=$H1564,$O1563=$O1564,OR($I1564&gt;DATABASE!$J$6,$I1564&lt;DATABASE!$J$3))),AND(($H1564-$H1563)=1,OR($I1564&lt;DATABASE!$I$6,((DATEVALUE($H1564)+$I1564)-(DATEVALUE($H1563)+$I1563))&lt;DATABASE!$J$6))),$A1564=$A1563),"LUAR JAM KERJA 2",IF(AND(OR(WEEKDAY($H1564,2)=1,WEEKDAY($H1564,2)=2,WEEKDAY($H1564,2)=3,WEEKDAY($H1564,2)=4,WEEKDAY($H1564,2)=5),$I1564&lt;=DATABASE!$J$3,$I1564&gt;=DATABASE!$I$3),"JAM KERJA",IF(AND(WEEKDAY($H1564,2)=6,$I1564&lt;=DATABASE!$J$4,$I1564&gt;=DATABASE!$I$4),"JAM KERJA","LUAR JAM KERJA 1")))))</f>
        <v/>
      </c>
      <c r="M1564" s="33" t="str">
        <f>IF('DATA ACCURATE'!T1567&lt;&gt;"",IF('DATA ACCURATE'!T1567&gt;100,'DATA ACCURATE'!T1567/10,'DATA ACCURATE'!T1567),"")</f>
        <v/>
      </c>
      <c r="N1564" t="str">
        <f>IF(M1564="","",IF(M1564&lt;=DATABASE!$I$9,"LOKAL",IF(M1564&lt;DATABASE!$J$9,"LUAR KOTA 1",IF($M1564&gt;=DATABASE!$J$9,"LUAR KOTA 2",""))))</f>
        <v/>
      </c>
      <c r="O1564" s="38" t="str">
        <f>IF('DATA ACCURATE'!L1567&lt;&gt;"",'DATA ACCURATE'!L1567,"")</f>
        <v/>
      </c>
      <c r="Q1564" s="38">
        <f t="shared" si="168"/>
        <v>0</v>
      </c>
      <c r="R1564" s="38">
        <f t="shared" si="168"/>
        <v>0</v>
      </c>
      <c r="S1564" s="38">
        <f t="shared" si="168"/>
        <v>0</v>
      </c>
      <c r="T1564" s="38">
        <f t="shared" si="168"/>
        <v>0</v>
      </c>
      <c r="U1564" s="38">
        <f t="shared" si="169"/>
        <v>0</v>
      </c>
      <c r="V1564" s="38">
        <f t="shared" si="169"/>
        <v>0</v>
      </c>
      <c r="W1564" s="38">
        <f t="shared" si="169"/>
        <v>0</v>
      </c>
      <c r="X1564" s="38">
        <f t="shared" si="170"/>
        <v>0</v>
      </c>
      <c r="Y1564" s="38">
        <f t="shared" si="170"/>
        <v>0</v>
      </c>
      <c r="Z1564" s="38">
        <f t="shared" si="170"/>
        <v>0</v>
      </c>
      <c r="AA1564" s="38">
        <f t="shared" si="170"/>
        <v>0</v>
      </c>
      <c r="AB1564" s="38">
        <f t="shared" si="171"/>
        <v>0</v>
      </c>
      <c r="AC1564" s="38">
        <f t="shared" si="172"/>
        <v>0</v>
      </c>
      <c r="AD1564" s="38" t="str">
        <f t="shared" si="173"/>
        <v>000000000000</v>
      </c>
    </row>
    <row r="1565" spans="1:30">
      <c r="A1565" s="9" t="str">
        <f>IF('DATA ACCURATE'!A1568&lt;&gt;"",'DATA ACCURATE'!A1568,"")</f>
        <v/>
      </c>
      <c r="B1565" s="9" t="str">
        <f>IF('DATA ACCURATE'!D1568&lt;&gt;"",'DATA ACCURATE'!D1568,"")</f>
        <v/>
      </c>
      <c r="C1565" s="38" t="str">
        <f>IF($AD1565="000000000000","",INDEX(DATABASE!$W$12:$W$71,MATCH($AD1565,DATABASE!$V$12:$V$71,0)))</f>
        <v/>
      </c>
      <c r="D1565" s="34" t="str">
        <f>IF(C1565="","",IF(E1565="",INDEX(DATABASE!$AF$13:$AF$62,MATCH($C1565,DATABASE!$AC$13:$AC$62,0)),IF(E1565="2x D11",INDEX(DATABASE!$AF$13:$AF$62,MATCH($C1565,DATABASE!$AC$13:$AC$62,0))+2*DATABASE!$AF$62,IF(E1565="3x D11",INDEX(DATABASE!$AF$13:$AF$62,MATCH($C1565,DATABASE!$AC$13:$AC$62,0))+3*DATABASE!$AF$62,""))))</f>
        <v/>
      </c>
      <c r="E1565" s="38" t="str">
        <f>IF(AND($K1565="Y",$G1565&lt;&gt;"UNYIL",$F1565&lt;DATABASE!$O$8),"2x D11",IF(AND($K1565="Y",$G1565&lt;&gt;"UNYIL",$F1565&gt;=DATABASE!$O$8),"3x D11",""))</f>
        <v/>
      </c>
      <c r="F1565" s="9" t="str">
        <f>IF('DATA ACCURATE'!N1568&lt;&gt;"",'DATA ACCURATE'!N1568,"")</f>
        <v/>
      </c>
      <c r="G1565" t="str">
        <f>IF(F1565="","",IF(F1565&lt;=DATABASE!$I$8,"UNYIL",IF(F1565&lt;=DATABASE!$J$8,"KECIL",IF(F1565&lt;DATABASE!$K$8,"TANGGUNG",IF(F1565&gt;=DATABASE!$K$8,"BESAR","")))))</f>
        <v/>
      </c>
      <c r="H1565" s="16" t="str">
        <f>IF('DATA ACCURATE'!J1568&lt;&gt;"",'DATA ACCURATE'!J1568,"")</f>
        <v/>
      </c>
      <c r="I1565" s="35" t="str">
        <f>IF(B1565&lt;&gt;"",IFERROR(VLOOKUP(B1565,'DATA TIMBANGAN'!G:M,7,FALSE),VLOOKUP(B1565,'DATA TIMBANGAN'!G:M,7)),"")</f>
        <v/>
      </c>
      <c r="J1565" s="25" t="str">
        <f>IF(H1565&lt;&gt;"",IFERROR(INDEX(DATABASE!$Z$19:$Z$38,MATCH(DATEVALUE(H1565),DATABASE!$AA$19:$AA$38,0)),INDEX(DATABASE!$Z$12:$Z$18,MATCH(WEEKDAY(H1565,2),DATABASE!$AA$12:$AA$18,0))),"")</f>
        <v/>
      </c>
      <c r="K1565" s="25" t="str">
        <f>IF('DATA ACCURATE'!V1568&lt;&gt;"",'DATA ACCURATE'!V1568,"")</f>
        <v/>
      </c>
      <c r="L1565" s="80" t="str">
        <f>IF($H1565="","",IF(OR($J1565="LIBUR",AND($L1564="LIBUR",$O1564=$O1565)),"LIBUR",IF(AND(OR($L1564="LUAR JAM KERJA 1",$L1564="LUAR JAM KERJA 2"),OR(OR(AND($H1564=$H1565,AND(OR($I1565&gt;DATABASE!$J$3,$I1565&lt;DATABASE!$J$6),((DATEVALUE($H1565)+$I1565)-(DATEVALUE($H1564)+$I1564))&lt;DATABASE!$J$6)),AND($H1564=$H1565,$O1564=$O1565,OR($I1565&gt;DATABASE!$J$6,$I1565&lt;DATABASE!$J$3))),AND(($H1565-$H1564)=1,OR($I1565&lt;DATABASE!$I$6,((DATEVALUE($H1565)+$I1565)-(DATEVALUE($H1564)+$I1564))&lt;DATABASE!$J$6))),$A1565=$A1564),"LUAR JAM KERJA 2",IF(AND(OR(WEEKDAY($H1565,2)=1,WEEKDAY($H1565,2)=2,WEEKDAY($H1565,2)=3,WEEKDAY($H1565,2)=4,WEEKDAY($H1565,2)=5),$I1565&lt;=DATABASE!$J$3,$I1565&gt;=DATABASE!$I$3),"JAM KERJA",IF(AND(WEEKDAY($H1565,2)=6,$I1565&lt;=DATABASE!$J$4,$I1565&gt;=DATABASE!$I$4),"JAM KERJA","LUAR JAM KERJA 1")))))</f>
        <v/>
      </c>
      <c r="M1565" s="33" t="str">
        <f>IF('DATA ACCURATE'!T1568&lt;&gt;"",IF('DATA ACCURATE'!T1568&gt;100,'DATA ACCURATE'!T1568/10,'DATA ACCURATE'!T1568),"")</f>
        <v/>
      </c>
      <c r="N1565" t="str">
        <f>IF(M1565="","",IF(M1565&lt;=DATABASE!$I$9,"LOKAL",IF(M1565&lt;DATABASE!$J$9,"LUAR KOTA 1",IF($M1565&gt;=DATABASE!$J$9,"LUAR KOTA 2",""))))</f>
        <v/>
      </c>
      <c r="O1565" s="38" t="str">
        <f>IF('DATA ACCURATE'!L1568&lt;&gt;"",'DATA ACCURATE'!L1568,"")</f>
        <v/>
      </c>
      <c r="Q1565" s="38">
        <f t="shared" si="168"/>
        <v>0</v>
      </c>
      <c r="R1565" s="38">
        <f t="shared" si="168"/>
        <v>0</v>
      </c>
      <c r="S1565" s="38">
        <f t="shared" si="168"/>
        <v>0</v>
      </c>
      <c r="T1565" s="38">
        <f t="shared" si="168"/>
        <v>0</v>
      </c>
      <c r="U1565" s="38">
        <f t="shared" si="169"/>
        <v>0</v>
      </c>
      <c r="V1565" s="38">
        <f t="shared" si="169"/>
        <v>0</v>
      </c>
      <c r="W1565" s="38">
        <f t="shared" si="169"/>
        <v>0</v>
      </c>
      <c r="X1565" s="38">
        <f t="shared" si="170"/>
        <v>0</v>
      </c>
      <c r="Y1565" s="38">
        <f t="shared" si="170"/>
        <v>0</v>
      </c>
      <c r="Z1565" s="38">
        <f t="shared" si="170"/>
        <v>0</v>
      </c>
      <c r="AA1565" s="38">
        <f t="shared" si="170"/>
        <v>0</v>
      </c>
      <c r="AB1565" s="38">
        <f t="shared" si="171"/>
        <v>0</v>
      </c>
      <c r="AC1565" s="38">
        <f t="shared" si="172"/>
        <v>0</v>
      </c>
      <c r="AD1565" s="38" t="str">
        <f t="shared" si="173"/>
        <v>000000000000</v>
      </c>
    </row>
    <row r="1566" spans="1:30">
      <c r="A1566" s="9" t="str">
        <f>IF('DATA ACCURATE'!A1569&lt;&gt;"",'DATA ACCURATE'!A1569,"")</f>
        <v/>
      </c>
      <c r="B1566" s="9" t="str">
        <f>IF('DATA ACCURATE'!D1569&lt;&gt;"",'DATA ACCURATE'!D1569,"")</f>
        <v/>
      </c>
      <c r="C1566" s="38" t="str">
        <f>IF($AD1566="000000000000","",INDEX(DATABASE!$W$12:$W$71,MATCH($AD1566,DATABASE!$V$12:$V$71,0)))</f>
        <v/>
      </c>
      <c r="D1566" s="34" t="str">
        <f>IF(C1566="","",IF(E1566="",INDEX(DATABASE!$AF$13:$AF$62,MATCH($C1566,DATABASE!$AC$13:$AC$62,0)),IF(E1566="2x D11",INDEX(DATABASE!$AF$13:$AF$62,MATCH($C1566,DATABASE!$AC$13:$AC$62,0))+2*DATABASE!$AF$62,IF(E1566="3x D11",INDEX(DATABASE!$AF$13:$AF$62,MATCH($C1566,DATABASE!$AC$13:$AC$62,0))+3*DATABASE!$AF$62,""))))</f>
        <v/>
      </c>
      <c r="E1566" s="38" t="str">
        <f>IF(AND($K1566="Y",$G1566&lt;&gt;"UNYIL",$F1566&lt;DATABASE!$O$8),"2x D11",IF(AND($K1566="Y",$G1566&lt;&gt;"UNYIL",$F1566&gt;=DATABASE!$O$8),"3x D11",""))</f>
        <v/>
      </c>
      <c r="F1566" s="9" t="str">
        <f>IF('DATA ACCURATE'!N1569&lt;&gt;"",'DATA ACCURATE'!N1569,"")</f>
        <v/>
      </c>
      <c r="G1566" t="str">
        <f>IF(F1566="","",IF(F1566&lt;=DATABASE!$I$8,"UNYIL",IF(F1566&lt;=DATABASE!$J$8,"KECIL",IF(F1566&lt;DATABASE!$K$8,"TANGGUNG",IF(F1566&gt;=DATABASE!$K$8,"BESAR","")))))</f>
        <v/>
      </c>
      <c r="H1566" s="16" t="str">
        <f>IF('DATA ACCURATE'!J1569&lt;&gt;"",'DATA ACCURATE'!J1569,"")</f>
        <v/>
      </c>
      <c r="I1566" s="35" t="str">
        <f>IF(B1566&lt;&gt;"",IFERROR(VLOOKUP(B1566,'DATA TIMBANGAN'!G:M,7,FALSE),VLOOKUP(B1566,'DATA TIMBANGAN'!G:M,7)),"")</f>
        <v/>
      </c>
      <c r="J1566" s="25" t="str">
        <f>IF(H1566&lt;&gt;"",IFERROR(INDEX(DATABASE!$Z$19:$Z$38,MATCH(DATEVALUE(H1566),DATABASE!$AA$19:$AA$38,0)),INDEX(DATABASE!$Z$12:$Z$18,MATCH(WEEKDAY(H1566,2),DATABASE!$AA$12:$AA$18,0))),"")</f>
        <v/>
      </c>
      <c r="K1566" s="25" t="str">
        <f>IF('DATA ACCURATE'!V1569&lt;&gt;"",'DATA ACCURATE'!V1569,"")</f>
        <v/>
      </c>
      <c r="L1566" s="80" t="str">
        <f>IF($H1566="","",IF(OR($J1566="LIBUR",AND($L1565="LIBUR",$O1565=$O1566)),"LIBUR",IF(AND(OR($L1565="LUAR JAM KERJA 1",$L1565="LUAR JAM KERJA 2"),OR(OR(AND($H1565=$H1566,AND(OR($I1566&gt;DATABASE!$J$3,$I1566&lt;DATABASE!$J$6),((DATEVALUE($H1566)+$I1566)-(DATEVALUE($H1565)+$I1565))&lt;DATABASE!$J$6)),AND($H1565=$H1566,$O1565=$O1566,OR($I1566&gt;DATABASE!$J$6,$I1566&lt;DATABASE!$J$3))),AND(($H1566-$H1565)=1,OR($I1566&lt;DATABASE!$I$6,((DATEVALUE($H1566)+$I1566)-(DATEVALUE($H1565)+$I1565))&lt;DATABASE!$J$6))),$A1566=$A1565),"LUAR JAM KERJA 2",IF(AND(OR(WEEKDAY($H1566,2)=1,WEEKDAY($H1566,2)=2,WEEKDAY($H1566,2)=3,WEEKDAY($H1566,2)=4,WEEKDAY($H1566,2)=5),$I1566&lt;=DATABASE!$J$3,$I1566&gt;=DATABASE!$I$3),"JAM KERJA",IF(AND(WEEKDAY($H1566,2)=6,$I1566&lt;=DATABASE!$J$4,$I1566&gt;=DATABASE!$I$4),"JAM KERJA","LUAR JAM KERJA 1")))))</f>
        <v/>
      </c>
      <c r="M1566" s="33" t="str">
        <f>IF('DATA ACCURATE'!T1569&lt;&gt;"",IF('DATA ACCURATE'!T1569&gt;100,'DATA ACCURATE'!T1569/10,'DATA ACCURATE'!T1569),"")</f>
        <v/>
      </c>
      <c r="N1566" t="str">
        <f>IF(M1566="","",IF(M1566&lt;=DATABASE!$I$9,"LOKAL",IF(M1566&lt;DATABASE!$J$9,"LUAR KOTA 1",IF($M1566&gt;=DATABASE!$J$9,"LUAR KOTA 2",""))))</f>
        <v/>
      </c>
      <c r="O1566" s="38" t="str">
        <f>IF('DATA ACCURATE'!L1569&lt;&gt;"",'DATA ACCURATE'!L1569,"")</f>
        <v/>
      </c>
      <c r="Q1566" s="38">
        <f t="shared" si="168"/>
        <v>0</v>
      </c>
      <c r="R1566" s="38">
        <f t="shared" si="168"/>
        <v>0</v>
      </c>
      <c r="S1566" s="38">
        <f t="shared" si="168"/>
        <v>0</v>
      </c>
      <c r="T1566" s="38">
        <f t="shared" si="168"/>
        <v>0</v>
      </c>
      <c r="U1566" s="38">
        <f t="shared" si="169"/>
        <v>0</v>
      </c>
      <c r="V1566" s="38">
        <f t="shared" si="169"/>
        <v>0</v>
      </c>
      <c r="W1566" s="38">
        <f t="shared" si="169"/>
        <v>0</v>
      </c>
      <c r="X1566" s="38">
        <f t="shared" si="170"/>
        <v>0</v>
      </c>
      <c r="Y1566" s="38">
        <f t="shared" si="170"/>
        <v>0</v>
      </c>
      <c r="Z1566" s="38">
        <f t="shared" si="170"/>
        <v>0</v>
      </c>
      <c r="AA1566" s="38">
        <f t="shared" si="170"/>
        <v>0</v>
      </c>
      <c r="AB1566" s="38">
        <f t="shared" si="171"/>
        <v>0</v>
      </c>
      <c r="AC1566" s="38">
        <f t="shared" si="172"/>
        <v>0</v>
      </c>
      <c r="AD1566" s="38" t="str">
        <f t="shared" si="173"/>
        <v>000000000000</v>
      </c>
    </row>
    <row r="1567" spans="1:30">
      <c r="A1567" s="9" t="str">
        <f>IF('DATA ACCURATE'!A1570&lt;&gt;"",'DATA ACCURATE'!A1570,"")</f>
        <v/>
      </c>
      <c r="B1567" s="9" t="str">
        <f>IF('DATA ACCURATE'!D1570&lt;&gt;"",'DATA ACCURATE'!D1570,"")</f>
        <v/>
      </c>
      <c r="C1567" s="38" t="str">
        <f>IF($AD1567="000000000000","",INDEX(DATABASE!$W$12:$W$71,MATCH($AD1567,DATABASE!$V$12:$V$71,0)))</f>
        <v/>
      </c>
      <c r="D1567" s="34" t="str">
        <f>IF(C1567="","",IF(E1567="",INDEX(DATABASE!$AF$13:$AF$62,MATCH($C1567,DATABASE!$AC$13:$AC$62,0)),IF(E1567="2x D11",INDEX(DATABASE!$AF$13:$AF$62,MATCH($C1567,DATABASE!$AC$13:$AC$62,0))+2*DATABASE!$AF$62,IF(E1567="3x D11",INDEX(DATABASE!$AF$13:$AF$62,MATCH($C1567,DATABASE!$AC$13:$AC$62,0))+3*DATABASE!$AF$62,""))))</f>
        <v/>
      </c>
      <c r="E1567" s="38" t="str">
        <f>IF(AND($K1567="Y",$G1567&lt;&gt;"UNYIL",$F1567&lt;DATABASE!$O$8),"2x D11",IF(AND($K1567="Y",$G1567&lt;&gt;"UNYIL",$F1567&gt;=DATABASE!$O$8),"3x D11",""))</f>
        <v/>
      </c>
      <c r="F1567" s="9" t="str">
        <f>IF('DATA ACCURATE'!N1570&lt;&gt;"",'DATA ACCURATE'!N1570,"")</f>
        <v/>
      </c>
      <c r="G1567" t="str">
        <f>IF(F1567="","",IF(F1567&lt;=DATABASE!$I$8,"UNYIL",IF(F1567&lt;=DATABASE!$J$8,"KECIL",IF(F1567&lt;DATABASE!$K$8,"TANGGUNG",IF(F1567&gt;=DATABASE!$K$8,"BESAR","")))))</f>
        <v/>
      </c>
      <c r="H1567" s="16" t="str">
        <f>IF('DATA ACCURATE'!J1570&lt;&gt;"",'DATA ACCURATE'!J1570,"")</f>
        <v/>
      </c>
      <c r="I1567" s="35" t="str">
        <f>IF(B1567&lt;&gt;"",IFERROR(VLOOKUP(B1567,'DATA TIMBANGAN'!G:M,7,FALSE),VLOOKUP(B1567,'DATA TIMBANGAN'!G:M,7)),"")</f>
        <v/>
      </c>
      <c r="J1567" s="25" t="str">
        <f>IF(H1567&lt;&gt;"",IFERROR(INDEX(DATABASE!$Z$19:$Z$38,MATCH(DATEVALUE(H1567),DATABASE!$AA$19:$AA$38,0)),INDEX(DATABASE!$Z$12:$Z$18,MATCH(WEEKDAY(H1567,2),DATABASE!$AA$12:$AA$18,0))),"")</f>
        <v/>
      </c>
      <c r="K1567" s="25" t="str">
        <f>IF('DATA ACCURATE'!V1570&lt;&gt;"",'DATA ACCURATE'!V1570,"")</f>
        <v/>
      </c>
      <c r="L1567" s="80" t="str">
        <f>IF($H1567="","",IF(OR($J1567="LIBUR",AND($L1566="LIBUR",$O1566=$O1567)),"LIBUR",IF(AND(OR($L1566="LUAR JAM KERJA 1",$L1566="LUAR JAM KERJA 2"),OR(OR(AND($H1566=$H1567,AND(OR($I1567&gt;DATABASE!$J$3,$I1567&lt;DATABASE!$J$6),((DATEVALUE($H1567)+$I1567)-(DATEVALUE($H1566)+$I1566))&lt;DATABASE!$J$6)),AND($H1566=$H1567,$O1566=$O1567,OR($I1567&gt;DATABASE!$J$6,$I1567&lt;DATABASE!$J$3))),AND(($H1567-$H1566)=1,OR($I1567&lt;DATABASE!$I$6,((DATEVALUE($H1567)+$I1567)-(DATEVALUE($H1566)+$I1566))&lt;DATABASE!$J$6))),$A1567=$A1566),"LUAR JAM KERJA 2",IF(AND(OR(WEEKDAY($H1567,2)=1,WEEKDAY($H1567,2)=2,WEEKDAY($H1567,2)=3,WEEKDAY($H1567,2)=4,WEEKDAY($H1567,2)=5),$I1567&lt;=DATABASE!$J$3,$I1567&gt;=DATABASE!$I$3),"JAM KERJA",IF(AND(WEEKDAY($H1567,2)=6,$I1567&lt;=DATABASE!$J$4,$I1567&gt;=DATABASE!$I$4),"JAM KERJA","LUAR JAM KERJA 1")))))</f>
        <v/>
      </c>
      <c r="M1567" s="33" t="str">
        <f>IF('DATA ACCURATE'!T1570&lt;&gt;"",IF('DATA ACCURATE'!T1570&gt;100,'DATA ACCURATE'!T1570/10,'DATA ACCURATE'!T1570),"")</f>
        <v/>
      </c>
      <c r="N1567" t="str">
        <f>IF(M1567="","",IF(M1567&lt;=DATABASE!$I$9,"LOKAL",IF(M1567&lt;DATABASE!$J$9,"LUAR KOTA 1",IF($M1567&gt;=DATABASE!$J$9,"LUAR KOTA 2",""))))</f>
        <v/>
      </c>
      <c r="O1567" s="38" t="str">
        <f>IF('DATA ACCURATE'!L1570&lt;&gt;"",'DATA ACCURATE'!L1570,"")</f>
        <v/>
      </c>
      <c r="Q1567" s="38">
        <f t="shared" si="168"/>
        <v>0</v>
      </c>
      <c r="R1567" s="38">
        <f t="shared" si="168"/>
        <v>0</v>
      </c>
      <c r="S1567" s="38">
        <f t="shared" si="168"/>
        <v>0</v>
      </c>
      <c r="T1567" s="38">
        <f t="shared" si="168"/>
        <v>0</v>
      </c>
      <c r="U1567" s="38">
        <f t="shared" si="169"/>
        <v>0</v>
      </c>
      <c r="V1567" s="38">
        <f t="shared" si="169"/>
        <v>0</v>
      </c>
      <c r="W1567" s="38">
        <f t="shared" si="169"/>
        <v>0</v>
      </c>
      <c r="X1567" s="38">
        <f t="shared" si="170"/>
        <v>0</v>
      </c>
      <c r="Y1567" s="38">
        <f t="shared" si="170"/>
        <v>0</v>
      </c>
      <c r="Z1567" s="38">
        <f t="shared" si="170"/>
        <v>0</v>
      </c>
      <c r="AA1567" s="38">
        <f t="shared" si="170"/>
        <v>0</v>
      </c>
      <c r="AB1567" s="38">
        <f t="shared" si="171"/>
        <v>0</v>
      </c>
      <c r="AC1567" s="38">
        <f t="shared" si="172"/>
        <v>0</v>
      </c>
      <c r="AD1567" s="38" t="str">
        <f t="shared" si="173"/>
        <v>000000000000</v>
      </c>
    </row>
    <row r="1568" spans="1:30">
      <c r="A1568" s="9" t="str">
        <f>IF('DATA ACCURATE'!A1571&lt;&gt;"",'DATA ACCURATE'!A1571,"")</f>
        <v/>
      </c>
      <c r="B1568" s="9" t="str">
        <f>IF('DATA ACCURATE'!D1571&lt;&gt;"",'DATA ACCURATE'!D1571,"")</f>
        <v/>
      </c>
      <c r="C1568" s="38" t="str">
        <f>IF($AD1568="000000000000","",INDEX(DATABASE!$W$12:$W$71,MATCH($AD1568,DATABASE!$V$12:$V$71,0)))</f>
        <v/>
      </c>
      <c r="D1568" s="34" t="str">
        <f>IF(C1568="","",IF(E1568="",INDEX(DATABASE!$AF$13:$AF$62,MATCH($C1568,DATABASE!$AC$13:$AC$62,0)),IF(E1568="2x D11",INDEX(DATABASE!$AF$13:$AF$62,MATCH($C1568,DATABASE!$AC$13:$AC$62,0))+2*DATABASE!$AF$62,IF(E1568="3x D11",INDEX(DATABASE!$AF$13:$AF$62,MATCH($C1568,DATABASE!$AC$13:$AC$62,0))+3*DATABASE!$AF$62,""))))</f>
        <v/>
      </c>
      <c r="E1568" s="38" t="str">
        <f>IF(AND($K1568="Y",$G1568&lt;&gt;"UNYIL",$F1568&lt;DATABASE!$O$8),"2x D11",IF(AND($K1568="Y",$G1568&lt;&gt;"UNYIL",$F1568&gt;=DATABASE!$O$8),"3x D11",""))</f>
        <v/>
      </c>
      <c r="F1568" s="9" t="str">
        <f>IF('DATA ACCURATE'!N1571&lt;&gt;"",'DATA ACCURATE'!N1571,"")</f>
        <v/>
      </c>
      <c r="G1568" t="str">
        <f>IF(F1568="","",IF(F1568&lt;=DATABASE!$I$8,"UNYIL",IF(F1568&lt;=DATABASE!$J$8,"KECIL",IF(F1568&lt;DATABASE!$K$8,"TANGGUNG",IF(F1568&gt;=DATABASE!$K$8,"BESAR","")))))</f>
        <v/>
      </c>
      <c r="H1568" s="16" t="str">
        <f>IF('DATA ACCURATE'!J1571&lt;&gt;"",'DATA ACCURATE'!J1571,"")</f>
        <v/>
      </c>
      <c r="I1568" s="35" t="str">
        <f>IF(B1568&lt;&gt;"",IFERROR(VLOOKUP(B1568,'DATA TIMBANGAN'!G:M,7,FALSE),VLOOKUP(B1568,'DATA TIMBANGAN'!G:M,7)),"")</f>
        <v/>
      </c>
      <c r="J1568" s="25" t="str">
        <f>IF(H1568&lt;&gt;"",IFERROR(INDEX(DATABASE!$Z$19:$Z$38,MATCH(DATEVALUE(H1568),DATABASE!$AA$19:$AA$38,0)),INDEX(DATABASE!$Z$12:$Z$18,MATCH(WEEKDAY(H1568,2),DATABASE!$AA$12:$AA$18,0))),"")</f>
        <v/>
      </c>
      <c r="K1568" s="25" t="str">
        <f>IF('DATA ACCURATE'!V1571&lt;&gt;"",'DATA ACCURATE'!V1571,"")</f>
        <v/>
      </c>
      <c r="L1568" s="80" t="str">
        <f>IF($H1568="","",IF(OR($J1568="LIBUR",AND($L1567="LIBUR",$O1567=$O1568)),"LIBUR",IF(AND(OR($L1567="LUAR JAM KERJA 1",$L1567="LUAR JAM KERJA 2"),OR(OR(AND($H1567=$H1568,AND(OR($I1568&gt;DATABASE!$J$3,$I1568&lt;DATABASE!$J$6),((DATEVALUE($H1568)+$I1568)-(DATEVALUE($H1567)+$I1567))&lt;DATABASE!$J$6)),AND($H1567=$H1568,$O1567=$O1568,OR($I1568&gt;DATABASE!$J$6,$I1568&lt;DATABASE!$J$3))),AND(($H1568-$H1567)=1,OR($I1568&lt;DATABASE!$I$6,((DATEVALUE($H1568)+$I1568)-(DATEVALUE($H1567)+$I1567))&lt;DATABASE!$J$6))),$A1568=$A1567),"LUAR JAM KERJA 2",IF(AND(OR(WEEKDAY($H1568,2)=1,WEEKDAY($H1568,2)=2,WEEKDAY($H1568,2)=3,WEEKDAY($H1568,2)=4,WEEKDAY($H1568,2)=5),$I1568&lt;=DATABASE!$J$3,$I1568&gt;=DATABASE!$I$3),"JAM KERJA",IF(AND(WEEKDAY($H1568,2)=6,$I1568&lt;=DATABASE!$J$4,$I1568&gt;=DATABASE!$I$4),"JAM KERJA","LUAR JAM KERJA 1")))))</f>
        <v/>
      </c>
      <c r="M1568" s="33" t="str">
        <f>IF('DATA ACCURATE'!T1571&lt;&gt;"",IF('DATA ACCURATE'!T1571&gt;100,'DATA ACCURATE'!T1571/10,'DATA ACCURATE'!T1571),"")</f>
        <v/>
      </c>
      <c r="N1568" t="str">
        <f>IF(M1568="","",IF(M1568&lt;=DATABASE!$I$9,"LOKAL",IF(M1568&lt;DATABASE!$J$9,"LUAR KOTA 1",IF($M1568&gt;=DATABASE!$J$9,"LUAR KOTA 2",""))))</f>
        <v/>
      </c>
      <c r="O1568" s="38" t="str">
        <f>IF('DATA ACCURATE'!L1571&lt;&gt;"",'DATA ACCURATE'!L1571,"")</f>
        <v/>
      </c>
      <c r="Q1568" s="38">
        <f t="shared" si="168"/>
        <v>0</v>
      </c>
      <c r="R1568" s="38">
        <f t="shared" si="168"/>
        <v>0</v>
      </c>
      <c r="S1568" s="38">
        <f t="shared" si="168"/>
        <v>0</v>
      </c>
      <c r="T1568" s="38">
        <f t="shared" si="168"/>
        <v>0</v>
      </c>
      <c r="U1568" s="38">
        <f t="shared" si="169"/>
        <v>0</v>
      </c>
      <c r="V1568" s="38">
        <f t="shared" si="169"/>
        <v>0</v>
      </c>
      <c r="W1568" s="38">
        <f t="shared" si="169"/>
        <v>0</v>
      </c>
      <c r="X1568" s="38">
        <f t="shared" si="170"/>
        <v>0</v>
      </c>
      <c r="Y1568" s="38">
        <f t="shared" si="170"/>
        <v>0</v>
      </c>
      <c r="Z1568" s="38">
        <f t="shared" si="170"/>
        <v>0</v>
      </c>
      <c r="AA1568" s="38">
        <f t="shared" si="170"/>
        <v>0</v>
      </c>
      <c r="AB1568" s="38">
        <f t="shared" si="171"/>
        <v>0</v>
      </c>
      <c r="AC1568" s="38">
        <f t="shared" si="172"/>
        <v>0</v>
      </c>
      <c r="AD1568" s="38" t="str">
        <f t="shared" si="173"/>
        <v>000000000000</v>
      </c>
    </row>
    <row r="1569" spans="1:30">
      <c r="A1569" s="9" t="str">
        <f>IF('DATA ACCURATE'!A1572&lt;&gt;"",'DATA ACCURATE'!A1572,"")</f>
        <v/>
      </c>
      <c r="B1569" s="9" t="str">
        <f>IF('DATA ACCURATE'!D1572&lt;&gt;"",'DATA ACCURATE'!D1572,"")</f>
        <v/>
      </c>
      <c r="C1569" s="38" t="str">
        <f>IF($AD1569="000000000000","",INDEX(DATABASE!$W$12:$W$71,MATCH($AD1569,DATABASE!$V$12:$V$71,0)))</f>
        <v/>
      </c>
      <c r="D1569" s="34" t="str">
        <f>IF(C1569="","",IF(E1569="",INDEX(DATABASE!$AF$13:$AF$62,MATCH($C1569,DATABASE!$AC$13:$AC$62,0)),IF(E1569="2x D11",INDEX(DATABASE!$AF$13:$AF$62,MATCH($C1569,DATABASE!$AC$13:$AC$62,0))+2*DATABASE!$AF$62,IF(E1569="3x D11",INDEX(DATABASE!$AF$13:$AF$62,MATCH($C1569,DATABASE!$AC$13:$AC$62,0))+3*DATABASE!$AF$62,""))))</f>
        <v/>
      </c>
      <c r="E1569" s="38" t="str">
        <f>IF(AND($K1569="Y",$G1569&lt;&gt;"UNYIL",$F1569&lt;DATABASE!$O$8),"2x D11",IF(AND($K1569="Y",$G1569&lt;&gt;"UNYIL",$F1569&gt;=DATABASE!$O$8),"3x D11",""))</f>
        <v/>
      </c>
      <c r="F1569" s="9" t="str">
        <f>IF('DATA ACCURATE'!N1572&lt;&gt;"",'DATA ACCURATE'!N1572,"")</f>
        <v/>
      </c>
      <c r="G1569" t="str">
        <f>IF(F1569="","",IF(F1569&lt;=DATABASE!$I$8,"UNYIL",IF(F1569&lt;=DATABASE!$J$8,"KECIL",IF(F1569&lt;DATABASE!$K$8,"TANGGUNG",IF(F1569&gt;=DATABASE!$K$8,"BESAR","")))))</f>
        <v/>
      </c>
      <c r="H1569" s="16" t="str">
        <f>IF('DATA ACCURATE'!J1572&lt;&gt;"",'DATA ACCURATE'!J1572,"")</f>
        <v/>
      </c>
      <c r="I1569" s="35" t="str">
        <f>IF(B1569&lt;&gt;"",IFERROR(VLOOKUP(B1569,'DATA TIMBANGAN'!G:M,7,FALSE),VLOOKUP(B1569,'DATA TIMBANGAN'!G:M,7)),"")</f>
        <v/>
      </c>
      <c r="J1569" s="25" t="str">
        <f>IF(H1569&lt;&gt;"",IFERROR(INDEX(DATABASE!$Z$19:$Z$38,MATCH(DATEVALUE(H1569),DATABASE!$AA$19:$AA$38,0)),INDEX(DATABASE!$Z$12:$Z$18,MATCH(WEEKDAY(H1569,2),DATABASE!$AA$12:$AA$18,0))),"")</f>
        <v/>
      </c>
      <c r="K1569" s="25" t="str">
        <f>IF('DATA ACCURATE'!V1572&lt;&gt;"",'DATA ACCURATE'!V1572,"")</f>
        <v/>
      </c>
      <c r="L1569" s="80" t="str">
        <f>IF($H1569="","",IF(OR($J1569="LIBUR",AND($L1568="LIBUR",$O1568=$O1569)),"LIBUR",IF(AND(OR($L1568="LUAR JAM KERJA 1",$L1568="LUAR JAM KERJA 2"),OR(OR(AND($H1568=$H1569,AND(OR($I1569&gt;DATABASE!$J$3,$I1569&lt;DATABASE!$J$6),((DATEVALUE($H1569)+$I1569)-(DATEVALUE($H1568)+$I1568))&lt;DATABASE!$J$6)),AND($H1568=$H1569,$O1568=$O1569,OR($I1569&gt;DATABASE!$J$6,$I1569&lt;DATABASE!$J$3))),AND(($H1569-$H1568)=1,OR($I1569&lt;DATABASE!$I$6,((DATEVALUE($H1569)+$I1569)-(DATEVALUE($H1568)+$I1568))&lt;DATABASE!$J$6))),$A1569=$A1568),"LUAR JAM KERJA 2",IF(AND(OR(WEEKDAY($H1569,2)=1,WEEKDAY($H1569,2)=2,WEEKDAY($H1569,2)=3,WEEKDAY($H1569,2)=4,WEEKDAY($H1569,2)=5),$I1569&lt;=DATABASE!$J$3,$I1569&gt;=DATABASE!$I$3),"JAM KERJA",IF(AND(WEEKDAY($H1569,2)=6,$I1569&lt;=DATABASE!$J$4,$I1569&gt;=DATABASE!$I$4),"JAM KERJA","LUAR JAM KERJA 1")))))</f>
        <v/>
      </c>
      <c r="M1569" s="33" t="str">
        <f>IF('DATA ACCURATE'!T1572&lt;&gt;"",IF('DATA ACCURATE'!T1572&gt;100,'DATA ACCURATE'!T1572/10,'DATA ACCURATE'!T1572),"")</f>
        <v/>
      </c>
      <c r="N1569" t="str">
        <f>IF(M1569="","",IF(M1569&lt;=DATABASE!$I$9,"LOKAL",IF(M1569&lt;DATABASE!$J$9,"LUAR KOTA 1",IF($M1569&gt;=DATABASE!$J$9,"LUAR KOTA 2",""))))</f>
        <v/>
      </c>
      <c r="O1569" s="38" t="str">
        <f>IF('DATA ACCURATE'!L1572&lt;&gt;"",'DATA ACCURATE'!L1572,"")</f>
        <v/>
      </c>
      <c r="Q1569" s="38">
        <f t="shared" si="168"/>
        <v>0</v>
      </c>
      <c r="R1569" s="38">
        <f t="shared" si="168"/>
        <v>0</v>
      </c>
      <c r="S1569" s="38">
        <f t="shared" si="168"/>
        <v>0</v>
      </c>
      <c r="T1569" s="38">
        <f t="shared" si="168"/>
        <v>0</v>
      </c>
      <c r="U1569" s="38">
        <f t="shared" si="169"/>
        <v>0</v>
      </c>
      <c r="V1569" s="38">
        <f t="shared" si="169"/>
        <v>0</v>
      </c>
      <c r="W1569" s="38">
        <f t="shared" si="169"/>
        <v>0</v>
      </c>
      <c r="X1569" s="38">
        <f t="shared" si="170"/>
        <v>0</v>
      </c>
      <c r="Y1569" s="38">
        <f t="shared" si="170"/>
        <v>0</v>
      </c>
      <c r="Z1569" s="38">
        <f t="shared" si="170"/>
        <v>0</v>
      </c>
      <c r="AA1569" s="38">
        <f t="shared" si="170"/>
        <v>0</v>
      </c>
      <c r="AB1569" s="38">
        <f t="shared" si="171"/>
        <v>0</v>
      </c>
      <c r="AC1569" s="38">
        <f t="shared" si="172"/>
        <v>0</v>
      </c>
      <c r="AD1569" s="38" t="str">
        <f t="shared" si="173"/>
        <v>000000000000</v>
      </c>
    </row>
    <row r="1570" spans="1:30">
      <c r="A1570" s="9" t="str">
        <f>IF('DATA ACCURATE'!A1573&lt;&gt;"",'DATA ACCURATE'!A1573,"")</f>
        <v/>
      </c>
      <c r="B1570" s="9" t="str">
        <f>IF('DATA ACCURATE'!D1573&lt;&gt;"",'DATA ACCURATE'!D1573,"")</f>
        <v/>
      </c>
      <c r="C1570" s="38" t="str">
        <f>IF($AD1570="000000000000","",INDEX(DATABASE!$W$12:$W$71,MATCH($AD1570,DATABASE!$V$12:$V$71,0)))</f>
        <v/>
      </c>
      <c r="D1570" s="34" t="str">
        <f>IF(C1570="","",IF(E1570="",INDEX(DATABASE!$AF$13:$AF$62,MATCH($C1570,DATABASE!$AC$13:$AC$62,0)),IF(E1570="2x D11",INDEX(DATABASE!$AF$13:$AF$62,MATCH($C1570,DATABASE!$AC$13:$AC$62,0))+2*DATABASE!$AF$62,IF(E1570="3x D11",INDEX(DATABASE!$AF$13:$AF$62,MATCH($C1570,DATABASE!$AC$13:$AC$62,0))+3*DATABASE!$AF$62,""))))</f>
        <v/>
      </c>
      <c r="E1570" s="38" t="str">
        <f>IF(AND($K1570="Y",$G1570&lt;&gt;"UNYIL",$F1570&lt;DATABASE!$O$8),"2x D11",IF(AND($K1570="Y",$G1570&lt;&gt;"UNYIL",$F1570&gt;=DATABASE!$O$8),"3x D11",""))</f>
        <v/>
      </c>
      <c r="F1570" s="9" t="str">
        <f>IF('DATA ACCURATE'!N1573&lt;&gt;"",'DATA ACCURATE'!N1573,"")</f>
        <v/>
      </c>
      <c r="G1570" t="str">
        <f>IF(F1570="","",IF(F1570&lt;=DATABASE!$I$8,"UNYIL",IF(F1570&lt;=DATABASE!$J$8,"KECIL",IF(F1570&lt;DATABASE!$K$8,"TANGGUNG",IF(F1570&gt;=DATABASE!$K$8,"BESAR","")))))</f>
        <v/>
      </c>
      <c r="H1570" s="16" t="str">
        <f>IF('DATA ACCURATE'!J1573&lt;&gt;"",'DATA ACCURATE'!J1573,"")</f>
        <v/>
      </c>
      <c r="I1570" s="35" t="str">
        <f>IF(B1570&lt;&gt;"",IFERROR(VLOOKUP(B1570,'DATA TIMBANGAN'!G:M,7,FALSE),VLOOKUP(B1570,'DATA TIMBANGAN'!G:M,7)),"")</f>
        <v/>
      </c>
      <c r="J1570" s="25" t="str">
        <f>IF(H1570&lt;&gt;"",IFERROR(INDEX(DATABASE!$Z$19:$Z$38,MATCH(DATEVALUE(H1570),DATABASE!$AA$19:$AA$38,0)),INDEX(DATABASE!$Z$12:$Z$18,MATCH(WEEKDAY(H1570,2),DATABASE!$AA$12:$AA$18,0))),"")</f>
        <v/>
      </c>
      <c r="K1570" s="25" t="str">
        <f>IF('DATA ACCURATE'!V1573&lt;&gt;"",'DATA ACCURATE'!V1573,"")</f>
        <v/>
      </c>
      <c r="L1570" s="80" t="str">
        <f>IF($H1570="","",IF(OR($J1570="LIBUR",AND($L1569="LIBUR",$O1569=$O1570)),"LIBUR",IF(AND(OR($L1569="LUAR JAM KERJA 1",$L1569="LUAR JAM KERJA 2"),OR(OR(AND($H1569=$H1570,AND(OR($I1570&gt;DATABASE!$J$3,$I1570&lt;DATABASE!$J$6),((DATEVALUE($H1570)+$I1570)-(DATEVALUE($H1569)+$I1569))&lt;DATABASE!$J$6)),AND($H1569=$H1570,$O1569=$O1570,OR($I1570&gt;DATABASE!$J$6,$I1570&lt;DATABASE!$J$3))),AND(($H1570-$H1569)=1,OR($I1570&lt;DATABASE!$I$6,((DATEVALUE($H1570)+$I1570)-(DATEVALUE($H1569)+$I1569))&lt;DATABASE!$J$6))),$A1570=$A1569),"LUAR JAM KERJA 2",IF(AND(OR(WEEKDAY($H1570,2)=1,WEEKDAY($H1570,2)=2,WEEKDAY($H1570,2)=3,WEEKDAY($H1570,2)=4,WEEKDAY($H1570,2)=5),$I1570&lt;=DATABASE!$J$3,$I1570&gt;=DATABASE!$I$3),"JAM KERJA",IF(AND(WEEKDAY($H1570,2)=6,$I1570&lt;=DATABASE!$J$4,$I1570&gt;=DATABASE!$I$4),"JAM KERJA","LUAR JAM KERJA 1")))))</f>
        <v/>
      </c>
      <c r="M1570" s="33" t="str">
        <f>IF('DATA ACCURATE'!T1573&lt;&gt;"",IF('DATA ACCURATE'!T1573&gt;100,'DATA ACCURATE'!T1573/10,'DATA ACCURATE'!T1573),"")</f>
        <v/>
      </c>
      <c r="N1570" t="str">
        <f>IF(M1570="","",IF(M1570&lt;=DATABASE!$I$9,"LOKAL",IF(M1570&lt;DATABASE!$J$9,"LUAR KOTA 1",IF($M1570&gt;=DATABASE!$J$9,"LUAR KOTA 2",""))))</f>
        <v/>
      </c>
      <c r="O1570" s="38" t="str">
        <f>IF('DATA ACCURATE'!L1573&lt;&gt;"",'DATA ACCURATE'!L1573,"")</f>
        <v/>
      </c>
      <c r="Q1570" s="38">
        <f t="shared" si="168"/>
        <v>0</v>
      </c>
      <c r="R1570" s="38">
        <f t="shared" si="168"/>
        <v>0</v>
      </c>
      <c r="S1570" s="38">
        <f t="shared" si="168"/>
        <v>0</v>
      </c>
      <c r="T1570" s="38">
        <f t="shared" si="168"/>
        <v>0</v>
      </c>
      <c r="U1570" s="38">
        <f t="shared" si="169"/>
        <v>0</v>
      </c>
      <c r="V1570" s="38">
        <f t="shared" si="169"/>
        <v>0</v>
      </c>
      <c r="W1570" s="38">
        <f t="shared" si="169"/>
        <v>0</v>
      </c>
      <c r="X1570" s="38">
        <f t="shared" si="170"/>
        <v>0</v>
      </c>
      <c r="Y1570" s="38">
        <f t="shared" si="170"/>
        <v>0</v>
      </c>
      <c r="Z1570" s="38">
        <f t="shared" si="170"/>
        <v>0</v>
      </c>
      <c r="AA1570" s="38">
        <f t="shared" si="170"/>
        <v>0</v>
      </c>
      <c r="AB1570" s="38">
        <f t="shared" si="171"/>
        <v>0</v>
      </c>
      <c r="AC1570" s="38">
        <f t="shared" si="172"/>
        <v>0</v>
      </c>
      <c r="AD1570" s="38" t="str">
        <f t="shared" si="173"/>
        <v>000000000000</v>
      </c>
    </row>
    <row r="1571" spans="1:30">
      <c r="A1571" s="9" t="str">
        <f>IF('DATA ACCURATE'!A1574&lt;&gt;"",'DATA ACCURATE'!A1574,"")</f>
        <v/>
      </c>
      <c r="B1571" s="9" t="str">
        <f>IF('DATA ACCURATE'!D1574&lt;&gt;"",'DATA ACCURATE'!D1574,"")</f>
        <v/>
      </c>
      <c r="C1571" s="38" t="str">
        <f>IF($AD1571="000000000000","",INDEX(DATABASE!$W$12:$W$71,MATCH($AD1571,DATABASE!$V$12:$V$71,0)))</f>
        <v/>
      </c>
      <c r="D1571" s="34" t="str">
        <f>IF(C1571="","",IF(E1571="",INDEX(DATABASE!$AF$13:$AF$62,MATCH($C1571,DATABASE!$AC$13:$AC$62,0)),IF(E1571="2x D11",INDEX(DATABASE!$AF$13:$AF$62,MATCH($C1571,DATABASE!$AC$13:$AC$62,0))+2*DATABASE!$AF$62,IF(E1571="3x D11",INDEX(DATABASE!$AF$13:$AF$62,MATCH($C1571,DATABASE!$AC$13:$AC$62,0))+3*DATABASE!$AF$62,""))))</f>
        <v/>
      </c>
      <c r="E1571" s="38" t="str">
        <f>IF(AND($K1571="Y",$G1571&lt;&gt;"UNYIL",$F1571&lt;DATABASE!$O$8),"2x D11",IF(AND($K1571="Y",$G1571&lt;&gt;"UNYIL",$F1571&gt;=DATABASE!$O$8),"3x D11",""))</f>
        <v/>
      </c>
      <c r="F1571" s="9" t="str">
        <f>IF('DATA ACCURATE'!N1574&lt;&gt;"",'DATA ACCURATE'!N1574,"")</f>
        <v/>
      </c>
      <c r="G1571" t="str">
        <f>IF(F1571="","",IF(F1571&lt;=DATABASE!$I$8,"UNYIL",IF(F1571&lt;=DATABASE!$J$8,"KECIL",IF(F1571&lt;DATABASE!$K$8,"TANGGUNG",IF(F1571&gt;=DATABASE!$K$8,"BESAR","")))))</f>
        <v/>
      </c>
      <c r="H1571" s="16" t="str">
        <f>IF('DATA ACCURATE'!J1574&lt;&gt;"",'DATA ACCURATE'!J1574,"")</f>
        <v/>
      </c>
      <c r="I1571" s="35" t="str">
        <f>IF(B1571&lt;&gt;"",IFERROR(VLOOKUP(B1571,'DATA TIMBANGAN'!G:M,7,FALSE),VLOOKUP(B1571,'DATA TIMBANGAN'!G:M,7)),"")</f>
        <v/>
      </c>
      <c r="J1571" s="25" t="str">
        <f>IF(H1571&lt;&gt;"",IFERROR(INDEX(DATABASE!$Z$19:$Z$38,MATCH(DATEVALUE(H1571),DATABASE!$AA$19:$AA$38,0)),INDEX(DATABASE!$Z$12:$Z$18,MATCH(WEEKDAY(H1571,2),DATABASE!$AA$12:$AA$18,0))),"")</f>
        <v/>
      </c>
      <c r="K1571" s="25" t="str">
        <f>IF('DATA ACCURATE'!V1574&lt;&gt;"",'DATA ACCURATE'!V1574,"")</f>
        <v/>
      </c>
      <c r="L1571" s="80" t="str">
        <f>IF($H1571="","",IF(OR($J1571="LIBUR",AND($L1570="LIBUR",$O1570=$O1571)),"LIBUR",IF(AND(OR($L1570="LUAR JAM KERJA 1",$L1570="LUAR JAM KERJA 2"),OR(OR(AND($H1570=$H1571,AND(OR($I1571&gt;DATABASE!$J$3,$I1571&lt;DATABASE!$J$6),((DATEVALUE($H1571)+$I1571)-(DATEVALUE($H1570)+$I1570))&lt;DATABASE!$J$6)),AND($H1570=$H1571,$O1570=$O1571,OR($I1571&gt;DATABASE!$J$6,$I1571&lt;DATABASE!$J$3))),AND(($H1571-$H1570)=1,OR($I1571&lt;DATABASE!$I$6,((DATEVALUE($H1571)+$I1571)-(DATEVALUE($H1570)+$I1570))&lt;DATABASE!$J$6))),$A1571=$A1570),"LUAR JAM KERJA 2",IF(AND(OR(WEEKDAY($H1571,2)=1,WEEKDAY($H1571,2)=2,WEEKDAY($H1571,2)=3,WEEKDAY($H1571,2)=4,WEEKDAY($H1571,2)=5),$I1571&lt;=DATABASE!$J$3,$I1571&gt;=DATABASE!$I$3),"JAM KERJA",IF(AND(WEEKDAY($H1571,2)=6,$I1571&lt;=DATABASE!$J$4,$I1571&gt;=DATABASE!$I$4),"JAM KERJA","LUAR JAM KERJA 1")))))</f>
        <v/>
      </c>
      <c r="M1571" s="33" t="str">
        <f>IF('DATA ACCURATE'!T1574&lt;&gt;"",IF('DATA ACCURATE'!T1574&gt;100,'DATA ACCURATE'!T1574/10,'DATA ACCURATE'!T1574),"")</f>
        <v/>
      </c>
      <c r="N1571" t="str">
        <f>IF(M1571="","",IF(M1571&lt;=DATABASE!$I$9,"LOKAL",IF(M1571&lt;DATABASE!$J$9,"LUAR KOTA 1",IF($M1571&gt;=DATABASE!$J$9,"LUAR KOTA 2",""))))</f>
        <v/>
      </c>
      <c r="O1571" s="38" t="str">
        <f>IF('DATA ACCURATE'!L1574&lt;&gt;"",'DATA ACCURATE'!L1574,"")</f>
        <v/>
      </c>
      <c r="Q1571" s="38">
        <f t="shared" si="168"/>
        <v>0</v>
      </c>
      <c r="R1571" s="38">
        <f t="shared" si="168"/>
        <v>0</v>
      </c>
      <c r="S1571" s="38">
        <f t="shared" si="168"/>
        <v>0</v>
      </c>
      <c r="T1571" s="38">
        <f t="shared" si="168"/>
        <v>0</v>
      </c>
      <c r="U1571" s="38">
        <f t="shared" si="169"/>
        <v>0</v>
      </c>
      <c r="V1571" s="38">
        <f t="shared" si="169"/>
        <v>0</v>
      </c>
      <c r="W1571" s="38">
        <f t="shared" si="169"/>
        <v>0</v>
      </c>
      <c r="X1571" s="38">
        <f t="shared" si="170"/>
        <v>0</v>
      </c>
      <c r="Y1571" s="38">
        <f t="shared" si="170"/>
        <v>0</v>
      </c>
      <c r="Z1571" s="38">
        <f t="shared" si="170"/>
        <v>0</v>
      </c>
      <c r="AA1571" s="38">
        <f t="shared" si="170"/>
        <v>0</v>
      </c>
      <c r="AB1571" s="38">
        <f t="shared" si="171"/>
        <v>0</v>
      </c>
      <c r="AC1571" s="38">
        <f t="shared" si="172"/>
        <v>0</v>
      </c>
      <c r="AD1571" s="38" t="str">
        <f t="shared" si="173"/>
        <v>000000000000</v>
      </c>
    </row>
    <row r="1572" spans="1:30">
      <c r="A1572" s="9" t="str">
        <f>IF('DATA ACCURATE'!A1575&lt;&gt;"",'DATA ACCURATE'!A1575,"")</f>
        <v/>
      </c>
      <c r="B1572" s="9" t="str">
        <f>IF('DATA ACCURATE'!D1575&lt;&gt;"",'DATA ACCURATE'!D1575,"")</f>
        <v/>
      </c>
      <c r="C1572" s="38" t="str">
        <f>IF($AD1572="000000000000","",INDEX(DATABASE!$W$12:$W$71,MATCH($AD1572,DATABASE!$V$12:$V$71,0)))</f>
        <v/>
      </c>
      <c r="D1572" s="34" t="str">
        <f>IF(C1572="","",IF(E1572="",INDEX(DATABASE!$AF$13:$AF$62,MATCH($C1572,DATABASE!$AC$13:$AC$62,0)),IF(E1572="2x D11",INDEX(DATABASE!$AF$13:$AF$62,MATCH($C1572,DATABASE!$AC$13:$AC$62,0))+2*DATABASE!$AF$62,IF(E1572="3x D11",INDEX(DATABASE!$AF$13:$AF$62,MATCH($C1572,DATABASE!$AC$13:$AC$62,0))+3*DATABASE!$AF$62,""))))</f>
        <v/>
      </c>
      <c r="E1572" s="38" t="str">
        <f>IF(AND($K1572="Y",$G1572&lt;&gt;"UNYIL",$F1572&lt;DATABASE!$O$8),"2x D11",IF(AND($K1572="Y",$G1572&lt;&gt;"UNYIL",$F1572&gt;=DATABASE!$O$8),"3x D11",""))</f>
        <v/>
      </c>
      <c r="F1572" s="9" t="str">
        <f>IF('DATA ACCURATE'!N1575&lt;&gt;"",'DATA ACCURATE'!N1575,"")</f>
        <v/>
      </c>
      <c r="G1572" t="str">
        <f>IF(F1572="","",IF(F1572&lt;=DATABASE!$I$8,"UNYIL",IF(F1572&lt;=DATABASE!$J$8,"KECIL",IF(F1572&lt;DATABASE!$K$8,"TANGGUNG",IF(F1572&gt;=DATABASE!$K$8,"BESAR","")))))</f>
        <v/>
      </c>
      <c r="H1572" s="16" t="str">
        <f>IF('DATA ACCURATE'!J1575&lt;&gt;"",'DATA ACCURATE'!J1575,"")</f>
        <v/>
      </c>
      <c r="I1572" s="35" t="str">
        <f>IF(B1572&lt;&gt;"",IFERROR(VLOOKUP(B1572,'DATA TIMBANGAN'!G:M,7,FALSE),VLOOKUP(B1572,'DATA TIMBANGAN'!G:M,7)),"")</f>
        <v/>
      </c>
      <c r="J1572" s="25" t="str">
        <f>IF(H1572&lt;&gt;"",IFERROR(INDEX(DATABASE!$Z$19:$Z$38,MATCH(DATEVALUE(H1572),DATABASE!$AA$19:$AA$38,0)),INDEX(DATABASE!$Z$12:$Z$18,MATCH(WEEKDAY(H1572,2),DATABASE!$AA$12:$AA$18,0))),"")</f>
        <v/>
      </c>
      <c r="K1572" s="25" t="str">
        <f>IF('DATA ACCURATE'!V1575&lt;&gt;"",'DATA ACCURATE'!V1575,"")</f>
        <v/>
      </c>
      <c r="L1572" s="80" t="str">
        <f>IF($H1572="","",IF(OR($J1572="LIBUR",AND($L1571="LIBUR",$O1571=$O1572)),"LIBUR",IF(AND(OR($L1571="LUAR JAM KERJA 1",$L1571="LUAR JAM KERJA 2"),OR(OR(AND($H1571=$H1572,AND(OR($I1572&gt;DATABASE!$J$3,$I1572&lt;DATABASE!$J$6),((DATEVALUE($H1572)+$I1572)-(DATEVALUE($H1571)+$I1571))&lt;DATABASE!$J$6)),AND($H1571=$H1572,$O1571=$O1572,OR($I1572&gt;DATABASE!$J$6,$I1572&lt;DATABASE!$J$3))),AND(($H1572-$H1571)=1,OR($I1572&lt;DATABASE!$I$6,((DATEVALUE($H1572)+$I1572)-(DATEVALUE($H1571)+$I1571))&lt;DATABASE!$J$6))),$A1572=$A1571),"LUAR JAM KERJA 2",IF(AND(OR(WEEKDAY($H1572,2)=1,WEEKDAY($H1572,2)=2,WEEKDAY($H1572,2)=3,WEEKDAY($H1572,2)=4,WEEKDAY($H1572,2)=5),$I1572&lt;=DATABASE!$J$3,$I1572&gt;=DATABASE!$I$3),"JAM KERJA",IF(AND(WEEKDAY($H1572,2)=6,$I1572&lt;=DATABASE!$J$4,$I1572&gt;=DATABASE!$I$4),"JAM KERJA","LUAR JAM KERJA 1")))))</f>
        <v/>
      </c>
      <c r="M1572" s="33" t="str">
        <f>IF('DATA ACCURATE'!T1575&lt;&gt;"",IF('DATA ACCURATE'!T1575&gt;100,'DATA ACCURATE'!T1575/10,'DATA ACCURATE'!T1575),"")</f>
        <v/>
      </c>
      <c r="N1572" t="str">
        <f>IF(M1572="","",IF(M1572&lt;=DATABASE!$I$9,"LOKAL",IF(M1572&lt;DATABASE!$J$9,"LUAR KOTA 1",IF($M1572&gt;=DATABASE!$J$9,"LUAR KOTA 2",""))))</f>
        <v/>
      </c>
      <c r="O1572" s="38" t="str">
        <f>IF('DATA ACCURATE'!L1575&lt;&gt;"",'DATA ACCURATE'!L1575,"")</f>
        <v/>
      </c>
      <c r="Q1572" s="38">
        <f t="shared" si="168"/>
        <v>0</v>
      </c>
      <c r="R1572" s="38">
        <f t="shared" si="168"/>
        <v>0</v>
      </c>
      <c r="S1572" s="38">
        <f t="shared" si="168"/>
        <v>0</v>
      </c>
      <c r="T1572" s="38">
        <f t="shared" si="168"/>
        <v>0</v>
      </c>
      <c r="U1572" s="38">
        <f t="shared" si="169"/>
        <v>0</v>
      </c>
      <c r="V1572" s="38">
        <f t="shared" si="169"/>
        <v>0</v>
      </c>
      <c r="W1572" s="38">
        <f t="shared" si="169"/>
        <v>0</v>
      </c>
      <c r="X1572" s="38">
        <f t="shared" si="170"/>
        <v>0</v>
      </c>
      <c r="Y1572" s="38">
        <f t="shared" si="170"/>
        <v>0</v>
      </c>
      <c r="Z1572" s="38">
        <f t="shared" si="170"/>
        <v>0</v>
      </c>
      <c r="AA1572" s="38">
        <f t="shared" si="170"/>
        <v>0</v>
      </c>
      <c r="AB1572" s="38">
        <f t="shared" si="171"/>
        <v>0</v>
      </c>
      <c r="AC1572" s="38">
        <f t="shared" si="172"/>
        <v>0</v>
      </c>
      <c r="AD1572" s="38" t="str">
        <f t="shared" si="173"/>
        <v>000000000000</v>
      </c>
    </row>
    <row r="1573" spans="1:30">
      <c r="A1573" s="9" t="str">
        <f>IF('DATA ACCURATE'!A1576&lt;&gt;"",'DATA ACCURATE'!A1576,"")</f>
        <v/>
      </c>
      <c r="B1573" s="9" t="str">
        <f>IF('DATA ACCURATE'!D1576&lt;&gt;"",'DATA ACCURATE'!D1576,"")</f>
        <v/>
      </c>
      <c r="C1573" s="38" t="str">
        <f>IF($AD1573="000000000000","",INDEX(DATABASE!$W$12:$W$71,MATCH($AD1573,DATABASE!$V$12:$V$71,0)))</f>
        <v/>
      </c>
      <c r="D1573" s="34" t="str">
        <f>IF(C1573="","",IF(E1573="",INDEX(DATABASE!$AF$13:$AF$62,MATCH($C1573,DATABASE!$AC$13:$AC$62,0)),IF(E1573="2x D11",INDEX(DATABASE!$AF$13:$AF$62,MATCH($C1573,DATABASE!$AC$13:$AC$62,0))+2*DATABASE!$AF$62,IF(E1573="3x D11",INDEX(DATABASE!$AF$13:$AF$62,MATCH($C1573,DATABASE!$AC$13:$AC$62,0))+3*DATABASE!$AF$62,""))))</f>
        <v/>
      </c>
      <c r="E1573" s="38" t="str">
        <f>IF(AND($K1573="Y",$G1573&lt;&gt;"UNYIL",$F1573&lt;DATABASE!$O$8),"2x D11",IF(AND($K1573="Y",$G1573&lt;&gt;"UNYIL",$F1573&gt;=DATABASE!$O$8),"3x D11",""))</f>
        <v/>
      </c>
      <c r="F1573" s="9" t="str">
        <f>IF('DATA ACCURATE'!N1576&lt;&gt;"",'DATA ACCURATE'!N1576,"")</f>
        <v/>
      </c>
      <c r="G1573" t="str">
        <f>IF(F1573="","",IF(F1573&lt;=DATABASE!$I$8,"UNYIL",IF(F1573&lt;=DATABASE!$J$8,"KECIL",IF(F1573&lt;DATABASE!$K$8,"TANGGUNG",IF(F1573&gt;=DATABASE!$K$8,"BESAR","")))))</f>
        <v/>
      </c>
      <c r="H1573" s="16" t="str">
        <f>IF('DATA ACCURATE'!J1576&lt;&gt;"",'DATA ACCURATE'!J1576,"")</f>
        <v/>
      </c>
      <c r="I1573" s="35" t="str">
        <f>IF(B1573&lt;&gt;"",IFERROR(VLOOKUP(B1573,'DATA TIMBANGAN'!G:M,7,FALSE),VLOOKUP(B1573,'DATA TIMBANGAN'!G:M,7)),"")</f>
        <v/>
      </c>
      <c r="J1573" s="25" t="str">
        <f>IF(H1573&lt;&gt;"",IFERROR(INDEX(DATABASE!$Z$19:$Z$38,MATCH(DATEVALUE(H1573),DATABASE!$AA$19:$AA$38,0)),INDEX(DATABASE!$Z$12:$Z$18,MATCH(WEEKDAY(H1573,2),DATABASE!$AA$12:$AA$18,0))),"")</f>
        <v/>
      </c>
      <c r="K1573" s="25" t="str">
        <f>IF('DATA ACCURATE'!V1576&lt;&gt;"",'DATA ACCURATE'!V1576,"")</f>
        <v/>
      </c>
      <c r="L1573" s="80" t="str">
        <f>IF($H1573="","",IF(OR($J1573="LIBUR",AND($L1572="LIBUR",$O1572=$O1573)),"LIBUR",IF(AND(OR($L1572="LUAR JAM KERJA 1",$L1572="LUAR JAM KERJA 2"),OR(OR(AND($H1572=$H1573,AND(OR($I1573&gt;DATABASE!$J$3,$I1573&lt;DATABASE!$J$6),((DATEVALUE($H1573)+$I1573)-(DATEVALUE($H1572)+$I1572))&lt;DATABASE!$J$6)),AND($H1572=$H1573,$O1572=$O1573,OR($I1573&gt;DATABASE!$J$6,$I1573&lt;DATABASE!$J$3))),AND(($H1573-$H1572)=1,OR($I1573&lt;DATABASE!$I$6,((DATEVALUE($H1573)+$I1573)-(DATEVALUE($H1572)+$I1572))&lt;DATABASE!$J$6))),$A1573=$A1572),"LUAR JAM KERJA 2",IF(AND(OR(WEEKDAY($H1573,2)=1,WEEKDAY($H1573,2)=2,WEEKDAY($H1573,2)=3,WEEKDAY($H1573,2)=4,WEEKDAY($H1573,2)=5),$I1573&lt;=DATABASE!$J$3,$I1573&gt;=DATABASE!$I$3),"JAM KERJA",IF(AND(WEEKDAY($H1573,2)=6,$I1573&lt;=DATABASE!$J$4,$I1573&gt;=DATABASE!$I$4),"JAM KERJA","LUAR JAM KERJA 1")))))</f>
        <v/>
      </c>
      <c r="M1573" s="33" t="str">
        <f>IF('DATA ACCURATE'!T1576&lt;&gt;"",IF('DATA ACCURATE'!T1576&gt;100,'DATA ACCURATE'!T1576/10,'DATA ACCURATE'!T1576),"")</f>
        <v/>
      </c>
      <c r="N1573" t="str">
        <f>IF(M1573="","",IF(M1573&lt;=DATABASE!$I$9,"LOKAL",IF(M1573&lt;DATABASE!$J$9,"LUAR KOTA 1",IF($M1573&gt;=DATABASE!$J$9,"LUAR KOTA 2",""))))</f>
        <v/>
      </c>
      <c r="O1573" s="38" t="str">
        <f>IF('DATA ACCURATE'!L1576&lt;&gt;"",'DATA ACCURATE'!L1576,"")</f>
        <v/>
      </c>
      <c r="Q1573" s="38">
        <f t="shared" si="168"/>
        <v>0</v>
      </c>
      <c r="R1573" s="38">
        <f t="shared" si="168"/>
        <v>0</v>
      </c>
      <c r="S1573" s="38">
        <f t="shared" si="168"/>
        <v>0</v>
      </c>
      <c r="T1573" s="38">
        <f t="shared" si="168"/>
        <v>0</v>
      </c>
      <c r="U1573" s="38">
        <f t="shared" si="169"/>
        <v>0</v>
      </c>
      <c r="V1573" s="38">
        <f t="shared" si="169"/>
        <v>0</v>
      </c>
      <c r="W1573" s="38">
        <f t="shared" si="169"/>
        <v>0</v>
      </c>
      <c r="X1573" s="38">
        <f t="shared" si="170"/>
        <v>0</v>
      </c>
      <c r="Y1573" s="38">
        <f t="shared" si="170"/>
        <v>0</v>
      </c>
      <c r="Z1573" s="38">
        <f t="shared" si="170"/>
        <v>0</v>
      </c>
      <c r="AA1573" s="38">
        <f t="shared" si="170"/>
        <v>0</v>
      </c>
      <c r="AB1573" s="38">
        <f t="shared" si="171"/>
        <v>0</v>
      </c>
      <c r="AC1573" s="38">
        <f t="shared" si="172"/>
        <v>0</v>
      </c>
      <c r="AD1573" s="38" t="str">
        <f t="shared" si="173"/>
        <v>000000000000</v>
      </c>
    </row>
    <row r="1574" spans="1:30">
      <c r="A1574" s="9" t="str">
        <f>IF('DATA ACCURATE'!A1577&lt;&gt;"",'DATA ACCURATE'!A1577,"")</f>
        <v/>
      </c>
      <c r="B1574" s="9" t="str">
        <f>IF('DATA ACCURATE'!D1577&lt;&gt;"",'DATA ACCURATE'!D1577,"")</f>
        <v/>
      </c>
      <c r="C1574" s="38" t="str">
        <f>IF($AD1574="000000000000","",INDEX(DATABASE!$W$12:$W$71,MATCH($AD1574,DATABASE!$V$12:$V$71,0)))</f>
        <v/>
      </c>
      <c r="D1574" s="34" t="str">
        <f>IF(C1574="","",IF(E1574="",INDEX(DATABASE!$AF$13:$AF$62,MATCH($C1574,DATABASE!$AC$13:$AC$62,0)),IF(E1574="2x D11",INDEX(DATABASE!$AF$13:$AF$62,MATCH($C1574,DATABASE!$AC$13:$AC$62,0))+2*DATABASE!$AF$62,IF(E1574="3x D11",INDEX(DATABASE!$AF$13:$AF$62,MATCH($C1574,DATABASE!$AC$13:$AC$62,0))+3*DATABASE!$AF$62,""))))</f>
        <v/>
      </c>
      <c r="E1574" s="38" t="str">
        <f>IF(AND($K1574="Y",$G1574&lt;&gt;"UNYIL",$F1574&lt;DATABASE!$O$8),"2x D11",IF(AND($K1574="Y",$G1574&lt;&gt;"UNYIL",$F1574&gt;=DATABASE!$O$8),"3x D11",""))</f>
        <v/>
      </c>
      <c r="F1574" s="9" t="str">
        <f>IF('DATA ACCURATE'!N1577&lt;&gt;"",'DATA ACCURATE'!N1577,"")</f>
        <v/>
      </c>
      <c r="G1574" t="str">
        <f>IF(F1574="","",IF(F1574&lt;=DATABASE!$I$8,"UNYIL",IF(F1574&lt;=DATABASE!$J$8,"KECIL",IF(F1574&lt;DATABASE!$K$8,"TANGGUNG",IF(F1574&gt;=DATABASE!$K$8,"BESAR","")))))</f>
        <v/>
      </c>
      <c r="H1574" s="16" t="str">
        <f>IF('DATA ACCURATE'!J1577&lt;&gt;"",'DATA ACCURATE'!J1577,"")</f>
        <v/>
      </c>
      <c r="I1574" s="35" t="str">
        <f>IF(B1574&lt;&gt;"",IFERROR(VLOOKUP(B1574,'DATA TIMBANGAN'!G:M,7,FALSE),VLOOKUP(B1574,'DATA TIMBANGAN'!G:M,7)),"")</f>
        <v/>
      </c>
      <c r="J1574" s="25" t="str">
        <f>IF(H1574&lt;&gt;"",IFERROR(INDEX(DATABASE!$Z$19:$Z$38,MATCH(DATEVALUE(H1574),DATABASE!$AA$19:$AA$38,0)),INDEX(DATABASE!$Z$12:$Z$18,MATCH(WEEKDAY(H1574,2),DATABASE!$AA$12:$AA$18,0))),"")</f>
        <v/>
      </c>
      <c r="K1574" s="25" t="str">
        <f>IF('DATA ACCURATE'!V1577&lt;&gt;"",'DATA ACCURATE'!V1577,"")</f>
        <v/>
      </c>
      <c r="L1574" s="80" t="str">
        <f>IF($H1574="","",IF(OR($J1574="LIBUR",AND($L1573="LIBUR",$O1573=$O1574)),"LIBUR",IF(AND(OR($L1573="LUAR JAM KERJA 1",$L1573="LUAR JAM KERJA 2"),OR(OR(AND($H1573=$H1574,AND(OR($I1574&gt;DATABASE!$J$3,$I1574&lt;DATABASE!$J$6),((DATEVALUE($H1574)+$I1574)-(DATEVALUE($H1573)+$I1573))&lt;DATABASE!$J$6)),AND($H1573=$H1574,$O1573=$O1574,OR($I1574&gt;DATABASE!$J$6,$I1574&lt;DATABASE!$J$3))),AND(($H1574-$H1573)=1,OR($I1574&lt;DATABASE!$I$6,((DATEVALUE($H1574)+$I1574)-(DATEVALUE($H1573)+$I1573))&lt;DATABASE!$J$6))),$A1574=$A1573),"LUAR JAM KERJA 2",IF(AND(OR(WEEKDAY($H1574,2)=1,WEEKDAY($H1574,2)=2,WEEKDAY($H1574,2)=3,WEEKDAY($H1574,2)=4,WEEKDAY($H1574,2)=5),$I1574&lt;=DATABASE!$J$3,$I1574&gt;=DATABASE!$I$3),"JAM KERJA",IF(AND(WEEKDAY($H1574,2)=6,$I1574&lt;=DATABASE!$J$4,$I1574&gt;=DATABASE!$I$4),"JAM KERJA","LUAR JAM KERJA 1")))))</f>
        <v/>
      </c>
      <c r="M1574" s="33" t="str">
        <f>IF('DATA ACCURATE'!T1577&lt;&gt;"",IF('DATA ACCURATE'!T1577&gt;100,'DATA ACCURATE'!T1577/10,'DATA ACCURATE'!T1577),"")</f>
        <v/>
      </c>
      <c r="N1574" t="str">
        <f>IF(M1574="","",IF(M1574&lt;=DATABASE!$I$9,"LOKAL",IF(M1574&lt;DATABASE!$J$9,"LUAR KOTA 1",IF($M1574&gt;=DATABASE!$J$9,"LUAR KOTA 2",""))))</f>
        <v/>
      </c>
      <c r="O1574" s="38" t="str">
        <f>IF('DATA ACCURATE'!L1577&lt;&gt;"",'DATA ACCURATE'!L1577,"")</f>
        <v/>
      </c>
      <c r="Q1574" s="38">
        <f t="shared" si="168"/>
        <v>0</v>
      </c>
      <c r="R1574" s="38">
        <f t="shared" si="168"/>
        <v>0</v>
      </c>
      <c r="S1574" s="38">
        <f t="shared" si="168"/>
        <v>0</v>
      </c>
      <c r="T1574" s="38">
        <f t="shared" si="168"/>
        <v>0</v>
      </c>
      <c r="U1574" s="38">
        <f t="shared" si="169"/>
        <v>0</v>
      </c>
      <c r="V1574" s="38">
        <f t="shared" si="169"/>
        <v>0</v>
      </c>
      <c r="W1574" s="38">
        <f t="shared" si="169"/>
        <v>0</v>
      </c>
      <c r="X1574" s="38">
        <f t="shared" si="170"/>
        <v>0</v>
      </c>
      <c r="Y1574" s="38">
        <f t="shared" si="170"/>
        <v>0</v>
      </c>
      <c r="Z1574" s="38">
        <f t="shared" si="170"/>
        <v>0</v>
      </c>
      <c r="AA1574" s="38">
        <f t="shared" si="170"/>
        <v>0</v>
      </c>
      <c r="AB1574" s="38">
        <f t="shared" si="171"/>
        <v>0</v>
      </c>
      <c r="AC1574" s="38">
        <f t="shared" si="172"/>
        <v>0</v>
      </c>
      <c r="AD1574" s="38" t="str">
        <f t="shared" si="173"/>
        <v>000000000000</v>
      </c>
    </row>
    <row r="1575" spans="1:30">
      <c r="A1575" s="9" t="str">
        <f>IF('DATA ACCURATE'!A1578&lt;&gt;"",'DATA ACCURATE'!A1578,"")</f>
        <v/>
      </c>
      <c r="B1575" s="9" t="str">
        <f>IF('DATA ACCURATE'!D1578&lt;&gt;"",'DATA ACCURATE'!D1578,"")</f>
        <v/>
      </c>
      <c r="C1575" s="38" t="str">
        <f>IF($AD1575="000000000000","",INDEX(DATABASE!$W$12:$W$71,MATCH($AD1575,DATABASE!$V$12:$V$71,0)))</f>
        <v/>
      </c>
      <c r="D1575" s="34" t="str">
        <f>IF(C1575="","",IF(E1575="",INDEX(DATABASE!$AF$13:$AF$62,MATCH($C1575,DATABASE!$AC$13:$AC$62,0)),IF(E1575="2x D11",INDEX(DATABASE!$AF$13:$AF$62,MATCH($C1575,DATABASE!$AC$13:$AC$62,0))+2*DATABASE!$AF$62,IF(E1575="3x D11",INDEX(DATABASE!$AF$13:$AF$62,MATCH($C1575,DATABASE!$AC$13:$AC$62,0))+3*DATABASE!$AF$62,""))))</f>
        <v/>
      </c>
      <c r="E1575" s="38" t="str">
        <f>IF(AND($K1575="Y",$G1575&lt;&gt;"UNYIL",$F1575&lt;DATABASE!$O$8),"2x D11",IF(AND($K1575="Y",$G1575&lt;&gt;"UNYIL",$F1575&gt;=DATABASE!$O$8),"3x D11",""))</f>
        <v/>
      </c>
      <c r="F1575" s="9" t="str">
        <f>IF('DATA ACCURATE'!N1578&lt;&gt;"",'DATA ACCURATE'!N1578,"")</f>
        <v/>
      </c>
      <c r="G1575" t="str">
        <f>IF(F1575="","",IF(F1575&lt;=DATABASE!$I$8,"UNYIL",IF(F1575&lt;=DATABASE!$J$8,"KECIL",IF(F1575&lt;DATABASE!$K$8,"TANGGUNG",IF(F1575&gt;=DATABASE!$K$8,"BESAR","")))))</f>
        <v/>
      </c>
      <c r="H1575" s="16" t="str">
        <f>IF('DATA ACCURATE'!J1578&lt;&gt;"",'DATA ACCURATE'!J1578,"")</f>
        <v/>
      </c>
      <c r="I1575" s="35" t="str">
        <f>IF(B1575&lt;&gt;"",IFERROR(VLOOKUP(B1575,'DATA TIMBANGAN'!G:M,7,FALSE),VLOOKUP(B1575,'DATA TIMBANGAN'!G:M,7)),"")</f>
        <v/>
      </c>
      <c r="J1575" s="25" t="str">
        <f>IF(H1575&lt;&gt;"",IFERROR(INDEX(DATABASE!$Z$19:$Z$38,MATCH(DATEVALUE(H1575),DATABASE!$AA$19:$AA$38,0)),INDEX(DATABASE!$Z$12:$Z$18,MATCH(WEEKDAY(H1575,2),DATABASE!$AA$12:$AA$18,0))),"")</f>
        <v/>
      </c>
      <c r="K1575" s="25" t="str">
        <f>IF('DATA ACCURATE'!V1578&lt;&gt;"",'DATA ACCURATE'!V1578,"")</f>
        <v/>
      </c>
      <c r="L1575" s="80" t="str">
        <f>IF($H1575="","",IF(OR($J1575="LIBUR",AND($L1574="LIBUR",$O1574=$O1575)),"LIBUR",IF(AND(OR($L1574="LUAR JAM KERJA 1",$L1574="LUAR JAM KERJA 2"),OR(OR(AND($H1574=$H1575,AND(OR($I1575&gt;DATABASE!$J$3,$I1575&lt;DATABASE!$J$6),((DATEVALUE($H1575)+$I1575)-(DATEVALUE($H1574)+$I1574))&lt;DATABASE!$J$6)),AND($H1574=$H1575,$O1574=$O1575,OR($I1575&gt;DATABASE!$J$6,$I1575&lt;DATABASE!$J$3))),AND(($H1575-$H1574)=1,OR($I1575&lt;DATABASE!$I$6,((DATEVALUE($H1575)+$I1575)-(DATEVALUE($H1574)+$I1574))&lt;DATABASE!$J$6))),$A1575=$A1574),"LUAR JAM KERJA 2",IF(AND(OR(WEEKDAY($H1575,2)=1,WEEKDAY($H1575,2)=2,WEEKDAY($H1575,2)=3,WEEKDAY($H1575,2)=4,WEEKDAY($H1575,2)=5),$I1575&lt;=DATABASE!$J$3,$I1575&gt;=DATABASE!$I$3),"JAM KERJA",IF(AND(WEEKDAY($H1575,2)=6,$I1575&lt;=DATABASE!$J$4,$I1575&gt;=DATABASE!$I$4),"JAM KERJA","LUAR JAM KERJA 1")))))</f>
        <v/>
      </c>
      <c r="M1575" s="33" t="str">
        <f>IF('DATA ACCURATE'!T1578&lt;&gt;"",IF('DATA ACCURATE'!T1578&gt;100,'DATA ACCURATE'!T1578/10,'DATA ACCURATE'!T1578),"")</f>
        <v/>
      </c>
      <c r="N1575" t="str">
        <f>IF(M1575="","",IF(M1575&lt;=DATABASE!$I$9,"LOKAL",IF(M1575&lt;DATABASE!$J$9,"LUAR KOTA 1",IF($M1575&gt;=DATABASE!$J$9,"LUAR KOTA 2",""))))</f>
        <v/>
      </c>
      <c r="O1575" s="38" t="str">
        <f>IF('DATA ACCURATE'!L1578&lt;&gt;"",'DATA ACCURATE'!L1578,"")</f>
        <v/>
      </c>
      <c r="Q1575" s="38">
        <f t="shared" si="168"/>
        <v>0</v>
      </c>
      <c r="R1575" s="38">
        <f t="shared" si="168"/>
        <v>0</v>
      </c>
      <c r="S1575" s="38">
        <f t="shared" si="168"/>
        <v>0</v>
      </c>
      <c r="T1575" s="38">
        <f t="shared" si="168"/>
        <v>0</v>
      </c>
      <c r="U1575" s="38">
        <f t="shared" si="169"/>
        <v>0</v>
      </c>
      <c r="V1575" s="38">
        <f t="shared" si="169"/>
        <v>0</v>
      </c>
      <c r="W1575" s="38">
        <f t="shared" si="169"/>
        <v>0</v>
      </c>
      <c r="X1575" s="38">
        <f t="shared" si="170"/>
        <v>0</v>
      </c>
      <c r="Y1575" s="38">
        <f t="shared" si="170"/>
        <v>0</v>
      </c>
      <c r="Z1575" s="38">
        <f t="shared" si="170"/>
        <v>0</v>
      </c>
      <c r="AA1575" s="38">
        <f t="shared" si="170"/>
        <v>0</v>
      </c>
      <c r="AB1575" s="38">
        <f t="shared" si="171"/>
        <v>0</v>
      </c>
      <c r="AC1575" s="38">
        <f t="shared" si="172"/>
        <v>0</v>
      </c>
      <c r="AD1575" s="38" t="str">
        <f t="shared" si="173"/>
        <v>000000000000</v>
      </c>
    </row>
    <row r="1576" spans="1:30">
      <c r="A1576" s="9" t="str">
        <f>IF('DATA ACCURATE'!A1579&lt;&gt;"",'DATA ACCURATE'!A1579,"")</f>
        <v/>
      </c>
      <c r="B1576" s="9" t="str">
        <f>IF('DATA ACCURATE'!D1579&lt;&gt;"",'DATA ACCURATE'!D1579,"")</f>
        <v/>
      </c>
      <c r="C1576" s="38" t="str">
        <f>IF($AD1576="000000000000","",INDEX(DATABASE!$W$12:$W$71,MATCH($AD1576,DATABASE!$V$12:$V$71,0)))</f>
        <v/>
      </c>
      <c r="D1576" s="34" t="str">
        <f>IF(C1576="","",IF(E1576="",INDEX(DATABASE!$AF$13:$AF$62,MATCH($C1576,DATABASE!$AC$13:$AC$62,0)),IF(E1576="2x D11",INDEX(DATABASE!$AF$13:$AF$62,MATCH($C1576,DATABASE!$AC$13:$AC$62,0))+2*DATABASE!$AF$62,IF(E1576="3x D11",INDEX(DATABASE!$AF$13:$AF$62,MATCH($C1576,DATABASE!$AC$13:$AC$62,0))+3*DATABASE!$AF$62,""))))</f>
        <v/>
      </c>
      <c r="E1576" s="38" t="str">
        <f>IF(AND($K1576="Y",$G1576&lt;&gt;"UNYIL",$F1576&lt;DATABASE!$O$8),"2x D11",IF(AND($K1576="Y",$G1576&lt;&gt;"UNYIL",$F1576&gt;=DATABASE!$O$8),"3x D11",""))</f>
        <v/>
      </c>
      <c r="F1576" s="9" t="str">
        <f>IF('DATA ACCURATE'!N1579&lt;&gt;"",'DATA ACCURATE'!N1579,"")</f>
        <v/>
      </c>
      <c r="G1576" t="str">
        <f>IF(F1576="","",IF(F1576&lt;=DATABASE!$I$8,"UNYIL",IF(F1576&lt;=DATABASE!$J$8,"KECIL",IF(F1576&lt;DATABASE!$K$8,"TANGGUNG",IF(F1576&gt;=DATABASE!$K$8,"BESAR","")))))</f>
        <v/>
      </c>
      <c r="H1576" s="16" t="str">
        <f>IF('DATA ACCURATE'!J1579&lt;&gt;"",'DATA ACCURATE'!J1579,"")</f>
        <v/>
      </c>
      <c r="I1576" s="35" t="str">
        <f>IF(B1576&lt;&gt;"",IFERROR(VLOOKUP(B1576,'DATA TIMBANGAN'!G:M,7,FALSE),VLOOKUP(B1576,'DATA TIMBANGAN'!G:M,7)),"")</f>
        <v/>
      </c>
      <c r="J1576" s="25" t="str">
        <f>IF(H1576&lt;&gt;"",IFERROR(INDEX(DATABASE!$Z$19:$Z$38,MATCH(DATEVALUE(H1576),DATABASE!$AA$19:$AA$38,0)),INDEX(DATABASE!$Z$12:$Z$18,MATCH(WEEKDAY(H1576,2),DATABASE!$AA$12:$AA$18,0))),"")</f>
        <v/>
      </c>
      <c r="K1576" s="25" t="str">
        <f>IF('DATA ACCURATE'!V1579&lt;&gt;"",'DATA ACCURATE'!V1579,"")</f>
        <v/>
      </c>
      <c r="L1576" s="80" t="str">
        <f>IF($H1576="","",IF(OR($J1576="LIBUR",AND($L1575="LIBUR",$O1575=$O1576)),"LIBUR",IF(AND(OR($L1575="LUAR JAM KERJA 1",$L1575="LUAR JAM KERJA 2"),OR(OR(AND($H1575=$H1576,AND(OR($I1576&gt;DATABASE!$J$3,$I1576&lt;DATABASE!$J$6),((DATEVALUE($H1576)+$I1576)-(DATEVALUE($H1575)+$I1575))&lt;DATABASE!$J$6)),AND($H1575=$H1576,$O1575=$O1576,OR($I1576&gt;DATABASE!$J$6,$I1576&lt;DATABASE!$J$3))),AND(($H1576-$H1575)=1,OR($I1576&lt;DATABASE!$I$6,((DATEVALUE($H1576)+$I1576)-(DATEVALUE($H1575)+$I1575))&lt;DATABASE!$J$6))),$A1576=$A1575),"LUAR JAM KERJA 2",IF(AND(OR(WEEKDAY($H1576,2)=1,WEEKDAY($H1576,2)=2,WEEKDAY($H1576,2)=3,WEEKDAY($H1576,2)=4,WEEKDAY($H1576,2)=5),$I1576&lt;=DATABASE!$J$3,$I1576&gt;=DATABASE!$I$3),"JAM KERJA",IF(AND(WEEKDAY($H1576,2)=6,$I1576&lt;=DATABASE!$J$4,$I1576&gt;=DATABASE!$I$4),"JAM KERJA","LUAR JAM KERJA 1")))))</f>
        <v/>
      </c>
      <c r="M1576" s="33" t="str">
        <f>IF('DATA ACCURATE'!T1579&lt;&gt;"",IF('DATA ACCURATE'!T1579&gt;100,'DATA ACCURATE'!T1579/10,'DATA ACCURATE'!T1579),"")</f>
        <v/>
      </c>
      <c r="N1576" t="str">
        <f>IF(M1576="","",IF(M1576&lt;=DATABASE!$I$9,"LOKAL",IF(M1576&lt;DATABASE!$J$9,"LUAR KOTA 1",IF($M1576&gt;=DATABASE!$J$9,"LUAR KOTA 2",""))))</f>
        <v/>
      </c>
      <c r="O1576" s="38" t="str">
        <f>IF('DATA ACCURATE'!L1579&lt;&gt;"",'DATA ACCURATE'!L1579,"")</f>
        <v/>
      </c>
      <c r="Q1576" s="38">
        <f t="shared" si="168"/>
        <v>0</v>
      </c>
      <c r="R1576" s="38">
        <f t="shared" si="168"/>
        <v>0</v>
      </c>
      <c r="S1576" s="38">
        <f t="shared" si="168"/>
        <v>0</v>
      </c>
      <c r="T1576" s="38">
        <f t="shared" si="168"/>
        <v>0</v>
      </c>
      <c r="U1576" s="38">
        <f t="shared" si="169"/>
        <v>0</v>
      </c>
      <c r="V1576" s="38">
        <f t="shared" si="169"/>
        <v>0</v>
      </c>
      <c r="W1576" s="38">
        <f t="shared" si="169"/>
        <v>0</v>
      </c>
      <c r="X1576" s="38">
        <f t="shared" si="170"/>
        <v>0</v>
      </c>
      <c r="Y1576" s="38">
        <f t="shared" si="170"/>
        <v>0</v>
      </c>
      <c r="Z1576" s="38">
        <f t="shared" si="170"/>
        <v>0</v>
      </c>
      <c r="AA1576" s="38">
        <f t="shared" si="170"/>
        <v>0</v>
      </c>
      <c r="AB1576" s="38">
        <f t="shared" si="171"/>
        <v>0</v>
      </c>
      <c r="AC1576" s="38">
        <f t="shared" si="172"/>
        <v>0</v>
      </c>
      <c r="AD1576" s="38" t="str">
        <f t="shared" si="173"/>
        <v>000000000000</v>
      </c>
    </row>
    <row r="1577" spans="1:30">
      <c r="A1577" s="9" t="str">
        <f>IF('DATA ACCURATE'!A1580&lt;&gt;"",'DATA ACCURATE'!A1580,"")</f>
        <v/>
      </c>
      <c r="B1577" s="9" t="str">
        <f>IF('DATA ACCURATE'!D1580&lt;&gt;"",'DATA ACCURATE'!D1580,"")</f>
        <v/>
      </c>
      <c r="C1577" s="38" t="str">
        <f>IF($AD1577="000000000000","",INDEX(DATABASE!$W$12:$W$71,MATCH($AD1577,DATABASE!$V$12:$V$71,0)))</f>
        <v/>
      </c>
      <c r="D1577" s="34" t="str">
        <f>IF(C1577="","",IF(E1577="",INDEX(DATABASE!$AF$13:$AF$62,MATCH($C1577,DATABASE!$AC$13:$AC$62,0)),IF(E1577="2x D11",INDEX(DATABASE!$AF$13:$AF$62,MATCH($C1577,DATABASE!$AC$13:$AC$62,0))+2*DATABASE!$AF$62,IF(E1577="3x D11",INDEX(DATABASE!$AF$13:$AF$62,MATCH($C1577,DATABASE!$AC$13:$AC$62,0))+3*DATABASE!$AF$62,""))))</f>
        <v/>
      </c>
      <c r="E1577" s="38" t="str">
        <f>IF(AND($K1577="Y",$G1577&lt;&gt;"UNYIL",$F1577&lt;DATABASE!$O$8),"2x D11",IF(AND($K1577="Y",$G1577&lt;&gt;"UNYIL",$F1577&gt;=DATABASE!$O$8),"3x D11",""))</f>
        <v/>
      </c>
      <c r="F1577" s="9" t="str">
        <f>IF('DATA ACCURATE'!N1580&lt;&gt;"",'DATA ACCURATE'!N1580,"")</f>
        <v/>
      </c>
      <c r="G1577" t="str">
        <f>IF(F1577="","",IF(F1577&lt;=DATABASE!$I$8,"UNYIL",IF(F1577&lt;=DATABASE!$J$8,"KECIL",IF(F1577&lt;DATABASE!$K$8,"TANGGUNG",IF(F1577&gt;=DATABASE!$K$8,"BESAR","")))))</f>
        <v/>
      </c>
      <c r="H1577" s="16" t="str">
        <f>IF('DATA ACCURATE'!J1580&lt;&gt;"",'DATA ACCURATE'!J1580,"")</f>
        <v/>
      </c>
      <c r="I1577" s="35" t="str">
        <f>IF(B1577&lt;&gt;"",IFERROR(VLOOKUP(B1577,'DATA TIMBANGAN'!G:M,7,FALSE),VLOOKUP(B1577,'DATA TIMBANGAN'!G:M,7)),"")</f>
        <v/>
      </c>
      <c r="J1577" s="25" t="str">
        <f>IF(H1577&lt;&gt;"",IFERROR(INDEX(DATABASE!$Z$19:$Z$38,MATCH(DATEVALUE(H1577),DATABASE!$AA$19:$AA$38,0)),INDEX(DATABASE!$Z$12:$Z$18,MATCH(WEEKDAY(H1577,2),DATABASE!$AA$12:$AA$18,0))),"")</f>
        <v/>
      </c>
      <c r="K1577" s="25" t="str">
        <f>IF('DATA ACCURATE'!V1580&lt;&gt;"",'DATA ACCURATE'!V1580,"")</f>
        <v/>
      </c>
      <c r="L1577" s="80" t="str">
        <f>IF($H1577="","",IF(OR($J1577="LIBUR",AND($L1576="LIBUR",$O1576=$O1577)),"LIBUR",IF(AND(OR($L1576="LUAR JAM KERJA 1",$L1576="LUAR JAM KERJA 2"),OR(OR(AND($H1576=$H1577,AND(OR($I1577&gt;DATABASE!$J$3,$I1577&lt;DATABASE!$J$6),((DATEVALUE($H1577)+$I1577)-(DATEVALUE($H1576)+$I1576))&lt;DATABASE!$J$6)),AND($H1576=$H1577,$O1576=$O1577,OR($I1577&gt;DATABASE!$J$6,$I1577&lt;DATABASE!$J$3))),AND(($H1577-$H1576)=1,OR($I1577&lt;DATABASE!$I$6,((DATEVALUE($H1577)+$I1577)-(DATEVALUE($H1576)+$I1576))&lt;DATABASE!$J$6))),$A1577=$A1576),"LUAR JAM KERJA 2",IF(AND(OR(WEEKDAY($H1577,2)=1,WEEKDAY($H1577,2)=2,WEEKDAY($H1577,2)=3,WEEKDAY($H1577,2)=4,WEEKDAY($H1577,2)=5),$I1577&lt;=DATABASE!$J$3,$I1577&gt;=DATABASE!$I$3),"JAM KERJA",IF(AND(WEEKDAY($H1577,2)=6,$I1577&lt;=DATABASE!$J$4,$I1577&gt;=DATABASE!$I$4),"JAM KERJA","LUAR JAM KERJA 1")))))</f>
        <v/>
      </c>
      <c r="M1577" s="33" t="str">
        <f>IF('DATA ACCURATE'!T1580&lt;&gt;"",IF('DATA ACCURATE'!T1580&gt;100,'DATA ACCURATE'!T1580/10,'DATA ACCURATE'!T1580),"")</f>
        <v/>
      </c>
      <c r="N1577" t="str">
        <f>IF(M1577="","",IF(M1577&lt;=DATABASE!$I$9,"LOKAL",IF(M1577&lt;DATABASE!$J$9,"LUAR KOTA 1",IF($M1577&gt;=DATABASE!$J$9,"LUAR KOTA 2",""))))</f>
        <v/>
      </c>
      <c r="O1577" s="38" t="str">
        <f>IF('DATA ACCURATE'!L1580&lt;&gt;"",'DATA ACCURATE'!L1580,"")</f>
        <v/>
      </c>
      <c r="Q1577" s="38">
        <f t="shared" si="168"/>
        <v>0</v>
      </c>
      <c r="R1577" s="38">
        <f t="shared" si="168"/>
        <v>0</v>
      </c>
      <c r="S1577" s="38">
        <f t="shared" si="168"/>
        <v>0</v>
      </c>
      <c r="T1577" s="38">
        <f t="shared" si="168"/>
        <v>0</v>
      </c>
      <c r="U1577" s="38">
        <f t="shared" si="169"/>
        <v>0</v>
      </c>
      <c r="V1577" s="38">
        <f t="shared" si="169"/>
        <v>0</v>
      </c>
      <c r="W1577" s="38">
        <f t="shared" si="169"/>
        <v>0</v>
      </c>
      <c r="X1577" s="38">
        <f t="shared" si="170"/>
        <v>0</v>
      </c>
      <c r="Y1577" s="38">
        <f t="shared" si="170"/>
        <v>0</v>
      </c>
      <c r="Z1577" s="38">
        <f t="shared" si="170"/>
        <v>0</v>
      </c>
      <c r="AA1577" s="38">
        <f t="shared" si="170"/>
        <v>0</v>
      </c>
      <c r="AB1577" s="38">
        <f t="shared" si="171"/>
        <v>0</v>
      </c>
      <c r="AC1577" s="38">
        <f t="shared" si="172"/>
        <v>0</v>
      </c>
      <c r="AD1577" s="38" t="str">
        <f t="shared" si="173"/>
        <v>000000000000</v>
      </c>
    </row>
    <row r="1578" spans="1:30">
      <c r="A1578" s="9" t="str">
        <f>IF('DATA ACCURATE'!A1581&lt;&gt;"",'DATA ACCURATE'!A1581,"")</f>
        <v/>
      </c>
      <c r="B1578" s="9" t="str">
        <f>IF('DATA ACCURATE'!D1581&lt;&gt;"",'DATA ACCURATE'!D1581,"")</f>
        <v/>
      </c>
      <c r="C1578" s="38" t="str">
        <f>IF($AD1578="000000000000","",INDEX(DATABASE!$W$12:$W$71,MATCH($AD1578,DATABASE!$V$12:$V$71,0)))</f>
        <v/>
      </c>
      <c r="D1578" s="34" t="str">
        <f>IF(C1578="","",IF(E1578="",INDEX(DATABASE!$AF$13:$AF$62,MATCH($C1578,DATABASE!$AC$13:$AC$62,0)),IF(E1578="2x D11",INDEX(DATABASE!$AF$13:$AF$62,MATCH($C1578,DATABASE!$AC$13:$AC$62,0))+2*DATABASE!$AF$62,IF(E1578="3x D11",INDEX(DATABASE!$AF$13:$AF$62,MATCH($C1578,DATABASE!$AC$13:$AC$62,0))+3*DATABASE!$AF$62,""))))</f>
        <v/>
      </c>
      <c r="E1578" s="38" t="str">
        <f>IF(AND($K1578="Y",$G1578&lt;&gt;"UNYIL",$F1578&lt;DATABASE!$O$8),"2x D11",IF(AND($K1578="Y",$G1578&lt;&gt;"UNYIL",$F1578&gt;=DATABASE!$O$8),"3x D11",""))</f>
        <v/>
      </c>
      <c r="F1578" s="9" t="str">
        <f>IF('DATA ACCURATE'!N1581&lt;&gt;"",'DATA ACCURATE'!N1581,"")</f>
        <v/>
      </c>
      <c r="G1578" t="str">
        <f>IF(F1578="","",IF(F1578&lt;=DATABASE!$I$8,"UNYIL",IF(F1578&lt;=DATABASE!$J$8,"KECIL",IF(F1578&lt;DATABASE!$K$8,"TANGGUNG",IF(F1578&gt;=DATABASE!$K$8,"BESAR","")))))</f>
        <v/>
      </c>
      <c r="H1578" s="16" t="str">
        <f>IF('DATA ACCURATE'!J1581&lt;&gt;"",'DATA ACCURATE'!J1581,"")</f>
        <v/>
      </c>
      <c r="I1578" s="35" t="str">
        <f>IF(B1578&lt;&gt;"",IFERROR(VLOOKUP(B1578,'DATA TIMBANGAN'!G:M,7,FALSE),VLOOKUP(B1578,'DATA TIMBANGAN'!G:M,7)),"")</f>
        <v/>
      </c>
      <c r="J1578" s="25" t="str">
        <f>IF(H1578&lt;&gt;"",IFERROR(INDEX(DATABASE!$Z$19:$Z$38,MATCH(DATEVALUE(H1578),DATABASE!$AA$19:$AA$38,0)),INDEX(DATABASE!$Z$12:$Z$18,MATCH(WEEKDAY(H1578,2),DATABASE!$AA$12:$AA$18,0))),"")</f>
        <v/>
      </c>
      <c r="K1578" s="25" t="str">
        <f>IF('DATA ACCURATE'!V1581&lt;&gt;"",'DATA ACCURATE'!V1581,"")</f>
        <v/>
      </c>
      <c r="L1578" s="80" t="str">
        <f>IF($H1578="","",IF(OR($J1578="LIBUR",AND($L1577="LIBUR",$O1577=$O1578)),"LIBUR",IF(AND(OR($L1577="LUAR JAM KERJA 1",$L1577="LUAR JAM KERJA 2"),OR(OR(AND($H1577=$H1578,AND(OR($I1578&gt;DATABASE!$J$3,$I1578&lt;DATABASE!$J$6),((DATEVALUE($H1578)+$I1578)-(DATEVALUE($H1577)+$I1577))&lt;DATABASE!$J$6)),AND($H1577=$H1578,$O1577=$O1578,OR($I1578&gt;DATABASE!$J$6,$I1578&lt;DATABASE!$J$3))),AND(($H1578-$H1577)=1,OR($I1578&lt;DATABASE!$I$6,((DATEVALUE($H1578)+$I1578)-(DATEVALUE($H1577)+$I1577))&lt;DATABASE!$J$6))),$A1578=$A1577),"LUAR JAM KERJA 2",IF(AND(OR(WEEKDAY($H1578,2)=1,WEEKDAY($H1578,2)=2,WEEKDAY($H1578,2)=3,WEEKDAY($H1578,2)=4,WEEKDAY($H1578,2)=5),$I1578&lt;=DATABASE!$J$3,$I1578&gt;=DATABASE!$I$3),"JAM KERJA",IF(AND(WEEKDAY($H1578,2)=6,$I1578&lt;=DATABASE!$J$4,$I1578&gt;=DATABASE!$I$4),"JAM KERJA","LUAR JAM KERJA 1")))))</f>
        <v/>
      </c>
      <c r="M1578" s="33" t="str">
        <f>IF('DATA ACCURATE'!T1581&lt;&gt;"",IF('DATA ACCURATE'!T1581&gt;100,'DATA ACCURATE'!T1581/10,'DATA ACCURATE'!T1581),"")</f>
        <v/>
      </c>
      <c r="N1578" t="str">
        <f>IF(M1578="","",IF(M1578&lt;=DATABASE!$I$9,"LOKAL",IF(M1578&lt;DATABASE!$J$9,"LUAR KOTA 1",IF($M1578&gt;=DATABASE!$J$9,"LUAR KOTA 2",""))))</f>
        <v/>
      </c>
      <c r="O1578" s="38" t="str">
        <f>IF('DATA ACCURATE'!L1581&lt;&gt;"",'DATA ACCURATE'!L1581,"")</f>
        <v/>
      </c>
      <c r="Q1578" s="38">
        <f t="shared" si="168"/>
        <v>0</v>
      </c>
      <c r="R1578" s="38">
        <f t="shared" si="168"/>
        <v>0</v>
      </c>
      <c r="S1578" s="38">
        <f t="shared" si="168"/>
        <v>0</v>
      </c>
      <c r="T1578" s="38">
        <f t="shared" si="168"/>
        <v>0</v>
      </c>
      <c r="U1578" s="38">
        <f t="shared" si="169"/>
        <v>0</v>
      </c>
      <c r="V1578" s="38">
        <f t="shared" si="169"/>
        <v>0</v>
      </c>
      <c r="W1578" s="38">
        <f t="shared" si="169"/>
        <v>0</v>
      </c>
      <c r="X1578" s="38">
        <f t="shared" si="170"/>
        <v>0</v>
      </c>
      <c r="Y1578" s="38">
        <f t="shared" si="170"/>
        <v>0</v>
      </c>
      <c r="Z1578" s="38">
        <f t="shared" si="170"/>
        <v>0</v>
      </c>
      <c r="AA1578" s="38">
        <f t="shared" si="170"/>
        <v>0</v>
      </c>
      <c r="AB1578" s="38">
        <f t="shared" si="171"/>
        <v>0</v>
      </c>
      <c r="AC1578" s="38">
        <f t="shared" si="172"/>
        <v>0</v>
      </c>
      <c r="AD1578" s="38" t="str">
        <f t="shared" si="173"/>
        <v>000000000000</v>
      </c>
    </row>
    <row r="1579" spans="1:30">
      <c r="A1579" s="9" t="str">
        <f>IF('DATA ACCURATE'!A1582&lt;&gt;"",'DATA ACCURATE'!A1582,"")</f>
        <v/>
      </c>
      <c r="B1579" s="9" t="str">
        <f>IF('DATA ACCURATE'!D1582&lt;&gt;"",'DATA ACCURATE'!D1582,"")</f>
        <v/>
      </c>
      <c r="C1579" s="38" t="str">
        <f>IF($AD1579="000000000000","",INDEX(DATABASE!$W$12:$W$71,MATCH($AD1579,DATABASE!$V$12:$V$71,0)))</f>
        <v/>
      </c>
      <c r="D1579" s="34" t="str">
        <f>IF(C1579="","",IF(E1579="",INDEX(DATABASE!$AF$13:$AF$62,MATCH($C1579,DATABASE!$AC$13:$AC$62,0)),IF(E1579="2x D11",INDEX(DATABASE!$AF$13:$AF$62,MATCH($C1579,DATABASE!$AC$13:$AC$62,0))+2*DATABASE!$AF$62,IF(E1579="3x D11",INDEX(DATABASE!$AF$13:$AF$62,MATCH($C1579,DATABASE!$AC$13:$AC$62,0))+3*DATABASE!$AF$62,""))))</f>
        <v/>
      </c>
      <c r="E1579" s="38" t="str">
        <f>IF(AND($K1579="Y",$G1579&lt;&gt;"UNYIL",$F1579&lt;DATABASE!$O$8),"2x D11",IF(AND($K1579="Y",$G1579&lt;&gt;"UNYIL",$F1579&gt;=DATABASE!$O$8),"3x D11",""))</f>
        <v/>
      </c>
      <c r="F1579" s="9" t="str">
        <f>IF('DATA ACCURATE'!N1582&lt;&gt;"",'DATA ACCURATE'!N1582,"")</f>
        <v/>
      </c>
      <c r="G1579" t="str">
        <f>IF(F1579="","",IF(F1579&lt;=DATABASE!$I$8,"UNYIL",IF(F1579&lt;=DATABASE!$J$8,"KECIL",IF(F1579&lt;DATABASE!$K$8,"TANGGUNG",IF(F1579&gt;=DATABASE!$K$8,"BESAR","")))))</f>
        <v/>
      </c>
      <c r="H1579" s="16" t="str">
        <f>IF('DATA ACCURATE'!J1582&lt;&gt;"",'DATA ACCURATE'!J1582,"")</f>
        <v/>
      </c>
      <c r="I1579" s="35" t="str">
        <f>IF(B1579&lt;&gt;"",IFERROR(VLOOKUP(B1579,'DATA TIMBANGAN'!G:M,7,FALSE),VLOOKUP(B1579,'DATA TIMBANGAN'!G:M,7)),"")</f>
        <v/>
      </c>
      <c r="J1579" s="25" t="str">
        <f>IF(H1579&lt;&gt;"",IFERROR(INDEX(DATABASE!$Z$19:$Z$38,MATCH(DATEVALUE(H1579),DATABASE!$AA$19:$AA$38,0)),INDEX(DATABASE!$Z$12:$Z$18,MATCH(WEEKDAY(H1579,2),DATABASE!$AA$12:$AA$18,0))),"")</f>
        <v/>
      </c>
      <c r="K1579" s="25" t="str">
        <f>IF('DATA ACCURATE'!V1582&lt;&gt;"",'DATA ACCURATE'!V1582,"")</f>
        <v/>
      </c>
      <c r="L1579" s="80" t="str">
        <f>IF($H1579="","",IF(OR($J1579="LIBUR",AND($L1578="LIBUR",$O1578=$O1579)),"LIBUR",IF(AND(OR($L1578="LUAR JAM KERJA 1",$L1578="LUAR JAM KERJA 2"),OR(OR(AND($H1578=$H1579,AND(OR($I1579&gt;DATABASE!$J$3,$I1579&lt;DATABASE!$J$6),((DATEVALUE($H1579)+$I1579)-(DATEVALUE($H1578)+$I1578))&lt;DATABASE!$J$6)),AND($H1578=$H1579,$O1578=$O1579,OR($I1579&gt;DATABASE!$J$6,$I1579&lt;DATABASE!$J$3))),AND(($H1579-$H1578)=1,OR($I1579&lt;DATABASE!$I$6,((DATEVALUE($H1579)+$I1579)-(DATEVALUE($H1578)+$I1578))&lt;DATABASE!$J$6))),$A1579=$A1578),"LUAR JAM KERJA 2",IF(AND(OR(WEEKDAY($H1579,2)=1,WEEKDAY($H1579,2)=2,WEEKDAY($H1579,2)=3,WEEKDAY($H1579,2)=4,WEEKDAY($H1579,2)=5),$I1579&lt;=DATABASE!$J$3,$I1579&gt;=DATABASE!$I$3),"JAM KERJA",IF(AND(WEEKDAY($H1579,2)=6,$I1579&lt;=DATABASE!$J$4,$I1579&gt;=DATABASE!$I$4),"JAM KERJA","LUAR JAM KERJA 1")))))</f>
        <v/>
      </c>
      <c r="M1579" s="33" t="str">
        <f>IF('DATA ACCURATE'!T1582&lt;&gt;"",IF('DATA ACCURATE'!T1582&gt;100,'DATA ACCURATE'!T1582/10,'DATA ACCURATE'!T1582),"")</f>
        <v/>
      </c>
      <c r="N1579" t="str">
        <f>IF(M1579="","",IF(M1579&lt;=DATABASE!$I$9,"LOKAL",IF(M1579&lt;DATABASE!$J$9,"LUAR KOTA 1",IF($M1579&gt;=DATABASE!$J$9,"LUAR KOTA 2",""))))</f>
        <v/>
      </c>
      <c r="O1579" s="38" t="str">
        <f>IF('DATA ACCURATE'!L1582&lt;&gt;"",'DATA ACCURATE'!L1582,"")</f>
        <v/>
      </c>
      <c r="Q1579" s="38">
        <f t="shared" si="168"/>
        <v>0</v>
      </c>
      <c r="R1579" s="38">
        <f t="shared" si="168"/>
        <v>0</v>
      </c>
      <c r="S1579" s="38">
        <f t="shared" si="168"/>
        <v>0</v>
      </c>
      <c r="T1579" s="38">
        <f t="shared" si="168"/>
        <v>0</v>
      </c>
      <c r="U1579" s="38">
        <f t="shared" si="169"/>
        <v>0</v>
      </c>
      <c r="V1579" s="38">
        <f t="shared" si="169"/>
        <v>0</v>
      </c>
      <c r="W1579" s="38">
        <f t="shared" si="169"/>
        <v>0</v>
      </c>
      <c r="X1579" s="38">
        <f t="shared" si="170"/>
        <v>0</v>
      </c>
      <c r="Y1579" s="38">
        <f t="shared" si="170"/>
        <v>0</v>
      </c>
      <c r="Z1579" s="38">
        <f t="shared" si="170"/>
        <v>0</v>
      </c>
      <c r="AA1579" s="38">
        <f t="shared" si="170"/>
        <v>0</v>
      </c>
      <c r="AB1579" s="38">
        <f t="shared" si="171"/>
        <v>0</v>
      </c>
      <c r="AC1579" s="38">
        <f t="shared" si="172"/>
        <v>0</v>
      </c>
      <c r="AD1579" s="38" t="str">
        <f t="shared" si="173"/>
        <v>000000000000</v>
      </c>
    </row>
    <row r="1580" spans="1:30">
      <c r="A1580" s="9" t="str">
        <f>IF('DATA ACCURATE'!A1583&lt;&gt;"",'DATA ACCURATE'!A1583,"")</f>
        <v/>
      </c>
      <c r="B1580" s="9" t="str">
        <f>IF('DATA ACCURATE'!D1583&lt;&gt;"",'DATA ACCURATE'!D1583,"")</f>
        <v/>
      </c>
      <c r="C1580" s="38" t="str">
        <f>IF($AD1580="000000000000","",INDEX(DATABASE!$W$12:$W$71,MATCH($AD1580,DATABASE!$V$12:$V$71,0)))</f>
        <v/>
      </c>
      <c r="D1580" s="34" t="str">
        <f>IF(C1580="","",IF(E1580="",INDEX(DATABASE!$AF$13:$AF$62,MATCH($C1580,DATABASE!$AC$13:$AC$62,0)),IF(E1580="2x D11",INDEX(DATABASE!$AF$13:$AF$62,MATCH($C1580,DATABASE!$AC$13:$AC$62,0))+2*DATABASE!$AF$62,IF(E1580="3x D11",INDEX(DATABASE!$AF$13:$AF$62,MATCH($C1580,DATABASE!$AC$13:$AC$62,0))+3*DATABASE!$AF$62,""))))</f>
        <v/>
      </c>
      <c r="E1580" s="38" t="str">
        <f>IF(AND($K1580="Y",$G1580&lt;&gt;"UNYIL",$F1580&lt;DATABASE!$O$8),"2x D11",IF(AND($K1580="Y",$G1580&lt;&gt;"UNYIL",$F1580&gt;=DATABASE!$O$8),"3x D11",""))</f>
        <v/>
      </c>
      <c r="F1580" s="9" t="str">
        <f>IF('DATA ACCURATE'!N1583&lt;&gt;"",'DATA ACCURATE'!N1583,"")</f>
        <v/>
      </c>
      <c r="G1580" t="str">
        <f>IF(F1580="","",IF(F1580&lt;=DATABASE!$I$8,"UNYIL",IF(F1580&lt;=DATABASE!$J$8,"KECIL",IF(F1580&lt;DATABASE!$K$8,"TANGGUNG",IF(F1580&gt;=DATABASE!$K$8,"BESAR","")))))</f>
        <v/>
      </c>
      <c r="H1580" s="16" t="str">
        <f>IF('DATA ACCURATE'!J1583&lt;&gt;"",'DATA ACCURATE'!J1583,"")</f>
        <v/>
      </c>
      <c r="I1580" s="35" t="str">
        <f>IF(B1580&lt;&gt;"",IFERROR(VLOOKUP(B1580,'DATA TIMBANGAN'!G:M,7,FALSE),VLOOKUP(B1580,'DATA TIMBANGAN'!G:M,7)),"")</f>
        <v/>
      </c>
      <c r="J1580" s="25" t="str">
        <f>IF(H1580&lt;&gt;"",IFERROR(INDEX(DATABASE!$Z$19:$Z$38,MATCH(DATEVALUE(H1580),DATABASE!$AA$19:$AA$38,0)),INDEX(DATABASE!$Z$12:$Z$18,MATCH(WEEKDAY(H1580,2),DATABASE!$AA$12:$AA$18,0))),"")</f>
        <v/>
      </c>
      <c r="K1580" s="25" t="str">
        <f>IF('DATA ACCURATE'!V1583&lt;&gt;"",'DATA ACCURATE'!V1583,"")</f>
        <v/>
      </c>
      <c r="L1580" s="80" t="str">
        <f>IF($H1580="","",IF(OR($J1580="LIBUR",AND($L1579="LIBUR",$O1579=$O1580)),"LIBUR",IF(AND(OR($L1579="LUAR JAM KERJA 1",$L1579="LUAR JAM KERJA 2"),OR(OR(AND($H1579=$H1580,AND(OR($I1580&gt;DATABASE!$J$3,$I1580&lt;DATABASE!$J$6),((DATEVALUE($H1580)+$I1580)-(DATEVALUE($H1579)+$I1579))&lt;DATABASE!$J$6)),AND($H1579=$H1580,$O1579=$O1580,OR($I1580&gt;DATABASE!$J$6,$I1580&lt;DATABASE!$J$3))),AND(($H1580-$H1579)=1,OR($I1580&lt;DATABASE!$I$6,((DATEVALUE($H1580)+$I1580)-(DATEVALUE($H1579)+$I1579))&lt;DATABASE!$J$6))),$A1580=$A1579),"LUAR JAM KERJA 2",IF(AND(OR(WEEKDAY($H1580,2)=1,WEEKDAY($H1580,2)=2,WEEKDAY($H1580,2)=3,WEEKDAY($H1580,2)=4,WEEKDAY($H1580,2)=5),$I1580&lt;=DATABASE!$J$3,$I1580&gt;=DATABASE!$I$3),"JAM KERJA",IF(AND(WEEKDAY($H1580,2)=6,$I1580&lt;=DATABASE!$J$4,$I1580&gt;=DATABASE!$I$4),"JAM KERJA","LUAR JAM KERJA 1")))))</f>
        <v/>
      </c>
      <c r="M1580" s="33" t="str">
        <f>IF('DATA ACCURATE'!T1583&lt;&gt;"",IF('DATA ACCURATE'!T1583&gt;100,'DATA ACCURATE'!T1583/10,'DATA ACCURATE'!T1583),"")</f>
        <v/>
      </c>
      <c r="N1580" t="str">
        <f>IF(M1580="","",IF(M1580&lt;=DATABASE!$I$9,"LOKAL",IF(M1580&lt;DATABASE!$J$9,"LUAR KOTA 1",IF($M1580&gt;=DATABASE!$J$9,"LUAR KOTA 2",""))))</f>
        <v/>
      </c>
      <c r="O1580" s="38" t="str">
        <f>IF('DATA ACCURATE'!L1583&lt;&gt;"",'DATA ACCURATE'!L1583,"")</f>
        <v/>
      </c>
      <c r="Q1580" s="38">
        <f t="shared" si="168"/>
        <v>0</v>
      </c>
      <c r="R1580" s="38">
        <f t="shared" si="168"/>
        <v>0</v>
      </c>
      <c r="S1580" s="38">
        <f t="shared" si="168"/>
        <v>0</v>
      </c>
      <c r="T1580" s="38">
        <f t="shared" si="168"/>
        <v>0</v>
      </c>
      <c r="U1580" s="38">
        <f t="shared" si="169"/>
        <v>0</v>
      </c>
      <c r="V1580" s="38">
        <f t="shared" si="169"/>
        <v>0</v>
      </c>
      <c r="W1580" s="38">
        <f t="shared" si="169"/>
        <v>0</v>
      </c>
      <c r="X1580" s="38">
        <f t="shared" si="170"/>
        <v>0</v>
      </c>
      <c r="Y1580" s="38">
        <f t="shared" si="170"/>
        <v>0</v>
      </c>
      <c r="Z1580" s="38">
        <f t="shared" si="170"/>
        <v>0</v>
      </c>
      <c r="AA1580" s="38">
        <f t="shared" si="170"/>
        <v>0</v>
      </c>
      <c r="AB1580" s="38">
        <f t="shared" si="171"/>
        <v>0</v>
      </c>
      <c r="AC1580" s="38">
        <f t="shared" si="172"/>
        <v>0</v>
      </c>
      <c r="AD1580" s="38" t="str">
        <f t="shared" si="173"/>
        <v>000000000000</v>
      </c>
    </row>
    <row r="1581" spans="1:30">
      <c r="A1581" s="9" t="str">
        <f>IF('DATA ACCURATE'!A1584&lt;&gt;"",'DATA ACCURATE'!A1584,"")</f>
        <v/>
      </c>
      <c r="B1581" s="9" t="str">
        <f>IF('DATA ACCURATE'!D1584&lt;&gt;"",'DATA ACCURATE'!D1584,"")</f>
        <v/>
      </c>
      <c r="C1581" s="38" t="str">
        <f>IF($AD1581="000000000000","",INDEX(DATABASE!$W$12:$W$71,MATCH($AD1581,DATABASE!$V$12:$V$71,0)))</f>
        <v/>
      </c>
      <c r="D1581" s="34" t="str">
        <f>IF(C1581="","",IF(E1581="",INDEX(DATABASE!$AF$13:$AF$62,MATCH($C1581,DATABASE!$AC$13:$AC$62,0)),IF(E1581="2x D11",INDEX(DATABASE!$AF$13:$AF$62,MATCH($C1581,DATABASE!$AC$13:$AC$62,0))+2*DATABASE!$AF$62,IF(E1581="3x D11",INDEX(DATABASE!$AF$13:$AF$62,MATCH($C1581,DATABASE!$AC$13:$AC$62,0))+3*DATABASE!$AF$62,""))))</f>
        <v/>
      </c>
      <c r="E1581" s="38" t="str">
        <f>IF(AND($K1581="Y",$G1581&lt;&gt;"UNYIL",$F1581&lt;DATABASE!$O$8),"2x D11",IF(AND($K1581="Y",$G1581&lt;&gt;"UNYIL",$F1581&gt;=DATABASE!$O$8),"3x D11",""))</f>
        <v/>
      </c>
      <c r="F1581" s="9" t="str">
        <f>IF('DATA ACCURATE'!N1584&lt;&gt;"",'DATA ACCURATE'!N1584,"")</f>
        <v/>
      </c>
      <c r="G1581" t="str">
        <f>IF(F1581="","",IF(F1581&lt;=DATABASE!$I$8,"UNYIL",IF(F1581&lt;=DATABASE!$J$8,"KECIL",IF(F1581&lt;DATABASE!$K$8,"TANGGUNG",IF(F1581&gt;=DATABASE!$K$8,"BESAR","")))))</f>
        <v/>
      </c>
      <c r="H1581" s="16" t="str">
        <f>IF('DATA ACCURATE'!J1584&lt;&gt;"",'DATA ACCURATE'!J1584,"")</f>
        <v/>
      </c>
      <c r="I1581" s="35" t="str">
        <f>IF(B1581&lt;&gt;"",IFERROR(VLOOKUP(B1581,'DATA TIMBANGAN'!G:M,7,FALSE),VLOOKUP(B1581,'DATA TIMBANGAN'!G:M,7)),"")</f>
        <v/>
      </c>
      <c r="J1581" s="25" t="str">
        <f>IF(H1581&lt;&gt;"",IFERROR(INDEX(DATABASE!$Z$19:$Z$38,MATCH(DATEVALUE(H1581),DATABASE!$AA$19:$AA$38,0)),INDEX(DATABASE!$Z$12:$Z$18,MATCH(WEEKDAY(H1581,2),DATABASE!$AA$12:$AA$18,0))),"")</f>
        <v/>
      </c>
      <c r="K1581" s="25" t="str">
        <f>IF('DATA ACCURATE'!V1584&lt;&gt;"",'DATA ACCURATE'!V1584,"")</f>
        <v/>
      </c>
      <c r="L1581" s="80" t="str">
        <f>IF($H1581="","",IF(OR($J1581="LIBUR",AND($L1580="LIBUR",$O1580=$O1581)),"LIBUR",IF(AND(OR($L1580="LUAR JAM KERJA 1",$L1580="LUAR JAM KERJA 2"),OR(OR(AND($H1580=$H1581,AND(OR($I1581&gt;DATABASE!$J$3,$I1581&lt;DATABASE!$J$6),((DATEVALUE($H1581)+$I1581)-(DATEVALUE($H1580)+$I1580))&lt;DATABASE!$J$6)),AND($H1580=$H1581,$O1580=$O1581,OR($I1581&gt;DATABASE!$J$6,$I1581&lt;DATABASE!$J$3))),AND(($H1581-$H1580)=1,OR($I1581&lt;DATABASE!$I$6,((DATEVALUE($H1581)+$I1581)-(DATEVALUE($H1580)+$I1580))&lt;DATABASE!$J$6))),$A1581=$A1580),"LUAR JAM KERJA 2",IF(AND(OR(WEEKDAY($H1581,2)=1,WEEKDAY($H1581,2)=2,WEEKDAY($H1581,2)=3,WEEKDAY($H1581,2)=4,WEEKDAY($H1581,2)=5),$I1581&lt;=DATABASE!$J$3,$I1581&gt;=DATABASE!$I$3),"JAM KERJA",IF(AND(WEEKDAY($H1581,2)=6,$I1581&lt;=DATABASE!$J$4,$I1581&gt;=DATABASE!$I$4),"JAM KERJA","LUAR JAM KERJA 1")))))</f>
        <v/>
      </c>
      <c r="M1581" s="33" t="str">
        <f>IF('DATA ACCURATE'!T1584&lt;&gt;"",IF('DATA ACCURATE'!T1584&gt;100,'DATA ACCURATE'!T1584/10,'DATA ACCURATE'!T1584),"")</f>
        <v/>
      </c>
      <c r="N1581" t="str">
        <f>IF(M1581="","",IF(M1581&lt;=DATABASE!$I$9,"LOKAL",IF(M1581&lt;DATABASE!$J$9,"LUAR KOTA 1",IF($M1581&gt;=DATABASE!$J$9,"LUAR KOTA 2",""))))</f>
        <v/>
      </c>
      <c r="O1581" s="38" t="str">
        <f>IF('DATA ACCURATE'!L1584&lt;&gt;"",'DATA ACCURATE'!L1584,"")</f>
        <v/>
      </c>
      <c r="Q1581" s="38">
        <f t="shared" si="168"/>
        <v>0</v>
      </c>
      <c r="R1581" s="38">
        <f t="shared" si="168"/>
        <v>0</v>
      </c>
      <c r="S1581" s="38">
        <f t="shared" si="168"/>
        <v>0</v>
      </c>
      <c r="T1581" s="38">
        <f t="shared" si="168"/>
        <v>0</v>
      </c>
      <c r="U1581" s="38">
        <f t="shared" si="169"/>
        <v>0</v>
      </c>
      <c r="V1581" s="38">
        <f t="shared" si="169"/>
        <v>0</v>
      </c>
      <c r="W1581" s="38">
        <f t="shared" si="169"/>
        <v>0</v>
      </c>
      <c r="X1581" s="38">
        <f t="shared" si="170"/>
        <v>0</v>
      </c>
      <c r="Y1581" s="38">
        <f t="shared" si="170"/>
        <v>0</v>
      </c>
      <c r="Z1581" s="38">
        <f t="shared" si="170"/>
        <v>0</v>
      </c>
      <c r="AA1581" s="38">
        <f t="shared" si="170"/>
        <v>0</v>
      </c>
      <c r="AB1581" s="38">
        <f t="shared" si="171"/>
        <v>0</v>
      </c>
      <c r="AC1581" s="38">
        <f t="shared" si="172"/>
        <v>0</v>
      </c>
      <c r="AD1581" s="38" t="str">
        <f t="shared" si="173"/>
        <v>000000000000</v>
      </c>
    </row>
    <row r="1582" spans="1:30">
      <c r="A1582" s="9" t="str">
        <f>IF('DATA ACCURATE'!A1585&lt;&gt;"",'DATA ACCURATE'!A1585,"")</f>
        <v/>
      </c>
      <c r="B1582" s="9" t="str">
        <f>IF('DATA ACCURATE'!D1585&lt;&gt;"",'DATA ACCURATE'!D1585,"")</f>
        <v/>
      </c>
      <c r="C1582" s="38" t="str">
        <f>IF($AD1582="000000000000","",INDEX(DATABASE!$W$12:$W$71,MATCH($AD1582,DATABASE!$V$12:$V$71,0)))</f>
        <v/>
      </c>
      <c r="D1582" s="34" t="str">
        <f>IF(C1582="","",IF(E1582="",INDEX(DATABASE!$AF$13:$AF$62,MATCH($C1582,DATABASE!$AC$13:$AC$62,0)),IF(E1582="2x D11",INDEX(DATABASE!$AF$13:$AF$62,MATCH($C1582,DATABASE!$AC$13:$AC$62,0))+2*DATABASE!$AF$62,IF(E1582="3x D11",INDEX(DATABASE!$AF$13:$AF$62,MATCH($C1582,DATABASE!$AC$13:$AC$62,0))+3*DATABASE!$AF$62,""))))</f>
        <v/>
      </c>
      <c r="E1582" s="38" t="str">
        <f>IF(AND($K1582="Y",$G1582&lt;&gt;"UNYIL",$F1582&lt;DATABASE!$O$8),"2x D11",IF(AND($K1582="Y",$G1582&lt;&gt;"UNYIL",$F1582&gt;=DATABASE!$O$8),"3x D11",""))</f>
        <v/>
      </c>
      <c r="F1582" s="9" t="str">
        <f>IF('DATA ACCURATE'!N1585&lt;&gt;"",'DATA ACCURATE'!N1585,"")</f>
        <v/>
      </c>
      <c r="G1582" t="str">
        <f>IF(F1582="","",IF(F1582&lt;=DATABASE!$I$8,"UNYIL",IF(F1582&lt;=DATABASE!$J$8,"KECIL",IF(F1582&lt;DATABASE!$K$8,"TANGGUNG",IF(F1582&gt;=DATABASE!$K$8,"BESAR","")))))</f>
        <v/>
      </c>
      <c r="H1582" s="16" t="str">
        <f>IF('DATA ACCURATE'!J1585&lt;&gt;"",'DATA ACCURATE'!J1585,"")</f>
        <v/>
      </c>
      <c r="I1582" s="35" t="str">
        <f>IF(B1582&lt;&gt;"",IFERROR(VLOOKUP(B1582,'DATA TIMBANGAN'!G:M,7,FALSE),VLOOKUP(B1582,'DATA TIMBANGAN'!G:M,7)),"")</f>
        <v/>
      </c>
      <c r="J1582" s="25" t="str">
        <f>IF(H1582&lt;&gt;"",IFERROR(INDEX(DATABASE!$Z$19:$Z$38,MATCH(DATEVALUE(H1582),DATABASE!$AA$19:$AA$38,0)),INDEX(DATABASE!$Z$12:$Z$18,MATCH(WEEKDAY(H1582,2),DATABASE!$AA$12:$AA$18,0))),"")</f>
        <v/>
      </c>
      <c r="K1582" s="25" t="str">
        <f>IF('DATA ACCURATE'!V1585&lt;&gt;"",'DATA ACCURATE'!V1585,"")</f>
        <v/>
      </c>
      <c r="L1582" s="80" t="str">
        <f>IF($H1582="","",IF(OR($J1582="LIBUR",AND($L1581="LIBUR",$O1581=$O1582)),"LIBUR",IF(AND(OR($L1581="LUAR JAM KERJA 1",$L1581="LUAR JAM KERJA 2"),OR(OR(AND($H1581=$H1582,AND(OR($I1582&gt;DATABASE!$J$3,$I1582&lt;DATABASE!$J$6),((DATEVALUE($H1582)+$I1582)-(DATEVALUE($H1581)+$I1581))&lt;DATABASE!$J$6)),AND($H1581=$H1582,$O1581=$O1582,OR($I1582&gt;DATABASE!$J$6,$I1582&lt;DATABASE!$J$3))),AND(($H1582-$H1581)=1,OR($I1582&lt;DATABASE!$I$6,((DATEVALUE($H1582)+$I1582)-(DATEVALUE($H1581)+$I1581))&lt;DATABASE!$J$6))),$A1582=$A1581),"LUAR JAM KERJA 2",IF(AND(OR(WEEKDAY($H1582,2)=1,WEEKDAY($H1582,2)=2,WEEKDAY($H1582,2)=3,WEEKDAY($H1582,2)=4,WEEKDAY($H1582,2)=5),$I1582&lt;=DATABASE!$J$3,$I1582&gt;=DATABASE!$I$3),"JAM KERJA",IF(AND(WEEKDAY($H1582,2)=6,$I1582&lt;=DATABASE!$J$4,$I1582&gt;=DATABASE!$I$4),"JAM KERJA","LUAR JAM KERJA 1")))))</f>
        <v/>
      </c>
      <c r="M1582" s="33" t="str">
        <f>IF('DATA ACCURATE'!T1585&lt;&gt;"",IF('DATA ACCURATE'!T1585&gt;100,'DATA ACCURATE'!T1585/10,'DATA ACCURATE'!T1585),"")</f>
        <v/>
      </c>
      <c r="N1582" t="str">
        <f>IF(M1582="","",IF(M1582&lt;=DATABASE!$I$9,"LOKAL",IF(M1582&lt;DATABASE!$J$9,"LUAR KOTA 1",IF($M1582&gt;=DATABASE!$J$9,"LUAR KOTA 2",""))))</f>
        <v/>
      </c>
      <c r="O1582" s="38" t="str">
        <f>IF('DATA ACCURATE'!L1585&lt;&gt;"",'DATA ACCURATE'!L1585,"")</f>
        <v/>
      </c>
      <c r="Q1582" s="38">
        <f t="shared" si="168"/>
        <v>0</v>
      </c>
      <c r="R1582" s="38">
        <f t="shared" si="168"/>
        <v>0</v>
      </c>
      <c r="S1582" s="38">
        <f t="shared" si="168"/>
        <v>0</v>
      </c>
      <c r="T1582" s="38">
        <f t="shared" si="168"/>
        <v>0</v>
      </c>
      <c r="U1582" s="38">
        <f t="shared" si="169"/>
        <v>0</v>
      </c>
      <c r="V1582" s="38">
        <f t="shared" si="169"/>
        <v>0</v>
      </c>
      <c r="W1582" s="38">
        <f t="shared" si="169"/>
        <v>0</v>
      </c>
      <c r="X1582" s="38">
        <f t="shared" si="170"/>
        <v>0</v>
      </c>
      <c r="Y1582" s="38">
        <f t="shared" si="170"/>
        <v>0</v>
      </c>
      <c r="Z1582" s="38">
        <f t="shared" si="170"/>
        <v>0</v>
      </c>
      <c r="AA1582" s="38">
        <f t="shared" si="170"/>
        <v>0</v>
      </c>
      <c r="AB1582" s="38">
        <f t="shared" si="171"/>
        <v>0</v>
      </c>
      <c r="AC1582" s="38">
        <f t="shared" si="172"/>
        <v>0</v>
      </c>
      <c r="AD1582" s="38" t="str">
        <f t="shared" si="173"/>
        <v>000000000000</v>
      </c>
    </row>
    <row r="1583" spans="1:30">
      <c r="A1583" s="9" t="str">
        <f>IF('DATA ACCURATE'!A1586&lt;&gt;"",'DATA ACCURATE'!A1586,"")</f>
        <v/>
      </c>
      <c r="B1583" s="9" t="str">
        <f>IF('DATA ACCURATE'!D1586&lt;&gt;"",'DATA ACCURATE'!D1586,"")</f>
        <v/>
      </c>
      <c r="C1583" s="38" t="str">
        <f>IF($AD1583="000000000000","",INDEX(DATABASE!$W$12:$W$71,MATCH($AD1583,DATABASE!$V$12:$V$71,0)))</f>
        <v/>
      </c>
      <c r="D1583" s="34" t="str">
        <f>IF(C1583="","",IF(E1583="",INDEX(DATABASE!$AF$13:$AF$62,MATCH($C1583,DATABASE!$AC$13:$AC$62,0)),IF(E1583="2x D11",INDEX(DATABASE!$AF$13:$AF$62,MATCH($C1583,DATABASE!$AC$13:$AC$62,0))+2*DATABASE!$AF$62,IF(E1583="3x D11",INDEX(DATABASE!$AF$13:$AF$62,MATCH($C1583,DATABASE!$AC$13:$AC$62,0))+3*DATABASE!$AF$62,""))))</f>
        <v/>
      </c>
      <c r="E1583" s="38" t="str">
        <f>IF(AND($K1583="Y",$G1583&lt;&gt;"UNYIL",$F1583&lt;DATABASE!$O$8),"2x D11",IF(AND($K1583="Y",$G1583&lt;&gt;"UNYIL",$F1583&gt;=DATABASE!$O$8),"3x D11",""))</f>
        <v/>
      </c>
      <c r="F1583" s="9" t="str">
        <f>IF('DATA ACCURATE'!N1586&lt;&gt;"",'DATA ACCURATE'!N1586,"")</f>
        <v/>
      </c>
      <c r="G1583" t="str">
        <f>IF(F1583="","",IF(F1583&lt;=DATABASE!$I$8,"UNYIL",IF(F1583&lt;=DATABASE!$J$8,"KECIL",IF(F1583&lt;DATABASE!$K$8,"TANGGUNG",IF(F1583&gt;=DATABASE!$K$8,"BESAR","")))))</f>
        <v/>
      </c>
      <c r="H1583" s="16" t="str">
        <f>IF('DATA ACCURATE'!J1586&lt;&gt;"",'DATA ACCURATE'!J1586,"")</f>
        <v/>
      </c>
      <c r="I1583" s="35" t="str">
        <f>IF(B1583&lt;&gt;"",IFERROR(VLOOKUP(B1583,'DATA TIMBANGAN'!G:M,7,FALSE),VLOOKUP(B1583,'DATA TIMBANGAN'!G:M,7)),"")</f>
        <v/>
      </c>
      <c r="J1583" s="25" t="str">
        <f>IF(H1583&lt;&gt;"",IFERROR(INDEX(DATABASE!$Z$19:$Z$38,MATCH(DATEVALUE(H1583),DATABASE!$AA$19:$AA$38,0)),INDEX(DATABASE!$Z$12:$Z$18,MATCH(WEEKDAY(H1583,2),DATABASE!$AA$12:$AA$18,0))),"")</f>
        <v/>
      </c>
      <c r="K1583" s="25" t="str">
        <f>IF('DATA ACCURATE'!V1586&lt;&gt;"",'DATA ACCURATE'!V1586,"")</f>
        <v/>
      </c>
      <c r="L1583" s="80" t="str">
        <f>IF($H1583="","",IF(OR($J1583="LIBUR",AND($L1582="LIBUR",$O1582=$O1583)),"LIBUR",IF(AND(OR($L1582="LUAR JAM KERJA 1",$L1582="LUAR JAM KERJA 2"),OR(OR(AND($H1582=$H1583,AND(OR($I1583&gt;DATABASE!$J$3,$I1583&lt;DATABASE!$J$6),((DATEVALUE($H1583)+$I1583)-(DATEVALUE($H1582)+$I1582))&lt;DATABASE!$J$6)),AND($H1582=$H1583,$O1582=$O1583,OR($I1583&gt;DATABASE!$J$6,$I1583&lt;DATABASE!$J$3))),AND(($H1583-$H1582)=1,OR($I1583&lt;DATABASE!$I$6,((DATEVALUE($H1583)+$I1583)-(DATEVALUE($H1582)+$I1582))&lt;DATABASE!$J$6))),$A1583=$A1582),"LUAR JAM KERJA 2",IF(AND(OR(WEEKDAY($H1583,2)=1,WEEKDAY($H1583,2)=2,WEEKDAY($H1583,2)=3,WEEKDAY($H1583,2)=4,WEEKDAY($H1583,2)=5),$I1583&lt;=DATABASE!$J$3,$I1583&gt;=DATABASE!$I$3),"JAM KERJA",IF(AND(WEEKDAY($H1583,2)=6,$I1583&lt;=DATABASE!$J$4,$I1583&gt;=DATABASE!$I$4),"JAM KERJA","LUAR JAM KERJA 1")))))</f>
        <v/>
      </c>
      <c r="M1583" s="33" t="str">
        <f>IF('DATA ACCURATE'!T1586&lt;&gt;"",IF('DATA ACCURATE'!T1586&gt;100,'DATA ACCURATE'!T1586/10,'DATA ACCURATE'!T1586),"")</f>
        <v/>
      </c>
      <c r="N1583" t="str">
        <f>IF(M1583="","",IF(M1583&lt;=DATABASE!$I$9,"LOKAL",IF(M1583&lt;DATABASE!$J$9,"LUAR KOTA 1",IF($M1583&gt;=DATABASE!$J$9,"LUAR KOTA 2",""))))</f>
        <v/>
      </c>
      <c r="O1583" s="38" t="str">
        <f>IF('DATA ACCURATE'!L1586&lt;&gt;"",'DATA ACCURATE'!L1586,"")</f>
        <v/>
      </c>
      <c r="Q1583" s="38">
        <f t="shared" si="168"/>
        <v>0</v>
      </c>
      <c r="R1583" s="38">
        <f t="shared" si="168"/>
        <v>0</v>
      </c>
      <c r="S1583" s="38">
        <f t="shared" si="168"/>
        <v>0</v>
      </c>
      <c r="T1583" s="38">
        <f t="shared" si="168"/>
        <v>0</v>
      </c>
      <c r="U1583" s="38">
        <f t="shared" si="169"/>
        <v>0</v>
      </c>
      <c r="V1583" s="38">
        <f t="shared" si="169"/>
        <v>0</v>
      </c>
      <c r="W1583" s="38">
        <f t="shared" si="169"/>
        <v>0</v>
      </c>
      <c r="X1583" s="38">
        <f t="shared" si="170"/>
        <v>0</v>
      </c>
      <c r="Y1583" s="38">
        <f t="shared" si="170"/>
        <v>0</v>
      </c>
      <c r="Z1583" s="38">
        <f t="shared" si="170"/>
        <v>0</v>
      </c>
      <c r="AA1583" s="38">
        <f t="shared" si="170"/>
        <v>0</v>
      </c>
      <c r="AB1583" s="38">
        <f t="shared" si="171"/>
        <v>0</v>
      </c>
      <c r="AC1583" s="38">
        <f t="shared" si="172"/>
        <v>0</v>
      </c>
      <c r="AD1583" s="38" t="str">
        <f t="shared" si="173"/>
        <v>000000000000</v>
      </c>
    </row>
    <row r="1584" spans="1:30">
      <c r="A1584" s="9" t="str">
        <f>IF('DATA ACCURATE'!A1587&lt;&gt;"",'DATA ACCURATE'!A1587,"")</f>
        <v/>
      </c>
      <c r="B1584" s="9" t="str">
        <f>IF('DATA ACCURATE'!D1587&lt;&gt;"",'DATA ACCURATE'!D1587,"")</f>
        <v/>
      </c>
      <c r="C1584" s="38" t="str">
        <f>IF($AD1584="000000000000","",INDEX(DATABASE!$W$12:$W$71,MATCH($AD1584,DATABASE!$V$12:$V$71,0)))</f>
        <v/>
      </c>
      <c r="D1584" s="34" t="str">
        <f>IF(C1584="","",IF(E1584="",INDEX(DATABASE!$AF$13:$AF$62,MATCH($C1584,DATABASE!$AC$13:$AC$62,0)),IF(E1584="2x D11",INDEX(DATABASE!$AF$13:$AF$62,MATCH($C1584,DATABASE!$AC$13:$AC$62,0))+2*DATABASE!$AF$62,IF(E1584="3x D11",INDEX(DATABASE!$AF$13:$AF$62,MATCH($C1584,DATABASE!$AC$13:$AC$62,0))+3*DATABASE!$AF$62,""))))</f>
        <v/>
      </c>
      <c r="E1584" s="38" t="str">
        <f>IF(AND($K1584="Y",$G1584&lt;&gt;"UNYIL",$F1584&lt;DATABASE!$O$8),"2x D11",IF(AND($K1584="Y",$G1584&lt;&gt;"UNYIL",$F1584&gt;=DATABASE!$O$8),"3x D11",""))</f>
        <v/>
      </c>
      <c r="F1584" s="9" t="str">
        <f>IF('DATA ACCURATE'!N1587&lt;&gt;"",'DATA ACCURATE'!N1587,"")</f>
        <v/>
      </c>
      <c r="G1584" t="str">
        <f>IF(F1584="","",IF(F1584&lt;=DATABASE!$I$8,"UNYIL",IF(F1584&lt;=DATABASE!$J$8,"KECIL",IF(F1584&lt;DATABASE!$K$8,"TANGGUNG",IF(F1584&gt;=DATABASE!$K$8,"BESAR","")))))</f>
        <v/>
      </c>
      <c r="H1584" s="16" t="str">
        <f>IF('DATA ACCURATE'!J1587&lt;&gt;"",'DATA ACCURATE'!J1587,"")</f>
        <v/>
      </c>
      <c r="I1584" s="35" t="str">
        <f>IF(B1584&lt;&gt;"",IFERROR(VLOOKUP(B1584,'DATA TIMBANGAN'!G:M,7,FALSE),VLOOKUP(B1584,'DATA TIMBANGAN'!G:M,7)),"")</f>
        <v/>
      </c>
      <c r="J1584" s="25" t="str">
        <f>IF(H1584&lt;&gt;"",IFERROR(INDEX(DATABASE!$Z$19:$Z$38,MATCH(DATEVALUE(H1584),DATABASE!$AA$19:$AA$38,0)),INDEX(DATABASE!$Z$12:$Z$18,MATCH(WEEKDAY(H1584,2),DATABASE!$AA$12:$AA$18,0))),"")</f>
        <v/>
      </c>
      <c r="K1584" s="25" t="str">
        <f>IF('DATA ACCURATE'!V1587&lt;&gt;"",'DATA ACCURATE'!V1587,"")</f>
        <v/>
      </c>
      <c r="L1584" s="80" t="str">
        <f>IF($H1584="","",IF(OR($J1584="LIBUR",AND($L1583="LIBUR",$O1583=$O1584)),"LIBUR",IF(AND(OR($L1583="LUAR JAM KERJA 1",$L1583="LUAR JAM KERJA 2"),OR(OR(AND($H1583=$H1584,AND(OR($I1584&gt;DATABASE!$J$3,$I1584&lt;DATABASE!$J$6),((DATEVALUE($H1584)+$I1584)-(DATEVALUE($H1583)+$I1583))&lt;DATABASE!$J$6)),AND($H1583=$H1584,$O1583=$O1584,OR($I1584&gt;DATABASE!$J$6,$I1584&lt;DATABASE!$J$3))),AND(($H1584-$H1583)=1,OR($I1584&lt;DATABASE!$I$6,((DATEVALUE($H1584)+$I1584)-(DATEVALUE($H1583)+$I1583))&lt;DATABASE!$J$6))),$A1584=$A1583),"LUAR JAM KERJA 2",IF(AND(OR(WEEKDAY($H1584,2)=1,WEEKDAY($H1584,2)=2,WEEKDAY($H1584,2)=3,WEEKDAY($H1584,2)=4,WEEKDAY($H1584,2)=5),$I1584&lt;=DATABASE!$J$3,$I1584&gt;=DATABASE!$I$3),"JAM KERJA",IF(AND(WEEKDAY($H1584,2)=6,$I1584&lt;=DATABASE!$J$4,$I1584&gt;=DATABASE!$I$4),"JAM KERJA","LUAR JAM KERJA 1")))))</f>
        <v/>
      </c>
      <c r="M1584" s="33" t="str">
        <f>IF('DATA ACCURATE'!T1587&lt;&gt;"",IF('DATA ACCURATE'!T1587&gt;100,'DATA ACCURATE'!T1587/10,'DATA ACCURATE'!T1587),"")</f>
        <v/>
      </c>
      <c r="N1584" t="str">
        <f>IF(M1584="","",IF(M1584&lt;=DATABASE!$I$9,"LOKAL",IF(M1584&lt;DATABASE!$J$9,"LUAR KOTA 1",IF($M1584&gt;=DATABASE!$J$9,"LUAR KOTA 2",""))))</f>
        <v/>
      </c>
      <c r="O1584" s="38" t="str">
        <f>IF('DATA ACCURATE'!L1587&lt;&gt;"",'DATA ACCURATE'!L1587,"")</f>
        <v/>
      </c>
      <c r="Q1584" s="38">
        <f t="shared" si="168"/>
        <v>0</v>
      </c>
      <c r="R1584" s="38">
        <f t="shared" si="168"/>
        <v>0</v>
      </c>
      <c r="S1584" s="38">
        <f t="shared" si="168"/>
        <v>0</v>
      </c>
      <c r="T1584" s="38">
        <f t="shared" si="168"/>
        <v>0</v>
      </c>
      <c r="U1584" s="38">
        <f t="shared" si="169"/>
        <v>0</v>
      </c>
      <c r="V1584" s="38">
        <f t="shared" si="169"/>
        <v>0</v>
      </c>
      <c r="W1584" s="38">
        <f t="shared" si="169"/>
        <v>0</v>
      </c>
      <c r="X1584" s="38">
        <f t="shared" si="170"/>
        <v>0</v>
      </c>
      <c r="Y1584" s="38">
        <f t="shared" si="170"/>
        <v>0</v>
      </c>
      <c r="Z1584" s="38">
        <f t="shared" si="170"/>
        <v>0</v>
      </c>
      <c r="AA1584" s="38">
        <f t="shared" si="170"/>
        <v>0</v>
      </c>
      <c r="AB1584" s="38">
        <f t="shared" si="171"/>
        <v>0</v>
      </c>
      <c r="AC1584" s="38">
        <f t="shared" si="172"/>
        <v>0</v>
      </c>
      <c r="AD1584" s="38" t="str">
        <f t="shared" si="173"/>
        <v>000000000000</v>
      </c>
    </row>
    <row r="1585" spans="1:30">
      <c r="A1585" s="9" t="str">
        <f>IF('DATA ACCURATE'!A1588&lt;&gt;"",'DATA ACCURATE'!A1588,"")</f>
        <v/>
      </c>
      <c r="B1585" s="9" t="str">
        <f>IF('DATA ACCURATE'!D1588&lt;&gt;"",'DATA ACCURATE'!D1588,"")</f>
        <v/>
      </c>
      <c r="C1585" s="38" t="str">
        <f>IF($AD1585="000000000000","",INDEX(DATABASE!$W$12:$W$71,MATCH($AD1585,DATABASE!$V$12:$V$71,0)))</f>
        <v/>
      </c>
      <c r="D1585" s="34" t="str">
        <f>IF(C1585="","",IF(E1585="",INDEX(DATABASE!$AF$13:$AF$62,MATCH($C1585,DATABASE!$AC$13:$AC$62,0)),IF(E1585="2x D11",INDEX(DATABASE!$AF$13:$AF$62,MATCH($C1585,DATABASE!$AC$13:$AC$62,0))+2*DATABASE!$AF$62,IF(E1585="3x D11",INDEX(DATABASE!$AF$13:$AF$62,MATCH($C1585,DATABASE!$AC$13:$AC$62,0))+3*DATABASE!$AF$62,""))))</f>
        <v/>
      </c>
      <c r="E1585" s="38" t="str">
        <f>IF(AND($K1585="Y",$G1585&lt;&gt;"UNYIL",$F1585&lt;DATABASE!$O$8),"2x D11",IF(AND($K1585="Y",$G1585&lt;&gt;"UNYIL",$F1585&gt;=DATABASE!$O$8),"3x D11",""))</f>
        <v/>
      </c>
      <c r="F1585" s="9" t="str">
        <f>IF('DATA ACCURATE'!N1588&lt;&gt;"",'DATA ACCURATE'!N1588,"")</f>
        <v/>
      </c>
      <c r="G1585" t="str">
        <f>IF(F1585="","",IF(F1585&lt;=DATABASE!$I$8,"UNYIL",IF(F1585&lt;=DATABASE!$J$8,"KECIL",IF(F1585&lt;DATABASE!$K$8,"TANGGUNG",IF(F1585&gt;=DATABASE!$K$8,"BESAR","")))))</f>
        <v/>
      </c>
      <c r="H1585" s="16" t="str">
        <f>IF('DATA ACCURATE'!J1588&lt;&gt;"",'DATA ACCURATE'!J1588,"")</f>
        <v/>
      </c>
      <c r="I1585" s="35" t="str">
        <f>IF(B1585&lt;&gt;"",IFERROR(VLOOKUP(B1585,'DATA TIMBANGAN'!G:M,7,FALSE),VLOOKUP(B1585,'DATA TIMBANGAN'!G:M,7)),"")</f>
        <v/>
      </c>
      <c r="J1585" s="25" t="str">
        <f>IF(H1585&lt;&gt;"",IFERROR(INDEX(DATABASE!$Z$19:$Z$38,MATCH(DATEVALUE(H1585),DATABASE!$AA$19:$AA$38,0)),INDEX(DATABASE!$Z$12:$Z$18,MATCH(WEEKDAY(H1585,2),DATABASE!$AA$12:$AA$18,0))),"")</f>
        <v/>
      </c>
      <c r="K1585" s="25" t="str">
        <f>IF('DATA ACCURATE'!V1588&lt;&gt;"",'DATA ACCURATE'!V1588,"")</f>
        <v/>
      </c>
      <c r="L1585" s="80" t="str">
        <f>IF($H1585="","",IF(OR($J1585="LIBUR",AND($L1584="LIBUR",$O1584=$O1585)),"LIBUR",IF(AND(OR($L1584="LUAR JAM KERJA 1",$L1584="LUAR JAM KERJA 2"),OR(OR(AND($H1584=$H1585,AND(OR($I1585&gt;DATABASE!$J$3,$I1585&lt;DATABASE!$J$6),((DATEVALUE($H1585)+$I1585)-(DATEVALUE($H1584)+$I1584))&lt;DATABASE!$J$6)),AND($H1584=$H1585,$O1584=$O1585,OR($I1585&gt;DATABASE!$J$6,$I1585&lt;DATABASE!$J$3))),AND(($H1585-$H1584)=1,OR($I1585&lt;DATABASE!$I$6,((DATEVALUE($H1585)+$I1585)-(DATEVALUE($H1584)+$I1584))&lt;DATABASE!$J$6))),$A1585=$A1584),"LUAR JAM KERJA 2",IF(AND(OR(WEEKDAY($H1585,2)=1,WEEKDAY($H1585,2)=2,WEEKDAY($H1585,2)=3,WEEKDAY($H1585,2)=4,WEEKDAY($H1585,2)=5),$I1585&lt;=DATABASE!$J$3,$I1585&gt;=DATABASE!$I$3),"JAM KERJA",IF(AND(WEEKDAY($H1585,2)=6,$I1585&lt;=DATABASE!$J$4,$I1585&gt;=DATABASE!$I$4),"JAM KERJA","LUAR JAM KERJA 1")))))</f>
        <v/>
      </c>
      <c r="M1585" s="33" t="str">
        <f>IF('DATA ACCURATE'!T1588&lt;&gt;"",IF('DATA ACCURATE'!T1588&gt;100,'DATA ACCURATE'!T1588/10,'DATA ACCURATE'!T1588),"")</f>
        <v/>
      </c>
      <c r="N1585" t="str">
        <f>IF(M1585="","",IF(M1585&lt;=DATABASE!$I$9,"LOKAL",IF(M1585&lt;DATABASE!$J$9,"LUAR KOTA 1",IF($M1585&gt;=DATABASE!$J$9,"LUAR KOTA 2",""))))</f>
        <v/>
      </c>
      <c r="O1585" s="38" t="str">
        <f>IF('DATA ACCURATE'!L1588&lt;&gt;"",'DATA ACCURATE'!L1588,"")</f>
        <v/>
      </c>
      <c r="Q1585" s="38">
        <f t="shared" si="168"/>
        <v>0</v>
      </c>
      <c r="R1585" s="38">
        <f t="shared" si="168"/>
        <v>0</v>
      </c>
      <c r="S1585" s="38">
        <f t="shared" si="168"/>
        <v>0</v>
      </c>
      <c r="T1585" s="38">
        <f t="shared" si="168"/>
        <v>0</v>
      </c>
      <c r="U1585" s="38">
        <f t="shared" si="169"/>
        <v>0</v>
      </c>
      <c r="V1585" s="38">
        <f t="shared" si="169"/>
        <v>0</v>
      </c>
      <c r="W1585" s="38">
        <f t="shared" si="169"/>
        <v>0</v>
      </c>
      <c r="X1585" s="38">
        <f t="shared" si="170"/>
        <v>0</v>
      </c>
      <c r="Y1585" s="38">
        <f t="shared" si="170"/>
        <v>0</v>
      </c>
      <c r="Z1585" s="38">
        <f t="shared" si="170"/>
        <v>0</v>
      </c>
      <c r="AA1585" s="38">
        <f t="shared" si="170"/>
        <v>0</v>
      </c>
      <c r="AB1585" s="38">
        <f t="shared" si="171"/>
        <v>0</v>
      </c>
      <c r="AC1585" s="38">
        <f t="shared" si="172"/>
        <v>0</v>
      </c>
      <c r="AD1585" s="38" t="str">
        <f t="shared" si="173"/>
        <v>000000000000</v>
      </c>
    </row>
    <row r="1586" spans="1:30">
      <c r="A1586" s="9" t="str">
        <f>IF('DATA ACCURATE'!A1589&lt;&gt;"",'DATA ACCURATE'!A1589,"")</f>
        <v/>
      </c>
      <c r="B1586" s="9" t="str">
        <f>IF('DATA ACCURATE'!D1589&lt;&gt;"",'DATA ACCURATE'!D1589,"")</f>
        <v/>
      </c>
      <c r="C1586" s="38" t="str">
        <f>IF($AD1586="000000000000","",INDEX(DATABASE!$W$12:$W$71,MATCH($AD1586,DATABASE!$V$12:$V$71,0)))</f>
        <v/>
      </c>
      <c r="D1586" s="34" t="str">
        <f>IF(C1586="","",IF(E1586="",INDEX(DATABASE!$AF$13:$AF$62,MATCH($C1586,DATABASE!$AC$13:$AC$62,0)),IF(E1586="2x D11",INDEX(DATABASE!$AF$13:$AF$62,MATCH($C1586,DATABASE!$AC$13:$AC$62,0))+2*DATABASE!$AF$62,IF(E1586="3x D11",INDEX(DATABASE!$AF$13:$AF$62,MATCH($C1586,DATABASE!$AC$13:$AC$62,0))+3*DATABASE!$AF$62,""))))</f>
        <v/>
      </c>
      <c r="E1586" s="38" t="str">
        <f>IF(AND($K1586="Y",$G1586&lt;&gt;"UNYIL",$F1586&lt;DATABASE!$O$8),"2x D11",IF(AND($K1586="Y",$G1586&lt;&gt;"UNYIL",$F1586&gt;=DATABASE!$O$8),"3x D11",""))</f>
        <v/>
      </c>
      <c r="F1586" s="9" t="str">
        <f>IF('DATA ACCURATE'!N1589&lt;&gt;"",'DATA ACCURATE'!N1589,"")</f>
        <v/>
      </c>
      <c r="G1586" t="str">
        <f>IF(F1586="","",IF(F1586&lt;=DATABASE!$I$8,"UNYIL",IF(F1586&lt;=DATABASE!$J$8,"KECIL",IF(F1586&lt;DATABASE!$K$8,"TANGGUNG",IF(F1586&gt;=DATABASE!$K$8,"BESAR","")))))</f>
        <v/>
      </c>
      <c r="H1586" s="16" t="str">
        <f>IF('DATA ACCURATE'!J1589&lt;&gt;"",'DATA ACCURATE'!J1589,"")</f>
        <v/>
      </c>
      <c r="I1586" s="35" t="str">
        <f>IF(B1586&lt;&gt;"",IFERROR(VLOOKUP(B1586,'DATA TIMBANGAN'!G:M,7,FALSE),VLOOKUP(B1586,'DATA TIMBANGAN'!G:M,7)),"")</f>
        <v/>
      </c>
      <c r="J1586" s="25" t="str">
        <f>IF(H1586&lt;&gt;"",IFERROR(INDEX(DATABASE!$Z$19:$Z$38,MATCH(DATEVALUE(H1586),DATABASE!$AA$19:$AA$38,0)),INDEX(DATABASE!$Z$12:$Z$18,MATCH(WEEKDAY(H1586,2),DATABASE!$AA$12:$AA$18,0))),"")</f>
        <v/>
      </c>
      <c r="K1586" s="25" t="str">
        <f>IF('DATA ACCURATE'!V1589&lt;&gt;"",'DATA ACCURATE'!V1589,"")</f>
        <v/>
      </c>
      <c r="L1586" s="80" t="str">
        <f>IF($H1586="","",IF(OR($J1586="LIBUR",AND($L1585="LIBUR",$O1585=$O1586)),"LIBUR",IF(AND(OR($L1585="LUAR JAM KERJA 1",$L1585="LUAR JAM KERJA 2"),OR(OR(AND($H1585=$H1586,AND(OR($I1586&gt;DATABASE!$J$3,$I1586&lt;DATABASE!$J$6),((DATEVALUE($H1586)+$I1586)-(DATEVALUE($H1585)+$I1585))&lt;DATABASE!$J$6)),AND($H1585=$H1586,$O1585=$O1586,OR($I1586&gt;DATABASE!$J$6,$I1586&lt;DATABASE!$J$3))),AND(($H1586-$H1585)=1,OR($I1586&lt;DATABASE!$I$6,((DATEVALUE($H1586)+$I1586)-(DATEVALUE($H1585)+$I1585))&lt;DATABASE!$J$6))),$A1586=$A1585),"LUAR JAM KERJA 2",IF(AND(OR(WEEKDAY($H1586,2)=1,WEEKDAY($H1586,2)=2,WEEKDAY($H1586,2)=3,WEEKDAY($H1586,2)=4,WEEKDAY($H1586,2)=5),$I1586&lt;=DATABASE!$J$3,$I1586&gt;=DATABASE!$I$3),"JAM KERJA",IF(AND(WEEKDAY($H1586,2)=6,$I1586&lt;=DATABASE!$J$4,$I1586&gt;=DATABASE!$I$4),"JAM KERJA","LUAR JAM KERJA 1")))))</f>
        <v/>
      </c>
      <c r="M1586" s="33" t="str">
        <f>IF('DATA ACCURATE'!T1589&lt;&gt;"",IF('DATA ACCURATE'!T1589&gt;100,'DATA ACCURATE'!T1589/10,'DATA ACCURATE'!T1589),"")</f>
        <v/>
      </c>
      <c r="N1586" t="str">
        <f>IF(M1586="","",IF(M1586&lt;=DATABASE!$I$9,"LOKAL",IF(M1586&lt;DATABASE!$J$9,"LUAR KOTA 1",IF($M1586&gt;=DATABASE!$J$9,"LUAR KOTA 2",""))))</f>
        <v/>
      </c>
      <c r="O1586" s="38" t="str">
        <f>IF('DATA ACCURATE'!L1589&lt;&gt;"",'DATA ACCURATE'!L1589,"")</f>
        <v/>
      </c>
      <c r="Q1586" s="38">
        <f t="shared" si="168"/>
        <v>0</v>
      </c>
      <c r="R1586" s="38">
        <f t="shared" si="168"/>
        <v>0</v>
      </c>
      <c r="S1586" s="38">
        <f t="shared" si="168"/>
        <v>0</v>
      </c>
      <c r="T1586" s="38">
        <f t="shared" si="168"/>
        <v>0</v>
      </c>
      <c r="U1586" s="38">
        <f t="shared" si="169"/>
        <v>0</v>
      </c>
      <c r="V1586" s="38">
        <f t="shared" si="169"/>
        <v>0</v>
      </c>
      <c r="W1586" s="38">
        <f t="shared" si="169"/>
        <v>0</v>
      </c>
      <c r="X1586" s="38">
        <f t="shared" si="170"/>
        <v>0</v>
      </c>
      <c r="Y1586" s="38">
        <f t="shared" si="170"/>
        <v>0</v>
      </c>
      <c r="Z1586" s="38">
        <f t="shared" si="170"/>
        <v>0</v>
      </c>
      <c r="AA1586" s="38">
        <f t="shared" si="170"/>
        <v>0</v>
      </c>
      <c r="AB1586" s="38">
        <f t="shared" si="171"/>
        <v>0</v>
      </c>
      <c r="AC1586" s="38">
        <f t="shared" si="172"/>
        <v>0</v>
      </c>
      <c r="AD1586" s="38" t="str">
        <f t="shared" si="173"/>
        <v>000000000000</v>
      </c>
    </row>
    <row r="1587" spans="1:30">
      <c r="A1587" s="9" t="str">
        <f>IF('DATA ACCURATE'!A1590&lt;&gt;"",'DATA ACCURATE'!A1590,"")</f>
        <v/>
      </c>
      <c r="B1587" s="9" t="str">
        <f>IF('DATA ACCURATE'!D1590&lt;&gt;"",'DATA ACCURATE'!D1590,"")</f>
        <v/>
      </c>
      <c r="C1587" s="38" t="str">
        <f>IF($AD1587="000000000000","",INDEX(DATABASE!$W$12:$W$71,MATCH($AD1587,DATABASE!$V$12:$V$71,0)))</f>
        <v/>
      </c>
      <c r="D1587" s="34" t="str">
        <f>IF(C1587="","",IF(E1587="",INDEX(DATABASE!$AF$13:$AF$62,MATCH($C1587,DATABASE!$AC$13:$AC$62,0)),IF(E1587="2x D11",INDEX(DATABASE!$AF$13:$AF$62,MATCH($C1587,DATABASE!$AC$13:$AC$62,0))+2*DATABASE!$AF$62,IF(E1587="3x D11",INDEX(DATABASE!$AF$13:$AF$62,MATCH($C1587,DATABASE!$AC$13:$AC$62,0))+3*DATABASE!$AF$62,""))))</f>
        <v/>
      </c>
      <c r="E1587" s="38" t="str">
        <f>IF(AND($K1587="Y",$G1587&lt;&gt;"UNYIL",$F1587&lt;DATABASE!$O$8),"2x D11",IF(AND($K1587="Y",$G1587&lt;&gt;"UNYIL",$F1587&gt;=DATABASE!$O$8),"3x D11",""))</f>
        <v/>
      </c>
      <c r="F1587" s="9" t="str">
        <f>IF('DATA ACCURATE'!N1590&lt;&gt;"",'DATA ACCURATE'!N1590,"")</f>
        <v/>
      </c>
      <c r="G1587" t="str">
        <f>IF(F1587="","",IF(F1587&lt;=DATABASE!$I$8,"UNYIL",IF(F1587&lt;=DATABASE!$J$8,"KECIL",IF(F1587&lt;DATABASE!$K$8,"TANGGUNG",IF(F1587&gt;=DATABASE!$K$8,"BESAR","")))))</f>
        <v/>
      </c>
      <c r="H1587" s="16" t="str">
        <f>IF('DATA ACCURATE'!J1590&lt;&gt;"",'DATA ACCURATE'!J1590,"")</f>
        <v/>
      </c>
      <c r="I1587" s="35" t="str">
        <f>IF(B1587&lt;&gt;"",IFERROR(VLOOKUP(B1587,'DATA TIMBANGAN'!G:M,7,FALSE),VLOOKUP(B1587,'DATA TIMBANGAN'!G:M,7)),"")</f>
        <v/>
      </c>
      <c r="J1587" s="25" t="str">
        <f>IF(H1587&lt;&gt;"",IFERROR(INDEX(DATABASE!$Z$19:$Z$38,MATCH(DATEVALUE(H1587),DATABASE!$AA$19:$AA$38,0)),INDEX(DATABASE!$Z$12:$Z$18,MATCH(WEEKDAY(H1587,2),DATABASE!$AA$12:$AA$18,0))),"")</f>
        <v/>
      </c>
      <c r="K1587" s="25" t="str">
        <f>IF('DATA ACCURATE'!V1590&lt;&gt;"",'DATA ACCURATE'!V1590,"")</f>
        <v/>
      </c>
      <c r="L1587" s="80" t="str">
        <f>IF($H1587="","",IF(OR($J1587="LIBUR",AND($L1586="LIBUR",$O1586=$O1587)),"LIBUR",IF(AND(OR($L1586="LUAR JAM KERJA 1",$L1586="LUAR JAM KERJA 2"),OR(OR(AND($H1586=$H1587,AND(OR($I1587&gt;DATABASE!$J$3,$I1587&lt;DATABASE!$J$6),((DATEVALUE($H1587)+$I1587)-(DATEVALUE($H1586)+$I1586))&lt;DATABASE!$J$6)),AND($H1586=$H1587,$O1586=$O1587,OR($I1587&gt;DATABASE!$J$6,$I1587&lt;DATABASE!$J$3))),AND(($H1587-$H1586)=1,OR($I1587&lt;DATABASE!$I$6,((DATEVALUE($H1587)+$I1587)-(DATEVALUE($H1586)+$I1586))&lt;DATABASE!$J$6))),$A1587=$A1586),"LUAR JAM KERJA 2",IF(AND(OR(WEEKDAY($H1587,2)=1,WEEKDAY($H1587,2)=2,WEEKDAY($H1587,2)=3,WEEKDAY($H1587,2)=4,WEEKDAY($H1587,2)=5),$I1587&lt;=DATABASE!$J$3,$I1587&gt;=DATABASE!$I$3),"JAM KERJA",IF(AND(WEEKDAY($H1587,2)=6,$I1587&lt;=DATABASE!$J$4,$I1587&gt;=DATABASE!$I$4),"JAM KERJA","LUAR JAM KERJA 1")))))</f>
        <v/>
      </c>
      <c r="M1587" s="33" t="str">
        <f>IF('DATA ACCURATE'!T1590&lt;&gt;"",IF('DATA ACCURATE'!T1590&gt;100,'DATA ACCURATE'!T1590/10,'DATA ACCURATE'!T1590),"")</f>
        <v/>
      </c>
      <c r="N1587" t="str">
        <f>IF(M1587="","",IF(M1587&lt;=DATABASE!$I$9,"LOKAL",IF(M1587&lt;DATABASE!$J$9,"LUAR KOTA 1",IF($M1587&gt;=DATABASE!$J$9,"LUAR KOTA 2",""))))</f>
        <v/>
      </c>
      <c r="O1587" s="38" t="str">
        <f>IF('DATA ACCURATE'!L1590&lt;&gt;"",'DATA ACCURATE'!L1590,"")</f>
        <v/>
      </c>
      <c r="Q1587" s="38">
        <f t="shared" si="168"/>
        <v>0</v>
      </c>
      <c r="R1587" s="38">
        <f t="shared" si="168"/>
        <v>0</v>
      </c>
      <c r="S1587" s="38">
        <f t="shared" si="168"/>
        <v>0</v>
      </c>
      <c r="T1587" s="38">
        <f t="shared" si="168"/>
        <v>0</v>
      </c>
      <c r="U1587" s="38">
        <f t="shared" si="169"/>
        <v>0</v>
      </c>
      <c r="V1587" s="38">
        <f t="shared" si="169"/>
        <v>0</v>
      </c>
      <c r="W1587" s="38">
        <f t="shared" si="169"/>
        <v>0</v>
      </c>
      <c r="X1587" s="38">
        <f t="shared" si="170"/>
        <v>0</v>
      </c>
      <c r="Y1587" s="38">
        <f t="shared" si="170"/>
        <v>0</v>
      </c>
      <c r="Z1587" s="38">
        <f t="shared" si="170"/>
        <v>0</v>
      </c>
      <c r="AA1587" s="38">
        <f t="shared" si="170"/>
        <v>0</v>
      </c>
      <c r="AB1587" s="38">
        <f t="shared" si="171"/>
        <v>0</v>
      </c>
      <c r="AC1587" s="38">
        <f t="shared" si="172"/>
        <v>0</v>
      </c>
      <c r="AD1587" s="38" t="str">
        <f t="shared" si="173"/>
        <v>000000000000</v>
      </c>
    </row>
    <row r="1588" spans="1:30">
      <c r="A1588" s="9" t="str">
        <f>IF('DATA ACCURATE'!A1591&lt;&gt;"",'DATA ACCURATE'!A1591,"")</f>
        <v/>
      </c>
      <c r="B1588" s="9" t="str">
        <f>IF('DATA ACCURATE'!D1591&lt;&gt;"",'DATA ACCURATE'!D1591,"")</f>
        <v/>
      </c>
      <c r="C1588" s="38" t="str">
        <f>IF($AD1588="000000000000","",INDEX(DATABASE!$W$12:$W$71,MATCH($AD1588,DATABASE!$V$12:$V$71,0)))</f>
        <v/>
      </c>
      <c r="D1588" s="34" t="str">
        <f>IF(C1588="","",IF(E1588="",INDEX(DATABASE!$AF$13:$AF$62,MATCH($C1588,DATABASE!$AC$13:$AC$62,0)),IF(E1588="2x D11",INDEX(DATABASE!$AF$13:$AF$62,MATCH($C1588,DATABASE!$AC$13:$AC$62,0))+2*DATABASE!$AF$62,IF(E1588="3x D11",INDEX(DATABASE!$AF$13:$AF$62,MATCH($C1588,DATABASE!$AC$13:$AC$62,0))+3*DATABASE!$AF$62,""))))</f>
        <v/>
      </c>
      <c r="E1588" s="38" t="str">
        <f>IF(AND($K1588="Y",$G1588&lt;&gt;"UNYIL",$F1588&lt;DATABASE!$O$8),"2x D11",IF(AND($K1588="Y",$G1588&lt;&gt;"UNYIL",$F1588&gt;=DATABASE!$O$8),"3x D11",""))</f>
        <v/>
      </c>
      <c r="F1588" s="9" t="str">
        <f>IF('DATA ACCURATE'!N1591&lt;&gt;"",'DATA ACCURATE'!N1591,"")</f>
        <v/>
      </c>
      <c r="G1588" t="str">
        <f>IF(F1588="","",IF(F1588&lt;=DATABASE!$I$8,"UNYIL",IF(F1588&lt;=DATABASE!$J$8,"KECIL",IF(F1588&lt;DATABASE!$K$8,"TANGGUNG",IF(F1588&gt;=DATABASE!$K$8,"BESAR","")))))</f>
        <v/>
      </c>
      <c r="H1588" s="16" t="str">
        <f>IF('DATA ACCURATE'!J1591&lt;&gt;"",'DATA ACCURATE'!J1591,"")</f>
        <v/>
      </c>
      <c r="I1588" s="35" t="str">
        <f>IF(B1588&lt;&gt;"",IFERROR(VLOOKUP(B1588,'DATA TIMBANGAN'!G:M,7,FALSE),VLOOKUP(B1588,'DATA TIMBANGAN'!G:M,7)),"")</f>
        <v/>
      </c>
      <c r="J1588" s="25" t="str">
        <f>IF(H1588&lt;&gt;"",IFERROR(INDEX(DATABASE!$Z$19:$Z$38,MATCH(DATEVALUE(H1588),DATABASE!$AA$19:$AA$38,0)),INDEX(DATABASE!$Z$12:$Z$18,MATCH(WEEKDAY(H1588,2),DATABASE!$AA$12:$AA$18,0))),"")</f>
        <v/>
      </c>
      <c r="K1588" s="25" t="str">
        <f>IF('DATA ACCURATE'!V1591&lt;&gt;"",'DATA ACCURATE'!V1591,"")</f>
        <v/>
      </c>
      <c r="L1588" s="80" t="str">
        <f>IF($H1588="","",IF(OR($J1588="LIBUR",AND($L1587="LIBUR",$O1587=$O1588)),"LIBUR",IF(AND(OR($L1587="LUAR JAM KERJA 1",$L1587="LUAR JAM KERJA 2"),OR(OR(AND($H1587=$H1588,AND(OR($I1588&gt;DATABASE!$J$3,$I1588&lt;DATABASE!$J$6),((DATEVALUE($H1588)+$I1588)-(DATEVALUE($H1587)+$I1587))&lt;DATABASE!$J$6)),AND($H1587=$H1588,$O1587=$O1588,OR($I1588&gt;DATABASE!$J$6,$I1588&lt;DATABASE!$J$3))),AND(($H1588-$H1587)=1,OR($I1588&lt;DATABASE!$I$6,((DATEVALUE($H1588)+$I1588)-(DATEVALUE($H1587)+$I1587))&lt;DATABASE!$J$6))),$A1588=$A1587),"LUAR JAM KERJA 2",IF(AND(OR(WEEKDAY($H1588,2)=1,WEEKDAY($H1588,2)=2,WEEKDAY($H1588,2)=3,WEEKDAY($H1588,2)=4,WEEKDAY($H1588,2)=5),$I1588&lt;=DATABASE!$J$3,$I1588&gt;=DATABASE!$I$3),"JAM KERJA",IF(AND(WEEKDAY($H1588,2)=6,$I1588&lt;=DATABASE!$J$4,$I1588&gt;=DATABASE!$I$4),"JAM KERJA","LUAR JAM KERJA 1")))))</f>
        <v/>
      </c>
      <c r="M1588" s="33" t="str">
        <f>IF('DATA ACCURATE'!T1591&lt;&gt;"",IF('DATA ACCURATE'!T1591&gt;100,'DATA ACCURATE'!T1591/10,'DATA ACCURATE'!T1591),"")</f>
        <v/>
      </c>
      <c r="N1588" t="str">
        <f>IF(M1588="","",IF(M1588&lt;=DATABASE!$I$9,"LOKAL",IF(M1588&lt;DATABASE!$J$9,"LUAR KOTA 1",IF($M1588&gt;=DATABASE!$J$9,"LUAR KOTA 2",""))))</f>
        <v/>
      </c>
      <c r="O1588" s="38" t="str">
        <f>IF('DATA ACCURATE'!L1591&lt;&gt;"",'DATA ACCURATE'!L1591,"")</f>
        <v/>
      </c>
      <c r="Q1588" s="38">
        <f t="shared" si="168"/>
        <v>0</v>
      </c>
      <c r="R1588" s="38">
        <f t="shared" si="168"/>
        <v>0</v>
      </c>
      <c r="S1588" s="38">
        <f t="shared" si="168"/>
        <v>0</v>
      </c>
      <c r="T1588" s="38">
        <f t="shared" si="168"/>
        <v>0</v>
      </c>
      <c r="U1588" s="38">
        <f t="shared" si="169"/>
        <v>0</v>
      </c>
      <c r="V1588" s="38">
        <f t="shared" si="169"/>
        <v>0</v>
      </c>
      <c r="W1588" s="38">
        <f t="shared" si="169"/>
        <v>0</v>
      </c>
      <c r="X1588" s="38">
        <f t="shared" si="170"/>
        <v>0</v>
      </c>
      <c r="Y1588" s="38">
        <f t="shared" si="170"/>
        <v>0</v>
      </c>
      <c r="Z1588" s="38">
        <f t="shared" si="170"/>
        <v>0</v>
      </c>
      <c r="AA1588" s="38">
        <f t="shared" si="170"/>
        <v>0</v>
      </c>
      <c r="AB1588" s="38">
        <f t="shared" si="171"/>
        <v>0</v>
      </c>
      <c r="AC1588" s="38">
        <f t="shared" si="172"/>
        <v>0</v>
      </c>
      <c r="AD1588" s="38" t="str">
        <f t="shared" si="173"/>
        <v>000000000000</v>
      </c>
    </row>
    <row r="1589" spans="1:30">
      <c r="A1589" s="9" t="str">
        <f>IF('DATA ACCURATE'!A1592&lt;&gt;"",'DATA ACCURATE'!A1592,"")</f>
        <v/>
      </c>
      <c r="B1589" s="9" t="str">
        <f>IF('DATA ACCURATE'!D1592&lt;&gt;"",'DATA ACCURATE'!D1592,"")</f>
        <v/>
      </c>
      <c r="C1589" s="38" t="str">
        <f>IF($AD1589="000000000000","",INDEX(DATABASE!$W$12:$W$71,MATCH($AD1589,DATABASE!$V$12:$V$71,0)))</f>
        <v/>
      </c>
      <c r="D1589" s="34" t="str">
        <f>IF(C1589="","",IF(E1589="",INDEX(DATABASE!$AF$13:$AF$62,MATCH($C1589,DATABASE!$AC$13:$AC$62,0)),IF(E1589="2x D11",INDEX(DATABASE!$AF$13:$AF$62,MATCH($C1589,DATABASE!$AC$13:$AC$62,0))+2*DATABASE!$AF$62,IF(E1589="3x D11",INDEX(DATABASE!$AF$13:$AF$62,MATCH($C1589,DATABASE!$AC$13:$AC$62,0))+3*DATABASE!$AF$62,""))))</f>
        <v/>
      </c>
      <c r="E1589" s="38" t="str">
        <f>IF(AND($K1589="Y",$G1589&lt;&gt;"UNYIL",$F1589&lt;DATABASE!$O$8),"2x D11",IF(AND($K1589="Y",$G1589&lt;&gt;"UNYIL",$F1589&gt;=DATABASE!$O$8),"3x D11",""))</f>
        <v/>
      </c>
      <c r="F1589" s="9" t="str">
        <f>IF('DATA ACCURATE'!N1592&lt;&gt;"",'DATA ACCURATE'!N1592,"")</f>
        <v/>
      </c>
      <c r="G1589" t="str">
        <f>IF(F1589="","",IF(F1589&lt;=DATABASE!$I$8,"UNYIL",IF(F1589&lt;=DATABASE!$J$8,"KECIL",IF(F1589&lt;DATABASE!$K$8,"TANGGUNG",IF(F1589&gt;=DATABASE!$K$8,"BESAR","")))))</f>
        <v/>
      </c>
      <c r="H1589" s="16" t="str">
        <f>IF('DATA ACCURATE'!J1592&lt;&gt;"",'DATA ACCURATE'!J1592,"")</f>
        <v/>
      </c>
      <c r="I1589" s="35" t="str">
        <f>IF(B1589&lt;&gt;"",IFERROR(VLOOKUP(B1589,'DATA TIMBANGAN'!G:M,7,FALSE),VLOOKUP(B1589,'DATA TIMBANGAN'!G:M,7)),"")</f>
        <v/>
      </c>
      <c r="J1589" s="25" t="str">
        <f>IF(H1589&lt;&gt;"",IFERROR(INDEX(DATABASE!$Z$19:$Z$38,MATCH(DATEVALUE(H1589),DATABASE!$AA$19:$AA$38,0)),INDEX(DATABASE!$Z$12:$Z$18,MATCH(WEEKDAY(H1589,2),DATABASE!$AA$12:$AA$18,0))),"")</f>
        <v/>
      </c>
      <c r="K1589" s="25" t="str">
        <f>IF('DATA ACCURATE'!V1592&lt;&gt;"",'DATA ACCURATE'!V1592,"")</f>
        <v/>
      </c>
      <c r="L1589" s="80" t="str">
        <f>IF($H1589="","",IF(OR($J1589="LIBUR",AND($L1588="LIBUR",$O1588=$O1589)),"LIBUR",IF(AND(OR($L1588="LUAR JAM KERJA 1",$L1588="LUAR JAM KERJA 2"),OR(OR(AND($H1588=$H1589,AND(OR($I1589&gt;DATABASE!$J$3,$I1589&lt;DATABASE!$J$6),((DATEVALUE($H1589)+$I1589)-(DATEVALUE($H1588)+$I1588))&lt;DATABASE!$J$6)),AND($H1588=$H1589,$O1588=$O1589,OR($I1589&gt;DATABASE!$J$6,$I1589&lt;DATABASE!$J$3))),AND(($H1589-$H1588)=1,OR($I1589&lt;DATABASE!$I$6,((DATEVALUE($H1589)+$I1589)-(DATEVALUE($H1588)+$I1588))&lt;DATABASE!$J$6))),$A1589=$A1588),"LUAR JAM KERJA 2",IF(AND(OR(WEEKDAY($H1589,2)=1,WEEKDAY($H1589,2)=2,WEEKDAY($H1589,2)=3,WEEKDAY($H1589,2)=4,WEEKDAY($H1589,2)=5),$I1589&lt;=DATABASE!$J$3,$I1589&gt;=DATABASE!$I$3),"JAM KERJA",IF(AND(WEEKDAY($H1589,2)=6,$I1589&lt;=DATABASE!$J$4,$I1589&gt;=DATABASE!$I$4),"JAM KERJA","LUAR JAM KERJA 1")))))</f>
        <v/>
      </c>
      <c r="M1589" s="33" t="str">
        <f>IF('DATA ACCURATE'!T1592&lt;&gt;"",IF('DATA ACCURATE'!T1592&gt;100,'DATA ACCURATE'!T1592/10,'DATA ACCURATE'!T1592),"")</f>
        <v/>
      </c>
      <c r="N1589" t="str">
        <f>IF(M1589="","",IF(M1589&lt;=DATABASE!$I$9,"LOKAL",IF(M1589&lt;DATABASE!$J$9,"LUAR KOTA 1",IF($M1589&gt;=DATABASE!$J$9,"LUAR KOTA 2",""))))</f>
        <v/>
      </c>
      <c r="O1589" s="38" t="str">
        <f>IF('DATA ACCURATE'!L1592&lt;&gt;"",'DATA ACCURATE'!L1592,"")</f>
        <v/>
      </c>
      <c r="Q1589" s="38">
        <f t="shared" si="168"/>
        <v>0</v>
      </c>
      <c r="R1589" s="38">
        <f t="shared" si="168"/>
        <v>0</v>
      </c>
      <c r="S1589" s="38">
        <f t="shared" si="168"/>
        <v>0</v>
      </c>
      <c r="T1589" s="38">
        <f t="shared" si="168"/>
        <v>0</v>
      </c>
      <c r="U1589" s="38">
        <f t="shared" si="169"/>
        <v>0</v>
      </c>
      <c r="V1589" s="38">
        <f t="shared" si="169"/>
        <v>0</v>
      </c>
      <c r="W1589" s="38">
        <f t="shared" si="169"/>
        <v>0</v>
      </c>
      <c r="X1589" s="38">
        <f t="shared" si="170"/>
        <v>0</v>
      </c>
      <c r="Y1589" s="38">
        <f t="shared" si="170"/>
        <v>0</v>
      </c>
      <c r="Z1589" s="38">
        <f t="shared" si="170"/>
        <v>0</v>
      </c>
      <c r="AA1589" s="38">
        <f t="shared" si="170"/>
        <v>0</v>
      </c>
      <c r="AB1589" s="38">
        <f t="shared" si="171"/>
        <v>0</v>
      </c>
      <c r="AC1589" s="38">
        <f t="shared" si="172"/>
        <v>0</v>
      </c>
      <c r="AD1589" s="38" t="str">
        <f t="shared" si="173"/>
        <v>000000000000</v>
      </c>
    </row>
    <row r="1590" spans="1:30">
      <c r="A1590" s="9" t="str">
        <f>IF('DATA ACCURATE'!A1593&lt;&gt;"",'DATA ACCURATE'!A1593,"")</f>
        <v/>
      </c>
      <c r="B1590" s="9" t="str">
        <f>IF('DATA ACCURATE'!D1593&lt;&gt;"",'DATA ACCURATE'!D1593,"")</f>
        <v/>
      </c>
      <c r="C1590" s="38" t="str">
        <f>IF($AD1590="000000000000","",INDEX(DATABASE!$W$12:$W$71,MATCH($AD1590,DATABASE!$V$12:$V$71,0)))</f>
        <v/>
      </c>
      <c r="D1590" s="34" t="str">
        <f>IF(C1590="","",IF(E1590="",INDEX(DATABASE!$AF$13:$AF$62,MATCH($C1590,DATABASE!$AC$13:$AC$62,0)),IF(E1590="2x D11",INDEX(DATABASE!$AF$13:$AF$62,MATCH($C1590,DATABASE!$AC$13:$AC$62,0))+2*DATABASE!$AF$62,IF(E1590="3x D11",INDEX(DATABASE!$AF$13:$AF$62,MATCH($C1590,DATABASE!$AC$13:$AC$62,0))+3*DATABASE!$AF$62,""))))</f>
        <v/>
      </c>
      <c r="E1590" s="38" t="str">
        <f>IF(AND($K1590="Y",$G1590&lt;&gt;"UNYIL",$F1590&lt;DATABASE!$O$8),"2x D11",IF(AND($K1590="Y",$G1590&lt;&gt;"UNYIL",$F1590&gt;=DATABASE!$O$8),"3x D11",""))</f>
        <v/>
      </c>
      <c r="F1590" s="9" t="str">
        <f>IF('DATA ACCURATE'!N1593&lt;&gt;"",'DATA ACCURATE'!N1593,"")</f>
        <v/>
      </c>
      <c r="G1590" t="str">
        <f>IF(F1590="","",IF(F1590&lt;=DATABASE!$I$8,"UNYIL",IF(F1590&lt;=DATABASE!$J$8,"KECIL",IF(F1590&lt;DATABASE!$K$8,"TANGGUNG",IF(F1590&gt;=DATABASE!$K$8,"BESAR","")))))</f>
        <v/>
      </c>
      <c r="H1590" s="16" t="str">
        <f>IF('DATA ACCURATE'!J1593&lt;&gt;"",'DATA ACCURATE'!J1593,"")</f>
        <v/>
      </c>
      <c r="I1590" s="35" t="str">
        <f>IF(B1590&lt;&gt;"",IFERROR(VLOOKUP(B1590,'DATA TIMBANGAN'!G:M,7,FALSE),VLOOKUP(B1590,'DATA TIMBANGAN'!G:M,7)),"")</f>
        <v/>
      </c>
      <c r="J1590" s="25" t="str">
        <f>IF(H1590&lt;&gt;"",IFERROR(INDEX(DATABASE!$Z$19:$Z$38,MATCH(DATEVALUE(H1590),DATABASE!$AA$19:$AA$38,0)),INDEX(DATABASE!$Z$12:$Z$18,MATCH(WEEKDAY(H1590,2),DATABASE!$AA$12:$AA$18,0))),"")</f>
        <v/>
      </c>
      <c r="K1590" s="25" t="str">
        <f>IF('DATA ACCURATE'!V1593&lt;&gt;"",'DATA ACCURATE'!V1593,"")</f>
        <v/>
      </c>
      <c r="L1590" s="80" t="str">
        <f>IF($H1590="","",IF(OR($J1590="LIBUR",AND($L1589="LIBUR",$O1589=$O1590)),"LIBUR",IF(AND(OR($L1589="LUAR JAM KERJA 1",$L1589="LUAR JAM KERJA 2"),OR(OR(AND($H1589=$H1590,AND(OR($I1590&gt;DATABASE!$J$3,$I1590&lt;DATABASE!$J$6),((DATEVALUE($H1590)+$I1590)-(DATEVALUE($H1589)+$I1589))&lt;DATABASE!$J$6)),AND($H1589=$H1590,$O1589=$O1590,OR($I1590&gt;DATABASE!$J$6,$I1590&lt;DATABASE!$J$3))),AND(($H1590-$H1589)=1,OR($I1590&lt;DATABASE!$I$6,((DATEVALUE($H1590)+$I1590)-(DATEVALUE($H1589)+$I1589))&lt;DATABASE!$J$6))),$A1590=$A1589),"LUAR JAM KERJA 2",IF(AND(OR(WEEKDAY($H1590,2)=1,WEEKDAY($H1590,2)=2,WEEKDAY($H1590,2)=3,WEEKDAY($H1590,2)=4,WEEKDAY($H1590,2)=5),$I1590&lt;=DATABASE!$J$3,$I1590&gt;=DATABASE!$I$3),"JAM KERJA",IF(AND(WEEKDAY($H1590,2)=6,$I1590&lt;=DATABASE!$J$4,$I1590&gt;=DATABASE!$I$4),"JAM KERJA","LUAR JAM KERJA 1")))))</f>
        <v/>
      </c>
      <c r="M1590" s="33" t="str">
        <f>IF('DATA ACCURATE'!T1593&lt;&gt;"",IF('DATA ACCURATE'!T1593&gt;100,'DATA ACCURATE'!T1593/10,'DATA ACCURATE'!T1593),"")</f>
        <v/>
      </c>
      <c r="N1590" t="str">
        <f>IF(M1590="","",IF(M1590&lt;=DATABASE!$I$9,"LOKAL",IF(M1590&lt;DATABASE!$J$9,"LUAR KOTA 1",IF($M1590&gt;=DATABASE!$J$9,"LUAR KOTA 2",""))))</f>
        <v/>
      </c>
      <c r="O1590" s="38" t="str">
        <f>IF('DATA ACCURATE'!L1593&lt;&gt;"",'DATA ACCURATE'!L1593,"")</f>
        <v/>
      </c>
      <c r="Q1590" s="38">
        <f t="shared" si="168"/>
        <v>0</v>
      </c>
      <c r="R1590" s="38">
        <f t="shared" si="168"/>
        <v>0</v>
      </c>
      <c r="S1590" s="38">
        <f t="shared" si="168"/>
        <v>0</v>
      </c>
      <c r="T1590" s="38">
        <f t="shared" si="168"/>
        <v>0</v>
      </c>
      <c r="U1590" s="38">
        <f t="shared" si="169"/>
        <v>0</v>
      </c>
      <c r="V1590" s="38">
        <f t="shared" si="169"/>
        <v>0</v>
      </c>
      <c r="W1590" s="38">
        <f t="shared" si="169"/>
        <v>0</v>
      </c>
      <c r="X1590" s="38">
        <f t="shared" si="170"/>
        <v>0</v>
      </c>
      <c r="Y1590" s="38">
        <f t="shared" si="170"/>
        <v>0</v>
      </c>
      <c r="Z1590" s="38">
        <f t="shared" si="170"/>
        <v>0</v>
      </c>
      <c r="AA1590" s="38">
        <f t="shared" si="170"/>
        <v>0</v>
      </c>
      <c r="AB1590" s="38">
        <f t="shared" si="171"/>
        <v>0</v>
      </c>
      <c r="AC1590" s="38">
        <f t="shared" si="172"/>
        <v>0</v>
      </c>
      <c r="AD1590" s="38" t="str">
        <f t="shared" si="173"/>
        <v>000000000000</v>
      </c>
    </row>
    <row r="1591" spans="1:30">
      <c r="A1591" s="9" t="str">
        <f>IF('DATA ACCURATE'!A1594&lt;&gt;"",'DATA ACCURATE'!A1594,"")</f>
        <v/>
      </c>
      <c r="B1591" s="9" t="str">
        <f>IF('DATA ACCURATE'!D1594&lt;&gt;"",'DATA ACCURATE'!D1594,"")</f>
        <v/>
      </c>
      <c r="C1591" s="38" t="str">
        <f>IF($AD1591="000000000000","",INDEX(DATABASE!$W$12:$W$71,MATCH($AD1591,DATABASE!$V$12:$V$71,0)))</f>
        <v/>
      </c>
      <c r="D1591" s="34" t="str">
        <f>IF(C1591="","",IF(E1591="",INDEX(DATABASE!$AF$13:$AF$62,MATCH($C1591,DATABASE!$AC$13:$AC$62,0)),IF(E1591="2x D11",INDEX(DATABASE!$AF$13:$AF$62,MATCH($C1591,DATABASE!$AC$13:$AC$62,0))+2*DATABASE!$AF$62,IF(E1591="3x D11",INDEX(DATABASE!$AF$13:$AF$62,MATCH($C1591,DATABASE!$AC$13:$AC$62,0))+3*DATABASE!$AF$62,""))))</f>
        <v/>
      </c>
      <c r="E1591" s="38" t="str">
        <f>IF(AND($K1591="Y",$G1591&lt;&gt;"UNYIL",$F1591&lt;DATABASE!$O$8),"2x D11",IF(AND($K1591="Y",$G1591&lt;&gt;"UNYIL",$F1591&gt;=DATABASE!$O$8),"3x D11",""))</f>
        <v/>
      </c>
      <c r="F1591" s="9" t="str">
        <f>IF('DATA ACCURATE'!N1594&lt;&gt;"",'DATA ACCURATE'!N1594,"")</f>
        <v/>
      </c>
      <c r="G1591" t="str">
        <f>IF(F1591="","",IF(F1591&lt;=DATABASE!$I$8,"UNYIL",IF(F1591&lt;=DATABASE!$J$8,"KECIL",IF(F1591&lt;DATABASE!$K$8,"TANGGUNG",IF(F1591&gt;=DATABASE!$K$8,"BESAR","")))))</f>
        <v/>
      </c>
      <c r="H1591" s="16" t="str">
        <f>IF('DATA ACCURATE'!J1594&lt;&gt;"",'DATA ACCURATE'!J1594,"")</f>
        <v/>
      </c>
      <c r="I1591" s="35" t="str">
        <f>IF(B1591&lt;&gt;"",IFERROR(VLOOKUP(B1591,'DATA TIMBANGAN'!G:M,7,FALSE),VLOOKUP(B1591,'DATA TIMBANGAN'!G:M,7)),"")</f>
        <v/>
      </c>
      <c r="J1591" s="25" t="str">
        <f>IF(H1591&lt;&gt;"",IFERROR(INDEX(DATABASE!$Z$19:$Z$38,MATCH(DATEVALUE(H1591),DATABASE!$AA$19:$AA$38,0)),INDEX(DATABASE!$Z$12:$Z$18,MATCH(WEEKDAY(H1591,2),DATABASE!$AA$12:$AA$18,0))),"")</f>
        <v/>
      </c>
      <c r="K1591" s="25" t="str">
        <f>IF('DATA ACCURATE'!V1594&lt;&gt;"",'DATA ACCURATE'!V1594,"")</f>
        <v/>
      </c>
      <c r="L1591" s="80" t="str">
        <f>IF($H1591="","",IF(OR($J1591="LIBUR",AND($L1590="LIBUR",$O1590=$O1591)),"LIBUR",IF(AND(OR($L1590="LUAR JAM KERJA 1",$L1590="LUAR JAM KERJA 2"),OR(OR(AND($H1590=$H1591,AND(OR($I1591&gt;DATABASE!$J$3,$I1591&lt;DATABASE!$J$6),((DATEVALUE($H1591)+$I1591)-(DATEVALUE($H1590)+$I1590))&lt;DATABASE!$J$6)),AND($H1590=$H1591,$O1590=$O1591,OR($I1591&gt;DATABASE!$J$6,$I1591&lt;DATABASE!$J$3))),AND(($H1591-$H1590)=1,OR($I1591&lt;DATABASE!$I$6,((DATEVALUE($H1591)+$I1591)-(DATEVALUE($H1590)+$I1590))&lt;DATABASE!$J$6))),$A1591=$A1590),"LUAR JAM KERJA 2",IF(AND(OR(WEEKDAY($H1591,2)=1,WEEKDAY($H1591,2)=2,WEEKDAY($H1591,2)=3,WEEKDAY($H1591,2)=4,WEEKDAY($H1591,2)=5),$I1591&lt;=DATABASE!$J$3,$I1591&gt;=DATABASE!$I$3),"JAM KERJA",IF(AND(WEEKDAY($H1591,2)=6,$I1591&lt;=DATABASE!$J$4,$I1591&gt;=DATABASE!$I$4),"JAM KERJA","LUAR JAM KERJA 1")))))</f>
        <v/>
      </c>
      <c r="M1591" s="33" t="str">
        <f>IF('DATA ACCURATE'!T1594&lt;&gt;"",IF('DATA ACCURATE'!T1594&gt;100,'DATA ACCURATE'!T1594/10,'DATA ACCURATE'!T1594),"")</f>
        <v/>
      </c>
      <c r="N1591" t="str">
        <f>IF(M1591="","",IF(M1591&lt;=DATABASE!$I$9,"LOKAL",IF(M1591&lt;DATABASE!$J$9,"LUAR KOTA 1",IF($M1591&gt;=DATABASE!$J$9,"LUAR KOTA 2",""))))</f>
        <v/>
      </c>
      <c r="O1591" s="38" t="str">
        <f>IF('DATA ACCURATE'!L1594&lt;&gt;"",'DATA ACCURATE'!L1594,"")</f>
        <v/>
      </c>
      <c r="Q1591" s="38">
        <f t="shared" si="168"/>
        <v>0</v>
      </c>
      <c r="R1591" s="38">
        <f t="shared" si="168"/>
        <v>0</v>
      </c>
      <c r="S1591" s="38">
        <f t="shared" si="168"/>
        <v>0</v>
      </c>
      <c r="T1591" s="38">
        <f t="shared" si="168"/>
        <v>0</v>
      </c>
      <c r="U1591" s="38">
        <f t="shared" si="169"/>
        <v>0</v>
      </c>
      <c r="V1591" s="38">
        <f t="shared" si="169"/>
        <v>0</v>
      </c>
      <c r="W1591" s="38">
        <f t="shared" si="169"/>
        <v>0</v>
      </c>
      <c r="X1591" s="38">
        <f t="shared" si="170"/>
        <v>0</v>
      </c>
      <c r="Y1591" s="38">
        <f t="shared" si="170"/>
        <v>0</v>
      </c>
      <c r="Z1591" s="38">
        <f t="shared" si="170"/>
        <v>0</v>
      </c>
      <c r="AA1591" s="38">
        <f t="shared" si="170"/>
        <v>0</v>
      </c>
      <c r="AB1591" s="38">
        <f t="shared" si="171"/>
        <v>0</v>
      </c>
      <c r="AC1591" s="38">
        <f t="shared" si="172"/>
        <v>0</v>
      </c>
      <c r="AD1591" s="38" t="str">
        <f t="shared" si="173"/>
        <v>000000000000</v>
      </c>
    </row>
    <row r="1592" spans="1:30">
      <c r="A1592" s="9" t="str">
        <f>IF('DATA ACCURATE'!A1595&lt;&gt;"",'DATA ACCURATE'!A1595,"")</f>
        <v/>
      </c>
      <c r="B1592" s="9" t="str">
        <f>IF('DATA ACCURATE'!D1595&lt;&gt;"",'DATA ACCURATE'!D1595,"")</f>
        <v/>
      </c>
      <c r="C1592" s="38" t="str">
        <f>IF($AD1592="000000000000","",INDEX(DATABASE!$W$12:$W$71,MATCH($AD1592,DATABASE!$V$12:$V$71,0)))</f>
        <v/>
      </c>
      <c r="D1592" s="34" t="str">
        <f>IF(C1592="","",IF(E1592="",INDEX(DATABASE!$AF$13:$AF$62,MATCH($C1592,DATABASE!$AC$13:$AC$62,0)),IF(E1592="2x D11",INDEX(DATABASE!$AF$13:$AF$62,MATCH($C1592,DATABASE!$AC$13:$AC$62,0))+2*DATABASE!$AF$62,IF(E1592="3x D11",INDEX(DATABASE!$AF$13:$AF$62,MATCH($C1592,DATABASE!$AC$13:$AC$62,0))+3*DATABASE!$AF$62,""))))</f>
        <v/>
      </c>
      <c r="E1592" s="38" t="str">
        <f>IF(AND($K1592="Y",$G1592&lt;&gt;"UNYIL",$F1592&lt;DATABASE!$O$8),"2x D11",IF(AND($K1592="Y",$G1592&lt;&gt;"UNYIL",$F1592&gt;=DATABASE!$O$8),"3x D11",""))</f>
        <v/>
      </c>
      <c r="F1592" s="9" t="str">
        <f>IF('DATA ACCURATE'!N1595&lt;&gt;"",'DATA ACCURATE'!N1595,"")</f>
        <v/>
      </c>
      <c r="G1592" t="str">
        <f>IF(F1592="","",IF(F1592&lt;=DATABASE!$I$8,"UNYIL",IF(F1592&lt;=DATABASE!$J$8,"KECIL",IF(F1592&lt;DATABASE!$K$8,"TANGGUNG",IF(F1592&gt;=DATABASE!$K$8,"BESAR","")))))</f>
        <v/>
      </c>
      <c r="H1592" s="16" t="str">
        <f>IF('DATA ACCURATE'!J1595&lt;&gt;"",'DATA ACCURATE'!J1595,"")</f>
        <v/>
      </c>
      <c r="I1592" s="35" t="str">
        <f>IF(B1592&lt;&gt;"",IFERROR(VLOOKUP(B1592,'DATA TIMBANGAN'!G:M,7,FALSE),VLOOKUP(B1592,'DATA TIMBANGAN'!G:M,7)),"")</f>
        <v/>
      </c>
      <c r="J1592" s="25" t="str">
        <f>IF(H1592&lt;&gt;"",IFERROR(INDEX(DATABASE!$Z$19:$Z$38,MATCH(DATEVALUE(H1592),DATABASE!$AA$19:$AA$38,0)),INDEX(DATABASE!$Z$12:$Z$18,MATCH(WEEKDAY(H1592,2),DATABASE!$AA$12:$AA$18,0))),"")</f>
        <v/>
      </c>
      <c r="K1592" s="25" t="str">
        <f>IF('DATA ACCURATE'!V1595&lt;&gt;"",'DATA ACCURATE'!V1595,"")</f>
        <v/>
      </c>
      <c r="L1592" s="80" t="str">
        <f>IF($H1592="","",IF(OR($J1592="LIBUR",AND($L1591="LIBUR",$O1591=$O1592)),"LIBUR",IF(AND(OR($L1591="LUAR JAM KERJA 1",$L1591="LUAR JAM KERJA 2"),OR(OR(AND($H1591=$H1592,AND(OR($I1592&gt;DATABASE!$J$3,$I1592&lt;DATABASE!$J$6),((DATEVALUE($H1592)+$I1592)-(DATEVALUE($H1591)+$I1591))&lt;DATABASE!$J$6)),AND($H1591=$H1592,$O1591=$O1592,OR($I1592&gt;DATABASE!$J$6,$I1592&lt;DATABASE!$J$3))),AND(($H1592-$H1591)=1,OR($I1592&lt;DATABASE!$I$6,((DATEVALUE($H1592)+$I1592)-(DATEVALUE($H1591)+$I1591))&lt;DATABASE!$J$6))),$A1592=$A1591),"LUAR JAM KERJA 2",IF(AND(OR(WEEKDAY($H1592,2)=1,WEEKDAY($H1592,2)=2,WEEKDAY($H1592,2)=3,WEEKDAY($H1592,2)=4,WEEKDAY($H1592,2)=5),$I1592&lt;=DATABASE!$J$3,$I1592&gt;=DATABASE!$I$3),"JAM KERJA",IF(AND(WEEKDAY($H1592,2)=6,$I1592&lt;=DATABASE!$J$4,$I1592&gt;=DATABASE!$I$4),"JAM KERJA","LUAR JAM KERJA 1")))))</f>
        <v/>
      </c>
      <c r="M1592" s="33" t="str">
        <f>IF('DATA ACCURATE'!T1595&lt;&gt;"",IF('DATA ACCURATE'!T1595&gt;100,'DATA ACCURATE'!T1595/10,'DATA ACCURATE'!T1595),"")</f>
        <v/>
      </c>
      <c r="N1592" t="str">
        <f>IF(M1592="","",IF(M1592&lt;=DATABASE!$I$9,"LOKAL",IF(M1592&lt;DATABASE!$J$9,"LUAR KOTA 1",IF($M1592&gt;=DATABASE!$J$9,"LUAR KOTA 2",""))))</f>
        <v/>
      </c>
      <c r="O1592" s="38" t="str">
        <f>IF('DATA ACCURATE'!L1595&lt;&gt;"",'DATA ACCURATE'!L1595,"")</f>
        <v/>
      </c>
      <c r="Q1592" s="38">
        <f t="shared" si="168"/>
        <v>0</v>
      </c>
      <c r="R1592" s="38">
        <f t="shared" si="168"/>
        <v>0</v>
      </c>
      <c r="S1592" s="38">
        <f t="shared" si="168"/>
        <v>0</v>
      </c>
      <c r="T1592" s="38">
        <f t="shared" si="168"/>
        <v>0</v>
      </c>
      <c r="U1592" s="38">
        <f t="shared" si="169"/>
        <v>0</v>
      </c>
      <c r="V1592" s="38">
        <f t="shared" si="169"/>
        <v>0</v>
      </c>
      <c r="W1592" s="38">
        <f t="shared" si="169"/>
        <v>0</v>
      </c>
      <c r="X1592" s="38">
        <f t="shared" si="170"/>
        <v>0</v>
      </c>
      <c r="Y1592" s="38">
        <f t="shared" si="170"/>
        <v>0</v>
      </c>
      <c r="Z1592" s="38">
        <f t="shared" si="170"/>
        <v>0</v>
      </c>
      <c r="AA1592" s="38">
        <f t="shared" si="170"/>
        <v>0</v>
      </c>
      <c r="AB1592" s="38">
        <f t="shared" si="171"/>
        <v>0</v>
      </c>
      <c r="AC1592" s="38">
        <f t="shared" si="172"/>
        <v>0</v>
      </c>
      <c r="AD1592" s="38" t="str">
        <f t="shared" si="173"/>
        <v>000000000000</v>
      </c>
    </row>
    <row r="1593" spans="1:30">
      <c r="A1593" s="9" t="str">
        <f>IF('DATA ACCURATE'!A1596&lt;&gt;"",'DATA ACCURATE'!A1596,"")</f>
        <v/>
      </c>
      <c r="B1593" s="9" t="str">
        <f>IF('DATA ACCURATE'!D1596&lt;&gt;"",'DATA ACCURATE'!D1596,"")</f>
        <v/>
      </c>
      <c r="C1593" s="38" t="str">
        <f>IF($AD1593="000000000000","",INDEX(DATABASE!$W$12:$W$71,MATCH($AD1593,DATABASE!$V$12:$V$71,0)))</f>
        <v/>
      </c>
      <c r="D1593" s="34" t="str">
        <f>IF(C1593="","",IF(E1593="",INDEX(DATABASE!$AF$13:$AF$62,MATCH($C1593,DATABASE!$AC$13:$AC$62,0)),IF(E1593="2x D11",INDEX(DATABASE!$AF$13:$AF$62,MATCH($C1593,DATABASE!$AC$13:$AC$62,0))+2*DATABASE!$AF$62,IF(E1593="3x D11",INDEX(DATABASE!$AF$13:$AF$62,MATCH($C1593,DATABASE!$AC$13:$AC$62,0))+3*DATABASE!$AF$62,""))))</f>
        <v/>
      </c>
      <c r="E1593" s="38" t="str">
        <f>IF(AND($K1593="Y",$G1593&lt;&gt;"UNYIL",$F1593&lt;DATABASE!$O$8),"2x D11",IF(AND($K1593="Y",$G1593&lt;&gt;"UNYIL",$F1593&gt;=DATABASE!$O$8),"3x D11",""))</f>
        <v/>
      </c>
      <c r="F1593" s="9" t="str">
        <f>IF('DATA ACCURATE'!N1596&lt;&gt;"",'DATA ACCURATE'!N1596,"")</f>
        <v/>
      </c>
      <c r="G1593" t="str">
        <f>IF(F1593="","",IF(F1593&lt;=DATABASE!$I$8,"UNYIL",IF(F1593&lt;=DATABASE!$J$8,"KECIL",IF(F1593&lt;DATABASE!$K$8,"TANGGUNG",IF(F1593&gt;=DATABASE!$K$8,"BESAR","")))))</f>
        <v/>
      </c>
      <c r="H1593" s="16" t="str">
        <f>IF('DATA ACCURATE'!J1596&lt;&gt;"",'DATA ACCURATE'!J1596,"")</f>
        <v/>
      </c>
      <c r="I1593" s="35" t="str">
        <f>IF(B1593&lt;&gt;"",IFERROR(VLOOKUP(B1593,'DATA TIMBANGAN'!G:M,7,FALSE),VLOOKUP(B1593,'DATA TIMBANGAN'!G:M,7)),"")</f>
        <v/>
      </c>
      <c r="J1593" s="25" t="str">
        <f>IF(H1593&lt;&gt;"",IFERROR(INDEX(DATABASE!$Z$19:$Z$38,MATCH(DATEVALUE(H1593),DATABASE!$AA$19:$AA$38,0)),INDEX(DATABASE!$Z$12:$Z$18,MATCH(WEEKDAY(H1593,2),DATABASE!$AA$12:$AA$18,0))),"")</f>
        <v/>
      </c>
      <c r="K1593" s="25" t="str">
        <f>IF('DATA ACCURATE'!V1596&lt;&gt;"",'DATA ACCURATE'!V1596,"")</f>
        <v/>
      </c>
      <c r="L1593" s="80" t="str">
        <f>IF($H1593="","",IF(OR($J1593="LIBUR",AND($L1592="LIBUR",$O1592=$O1593)),"LIBUR",IF(AND(OR($L1592="LUAR JAM KERJA 1",$L1592="LUAR JAM KERJA 2"),OR(OR(AND($H1592=$H1593,AND(OR($I1593&gt;DATABASE!$J$3,$I1593&lt;DATABASE!$J$6),((DATEVALUE($H1593)+$I1593)-(DATEVALUE($H1592)+$I1592))&lt;DATABASE!$J$6)),AND($H1592=$H1593,$O1592=$O1593,OR($I1593&gt;DATABASE!$J$6,$I1593&lt;DATABASE!$J$3))),AND(($H1593-$H1592)=1,OR($I1593&lt;DATABASE!$I$6,((DATEVALUE($H1593)+$I1593)-(DATEVALUE($H1592)+$I1592))&lt;DATABASE!$J$6))),$A1593=$A1592),"LUAR JAM KERJA 2",IF(AND(OR(WEEKDAY($H1593,2)=1,WEEKDAY($H1593,2)=2,WEEKDAY($H1593,2)=3,WEEKDAY($H1593,2)=4,WEEKDAY($H1593,2)=5),$I1593&lt;=DATABASE!$J$3,$I1593&gt;=DATABASE!$I$3),"JAM KERJA",IF(AND(WEEKDAY($H1593,2)=6,$I1593&lt;=DATABASE!$J$4,$I1593&gt;=DATABASE!$I$4),"JAM KERJA","LUAR JAM KERJA 1")))))</f>
        <v/>
      </c>
      <c r="M1593" s="33" t="str">
        <f>IF('DATA ACCURATE'!T1596&lt;&gt;"",IF('DATA ACCURATE'!T1596&gt;100,'DATA ACCURATE'!T1596/10,'DATA ACCURATE'!T1596),"")</f>
        <v/>
      </c>
      <c r="N1593" t="str">
        <f>IF(M1593="","",IF(M1593&lt;=DATABASE!$I$9,"LOKAL",IF(M1593&lt;DATABASE!$J$9,"LUAR KOTA 1",IF($M1593&gt;=DATABASE!$J$9,"LUAR KOTA 2",""))))</f>
        <v/>
      </c>
      <c r="O1593" s="38" t="str">
        <f>IF('DATA ACCURATE'!L1596&lt;&gt;"",'DATA ACCURATE'!L1596,"")</f>
        <v/>
      </c>
      <c r="Q1593" s="38">
        <f t="shared" si="168"/>
        <v>0</v>
      </c>
      <c r="R1593" s="38">
        <f t="shared" si="168"/>
        <v>0</v>
      </c>
      <c r="S1593" s="38">
        <f t="shared" si="168"/>
        <v>0</v>
      </c>
      <c r="T1593" s="38">
        <f t="shared" si="168"/>
        <v>0</v>
      </c>
      <c r="U1593" s="38">
        <f t="shared" si="169"/>
        <v>0</v>
      </c>
      <c r="V1593" s="38">
        <f t="shared" si="169"/>
        <v>0</v>
      </c>
      <c r="W1593" s="38">
        <f t="shared" si="169"/>
        <v>0</v>
      </c>
      <c r="X1593" s="38">
        <f t="shared" si="170"/>
        <v>0</v>
      </c>
      <c r="Y1593" s="38">
        <f t="shared" si="170"/>
        <v>0</v>
      </c>
      <c r="Z1593" s="38">
        <f t="shared" si="170"/>
        <v>0</v>
      </c>
      <c r="AA1593" s="38">
        <f t="shared" si="170"/>
        <v>0</v>
      </c>
      <c r="AB1593" s="38">
        <f t="shared" si="171"/>
        <v>0</v>
      </c>
      <c r="AC1593" s="38">
        <f t="shared" si="172"/>
        <v>0</v>
      </c>
      <c r="AD1593" s="38" t="str">
        <f t="shared" si="173"/>
        <v>000000000000</v>
      </c>
    </row>
    <row r="1594" spans="1:30">
      <c r="A1594" s="9" t="str">
        <f>IF('DATA ACCURATE'!A1597&lt;&gt;"",'DATA ACCURATE'!A1597,"")</f>
        <v/>
      </c>
      <c r="B1594" s="9" t="str">
        <f>IF('DATA ACCURATE'!D1597&lt;&gt;"",'DATA ACCURATE'!D1597,"")</f>
        <v/>
      </c>
      <c r="C1594" s="38" t="str">
        <f>IF($AD1594="000000000000","",INDEX(DATABASE!$W$12:$W$71,MATCH($AD1594,DATABASE!$V$12:$V$71,0)))</f>
        <v/>
      </c>
      <c r="D1594" s="34" t="str">
        <f>IF(C1594="","",IF(E1594="",INDEX(DATABASE!$AF$13:$AF$62,MATCH($C1594,DATABASE!$AC$13:$AC$62,0)),IF(E1594="2x D11",INDEX(DATABASE!$AF$13:$AF$62,MATCH($C1594,DATABASE!$AC$13:$AC$62,0))+2*DATABASE!$AF$62,IF(E1594="3x D11",INDEX(DATABASE!$AF$13:$AF$62,MATCH($C1594,DATABASE!$AC$13:$AC$62,0))+3*DATABASE!$AF$62,""))))</f>
        <v/>
      </c>
      <c r="E1594" s="38" t="str">
        <f>IF(AND($K1594="Y",$G1594&lt;&gt;"UNYIL",$F1594&lt;DATABASE!$O$8),"2x D11",IF(AND($K1594="Y",$G1594&lt;&gt;"UNYIL",$F1594&gt;=DATABASE!$O$8),"3x D11",""))</f>
        <v/>
      </c>
      <c r="F1594" s="9" t="str">
        <f>IF('DATA ACCURATE'!N1597&lt;&gt;"",'DATA ACCURATE'!N1597,"")</f>
        <v/>
      </c>
      <c r="G1594" t="str">
        <f>IF(F1594="","",IF(F1594&lt;=DATABASE!$I$8,"UNYIL",IF(F1594&lt;=DATABASE!$J$8,"KECIL",IF(F1594&lt;DATABASE!$K$8,"TANGGUNG",IF(F1594&gt;=DATABASE!$K$8,"BESAR","")))))</f>
        <v/>
      </c>
      <c r="H1594" s="16" t="str">
        <f>IF('DATA ACCURATE'!J1597&lt;&gt;"",'DATA ACCURATE'!J1597,"")</f>
        <v/>
      </c>
      <c r="I1594" s="35" t="str">
        <f>IF(B1594&lt;&gt;"",IFERROR(VLOOKUP(B1594,'DATA TIMBANGAN'!G:M,7,FALSE),VLOOKUP(B1594,'DATA TIMBANGAN'!G:M,7)),"")</f>
        <v/>
      </c>
      <c r="J1594" s="25" t="str">
        <f>IF(H1594&lt;&gt;"",IFERROR(INDEX(DATABASE!$Z$19:$Z$38,MATCH(DATEVALUE(H1594),DATABASE!$AA$19:$AA$38,0)),INDEX(DATABASE!$Z$12:$Z$18,MATCH(WEEKDAY(H1594,2),DATABASE!$AA$12:$AA$18,0))),"")</f>
        <v/>
      </c>
      <c r="K1594" s="25" t="str">
        <f>IF('DATA ACCURATE'!V1597&lt;&gt;"",'DATA ACCURATE'!V1597,"")</f>
        <v/>
      </c>
      <c r="L1594" s="80" t="str">
        <f>IF($H1594="","",IF(OR($J1594="LIBUR",AND($L1593="LIBUR",$O1593=$O1594)),"LIBUR",IF(AND(OR($L1593="LUAR JAM KERJA 1",$L1593="LUAR JAM KERJA 2"),OR(OR(AND($H1593=$H1594,AND(OR($I1594&gt;DATABASE!$J$3,$I1594&lt;DATABASE!$J$6),((DATEVALUE($H1594)+$I1594)-(DATEVALUE($H1593)+$I1593))&lt;DATABASE!$J$6)),AND($H1593=$H1594,$O1593=$O1594,OR($I1594&gt;DATABASE!$J$6,$I1594&lt;DATABASE!$J$3))),AND(($H1594-$H1593)=1,OR($I1594&lt;DATABASE!$I$6,((DATEVALUE($H1594)+$I1594)-(DATEVALUE($H1593)+$I1593))&lt;DATABASE!$J$6))),$A1594=$A1593),"LUAR JAM KERJA 2",IF(AND(OR(WEEKDAY($H1594,2)=1,WEEKDAY($H1594,2)=2,WEEKDAY($H1594,2)=3,WEEKDAY($H1594,2)=4,WEEKDAY($H1594,2)=5),$I1594&lt;=DATABASE!$J$3,$I1594&gt;=DATABASE!$I$3),"JAM KERJA",IF(AND(WEEKDAY($H1594,2)=6,$I1594&lt;=DATABASE!$J$4,$I1594&gt;=DATABASE!$I$4),"JAM KERJA","LUAR JAM KERJA 1")))))</f>
        <v/>
      </c>
      <c r="M1594" s="33" t="str">
        <f>IF('DATA ACCURATE'!T1597&lt;&gt;"",IF('DATA ACCURATE'!T1597&gt;100,'DATA ACCURATE'!T1597/10,'DATA ACCURATE'!T1597),"")</f>
        <v/>
      </c>
      <c r="N1594" t="str">
        <f>IF(M1594="","",IF(M1594&lt;=DATABASE!$I$9,"LOKAL",IF(M1594&lt;DATABASE!$J$9,"LUAR KOTA 1",IF($M1594&gt;=DATABASE!$J$9,"LUAR KOTA 2",""))))</f>
        <v/>
      </c>
      <c r="O1594" s="38" t="str">
        <f>IF('DATA ACCURATE'!L1597&lt;&gt;"",'DATA ACCURATE'!L1597,"")</f>
        <v/>
      </c>
      <c r="Q1594" s="38">
        <f t="shared" si="168"/>
        <v>0</v>
      </c>
      <c r="R1594" s="38">
        <f t="shared" si="168"/>
        <v>0</v>
      </c>
      <c r="S1594" s="38">
        <f t="shared" si="168"/>
        <v>0</v>
      </c>
      <c r="T1594" s="38">
        <f t="shared" si="168"/>
        <v>0</v>
      </c>
      <c r="U1594" s="38">
        <f t="shared" si="169"/>
        <v>0</v>
      </c>
      <c r="V1594" s="38">
        <f t="shared" si="169"/>
        <v>0</v>
      </c>
      <c r="W1594" s="38">
        <f t="shared" si="169"/>
        <v>0</v>
      </c>
      <c r="X1594" s="38">
        <f t="shared" si="170"/>
        <v>0</v>
      </c>
      <c r="Y1594" s="38">
        <f t="shared" si="170"/>
        <v>0</v>
      </c>
      <c r="Z1594" s="38">
        <f t="shared" si="170"/>
        <v>0</v>
      </c>
      <c r="AA1594" s="38">
        <f t="shared" si="170"/>
        <v>0</v>
      </c>
      <c r="AB1594" s="38">
        <f t="shared" si="171"/>
        <v>0</v>
      </c>
      <c r="AC1594" s="38">
        <f t="shared" si="172"/>
        <v>0</v>
      </c>
      <c r="AD1594" s="38" t="str">
        <f t="shared" si="173"/>
        <v>000000000000</v>
      </c>
    </row>
    <row r="1595" spans="1:30">
      <c r="A1595" s="9" t="str">
        <f>IF('DATA ACCURATE'!A1598&lt;&gt;"",'DATA ACCURATE'!A1598,"")</f>
        <v/>
      </c>
      <c r="B1595" s="9" t="str">
        <f>IF('DATA ACCURATE'!D1598&lt;&gt;"",'DATA ACCURATE'!D1598,"")</f>
        <v/>
      </c>
      <c r="C1595" s="38" t="str">
        <f>IF($AD1595="000000000000","",INDEX(DATABASE!$W$12:$W$71,MATCH($AD1595,DATABASE!$V$12:$V$71,0)))</f>
        <v/>
      </c>
      <c r="D1595" s="34" t="str">
        <f>IF(C1595="","",IF(E1595="",INDEX(DATABASE!$AF$13:$AF$62,MATCH($C1595,DATABASE!$AC$13:$AC$62,0)),IF(E1595="2x D11",INDEX(DATABASE!$AF$13:$AF$62,MATCH($C1595,DATABASE!$AC$13:$AC$62,0))+2*DATABASE!$AF$62,IF(E1595="3x D11",INDEX(DATABASE!$AF$13:$AF$62,MATCH($C1595,DATABASE!$AC$13:$AC$62,0))+3*DATABASE!$AF$62,""))))</f>
        <v/>
      </c>
      <c r="E1595" s="38" t="str">
        <f>IF(AND($K1595="Y",$G1595&lt;&gt;"UNYIL",$F1595&lt;DATABASE!$O$8),"2x D11",IF(AND($K1595="Y",$G1595&lt;&gt;"UNYIL",$F1595&gt;=DATABASE!$O$8),"3x D11",""))</f>
        <v/>
      </c>
      <c r="F1595" s="9" t="str">
        <f>IF('DATA ACCURATE'!N1598&lt;&gt;"",'DATA ACCURATE'!N1598,"")</f>
        <v/>
      </c>
      <c r="G1595" t="str">
        <f>IF(F1595="","",IF(F1595&lt;=DATABASE!$I$8,"UNYIL",IF(F1595&lt;=DATABASE!$J$8,"KECIL",IF(F1595&lt;DATABASE!$K$8,"TANGGUNG",IF(F1595&gt;=DATABASE!$K$8,"BESAR","")))))</f>
        <v/>
      </c>
      <c r="H1595" s="16" t="str">
        <f>IF('DATA ACCURATE'!J1598&lt;&gt;"",'DATA ACCURATE'!J1598,"")</f>
        <v/>
      </c>
      <c r="I1595" s="35" t="str">
        <f>IF(B1595&lt;&gt;"",IFERROR(VLOOKUP(B1595,'DATA TIMBANGAN'!G:M,7,FALSE),VLOOKUP(B1595,'DATA TIMBANGAN'!G:M,7)),"")</f>
        <v/>
      </c>
      <c r="J1595" s="25" t="str">
        <f>IF(H1595&lt;&gt;"",IFERROR(INDEX(DATABASE!$Z$19:$Z$38,MATCH(DATEVALUE(H1595),DATABASE!$AA$19:$AA$38,0)),INDEX(DATABASE!$Z$12:$Z$18,MATCH(WEEKDAY(H1595,2),DATABASE!$AA$12:$AA$18,0))),"")</f>
        <v/>
      </c>
      <c r="K1595" s="25" t="str">
        <f>IF('DATA ACCURATE'!V1598&lt;&gt;"",'DATA ACCURATE'!V1598,"")</f>
        <v/>
      </c>
      <c r="L1595" s="80" t="str">
        <f>IF($H1595="","",IF(OR($J1595="LIBUR",AND($L1594="LIBUR",$O1594=$O1595)),"LIBUR",IF(AND(OR($L1594="LUAR JAM KERJA 1",$L1594="LUAR JAM KERJA 2"),OR(OR(AND($H1594=$H1595,AND(OR($I1595&gt;DATABASE!$J$3,$I1595&lt;DATABASE!$J$6),((DATEVALUE($H1595)+$I1595)-(DATEVALUE($H1594)+$I1594))&lt;DATABASE!$J$6)),AND($H1594=$H1595,$O1594=$O1595,OR($I1595&gt;DATABASE!$J$6,$I1595&lt;DATABASE!$J$3))),AND(($H1595-$H1594)=1,OR($I1595&lt;DATABASE!$I$6,((DATEVALUE($H1595)+$I1595)-(DATEVALUE($H1594)+$I1594))&lt;DATABASE!$J$6))),$A1595=$A1594),"LUAR JAM KERJA 2",IF(AND(OR(WEEKDAY($H1595,2)=1,WEEKDAY($H1595,2)=2,WEEKDAY($H1595,2)=3,WEEKDAY($H1595,2)=4,WEEKDAY($H1595,2)=5),$I1595&lt;=DATABASE!$J$3,$I1595&gt;=DATABASE!$I$3),"JAM KERJA",IF(AND(WEEKDAY($H1595,2)=6,$I1595&lt;=DATABASE!$J$4,$I1595&gt;=DATABASE!$I$4),"JAM KERJA","LUAR JAM KERJA 1")))))</f>
        <v/>
      </c>
      <c r="M1595" s="33" t="str">
        <f>IF('DATA ACCURATE'!T1598&lt;&gt;"",IF('DATA ACCURATE'!T1598&gt;100,'DATA ACCURATE'!T1598/10,'DATA ACCURATE'!T1598),"")</f>
        <v/>
      </c>
      <c r="N1595" t="str">
        <f>IF(M1595="","",IF(M1595&lt;=DATABASE!$I$9,"LOKAL",IF(M1595&lt;DATABASE!$J$9,"LUAR KOTA 1",IF($M1595&gt;=DATABASE!$J$9,"LUAR KOTA 2",""))))</f>
        <v/>
      </c>
      <c r="O1595" s="38" t="str">
        <f>IF('DATA ACCURATE'!L1598&lt;&gt;"",'DATA ACCURATE'!L1598,"")</f>
        <v/>
      </c>
      <c r="Q1595" s="38">
        <f t="shared" si="168"/>
        <v>0</v>
      </c>
      <c r="R1595" s="38">
        <f t="shared" si="168"/>
        <v>0</v>
      </c>
      <c r="S1595" s="38">
        <f t="shared" si="168"/>
        <v>0</v>
      </c>
      <c r="T1595" s="38">
        <f t="shared" si="168"/>
        <v>0</v>
      </c>
      <c r="U1595" s="38">
        <f t="shared" si="169"/>
        <v>0</v>
      </c>
      <c r="V1595" s="38">
        <f t="shared" si="169"/>
        <v>0</v>
      </c>
      <c r="W1595" s="38">
        <f t="shared" si="169"/>
        <v>0</v>
      </c>
      <c r="X1595" s="38">
        <f t="shared" si="170"/>
        <v>0</v>
      </c>
      <c r="Y1595" s="38">
        <f t="shared" si="170"/>
        <v>0</v>
      </c>
      <c r="Z1595" s="38">
        <f t="shared" si="170"/>
        <v>0</v>
      </c>
      <c r="AA1595" s="38">
        <f t="shared" si="170"/>
        <v>0</v>
      </c>
      <c r="AB1595" s="38">
        <f t="shared" si="171"/>
        <v>0</v>
      </c>
      <c r="AC1595" s="38">
        <f t="shared" si="172"/>
        <v>0</v>
      </c>
      <c r="AD1595" s="38" t="str">
        <f t="shared" si="173"/>
        <v>000000000000</v>
      </c>
    </row>
    <row r="1596" spans="1:30">
      <c r="A1596" s="9" t="str">
        <f>IF('DATA ACCURATE'!A1599&lt;&gt;"",'DATA ACCURATE'!A1599,"")</f>
        <v/>
      </c>
      <c r="B1596" s="9" t="str">
        <f>IF('DATA ACCURATE'!D1599&lt;&gt;"",'DATA ACCURATE'!D1599,"")</f>
        <v/>
      </c>
      <c r="C1596" s="38" t="str">
        <f>IF($AD1596="000000000000","",INDEX(DATABASE!$W$12:$W$71,MATCH($AD1596,DATABASE!$V$12:$V$71,0)))</f>
        <v/>
      </c>
      <c r="D1596" s="34" t="str">
        <f>IF(C1596="","",IF(E1596="",INDEX(DATABASE!$AF$13:$AF$62,MATCH($C1596,DATABASE!$AC$13:$AC$62,0)),IF(E1596="2x D11",INDEX(DATABASE!$AF$13:$AF$62,MATCH($C1596,DATABASE!$AC$13:$AC$62,0))+2*DATABASE!$AF$62,IF(E1596="3x D11",INDEX(DATABASE!$AF$13:$AF$62,MATCH($C1596,DATABASE!$AC$13:$AC$62,0))+3*DATABASE!$AF$62,""))))</f>
        <v/>
      </c>
      <c r="E1596" s="38" t="str">
        <f>IF(AND($K1596="Y",$G1596&lt;&gt;"UNYIL",$F1596&lt;DATABASE!$O$8),"2x D11",IF(AND($K1596="Y",$G1596&lt;&gt;"UNYIL",$F1596&gt;=DATABASE!$O$8),"3x D11",""))</f>
        <v/>
      </c>
      <c r="F1596" s="9" t="str">
        <f>IF('DATA ACCURATE'!N1599&lt;&gt;"",'DATA ACCURATE'!N1599,"")</f>
        <v/>
      </c>
      <c r="G1596" t="str">
        <f>IF(F1596="","",IF(F1596&lt;=DATABASE!$I$8,"UNYIL",IF(F1596&lt;=DATABASE!$J$8,"KECIL",IF(F1596&lt;DATABASE!$K$8,"TANGGUNG",IF(F1596&gt;=DATABASE!$K$8,"BESAR","")))))</f>
        <v/>
      </c>
      <c r="H1596" s="16" t="str">
        <f>IF('DATA ACCURATE'!J1599&lt;&gt;"",'DATA ACCURATE'!J1599,"")</f>
        <v/>
      </c>
      <c r="I1596" s="35" t="str">
        <f>IF(B1596&lt;&gt;"",IFERROR(VLOOKUP(B1596,'DATA TIMBANGAN'!G:M,7,FALSE),VLOOKUP(B1596,'DATA TIMBANGAN'!G:M,7)),"")</f>
        <v/>
      </c>
      <c r="J1596" s="25" t="str">
        <f>IF(H1596&lt;&gt;"",IFERROR(INDEX(DATABASE!$Z$19:$Z$38,MATCH(DATEVALUE(H1596),DATABASE!$AA$19:$AA$38,0)),INDEX(DATABASE!$Z$12:$Z$18,MATCH(WEEKDAY(H1596,2),DATABASE!$AA$12:$AA$18,0))),"")</f>
        <v/>
      </c>
      <c r="K1596" s="25" t="str">
        <f>IF('DATA ACCURATE'!V1599&lt;&gt;"",'DATA ACCURATE'!V1599,"")</f>
        <v/>
      </c>
      <c r="L1596" s="80" t="str">
        <f>IF($H1596="","",IF(OR($J1596="LIBUR",AND($L1595="LIBUR",$O1595=$O1596)),"LIBUR",IF(AND(OR($L1595="LUAR JAM KERJA 1",$L1595="LUAR JAM KERJA 2"),OR(OR(AND($H1595=$H1596,AND(OR($I1596&gt;DATABASE!$J$3,$I1596&lt;DATABASE!$J$6),((DATEVALUE($H1596)+$I1596)-(DATEVALUE($H1595)+$I1595))&lt;DATABASE!$J$6)),AND($H1595=$H1596,$O1595=$O1596,OR($I1596&gt;DATABASE!$J$6,$I1596&lt;DATABASE!$J$3))),AND(($H1596-$H1595)=1,OR($I1596&lt;DATABASE!$I$6,((DATEVALUE($H1596)+$I1596)-(DATEVALUE($H1595)+$I1595))&lt;DATABASE!$J$6))),$A1596=$A1595),"LUAR JAM KERJA 2",IF(AND(OR(WEEKDAY($H1596,2)=1,WEEKDAY($H1596,2)=2,WEEKDAY($H1596,2)=3,WEEKDAY($H1596,2)=4,WEEKDAY($H1596,2)=5),$I1596&lt;=DATABASE!$J$3,$I1596&gt;=DATABASE!$I$3),"JAM KERJA",IF(AND(WEEKDAY($H1596,2)=6,$I1596&lt;=DATABASE!$J$4,$I1596&gt;=DATABASE!$I$4),"JAM KERJA","LUAR JAM KERJA 1")))))</f>
        <v/>
      </c>
      <c r="M1596" s="33" t="str">
        <f>IF('DATA ACCURATE'!T1599&lt;&gt;"",IF('DATA ACCURATE'!T1599&gt;100,'DATA ACCURATE'!T1599/10,'DATA ACCURATE'!T1599),"")</f>
        <v/>
      </c>
      <c r="N1596" t="str">
        <f>IF(M1596="","",IF(M1596&lt;=DATABASE!$I$9,"LOKAL",IF(M1596&lt;DATABASE!$J$9,"LUAR KOTA 1",IF($M1596&gt;=DATABASE!$J$9,"LUAR KOTA 2",""))))</f>
        <v/>
      </c>
      <c r="O1596" s="38" t="str">
        <f>IF('DATA ACCURATE'!L1599&lt;&gt;"",'DATA ACCURATE'!L1599,"")</f>
        <v/>
      </c>
      <c r="Q1596" s="38">
        <f t="shared" si="168"/>
        <v>0</v>
      </c>
      <c r="R1596" s="38">
        <f t="shared" si="168"/>
        <v>0</v>
      </c>
      <c r="S1596" s="38">
        <f t="shared" si="168"/>
        <v>0</v>
      </c>
      <c r="T1596" s="38">
        <f t="shared" si="168"/>
        <v>0</v>
      </c>
      <c r="U1596" s="38">
        <f t="shared" si="169"/>
        <v>0</v>
      </c>
      <c r="V1596" s="38">
        <f t="shared" si="169"/>
        <v>0</v>
      </c>
      <c r="W1596" s="38">
        <f t="shared" si="169"/>
        <v>0</v>
      </c>
      <c r="X1596" s="38">
        <f t="shared" si="170"/>
        <v>0</v>
      </c>
      <c r="Y1596" s="38">
        <f t="shared" si="170"/>
        <v>0</v>
      </c>
      <c r="Z1596" s="38">
        <f t="shared" si="170"/>
        <v>0</v>
      </c>
      <c r="AA1596" s="38">
        <f t="shared" si="170"/>
        <v>0</v>
      </c>
      <c r="AB1596" s="38">
        <f t="shared" si="171"/>
        <v>0</v>
      </c>
      <c r="AC1596" s="38">
        <f t="shared" si="172"/>
        <v>0</v>
      </c>
      <c r="AD1596" s="38" t="str">
        <f t="shared" si="173"/>
        <v>000000000000</v>
      </c>
    </row>
    <row r="1597" spans="1:30">
      <c r="A1597" s="9" t="str">
        <f>IF('DATA ACCURATE'!A1600&lt;&gt;"",'DATA ACCURATE'!A1600,"")</f>
        <v/>
      </c>
      <c r="B1597" s="9" t="str">
        <f>IF('DATA ACCURATE'!D1600&lt;&gt;"",'DATA ACCURATE'!D1600,"")</f>
        <v/>
      </c>
      <c r="C1597" s="38" t="str">
        <f>IF($AD1597="000000000000","",INDEX(DATABASE!$W$12:$W$71,MATCH($AD1597,DATABASE!$V$12:$V$71,0)))</f>
        <v/>
      </c>
      <c r="D1597" s="34" t="str">
        <f>IF(C1597="","",IF(E1597="",INDEX(DATABASE!$AF$13:$AF$62,MATCH($C1597,DATABASE!$AC$13:$AC$62,0)),IF(E1597="2x D11",INDEX(DATABASE!$AF$13:$AF$62,MATCH($C1597,DATABASE!$AC$13:$AC$62,0))+2*DATABASE!$AF$62,IF(E1597="3x D11",INDEX(DATABASE!$AF$13:$AF$62,MATCH($C1597,DATABASE!$AC$13:$AC$62,0))+3*DATABASE!$AF$62,""))))</f>
        <v/>
      </c>
      <c r="E1597" s="38" t="str">
        <f>IF(AND($K1597="Y",$G1597&lt;&gt;"UNYIL",$F1597&lt;DATABASE!$O$8),"2x D11",IF(AND($K1597="Y",$G1597&lt;&gt;"UNYIL",$F1597&gt;=DATABASE!$O$8),"3x D11",""))</f>
        <v/>
      </c>
      <c r="F1597" s="9" t="str">
        <f>IF('DATA ACCURATE'!N1600&lt;&gt;"",'DATA ACCURATE'!N1600,"")</f>
        <v/>
      </c>
      <c r="G1597" t="str">
        <f>IF(F1597="","",IF(F1597&lt;=DATABASE!$I$8,"UNYIL",IF(F1597&lt;=DATABASE!$J$8,"KECIL",IF(F1597&lt;DATABASE!$K$8,"TANGGUNG",IF(F1597&gt;=DATABASE!$K$8,"BESAR","")))))</f>
        <v/>
      </c>
      <c r="H1597" s="16" t="str">
        <f>IF('DATA ACCURATE'!J1600&lt;&gt;"",'DATA ACCURATE'!J1600,"")</f>
        <v/>
      </c>
      <c r="I1597" s="35" t="str">
        <f>IF(B1597&lt;&gt;"",IFERROR(VLOOKUP(B1597,'DATA TIMBANGAN'!G:M,7,FALSE),VLOOKUP(B1597,'DATA TIMBANGAN'!G:M,7)),"")</f>
        <v/>
      </c>
      <c r="J1597" s="25" t="str">
        <f>IF(H1597&lt;&gt;"",IFERROR(INDEX(DATABASE!$Z$19:$Z$38,MATCH(DATEVALUE(H1597),DATABASE!$AA$19:$AA$38,0)),INDEX(DATABASE!$Z$12:$Z$18,MATCH(WEEKDAY(H1597,2),DATABASE!$AA$12:$AA$18,0))),"")</f>
        <v/>
      </c>
      <c r="K1597" s="25" t="str">
        <f>IF('DATA ACCURATE'!V1600&lt;&gt;"",'DATA ACCURATE'!V1600,"")</f>
        <v/>
      </c>
      <c r="L1597" s="80" t="str">
        <f>IF($H1597="","",IF(OR($J1597="LIBUR",AND($L1596="LIBUR",$O1596=$O1597)),"LIBUR",IF(AND(OR($L1596="LUAR JAM KERJA 1",$L1596="LUAR JAM KERJA 2"),OR(OR(AND($H1596=$H1597,AND(OR($I1597&gt;DATABASE!$J$3,$I1597&lt;DATABASE!$J$6),((DATEVALUE($H1597)+$I1597)-(DATEVALUE($H1596)+$I1596))&lt;DATABASE!$J$6)),AND($H1596=$H1597,$O1596=$O1597,OR($I1597&gt;DATABASE!$J$6,$I1597&lt;DATABASE!$J$3))),AND(($H1597-$H1596)=1,OR($I1597&lt;DATABASE!$I$6,((DATEVALUE($H1597)+$I1597)-(DATEVALUE($H1596)+$I1596))&lt;DATABASE!$J$6))),$A1597=$A1596),"LUAR JAM KERJA 2",IF(AND(OR(WEEKDAY($H1597,2)=1,WEEKDAY($H1597,2)=2,WEEKDAY($H1597,2)=3,WEEKDAY($H1597,2)=4,WEEKDAY($H1597,2)=5),$I1597&lt;=DATABASE!$J$3,$I1597&gt;=DATABASE!$I$3),"JAM KERJA",IF(AND(WEEKDAY($H1597,2)=6,$I1597&lt;=DATABASE!$J$4,$I1597&gt;=DATABASE!$I$4),"JAM KERJA","LUAR JAM KERJA 1")))))</f>
        <v/>
      </c>
      <c r="M1597" s="33" t="str">
        <f>IF('DATA ACCURATE'!T1600&lt;&gt;"",IF('DATA ACCURATE'!T1600&gt;100,'DATA ACCURATE'!T1600/10,'DATA ACCURATE'!T1600),"")</f>
        <v/>
      </c>
      <c r="N1597" t="str">
        <f>IF(M1597="","",IF(M1597&lt;=DATABASE!$I$9,"LOKAL",IF(M1597&lt;DATABASE!$J$9,"LUAR KOTA 1",IF($M1597&gt;=DATABASE!$J$9,"LUAR KOTA 2",""))))</f>
        <v/>
      </c>
      <c r="O1597" s="38" t="str">
        <f>IF('DATA ACCURATE'!L1600&lt;&gt;"",'DATA ACCURATE'!L1600,"")</f>
        <v/>
      </c>
      <c r="Q1597" s="38">
        <f t="shared" si="168"/>
        <v>0</v>
      </c>
      <c r="R1597" s="38">
        <f t="shared" si="168"/>
        <v>0</v>
      </c>
      <c r="S1597" s="38">
        <f t="shared" si="168"/>
        <v>0</v>
      </c>
      <c r="T1597" s="38">
        <f t="shared" si="168"/>
        <v>0</v>
      </c>
      <c r="U1597" s="38">
        <f t="shared" si="169"/>
        <v>0</v>
      </c>
      <c r="V1597" s="38">
        <f t="shared" si="169"/>
        <v>0</v>
      </c>
      <c r="W1597" s="38">
        <f t="shared" si="169"/>
        <v>0</v>
      </c>
      <c r="X1597" s="38">
        <f t="shared" si="170"/>
        <v>0</v>
      </c>
      <c r="Y1597" s="38">
        <f t="shared" si="170"/>
        <v>0</v>
      </c>
      <c r="Z1597" s="38">
        <f t="shared" si="170"/>
        <v>0</v>
      </c>
      <c r="AA1597" s="38">
        <f t="shared" si="170"/>
        <v>0</v>
      </c>
      <c r="AB1597" s="38">
        <f t="shared" si="171"/>
        <v>0</v>
      </c>
      <c r="AC1597" s="38">
        <f t="shared" si="172"/>
        <v>0</v>
      </c>
      <c r="AD1597" s="38" t="str">
        <f t="shared" si="173"/>
        <v>000000000000</v>
      </c>
    </row>
    <row r="1598" spans="1:30">
      <c r="A1598" s="9" t="str">
        <f>IF('DATA ACCURATE'!A1601&lt;&gt;"",'DATA ACCURATE'!A1601,"")</f>
        <v/>
      </c>
      <c r="B1598" s="9" t="str">
        <f>IF('DATA ACCURATE'!D1601&lt;&gt;"",'DATA ACCURATE'!D1601,"")</f>
        <v/>
      </c>
      <c r="C1598" s="38" t="str">
        <f>IF($AD1598="000000000000","",INDEX(DATABASE!$W$12:$W$71,MATCH($AD1598,DATABASE!$V$12:$V$71,0)))</f>
        <v/>
      </c>
      <c r="D1598" s="34" t="str">
        <f>IF(C1598="","",IF(E1598="",INDEX(DATABASE!$AF$13:$AF$62,MATCH($C1598,DATABASE!$AC$13:$AC$62,0)),IF(E1598="2x D11",INDEX(DATABASE!$AF$13:$AF$62,MATCH($C1598,DATABASE!$AC$13:$AC$62,0))+2*DATABASE!$AF$62,IF(E1598="3x D11",INDEX(DATABASE!$AF$13:$AF$62,MATCH($C1598,DATABASE!$AC$13:$AC$62,0))+3*DATABASE!$AF$62,""))))</f>
        <v/>
      </c>
      <c r="E1598" s="38" t="str">
        <f>IF(AND($K1598="Y",$G1598&lt;&gt;"UNYIL",$F1598&lt;DATABASE!$O$8),"2x D11",IF(AND($K1598="Y",$G1598&lt;&gt;"UNYIL",$F1598&gt;=DATABASE!$O$8),"3x D11",""))</f>
        <v/>
      </c>
      <c r="F1598" s="9" t="str">
        <f>IF('DATA ACCURATE'!N1601&lt;&gt;"",'DATA ACCURATE'!N1601,"")</f>
        <v/>
      </c>
      <c r="G1598" t="str">
        <f>IF(F1598="","",IF(F1598&lt;=DATABASE!$I$8,"UNYIL",IF(F1598&lt;=DATABASE!$J$8,"KECIL",IF(F1598&lt;DATABASE!$K$8,"TANGGUNG",IF(F1598&gt;=DATABASE!$K$8,"BESAR","")))))</f>
        <v/>
      </c>
      <c r="H1598" s="16" t="str">
        <f>IF('DATA ACCURATE'!J1601&lt;&gt;"",'DATA ACCURATE'!J1601,"")</f>
        <v/>
      </c>
      <c r="I1598" s="35" t="str">
        <f>IF(B1598&lt;&gt;"",IFERROR(VLOOKUP(B1598,'DATA TIMBANGAN'!G:M,7,FALSE),VLOOKUP(B1598,'DATA TIMBANGAN'!G:M,7)),"")</f>
        <v/>
      </c>
      <c r="J1598" s="25" t="str">
        <f>IF(H1598&lt;&gt;"",IFERROR(INDEX(DATABASE!$Z$19:$Z$38,MATCH(DATEVALUE(H1598),DATABASE!$AA$19:$AA$38,0)),INDEX(DATABASE!$Z$12:$Z$18,MATCH(WEEKDAY(H1598,2),DATABASE!$AA$12:$AA$18,0))),"")</f>
        <v/>
      </c>
      <c r="K1598" s="25" t="str">
        <f>IF('DATA ACCURATE'!V1601&lt;&gt;"",'DATA ACCURATE'!V1601,"")</f>
        <v/>
      </c>
      <c r="L1598" s="80" t="str">
        <f>IF($H1598="","",IF(OR($J1598="LIBUR",AND($L1597="LIBUR",$O1597=$O1598)),"LIBUR",IF(AND(OR($L1597="LUAR JAM KERJA 1",$L1597="LUAR JAM KERJA 2"),OR(OR(AND($H1597=$H1598,AND(OR($I1598&gt;DATABASE!$J$3,$I1598&lt;DATABASE!$J$6),((DATEVALUE($H1598)+$I1598)-(DATEVALUE($H1597)+$I1597))&lt;DATABASE!$J$6)),AND($H1597=$H1598,$O1597=$O1598,OR($I1598&gt;DATABASE!$J$6,$I1598&lt;DATABASE!$J$3))),AND(($H1598-$H1597)=1,OR($I1598&lt;DATABASE!$I$6,((DATEVALUE($H1598)+$I1598)-(DATEVALUE($H1597)+$I1597))&lt;DATABASE!$J$6))),$A1598=$A1597),"LUAR JAM KERJA 2",IF(AND(OR(WEEKDAY($H1598,2)=1,WEEKDAY($H1598,2)=2,WEEKDAY($H1598,2)=3,WEEKDAY($H1598,2)=4,WEEKDAY($H1598,2)=5),$I1598&lt;=DATABASE!$J$3,$I1598&gt;=DATABASE!$I$3),"JAM KERJA",IF(AND(WEEKDAY($H1598,2)=6,$I1598&lt;=DATABASE!$J$4,$I1598&gt;=DATABASE!$I$4),"JAM KERJA","LUAR JAM KERJA 1")))))</f>
        <v/>
      </c>
      <c r="M1598" s="33" t="str">
        <f>IF('DATA ACCURATE'!T1601&lt;&gt;"",IF('DATA ACCURATE'!T1601&gt;100,'DATA ACCURATE'!T1601/10,'DATA ACCURATE'!T1601),"")</f>
        <v/>
      </c>
      <c r="N1598" t="str">
        <f>IF(M1598="","",IF(M1598&lt;=DATABASE!$I$9,"LOKAL",IF(M1598&lt;DATABASE!$J$9,"LUAR KOTA 1",IF($M1598&gt;=DATABASE!$J$9,"LUAR KOTA 2",""))))</f>
        <v/>
      </c>
      <c r="O1598" s="38" t="str">
        <f>IF('DATA ACCURATE'!L1601&lt;&gt;"",'DATA ACCURATE'!L1601,"")</f>
        <v/>
      </c>
      <c r="Q1598" s="38">
        <f t="shared" si="168"/>
        <v>0</v>
      </c>
      <c r="R1598" s="38">
        <f t="shared" si="168"/>
        <v>0</v>
      </c>
      <c r="S1598" s="38">
        <f t="shared" si="168"/>
        <v>0</v>
      </c>
      <c r="T1598" s="38">
        <f t="shared" si="168"/>
        <v>0</v>
      </c>
      <c r="U1598" s="38">
        <f t="shared" si="169"/>
        <v>0</v>
      </c>
      <c r="V1598" s="38">
        <f t="shared" si="169"/>
        <v>0</v>
      </c>
      <c r="W1598" s="38">
        <f t="shared" si="169"/>
        <v>0</v>
      </c>
      <c r="X1598" s="38">
        <f t="shared" si="170"/>
        <v>0</v>
      </c>
      <c r="Y1598" s="38">
        <f t="shared" si="170"/>
        <v>0</v>
      </c>
      <c r="Z1598" s="38">
        <f t="shared" si="170"/>
        <v>0</v>
      </c>
      <c r="AA1598" s="38">
        <f t="shared" si="170"/>
        <v>0</v>
      </c>
      <c r="AB1598" s="38">
        <f t="shared" si="171"/>
        <v>0</v>
      </c>
      <c r="AC1598" s="38">
        <f t="shared" si="172"/>
        <v>0</v>
      </c>
      <c r="AD1598" s="38" t="str">
        <f t="shared" si="173"/>
        <v>000000000000</v>
      </c>
    </row>
    <row r="1599" spans="1:30">
      <c r="A1599" s="9" t="str">
        <f>IF('DATA ACCURATE'!A1602&lt;&gt;"",'DATA ACCURATE'!A1602,"")</f>
        <v/>
      </c>
      <c r="B1599" s="9" t="str">
        <f>IF('DATA ACCURATE'!D1602&lt;&gt;"",'DATA ACCURATE'!D1602,"")</f>
        <v/>
      </c>
      <c r="C1599" s="38" t="str">
        <f>IF($AD1599="000000000000","",INDEX(DATABASE!$W$12:$W$71,MATCH($AD1599,DATABASE!$V$12:$V$71,0)))</f>
        <v/>
      </c>
      <c r="D1599" s="34" t="str">
        <f>IF(C1599="","",IF(E1599="",INDEX(DATABASE!$AF$13:$AF$62,MATCH($C1599,DATABASE!$AC$13:$AC$62,0)),IF(E1599="2x D11",INDEX(DATABASE!$AF$13:$AF$62,MATCH($C1599,DATABASE!$AC$13:$AC$62,0))+2*DATABASE!$AF$62,IF(E1599="3x D11",INDEX(DATABASE!$AF$13:$AF$62,MATCH($C1599,DATABASE!$AC$13:$AC$62,0))+3*DATABASE!$AF$62,""))))</f>
        <v/>
      </c>
      <c r="E1599" s="38" t="str">
        <f>IF(AND($K1599="Y",$G1599&lt;&gt;"UNYIL",$F1599&lt;DATABASE!$O$8),"2x D11",IF(AND($K1599="Y",$G1599&lt;&gt;"UNYIL",$F1599&gt;=DATABASE!$O$8),"3x D11",""))</f>
        <v/>
      </c>
      <c r="F1599" s="9" t="str">
        <f>IF('DATA ACCURATE'!N1602&lt;&gt;"",'DATA ACCURATE'!N1602,"")</f>
        <v/>
      </c>
      <c r="G1599" t="str">
        <f>IF(F1599="","",IF(F1599&lt;=DATABASE!$I$8,"UNYIL",IF(F1599&lt;=DATABASE!$J$8,"KECIL",IF(F1599&lt;DATABASE!$K$8,"TANGGUNG",IF(F1599&gt;=DATABASE!$K$8,"BESAR","")))))</f>
        <v/>
      </c>
      <c r="H1599" s="16" t="str">
        <f>IF('DATA ACCURATE'!J1602&lt;&gt;"",'DATA ACCURATE'!J1602,"")</f>
        <v/>
      </c>
      <c r="I1599" s="35" t="str">
        <f>IF(B1599&lt;&gt;"",IFERROR(VLOOKUP(B1599,'DATA TIMBANGAN'!G:M,7,FALSE),VLOOKUP(B1599,'DATA TIMBANGAN'!G:M,7)),"")</f>
        <v/>
      </c>
      <c r="J1599" s="25" t="str">
        <f>IF(H1599&lt;&gt;"",IFERROR(INDEX(DATABASE!$Z$19:$Z$38,MATCH(DATEVALUE(H1599),DATABASE!$AA$19:$AA$38,0)),INDEX(DATABASE!$Z$12:$Z$18,MATCH(WEEKDAY(H1599,2),DATABASE!$AA$12:$AA$18,0))),"")</f>
        <v/>
      </c>
      <c r="K1599" s="25" t="str">
        <f>IF('DATA ACCURATE'!V1602&lt;&gt;"",'DATA ACCURATE'!V1602,"")</f>
        <v/>
      </c>
      <c r="L1599" s="80" t="str">
        <f>IF($H1599="","",IF(OR($J1599="LIBUR",AND($L1598="LIBUR",$O1598=$O1599)),"LIBUR",IF(AND(OR($L1598="LUAR JAM KERJA 1",$L1598="LUAR JAM KERJA 2"),OR(OR(AND($H1598=$H1599,AND(OR($I1599&gt;DATABASE!$J$3,$I1599&lt;DATABASE!$J$6),((DATEVALUE($H1599)+$I1599)-(DATEVALUE($H1598)+$I1598))&lt;DATABASE!$J$6)),AND($H1598=$H1599,$O1598=$O1599,OR($I1599&gt;DATABASE!$J$6,$I1599&lt;DATABASE!$J$3))),AND(($H1599-$H1598)=1,OR($I1599&lt;DATABASE!$I$6,((DATEVALUE($H1599)+$I1599)-(DATEVALUE($H1598)+$I1598))&lt;DATABASE!$J$6))),$A1599=$A1598),"LUAR JAM KERJA 2",IF(AND(OR(WEEKDAY($H1599,2)=1,WEEKDAY($H1599,2)=2,WEEKDAY($H1599,2)=3,WEEKDAY($H1599,2)=4,WEEKDAY($H1599,2)=5),$I1599&lt;=DATABASE!$J$3,$I1599&gt;=DATABASE!$I$3),"JAM KERJA",IF(AND(WEEKDAY($H1599,2)=6,$I1599&lt;=DATABASE!$J$4,$I1599&gt;=DATABASE!$I$4),"JAM KERJA","LUAR JAM KERJA 1")))))</f>
        <v/>
      </c>
      <c r="M1599" s="33" t="str">
        <f>IF('DATA ACCURATE'!T1602&lt;&gt;"",IF('DATA ACCURATE'!T1602&gt;100,'DATA ACCURATE'!T1602/10,'DATA ACCURATE'!T1602),"")</f>
        <v/>
      </c>
      <c r="N1599" t="str">
        <f>IF(M1599="","",IF(M1599&lt;=DATABASE!$I$9,"LOKAL",IF(M1599&lt;DATABASE!$J$9,"LUAR KOTA 1",IF($M1599&gt;=DATABASE!$J$9,"LUAR KOTA 2",""))))</f>
        <v/>
      </c>
      <c r="O1599" s="38" t="str">
        <f>IF('DATA ACCURATE'!L1602&lt;&gt;"",'DATA ACCURATE'!L1602,"")</f>
        <v/>
      </c>
      <c r="Q1599" s="38">
        <f t="shared" si="168"/>
        <v>0</v>
      </c>
      <c r="R1599" s="38">
        <f t="shared" si="168"/>
        <v>0</v>
      </c>
      <c r="S1599" s="38">
        <f t="shared" si="168"/>
        <v>0</v>
      </c>
      <c r="T1599" s="38">
        <f t="shared" si="168"/>
        <v>0</v>
      </c>
      <c r="U1599" s="38">
        <f t="shared" si="169"/>
        <v>0</v>
      </c>
      <c r="V1599" s="38">
        <f t="shared" si="169"/>
        <v>0</v>
      </c>
      <c r="W1599" s="38">
        <f t="shared" si="169"/>
        <v>0</v>
      </c>
      <c r="X1599" s="38">
        <f t="shared" si="170"/>
        <v>0</v>
      </c>
      <c r="Y1599" s="38">
        <f t="shared" si="170"/>
        <v>0</v>
      </c>
      <c r="Z1599" s="38">
        <f t="shared" si="170"/>
        <v>0</v>
      </c>
      <c r="AA1599" s="38">
        <f t="shared" si="170"/>
        <v>0</v>
      </c>
      <c r="AB1599" s="38">
        <f t="shared" si="171"/>
        <v>0</v>
      </c>
      <c r="AC1599" s="38">
        <f t="shared" si="172"/>
        <v>0</v>
      </c>
      <c r="AD1599" s="38" t="str">
        <f t="shared" si="173"/>
        <v>000000000000</v>
      </c>
    </row>
    <row r="1600" spans="1:30">
      <c r="A1600" s="9" t="str">
        <f>IF('DATA ACCURATE'!A1603&lt;&gt;"",'DATA ACCURATE'!A1603,"")</f>
        <v/>
      </c>
      <c r="B1600" s="9" t="str">
        <f>IF('DATA ACCURATE'!D1603&lt;&gt;"",'DATA ACCURATE'!D1603,"")</f>
        <v/>
      </c>
      <c r="C1600" s="38" t="str">
        <f>IF($AD1600="000000000000","",INDEX(DATABASE!$W$12:$W$71,MATCH($AD1600,DATABASE!$V$12:$V$71,0)))</f>
        <v/>
      </c>
      <c r="D1600" s="34" t="str">
        <f>IF(C1600="","",IF(E1600="",INDEX(DATABASE!$AF$13:$AF$62,MATCH($C1600,DATABASE!$AC$13:$AC$62,0)),IF(E1600="2x D11",INDEX(DATABASE!$AF$13:$AF$62,MATCH($C1600,DATABASE!$AC$13:$AC$62,0))+2*DATABASE!$AF$62,IF(E1600="3x D11",INDEX(DATABASE!$AF$13:$AF$62,MATCH($C1600,DATABASE!$AC$13:$AC$62,0))+3*DATABASE!$AF$62,""))))</f>
        <v/>
      </c>
      <c r="E1600" s="38" t="str">
        <f>IF(AND($K1600="Y",$G1600&lt;&gt;"UNYIL",$F1600&lt;DATABASE!$O$8),"2x D11",IF(AND($K1600="Y",$G1600&lt;&gt;"UNYIL",$F1600&gt;=DATABASE!$O$8),"3x D11",""))</f>
        <v/>
      </c>
      <c r="F1600" s="9" t="str">
        <f>IF('DATA ACCURATE'!N1603&lt;&gt;"",'DATA ACCURATE'!N1603,"")</f>
        <v/>
      </c>
      <c r="G1600" t="str">
        <f>IF(F1600="","",IF(F1600&lt;=DATABASE!$I$8,"UNYIL",IF(F1600&lt;=DATABASE!$J$8,"KECIL",IF(F1600&lt;DATABASE!$K$8,"TANGGUNG",IF(F1600&gt;=DATABASE!$K$8,"BESAR","")))))</f>
        <v/>
      </c>
      <c r="H1600" s="16" t="str">
        <f>IF('DATA ACCURATE'!J1603&lt;&gt;"",'DATA ACCURATE'!J1603,"")</f>
        <v/>
      </c>
      <c r="I1600" s="35" t="str">
        <f>IF(B1600&lt;&gt;"",IFERROR(VLOOKUP(B1600,'DATA TIMBANGAN'!G:M,7,FALSE),VLOOKUP(B1600,'DATA TIMBANGAN'!G:M,7)),"")</f>
        <v/>
      </c>
      <c r="J1600" s="25" t="str">
        <f>IF(H1600&lt;&gt;"",IFERROR(INDEX(DATABASE!$Z$19:$Z$38,MATCH(DATEVALUE(H1600),DATABASE!$AA$19:$AA$38,0)),INDEX(DATABASE!$Z$12:$Z$18,MATCH(WEEKDAY(H1600,2),DATABASE!$AA$12:$AA$18,0))),"")</f>
        <v/>
      </c>
      <c r="K1600" s="25" t="str">
        <f>IF('DATA ACCURATE'!V1603&lt;&gt;"",'DATA ACCURATE'!V1603,"")</f>
        <v/>
      </c>
      <c r="L1600" s="80" t="str">
        <f>IF($H1600="","",IF(OR($J1600="LIBUR",AND($L1599="LIBUR",$O1599=$O1600)),"LIBUR",IF(AND(OR($L1599="LUAR JAM KERJA 1",$L1599="LUAR JAM KERJA 2"),OR(OR(AND($H1599=$H1600,AND(OR($I1600&gt;DATABASE!$J$3,$I1600&lt;DATABASE!$J$6),((DATEVALUE($H1600)+$I1600)-(DATEVALUE($H1599)+$I1599))&lt;DATABASE!$J$6)),AND($H1599=$H1600,$O1599=$O1600,OR($I1600&gt;DATABASE!$J$6,$I1600&lt;DATABASE!$J$3))),AND(($H1600-$H1599)=1,OR($I1600&lt;DATABASE!$I$6,((DATEVALUE($H1600)+$I1600)-(DATEVALUE($H1599)+$I1599))&lt;DATABASE!$J$6))),$A1600=$A1599),"LUAR JAM KERJA 2",IF(AND(OR(WEEKDAY($H1600,2)=1,WEEKDAY($H1600,2)=2,WEEKDAY($H1600,2)=3,WEEKDAY($H1600,2)=4,WEEKDAY($H1600,2)=5),$I1600&lt;=DATABASE!$J$3,$I1600&gt;=DATABASE!$I$3),"JAM KERJA",IF(AND(WEEKDAY($H1600,2)=6,$I1600&lt;=DATABASE!$J$4,$I1600&gt;=DATABASE!$I$4),"JAM KERJA","LUAR JAM KERJA 1")))))</f>
        <v/>
      </c>
      <c r="M1600" s="33" t="str">
        <f>IF('DATA ACCURATE'!T1603&lt;&gt;"",IF('DATA ACCURATE'!T1603&gt;100,'DATA ACCURATE'!T1603/10,'DATA ACCURATE'!T1603),"")</f>
        <v/>
      </c>
      <c r="N1600" t="str">
        <f>IF(M1600="","",IF(M1600&lt;=DATABASE!$I$9,"LOKAL",IF(M1600&lt;DATABASE!$J$9,"LUAR KOTA 1",IF($M1600&gt;=DATABASE!$J$9,"LUAR KOTA 2",""))))</f>
        <v/>
      </c>
      <c r="O1600" s="38" t="str">
        <f>IF('DATA ACCURATE'!L1603&lt;&gt;"",'DATA ACCURATE'!L1603,"")</f>
        <v/>
      </c>
      <c r="Q1600" s="38">
        <f t="shared" si="168"/>
        <v>0</v>
      </c>
      <c r="R1600" s="38">
        <f t="shared" si="168"/>
        <v>0</v>
      </c>
      <c r="S1600" s="38">
        <f t="shared" si="168"/>
        <v>0</v>
      </c>
      <c r="T1600" s="38">
        <f t="shared" si="168"/>
        <v>0</v>
      </c>
      <c r="U1600" s="38">
        <f t="shared" si="169"/>
        <v>0</v>
      </c>
      <c r="V1600" s="38">
        <f t="shared" si="169"/>
        <v>0</v>
      </c>
      <c r="W1600" s="38">
        <f t="shared" si="169"/>
        <v>0</v>
      </c>
      <c r="X1600" s="38">
        <f t="shared" si="170"/>
        <v>0</v>
      </c>
      <c r="Y1600" s="38">
        <f t="shared" si="170"/>
        <v>0</v>
      </c>
      <c r="Z1600" s="38">
        <f t="shared" si="170"/>
        <v>0</v>
      </c>
      <c r="AA1600" s="38">
        <f t="shared" si="170"/>
        <v>0</v>
      </c>
      <c r="AB1600" s="38">
        <f t="shared" si="171"/>
        <v>0</v>
      </c>
      <c r="AC1600" s="38">
        <f t="shared" si="172"/>
        <v>0</v>
      </c>
      <c r="AD1600" s="38" t="str">
        <f t="shared" si="173"/>
        <v>000000000000</v>
      </c>
    </row>
    <row r="1601" spans="1:30">
      <c r="A1601" s="9" t="str">
        <f>IF('DATA ACCURATE'!A1604&lt;&gt;"",'DATA ACCURATE'!A1604,"")</f>
        <v/>
      </c>
      <c r="B1601" s="9" t="str">
        <f>IF('DATA ACCURATE'!D1604&lt;&gt;"",'DATA ACCURATE'!D1604,"")</f>
        <v/>
      </c>
      <c r="C1601" s="38" t="str">
        <f>IF($AD1601="000000000000","",INDEX(DATABASE!$W$12:$W$71,MATCH($AD1601,DATABASE!$V$12:$V$71,0)))</f>
        <v/>
      </c>
      <c r="D1601" s="34" t="str">
        <f>IF(C1601="","",IF(E1601="",INDEX(DATABASE!$AF$13:$AF$62,MATCH($C1601,DATABASE!$AC$13:$AC$62,0)),IF(E1601="2x D11",INDEX(DATABASE!$AF$13:$AF$62,MATCH($C1601,DATABASE!$AC$13:$AC$62,0))+2*DATABASE!$AF$62,IF(E1601="3x D11",INDEX(DATABASE!$AF$13:$AF$62,MATCH($C1601,DATABASE!$AC$13:$AC$62,0))+3*DATABASE!$AF$62,""))))</f>
        <v/>
      </c>
      <c r="E1601" s="38" t="str">
        <f>IF(AND($K1601="Y",$G1601&lt;&gt;"UNYIL",$F1601&lt;DATABASE!$O$8),"2x D11",IF(AND($K1601="Y",$G1601&lt;&gt;"UNYIL",$F1601&gt;=DATABASE!$O$8),"3x D11",""))</f>
        <v/>
      </c>
      <c r="F1601" s="9" t="str">
        <f>IF('DATA ACCURATE'!N1604&lt;&gt;"",'DATA ACCURATE'!N1604,"")</f>
        <v/>
      </c>
      <c r="G1601" t="str">
        <f>IF(F1601="","",IF(F1601&lt;=DATABASE!$I$8,"UNYIL",IF(F1601&lt;=DATABASE!$J$8,"KECIL",IF(F1601&lt;DATABASE!$K$8,"TANGGUNG",IF(F1601&gt;=DATABASE!$K$8,"BESAR","")))))</f>
        <v/>
      </c>
      <c r="H1601" s="16" t="str">
        <f>IF('DATA ACCURATE'!J1604&lt;&gt;"",'DATA ACCURATE'!J1604,"")</f>
        <v/>
      </c>
      <c r="I1601" s="35" t="str">
        <f>IF(B1601&lt;&gt;"",IFERROR(VLOOKUP(B1601,'DATA TIMBANGAN'!G:M,7,FALSE),VLOOKUP(B1601,'DATA TIMBANGAN'!G:M,7)),"")</f>
        <v/>
      </c>
      <c r="J1601" s="25" t="str">
        <f>IF(H1601&lt;&gt;"",IFERROR(INDEX(DATABASE!$Z$19:$Z$38,MATCH(DATEVALUE(H1601),DATABASE!$AA$19:$AA$38,0)),INDEX(DATABASE!$Z$12:$Z$18,MATCH(WEEKDAY(H1601,2),DATABASE!$AA$12:$AA$18,0))),"")</f>
        <v/>
      </c>
      <c r="K1601" s="25" t="str">
        <f>IF('DATA ACCURATE'!V1604&lt;&gt;"",'DATA ACCURATE'!V1604,"")</f>
        <v/>
      </c>
      <c r="L1601" s="80" t="str">
        <f>IF($H1601="","",IF(OR($J1601="LIBUR",AND($L1600="LIBUR",$O1600=$O1601)),"LIBUR",IF(AND(OR($L1600="LUAR JAM KERJA 1",$L1600="LUAR JAM KERJA 2"),OR(OR(AND($H1600=$H1601,AND(OR($I1601&gt;DATABASE!$J$3,$I1601&lt;DATABASE!$J$6),((DATEVALUE($H1601)+$I1601)-(DATEVALUE($H1600)+$I1600))&lt;DATABASE!$J$6)),AND($H1600=$H1601,$O1600=$O1601,OR($I1601&gt;DATABASE!$J$6,$I1601&lt;DATABASE!$J$3))),AND(($H1601-$H1600)=1,OR($I1601&lt;DATABASE!$I$6,((DATEVALUE($H1601)+$I1601)-(DATEVALUE($H1600)+$I1600))&lt;DATABASE!$J$6))),$A1601=$A1600),"LUAR JAM KERJA 2",IF(AND(OR(WEEKDAY($H1601,2)=1,WEEKDAY($H1601,2)=2,WEEKDAY($H1601,2)=3,WEEKDAY($H1601,2)=4,WEEKDAY($H1601,2)=5),$I1601&lt;=DATABASE!$J$3,$I1601&gt;=DATABASE!$I$3),"JAM KERJA",IF(AND(WEEKDAY($H1601,2)=6,$I1601&lt;=DATABASE!$J$4,$I1601&gt;=DATABASE!$I$4),"JAM KERJA","LUAR JAM KERJA 1")))))</f>
        <v/>
      </c>
      <c r="M1601" s="33" t="str">
        <f>IF('DATA ACCURATE'!T1604&lt;&gt;"",IF('DATA ACCURATE'!T1604&gt;100,'DATA ACCURATE'!T1604/10,'DATA ACCURATE'!T1604),"")</f>
        <v/>
      </c>
      <c r="N1601" t="str">
        <f>IF(M1601="","",IF(M1601&lt;=DATABASE!$I$9,"LOKAL",IF(M1601&lt;DATABASE!$J$9,"LUAR KOTA 1",IF($M1601&gt;=DATABASE!$J$9,"LUAR KOTA 2",""))))</f>
        <v/>
      </c>
      <c r="O1601" s="38" t="str">
        <f>IF('DATA ACCURATE'!L1604&lt;&gt;"",'DATA ACCURATE'!L1604,"")</f>
        <v/>
      </c>
      <c r="Q1601" s="38">
        <f t="shared" si="168"/>
        <v>0</v>
      </c>
      <c r="R1601" s="38">
        <f t="shared" si="168"/>
        <v>0</v>
      </c>
      <c r="S1601" s="38">
        <f t="shared" si="168"/>
        <v>0</v>
      </c>
      <c r="T1601" s="38">
        <f t="shared" si="168"/>
        <v>0</v>
      </c>
      <c r="U1601" s="38">
        <f t="shared" si="169"/>
        <v>0</v>
      </c>
      <c r="V1601" s="38">
        <f t="shared" si="169"/>
        <v>0</v>
      </c>
      <c r="W1601" s="38">
        <f t="shared" si="169"/>
        <v>0</v>
      </c>
      <c r="X1601" s="38">
        <f t="shared" si="170"/>
        <v>0</v>
      </c>
      <c r="Y1601" s="38">
        <f t="shared" si="170"/>
        <v>0</v>
      </c>
      <c r="Z1601" s="38">
        <f t="shared" si="170"/>
        <v>0</v>
      </c>
      <c r="AA1601" s="38">
        <f t="shared" si="170"/>
        <v>0</v>
      </c>
      <c r="AB1601" s="38">
        <f t="shared" si="171"/>
        <v>0</v>
      </c>
      <c r="AC1601" s="38">
        <f t="shared" si="172"/>
        <v>0</v>
      </c>
      <c r="AD1601" s="38" t="str">
        <f t="shared" si="173"/>
        <v>000000000000</v>
      </c>
    </row>
    <row r="1602" spans="1:30">
      <c r="A1602" s="9" t="str">
        <f>IF('DATA ACCURATE'!A1605&lt;&gt;"",'DATA ACCURATE'!A1605,"")</f>
        <v/>
      </c>
      <c r="B1602" s="9" t="str">
        <f>IF('DATA ACCURATE'!D1605&lt;&gt;"",'DATA ACCURATE'!D1605,"")</f>
        <v/>
      </c>
      <c r="C1602" s="38" t="str">
        <f>IF($AD1602="000000000000","",INDEX(DATABASE!$W$12:$W$71,MATCH($AD1602,DATABASE!$V$12:$V$71,0)))</f>
        <v/>
      </c>
      <c r="D1602" s="34" t="str">
        <f>IF(C1602="","",IF(E1602="",INDEX(DATABASE!$AF$13:$AF$62,MATCH($C1602,DATABASE!$AC$13:$AC$62,0)),IF(E1602="2x D11",INDEX(DATABASE!$AF$13:$AF$62,MATCH($C1602,DATABASE!$AC$13:$AC$62,0))+2*DATABASE!$AF$62,IF(E1602="3x D11",INDEX(DATABASE!$AF$13:$AF$62,MATCH($C1602,DATABASE!$AC$13:$AC$62,0))+3*DATABASE!$AF$62,""))))</f>
        <v/>
      </c>
      <c r="E1602" s="38" t="str">
        <f>IF(AND($K1602="Y",$G1602&lt;&gt;"UNYIL",$F1602&lt;DATABASE!$O$8),"2x D11",IF(AND($K1602="Y",$G1602&lt;&gt;"UNYIL",$F1602&gt;=DATABASE!$O$8),"3x D11",""))</f>
        <v/>
      </c>
      <c r="F1602" s="9" t="str">
        <f>IF('DATA ACCURATE'!N1605&lt;&gt;"",'DATA ACCURATE'!N1605,"")</f>
        <v/>
      </c>
      <c r="G1602" t="str">
        <f>IF(F1602="","",IF(F1602&lt;=DATABASE!$I$8,"UNYIL",IF(F1602&lt;=DATABASE!$J$8,"KECIL",IF(F1602&lt;DATABASE!$K$8,"TANGGUNG",IF(F1602&gt;=DATABASE!$K$8,"BESAR","")))))</f>
        <v/>
      </c>
      <c r="H1602" s="16" t="str">
        <f>IF('DATA ACCURATE'!J1605&lt;&gt;"",'DATA ACCURATE'!J1605,"")</f>
        <v/>
      </c>
      <c r="I1602" s="35" t="str">
        <f>IF(B1602&lt;&gt;"",IFERROR(VLOOKUP(B1602,'DATA TIMBANGAN'!G:M,7,FALSE),VLOOKUP(B1602,'DATA TIMBANGAN'!G:M,7)),"")</f>
        <v/>
      </c>
      <c r="J1602" s="25" t="str">
        <f>IF(H1602&lt;&gt;"",IFERROR(INDEX(DATABASE!$Z$19:$Z$38,MATCH(DATEVALUE(H1602),DATABASE!$AA$19:$AA$38,0)),INDEX(DATABASE!$Z$12:$Z$18,MATCH(WEEKDAY(H1602,2),DATABASE!$AA$12:$AA$18,0))),"")</f>
        <v/>
      </c>
      <c r="K1602" s="25" t="str">
        <f>IF('DATA ACCURATE'!V1605&lt;&gt;"",'DATA ACCURATE'!V1605,"")</f>
        <v/>
      </c>
      <c r="L1602" s="80" t="str">
        <f>IF($H1602="","",IF(OR($J1602="LIBUR",AND($L1601="LIBUR",$O1601=$O1602)),"LIBUR",IF(AND(OR($L1601="LUAR JAM KERJA 1",$L1601="LUAR JAM KERJA 2"),OR(OR(AND($H1601=$H1602,AND(OR($I1602&gt;DATABASE!$J$3,$I1602&lt;DATABASE!$J$6),((DATEVALUE($H1602)+$I1602)-(DATEVALUE($H1601)+$I1601))&lt;DATABASE!$J$6)),AND($H1601=$H1602,$O1601=$O1602,OR($I1602&gt;DATABASE!$J$6,$I1602&lt;DATABASE!$J$3))),AND(($H1602-$H1601)=1,OR($I1602&lt;DATABASE!$I$6,((DATEVALUE($H1602)+$I1602)-(DATEVALUE($H1601)+$I1601))&lt;DATABASE!$J$6))),$A1602=$A1601),"LUAR JAM KERJA 2",IF(AND(OR(WEEKDAY($H1602,2)=1,WEEKDAY($H1602,2)=2,WEEKDAY($H1602,2)=3,WEEKDAY($H1602,2)=4,WEEKDAY($H1602,2)=5),$I1602&lt;=DATABASE!$J$3,$I1602&gt;=DATABASE!$I$3),"JAM KERJA",IF(AND(WEEKDAY($H1602,2)=6,$I1602&lt;=DATABASE!$J$4,$I1602&gt;=DATABASE!$I$4),"JAM KERJA","LUAR JAM KERJA 1")))))</f>
        <v/>
      </c>
      <c r="M1602" s="33" t="str">
        <f>IF('DATA ACCURATE'!T1605&lt;&gt;"",IF('DATA ACCURATE'!T1605&gt;100,'DATA ACCURATE'!T1605/10,'DATA ACCURATE'!T1605),"")</f>
        <v/>
      </c>
      <c r="N1602" t="str">
        <f>IF(M1602="","",IF(M1602&lt;=DATABASE!$I$9,"LOKAL",IF(M1602&lt;DATABASE!$J$9,"LUAR KOTA 1",IF($M1602&gt;=DATABASE!$J$9,"LUAR KOTA 2",""))))</f>
        <v/>
      </c>
      <c r="O1602" s="38" t="str">
        <f>IF('DATA ACCURATE'!L1605&lt;&gt;"",'DATA ACCURATE'!L1605,"")</f>
        <v/>
      </c>
      <c r="Q1602" s="38">
        <f t="shared" si="168"/>
        <v>0</v>
      </c>
      <c r="R1602" s="38">
        <f t="shared" si="168"/>
        <v>0</v>
      </c>
      <c r="S1602" s="38">
        <f t="shared" si="168"/>
        <v>0</v>
      </c>
      <c r="T1602" s="38">
        <f t="shared" ref="T1602:T1665" si="174">IF($G1602=T$1,1,0)</f>
        <v>0</v>
      </c>
      <c r="U1602" s="38">
        <f t="shared" si="169"/>
        <v>0</v>
      </c>
      <c r="V1602" s="38">
        <f t="shared" si="169"/>
        <v>0</v>
      </c>
      <c r="W1602" s="38">
        <f t="shared" si="169"/>
        <v>0</v>
      </c>
      <c r="X1602" s="38">
        <f t="shared" si="170"/>
        <v>0</v>
      </c>
      <c r="Y1602" s="38">
        <f t="shared" si="170"/>
        <v>0</v>
      </c>
      <c r="Z1602" s="38">
        <f t="shared" si="170"/>
        <v>0</v>
      </c>
      <c r="AA1602" s="38">
        <f t="shared" ref="AA1602:AA1665" si="175">IF($L1602=AA$1,1,0)</f>
        <v>0</v>
      </c>
      <c r="AB1602" s="38">
        <f t="shared" si="171"/>
        <v>0</v>
      </c>
      <c r="AC1602" s="38">
        <f t="shared" si="172"/>
        <v>0</v>
      </c>
      <c r="AD1602" s="38" t="str">
        <f t="shared" si="173"/>
        <v>000000000000</v>
      </c>
    </row>
    <row r="1603" spans="1:30">
      <c r="A1603" s="9" t="str">
        <f>IF('DATA ACCURATE'!A1606&lt;&gt;"",'DATA ACCURATE'!A1606,"")</f>
        <v/>
      </c>
      <c r="B1603" s="9" t="str">
        <f>IF('DATA ACCURATE'!D1606&lt;&gt;"",'DATA ACCURATE'!D1606,"")</f>
        <v/>
      </c>
      <c r="C1603" s="38" t="str">
        <f>IF($AD1603="000000000000","",INDEX(DATABASE!$W$12:$W$71,MATCH($AD1603,DATABASE!$V$12:$V$71,0)))</f>
        <v/>
      </c>
      <c r="D1603" s="34" t="str">
        <f>IF(C1603="","",IF(E1603="",INDEX(DATABASE!$AF$13:$AF$62,MATCH($C1603,DATABASE!$AC$13:$AC$62,0)),IF(E1603="2x D11",INDEX(DATABASE!$AF$13:$AF$62,MATCH($C1603,DATABASE!$AC$13:$AC$62,0))+2*DATABASE!$AF$62,IF(E1603="3x D11",INDEX(DATABASE!$AF$13:$AF$62,MATCH($C1603,DATABASE!$AC$13:$AC$62,0))+3*DATABASE!$AF$62,""))))</f>
        <v/>
      </c>
      <c r="E1603" s="38" t="str">
        <f>IF(AND($K1603="Y",$G1603&lt;&gt;"UNYIL",$F1603&lt;DATABASE!$O$8),"2x D11",IF(AND($K1603="Y",$G1603&lt;&gt;"UNYIL",$F1603&gt;=DATABASE!$O$8),"3x D11",""))</f>
        <v/>
      </c>
      <c r="F1603" s="9" t="str">
        <f>IF('DATA ACCURATE'!N1606&lt;&gt;"",'DATA ACCURATE'!N1606,"")</f>
        <v/>
      </c>
      <c r="G1603" t="str">
        <f>IF(F1603="","",IF(F1603&lt;=DATABASE!$I$8,"UNYIL",IF(F1603&lt;=DATABASE!$J$8,"KECIL",IF(F1603&lt;DATABASE!$K$8,"TANGGUNG",IF(F1603&gt;=DATABASE!$K$8,"BESAR","")))))</f>
        <v/>
      </c>
      <c r="H1603" s="16" t="str">
        <f>IF('DATA ACCURATE'!J1606&lt;&gt;"",'DATA ACCURATE'!J1606,"")</f>
        <v/>
      </c>
      <c r="I1603" s="35" t="str">
        <f>IF(B1603&lt;&gt;"",IFERROR(VLOOKUP(B1603,'DATA TIMBANGAN'!G:M,7,FALSE),VLOOKUP(B1603,'DATA TIMBANGAN'!G:M,7)),"")</f>
        <v/>
      </c>
      <c r="J1603" s="25" t="str">
        <f>IF(H1603&lt;&gt;"",IFERROR(INDEX(DATABASE!$Z$19:$Z$38,MATCH(DATEVALUE(H1603),DATABASE!$AA$19:$AA$38,0)),INDEX(DATABASE!$Z$12:$Z$18,MATCH(WEEKDAY(H1603,2),DATABASE!$AA$12:$AA$18,0))),"")</f>
        <v/>
      </c>
      <c r="K1603" s="25" t="str">
        <f>IF('DATA ACCURATE'!V1606&lt;&gt;"",'DATA ACCURATE'!V1606,"")</f>
        <v/>
      </c>
      <c r="L1603" s="80" t="str">
        <f>IF($H1603="","",IF(OR($J1603="LIBUR",AND($L1602="LIBUR",$O1602=$O1603)),"LIBUR",IF(AND(OR($L1602="LUAR JAM KERJA 1",$L1602="LUAR JAM KERJA 2"),OR(OR(AND($H1602=$H1603,AND(OR($I1603&gt;DATABASE!$J$3,$I1603&lt;DATABASE!$J$6),((DATEVALUE($H1603)+$I1603)-(DATEVALUE($H1602)+$I1602))&lt;DATABASE!$J$6)),AND($H1602=$H1603,$O1602=$O1603,OR($I1603&gt;DATABASE!$J$6,$I1603&lt;DATABASE!$J$3))),AND(($H1603-$H1602)=1,OR($I1603&lt;DATABASE!$I$6,((DATEVALUE($H1603)+$I1603)-(DATEVALUE($H1602)+$I1602))&lt;DATABASE!$J$6))),$A1603=$A1602),"LUAR JAM KERJA 2",IF(AND(OR(WEEKDAY($H1603,2)=1,WEEKDAY($H1603,2)=2,WEEKDAY($H1603,2)=3,WEEKDAY($H1603,2)=4,WEEKDAY($H1603,2)=5),$I1603&lt;=DATABASE!$J$3,$I1603&gt;=DATABASE!$I$3),"JAM KERJA",IF(AND(WEEKDAY($H1603,2)=6,$I1603&lt;=DATABASE!$J$4,$I1603&gt;=DATABASE!$I$4),"JAM KERJA","LUAR JAM KERJA 1")))))</f>
        <v/>
      </c>
      <c r="M1603" s="33" t="str">
        <f>IF('DATA ACCURATE'!T1606&lt;&gt;"",IF('DATA ACCURATE'!T1606&gt;100,'DATA ACCURATE'!T1606/10,'DATA ACCURATE'!T1606),"")</f>
        <v/>
      </c>
      <c r="N1603" t="str">
        <f>IF(M1603="","",IF(M1603&lt;=DATABASE!$I$9,"LOKAL",IF(M1603&lt;DATABASE!$J$9,"LUAR KOTA 1",IF($M1603&gt;=DATABASE!$J$9,"LUAR KOTA 2",""))))</f>
        <v/>
      </c>
      <c r="O1603" s="38" t="str">
        <f>IF('DATA ACCURATE'!L1606&lt;&gt;"",'DATA ACCURATE'!L1606,"")</f>
        <v/>
      </c>
      <c r="Q1603" s="38">
        <f t="shared" ref="Q1603:T1666" si="176">IF($G1603=Q$1,1,0)</f>
        <v>0</v>
      </c>
      <c r="R1603" s="38">
        <f t="shared" si="176"/>
        <v>0</v>
      </c>
      <c r="S1603" s="38">
        <f t="shared" si="176"/>
        <v>0</v>
      </c>
      <c r="T1603" s="38">
        <f t="shared" si="174"/>
        <v>0</v>
      </c>
      <c r="U1603" s="38">
        <f t="shared" ref="U1603:W1666" si="177">IF($N1603=U$1,1,0)</f>
        <v>0</v>
      </c>
      <c r="V1603" s="38">
        <f t="shared" si="177"/>
        <v>0</v>
      </c>
      <c r="W1603" s="38">
        <f t="shared" si="177"/>
        <v>0</v>
      </c>
      <c r="X1603" s="38">
        <f t="shared" ref="X1603:AA1666" si="178">IF($L1603=X$1,1,0)</f>
        <v>0</v>
      </c>
      <c r="Y1603" s="38">
        <f t="shared" si="178"/>
        <v>0</v>
      </c>
      <c r="Z1603" s="38">
        <f t="shared" si="178"/>
        <v>0</v>
      </c>
      <c r="AA1603" s="38">
        <f t="shared" si="175"/>
        <v>0</v>
      </c>
      <c r="AB1603" s="38">
        <f t="shared" ref="AB1603:AB1666" si="179">IF(AND($G1603="UNYIL",$K1603="Y"),1,0)</f>
        <v>0</v>
      </c>
      <c r="AC1603" s="38">
        <f t="shared" ref="AC1603:AC1666" si="180">IF($E1603="2x D11",2,IF($E1603="3x D11",3,0))</f>
        <v>0</v>
      </c>
      <c r="AD1603" s="38" t="str">
        <f t="shared" ref="AD1603:AD1666" si="181">Q1603&amp;R1603&amp;S1603&amp;T1603&amp;U1603&amp;V1603&amp;W1603&amp;X1603&amp;Y1603&amp;Z1603&amp;AA1603&amp;AB1603</f>
        <v>000000000000</v>
      </c>
    </row>
    <row r="1604" spans="1:30">
      <c r="A1604" s="9" t="str">
        <f>IF('DATA ACCURATE'!A1607&lt;&gt;"",'DATA ACCURATE'!A1607,"")</f>
        <v/>
      </c>
      <c r="B1604" s="9" t="str">
        <f>IF('DATA ACCURATE'!D1607&lt;&gt;"",'DATA ACCURATE'!D1607,"")</f>
        <v/>
      </c>
      <c r="C1604" s="38" t="str">
        <f>IF($AD1604="000000000000","",INDEX(DATABASE!$W$12:$W$71,MATCH($AD1604,DATABASE!$V$12:$V$71,0)))</f>
        <v/>
      </c>
      <c r="D1604" s="34" t="str">
        <f>IF(C1604="","",IF(E1604="",INDEX(DATABASE!$AF$13:$AF$62,MATCH($C1604,DATABASE!$AC$13:$AC$62,0)),IF(E1604="2x D11",INDEX(DATABASE!$AF$13:$AF$62,MATCH($C1604,DATABASE!$AC$13:$AC$62,0))+2*DATABASE!$AF$62,IF(E1604="3x D11",INDEX(DATABASE!$AF$13:$AF$62,MATCH($C1604,DATABASE!$AC$13:$AC$62,0))+3*DATABASE!$AF$62,""))))</f>
        <v/>
      </c>
      <c r="E1604" s="38" t="str">
        <f>IF(AND($K1604="Y",$G1604&lt;&gt;"UNYIL",$F1604&lt;DATABASE!$O$8),"2x D11",IF(AND($K1604="Y",$G1604&lt;&gt;"UNYIL",$F1604&gt;=DATABASE!$O$8),"3x D11",""))</f>
        <v/>
      </c>
      <c r="F1604" s="9" t="str">
        <f>IF('DATA ACCURATE'!N1607&lt;&gt;"",'DATA ACCURATE'!N1607,"")</f>
        <v/>
      </c>
      <c r="G1604" t="str">
        <f>IF(F1604="","",IF(F1604&lt;=DATABASE!$I$8,"UNYIL",IF(F1604&lt;=DATABASE!$J$8,"KECIL",IF(F1604&lt;DATABASE!$K$8,"TANGGUNG",IF(F1604&gt;=DATABASE!$K$8,"BESAR","")))))</f>
        <v/>
      </c>
      <c r="H1604" s="16" t="str">
        <f>IF('DATA ACCURATE'!J1607&lt;&gt;"",'DATA ACCURATE'!J1607,"")</f>
        <v/>
      </c>
      <c r="I1604" s="35" t="str">
        <f>IF(B1604&lt;&gt;"",IFERROR(VLOOKUP(B1604,'DATA TIMBANGAN'!G:M,7,FALSE),VLOOKUP(B1604,'DATA TIMBANGAN'!G:M,7)),"")</f>
        <v/>
      </c>
      <c r="J1604" s="25" t="str">
        <f>IF(H1604&lt;&gt;"",IFERROR(INDEX(DATABASE!$Z$19:$Z$38,MATCH(DATEVALUE(H1604),DATABASE!$AA$19:$AA$38,0)),INDEX(DATABASE!$Z$12:$Z$18,MATCH(WEEKDAY(H1604,2),DATABASE!$AA$12:$AA$18,0))),"")</f>
        <v/>
      </c>
      <c r="K1604" s="25" t="str">
        <f>IF('DATA ACCURATE'!V1607&lt;&gt;"",'DATA ACCURATE'!V1607,"")</f>
        <v/>
      </c>
      <c r="L1604" s="80" t="str">
        <f>IF($H1604="","",IF(OR($J1604="LIBUR",AND($L1603="LIBUR",$O1603=$O1604)),"LIBUR",IF(AND(OR($L1603="LUAR JAM KERJA 1",$L1603="LUAR JAM KERJA 2"),OR(OR(AND($H1603=$H1604,AND(OR($I1604&gt;DATABASE!$J$3,$I1604&lt;DATABASE!$J$6),((DATEVALUE($H1604)+$I1604)-(DATEVALUE($H1603)+$I1603))&lt;DATABASE!$J$6)),AND($H1603=$H1604,$O1603=$O1604,OR($I1604&gt;DATABASE!$J$6,$I1604&lt;DATABASE!$J$3))),AND(($H1604-$H1603)=1,OR($I1604&lt;DATABASE!$I$6,((DATEVALUE($H1604)+$I1604)-(DATEVALUE($H1603)+$I1603))&lt;DATABASE!$J$6))),$A1604=$A1603),"LUAR JAM KERJA 2",IF(AND(OR(WEEKDAY($H1604,2)=1,WEEKDAY($H1604,2)=2,WEEKDAY($H1604,2)=3,WEEKDAY($H1604,2)=4,WEEKDAY($H1604,2)=5),$I1604&lt;=DATABASE!$J$3,$I1604&gt;=DATABASE!$I$3),"JAM KERJA",IF(AND(WEEKDAY($H1604,2)=6,$I1604&lt;=DATABASE!$J$4,$I1604&gt;=DATABASE!$I$4),"JAM KERJA","LUAR JAM KERJA 1")))))</f>
        <v/>
      </c>
      <c r="M1604" s="33" t="str">
        <f>IF('DATA ACCURATE'!T1607&lt;&gt;"",IF('DATA ACCURATE'!T1607&gt;100,'DATA ACCURATE'!T1607/10,'DATA ACCURATE'!T1607),"")</f>
        <v/>
      </c>
      <c r="N1604" t="str">
        <f>IF(M1604="","",IF(M1604&lt;=DATABASE!$I$9,"LOKAL",IF(M1604&lt;DATABASE!$J$9,"LUAR KOTA 1",IF($M1604&gt;=DATABASE!$J$9,"LUAR KOTA 2",""))))</f>
        <v/>
      </c>
      <c r="O1604" s="38" t="str">
        <f>IF('DATA ACCURATE'!L1607&lt;&gt;"",'DATA ACCURATE'!L1607,"")</f>
        <v/>
      </c>
      <c r="Q1604" s="38">
        <f t="shared" si="176"/>
        <v>0</v>
      </c>
      <c r="R1604" s="38">
        <f t="shared" si="176"/>
        <v>0</v>
      </c>
      <c r="S1604" s="38">
        <f t="shared" si="176"/>
        <v>0</v>
      </c>
      <c r="T1604" s="38">
        <f t="shared" si="174"/>
        <v>0</v>
      </c>
      <c r="U1604" s="38">
        <f t="shared" si="177"/>
        <v>0</v>
      </c>
      <c r="V1604" s="38">
        <f t="shared" si="177"/>
        <v>0</v>
      </c>
      <c r="W1604" s="38">
        <f t="shared" si="177"/>
        <v>0</v>
      </c>
      <c r="X1604" s="38">
        <f t="shared" si="178"/>
        <v>0</v>
      </c>
      <c r="Y1604" s="38">
        <f t="shared" si="178"/>
        <v>0</v>
      </c>
      <c r="Z1604" s="38">
        <f t="shared" si="178"/>
        <v>0</v>
      </c>
      <c r="AA1604" s="38">
        <f t="shared" si="175"/>
        <v>0</v>
      </c>
      <c r="AB1604" s="38">
        <f t="shared" si="179"/>
        <v>0</v>
      </c>
      <c r="AC1604" s="38">
        <f t="shared" si="180"/>
        <v>0</v>
      </c>
      <c r="AD1604" s="38" t="str">
        <f t="shared" si="181"/>
        <v>000000000000</v>
      </c>
    </row>
    <row r="1605" spans="1:30">
      <c r="A1605" s="9" t="str">
        <f>IF('DATA ACCURATE'!A1608&lt;&gt;"",'DATA ACCURATE'!A1608,"")</f>
        <v/>
      </c>
      <c r="B1605" s="9" t="str">
        <f>IF('DATA ACCURATE'!D1608&lt;&gt;"",'DATA ACCURATE'!D1608,"")</f>
        <v/>
      </c>
      <c r="C1605" s="38" t="str">
        <f>IF($AD1605="000000000000","",INDEX(DATABASE!$W$12:$W$71,MATCH($AD1605,DATABASE!$V$12:$V$71,0)))</f>
        <v/>
      </c>
      <c r="D1605" s="34" t="str">
        <f>IF(C1605="","",IF(E1605="",INDEX(DATABASE!$AF$13:$AF$62,MATCH($C1605,DATABASE!$AC$13:$AC$62,0)),IF(E1605="2x D11",INDEX(DATABASE!$AF$13:$AF$62,MATCH($C1605,DATABASE!$AC$13:$AC$62,0))+2*DATABASE!$AF$62,IF(E1605="3x D11",INDEX(DATABASE!$AF$13:$AF$62,MATCH($C1605,DATABASE!$AC$13:$AC$62,0))+3*DATABASE!$AF$62,""))))</f>
        <v/>
      </c>
      <c r="E1605" s="38" t="str">
        <f>IF(AND($K1605="Y",$G1605&lt;&gt;"UNYIL",$F1605&lt;DATABASE!$O$8),"2x D11",IF(AND($K1605="Y",$G1605&lt;&gt;"UNYIL",$F1605&gt;=DATABASE!$O$8),"3x D11",""))</f>
        <v/>
      </c>
      <c r="F1605" s="9" t="str">
        <f>IF('DATA ACCURATE'!N1608&lt;&gt;"",'DATA ACCURATE'!N1608,"")</f>
        <v/>
      </c>
      <c r="G1605" t="str">
        <f>IF(F1605="","",IF(F1605&lt;=DATABASE!$I$8,"UNYIL",IF(F1605&lt;=DATABASE!$J$8,"KECIL",IF(F1605&lt;DATABASE!$K$8,"TANGGUNG",IF(F1605&gt;=DATABASE!$K$8,"BESAR","")))))</f>
        <v/>
      </c>
      <c r="H1605" s="16" t="str">
        <f>IF('DATA ACCURATE'!J1608&lt;&gt;"",'DATA ACCURATE'!J1608,"")</f>
        <v/>
      </c>
      <c r="I1605" s="35" t="str">
        <f>IF(B1605&lt;&gt;"",IFERROR(VLOOKUP(B1605,'DATA TIMBANGAN'!G:M,7,FALSE),VLOOKUP(B1605,'DATA TIMBANGAN'!G:M,7)),"")</f>
        <v/>
      </c>
      <c r="J1605" s="25" t="str">
        <f>IF(H1605&lt;&gt;"",IFERROR(INDEX(DATABASE!$Z$19:$Z$38,MATCH(DATEVALUE(H1605),DATABASE!$AA$19:$AA$38,0)),INDEX(DATABASE!$Z$12:$Z$18,MATCH(WEEKDAY(H1605,2),DATABASE!$AA$12:$AA$18,0))),"")</f>
        <v/>
      </c>
      <c r="K1605" s="25" t="str">
        <f>IF('DATA ACCURATE'!V1608&lt;&gt;"",'DATA ACCURATE'!V1608,"")</f>
        <v/>
      </c>
      <c r="L1605" s="80" t="str">
        <f>IF($H1605="","",IF(OR($J1605="LIBUR",AND($L1604="LIBUR",$O1604=$O1605)),"LIBUR",IF(AND(OR($L1604="LUAR JAM KERJA 1",$L1604="LUAR JAM KERJA 2"),OR(OR(AND($H1604=$H1605,AND(OR($I1605&gt;DATABASE!$J$3,$I1605&lt;DATABASE!$J$6),((DATEVALUE($H1605)+$I1605)-(DATEVALUE($H1604)+$I1604))&lt;DATABASE!$J$6)),AND($H1604=$H1605,$O1604=$O1605,OR($I1605&gt;DATABASE!$J$6,$I1605&lt;DATABASE!$J$3))),AND(($H1605-$H1604)=1,OR($I1605&lt;DATABASE!$I$6,((DATEVALUE($H1605)+$I1605)-(DATEVALUE($H1604)+$I1604))&lt;DATABASE!$J$6))),$A1605=$A1604),"LUAR JAM KERJA 2",IF(AND(OR(WEEKDAY($H1605,2)=1,WEEKDAY($H1605,2)=2,WEEKDAY($H1605,2)=3,WEEKDAY($H1605,2)=4,WEEKDAY($H1605,2)=5),$I1605&lt;=DATABASE!$J$3,$I1605&gt;=DATABASE!$I$3),"JAM KERJA",IF(AND(WEEKDAY($H1605,2)=6,$I1605&lt;=DATABASE!$J$4,$I1605&gt;=DATABASE!$I$4),"JAM KERJA","LUAR JAM KERJA 1")))))</f>
        <v/>
      </c>
      <c r="M1605" s="33" t="str">
        <f>IF('DATA ACCURATE'!T1608&lt;&gt;"",IF('DATA ACCURATE'!T1608&gt;100,'DATA ACCURATE'!T1608/10,'DATA ACCURATE'!T1608),"")</f>
        <v/>
      </c>
      <c r="N1605" t="str">
        <f>IF(M1605="","",IF(M1605&lt;=DATABASE!$I$9,"LOKAL",IF(M1605&lt;DATABASE!$J$9,"LUAR KOTA 1",IF($M1605&gt;=DATABASE!$J$9,"LUAR KOTA 2",""))))</f>
        <v/>
      </c>
      <c r="O1605" s="38" t="str">
        <f>IF('DATA ACCURATE'!L1608&lt;&gt;"",'DATA ACCURATE'!L1608,"")</f>
        <v/>
      </c>
      <c r="Q1605" s="38">
        <f t="shared" si="176"/>
        <v>0</v>
      </c>
      <c r="R1605" s="38">
        <f t="shared" si="176"/>
        <v>0</v>
      </c>
      <c r="S1605" s="38">
        <f t="shared" si="176"/>
        <v>0</v>
      </c>
      <c r="T1605" s="38">
        <f t="shared" si="174"/>
        <v>0</v>
      </c>
      <c r="U1605" s="38">
        <f t="shared" si="177"/>
        <v>0</v>
      </c>
      <c r="V1605" s="38">
        <f t="shared" si="177"/>
        <v>0</v>
      </c>
      <c r="W1605" s="38">
        <f t="shared" si="177"/>
        <v>0</v>
      </c>
      <c r="X1605" s="38">
        <f t="shared" si="178"/>
        <v>0</v>
      </c>
      <c r="Y1605" s="38">
        <f t="shared" si="178"/>
        <v>0</v>
      </c>
      <c r="Z1605" s="38">
        <f t="shared" si="178"/>
        <v>0</v>
      </c>
      <c r="AA1605" s="38">
        <f t="shared" si="175"/>
        <v>0</v>
      </c>
      <c r="AB1605" s="38">
        <f t="shared" si="179"/>
        <v>0</v>
      </c>
      <c r="AC1605" s="38">
        <f t="shared" si="180"/>
        <v>0</v>
      </c>
      <c r="AD1605" s="38" t="str">
        <f t="shared" si="181"/>
        <v>000000000000</v>
      </c>
    </row>
    <row r="1606" spans="1:30">
      <c r="A1606" s="9" t="str">
        <f>IF('DATA ACCURATE'!A1609&lt;&gt;"",'DATA ACCURATE'!A1609,"")</f>
        <v/>
      </c>
      <c r="B1606" s="9" t="str">
        <f>IF('DATA ACCURATE'!D1609&lt;&gt;"",'DATA ACCURATE'!D1609,"")</f>
        <v/>
      </c>
      <c r="C1606" s="38" t="str">
        <f>IF($AD1606="000000000000","",INDEX(DATABASE!$W$12:$W$71,MATCH($AD1606,DATABASE!$V$12:$V$71,0)))</f>
        <v/>
      </c>
      <c r="D1606" s="34" t="str">
        <f>IF(C1606="","",IF(E1606="",INDEX(DATABASE!$AF$13:$AF$62,MATCH($C1606,DATABASE!$AC$13:$AC$62,0)),IF(E1606="2x D11",INDEX(DATABASE!$AF$13:$AF$62,MATCH($C1606,DATABASE!$AC$13:$AC$62,0))+2*DATABASE!$AF$62,IF(E1606="3x D11",INDEX(DATABASE!$AF$13:$AF$62,MATCH($C1606,DATABASE!$AC$13:$AC$62,0))+3*DATABASE!$AF$62,""))))</f>
        <v/>
      </c>
      <c r="E1606" s="38" t="str">
        <f>IF(AND($K1606="Y",$G1606&lt;&gt;"UNYIL",$F1606&lt;DATABASE!$O$8),"2x D11",IF(AND($K1606="Y",$G1606&lt;&gt;"UNYIL",$F1606&gt;=DATABASE!$O$8),"3x D11",""))</f>
        <v/>
      </c>
      <c r="F1606" s="9" t="str">
        <f>IF('DATA ACCURATE'!N1609&lt;&gt;"",'DATA ACCURATE'!N1609,"")</f>
        <v/>
      </c>
      <c r="G1606" t="str">
        <f>IF(F1606="","",IF(F1606&lt;=DATABASE!$I$8,"UNYIL",IF(F1606&lt;=DATABASE!$J$8,"KECIL",IF(F1606&lt;DATABASE!$K$8,"TANGGUNG",IF(F1606&gt;=DATABASE!$K$8,"BESAR","")))))</f>
        <v/>
      </c>
      <c r="H1606" s="16" t="str">
        <f>IF('DATA ACCURATE'!J1609&lt;&gt;"",'DATA ACCURATE'!J1609,"")</f>
        <v/>
      </c>
      <c r="I1606" s="35" t="str">
        <f>IF(B1606&lt;&gt;"",IFERROR(VLOOKUP(B1606,'DATA TIMBANGAN'!G:M,7,FALSE),VLOOKUP(B1606,'DATA TIMBANGAN'!G:M,7)),"")</f>
        <v/>
      </c>
      <c r="J1606" s="25" t="str">
        <f>IF(H1606&lt;&gt;"",IFERROR(INDEX(DATABASE!$Z$19:$Z$38,MATCH(DATEVALUE(H1606),DATABASE!$AA$19:$AA$38,0)),INDEX(DATABASE!$Z$12:$Z$18,MATCH(WEEKDAY(H1606,2),DATABASE!$AA$12:$AA$18,0))),"")</f>
        <v/>
      </c>
      <c r="K1606" s="25" t="str">
        <f>IF('DATA ACCURATE'!V1609&lt;&gt;"",'DATA ACCURATE'!V1609,"")</f>
        <v/>
      </c>
      <c r="L1606" s="80" t="str">
        <f>IF($H1606="","",IF(OR($J1606="LIBUR",AND($L1605="LIBUR",$O1605=$O1606)),"LIBUR",IF(AND(OR($L1605="LUAR JAM KERJA 1",$L1605="LUAR JAM KERJA 2"),OR(OR(AND($H1605=$H1606,AND(OR($I1606&gt;DATABASE!$J$3,$I1606&lt;DATABASE!$J$6),((DATEVALUE($H1606)+$I1606)-(DATEVALUE($H1605)+$I1605))&lt;DATABASE!$J$6)),AND($H1605=$H1606,$O1605=$O1606,OR($I1606&gt;DATABASE!$J$6,$I1606&lt;DATABASE!$J$3))),AND(($H1606-$H1605)=1,OR($I1606&lt;DATABASE!$I$6,((DATEVALUE($H1606)+$I1606)-(DATEVALUE($H1605)+$I1605))&lt;DATABASE!$J$6))),$A1606=$A1605),"LUAR JAM KERJA 2",IF(AND(OR(WEEKDAY($H1606,2)=1,WEEKDAY($H1606,2)=2,WEEKDAY($H1606,2)=3,WEEKDAY($H1606,2)=4,WEEKDAY($H1606,2)=5),$I1606&lt;=DATABASE!$J$3,$I1606&gt;=DATABASE!$I$3),"JAM KERJA",IF(AND(WEEKDAY($H1606,2)=6,$I1606&lt;=DATABASE!$J$4,$I1606&gt;=DATABASE!$I$4),"JAM KERJA","LUAR JAM KERJA 1")))))</f>
        <v/>
      </c>
      <c r="M1606" s="33" t="str">
        <f>IF('DATA ACCURATE'!T1609&lt;&gt;"",IF('DATA ACCURATE'!T1609&gt;100,'DATA ACCURATE'!T1609/10,'DATA ACCURATE'!T1609),"")</f>
        <v/>
      </c>
      <c r="N1606" t="str">
        <f>IF(M1606="","",IF(M1606&lt;=DATABASE!$I$9,"LOKAL",IF(M1606&lt;DATABASE!$J$9,"LUAR KOTA 1",IF($M1606&gt;=DATABASE!$J$9,"LUAR KOTA 2",""))))</f>
        <v/>
      </c>
      <c r="O1606" s="38" t="str">
        <f>IF('DATA ACCURATE'!L1609&lt;&gt;"",'DATA ACCURATE'!L1609,"")</f>
        <v/>
      </c>
      <c r="Q1606" s="38">
        <f t="shared" si="176"/>
        <v>0</v>
      </c>
      <c r="R1606" s="38">
        <f t="shared" si="176"/>
        <v>0</v>
      </c>
      <c r="S1606" s="38">
        <f t="shared" si="176"/>
        <v>0</v>
      </c>
      <c r="T1606" s="38">
        <f t="shared" si="174"/>
        <v>0</v>
      </c>
      <c r="U1606" s="38">
        <f t="shared" si="177"/>
        <v>0</v>
      </c>
      <c r="V1606" s="38">
        <f t="shared" si="177"/>
        <v>0</v>
      </c>
      <c r="W1606" s="38">
        <f t="shared" si="177"/>
        <v>0</v>
      </c>
      <c r="X1606" s="38">
        <f t="shared" si="178"/>
        <v>0</v>
      </c>
      <c r="Y1606" s="38">
        <f t="shared" si="178"/>
        <v>0</v>
      </c>
      <c r="Z1606" s="38">
        <f t="shared" si="178"/>
        <v>0</v>
      </c>
      <c r="AA1606" s="38">
        <f t="shared" si="175"/>
        <v>0</v>
      </c>
      <c r="AB1606" s="38">
        <f t="shared" si="179"/>
        <v>0</v>
      </c>
      <c r="AC1606" s="38">
        <f t="shared" si="180"/>
        <v>0</v>
      </c>
      <c r="AD1606" s="38" t="str">
        <f t="shared" si="181"/>
        <v>000000000000</v>
      </c>
    </row>
    <row r="1607" spans="1:30">
      <c r="A1607" s="9" t="str">
        <f>IF('DATA ACCURATE'!A1610&lt;&gt;"",'DATA ACCURATE'!A1610,"")</f>
        <v/>
      </c>
      <c r="B1607" s="9" t="str">
        <f>IF('DATA ACCURATE'!D1610&lt;&gt;"",'DATA ACCURATE'!D1610,"")</f>
        <v/>
      </c>
      <c r="C1607" s="38" t="str">
        <f>IF($AD1607="000000000000","",INDEX(DATABASE!$W$12:$W$71,MATCH($AD1607,DATABASE!$V$12:$V$71,0)))</f>
        <v/>
      </c>
      <c r="D1607" s="34" t="str">
        <f>IF(C1607="","",IF(E1607="",INDEX(DATABASE!$AF$13:$AF$62,MATCH($C1607,DATABASE!$AC$13:$AC$62,0)),IF(E1607="2x D11",INDEX(DATABASE!$AF$13:$AF$62,MATCH($C1607,DATABASE!$AC$13:$AC$62,0))+2*DATABASE!$AF$62,IF(E1607="3x D11",INDEX(DATABASE!$AF$13:$AF$62,MATCH($C1607,DATABASE!$AC$13:$AC$62,0))+3*DATABASE!$AF$62,""))))</f>
        <v/>
      </c>
      <c r="E1607" s="38" t="str">
        <f>IF(AND($K1607="Y",$G1607&lt;&gt;"UNYIL",$F1607&lt;DATABASE!$O$8),"2x D11",IF(AND($K1607="Y",$G1607&lt;&gt;"UNYIL",$F1607&gt;=DATABASE!$O$8),"3x D11",""))</f>
        <v/>
      </c>
      <c r="F1607" s="9" t="str">
        <f>IF('DATA ACCURATE'!N1610&lt;&gt;"",'DATA ACCURATE'!N1610,"")</f>
        <v/>
      </c>
      <c r="G1607" t="str">
        <f>IF(F1607="","",IF(F1607&lt;=DATABASE!$I$8,"UNYIL",IF(F1607&lt;=DATABASE!$J$8,"KECIL",IF(F1607&lt;DATABASE!$K$8,"TANGGUNG",IF(F1607&gt;=DATABASE!$K$8,"BESAR","")))))</f>
        <v/>
      </c>
      <c r="H1607" s="16" t="str">
        <f>IF('DATA ACCURATE'!J1610&lt;&gt;"",'DATA ACCURATE'!J1610,"")</f>
        <v/>
      </c>
      <c r="I1607" s="35" t="str">
        <f>IF(B1607&lt;&gt;"",IFERROR(VLOOKUP(B1607,'DATA TIMBANGAN'!G:M,7,FALSE),VLOOKUP(B1607,'DATA TIMBANGAN'!G:M,7)),"")</f>
        <v/>
      </c>
      <c r="J1607" s="25" t="str">
        <f>IF(H1607&lt;&gt;"",IFERROR(INDEX(DATABASE!$Z$19:$Z$38,MATCH(DATEVALUE(H1607),DATABASE!$AA$19:$AA$38,0)),INDEX(DATABASE!$Z$12:$Z$18,MATCH(WEEKDAY(H1607,2),DATABASE!$AA$12:$AA$18,0))),"")</f>
        <v/>
      </c>
      <c r="K1607" s="25" t="str">
        <f>IF('DATA ACCURATE'!V1610&lt;&gt;"",'DATA ACCURATE'!V1610,"")</f>
        <v/>
      </c>
      <c r="L1607" s="80" t="str">
        <f>IF($H1607="","",IF(OR($J1607="LIBUR",AND($L1606="LIBUR",$O1606=$O1607)),"LIBUR",IF(AND(OR($L1606="LUAR JAM KERJA 1",$L1606="LUAR JAM KERJA 2"),OR(OR(AND($H1606=$H1607,AND(OR($I1607&gt;DATABASE!$J$3,$I1607&lt;DATABASE!$J$6),((DATEVALUE($H1607)+$I1607)-(DATEVALUE($H1606)+$I1606))&lt;DATABASE!$J$6)),AND($H1606=$H1607,$O1606=$O1607,OR($I1607&gt;DATABASE!$J$6,$I1607&lt;DATABASE!$J$3))),AND(($H1607-$H1606)=1,OR($I1607&lt;DATABASE!$I$6,((DATEVALUE($H1607)+$I1607)-(DATEVALUE($H1606)+$I1606))&lt;DATABASE!$J$6))),$A1607=$A1606),"LUAR JAM KERJA 2",IF(AND(OR(WEEKDAY($H1607,2)=1,WEEKDAY($H1607,2)=2,WEEKDAY($H1607,2)=3,WEEKDAY($H1607,2)=4,WEEKDAY($H1607,2)=5),$I1607&lt;=DATABASE!$J$3,$I1607&gt;=DATABASE!$I$3),"JAM KERJA",IF(AND(WEEKDAY($H1607,2)=6,$I1607&lt;=DATABASE!$J$4,$I1607&gt;=DATABASE!$I$4),"JAM KERJA","LUAR JAM KERJA 1")))))</f>
        <v/>
      </c>
      <c r="M1607" s="33" t="str">
        <f>IF('DATA ACCURATE'!T1610&lt;&gt;"",IF('DATA ACCURATE'!T1610&gt;100,'DATA ACCURATE'!T1610/10,'DATA ACCURATE'!T1610),"")</f>
        <v/>
      </c>
      <c r="N1607" t="str">
        <f>IF(M1607="","",IF(M1607&lt;=DATABASE!$I$9,"LOKAL",IF(M1607&lt;DATABASE!$J$9,"LUAR KOTA 1",IF($M1607&gt;=DATABASE!$J$9,"LUAR KOTA 2",""))))</f>
        <v/>
      </c>
      <c r="O1607" s="38" t="str">
        <f>IF('DATA ACCURATE'!L1610&lt;&gt;"",'DATA ACCURATE'!L1610,"")</f>
        <v/>
      </c>
      <c r="Q1607" s="38">
        <f t="shared" si="176"/>
        <v>0</v>
      </c>
      <c r="R1607" s="38">
        <f t="shared" si="176"/>
        <v>0</v>
      </c>
      <c r="S1607" s="38">
        <f t="shared" si="176"/>
        <v>0</v>
      </c>
      <c r="T1607" s="38">
        <f t="shared" si="174"/>
        <v>0</v>
      </c>
      <c r="U1607" s="38">
        <f t="shared" si="177"/>
        <v>0</v>
      </c>
      <c r="V1607" s="38">
        <f t="shared" si="177"/>
        <v>0</v>
      </c>
      <c r="W1607" s="38">
        <f t="shared" si="177"/>
        <v>0</v>
      </c>
      <c r="X1607" s="38">
        <f t="shared" si="178"/>
        <v>0</v>
      </c>
      <c r="Y1607" s="38">
        <f t="shared" si="178"/>
        <v>0</v>
      </c>
      <c r="Z1607" s="38">
        <f t="shared" si="178"/>
        <v>0</v>
      </c>
      <c r="AA1607" s="38">
        <f t="shared" si="175"/>
        <v>0</v>
      </c>
      <c r="AB1607" s="38">
        <f t="shared" si="179"/>
        <v>0</v>
      </c>
      <c r="AC1607" s="38">
        <f t="shared" si="180"/>
        <v>0</v>
      </c>
      <c r="AD1607" s="38" t="str">
        <f t="shared" si="181"/>
        <v>000000000000</v>
      </c>
    </row>
    <row r="1608" spans="1:30">
      <c r="A1608" s="9" t="str">
        <f>IF('DATA ACCURATE'!A1611&lt;&gt;"",'DATA ACCURATE'!A1611,"")</f>
        <v/>
      </c>
      <c r="B1608" s="9" t="str">
        <f>IF('DATA ACCURATE'!D1611&lt;&gt;"",'DATA ACCURATE'!D1611,"")</f>
        <v/>
      </c>
      <c r="C1608" s="38" t="str">
        <f>IF($AD1608="000000000000","",INDEX(DATABASE!$W$12:$W$71,MATCH($AD1608,DATABASE!$V$12:$V$71,0)))</f>
        <v/>
      </c>
      <c r="D1608" s="34" t="str">
        <f>IF(C1608="","",IF(E1608="",INDEX(DATABASE!$AF$13:$AF$62,MATCH($C1608,DATABASE!$AC$13:$AC$62,0)),IF(E1608="2x D11",INDEX(DATABASE!$AF$13:$AF$62,MATCH($C1608,DATABASE!$AC$13:$AC$62,0))+2*DATABASE!$AF$62,IF(E1608="3x D11",INDEX(DATABASE!$AF$13:$AF$62,MATCH($C1608,DATABASE!$AC$13:$AC$62,0))+3*DATABASE!$AF$62,""))))</f>
        <v/>
      </c>
      <c r="E1608" s="38" t="str">
        <f>IF(AND($K1608="Y",$G1608&lt;&gt;"UNYIL",$F1608&lt;DATABASE!$O$8),"2x D11",IF(AND($K1608="Y",$G1608&lt;&gt;"UNYIL",$F1608&gt;=DATABASE!$O$8),"3x D11",""))</f>
        <v/>
      </c>
      <c r="F1608" s="9" t="str">
        <f>IF('DATA ACCURATE'!N1611&lt;&gt;"",'DATA ACCURATE'!N1611,"")</f>
        <v/>
      </c>
      <c r="G1608" t="str">
        <f>IF(F1608="","",IF(F1608&lt;=DATABASE!$I$8,"UNYIL",IF(F1608&lt;=DATABASE!$J$8,"KECIL",IF(F1608&lt;DATABASE!$K$8,"TANGGUNG",IF(F1608&gt;=DATABASE!$K$8,"BESAR","")))))</f>
        <v/>
      </c>
      <c r="H1608" s="16" t="str">
        <f>IF('DATA ACCURATE'!J1611&lt;&gt;"",'DATA ACCURATE'!J1611,"")</f>
        <v/>
      </c>
      <c r="I1608" s="35" t="str">
        <f>IF(B1608&lt;&gt;"",IFERROR(VLOOKUP(B1608,'DATA TIMBANGAN'!G:M,7,FALSE),VLOOKUP(B1608,'DATA TIMBANGAN'!G:M,7)),"")</f>
        <v/>
      </c>
      <c r="J1608" s="25" t="str">
        <f>IF(H1608&lt;&gt;"",IFERROR(INDEX(DATABASE!$Z$19:$Z$38,MATCH(DATEVALUE(H1608),DATABASE!$AA$19:$AA$38,0)),INDEX(DATABASE!$Z$12:$Z$18,MATCH(WEEKDAY(H1608,2),DATABASE!$AA$12:$AA$18,0))),"")</f>
        <v/>
      </c>
      <c r="K1608" s="25" t="str">
        <f>IF('DATA ACCURATE'!V1611&lt;&gt;"",'DATA ACCURATE'!V1611,"")</f>
        <v/>
      </c>
      <c r="L1608" s="80" t="str">
        <f>IF($H1608="","",IF(OR($J1608="LIBUR",AND($L1607="LIBUR",$O1607=$O1608)),"LIBUR",IF(AND(OR($L1607="LUAR JAM KERJA 1",$L1607="LUAR JAM KERJA 2"),OR(OR(AND($H1607=$H1608,AND(OR($I1608&gt;DATABASE!$J$3,$I1608&lt;DATABASE!$J$6),((DATEVALUE($H1608)+$I1608)-(DATEVALUE($H1607)+$I1607))&lt;DATABASE!$J$6)),AND($H1607=$H1608,$O1607=$O1608,OR($I1608&gt;DATABASE!$J$6,$I1608&lt;DATABASE!$J$3))),AND(($H1608-$H1607)=1,OR($I1608&lt;DATABASE!$I$6,((DATEVALUE($H1608)+$I1608)-(DATEVALUE($H1607)+$I1607))&lt;DATABASE!$J$6))),$A1608=$A1607),"LUAR JAM KERJA 2",IF(AND(OR(WEEKDAY($H1608,2)=1,WEEKDAY($H1608,2)=2,WEEKDAY($H1608,2)=3,WEEKDAY($H1608,2)=4,WEEKDAY($H1608,2)=5),$I1608&lt;=DATABASE!$J$3,$I1608&gt;=DATABASE!$I$3),"JAM KERJA",IF(AND(WEEKDAY($H1608,2)=6,$I1608&lt;=DATABASE!$J$4,$I1608&gt;=DATABASE!$I$4),"JAM KERJA","LUAR JAM KERJA 1")))))</f>
        <v/>
      </c>
      <c r="M1608" s="33" t="str">
        <f>IF('DATA ACCURATE'!T1611&lt;&gt;"",IF('DATA ACCURATE'!T1611&gt;100,'DATA ACCURATE'!T1611/10,'DATA ACCURATE'!T1611),"")</f>
        <v/>
      </c>
      <c r="N1608" t="str">
        <f>IF(M1608="","",IF(M1608&lt;=DATABASE!$I$9,"LOKAL",IF(M1608&lt;DATABASE!$J$9,"LUAR KOTA 1",IF($M1608&gt;=DATABASE!$J$9,"LUAR KOTA 2",""))))</f>
        <v/>
      </c>
      <c r="O1608" s="38" t="str">
        <f>IF('DATA ACCURATE'!L1611&lt;&gt;"",'DATA ACCURATE'!L1611,"")</f>
        <v/>
      </c>
      <c r="Q1608" s="38">
        <f t="shared" si="176"/>
        <v>0</v>
      </c>
      <c r="R1608" s="38">
        <f t="shared" si="176"/>
        <v>0</v>
      </c>
      <c r="S1608" s="38">
        <f t="shared" si="176"/>
        <v>0</v>
      </c>
      <c r="T1608" s="38">
        <f t="shared" si="174"/>
        <v>0</v>
      </c>
      <c r="U1608" s="38">
        <f t="shared" si="177"/>
        <v>0</v>
      </c>
      <c r="V1608" s="38">
        <f t="shared" si="177"/>
        <v>0</v>
      </c>
      <c r="W1608" s="38">
        <f t="shared" si="177"/>
        <v>0</v>
      </c>
      <c r="X1608" s="38">
        <f t="shared" si="178"/>
        <v>0</v>
      </c>
      <c r="Y1608" s="38">
        <f t="shared" si="178"/>
        <v>0</v>
      </c>
      <c r="Z1608" s="38">
        <f t="shared" si="178"/>
        <v>0</v>
      </c>
      <c r="AA1608" s="38">
        <f t="shared" si="175"/>
        <v>0</v>
      </c>
      <c r="AB1608" s="38">
        <f t="shared" si="179"/>
        <v>0</v>
      </c>
      <c r="AC1608" s="38">
        <f t="shared" si="180"/>
        <v>0</v>
      </c>
      <c r="AD1608" s="38" t="str">
        <f t="shared" si="181"/>
        <v>000000000000</v>
      </c>
    </row>
    <row r="1609" spans="1:30">
      <c r="A1609" s="9" t="str">
        <f>IF('DATA ACCURATE'!A1612&lt;&gt;"",'DATA ACCURATE'!A1612,"")</f>
        <v/>
      </c>
      <c r="B1609" s="9" t="str">
        <f>IF('DATA ACCURATE'!D1612&lt;&gt;"",'DATA ACCURATE'!D1612,"")</f>
        <v/>
      </c>
      <c r="C1609" s="38" t="str">
        <f>IF($AD1609="000000000000","",INDEX(DATABASE!$W$12:$W$71,MATCH($AD1609,DATABASE!$V$12:$V$71,0)))</f>
        <v/>
      </c>
      <c r="D1609" s="34" t="str">
        <f>IF(C1609="","",IF(E1609="",INDEX(DATABASE!$AF$13:$AF$62,MATCH($C1609,DATABASE!$AC$13:$AC$62,0)),IF(E1609="2x D11",INDEX(DATABASE!$AF$13:$AF$62,MATCH($C1609,DATABASE!$AC$13:$AC$62,0))+2*DATABASE!$AF$62,IF(E1609="3x D11",INDEX(DATABASE!$AF$13:$AF$62,MATCH($C1609,DATABASE!$AC$13:$AC$62,0))+3*DATABASE!$AF$62,""))))</f>
        <v/>
      </c>
      <c r="E1609" s="38" t="str">
        <f>IF(AND($K1609="Y",$G1609&lt;&gt;"UNYIL",$F1609&lt;DATABASE!$O$8),"2x D11",IF(AND($K1609="Y",$G1609&lt;&gt;"UNYIL",$F1609&gt;=DATABASE!$O$8),"3x D11",""))</f>
        <v/>
      </c>
      <c r="F1609" s="9" t="str">
        <f>IF('DATA ACCURATE'!N1612&lt;&gt;"",'DATA ACCURATE'!N1612,"")</f>
        <v/>
      </c>
      <c r="G1609" t="str">
        <f>IF(F1609="","",IF(F1609&lt;=DATABASE!$I$8,"UNYIL",IF(F1609&lt;=DATABASE!$J$8,"KECIL",IF(F1609&lt;DATABASE!$K$8,"TANGGUNG",IF(F1609&gt;=DATABASE!$K$8,"BESAR","")))))</f>
        <v/>
      </c>
      <c r="H1609" s="16" t="str">
        <f>IF('DATA ACCURATE'!J1612&lt;&gt;"",'DATA ACCURATE'!J1612,"")</f>
        <v/>
      </c>
      <c r="I1609" s="35" t="str">
        <f>IF(B1609&lt;&gt;"",IFERROR(VLOOKUP(B1609,'DATA TIMBANGAN'!G:M,7,FALSE),VLOOKUP(B1609,'DATA TIMBANGAN'!G:M,7)),"")</f>
        <v/>
      </c>
      <c r="J1609" s="25" t="str">
        <f>IF(H1609&lt;&gt;"",IFERROR(INDEX(DATABASE!$Z$19:$Z$38,MATCH(DATEVALUE(H1609),DATABASE!$AA$19:$AA$38,0)),INDEX(DATABASE!$Z$12:$Z$18,MATCH(WEEKDAY(H1609,2),DATABASE!$AA$12:$AA$18,0))),"")</f>
        <v/>
      </c>
      <c r="K1609" s="25" t="str">
        <f>IF('DATA ACCURATE'!V1612&lt;&gt;"",'DATA ACCURATE'!V1612,"")</f>
        <v/>
      </c>
      <c r="L1609" s="80" t="str">
        <f>IF($H1609="","",IF(OR($J1609="LIBUR",AND($L1608="LIBUR",$O1608=$O1609)),"LIBUR",IF(AND(OR($L1608="LUAR JAM KERJA 1",$L1608="LUAR JAM KERJA 2"),OR(OR(AND($H1608=$H1609,AND(OR($I1609&gt;DATABASE!$J$3,$I1609&lt;DATABASE!$J$6),((DATEVALUE($H1609)+$I1609)-(DATEVALUE($H1608)+$I1608))&lt;DATABASE!$J$6)),AND($H1608=$H1609,$O1608=$O1609,OR($I1609&gt;DATABASE!$J$6,$I1609&lt;DATABASE!$J$3))),AND(($H1609-$H1608)=1,OR($I1609&lt;DATABASE!$I$6,((DATEVALUE($H1609)+$I1609)-(DATEVALUE($H1608)+$I1608))&lt;DATABASE!$J$6))),$A1609=$A1608),"LUAR JAM KERJA 2",IF(AND(OR(WEEKDAY($H1609,2)=1,WEEKDAY($H1609,2)=2,WEEKDAY($H1609,2)=3,WEEKDAY($H1609,2)=4,WEEKDAY($H1609,2)=5),$I1609&lt;=DATABASE!$J$3,$I1609&gt;=DATABASE!$I$3),"JAM KERJA",IF(AND(WEEKDAY($H1609,2)=6,$I1609&lt;=DATABASE!$J$4,$I1609&gt;=DATABASE!$I$4),"JAM KERJA","LUAR JAM KERJA 1")))))</f>
        <v/>
      </c>
      <c r="M1609" s="33" t="str">
        <f>IF('DATA ACCURATE'!T1612&lt;&gt;"",IF('DATA ACCURATE'!T1612&gt;100,'DATA ACCURATE'!T1612/10,'DATA ACCURATE'!T1612),"")</f>
        <v/>
      </c>
      <c r="N1609" t="str">
        <f>IF(M1609="","",IF(M1609&lt;=DATABASE!$I$9,"LOKAL",IF(M1609&lt;DATABASE!$J$9,"LUAR KOTA 1",IF($M1609&gt;=DATABASE!$J$9,"LUAR KOTA 2",""))))</f>
        <v/>
      </c>
      <c r="O1609" s="38" t="str">
        <f>IF('DATA ACCURATE'!L1612&lt;&gt;"",'DATA ACCURATE'!L1612,"")</f>
        <v/>
      </c>
      <c r="Q1609" s="38">
        <f t="shared" si="176"/>
        <v>0</v>
      </c>
      <c r="R1609" s="38">
        <f t="shared" si="176"/>
        <v>0</v>
      </c>
      <c r="S1609" s="38">
        <f t="shared" si="176"/>
        <v>0</v>
      </c>
      <c r="T1609" s="38">
        <f t="shared" si="174"/>
        <v>0</v>
      </c>
      <c r="U1609" s="38">
        <f t="shared" si="177"/>
        <v>0</v>
      </c>
      <c r="V1609" s="38">
        <f t="shared" si="177"/>
        <v>0</v>
      </c>
      <c r="W1609" s="38">
        <f t="shared" si="177"/>
        <v>0</v>
      </c>
      <c r="X1609" s="38">
        <f t="shared" si="178"/>
        <v>0</v>
      </c>
      <c r="Y1609" s="38">
        <f t="shared" si="178"/>
        <v>0</v>
      </c>
      <c r="Z1609" s="38">
        <f t="shared" si="178"/>
        <v>0</v>
      </c>
      <c r="AA1609" s="38">
        <f t="shared" si="175"/>
        <v>0</v>
      </c>
      <c r="AB1609" s="38">
        <f t="shared" si="179"/>
        <v>0</v>
      </c>
      <c r="AC1609" s="38">
        <f t="shared" si="180"/>
        <v>0</v>
      </c>
      <c r="AD1609" s="38" t="str">
        <f t="shared" si="181"/>
        <v>000000000000</v>
      </c>
    </row>
    <row r="1610" spans="1:30">
      <c r="A1610" s="9" t="str">
        <f>IF('DATA ACCURATE'!A1613&lt;&gt;"",'DATA ACCURATE'!A1613,"")</f>
        <v/>
      </c>
      <c r="B1610" s="9" t="str">
        <f>IF('DATA ACCURATE'!D1613&lt;&gt;"",'DATA ACCURATE'!D1613,"")</f>
        <v/>
      </c>
      <c r="C1610" s="38" t="str">
        <f>IF($AD1610="000000000000","",INDEX(DATABASE!$W$12:$W$71,MATCH($AD1610,DATABASE!$V$12:$V$71,0)))</f>
        <v/>
      </c>
      <c r="D1610" s="34" t="str">
        <f>IF(C1610="","",IF(E1610="",INDEX(DATABASE!$AF$13:$AF$62,MATCH($C1610,DATABASE!$AC$13:$AC$62,0)),IF(E1610="2x D11",INDEX(DATABASE!$AF$13:$AF$62,MATCH($C1610,DATABASE!$AC$13:$AC$62,0))+2*DATABASE!$AF$62,IF(E1610="3x D11",INDEX(DATABASE!$AF$13:$AF$62,MATCH($C1610,DATABASE!$AC$13:$AC$62,0))+3*DATABASE!$AF$62,""))))</f>
        <v/>
      </c>
      <c r="E1610" s="38" t="str">
        <f>IF(AND($K1610="Y",$G1610&lt;&gt;"UNYIL",$F1610&lt;DATABASE!$O$8),"2x D11",IF(AND($K1610="Y",$G1610&lt;&gt;"UNYIL",$F1610&gt;=DATABASE!$O$8),"3x D11",""))</f>
        <v/>
      </c>
      <c r="F1610" s="9" t="str">
        <f>IF('DATA ACCURATE'!N1613&lt;&gt;"",'DATA ACCURATE'!N1613,"")</f>
        <v/>
      </c>
      <c r="G1610" t="str">
        <f>IF(F1610="","",IF(F1610&lt;=DATABASE!$I$8,"UNYIL",IF(F1610&lt;=DATABASE!$J$8,"KECIL",IF(F1610&lt;DATABASE!$K$8,"TANGGUNG",IF(F1610&gt;=DATABASE!$K$8,"BESAR","")))))</f>
        <v/>
      </c>
      <c r="H1610" s="16" t="str">
        <f>IF('DATA ACCURATE'!J1613&lt;&gt;"",'DATA ACCURATE'!J1613,"")</f>
        <v/>
      </c>
      <c r="I1610" s="35" t="str">
        <f>IF(B1610&lt;&gt;"",IFERROR(VLOOKUP(B1610,'DATA TIMBANGAN'!G:M,7,FALSE),VLOOKUP(B1610,'DATA TIMBANGAN'!G:M,7)),"")</f>
        <v/>
      </c>
      <c r="J1610" s="25" t="str">
        <f>IF(H1610&lt;&gt;"",IFERROR(INDEX(DATABASE!$Z$19:$Z$38,MATCH(DATEVALUE(H1610),DATABASE!$AA$19:$AA$38,0)),INDEX(DATABASE!$Z$12:$Z$18,MATCH(WEEKDAY(H1610,2),DATABASE!$AA$12:$AA$18,0))),"")</f>
        <v/>
      </c>
      <c r="K1610" s="25" t="str">
        <f>IF('DATA ACCURATE'!V1613&lt;&gt;"",'DATA ACCURATE'!V1613,"")</f>
        <v/>
      </c>
      <c r="L1610" s="80" t="str">
        <f>IF($H1610="","",IF(OR($J1610="LIBUR",AND($L1609="LIBUR",$O1609=$O1610)),"LIBUR",IF(AND(OR($L1609="LUAR JAM KERJA 1",$L1609="LUAR JAM KERJA 2"),OR(OR(AND($H1609=$H1610,AND(OR($I1610&gt;DATABASE!$J$3,$I1610&lt;DATABASE!$J$6),((DATEVALUE($H1610)+$I1610)-(DATEVALUE($H1609)+$I1609))&lt;DATABASE!$J$6)),AND($H1609=$H1610,$O1609=$O1610,OR($I1610&gt;DATABASE!$J$6,$I1610&lt;DATABASE!$J$3))),AND(($H1610-$H1609)=1,OR($I1610&lt;DATABASE!$I$6,((DATEVALUE($H1610)+$I1610)-(DATEVALUE($H1609)+$I1609))&lt;DATABASE!$J$6))),$A1610=$A1609),"LUAR JAM KERJA 2",IF(AND(OR(WEEKDAY($H1610,2)=1,WEEKDAY($H1610,2)=2,WEEKDAY($H1610,2)=3,WEEKDAY($H1610,2)=4,WEEKDAY($H1610,2)=5),$I1610&lt;=DATABASE!$J$3,$I1610&gt;=DATABASE!$I$3),"JAM KERJA",IF(AND(WEEKDAY($H1610,2)=6,$I1610&lt;=DATABASE!$J$4,$I1610&gt;=DATABASE!$I$4),"JAM KERJA","LUAR JAM KERJA 1")))))</f>
        <v/>
      </c>
      <c r="M1610" s="33" t="str">
        <f>IF('DATA ACCURATE'!T1613&lt;&gt;"",IF('DATA ACCURATE'!T1613&gt;100,'DATA ACCURATE'!T1613/10,'DATA ACCURATE'!T1613),"")</f>
        <v/>
      </c>
      <c r="N1610" t="str">
        <f>IF(M1610="","",IF(M1610&lt;=DATABASE!$I$9,"LOKAL",IF(M1610&lt;DATABASE!$J$9,"LUAR KOTA 1",IF($M1610&gt;=DATABASE!$J$9,"LUAR KOTA 2",""))))</f>
        <v/>
      </c>
      <c r="O1610" s="38" t="str">
        <f>IF('DATA ACCURATE'!L1613&lt;&gt;"",'DATA ACCURATE'!L1613,"")</f>
        <v/>
      </c>
      <c r="Q1610" s="38">
        <f t="shared" si="176"/>
        <v>0</v>
      </c>
      <c r="R1610" s="38">
        <f t="shared" si="176"/>
        <v>0</v>
      </c>
      <c r="S1610" s="38">
        <f t="shared" si="176"/>
        <v>0</v>
      </c>
      <c r="T1610" s="38">
        <f t="shared" si="174"/>
        <v>0</v>
      </c>
      <c r="U1610" s="38">
        <f t="shared" si="177"/>
        <v>0</v>
      </c>
      <c r="V1610" s="38">
        <f t="shared" si="177"/>
        <v>0</v>
      </c>
      <c r="W1610" s="38">
        <f t="shared" si="177"/>
        <v>0</v>
      </c>
      <c r="X1610" s="38">
        <f t="shared" si="178"/>
        <v>0</v>
      </c>
      <c r="Y1610" s="38">
        <f t="shared" si="178"/>
        <v>0</v>
      </c>
      <c r="Z1610" s="38">
        <f t="shared" si="178"/>
        <v>0</v>
      </c>
      <c r="AA1610" s="38">
        <f t="shared" si="175"/>
        <v>0</v>
      </c>
      <c r="AB1610" s="38">
        <f t="shared" si="179"/>
        <v>0</v>
      </c>
      <c r="AC1610" s="38">
        <f t="shared" si="180"/>
        <v>0</v>
      </c>
      <c r="AD1610" s="38" t="str">
        <f t="shared" si="181"/>
        <v>000000000000</v>
      </c>
    </row>
    <row r="1611" spans="1:30">
      <c r="A1611" s="9" t="str">
        <f>IF('DATA ACCURATE'!A1614&lt;&gt;"",'DATA ACCURATE'!A1614,"")</f>
        <v/>
      </c>
      <c r="B1611" s="9" t="str">
        <f>IF('DATA ACCURATE'!D1614&lt;&gt;"",'DATA ACCURATE'!D1614,"")</f>
        <v/>
      </c>
      <c r="C1611" s="38" t="str">
        <f>IF($AD1611="000000000000","",INDEX(DATABASE!$W$12:$W$71,MATCH($AD1611,DATABASE!$V$12:$V$71,0)))</f>
        <v/>
      </c>
      <c r="D1611" s="34" t="str">
        <f>IF(C1611="","",IF(E1611="",INDEX(DATABASE!$AF$13:$AF$62,MATCH($C1611,DATABASE!$AC$13:$AC$62,0)),IF(E1611="2x D11",INDEX(DATABASE!$AF$13:$AF$62,MATCH($C1611,DATABASE!$AC$13:$AC$62,0))+2*DATABASE!$AF$62,IF(E1611="3x D11",INDEX(DATABASE!$AF$13:$AF$62,MATCH($C1611,DATABASE!$AC$13:$AC$62,0))+3*DATABASE!$AF$62,""))))</f>
        <v/>
      </c>
      <c r="E1611" s="38" t="str">
        <f>IF(AND($K1611="Y",$G1611&lt;&gt;"UNYIL",$F1611&lt;DATABASE!$O$8),"2x D11",IF(AND($K1611="Y",$G1611&lt;&gt;"UNYIL",$F1611&gt;=DATABASE!$O$8),"3x D11",""))</f>
        <v/>
      </c>
      <c r="F1611" s="9" t="str">
        <f>IF('DATA ACCURATE'!N1614&lt;&gt;"",'DATA ACCURATE'!N1614,"")</f>
        <v/>
      </c>
      <c r="G1611" t="str">
        <f>IF(F1611="","",IF(F1611&lt;=DATABASE!$I$8,"UNYIL",IF(F1611&lt;=DATABASE!$J$8,"KECIL",IF(F1611&lt;DATABASE!$K$8,"TANGGUNG",IF(F1611&gt;=DATABASE!$K$8,"BESAR","")))))</f>
        <v/>
      </c>
      <c r="H1611" s="16" t="str">
        <f>IF('DATA ACCURATE'!J1614&lt;&gt;"",'DATA ACCURATE'!J1614,"")</f>
        <v/>
      </c>
      <c r="I1611" s="35" t="str">
        <f>IF(B1611&lt;&gt;"",IFERROR(VLOOKUP(B1611,'DATA TIMBANGAN'!G:M,7,FALSE),VLOOKUP(B1611,'DATA TIMBANGAN'!G:M,7)),"")</f>
        <v/>
      </c>
      <c r="J1611" s="25" t="str">
        <f>IF(H1611&lt;&gt;"",IFERROR(INDEX(DATABASE!$Z$19:$Z$38,MATCH(DATEVALUE(H1611),DATABASE!$AA$19:$AA$38,0)),INDEX(DATABASE!$Z$12:$Z$18,MATCH(WEEKDAY(H1611,2),DATABASE!$AA$12:$AA$18,0))),"")</f>
        <v/>
      </c>
      <c r="K1611" s="25" t="str">
        <f>IF('DATA ACCURATE'!V1614&lt;&gt;"",'DATA ACCURATE'!V1614,"")</f>
        <v/>
      </c>
      <c r="L1611" s="80" t="str">
        <f>IF($H1611="","",IF(OR($J1611="LIBUR",AND($L1610="LIBUR",$O1610=$O1611)),"LIBUR",IF(AND(OR($L1610="LUAR JAM KERJA 1",$L1610="LUAR JAM KERJA 2"),OR(OR(AND($H1610=$H1611,AND(OR($I1611&gt;DATABASE!$J$3,$I1611&lt;DATABASE!$J$6),((DATEVALUE($H1611)+$I1611)-(DATEVALUE($H1610)+$I1610))&lt;DATABASE!$J$6)),AND($H1610=$H1611,$O1610=$O1611,OR($I1611&gt;DATABASE!$J$6,$I1611&lt;DATABASE!$J$3))),AND(($H1611-$H1610)=1,OR($I1611&lt;DATABASE!$I$6,((DATEVALUE($H1611)+$I1611)-(DATEVALUE($H1610)+$I1610))&lt;DATABASE!$J$6))),$A1611=$A1610),"LUAR JAM KERJA 2",IF(AND(OR(WEEKDAY($H1611,2)=1,WEEKDAY($H1611,2)=2,WEEKDAY($H1611,2)=3,WEEKDAY($H1611,2)=4,WEEKDAY($H1611,2)=5),$I1611&lt;=DATABASE!$J$3,$I1611&gt;=DATABASE!$I$3),"JAM KERJA",IF(AND(WEEKDAY($H1611,2)=6,$I1611&lt;=DATABASE!$J$4,$I1611&gt;=DATABASE!$I$4),"JAM KERJA","LUAR JAM KERJA 1")))))</f>
        <v/>
      </c>
      <c r="M1611" s="33" t="str">
        <f>IF('DATA ACCURATE'!T1614&lt;&gt;"",IF('DATA ACCURATE'!T1614&gt;100,'DATA ACCURATE'!T1614/10,'DATA ACCURATE'!T1614),"")</f>
        <v/>
      </c>
      <c r="N1611" t="str">
        <f>IF(M1611="","",IF(M1611&lt;=DATABASE!$I$9,"LOKAL",IF(M1611&lt;DATABASE!$J$9,"LUAR KOTA 1",IF($M1611&gt;=DATABASE!$J$9,"LUAR KOTA 2",""))))</f>
        <v/>
      </c>
      <c r="O1611" s="38" t="str">
        <f>IF('DATA ACCURATE'!L1614&lt;&gt;"",'DATA ACCURATE'!L1614,"")</f>
        <v/>
      </c>
      <c r="Q1611" s="38">
        <f t="shared" si="176"/>
        <v>0</v>
      </c>
      <c r="R1611" s="38">
        <f t="shared" si="176"/>
        <v>0</v>
      </c>
      <c r="S1611" s="38">
        <f t="shared" si="176"/>
        <v>0</v>
      </c>
      <c r="T1611" s="38">
        <f t="shared" si="174"/>
        <v>0</v>
      </c>
      <c r="U1611" s="38">
        <f t="shared" si="177"/>
        <v>0</v>
      </c>
      <c r="V1611" s="38">
        <f t="shared" si="177"/>
        <v>0</v>
      </c>
      <c r="W1611" s="38">
        <f t="shared" si="177"/>
        <v>0</v>
      </c>
      <c r="X1611" s="38">
        <f t="shared" si="178"/>
        <v>0</v>
      </c>
      <c r="Y1611" s="38">
        <f t="shared" si="178"/>
        <v>0</v>
      </c>
      <c r="Z1611" s="38">
        <f t="shared" si="178"/>
        <v>0</v>
      </c>
      <c r="AA1611" s="38">
        <f t="shared" si="175"/>
        <v>0</v>
      </c>
      <c r="AB1611" s="38">
        <f t="shared" si="179"/>
        <v>0</v>
      </c>
      <c r="AC1611" s="38">
        <f t="shared" si="180"/>
        <v>0</v>
      </c>
      <c r="AD1611" s="38" t="str">
        <f t="shared" si="181"/>
        <v>000000000000</v>
      </c>
    </row>
    <row r="1612" spans="1:30">
      <c r="A1612" s="9" t="str">
        <f>IF('DATA ACCURATE'!A1615&lt;&gt;"",'DATA ACCURATE'!A1615,"")</f>
        <v/>
      </c>
      <c r="B1612" s="9" t="str">
        <f>IF('DATA ACCURATE'!D1615&lt;&gt;"",'DATA ACCURATE'!D1615,"")</f>
        <v/>
      </c>
      <c r="C1612" s="38" t="str">
        <f>IF($AD1612="000000000000","",INDEX(DATABASE!$W$12:$W$71,MATCH($AD1612,DATABASE!$V$12:$V$71,0)))</f>
        <v/>
      </c>
      <c r="D1612" s="34" t="str">
        <f>IF(C1612="","",IF(E1612="",INDEX(DATABASE!$AF$13:$AF$62,MATCH($C1612,DATABASE!$AC$13:$AC$62,0)),IF(E1612="2x D11",INDEX(DATABASE!$AF$13:$AF$62,MATCH($C1612,DATABASE!$AC$13:$AC$62,0))+2*DATABASE!$AF$62,IF(E1612="3x D11",INDEX(DATABASE!$AF$13:$AF$62,MATCH($C1612,DATABASE!$AC$13:$AC$62,0))+3*DATABASE!$AF$62,""))))</f>
        <v/>
      </c>
      <c r="E1612" s="38" t="str">
        <f>IF(AND($K1612="Y",$G1612&lt;&gt;"UNYIL",$F1612&lt;DATABASE!$O$8),"2x D11",IF(AND($K1612="Y",$G1612&lt;&gt;"UNYIL",$F1612&gt;=DATABASE!$O$8),"3x D11",""))</f>
        <v/>
      </c>
      <c r="F1612" s="9" t="str">
        <f>IF('DATA ACCURATE'!N1615&lt;&gt;"",'DATA ACCURATE'!N1615,"")</f>
        <v/>
      </c>
      <c r="G1612" t="str">
        <f>IF(F1612="","",IF(F1612&lt;=DATABASE!$I$8,"UNYIL",IF(F1612&lt;=DATABASE!$J$8,"KECIL",IF(F1612&lt;DATABASE!$K$8,"TANGGUNG",IF(F1612&gt;=DATABASE!$K$8,"BESAR","")))))</f>
        <v/>
      </c>
      <c r="H1612" s="16" t="str">
        <f>IF('DATA ACCURATE'!J1615&lt;&gt;"",'DATA ACCURATE'!J1615,"")</f>
        <v/>
      </c>
      <c r="I1612" s="35" t="str">
        <f>IF(B1612&lt;&gt;"",IFERROR(VLOOKUP(B1612,'DATA TIMBANGAN'!G:M,7,FALSE),VLOOKUP(B1612,'DATA TIMBANGAN'!G:M,7)),"")</f>
        <v/>
      </c>
      <c r="J1612" s="25" t="str">
        <f>IF(H1612&lt;&gt;"",IFERROR(INDEX(DATABASE!$Z$19:$Z$38,MATCH(DATEVALUE(H1612),DATABASE!$AA$19:$AA$38,0)),INDEX(DATABASE!$Z$12:$Z$18,MATCH(WEEKDAY(H1612,2),DATABASE!$AA$12:$AA$18,0))),"")</f>
        <v/>
      </c>
      <c r="K1612" s="25" t="str">
        <f>IF('DATA ACCURATE'!V1615&lt;&gt;"",'DATA ACCURATE'!V1615,"")</f>
        <v/>
      </c>
      <c r="L1612" s="80" t="str">
        <f>IF($H1612="","",IF(OR($J1612="LIBUR",AND($L1611="LIBUR",$O1611=$O1612)),"LIBUR",IF(AND(OR($L1611="LUAR JAM KERJA 1",$L1611="LUAR JAM KERJA 2"),OR(OR(AND($H1611=$H1612,AND(OR($I1612&gt;DATABASE!$J$3,$I1612&lt;DATABASE!$J$6),((DATEVALUE($H1612)+$I1612)-(DATEVALUE($H1611)+$I1611))&lt;DATABASE!$J$6)),AND($H1611=$H1612,$O1611=$O1612,OR($I1612&gt;DATABASE!$J$6,$I1612&lt;DATABASE!$J$3))),AND(($H1612-$H1611)=1,OR($I1612&lt;DATABASE!$I$6,((DATEVALUE($H1612)+$I1612)-(DATEVALUE($H1611)+$I1611))&lt;DATABASE!$J$6))),$A1612=$A1611),"LUAR JAM KERJA 2",IF(AND(OR(WEEKDAY($H1612,2)=1,WEEKDAY($H1612,2)=2,WEEKDAY($H1612,2)=3,WEEKDAY($H1612,2)=4,WEEKDAY($H1612,2)=5),$I1612&lt;=DATABASE!$J$3,$I1612&gt;=DATABASE!$I$3),"JAM KERJA",IF(AND(WEEKDAY($H1612,2)=6,$I1612&lt;=DATABASE!$J$4,$I1612&gt;=DATABASE!$I$4),"JAM KERJA","LUAR JAM KERJA 1")))))</f>
        <v/>
      </c>
      <c r="M1612" s="33" t="str">
        <f>IF('DATA ACCURATE'!T1615&lt;&gt;"",IF('DATA ACCURATE'!T1615&gt;100,'DATA ACCURATE'!T1615/10,'DATA ACCURATE'!T1615),"")</f>
        <v/>
      </c>
      <c r="N1612" t="str">
        <f>IF(M1612="","",IF(M1612&lt;=DATABASE!$I$9,"LOKAL",IF(M1612&lt;DATABASE!$J$9,"LUAR KOTA 1",IF($M1612&gt;=DATABASE!$J$9,"LUAR KOTA 2",""))))</f>
        <v/>
      </c>
      <c r="O1612" s="38" t="str">
        <f>IF('DATA ACCURATE'!L1615&lt;&gt;"",'DATA ACCURATE'!L1615,"")</f>
        <v/>
      </c>
      <c r="Q1612" s="38">
        <f t="shared" si="176"/>
        <v>0</v>
      </c>
      <c r="R1612" s="38">
        <f t="shared" si="176"/>
        <v>0</v>
      </c>
      <c r="S1612" s="38">
        <f t="shared" si="176"/>
        <v>0</v>
      </c>
      <c r="T1612" s="38">
        <f t="shared" si="174"/>
        <v>0</v>
      </c>
      <c r="U1612" s="38">
        <f t="shared" si="177"/>
        <v>0</v>
      </c>
      <c r="V1612" s="38">
        <f t="shared" si="177"/>
        <v>0</v>
      </c>
      <c r="W1612" s="38">
        <f t="shared" si="177"/>
        <v>0</v>
      </c>
      <c r="X1612" s="38">
        <f t="shared" si="178"/>
        <v>0</v>
      </c>
      <c r="Y1612" s="38">
        <f t="shared" si="178"/>
        <v>0</v>
      </c>
      <c r="Z1612" s="38">
        <f t="shared" si="178"/>
        <v>0</v>
      </c>
      <c r="AA1612" s="38">
        <f t="shared" si="175"/>
        <v>0</v>
      </c>
      <c r="AB1612" s="38">
        <f t="shared" si="179"/>
        <v>0</v>
      </c>
      <c r="AC1612" s="38">
        <f t="shared" si="180"/>
        <v>0</v>
      </c>
      <c r="AD1612" s="38" t="str">
        <f t="shared" si="181"/>
        <v>000000000000</v>
      </c>
    </row>
    <row r="1613" spans="1:30">
      <c r="A1613" s="9" t="str">
        <f>IF('DATA ACCURATE'!A1616&lt;&gt;"",'DATA ACCURATE'!A1616,"")</f>
        <v/>
      </c>
      <c r="B1613" s="9" t="str">
        <f>IF('DATA ACCURATE'!D1616&lt;&gt;"",'DATA ACCURATE'!D1616,"")</f>
        <v/>
      </c>
      <c r="C1613" s="38" t="str">
        <f>IF($AD1613="000000000000","",INDEX(DATABASE!$W$12:$W$71,MATCH($AD1613,DATABASE!$V$12:$V$71,0)))</f>
        <v/>
      </c>
      <c r="D1613" s="34" t="str">
        <f>IF(C1613="","",IF(E1613="",INDEX(DATABASE!$AF$13:$AF$62,MATCH($C1613,DATABASE!$AC$13:$AC$62,0)),IF(E1613="2x D11",INDEX(DATABASE!$AF$13:$AF$62,MATCH($C1613,DATABASE!$AC$13:$AC$62,0))+2*DATABASE!$AF$62,IF(E1613="3x D11",INDEX(DATABASE!$AF$13:$AF$62,MATCH($C1613,DATABASE!$AC$13:$AC$62,0))+3*DATABASE!$AF$62,""))))</f>
        <v/>
      </c>
      <c r="E1613" s="38" t="str">
        <f>IF(AND($K1613="Y",$G1613&lt;&gt;"UNYIL",$F1613&lt;DATABASE!$O$8),"2x D11",IF(AND($K1613="Y",$G1613&lt;&gt;"UNYIL",$F1613&gt;=DATABASE!$O$8),"3x D11",""))</f>
        <v/>
      </c>
      <c r="F1613" s="9" t="str">
        <f>IF('DATA ACCURATE'!N1616&lt;&gt;"",'DATA ACCURATE'!N1616,"")</f>
        <v/>
      </c>
      <c r="G1613" t="str">
        <f>IF(F1613="","",IF(F1613&lt;=DATABASE!$I$8,"UNYIL",IF(F1613&lt;=DATABASE!$J$8,"KECIL",IF(F1613&lt;DATABASE!$K$8,"TANGGUNG",IF(F1613&gt;=DATABASE!$K$8,"BESAR","")))))</f>
        <v/>
      </c>
      <c r="H1613" s="16" t="str">
        <f>IF('DATA ACCURATE'!J1616&lt;&gt;"",'DATA ACCURATE'!J1616,"")</f>
        <v/>
      </c>
      <c r="I1613" s="35" t="str">
        <f>IF(B1613&lt;&gt;"",IFERROR(VLOOKUP(B1613,'DATA TIMBANGAN'!G:M,7,FALSE),VLOOKUP(B1613,'DATA TIMBANGAN'!G:M,7)),"")</f>
        <v/>
      </c>
      <c r="J1613" s="25" t="str">
        <f>IF(H1613&lt;&gt;"",IFERROR(INDEX(DATABASE!$Z$19:$Z$38,MATCH(DATEVALUE(H1613),DATABASE!$AA$19:$AA$38,0)),INDEX(DATABASE!$Z$12:$Z$18,MATCH(WEEKDAY(H1613,2),DATABASE!$AA$12:$AA$18,0))),"")</f>
        <v/>
      </c>
      <c r="K1613" s="25" t="str">
        <f>IF('DATA ACCURATE'!V1616&lt;&gt;"",'DATA ACCURATE'!V1616,"")</f>
        <v/>
      </c>
      <c r="L1613" s="80" t="str">
        <f>IF($H1613="","",IF(OR($J1613="LIBUR",AND($L1612="LIBUR",$O1612=$O1613)),"LIBUR",IF(AND(OR($L1612="LUAR JAM KERJA 1",$L1612="LUAR JAM KERJA 2"),OR(OR(AND($H1612=$H1613,AND(OR($I1613&gt;DATABASE!$J$3,$I1613&lt;DATABASE!$J$6),((DATEVALUE($H1613)+$I1613)-(DATEVALUE($H1612)+$I1612))&lt;DATABASE!$J$6)),AND($H1612=$H1613,$O1612=$O1613,OR($I1613&gt;DATABASE!$J$6,$I1613&lt;DATABASE!$J$3))),AND(($H1613-$H1612)=1,OR($I1613&lt;DATABASE!$I$6,((DATEVALUE($H1613)+$I1613)-(DATEVALUE($H1612)+$I1612))&lt;DATABASE!$J$6))),$A1613=$A1612),"LUAR JAM KERJA 2",IF(AND(OR(WEEKDAY($H1613,2)=1,WEEKDAY($H1613,2)=2,WEEKDAY($H1613,2)=3,WEEKDAY($H1613,2)=4,WEEKDAY($H1613,2)=5),$I1613&lt;=DATABASE!$J$3,$I1613&gt;=DATABASE!$I$3),"JAM KERJA",IF(AND(WEEKDAY($H1613,2)=6,$I1613&lt;=DATABASE!$J$4,$I1613&gt;=DATABASE!$I$4),"JAM KERJA","LUAR JAM KERJA 1")))))</f>
        <v/>
      </c>
      <c r="M1613" s="33" t="str">
        <f>IF('DATA ACCURATE'!T1616&lt;&gt;"",IF('DATA ACCURATE'!T1616&gt;100,'DATA ACCURATE'!T1616/10,'DATA ACCURATE'!T1616),"")</f>
        <v/>
      </c>
      <c r="N1613" t="str">
        <f>IF(M1613="","",IF(M1613&lt;=DATABASE!$I$9,"LOKAL",IF(M1613&lt;DATABASE!$J$9,"LUAR KOTA 1",IF($M1613&gt;=DATABASE!$J$9,"LUAR KOTA 2",""))))</f>
        <v/>
      </c>
      <c r="O1613" s="38" t="str">
        <f>IF('DATA ACCURATE'!L1616&lt;&gt;"",'DATA ACCURATE'!L1616,"")</f>
        <v/>
      </c>
      <c r="Q1613" s="38">
        <f t="shared" si="176"/>
        <v>0</v>
      </c>
      <c r="R1613" s="38">
        <f t="shared" si="176"/>
        <v>0</v>
      </c>
      <c r="S1613" s="38">
        <f t="shared" si="176"/>
        <v>0</v>
      </c>
      <c r="T1613" s="38">
        <f t="shared" si="174"/>
        <v>0</v>
      </c>
      <c r="U1613" s="38">
        <f t="shared" si="177"/>
        <v>0</v>
      </c>
      <c r="V1613" s="38">
        <f t="shared" si="177"/>
        <v>0</v>
      </c>
      <c r="W1613" s="38">
        <f t="shared" si="177"/>
        <v>0</v>
      </c>
      <c r="X1613" s="38">
        <f t="shared" si="178"/>
        <v>0</v>
      </c>
      <c r="Y1613" s="38">
        <f t="shared" si="178"/>
        <v>0</v>
      </c>
      <c r="Z1613" s="38">
        <f t="shared" si="178"/>
        <v>0</v>
      </c>
      <c r="AA1613" s="38">
        <f t="shared" si="175"/>
        <v>0</v>
      </c>
      <c r="AB1613" s="38">
        <f t="shared" si="179"/>
        <v>0</v>
      </c>
      <c r="AC1613" s="38">
        <f t="shared" si="180"/>
        <v>0</v>
      </c>
      <c r="AD1613" s="38" t="str">
        <f t="shared" si="181"/>
        <v>000000000000</v>
      </c>
    </row>
    <row r="1614" spans="1:30">
      <c r="A1614" s="9" t="str">
        <f>IF('DATA ACCURATE'!A1617&lt;&gt;"",'DATA ACCURATE'!A1617,"")</f>
        <v/>
      </c>
      <c r="B1614" s="9" t="str">
        <f>IF('DATA ACCURATE'!D1617&lt;&gt;"",'DATA ACCURATE'!D1617,"")</f>
        <v/>
      </c>
      <c r="C1614" s="38" t="str">
        <f>IF($AD1614="000000000000","",INDEX(DATABASE!$W$12:$W$71,MATCH($AD1614,DATABASE!$V$12:$V$71,0)))</f>
        <v/>
      </c>
      <c r="D1614" s="34" t="str">
        <f>IF(C1614="","",IF(E1614="",INDEX(DATABASE!$AF$13:$AF$62,MATCH($C1614,DATABASE!$AC$13:$AC$62,0)),IF(E1614="2x D11",INDEX(DATABASE!$AF$13:$AF$62,MATCH($C1614,DATABASE!$AC$13:$AC$62,0))+2*DATABASE!$AF$62,IF(E1614="3x D11",INDEX(DATABASE!$AF$13:$AF$62,MATCH($C1614,DATABASE!$AC$13:$AC$62,0))+3*DATABASE!$AF$62,""))))</f>
        <v/>
      </c>
      <c r="E1614" s="38" t="str">
        <f>IF(AND($K1614="Y",$G1614&lt;&gt;"UNYIL",$F1614&lt;DATABASE!$O$8),"2x D11",IF(AND($K1614="Y",$G1614&lt;&gt;"UNYIL",$F1614&gt;=DATABASE!$O$8),"3x D11",""))</f>
        <v/>
      </c>
      <c r="F1614" s="9" t="str">
        <f>IF('DATA ACCURATE'!N1617&lt;&gt;"",'DATA ACCURATE'!N1617,"")</f>
        <v/>
      </c>
      <c r="G1614" t="str">
        <f>IF(F1614="","",IF(F1614&lt;=DATABASE!$I$8,"UNYIL",IF(F1614&lt;=DATABASE!$J$8,"KECIL",IF(F1614&lt;DATABASE!$K$8,"TANGGUNG",IF(F1614&gt;=DATABASE!$K$8,"BESAR","")))))</f>
        <v/>
      </c>
      <c r="H1614" s="16" t="str">
        <f>IF('DATA ACCURATE'!J1617&lt;&gt;"",'DATA ACCURATE'!J1617,"")</f>
        <v/>
      </c>
      <c r="I1614" s="35" t="str">
        <f>IF(B1614&lt;&gt;"",IFERROR(VLOOKUP(B1614,'DATA TIMBANGAN'!G:M,7,FALSE),VLOOKUP(B1614,'DATA TIMBANGAN'!G:M,7)),"")</f>
        <v/>
      </c>
      <c r="J1614" s="25" t="str">
        <f>IF(H1614&lt;&gt;"",IFERROR(INDEX(DATABASE!$Z$19:$Z$38,MATCH(DATEVALUE(H1614),DATABASE!$AA$19:$AA$38,0)),INDEX(DATABASE!$Z$12:$Z$18,MATCH(WEEKDAY(H1614,2),DATABASE!$AA$12:$AA$18,0))),"")</f>
        <v/>
      </c>
      <c r="K1614" s="25" t="str">
        <f>IF('DATA ACCURATE'!V1617&lt;&gt;"",'DATA ACCURATE'!V1617,"")</f>
        <v/>
      </c>
      <c r="L1614" s="80" t="str">
        <f>IF($H1614="","",IF(OR($J1614="LIBUR",AND($L1613="LIBUR",$O1613=$O1614)),"LIBUR",IF(AND(OR($L1613="LUAR JAM KERJA 1",$L1613="LUAR JAM KERJA 2"),OR(OR(AND($H1613=$H1614,AND(OR($I1614&gt;DATABASE!$J$3,$I1614&lt;DATABASE!$J$6),((DATEVALUE($H1614)+$I1614)-(DATEVALUE($H1613)+$I1613))&lt;DATABASE!$J$6)),AND($H1613=$H1614,$O1613=$O1614,OR($I1614&gt;DATABASE!$J$6,$I1614&lt;DATABASE!$J$3))),AND(($H1614-$H1613)=1,OR($I1614&lt;DATABASE!$I$6,((DATEVALUE($H1614)+$I1614)-(DATEVALUE($H1613)+$I1613))&lt;DATABASE!$J$6))),$A1614=$A1613),"LUAR JAM KERJA 2",IF(AND(OR(WEEKDAY($H1614,2)=1,WEEKDAY($H1614,2)=2,WEEKDAY($H1614,2)=3,WEEKDAY($H1614,2)=4,WEEKDAY($H1614,2)=5),$I1614&lt;=DATABASE!$J$3,$I1614&gt;=DATABASE!$I$3),"JAM KERJA",IF(AND(WEEKDAY($H1614,2)=6,$I1614&lt;=DATABASE!$J$4,$I1614&gt;=DATABASE!$I$4),"JAM KERJA","LUAR JAM KERJA 1")))))</f>
        <v/>
      </c>
      <c r="M1614" s="33" t="str">
        <f>IF('DATA ACCURATE'!T1617&lt;&gt;"",IF('DATA ACCURATE'!T1617&gt;100,'DATA ACCURATE'!T1617/10,'DATA ACCURATE'!T1617),"")</f>
        <v/>
      </c>
      <c r="N1614" t="str">
        <f>IF(M1614="","",IF(M1614&lt;=DATABASE!$I$9,"LOKAL",IF(M1614&lt;DATABASE!$J$9,"LUAR KOTA 1",IF($M1614&gt;=DATABASE!$J$9,"LUAR KOTA 2",""))))</f>
        <v/>
      </c>
      <c r="O1614" s="38" t="str">
        <f>IF('DATA ACCURATE'!L1617&lt;&gt;"",'DATA ACCURATE'!L1617,"")</f>
        <v/>
      </c>
      <c r="Q1614" s="38">
        <f t="shared" si="176"/>
        <v>0</v>
      </c>
      <c r="R1614" s="38">
        <f t="shared" si="176"/>
        <v>0</v>
      </c>
      <c r="S1614" s="38">
        <f t="shared" si="176"/>
        <v>0</v>
      </c>
      <c r="T1614" s="38">
        <f t="shared" si="174"/>
        <v>0</v>
      </c>
      <c r="U1614" s="38">
        <f t="shared" si="177"/>
        <v>0</v>
      </c>
      <c r="V1614" s="38">
        <f t="shared" si="177"/>
        <v>0</v>
      </c>
      <c r="W1614" s="38">
        <f t="shared" si="177"/>
        <v>0</v>
      </c>
      <c r="X1614" s="38">
        <f t="shared" si="178"/>
        <v>0</v>
      </c>
      <c r="Y1614" s="38">
        <f t="shared" si="178"/>
        <v>0</v>
      </c>
      <c r="Z1614" s="38">
        <f t="shared" si="178"/>
        <v>0</v>
      </c>
      <c r="AA1614" s="38">
        <f t="shared" si="175"/>
        <v>0</v>
      </c>
      <c r="AB1614" s="38">
        <f t="shared" si="179"/>
        <v>0</v>
      </c>
      <c r="AC1614" s="38">
        <f t="shared" si="180"/>
        <v>0</v>
      </c>
      <c r="AD1614" s="38" t="str">
        <f t="shared" si="181"/>
        <v>000000000000</v>
      </c>
    </row>
    <row r="1615" spans="1:30">
      <c r="A1615" s="9" t="str">
        <f>IF('DATA ACCURATE'!A1618&lt;&gt;"",'DATA ACCURATE'!A1618,"")</f>
        <v/>
      </c>
      <c r="B1615" s="9" t="str">
        <f>IF('DATA ACCURATE'!D1618&lt;&gt;"",'DATA ACCURATE'!D1618,"")</f>
        <v/>
      </c>
      <c r="C1615" s="38" t="str">
        <f>IF($AD1615="000000000000","",INDEX(DATABASE!$W$12:$W$71,MATCH($AD1615,DATABASE!$V$12:$V$71,0)))</f>
        <v/>
      </c>
      <c r="D1615" s="34" t="str">
        <f>IF(C1615="","",IF(E1615="",INDEX(DATABASE!$AF$13:$AF$62,MATCH($C1615,DATABASE!$AC$13:$AC$62,0)),IF(E1615="2x D11",INDEX(DATABASE!$AF$13:$AF$62,MATCH($C1615,DATABASE!$AC$13:$AC$62,0))+2*DATABASE!$AF$62,IF(E1615="3x D11",INDEX(DATABASE!$AF$13:$AF$62,MATCH($C1615,DATABASE!$AC$13:$AC$62,0))+3*DATABASE!$AF$62,""))))</f>
        <v/>
      </c>
      <c r="E1615" s="38" t="str">
        <f>IF(AND($K1615="Y",$G1615&lt;&gt;"UNYIL",$F1615&lt;DATABASE!$O$8),"2x D11",IF(AND($K1615="Y",$G1615&lt;&gt;"UNYIL",$F1615&gt;=DATABASE!$O$8),"3x D11",""))</f>
        <v/>
      </c>
      <c r="F1615" s="9" t="str">
        <f>IF('DATA ACCURATE'!N1618&lt;&gt;"",'DATA ACCURATE'!N1618,"")</f>
        <v/>
      </c>
      <c r="G1615" t="str">
        <f>IF(F1615="","",IF(F1615&lt;=DATABASE!$I$8,"UNYIL",IF(F1615&lt;=DATABASE!$J$8,"KECIL",IF(F1615&lt;DATABASE!$K$8,"TANGGUNG",IF(F1615&gt;=DATABASE!$K$8,"BESAR","")))))</f>
        <v/>
      </c>
      <c r="H1615" s="16" t="str">
        <f>IF('DATA ACCURATE'!J1618&lt;&gt;"",'DATA ACCURATE'!J1618,"")</f>
        <v/>
      </c>
      <c r="I1615" s="35" t="str">
        <f>IF(B1615&lt;&gt;"",IFERROR(VLOOKUP(B1615,'DATA TIMBANGAN'!G:M,7,FALSE),VLOOKUP(B1615,'DATA TIMBANGAN'!G:M,7)),"")</f>
        <v/>
      </c>
      <c r="J1615" s="25" t="str">
        <f>IF(H1615&lt;&gt;"",IFERROR(INDEX(DATABASE!$Z$19:$Z$38,MATCH(DATEVALUE(H1615),DATABASE!$AA$19:$AA$38,0)),INDEX(DATABASE!$Z$12:$Z$18,MATCH(WEEKDAY(H1615,2),DATABASE!$AA$12:$AA$18,0))),"")</f>
        <v/>
      </c>
      <c r="K1615" s="25" t="str">
        <f>IF('DATA ACCURATE'!V1618&lt;&gt;"",'DATA ACCURATE'!V1618,"")</f>
        <v/>
      </c>
      <c r="L1615" s="80" t="str">
        <f>IF($H1615="","",IF(OR($J1615="LIBUR",AND($L1614="LIBUR",$O1614=$O1615)),"LIBUR",IF(AND(OR($L1614="LUAR JAM KERJA 1",$L1614="LUAR JAM KERJA 2"),OR(OR(AND($H1614=$H1615,AND(OR($I1615&gt;DATABASE!$J$3,$I1615&lt;DATABASE!$J$6),((DATEVALUE($H1615)+$I1615)-(DATEVALUE($H1614)+$I1614))&lt;DATABASE!$J$6)),AND($H1614=$H1615,$O1614=$O1615,OR($I1615&gt;DATABASE!$J$6,$I1615&lt;DATABASE!$J$3))),AND(($H1615-$H1614)=1,OR($I1615&lt;DATABASE!$I$6,((DATEVALUE($H1615)+$I1615)-(DATEVALUE($H1614)+$I1614))&lt;DATABASE!$J$6))),$A1615=$A1614),"LUAR JAM KERJA 2",IF(AND(OR(WEEKDAY($H1615,2)=1,WEEKDAY($H1615,2)=2,WEEKDAY($H1615,2)=3,WEEKDAY($H1615,2)=4,WEEKDAY($H1615,2)=5),$I1615&lt;=DATABASE!$J$3,$I1615&gt;=DATABASE!$I$3),"JAM KERJA",IF(AND(WEEKDAY($H1615,2)=6,$I1615&lt;=DATABASE!$J$4,$I1615&gt;=DATABASE!$I$4),"JAM KERJA","LUAR JAM KERJA 1")))))</f>
        <v/>
      </c>
      <c r="M1615" s="33" t="str">
        <f>IF('DATA ACCURATE'!T1618&lt;&gt;"",IF('DATA ACCURATE'!T1618&gt;100,'DATA ACCURATE'!T1618/10,'DATA ACCURATE'!T1618),"")</f>
        <v/>
      </c>
      <c r="N1615" t="str">
        <f>IF(M1615="","",IF(M1615&lt;=DATABASE!$I$9,"LOKAL",IF(M1615&lt;DATABASE!$J$9,"LUAR KOTA 1",IF($M1615&gt;=DATABASE!$J$9,"LUAR KOTA 2",""))))</f>
        <v/>
      </c>
      <c r="O1615" s="38" t="str">
        <f>IF('DATA ACCURATE'!L1618&lt;&gt;"",'DATA ACCURATE'!L1618,"")</f>
        <v/>
      </c>
      <c r="Q1615" s="38">
        <f t="shared" si="176"/>
        <v>0</v>
      </c>
      <c r="R1615" s="38">
        <f t="shared" si="176"/>
        <v>0</v>
      </c>
      <c r="S1615" s="38">
        <f t="shared" si="176"/>
        <v>0</v>
      </c>
      <c r="T1615" s="38">
        <f t="shared" si="174"/>
        <v>0</v>
      </c>
      <c r="U1615" s="38">
        <f t="shared" si="177"/>
        <v>0</v>
      </c>
      <c r="V1615" s="38">
        <f t="shared" si="177"/>
        <v>0</v>
      </c>
      <c r="W1615" s="38">
        <f t="shared" si="177"/>
        <v>0</v>
      </c>
      <c r="X1615" s="38">
        <f t="shared" si="178"/>
        <v>0</v>
      </c>
      <c r="Y1615" s="38">
        <f t="shared" si="178"/>
        <v>0</v>
      </c>
      <c r="Z1615" s="38">
        <f t="shared" si="178"/>
        <v>0</v>
      </c>
      <c r="AA1615" s="38">
        <f t="shared" si="175"/>
        <v>0</v>
      </c>
      <c r="AB1615" s="38">
        <f t="shared" si="179"/>
        <v>0</v>
      </c>
      <c r="AC1615" s="38">
        <f t="shared" si="180"/>
        <v>0</v>
      </c>
      <c r="AD1615" s="38" t="str">
        <f t="shared" si="181"/>
        <v>000000000000</v>
      </c>
    </row>
    <row r="1616" spans="1:30">
      <c r="A1616" s="9" t="str">
        <f>IF('DATA ACCURATE'!A1619&lt;&gt;"",'DATA ACCURATE'!A1619,"")</f>
        <v/>
      </c>
      <c r="B1616" s="9" t="str">
        <f>IF('DATA ACCURATE'!D1619&lt;&gt;"",'DATA ACCURATE'!D1619,"")</f>
        <v/>
      </c>
      <c r="C1616" s="38" t="str">
        <f>IF($AD1616="000000000000","",INDEX(DATABASE!$W$12:$W$71,MATCH($AD1616,DATABASE!$V$12:$V$71,0)))</f>
        <v/>
      </c>
      <c r="D1616" s="34" t="str">
        <f>IF(C1616="","",IF(E1616="",INDEX(DATABASE!$AF$13:$AF$62,MATCH($C1616,DATABASE!$AC$13:$AC$62,0)),IF(E1616="2x D11",INDEX(DATABASE!$AF$13:$AF$62,MATCH($C1616,DATABASE!$AC$13:$AC$62,0))+2*DATABASE!$AF$62,IF(E1616="3x D11",INDEX(DATABASE!$AF$13:$AF$62,MATCH($C1616,DATABASE!$AC$13:$AC$62,0))+3*DATABASE!$AF$62,""))))</f>
        <v/>
      </c>
      <c r="E1616" s="38" t="str">
        <f>IF(AND($K1616="Y",$G1616&lt;&gt;"UNYIL",$F1616&lt;DATABASE!$O$8),"2x D11",IF(AND($K1616="Y",$G1616&lt;&gt;"UNYIL",$F1616&gt;=DATABASE!$O$8),"3x D11",""))</f>
        <v/>
      </c>
      <c r="F1616" s="9" t="str">
        <f>IF('DATA ACCURATE'!N1619&lt;&gt;"",'DATA ACCURATE'!N1619,"")</f>
        <v/>
      </c>
      <c r="G1616" t="str">
        <f>IF(F1616="","",IF(F1616&lt;=DATABASE!$I$8,"UNYIL",IF(F1616&lt;=DATABASE!$J$8,"KECIL",IF(F1616&lt;DATABASE!$K$8,"TANGGUNG",IF(F1616&gt;=DATABASE!$K$8,"BESAR","")))))</f>
        <v/>
      </c>
      <c r="H1616" s="16" t="str">
        <f>IF('DATA ACCURATE'!J1619&lt;&gt;"",'DATA ACCURATE'!J1619,"")</f>
        <v/>
      </c>
      <c r="I1616" s="35" t="str">
        <f>IF(B1616&lt;&gt;"",IFERROR(VLOOKUP(B1616,'DATA TIMBANGAN'!G:M,7,FALSE),VLOOKUP(B1616,'DATA TIMBANGAN'!G:M,7)),"")</f>
        <v/>
      </c>
      <c r="J1616" s="25" t="str">
        <f>IF(H1616&lt;&gt;"",IFERROR(INDEX(DATABASE!$Z$19:$Z$38,MATCH(DATEVALUE(H1616),DATABASE!$AA$19:$AA$38,0)),INDEX(DATABASE!$Z$12:$Z$18,MATCH(WEEKDAY(H1616,2),DATABASE!$AA$12:$AA$18,0))),"")</f>
        <v/>
      </c>
      <c r="K1616" s="25" t="str">
        <f>IF('DATA ACCURATE'!V1619&lt;&gt;"",'DATA ACCURATE'!V1619,"")</f>
        <v/>
      </c>
      <c r="L1616" s="80" t="str">
        <f>IF($H1616="","",IF(OR($J1616="LIBUR",AND($L1615="LIBUR",$O1615=$O1616)),"LIBUR",IF(AND(OR($L1615="LUAR JAM KERJA 1",$L1615="LUAR JAM KERJA 2"),OR(OR(AND($H1615=$H1616,AND(OR($I1616&gt;DATABASE!$J$3,$I1616&lt;DATABASE!$J$6),((DATEVALUE($H1616)+$I1616)-(DATEVALUE($H1615)+$I1615))&lt;DATABASE!$J$6)),AND($H1615=$H1616,$O1615=$O1616,OR($I1616&gt;DATABASE!$J$6,$I1616&lt;DATABASE!$J$3))),AND(($H1616-$H1615)=1,OR($I1616&lt;DATABASE!$I$6,((DATEVALUE($H1616)+$I1616)-(DATEVALUE($H1615)+$I1615))&lt;DATABASE!$J$6))),$A1616=$A1615),"LUAR JAM KERJA 2",IF(AND(OR(WEEKDAY($H1616,2)=1,WEEKDAY($H1616,2)=2,WEEKDAY($H1616,2)=3,WEEKDAY($H1616,2)=4,WEEKDAY($H1616,2)=5),$I1616&lt;=DATABASE!$J$3,$I1616&gt;=DATABASE!$I$3),"JAM KERJA",IF(AND(WEEKDAY($H1616,2)=6,$I1616&lt;=DATABASE!$J$4,$I1616&gt;=DATABASE!$I$4),"JAM KERJA","LUAR JAM KERJA 1")))))</f>
        <v/>
      </c>
      <c r="M1616" s="33" t="str">
        <f>IF('DATA ACCURATE'!T1619&lt;&gt;"",IF('DATA ACCURATE'!T1619&gt;100,'DATA ACCURATE'!T1619/10,'DATA ACCURATE'!T1619),"")</f>
        <v/>
      </c>
      <c r="N1616" t="str">
        <f>IF(M1616="","",IF(M1616&lt;=DATABASE!$I$9,"LOKAL",IF(M1616&lt;DATABASE!$J$9,"LUAR KOTA 1",IF($M1616&gt;=DATABASE!$J$9,"LUAR KOTA 2",""))))</f>
        <v/>
      </c>
      <c r="O1616" s="38" t="str">
        <f>IF('DATA ACCURATE'!L1619&lt;&gt;"",'DATA ACCURATE'!L1619,"")</f>
        <v/>
      </c>
      <c r="Q1616" s="38">
        <f t="shared" si="176"/>
        <v>0</v>
      </c>
      <c r="R1616" s="38">
        <f t="shared" si="176"/>
        <v>0</v>
      </c>
      <c r="S1616" s="38">
        <f t="shared" si="176"/>
        <v>0</v>
      </c>
      <c r="T1616" s="38">
        <f t="shared" si="174"/>
        <v>0</v>
      </c>
      <c r="U1616" s="38">
        <f t="shared" si="177"/>
        <v>0</v>
      </c>
      <c r="V1616" s="38">
        <f t="shared" si="177"/>
        <v>0</v>
      </c>
      <c r="W1616" s="38">
        <f t="shared" si="177"/>
        <v>0</v>
      </c>
      <c r="X1616" s="38">
        <f t="shared" si="178"/>
        <v>0</v>
      </c>
      <c r="Y1616" s="38">
        <f t="shared" si="178"/>
        <v>0</v>
      </c>
      <c r="Z1616" s="38">
        <f t="shared" si="178"/>
        <v>0</v>
      </c>
      <c r="AA1616" s="38">
        <f t="shared" si="175"/>
        <v>0</v>
      </c>
      <c r="AB1616" s="38">
        <f t="shared" si="179"/>
        <v>0</v>
      </c>
      <c r="AC1616" s="38">
        <f t="shared" si="180"/>
        <v>0</v>
      </c>
      <c r="AD1616" s="38" t="str">
        <f t="shared" si="181"/>
        <v>000000000000</v>
      </c>
    </row>
    <row r="1617" spans="1:30">
      <c r="A1617" s="9" t="str">
        <f>IF('DATA ACCURATE'!A1620&lt;&gt;"",'DATA ACCURATE'!A1620,"")</f>
        <v/>
      </c>
      <c r="B1617" s="9" t="str">
        <f>IF('DATA ACCURATE'!D1620&lt;&gt;"",'DATA ACCURATE'!D1620,"")</f>
        <v/>
      </c>
      <c r="C1617" s="38" t="str">
        <f>IF($AD1617="000000000000","",INDEX(DATABASE!$W$12:$W$71,MATCH($AD1617,DATABASE!$V$12:$V$71,0)))</f>
        <v/>
      </c>
      <c r="D1617" s="34" t="str">
        <f>IF(C1617="","",IF(E1617="",INDEX(DATABASE!$AF$13:$AF$62,MATCH($C1617,DATABASE!$AC$13:$AC$62,0)),IF(E1617="2x D11",INDEX(DATABASE!$AF$13:$AF$62,MATCH($C1617,DATABASE!$AC$13:$AC$62,0))+2*DATABASE!$AF$62,IF(E1617="3x D11",INDEX(DATABASE!$AF$13:$AF$62,MATCH($C1617,DATABASE!$AC$13:$AC$62,0))+3*DATABASE!$AF$62,""))))</f>
        <v/>
      </c>
      <c r="E1617" s="38" t="str">
        <f>IF(AND($K1617="Y",$G1617&lt;&gt;"UNYIL",$F1617&lt;DATABASE!$O$8),"2x D11",IF(AND($K1617="Y",$G1617&lt;&gt;"UNYIL",$F1617&gt;=DATABASE!$O$8),"3x D11",""))</f>
        <v/>
      </c>
      <c r="F1617" s="9" t="str">
        <f>IF('DATA ACCURATE'!N1620&lt;&gt;"",'DATA ACCURATE'!N1620,"")</f>
        <v/>
      </c>
      <c r="G1617" t="str">
        <f>IF(F1617="","",IF(F1617&lt;=DATABASE!$I$8,"UNYIL",IF(F1617&lt;=DATABASE!$J$8,"KECIL",IF(F1617&lt;DATABASE!$K$8,"TANGGUNG",IF(F1617&gt;=DATABASE!$K$8,"BESAR","")))))</f>
        <v/>
      </c>
      <c r="H1617" s="16" t="str">
        <f>IF('DATA ACCURATE'!J1620&lt;&gt;"",'DATA ACCURATE'!J1620,"")</f>
        <v/>
      </c>
      <c r="I1617" s="35" t="str">
        <f>IF(B1617&lt;&gt;"",IFERROR(VLOOKUP(B1617,'DATA TIMBANGAN'!G:M,7,FALSE),VLOOKUP(B1617,'DATA TIMBANGAN'!G:M,7)),"")</f>
        <v/>
      </c>
      <c r="J1617" s="25" t="str">
        <f>IF(H1617&lt;&gt;"",IFERROR(INDEX(DATABASE!$Z$19:$Z$38,MATCH(DATEVALUE(H1617),DATABASE!$AA$19:$AA$38,0)),INDEX(DATABASE!$Z$12:$Z$18,MATCH(WEEKDAY(H1617,2),DATABASE!$AA$12:$AA$18,0))),"")</f>
        <v/>
      </c>
      <c r="K1617" s="25" t="str">
        <f>IF('DATA ACCURATE'!V1620&lt;&gt;"",'DATA ACCURATE'!V1620,"")</f>
        <v/>
      </c>
      <c r="L1617" s="80" t="str">
        <f>IF($H1617="","",IF(OR($J1617="LIBUR",AND($L1616="LIBUR",$O1616=$O1617)),"LIBUR",IF(AND(OR($L1616="LUAR JAM KERJA 1",$L1616="LUAR JAM KERJA 2"),OR(OR(AND($H1616=$H1617,AND(OR($I1617&gt;DATABASE!$J$3,$I1617&lt;DATABASE!$J$6),((DATEVALUE($H1617)+$I1617)-(DATEVALUE($H1616)+$I1616))&lt;DATABASE!$J$6)),AND($H1616=$H1617,$O1616=$O1617,OR($I1617&gt;DATABASE!$J$6,$I1617&lt;DATABASE!$J$3))),AND(($H1617-$H1616)=1,OR($I1617&lt;DATABASE!$I$6,((DATEVALUE($H1617)+$I1617)-(DATEVALUE($H1616)+$I1616))&lt;DATABASE!$J$6))),$A1617=$A1616),"LUAR JAM KERJA 2",IF(AND(OR(WEEKDAY($H1617,2)=1,WEEKDAY($H1617,2)=2,WEEKDAY($H1617,2)=3,WEEKDAY($H1617,2)=4,WEEKDAY($H1617,2)=5),$I1617&lt;=DATABASE!$J$3,$I1617&gt;=DATABASE!$I$3),"JAM KERJA",IF(AND(WEEKDAY($H1617,2)=6,$I1617&lt;=DATABASE!$J$4,$I1617&gt;=DATABASE!$I$4),"JAM KERJA","LUAR JAM KERJA 1")))))</f>
        <v/>
      </c>
      <c r="M1617" s="33" t="str">
        <f>IF('DATA ACCURATE'!T1620&lt;&gt;"",IF('DATA ACCURATE'!T1620&gt;100,'DATA ACCURATE'!T1620/10,'DATA ACCURATE'!T1620),"")</f>
        <v/>
      </c>
      <c r="N1617" t="str">
        <f>IF(M1617="","",IF(M1617&lt;=DATABASE!$I$9,"LOKAL",IF(M1617&lt;DATABASE!$J$9,"LUAR KOTA 1",IF($M1617&gt;=DATABASE!$J$9,"LUAR KOTA 2",""))))</f>
        <v/>
      </c>
      <c r="O1617" s="38" t="str">
        <f>IF('DATA ACCURATE'!L1620&lt;&gt;"",'DATA ACCURATE'!L1620,"")</f>
        <v/>
      </c>
      <c r="Q1617" s="38">
        <f t="shared" si="176"/>
        <v>0</v>
      </c>
      <c r="R1617" s="38">
        <f t="shared" si="176"/>
        <v>0</v>
      </c>
      <c r="S1617" s="38">
        <f t="shared" si="176"/>
        <v>0</v>
      </c>
      <c r="T1617" s="38">
        <f t="shared" si="174"/>
        <v>0</v>
      </c>
      <c r="U1617" s="38">
        <f t="shared" si="177"/>
        <v>0</v>
      </c>
      <c r="V1617" s="38">
        <f t="shared" si="177"/>
        <v>0</v>
      </c>
      <c r="W1617" s="38">
        <f t="shared" si="177"/>
        <v>0</v>
      </c>
      <c r="X1617" s="38">
        <f t="shared" si="178"/>
        <v>0</v>
      </c>
      <c r="Y1617" s="38">
        <f t="shared" si="178"/>
        <v>0</v>
      </c>
      <c r="Z1617" s="38">
        <f t="shared" si="178"/>
        <v>0</v>
      </c>
      <c r="AA1617" s="38">
        <f t="shared" si="175"/>
        <v>0</v>
      </c>
      <c r="AB1617" s="38">
        <f t="shared" si="179"/>
        <v>0</v>
      </c>
      <c r="AC1617" s="38">
        <f t="shared" si="180"/>
        <v>0</v>
      </c>
      <c r="AD1617" s="38" t="str">
        <f t="shared" si="181"/>
        <v>000000000000</v>
      </c>
    </row>
    <row r="1618" spans="1:30">
      <c r="A1618" s="9" t="str">
        <f>IF('DATA ACCURATE'!A1621&lt;&gt;"",'DATA ACCURATE'!A1621,"")</f>
        <v/>
      </c>
      <c r="B1618" s="9" t="str">
        <f>IF('DATA ACCURATE'!D1621&lt;&gt;"",'DATA ACCURATE'!D1621,"")</f>
        <v/>
      </c>
      <c r="C1618" s="38" t="str">
        <f>IF($AD1618="000000000000","",INDEX(DATABASE!$W$12:$W$71,MATCH($AD1618,DATABASE!$V$12:$V$71,0)))</f>
        <v/>
      </c>
      <c r="D1618" s="34" t="str">
        <f>IF(C1618="","",IF(E1618="",INDEX(DATABASE!$AF$13:$AF$62,MATCH($C1618,DATABASE!$AC$13:$AC$62,0)),IF(E1618="2x D11",INDEX(DATABASE!$AF$13:$AF$62,MATCH($C1618,DATABASE!$AC$13:$AC$62,0))+2*DATABASE!$AF$62,IF(E1618="3x D11",INDEX(DATABASE!$AF$13:$AF$62,MATCH($C1618,DATABASE!$AC$13:$AC$62,0))+3*DATABASE!$AF$62,""))))</f>
        <v/>
      </c>
      <c r="E1618" s="38" t="str">
        <f>IF(AND($K1618="Y",$G1618&lt;&gt;"UNYIL",$F1618&lt;DATABASE!$O$8),"2x D11",IF(AND($K1618="Y",$G1618&lt;&gt;"UNYIL",$F1618&gt;=DATABASE!$O$8),"3x D11",""))</f>
        <v/>
      </c>
      <c r="F1618" s="9" t="str">
        <f>IF('DATA ACCURATE'!N1621&lt;&gt;"",'DATA ACCURATE'!N1621,"")</f>
        <v/>
      </c>
      <c r="G1618" t="str">
        <f>IF(F1618="","",IF(F1618&lt;=DATABASE!$I$8,"UNYIL",IF(F1618&lt;=DATABASE!$J$8,"KECIL",IF(F1618&lt;DATABASE!$K$8,"TANGGUNG",IF(F1618&gt;=DATABASE!$K$8,"BESAR","")))))</f>
        <v/>
      </c>
      <c r="H1618" s="16" t="str">
        <f>IF('DATA ACCURATE'!J1621&lt;&gt;"",'DATA ACCURATE'!J1621,"")</f>
        <v/>
      </c>
      <c r="I1618" s="35" t="str">
        <f>IF(B1618&lt;&gt;"",IFERROR(VLOOKUP(B1618,'DATA TIMBANGAN'!G:M,7,FALSE),VLOOKUP(B1618,'DATA TIMBANGAN'!G:M,7)),"")</f>
        <v/>
      </c>
      <c r="J1618" s="25" t="str">
        <f>IF(H1618&lt;&gt;"",IFERROR(INDEX(DATABASE!$Z$19:$Z$38,MATCH(DATEVALUE(H1618),DATABASE!$AA$19:$AA$38,0)),INDEX(DATABASE!$Z$12:$Z$18,MATCH(WEEKDAY(H1618,2),DATABASE!$AA$12:$AA$18,0))),"")</f>
        <v/>
      </c>
      <c r="K1618" s="25" t="str">
        <f>IF('DATA ACCURATE'!V1621&lt;&gt;"",'DATA ACCURATE'!V1621,"")</f>
        <v/>
      </c>
      <c r="L1618" s="80" t="str">
        <f>IF($H1618="","",IF(OR($J1618="LIBUR",AND($L1617="LIBUR",$O1617=$O1618)),"LIBUR",IF(AND(OR($L1617="LUAR JAM KERJA 1",$L1617="LUAR JAM KERJA 2"),OR(OR(AND($H1617=$H1618,AND(OR($I1618&gt;DATABASE!$J$3,$I1618&lt;DATABASE!$J$6),((DATEVALUE($H1618)+$I1618)-(DATEVALUE($H1617)+$I1617))&lt;DATABASE!$J$6)),AND($H1617=$H1618,$O1617=$O1618,OR($I1618&gt;DATABASE!$J$6,$I1618&lt;DATABASE!$J$3))),AND(($H1618-$H1617)=1,OR($I1618&lt;DATABASE!$I$6,((DATEVALUE($H1618)+$I1618)-(DATEVALUE($H1617)+$I1617))&lt;DATABASE!$J$6))),$A1618=$A1617),"LUAR JAM KERJA 2",IF(AND(OR(WEEKDAY($H1618,2)=1,WEEKDAY($H1618,2)=2,WEEKDAY($H1618,2)=3,WEEKDAY($H1618,2)=4,WEEKDAY($H1618,2)=5),$I1618&lt;=DATABASE!$J$3,$I1618&gt;=DATABASE!$I$3),"JAM KERJA",IF(AND(WEEKDAY($H1618,2)=6,$I1618&lt;=DATABASE!$J$4,$I1618&gt;=DATABASE!$I$4),"JAM KERJA","LUAR JAM KERJA 1")))))</f>
        <v/>
      </c>
      <c r="M1618" s="33" t="str">
        <f>IF('DATA ACCURATE'!T1621&lt;&gt;"",IF('DATA ACCURATE'!T1621&gt;100,'DATA ACCURATE'!T1621/10,'DATA ACCURATE'!T1621),"")</f>
        <v/>
      </c>
      <c r="N1618" t="str">
        <f>IF(M1618="","",IF(M1618&lt;=DATABASE!$I$9,"LOKAL",IF(M1618&lt;DATABASE!$J$9,"LUAR KOTA 1",IF($M1618&gt;=DATABASE!$J$9,"LUAR KOTA 2",""))))</f>
        <v/>
      </c>
      <c r="O1618" s="38" t="str">
        <f>IF('DATA ACCURATE'!L1621&lt;&gt;"",'DATA ACCURATE'!L1621,"")</f>
        <v/>
      </c>
      <c r="Q1618" s="38">
        <f t="shared" si="176"/>
        <v>0</v>
      </c>
      <c r="R1618" s="38">
        <f t="shared" si="176"/>
        <v>0</v>
      </c>
      <c r="S1618" s="38">
        <f t="shared" si="176"/>
        <v>0</v>
      </c>
      <c r="T1618" s="38">
        <f t="shared" si="174"/>
        <v>0</v>
      </c>
      <c r="U1618" s="38">
        <f t="shared" si="177"/>
        <v>0</v>
      </c>
      <c r="V1618" s="38">
        <f t="shared" si="177"/>
        <v>0</v>
      </c>
      <c r="W1618" s="38">
        <f t="shared" si="177"/>
        <v>0</v>
      </c>
      <c r="X1618" s="38">
        <f t="shared" si="178"/>
        <v>0</v>
      </c>
      <c r="Y1618" s="38">
        <f t="shared" si="178"/>
        <v>0</v>
      </c>
      <c r="Z1618" s="38">
        <f t="shared" si="178"/>
        <v>0</v>
      </c>
      <c r="AA1618" s="38">
        <f t="shared" si="175"/>
        <v>0</v>
      </c>
      <c r="AB1618" s="38">
        <f t="shared" si="179"/>
        <v>0</v>
      </c>
      <c r="AC1618" s="38">
        <f t="shared" si="180"/>
        <v>0</v>
      </c>
      <c r="AD1618" s="38" t="str">
        <f t="shared" si="181"/>
        <v>000000000000</v>
      </c>
    </row>
    <row r="1619" spans="1:30">
      <c r="A1619" s="9" t="str">
        <f>IF('DATA ACCURATE'!A1622&lt;&gt;"",'DATA ACCURATE'!A1622,"")</f>
        <v/>
      </c>
      <c r="B1619" s="9" t="str">
        <f>IF('DATA ACCURATE'!D1622&lt;&gt;"",'DATA ACCURATE'!D1622,"")</f>
        <v/>
      </c>
      <c r="C1619" s="38" t="str">
        <f>IF($AD1619="000000000000","",INDEX(DATABASE!$W$12:$W$71,MATCH($AD1619,DATABASE!$V$12:$V$71,0)))</f>
        <v/>
      </c>
      <c r="D1619" s="34" t="str">
        <f>IF(C1619="","",IF(E1619="",INDEX(DATABASE!$AF$13:$AF$62,MATCH($C1619,DATABASE!$AC$13:$AC$62,0)),IF(E1619="2x D11",INDEX(DATABASE!$AF$13:$AF$62,MATCH($C1619,DATABASE!$AC$13:$AC$62,0))+2*DATABASE!$AF$62,IF(E1619="3x D11",INDEX(DATABASE!$AF$13:$AF$62,MATCH($C1619,DATABASE!$AC$13:$AC$62,0))+3*DATABASE!$AF$62,""))))</f>
        <v/>
      </c>
      <c r="E1619" s="38" t="str">
        <f>IF(AND($K1619="Y",$G1619&lt;&gt;"UNYIL",$F1619&lt;DATABASE!$O$8),"2x D11",IF(AND($K1619="Y",$G1619&lt;&gt;"UNYIL",$F1619&gt;=DATABASE!$O$8),"3x D11",""))</f>
        <v/>
      </c>
      <c r="F1619" s="9" t="str">
        <f>IF('DATA ACCURATE'!N1622&lt;&gt;"",'DATA ACCURATE'!N1622,"")</f>
        <v/>
      </c>
      <c r="G1619" t="str">
        <f>IF(F1619="","",IF(F1619&lt;=DATABASE!$I$8,"UNYIL",IF(F1619&lt;=DATABASE!$J$8,"KECIL",IF(F1619&lt;DATABASE!$K$8,"TANGGUNG",IF(F1619&gt;=DATABASE!$K$8,"BESAR","")))))</f>
        <v/>
      </c>
      <c r="H1619" s="16" t="str">
        <f>IF('DATA ACCURATE'!J1622&lt;&gt;"",'DATA ACCURATE'!J1622,"")</f>
        <v/>
      </c>
      <c r="I1619" s="35" t="str">
        <f>IF(B1619&lt;&gt;"",IFERROR(VLOOKUP(B1619,'DATA TIMBANGAN'!G:M,7,FALSE),VLOOKUP(B1619,'DATA TIMBANGAN'!G:M,7)),"")</f>
        <v/>
      </c>
      <c r="J1619" s="25" t="str">
        <f>IF(H1619&lt;&gt;"",IFERROR(INDEX(DATABASE!$Z$19:$Z$38,MATCH(DATEVALUE(H1619),DATABASE!$AA$19:$AA$38,0)),INDEX(DATABASE!$Z$12:$Z$18,MATCH(WEEKDAY(H1619,2),DATABASE!$AA$12:$AA$18,0))),"")</f>
        <v/>
      </c>
      <c r="K1619" s="25" t="str">
        <f>IF('DATA ACCURATE'!V1622&lt;&gt;"",'DATA ACCURATE'!V1622,"")</f>
        <v/>
      </c>
      <c r="L1619" s="80" t="str">
        <f>IF($H1619="","",IF(OR($J1619="LIBUR",AND($L1618="LIBUR",$O1618=$O1619)),"LIBUR",IF(AND(OR($L1618="LUAR JAM KERJA 1",$L1618="LUAR JAM KERJA 2"),OR(OR(AND($H1618=$H1619,AND(OR($I1619&gt;DATABASE!$J$3,$I1619&lt;DATABASE!$J$6),((DATEVALUE($H1619)+$I1619)-(DATEVALUE($H1618)+$I1618))&lt;DATABASE!$J$6)),AND($H1618=$H1619,$O1618=$O1619,OR($I1619&gt;DATABASE!$J$6,$I1619&lt;DATABASE!$J$3))),AND(($H1619-$H1618)=1,OR($I1619&lt;DATABASE!$I$6,((DATEVALUE($H1619)+$I1619)-(DATEVALUE($H1618)+$I1618))&lt;DATABASE!$J$6))),$A1619=$A1618),"LUAR JAM KERJA 2",IF(AND(OR(WEEKDAY($H1619,2)=1,WEEKDAY($H1619,2)=2,WEEKDAY($H1619,2)=3,WEEKDAY($H1619,2)=4,WEEKDAY($H1619,2)=5),$I1619&lt;=DATABASE!$J$3,$I1619&gt;=DATABASE!$I$3),"JAM KERJA",IF(AND(WEEKDAY($H1619,2)=6,$I1619&lt;=DATABASE!$J$4,$I1619&gt;=DATABASE!$I$4),"JAM KERJA","LUAR JAM KERJA 1")))))</f>
        <v/>
      </c>
      <c r="M1619" s="33" t="str">
        <f>IF('DATA ACCURATE'!T1622&lt;&gt;"",IF('DATA ACCURATE'!T1622&gt;100,'DATA ACCURATE'!T1622/10,'DATA ACCURATE'!T1622),"")</f>
        <v/>
      </c>
      <c r="N1619" t="str">
        <f>IF(M1619="","",IF(M1619&lt;=DATABASE!$I$9,"LOKAL",IF(M1619&lt;DATABASE!$J$9,"LUAR KOTA 1",IF($M1619&gt;=DATABASE!$J$9,"LUAR KOTA 2",""))))</f>
        <v/>
      </c>
      <c r="O1619" s="38" t="str">
        <f>IF('DATA ACCURATE'!L1622&lt;&gt;"",'DATA ACCURATE'!L1622,"")</f>
        <v/>
      </c>
      <c r="Q1619" s="38">
        <f t="shared" si="176"/>
        <v>0</v>
      </c>
      <c r="R1619" s="38">
        <f t="shared" si="176"/>
        <v>0</v>
      </c>
      <c r="S1619" s="38">
        <f t="shared" si="176"/>
        <v>0</v>
      </c>
      <c r="T1619" s="38">
        <f t="shared" si="174"/>
        <v>0</v>
      </c>
      <c r="U1619" s="38">
        <f t="shared" si="177"/>
        <v>0</v>
      </c>
      <c r="V1619" s="38">
        <f t="shared" si="177"/>
        <v>0</v>
      </c>
      <c r="W1619" s="38">
        <f t="shared" si="177"/>
        <v>0</v>
      </c>
      <c r="X1619" s="38">
        <f t="shared" si="178"/>
        <v>0</v>
      </c>
      <c r="Y1619" s="38">
        <f t="shared" si="178"/>
        <v>0</v>
      </c>
      <c r="Z1619" s="38">
        <f t="shared" si="178"/>
        <v>0</v>
      </c>
      <c r="AA1619" s="38">
        <f t="shared" si="175"/>
        <v>0</v>
      </c>
      <c r="AB1619" s="38">
        <f t="shared" si="179"/>
        <v>0</v>
      </c>
      <c r="AC1619" s="38">
        <f t="shared" si="180"/>
        <v>0</v>
      </c>
      <c r="AD1619" s="38" t="str">
        <f t="shared" si="181"/>
        <v>000000000000</v>
      </c>
    </row>
    <row r="1620" spans="1:30">
      <c r="A1620" s="9" t="str">
        <f>IF('DATA ACCURATE'!A1623&lt;&gt;"",'DATA ACCURATE'!A1623,"")</f>
        <v/>
      </c>
      <c r="B1620" s="9" t="str">
        <f>IF('DATA ACCURATE'!D1623&lt;&gt;"",'DATA ACCURATE'!D1623,"")</f>
        <v/>
      </c>
      <c r="C1620" s="38" t="str">
        <f>IF($AD1620="000000000000","",INDEX(DATABASE!$W$12:$W$71,MATCH($AD1620,DATABASE!$V$12:$V$71,0)))</f>
        <v/>
      </c>
      <c r="D1620" s="34" t="str">
        <f>IF(C1620="","",IF(E1620="",INDEX(DATABASE!$AF$13:$AF$62,MATCH($C1620,DATABASE!$AC$13:$AC$62,0)),IF(E1620="2x D11",INDEX(DATABASE!$AF$13:$AF$62,MATCH($C1620,DATABASE!$AC$13:$AC$62,0))+2*DATABASE!$AF$62,IF(E1620="3x D11",INDEX(DATABASE!$AF$13:$AF$62,MATCH($C1620,DATABASE!$AC$13:$AC$62,0))+3*DATABASE!$AF$62,""))))</f>
        <v/>
      </c>
      <c r="E1620" s="38" t="str">
        <f>IF(AND($K1620="Y",$G1620&lt;&gt;"UNYIL",$F1620&lt;DATABASE!$O$8),"2x D11",IF(AND($K1620="Y",$G1620&lt;&gt;"UNYIL",$F1620&gt;=DATABASE!$O$8),"3x D11",""))</f>
        <v/>
      </c>
      <c r="F1620" s="9" t="str">
        <f>IF('DATA ACCURATE'!N1623&lt;&gt;"",'DATA ACCURATE'!N1623,"")</f>
        <v/>
      </c>
      <c r="G1620" t="str">
        <f>IF(F1620="","",IF(F1620&lt;=DATABASE!$I$8,"UNYIL",IF(F1620&lt;=DATABASE!$J$8,"KECIL",IF(F1620&lt;DATABASE!$K$8,"TANGGUNG",IF(F1620&gt;=DATABASE!$K$8,"BESAR","")))))</f>
        <v/>
      </c>
      <c r="H1620" s="16" t="str">
        <f>IF('DATA ACCURATE'!J1623&lt;&gt;"",'DATA ACCURATE'!J1623,"")</f>
        <v/>
      </c>
      <c r="I1620" s="35" t="str">
        <f>IF(B1620&lt;&gt;"",IFERROR(VLOOKUP(B1620,'DATA TIMBANGAN'!G:M,7,FALSE),VLOOKUP(B1620,'DATA TIMBANGAN'!G:M,7)),"")</f>
        <v/>
      </c>
      <c r="J1620" s="25" t="str">
        <f>IF(H1620&lt;&gt;"",IFERROR(INDEX(DATABASE!$Z$19:$Z$38,MATCH(DATEVALUE(H1620),DATABASE!$AA$19:$AA$38,0)),INDEX(DATABASE!$Z$12:$Z$18,MATCH(WEEKDAY(H1620,2),DATABASE!$AA$12:$AA$18,0))),"")</f>
        <v/>
      </c>
      <c r="K1620" s="25" t="str">
        <f>IF('DATA ACCURATE'!V1623&lt;&gt;"",'DATA ACCURATE'!V1623,"")</f>
        <v/>
      </c>
      <c r="L1620" s="80" t="str">
        <f>IF($H1620="","",IF(OR($J1620="LIBUR",AND($L1619="LIBUR",$O1619=$O1620)),"LIBUR",IF(AND(OR($L1619="LUAR JAM KERJA 1",$L1619="LUAR JAM KERJA 2"),OR(OR(AND($H1619=$H1620,AND(OR($I1620&gt;DATABASE!$J$3,$I1620&lt;DATABASE!$J$6),((DATEVALUE($H1620)+$I1620)-(DATEVALUE($H1619)+$I1619))&lt;DATABASE!$J$6)),AND($H1619=$H1620,$O1619=$O1620,OR($I1620&gt;DATABASE!$J$6,$I1620&lt;DATABASE!$J$3))),AND(($H1620-$H1619)=1,OR($I1620&lt;DATABASE!$I$6,((DATEVALUE($H1620)+$I1620)-(DATEVALUE($H1619)+$I1619))&lt;DATABASE!$J$6))),$A1620=$A1619),"LUAR JAM KERJA 2",IF(AND(OR(WEEKDAY($H1620,2)=1,WEEKDAY($H1620,2)=2,WEEKDAY($H1620,2)=3,WEEKDAY($H1620,2)=4,WEEKDAY($H1620,2)=5),$I1620&lt;=DATABASE!$J$3,$I1620&gt;=DATABASE!$I$3),"JAM KERJA",IF(AND(WEEKDAY($H1620,2)=6,$I1620&lt;=DATABASE!$J$4,$I1620&gt;=DATABASE!$I$4),"JAM KERJA","LUAR JAM KERJA 1")))))</f>
        <v/>
      </c>
      <c r="M1620" s="33" t="str">
        <f>IF('DATA ACCURATE'!T1623&lt;&gt;"",IF('DATA ACCURATE'!T1623&gt;100,'DATA ACCURATE'!T1623/10,'DATA ACCURATE'!T1623),"")</f>
        <v/>
      </c>
      <c r="N1620" t="str">
        <f>IF(M1620="","",IF(M1620&lt;=DATABASE!$I$9,"LOKAL",IF(M1620&lt;DATABASE!$J$9,"LUAR KOTA 1",IF($M1620&gt;=DATABASE!$J$9,"LUAR KOTA 2",""))))</f>
        <v/>
      </c>
      <c r="O1620" s="38" t="str">
        <f>IF('DATA ACCURATE'!L1623&lt;&gt;"",'DATA ACCURATE'!L1623,"")</f>
        <v/>
      </c>
      <c r="Q1620" s="38">
        <f t="shared" si="176"/>
        <v>0</v>
      </c>
      <c r="R1620" s="38">
        <f t="shared" si="176"/>
        <v>0</v>
      </c>
      <c r="S1620" s="38">
        <f t="shared" si="176"/>
        <v>0</v>
      </c>
      <c r="T1620" s="38">
        <f t="shared" si="174"/>
        <v>0</v>
      </c>
      <c r="U1620" s="38">
        <f t="shared" si="177"/>
        <v>0</v>
      </c>
      <c r="V1620" s="38">
        <f t="shared" si="177"/>
        <v>0</v>
      </c>
      <c r="W1620" s="38">
        <f t="shared" si="177"/>
        <v>0</v>
      </c>
      <c r="X1620" s="38">
        <f t="shared" si="178"/>
        <v>0</v>
      </c>
      <c r="Y1620" s="38">
        <f t="shared" si="178"/>
        <v>0</v>
      </c>
      <c r="Z1620" s="38">
        <f t="shared" si="178"/>
        <v>0</v>
      </c>
      <c r="AA1620" s="38">
        <f t="shared" si="175"/>
        <v>0</v>
      </c>
      <c r="AB1620" s="38">
        <f t="shared" si="179"/>
        <v>0</v>
      </c>
      <c r="AC1620" s="38">
        <f t="shared" si="180"/>
        <v>0</v>
      </c>
      <c r="AD1620" s="38" t="str">
        <f t="shared" si="181"/>
        <v>000000000000</v>
      </c>
    </row>
    <row r="1621" spans="1:30">
      <c r="A1621" s="9" t="str">
        <f>IF('DATA ACCURATE'!A1624&lt;&gt;"",'DATA ACCURATE'!A1624,"")</f>
        <v/>
      </c>
      <c r="B1621" s="9" t="str">
        <f>IF('DATA ACCURATE'!D1624&lt;&gt;"",'DATA ACCURATE'!D1624,"")</f>
        <v/>
      </c>
      <c r="C1621" s="38" t="str">
        <f>IF($AD1621="000000000000","",INDEX(DATABASE!$W$12:$W$71,MATCH($AD1621,DATABASE!$V$12:$V$71,0)))</f>
        <v/>
      </c>
      <c r="D1621" s="34" t="str">
        <f>IF(C1621="","",IF(E1621="",INDEX(DATABASE!$AF$13:$AF$62,MATCH($C1621,DATABASE!$AC$13:$AC$62,0)),IF(E1621="2x D11",INDEX(DATABASE!$AF$13:$AF$62,MATCH($C1621,DATABASE!$AC$13:$AC$62,0))+2*DATABASE!$AF$62,IF(E1621="3x D11",INDEX(DATABASE!$AF$13:$AF$62,MATCH($C1621,DATABASE!$AC$13:$AC$62,0))+3*DATABASE!$AF$62,""))))</f>
        <v/>
      </c>
      <c r="E1621" s="38" t="str">
        <f>IF(AND($K1621="Y",$G1621&lt;&gt;"UNYIL",$F1621&lt;DATABASE!$O$8),"2x D11",IF(AND($K1621="Y",$G1621&lt;&gt;"UNYIL",$F1621&gt;=DATABASE!$O$8),"3x D11",""))</f>
        <v/>
      </c>
      <c r="F1621" s="9" t="str">
        <f>IF('DATA ACCURATE'!N1624&lt;&gt;"",'DATA ACCURATE'!N1624,"")</f>
        <v/>
      </c>
      <c r="G1621" t="str">
        <f>IF(F1621="","",IF(F1621&lt;=DATABASE!$I$8,"UNYIL",IF(F1621&lt;=DATABASE!$J$8,"KECIL",IF(F1621&lt;DATABASE!$K$8,"TANGGUNG",IF(F1621&gt;=DATABASE!$K$8,"BESAR","")))))</f>
        <v/>
      </c>
      <c r="H1621" s="16" t="str">
        <f>IF('DATA ACCURATE'!J1624&lt;&gt;"",'DATA ACCURATE'!J1624,"")</f>
        <v/>
      </c>
      <c r="I1621" s="35" t="str">
        <f>IF(B1621&lt;&gt;"",IFERROR(VLOOKUP(B1621,'DATA TIMBANGAN'!G:M,7,FALSE),VLOOKUP(B1621,'DATA TIMBANGAN'!G:M,7)),"")</f>
        <v/>
      </c>
      <c r="J1621" s="25" t="str">
        <f>IF(H1621&lt;&gt;"",IFERROR(INDEX(DATABASE!$Z$19:$Z$38,MATCH(DATEVALUE(H1621),DATABASE!$AA$19:$AA$38,0)),INDEX(DATABASE!$Z$12:$Z$18,MATCH(WEEKDAY(H1621,2),DATABASE!$AA$12:$AA$18,0))),"")</f>
        <v/>
      </c>
      <c r="K1621" s="25" t="str">
        <f>IF('DATA ACCURATE'!V1624&lt;&gt;"",'DATA ACCURATE'!V1624,"")</f>
        <v/>
      </c>
      <c r="L1621" s="80" t="str">
        <f>IF($H1621="","",IF(OR($J1621="LIBUR",AND($L1620="LIBUR",$O1620=$O1621)),"LIBUR",IF(AND(OR($L1620="LUAR JAM KERJA 1",$L1620="LUAR JAM KERJA 2"),OR(OR(AND($H1620=$H1621,AND(OR($I1621&gt;DATABASE!$J$3,$I1621&lt;DATABASE!$J$6),((DATEVALUE($H1621)+$I1621)-(DATEVALUE($H1620)+$I1620))&lt;DATABASE!$J$6)),AND($H1620=$H1621,$O1620=$O1621,OR($I1621&gt;DATABASE!$J$6,$I1621&lt;DATABASE!$J$3))),AND(($H1621-$H1620)=1,OR($I1621&lt;DATABASE!$I$6,((DATEVALUE($H1621)+$I1621)-(DATEVALUE($H1620)+$I1620))&lt;DATABASE!$J$6))),$A1621=$A1620),"LUAR JAM KERJA 2",IF(AND(OR(WEEKDAY($H1621,2)=1,WEEKDAY($H1621,2)=2,WEEKDAY($H1621,2)=3,WEEKDAY($H1621,2)=4,WEEKDAY($H1621,2)=5),$I1621&lt;=DATABASE!$J$3,$I1621&gt;=DATABASE!$I$3),"JAM KERJA",IF(AND(WEEKDAY($H1621,2)=6,$I1621&lt;=DATABASE!$J$4,$I1621&gt;=DATABASE!$I$4),"JAM KERJA","LUAR JAM KERJA 1")))))</f>
        <v/>
      </c>
      <c r="M1621" s="33" t="str">
        <f>IF('DATA ACCURATE'!T1624&lt;&gt;"",IF('DATA ACCURATE'!T1624&gt;100,'DATA ACCURATE'!T1624/10,'DATA ACCURATE'!T1624),"")</f>
        <v/>
      </c>
      <c r="N1621" t="str">
        <f>IF(M1621="","",IF(M1621&lt;=DATABASE!$I$9,"LOKAL",IF(M1621&lt;DATABASE!$J$9,"LUAR KOTA 1",IF($M1621&gt;=DATABASE!$J$9,"LUAR KOTA 2",""))))</f>
        <v/>
      </c>
      <c r="O1621" s="38" t="str">
        <f>IF('DATA ACCURATE'!L1624&lt;&gt;"",'DATA ACCURATE'!L1624,"")</f>
        <v/>
      </c>
      <c r="Q1621" s="38">
        <f t="shared" si="176"/>
        <v>0</v>
      </c>
      <c r="R1621" s="38">
        <f t="shared" si="176"/>
        <v>0</v>
      </c>
      <c r="S1621" s="38">
        <f t="shared" si="176"/>
        <v>0</v>
      </c>
      <c r="T1621" s="38">
        <f t="shared" si="174"/>
        <v>0</v>
      </c>
      <c r="U1621" s="38">
        <f t="shared" si="177"/>
        <v>0</v>
      </c>
      <c r="V1621" s="38">
        <f t="shared" si="177"/>
        <v>0</v>
      </c>
      <c r="W1621" s="38">
        <f t="shared" si="177"/>
        <v>0</v>
      </c>
      <c r="X1621" s="38">
        <f t="shared" si="178"/>
        <v>0</v>
      </c>
      <c r="Y1621" s="38">
        <f t="shared" si="178"/>
        <v>0</v>
      </c>
      <c r="Z1621" s="38">
        <f t="shared" si="178"/>
        <v>0</v>
      </c>
      <c r="AA1621" s="38">
        <f t="shared" si="175"/>
        <v>0</v>
      </c>
      <c r="AB1621" s="38">
        <f t="shared" si="179"/>
        <v>0</v>
      </c>
      <c r="AC1621" s="38">
        <f t="shared" si="180"/>
        <v>0</v>
      </c>
      <c r="AD1621" s="38" t="str">
        <f t="shared" si="181"/>
        <v>000000000000</v>
      </c>
    </row>
    <row r="1622" spans="1:30">
      <c r="A1622" s="9" t="str">
        <f>IF('DATA ACCURATE'!A1625&lt;&gt;"",'DATA ACCURATE'!A1625,"")</f>
        <v/>
      </c>
      <c r="B1622" s="9" t="str">
        <f>IF('DATA ACCURATE'!D1625&lt;&gt;"",'DATA ACCURATE'!D1625,"")</f>
        <v/>
      </c>
      <c r="C1622" s="38" t="str">
        <f>IF($AD1622="000000000000","",INDEX(DATABASE!$W$12:$W$71,MATCH($AD1622,DATABASE!$V$12:$V$71,0)))</f>
        <v/>
      </c>
      <c r="D1622" s="34" t="str">
        <f>IF(C1622="","",IF(E1622="",INDEX(DATABASE!$AF$13:$AF$62,MATCH($C1622,DATABASE!$AC$13:$AC$62,0)),IF(E1622="2x D11",INDEX(DATABASE!$AF$13:$AF$62,MATCH($C1622,DATABASE!$AC$13:$AC$62,0))+2*DATABASE!$AF$62,IF(E1622="3x D11",INDEX(DATABASE!$AF$13:$AF$62,MATCH($C1622,DATABASE!$AC$13:$AC$62,0))+3*DATABASE!$AF$62,""))))</f>
        <v/>
      </c>
      <c r="E1622" s="38" t="str">
        <f>IF(AND($K1622="Y",$G1622&lt;&gt;"UNYIL",$F1622&lt;DATABASE!$O$8),"2x D11",IF(AND($K1622="Y",$G1622&lt;&gt;"UNYIL",$F1622&gt;=DATABASE!$O$8),"3x D11",""))</f>
        <v/>
      </c>
      <c r="F1622" s="9" t="str">
        <f>IF('DATA ACCURATE'!N1625&lt;&gt;"",'DATA ACCURATE'!N1625,"")</f>
        <v/>
      </c>
      <c r="G1622" t="str">
        <f>IF(F1622="","",IF(F1622&lt;=DATABASE!$I$8,"UNYIL",IF(F1622&lt;=DATABASE!$J$8,"KECIL",IF(F1622&lt;DATABASE!$K$8,"TANGGUNG",IF(F1622&gt;=DATABASE!$K$8,"BESAR","")))))</f>
        <v/>
      </c>
      <c r="H1622" s="16" t="str">
        <f>IF('DATA ACCURATE'!J1625&lt;&gt;"",'DATA ACCURATE'!J1625,"")</f>
        <v/>
      </c>
      <c r="I1622" s="35" t="str">
        <f>IF(B1622&lt;&gt;"",IFERROR(VLOOKUP(B1622,'DATA TIMBANGAN'!G:M,7,FALSE),VLOOKUP(B1622,'DATA TIMBANGAN'!G:M,7)),"")</f>
        <v/>
      </c>
      <c r="J1622" s="25" t="str">
        <f>IF(H1622&lt;&gt;"",IFERROR(INDEX(DATABASE!$Z$19:$Z$38,MATCH(DATEVALUE(H1622),DATABASE!$AA$19:$AA$38,0)),INDEX(DATABASE!$Z$12:$Z$18,MATCH(WEEKDAY(H1622,2),DATABASE!$AA$12:$AA$18,0))),"")</f>
        <v/>
      </c>
      <c r="K1622" s="25" t="str">
        <f>IF('DATA ACCURATE'!V1625&lt;&gt;"",'DATA ACCURATE'!V1625,"")</f>
        <v/>
      </c>
      <c r="L1622" s="80" t="str">
        <f>IF($H1622="","",IF(OR($J1622="LIBUR",AND($L1621="LIBUR",$O1621=$O1622)),"LIBUR",IF(AND(OR($L1621="LUAR JAM KERJA 1",$L1621="LUAR JAM KERJA 2"),OR(OR(AND($H1621=$H1622,AND(OR($I1622&gt;DATABASE!$J$3,$I1622&lt;DATABASE!$J$6),((DATEVALUE($H1622)+$I1622)-(DATEVALUE($H1621)+$I1621))&lt;DATABASE!$J$6)),AND($H1621=$H1622,$O1621=$O1622,OR($I1622&gt;DATABASE!$J$6,$I1622&lt;DATABASE!$J$3))),AND(($H1622-$H1621)=1,OR($I1622&lt;DATABASE!$I$6,((DATEVALUE($H1622)+$I1622)-(DATEVALUE($H1621)+$I1621))&lt;DATABASE!$J$6))),$A1622=$A1621),"LUAR JAM KERJA 2",IF(AND(OR(WEEKDAY($H1622,2)=1,WEEKDAY($H1622,2)=2,WEEKDAY($H1622,2)=3,WEEKDAY($H1622,2)=4,WEEKDAY($H1622,2)=5),$I1622&lt;=DATABASE!$J$3,$I1622&gt;=DATABASE!$I$3),"JAM KERJA",IF(AND(WEEKDAY($H1622,2)=6,$I1622&lt;=DATABASE!$J$4,$I1622&gt;=DATABASE!$I$4),"JAM KERJA","LUAR JAM KERJA 1")))))</f>
        <v/>
      </c>
      <c r="M1622" s="33" t="str">
        <f>IF('DATA ACCURATE'!T1625&lt;&gt;"",IF('DATA ACCURATE'!T1625&gt;100,'DATA ACCURATE'!T1625/10,'DATA ACCURATE'!T1625),"")</f>
        <v/>
      </c>
      <c r="N1622" t="str">
        <f>IF(M1622="","",IF(M1622&lt;=DATABASE!$I$9,"LOKAL",IF(M1622&lt;DATABASE!$J$9,"LUAR KOTA 1",IF($M1622&gt;=DATABASE!$J$9,"LUAR KOTA 2",""))))</f>
        <v/>
      </c>
      <c r="O1622" s="38" t="str">
        <f>IF('DATA ACCURATE'!L1625&lt;&gt;"",'DATA ACCURATE'!L1625,"")</f>
        <v/>
      </c>
      <c r="Q1622" s="38">
        <f t="shared" si="176"/>
        <v>0</v>
      </c>
      <c r="R1622" s="38">
        <f t="shared" si="176"/>
        <v>0</v>
      </c>
      <c r="S1622" s="38">
        <f t="shared" si="176"/>
        <v>0</v>
      </c>
      <c r="T1622" s="38">
        <f t="shared" si="174"/>
        <v>0</v>
      </c>
      <c r="U1622" s="38">
        <f t="shared" si="177"/>
        <v>0</v>
      </c>
      <c r="V1622" s="38">
        <f t="shared" si="177"/>
        <v>0</v>
      </c>
      <c r="W1622" s="38">
        <f t="shared" si="177"/>
        <v>0</v>
      </c>
      <c r="X1622" s="38">
        <f t="shared" si="178"/>
        <v>0</v>
      </c>
      <c r="Y1622" s="38">
        <f t="shared" si="178"/>
        <v>0</v>
      </c>
      <c r="Z1622" s="38">
        <f t="shared" si="178"/>
        <v>0</v>
      </c>
      <c r="AA1622" s="38">
        <f t="shared" si="175"/>
        <v>0</v>
      </c>
      <c r="AB1622" s="38">
        <f t="shared" si="179"/>
        <v>0</v>
      </c>
      <c r="AC1622" s="38">
        <f t="shared" si="180"/>
        <v>0</v>
      </c>
      <c r="AD1622" s="38" t="str">
        <f t="shared" si="181"/>
        <v>000000000000</v>
      </c>
    </row>
    <row r="1623" spans="1:30">
      <c r="A1623" s="9" t="str">
        <f>IF('DATA ACCURATE'!A1626&lt;&gt;"",'DATA ACCURATE'!A1626,"")</f>
        <v/>
      </c>
      <c r="B1623" s="9" t="str">
        <f>IF('DATA ACCURATE'!D1626&lt;&gt;"",'DATA ACCURATE'!D1626,"")</f>
        <v/>
      </c>
      <c r="C1623" s="38" t="str">
        <f>IF($AD1623="000000000000","",INDEX(DATABASE!$W$12:$W$71,MATCH($AD1623,DATABASE!$V$12:$V$71,0)))</f>
        <v/>
      </c>
      <c r="D1623" s="34" t="str">
        <f>IF(C1623="","",IF(E1623="",INDEX(DATABASE!$AF$13:$AF$62,MATCH($C1623,DATABASE!$AC$13:$AC$62,0)),IF(E1623="2x D11",INDEX(DATABASE!$AF$13:$AF$62,MATCH($C1623,DATABASE!$AC$13:$AC$62,0))+2*DATABASE!$AF$62,IF(E1623="3x D11",INDEX(DATABASE!$AF$13:$AF$62,MATCH($C1623,DATABASE!$AC$13:$AC$62,0))+3*DATABASE!$AF$62,""))))</f>
        <v/>
      </c>
      <c r="E1623" s="38" t="str">
        <f>IF(AND($K1623="Y",$G1623&lt;&gt;"UNYIL",$F1623&lt;DATABASE!$O$8),"2x D11",IF(AND($K1623="Y",$G1623&lt;&gt;"UNYIL",$F1623&gt;=DATABASE!$O$8),"3x D11",""))</f>
        <v/>
      </c>
      <c r="F1623" s="9" t="str">
        <f>IF('DATA ACCURATE'!N1626&lt;&gt;"",'DATA ACCURATE'!N1626,"")</f>
        <v/>
      </c>
      <c r="G1623" t="str">
        <f>IF(F1623="","",IF(F1623&lt;=DATABASE!$I$8,"UNYIL",IF(F1623&lt;=DATABASE!$J$8,"KECIL",IF(F1623&lt;DATABASE!$K$8,"TANGGUNG",IF(F1623&gt;=DATABASE!$K$8,"BESAR","")))))</f>
        <v/>
      </c>
      <c r="H1623" s="16" t="str">
        <f>IF('DATA ACCURATE'!J1626&lt;&gt;"",'DATA ACCURATE'!J1626,"")</f>
        <v/>
      </c>
      <c r="I1623" s="35" t="str">
        <f>IF(B1623&lt;&gt;"",IFERROR(VLOOKUP(B1623,'DATA TIMBANGAN'!G:M,7,FALSE),VLOOKUP(B1623,'DATA TIMBANGAN'!G:M,7)),"")</f>
        <v/>
      </c>
      <c r="J1623" s="25" t="str">
        <f>IF(H1623&lt;&gt;"",IFERROR(INDEX(DATABASE!$Z$19:$Z$38,MATCH(DATEVALUE(H1623),DATABASE!$AA$19:$AA$38,0)),INDEX(DATABASE!$Z$12:$Z$18,MATCH(WEEKDAY(H1623,2),DATABASE!$AA$12:$AA$18,0))),"")</f>
        <v/>
      </c>
      <c r="K1623" s="25" t="str">
        <f>IF('DATA ACCURATE'!V1626&lt;&gt;"",'DATA ACCURATE'!V1626,"")</f>
        <v/>
      </c>
      <c r="L1623" s="80" t="str">
        <f>IF($H1623="","",IF(OR($J1623="LIBUR",AND($L1622="LIBUR",$O1622=$O1623)),"LIBUR",IF(AND(OR($L1622="LUAR JAM KERJA 1",$L1622="LUAR JAM KERJA 2"),OR(OR(AND($H1622=$H1623,AND(OR($I1623&gt;DATABASE!$J$3,$I1623&lt;DATABASE!$J$6),((DATEVALUE($H1623)+$I1623)-(DATEVALUE($H1622)+$I1622))&lt;DATABASE!$J$6)),AND($H1622=$H1623,$O1622=$O1623,OR($I1623&gt;DATABASE!$J$6,$I1623&lt;DATABASE!$J$3))),AND(($H1623-$H1622)=1,OR($I1623&lt;DATABASE!$I$6,((DATEVALUE($H1623)+$I1623)-(DATEVALUE($H1622)+$I1622))&lt;DATABASE!$J$6))),$A1623=$A1622),"LUAR JAM KERJA 2",IF(AND(OR(WEEKDAY($H1623,2)=1,WEEKDAY($H1623,2)=2,WEEKDAY($H1623,2)=3,WEEKDAY($H1623,2)=4,WEEKDAY($H1623,2)=5),$I1623&lt;=DATABASE!$J$3,$I1623&gt;=DATABASE!$I$3),"JAM KERJA",IF(AND(WEEKDAY($H1623,2)=6,$I1623&lt;=DATABASE!$J$4,$I1623&gt;=DATABASE!$I$4),"JAM KERJA","LUAR JAM KERJA 1")))))</f>
        <v/>
      </c>
      <c r="M1623" s="33" t="str">
        <f>IF('DATA ACCURATE'!T1626&lt;&gt;"",IF('DATA ACCURATE'!T1626&gt;100,'DATA ACCURATE'!T1626/10,'DATA ACCURATE'!T1626),"")</f>
        <v/>
      </c>
      <c r="N1623" t="str">
        <f>IF(M1623="","",IF(M1623&lt;=DATABASE!$I$9,"LOKAL",IF(M1623&lt;DATABASE!$J$9,"LUAR KOTA 1",IF($M1623&gt;=DATABASE!$J$9,"LUAR KOTA 2",""))))</f>
        <v/>
      </c>
      <c r="O1623" s="38" t="str">
        <f>IF('DATA ACCURATE'!L1626&lt;&gt;"",'DATA ACCURATE'!L1626,"")</f>
        <v/>
      </c>
      <c r="Q1623" s="38">
        <f t="shared" si="176"/>
        <v>0</v>
      </c>
      <c r="R1623" s="38">
        <f t="shared" si="176"/>
        <v>0</v>
      </c>
      <c r="S1623" s="38">
        <f t="shared" si="176"/>
        <v>0</v>
      </c>
      <c r="T1623" s="38">
        <f t="shared" si="174"/>
        <v>0</v>
      </c>
      <c r="U1623" s="38">
        <f t="shared" si="177"/>
        <v>0</v>
      </c>
      <c r="V1623" s="38">
        <f t="shared" si="177"/>
        <v>0</v>
      </c>
      <c r="W1623" s="38">
        <f t="shared" si="177"/>
        <v>0</v>
      </c>
      <c r="X1623" s="38">
        <f t="shared" si="178"/>
        <v>0</v>
      </c>
      <c r="Y1623" s="38">
        <f t="shared" si="178"/>
        <v>0</v>
      </c>
      <c r="Z1623" s="38">
        <f t="shared" si="178"/>
        <v>0</v>
      </c>
      <c r="AA1623" s="38">
        <f t="shared" si="175"/>
        <v>0</v>
      </c>
      <c r="AB1623" s="38">
        <f t="shared" si="179"/>
        <v>0</v>
      </c>
      <c r="AC1623" s="38">
        <f t="shared" si="180"/>
        <v>0</v>
      </c>
      <c r="AD1623" s="38" t="str">
        <f t="shared" si="181"/>
        <v>000000000000</v>
      </c>
    </row>
    <row r="1624" spans="1:30">
      <c r="A1624" s="9" t="str">
        <f>IF('DATA ACCURATE'!A1627&lt;&gt;"",'DATA ACCURATE'!A1627,"")</f>
        <v/>
      </c>
      <c r="B1624" s="9" t="str">
        <f>IF('DATA ACCURATE'!D1627&lt;&gt;"",'DATA ACCURATE'!D1627,"")</f>
        <v/>
      </c>
      <c r="C1624" s="38" t="str">
        <f>IF($AD1624="000000000000","",INDEX(DATABASE!$W$12:$W$71,MATCH($AD1624,DATABASE!$V$12:$V$71,0)))</f>
        <v/>
      </c>
      <c r="D1624" s="34" t="str">
        <f>IF(C1624="","",IF(E1624="",INDEX(DATABASE!$AF$13:$AF$62,MATCH($C1624,DATABASE!$AC$13:$AC$62,0)),IF(E1624="2x D11",INDEX(DATABASE!$AF$13:$AF$62,MATCH($C1624,DATABASE!$AC$13:$AC$62,0))+2*DATABASE!$AF$62,IF(E1624="3x D11",INDEX(DATABASE!$AF$13:$AF$62,MATCH($C1624,DATABASE!$AC$13:$AC$62,0))+3*DATABASE!$AF$62,""))))</f>
        <v/>
      </c>
      <c r="E1624" s="38" t="str">
        <f>IF(AND($K1624="Y",$G1624&lt;&gt;"UNYIL",$F1624&lt;DATABASE!$O$8),"2x D11",IF(AND($K1624="Y",$G1624&lt;&gt;"UNYIL",$F1624&gt;=DATABASE!$O$8),"3x D11",""))</f>
        <v/>
      </c>
      <c r="F1624" s="9" t="str">
        <f>IF('DATA ACCURATE'!N1627&lt;&gt;"",'DATA ACCURATE'!N1627,"")</f>
        <v/>
      </c>
      <c r="G1624" t="str">
        <f>IF(F1624="","",IF(F1624&lt;=DATABASE!$I$8,"UNYIL",IF(F1624&lt;=DATABASE!$J$8,"KECIL",IF(F1624&lt;DATABASE!$K$8,"TANGGUNG",IF(F1624&gt;=DATABASE!$K$8,"BESAR","")))))</f>
        <v/>
      </c>
      <c r="H1624" s="16" t="str">
        <f>IF('DATA ACCURATE'!J1627&lt;&gt;"",'DATA ACCURATE'!J1627,"")</f>
        <v/>
      </c>
      <c r="I1624" s="35" t="str">
        <f>IF(B1624&lt;&gt;"",IFERROR(VLOOKUP(B1624,'DATA TIMBANGAN'!G:M,7,FALSE),VLOOKUP(B1624,'DATA TIMBANGAN'!G:M,7)),"")</f>
        <v/>
      </c>
      <c r="J1624" s="25" t="str">
        <f>IF(H1624&lt;&gt;"",IFERROR(INDEX(DATABASE!$Z$19:$Z$38,MATCH(DATEVALUE(H1624),DATABASE!$AA$19:$AA$38,0)),INDEX(DATABASE!$Z$12:$Z$18,MATCH(WEEKDAY(H1624,2),DATABASE!$AA$12:$AA$18,0))),"")</f>
        <v/>
      </c>
      <c r="K1624" s="25" t="str">
        <f>IF('DATA ACCURATE'!V1627&lt;&gt;"",'DATA ACCURATE'!V1627,"")</f>
        <v/>
      </c>
      <c r="L1624" s="80" t="str">
        <f>IF($H1624="","",IF(OR($J1624="LIBUR",AND($L1623="LIBUR",$O1623=$O1624)),"LIBUR",IF(AND(OR($L1623="LUAR JAM KERJA 1",$L1623="LUAR JAM KERJA 2"),OR(OR(AND($H1623=$H1624,AND(OR($I1624&gt;DATABASE!$J$3,$I1624&lt;DATABASE!$J$6),((DATEVALUE($H1624)+$I1624)-(DATEVALUE($H1623)+$I1623))&lt;DATABASE!$J$6)),AND($H1623=$H1624,$O1623=$O1624,OR($I1624&gt;DATABASE!$J$6,$I1624&lt;DATABASE!$J$3))),AND(($H1624-$H1623)=1,OR($I1624&lt;DATABASE!$I$6,((DATEVALUE($H1624)+$I1624)-(DATEVALUE($H1623)+$I1623))&lt;DATABASE!$J$6))),$A1624=$A1623),"LUAR JAM KERJA 2",IF(AND(OR(WEEKDAY($H1624,2)=1,WEEKDAY($H1624,2)=2,WEEKDAY($H1624,2)=3,WEEKDAY($H1624,2)=4,WEEKDAY($H1624,2)=5),$I1624&lt;=DATABASE!$J$3,$I1624&gt;=DATABASE!$I$3),"JAM KERJA",IF(AND(WEEKDAY($H1624,2)=6,$I1624&lt;=DATABASE!$J$4,$I1624&gt;=DATABASE!$I$4),"JAM KERJA","LUAR JAM KERJA 1")))))</f>
        <v/>
      </c>
      <c r="M1624" s="33" t="str">
        <f>IF('DATA ACCURATE'!T1627&lt;&gt;"",IF('DATA ACCURATE'!T1627&gt;100,'DATA ACCURATE'!T1627/10,'DATA ACCURATE'!T1627),"")</f>
        <v/>
      </c>
      <c r="N1624" t="str">
        <f>IF(M1624="","",IF(M1624&lt;=DATABASE!$I$9,"LOKAL",IF(M1624&lt;DATABASE!$J$9,"LUAR KOTA 1",IF($M1624&gt;=DATABASE!$J$9,"LUAR KOTA 2",""))))</f>
        <v/>
      </c>
      <c r="O1624" s="38" t="str">
        <f>IF('DATA ACCURATE'!L1627&lt;&gt;"",'DATA ACCURATE'!L1627,"")</f>
        <v/>
      </c>
      <c r="Q1624" s="38">
        <f t="shared" si="176"/>
        <v>0</v>
      </c>
      <c r="R1624" s="38">
        <f t="shared" si="176"/>
        <v>0</v>
      </c>
      <c r="S1624" s="38">
        <f t="shared" si="176"/>
        <v>0</v>
      </c>
      <c r="T1624" s="38">
        <f t="shared" si="174"/>
        <v>0</v>
      </c>
      <c r="U1624" s="38">
        <f t="shared" si="177"/>
        <v>0</v>
      </c>
      <c r="V1624" s="38">
        <f t="shared" si="177"/>
        <v>0</v>
      </c>
      <c r="W1624" s="38">
        <f t="shared" si="177"/>
        <v>0</v>
      </c>
      <c r="X1624" s="38">
        <f t="shared" si="178"/>
        <v>0</v>
      </c>
      <c r="Y1624" s="38">
        <f t="shared" si="178"/>
        <v>0</v>
      </c>
      <c r="Z1624" s="38">
        <f t="shared" si="178"/>
        <v>0</v>
      </c>
      <c r="AA1624" s="38">
        <f t="shared" si="175"/>
        <v>0</v>
      </c>
      <c r="AB1624" s="38">
        <f t="shared" si="179"/>
        <v>0</v>
      </c>
      <c r="AC1624" s="38">
        <f t="shared" si="180"/>
        <v>0</v>
      </c>
      <c r="AD1624" s="38" t="str">
        <f t="shared" si="181"/>
        <v>000000000000</v>
      </c>
    </row>
    <row r="1625" spans="1:30">
      <c r="A1625" s="9" t="str">
        <f>IF('DATA ACCURATE'!A1628&lt;&gt;"",'DATA ACCURATE'!A1628,"")</f>
        <v/>
      </c>
      <c r="B1625" s="9" t="str">
        <f>IF('DATA ACCURATE'!D1628&lt;&gt;"",'DATA ACCURATE'!D1628,"")</f>
        <v/>
      </c>
      <c r="C1625" s="38" t="str">
        <f>IF($AD1625="000000000000","",INDEX(DATABASE!$W$12:$W$71,MATCH($AD1625,DATABASE!$V$12:$V$71,0)))</f>
        <v/>
      </c>
      <c r="D1625" s="34" t="str">
        <f>IF(C1625="","",IF(E1625="",INDEX(DATABASE!$AF$13:$AF$62,MATCH($C1625,DATABASE!$AC$13:$AC$62,0)),IF(E1625="2x D11",INDEX(DATABASE!$AF$13:$AF$62,MATCH($C1625,DATABASE!$AC$13:$AC$62,0))+2*DATABASE!$AF$62,IF(E1625="3x D11",INDEX(DATABASE!$AF$13:$AF$62,MATCH($C1625,DATABASE!$AC$13:$AC$62,0))+3*DATABASE!$AF$62,""))))</f>
        <v/>
      </c>
      <c r="E1625" s="38" t="str">
        <f>IF(AND($K1625="Y",$G1625&lt;&gt;"UNYIL",$F1625&lt;DATABASE!$O$8),"2x D11",IF(AND($K1625="Y",$G1625&lt;&gt;"UNYIL",$F1625&gt;=DATABASE!$O$8),"3x D11",""))</f>
        <v/>
      </c>
      <c r="F1625" s="9" t="str">
        <f>IF('DATA ACCURATE'!N1628&lt;&gt;"",'DATA ACCURATE'!N1628,"")</f>
        <v/>
      </c>
      <c r="G1625" t="str">
        <f>IF(F1625="","",IF(F1625&lt;=DATABASE!$I$8,"UNYIL",IF(F1625&lt;=DATABASE!$J$8,"KECIL",IF(F1625&lt;DATABASE!$K$8,"TANGGUNG",IF(F1625&gt;=DATABASE!$K$8,"BESAR","")))))</f>
        <v/>
      </c>
      <c r="H1625" s="16" t="str">
        <f>IF('DATA ACCURATE'!J1628&lt;&gt;"",'DATA ACCURATE'!J1628,"")</f>
        <v/>
      </c>
      <c r="I1625" s="35" t="str">
        <f>IF(B1625&lt;&gt;"",IFERROR(VLOOKUP(B1625,'DATA TIMBANGAN'!G:M,7,FALSE),VLOOKUP(B1625,'DATA TIMBANGAN'!G:M,7)),"")</f>
        <v/>
      </c>
      <c r="J1625" s="25" t="str">
        <f>IF(H1625&lt;&gt;"",IFERROR(INDEX(DATABASE!$Z$19:$Z$38,MATCH(DATEVALUE(H1625),DATABASE!$AA$19:$AA$38,0)),INDEX(DATABASE!$Z$12:$Z$18,MATCH(WEEKDAY(H1625,2),DATABASE!$AA$12:$AA$18,0))),"")</f>
        <v/>
      </c>
      <c r="K1625" s="25" t="str">
        <f>IF('DATA ACCURATE'!V1628&lt;&gt;"",'DATA ACCURATE'!V1628,"")</f>
        <v/>
      </c>
      <c r="L1625" s="80" t="str">
        <f>IF($H1625="","",IF(OR($J1625="LIBUR",AND($L1624="LIBUR",$O1624=$O1625)),"LIBUR",IF(AND(OR($L1624="LUAR JAM KERJA 1",$L1624="LUAR JAM KERJA 2"),OR(OR(AND($H1624=$H1625,AND(OR($I1625&gt;DATABASE!$J$3,$I1625&lt;DATABASE!$J$6),((DATEVALUE($H1625)+$I1625)-(DATEVALUE($H1624)+$I1624))&lt;DATABASE!$J$6)),AND($H1624=$H1625,$O1624=$O1625,OR($I1625&gt;DATABASE!$J$6,$I1625&lt;DATABASE!$J$3))),AND(($H1625-$H1624)=1,OR($I1625&lt;DATABASE!$I$6,((DATEVALUE($H1625)+$I1625)-(DATEVALUE($H1624)+$I1624))&lt;DATABASE!$J$6))),$A1625=$A1624),"LUAR JAM KERJA 2",IF(AND(OR(WEEKDAY($H1625,2)=1,WEEKDAY($H1625,2)=2,WEEKDAY($H1625,2)=3,WEEKDAY($H1625,2)=4,WEEKDAY($H1625,2)=5),$I1625&lt;=DATABASE!$J$3,$I1625&gt;=DATABASE!$I$3),"JAM KERJA",IF(AND(WEEKDAY($H1625,2)=6,$I1625&lt;=DATABASE!$J$4,$I1625&gt;=DATABASE!$I$4),"JAM KERJA","LUAR JAM KERJA 1")))))</f>
        <v/>
      </c>
      <c r="M1625" s="33" t="str">
        <f>IF('DATA ACCURATE'!T1628&lt;&gt;"",IF('DATA ACCURATE'!T1628&gt;100,'DATA ACCURATE'!T1628/10,'DATA ACCURATE'!T1628),"")</f>
        <v/>
      </c>
      <c r="N1625" t="str">
        <f>IF(M1625="","",IF(M1625&lt;=DATABASE!$I$9,"LOKAL",IF(M1625&lt;DATABASE!$J$9,"LUAR KOTA 1",IF($M1625&gt;=DATABASE!$J$9,"LUAR KOTA 2",""))))</f>
        <v/>
      </c>
      <c r="O1625" s="38" t="str">
        <f>IF('DATA ACCURATE'!L1628&lt;&gt;"",'DATA ACCURATE'!L1628,"")</f>
        <v/>
      </c>
      <c r="Q1625" s="38">
        <f t="shared" si="176"/>
        <v>0</v>
      </c>
      <c r="R1625" s="38">
        <f t="shared" si="176"/>
        <v>0</v>
      </c>
      <c r="S1625" s="38">
        <f t="shared" si="176"/>
        <v>0</v>
      </c>
      <c r="T1625" s="38">
        <f t="shared" si="174"/>
        <v>0</v>
      </c>
      <c r="U1625" s="38">
        <f t="shared" si="177"/>
        <v>0</v>
      </c>
      <c r="V1625" s="38">
        <f t="shared" si="177"/>
        <v>0</v>
      </c>
      <c r="W1625" s="38">
        <f t="shared" si="177"/>
        <v>0</v>
      </c>
      <c r="X1625" s="38">
        <f t="shared" si="178"/>
        <v>0</v>
      </c>
      <c r="Y1625" s="38">
        <f t="shared" si="178"/>
        <v>0</v>
      </c>
      <c r="Z1625" s="38">
        <f t="shared" si="178"/>
        <v>0</v>
      </c>
      <c r="AA1625" s="38">
        <f t="shared" si="175"/>
        <v>0</v>
      </c>
      <c r="AB1625" s="38">
        <f t="shared" si="179"/>
        <v>0</v>
      </c>
      <c r="AC1625" s="38">
        <f t="shared" si="180"/>
        <v>0</v>
      </c>
      <c r="AD1625" s="38" t="str">
        <f t="shared" si="181"/>
        <v>000000000000</v>
      </c>
    </row>
    <row r="1626" spans="1:30">
      <c r="A1626" s="9" t="str">
        <f>IF('DATA ACCURATE'!A1629&lt;&gt;"",'DATA ACCURATE'!A1629,"")</f>
        <v/>
      </c>
      <c r="B1626" s="9" t="str">
        <f>IF('DATA ACCURATE'!D1629&lt;&gt;"",'DATA ACCURATE'!D1629,"")</f>
        <v/>
      </c>
      <c r="C1626" s="38" t="str">
        <f>IF($AD1626="000000000000","",INDEX(DATABASE!$W$12:$W$71,MATCH($AD1626,DATABASE!$V$12:$V$71,0)))</f>
        <v/>
      </c>
      <c r="D1626" s="34" t="str">
        <f>IF(C1626="","",IF(E1626="",INDEX(DATABASE!$AF$13:$AF$62,MATCH($C1626,DATABASE!$AC$13:$AC$62,0)),IF(E1626="2x D11",INDEX(DATABASE!$AF$13:$AF$62,MATCH($C1626,DATABASE!$AC$13:$AC$62,0))+2*DATABASE!$AF$62,IF(E1626="3x D11",INDEX(DATABASE!$AF$13:$AF$62,MATCH($C1626,DATABASE!$AC$13:$AC$62,0))+3*DATABASE!$AF$62,""))))</f>
        <v/>
      </c>
      <c r="E1626" s="38" t="str">
        <f>IF(AND($K1626="Y",$G1626&lt;&gt;"UNYIL",$F1626&lt;DATABASE!$O$8),"2x D11",IF(AND($K1626="Y",$G1626&lt;&gt;"UNYIL",$F1626&gt;=DATABASE!$O$8),"3x D11",""))</f>
        <v/>
      </c>
      <c r="F1626" s="9" t="str">
        <f>IF('DATA ACCURATE'!N1629&lt;&gt;"",'DATA ACCURATE'!N1629,"")</f>
        <v/>
      </c>
      <c r="G1626" t="str">
        <f>IF(F1626="","",IF(F1626&lt;=DATABASE!$I$8,"UNYIL",IF(F1626&lt;=DATABASE!$J$8,"KECIL",IF(F1626&lt;DATABASE!$K$8,"TANGGUNG",IF(F1626&gt;=DATABASE!$K$8,"BESAR","")))))</f>
        <v/>
      </c>
      <c r="H1626" s="16" t="str">
        <f>IF('DATA ACCURATE'!J1629&lt;&gt;"",'DATA ACCURATE'!J1629,"")</f>
        <v/>
      </c>
      <c r="I1626" s="35" t="str">
        <f>IF(B1626&lt;&gt;"",IFERROR(VLOOKUP(B1626,'DATA TIMBANGAN'!G:M,7,FALSE),VLOOKUP(B1626,'DATA TIMBANGAN'!G:M,7)),"")</f>
        <v/>
      </c>
      <c r="J1626" s="25" t="str">
        <f>IF(H1626&lt;&gt;"",IFERROR(INDEX(DATABASE!$Z$19:$Z$38,MATCH(DATEVALUE(H1626),DATABASE!$AA$19:$AA$38,0)),INDEX(DATABASE!$Z$12:$Z$18,MATCH(WEEKDAY(H1626,2),DATABASE!$AA$12:$AA$18,0))),"")</f>
        <v/>
      </c>
      <c r="K1626" s="25" t="str">
        <f>IF('DATA ACCURATE'!V1629&lt;&gt;"",'DATA ACCURATE'!V1629,"")</f>
        <v/>
      </c>
      <c r="L1626" s="80" t="str">
        <f>IF($H1626="","",IF(OR($J1626="LIBUR",AND($L1625="LIBUR",$O1625=$O1626)),"LIBUR",IF(AND(OR($L1625="LUAR JAM KERJA 1",$L1625="LUAR JAM KERJA 2"),OR(OR(AND($H1625=$H1626,AND(OR($I1626&gt;DATABASE!$J$3,$I1626&lt;DATABASE!$J$6),((DATEVALUE($H1626)+$I1626)-(DATEVALUE($H1625)+$I1625))&lt;DATABASE!$J$6)),AND($H1625=$H1626,$O1625=$O1626,OR($I1626&gt;DATABASE!$J$6,$I1626&lt;DATABASE!$J$3))),AND(($H1626-$H1625)=1,OR($I1626&lt;DATABASE!$I$6,((DATEVALUE($H1626)+$I1626)-(DATEVALUE($H1625)+$I1625))&lt;DATABASE!$J$6))),$A1626=$A1625),"LUAR JAM KERJA 2",IF(AND(OR(WEEKDAY($H1626,2)=1,WEEKDAY($H1626,2)=2,WEEKDAY($H1626,2)=3,WEEKDAY($H1626,2)=4,WEEKDAY($H1626,2)=5),$I1626&lt;=DATABASE!$J$3,$I1626&gt;=DATABASE!$I$3),"JAM KERJA",IF(AND(WEEKDAY($H1626,2)=6,$I1626&lt;=DATABASE!$J$4,$I1626&gt;=DATABASE!$I$4),"JAM KERJA","LUAR JAM KERJA 1")))))</f>
        <v/>
      </c>
      <c r="M1626" s="33" t="str">
        <f>IF('DATA ACCURATE'!T1629&lt;&gt;"",IF('DATA ACCURATE'!T1629&gt;100,'DATA ACCURATE'!T1629/10,'DATA ACCURATE'!T1629),"")</f>
        <v/>
      </c>
      <c r="N1626" t="str">
        <f>IF(M1626="","",IF(M1626&lt;=DATABASE!$I$9,"LOKAL",IF(M1626&lt;DATABASE!$J$9,"LUAR KOTA 1",IF($M1626&gt;=DATABASE!$J$9,"LUAR KOTA 2",""))))</f>
        <v/>
      </c>
      <c r="O1626" s="38" t="str">
        <f>IF('DATA ACCURATE'!L1629&lt;&gt;"",'DATA ACCURATE'!L1629,"")</f>
        <v/>
      </c>
      <c r="Q1626" s="38">
        <f t="shared" si="176"/>
        <v>0</v>
      </c>
      <c r="R1626" s="38">
        <f t="shared" si="176"/>
        <v>0</v>
      </c>
      <c r="S1626" s="38">
        <f t="shared" si="176"/>
        <v>0</v>
      </c>
      <c r="T1626" s="38">
        <f t="shared" si="174"/>
        <v>0</v>
      </c>
      <c r="U1626" s="38">
        <f t="shared" si="177"/>
        <v>0</v>
      </c>
      <c r="V1626" s="38">
        <f t="shared" si="177"/>
        <v>0</v>
      </c>
      <c r="W1626" s="38">
        <f t="shared" si="177"/>
        <v>0</v>
      </c>
      <c r="X1626" s="38">
        <f t="shared" si="178"/>
        <v>0</v>
      </c>
      <c r="Y1626" s="38">
        <f t="shared" si="178"/>
        <v>0</v>
      </c>
      <c r="Z1626" s="38">
        <f t="shared" si="178"/>
        <v>0</v>
      </c>
      <c r="AA1626" s="38">
        <f t="shared" si="175"/>
        <v>0</v>
      </c>
      <c r="AB1626" s="38">
        <f t="shared" si="179"/>
        <v>0</v>
      </c>
      <c r="AC1626" s="38">
        <f t="shared" si="180"/>
        <v>0</v>
      </c>
      <c r="AD1626" s="38" t="str">
        <f t="shared" si="181"/>
        <v>000000000000</v>
      </c>
    </row>
    <row r="1627" spans="1:30">
      <c r="A1627" s="9" t="str">
        <f>IF('DATA ACCURATE'!A1630&lt;&gt;"",'DATA ACCURATE'!A1630,"")</f>
        <v/>
      </c>
      <c r="B1627" s="9" t="str">
        <f>IF('DATA ACCURATE'!D1630&lt;&gt;"",'DATA ACCURATE'!D1630,"")</f>
        <v/>
      </c>
      <c r="C1627" s="38" t="str">
        <f>IF($AD1627="000000000000","",INDEX(DATABASE!$W$12:$W$71,MATCH($AD1627,DATABASE!$V$12:$V$71,0)))</f>
        <v/>
      </c>
      <c r="D1627" s="34" t="str">
        <f>IF(C1627="","",IF(E1627="",INDEX(DATABASE!$AF$13:$AF$62,MATCH($C1627,DATABASE!$AC$13:$AC$62,0)),IF(E1627="2x D11",INDEX(DATABASE!$AF$13:$AF$62,MATCH($C1627,DATABASE!$AC$13:$AC$62,0))+2*DATABASE!$AF$62,IF(E1627="3x D11",INDEX(DATABASE!$AF$13:$AF$62,MATCH($C1627,DATABASE!$AC$13:$AC$62,0))+3*DATABASE!$AF$62,""))))</f>
        <v/>
      </c>
      <c r="E1627" s="38" t="str">
        <f>IF(AND($K1627="Y",$G1627&lt;&gt;"UNYIL",$F1627&lt;DATABASE!$O$8),"2x D11",IF(AND($K1627="Y",$G1627&lt;&gt;"UNYIL",$F1627&gt;=DATABASE!$O$8),"3x D11",""))</f>
        <v/>
      </c>
      <c r="F1627" s="9" t="str">
        <f>IF('DATA ACCURATE'!N1630&lt;&gt;"",'DATA ACCURATE'!N1630,"")</f>
        <v/>
      </c>
      <c r="G1627" t="str">
        <f>IF(F1627="","",IF(F1627&lt;=DATABASE!$I$8,"UNYIL",IF(F1627&lt;=DATABASE!$J$8,"KECIL",IF(F1627&lt;DATABASE!$K$8,"TANGGUNG",IF(F1627&gt;=DATABASE!$K$8,"BESAR","")))))</f>
        <v/>
      </c>
      <c r="H1627" s="16" t="str">
        <f>IF('DATA ACCURATE'!J1630&lt;&gt;"",'DATA ACCURATE'!J1630,"")</f>
        <v/>
      </c>
      <c r="I1627" s="35" t="str">
        <f>IF(B1627&lt;&gt;"",IFERROR(VLOOKUP(B1627,'DATA TIMBANGAN'!G:M,7,FALSE),VLOOKUP(B1627,'DATA TIMBANGAN'!G:M,7)),"")</f>
        <v/>
      </c>
      <c r="J1627" s="25" t="str">
        <f>IF(H1627&lt;&gt;"",IFERROR(INDEX(DATABASE!$Z$19:$Z$38,MATCH(DATEVALUE(H1627),DATABASE!$AA$19:$AA$38,0)),INDEX(DATABASE!$Z$12:$Z$18,MATCH(WEEKDAY(H1627,2),DATABASE!$AA$12:$AA$18,0))),"")</f>
        <v/>
      </c>
      <c r="K1627" s="25" t="str">
        <f>IF('DATA ACCURATE'!V1630&lt;&gt;"",'DATA ACCURATE'!V1630,"")</f>
        <v/>
      </c>
      <c r="L1627" s="80" t="str">
        <f>IF($H1627="","",IF(OR($J1627="LIBUR",AND($L1626="LIBUR",$O1626=$O1627)),"LIBUR",IF(AND(OR($L1626="LUAR JAM KERJA 1",$L1626="LUAR JAM KERJA 2"),OR(OR(AND($H1626=$H1627,AND(OR($I1627&gt;DATABASE!$J$3,$I1627&lt;DATABASE!$J$6),((DATEVALUE($H1627)+$I1627)-(DATEVALUE($H1626)+$I1626))&lt;DATABASE!$J$6)),AND($H1626=$H1627,$O1626=$O1627,OR($I1627&gt;DATABASE!$J$6,$I1627&lt;DATABASE!$J$3))),AND(($H1627-$H1626)=1,OR($I1627&lt;DATABASE!$I$6,((DATEVALUE($H1627)+$I1627)-(DATEVALUE($H1626)+$I1626))&lt;DATABASE!$J$6))),$A1627=$A1626),"LUAR JAM KERJA 2",IF(AND(OR(WEEKDAY($H1627,2)=1,WEEKDAY($H1627,2)=2,WEEKDAY($H1627,2)=3,WEEKDAY($H1627,2)=4,WEEKDAY($H1627,2)=5),$I1627&lt;=DATABASE!$J$3,$I1627&gt;=DATABASE!$I$3),"JAM KERJA",IF(AND(WEEKDAY($H1627,2)=6,$I1627&lt;=DATABASE!$J$4,$I1627&gt;=DATABASE!$I$4),"JAM KERJA","LUAR JAM KERJA 1")))))</f>
        <v/>
      </c>
      <c r="M1627" s="33" t="str">
        <f>IF('DATA ACCURATE'!T1630&lt;&gt;"",IF('DATA ACCURATE'!T1630&gt;100,'DATA ACCURATE'!T1630/10,'DATA ACCURATE'!T1630),"")</f>
        <v/>
      </c>
      <c r="N1627" t="str">
        <f>IF(M1627="","",IF(M1627&lt;=DATABASE!$I$9,"LOKAL",IF(M1627&lt;DATABASE!$J$9,"LUAR KOTA 1",IF($M1627&gt;=DATABASE!$J$9,"LUAR KOTA 2",""))))</f>
        <v/>
      </c>
      <c r="O1627" s="38" t="str">
        <f>IF('DATA ACCURATE'!L1630&lt;&gt;"",'DATA ACCURATE'!L1630,"")</f>
        <v/>
      </c>
      <c r="Q1627" s="38">
        <f t="shared" si="176"/>
        <v>0</v>
      </c>
      <c r="R1627" s="38">
        <f t="shared" si="176"/>
        <v>0</v>
      </c>
      <c r="S1627" s="38">
        <f t="shared" si="176"/>
        <v>0</v>
      </c>
      <c r="T1627" s="38">
        <f t="shared" si="174"/>
        <v>0</v>
      </c>
      <c r="U1627" s="38">
        <f t="shared" si="177"/>
        <v>0</v>
      </c>
      <c r="V1627" s="38">
        <f t="shared" si="177"/>
        <v>0</v>
      </c>
      <c r="W1627" s="38">
        <f t="shared" si="177"/>
        <v>0</v>
      </c>
      <c r="X1627" s="38">
        <f t="shared" si="178"/>
        <v>0</v>
      </c>
      <c r="Y1627" s="38">
        <f t="shared" si="178"/>
        <v>0</v>
      </c>
      <c r="Z1627" s="38">
        <f t="shared" si="178"/>
        <v>0</v>
      </c>
      <c r="AA1627" s="38">
        <f t="shared" si="175"/>
        <v>0</v>
      </c>
      <c r="AB1627" s="38">
        <f t="shared" si="179"/>
        <v>0</v>
      </c>
      <c r="AC1627" s="38">
        <f t="shared" si="180"/>
        <v>0</v>
      </c>
      <c r="AD1627" s="38" t="str">
        <f t="shared" si="181"/>
        <v>000000000000</v>
      </c>
    </row>
    <row r="1628" spans="1:30">
      <c r="A1628" s="9" t="str">
        <f>IF('DATA ACCURATE'!A1631&lt;&gt;"",'DATA ACCURATE'!A1631,"")</f>
        <v/>
      </c>
      <c r="B1628" s="9" t="str">
        <f>IF('DATA ACCURATE'!D1631&lt;&gt;"",'DATA ACCURATE'!D1631,"")</f>
        <v/>
      </c>
      <c r="C1628" s="38" t="str">
        <f>IF($AD1628="000000000000","",INDEX(DATABASE!$W$12:$W$71,MATCH($AD1628,DATABASE!$V$12:$V$71,0)))</f>
        <v/>
      </c>
      <c r="D1628" s="34" t="str">
        <f>IF(C1628="","",IF(E1628="",INDEX(DATABASE!$AF$13:$AF$62,MATCH($C1628,DATABASE!$AC$13:$AC$62,0)),IF(E1628="2x D11",INDEX(DATABASE!$AF$13:$AF$62,MATCH($C1628,DATABASE!$AC$13:$AC$62,0))+2*DATABASE!$AF$62,IF(E1628="3x D11",INDEX(DATABASE!$AF$13:$AF$62,MATCH($C1628,DATABASE!$AC$13:$AC$62,0))+3*DATABASE!$AF$62,""))))</f>
        <v/>
      </c>
      <c r="E1628" s="38" t="str">
        <f>IF(AND($K1628="Y",$G1628&lt;&gt;"UNYIL",$F1628&lt;DATABASE!$O$8),"2x D11",IF(AND($K1628="Y",$G1628&lt;&gt;"UNYIL",$F1628&gt;=DATABASE!$O$8),"3x D11",""))</f>
        <v/>
      </c>
      <c r="F1628" s="9" t="str">
        <f>IF('DATA ACCURATE'!N1631&lt;&gt;"",'DATA ACCURATE'!N1631,"")</f>
        <v/>
      </c>
      <c r="G1628" t="str">
        <f>IF(F1628="","",IF(F1628&lt;=DATABASE!$I$8,"UNYIL",IF(F1628&lt;=DATABASE!$J$8,"KECIL",IF(F1628&lt;DATABASE!$K$8,"TANGGUNG",IF(F1628&gt;=DATABASE!$K$8,"BESAR","")))))</f>
        <v/>
      </c>
      <c r="H1628" s="16" t="str">
        <f>IF('DATA ACCURATE'!J1631&lt;&gt;"",'DATA ACCURATE'!J1631,"")</f>
        <v/>
      </c>
      <c r="I1628" s="35" t="str">
        <f>IF(B1628&lt;&gt;"",IFERROR(VLOOKUP(B1628,'DATA TIMBANGAN'!G:M,7,FALSE),VLOOKUP(B1628,'DATA TIMBANGAN'!G:M,7)),"")</f>
        <v/>
      </c>
      <c r="J1628" s="25" t="str">
        <f>IF(H1628&lt;&gt;"",IFERROR(INDEX(DATABASE!$Z$19:$Z$38,MATCH(DATEVALUE(H1628),DATABASE!$AA$19:$AA$38,0)),INDEX(DATABASE!$Z$12:$Z$18,MATCH(WEEKDAY(H1628,2),DATABASE!$AA$12:$AA$18,0))),"")</f>
        <v/>
      </c>
      <c r="K1628" s="25" t="str">
        <f>IF('DATA ACCURATE'!V1631&lt;&gt;"",'DATA ACCURATE'!V1631,"")</f>
        <v/>
      </c>
      <c r="L1628" s="80" t="str">
        <f>IF($H1628="","",IF(OR($J1628="LIBUR",AND($L1627="LIBUR",$O1627=$O1628)),"LIBUR",IF(AND(OR($L1627="LUAR JAM KERJA 1",$L1627="LUAR JAM KERJA 2"),OR(OR(AND($H1627=$H1628,AND(OR($I1628&gt;DATABASE!$J$3,$I1628&lt;DATABASE!$J$6),((DATEVALUE($H1628)+$I1628)-(DATEVALUE($H1627)+$I1627))&lt;DATABASE!$J$6)),AND($H1627=$H1628,$O1627=$O1628,OR($I1628&gt;DATABASE!$J$6,$I1628&lt;DATABASE!$J$3))),AND(($H1628-$H1627)=1,OR($I1628&lt;DATABASE!$I$6,((DATEVALUE($H1628)+$I1628)-(DATEVALUE($H1627)+$I1627))&lt;DATABASE!$J$6))),$A1628=$A1627),"LUAR JAM KERJA 2",IF(AND(OR(WEEKDAY($H1628,2)=1,WEEKDAY($H1628,2)=2,WEEKDAY($H1628,2)=3,WEEKDAY($H1628,2)=4,WEEKDAY($H1628,2)=5),$I1628&lt;=DATABASE!$J$3,$I1628&gt;=DATABASE!$I$3),"JAM KERJA",IF(AND(WEEKDAY($H1628,2)=6,$I1628&lt;=DATABASE!$J$4,$I1628&gt;=DATABASE!$I$4),"JAM KERJA","LUAR JAM KERJA 1")))))</f>
        <v/>
      </c>
      <c r="M1628" s="33" t="str">
        <f>IF('DATA ACCURATE'!T1631&lt;&gt;"",IF('DATA ACCURATE'!T1631&gt;100,'DATA ACCURATE'!T1631/10,'DATA ACCURATE'!T1631),"")</f>
        <v/>
      </c>
      <c r="N1628" t="str">
        <f>IF(M1628="","",IF(M1628&lt;=DATABASE!$I$9,"LOKAL",IF(M1628&lt;DATABASE!$J$9,"LUAR KOTA 1",IF($M1628&gt;=DATABASE!$J$9,"LUAR KOTA 2",""))))</f>
        <v/>
      </c>
      <c r="O1628" s="38" t="str">
        <f>IF('DATA ACCURATE'!L1631&lt;&gt;"",'DATA ACCURATE'!L1631,"")</f>
        <v/>
      </c>
      <c r="Q1628" s="38">
        <f t="shared" si="176"/>
        <v>0</v>
      </c>
      <c r="R1628" s="38">
        <f t="shared" si="176"/>
        <v>0</v>
      </c>
      <c r="S1628" s="38">
        <f t="shared" si="176"/>
        <v>0</v>
      </c>
      <c r="T1628" s="38">
        <f t="shared" si="174"/>
        <v>0</v>
      </c>
      <c r="U1628" s="38">
        <f t="shared" si="177"/>
        <v>0</v>
      </c>
      <c r="V1628" s="38">
        <f t="shared" si="177"/>
        <v>0</v>
      </c>
      <c r="W1628" s="38">
        <f t="shared" si="177"/>
        <v>0</v>
      </c>
      <c r="X1628" s="38">
        <f t="shared" si="178"/>
        <v>0</v>
      </c>
      <c r="Y1628" s="38">
        <f t="shared" si="178"/>
        <v>0</v>
      </c>
      <c r="Z1628" s="38">
        <f t="shared" si="178"/>
        <v>0</v>
      </c>
      <c r="AA1628" s="38">
        <f t="shared" si="175"/>
        <v>0</v>
      </c>
      <c r="AB1628" s="38">
        <f t="shared" si="179"/>
        <v>0</v>
      </c>
      <c r="AC1628" s="38">
        <f t="shared" si="180"/>
        <v>0</v>
      </c>
      <c r="AD1628" s="38" t="str">
        <f t="shared" si="181"/>
        <v>000000000000</v>
      </c>
    </row>
    <row r="1629" spans="1:30">
      <c r="A1629" s="9" t="str">
        <f>IF('DATA ACCURATE'!A1632&lt;&gt;"",'DATA ACCURATE'!A1632,"")</f>
        <v/>
      </c>
      <c r="B1629" s="9" t="str">
        <f>IF('DATA ACCURATE'!D1632&lt;&gt;"",'DATA ACCURATE'!D1632,"")</f>
        <v/>
      </c>
      <c r="C1629" s="38" t="str">
        <f>IF($AD1629="000000000000","",INDEX(DATABASE!$W$12:$W$71,MATCH($AD1629,DATABASE!$V$12:$V$71,0)))</f>
        <v/>
      </c>
      <c r="D1629" s="34" t="str">
        <f>IF(C1629="","",IF(E1629="",INDEX(DATABASE!$AF$13:$AF$62,MATCH($C1629,DATABASE!$AC$13:$AC$62,0)),IF(E1629="2x D11",INDEX(DATABASE!$AF$13:$AF$62,MATCH($C1629,DATABASE!$AC$13:$AC$62,0))+2*DATABASE!$AF$62,IF(E1629="3x D11",INDEX(DATABASE!$AF$13:$AF$62,MATCH($C1629,DATABASE!$AC$13:$AC$62,0))+3*DATABASE!$AF$62,""))))</f>
        <v/>
      </c>
      <c r="E1629" s="38" t="str">
        <f>IF(AND($K1629="Y",$G1629&lt;&gt;"UNYIL",$F1629&lt;DATABASE!$O$8),"2x D11",IF(AND($K1629="Y",$G1629&lt;&gt;"UNYIL",$F1629&gt;=DATABASE!$O$8),"3x D11",""))</f>
        <v/>
      </c>
      <c r="F1629" s="9" t="str">
        <f>IF('DATA ACCURATE'!N1632&lt;&gt;"",'DATA ACCURATE'!N1632,"")</f>
        <v/>
      </c>
      <c r="G1629" t="str">
        <f>IF(F1629="","",IF(F1629&lt;=DATABASE!$I$8,"UNYIL",IF(F1629&lt;=DATABASE!$J$8,"KECIL",IF(F1629&lt;DATABASE!$K$8,"TANGGUNG",IF(F1629&gt;=DATABASE!$K$8,"BESAR","")))))</f>
        <v/>
      </c>
      <c r="H1629" s="16" t="str">
        <f>IF('DATA ACCURATE'!J1632&lt;&gt;"",'DATA ACCURATE'!J1632,"")</f>
        <v/>
      </c>
      <c r="I1629" s="35" t="str">
        <f>IF(B1629&lt;&gt;"",IFERROR(VLOOKUP(B1629,'DATA TIMBANGAN'!G:M,7,FALSE),VLOOKUP(B1629,'DATA TIMBANGAN'!G:M,7)),"")</f>
        <v/>
      </c>
      <c r="J1629" s="25" t="str">
        <f>IF(H1629&lt;&gt;"",IFERROR(INDEX(DATABASE!$Z$19:$Z$38,MATCH(DATEVALUE(H1629),DATABASE!$AA$19:$AA$38,0)),INDEX(DATABASE!$Z$12:$Z$18,MATCH(WEEKDAY(H1629,2),DATABASE!$AA$12:$AA$18,0))),"")</f>
        <v/>
      </c>
      <c r="K1629" s="25" t="str">
        <f>IF('DATA ACCURATE'!V1632&lt;&gt;"",'DATA ACCURATE'!V1632,"")</f>
        <v/>
      </c>
      <c r="L1629" s="80" t="str">
        <f>IF($H1629="","",IF(OR($J1629="LIBUR",AND($L1628="LIBUR",$O1628=$O1629)),"LIBUR",IF(AND(OR($L1628="LUAR JAM KERJA 1",$L1628="LUAR JAM KERJA 2"),OR(OR(AND($H1628=$H1629,AND(OR($I1629&gt;DATABASE!$J$3,$I1629&lt;DATABASE!$J$6),((DATEVALUE($H1629)+$I1629)-(DATEVALUE($H1628)+$I1628))&lt;DATABASE!$J$6)),AND($H1628=$H1629,$O1628=$O1629,OR($I1629&gt;DATABASE!$J$6,$I1629&lt;DATABASE!$J$3))),AND(($H1629-$H1628)=1,OR($I1629&lt;DATABASE!$I$6,((DATEVALUE($H1629)+$I1629)-(DATEVALUE($H1628)+$I1628))&lt;DATABASE!$J$6))),$A1629=$A1628),"LUAR JAM KERJA 2",IF(AND(OR(WEEKDAY($H1629,2)=1,WEEKDAY($H1629,2)=2,WEEKDAY($H1629,2)=3,WEEKDAY($H1629,2)=4,WEEKDAY($H1629,2)=5),$I1629&lt;=DATABASE!$J$3,$I1629&gt;=DATABASE!$I$3),"JAM KERJA",IF(AND(WEEKDAY($H1629,2)=6,$I1629&lt;=DATABASE!$J$4,$I1629&gt;=DATABASE!$I$4),"JAM KERJA","LUAR JAM KERJA 1")))))</f>
        <v/>
      </c>
      <c r="M1629" s="33" t="str">
        <f>IF('DATA ACCURATE'!T1632&lt;&gt;"",IF('DATA ACCURATE'!T1632&gt;100,'DATA ACCURATE'!T1632/10,'DATA ACCURATE'!T1632),"")</f>
        <v/>
      </c>
      <c r="N1629" t="str">
        <f>IF(M1629="","",IF(M1629&lt;=DATABASE!$I$9,"LOKAL",IF(M1629&lt;DATABASE!$J$9,"LUAR KOTA 1",IF($M1629&gt;=DATABASE!$J$9,"LUAR KOTA 2",""))))</f>
        <v/>
      </c>
      <c r="O1629" s="38" t="str">
        <f>IF('DATA ACCURATE'!L1632&lt;&gt;"",'DATA ACCURATE'!L1632,"")</f>
        <v/>
      </c>
      <c r="Q1629" s="38">
        <f t="shared" si="176"/>
        <v>0</v>
      </c>
      <c r="R1629" s="38">
        <f t="shared" si="176"/>
        <v>0</v>
      </c>
      <c r="S1629" s="38">
        <f t="shared" si="176"/>
        <v>0</v>
      </c>
      <c r="T1629" s="38">
        <f t="shared" si="174"/>
        <v>0</v>
      </c>
      <c r="U1629" s="38">
        <f t="shared" si="177"/>
        <v>0</v>
      </c>
      <c r="V1629" s="38">
        <f t="shared" si="177"/>
        <v>0</v>
      </c>
      <c r="W1629" s="38">
        <f t="shared" si="177"/>
        <v>0</v>
      </c>
      <c r="X1629" s="38">
        <f t="shared" si="178"/>
        <v>0</v>
      </c>
      <c r="Y1629" s="38">
        <f t="shared" si="178"/>
        <v>0</v>
      </c>
      <c r="Z1629" s="38">
        <f t="shared" si="178"/>
        <v>0</v>
      </c>
      <c r="AA1629" s="38">
        <f t="shared" si="175"/>
        <v>0</v>
      </c>
      <c r="AB1629" s="38">
        <f t="shared" si="179"/>
        <v>0</v>
      </c>
      <c r="AC1629" s="38">
        <f t="shared" si="180"/>
        <v>0</v>
      </c>
      <c r="AD1629" s="38" t="str">
        <f t="shared" si="181"/>
        <v>000000000000</v>
      </c>
    </row>
    <row r="1630" spans="1:30">
      <c r="A1630" s="9" t="str">
        <f>IF('DATA ACCURATE'!A1633&lt;&gt;"",'DATA ACCURATE'!A1633,"")</f>
        <v/>
      </c>
      <c r="B1630" s="9" t="str">
        <f>IF('DATA ACCURATE'!D1633&lt;&gt;"",'DATA ACCURATE'!D1633,"")</f>
        <v/>
      </c>
      <c r="C1630" s="38" t="str">
        <f>IF($AD1630="000000000000","",INDEX(DATABASE!$W$12:$W$71,MATCH($AD1630,DATABASE!$V$12:$V$71,0)))</f>
        <v/>
      </c>
      <c r="D1630" s="34" t="str">
        <f>IF(C1630="","",IF(E1630="",INDEX(DATABASE!$AF$13:$AF$62,MATCH($C1630,DATABASE!$AC$13:$AC$62,0)),IF(E1630="2x D11",INDEX(DATABASE!$AF$13:$AF$62,MATCH($C1630,DATABASE!$AC$13:$AC$62,0))+2*DATABASE!$AF$62,IF(E1630="3x D11",INDEX(DATABASE!$AF$13:$AF$62,MATCH($C1630,DATABASE!$AC$13:$AC$62,0))+3*DATABASE!$AF$62,""))))</f>
        <v/>
      </c>
      <c r="E1630" s="38" t="str">
        <f>IF(AND($K1630="Y",$G1630&lt;&gt;"UNYIL",$F1630&lt;DATABASE!$O$8),"2x D11",IF(AND($K1630="Y",$G1630&lt;&gt;"UNYIL",$F1630&gt;=DATABASE!$O$8),"3x D11",""))</f>
        <v/>
      </c>
      <c r="F1630" s="9" t="str">
        <f>IF('DATA ACCURATE'!N1633&lt;&gt;"",'DATA ACCURATE'!N1633,"")</f>
        <v/>
      </c>
      <c r="G1630" t="str">
        <f>IF(F1630="","",IF(F1630&lt;=DATABASE!$I$8,"UNYIL",IF(F1630&lt;=DATABASE!$J$8,"KECIL",IF(F1630&lt;DATABASE!$K$8,"TANGGUNG",IF(F1630&gt;=DATABASE!$K$8,"BESAR","")))))</f>
        <v/>
      </c>
      <c r="H1630" s="16" t="str">
        <f>IF('DATA ACCURATE'!J1633&lt;&gt;"",'DATA ACCURATE'!J1633,"")</f>
        <v/>
      </c>
      <c r="I1630" s="35" t="str">
        <f>IF(B1630&lt;&gt;"",IFERROR(VLOOKUP(B1630,'DATA TIMBANGAN'!G:M,7,FALSE),VLOOKUP(B1630,'DATA TIMBANGAN'!G:M,7)),"")</f>
        <v/>
      </c>
      <c r="J1630" s="25" t="str">
        <f>IF(H1630&lt;&gt;"",IFERROR(INDEX(DATABASE!$Z$19:$Z$38,MATCH(DATEVALUE(H1630),DATABASE!$AA$19:$AA$38,0)),INDEX(DATABASE!$Z$12:$Z$18,MATCH(WEEKDAY(H1630,2),DATABASE!$AA$12:$AA$18,0))),"")</f>
        <v/>
      </c>
      <c r="K1630" s="25" t="str">
        <f>IF('DATA ACCURATE'!V1633&lt;&gt;"",'DATA ACCURATE'!V1633,"")</f>
        <v/>
      </c>
      <c r="L1630" s="80" t="str">
        <f>IF($H1630="","",IF(OR($J1630="LIBUR",AND($L1629="LIBUR",$O1629=$O1630)),"LIBUR",IF(AND(OR($L1629="LUAR JAM KERJA 1",$L1629="LUAR JAM KERJA 2"),OR(OR(AND($H1629=$H1630,AND(OR($I1630&gt;DATABASE!$J$3,$I1630&lt;DATABASE!$J$6),((DATEVALUE($H1630)+$I1630)-(DATEVALUE($H1629)+$I1629))&lt;DATABASE!$J$6)),AND($H1629=$H1630,$O1629=$O1630,OR($I1630&gt;DATABASE!$J$6,$I1630&lt;DATABASE!$J$3))),AND(($H1630-$H1629)=1,OR($I1630&lt;DATABASE!$I$6,((DATEVALUE($H1630)+$I1630)-(DATEVALUE($H1629)+$I1629))&lt;DATABASE!$J$6))),$A1630=$A1629),"LUAR JAM KERJA 2",IF(AND(OR(WEEKDAY($H1630,2)=1,WEEKDAY($H1630,2)=2,WEEKDAY($H1630,2)=3,WEEKDAY($H1630,2)=4,WEEKDAY($H1630,2)=5),$I1630&lt;=DATABASE!$J$3,$I1630&gt;=DATABASE!$I$3),"JAM KERJA",IF(AND(WEEKDAY($H1630,2)=6,$I1630&lt;=DATABASE!$J$4,$I1630&gt;=DATABASE!$I$4),"JAM KERJA","LUAR JAM KERJA 1")))))</f>
        <v/>
      </c>
      <c r="M1630" s="33" t="str">
        <f>IF('DATA ACCURATE'!T1633&lt;&gt;"",IF('DATA ACCURATE'!T1633&gt;100,'DATA ACCURATE'!T1633/10,'DATA ACCURATE'!T1633),"")</f>
        <v/>
      </c>
      <c r="N1630" t="str">
        <f>IF(M1630="","",IF(M1630&lt;=DATABASE!$I$9,"LOKAL",IF(M1630&lt;DATABASE!$J$9,"LUAR KOTA 1",IF($M1630&gt;=DATABASE!$J$9,"LUAR KOTA 2",""))))</f>
        <v/>
      </c>
      <c r="O1630" s="38" t="str">
        <f>IF('DATA ACCURATE'!L1633&lt;&gt;"",'DATA ACCURATE'!L1633,"")</f>
        <v/>
      </c>
      <c r="Q1630" s="38">
        <f t="shared" si="176"/>
        <v>0</v>
      </c>
      <c r="R1630" s="38">
        <f t="shared" si="176"/>
        <v>0</v>
      </c>
      <c r="S1630" s="38">
        <f t="shared" si="176"/>
        <v>0</v>
      </c>
      <c r="T1630" s="38">
        <f t="shared" si="174"/>
        <v>0</v>
      </c>
      <c r="U1630" s="38">
        <f t="shared" si="177"/>
        <v>0</v>
      </c>
      <c r="V1630" s="38">
        <f t="shared" si="177"/>
        <v>0</v>
      </c>
      <c r="W1630" s="38">
        <f t="shared" si="177"/>
        <v>0</v>
      </c>
      <c r="X1630" s="38">
        <f t="shared" si="178"/>
        <v>0</v>
      </c>
      <c r="Y1630" s="38">
        <f t="shared" si="178"/>
        <v>0</v>
      </c>
      <c r="Z1630" s="38">
        <f t="shared" si="178"/>
        <v>0</v>
      </c>
      <c r="AA1630" s="38">
        <f t="shared" si="175"/>
        <v>0</v>
      </c>
      <c r="AB1630" s="38">
        <f t="shared" si="179"/>
        <v>0</v>
      </c>
      <c r="AC1630" s="38">
        <f t="shared" si="180"/>
        <v>0</v>
      </c>
      <c r="AD1630" s="38" t="str">
        <f t="shared" si="181"/>
        <v>000000000000</v>
      </c>
    </row>
    <row r="1631" spans="1:30">
      <c r="A1631" s="9" t="str">
        <f>IF('DATA ACCURATE'!A1634&lt;&gt;"",'DATA ACCURATE'!A1634,"")</f>
        <v/>
      </c>
      <c r="B1631" s="9" t="str">
        <f>IF('DATA ACCURATE'!D1634&lt;&gt;"",'DATA ACCURATE'!D1634,"")</f>
        <v/>
      </c>
      <c r="C1631" s="38" t="str">
        <f>IF($AD1631="000000000000","",INDEX(DATABASE!$W$12:$W$71,MATCH($AD1631,DATABASE!$V$12:$V$71,0)))</f>
        <v/>
      </c>
      <c r="D1631" s="34" t="str">
        <f>IF(C1631="","",IF(E1631="",INDEX(DATABASE!$AF$13:$AF$62,MATCH($C1631,DATABASE!$AC$13:$AC$62,0)),IF(E1631="2x D11",INDEX(DATABASE!$AF$13:$AF$62,MATCH($C1631,DATABASE!$AC$13:$AC$62,0))+2*DATABASE!$AF$62,IF(E1631="3x D11",INDEX(DATABASE!$AF$13:$AF$62,MATCH($C1631,DATABASE!$AC$13:$AC$62,0))+3*DATABASE!$AF$62,""))))</f>
        <v/>
      </c>
      <c r="E1631" s="38" t="str">
        <f>IF(AND($K1631="Y",$G1631&lt;&gt;"UNYIL",$F1631&lt;DATABASE!$O$8),"2x D11",IF(AND($K1631="Y",$G1631&lt;&gt;"UNYIL",$F1631&gt;=DATABASE!$O$8),"3x D11",""))</f>
        <v/>
      </c>
      <c r="F1631" s="9" t="str">
        <f>IF('DATA ACCURATE'!N1634&lt;&gt;"",'DATA ACCURATE'!N1634,"")</f>
        <v/>
      </c>
      <c r="G1631" t="str">
        <f>IF(F1631="","",IF(F1631&lt;=DATABASE!$I$8,"UNYIL",IF(F1631&lt;=DATABASE!$J$8,"KECIL",IF(F1631&lt;DATABASE!$K$8,"TANGGUNG",IF(F1631&gt;=DATABASE!$K$8,"BESAR","")))))</f>
        <v/>
      </c>
      <c r="H1631" s="16" t="str">
        <f>IF('DATA ACCURATE'!J1634&lt;&gt;"",'DATA ACCURATE'!J1634,"")</f>
        <v/>
      </c>
      <c r="I1631" s="35" t="str">
        <f>IF(B1631&lt;&gt;"",IFERROR(VLOOKUP(B1631,'DATA TIMBANGAN'!G:M,7,FALSE),VLOOKUP(B1631,'DATA TIMBANGAN'!G:M,7)),"")</f>
        <v/>
      </c>
      <c r="J1631" s="25" t="str">
        <f>IF(H1631&lt;&gt;"",IFERROR(INDEX(DATABASE!$Z$19:$Z$38,MATCH(DATEVALUE(H1631),DATABASE!$AA$19:$AA$38,0)),INDEX(DATABASE!$Z$12:$Z$18,MATCH(WEEKDAY(H1631,2),DATABASE!$AA$12:$AA$18,0))),"")</f>
        <v/>
      </c>
      <c r="K1631" s="25" t="str">
        <f>IF('DATA ACCURATE'!V1634&lt;&gt;"",'DATA ACCURATE'!V1634,"")</f>
        <v/>
      </c>
      <c r="L1631" s="80" t="str">
        <f>IF($H1631="","",IF(OR($J1631="LIBUR",AND($L1630="LIBUR",$O1630=$O1631)),"LIBUR",IF(AND(OR($L1630="LUAR JAM KERJA 1",$L1630="LUAR JAM KERJA 2"),OR(OR(AND($H1630=$H1631,AND(OR($I1631&gt;DATABASE!$J$3,$I1631&lt;DATABASE!$J$6),((DATEVALUE($H1631)+$I1631)-(DATEVALUE($H1630)+$I1630))&lt;DATABASE!$J$6)),AND($H1630=$H1631,$O1630=$O1631,OR($I1631&gt;DATABASE!$J$6,$I1631&lt;DATABASE!$J$3))),AND(($H1631-$H1630)=1,OR($I1631&lt;DATABASE!$I$6,((DATEVALUE($H1631)+$I1631)-(DATEVALUE($H1630)+$I1630))&lt;DATABASE!$J$6))),$A1631=$A1630),"LUAR JAM KERJA 2",IF(AND(OR(WEEKDAY($H1631,2)=1,WEEKDAY($H1631,2)=2,WEEKDAY($H1631,2)=3,WEEKDAY($H1631,2)=4,WEEKDAY($H1631,2)=5),$I1631&lt;=DATABASE!$J$3,$I1631&gt;=DATABASE!$I$3),"JAM KERJA",IF(AND(WEEKDAY($H1631,2)=6,$I1631&lt;=DATABASE!$J$4,$I1631&gt;=DATABASE!$I$4),"JAM KERJA","LUAR JAM KERJA 1")))))</f>
        <v/>
      </c>
      <c r="M1631" s="33" t="str">
        <f>IF('DATA ACCURATE'!T1634&lt;&gt;"",IF('DATA ACCURATE'!T1634&gt;100,'DATA ACCURATE'!T1634/10,'DATA ACCURATE'!T1634),"")</f>
        <v/>
      </c>
      <c r="N1631" t="str">
        <f>IF(M1631="","",IF(M1631&lt;=DATABASE!$I$9,"LOKAL",IF(M1631&lt;DATABASE!$J$9,"LUAR KOTA 1",IF($M1631&gt;=DATABASE!$J$9,"LUAR KOTA 2",""))))</f>
        <v/>
      </c>
      <c r="O1631" s="38" t="str">
        <f>IF('DATA ACCURATE'!L1634&lt;&gt;"",'DATA ACCURATE'!L1634,"")</f>
        <v/>
      </c>
      <c r="Q1631" s="38">
        <f t="shared" si="176"/>
        <v>0</v>
      </c>
      <c r="R1631" s="38">
        <f t="shared" si="176"/>
        <v>0</v>
      </c>
      <c r="S1631" s="38">
        <f t="shared" si="176"/>
        <v>0</v>
      </c>
      <c r="T1631" s="38">
        <f t="shared" si="174"/>
        <v>0</v>
      </c>
      <c r="U1631" s="38">
        <f t="shared" si="177"/>
        <v>0</v>
      </c>
      <c r="V1631" s="38">
        <f t="shared" si="177"/>
        <v>0</v>
      </c>
      <c r="W1631" s="38">
        <f t="shared" si="177"/>
        <v>0</v>
      </c>
      <c r="X1631" s="38">
        <f t="shared" si="178"/>
        <v>0</v>
      </c>
      <c r="Y1631" s="38">
        <f t="shared" si="178"/>
        <v>0</v>
      </c>
      <c r="Z1631" s="38">
        <f t="shared" si="178"/>
        <v>0</v>
      </c>
      <c r="AA1631" s="38">
        <f t="shared" si="175"/>
        <v>0</v>
      </c>
      <c r="AB1631" s="38">
        <f t="shared" si="179"/>
        <v>0</v>
      </c>
      <c r="AC1631" s="38">
        <f t="shared" si="180"/>
        <v>0</v>
      </c>
      <c r="AD1631" s="38" t="str">
        <f t="shared" si="181"/>
        <v>000000000000</v>
      </c>
    </row>
    <row r="1632" spans="1:30">
      <c r="A1632" s="9" t="str">
        <f>IF('DATA ACCURATE'!A1635&lt;&gt;"",'DATA ACCURATE'!A1635,"")</f>
        <v/>
      </c>
      <c r="B1632" s="9" t="str">
        <f>IF('DATA ACCURATE'!D1635&lt;&gt;"",'DATA ACCURATE'!D1635,"")</f>
        <v/>
      </c>
      <c r="C1632" s="38" t="str">
        <f>IF($AD1632="000000000000","",INDEX(DATABASE!$W$12:$W$71,MATCH($AD1632,DATABASE!$V$12:$V$71,0)))</f>
        <v/>
      </c>
      <c r="D1632" s="34" t="str">
        <f>IF(C1632="","",IF(E1632="",INDEX(DATABASE!$AF$13:$AF$62,MATCH($C1632,DATABASE!$AC$13:$AC$62,0)),IF(E1632="2x D11",INDEX(DATABASE!$AF$13:$AF$62,MATCH($C1632,DATABASE!$AC$13:$AC$62,0))+2*DATABASE!$AF$62,IF(E1632="3x D11",INDEX(DATABASE!$AF$13:$AF$62,MATCH($C1632,DATABASE!$AC$13:$AC$62,0))+3*DATABASE!$AF$62,""))))</f>
        <v/>
      </c>
      <c r="E1632" s="38" t="str">
        <f>IF(AND($K1632="Y",$G1632&lt;&gt;"UNYIL",$F1632&lt;DATABASE!$O$8),"2x D11",IF(AND($K1632="Y",$G1632&lt;&gt;"UNYIL",$F1632&gt;=DATABASE!$O$8),"3x D11",""))</f>
        <v/>
      </c>
      <c r="F1632" s="9" t="str">
        <f>IF('DATA ACCURATE'!N1635&lt;&gt;"",'DATA ACCURATE'!N1635,"")</f>
        <v/>
      </c>
      <c r="G1632" t="str">
        <f>IF(F1632="","",IF(F1632&lt;=DATABASE!$I$8,"UNYIL",IF(F1632&lt;=DATABASE!$J$8,"KECIL",IF(F1632&lt;DATABASE!$K$8,"TANGGUNG",IF(F1632&gt;=DATABASE!$K$8,"BESAR","")))))</f>
        <v/>
      </c>
      <c r="H1632" s="16" t="str">
        <f>IF('DATA ACCURATE'!J1635&lt;&gt;"",'DATA ACCURATE'!J1635,"")</f>
        <v/>
      </c>
      <c r="I1632" s="35" t="str">
        <f>IF(B1632&lt;&gt;"",IFERROR(VLOOKUP(B1632,'DATA TIMBANGAN'!G:M,7,FALSE),VLOOKUP(B1632,'DATA TIMBANGAN'!G:M,7)),"")</f>
        <v/>
      </c>
      <c r="J1632" s="25" t="str">
        <f>IF(H1632&lt;&gt;"",IFERROR(INDEX(DATABASE!$Z$19:$Z$38,MATCH(DATEVALUE(H1632),DATABASE!$AA$19:$AA$38,0)),INDEX(DATABASE!$Z$12:$Z$18,MATCH(WEEKDAY(H1632,2),DATABASE!$AA$12:$AA$18,0))),"")</f>
        <v/>
      </c>
      <c r="K1632" s="25" t="str">
        <f>IF('DATA ACCURATE'!V1635&lt;&gt;"",'DATA ACCURATE'!V1635,"")</f>
        <v/>
      </c>
      <c r="L1632" s="80" t="str">
        <f>IF($H1632="","",IF(OR($J1632="LIBUR",AND($L1631="LIBUR",$O1631=$O1632)),"LIBUR",IF(AND(OR($L1631="LUAR JAM KERJA 1",$L1631="LUAR JAM KERJA 2"),OR(OR(AND($H1631=$H1632,AND(OR($I1632&gt;DATABASE!$J$3,$I1632&lt;DATABASE!$J$6),((DATEVALUE($H1632)+$I1632)-(DATEVALUE($H1631)+$I1631))&lt;DATABASE!$J$6)),AND($H1631=$H1632,$O1631=$O1632,OR($I1632&gt;DATABASE!$J$6,$I1632&lt;DATABASE!$J$3))),AND(($H1632-$H1631)=1,OR($I1632&lt;DATABASE!$I$6,((DATEVALUE($H1632)+$I1632)-(DATEVALUE($H1631)+$I1631))&lt;DATABASE!$J$6))),$A1632=$A1631),"LUAR JAM KERJA 2",IF(AND(OR(WEEKDAY($H1632,2)=1,WEEKDAY($H1632,2)=2,WEEKDAY($H1632,2)=3,WEEKDAY($H1632,2)=4,WEEKDAY($H1632,2)=5),$I1632&lt;=DATABASE!$J$3,$I1632&gt;=DATABASE!$I$3),"JAM KERJA",IF(AND(WEEKDAY($H1632,2)=6,$I1632&lt;=DATABASE!$J$4,$I1632&gt;=DATABASE!$I$4),"JAM KERJA","LUAR JAM KERJA 1")))))</f>
        <v/>
      </c>
      <c r="M1632" s="33" t="str">
        <f>IF('DATA ACCURATE'!T1635&lt;&gt;"",IF('DATA ACCURATE'!T1635&gt;100,'DATA ACCURATE'!T1635/10,'DATA ACCURATE'!T1635),"")</f>
        <v/>
      </c>
      <c r="N1632" t="str">
        <f>IF(M1632="","",IF(M1632&lt;=DATABASE!$I$9,"LOKAL",IF(M1632&lt;DATABASE!$J$9,"LUAR KOTA 1",IF($M1632&gt;=DATABASE!$J$9,"LUAR KOTA 2",""))))</f>
        <v/>
      </c>
      <c r="O1632" s="38" t="str">
        <f>IF('DATA ACCURATE'!L1635&lt;&gt;"",'DATA ACCURATE'!L1635,"")</f>
        <v/>
      </c>
      <c r="Q1632" s="38">
        <f t="shared" si="176"/>
        <v>0</v>
      </c>
      <c r="R1632" s="38">
        <f t="shared" si="176"/>
        <v>0</v>
      </c>
      <c r="S1632" s="38">
        <f t="shared" si="176"/>
        <v>0</v>
      </c>
      <c r="T1632" s="38">
        <f t="shared" si="174"/>
        <v>0</v>
      </c>
      <c r="U1632" s="38">
        <f t="shared" si="177"/>
        <v>0</v>
      </c>
      <c r="V1632" s="38">
        <f t="shared" si="177"/>
        <v>0</v>
      </c>
      <c r="W1632" s="38">
        <f t="shared" si="177"/>
        <v>0</v>
      </c>
      <c r="X1632" s="38">
        <f t="shared" si="178"/>
        <v>0</v>
      </c>
      <c r="Y1632" s="38">
        <f t="shared" si="178"/>
        <v>0</v>
      </c>
      <c r="Z1632" s="38">
        <f t="shared" si="178"/>
        <v>0</v>
      </c>
      <c r="AA1632" s="38">
        <f t="shared" si="175"/>
        <v>0</v>
      </c>
      <c r="AB1632" s="38">
        <f t="shared" si="179"/>
        <v>0</v>
      </c>
      <c r="AC1632" s="38">
        <f t="shared" si="180"/>
        <v>0</v>
      </c>
      <c r="AD1632" s="38" t="str">
        <f t="shared" si="181"/>
        <v>000000000000</v>
      </c>
    </row>
    <row r="1633" spans="1:30">
      <c r="A1633" s="9" t="str">
        <f>IF('DATA ACCURATE'!A1636&lt;&gt;"",'DATA ACCURATE'!A1636,"")</f>
        <v/>
      </c>
      <c r="B1633" s="9" t="str">
        <f>IF('DATA ACCURATE'!D1636&lt;&gt;"",'DATA ACCURATE'!D1636,"")</f>
        <v/>
      </c>
      <c r="C1633" s="38" t="str">
        <f>IF($AD1633="000000000000","",INDEX(DATABASE!$W$12:$W$71,MATCH($AD1633,DATABASE!$V$12:$V$71,0)))</f>
        <v/>
      </c>
      <c r="D1633" s="34" t="str">
        <f>IF(C1633="","",IF(E1633="",INDEX(DATABASE!$AF$13:$AF$62,MATCH($C1633,DATABASE!$AC$13:$AC$62,0)),IF(E1633="2x D11",INDEX(DATABASE!$AF$13:$AF$62,MATCH($C1633,DATABASE!$AC$13:$AC$62,0))+2*DATABASE!$AF$62,IF(E1633="3x D11",INDEX(DATABASE!$AF$13:$AF$62,MATCH($C1633,DATABASE!$AC$13:$AC$62,0))+3*DATABASE!$AF$62,""))))</f>
        <v/>
      </c>
      <c r="E1633" s="38" t="str">
        <f>IF(AND($K1633="Y",$G1633&lt;&gt;"UNYIL",$F1633&lt;DATABASE!$O$8),"2x D11",IF(AND($K1633="Y",$G1633&lt;&gt;"UNYIL",$F1633&gt;=DATABASE!$O$8),"3x D11",""))</f>
        <v/>
      </c>
      <c r="F1633" s="9" t="str">
        <f>IF('DATA ACCURATE'!N1636&lt;&gt;"",'DATA ACCURATE'!N1636,"")</f>
        <v/>
      </c>
      <c r="G1633" t="str">
        <f>IF(F1633="","",IF(F1633&lt;=DATABASE!$I$8,"UNYIL",IF(F1633&lt;=DATABASE!$J$8,"KECIL",IF(F1633&lt;DATABASE!$K$8,"TANGGUNG",IF(F1633&gt;=DATABASE!$K$8,"BESAR","")))))</f>
        <v/>
      </c>
      <c r="H1633" s="16" t="str">
        <f>IF('DATA ACCURATE'!J1636&lt;&gt;"",'DATA ACCURATE'!J1636,"")</f>
        <v/>
      </c>
      <c r="I1633" s="35" t="str">
        <f>IF(B1633&lt;&gt;"",IFERROR(VLOOKUP(B1633,'DATA TIMBANGAN'!G:M,7,FALSE),VLOOKUP(B1633,'DATA TIMBANGAN'!G:M,7)),"")</f>
        <v/>
      </c>
      <c r="J1633" s="25" t="str">
        <f>IF(H1633&lt;&gt;"",IFERROR(INDEX(DATABASE!$Z$19:$Z$38,MATCH(DATEVALUE(H1633),DATABASE!$AA$19:$AA$38,0)),INDEX(DATABASE!$Z$12:$Z$18,MATCH(WEEKDAY(H1633,2),DATABASE!$AA$12:$AA$18,0))),"")</f>
        <v/>
      </c>
      <c r="K1633" s="25" t="str">
        <f>IF('DATA ACCURATE'!V1636&lt;&gt;"",'DATA ACCURATE'!V1636,"")</f>
        <v/>
      </c>
      <c r="L1633" s="80" t="str">
        <f>IF($H1633="","",IF(OR($J1633="LIBUR",AND($L1632="LIBUR",$O1632=$O1633)),"LIBUR",IF(AND(OR($L1632="LUAR JAM KERJA 1",$L1632="LUAR JAM KERJA 2"),OR(OR(AND($H1632=$H1633,AND(OR($I1633&gt;DATABASE!$J$3,$I1633&lt;DATABASE!$J$6),((DATEVALUE($H1633)+$I1633)-(DATEVALUE($H1632)+$I1632))&lt;DATABASE!$J$6)),AND($H1632=$H1633,$O1632=$O1633,OR($I1633&gt;DATABASE!$J$6,$I1633&lt;DATABASE!$J$3))),AND(($H1633-$H1632)=1,OR($I1633&lt;DATABASE!$I$6,((DATEVALUE($H1633)+$I1633)-(DATEVALUE($H1632)+$I1632))&lt;DATABASE!$J$6))),$A1633=$A1632),"LUAR JAM KERJA 2",IF(AND(OR(WEEKDAY($H1633,2)=1,WEEKDAY($H1633,2)=2,WEEKDAY($H1633,2)=3,WEEKDAY($H1633,2)=4,WEEKDAY($H1633,2)=5),$I1633&lt;=DATABASE!$J$3,$I1633&gt;=DATABASE!$I$3),"JAM KERJA",IF(AND(WEEKDAY($H1633,2)=6,$I1633&lt;=DATABASE!$J$4,$I1633&gt;=DATABASE!$I$4),"JAM KERJA","LUAR JAM KERJA 1")))))</f>
        <v/>
      </c>
      <c r="M1633" s="33" t="str">
        <f>IF('DATA ACCURATE'!T1636&lt;&gt;"",IF('DATA ACCURATE'!T1636&gt;100,'DATA ACCURATE'!T1636/10,'DATA ACCURATE'!T1636),"")</f>
        <v/>
      </c>
      <c r="N1633" t="str">
        <f>IF(M1633="","",IF(M1633&lt;=DATABASE!$I$9,"LOKAL",IF(M1633&lt;DATABASE!$J$9,"LUAR KOTA 1",IF($M1633&gt;=DATABASE!$J$9,"LUAR KOTA 2",""))))</f>
        <v/>
      </c>
      <c r="O1633" s="38" t="str">
        <f>IF('DATA ACCURATE'!L1636&lt;&gt;"",'DATA ACCURATE'!L1636,"")</f>
        <v/>
      </c>
      <c r="Q1633" s="38">
        <f t="shared" si="176"/>
        <v>0</v>
      </c>
      <c r="R1633" s="38">
        <f t="shared" si="176"/>
        <v>0</v>
      </c>
      <c r="S1633" s="38">
        <f t="shared" si="176"/>
        <v>0</v>
      </c>
      <c r="T1633" s="38">
        <f t="shared" si="174"/>
        <v>0</v>
      </c>
      <c r="U1633" s="38">
        <f t="shared" si="177"/>
        <v>0</v>
      </c>
      <c r="V1633" s="38">
        <f t="shared" si="177"/>
        <v>0</v>
      </c>
      <c r="W1633" s="38">
        <f t="shared" si="177"/>
        <v>0</v>
      </c>
      <c r="X1633" s="38">
        <f t="shared" si="178"/>
        <v>0</v>
      </c>
      <c r="Y1633" s="38">
        <f t="shared" si="178"/>
        <v>0</v>
      </c>
      <c r="Z1633" s="38">
        <f t="shared" si="178"/>
        <v>0</v>
      </c>
      <c r="AA1633" s="38">
        <f t="shared" si="175"/>
        <v>0</v>
      </c>
      <c r="AB1633" s="38">
        <f t="shared" si="179"/>
        <v>0</v>
      </c>
      <c r="AC1633" s="38">
        <f t="shared" si="180"/>
        <v>0</v>
      </c>
      <c r="AD1633" s="38" t="str">
        <f t="shared" si="181"/>
        <v>000000000000</v>
      </c>
    </row>
    <row r="1634" spans="1:30">
      <c r="A1634" s="9" t="str">
        <f>IF('DATA ACCURATE'!A1637&lt;&gt;"",'DATA ACCURATE'!A1637,"")</f>
        <v/>
      </c>
      <c r="B1634" s="9" t="str">
        <f>IF('DATA ACCURATE'!D1637&lt;&gt;"",'DATA ACCURATE'!D1637,"")</f>
        <v/>
      </c>
      <c r="C1634" s="38" t="str">
        <f>IF($AD1634="000000000000","",INDEX(DATABASE!$W$12:$W$71,MATCH($AD1634,DATABASE!$V$12:$V$71,0)))</f>
        <v/>
      </c>
      <c r="D1634" s="34" t="str">
        <f>IF(C1634="","",IF(E1634="",INDEX(DATABASE!$AF$13:$AF$62,MATCH($C1634,DATABASE!$AC$13:$AC$62,0)),IF(E1634="2x D11",INDEX(DATABASE!$AF$13:$AF$62,MATCH($C1634,DATABASE!$AC$13:$AC$62,0))+2*DATABASE!$AF$62,IF(E1634="3x D11",INDEX(DATABASE!$AF$13:$AF$62,MATCH($C1634,DATABASE!$AC$13:$AC$62,0))+3*DATABASE!$AF$62,""))))</f>
        <v/>
      </c>
      <c r="E1634" s="38" t="str">
        <f>IF(AND($K1634="Y",$G1634&lt;&gt;"UNYIL",$F1634&lt;DATABASE!$O$8),"2x D11",IF(AND($K1634="Y",$G1634&lt;&gt;"UNYIL",$F1634&gt;=DATABASE!$O$8),"3x D11",""))</f>
        <v/>
      </c>
      <c r="F1634" s="9" t="str">
        <f>IF('DATA ACCURATE'!N1637&lt;&gt;"",'DATA ACCURATE'!N1637,"")</f>
        <v/>
      </c>
      <c r="G1634" t="str">
        <f>IF(F1634="","",IF(F1634&lt;=DATABASE!$I$8,"UNYIL",IF(F1634&lt;=DATABASE!$J$8,"KECIL",IF(F1634&lt;DATABASE!$K$8,"TANGGUNG",IF(F1634&gt;=DATABASE!$K$8,"BESAR","")))))</f>
        <v/>
      </c>
      <c r="H1634" s="16" t="str">
        <f>IF('DATA ACCURATE'!J1637&lt;&gt;"",'DATA ACCURATE'!J1637,"")</f>
        <v/>
      </c>
      <c r="I1634" s="35" t="str">
        <f>IF(B1634&lt;&gt;"",IFERROR(VLOOKUP(B1634,'DATA TIMBANGAN'!G:M,7,FALSE),VLOOKUP(B1634,'DATA TIMBANGAN'!G:M,7)),"")</f>
        <v/>
      </c>
      <c r="J1634" s="25" t="str">
        <f>IF(H1634&lt;&gt;"",IFERROR(INDEX(DATABASE!$Z$19:$Z$38,MATCH(DATEVALUE(H1634),DATABASE!$AA$19:$AA$38,0)),INDEX(DATABASE!$Z$12:$Z$18,MATCH(WEEKDAY(H1634,2),DATABASE!$AA$12:$AA$18,0))),"")</f>
        <v/>
      </c>
      <c r="K1634" s="25" t="str">
        <f>IF('DATA ACCURATE'!V1637&lt;&gt;"",'DATA ACCURATE'!V1637,"")</f>
        <v/>
      </c>
      <c r="L1634" s="80" t="str">
        <f>IF($H1634="","",IF(OR($J1634="LIBUR",AND($L1633="LIBUR",$O1633=$O1634)),"LIBUR",IF(AND(OR($L1633="LUAR JAM KERJA 1",$L1633="LUAR JAM KERJA 2"),OR(OR(AND($H1633=$H1634,AND(OR($I1634&gt;DATABASE!$J$3,$I1634&lt;DATABASE!$J$6),((DATEVALUE($H1634)+$I1634)-(DATEVALUE($H1633)+$I1633))&lt;DATABASE!$J$6)),AND($H1633=$H1634,$O1633=$O1634,OR($I1634&gt;DATABASE!$J$6,$I1634&lt;DATABASE!$J$3))),AND(($H1634-$H1633)=1,OR($I1634&lt;DATABASE!$I$6,((DATEVALUE($H1634)+$I1634)-(DATEVALUE($H1633)+$I1633))&lt;DATABASE!$J$6))),$A1634=$A1633),"LUAR JAM KERJA 2",IF(AND(OR(WEEKDAY($H1634,2)=1,WEEKDAY($H1634,2)=2,WEEKDAY($H1634,2)=3,WEEKDAY($H1634,2)=4,WEEKDAY($H1634,2)=5),$I1634&lt;=DATABASE!$J$3,$I1634&gt;=DATABASE!$I$3),"JAM KERJA",IF(AND(WEEKDAY($H1634,2)=6,$I1634&lt;=DATABASE!$J$4,$I1634&gt;=DATABASE!$I$4),"JAM KERJA","LUAR JAM KERJA 1")))))</f>
        <v/>
      </c>
      <c r="M1634" s="33" t="str">
        <f>IF('DATA ACCURATE'!T1637&lt;&gt;"",IF('DATA ACCURATE'!T1637&gt;100,'DATA ACCURATE'!T1637/10,'DATA ACCURATE'!T1637),"")</f>
        <v/>
      </c>
      <c r="N1634" t="str">
        <f>IF(M1634="","",IF(M1634&lt;=DATABASE!$I$9,"LOKAL",IF(M1634&lt;DATABASE!$J$9,"LUAR KOTA 1",IF($M1634&gt;=DATABASE!$J$9,"LUAR KOTA 2",""))))</f>
        <v/>
      </c>
      <c r="O1634" s="38" t="str">
        <f>IF('DATA ACCURATE'!L1637&lt;&gt;"",'DATA ACCURATE'!L1637,"")</f>
        <v/>
      </c>
      <c r="Q1634" s="38">
        <f t="shared" si="176"/>
        <v>0</v>
      </c>
      <c r="R1634" s="38">
        <f t="shared" si="176"/>
        <v>0</v>
      </c>
      <c r="S1634" s="38">
        <f t="shared" si="176"/>
        <v>0</v>
      </c>
      <c r="T1634" s="38">
        <f t="shared" si="174"/>
        <v>0</v>
      </c>
      <c r="U1634" s="38">
        <f t="shared" si="177"/>
        <v>0</v>
      </c>
      <c r="V1634" s="38">
        <f t="shared" si="177"/>
        <v>0</v>
      </c>
      <c r="W1634" s="38">
        <f t="shared" si="177"/>
        <v>0</v>
      </c>
      <c r="X1634" s="38">
        <f t="shared" si="178"/>
        <v>0</v>
      </c>
      <c r="Y1634" s="38">
        <f t="shared" si="178"/>
        <v>0</v>
      </c>
      <c r="Z1634" s="38">
        <f t="shared" si="178"/>
        <v>0</v>
      </c>
      <c r="AA1634" s="38">
        <f t="shared" si="175"/>
        <v>0</v>
      </c>
      <c r="AB1634" s="38">
        <f t="shared" si="179"/>
        <v>0</v>
      </c>
      <c r="AC1634" s="38">
        <f t="shared" si="180"/>
        <v>0</v>
      </c>
      <c r="AD1634" s="38" t="str">
        <f t="shared" si="181"/>
        <v>000000000000</v>
      </c>
    </row>
    <row r="1635" spans="1:30">
      <c r="A1635" s="9" t="str">
        <f>IF('DATA ACCURATE'!A1638&lt;&gt;"",'DATA ACCURATE'!A1638,"")</f>
        <v/>
      </c>
      <c r="B1635" s="9" t="str">
        <f>IF('DATA ACCURATE'!D1638&lt;&gt;"",'DATA ACCURATE'!D1638,"")</f>
        <v/>
      </c>
      <c r="C1635" s="38" t="str">
        <f>IF($AD1635="000000000000","",INDEX(DATABASE!$W$12:$W$71,MATCH($AD1635,DATABASE!$V$12:$V$71,0)))</f>
        <v/>
      </c>
      <c r="D1635" s="34" t="str">
        <f>IF(C1635="","",IF(E1635="",INDEX(DATABASE!$AF$13:$AF$62,MATCH($C1635,DATABASE!$AC$13:$AC$62,0)),IF(E1635="2x D11",INDEX(DATABASE!$AF$13:$AF$62,MATCH($C1635,DATABASE!$AC$13:$AC$62,0))+2*DATABASE!$AF$62,IF(E1635="3x D11",INDEX(DATABASE!$AF$13:$AF$62,MATCH($C1635,DATABASE!$AC$13:$AC$62,0))+3*DATABASE!$AF$62,""))))</f>
        <v/>
      </c>
      <c r="E1635" s="38" t="str">
        <f>IF(AND($K1635="Y",$G1635&lt;&gt;"UNYIL",$F1635&lt;DATABASE!$O$8),"2x D11",IF(AND($K1635="Y",$G1635&lt;&gt;"UNYIL",$F1635&gt;=DATABASE!$O$8),"3x D11",""))</f>
        <v/>
      </c>
      <c r="F1635" s="9" t="str">
        <f>IF('DATA ACCURATE'!N1638&lt;&gt;"",'DATA ACCURATE'!N1638,"")</f>
        <v/>
      </c>
      <c r="G1635" t="str">
        <f>IF(F1635="","",IF(F1635&lt;=DATABASE!$I$8,"UNYIL",IF(F1635&lt;=DATABASE!$J$8,"KECIL",IF(F1635&lt;DATABASE!$K$8,"TANGGUNG",IF(F1635&gt;=DATABASE!$K$8,"BESAR","")))))</f>
        <v/>
      </c>
      <c r="H1635" s="16" t="str">
        <f>IF('DATA ACCURATE'!J1638&lt;&gt;"",'DATA ACCURATE'!J1638,"")</f>
        <v/>
      </c>
      <c r="I1635" s="35" t="str">
        <f>IF(B1635&lt;&gt;"",IFERROR(VLOOKUP(B1635,'DATA TIMBANGAN'!G:M,7,FALSE),VLOOKUP(B1635,'DATA TIMBANGAN'!G:M,7)),"")</f>
        <v/>
      </c>
      <c r="J1635" s="25" t="str">
        <f>IF(H1635&lt;&gt;"",IFERROR(INDEX(DATABASE!$Z$19:$Z$38,MATCH(DATEVALUE(H1635),DATABASE!$AA$19:$AA$38,0)),INDEX(DATABASE!$Z$12:$Z$18,MATCH(WEEKDAY(H1635,2),DATABASE!$AA$12:$AA$18,0))),"")</f>
        <v/>
      </c>
      <c r="K1635" s="25" t="str">
        <f>IF('DATA ACCURATE'!V1638&lt;&gt;"",'DATA ACCURATE'!V1638,"")</f>
        <v/>
      </c>
      <c r="L1635" s="80" t="str">
        <f>IF($H1635="","",IF(OR($J1635="LIBUR",AND($L1634="LIBUR",$O1634=$O1635)),"LIBUR",IF(AND(OR($L1634="LUAR JAM KERJA 1",$L1634="LUAR JAM KERJA 2"),OR(OR(AND($H1634=$H1635,AND(OR($I1635&gt;DATABASE!$J$3,$I1635&lt;DATABASE!$J$6),((DATEVALUE($H1635)+$I1635)-(DATEVALUE($H1634)+$I1634))&lt;DATABASE!$J$6)),AND($H1634=$H1635,$O1634=$O1635,OR($I1635&gt;DATABASE!$J$6,$I1635&lt;DATABASE!$J$3))),AND(($H1635-$H1634)=1,OR($I1635&lt;DATABASE!$I$6,((DATEVALUE($H1635)+$I1635)-(DATEVALUE($H1634)+$I1634))&lt;DATABASE!$J$6))),$A1635=$A1634),"LUAR JAM KERJA 2",IF(AND(OR(WEEKDAY($H1635,2)=1,WEEKDAY($H1635,2)=2,WEEKDAY($H1635,2)=3,WEEKDAY($H1635,2)=4,WEEKDAY($H1635,2)=5),$I1635&lt;=DATABASE!$J$3,$I1635&gt;=DATABASE!$I$3),"JAM KERJA",IF(AND(WEEKDAY($H1635,2)=6,$I1635&lt;=DATABASE!$J$4,$I1635&gt;=DATABASE!$I$4),"JAM KERJA","LUAR JAM KERJA 1")))))</f>
        <v/>
      </c>
      <c r="M1635" s="33" t="str">
        <f>IF('DATA ACCURATE'!T1638&lt;&gt;"",IF('DATA ACCURATE'!T1638&gt;100,'DATA ACCURATE'!T1638/10,'DATA ACCURATE'!T1638),"")</f>
        <v/>
      </c>
      <c r="N1635" t="str">
        <f>IF(M1635="","",IF(M1635&lt;=DATABASE!$I$9,"LOKAL",IF(M1635&lt;DATABASE!$J$9,"LUAR KOTA 1",IF($M1635&gt;=DATABASE!$J$9,"LUAR KOTA 2",""))))</f>
        <v/>
      </c>
      <c r="O1635" s="38" t="str">
        <f>IF('DATA ACCURATE'!L1638&lt;&gt;"",'DATA ACCURATE'!L1638,"")</f>
        <v/>
      </c>
      <c r="Q1635" s="38">
        <f t="shared" si="176"/>
        <v>0</v>
      </c>
      <c r="R1635" s="38">
        <f t="shared" si="176"/>
        <v>0</v>
      </c>
      <c r="S1635" s="38">
        <f t="shared" si="176"/>
        <v>0</v>
      </c>
      <c r="T1635" s="38">
        <f t="shared" si="174"/>
        <v>0</v>
      </c>
      <c r="U1635" s="38">
        <f t="shared" si="177"/>
        <v>0</v>
      </c>
      <c r="V1635" s="38">
        <f t="shared" si="177"/>
        <v>0</v>
      </c>
      <c r="W1635" s="38">
        <f t="shared" si="177"/>
        <v>0</v>
      </c>
      <c r="X1635" s="38">
        <f t="shared" si="178"/>
        <v>0</v>
      </c>
      <c r="Y1635" s="38">
        <f t="shared" si="178"/>
        <v>0</v>
      </c>
      <c r="Z1635" s="38">
        <f t="shared" si="178"/>
        <v>0</v>
      </c>
      <c r="AA1635" s="38">
        <f t="shared" si="175"/>
        <v>0</v>
      </c>
      <c r="AB1635" s="38">
        <f t="shared" si="179"/>
        <v>0</v>
      </c>
      <c r="AC1635" s="38">
        <f t="shared" si="180"/>
        <v>0</v>
      </c>
      <c r="AD1635" s="38" t="str">
        <f t="shared" si="181"/>
        <v>000000000000</v>
      </c>
    </row>
    <row r="1636" spans="1:30">
      <c r="A1636" s="9" t="str">
        <f>IF('DATA ACCURATE'!A1639&lt;&gt;"",'DATA ACCURATE'!A1639,"")</f>
        <v/>
      </c>
      <c r="B1636" s="9" t="str">
        <f>IF('DATA ACCURATE'!D1639&lt;&gt;"",'DATA ACCURATE'!D1639,"")</f>
        <v/>
      </c>
      <c r="C1636" s="38" t="str">
        <f>IF($AD1636="000000000000","",INDEX(DATABASE!$W$12:$W$71,MATCH($AD1636,DATABASE!$V$12:$V$71,0)))</f>
        <v/>
      </c>
      <c r="D1636" s="34" t="str">
        <f>IF(C1636="","",IF(E1636="",INDEX(DATABASE!$AF$13:$AF$62,MATCH($C1636,DATABASE!$AC$13:$AC$62,0)),IF(E1636="2x D11",INDEX(DATABASE!$AF$13:$AF$62,MATCH($C1636,DATABASE!$AC$13:$AC$62,0))+2*DATABASE!$AF$62,IF(E1636="3x D11",INDEX(DATABASE!$AF$13:$AF$62,MATCH($C1636,DATABASE!$AC$13:$AC$62,0))+3*DATABASE!$AF$62,""))))</f>
        <v/>
      </c>
      <c r="E1636" s="38" t="str">
        <f>IF(AND($K1636="Y",$G1636&lt;&gt;"UNYIL",$F1636&lt;DATABASE!$O$8),"2x D11",IF(AND($K1636="Y",$G1636&lt;&gt;"UNYIL",$F1636&gt;=DATABASE!$O$8),"3x D11",""))</f>
        <v/>
      </c>
      <c r="F1636" s="9" t="str">
        <f>IF('DATA ACCURATE'!N1639&lt;&gt;"",'DATA ACCURATE'!N1639,"")</f>
        <v/>
      </c>
      <c r="G1636" t="str">
        <f>IF(F1636="","",IF(F1636&lt;=DATABASE!$I$8,"UNYIL",IF(F1636&lt;=DATABASE!$J$8,"KECIL",IF(F1636&lt;DATABASE!$K$8,"TANGGUNG",IF(F1636&gt;=DATABASE!$K$8,"BESAR","")))))</f>
        <v/>
      </c>
      <c r="H1636" s="16" t="str">
        <f>IF('DATA ACCURATE'!J1639&lt;&gt;"",'DATA ACCURATE'!J1639,"")</f>
        <v/>
      </c>
      <c r="I1636" s="35" t="str">
        <f>IF(B1636&lt;&gt;"",IFERROR(VLOOKUP(B1636,'DATA TIMBANGAN'!G:M,7,FALSE),VLOOKUP(B1636,'DATA TIMBANGAN'!G:M,7)),"")</f>
        <v/>
      </c>
      <c r="J1636" s="25" t="str">
        <f>IF(H1636&lt;&gt;"",IFERROR(INDEX(DATABASE!$Z$19:$Z$38,MATCH(DATEVALUE(H1636),DATABASE!$AA$19:$AA$38,0)),INDEX(DATABASE!$Z$12:$Z$18,MATCH(WEEKDAY(H1636,2),DATABASE!$AA$12:$AA$18,0))),"")</f>
        <v/>
      </c>
      <c r="K1636" s="25" t="str">
        <f>IF('DATA ACCURATE'!V1639&lt;&gt;"",'DATA ACCURATE'!V1639,"")</f>
        <v/>
      </c>
      <c r="L1636" s="80" t="str">
        <f>IF($H1636="","",IF(OR($J1636="LIBUR",AND($L1635="LIBUR",$O1635=$O1636)),"LIBUR",IF(AND(OR($L1635="LUAR JAM KERJA 1",$L1635="LUAR JAM KERJA 2"),OR(OR(AND($H1635=$H1636,AND(OR($I1636&gt;DATABASE!$J$3,$I1636&lt;DATABASE!$J$6),((DATEVALUE($H1636)+$I1636)-(DATEVALUE($H1635)+$I1635))&lt;DATABASE!$J$6)),AND($H1635=$H1636,$O1635=$O1636,OR($I1636&gt;DATABASE!$J$6,$I1636&lt;DATABASE!$J$3))),AND(($H1636-$H1635)=1,OR($I1636&lt;DATABASE!$I$6,((DATEVALUE($H1636)+$I1636)-(DATEVALUE($H1635)+$I1635))&lt;DATABASE!$J$6))),$A1636=$A1635),"LUAR JAM KERJA 2",IF(AND(OR(WEEKDAY($H1636,2)=1,WEEKDAY($H1636,2)=2,WEEKDAY($H1636,2)=3,WEEKDAY($H1636,2)=4,WEEKDAY($H1636,2)=5),$I1636&lt;=DATABASE!$J$3,$I1636&gt;=DATABASE!$I$3),"JAM KERJA",IF(AND(WEEKDAY($H1636,2)=6,$I1636&lt;=DATABASE!$J$4,$I1636&gt;=DATABASE!$I$4),"JAM KERJA","LUAR JAM KERJA 1")))))</f>
        <v/>
      </c>
      <c r="M1636" s="33" t="str">
        <f>IF('DATA ACCURATE'!T1639&lt;&gt;"",IF('DATA ACCURATE'!T1639&gt;100,'DATA ACCURATE'!T1639/10,'DATA ACCURATE'!T1639),"")</f>
        <v/>
      </c>
      <c r="N1636" t="str">
        <f>IF(M1636="","",IF(M1636&lt;=DATABASE!$I$9,"LOKAL",IF(M1636&lt;DATABASE!$J$9,"LUAR KOTA 1",IF($M1636&gt;=DATABASE!$J$9,"LUAR KOTA 2",""))))</f>
        <v/>
      </c>
      <c r="O1636" s="38" t="str">
        <f>IF('DATA ACCURATE'!L1639&lt;&gt;"",'DATA ACCURATE'!L1639,"")</f>
        <v/>
      </c>
      <c r="Q1636" s="38">
        <f t="shared" si="176"/>
        <v>0</v>
      </c>
      <c r="R1636" s="38">
        <f t="shared" si="176"/>
        <v>0</v>
      </c>
      <c r="S1636" s="38">
        <f t="shared" si="176"/>
        <v>0</v>
      </c>
      <c r="T1636" s="38">
        <f t="shared" si="174"/>
        <v>0</v>
      </c>
      <c r="U1636" s="38">
        <f t="shared" si="177"/>
        <v>0</v>
      </c>
      <c r="V1636" s="38">
        <f t="shared" si="177"/>
        <v>0</v>
      </c>
      <c r="W1636" s="38">
        <f t="shared" si="177"/>
        <v>0</v>
      </c>
      <c r="X1636" s="38">
        <f t="shared" si="178"/>
        <v>0</v>
      </c>
      <c r="Y1636" s="38">
        <f t="shared" si="178"/>
        <v>0</v>
      </c>
      <c r="Z1636" s="38">
        <f t="shared" si="178"/>
        <v>0</v>
      </c>
      <c r="AA1636" s="38">
        <f t="shared" si="175"/>
        <v>0</v>
      </c>
      <c r="AB1636" s="38">
        <f t="shared" si="179"/>
        <v>0</v>
      </c>
      <c r="AC1636" s="38">
        <f t="shared" si="180"/>
        <v>0</v>
      </c>
      <c r="AD1636" s="38" t="str">
        <f t="shared" si="181"/>
        <v>000000000000</v>
      </c>
    </row>
    <row r="1637" spans="1:30">
      <c r="A1637" s="9" t="str">
        <f>IF('DATA ACCURATE'!A1640&lt;&gt;"",'DATA ACCURATE'!A1640,"")</f>
        <v/>
      </c>
      <c r="B1637" s="9" t="str">
        <f>IF('DATA ACCURATE'!D1640&lt;&gt;"",'DATA ACCURATE'!D1640,"")</f>
        <v/>
      </c>
      <c r="C1637" s="38" t="str">
        <f>IF($AD1637="000000000000","",INDEX(DATABASE!$W$12:$W$71,MATCH($AD1637,DATABASE!$V$12:$V$71,0)))</f>
        <v/>
      </c>
      <c r="D1637" s="34" t="str">
        <f>IF(C1637="","",IF(E1637="",INDEX(DATABASE!$AF$13:$AF$62,MATCH($C1637,DATABASE!$AC$13:$AC$62,0)),IF(E1637="2x D11",INDEX(DATABASE!$AF$13:$AF$62,MATCH($C1637,DATABASE!$AC$13:$AC$62,0))+2*DATABASE!$AF$62,IF(E1637="3x D11",INDEX(DATABASE!$AF$13:$AF$62,MATCH($C1637,DATABASE!$AC$13:$AC$62,0))+3*DATABASE!$AF$62,""))))</f>
        <v/>
      </c>
      <c r="E1637" s="38" t="str">
        <f>IF(AND($K1637="Y",$G1637&lt;&gt;"UNYIL",$F1637&lt;DATABASE!$O$8),"2x D11",IF(AND($K1637="Y",$G1637&lt;&gt;"UNYIL",$F1637&gt;=DATABASE!$O$8),"3x D11",""))</f>
        <v/>
      </c>
      <c r="F1637" s="9" t="str">
        <f>IF('DATA ACCURATE'!N1640&lt;&gt;"",'DATA ACCURATE'!N1640,"")</f>
        <v/>
      </c>
      <c r="G1637" t="str">
        <f>IF(F1637="","",IF(F1637&lt;=DATABASE!$I$8,"UNYIL",IF(F1637&lt;=DATABASE!$J$8,"KECIL",IF(F1637&lt;DATABASE!$K$8,"TANGGUNG",IF(F1637&gt;=DATABASE!$K$8,"BESAR","")))))</f>
        <v/>
      </c>
      <c r="H1637" s="16" t="str">
        <f>IF('DATA ACCURATE'!J1640&lt;&gt;"",'DATA ACCURATE'!J1640,"")</f>
        <v/>
      </c>
      <c r="I1637" s="35" t="str">
        <f>IF(B1637&lt;&gt;"",IFERROR(VLOOKUP(B1637,'DATA TIMBANGAN'!G:M,7,FALSE),VLOOKUP(B1637,'DATA TIMBANGAN'!G:M,7)),"")</f>
        <v/>
      </c>
      <c r="J1637" s="25" t="str">
        <f>IF(H1637&lt;&gt;"",IFERROR(INDEX(DATABASE!$Z$19:$Z$38,MATCH(DATEVALUE(H1637),DATABASE!$AA$19:$AA$38,0)),INDEX(DATABASE!$Z$12:$Z$18,MATCH(WEEKDAY(H1637,2),DATABASE!$AA$12:$AA$18,0))),"")</f>
        <v/>
      </c>
      <c r="K1637" s="25" t="str">
        <f>IF('DATA ACCURATE'!V1640&lt;&gt;"",'DATA ACCURATE'!V1640,"")</f>
        <v/>
      </c>
      <c r="L1637" s="80" t="str">
        <f>IF($H1637="","",IF(OR($J1637="LIBUR",AND($L1636="LIBUR",$O1636=$O1637)),"LIBUR",IF(AND(OR($L1636="LUAR JAM KERJA 1",$L1636="LUAR JAM KERJA 2"),OR(OR(AND($H1636=$H1637,AND(OR($I1637&gt;DATABASE!$J$3,$I1637&lt;DATABASE!$J$6),((DATEVALUE($H1637)+$I1637)-(DATEVALUE($H1636)+$I1636))&lt;DATABASE!$J$6)),AND($H1636=$H1637,$O1636=$O1637,OR($I1637&gt;DATABASE!$J$6,$I1637&lt;DATABASE!$J$3))),AND(($H1637-$H1636)=1,OR($I1637&lt;DATABASE!$I$6,((DATEVALUE($H1637)+$I1637)-(DATEVALUE($H1636)+$I1636))&lt;DATABASE!$J$6))),$A1637=$A1636),"LUAR JAM KERJA 2",IF(AND(OR(WEEKDAY($H1637,2)=1,WEEKDAY($H1637,2)=2,WEEKDAY($H1637,2)=3,WEEKDAY($H1637,2)=4,WEEKDAY($H1637,2)=5),$I1637&lt;=DATABASE!$J$3,$I1637&gt;=DATABASE!$I$3),"JAM KERJA",IF(AND(WEEKDAY($H1637,2)=6,$I1637&lt;=DATABASE!$J$4,$I1637&gt;=DATABASE!$I$4),"JAM KERJA","LUAR JAM KERJA 1")))))</f>
        <v/>
      </c>
      <c r="M1637" s="33" t="str">
        <f>IF('DATA ACCURATE'!T1640&lt;&gt;"",IF('DATA ACCURATE'!T1640&gt;100,'DATA ACCURATE'!T1640/10,'DATA ACCURATE'!T1640),"")</f>
        <v/>
      </c>
      <c r="N1637" t="str">
        <f>IF(M1637="","",IF(M1637&lt;=DATABASE!$I$9,"LOKAL",IF(M1637&lt;DATABASE!$J$9,"LUAR KOTA 1",IF($M1637&gt;=DATABASE!$J$9,"LUAR KOTA 2",""))))</f>
        <v/>
      </c>
      <c r="O1637" s="38" t="str">
        <f>IF('DATA ACCURATE'!L1640&lt;&gt;"",'DATA ACCURATE'!L1640,"")</f>
        <v/>
      </c>
      <c r="Q1637" s="38">
        <f t="shared" si="176"/>
        <v>0</v>
      </c>
      <c r="R1637" s="38">
        <f t="shared" si="176"/>
        <v>0</v>
      </c>
      <c r="S1637" s="38">
        <f t="shared" si="176"/>
        <v>0</v>
      </c>
      <c r="T1637" s="38">
        <f t="shared" si="174"/>
        <v>0</v>
      </c>
      <c r="U1637" s="38">
        <f t="shared" si="177"/>
        <v>0</v>
      </c>
      <c r="V1637" s="38">
        <f t="shared" si="177"/>
        <v>0</v>
      </c>
      <c r="W1637" s="38">
        <f t="shared" si="177"/>
        <v>0</v>
      </c>
      <c r="X1637" s="38">
        <f t="shared" si="178"/>
        <v>0</v>
      </c>
      <c r="Y1637" s="38">
        <f t="shared" si="178"/>
        <v>0</v>
      </c>
      <c r="Z1637" s="38">
        <f t="shared" si="178"/>
        <v>0</v>
      </c>
      <c r="AA1637" s="38">
        <f t="shared" si="175"/>
        <v>0</v>
      </c>
      <c r="AB1637" s="38">
        <f t="shared" si="179"/>
        <v>0</v>
      </c>
      <c r="AC1637" s="38">
        <f t="shared" si="180"/>
        <v>0</v>
      </c>
      <c r="AD1637" s="38" t="str">
        <f t="shared" si="181"/>
        <v>000000000000</v>
      </c>
    </row>
    <row r="1638" spans="1:30">
      <c r="A1638" s="9" t="str">
        <f>IF('DATA ACCURATE'!A1641&lt;&gt;"",'DATA ACCURATE'!A1641,"")</f>
        <v/>
      </c>
      <c r="B1638" s="9" t="str">
        <f>IF('DATA ACCURATE'!D1641&lt;&gt;"",'DATA ACCURATE'!D1641,"")</f>
        <v/>
      </c>
      <c r="C1638" s="38" t="str">
        <f>IF($AD1638="000000000000","",INDEX(DATABASE!$W$12:$W$71,MATCH($AD1638,DATABASE!$V$12:$V$71,0)))</f>
        <v/>
      </c>
      <c r="D1638" s="34" t="str">
        <f>IF(C1638="","",IF(E1638="",INDEX(DATABASE!$AF$13:$AF$62,MATCH($C1638,DATABASE!$AC$13:$AC$62,0)),IF(E1638="2x D11",INDEX(DATABASE!$AF$13:$AF$62,MATCH($C1638,DATABASE!$AC$13:$AC$62,0))+2*DATABASE!$AF$62,IF(E1638="3x D11",INDEX(DATABASE!$AF$13:$AF$62,MATCH($C1638,DATABASE!$AC$13:$AC$62,0))+3*DATABASE!$AF$62,""))))</f>
        <v/>
      </c>
      <c r="E1638" s="38" t="str">
        <f>IF(AND($K1638="Y",$G1638&lt;&gt;"UNYIL",$F1638&lt;DATABASE!$O$8),"2x D11",IF(AND($K1638="Y",$G1638&lt;&gt;"UNYIL",$F1638&gt;=DATABASE!$O$8),"3x D11",""))</f>
        <v/>
      </c>
      <c r="F1638" s="9" t="str">
        <f>IF('DATA ACCURATE'!N1641&lt;&gt;"",'DATA ACCURATE'!N1641,"")</f>
        <v/>
      </c>
      <c r="G1638" t="str">
        <f>IF(F1638="","",IF(F1638&lt;=DATABASE!$I$8,"UNYIL",IF(F1638&lt;=DATABASE!$J$8,"KECIL",IF(F1638&lt;DATABASE!$K$8,"TANGGUNG",IF(F1638&gt;=DATABASE!$K$8,"BESAR","")))))</f>
        <v/>
      </c>
      <c r="H1638" s="16" t="str">
        <f>IF('DATA ACCURATE'!J1641&lt;&gt;"",'DATA ACCURATE'!J1641,"")</f>
        <v/>
      </c>
      <c r="I1638" s="35" t="str">
        <f>IF(B1638&lt;&gt;"",IFERROR(VLOOKUP(B1638,'DATA TIMBANGAN'!G:M,7,FALSE),VLOOKUP(B1638,'DATA TIMBANGAN'!G:M,7)),"")</f>
        <v/>
      </c>
      <c r="J1638" s="25" t="str">
        <f>IF(H1638&lt;&gt;"",IFERROR(INDEX(DATABASE!$Z$19:$Z$38,MATCH(DATEVALUE(H1638),DATABASE!$AA$19:$AA$38,0)),INDEX(DATABASE!$Z$12:$Z$18,MATCH(WEEKDAY(H1638,2),DATABASE!$AA$12:$AA$18,0))),"")</f>
        <v/>
      </c>
      <c r="K1638" s="25" t="str">
        <f>IF('DATA ACCURATE'!V1641&lt;&gt;"",'DATA ACCURATE'!V1641,"")</f>
        <v/>
      </c>
      <c r="L1638" s="80" t="str">
        <f>IF($H1638="","",IF(OR($J1638="LIBUR",AND($L1637="LIBUR",$O1637=$O1638)),"LIBUR",IF(AND(OR($L1637="LUAR JAM KERJA 1",$L1637="LUAR JAM KERJA 2"),OR(OR(AND($H1637=$H1638,AND(OR($I1638&gt;DATABASE!$J$3,$I1638&lt;DATABASE!$J$6),((DATEVALUE($H1638)+$I1638)-(DATEVALUE($H1637)+$I1637))&lt;DATABASE!$J$6)),AND($H1637=$H1638,$O1637=$O1638,OR($I1638&gt;DATABASE!$J$6,$I1638&lt;DATABASE!$J$3))),AND(($H1638-$H1637)=1,OR($I1638&lt;DATABASE!$I$6,((DATEVALUE($H1638)+$I1638)-(DATEVALUE($H1637)+$I1637))&lt;DATABASE!$J$6))),$A1638=$A1637),"LUAR JAM KERJA 2",IF(AND(OR(WEEKDAY($H1638,2)=1,WEEKDAY($H1638,2)=2,WEEKDAY($H1638,2)=3,WEEKDAY($H1638,2)=4,WEEKDAY($H1638,2)=5),$I1638&lt;=DATABASE!$J$3,$I1638&gt;=DATABASE!$I$3),"JAM KERJA",IF(AND(WEEKDAY($H1638,2)=6,$I1638&lt;=DATABASE!$J$4,$I1638&gt;=DATABASE!$I$4),"JAM KERJA","LUAR JAM KERJA 1")))))</f>
        <v/>
      </c>
      <c r="M1638" s="33" t="str">
        <f>IF('DATA ACCURATE'!T1641&lt;&gt;"",IF('DATA ACCURATE'!T1641&gt;100,'DATA ACCURATE'!T1641/10,'DATA ACCURATE'!T1641),"")</f>
        <v/>
      </c>
      <c r="N1638" t="str">
        <f>IF(M1638="","",IF(M1638&lt;=DATABASE!$I$9,"LOKAL",IF(M1638&lt;DATABASE!$J$9,"LUAR KOTA 1",IF($M1638&gt;=DATABASE!$J$9,"LUAR KOTA 2",""))))</f>
        <v/>
      </c>
      <c r="O1638" s="38" t="str">
        <f>IF('DATA ACCURATE'!L1641&lt;&gt;"",'DATA ACCURATE'!L1641,"")</f>
        <v/>
      </c>
      <c r="Q1638" s="38">
        <f t="shared" si="176"/>
        <v>0</v>
      </c>
      <c r="R1638" s="38">
        <f t="shared" si="176"/>
        <v>0</v>
      </c>
      <c r="S1638" s="38">
        <f t="shared" si="176"/>
        <v>0</v>
      </c>
      <c r="T1638" s="38">
        <f t="shared" si="174"/>
        <v>0</v>
      </c>
      <c r="U1638" s="38">
        <f t="shared" si="177"/>
        <v>0</v>
      </c>
      <c r="V1638" s="38">
        <f t="shared" si="177"/>
        <v>0</v>
      </c>
      <c r="W1638" s="38">
        <f t="shared" si="177"/>
        <v>0</v>
      </c>
      <c r="X1638" s="38">
        <f t="shared" si="178"/>
        <v>0</v>
      </c>
      <c r="Y1638" s="38">
        <f t="shared" si="178"/>
        <v>0</v>
      </c>
      <c r="Z1638" s="38">
        <f t="shared" si="178"/>
        <v>0</v>
      </c>
      <c r="AA1638" s="38">
        <f t="shared" si="175"/>
        <v>0</v>
      </c>
      <c r="AB1638" s="38">
        <f t="shared" si="179"/>
        <v>0</v>
      </c>
      <c r="AC1638" s="38">
        <f t="shared" si="180"/>
        <v>0</v>
      </c>
      <c r="AD1638" s="38" t="str">
        <f t="shared" si="181"/>
        <v>000000000000</v>
      </c>
    </row>
    <row r="1639" spans="1:30">
      <c r="A1639" s="9" t="str">
        <f>IF('DATA ACCURATE'!A1642&lt;&gt;"",'DATA ACCURATE'!A1642,"")</f>
        <v/>
      </c>
      <c r="B1639" s="9" t="str">
        <f>IF('DATA ACCURATE'!D1642&lt;&gt;"",'DATA ACCURATE'!D1642,"")</f>
        <v/>
      </c>
      <c r="C1639" s="38" t="str">
        <f>IF($AD1639="000000000000","",INDEX(DATABASE!$W$12:$W$71,MATCH($AD1639,DATABASE!$V$12:$V$71,0)))</f>
        <v/>
      </c>
      <c r="D1639" s="34" t="str">
        <f>IF(C1639="","",IF(E1639="",INDEX(DATABASE!$AF$13:$AF$62,MATCH($C1639,DATABASE!$AC$13:$AC$62,0)),IF(E1639="2x D11",INDEX(DATABASE!$AF$13:$AF$62,MATCH($C1639,DATABASE!$AC$13:$AC$62,0))+2*DATABASE!$AF$62,IF(E1639="3x D11",INDEX(DATABASE!$AF$13:$AF$62,MATCH($C1639,DATABASE!$AC$13:$AC$62,0))+3*DATABASE!$AF$62,""))))</f>
        <v/>
      </c>
      <c r="E1639" s="38" t="str">
        <f>IF(AND($K1639="Y",$G1639&lt;&gt;"UNYIL",$F1639&lt;DATABASE!$O$8),"2x D11",IF(AND($K1639="Y",$G1639&lt;&gt;"UNYIL",$F1639&gt;=DATABASE!$O$8),"3x D11",""))</f>
        <v/>
      </c>
      <c r="F1639" s="9" t="str">
        <f>IF('DATA ACCURATE'!N1642&lt;&gt;"",'DATA ACCURATE'!N1642,"")</f>
        <v/>
      </c>
      <c r="G1639" t="str">
        <f>IF(F1639="","",IF(F1639&lt;=DATABASE!$I$8,"UNYIL",IF(F1639&lt;=DATABASE!$J$8,"KECIL",IF(F1639&lt;DATABASE!$K$8,"TANGGUNG",IF(F1639&gt;=DATABASE!$K$8,"BESAR","")))))</f>
        <v/>
      </c>
      <c r="H1639" s="16" t="str">
        <f>IF('DATA ACCURATE'!J1642&lt;&gt;"",'DATA ACCURATE'!J1642,"")</f>
        <v/>
      </c>
      <c r="I1639" s="35" t="str">
        <f>IF(B1639&lt;&gt;"",IFERROR(VLOOKUP(B1639,'DATA TIMBANGAN'!G:M,7,FALSE),VLOOKUP(B1639,'DATA TIMBANGAN'!G:M,7)),"")</f>
        <v/>
      </c>
      <c r="J1639" s="25" t="str">
        <f>IF(H1639&lt;&gt;"",IFERROR(INDEX(DATABASE!$Z$19:$Z$38,MATCH(DATEVALUE(H1639),DATABASE!$AA$19:$AA$38,0)),INDEX(DATABASE!$Z$12:$Z$18,MATCH(WEEKDAY(H1639,2),DATABASE!$AA$12:$AA$18,0))),"")</f>
        <v/>
      </c>
      <c r="K1639" s="25" t="str">
        <f>IF('DATA ACCURATE'!V1642&lt;&gt;"",'DATA ACCURATE'!V1642,"")</f>
        <v/>
      </c>
      <c r="L1639" s="80" t="str">
        <f>IF($H1639="","",IF(OR($J1639="LIBUR",AND($L1638="LIBUR",$O1638=$O1639)),"LIBUR",IF(AND(OR($L1638="LUAR JAM KERJA 1",$L1638="LUAR JAM KERJA 2"),OR(OR(AND($H1638=$H1639,AND(OR($I1639&gt;DATABASE!$J$3,$I1639&lt;DATABASE!$J$6),((DATEVALUE($H1639)+$I1639)-(DATEVALUE($H1638)+$I1638))&lt;DATABASE!$J$6)),AND($H1638=$H1639,$O1638=$O1639,OR($I1639&gt;DATABASE!$J$6,$I1639&lt;DATABASE!$J$3))),AND(($H1639-$H1638)=1,OR($I1639&lt;DATABASE!$I$6,((DATEVALUE($H1639)+$I1639)-(DATEVALUE($H1638)+$I1638))&lt;DATABASE!$J$6))),$A1639=$A1638),"LUAR JAM KERJA 2",IF(AND(OR(WEEKDAY($H1639,2)=1,WEEKDAY($H1639,2)=2,WEEKDAY($H1639,2)=3,WEEKDAY($H1639,2)=4,WEEKDAY($H1639,2)=5),$I1639&lt;=DATABASE!$J$3,$I1639&gt;=DATABASE!$I$3),"JAM KERJA",IF(AND(WEEKDAY($H1639,2)=6,$I1639&lt;=DATABASE!$J$4,$I1639&gt;=DATABASE!$I$4),"JAM KERJA","LUAR JAM KERJA 1")))))</f>
        <v/>
      </c>
      <c r="M1639" s="33" t="str">
        <f>IF('DATA ACCURATE'!T1642&lt;&gt;"",IF('DATA ACCURATE'!T1642&gt;100,'DATA ACCURATE'!T1642/10,'DATA ACCURATE'!T1642),"")</f>
        <v/>
      </c>
      <c r="N1639" t="str">
        <f>IF(M1639="","",IF(M1639&lt;=DATABASE!$I$9,"LOKAL",IF(M1639&lt;DATABASE!$J$9,"LUAR KOTA 1",IF($M1639&gt;=DATABASE!$J$9,"LUAR KOTA 2",""))))</f>
        <v/>
      </c>
      <c r="O1639" s="38" t="str">
        <f>IF('DATA ACCURATE'!L1642&lt;&gt;"",'DATA ACCURATE'!L1642,"")</f>
        <v/>
      </c>
      <c r="Q1639" s="38">
        <f t="shared" si="176"/>
        <v>0</v>
      </c>
      <c r="R1639" s="38">
        <f t="shared" si="176"/>
        <v>0</v>
      </c>
      <c r="S1639" s="38">
        <f t="shared" si="176"/>
        <v>0</v>
      </c>
      <c r="T1639" s="38">
        <f t="shared" si="174"/>
        <v>0</v>
      </c>
      <c r="U1639" s="38">
        <f t="shared" si="177"/>
        <v>0</v>
      </c>
      <c r="V1639" s="38">
        <f t="shared" si="177"/>
        <v>0</v>
      </c>
      <c r="W1639" s="38">
        <f t="shared" si="177"/>
        <v>0</v>
      </c>
      <c r="X1639" s="38">
        <f t="shared" si="178"/>
        <v>0</v>
      </c>
      <c r="Y1639" s="38">
        <f t="shared" si="178"/>
        <v>0</v>
      </c>
      <c r="Z1639" s="38">
        <f t="shared" si="178"/>
        <v>0</v>
      </c>
      <c r="AA1639" s="38">
        <f t="shared" si="175"/>
        <v>0</v>
      </c>
      <c r="AB1639" s="38">
        <f t="shared" si="179"/>
        <v>0</v>
      </c>
      <c r="AC1639" s="38">
        <f t="shared" si="180"/>
        <v>0</v>
      </c>
      <c r="AD1639" s="38" t="str">
        <f t="shared" si="181"/>
        <v>000000000000</v>
      </c>
    </row>
    <row r="1640" spans="1:30">
      <c r="A1640" s="9" t="str">
        <f>IF('DATA ACCURATE'!A1643&lt;&gt;"",'DATA ACCURATE'!A1643,"")</f>
        <v/>
      </c>
      <c r="B1640" s="9" t="str">
        <f>IF('DATA ACCURATE'!D1643&lt;&gt;"",'DATA ACCURATE'!D1643,"")</f>
        <v/>
      </c>
      <c r="C1640" s="38" t="str">
        <f>IF($AD1640="000000000000","",INDEX(DATABASE!$W$12:$W$71,MATCH($AD1640,DATABASE!$V$12:$V$71,0)))</f>
        <v/>
      </c>
      <c r="D1640" s="34" t="str">
        <f>IF(C1640="","",IF(E1640="",INDEX(DATABASE!$AF$13:$AF$62,MATCH($C1640,DATABASE!$AC$13:$AC$62,0)),IF(E1640="2x D11",INDEX(DATABASE!$AF$13:$AF$62,MATCH($C1640,DATABASE!$AC$13:$AC$62,0))+2*DATABASE!$AF$62,IF(E1640="3x D11",INDEX(DATABASE!$AF$13:$AF$62,MATCH($C1640,DATABASE!$AC$13:$AC$62,0))+3*DATABASE!$AF$62,""))))</f>
        <v/>
      </c>
      <c r="E1640" s="38" t="str">
        <f>IF(AND($K1640="Y",$G1640&lt;&gt;"UNYIL",$F1640&lt;DATABASE!$O$8),"2x D11",IF(AND($K1640="Y",$G1640&lt;&gt;"UNYIL",$F1640&gt;=DATABASE!$O$8),"3x D11",""))</f>
        <v/>
      </c>
      <c r="F1640" s="9" t="str">
        <f>IF('DATA ACCURATE'!N1643&lt;&gt;"",'DATA ACCURATE'!N1643,"")</f>
        <v/>
      </c>
      <c r="G1640" t="str">
        <f>IF(F1640="","",IF(F1640&lt;=DATABASE!$I$8,"UNYIL",IF(F1640&lt;=DATABASE!$J$8,"KECIL",IF(F1640&lt;DATABASE!$K$8,"TANGGUNG",IF(F1640&gt;=DATABASE!$K$8,"BESAR","")))))</f>
        <v/>
      </c>
      <c r="H1640" s="16" t="str">
        <f>IF('DATA ACCURATE'!J1643&lt;&gt;"",'DATA ACCURATE'!J1643,"")</f>
        <v/>
      </c>
      <c r="I1640" s="35" t="str">
        <f>IF(B1640&lt;&gt;"",IFERROR(VLOOKUP(B1640,'DATA TIMBANGAN'!G:M,7,FALSE),VLOOKUP(B1640,'DATA TIMBANGAN'!G:M,7)),"")</f>
        <v/>
      </c>
      <c r="J1640" s="25" t="str">
        <f>IF(H1640&lt;&gt;"",IFERROR(INDEX(DATABASE!$Z$19:$Z$38,MATCH(DATEVALUE(H1640),DATABASE!$AA$19:$AA$38,0)),INDEX(DATABASE!$Z$12:$Z$18,MATCH(WEEKDAY(H1640,2),DATABASE!$AA$12:$AA$18,0))),"")</f>
        <v/>
      </c>
      <c r="K1640" s="25" t="str">
        <f>IF('DATA ACCURATE'!V1643&lt;&gt;"",'DATA ACCURATE'!V1643,"")</f>
        <v/>
      </c>
      <c r="L1640" s="80" t="str">
        <f>IF($H1640="","",IF(OR($J1640="LIBUR",AND($L1639="LIBUR",$O1639=$O1640)),"LIBUR",IF(AND(OR($L1639="LUAR JAM KERJA 1",$L1639="LUAR JAM KERJA 2"),OR(OR(AND($H1639=$H1640,AND(OR($I1640&gt;DATABASE!$J$3,$I1640&lt;DATABASE!$J$6),((DATEVALUE($H1640)+$I1640)-(DATEVALUE($H1639)+$I1639))&lt;DATABASE!$J$6)),AND($H1639=$H1640,$O1639=$O1640,OR($I1640&gt;DATABASE!$J$6,$I1640&lt;DATABASE!$J$3))),AND(($H1640-$H1639)=1,OR($I1640&lt;DATABASE!$I$6,((DATEVALUE($H1640)+$I1640)-(DATEVALUE($H1639)+$I1639))&lt;DATABASE!$J$6))),$A1640=$A1639),"LUAR JAM KERJA 2",IF(AND(OR(WEEKDAY($H1640,2)=1,WEEKDAY($H1640,2)=2,WEEKDAY($H1640,2)=3,WEEKDAY($H1640,2)=4,WEEKDAY($H1640,2)=5),$I1640&lt;=DATABASE!$J$3,$I1640&gt;=DATABASE!$I$3),"JAM KERJA",IF(AND(WEEKDAY($H1640,2)=6,$I1640&lt;=DATABASE!$J$4,$I1640&gt;=DATABASE!$I$4),"JAM KERJA","LUAR JAM KERJA 1")))))</f>
        <v/>
      </c>
      <c r="M1640" s="33" t="str">
        <f>IF('DATA ACCURATE'!T1643&lt;&gt;"",IF('DATA ACCURATE'!T1643&gt;100,'DATA ACCURATE'!T1643/10,'DATA ACCURATE'!T1643),"")</f>
        <v/>
      </c>
      <c r="N1640" t="str">
        <f>IF(M1640="","",IF(M1640&lt;=DATABASE!$I$9,"LOKAL",IF(M1640&lt;DATABASE!$J$9,"LUAR KOTA 1",IF($M1640&gt;=DATABASE!$J$9,"LUAR KOTA 2",""))))</f>
        <v/>
      </c>
      <c r="O1640" s="38" t="str">
        <f>IF('DATA ACCURATE'!L1643&lt;&gt;"",'DATA ACCURATE'!L1643,"")</f>
        <v/>
      </c>
      <c r="Q1640" s="38">
        <f t="shared" si="176"/>
        <v>0</v>
      </c>
      <c r="R1640" s="38">
        <f t="shared" si="176"/>
        <v>0</v>
      </c>
      <c r="S1640" s="38">
        <f t="shared" si="176"/>
        <v>0</v>
      </c>
      <c r="T1640" s="38">
        <f t="shared" si="174"/>
        <v>0</v>
      </c>
      <c r="U1640" s="38">
        <f t="shared" si="177"/>
        <v>0</v>
      </c>
      <c r="V1640" s="38">
        <f t="shared" si="177"/>
        <v>0</v>
      </c>
      <c r="W1640" s="38">
        <f t="shared" si="177"/>
        <v>0</v>
      </c>
      <c r="X1640" s="38">
        <f t="shared" si="178"/>
        <v>0</v>
      </c>
      <c r="Y1640" s="38">
        <f t="shared" si="178"/>
        <v>0</v>
      </c>
      <c r="Z1640" s="38">
        <f t="shared" si="178"/>
        <v>0</v>
      </c>
      <c r="AA1640" s="38">
        <f t="shared" si="175"/>
        <v>0</v>
      </c>
      <c r="AB1640" s="38">
        <f t="shared" si="179"/>
        <v>0</v>
      </c>
      <c r="AC1640" s="38">
        <f t="shared" si="180"/>
        <v>0</v>
      </c>
      <c r="AD1640" s="38" t="str">
        <f t="shared" si="181"/>
        <v>000000000000</v>
      </c>
    </row>
    <row r="1641" spans="1:30">
      <c r="A1641" s="9" t="str">
        <f>IF('DATA ACCURATE'!A1644&lt;&gt;"",'DATA ACCURATE'!A1644,"")</f>
        <v/>
      </c>
      <c r="B1641" s="9" t="str">
        <f>IF('DATA ACCURATE'!D1644&lt;&gt;"",'DATA ACCURATE'!D1644,"")</f>
        <v/>
      </c>
      <c r="C1641" s="38" t="str">
        <f>IF($AD1641="000000000000","",INDEX(DATABASE!$W$12:$W$71,MATCH($AD1641,DATABASE!$V$12:$V$71,0)))</f>
        <v/>
      </c>
      <c r="D1641" s="34" t="str">
        <f>IF(C1641="","",IF(E1641="",INDEX(DATABASE!$AF$13:$AF$62,MATCH($C1641,DATABASE!$AC$13:$AC$62,0)),IF(E1641="2x D11",INDEX(DATABASE!$AF$13:$AF$62,MATCH($C1641,DATABASE!$AC$13:$AC$62,0))+2*DATABASE!$AF$62,IF(E1641="3x D11",INDEX(DATABASE!$AF$13:$AF$62,MATCH($C1641,DATABASE!$AC$13:$AC$62,0))+3*DATABASE!$AF$62,""))))</f>
        <v/>
      </c>
      <c r="E1641" s="38" t="str">
        <f>IF(AND($K1641="Y",$G1641&lt;&gt;"UNYIL",$F1641&lt;DATABASE!$O$8),"2x D11",IF(AND($K1641="Y",$G1641&lt;&gt;"UNYIL",$F1641&gt;=DATABASE!$O$8),"3x D11",""))</f>
        <v/>
      </c>
      <c r="F1641" s="9" t="str">
        <f>IF('DATA ACCURATE'!N1644&lt;&gt;"",'DATA ACCURATE'!N1644,"")</f>
        <v/>
      </c>
      <c r="G1641" t="str">
        <f>IF(F1641="","",IF(F1641&lt;=DATABASE!$I$8,"UNYIL",IF(F1641&lt;=DATABASE!$J$8,"KECIL",IF(F1641&lt;DATABASE!$K$8,"TANGGUNG",IF(F1641&gt;=DATABASE!$K$8,"BESAR","")))))</f>
        <v/>
      </c>
      <c r="H1641" s="16" t="str">
        <f>IF('DATA ACCURATE'!J1644&lt;&gt;"",'DATA ACCURATE'!J1644,"")</f>
        <v/>
      </c>
      <c r="I1641" s="35" t="str">
        <f>IF(B1641&lt;&gt;"",IFERROR(VLOOKUP(B1641,'DATA TIMBANGAN'!G:M,7,FALSE),VLOOKUP(B1641,'DATA TIMBANGAN'!G:M,7)),"")</f>
        <v/>
      </c>
      <c r="J1641" s="25" t="str">
        <f>IF(H1641&lt;&gt;"",IFERROR(INDEX(DATABASE!$Z$19:$Z$38,MATCH(DATEVALUE(H1641),DATABASE!$AA$19:$AA$38,0)),INDEX(DATABASE!$Z$12:$Z$18,MATCH(WEEKDAY(H1641,2),DATABASE!$AA$12:$AA$18,0))),"")</f>
        <v/>
      </c>
      <c r="K1641" s="25" t="str">
        <f>IF('DATA ACCURATE'!V1644&lt;&gt;"",'DATA ACCURATE'!V1644,"")</f>
        <v/>
      </c>
      <c r="L1641" s="80" t="str">
        <f>IF($H1641="","",IF(OR($J1641="LIBUR",AND($L1640="LIBUR",$O1640=$O1641)),"LIBUR",IF(AND(OR($L1640="LUAR JAM KERJA 1",$L1640="LUAR JAM KERJA 2"),OR(OR(AND($H1640=$H1641,AND(OR($I1641&gt;DATABASE!$J$3,$I1641&lt;DATABASE!$J$6),((DATEVALUE($H1641)+$I1641)-(DATEVALUE($H1640)+$I1640))&lt;DATABASE!$J$6)),AND($H1640=$H1641,$O1640=$O1641,OR($I1641&gt;DATABASE!$J$6,$I1641&lt;DATABASE!$J$3))),AND(($H1641-$H1640)=1,OR($I1641&lt;DATABASE!$I$6,((DATEVALUE($H1641)+$I1641)-(DATEVALUE($H1640)+$I1640))&lt;DATABASE!$J$6))),$A1641=$A1640),"LUAR JAM KERJA 2",IF(AND(OR(WEEKDAY($H1641,2)=1,WEEKDAY($H1641,2)=2,WEEKDAY($H1641,2)=3,WEEKDAY($H1641,2)=4,WEEKDAY($H1641,2)=5),$I1641&lt;=DATABASE!$J$3,$I1641&gt;=DATABASE!$I$3),"JAM KERJA",IF(AND(WEEKDAY($H1641,2)=6,$I1641&lt;=DATABASE!$J$4,$I1641&gt;=DATABASE!$I$4),"JAM KERJA","LUAR JAM KERJA 1")))))</f>
        <v/>
      </c>
      <c r="M1641" s="33" t="str">
        <f>IF('DATA ACCURATE'!T1644&lt;&gt;"",IF('DATA ACCURATE'!T1644&gt;100,'DATA ACCURATE'!T1644/10,'DATA ACCURATE'!T1644),"")</f>
        <v/>
      </c>
      <c r="N1641" t="str">
        <f>IF(M1641="","",IF(M1641&lt;=DATABASE!$I$9,"LOKAL",IF(M1641&lt;DATABASE!$J$9,"LUAR KOTA 1",IF($M1641&gt;=DATABASE!$J$9,"LUAR KOTA 2",""))))</f>
        <v/>
      </c>
      <c r="O1641" s="38" t="str">
        <f>IF('DATA ACCURATE'!L1644&lt;&gt;"",'DATA ACCURATE'!L1644,"")</f>
        <v/>
      </c>
      <c r="Q1641" s="38">
        <f t="shared" si="176"/>
        <v>0</v>
      </c>
      <c r="R1641" s="38">
        <f t="shared" si="176"/>
        <v>0</v>
      </c>
      <c r="S1641" s="38">
        <f t="shared" si="176"/>
        <v>0</v>
      </c>
      <c r="T1641" s="38">
        <f t="shared" si="174"/>
        <v>0</v>
      </c>
      <c r="U1641" s="38">
        <f t="shared" si="177"/>
        <v>0</v>
      </c>
      <c r="V1641" s="38">
        <f t="shared" si="177"/>
        <v>0</v>
      </c>
      <c r="W1641" s="38">
        <f t="shared" si="177"/>
        <v>0</v>
      </c>
      <c r="X1641" s="38">
        <f t="shared" si="178"/>
        <v>0</v>
      </c>
      <c r="Y1641" s="38">
        <f t="shared" si="178"/>
        <v>0</v>
      </c>
      <c r="Z1641" s="38">
        <f t="shared" si="178"/>
        <v>0</v>
      </c>
      <c r="AA1641" s="38">
        <f t="shared" si="175"/>
        <v>0</v>
      </c>
      <c r="AB1641" s="38">
        <f t="shared" si="179"/>
        <v>0</v>
      </c>
      <c r="AC1641" s="38">
        <f t="shared" si="180"/>
        <v>0</v>
      </c>
      <c r="AD1641" s="38" t="str">
        <f t="shared" si="181"/>
        <v>000000000000</v>
      </c>
    </row>
    <row r="1642" spans="1:30">
      <c r="A1642" s="9" t="str">
        <f>IF('DATA ACCURATE'!A1645&lt;&gt;"",'DATA ACCURATE'!A1645,"")</f>
        <v/>
      </c>
      <c r="B1642" s="9" t="str">
        <f>IF('DATA ACCURATE'!D1645&lt;&gt;"",'DATA ACCURATE'!D1645,"")</f>
        <v/>
      </c>
      <c r="C1642" s="38" t="str">
        <f>IF($AD1642="000000000000","",INDEX(DATABASE!$W$12:$W$71,MATCH($AD1642,DATABASE!$V$12:$V$71,0)))</f>
        <v/>
      </c>
      <c r="D1642" s="34" t="str">
        <f>IF(C1642="","",IF(E1642="",INDEX(DATABASE!$AF$13:$AF$62,MATCH($C1642,DATABASE!$AC$13:$AC$62,0)),IF(E1642="2x D11",INDEX(DATABASE!$AF$13:$AF$62,MATCH($C1642,DATABASE!$AC$13:$AC$62,0))+2*DATABASE!$AF$62,IF(E1642="3x D11",INDEX(DATABASE!$AF$13:$AF$62,MATCH($C1642,DATABASE!$AC$13:$AC$62,0))+3*DATABASE!$AF$62,""))))</f>
        <v/>
      </c>
      <c r="E1642" s="38" t="str">
        <f>IF(AND($K1642="Y",$G1642&lt;&gt;"UNYIL",$F1642&lt;DATABASE!$O$8),"2x D11",IF(AND($K1642="Y",$G1642&lt;&gt;"UNYIL",$F1642&gt;=DATABASE!$O$8),"3x D11",""))</f>
        <v/>
      </c>
      <c r="F1642" s="9" t="str">
        <f>IF('DATA ACCURATE'!N1645&lt;&gt;"",'DATA ACCURATE'!N1645,"")</f>
        <v/>
      </c>
      <c r="G1642" t="str">
        <f>IF(F1642="","",IF(F1642&lt;=DATABASE!$I$8,"UNYIL",IF(F1642&lt;=DATABASE!$J$8,"KECIL",IF(F1642&lt;DATABASE!$K$8,"TANGGUNG",IF(F1642&gt;=DATABASE!$K$8,"BESAR","")))))</f>
        <v/>
      </c>
      <c r="H1642" s="16" t="str">
        <f>IF('DATA ACCURATE'!J1645&lt;&gt;"",'DATA ACCURATE'!J1645,"")</f>
        <v/>
      </c>
      <c r="I1642" s="35" t="str">
        <f>IF(B1642&lt;&gt;"",IFERROR(VLOOKUP(B1642,'DATA TIMBANGAN'!G:M,7,FALSE),VLOOKUP(B1642,'DATA TIMBANGAN'!G:M,7)),"")</f>
        <v/>
      </c>
      <c r="J1642" s="25" t="str">
        <f>IF(H1642&lt;&gt;"",IFERROR(INDEX(DATABASE!$Z$19:$Z$38,MATCH(DATEVALUE(H1642),DATABASE!$AA$19:$AA$38,0)),INDEX(DATABASE!$Z$12:$Z$18,MATCH(WEEKDAY(H1642,2),DATABASE!$AA$12:$AA$18,0))),"")</f>
        <v/>
      </c>
      <c r="K1642" s="25" t="str">
        <f>IF('DATA ACCURATE'!V1645&lt;&gt;"",'DATA ACCURATE'!V1645,"")</f>
        <v/>
      </c>
      <c r="L1642" s="80" t="str">
        <f>IF($H1642="","",IF(OR($J1642="LIBUR",AND($L1641="LIBUR",$O1641=$O1642)),"LIBUR",IF(AND(OR($L1641="LUAR JAM KERJA 1",$L1641="LUAR JAM KERJA 2"),OR(OR(AND($H1641=$H1642,AND(OR($I1642&gt;DATABASE!$J$3,$I1642&lt;DATABASE!$J$6),((DATEVALUE($H1642)+$I1642)-(DATEVALUE($H1641)+$I1641))&lt;DATABASE!$J$6)),AND($H1641=$H1642,$O1641=$O1642,OR($I1642&gt;DATABASE!$J$6,$I1642&lt;DATABASE!$J$3))),AND(($H1642-$H1641)=1,OR($I1642&lt;DATABASE!$I$6,((DATEVALUE($H1642)+$I1642)-(DATEVALUE($H1641)+$I1641))&lt;DATABASE!$J$6))),$A1642=$A1641),"LUAR JAM KERJA 2",IF(AND(OR(WEEKDAY($H1642,2)=1,WEEKDAY($H1642,2)=2,WEEKDAY($H1642,2)=3,WEEKDAY($H1642,2)=4,WEEKDAY($H1642,2)=5),$I1642&lt;=DATABASE!$J$3,$I1642&gt;=DATABASE!$I$3),"JAM KERJA",IF(AND(WEEKDAY($H1642,2)=6,$I1642&lt;=DATABASE!$J$4,$I1642&gt;=DATABASE!$I$4),"JAM KERJA","LUAR JAM KERJA 1")))))</f>
        <v/>
      </c>
      <c r="M1642" s="33" t="str">
        <f>IF('DATA ACCURATE'!T1645&lt;&gt;"",IF('DATA ACCURATE'!T1645&gt;100,'DATA ACCURATE'!T1645/10,'DATA ACCURATE'!T1645),"")</f>
        <v/>
      </c>
      <c r="N1642" t="str">
        <f>IF(M1642="","",IF(M1642&lt;=DATABASE!$I$9,"LOKAL",IF(M1642&lt;DATABASE!$J$9,"LUAR KOTA 1",IF($M1642&gt;=DATABASE!$J$9,"LUAR KOTA 2",""))))</f>
        <v/>
      </c>
      <c r="O1642" s="38" t="str">
        <f>IF('DATA ACCURATE'!L1645&lt;&gt;"",'DATA ACCURATE'!L1645,"")</f>
        <v/>
      </c>
      <c r="Q1642" s="38">
        <f t="shared" si="176"/>
        <v>0</v>
      </c>
      <c r="R1642" s="38">
        <f t="shared" si="176"/>
        <v>0</v>
      </c>
      <c r="S1642" s="38">
        <f t="shared" si="176"/>
        <v>0</v>
      </c>
      <c r="T1642" s="38">
        <f t="shared" si="174"/>
        <v>0</v>
      </c>
      <c r="U1642" s="38">
        <f t="shared" si="177"/>
        <v>0</v>
      </c>
      <c r="V1642" s="38">
        <f t="shared" si="177"/>
        <v>0</v>
      </c>
      <c r="W1642" s="38">
        <f t="shared" si="177"/>
        <v>0</v>
      </c>
      <c r="X1642" s="38">
        <f t="shared" si="178"/>
        <v>0</v>
      </c>
      <c r="Y1642" s="38">
        <f t="shared" si="178"/>
        <v>0</v>
      </c>
      <c r="Z1642" s="38">
        <f t="shared" si="178"/>
        <v>0</v>
      </c>
      <c r="AA1642" s="38">
        <f t="shared" si="175"/>
        <v>0</v>
      </c>
      <c r="AB1642" s="38">
        <f t="shared" si="179"/>
        <v>0</v>
      </c>
      <c r="AC1642" s="38">
        <f t="shared" si="180"/>
        <v>0</v>
      </c>
      <c r="AD1642" s="38" t="str">
        <f t="shared" si="181"/>
        <v>000000000000</v>
      </c>
    </row>
    <row r="1643" spans="1:30">
      <c r="A1643" s="9" t="str">
        <f>IF('DATA ACCURATE'!A1646&lt;&gt;"",'DATA ACCURATE'!A1646,"")</f>
        <v/>
      </c>
      <c r="B1643" s="9" t="str">
        <f>IF('DATA ACCURATE'!D1646&lt;&gt;"",'DATA ACCURATE'!D1646,"")</f>
        <v/>
      </c>
      <c r="C1643" s="38" t="str">
        <f>IF($AD1643="000000000000","",INDEX(DATABASE!$W$12:$W$71,MATCH($AD1643,DATABASE!$V$12:$V$71,0)))</f>
        <v/>
      </c>
      <c r="D1643" s="34" t="str">
        <f>IF(C1643="","",IF(E1643="",INDEX(DATABASE!$AF$13:$AF$62,MATCH($C1643,DATABASE!$AC$13:$AC$62,0)),IF(E1643="2x D11",INDEX(DATABASE!$AF$13:$AF$62,MATCH($C1643,DATABASE!$AC$13:$AC$62,0))+2*DATABASE!$AF$62,IF(E1643="3x D11",INDEX(DATABASE!$AF$13:$AF$62,MATCH($C1643,DATABASE!$AC$13:$AC$62,0))+3*DATABASE!$AF$62,""))))</f>
        <v/>
      </c>
      <c r="E1643" s="38" t="str">
        <f>IF(AND($K1643="Y",$G1643&lt;&gt;"UNYIL",$F1643&lt;DATABASE!$O$8),"2x D11",IF(AND($K1643="Y",$G1643&lt;&gt;"UNYIL",$F1643&gt;=DATABASE!$O$8),"3x D11",""))</f>
        <v/>
      </c>
      <c r="F1643" s="9" t="str">
        <f>IF('DATA ACCURATE'!N1646&lt;&gt;"",'DATA ACCURATE'!N1646,"")</f>
        <v/>
      </c>
      <c r="G1643" t="str">
        <f>IF(F1643="","",IF(F1643&lt;=DATABASE!$I$8,"UNYIL",IF(F1643&lt;=DATABASE!$J$8,"KECIL",IF(F1643&lt;DATABASE!$K$8,"TANGGUNG",IF(F1643&gt;=DATABASE!$K$8,"BESAR","")))))</f>
        <v/>
      </c>
      <c r="H1643" s="16" t="str">
        <f>IF('DATA ACCURATE'!J1646&lt;&gt;"",'DATA ACCURATE'!J1646,"")</f>
        <v/>
      </c>
      <c r="I1643" s="35" t="str">
        <f>IF(B1643&lt;&gt;"",IFERROR(VLOOKUP(B1643,'DATA TIMBANGAN'!G:M,7,FALSE),VLOOKUP(B1643,'DATA TIMBANGAN'!G:M,7)),"")</f>
        <v/>
      </c>
      <c r="J1643" s="25" t="str">
        <f>IF(H1643&lt;&gt;"",IFERROR(INDEX(DATABASE!$Z$19:$Z$38,MATCH(DATEVALUE(H1643),DATABASE!$AA$19:$AA$38,0)),INDEX(DATABASE!$Z$12:$Z$18,MATCH(WEEKDAY(H1643,2),DATABASE!$AA$12:$AA$18,0))),"")</f>
        <v/>
      </c>
      <c r="K1643" s="25" t="str">
        <f>IF('DATA ACCURATE'!V1646&lt;&gt;"",'DATA ACCURATE'!V1646,"")</f>
        <v/>
      </c>
      <c r="L1643" s="80" t="str">
        <f>IF($H1643="","",IF(OR($J1643="LIBUR",AND($L1642="LIBUR",$O1642=$O1643)),"LIBUR",IF(AND(OR($L1642="LUAR JAM KERJA 1",$L1642="LUAR JAM KERJA 2"),OR(OR(AND($H1642=$H1643,AND(OR($I1643&gt;DATABASE!$J$3,$I1643&lt;DATABASE!$J$6),((DATEVALUE($H1643)+$I1643)-(DATEVALUE($H1642)+$I1642))&lt;DATABASE!$J$6)),AND($H1642=$H1643,$O1642=$O1643,OR($I1643&gt;DATABASE!$J$6,$I1643&lt;DATABASE!$J$3))),AND(($H1643-$H1642)=1,OR($I1643&lt;DATABASE!$I$6,((DATEVALUE($H1643)+$I1643)-(DATEVALUE($H1642)+$I1642))&lt;DATABASE!$J$6))),$A1643=$A1642),"LUAR JAM KERJA 2",IF(AND(OR(WEEKDAY($H1643,2)=1,WEEKDAY($H1643,2)=2,WEEKDAY($H1643,2)=3,WEEKDAY($H1643,2)=4,WEEKDAY($H1643,2)=5),$I1643&lt;=DATABASE!$J$3,$I1643&gt;=DATABASE!$I$3),"JAM KERJA",IF(AND(WEEKDAY($H1643,2)=6,$I1643&lt;=DATABASE!$J$4,$I1643&gt;=DATABASE!$I$4),"JAM KERJA","LUAR JAM KERJA 1")))))</f>
        <v/>
      </c>
      <c r="M1643" s="33" t="str">
        <f>IF('DATA ACCURATE'!T1646&lt;&gt;"",IF('DATA ACCURATE'!T1646&gt;100,'DATA ACCURATE'!T1646/10,'DATA ACCURATE'!T1646),"")</f>
        <v/>
      </c>
      <c r="N1643" t="str">
        <f>IF(M1643="","",IF(M1643&lt;=DATABASE!$I$9,"LOKAL",IF(M1643&lt;DATABASE!$J$9,"LUAR KOTA 1",IF($M1643&gt;=DATABASE!$J$9,"LUAR KOTA 2",""))))</f>
        <v/>
      </c>
      <c r="O1643" s="38" t="str">
        <f>IF('DATA ACCURATE'!L1646&lt;&gt;"",'DATA ACCURATE'!L1646,"")</f>
        <v/>
      </c>
      <c r="Q1643" s="38">
        <f t="shared" si="176"/>
        <v>0</v>
      </c>
      <c r="R1643" s="38">
        <f t="shared" si="176"/>
        <v>0</v>
      </c>
      <c r="S1643" s="38">
        <f t="shared" si="176"/>
        <v>0</v>
      </c>
      <c r="T1643" s="38">
        <f t="shared" si="174"/>
        <v>0</v>
      </c>
      <c r="U1643" s="38">
        <f t="shared" si="177"/>
        <v>0</v>
      </c>
      <c r="V1643" s="38">
        <f t="shared" si="177"/>
        <v>0</v>
      </c>
      <c r="W1643" s="38">
        <f t="shared" si="177"/>
        <v>0</v>
      </c>
      <c r="X1643" s="38">
        <f t="shared" si="178"/>
        <v>0</v>
      </c>
      <c r="Y1643" s="38">
        <f t="shared" si="178"/>
        <v>0</v>
      </c>
      <c r="Z1643" s="38">
        <f t="shared" si="178"/>
        <v>0</v>
      </c>
      <c r="AA1643" s="38">
        <f t="shared" si="175"/>
        <v>0</v>
      </c>
      <c r="AB1643" s="38">
        <f t="shared" si="179"/>
        <v>0</v>
      </c>
      <c r="AC1643" s="38">
        <f t="shared" si="180"/>
        <v>0</v>
      </c>
      <c r="AD1643" s="38" t="str">
        <f t="shared" si="181"/>
        <v>000000000000</v>
      </c>
    </row>
    <row r="1644" spans="1:30">
      <c r="A1644" s="9" t="str">
        <f>IF('DATA ACCURATE'!A1647&lt;&gt;"",'DATA ACCURATE'!A1647,"")</f>
        <v/>
      </c>
      <c r="B1644" s="9" t="str">
        <f>IF('DATA ACCURATE'!D1647&lt;&gt;"",'DATA ACCURATE'!D1647,"")</f>
        <v/>
      </c>
      <c r="C1644" s="38" t="str">
        <f>IF($AD1644="000000000000","",INDEX(DATABASE!$W$12:$W$71,MATCH($AD1644,DATABASE!$V$12:$V$71,0)))</f>
        <v/>
      </c>
      <c r="D1644" s="34" t="str">
        <f>IF(C1644="","",IF(E1644="",INDEX(DATABASE!$AF$13:$AF$62,MATCH($C1644,DATABASE!$AC$13:$AC$62,0)),IF(E1644="2x D11",INDEX(DATABASE!$AF$13:$AF$62,MATCH($C1644,DATABASE!$AC$13:$AC$62,0))+2*DATABASE!$AF$62,IF(E1644="3x D11",INDEX(DATABASE!$AF$13:$AF$62,MATCH($C1644,DATABASE!$AC$13:$AC$62,0))+3*DATABASE!$AF$62,""))))</f>
        <v/>
      </c>
      <c r="E1644" s="38" t="str">
        <f>IF(AND($K1644="Y",$G1644&lt;&gt;"UNYIL",$F1644&lt;DATABASE!$O$8),"2x D11",IF(AND($K1644="Y",$G1644&lt;&gt;"UNYIL",$F1644&gt;=DATABASE!$O$8),"3x D11",""))</f>
        <v/>
      </c>
      <c r="F1644" s="9" t="str">
        <f>IF('DATA ACCURATE'!N1647&lt;&gt;"",'DATA ACCURATE'!N1647,"")</f>
        <v/>
      </c>
      <c r="G1644" t="str">
        <f>IF(F1644="","",IF(F1644&lt;=DATABASE!$I$8,"UNYIL",IF(F1644&lt;=DATABASE!$J$8,"KECIL",IF(F1644&lt;DATABASE!$K$8,"TANGGUNG",IF(F1644&gt;=DATABASE!$K$8,"BESAR","")))))</f>
        <v/>
      </c>
      <c r="H1644" s="16" t="str">
        <f>IF('DATA ACCURATE'!J1647&lt;&gt;"",'DATA ACCURATE'!J1647,"")</f>
        <v/>
      </c>
      <c r="I1644" s="35" t="str">
        <f>IF(B1644&lt;&gt;"",IFERROR(VLOOKUP(B1644,'DATA TIMBANGAN'!G:M,7,FALSE),VLOOKUP(B1644,'DATA TIMBANGAN'!G:M,7)),"")</f>
        <v/>
      </c>
      <c r="J1644" s="25" t="str">
        <f>IF(H1644&lt;&gt;"",IFERROR(INDEX(DATABASE!$Z$19:$Z$38,MATCH(DATEVALUE(H1644),DATABASE!$AA$19:$AA$38,0)),INDEX(DATABASE!$Z$12:$Z$18,MATCH(WEEKDAY(H1644,2),DATABASE!$AA$12:$AA$18,0))),"")</f>
        <v/>
      </c>
      <c r="K1644" s="25" t="str">
        <f>IF('DATA ACCURATE'!V1647&lt;&gt;"",'DATA ACCURATE'!V1647,"")</f>
        <v/>
      </c>
      <c r="L1644" s="80" t="str">
        <f>IF($H1644="","",IF(OR($J1644="LIBUR",AND($L1643="LIBUR",$O1643=$O1644)),"LIBUR",IF(AND(OR($L1643="LUAR JAM KERJA 1",$L1643="LUAR JAM KERJA 2"),OR(OR(AND($H1643=$H1644,AND(OR($I1644&gt;DATABASE!$J$3,$I1644&lt;DATABASE!$J$6),((DATEVALUE($H1644)+$I1644)-(DATEVALUE($H1643)+$I1643))&lt;DATABASE!$J$6)),AND($H1643=$H1644,$O1643=$O1644,OR($I1644&gt;DATABASE!$J$6,$I1644&lt;DATABASE!$J$3))),AND(($H1644-$H1643)=1,OR($I1644&lt;DATABASE!$I$6,((DATEVALUE($H1644)+$I1644)-(DATEVALUE($H1643)+$I1643))&lt;DATABASE!$J$6))),$A1644=$A1643),"LUAR JAM KERJA 2",IF(AND(OR(WEEKDAY($H1644,2)=1,WEEKDAY($H1644,2)=2,WEEKDAY($H1644,2)=3,WEEKDAY($H1644,2)=4,WEEKDAY($H1644,2)=5),$I1644&lt;=DATABASE!$J$3,$I1644&gt;=DATABASE!$I$3),"JAM KERJA",IF(AND(WEEKDAY($H1644,2)=6,$I1644&lt;=DATABASE!$J$4,$I1644&gt;=DATABASE!$I$4),"JAM KERJA","LUAR JAM KERJA 1")))))</f>
        <v/>
      </c>
      <c r="M1644" s="33" t="str">
        <f>IF('DATA ACCURATE'!T1647&lt;&gt;"",IF('DATA ACCURATE'!T1647&gt;100,'DATA ACCURATE'!T1647/10,'DATA ACCURATE'!T1647),"")</f>
        <v/>
      </c>
      <c r="N1644" t="str">
        <f>IF(M1644="","",IF(M1644&lt;=DATABASE!$I$9,"LOKAL",IF(M1644&lt;DATABASE!$J$9,"LUAR KOTA 1",IF($M1644&gt;=DATABASE!$J$9,"LUAR KOTA 2",""))))</f>
        <v/>
      </c>
      <c r="O1644" s="38" t="str">
        <f>IF('DATA ACCURATE'!L1647&lt;&gt;"",'DATA ACCURATE'!L1647,"")</f>
        <v/>
      </c>
      <c r="Q1644" s="38">
        <f t="shared" si="176"/>
        <v>0</v>
      </c>
      <c r="R1644" s="38">
        <f t="shared" si="176"/>
        <v>0</v>
      </c>
      <c r="S1644" s="38">
        <f t="shared" si="176"/>
        <v>0</v>
      </c>
      <c r="T1644" s="38">
        <f t="shared" si="174"/>
        <v>0</v>
      </c>
      <c r="U1644" s="38">
        <f t="shared" si="177"/>
        <v>0</v>
      </c>
      <c r="V1644" s="38">
        <f t="shared" si="177"/>
        <v>0</v>
      </c>
      <c r="W1644" s="38">
        <f t="shared" si="177"/>
        <v>0</v>
      </c>
      <c r="X1644" s="38">
        <f t="shared" si="178"/>
        <v>0</v>
      </c>
      <c r="Y1644" s="38">
        <f t="shared" si="178"/>
        <v>0</v>
      </c>
      <c r="Z1644" s="38">
        <f t="shared" si="178"/>
        <v>0</v>
      </c>
      <c r="AA1644" s="38">
        <f t="shared" si="175"/>
        <v>0</v>
      </c>
      <c r="AB1644" s="38">
        <f t="shared" si="179"/>
        <v>0</v>
      </c>
      <c r="AC1644" s="38">
        <f t="shared" si="180"/>
        <v>0</v>
      </c>
      <c r="AD1644" s="38" t="str">
        <f t="shared" si="181"/>
        <v>000000000000</v>
      </c>
    </row>
    <row r="1645" spans="1:30">
      <c r="A1645" s="9" t="str">
        <f>IF('DATA ACCURATE'!A1648&lt;&gt;"",'DATA ACCURATE'!A1648,"")</f>
        <v/>
      </c>
      <c r="B1645" s="9" t="str">
        <f>IF('DATA ACCURATE'!D1648&lt;&gt;"",'DATA ACCURATE'!D1648,"")</f>
        <v/>
      </c>
      <c r="C1645" s="38" t="str">
        <f>IF($AD1645="000000000000","",INDEX(DATABASE!$W$12:$W$71,MATCH($AD1645,DATABASE!$V$12:$V$71,0)))</f>
        <v/>
      </c>
      <c r="D1645" s="34" t="str">
        <f>IF(C1645="","",IF(E1645="",INDEX(DATABASE!$AF$13:$AF$62,MATCH($C1645,DATABASE!$AC$13:$AC$62,0)),IF(E1645="2x D11",INDEX(DATABASE!$AF$13:$AF$62,MATCH($C1645,DATABASE!$AC$13:$AC$62,0))+2*DATABASE!$AF$62,IF(E1645="3x D11",INDEX(DATABASE!$AF$13:$AF$62,MATCH($C1645,DATABASE!$AC$13:$AC$62,0))+3*DATABASE!$AF$62,""))))</f>
        <v/>
      </c>
      <c r="E1645" s="38" t="str">
        <f>IF(AND($K1645="Y",$G1645&lt;&gt;"UNYIL",$F1645&lt;DATABASE!$O$8),"2x D11",IF(AND($K1645="Y",$G1645&lt;&gt;"UNYIL",$F1645&gt;=DATABASE!$O$8),"3x D11",""))</f>
        <v/>
      </c>
      <c r="F1645" s="9" t="str">
        <f>IF('DATA ACCURATE'!N1648&lt;&gt;"",'DATA ACCURATE'!N1648,"")</f>
        <v/>
      </c>
      <c r="G1645" t="str">
        <f>IF(F1645="","",IF(F1645&lt;=DATABASE!$I$8,"UNYIL",IF(F1645&lt;=DATABASE!$J$8,"KECIL",IF(F1645&lt;DATABASE!$K$8,"TANGGUNG",IF(F1645&gt;=DATABASE!$K$8,"BESAR","")))))</f>
        <v/>
      </c>
      <c r="H1645" s="16" t="str">
        <f>IF('DATA ACCURATE'!J1648&lt;&gt;"",'DATA ACCURATE'!J1648,"")</f>
        <v/>
      </c>
      <c r="I1645" s="35" t="str">
        <f>IF(B1645&lt;&gt;"",IFERROR(VLOOKUP(B1645,'DATA TIMBANGAN'!G:M,7,FALSE),VLOOKUP(B1645,'DATA TIMBANGAN'!G:M,7)),"")</f>
        <v/>
      </c>
      <c r="J1645" s="25" t="str">
        <f>IF(H1645&lt;&gt;"",IFERROR(INDEX(DATABASE!$Z$19:$Z$38,MATCH(DATEVALUE(H1645),DATABASE!$AA$19:$AA$38,0)),INDEX(DATABASE!$Z$12:$Z$18,MATCH(WEEKDAY(H1645,2),DATABASE!$AA$12:$AA$18,0))),"")</f>
        <v/>
      </c>
      <c r="K1645" s="25" t="str">
        <f>IF('DATA ACCURATE'!V1648&lt;&gt;"",'DATA ACCURATE'!V1648,"")</f>
        <v/>
      </c>
      <c r="L1645" s="80" t="str">
        <f>IF($H1645="","",IF(OR($J1645="LIBUR",AND($L1644="LIBUR",$O1644=$O1645)),"LIBUR",IF(AND(OR($L1644="LUAR JAM KERJA 1",$L1644="LUAR JAM KERJA 2"),OR(OR(AND($H1644=$H1645,AND(OR($I1645&gt;DATABASE!$J$3,$I1645&lt;DATABASE!$J$6),((DATEVALUE($H1645)+$I1645)-(DATEVALUE($H1644)+$I1644))&lt;DATABASE!$J$6)),AND($H1644=$H1645,$O1644=$O1645,OR($I1645&gt;DATABASE!$J$6,$I1645&lt;DATABASE!$J$3))),AND(($H1645-$H1644)=1,OR($I1645&lt;DATABASE!$I$6,((DATEVALUE($H1645)+$I1645)-(DATEVALUE($H1644)+$I1644))&lt;DATABASE!$J$6))),$A1645=$A1644),"LUAR JAM KERJA 2",IF(AND(OR(WEEKDAY($H1645,2)=1,WEEKDAY($H1645,2)=2,WEEKDAY($H1645,2)=3,WEEKDAY($H1645,2)=4,WEEKDAY($H1645,2)=5),$I1645&lt;=DATABASE!$J$3,$I1645&gt;=DATABASE!$I$3),"JAM KERJA",IF(AND(WEEKDAY($H1645,2)=6,$I1645&lt;=DATABASE!$J$4,$I1645&gt;=DATABASE!$I$4),"JAM KERJA","LUAR JAM KERJA 1")))))</f>
        <v/>
      </c>
      <c r="M1645" s="33" t="str">
        <f>IF('DATA ACCURATE'!T1648&lt;&gt;"",IF('DATA ACCURATE'!T1648&gt;100,'DATA ACCURATE'!T1648/10,'DATA ACCURATE'!T1648),"")</f>
        <v/>
      </c>
      <c r="N1645" t="str">
        <f>IF(M1645="","",IF(M1645&lt;=DATABASE!$I$9,"LOKAL",IF(M1645&lt;DATABASE!$J$9,"LUAR KOTA 1",IF($M1645&gt;=DATABASE!$J$9,"LUAR KOTA 2",""))))</f>
        <v/>
      </c>
      <c r="O1645" s="38" t="str">
        <f>IF('DATA ACCURATE'!L1648&lt;&gt;"",'DATA ACCURATE'!L1648,"")</f>
        <v/>
      </c>
      <c r="Q1645" s="38">
        <f t="shared" si="176"/>
        <v>0</v>
      </c>
      <c r="R1645" s="38">
        <f t="shared" si="176"/>
        <v>0</v>
      </c>
      <c r="S1645" s="38">
        <f t="shared" si="176"/>
        <v>0</v>
      </c>
      <c r="T1645" s="38">
        <f t="shared" si="174"/>
        <v>0</v>
      </c>
      <c r="U1645" s="38">
        <f t="shared" si="177"/>
        <v>0</v>
      </c>
      <c r="V1645" s="38">
        <f t="shared" si="177"/>
        <v>0</v>
      </c>
      <c r="W1645" s="38">
        <f t="shared" si="177"/>
        <v>0</v>
      </c>
      <c r="X1645" s="38">
        <f t="shared" si="178"/>
        <v>0</v>
      </c>
      <c r="Y1645" s="38">
        <f t="shared" si="178"/>
        <v>0</v>
      </c>
      <c r="Z1645" s="38">
        <f t="shared" si="178"/>
        <v>0</v>
      </c>
      <c r="AA1645" s="38">
        <f t="shared" si="175"/>
        <v>0</v>
      </c>
      <c r="AB1645" s="38">
        <f t="shared" si="179"/>
        <v>0</v>
      </c>
      <c r="AC1645" s="38">
        <f t="shared" si="180"/>
        <v>0</v>
      </c>
      <c r="AD1645" s="38" t="str">
        <f t="shared" si="181"/>
        <v>000000000000</v>
      </c>
    </row>
    <row r="1646" spans="1:30">
      <c r="A1646" s="9" t="str">
        <f>IF('DATA ACCURATE'!A1649&lt;&gt;"",'DATA ACCURATE'!A1649,"")</f>
        <v/>
      </c>
      <c r="B1646" s="9" t="str">
        <f>IF('DATA ACCURATE'!D1649&lt;&gt;"",'DATA ACCURATE'!D1649,"")</f>
        <v/>
      </c>
      <c r="C1646" s="38" t="str">
        <f>IF($AD1646="000000000000","",INDEX(DATABASE!$W$12:$W$71,MATCH($AD1646,DATABASE!$V$12:$V$71,0)))</f>
        <v/>
      </c>
      <c r="D1646" s="34" t="str">
        <f>IF(C1646="","",IF(E1646="",INDEX(DATABASE!$AF$13:$AF$62,MATCH($C1646,DATABASE!$AC$13:$AC$62,0)),IF(E1646="2x D11",INDEX(DATABASE!$AF$13:$AF$62,MATCH($C1646,DATABASE!$AC$13:$AC$62,0))+2*DATABASE!$AF$62,IF(E1646="3x D11",INDEX(DATABASE!$AF$13:$AF$62,MATCH($C1646,DATABASE!$AC$13:$AC$62,0))+3*DATABASE!$AF$62,""))))</f>
        <v/>
      </c>
      <c r="E1646" s="38" t="str">
        <f>IF(AND($K1646="Y",$G1646&lt;&gt;"UNYIL",$F1646&lt;DATABASE!$O$8),"2x D11",IF(AND($K1646="Y",$G1646&lt;&gt;"UNYIL",$F1646&gt;=DATABASE!$O$8),"3x D11",""))</f>
        <v/>
      </c>
      <c r="F1646" s="9" t="str">
        <f>IF('DATA ACCURATE'!N1649&lt;&gt;"",'DATA ACCURATE'!N1649,"")</f>
        <v/>
      </c>
      <c r="G1646" t="str">
        <f>IF(F1646="","",IF(F1646&lt;=DATABASE!$I$8,"UNYIL",IF(F1646&lt;=DATABASE!$J$8,"KECIL",IF(F1646&lt;DATABASE!$K$8,"TANGGUNG",IF(F1646&gt;=DATABASE!$K$8,"BESAR","")))))</f>
        <v/>
      </c>
      <c r="H1646" s="16" t="str">
        <f>IF('DATA ACCURATE'!J1649&lt;&gt;"",'DATA ACCURATE'!J1649,"")</f>
        <v/>
      </c>
      <c r="I1646" s="35" t="str">
        <f>IF(B1646&lt;&gt;"",IFERROR(VLOOKUP(B1646,'DATA TIMBANGAN'!G:M,7,FALSE),VLOOKUP(B1646,'DATA TIMBANGAN'!G:M,7)),"")</f>
        <v/>
      </c>
      <c r="J1646" s="25" t="str">
        <f>IF(H1646&lt;&gt;"",IFERROR(INDEX(DATABASE!$Z$19:$Z$38,MATCH(DATEVALUE(H1646),DATABASE!$AA$19:$AA$38,0)),INDEX(DATABASE!$Z$12:$Z$18,MATCH(WEEKDAY(H1646,2),DATABASE!$AA$12:$AA$18,0))),"")</f>
        <v/>
      </c>
      <c r="K1646" s="25" t="str">
        <f>IF('DATA ACCURATE'!V1649&lt;&gt;"",'DATA ACCURATE'!V1649,"")</f>
        <v/>
      </c>
      <c r="L1646" s="80" t="str">
        <f>IF($H1646="","",IF(OR($J1646="LIBUR",AND($L1645="LIBUR",$O1645=$O1646)),"LIBUR",IF(AND(OR($L1645="LUAR JAM KERJA 1",$L1645="LUAR JAM KERJA 2"),OR(OR(AND($H1645=$H1646,AND(OR($I1646&gt;DATABASE!$J$3,$I1646&lt;DATABASE!$J$6),((DATEVALUE($H1646)+$I1646)-(DATEVALUE($H1645)+$I1645))&lt;DATABASE!$J$6)),AND($H1645=$H1646,$O1645=$O1646,OR($I1646&gt;DATABASE!$J$6,$I1646&lt;DATABASE!$J$3))),AND(($H1646-$H1645)=1,OR($I1646&lt;DATABASE!$I$6,((DATEVALUE($H1646)+$I1646)-(DATEVALUE($H1645)+$I1645))&lt;DATABASE!$J$6))),$A1646=$A1645),"LUAR JAM KERJA 2",IF(AND(OR(WEEKDAY($H1646,2)=1,WEEKDAY($H1646,2)=2,WEEKDAY($H1646,2)=3,WEEKDAY($H1646,2)=4,WEEKDAY($H1646,2)=5),$I1646&lt;=DATABASE!$J$3,$I1646&gt;=DATABASE!$I$3),"JAM KERJA",IF(AND(WEEKDAY($H1646,2)=6,$I1646&lt;=DATABASE!$J$4,$I1646&gt;=DATABASE!$I$4),"JAM KERJA","LUAR JAM KERJA 1")))))</f>
        <v/>
      </c>
      <c r="M1646" s="33" t="str">
        <f>IF('DATA ACCURATE'!T1649&lt;&gt;"",IF('DATA ACCURATE'!T1649&gt;100,'DATA ACCURATE'!T1649/10,'DATA ACCURATE'!T1649),"")</f>
        <v/>
      </c>
      <c r="N1646" t="str">
        <f>IF(M1646="","",IF(M1646&lt;=DATABASE!$I$9,"LOKAL",IF(M1646&lt;DATABASE!$J$9,"LUAR KOTA 1",IF($M1646&gt;=DATABASE!$J$9,"LUAR KOTA 2",""))))</f>
        <v/>
      </c>
      <c r="O1646" s="38" t="str">
        <f>IF('DATA ACCURATE'!L1649&lt;&gt;"",'DATA ACCURATE'!L1649,"")</f>
        <v/>
      </c>
      <c r="Q1646" s="38">
        <f t="shared" si="176"/>
        <v>0</v>
      </c>
      <c r="R1646" s="38">
        <f t="shared" si="176"/>
        <v>0</v>
      </c>
      <c r="S1646" s="38">
        <f t="shared" si="176"/>
        <v>0</v>
      </c>
      <c r="T1646" s="38">
        <f t="shared" si="174"/>
        <v>0</v>
      </c>
      <c r="U1646" s="38">
        <f t="shared" si="177"/>
        <v>0</v>
      </c>
      <c r="V1646" s="38">
        <f t="shared" si="177"/>
        <v>0</v>
      </c>
      <c r="W1646" s="38">
        <f t="shared" si="177"/>
        <v>0</v>
      </c>
      <c r="X1646" s="38">
        <f t="shared" si="178"/>
        <v>0</v>
      </c>
      <c r="Y1646" s="38">
        <f t="shared" si="178"/>
        <v>0</v>
      </c>
      <c r="Z1646" s="38">
        <f t="shared" si="178"/>
        <v>0</v>
      </c>
      <c r="AA1646" s="38">
        <f t="shared" si="175"/>
        <v>0</v>
      </c>
      <c r="AB1646" s="38">
        <f t="shared" si="179"/>
        <v>0</v>
      </c>
      <c r="AC1646" s="38">
        <f t="shared" si="180"/>
        <v>0</v>
      </c>
      <c r="AD1646" s="38" t="str">
        <f t="shared" si="181"/>
        <v>000000000000</v>
      </c>
    </row>
    <row r="1647" spans="1:30">
      <c r="A1647" s="9" t="str">
        <f>IF('DATA ACCURATE'!A1650&lt;&gt;"",'DATA ACCURATE'!A1650,"")</f>
        <v/>
      </c>
      <c r="B1647" s="9" t="str">
        <f>IF('DATA ACCURATE'!D1650&lt;&gt;"",'DATA ACCURATE'!D1650,"")</f>
        <v/>
      </c>
      <c r="C1647" s="38" t="str">
        <f>IF($AD1647="000000000000","",INDEX(DATABASE!$W$12:$W$71,MATCH($AD1647,DATABASE!$V$12:$V$71,0)))</f>
        <v/>
      </c>
      <c r="D1647" s="34" t="str">
        <f>IF(C1647="","",IF(E1647="",INDEX(DATABASE!$AF$13:$AF$62,MATCH($C1647,DATABASE!$AC$13:$AC$62,0)),IF(E1647="2x D11",INDEX(DATABASE!$AF$13:$AF$62,MATCH($C1647,DATABASE!$AC$13:$AC$62,0))+2*DATABASE!$AF$62,IF(E1647="3x D11",INDEX(DATABASE!$AF$13:$AF$62,MATCH($C1647,DATABASE!$AC$13:$AC$62,0))+3*DATABASE!$AF$62,""))))</f>
        <v/>
      </c>
      <c r="E1647" s="38" t="str">
        <f>IF(AND($K1647="Y",$G1647&lt;&gt;"UNYIL",$F1647&lt;DATABASE!$O$8),"2x D11",IF(AND($K1647="Y",$G1647&lt;&gt;"UNYIL",$F1647&gt;=DATABASE!$O$8),"3x D11",""))</f>
        <v/>
      </c>
      <c r="F1647" s="9" t="str">
        <f>IF('DATA ACCURATE'!N1650&lt;&gt;"",'DATA ACCURATE'!N1650,"")</f>
        <v/>
      </c>
      <c r="G1647" t="str">
        <f>IF(F1647="","",IF(F1647&lt;=DATABASE!$I$8,"UNYIL",IF(F1647&lt;=DATABASE!$J$8,"KECIL",IF(F1647&lt;DATABASE!$K$8,"TANGGUNG",IF(F1647&gt;=DATABASE!$K$8,"BESAR","")))))</f>
        <v/>
      </c>
      <c r="H1647" s="16" t="str">
        <f>IF('DATA ACCURATE'!J1650&lt;&gt;"",'DATA ACCURATE'!J1650,"")</f>
        <v/>
      </c>
      <c r="I1647" s="35" t="str">
        <f>IF(B1647&lt;&gt;"",IFERROR(VLOOKUP(B1647,'DATA TIMBANGAN'!G:M,7,FALSE),VLOOKUP(B1647,'DATA TIMBANGAN'!G:M,7)),"")</f>
        <v/>
      </c>
      <c r="J1647" s="25" t="str">
        <f>IF(H1647&lt;&gt;"",IFERROR(INDEX(DATABASE!$Z$19:$Z$38,MATCH(DATEVALUE(H1647),DATABASE!$AA$19:$AA$38,0)),INDEX(DATABASE!$Z$12:$Z$18,MATCH(WEEKDAY(H1647,2),DATABASE!$AA$12:$AA$18,0))),"")</f>
        <v/>
      </c>
      <c r="K1647" s="25" t="str">
        <f>IF('DATA ACCURATE'!V1650&lt;&gt;"",'DATA ACCURATE'!V1650,"")</f>
        <v/>
      </c>
      <c r="L1647" s="80" t="str">
        <f>IF($H1647="","",IF(OR($J1647="LIBUR",AND($L1646="LIBUR",$O1646=$O1647)),"LIBUR",IF(AND(OR($L1646="LUAR JAM KERJA 1",$L1646="LUAR JAM KERJA 2"),OR(OR(AND($H1646=$H1647,AND(OR($I1647&gt;DATABASE!$J$3,$I1647&lt;DATABASE!$J$6),((DATEVALUE($H1647)+$I1647)-(DATEVALUE($H1646)+$I1646))&lt;DATABASE!$J$6)),AND($H1646=$H1647,$O1646=$O1647,OR($I1647&gt;DATABASE!$J$6,$I1647&lt;DATABASE!$J$3))),AND(($H1647-$H1646)=1,OR($I1647&lt;DATABASE!$I$6,((DATEVALUE($H1647)+$I1647)-(DATEVALUE($H1646)+$I1646))&lt;DATABASE!$J$6))),$A1647=$A1646),"LUAR JAM KERJA 2",IF(AND(OR(WEEKDAY($H1647,2)=1,WEEKDAY($H1647,2)=2,WEEKDAY($H1647,2)=3,WEEKDAY($H1647,2)=4,WEEKDAY($H1647,2)=5),$I1647&lt;=DATABASE!$J$3,$I1647&gt;=DATABASE!$I$3),"JAM KERJA",IF(AND(WEEKDAY($H1647,2)=6,$I1647&lt;=DATABASE!$J$4,$I1647&gt;=DATABASE!$I$4),"JAM KERJA","LUAR JAM KERJA 1")))))</f>
        <v/>
      </c>
      <c r="M1647" s="33" t="str">
        <f>IF('DATA ACCURATE'!T1650&lt;&gt;"",IF('DATA ACCURATE'!T1650&gt;100,'DATA ACCURATE'!T1650/10,'DATA ACCURATE'!T1650),"")</f>
        <v/>
      </c>
      <c r="N1647" t="str">
        <f>IF(M1647="","",IF(M1647&lt;=DATABASE!$I$9,"LOKAL",IF(M1647&lt;DATABASE!$J$9,"LUAR KOTA 1",IF($M1647&gt;=DATABASE!$J$9,"LUAR KOTA 2",""))))</f>
        <v/>
      </c>
      <c r="O1647" s="38" t="str">
        <f>IF('DATA ACCURATE'!L1650&lt;&gt;"",'DATA ACCURATE'!L1650,"")</f>
        <v/>
      </c>
      <c r="Q1647" s="38">
        <f t="shared" si="176"/>
        <v>0</v>
      </c>
      <c r="R1647" s="38">
        <f t="shared" si="176"/>
        <v>0</v>
      </c>
      <c r="S1647" s="38">
        <f t="shared" si="176"/>
        <v>0</v>
      </c>
      <c r="T1647" s="38">
        <f t="shared" si="174"/>
        <v>0</v>
      </c>
      <c r="U1647" s="38">
        <f t="shared" si="177"/>
        <v>0</v>
      </c>
      <c r="V1647" s="38">
        <f t="shared" si="177"/>
        <v>0</v>
      </c>
      <c r="W1647" s="38">
        <f t="shared" si="177"/>
        <v>0</v>
      </c>
      <c r="X1647" s="38">
        <f t="shared" si="178"/>
        <v>0</v>
      </c>
      <c r="Y1647" s="38">
        <f t="shared" si="178"/>
        <v>0</v>
      </c>
      <c r="Z1647" s="38">
        <f t="shared" si="178"/>
        <v>0</v>
      </c>
      <c r="AA1647" s="38">
        <f t="shared" si="175"/>
        <v>0</v>
      </c>
      <c r="AB1647" s="38">
        <f t="shared" si="179"/>
        <v>0</v>
      </c>
      <c r="AC1647" s="38">
        <f t="shared" si="180"/>
        <v>0</v>
      </c>
      <c r="AD1647" s="38" t="str">
        <f t="shared" si="181"/>
        <v>000000000000</v>
      </c>
    </row>
    <row r="1648" spans="1:30">
      <c r="A1648" s="9" t="str">
        <f>IF('DATA ACCURATE'!A1651&lt;&gt;"",'DATA ACCURATE'!A1651,"")</f>
        <v/>
      </c>
      <c r="B1648" s="9" t="str">
        <f>IF('DATA ACCURATE'!D1651&lt;&gt;"",'DATA ACCURATE'!D1651,"")</f>
        <v/>
      </c>
      <c r="C1648" s="38" t="str">
        <f>IF($AD1648="000000000000","",INDEX(DATABASE!$W$12:$W$71,MATCH($AD1648,DATABASE!$V$12:$V$71,0)))</f>
        <v/>
      </c>
      <c r="D1648" s="34" t="str">
        <f>IF(C1648="","",IF(E1648="",INDEX(DATABASE!$AF$13:$AF$62,MATCH($C1648,DATABASE!$AC$13:$AC$62,0)),IF(E1648="2x D11",INDEX(DATABASE!$AF$13:$AF$62,MATCH($C1648,DATABASE!$AC$13:$AC$62,0))+2*DATABASE!$AF$62,IF(E1648="3x D11",INDEX(DATABASE!$AF$13:$AF$62,MATCH($C1648,DATABASE!$AC$13:$AC$62,0))+3*DATABASE!$AF$62,""))))</f>
        <v/>
      </c>
      <c r="E1648" s="38" t="str">
        <f>IF(AND($K1648="Y",$G1648&lt;&gt;"UNYIL",$F1648&lt;DATABASE!$O$8),"2x D11",IF(AND($K1648="Y",$G1648&lt;&gt;"UNYIL",$F1648&gt;=DATABASE!$O$8),"3x D11",""))</f>
        <v/>
      </c>
      <c r="F1648" s="9" t="str">
        <f>IF('DATA ACCURATE'!N1651&lt;&gt;"",'DATA ACCURATE'!N1651,"")</f>
        <v/>
      </c>
      <c r="G1648" t="str">
        <f>IF(F1648="","",IF(F1648&lt;=DATABASE!$I$8,"UNYIL",IF(F1648&lt;=DATABASE!$J$8,"KECIL",IF(F1648&lt;DATABASE!$K$8,"TANGGUNG",IF(F1648&gt;=DATABASE!$K$8,"BESAR","")))))</f>
        <v/>
      </c>
      <c r="H1648" s="16" t="str">
        <f>IF('DATA ACCURATE'!J1651&lt;&gt;"",'DATA ACCURATE'!J1651,"")</f>
        <v/>
      </c>
      <c r="I1648" s="35" t="str">
        <f>IF(B1648&lt;&gt;"",IFERROR(VLOOKUP(B1648,'DATA TIMBANGAN'!G:M,7,FALSE),VLOOKUP(B1648,'DATA TIMBANGAN'!G:M,7)),"")</f>
        <v/>
      </c>
      <c r="J1648" s="25" t="str">
        <f>IF(H1648&lt;&gt;"",IFERROR(INDEX(DATABASE!$Z$19:$Z$38,MATCH(DATEVALUE(H1648),DATABASE!$AA$19:$AA$38,0)),INDEX(DATABASE!$Z$12:$Z$18,MATCH(WEEKDAY(H1648,2),DATABASE!$AA$12:$AA$18,0))),"")</f>
        <v/>
      </c>
      <c r="K1648" s="25" t="str">
        <f>IF('DATA ACCURATE'!V1651&lt;&gt;"",'DATA ACCURATE'!V1651,"")</f>
        <v/>
      </c>
      <c r="L1648" s="80" t="str">
        <f>IF($H1648="","",IF(OR($J1648="LIBUR",AND($L1647="LIBUR",$O1647=$O1648)),"LIBUR",IF(AND(OR($L1647="LUAR JAM KERJA 1",$L1647="LUAR JAM KERJA 2"),OR(OR(AND($H1647=$H1648,AND(OR($I1648&gt;DATABASE!$J$3,$I1648&lt;DATABASE!$J$6),((DATEVALUE($H1648)+$I1648)-(DATEVALUE($H1647)+$I1647))&lt;DATABASE!$J$6)),AND($H1647=$H1648,$O1647=$O1648,OR($I1648&gt;DATABASE!$J$6,$I1648&lt;DATABASE!$J$3))),AND(($H1648-$H1647)=1,OR($I1648&lt;DATABASE!$I$6,((DATEVALUE($H1648)+$I1648)-(DATEVALUE($H1647)+$I1647))&lt;DATABASE!$J$6))),$A1648=$A1647),"LUAR JAM KERJA 2",IF(AND(OR(WEEKDAY($H1648,2)=1,WEEKDAY($H1648,2)=2,WEEKDAY($H1648,2)=3,WEEKDAY($H1648,2)=4,WEEKDAY($H1648,2)=5),$I1648&lt;=DATABASE!$J$3,$I1648&gt;=DATABASE!$I$3),"JAM KERJA",IF(AND(WEEKDAY($H1648,2)=6,$I1648&lt;=DATABASE!$J$4,$I1648&gt;=DATABASE!$I$4),"JAM KERJA","LUAR JAM KERJA 1")))))</f>
        <v/>
      </c>
      <c r="M1648" s="33" t="str">
        <f>IF('DATA ACCURATE'!T1651&lt;&gt;"",IF('DATA ACCURATE'!T1651&gt;100,'DATA ACCURATE'!T1651/10,'DATA ACCURATE'!T1651),"")</f>
        <v/>
      </c>
      <c r="N1648" t="str">
        <f>IF(M1648="","",IF(M1648&lt;=DATABASE!$I$9,"LOKAL",IF(M1648&lt;DATABASE!$J$9,"LUAR KOTA 1",IF($M1648&gt;=DATABASE!$J$9,"LUAR KOTA 2",""))))</f>
        <v/>
      </c>
      <c r="O1648" s="38" t="str">
        <f>IF('DATA ACCURATE'!L1651&lt;&gt;"",'DATA ACCURATE'!L1651,"")</f>
        <v/>
      </c>
      <c r="Q1648" s="38">
        <f t="shared" si="176"/>
        <v>0</v>
      </c>
      <c r="R1648" s="38">
        <f t="shared" si="176"/>
        <v>0</v>
      </c>
      <c r="S1648" s="38">
        <f t="shared" si="176"/>
        <v>0</v>
      </c>
      <c r="T1648" s="38">
        <f t="shared" si="174"/>
        <v>0</v>
      </c>
      <c r="U1648" s="38">
        <f t="shared" si="177"/>
        <v>0</v>
      </c>
      <c r="V1648" s="38">
        <f t="shared" si="177"/>
        <v>0</v>
      </c>
      <c r="W1648" s="38">
        <f t="shared" si="177"/>
        <v>0</v>
      </c>
      <c r="X1648" s="38">
        <f t="shared" si="178"/>
        <v>0</v>
      </c>
      <c r="Y1648" s="38">
        <f t="shared" si="178"/>
        <v>0</v>
      </c>
      <c r="Z1648" s="38">
        <f t="shared" si="178"/>
        <v>0</v>
      </c>
      <c r="AA1648" s="38">
        <f t="shared" si="175"/>
        <v>0</v>
      </c>
      <c r="AB1648" s="38">
        <f t="shared" si="179"/>
        <v>0</v>
      </c>
      <c r="AC1648" s="38">
        <f t="shared" si="180"/>
        <v>0</v>
      </c>
      <c r="AD1648" s="38" t="str">
        <f t="shared" si="181"/>
        <v>000000000000</v>
      </c>
    </row>
    <row r="1649" spans="1:30">
      <c r="A1649" s="9" t="str">
        <f>IF('DATA ACCURATE'!A1652&lt;&gt;"",'DATA ACCURATE'!A1652,"")</f>
        <v/>
      </c>
      <c r="B1649" s="9" t="str">
        <f>IF('DATA ACCURATE'!D1652&lt;&gt;"",'DATA ACCURATE'!D1652,"")</f>
        <v/>
      </c>
      <c r="C1649" s="38" t="str">
        <f>IF($AD1649="000000000000","",INDEX(DATABASE!$W$12:$W$71,MATCH($AD1649,DATABASE!$V$12:$V$71,0)))</f>
        <v/>
      </c>
      <c r="D1649" s="34" t="str">
        <f>IF(C1649="","",IF(E1649="",INDEX(DATABASE!$AF$13:$AF$62,MATCH($C1649,DATABASE!$AC$13:$AC$62,0)),IF(E1649="2x D11",INDEX(DATABASE!$AF$13:$AF$62,MATCH($C1649,DATABASE!$AC$13:$AC$62,0))+2*DATABASE!$AF$62,IF(E1649="3x D11",INDEX(DATABASE!$AF$13:$AF$62,MATCH($C1649,DATABASE!$AC$13:$AC$62,0))+3*DATABASE!$AF$62,""))))</f>
        <v/>
      </c>
      <c r="E1649" s="38" t="str">
        <f>IF(AND($K1649="Y",$G1649&lt;&gt;"UNYIL",$F1649&lt;DATABASE!$O$8),"2x D11",IF(AND($K1649="Y",$G1649&lt;&gt;"UNYIL",$F1649&gt;=DATABASE!$O$8),"3x D11",""))</f>
        <v/>
      </c>
      <c r="F1649" s="9" t="str">
        <f>IF('DATA ACCURATE'!N1652&lt;&gt;"",'DATA ACCURATE'!N1652,"")</f>
        <v/>
      </c>
      <c r="G1649" t="str">
        <f>IF(F1649="","",IF(F1649&lt;=DATABASE!$I$8,"UNYIL",IF(F1649&lt;=DATABASE!$J$8,"KECIL",IF(F1649&lt;DATABASE!$K$8,"TANGGUNG",IF(F1649&gt;=DATABASE!$K$8,"BESAR","")))))</f>
        <v/>
      </c>
      <c r="H1649" s="16" t="str">
        <f>IF('DATA ACCURATE'!J1652&lt;&gt;"",'DATA ACCURATE'!J1652,"")</f>
        <v/>
      </c>
      <c r="I1649" s="35" t="str">
        <f>IF(B1649&lt;&gt;"",IFERROR(VLOOKUP(B1649,'DATA TIMBANGAN'!G:M,7,FALSE),VLOOKUP(B1649,'DATA TIMBANGAN'!G:M,7)),"")</f>
        <v/>
      </c>
      <c r="J1649" s="25" t="str">
        <f>IF(H1649&lt;&gt;"",IFERROR(INDEX(DATABASE!$Z$19:$Z$38,MATCH(DATEVALUE(H1649),DATABASE!$AA$19:$AA$38,0)),INDEX(DATABASE!$Z$12:$Z$18,MATCH(WEEKDAY(H1649,2),DATABASE!$AA$12:$AA$18,0))),"")</f>
        <v/>
      </c>
      <c r="K1649" s="25" t="str">
        <f>IF('DATA ACCURATE'!V1652&lt;&gt;"",'DATA ACCURATE'!V1652,"")</f>
        <v/>
      </c>
      <c r="L1649" s="80" t="str">
        <f>IF($H1649="","",IF(OR($J1649="LIBUR",AND($L1648="LIBUR",$O1648=$O1649)),"LIBUR",IF(AND(OR($L1648="LUAR JAM KERJA 1",$L1648="LUAR JAM KERJA 2"),OR(OR(AND($H1648=$H1649,AND(OR($I1649&gt;DATABASE!$J$3,$I1649&lt;DATABASE!$J$6),((DATEVALUE($H1649)+$I1649)-(DATEVALUE($H1648)+$I1648))&lt;DATABASE!$J$6)),AND($H1648=$H1649,$O1648=$O1649,OR($I1649&gt;DATABASE!$J$6,$I1649&lt;DATABASE!$J$3))),AND(($H1649-$H1648)=1,OR($I1649&lt;DATABASE!$I$6,((DATEVALUE($H1649)+$I1649)-(DATEVALUE($H1648)+$I1648))&lt;DATABASE!$J$6))),$A1649=$A1648),"LUAR JAM KERJA 2",IF(AND(OR(WEEKDAY($H1649,2)=1,WEEKDAY($H1649,2)=2,WEEKDAY($H1649,2)=3,WEEKDAY($H1649,2)=4,WEEKDAY($H1649,2)=5),$I1649&lt;=DATABASE!$J$3,$I1649&gt;=DATABASE!$I$3),"JAM KERJA",IF(AND(WEEKDAY($H1649,2)=6,$I1649&lt;=DATABASE!$J$4,$I1649&gt;=DATABASE!$I$4),"JAM KERJA","LUAR JAM KERJA 1")))))</f>
        <v/>
      </c>
      <c r="M1649" s="33" t="str">
        <f>IF('DATA ACCURATE'!T1652&lt;&gt;"",IF('DATA ACCURATE'!T1652&gt;100,'DATA ACCURATE'!T1652/10,'DATA ACCURATE'!T1652),"")</f>
        <v/>
      </c>
      <c r="N1649" t="str">
        <f>IF(M1649="","",IF(M1649&lt;=DATABASE!$I$9,"LOKAL",IF(M1649&lt;DATABASE!$J$9,"LUAR KOTA 1",IF($M1649&gt;=DATABASE!$J$9,"LUAR KOTA 2",""))))</f>
        <v/>
      </c>
      <c r="O1649" s="38" t="str">
        <f>IF('DATA ACCURATE'!L1652&lt;&gt;"",'DATA ACCURATE'!L1652,"")</f>
        <v/>
      </c>
      <c r="Q1649" s="38">
        <f t="shared" si="176"/>
        <v>0</v>
      </c>
      <c r="R1649" s="38">
        <f t="shared" si="176"/>
        <v>0</v>
      </c>
      <c r="S1649" s="38">
        <f t="shared" si="176"/>
        <v>0</v>
      </c>
      <c r="T1649" s="38">
        <f t="shared" si="174"/>
        <v>0</v>
      </c>
      <c r="U1649" s="38">
        <f t="shared" si="177"/>
        <v>0</v>
      </c>
      <c r="V1649" s="38">
        <f t="shared" si="177"/>
        <v>0</v>
      </c>
      <c r="W1649" s="38">
        <f t="shared" si="177"/>
        <v>0</v>
      </c>
      <c r="X1649" s="38">
        <f t="shared" si="178"/>
        <v>0</v>
      </c>
      <c r="Y1649" s="38">
        <f t="shared" si="178"/>
        <v>0</v>
      </c>
      <c r="Z1649" s="38">
        <f t="shared" si="178"/>
        <v>0</v>
      </c>
      <c r="AA1649" s="38">
        <f t="shared" si="175"/>
        <v>0</v>
      </c>
      <c r="AB1649" s="38">
        <f t="shared" si="179"/>
        <v>0</v>
      </c>
      <c r="AC1649" s="38">
        <f t="shared" si="180"/>
        <v>0</v>
      </c>
      <c r="AD1649" s="38" t="str">
        <f t="shared" si="181"/>
        <v>000000000000</v>
      </c>
    </row>
    <row r="1650" spans="1:30">
      <c r="A1650" s="9" t="str">
        <f>IF('DATA ACCURATE'!A1653&lt;&gt;"",'DATA ACCURATE'!A1653,"")</f>
        <v/>
      </c>
      <c r="B1650" s="9" t="str">
        <f>IF('DATA ACCURATE'!D1653&lt;&gt;"",'DATA ACCURATE'!D1653,"")</f>
        <v/>
      </c>
      <c r="C1650" s="38" t="str">
        <f>IF($AD1650="000000000000","",INDEX(DATABASE!$W$12:$W$71,MATCH($AD1650,DATABASE!$V$12:$V$71,0)))</f>
        <v/>
      </c>
      <c r="D1650" s="34" t="str">
        <f>IF(C1650="","",IF(E1650="",INDEX(DATABASE!$AF$13:$AF$62,MATCH($C1650,DATABASE!$AC$13:$AC$62,0)),IF(E1650="2x D11",INDEX(DATABASE!$AF$13:$AF$62,MATCH($C1650,DATABASE!$AC$13:$AC$62,0))+2*DATABASE!$AF$62,IF(E1650="3x D11",INDEX(DATABASE!$AF$13:$AF$62,MATCH($C1650,DATABASE!$AC$13:$AC$62,0))+3*DATABASE!$AF$62,""))))</f>
        <v/>
      </c>
      <c r="E1650" s="38" t="str">
        <f>IF(AND($K1650="Y",$G1650&lt;&gt;"UNYIL",$F1650&lt;DATABASE!$O$8),"2x D11",IF(AND($K1650="Y",$G1650&lt;&gt;"UNYIL",$F1650&gt;=DATABASE!$O$8),"3x D11",""))</f>
        <v/>
      </c>
      <c r="F1650" s="9" t="str">
        <f>IF('DATA ACCURATE'!N1653&lt;&gt;"",'DATA ACCURATE'!N1653,"")</f>
        <v/>
      </c>
      <c r="G1650" t="str">
        <f>IF(F1650="","",IF(F1650&lt;=DATABASE!$I$8,"UNYIL",IF(F1650&lt;=DATABASE!$J$8,"KECIL",IF(F1650&lt;DATABASE!$K$8,"TANGGUNG",IF(F1650&gt;=DATABASE!$K$8,"BESAR","")))))</f>
        <v/>
      </c>
      <c r="H1650" s="16" t="str">
        <f>IF('DATA ACCURATE'!J1653&lt;&gt;"",'DATA ACCURATE'!J1653,"")</f>
        <v/>
      </c>
      <c r="I1650" s="35" t="str">
        <f>IF(B1650&lt;&gt;"",IFERROR(VLOOKUP(B1650,'DATA TIMBANGAN'!G:M,7,FALSE),VLOOKUP(B1650,'DATA TIMBANGAN'!G:M,7)),"")</f>
        <v/>
      </c>
      <c r="J1650" s="25" t="str">
        <f>IF(H1650&lt;&gt;"",IFERROR(INDEX(DATABASE!$Z$19:$Z$38,MATCH(DATEVALUE(H1650),DATABASE!$AA$19:$AA$38,0)),INDEX(DATABASE!$Z$12:$Z$18,MATCH(WEEKDAY(H1650,2),DATABASE!$AA$12:$AA$18,0))),"")</f>
        <v/>
      </c>
      <c r="K1650" s="25" t="str">
        <f>IF('DATA ACCURATE'!V1653&lt;&gt;"",'DATA ACCURATE'!V1653,"")</f>
        <v/>
      </c>
      <c r="L1650" s="80" t="str">
        <f>IF($H1650="","",IF(OR($J1650="LIBUR",AND($L1649="LIBUR",$O1649=$O1650)),"LIBUR",IF(AND(OR($L1649="LUAR JAM KERJA 1",$L1649="LUAR JAM KERJA 2"),OR(OR(AND($H1649=$H1650,AND(OR($I1650&gt;DATABASE!$J$3,$I1650&lt;DATABASE!$J$6),((DATEVALUE($H1650)+$I1650)-(DATEVALUE($H1649)+$I1649))&lt;DATABASE!$J$6)),AND($H1649=$H1650,$O1649=$O1650,OR($I1650&gt;DATABASE!$J$6,$I1650&lt;DATABASE!$J$3))),AND(($H1650-$H1649)=1,OR($I1650&lt;DATABASE!$I$6,((DATEVALUE($H1650)+$I1650)-(DATEVALUE($H1649)+$I1649))&lt;DATABASE!$J$6))),$A1650=$A1649),"LUAR JAM KERJA 2",IF(AND(OR(WEEKDAY($H1650,2)=1,WEEKDAY($H1650,2)=2,WEEKDAY($H1650,2)=3,WEEKDAY($H1650,2)=4,WEEKDAY($H1650,2)=5),$I1650&lt;=DATABASE!$J$3,$I1650&gt;=DATABASE!$I$3),"JAM KERJA",IF(AND(WEEKDAY($H1650,2)=6,$I1650&lt;=DATABASE!$J$4,$I1650&gt;=DATABASE!$I$4),"JAM KERJA","LUAR JAM KERJA 1")))))</f>
        <v/>
      </c>
      <c r="M1650" s="33" t="str">
        <f>IF('DATA ACCURATE'!T1653&lt;&gt;"",IF('DATA ACCURATE'!T1653&gt;100,'DATA ACCURATE'!T1653/10,'DATA ACCURATE'!T1653),"")</f>
        <v/>
      </c>
      <c r="N1650" t="str">
        <f>IF(M1650="","",IF(M1650&lt;=DATABASE!$I$9,"LOKAL",IF(M1650&lt;DATABASE!$J$9,"LUAR KOTA 1",IF($M1650&gt;=DATABASE!$J$9,"LUAR KOTA 2",""))))</f>
        <v/>
      </c>
      <c r="O1650" s="38" t="str">
        <f>IF('DATA ACCURATE'!L1653&lt;&gt;"",'DATA ACCURATE'!L1653,"")</f>
        <v/>
      </c>
      <c r="Q1650" s="38">
        <f t="shared" si="176"/>
        <v>0</v>
      </c>
      <c r="R1650" s="38">
        <f t="shared" si="176"/>
        <v>0</v>
      </c>
      <c r="S1650" s="38">
        <f t="shared" si="176"/>
        <v>0</v>
      </c>
      <c r="T1650" s="38">
        <f t="shared" si="174"/>
        <v>0</v>
      </c>
      <c r="U1650" s="38">
        <f t="shared" si="177"/>
        <v>0</v>
      </c>
      <c r="V1650" s="38">
        <f t="shared" si="177"/>
        <v>0</v>
      </c>
      <c r="W1650" s="38">
        <f t="shared" si="177"/>
        <v>0</v>
      </c>
      <c r="X1650" s="38">
        <f t="shared" si="178"/>
        <v>0</v>
      </c>
      <c r="Y1650" s="38">
        <f t="shared" si="178"/>
        <v>0</v>
      </c>
      <c r="Z1650" s="38">
        <f t="shared" si="178"/>
        <v>0</v>
      </c>
      <c r="AA1650" s="38">
        <f t="shared" si="175"/>
        <v>0</v>
      </c>
      <c r="AB1650" s="38">
        <f t="shared" si="179"/>
        <v>0</v>
      </c>
      <c r="AC1650" s="38">
        <f t="shared" si="180"/>
        <v>0</v>
      </c>
      <c r="AD1650" s="38" t="str">
        <f t="shared" si="181"/>
        <v>000000000000</v>
      </c>
    </row>
    <row r="1651" spans="1:30">
      <c r="A1651" s="9" t="str">
        <f>IF('DATA ACCURATE'!A1654&lt;&gt;"",'DATA ACCURATE'!A1654,"")</f>
        <v/>
      </c>
      <c r="B1651" s="9" t="str">
        <f>IF('DATA ACCURATE'!D1654&lt;&gt;"",'DATA ACCURATE'!D1654,"")</f>
        <v/>
      </c>
      <c r="C1651" s="38" t="str">
        <f>IF($AD1651="000000000000","",INDEX(DATABASE!$W$12:$W$71,MATCH($AD1651,DATABASE!$V$12:$V$71,0)))</f>
        <v/>
      </c>
      <c r="D1651" s="34" t="str">
        <f>IF(C1651="","",IF(E1651="",INDEX(DATABASE!$AF$13:$AF$62,MATCH($C1651,DATABASE!$AC$13:$AC$62,0)),IF(E1651="2x D11",INDEX(DATABASE!$AF$13:$AF$62,MATCH($C1651,DATABASE!$AC$13:$AC$62,0))+2*DATABASE!$AF$62,IF(E1651="3x D11",INDEX(DATABASE!$AF$13:$AF$62,MATCH($C1651,DATABASE!$AC$13:$AC$62,0))+3*DATABASE!$AF$62,""))))</f>
        <v/>
      </c>
      <c r="E1651" s="38" t="str">
        <f>IF(AND($K1651="Y",$G1651&lt;&gt;"UNYIL",$F1651&lt;DATABASE!$O$8),"2x D11",IF(AND($K1651="Y",$G1651&lt;&gt;"UNYIL",$F1651&gt;=DATABASE!$O$8),"3x D11",""))</f>
        <v/>
      </c>
      <c r="F1651" s="9" t="str">
        <f>IF('DATA ACCURATE'!N1654&lt;&gt;"",'DATA ACCURATE'!N1654,"")</f>
        <v/>
      </c>
      <c r="G1651" t="str">
        <f>IF(F1651="","",IF(F1651&lt;=DATABASE!$I$8,"UNYIL",IF(F1651&lt;=DATABASE!$J$8,"KECIL",IF(F1651&lt;DATABASE!$K$8,"TANGGUNG",IF(F1651&gt;=DATABASE!$K$8,"BESAR","")))))</f>
        <v/>
      </c>
      <c r="H1651" s="16" t="str">
        <f>IF('DATA ACCURATE'!J1654&lt;&gt;"",'DATA ACCURATE'!J1654,"")</f>
        <v/>
      </c>
      <c r="I1651" s="35" t="str">
        <f>IF(B1651&lt;&gt;"",IFERROR(VLOOKUP(B1651,'DATA TIMBANGAN'!G:M,7,FALSE),VLOOKUP(B1651,'DATA TIMBANGAN'!G:M,7)),"")</f>
        <v/>
      </c>
      <c r="J1651" s="25" t="str">
        <f>IF(H1651&lt;&gt;"",IFERROR(INDEX(DATABASE!$Z$19:$Z$38,MATCH(DATEVALUE(H1651),DATABASE!$AA$19:$AA$38,0)),INDEX(DATABASE!$Z$12:$Z$18,MATCH(WEEKDAY(H1651,2),DATABASE!$AA$12:$AA$18,0))),"")</f>
        <v/>
      </c>
      <c r="K1651" s="25" t="str">
        <f>IF('DATA ACCURATE'!V1654&lt;&gt;"",'DATA ACCURATE'!V1654,"")</f>
        <v/>
      </c>
      <c r="L1651" s="80" t="str">
        <f>IF($H1651="","",IF(OR($J1651="LIBUR",AND($L1650="LIBUR",$O1650=$O1651)),"LIBUR",IF(AND(OR($L1650="LUAR JAM KERJA 1",$L1650="LUAR JAM KERJA 2"),OR(OR(AND($H1650=$H1651,AND(OR($I1651&gt;DATABASE!$J$3,$I1651&lt;DATABASE!$J$6),((DATEVALUE($H1651)+$I1651)-(DATEVALUE($H1650)+$I1650))&lt;DATABASE!$J$6)),AND($H1650=$H1651,$O1650=$O1651,OR($I1651&gt;DATABASE!$J$6,$I1651&lt;DATABASE!$J$3))),AND(($H1651-$H1650)=1,OR($I1651&lt;DATABASE!$I$6,((DATEVALUE($H1651)+$I1651)-(DATEVALUE($H1650)+$I1650))&lt;DATABASE!$J$6))),$A1651=$A1650),"LUAR JAM KERJA 2",IF(AND(OR(WEEKDAY($H1651,2)=1,WEEKDAY($H1651,2)=2,WEEKDAY($H1651,2)=3,WEEKDAY($H1651,2)=4,WEEKDAY($H1651,2)=5),$I1651&lt;=DATABASE!$J$3,$I1651&gt;=DATABASE!$I$3),"JAM KERJA",IF(AND(WEEKDAY($H1651,2)=6,$I1651&lt;=DATABASE!$J$4,$I1651&gt;=DATABASE!$I$4),"JAM KERJA","LUAR JAM KERJA 1")))))</f>
        <v/>
      </c>
      <c r="M1651" s="33" t="str">
        <f>IF('DATA ACCURATE'!T1654&lt;&gt;"",IF('DATA ACCURATE'!T1654&gt;100,'DATA ACCURATE'!T1654/10,'DATA ACCURATE'!T1654),"")</f>
        <v/>
      </c>
      <c r="N1651" t="str">
        <f>IF(M1651="","",IF(M1651&lt;=DATABASE!$I$9,"LOKAL",IF(M1651&lt;DATABASE!$J$9,"LUAR KOTA 1",IF($M1651&gt;=DATABASE!$J$9,"LUAR KOTA 2",""))))</f>
        <v/>
      </c>
      <c r="O1651" s="38" t="str">
        <f>IF('DATA ACCURATE'!L1654&lt;&gt;"",'DATA ACCURATE'!L1654,"")</f>
        <v/>
      </c>
      <c r="Q1651" s="38">
        <f t="shared" si="176"/>
        <v>0</v>
      </c>
      <c r="R1651" s="38">
        <f t="shared" si="176"/>
        <v>0</v>
      </c>
      <c r="S1651" s="38">
        <f t="shared" si="176"/>
        <v>0</v>
      </c>
      <c r="T1651" s="38">
        <f t="shared" si="174"/>
        <v>0</v>
      </c>
      <c r="U1651" s="38">
        <f t="shared" si="177"/>
        <v>0</v>
      </c>
      <c r="V1651" s="38">
        <f t="shared" si="177"/>
        <v>0</v>
      </c>
      <c r="W1651" s="38">
        <f t="shared" si="177"/>
        <v>0</v>
      </c>
      <c r="X1651" s="38">
        <f t="shared" si="178"/>
        <v>0</v>
      </c>
      <c r="Y1651" s="38">
        <f t="shared" si="178"/>
        <v>0</v>
      </c>
      <c r="Z1651" s="38">
        <f t="shared" si="178"/>
        <v>0</v>
      </c>
      <c r="AA1651" s="38">
        <f t="shared" si="175"/>
        <v>0</v>
      </c>
      <c r="AB1651" s="38">
        <f t="shared" si="179"/>
        <v>0</v>
      </c>
      <c r="AC1651" s="38">
        <f t="shared" si="180"/>
        <v>0</v>
      </c>
      <c r="AD1651" s="38" t="str">
        <f t="shared" si="181"/>
        <v>000000000000</v>
      </c>
    </row>
    <row r="1652" spans="1:30">
      <c r="A1652" s="9" t="str">
        <f>IF('DATA ACCURATE'!A1655&lt;&gt;"",'DATA ACCURATE'!A1655,"")</f>
        <v/>
      </c>
      <c r="B1652" s="9" t="str">
        <f>IF('DATA ACCURATE'!D1655&lt;&gt;"",'DATA ACCURATE'!D1655,"")</f>
        <v/>
      </c>
      <c r="C1652" s="38" t="str">
        <f>IF($AD1652="000000000000","",INDEX(DATABASE!$W$12:$W$71,MATCH($AD1652,DATABASE!$V$12:$V$71,0)))</f>
        <v/>
      </c>
      <c r="D1652" s="34" t="str">
        <f>IF(C1652="","",IF(E1652="",INDEX(DATABASE!$AF$13:$AF$62,MATCH($C1652,DATABASE!$AC$13:$AC$62,0)),IF(E1652="2x D11",INDEX(DATABASE!$AF$13:$AF$62,MATCH($C1652,DATABASE!$AC$13:$AC$62,0))+2*DATABASE!$AF$62,IF(E1652="3x D11",INDEX(DATABASE!$AF$13:$AF$62,MATCH($C1652,DATABASE!$AC$13:$AC$62,0))+3*DATABASE!$AF$62,""))))</f>
        <v/>
      </c>
      <c r="E1652" s="38" t="str">
        <f>IF(AND($K1652="Y",$G1652&lt;&gt;"UNYIL",$F1652&lt;DATABASE!$O$8),"2x D11",IF(AND($K1652="Y",$G1652&lt;&gt;"UNYIL",$F1652&gt;=DATABASE!$O$8),"3x D11",""))</f>
        <v/>
      </c>
      <c r="F1652" s="9" t="str">
        <f>IF('DATA ACCURATE'!N1655&lt;&gt;"",'DATA ACCURATE'!N1655,"")</f>
        <v/>
      </c>
      <c r="G1652" t="str">
        <f>IF(F1652="","",IF(F1652&lt;=DATABASE!$I$8,"UNYIL",IF(F1652&lt;=DATABASE!$J$8,"KECIL",IF(F1652&lt;DATABASE!$K$8,"TANGGUNG",IF(F1652&gt;=DATABASE!$K$8,"BESAR","")))))</f>
        <v/>
      </c>
      <c r="H1652" s="16" t="str">
        <f>IF('DATA ACCURATE'!J1655&lt;&gt;"",'DATA ACCURATE'!J1655,"")</f>
        <v/>
      </c>
      <c r="I1652" s="35" t="str">
        <f>IF(B1652&lt;&gt;"",IFERROR(VLOOKUP(B1652,'DATA TIMBANGAN'!G:M,7,FALSE),VLOOKUP(B1652,'DATA TIMBANGAN'!G:M,7)),"")</f>
        <v/>
      </c>
      <c r="J1652" s="25" t="str">
        <f>IF(H1652&lt;&gt;"",IFERROR(INDEX(DATABASE!$Z$19:$Z$38,MATCH(DATEVALUE(H1652),DATABASE!$AA$19:$AA$38,0)),INDEX(DATABASE!$Z$12:$Z$18,MATCH(WEEKDAY(H1652,2),DATABASE!$AA$12:$AA$18,0))),"")</f>
        <v/>
      </c>
      <c r="K1652" s="25" t="str">
        <f>IF('DATA ACCURATE'!V1655&lt;&gt;"",'DATA ACCURATE'!V1655,"")</f>
        <v/>
      </c>
      <c r="L1652" s="80" t="str">
        <f>IF($H1652="","",IF(OR($J1652="LIBUR",AND($L1651="LIBUR",$O1651=$O1652)),"LIBUR",IF(AND(OR($L1651="LUAR JAM KERJA 1",$L1651="LUAR JAM KERJA 2"),OR(OR(AND($H1651=$H1652,AND(OR($I1652&gt;DATABASE!$J$3,$I1652&lt;DATABASE!$J$6),((DATEVALUE($H1652)+$I1652)-(DATEVALUE($H1651)+$I1651))&lt;DATABASE!$J$6)),AND($H1651=$H1652,$O1651=$O1652,OR($I1652&gt;DATABASE!$J$6,$I1652&lt;DATABASE!$J$3))),AND(($H1652-$H1651)=1,OR($I1652&lt;DATABASE!$I$6,((DATEVALUE($H1652)+$I1652)-(DATEVALUE($H1651)+$I1651))&lt;DATABASE!$J$6))),$A1652=$A1651),"LUAR JAM KERJA 2",IF(AND(OR(WEEKDAY($H1652,2)=1,WEEKDAY($H1652,2)=2,WEEKDAY($H1652,2)=3,WEEKDAY($H1652,2)=4,WEEKDAY($H1652,2)=5),$I1652&lt;=DATABASE!$J$3,$I1652&gt;=DATABASE!$I$3),"JAM KERJA",IF(AND(WEEKDAY($H1652,2)=6,$I1652&lt;=DATABASE!$J$4,$I1652&gt;=DATABASE!$I$4),"JAM KERJA","LUAR JAM KERJA 1")))))</f>
        <v/>
      </c>
      <c r="M1652" s="33" t="str">
        <f>IF('DATA ACCURATE'!T1655&lt;&gt;"",IF('DATA ACCURATE'!T1655&gt;100,'DATA ACCURATE'!T1655/10,'DATA ACCURATE'!T1655),"")</f>
        <v/>
      </c>
      <c r="N1652" t="str">
        <f>IF(M1652="","",IF(M1652&lt;=DATABASE!$I$9,"LOKAL",IF(M1652&lt;DATABASE!$J$9,"LUAR KOTA 1",IF($M1652&gt;=DATABASE!$J$9,"LUAR KOTA 2",""))))</f>
        <v/>
      </c>
      <c r="O1652" s="38" t="str">
        <f>IF('DATA ACCURATE'!L1655&lt;&gt;"",'DATA ACCURATE'!L1655,"")</f>
        <v/>
      </c>
      <c r="Q1652" s="38">
        <f t="shared" si="176"/>
        <v>0</v>
      </c>
      <c r="R1652" s="38">
        <f t="shared" si="176"/>
        <v>0</v>
      </c>
      <c r="S1652" s="38">
        <f t="shared" si="176"/>
        <v>0</v>
      </c>
      <c r="T1652" s="38">
        <f t="shared" si="174"/>
        <v>0</v>
      </c>
      <c r="U1652" s="38">
        <f t="shared" si="177"/>
        <v>0</v>
      </c>
      <c r="V1652" s="38">
        <f t="shared" si="177"/>
        <v>0</v>
      </c>
      <c r="W1652" s="38">
        <f t="shared" si="177"/>
        <v>0</v>
      </c>
      <c r="X1652" s="38">
        <f t="shared" si="178"/>
        <v>0</v>
      </c>
      <c r="Y1652" s="38">
        <f t="shared" si="178"/>
        <v>0</v>
      </c>
      <c r="Z1652" s="38">
        <f t="shared" si="178"/>
        <v>0</v>
      </c>
      <c r="AA1652" s="38">
        <f t="shared" si="175"/>
        <v>0</v>
      </c>
      <c r="AB1652" s="38">
        <f t="shared" si="179"/>
        <v>0</v>
      </c>
      <c r="AC1652" s="38">
        <f t="shared" si="180"/>
        <v>0</v>
      </c>
      <c r="AD1652" s="38" t="str">
        <f t="shared" si="181"/>
        <v>000000000000</v>
      </c>
    </row>
    <row r="1653" spans="1:30">
      <c r="A1653" s="9" t="str">
        <f>IF('DATA ACCURATE'!A1656&lt;&gt;"",'DATA ACCURATE'!A1656,"")</f>
        <v/>
      </c>
      <c r="B1653" s="9" t="str">
        <f>IF('DATA ACCURATE'!D1656&lt;&gt;"",'DATA ACCURATE'!D1656,"")</f>
        <v/>
      </c>
      <c r="C1653" s="38" t="str">
        <f>IF($AD1653="000000000000","",INDEX(DATABASE!$W$12:$W$71,MATCH($AD1653,DATABASE!$V$12:$V$71,0)))</f>
        <v/>
      </c>
      <c r="D1653" s="34" t="str">
        <f>IF(C1653="","",IF(E1653="",INDEX(DATABASE!$AF$13:$AF$62,MATCH($C1653,DATABASE!$AC$13:$AC$62,0)),IF(E1653="2x D11",INDEX(DATABASE!$AF$13:$AF$62,MATCH($C1653,DATABASE!$AC$13:$AC$62,0))+2*DATABASE!$AF$62,IF(E1653="3x D11",INDEX(DATABASE!$AF$13:$AF$62,MATCH($C1653,DATABASE!$AC$13:$AC$62,0))+3*DATABASE!$AF$62,""))))</f>
        <v/>
      </c>
      <c r="E1653" s="38" t="str">
        <f>IF(AND($K1653="Y",$G1653&lt;&gt;"UNYIL",$F1653&lt;DATABASE!$O$8),"2x D11",IF(AND($K1653="Y",$G1653&lt;&gt;"UNYIL",$F1653&gt;=DATABASE!$O$8),"3x D11",""))</f>
        <v/>
      </c>
      <c r="F1653" s="9" t="str">
        <f>IF('DATA ACCURATE'!N1656&lt;&gt;"",'DATA ACCURATE'!N1656,"")</f>
        <v/>
      </c>
      <c r="G1653" t="str">
        <f>IF(F1653="","",IF(F1653&lt;=DATABASE!$I$8,"UNYIL",IF(F1653&lt;=DATABASE!$J$8,"KECIL",IF(F1653&lt;DATABASE!$K$8,"TANGGUNG",IF(F1653&gt;=DATABASE!$K$8,"BESAR","")))))</f>
        <v/>
      </c>
      <c r="H1653" s="16" t="str">
        <f>IF('DATA ACCURATE'!J1656&lt;&gt;"",'DATA ACCURATE'!J1656,"")</f>
        <v/>
      </c>
      <c r="I1653" s="35" t="str">
        <f>IF(B1653&lt;&gt;"",IFERROR(VLOOKUP(B1653,'DATA TIMBANGAN'!G:M,7,FALSE),VLOOKUP(B1653,'DATA TIMBANGAN'!G:M,7)),"")</f>
        <v/>
      </c>
      <c r="J1653" s="25" t="str">
        <f>IF(H1653&lt;&gt;"",IFERROR(INDEX(DATABASE!$Z$19:$Z$38,MATCH(DATEVALUE(H1653),DATABASE!$AA$19:$AA$38,0)),INDEX(DATABASE!$Z$12:$Z$18,MATCH(WEEKDAY(H1653,2),DATABASE!$AA$12:$AA$18,0))),"")</f>
        <v/>
      </c>
      <c r="K1653" s="25" t="str">
        <f>IF('DATA ACCURATE'!V1656&lt;&gt;"",'DATA ACCURATE'!V1656,"")</f>
        <v/>
      </c>
      <c r="L1653" s="80" t="str">
        <f>IF($H1653="","",IF(OR($J1653="LIBUR",AND($L1652="LIBUR",$O1652=$O1653)),"LIBUR",IF(AND(OR($L1652="LUAR JAM KERJA 1",$L1652="LUAR JAM KERJA 2"),OR(OR(AND($H1652=$H1653,AND(OR($I1653&gt;DATABASE!$J$3,$I1653&lt;DATABASE!$J$6),((DATEVALUE($H1653)+$I1653)-(DATEVALUE($H1652)+$I1652))&lt;DATABASE!$J$6)),AND($H1652=$H1653,$O1652=$O1653,OR($I1653&gt;DATABASE!$J$6,$I1653&lt;DATABASE!$J$3))),AND(($H1653-$H1652)=1,OR($I1653&lt;DATABASE!$I$6,((DATEVALUE($H1653)+$I1653)-(DATEVALUE($H1652)+$I1652))&lt;DATABASE!$J$6))),$A1653=$A1652),"LUAR JAM KERJA 2",IF(AND(OR(WEEKDAY($H1653,2)=1,WEEKDAY($H1653,2)=2,WEEKDAY($H1653,2)=3,WEEKDAY($H1653,2)=4,WEEKDAY($H1653,2)=5),$I1653&lt;=DATABASE!$J$3,$I1653&gt;=DATABASE!$I$3),"JAM KERJA",IF(AND(WEEKDAY($H1653,2)=6,$I1653&lt;=DATABASE!$J$4,$I1653&gt;=DATABASE!$I$4),"JAM KERJA","LUAR JAM KERJA 1")))))</f>
        <v/>
      </c>
      <c r="M1653" s="33" t="str">
        <f>IF('DATA ACCURATE'!T1656&lt;&gt;"",IF('DATA ACCURATE'!T1656&gt;100,'DATA ACCURATE'!T1656/10,'DATA ACCURATE'!T1656),"")</f>
        <v/>
      </c>
      <c r="N1653" t="str">
        <f>IF(M1653="","",IF(M1653&lt;=DATABASE!$I$9,"LOKAL",IF(M1653&lt;DATABASE!$J$9,"LUAR KOTA 1",IF($M1653&gt;=DATABASE!$J$9,"LUAR KOTA 2",""))))</f>
        <v/>
      </c>
      <c r="O1653" s="38" t="str">
        <f>IF('DATA ACCURATE'!L1656&lt;&gt;"",'DATA ACCURATE'!L1656,"")</f>
        <v/>
      </c>
      <c r="Q1653" s="38">
        <f t="shared" si="176"/>
        <v>0</v>
      </c>
      <c r="R1653" s="38">
        <f t="shared" si="176"/>
        <v>0</v>
      </c>
      <c r="S1653" s="38">
        <f t="shared" si="176"/>
        <v>0</v>
      </c>
      <c r="T1653" s="38">
        <f t="shared" si="174"/>
        <v>0</v>
      </c>
      <c r="U1653" s="38">
        <f t="shared" si="177"/>
        <v>0</v>
      </c>
      <c r="V1653" s="38">
        <f t="shared" si="177"/>
        <v>0</v>
      </c>
      <c r="W1653" s="38">
        <f t="shared" si="177"/>
        <v>0</v>
      </c>
      <c r="X1653" s="38">
        <f t="shared" si="178"/>
        <v>0</v>
      </c>
      <c r="Y1653" s="38">
        <f t="shared" si="178"/>
        <v>0</v>
      </c>
      <c r="Z1653" s="38">
        <f t="shared" si="178"/>
        <v>0</v>
      </c>
      <c r="AA1653" s="38">
        <f t="shared" si="175"/>
        <v>0</v>
      </c>
      <c r="AB1653" s="38">
        <f t="shared" si="179"/>
        <v>0</v>
      </c>
      <c r="AC1653" s="38">
        <f t="shared" si="180"/>
        <v>0</v>
      </c>
      <c r="AD1653" s="38" t="str">
        <f t="shared" si="181"/>
        <v>000000000000</v>
      </c>
    </row>
    <row r="1654" spans="1:30">
      <c r="A1654" s="9" t="str">
        <f>IF('DATA ACCURATE'!A1657&lt;&gt;"",'DATA ACCURATE'!A1657,"")</f>
        <v/>
      </c>
      <c r="B1654" s="9" t="str">
        <f>IF('DATA ACCURATE'!D1657&lt;&gt;"",'DATA ACCURATE'!D1657,"")</f>
        <v/>
      </c>
      <c r="C1654" s="38" t="str">
        <f>IF($AD1654="000000000000","",INDEX(DATABASE!$W$12:$W$71,MATCH($AD1654,DATABASE!$V$12:$V$71,0)))</f>
        <v/>
      </c>
      <c r="D1654" s="34" t="str">
        <f>IF(C1654="","",IF(E1654="",INDEX(DATABASE!$AF$13:$AF$62,MATCH($C1654,DATABASE!$AC$13:$AC$62,0)),IF(E1654="2x D11",INDEX(DATABASE!$AF$13:$AF$62,MATCH($C1654,DATABASE!$AC$13:$AC$62,0))+2*DATABASE!$AF$62,IF(E1654="3x D11",INDEX(DATABASE!$AF$13:$AF$62,MATCH($C1654,DATABASE!$AC$13:$AC$62,0))+3*DATABASE!$AF$62,""))))</f>
        <v/>
      </c>
      <c r="E1654" s="38" t="str">
        <f>IF(AND($K1654="Y",$G1654&lt;&gt;"UNYIL",$F1654&lt;DATABASE!$O$8),"2x D11",IF(AND($K1654="Y",$G1654&lt;&gt;"UNYIL",$F1654&gt;=DATABASE!$O$8),"3x D11",""))</f>
        <v/>
      </c>
      <c r="F1654" s="9" t="str">
        <f>IF('DATA ACCURATE'!N1657&lt;&gt;"",'DATA ACCURATE'!N1657,"")</f>
        <v/>
      </c>
      <c r="G1654" t="str">
        <f>IF(F1654="","",IF(F1654&lt;=DATABASE!$I$8,"UNYIL",IF(F1654&lt;=DATABASE!$J$8,"KECIL",IF(F1654&lt;DATABASE!$K$8,"TANGGUNG",IF(F1654&gt;=DATABASE!$K$8,"BESAR","")))))</f>
        <v/>
      </c>
      <c r="H1654" s="16" t="str">
        <f>IF('DATA ACCURATE'!J1657&lt;&gt;"",'DATA ACCURATE'!J1657,"")</f>
        <v/>
      </c>
      <c r="I1654" s="35" t="str">
        <f>IF(B1654&lt;&gt;"",IFERROR(VLOOKUP(B1654,'DATA TIMBANGAN'!G:M,7,FALSE),VLOOKUP(B1654,'DATA TIMBANGAN'!G:M,7)),"")</f>
        <v/>
      </c>
      <c r="J1654" s="25" t="str">
        <f>IF(H1654&lt;&gt;"",IFERROR(INDEX(DATABASE!$Z$19:$Z$38,MATCH(DATEVALUE(H1654),DATABASE!$AA$19:$AA$38,0)),INDEX(DATABASE!$Z$12:$Z$18,MATCH(WEEKDAY(H1654,2),DATABASE!$AA$12:$AA$18,0))),"")</f>
        <v/>
      </c>
      <c r="K1654" s="25" t="str">
        <f>IF('DATA ACCURATE'!V1657&lt;&gt;"",'DATA ACCURATE'!V1657,"")</f>
        <v/>
      </c>
      <c r="L1654" s="80" t="str">
        <f>IF($H1654="","",IF(OR($J1654="LIBUR",AND($L1653="LIBUR",$O1653=$O1654)),"LIBUR",IF(AND(OR($L1653="LUAR JAM KERJA 1",$L1653="LUAR JAM KERJA 2"),OR(OR(AND($H1653=$H1654,AND(OR($I1654&gt;DATABASE!$J$3,$I1654&lt;DATABASE!$J$6),((DATEVALUE($H1654)+$I1654)-(DATEVALUE($H1653)+$I1653))&lt;DATABASE!$J$6)),AND($H1653=$H1654,$O1653=$O1654,OR($I1654&gt;DATABASE!$J$6,$I1654&lt;DATABASE!$J$3))),AND(($H1654-$H1653)=1,OR($I1654&lt;DATABASE!$I$6,((DATEVALUE($H1654)+$I1654)-(DATEVALUE($H1653)+$I1653))&lt;DATABASE!$J$6))),$A1654=$A1653),"LUAR JAM KERJA 2",IF(AND(OR(WEEKDAY($H1654,2)=1,WEEKDAY($H1654,2)=2,WEEKDAY($H1654,2)=3,WEEKDAY($H1654,2)=4,WEEKDAY($H1654,2)=5),$I1654&lt;=DATABASE!$J$3,$I1654&gt;=DATABASE!$I$3),"JAM KERJA",IF(AND(WEEKDAY($H1654,2)=6,$I1654&lt;=DATABASE!$J$4,$I1654&gt;=DATABASE!$I$4),"JAM KERJA","LUAR JAM KERJA 1")))))</f>
        <v/>
      </c>
      <c r="M1654" s="33" t="str">
        <f>IF('DATA ACCURATE'!T1657&lt;&gt;"",IF('DATA ACCURATE'!T1657&gt;100,'DATA ACCURATE'!T1657/10,'DATA ACCURATE'!T1657),"")</f>
        <v/>
      </c>
      <c r="N1654" t="str">
        <f>IF(M1654="","",IF(M1654&lt;=DATABASE!$I$9,"LOKAL",IF(M1654&lt;DATABASE!$J$9,"LUAR KOTA 1",IF($M1654&gt;=DATABASE!$J$9,"LUAR KOTA 2",""))))</f>
        <v/>
      </c>
      <c r="O1654" s="38" t="str">
        <f>IF('DATA ACCURATE'!L1657&lt;&gt;"",'DATA ACCURATE'!L1657,"")</f>
        <v/>
      </c>
      <c r="Q1654" s="38">
        <f t="shared" si="176"/>
        <v>0</v>
      </c>
      <c r="R1654" s="38">
        <f t="shared" si="176"/>
        <v>0</v>
      </c>
      <c r="S1654" s="38">
        <f t="shared" si="176"/>
        <v>0</v>
      </c>
      <c r="T1654" s="38">
        <f t="shared" si="174"/>
        <v>0</v>
      </c>
      <c r="U1654" s="38">
        <f t="shared" si="177"/>
        <v>0</v>
      </c>
      <c r="V1654" s="38">
        <f t="shared" si="177"/>
        <v>0</v>
      </c>
      <c r="W1654" s="38">
        <f t="shared" si="177"/>
        <v>0</v>
      </c>
      <c r="X1654" s="38">
        <f t="shared" si="178"/>
        <v>0</v>
      </c>
      <c r="Y1654" s="38">
        <f t="shared" si="178"/>
        <v>0</v>
      </c>
      <c r="Z1654" s="38">
        <f t="shared" si="178"/>
        <v>0</v>
      </c>
      <c r="AA1654" s="38">
        <f t="shared" si="175"/>
        <v>0</v>
      </c>
      <c r="AB1654" s="38">
        <f t="shared" si="179"/>
        <v>0</v>
      </c>
      <c r="AC1654" s="38">
        <f t="shared" si="180"/>
        <v>0</v>
      </c>
      <c r="AD1654" s="38" t="str">
        <f t="shared" si="181"/>
        <v>000000000000</v>
      </c>
    </row>
    <row r="1655" spans="1:30">
      <c r="A1655" s="9" t="str">
        <f>IF('DATA ACCURATE'!A1658&lt;&gt;"",'DATA ACCURATE'!A1658,"")</f>
        <v/>
      </c>
      <c r="B1655" s="9" t="str">
        <f>IF('DATA ACCURATE'!D1658&lt;&gt;"",'DATA ACCURATE'!D1658,"")</f>
        <v/>
      </c>
      <c r="C1655" s="38" t="str">
        <f>IF($AD1655="000000000000","",INDEX(DATABASE!$W$12:$W$71,MATCH($AD1655,DATABASE!$V$12:$V$71,0)))</f>
        <v/>
      </c>
      <c r="D1655" s="34" t="str">
        <f>IF(C1655="","",IF(E1655="",INDEX(DATABASE!$AF$13:$AF$62,MATCH($C1655,DATABASE!$AC$13:$AC$62,0)),IF(E1655="2x D11",INDEX(DATABASE!$AF$13:$AF$62,MATCH($C1655,DATABASE!$AC$13:$AC$62,0))+2*DATABASE!$AF$62,IF(E1655="3x D11",INDEX(DATABASE!$AF$13:$AF$62,MATCH($C1655,DATABASE!$AC$13:$AC$62,0))+3*DATABASE!$AF$62,""))))</f>
        <v/>
      </c>
      <c r="E1655" s="38" t="str">
        <f>IF(AND($K1655="Y",$G1655&lt;&gt;"UNYIL",$F1655&lt;DATABASE!$O$8),"2x D11",IF(AND($K1655="Y",$G1655&lt;&gt;"UNYIL",$F1655&gt;=DATABASE!$O$8),"3x D11",""))</f>
        <v/>
      </c>
      <c r="F1655" s="9" t="str">
        <f>IF('DATA ACCURATE'!N1658&lt;&gt;"",'DATA ACCURATE'!N1658,"")</f>
        <v/>
      </c>
      <c r="G1655" t="str">
        <f>IF(F1655="","",IF(F1655&lt;=DATABASE!$I$8,"UNYIL",IF(F1655&lt;=DATABASE!$J$8,"KECIL",IF(F1655&lt;DATABASE!$K$8,"TANGGUNG",IF(F1655&gt;=DATABASE!$K$8,"BESAR","")))))</f>
        <v/>
      </c>
      <c r="H1655" s="16" t="str">
        <f>IF('DATA ACCURATE'!J1658&lt;&gt;"",'DATA ACCURATE'!J1658,"")</f>
        <v/>
      </c>
      <c r="I1655" s="35" t="str">
        <f>IF(B1655&lt;&gt;"",IFERROR(VLOOKUP(B1655,'DATA TIMBANGAN'!G:M,7,FALSE),VLOOKUP(B1655,'DATA TIMBANGAN'!G:M,7)),"")</f>
        <v/>
      </c>
      <c r="J1655" s="25" t="str">
        <f>IF(H1655&lt;&gt;"",IFERROR(INDEX(DATABASE!$Z$19:$Z$38,MATCH(DATEVALUE(H1655),DATABASE!$AA$19:$AA$38,0)),INDEX(DATABASE!$Z$12:$Z$18,MATCH(WEEKDAY(H1655,2),DATABASE!$AA$12:$AA$18,0))),"")</f>
        <v/>
      </c>
      <c r="K1655" s="25" t="str">
        <f>IF('DATA ACCURATE'!V1658&lt;&gt;"",'DATA ACCURATE'!V1658,"")</f>
        <v/>
      </c>
      <c r="L1655" s="80" t="str">
        <f>IF($H1655="","",IF(OR($J1655="LIBUR",AND($L1654="LIBUR",$O1654=$O1655)),"LIBUR",IF(AND(OR($L1654="LUAR JAM KERJA 1",$L1654="LUAR JAM KERJA 2"),OR(OR(AND($H1654=$H1655,AND(OR($I1655&gt;DATABASE!$J$3,$I1655&lt;DATABASE!$J$6),((DATEVALUE($H1655)+$I1655)-(DATEVALUE($H1654)+$I1654))&lt;DATABASE!$J$6)),AND($H1654=$H1655,$O1654=$O1655,OR($I1655&gt;DATABASE!$J$6,$I1655&lt;DATABASE!$J$3))),AND(($H1655-$H1654)=1,OR($I1655&lt;DATABASE!$I$6,((DATEVALUE($H1655)+$I1655)-(DATEVALUE($H1654)+$I1654))&lt;DATABASE!$J$6))),$A1655=$A1654),"LUAR JAM KERJA 2",IF(AND(OR(WEEKDAY($H1655,2)=1,WEEKDAY($H1655,2)=2,WEEKDAY($H1655,2)=3,WEEKDAY($H1655,2)=4,WEEKDAY($H1655,2)=5),$I1655&lt;=DATABASE!$J$3,$I1655&gt;=DATABASE!$I$3),"JAM KERJA",IF(AND(WEEKDAY($H1655,2)=6,$I1655&lt;=DATABASE!$J$4,$I1655&gt;=DATABASE!$I$4),"JAM KERJA","LUAR JAM KERJA 1")))))</f>
        <v/>
      </c>
      <c r="M1655" s="33" t="str">
        <f>IF('DATA ACCURATE'!T1658&lt;&gt;"",IF('DATA ACCURATE'!T1658&gt;100,'DATA ACCURATE'!T1658/10,'DATA ACCURATE'!T1658),"")</f>
        <v/>
      </c>
      <c r="N1655" t="str">
        <f>IF(M1655="","",IF(M1655&lt;=DATABASE!$I$9,"LOKAL",IF(M1655&lt;DATABASE!$J$9,"LUAR KOTA 1",IF($M1655&gt;=DATABASE!$J$9,"LUAR KOTA 2",""))))</f>
        <v/>
      </c>
      <c r="O1655" s="38" t="str">
        <f>IF('DATA ACCURATE'!L1658&lt;&gt;"",'DATA ACCURATE'!L1658,"")</f>
        <v/>
      </c>
      <c r="Q1655" s="38">
        <f t="shared" si="176"/>
        <v>0</v>
      </c>
      <c r="R1655" s="38">
        <f t="shared" si="176"/>
        <v>0</v>
      </c>
      <c r="S1655" s="38">
        <f t="shared" si="176"/>
        <v>0</v>
      </c>
      <c r="T1655" s="38">
        <f t="shared" si="174"/>
        <v>0</v>
      </c>
      <c r="U1655" s="38">
        <f t="shared" si="177"/>
        <v>0</v>
      </c>
      <c r="V1655" s="38">
        <f t="shared" si="177"/>
        <v>0</v>
      </c>
      <c r="W1655" s="38">
        <f t="shared" si="177"/>
        <v>0</v>
      </c>
      <c r="X1655" s="38">
        <f t="shared" si="178"/>
        <v>0</v>
      </c>
      <c r="Y1655" s="38">
        <f t="shared" si="178"/>
        <v>0</v>
      </c>
      <c r="Z1655" s="38">
        <f t="shared" si="178"/>
        <v>0</v>
      </c>
      <c r="AA1655" s="38">
        <f t="shared" si="175"/>
        <v>0</v>
      </c>
      <c r="AB1655" s="38">
        <f t="shared" si="179"/>
        <v>0</v>
      </c>
      <c r="AC1655" s="38">
        <f t="shared" si="180"/>
        <v>0</v>
      </c>
      <c r="AD1655" s="38" t="str">
        <f t="shared" si="181"/>
        <v>000000000000</v>
      </c>
    </row>
    <row r="1656" spans="1:30">
      <c r="A1656" s="9" t="str">
        <f>IF('DATA ACCURATE'!A1659&lt;&gt;"",'DATA ACCURATE'!A1659,"")</f>
        <v/>
      </c>
      <c r="B1656" s="9" t="str">
        <f>IF('DATA ACCURATE'!D1659&lt;&gt;"",'DATA ACCURATE'!D1659,"")</f>
        <v/>
      </c>
      <c r="C1656" s="38" t="str">
        <f>IF($AD1656="000000000000","",INDEX(DATABASE!$W$12:$W$71,MATCH($AD1656,DATABASE!$V$12:$V$71,0)))</f>
        <v/>
      </c>
      <c r="D1656" s="34" t="str">
        <f>IF(C1656="","",IF(E1656="",INDEX(DATABASE!$AF$13:$AF$62,MATCH($C1656,DATABASE!$AC$13:$AC$62,0)),IF(E1656="2x D11",INDEX(DATABASE!$AF$13:$AF$62,MATCH($C1656,DATABASE!$AC$13:$AC$62,0))+2*DATABASE!$AF$62,IF(E1656="3x D11",INDEX(DATABASE!$AF$13:$AF$62,MATCH($C1656,DATABASE!$AC$13:$AC$62,0))+3*DATABASE!$AF$62,""))))</f>
        <v/>
      </c>
      <c r="E1656" s="38" t="str">
        <f>IF(AND($K1656="Y",$G1656&lt;&gt;"UNYIL",$F1656&lt;DATABASE!$O$8),"2x D11",IF(AND($K1656="Y",$G1656&lt;&gt;"UNYIL",$F1656&gt;=DATABASE!$O$8),"3x D11",""))</f>
        <v/>
      </c>
      <c r="F1656" s="9" t="str">
        <f>IF('DATA ACCURATE'!N1659&lt;&gt;"",'DATA ACCURATE'!N1659,"")</f>
        <v/>
      </c>
      <c r="G1656" t="str">
        <f>IF(F1656="","",IF(F1656&lt;=DATABASE!$I$8,"UNYIL",IF(F1656&lt;=DATABASE!$J$8,"KECIL",IF(F1656&lt;DATABASE!$K$8,"TANGGUNG",IF(F1656&gt;=DATABASE!$K$8,"BESAR","")))))</f>
        <v/>
      </c>
      <c r="H1656" s="16" t="str">
        <f>IF('DATA ACCURATE'!J1659&lt;&gt;"",'DATA ACCURATE'!J1659,"")</f>
        <v/>
      </c>
      <c r="I1656" s="35" t="str">
        <f>IF(B1656&lt;&gt;"",IFERROR(VLOOKUP(B1656,'DATA TIMBANGAN'!G:M,7,FALSE),VLOOKUP(B1656,'DATA TIMBANGAN'!G:M,7)),"")</f>
        <v/>
      </c>
      <c r="J1656" s="25" t="str">
        <f>IF(H1656&lt;&gt;"",IFERROR(INDEX(DATABASE!$Z$19:$Z$38,MATCH(DATEVALUE(H1656),DATABASE!$AA$19:$AA$38,0)),INDEX(DATABASE!$Z$12:$Z$18,MATCH(WEEKDAY(H1656,2),DATABASE!$AA$12:$AA$18,0))),"")</f>
        <v/>
      </c>
      <c r="K1656" s="25" t="str">
        <f>IF('DATA ACCURATE'!V1659&lt;&gt;"",'DATA ACCURATE'!V1659,"")</f>
        <v/>
      </c>
      <c r="L1656" s="80" t="str">
        <f>IF($H1656="","",IF(OR($J1656="LIBUR",AND($L1655="LIBUR",$O1655=$O1656)),"LIBUR",IF(AND(OR($L1655="LUAR JAM KERJA 1",$L1655="LUAR JAM KERJA 2"),OR(OR(AND($H1655=$H1656,AND(OR($I1656&gt;DATABASE!$J$3,$I1656&lt;DATABASE!$J$6),((DATEVALUE($H1656)+$I1656)-(DATEVALUE($H1655)+$I1655))&lt;DATABASE!$J$6)),AND($H1655=$H1656,$O1655=$O1656,OR($I1656&gt;DATABASE!$J$6,$I1656&lt;DATABASE!$J$3))),AND(($H1656-$H1655)=1,OR($I1656&lt;DATABASE!$I$6,((DATEVALUE($H1656)+$I1656)-(DATEVALUE($H1655)+$I1655))&lt;DATABASE!$J$6))),$A1656=$A1655),"LUAR JAM KERJA 2",IF(AND(OR(WEEKDAY($H1656,2)=1,WEEKDAY($H1656,2)=2,WEEKDAY($H1656,2)=3,WEEKDAY($H1656,2)=4,WEEKDAY($H1656,2)=5),$I1656&lt;=DATABASE!$J$3,$I1656&gt;=DATABASE!$I$3),"JAM KERJA",IF(AND(WEEKDAY($H1656,2)=6,$I1656&lt;=DATABASE!$J$4,$I1656&gt;=DATABASE!$I$4),"JAM KERJA","LUAR JAM KERJA 1")))))</f>
        <v/>
      </c>
      <c r="M1656" s="33" t="str">
        <f>IF('DATA ACCURATE'!T1659&lt;&gt;"",IF('DATA ACCURATE'!T1659&gt;100,'DATA ACCURATE'!T1659/10,'DATA ACCURATE'!T1659),"")</f>
        <v/>
      </c>
      <c r="N1656" t="str">
        <f>IF(M1656="","",IF(M1656&lt;=DATABASE!$I$9,"LOKAL",IF(M1656&lt;DATABASE!$J$9,"LUAR KOTA 1",IF($M1656&gt;=DATABASE!$J$9,"LUAR KOTA 2",""))))</f>
        <v/>
      </c>
      <c r="O1656" s="38" t="str">
        <f>IF('DATA ACCURATE'!L1659&lt;&gt;"",'DATA ACCURATE'!L1659,"")</f>
        <v/>
      </c>
      <c r="Q1656" s="38">
        <f t="shared" si="176"/>
        <v>0</v>
      </c>
      <c r="R1656" s="38">
        <f t="shared" si="176"/>
        <v>0</v>
      </c>
      <c r="S1656" s="38">
        <f t="shared" si="176"/>
        <v>0</v>
      </c>
      <c r="T1656" s="38">
        <f t="shared" si="174"/>
        <v>0</v>
      </c>
      <c r="U1656" s="38">
        <f t="shared" si="177"/>
        <v>0</v>
      </c>
      <c r="V1656" s="38">
        <f t="shared" si="177"/>
        <v>0</v>
      </c>
      <c r="W1656" s="38">
        <f t="shared" si="177"/>
        <v>0</v>
      </c>
      <c r="X1656" s="38">
        <f t="shared" si="178"/>
        <v>0</v>
      </c>
      <c r="Y1656" s="38">
        <f t="shared" si="178"/>
        <v>0</v>
      </c>
      <c r="Z1656" s="38">
        <f t="shared" si="178"/>
        <v>0</v>
      </c>
      <c r="AA1656" s="38">
        <f t="shared" si="175"/>
        <v>0</v>
      </c>
      <c r="AB1656" s="38">
        <f t="shared" si="179"/>
        <v>0</v>
      </c>
      <c r="AC1656" s="38">
        <f t="shared" si="180"/>
        <v>0</v>
      </c>
      <c r="AD1656" s="38" t="str">
        <f t="shared" si="181"/>
        <v>000000000000</v>
      </c>
    </row>
    <row r="1657" spans="1:30">
      <c r="A1657" s="9" t="str">
        <f>IF('DATA ACCURATE'!A1660&lt;&gt;"",'DATA ACCURATE'!A1660,"")</f>
        <v/>
      </c>
      <c r="B1657" s="9" t="str">
        <f>IF('DATA ACCURATE'!D1660&lt;&gt;"",'DATA ACCURATE'!D1660,"")</f>
        <v/>
      </c>
      <c r="C1657" s="38" t="str">
        <f>IF($AD1657="000000000000","",INDEX(DATABASE!$W$12:$W$71,MATCH($AD1657,DATABASE!$V$12:$V$71,0)))</f>
        <v/>
      </c>
      <c r="D1657" s="34" t="str">
        <f>IF(C1657="","",IF(E1657="",INDEX(DATABASE!$AF$13:$AF$62,MATCH($C1657,DATABASE!$AC$13:$AC$62,0)),IF(E1657="2x D11",INDEX(DATABASE!$AF$13:$AF$62,MATCH($C1657,DATABASE!$AC$13:$AC$62,0))+2*DATABASE!$AF$62,IF(E1657="3x D11",INDEX(DATABASE!$AF$13:$AF$62,MATCH($C1657,DATABASE!$AC$13:$AC$62,0))+3*DATABASE!$AF$62,""))))</f>
        <v/>
      </c>
      <c r="E1657" s="38" t="str">
        <f>IF(AND($K1657="Y",$G1657&lt;&gt;"UNYIL",$F1657&lt;DATABASE!$O$8),"2x D11",IF(AND($K1657="Y",$G1657&lt;&gt;"UNYIL",$F1657&gt;=DATABASE!$O$8),"3x D11",""))</f>
        <v/>
      </c>
      <c r="F1657" s="9" t="str">
        <f>IF('DATA ACCURATE'!N1660&lt;&gt;"",'DATA ACCURATE'!N1660,"")</f>
        <v/>
      </c>
      <c r="G1657" t="str">
        <f>IF(F1657="","",IF(F1657&lt;=DATABASE!$I$8,"UNYIL",IF(F1657&lt;=DATABASE!$J$8,"KECIL",IF(F1657&lt;DATABASE!$K$8,"TANGGUNG",IF(F1657&gt;=DATABASE!$K$8,"BESAR","")))))</f>
        <v/>
      </c>
      <c r="H1657" s="16" t="str">
        <f>IF('DATA ACCURATE'!J1660&lt;&gt;"",'DATA ACCURATE'!J1660,"")</f>
        <v/>
      </c>
      <c r="I1657" s="35" t="str">
        <f>IF(B1657&lt;&gt;"",IFERROR(VLOOKUP(B1657,'DATA TIMBANGAN'!G:M,7,FALSE),VLOOKUP(B1657,'DATA TIMBANGAN'!G:M,7)),"")</f>
        <v/>
      </c>
      <c r="J1657" s="25" t="str">
        <f>IF(H1657&lt;&gt;"",IFERROR(INDEX(DATABASE!$Z$19:$Z$38,MATCH(DATEVALUE(H1657),DATABASE!$AA$19:$AA$38,0)),INDEX(DATABASE!$Z$12:$Z$18,MATCH(WEEKDAY(H1657,2),DATABASE!$AA$12:$AA$18,0))),"")</f>
        <v/>
      </c>
      <c r="K1657" s="25" t="str">
        <f>IF('DATA ACCURATE'!V1660&lt;&gt;"",'DATA ACCURATE'!V1660,"")</f>
        <v/>
      </c>
      <c r="L1657" s="80" t="str">
        <f>IF($H1657="","",IF(OR($J1657="LIBUR",AND($L1656="LIBUR",$O1656=$O1657)),"LIBUR",IF(AND(OR($L1656="LUAR JAM KERJA 1",$L1656="LUAR JAM KERJA 2"),OR(OR(AND($H1656=$H1657,AND(OR($I1657&gt;DATABASE!$J$3,$I1657&lt;DATABASE!$J$6),((DATEVALUE($H1657)+$I1657)-(DATEVALUE($H1656)+$I1656))&lt;DATABASE!$J$6)),AND($H1656=$H1657,$O1656=$O1657,OR($I1657&gt;DATABASE!$J$6,$I1657&lt;DATABASE!$J$3))),AND(($H1657-$H1656)=1,OR($I1657&lt;DATABASE!$I$6,((DATEVALUE($H1657)+$I1657)-(DATEVALUE($H1656)+$I1656))&lt;DATABASE!$J$6))),$A1657=$A1656),"LUAR JAM KERJA 2",IF(AND(OR(WEEKDAY($H1657,2)=1,WEEKDAY($H1657,2)=2,WEEKDAY($H1657,2)=3,WEEKDAY($H1657,2)=4,WEEKDAY($H1657,2)=5),$I1657&lt;=DATABASE!$J$3,$I1657&gt;=DATABASE!$I$3),"JAM KERJA",IF(AND(WEEKDAY($H1657,2)=6,$I1657&lt;=DATABASE!$J$4,$I1657&gt;=DATABASE!$I$4),"JAM KERJA","LUAR JAM KERJA 1")))))</f>
        <v/>
      </c>
      <c r="M1657" s="33" t="str">
        <f>IF('DATA ACCURATE'!T1660&lt;&gt;"",IF('DATA ACCURATE'!T1660&gt;100,'DATA ACCURATE'!T1660/10,'DATA ACCURATE'!T1660),"")</f>
        <v/>
      </c>
      <c r="N1657" t="str">
        <f>IF(M1657="","",IF(M1657&lt;=DATABASE!$I$9,"LOKAL",IF(M1657&lt;DATABASE!$J$9,"LUAR KOTA 1",IF($M1657&gt;=DATABASE!$J$9,"LUAR KOTA 2",""))))</f>
        <v/>
      </c>
      <c r="O1657" s="38" t="str">
        <f>IF('DATA ACCURATE'!L1660&lt;&gt;"",'DATA ACCURATE'!L1660,"")</f>
        <v/>
      </c>
      <c r="Q1657" s="38">
        <f t="shared" si="176"/>
        <v>0</v>
      </c>
      <c r="R1657" s="38">
        <f t="shared" si="176"/>
        <v>0</v>
      </c>
      <c r="S1657" s="38">
        <f t="shared" si="176"/>
        <v>0</v>
      </c>
      <c r="T1657" s="38">
        <f t="shared" si="174"/>
        <v>0</v>
      </c>
      <c r="U1657" s="38">
        <f t="shared" si="177"/>
        <v>0</v>
      </c>
      <c r="V1657" s="38">
        <f t="shared" si="177"/>
        <v>0</v>
      </c>
      <c r="W1657" s="38">
        <f t="shared" si="177"/>
        <v>0</v>
      </c>
      <c r="X1657" s="38">
        <f t="shared" si="178"/>
        <v>0</v>
      </c>
      <c r="Y1657" s="38">
        <f t="shared" si="178"/>
        <v>0</v>
      </c>
      <c r="Z1657" s="38">
        <f t="shared" si="178"/>
        <v>0</v>
      </c>
      <c r="AA1657" s="38">
        <f t="shared" si="175"/>
        <v>0</v>
      </c>
      <c r="AB1657" s="38">
        <f t="shared" si="179"/>
        <v>0</v>
      </c>
      <c r="AC1657" s="38">
        <f t="shared" si="180"/>
        <v>0</v>
      </c>
      <c r="AD1657" s="38" t="str">
        <f t="shared" si="181"/>
        <v>000000000000</v>
      </c>
    </row>
    <row r="1658" spans="1:30">
      <c r="A1658" s="9" t="str">
        <f>IF('DATA ACCURATE'!A1661&lt;&gt;"",'DATA ACCURATE'!A1661,"")</f>
        <v/>
      </c>
      <c r="B1658" s="9" t="str">
        <f>IF('DATA ACCURATE'!D1661&lt;&gt;"",'DATA ACCURATE'!D1661,"")</f>
        <v/>
      </c>
      <c r="C1658" s="38" t="str">
        <f>IF($AD1658="000000000000","",INDEX(DATABASE!$W$12:$W$71,MATCH($AD1658,DATABASE!$V$12:$V$71,0)))</f>
        <v/>
      </c>
      <c r="D1658" s="34" t="str">
        <f>IF(C1658="","",IF(E1658="",INDEX(DATABASE!$AF$13:$AF$62,MATCH($C1658,DATABASE!$AC$13:$AC$62,0)),IF(E1658="2x D11",INDEX(DATABASE!$AF$13:$AF$62,MATCH($C1658,DATABASE!$AC$13:$AC$62,0))+2*DATABASE!$AF$62,IF(E1658="3x D11",INDEX(DATABASE!$AF$13:$AF$62,MATCH($C1658,DATABASE!$AC$13:$AC$62,0))+3*DATABASE!$AF$62,""))))</f>
        <v/>
      </c>
      <c r="E1658" s="38" t="str">
        <f>IF(AND($K1658="Y",$G1658&lt;&gt;"UNYIL",$F1658&lt;DATABASE!$O$8),"2x D11",IF(AND($K1658="Y",$G1658&lt;&gt;"UNYIL",$F1658&gt;=DATABASE!$O$8),"3x D11",""))</f>
        <v/>
      </c>
      <c r="F1658" s="9" t="str">
        <f>IF('DATA ACCURATE'!N1661&lt;&gt;"",'DATA ACCURATE'!N1661,"")</f>
        <v/>
      </c>
      <c r="G1658" t="str">
        <f>IF(F1658="","",IF(F1658&lt;=DATABASE!$I$8,"UNYIL",IF(F1658&lt;=DATABASE!$J$8,"KECIL",IF(F1658&lt;DATABASE!$K$8,"TANGGUNG",IF(F1658&gt;=DATABASE!$K$8,"BESAR","")))))</f>
        <v/>
      </c>
      <c r="H1658" s="16" t="str">
        <f>IF('DATA ACCURATE'!J1661&lt;&gt;"",'DATA ACCURATE'!J1661,"")</f>
        <v/>
      </c>
      <c r="I1658" s="35" t="str">
        <f>IF(B1658&lt;&gt;"",IFERROR(VLOOKUP(B1658,'DATA TIMBANGAN'!G:M,7,FALSE),VLOOKUP(B1658,'DATA TIMBANGAN'!G:M,7)),"")</f>
        <v/>
      </c>
      <c r="J1658" s="25" t="str">
        <f>IF(H1658&lt;&gt;"",IFERROR(INDEX(DATABASE!$Z$19:$Z$38,MATCH(DATEVALUE(H1658),DATABASE!$AA$19:$AA$38,0)),INDEX(DATABASE!$Z$12:$Z$18,MATCH(WEEKDAY(H1658,2),DATABASE!$AA$12:$AA$18,0))),"")</f>
        <v/>
      </c>
      <c r="K1658" s="25" t="str">
        <f>IF('DATA ACCURATE'!V1661&lt;&gt;"",'DATA ACCURATE'!V1661,"")</f>
        <v/>
      </c>
      <c r="L1658" s="80" t="str">
        <f>IF($H1658="","",IF(OR($J1658="LIBUR",AND($L1657="LIBUR",$O1657=$O1658)),"LIBUR",IF(AND(OR($L1657="LUAR JAM KERJA 1",$L1657="LUAR JAM KERJA 2"),OR(OR(AND($H1657=$H1658,AND(OR($I1658&gt;DATABASE!$J$3,$I1658&lt;DATABASE!$J$6),((DATEVALUE($H1658)+$I1658)-(DATEVALUE($H1657)+$I1657))&lt;DATABASE!$J$6)),AND($H1657=$H1658,$O1657=$O1658,OR($I1658&gt;DATABASE!$J$6,$I1658&lt;DATABASE!$J$3))),AND(($H1658-$H1657)=1,OR($I1658&lt;DATABASE!$I$6,((DATEVALUE($H1658)+$I1658)-(DATEVALUE($H1657)+$I1657))&lt;DATABASE!$J$6))),$A1658=$A1657),"LUAR JAM KERJA 2",IF(AND(OR(WEEKDAY($H1658,2)=1,WEEKDAY($H1658,2)=2,WEEKDAY($H1658,2)=3,WEEKDAY($H1658,2)=4,WEEKDAY($H1658,2)=5),$I1658&lt;=DATABASE!$J$3,$I1658&gt;=DATABASE!$I$3),"JAM KERJA",IF(AND(WEEKDAY($H1658,2)=6,$I1658&lt;=DATABASE!$J$4,$I1658&gt;=DATABASE!$I$4),"JAM KERJA","LUAR JAM KERJA 1")))))</f>
        <v/>
      </c>
      <c r="M1658" s="33" t="str">
        <f>IF('DATA ACCURATE'!T1661&lt;&gt;"",IF('DATA ACCURATE'!T1661&gt;100,'DATA ACCURATE'!T1661/10,'DATA ACCURATE'!T1661),"")</f>
        <v/>
      </c>
      <c r="N1658" t="str">
        <f>IF(M1658="","",IF(M1658&lt;=DATABASE!$I$9,"LOKAL",IF(M1658&lt;DATABASE!$J$9,"LUAR KOTA 1",IF($M1658&gt;=DATABASE!$J$9,"LUAR KOTA 2",""))))</f>
        <v/>
      </c>
      <c r="O1658" s="38" t="str">
        <f>IF('DATA ACCURATE'!L1661&lt;&gt;"",'DATA ACCURATE'!L1661,"")</f>
        <v/>
      </c>
      <c r="Q1658" s="38">
        <f t="shared" si="176"/>
        <v>0</v>
      </c>
      <c r="R1658" s="38">
        <f t="shared" si="176"/>
        <v>0</v>
      </c>
      <c r="S1658" s="38">
        <f t="shared" si="176"/>
        <v>0</v>
      </c>
      <c r="T1658" s="38">
        <f t="shared" si="174"/>
        <v>0</v>
      </c>
      <c r="U1658" s="38">
        <f t="shared" si="177"/>
        <v>0</v>
      </c>
      <c r="V1658" s="38">
        <f t="shared" si="177"/>
        <v>0</v>
      </c>
      <c r="W1658" s="38">
        <f t="shared" si="177"/>
        <v>0</v>
      </c>
      <c r="X1658" s="38">
        <f t="shared" si="178"/>
        <v>0</v>
      </c>
      <c r="Y1658" s="38">
        <f t="shared" si="178"/>
        <v>0</v>
      </c>
      <c r="Z1658" s="38">
        <f t="shared" si="178"/>
        <v>0</v>
      </c>
      <c r="AA1658" s="38">
        <f t="shared" si="175"/>
        <v>0</v>
      </c>
      <c r="AB1658" s="38">
        <f t="shared" si="179"/>
        <v>0</v>
      </c>
      <c r="AC1658" s="38">
        <f t="shared" si="180"/>
        <v>0</v>
      </c>
      <c r="AD1658" s="38" t="str">
        <f t="shared" si="181"/>
        <v>000000000000</v>
      </c>
    </row>
    <row r="1659" spans="1:30">
      <c r="A1659" s="9" t="str">
        <f>IF('DATA ACCURATE'!A1662&lt;&gt;"",'DATA ACCURATE'!A1662,"")</f>
        <v/>
      </c>
      <c r="B1659" s="9" t="str">
        <f>IF('DATA ACCURATE'!D1662&lt;&gt;"",'DATA ACCURATE'!D1662,"")</f>
        <v/>
      </c>
      <c r="C1659" s="38" t="str">
        <f>IF($AD1659="000000000000","",INDEX(DATABASE!$W$12:$W$71,MATCH($AD1659,DATABASE!$V$12:$V$71,0)))</f>
        <v/>
      </c>
      <c r="D1659" s="34" t="str">
        <f>IF(C1659="","",IF(E1659="",INDEX(DATABASE!$AF$13:$AF$62,MATCH($C1659,DATABASE!$AC$13:$AC$62,0)),IF(E1659="2x D11",INDEX(DATABASE!$AF$13:$AF$62,MATCH($C1659,DATABASE!$AC$13:$AC$62,0))+2*DATABASE!$AF$62,IF(E1659="3x D11",INDEX(DATABASE!$AF$13:$AF$62,MATCH($C1659,DATABASE!$AC$13:$AC$62,0))+3*DATABASE!$AF$62,""))))</f>
        <v/>
      </c>
      <c r="E1659" s="38" t="str">
        <f>IF(AND($K1659="Y",$G1659&lt;&gt;"UNYIL",$F1659&lt;DATABASE!$O$8),"2x D11",IF(AND($K1659="Y",$G1659&lt;&gt;"UNYIL",$F1659&gt;=DATABASE!$O$8),"3x D11",""))</f>
        <v/>
      </c>
      <c r="F1659" s="9" t="str">
        <f>IF('DATA ACCURATE'!N1662&lt;&gt;"",'DATA ACCURATE'!N1662,"")</f>
        <v/>
      </c>
      <c r="G1659" t="str">
        <f>IF(F1659="","",IF(F1659&lt;=DATABASE!$I$8,"UNYIL",IF(F1659&lt;=DATABASE!$J$8,"KECIL",IF(F1659&lt;DATABASE!$K$8,"TANGGUNG",IF(F1659&gt;=DATABASE!$K$8,"BESAR","")))))</f>
        <v/>
      </c>
      <c r="H1659" s="16" t="str">
        <f>IF('DATA ACCURATE'!J1662&lt;&gt;"",'DATA ACCURATE'!J1662,"")</f>
        <v/>
      </c>
      <c r="I1659" s="35" t="str">
        <f>IF(B1659&lt;&gt;"",IFERROR(VLOOKUP(B1659,'DATA TIMBANGAN'!G:M,7,FALSE),VLOOKUP(B1659,'DATA TIMBANGAN'!G:M,7)),"")</f>
        <v/>
      </c>
      <c r="J1659" s="25" t="str">
        <f>IF(H1659&lt;&gt;"",IFERROR(INDEX(DATABASE!$Z$19:$Z$38,MATCH(DATEVALUE(H1659),DATABASE!$AA$19:$AA$38,0)),INDEX(DATABASE!$Z$12:$Z$18,MATCH(WEEKDAY(H1659,2),DATABASE!$AA$12:$AA$18,0))),"")</f>
        <v/>
      </c>
      <c r="K1659" s="25" t="str">
        <f>IF('DATA ACCURATE'!V1662&lt;&gt;"",'DATA ACCURATE'!V1662,"")</f>
        <v/>
      </c>
      <c r="L1659" s="80" t="str">
        <f>IF($H1659="","",IF(OR($J1659="LIBUR",AND($L1658="LIBUR",$O1658=$O1659)),"LIBUR",IF(AND(OR($L1658="LUAR JAM KERJA 1",$L1658="LUAR JAM KERJA 2"),OR(OR(AND($H1658=$H1659,AND(OR($I1659&gt;DATABASE!$J$3,$I1659&lt;DATABASE!$J$6),((DATEVALUE($H1659)+$I1659)-(DATEVALUE($H1658)+$I1658))&lt;DATABASE!$J$6)),AND($H1658=$H1659,$O1658=$O1659,OR($I1659&gt;DATABASE!$J$6,$I1659&lt;DATABASE!$J$3))),AND(($H1659-$H1658)=1,OR($I1659&lt;DATABASE!$I$6,((DATEVALUE($H1659)+$I1659)-(DATEVALUE($H1658)+$I1658))&lt;DATABASE!$J$6))),$A1659=$A1658),"LUAR JAM KERJA 2",IF(AND(OR(WEEKDAY($H1659,2)=1,WEEKDAY($H1659,2)=2,WEEKDAY($H1659,2)=3,WEEKDAY($H1659,2)=4,WEEKDAY($H1659,2)=5),$I1659&lt;=DATABASE!$J$3,$I1659&gt;=DATABASE!$I$3),"JAM KERJA",IF(AND(WEEKDAY($H1659,2)=6,$I1659&lt;=DATABASE!$J$4,$I1659&gt;=DATABASE!$I$4),"JAM KERJA","LUAR JAM KERJA 1")))))</f>
        <v/>
      </c>
      <c r="M1659" s="33" t="str">
        <f>IF('DATA ACCURATE'!T1662&lt;&gt;"",IF('DATA ACCURATE'!T1662&gt;100,'DATA ACCURATE'!T1662/10,'DATA ACCURATE'!T1662),"")</f>
        <v/>
      </c>
      <c r="N1659" t="str">
        <f>IF(M1659="","",IF(M1659&lt;=DATABASE!$I$9,"LOKAL",IF(M1659&lt;DATABASE!$J$9,"LUAR KOTA 1",IF($M1659&gt;=DATABASE!$J$9,"LUAR KOTA 2",""))))</f>
        <v/>
      </c>
      <c r="O1659" s="38" t="str">
        <f>IF('DATA ACCURATE'!L1662&lt;&gt;"",'DATA ACCURATE'!L1662,"")</f>
        <v/>
      </c>
      <c r="Q1659" s="38">
        <f t="shared" si="176"/>
        <v>0</v>
      </c>
      <c r="R1659" s="38">
        <f t="shared" si="176"/>
        <v>0</v>
      </c>
      <c r="S1659" s="38">
        <f t="shared" si="176"/>
        <v>0</v>
      </c>
      <c r="T1659" s="38">
        <f t="shared" si="174"/>
        <v>0</v>
      </c>
      <c r="U1659" s="38">
        <f t="shared" si="177"/>
        <v>0</v>
      </c>
      <c r="V1659" s="38">
        <f t="shared" si="177"/>
        <v>0</v>
      </c>
      <c r="W1659" s="38">
        <f t="shared" si="177"/>
        <v>0</v>
      </c>
      <c r="X1659" s="38">
        <f t="shared" si="178"/>
        <v>0</v>
      </c>
      <c r="Y1659" s="38">
        <f t="shared" si="178"/>
        <v>0</v>
      </c>
      <c r="Z1659" s="38">
        <f t="shared" si="178"/>
        <v>0</v>
      </c>
      <c r="AA1659" s="38">
        <f t="shared" si="175"/>
        <v>0</v>
      </c>
      <c r="AB1659" s="38">
        <f t="shared" si="179"/>
        <v>0</v>
      </c>
      <c r="AC1659" s="38">
        <f t="shared" si="180"/>
        <v>0</v>
      </c>
      <c r="AD1659" s="38" t="str">
        <f t="shared" si="181"/>
        <v>000000000000</v>
      </c>
    </row>
    <row r="1660" spans="1:30">
      <c r="A1660" s="9" t="str">
        <f>IF('DATA ACCURATE'!A1663&lt;&gt;"",'DATA ACCURATE'!A1663,"")</f>
        <v/>
      </c>
      <c r="B1660" s="9" t="str">
        <f>IF('DATA ACCURATE'!D1663&lt;&gt;"",'DATA ACCURATE'!D1663,"")</f>
        <v/>
      </c>
      <c r="C1660" s="38" t="str">
        <f>IF($AD1660="000000000000","",INDEX(DATABASE!$W$12:$W$71,MATCH($AD1660,DATABASE!$V$12:$V$71,0)))</f>
        <v/>
      </c>
      <c r="D1660" s="34" t="str">
        <f>IF(C1660="","",IF(E1660="",INDEX(DATABASE!$AF$13:$AF$62,MATCH($C1660,DATABASE!$AC$13:$AC$62,0)),IF(E1660="2x D11",INDEX(DATABASE!$AF$13:$AF$62,MATCH($C1660,DATABASE!$AC$13:$AC$62,0))+2*DATABASE!$AF$62,IF(E1660="3x D11",INDEX(DATABASE!$AF$13:$AF$62,MATCH($C1660,DATABASE!$AC$13:$AC$62,0))+3*DATABASE!$AF$62,""))))</f>
        <v/>
      </c>
      <c r="E1660" s="38" t="str">
        <f>IF(AND($K1660="Y",$G1660&lt;&gt;"UNYIL",$F1660&lt;DATABASE!$O$8),"2x D11",IF(AND($K1660="Y",$G1660&lt;&gt;"UNYIL",$F1660&gt;=DATABASE!$O$8),"3x D11",""))</f>
        <v/>
      </c>
      <c r="F1660" s="9" t="str">
        <f>IF('DATA ACCURATE'!N1663&lt;&gt;"",'DATA ACCURATE'!N1663,"")</f>
        <v/>
      </c>
      <c r="G1660" t="str">
        <f>IF(F1660="","",IF(F1660&lt;=DATABASE!$I$8,"UNYIL",IF(F1660&lt;=DATABASE!$J$8,"KECIL",IF(F1660&lt;DATABASE!$K$8,"TANGGUNG",IF(F1660&gt;=DATABASE!$K$8,"BESAR","")))))</f>
        <v/>
      </c>
      <c r="H1660" s="16" t="str">
        <f>IF('DATA ACCURATE'!J1663&lt;&gt;"",'DATA ACCURATE'!J1663,"")</f>
        <v/>
      </c>
      <c r="I1660" s="35" t="str">
        <f>IF(B1660&lt;&gt;"",IFERROR(VLOOKUP(B1660,'DATA TIMBANGAN'!G:M,7,FALSE),VLOOKUP(B1660,'DATA TIMBANGAN'!G:M,7)),"")</f>
        <v/>
      </c>
      <c r="J1660" s="25" t="str">
        <f>IF(H1660&lt;&gt;"",IFERROR(INDEX(DATABASE!$Z$19:$Z$38,MATCH(DATEVALUE(H1660),DATABASE!$AA$19:$AA$38,0)),INDEX(DATABASE!$Z$12:$Z$18,MATCH(WEEKDAY(H1660,2),DATABASE!$AA$12:$AA$18,0))),"")</f>
        <v/>
      </c>
      <c r="K1660" s="25" t="str">
        <f>IF('DATA ACCURATE'!V1663&lt;&gt;"",'DATA ACCURATE'!V1663,"")</f>
        <v/>
      </c>
      <c r="L1660" s="80" t="str">
        <f>IF($H1660="","",IF(OR($J1660="LIBUR",AND($L1659="LIBUR",$O1659=$O1660)),"LIBUR",IF(AND(OR($L1659="LUAR JAM KERJA 1",$L1659="LUAR JAM KERJA 2"),OR(OR(AND($H1659=$H1660,AND(OR($I1660&gt;DATABASE!$J$3,$I1660&lt;DATABASE!$J$6),((DATEVALUE($H1660)+$I1660)-(DATEVALUE($H1659)+$I1659))&lt;DATABASE!$J$6)),AND($H1659=$H1660,$O1659=$O1660,OR($I1660&gt;DATABASE!$J$6,$I1660&lt;DATABASE!$J$3))),AND(($H1660-$H1659)=1,OR($I1660&lt;DATABASE!$I$6,((DATEVALUE($H1660)+$I1660)-(DATEVALUE($H1659)+$I1659))&lt;DATABASE!$J$6))),$A1660=$A1659),"LUAR JAM KERJA 2",IF(AND(OR(WEEKDAY($H1660,2)=1,WEEKDAY($H1660,2)=2,WEEKDAY($H1660,2)=3,WEEKDAY($H1660,2)=4,WEEKDAY($H1660,2)=5),$I1660&lt;=DATABASE!$J$3,$I1660&gt;=DATABASE!$I$3),"JAM KERJA",IF(AND(WEEKDAY($H1660,2)=6,$I1660&lt;=DATABASE!$J$4,$I1660&gt;=DATABASE!$I$4),"JAM KERJA","LUAR JAM KERJA 1")))))</f>
        <v/>
      </c>
      <c r="M1660" s="33" t="str">
        <f>IF('DATA ACCURATE'!T1663&lt;&gt;"",IF('DATA ACCURATE'!T1663&gt;100,'DATA ACCURATE'!T1663/10,'DATA ACCURATE'!T1663),"")</f>
        <v/>
      </c>
      <c r="N1660" t="str">
        <f>IF(M1660="","",IF(M1660&lt;=DATABASE!$I$9,"LOKAL",IF(M1660&lt;DATABASE!$J$9,"LUAR KOTA 1",IF($M1660&gt;=DATABASE!$J$9,"LUAR KOTA 2",""))))</f>
        <v/>
      </c>
      <c r="O1660" s="38" t="str">
        <f>IF('DATA ACCURATE'!L1663&lt;&gt;"",'DATA ACCURATE'!L1663,"")</f>
        <v/>
      </c>
      <c r="Q1660" s="38">
        <f t="shared" si="176"/>
        <v>0</v>
      </c>
      <c r="R1660" s="38">
        <f t="shared" si="176"/>
        <v>0</v>
      </c>
      <c r="S1660" s="38">
        <f t="shared" si="176"/>
        <v>0</v>
      </c>
      <c r="T1660" s="38">
        <f t="shared" si="174"/>
        <v>0</v>
      </c>
      <c r="U1660" s="38">
        <f t="shared" si="177"/>
        <v>0</v>
      </c>
      <c r="V1660" s="38">
        <f t="shared" si="177"/>
        <v>0</v>
      </c>
      <c r="W1660" s="38">
        <f t="shared" si="177"/>
        <v>0</v>
      </c>
      <c r="X1660" s="38">
        <f t="shared" si="178"/>
        <v>0</v>
      </c>
      <c r="Y1660" s="38">
        <f t="shared" si="178"/>
        <v>0</v>
      </c>
      <c r="Z1660" s="38">
        <f t="shared" si="178"/>
        <v>0</v>
      </c>
      <c r="AA1660" s="38">
        <f t="shared" si="175"/>
        <v>0</v>
      </c>
      <c r="AB1660" s="38">
        <f t="shared" si="179"/>
        <v>0</v>
      </c>
      <c r="AC1660" s="38">
        <f t="shared" si="180"/>
        <v>0</v>
      </c>
      <c r="AD1660" s="38" t="str">
        <f t="shared" si="181"/>
        <v>000000000000</v>
      </c>
    </row>
    <row r="1661" spans="1:30">
      <c r="A1661" s="9" t="str">
        <f>IF('DATA ACCURATE'!A1664&lt;&gt;"",'DATA ACCURATE'!A1664,"")</f>
        <v/>
      </c>
      <c r="B1661" s="9" t="str">
        <f>IF('DATA ACCURATE'!D1664&lt;&gt;"",'DATA ACCURATE'!D1664,"")</f>
        <v/>
      </c>
      <c r="C1661" s="38" t="str">
        <f>IF($AD1661="000000000000","",INDEX(DATABASE!$W$12:$W$71,MATCH($AD1661,DATABASE!$V$12:$V$71,0)))</f>
        <v/>
      </c>
      <c r="D1661" s="34" t="str">
        <f>IF(C1661="","",IF(E1661="",INDEX(DATABASE!$AF$13:$AF$62,MATCH($C1661,DATABASE!$AC$13:$AC$62,0)),IF(E1661="2x D11",INDEX(DATABASE!$AF$13:$AF$62,MATCH($C1661,DATABASE!$AC$13:$AC$62,0))+2*DATABASE!$AF$62,IF(E1661="3x D11",INDEX(DATABASE!$AF$13:$AF$62,MATCH($C1661,DATABASE!$AC$13:$AC$62,0))+3*DATABASE!$AF$62,""))))</f>
        <v/>
      </c>
      <c r="E1661" s="38" t="str">
        <f>IF(AND($K1661="Y",$G1661&lt;&gt;"UNYIL",$F1661&lt;DATABASE!$O$8),"2x D11",IF(AND($K1661="Y",$G1661&lt;&gt;"UNYIL",$F1661&gt;=DATABASE!$O$8),"3x D11",""))</f>
        <v/>
      </c>
      <c r="F1661" s="9" t="str">
        <f>IF('DATA ACCURATE'!N1664&lt;&gt;"",'DATA ACCURATE'!N1664,"")</f>
        <v/>
      </c>
      <c r="G1661" t="str">
        <f>IF(F1661="","",IF(F1661&lt;=DATABASE!$I$8,"UNYIL",IF(F1661&lt;=DATABASE!$J$8,"KECIL",IF(F1661&lt;DATABASE!$K$8,"TANGGUNG",IF(F1661&gt;=DATABASE!$K$8,"BESAR","")))))</f>
        <v/>
      </c>
      <c r="H1661" s="16" t="str">
        <f>IF('DATA ACCURATE'!J1664&lt;&gt;"",'DATA ACCURATE'!J1664,"")</f>
        <v/>
      </c>
      <c r="I1661" s="35" t="str">
        <f>IF(B1661&lt;&gt;"",IFERROR(VLOOKUP(B1661,'DATA TIMBANGAN'!G:M,7,FALSE),VLOOKUP(B1661,'DATA TIMBANGAN'!G:M,7)),"")</f>
        <v/>
      </c>
      <c r="J1661" s="25" t="str">
        <f>IF(H1661&lt;&gt;"",IFERROR(INDEX(DATABASE!$Z$19:$Z$38,MATCH(DATEVALUE(H1661),DATABASE!$AA$19:$AA$38,0)),INDEX(DATABASE!$Z$12:$Z$18,MATCH(WEEKDAY(H1661,2),DATABASE!$AA$12:$AA$18,0))),"")</f>
        <v/>
      </c>
      <c r="K1661" s="25" t="str">
        <f>IF('DATA ACCURATE'!V1664&lt;&gt;"",'DATA ACCURATE'!V1664,"")</f>
        <v/>
      </c>
      <c r="L1661" s="80" t="str">
        <f>IF($H1661="","",IF(OR($J1661="LIBUR",AND($L1660="LIBUR",$O1660=$O1661)),"LIBUR",IF(AND(OR($L1660="LUAR JAM KERJA 1",$L1660="LUAR JAM KERJA 2"),OR(OR(AND($H1660=$H1661,AND(OR($I1661&gt;DATABASE!$J$3,$I1661&lt;DATABASE!$J$6),((DATEVALUE($H1661)+$I1661)-(DATEVALUE($H1660)+$I1660))&lt;DATABASE!$J$6)),AND($H1660=$H1661,$O1660=$O1661,OR($I1661&gt;DATABASE!$J$6,$I1661&lt;DATABASE!$J$3))),AND(($H1661-$H1660)=1,OR($I1661&lt;DATABASE!$I$6,((DATEVALUE($H1661)+$I1661)-(DATEVALUE($H1660)+$I1660))&lt;DATABASE!$J$6))),$A1661=$A1660),"LUAR JAM KERJA 2",IF(AND(OR(WEEKDAY($H1661,2)=1,WEEKDAY($H1661,2)=2,WEEKDAY($H1661,2)=3,WEEKDAY($H1661,2)=4,WEEKDAY($H1661,2)=5),$I1661&lt;=DATABASE!$J$3,$I1661&gt;=DATABASE!$I$3),"JAM KERJA",IF(AND(WEEKDAY($H1661,2)=6,$I1661&lt;=DATABASE!$J$4,$I1661&gt;=DATABASE!$I$4),"JAM KERJA","LUAR JAM KERJA 1")))))</f>
        <v/>
      </c>
      <c r="M1661" s="33" t="str">
        <f>IF('DATA ACCURATE'!T1664&lt;&gt;"",IF('DATA ACCURATE'!T1664&gt;100,'DATA ACCURATE'!T1664/10,'DATA ACCURATE'!T1664),"")</f>
        <v/>
      </c>
      <c r="N1661" t="str">
        <f>IF(M1661="","",IF(M1661&lt;=DATABASE!$I$9,"LOKAL",IF(M1661&lt;DATABASE!$J$9,"LUAR KOTA 1",IF($M1661&gt;=DATABASE!$J$9,"LUAR KOTA 2",""))))</f>
        <v/>
      </c>
      <c r="O1661" s="38" t="str">
        <f>IF('DATA ACCURATE'!L1664&lt;&gt;"",'DATA ACCURATE'!L1664,"")</f>
        <v/>
      </c>
      <c r="Q1661" s="38">
        <f t="shared" si="176"/>
        <v>0</v>
      </c>
      <c r="R1661" s="38">
        <f t="shared" si="176"/>
        <v>0</v>
      </c>
      <c r="S1661" s="38">
        <f t="shared" si="176"/>
        <v>0</v>
      </c>
      <c r="T1661" s="38">
        <f t="shared" si="174"/>
        <v>0</v>
      </c>
      <c r="U1661" s="38">
        <f t="shared" si="177"/>
        <v>0</v>
      </c>
      <c r="V1661" s="38">
        <f t="shared" si="177"/>
        <v>0</v>
      </c>
      <c r="W1661" s="38">
        <f t="shared" si="177"/>
        <v>0</v>
      </c>
      <c r="X1661" s="38">
        <f t="shared" si="178"/>
        <v>0</v>
      </c>
      <c r="Y1661" s="38">
        <f t="shared" si="178"/>
        <v>0</v>
      </c>
      <c r="Z1661" s="38">
        <f t="shared" si="178"/>
        <v>0</v>
      </c>
      <c r="AA1661" s="38">
        <f t="shared" si="175"/>
        <v>0</v>
      </c>
      <c r="AB1661" s="38">
        <f t="shared" si="179"/>
        <v>0</v>
      </c>
      <c r="AC1661" s="38">
        <f t="shared" si="180"/>
        <v>0</v>
      </c>
      <c r="AD1661" s="38" t="str">
        <f t="shared" si="181"/>
        <v>000000000000</v>
      </c>
    </row>
    <row r="1662" spans="1:30">
      <c r="A1662" s="9" t="str">
        <f>IF('DATA ACCURATE'!A1665&lt;&gt;"",'DATA ACCURATE'!A1665,"")</f>
        <v/>
      </c>
      <c r="B1662" s="9" t="str">
        <f>IF('DATA ACCURATE'!D1665&lt;&gt;"",'DATA ACCURATE'!D1665,"")</f>
        <v/>
      </c>
      <c r="C1662" s="38" t="str">
        <f>IF($AD1662="000000000000","",INDEX(DATABASE!$W$12:$W$71,MATCH($AD1662,DATABASE!$V$12:$V$71,0)))</f>
        <v/>
      </c>
      <c r="D1662" s="34" t="str">
        <f>IF(C1662="","",IF(E1662="",INDEX(DATABASE!$AF$13:$AF$62,MATCH($C1662,DATABASE!$AC$13:$AC$62,0)),IF(E1662="2x D11",INDEX(DATABASE!$AF$13:$AF$62,MATCH($C1662,DATABASE!$AC$13:$AC$62,0))+2*DATABASE!$AF$62,IF(E1662="3x D11",INDEX(DATABASE!$AF$13:$AF$62,MATCH($C1662,DATABASE!$AC$13:$AC$62,0))+3*DATABASE!$AF$62,""))))</f>
        <v/>
      </c>
      <c r="E1662" s="38" t="str">
        <f>IF(AND($K1662="Y",$G1662&lt;&gt;"UNYIL",$F1662&lt;DATABASE!$O$8),"2x D11",IF(AND($K1662="Y",$G1662&lt;&gt;"UNYIL",$F1662&gt;=DATABASE!$O$8),"3x D11",""))</f>
        <v/>
      </c>
      <c r="F1662" s="9" t="str">
        <f>IF('DATA ACCURATE'!N1665&lt;&gt;"",'DATA ACCURATE'!N1665,"")</f>
        <v/>
      </c>
      <c r="G1662" t="str">
        <f>IF(F1662="","",IF(F1662&lt;=DATABASE!$I$8,"UNYIL",IF(F1662&lt;=DATABASE!$J$8,"KECIL",IF(F1662&lt;DATABASE!$K$8,"TANGGUNG",IF(F1662&gt;=DATABASE!$K$8,"BESAR","")))))</f>
        <v/>
      </c>
      <c r="H1662" s="16" t="str">
        <f>IF('DATA ACCURATE'!J1665&lt;&gt;"",'DATA ACCURATE'!J1665,"")</f>
        <v/>
      </c>
      <c r="I1662" s="35" t="str">
        <f>IF(B1662&lt;&gt;"",IFERROR(VLOOKUP(B1662,'DATA TIMBANGAN'!G:M,7,FALSE),VLOOKUP(B1662,'DATA TIMBANGAN'!G:M,7)),"")</f>
        <v/>
      </c>
      <c r="J1662" s="25" t="str">
        <f>IF(H1662&lt;&gt;"",IFERROR(INDEX(DATABASE!$Z$19:$Z$38,MATCH(DATEVALUE(H1662),DATABASE!$AA$19:$AA$38,0)),INDEX(DATABASE!$Z$12:$Z$18,MATCH(WEEKDAY(H1662,2),DATABASE!$AA$12:$AA$18,0))),"")</f>
        <v/>
      </c>
      <c r="K1662" s="25" t="str">
        <f>IF('DATA ACCURATE'!V1665&lt;&gt;"",'DATA ACCURATE'!V1665,"")</f>
        <v/>
      </c>
      <c r="L1662" s="80" t="str">
        <f>IF($H1662="","",IF(OR($J1662="LIBUR",AND($L1661="LIBUR",$O1661=$O1662)),"LIBUR",IF(AND(OR($L1661="LUAR JAM KERJA 1",$L1661="LUAR JAM KERJA 2"),OR(OR(AND($H1661=$H1662,AND(OR($I1662&gt;DATABASE!$J$3,$I1662&lt;DATABASE!$J$6),((DATEVALUE($H1662)+$I1662)-(DATEVALUE($H1661)+$I1661))&lt;DATABASE!$J$6)),AND($H1661=$H1662,$O1661=$O1662,OR($I1662&gt;DATABASE!$J$6,$I1662&lt;DATABASE!$J$3))),AND(($H1662-$H1661)=1,OR($I1662&lt;DATABASE!$I$6,((DATEVALUE($H1662)+$I1662)-(DATEVALUE($H1661)+$I1661))&lt;DATABASE!$J$6))),$A1662=$A1661),"LUAR JAM KERJA 2",IF(AND(OR(WEEKDAY($H1662,2)=1,WEEKDAY($H1662,2)=2,WEEKDAY($H1662,2)=3,WEEKDAY($H1662,2)=4,WEEKDAY($H1662,2)=5),$I1662&lt;=DATABASE!$J$3,$I1662&gt;=DATABASE!$I$3),"JAM KERJA",IF(AND(WEEKDAY($H1662,2)=6,$I1662&lt;=DATABASE!$J$4,$I1662&gt;=DATABASE!$I$4),"JAM KERJA","LUAR JAM KERJA 1")))))</f>
        <v/>
      </c>
      <c r="M1662" s="33" t="str">
        <f>IF('DATA ACCURATE'!T1665&lt;&gt;"",IF('DATA ACCURATE'!T1665&gt;100,'DATA ACCURATE'!T1665/10,'DATA ACCURATE'!T1665),"")</f>
        <v/>
      </c>
      <c r="N1662" t="str">
        <f>IF(M1662="","",IF(M1662&lt;=DATABASE!$I$9,"LOKAL",IF(M1662&lt;DATABASE!$J$9,"LUAR KOTA 1",IF($M1662&gt;=DATABASE!$J$9,"LUAR KOTA 2",""))))</f>
        <v/>
      </c>
      <c r="O1662" s="38" t="str">
        <f>IF('DATA ACCURATE'!L1665&lt;&gt;"",'DATA ACCURATE'!L1665,"")</f>
        <v/>
      </c>
      <c r="Q1662" s="38">
        <f t="shared" si="176"/>
        <v>0</v>
      </c>
      <c r="R1662" s="38">
        <f t="shared" si="176"/>
        <v>0</v>
      </c>
      <c r="S1662" s="38">
        <f t="shared" si="176"/>
        <v>0</v>
      </c>
      <c r="T1662" s="38">
        <f t="shared" si="174"/>
        <v>0</v>
      </c>
      <c r="U1662" s="38">
        <f t="shared" si="177"/>
        <v>0</v>
      </c>
      <c r="V1662" s="38">
        <f t="shared" si="177"/>
        <v>0</v>
      </c>
      <c r="W1662" s="38">
        <f t="shared" si="177"/>
        <v>0</v>
      </c>
      <c r="X1662" s="38">
        <f t="shared" si="178"/>
        <v>0</v>
      </c>
      <c r="Y1662" s="38">
        <f t="shared" si="178"/>
        <v>0</v>
      </c>
      <c r="Z1662" s="38">
        <f t="shared" si="178"/>
        <v>0</v>
      </c>
      <c r="AA1662" s="38">
        <f t="shared" si="175"/>
        <v>0</v>
      </c>
      <c r="AB1662" s="38">
        <f t="shared" si="179"/>
        <v>0</v>
      </c>
      <c r="AC1662" s="38">
        <f t="shared" si="180"/>
        <v>0</v>
      </c>
      <c r="AD1662" s="38" t="str">
        <f t="shared" si="181"/>
        <v>000000000000</v>
      </c>
    </row>
    <row r="1663" spans="1:30">
      <c r="A1663" s="9" t="str">
        <f>IF('DATA ACCURATE'!A1666&lt;&gt;"",'DATA ACCURATE'!A1666,"")</f>
        <v/>
      </c>
      <c r="B1663" s="9" t="str">
        <f>IF('DATA ACCURATE'!D1666&lt;&gt;"",'DATA ACCURATE'!D1666,"")</f>
        <v/>
      </c>
      <c r="C1663" s="38" t="str">
        <f>IF($AD1663="000000000000","",INDEX(DATABASE!$W$12:$W$71,MATCH($AD1663,DATABASE!$V$12:$V$71,0)))</f>
        <v/>
      </c>
      <c r="D1663" s="34" t="str">
        <f>IF(C1663="","",IF(E1663="",INDEX(DATABASE!$AF$13:$AF$62,MATCH($C1663,DATABASE!$AC$13:$AC$62,0)),IF(E1663="2x D11",INDEX(DATABASE!$AF$13:$AF$62,MATCH($C1663,DATABASE!$AC$13:$AC$62,0))+2*DATABASE!$AF$62,IF(E1663="3x D11",INDEX(DATABASE!$AF$13:$AF$62,MATCH($C1663,DATABASE!$AC$13:$AC$62,0))+3*DATABASE!$AF$62,""))))</f>
        <v/>
      </c>
      <c r="E1663" s="38" t="str">
        <f>IF(AND($K1663="Y",$G1663&lt;&gt;"UNYIL",$F1663&lt;DATABASE!$O$8),"2x D11",IF(AND($K1663="Y",$G1663&lt;&gt;"UNYIL",$F1663&gt;=DATABASE!$O$8),"3x D11",""))</f>
        <v/>
      </c>
      <c r="F1663" s="9" t="str">
        <f>IF('DATA ACCURATE'!N1666&lt;&gt;"",'DATA ACCURATE'!N1666,"")</f>
        <v/>
      </c>
      <c r="G1663" t="str">
        <f>IF(F1663="","",IF(F1663&lt;=DATABASE!$I$8,"UNYIL",IF(F1663&lt;=DATABASE!$J$8,"KECIL",IF(F1663&lt;DATABASE!$K$8,"TANGGUNG",IF(F1663&gt;=DATABASE!$K$8,"BESAR","")))))</f>
        <v/>
      </c>
      <c r="H1663" s="16" t="str">
        <f>IF('DATA ACCURATE'!J1666&lt;&gt;"",'DATA ACCURATE'!J1666,"")</f>
        <v/>
      </c>
      <c r="I1663" s="35" t="str">
        <f>IF(B1663&lt;&gt;"",IFERROR(VLOOKUP(B1663,'DATA TIMBANGAN'!G:M,7,FALSE),VLOOKUP(B1663,'DATA TIMBANGAN'!G:M,7)),"")</f>
        <v/>
      </c>
      <c r="J1663" s="25" t="str">
        <f>IF(H1663&lt;&gt;"",IFERROR(INDEX(DATABASE!$Z$19:$Z$38,MATCH(DATEVALUE(H1663),DATABASE!$AA$19:$AA$38,0)),INDEX(DATABASE!$Z$12:$Z$18,MATCH(WEEKDAY(H1663,2),DATABASE!$AA$12:$AA$18,0))),"")</f>
        <v/>
      </c>
      <c r="K1663" s="25" t="str">
        <f>IF('DATA ACCURATE'!V1666&lt;&gt;"",'DATA ACCURATE'!V1666,"")</f>
        <v/>
      </c>
      <c r="L1663" s="80" t="str">
        <f>IF($H1663="","",IF(OR($J1663="LIBUR",AND($L1662="LIBUR",$O1662=$O1663)),"LIBUR",IF(AND(OR($L1662="LUAR JAM KERJA 1",$L1662="LUAR JAM KERJA 2"),OR(OR(AND($H1662=$H1663,AND(OR($I1663&gt;DATABASE!$J$3,$I1663&lt;DATABASE!$J$6),((DATEVALUE($H1663)+$I1663)-(DATEVALUE($H1662)+$I1662))&lt;DATABASE!$J$6)),AND($H1662=$H1663,$O1662=$O1663,OR($I1663&gt;DATABASE!$J$6,$I1663&lt;DATABASE!$J$3))),AND(($H1663-$H1662)=1,OR($I1663&lt;DATABASE!$I$6,((DATEVALUE($H1663)+$I1663)-(DATEVALUE($H1662)+$I1662))&lt;DATABASE!$J$6))),$A1663=$A1662),"LUAR JAM KERJA 2",IF(AND(OR(WEEKDAY($H1663,2)=1,WEEKDAY($H1663,2)=2,WEEKDAY($H1663,2)=3,WEEKDAY($H1663,2)=4,WEEKDAY($H1663,2)=5),$I1663&lt;=DATABASE!$J$3,$I1663&gt;=DATABASE!$I$3),"JAM KERJA",IF(AND(WEEKDAY($H1663,2)=6,$I1663&lt;=DATABASE!$J$4,$I1663&gt;=DATABASE!$I$4),"JAM KERJA","LUAR JAM KERJA 1")))))</f>
        <v/>
      </c>
      <c r="M1663" s="33" t="str">
        <f>IF('DATA ACCURATE'!T1666&lt;&gt;"",IF('DATA ACCURATE'!T1666&gt;100,'DATA ACCURATE'!T1666/10,'DATA ACCURATE'!T1666),"")</f>
        <v/>
      </c>
      <c r="N1663" t="str">
        <f>IF(M1663="","",IF(M1663&lt;=DATABASE!$I$9,"LOKAL",IF(M1663&lt;DATABASE!$J$9,"LUAR KOTA 1",IF($M1663&gt;=DATABASE!$J$9,"LUAR KOTA 2",""))))</f>
        <v/>
      </c>
      <c r="O1663" s="38" t="str">
        <f>IF('DATA ACCURATE'!L1666&lt;&gt;"",'DATA ACCURATE'!L1666,"")</f>
        <v/>
      </c>
      <c r="Q1663" s="38">
        <f t="shared" si="176"/>
        <v>0</v>
      </c>
      <c r="R1663" s="38">
        <f t="shared" si="176"/>
        <v>0</v>
      </c>
      <c r="S1663" s="38">
        <f t="shared" si="176"/>
        <v>0</v>
      </c>
      <c r="T1663" s="38">
        <f t="shared" si="174"/>
        <v>0</v>
      </c>
      <c r="U1663" s="38">
        <f t="shared" si="177"/>
        <v>0</v>
      </c>
      <c r="V1663" s="38">
        <f t="shared" si="177"/>
        <v>0</v>
      </c>
      <c r="W1663" s="38">
        <f t="shared" si="177"/>
        <v>0</v>
      </c>
      <c r="X1663" s="38">
        <f t="shared" si="178"/>
        <v>0</v>
      </c>
      <c r="Y1663" s="38">
        <f t="shared" si="178"/>
        <v>0</v>
      </c>
      <c r="Z1663" s="38">
        <f t="shared" si="178"/>
        <v>0</v>
      </c>
      <c r="AA1663" s="38">
        <f t="shared" si="175"/>
        <v>0</v>
      </c>
      <c r="AB1663" s="38">
        <f t="shared" si="179"/>
        <v>0</v>
      </c>
      <c r="AC1663" s="38">
        <f t="shared" si="180"/>
        <v>0</v>
      </c>
      <c r="AD1663" s="38" t="str">
        <f t="shared" si="181"/>
        <v>000000000000</v>
      </c>
    </row>
    <row r="1664" spans="1:30">
      <c r="A1664" s="9" t="str">
        <f>IF('DATA ACCURATE'!A1667&lt;&gt;"",'DATA ACCURATE'!A1667,"")</f>
        <v/>
      </c>
      <c r="B1664" s="9" t="str">
        <f>IF('DATA ACCURATE'!D1667&lt;&gt;"",'DATA ACCURATE'!D1667,"")</f>
        <v/>
      </c>
      <c r="C1664" s="38" t="str">
        <f>IF($AD1664="000000000000","",INDEX(DATABASE!$W$12:$W$71,MATCH($AD1664,DATABASE!$V$12:$V$71,0)))</f>
        <v/>
      </c>
      <c r="D1664" s="34" t="str">
        <f>IF(C1664="","",IF(E1664="",INDEX(DATABASE!$AF$13:$AF$62,MATCH($C1664,DATABASE!$AC$13:$AC$62,0)),IF(E1664="2x D11",INDEX(DATABASE!$AF$13:$AF$62,MATCH($C1664,DATABASE!$AC$13:$AC$62,0))+2*DATABASE!$AF$62,IF(E1664="3x D11",INDEX(DATABASE!$AF$13:$AF$62,MATCH($C1664,DATABASE!$AC$13:$AC$62,0))+3*DATABASE!$AF$62,""))))</f>
        <v/>
      </c>
      <c r="E1664" s="38" t="str">
        <f>IF(AND($K1664="Y",$G1664&lt;&gt;"UNYIL",$F1664&lt;DATABASE!$O$8),"2x D11",IF(AND($K1664="Y",$G1664&lt;&gt;"UNYIL",$F1664&gt;=DATABASE!$O$8),"3x D11",""))</f>
        <v/>
      </c>
      <c r="F1664" s="9" t="str">
        <f>IF('DATA ACCURATE'!N1667&lt;&gt;"",'DATA ACCURATE'!N1667,"")</f>
        <v/>
      </c>
      <c r="G1664" t="str">
        <f>IF(F1664="","",IF(F1664&lt;=DATABASE!$I$8,"UNYIL",IF(F1664&lt;=DATABASE!$J$8,"KECIL",IF(F1664&lt;DATABASE!$K$8,"TANGGUNG",IF(F1664&gt;=DATABASE!$K$8,"BESAR","")))))</f>
        <v/>
      </c>
      <c r="H1664" s="16" t="str">
        <f>IF('DATA ACCURATE'!J1667&lt;&gt;"",'DATA ACCURATE'!J1667,"")</f>
        <v/>
      </c>
      <c r="I1664" s="35" t="str">
        <f>IF(B1664&lt;&gt;"",IFERROR(VLOOKUP(B1664,'DATA TIMBANGAN'!G:M,7,FALSE),VLOOKUP(B1664,'DATA TIMBANGAN'!G:M,7)),"")</f>
        <v/>
      </c>
      <c r="J1664" s="25" t="str">
        <f>IF(H1664&lt;&gt;"",IFERROR(INDEX(DATABASE!$Z$19:$Z$38,MATCH(DATEVALUE(H1664),DATABASE!$AA$19:$AA$38,0)),INDEX(DATABASE!$Z$12:$Z$18,MATCH(WEEKDAY(H1664,2),DATABASE!$AA$12:$AA$18,0))),"")</f>
        <v/>
      </c>
      <c r="K1664" s="25" t="str">
        <f>IF('DATA ACCURATE'!V1667&lt;&gt;"",'DATA ACCURATE'!V1667,"")</f>
        <v/>
      </c>
      <c r="L1664" s="80" t="str">
        <f>IF($H1664="","",IF(OR($J1664="LIBUR",AND($L1663="LIBUR",$O1663=$O1664)),"LIBUR",IF(AND(OR($L1663="LUAR JAM KERJA 1",$L1663="LUAR JAM KERJA 2"),OR(OR(AND($H1663=$H1664,AND(OR($I1664&gt;DATABASE!$J$3,$I1664&lt;DATABASE!$J$6),((DATEVALUE($H1664)+$I1664)-(DATEVALUE($H1663)+$I1663))&lt;DATABASE!$J$6)),AND($H1663=$H1664,$O1663=$O1664,OR($I1664&gt;DATABASE!$J$6,$I1664&lt;DATABASE!$J$3))),AND(($H1664-$H1663)=1,OR($I1664&lt;DATABASE!$I$6,((DATEVALUE($H1664)+$I1664)-(DATEVALUE($H1663)+$I1663))&lt;DATABASE!$J$6))),$A1664=$A1663),"LUAR JAM KERJA 2",IF(AND(OR(WEEKDAY($H1664,2)=1,WEEKDAY($H1664,2)=2,WEEKDAY($H1664,2)=3,WEEKDAY($H1664,2)=4,WEEKDAY($H1664,2)=5),$I1664&lt;=DATABASE!$J$3,$I1664&gt;=DATABASE!$I$3),"JAM KERJA",IF(AND(WEEKDAY($H1664,2)=6,$I1664&lt;=DATABASE!$J$4,$I1664&gt;=DATABASE!$I$4),"JAM KERJA","LUAR JAM KERJA 1")))))</f>
        <v/>
      </c>
      <c r="M1664" s="33" t="str">
        <f>IF('DATA ACCURATE'!T1667&lt;&gt;"",IF('DATA ACCURATE'!T1667&gt;100,'DATA ACCURATE'!T1667/10,'DATA ACCURATE'!T1667),"")</f>
        <v/>
      </c>
      <c r="N1664" t="str">
        <f>IF(M1664="","",IF(M1664&lt;=DATABASE!$I$9,"LOKAL",IF(M1664&lt;DATABASE!$J$9,"LUAR KOTA 1",IF($M1664&gt;=DATABASE!$J$9,"LUAR KOTA 2",""))))</f>
        <v/>
      </c>
      <c r="O1664" s="38" t="str">
        <f>IF('DATA ACCURATE'!L1667&lt;&gt;"",'DATA ACCURATE'!L1667,"")</f>
        <v/>
      </c>
      <c r="Q1664" s="38">
        <f t="shared" si="176"/>
        <v>0</v>
      </c>
      <c r="R1664" s="38">
        <f t="shared" si="176"/>
        <v>0</v>
      </c>
      <c r="S1664" s="38">
        <f t="shared" si="176"/>
        <v>0</v>
      </c>
      <c r="T1664" s="38">
        <f t="shared" si="174"/>
        <v>0</v>
      </c>
      <c r="U1664" s="38">
        <f t="shared" si="177"/>
        <v>0</v>
      </c>
      <c r="V1664" s="38">
        <f t="shared" si="177"/>
        <v>0</v>
      </c>
      <c r="W1664" s="38">
        <f t="shared" si="177"/>
        <v>0</v>
      </c>
      <c r="X1664" s="38">
        <f t="shared" si="178"/>
        <v>0</v>
      </c>
      <c r="Y1664" s="38">
        <f t="shared" si="178"/>
        <v>0</v>
      </c>
      <c r="Z1664" s="38">
        <f t="shared" si="178"/>
        <v>0</v>
      </c>
      <c r="AA1664" s="38">
        <f t="shared" si="175"/>
        <v>0</v>
      </c>
      <c r="AB1664" s="38">
        <f t="shared" si="179"/>
        <v>0</v>
      </c>
      <c r="AC1664" s="38">
        <f t="shared" si="180"/>
        <v>0</v>
      </c>
      <c r="AD1664" s="38" t="str">
        <f t="shared" si="181"/>
        <v>000000000000</v>
      </c>
    </row>
    <row r="1665" spans="1:30">
      <c r="A1665" s="9" t="str">
        <f>IF('DATA ACCURATE'!A1668&lt;&gt;"",'DATA ACCURATE'!A1668,"")</f>
        <v/>
      </c>
      <c r="B1665" s="9" t="str">
        <f>IF('DATA ACCURATE'!D1668&lt;&gt;"",'DATA ACCURATE'!D1668,"")</f>
        <v/>
      </c>
      <c r="C1665" s="38" t="str">
        <f>IF($AD1665="000000000000","",INDEX(DATABASE!$W$12:$W$71,MATCH($AD1665,DATABASE!$V$12:$V$71,0)))</f>
        <v/>
      </c>
      <c r="D1665" s="34" t="str">
        <f>IF(C1665="","",IF(E1665="",INDEX(DATABASE!$AF$13:$AF$62,MATCH($C1665,DATABASE!$AC$13:$AC$62,0)),IF(E1665="2x D11",INDEX(DATABASE!$AF$13:$AF$62,MATCH($C1665,DATABASE!$AC$13:$AC$62,0))+2*DATABASE!$AF$62,IF(E1665="3x D11",INDEX(DATABASE!$AF$13:$AF$62,MATCH($C1665,DATABASE!$AC$13:$AC$62,0))+3*DATABASE!$AF$62,""))))</f>
        <v/>
      </c>
      <c r="E1665" s="38" t="str">
        <f>IF(AND($K1665="Y",$G1665&lt;&gt;"UNYIL",$F1665&lt;DATABASE!$O$8),"2x D11",IF(AND($K1665="Y",$G1665&lt;&gt;"UNYIL",$F1665&gt;=DATABASE!$O$8),"3x D11",""))</f>
        <v/>
      </c>
      <c r="F1665" s="9" t="str">
        <f>IF('DATA ACCURATE'!N1668&lt;&gt;"",'DATA ACCURATE'!N1668,"")</f>
        <v/>
      </c>
      <c r="G1665" t="str">
        <f>IF(F1665="","",IF(F1665&lt;=DATABASE!$I$8,"UNYIL",IF(F1665&lt;=DATABASE!$J$8,"KECIL",IF(F1665&lt;DATABASE!$K$8,"TANGGUNG",IF(F1665&gt;=DATABASE!$K$8,"BESAR","")))))</f>
        <v/>
      </c>
      <c r="H1665" s="16" t="str">
        <f>IF('DATA ACCURATE'!J1668&lt;&gt;"",'DATA ACCURATE'!J1668,"")</f>
        <v/>
      </c>
      <c r="I1665" s="35" t="str">
        <f>IF(B1665&lt;&gt;"",IFERROR(VLOOKUP(B1665,'DATA TIMBANGAN'!G:M,7,FALSE),VLOOKUP(B1665,'DATA TIMBANGAN'!G:M,7)),"")</f>
        <v/>
      </c>
      <c r="J1665" s="25" t="str">
        <f>IF(H1665&lt;&gt;"",IFERROR(INDEX(DATABASE!$Z$19:$Z$38,MATCH(DATEVALUE(H1665),DATABASE!$AA$19:$AA$38,0)),INDEX(DATABASE!$Z$12:$Z$18,MATCH(WEEKDAY(H1665,2),DATABASE!$AA$12:$AA$18,0))),"")</f>
        <v/>
      </c>
      <c r="K1665" s="25" t="str">
        <f>IF('DATA ACCURATE'!V1668&lt;&gt;"",'DATA ACCURATE'!V1668,"")</f>
        <v/>
      </c>
      <c r="L1665" s="80" t="str">
        <f>IF($H1665="","",IF(OR($J1665="LIBUR",AND($L1664="LIBUR",$O1664=$O1665)),"LIBUR",IF(AND(OR($L1664="LUAR JAM KERJA 1",$L1664="LUAR JAM KERJA 2"),OR(OR(AND($H1664=$H1665,AND(OR($I1665&gt;DATABASE!$J$3,$I1665&lt;DATABASE!$J$6),((DATEVALUE($H1665)+$I1665)-(DATEVALUE($H1664)+$I1664))&lt;DATABASE!$J$6)),AND($H1664=$H1665,$O1664=$O1665,OR($I1665&gt;DATABASE!$J$6,$I1665&lt;DATABASE!$J$3))),AND(($H1665-$H1664)=1,OR($I1665&lt;DATABASE!$I$6,((DATEVALUE($H1665)+$I1665)-(DATEVALUE($H1664)+$I1664))&lt;DATABASE!$J$6))),$A1665=$A1664),"LUAR JAM KERJA 2",IF(AND(OR(WEEKDAY($H1665,2)=1,WEEKDAY($H1665,2)=2,WEEKDAY($H1665,2)=3,WEEKDAY($H1665,2)=4,WEEKDAY($H1665,2)=5),$I1665&lt;=DATABASE!$J$3,$I1665&gt;=DATABASE!$I$3),"JAM KERJA",IF(AND(WEEKDAY($H1665,2)=6,$I1665&lt;=DATABASE!$J$4,$I1665&gt;=DATABASE!$I$4),"JAM KERJA","LUAR JAM KERJA 1")))))</f>
        <v/>
      </c>
      <c r="M1665" s="33" t="str">
        <f>IF('DATA ACCURATE'!T1668&lt;&gt;"",IF('DATA ACCURATE'!T1668&gt;100,'DATA ACCURATE'!T1668/10,'DATA ACCURATE'!T1668),"")</f>
        <v/>
      </c>
      <c r="N1665" t="str">
        <f>IF(M1665="","",IF(M1665&lt;=DATABASE!$I$9,"LOKAL",IF(M1665&lt;DATABASE!$J$9,"LUAR KOTA 1",IF($M1665&gt;=DATABASE!$J$9,"LUAR KOTA 2",""))))</f>
        <v/>
      </c>
      <c r="O1665" s="38" t="str">
        <f>IF('DATA ACCURATE'!L1668&lt;&gt;"",'DATA ACCURATE'!L1668,"")</f>
        <v/>
      </c>
      <c r="Q1665" s="38">
        <f t="shared" si="176"/>
        <v>0</v>
      </c>
      <c r="R1665" s="38">
        <f t="shared" si="176"/>
        <v>0</v>
      </c>
      <c r="S1665" s="38">
        <f t="shared" si="176"/>
        <v>0</v>
      </c>
      <c r="T1665" s="38">
        <f t="shared" si="174"/>
        <v>0</v>
      </c>
      <c r="U1665" s="38">
        <f t="shared" si="177"/>
        <v>0</v>
      </c>
      <c r="V1665" s="38">
        <f t="shared" si="177"/>
        <v>0</v>
      </c>
      <c r="W1665" s="38">
        <f t="shared" si="177"/>
        <v>0</v>
      </c>
      <c r="X1665" s="38">
        <f t="shared" si="178"/>
        <v>0</v>
      </c>
      <c r="Y1665" s="38">
        <f t="shared" si="178"/>
        <v>0</v>
      </c>
      <c r="Z1665" s="38">
        <f t="shared" si="178"/>
        <v>0</v>
      </c>
      <c r="AA1665" s="38">
        <f t="shared" si="175"/>
        <v>0</v>
      </c>
      <c r="AB1665" s="38">
        <f t="shared" si="179"/>
        <v>0</v>
      </c>
      <c r="AC1665" s="38">
        <f t="shared" si="180"/>
        <v>0</v>
      </c>
      <c r="AD1665" s="38" t="str">
        <f t="shared" si="181"/>
        <v>000000000000</v>
      </c>
    </row>
    <row r="1666" spans="1:30">
      <c r="A1666" s="9" t="str">
        <f>IF('DATA ACCURATE'!A1669&lt;&gt;"",'DATA ACCURATE'!A1669,"")</f>
        <v/>
      </c>
      <c r="B1666" s="9" t="str">
        <f>IF('DATA ACCURATE'!D1669&lt;&gt;"",'DATA ACCURATE'!D1669,"")</f>
        <v/>
      </c>
      <c r="C1666" s="38" t="str">
        <f>IF($AD1666="000000000000","",INDEX(DATABASE!$W$12:$W$71,MATCH($AD1666,DATABASE!$V$12:$V$71,0)))</f>
        <v/>
      </c>
      <c r="D1666" s="34" t="str">
        <f>IF(C1666="","",IF(E1666="",INDEX(DATABASE!$AF$13:$AF$62,MATCH($C1666,DATABASE!$AC$13:$AC$62,0)),IF(E1666="2x D11",INDEX(DATABASE!$AF$13:$AF$62,MATCH($C1666,DATABASE!$AC$13:$AC$62,0))+2*DATABASE!$AF$62,IF(E1666="3x D11",INDEX(DATABASE!$AF$13:$AF$62,MATCH($C1666,DATABASE!$AC$13:$AC$62,0))+3*DATABASE!$AF$62,""))))</f>
        <v/>
      </c>
      <c r="E1666" s="38" t="str">
        <f>IF(AND($K1666="Y",$G1666&lt;&gt;"UNYIL",$F1666&lt;DATABASE!$O$8),"2x D11",IF(AND($K1666="Y",$G1666&lt;&gt;"UNYIL",$F1666&gt;=DATABASE!$O$8),"3x D11",""))</f>
        <v/>
      </c>
      <c r="F1666" s="9" t="str">
        <f>IF('DATA ACCURATE'!N1669&lt;&gt;"",'DATA ACCURATE'!N1669,"")</f>
        <v/>
      </c>
      <c r="G1666" t="str">
        <f>IF(F1666="","",IF(F1666&lt;=DATABASE!$I$8,"UNYIL",IF(F1666&lt;=DATABASE!$J$8,"KECIL",IF(F1666&lt;DATABASE!$K$8,"TANGGUNG",IF(F1666&gt;=DATABASE!$K$8,"BESAR","")))))</f>
        <v/>
      </c>
      <c r="H1666" s="16" t="str">
        <f>IF('DATA ACCURATE'!J1669&lt;&gt;"",'DATA ACCURATE'!J1669,"")</f>
        <v/>
      </c>
      <c r="I1666" s="35" t="str">
        <f>IF(B1666&lt;&gt;"",IFERROR(VLOOKUP(B1666,'DATA TIMBANGAN'!G:M,7,FALSE),VLOOKUP(B1666,'DATA TIMBANGAN'!G:M,7)),"")</f>
        <v/>
      </c>
      <c r="J1666" s="25" t="str">
        <f>IF(H1666&lt;&gt;"",IFERROR(INDEX(DATABASE!$Z$19:$Z$38,MATCH(DATEVALUE(H1666),DATABASE!$AA$19:$AA$38,0)),INDEX(DATABASE!$Z$12:$Z$18,MATCH(WEEKDAY(H1666,2),DATABASE!$AA$12:$AA$18,0))),"")</f>
        <v/>
      </c>
      <c r="K1666" s="25" t="str">
        <f>IF('DATA ACCURATE'!V1669&lt;&gt;"",'DATA ACCURATE'!V1669,"")</f>
        <v/>
      </c>
      <c r="L1666" s="80" t="str">
        <f>IF($H1666="","",IF(OR($J1666="LIBUR",AND($L1665="LIBUR",$O1665=$O1666)),"LIBUR",IF(AND(OR($L1665="LUAR JAM KERJA 1",$L1665="LUAR JAM KERJA 2"),OR(OR(AND($H1665=$H1666,AND(OR($I1666&gt;DATABASE!$J$3,$I1666&lt;DATABASE!$J$6),((DATEVALUE($H1666)+$I1666)-(DATEVALUE($H1665)+$I1665))&lt;DATABASE!$J$6)),AND($H1665=$H1666,$O1665=$O1666,OR($I1666&gt;DATABASE!$J$6,$I1666&lt;DATABASE!$J$3))),AND(($H1666-$H1665)=1,OR($I1666&lt;DATABASE!$I$6,((DATEVALUE($H1666)+$I1666)-(DATEVALUE($H1665)+$I1665))&lt;DATABASE!$J$6))),$A1666=$A1665),"LUAR JAM KERJA 2",IF(AND(OR(WEEKDAY($H1666,2)=1,WEEKDAY($H1666,2)=2,WEEKDAY($H1666,2)=3,WEEKDAY($H1666,2)=4,WEEKDAY($H1666,2)=5),$I1666&lt;=DATABASE!$J$3,$I1666&gt;=DATABASE!$I$3),"JAM KERJA",IF(AND(WEEKDAY($H1666,2)=6,$I1666&lt;=DATABASE!$J$4,$I1666&gt;=DATABASE!$I$4),"JAM KERJA","LUAR JAM KERJA 1")))))</f>
        <v/>
      </c>
      <c r="M1666" s="33" t="str">
        <f>IF('DATA ACCURATE'!T1669&lt;&gt;"",IF('DATA ACCURATE'!T1669&gt;100,'DATA ACCURATE'!T1669/10,'DATA ACCURATE'!T1669),"")</f>
        <v/>
      </c>
      <c r="N1666" t="str">
        <f>IF(M1666="","",IF(M1666&lt;=DATABASE!$I$9,"LOKAL",IF(M1666&lt;DATABASE!$J$9,"LUAR KOTA 1",IF($M1666&gt;=DATABASE!$J$9,"LUAR KOTA 2",""))))</f>
        <v/>
      </c>
      <c r="O1666" s="38" t="str">
        <f>IF('DATA ACCURATE'!L1669&lt;&gt;"",'DATA ACCURATE'!L1669,"")</f>
        <v/>
      </c>
      <c r="Q1666" s="38">
        <f t="shared" si="176"/>
        <v>0</v>
      </c>
      <c r="R1666" s="38">
        <f t="shared" si="176"/>
        <v>0</v>
      </c>
      <c r="S1666" s="38">
        <f t="shared" si="176"/>
        <v>0</v>
      </c>
      <c r="T1666" s="38">
        <f t="shared" si="176"/>
        <v>0</v>
      </c>
      <c r="U1666" s="38">
        <f t="shared" si="177"/>
        <v>0</v>
      </c>
      <c r="V1666" s="38">
        <f t="shared" si="177"/>
        <v>0</v>
      </c>
      <c r="W1666" s="38">
        <f t="shared" si="177"/>
        <v>0</v>
      </c>
      <c r="X1666" s="38">
        <f t="shared" si="178"/>
        <v>0</v>
      </c>
      <c r="Y1666" s="38">
        <f t="shared" si="178"/>
        <v>0</v>
      </c>
      <c r="Z1666" s="38">
        <f t="shared" si="178"/>
        <v>0</v>
      </c>
      <c r="AA1666" s="38">
        <f t="shared" si="178"/>
        <v>0</v>
      </c>
      <c r="AB1666" s="38">
        <f t="shared" si="179"/>
        <v>0</v>
      </c>
      <c r="AC1666" s="38">
        <f t="shared" si="180"/>
        <v>0</v>
      </c>
      <c r="AD1666" s="38" t="str">
        <f t="shared" si="181"/>
        <v>000000000000</v>
      </c>
    </row>
    <row r="1667" spans="1:30">
      <c r="A1667" s="9" t="str">
        <f>IF('DATA ACCURATE'!A1670&lt;&gt;"",'DATA ACCURATE'!A1670,"")</f>
        <v/>
      </c>
      <c r="B1667" s="9" t="str">
        <f>IF('DATA ACCURATE'!D1670&lt;&gt;"",'DATA ACCURATE'!D1670,"")</f>
        <v/>
      </c>
      <c r="C1667" s="38" t="str">
        <f>IF($AD1667="000000000000","",INDEX(DATABASE!$W$12:$W$71,MATCH($AD1667,DATABASE!$V$12:$V$71,0)))</f>
        <v/>
      </c>
      <c r="D1667" s="34" t="str">
        <f>IF(C1667="","",IF(E1667="",INDEX(DATABASE!$AF$13:$AF$62,MATCH($C1667,DATABASE!$AC$13:$AC$62,0)),IF(E1667="2x D11",INDEX(DATABASE!$AF$13:$AF$62,MATCH($C1667,DATABASE!$AC$13:$AC$62,0))+2*DATABASE!$AF$62,IF(E1667="3x D11",INDEX(DATABASE!$AF$13:$AF$62,MATCH($C1667,DATABASE!$AC$13:$AC$62,0))+3*DATABASE!$AF$62,""))))</f>
        <v/>
      </c>
      <c r="E1667" s="38" t="str">
        <f>IF(AND($K1667="Y",$G1667&lt;&gt;"UNYIL",$F1667&lt;DATABASE!$O$8),"2x D11",IF(AND($K1667="Y",$G1667&lt;&gt;"UNYIL",$F1667&gt;=DATABASE!$O$8),"3x D11",""))</f>
        <v/>
      </c>
      <c r="F1667" s="9" t="str">
        <f>IF('DATA ACCURATE'!N1670&lt;&gt;"",'DATA ACCURATE'!N1670,"")</f>
        <v/>
      </c>
      <c r="G1667" t="str">
        <f>IF(F1667="","",IF(F1667&lt;=DATABASE!$I$8,"UNYIL",IF(F1667&lt;=DATABASE!$J$8,"KECIL",IF(F1667&lt;DATABASE!$K$8,"TANGGUNG",IF(F1667&gt;=DATABASE!$K$8,"BESAR","")))))</f>
        <v/>
      </c>
      <c r="H1667" s="16" t="str">
        <f>IF('DATA ACCURATE'!J1670&lt;&gt;"",'DATA ACCURATE'!J1670,"")</f>
        <v/>
      </c>
      <c r="I1667" s="35" t="str">
        <f>IF(B1667&lt;&gt;"",IFERROR(VLOOKUP(B1667,'DATA TIMBANGAN'!G:M,7,FALSE),VLOOKUP(B1667,'DATA TIMBANGAN'!G:M,7)),"")</f>
        <v/>
      </c>
      <c r="J1667" s="25" t="str">
        <f>IF(H1667&lt;&gt;"",IFERROR(INDEX(DATABASE!$Z$19:$Z$38,MATCH(DATEVALUE(H1667),DATABASE!$AA$19:$AA$38,0)),INDEX(DATABASE!$Z$12:$Z$18,MATCH(WEEKDAY(H1667,2),DATABASE!$AA$12:$AA$18,0))),"")</f>
        <v/>
      </c>
      <c r="K1667" s="25" t="str">
        <f>IF('DATA ACCURATE'!V1670&lt;&gt;"",'DATA ACCURATE'!V1670,"")</f>
        <v/>
      </c>
      <c r="L1667" s="80" t="str">
        <f>IF($H1667="","",IF(OR($J1667="LIBUR",AND($L1666="LIBUR",$O1666=$O1667)),"LIBUR",IF(AND(OR($L1666="LUAR JAM KERJA 1",$L1666="LUAR JAM KERJA 2"),OR(OR(AND($H1666=$H1667,AND(OR($I1667&gt;DATABASE!$J$3,$I1667&lt;DATABASE!$J$6),((DATEVALUE($H1667)+$I1667)-(DATEVALUE($H1666)+$I1666))&lt;DATABASE!$J$6)),AND($H1666=$H1667,$O1666=$O1667,OR($I1667&gt;DATABASE!$J$6,$I1667&lt;DATABASE!$J$3))),AND(($H1667-$H1666)=1,OR($I1667&lt;DATABASE!$I$6,((DATEVALUE($H1667)+$I1667)-(DATEVALUE($H1666)+$I1666))&lt;DATABASE!$J$6))),$A1667=$A1666),"LUAR JAM KERJA 2",IF(AND(OR(WEEKDAY($H1667,2)=1,WEEKDAY($H1667,2)=2,WEEKDAY($H1667,2)=3,WEEKDAY($H1667,2)=4,WEEKDAY($H1667,2)=5),$I1667&lt;=DATABASE!$J$3,$I1667&gt;=DATABASE!$I$3),"JAM KERJA",IF(AND(WEEKDAY($H1667,2)=6,$I1667&lt;=DATABASE!$J$4,$I1667&gt;=DATABASE!$I$4),"JAM KERJA","LUAR JAM KERJA 1")))))</f>
        <v/>
      </c>
      <c r="M1667" s="33" t="str">
        <f>IF('DATA ACCURATE'!T1670&lt;&gt;"",IF('DATA ACCURATE'!T1670&gt;100,'DATA ACCURATE'!T1670/10,'DATA ACCURATE'!T1670),"")</f>
        <v/>
      </c>
      <c r="N1667" t="str">
        <f>IF(M1667="","",IF(M1667&lt;=DATABASE!$I$9,"LOKAL",IF(M1667&lt;DATABASE!$J$9,"LUAR KOTA 1",IF($M1667&gt;=DATABASE!$J$9,"LUAR KOTA 2",""))))</f>
        <v/>
      </c>
      <c r="O1667" s="38" t="str">
        <f>IF('DATA ACCURATE'!L1670&lt;&gt;"",'DATA ACCURATE'!L1670,"")</f>
        <v/>
      </c>
      <c r="Q1667" s="38">
        <f t="shared" ref="Q1667:T1730" si="182">IF($G1667=Q$1,1,0)</f>
        <v>0</v>
      </c>
      <c r="R1667" s="38">
        <f t="shared" si="182"/>
        <v>0</v>
      </c>
      <c r="S1667" s="38">
        <f t="shared" si="182"/>
        <v>0</v>
      </c>
      <c r="T1667" s="38">
        <f t="shared" si="182"/>
        <v>0</v>
      </c>
      <c r="U1667" s="38">
        <f t="shared" ref="U1667:W1730" si="183">IF($N1667=U$1,1,0)</f>
        <v>0</v>
      </c>
      <c r="V1667" s="38">
        <f t="shared" si="183"/>
        <v>0</v>
      </c>
      <c r="W1667" s="38">
        <f t="shared" si="183"/>
        <v>0</v>
      </c>
      <c r="X1667" s="38">
        <f t="shared" ref="X1667:AA1730" si="184">IF($L1667=X$1,1,0)</f>
        <v>0</v>
      </c>
      <c r="Y1667" s="38">
        <f t="shared" si="184"/>
        <v>0</v>
      </c>
      <c r="Z1667" s="38">
        <f t="shared" si="184"/>
        <v>0</v>
      </c>
      <c r="AA1667" s="38">
        <f t="shared" si="184"/>
        <v>0</v>
      </c>
      <c r="AB1667" s="38">
        <f t="shared" ref="AB1667:AB1730" si="185">IF(AND($G1667="UNYIL",$K1667="Y"),1,0)</f>
        <v>0</v>
      </c>
      <c r="AC1667" s="38">
        <f t="shared" ref="AC1667:AC1730" si="186">IF($E1667="2x D11",2,IF($E1667="3x D11",3,0))</f>
        <v>0</v>
      </c>
      <c r="AD1667" s="38" t="str">
        <f t="shared" ref="AD1667:AD1730" si="187">Q1667&amp;R1667&amp;S1667&amp;T1667&amp;U1667&amp;V1667&amp;W1667&amp;X1667&amp;Y1667&amp;Z1667&amp;AA1667&amp;AB1667</f>
        <v>000000000000</v>
      </c>
    </row>
    <row r="1668" spans="1:30">
      <c r="A1668" s="9" t="str">
        <f>IF('DATA ACCURATE'!A1671&lt;&gt;"",'DATA ACCURATE'!A1671,"")</f>
        <v/>
      </c>
      <c r="B1668" s="9" t="str">
        <f>IF('DATA ACCURATE'!D1671&lt;&gt;"",'DATA ACCURATE'!D1671,"")</f>
        <v/>
      </c>
      <c r="C1668" s="38" t="str">
        <f>IF($AD1668="000000000000","",INDEX(DATABASE!$W$12:$W$71,MATCH($AD1668,DATABASE!$V$12:$V$71,0)))</f>
        <v/>
      </c>
      <c r="D1668" s="34" t="str">
        <f>IF(C1668="","",IF(E1668="",INDEX(DATABASE!$AF$13:$AF$62,MATCH($C1668,DATABASE!$AC$13:$AC$62,0)),IF(E1668="2x D11",INDEX(DATABASE!$AF$13:$AF$62,MATCH($C1668,DATABASE!$AC$13:$AC$62,0))+2*DATABASE!$AF$62,IF(E1668="3x D11",INDEX(DATABASE!$AF$13:$AF$62,MATCH($C1668,DATABASE!$AC$13:$AC$62,0))+3*DATABASE!$AF$62,""))))</f>
        <v/>
      </c>
      <c r="E1668" s="38" t="str">
        <f>IF(AND($K1668="Y",$G1668&lt;&gt;"UNYIL",$F1668&lt;DATABASE!$O$8),"2x D11",IF(AND($K1668="Y",$G1668&lt;&gt;"UNYIL",$F1668&gt;=DATABASE!$O$8),"3x D11",""))</f>
        <v/>
      </c>
      <c r="F1668" s="9" t="str">
        <f>IF('DATA ACCURATE'!N1671&lt;&gt;"",'DATA ACCURATE'!N1671,"")</f>
        <v/>
      </c>
      <c r="G1668" t="str">
        <f>IF(F1668="","",IF(F1668&lt;=DATABASE!$I$8,"UNYIL",IF(F1668&lt;=DATABASE!$J$8,"KECIL",IF(F1668&lt;DATABASE!$K$8,"TANGGUNG",IF(F1668&gt;=DATABASE!$K$8,"BESAR","")))))</f>
        <v/>
      </c>
      <c r="H1668" s="16" t="str">
        <f>IF('DATA ACCURATE'!J1671&lt;&gt;"",'DATA ACCURATE'!J1671,"")</f>
        <v/>
      </c>
      <c r="I1668" s="35" t="str">
        <f>IF(B1668&lt;&gt;"",IFERROR(VLOOKUP(B1668,'DATA TIMBANGAN'!G:M,7,FALSE),VLOOKUP(B1668,'DATA TIMBANGAN'!G:M,7)),"")</f>
        <v/>
      </c>
      <c r="J1668" s="25" t="str">
        <f>IF(H1668&lt;&gt;"",IFERROR(INDEX(DATABASE!$Z$19:$Z$38,MATCH(DATEVALUE(H1668),DATABASE!$AA$19:$AA$38,0)),INDEX(DATABASE!$Z$12:$Z$18,MATCH(WEEKDAY(H1668,2),DATABASE!$AA$12:$AA$18,0))),"")</f>
        <v/>
      </c>
      <c r="K1668" s="25" t="str">
        <f>IF('DATA ACCURATE'!V1671&lt;&gt;"",'DATA ACCURATE'!V1671,"")</f>
        <v/>
      </c>
      <c r="L1668" s="80" t="str">
        <f>IF($H1668="","",IF(OR($J1668="LIBUR",AND($L1667="LIBUR",$O1667=$O1668)),"LIBUR",IF(AND(OR($L1667="LUAR JAM KERJA 1",$L1667="LUAR JAM KERJA 2"),OR(OR(AND($H1667=$H1668,AND(OR($I1668&gt;DATABASE!$J$3,$I1668&lt;DATABASE!$J$6),((DATEVALUE($H1668)+$I1668)-(DATEVALUE($H1667)+$I1667))&lt;DATABASE!$J$6)),AND($H1667=$H1668,$O1667=$O1668,OR($I1668&gt;DATABASE!$J$6,$I1668&lt;DATABASE!$J$3))),AND(($H1668-$H1667)=1,OR($I1668&lt;DATABASE!$I$6,((DATEVALUE($H1668)+$I1668)-(DATEVALUE($H1667)+$I1667))&lt;DATABASE!$J$6))),$A1668=$A1667),"LUAR JAM KERJA 2",IF(AND(OR(WEEKDAY($H1668,2)=1,WEEKDAY($H1668,2)=2,WEEKDAY($H1668,2)=3,WEEKDAY($H1668,2)=4,WEEKDAY($H1668,2)=5),$I1668&lt;=DATABASE!$J$3,$I1668&gt;=DATABASE!$I$3),"JAM KERJA",IF(AND(WEEKDAY($H1668,2)=6,$I1668&lt;=DATABASE!$J$4,$I1668&gt;=DATABASE!$I$4),"JAM KERJA","LUAR JAM KERJA 1")))))</f>
        <v/>
      </c>
      <c r="M1668" s="33" t="str">
        <f>IF('DATA ACCURATE'!T1671&lt;&gt;"",IF('DATA ACCURATE'!T1671&gt;100,'DATA ACCURATE'!T1671/10,'DATA ACCURATE'!T1671),"")</f>
        <v/>
      </c>
      <c r="N1668" t="str">
        <f>IF(M1668="","",IF(M1668&lt;=DATABASE!$I$9,"LOKAL",IF(M1668&lt;DATABASE!$J$9,"LUAR KOTA 1",IF($M1668&gt;=DATABASE!$J$9,"LUAR KOTA 2",""))))</f>
        <v/>
      </c>
      <c r="O1668" s="38" t="str">
        <f>IF('DATA ACCURATE'!L1671&lt;&gt;"",'DATA ACCURATE'!L1671,"")</f>
        <v/>
      </c>
      <c r="Q1668" s="38">
        <f t="shared" si="182"/>
        <v>0</v>
      </c>
      <c r="R1668" s="38">
        <f t="shared" si="182"/>
        <v>0</v>
      </c>
      <c r="S1668" s="38">
        <f t="shared" si="182"/>
        <v>0</v>
      </c>
      <c r="T1668" s="38">
        <f t="shared" si="182"/>
        <v>0</v>
      </c>
      <c r="U1668" s="38">
        <f t="shared" si="183"/>
        <v>0</v>
      </c>
      <c r="V1668" s="38">
        <f t="shared" si="183"/>
        <v>0</v>
      </c>
      <c r="W1668" s="38">
        <f t="shared" si="183"/>
        <v>0</v>
      </c>
      <c r="X1668" s="38">
        <f t="shared" si="184"/>
        <v>0</v>
      </c>
      <c r="Y1668" s="38">
        <f t="shared" si="184"/>
        <v>0</v>
      </c>
      <c r="Z1668" s="38">
        <f t="shared" si="184"/>
        <v>0</v>
      </c>
      <c r="AA1668" s="38">
        <f t="shared" si="184"/>
        <v>0</v>
      </c>
      <c r="AB1668" s="38">
        <f t="shared" si="185"/>
        <v>0</v>
      </c>
      <c r="AC1668" s="38">
        <f t="shared" si="186"/>
        <v>0</v>
      </c>
      <c r="AD1668" s="38" t="str">
        <f t="shared" si="187"/>
        <v>000000000000</v>
      </c>
    </row>
    <row r="1669" spans="1:30">
      <c r="A1669" s="9" t="str">
        <f>IF('DATA ACCURATE'!A1672&lt;&gt;"",'DATA ACCURATE'!A1672,"")</f>
        <v/>
      </c>
      <c r="B1669" s="9" t="str">
        <f>IF('DATA ACCURATE'!D1672&lt;&gt;"",'DATA ACCURATE'!D1672,"")</f>
        <v/>
      </c>
      <c r="C1669" s="38" t="str">
        <f>IF($AD1669="000000000000","",INDEX(DATABASE!$W$12:$W$71,MATCH($AD1669,DATABASE!$V$12:$V$71,0)))</f>
        <v/>
      </c>
      <c r="D1669" s="34" t="str">
        <f>IF(C1669="","",IF(E1669="",INDEX(DATABASE!$AF$13:$AF$62,MATCH($C1669,DATABASE!$AC$13:$AC$62,0)),IF(E1669="2x D11",INDEX(DATABASE!$AF$13:$AF$62,MATCH($C1669,DATABASE!$AC$13:$AC$62,0))+2*DATABASE!$AF$62,IF(E1669="3x D11",INDEX(DATABASE!$AF$13:$AF$62,MATCH($C1669,DATABASE!$AC$13:$AC$62,0))+3*DATABASE!$AF$62,""))))</f>
        <v/>
      </c>
      <c r="E1669" s="38" t="str">
        <f>IF(AND($K1669="Y",$G1669&lt;&gt;"UNYIL",$F1669&lt;DATABASE!$O$8),"2x D11",IF(AND($K1669="Y",$G1669&lt;&gt;"UNYIL",$F1669&gt;=DATABASE!$O$8),"3x D11",""))</f>
        <v/>
      </c>
      <c r="F1669" s="9" t="str">
        <f>IF('DATA ACCURATE'!N1672&lt;&gt;"",'DATA ACCURATE'!N1672,"")</f>
        <v/>
      </c>
      <c r="G1669" t="str">
        <f>IF(F1669="","",IF(F1669&lt;=DATABASE!$I$8,"UNYIL",IF(F1669&lt;=DATABASE!$J$8,"KECIL",IF(F1669&lt;DATABASE!$K$8,"TANGGUNG",IF(F1669&gt;=DATABASE!$K$8,"BESAR","")))))</f>
        <v/>
      </c>
      <c r="H1669" s="16" t="str">
        <f>IF('DATA ACCURATE'!J1672&lt;&gt;"",'DATA ACCURATE'!J1672,"")</f>
        <v/>
      </c>
      <c r="I1669" s="35" t="str">
        <f>IF(B1669&lt;&gt;"",IFERROR(VLOOKUP(B1669,'DATA TIMBANGAN'!G:M,7,FALSE),VLOOKUP(B1669,'DATA TIMBANGAN'!G:M,7)),"")</f>
        <v/>
      </c>
      <c r="J1669" s="25" t="str">
        <f>IF(H1669&lt;&gt;"",IFERROR(INDEX(DATABASE!$Z$19:$Z$38,MATCH(DATEVALUE(H1669),DATABASE!$AA$19:$AA$38,0)),INDEX(DATABASE!$Z$12:$Z$18,MATCH(WEEKDAY(H1669,2),DATABASE!$AA$12:$AA$18,0))),"")</f>
        <v/>
      </c>
      <c r="K1669" s="25" t="str">
        <f>IF('DATA ACCURATE'!V1672&lt;&gt;"",'DATA ACCURATE'!V1672,"")</f>
        <v/>
      </c>
      <c r="L1669" s="80" t="str">
        <f>IF($H1669="","",IF(OR($J1669="LIBUR",AND($L1668="LIBUR",$O1668=$O1669)),"LIBUR",IF(AND(OR($L1668="LUAR JAM KERJA 1",$L1668="LUAR JAM KERJA 2"),OR(OR(AND($H1668=$H1669,AND(OR($I1669&gt;DATABASE!$J$3,$I1669&lt;DATABASE!$J$6),((DATEVALUE($H1669)+$I1669)-(DATEVALUE($H1668)+$I1668))&lt;DATABASE!$J$6)),AND($H1668=$H1669,$O1668=$O1669,OR($I1669&gt;DATABASE!$J$6,$I1669&lt;DATABASE!$J$3))),AND(($H1669-$H1668)=1,OR($I1669&lt;DATABASE!$I$6,((DATEVALUE($H1669)+$I1669)-(DATEVALUE($H1668)+$I1668))&lt;DATABASE!$J$6))),$A1669=$A1668),"LUAR JAM KERJA 2",IF(AND(OR(WEEKDAY($H1669,2)=1,WEEKDAY($H1669,2)=2,WEEKDAY($H1669,2)=3,WEEKDAY($H1669,2)=4,WEEKDAY($H1669,2)=5),$I1669&lt;=DATABASE!$J$3,$I1669&gt;=DATABASE!$I$3),"JAM KERJA",IF(AND(WEEKDAY($H1669,2)=6,$I1669&lt;=DATABASE!$J$4,$I1669&gt;=DATABASE!$I$4),"JAM KERJA","LUAR JAM KERJA 1")))))</f>
        <v/>
      </c>
      <c r="M1669" s="33" t="str">
        <f>IF('DATA ACCURATE'!T1672&lt;&gt;"",IF('DATA ACCURATE'!T1672&gt;100,'DATA ACCURATE'!T1672/10,'DATA ACCURATE'!T1672),"")</f>
        <v/>
      </c>
      <c r="N1669" t="str">
        <f>IF(M1669="","",IF(M1669&lt;=DATABASE!$I$9,"LOKAL",IF(M1669&lt;DATABASE!$J$9,"LUAR KOTA 1",IF($M1669&gt;=DATABASE!$J$9,"LUAR KOTA 2",""))))</f>
        <v/>
      </c>
      <c r="O1669" s="38" t="str">
        <f>IF('DATA ACCURATE'!L1672&lt;&gt;"",'DATA ACCURATE'!L1672,"")</f>
        <v/>
      </c>
      <c r="Q1669" s="38">
        <f t="shared" si="182"/>
        <v>0</v>
      </c>
      <c r="R1669" s="38">
        <f t="shared" si="182"/>
        <v>0</v>
      </c>
      <c r="S1669" s="38">
        <f t="shared" si="182"/>
        <v>0</v>
      </c>
      <c r="T1669" s="38">
        <f t="shared" si="182"/>
        <v>0</v>
      </c>
      <c r="U1669" s="38">
        <f t="shared" si="183"/>
        <v>0</v>
      </c>
      <c r="V1669" s="38">
        <f t="shared" si="183"/>
        <v>0</v>
      </c>
      <c r="W1669" s="38">
        <f t="shared" si="183"/>
        <v>0</v>
      </c>
      <c r="X1669" s="38">
        <f t="shared" si="184"/>
        <v>0</v>
      </c>
      <c r="Y1669" s="38">
        <f t="shared" si="184"/>
        <v>0</v>
      </c>
      <c r="Z1669" s="38">
        <f t="shared" si="184"/>
        <v>0</v>
      </c>
      <c r="AA1669" s="38">
        <f t="shared" si="184"/>
        <v>0</v>
      </c>
      <c r="AB1669" s="38">
        <f t="shared" si="185"/>
        <v>0</v>
      </c>
      <c r="AC1669" s="38">
        <f t="shared" si="186"/>
        <v>0</v>
      </c>
      <c r="AD1669" s="38" t="str">
        <f t="shared" si="187"/>
        <v>000000000000</v>
      </c>
    </row>
    <row r="1670" spans="1:30">
      <c r="A1670" s="9" t="str">
        <f>IF('DATA ACCURATE'!A1673&lt;&gt;"",'DATA ACCURATE'!A1673,"")</f>
        <v/>
      </c>
      <c r="B1670" s="9" t="str">
        <f>IF('DATA ACCURATE'!D1673&lt;&gt;"",'DATA ACCURATE'!D1673,"")</f>
        <v/>
      </c>
      <c r="C1670" s="38" t="str">
        <f>IF($AD1670="000000000000","",INDEX(DATABASE!$W$12:$W$71,MATCH($AD1670,DATABASE!$V$12:$V$71,0)))</f>
        <v/>
      </c>
      <c r="D1670" s="34" t="str">
        <f>IF(C1670="","",IF(E1670="",INDEX(DATABASE!$AF$13:$AF$62,MATCH($C1670,DATABASE!$AC$13:$AC$62,0)),IF(E1670="2x D11",INDEX(DATABASE!$AF$13:$AF$62,MATCH($C1670,DATABASE!$AC$13:$AC$62,0))+2*DATABASE!$AF$62,IF(E1670="3x D11",INDEX(DATABASE!$AF$13:$AF$62,MATCH($C1670,DATABASE!$AC$13:$AC$62,0))+3*DATABASE!$AF$62,""))))</f>
        <v/>
      </c>
      <c r="E1670" s="38" t="str">
        <f>IF(AND($K1670="Y",$G1670&lt;&gt;"UNYIL",$F1670&lt;DATABASE!$O$8),"2x D11",IF(AND($K1670="Y",$G1670&lt;&gt;"UNYIL",$F1670&gt;=DATABASE!$O$8),"3x D11",""))</f>
        <v/>
      </c>
      <c r="F1670" s="9" t="str">
        <f>IF('DATA ACCURATE'!N1673&lt;&gt;"",'DATA ACCURATE'!N1673,"")</f>
        <v/>
      </c>
      <c r="G1670" t="str">
        <f>IF(F1670="","",IF(F1670&lt;=DATABASE!$I$8,"UNYIL",IF(F1670&lt;=DATABASE!$J$8,"KECIL",IF(F1670&lt;DATABASE!$K$8,"TANGGUNG",IF(F1670&gt;=DATABASE!$K$8,"BESAR","")))))</f>
        <v/>
      </c>
      <c r="H1670" s="16" t="str">
        <f>IF('DATA ACCURATE'!J1673&lt;&gt;"",'DATA ACCURATE'!J1673,"")</f>
        <v/>
      </c>
      <c r="I1670" s="35" t="str">
        <f>IF(B1670&lt;&gt;"",IFERROR(VLOOKUP(B1670,'DATA TIMBANGAN'!G:M,7,FALSE),VLOOKUP(B1670,'DATA TIMBANGAN'!G:M,7)),"")</f>
        <v/>
      </c>
      <c r="J1670" s="25" t="str">
        <f>IF(H1670&lt;&gt;"",IFERROR(INDEX(DATABASE!$Z$19:$Z$38,MATCH(DATEVALUE(H1670),DATABASE!$AA$19:$AA$38,0)),INDEX(DATABASE!$Z$12:$Z$18,MATCH(WEEKDAY(H1670,2),DATABASE!$AA$12:$AA$18,0))),"")</f>
        <v/>
      </c>
      <c r="K1670" s="25" t="str">
        <f>IF('DATA ACCURATE'!V1673&lt;&gt;"",'DATA ACCURATE'!V1673,"")</f>
        <v/>
      </c>
      <c r="L1670" s="80" t="str">
        <f>IF($H1670="","",IF(OR($J1670="LIBUR",AND($L1669="LIBUR",$O1669=$O1670)),"LIBUR",IF(AND(OR($L1669="LUAR JAM KERJA 1",$L1669="LUAR JAM KERJA 2"),OR(OR(AND($H1669=$H1670,AND(OR($I1670&gt;DATABASE!$J$3,$I1670&lt;DATABASE!$J$6),((DATEVALUE($H1670)+$I1670)-(DATEVALUE($H1669)+$I1669))&lt;DATABASE!$J$6)),AND($H1669=$H1670,$O1669=$O1670,OR($I1670&gt;DATABASE!$J$6,$I1670&lt;DATABASE!$J$3))),AND(($H1670-$H1669)=1,OR($I1670&lt;DATABASE!$I$6,((DATEVALUE($H1670)+$I1670)-(DATEVALUE($H1669)+$I1669))&lt;DATABASE!$J$6))),$A1670=$A1669),"LUAR JAM KERJA 2",IF(AND(OR(WEEKDAY($H1670,2)=1,WEEKDAY($H1670,2)=2,WEEKDAY($H1670,2)=3,WEEKDAY($H1670,2)=4,WEEKDAY($H1670,2)=5),$I1670&lt;=DATABASE!$J$3,$I1670&gt;=DATABASE!$I$3),"JAM KERJA",IF(AND(WEEKDAY($H1670,2)=6,$I1670&lt;=DATABASE!$J$4,$I1670&gt;=DATABASE!$I$4),"JAM KERJA","LUAR JAM KERJA 1")))))</f>
        <v/>
      </c>
      <c r="M1670" s="33" t="str">
        <f>IF('DATA ACCURATE'!T1673&lt;&gt;"",IF('DATA ACCURATE'!T1673&gt;100,'DATA ACCURATE'!T1673/10,'DATA ACCURATE'!T1673),"")</f>
        <v/>
      </c>
      <c r="N1670" t="str">
        <f>IF(M1670="","",IF(M1670&lt;=DATABASE!$I$9,"LOKAL",IF(M1670&lt;DATABASE!$J$9,"LUAR KOTA 1",IF($M1670&gt;=DATABASE!$J$9,"LUAR KOTA 2",""))))</f>
        <v/>
      </c>
      <c r="O1670" s="38" t="str">
        <f>IF('DATA ACCURATE'!L1673&lt;&gt;"",'DATA ACCURATE'!L1673,"")</f>
        <v/>
      </c>
      <c r="Q1670" s="38">
        <f t="shared" si="182"/>
        <v>0</v>
      </c>
      <c r="R1670" s="38">
        <f t="shared" si="182"/>
        <v>0</v>
      </c>
      <c r="S1670" s="38">
        <f t="shared" si="182"/>
        <v>0</v>
      </c>
      <c r="T1670" s="38">
        <f t="shared" si="182"/>
        <v>0</v>
      </c>
      <c r="U1670" s="38">
        <f t="shared" si="183"/>
        <v>0</v>
      </c>
      <c r="V1670" s="38">
        <f t="shared" si="183"/>
        <v>0</v>
      </c>
      <c r="W1670" s="38">
        <f t="shared" si="183"/>
        <v>0</v>
      </c>
      <c r="X1670" s="38">
        <f t="shared" si="184"/>
        <v>0</v>
      </c>
      <c r="Y1670" s="38">
        <f t="shared" si="184"/>
        <v>0</v>
      </c>
      <c r="Z1670" s="38">
        <f t="shared" si="184"/>
        <v>0</v>
      </c>
      <c r="AA1670" s="38">
        <f t="shared" si="184"/>
        <v>0</v>
      </c>
      <c r="AB1670" s="38">
        <f t="shared" si="185"/>
        <v>0</v>
      </c>
      <c r="AC1670" s="38">
        <f t="shared" si="186"/>
        <v>0</v>
      </c>
      <c r="AD1670" s="38" t="str">
        <f t="shared" si="187"/>
        <v>000000000000</v>
      </c>
    </row>
    <row r="1671" spans="1:30">
      <c r="A1671" s="9" t="str">
        <f>IF('DATA ACCURATE'!A1674&lt;&gt;"",'DATA ACCURATE'!A1674,"")</f>
        <v/>
      </c>
      <c r="B1671" s="9" t="str">
        <f>IF('DATA ACCURATE'!D1674&lt;&gt;"",'DATA ACCURATE'!D1674,"")</f>
        <v/>
      </c>
      <c r="C1671" s="38" t="str">
        <f>IF($AD1671="000000000000","",INDEX(DATABASE!$W$12:$W$71,MATCH($AD1671,DATABASE!$V$12:$V$71,0)))</f>
        <v/>
      </c>
      <c r="D1671" s="34" t="str">
        <f>IF(C1671="","",IF(E1671="",INDEX(DATABASE!$AF$13:$AF$62,MATCH($C1671,DATABASE!$AC$13:$AC$62,0)),IF(E1671="2x D11",INDEX(DATABASE!$AF$13:$AF$62,MATCH($C1671,DATABASE!$AC$13:$AC$62,0))+2*DATABASE!$AF$62,IF(E1671="3x D11",INDEX(DATABASE!$AF$13:$AF$62,MATCH($C1671,DATABASE!$AC$13:$AC$62,0))+3*DATABASE!$AF$62,""))))</f>
        <v/>
      </c>
      <c r="E1671" s="38" t="str">
        <f>IF(AND($K1671="Y",$G1671&lt;&gt;"UNYIL",$F1671&lt;DATABASE!$O$8),"2x D11",IF(AND($K1671="Y",$G1671&lt;&gt;"UNYIL",$F1671&gt;=DATABASE!$O$8),"3x D11",""))</f>
        <v/>
      </c>
      <c r="F1671" s="9" t="str">
        <f>IF('DATA ACCURATE'!N1674&lt;&gt;"",'DATA ACCURATE'!N1674,"")</f>
        <v/>
      </c>
      <c r="G1671" t="str">
        <f>IF(F1671="","",IF(F1671&lt;=DATABASE!$I$8,"UNYIL",IF(F1671&lt;=DATABASE!$J$8,"KECIL",IF(F1671&lt;DATABASE!$K$8,"TANGGUNG",IF(F1671&gt;=DATABASE!$K$8,"BESAR","")))))</f>
        <v/>
      </c>
      <c r="H1671" s="16" t="str">
        <f>IF('DATA ACCURATE'!J1674&lt;&gt;"",'DATA ACCURATE'!J1674,"")</f>
        <v/>
      </c>
      <c r="I1671" s="35" t="str">
        <f>IF(B1671&lt;&gt;"",IFERROR(VLOOKUP(B1671,'DATA TIMBANGAN'!G:M,7,FALSE),VLOOKUP(B1671,'DATA TIMBANGAN'!G:M,7)),"")</f>
        <v/>
      </c>
      <c r="J1671" s="25" t="str">
        <f>IF(H1671&lt;&gt;"",IFERROR(INDEX(DATABASE!$Z$19:$Z$38,MATCH(DATEVALUE(H1671),DATABASE!$AA$19:$AA$38,0)),INDEX(DATABASE!$Z$12:$Z$18,MATCH(WEEKDAY(H1671,2),DATABASE!$AA$12:$AA$18,0))),"")</f>
        <v/>
      </c>
      <c r="K1671" s="25" t="str">
        <f>IF('DATA ACCURATE'!V1674&lt;&gt;"",'DATA ACCURATE'!V1674,"")</f>
        <v/>
      </c>
      <c r="L1671" s="80" t="str">
        <f>IF($H1671="","",IF(OR($J1671="LIBUR",AND($L1670="LIBUR",$O1670=$O1671)),"LIBUR",IF(AND(OR($L1670="LUAR JAM KERJA 1",$L1670="LUAR JAM KERJA 2"),OR(OR(AND($H1670=$H1671,AND(OR($I1671&gt;DATABASE!$J$3,$I1671&lt;DATABASE!$J$6),((DATEVALUE($H1671)+$I1671)-(DATEVALUE($H1670)+$I1670))&lt;DATABASE!$J$6)),AND($H1670=$H1671,$O1670=$O1671,OR($I1671&gt;DATABASE!$J$6,$I1671&lt;DATABASE!$J$3))),AND(($H1671-$H1670)=1,OR($I1671&lt;DATABASE!$I$6,((DATEVALUE($H1671)+$I1671)-(DATEVALUE($H1670)+$I1670))&lt;DATABASE!$J$6))),$A1671=$A1670),"LUAR JAM KERJA 2",IF(AND(OR(WEEKDAY($H1671,2)=1,WEEKDAY($H1671,2)=2,WEEKDAY($H1671,2)=3,WEEKDAY($H1671,2)=4,WEEKDAY($H1671,2)=5),$I1671&lt;=DATABASE!$J$3,$I1671&gt;=DATABASE!$I$3),"JAM KERJA",IF(AND(WEEKDAY($H1671,2)=6,$I1671&lt;=DATABASE!$J$4,$I1671&gt;=DATABASE!$I$4),"JAM KERJA","LUAR JAM KERJA 1")))))</f>
        <v/>
      </c>
      <c r="M1671" s="33" t="str">
        <f>IF('DATA ACCURATE'!T1674&lt;&gt;"",IF('DATA ACCURATE'!T1674&gt;100,'DATA ACCURATE'!T1674/10,'DATA ACCURATE'!T1674),"")</f>
        <v/>
      </c>
      <c r="N1671" t="str">
        <f>IF(M1671="","",IF(M1671&lt;=DATABASE!$I$9,"LOKAL",IF(M1671&lt;DATABASE!$J$9,"LUAR KOTA 1",IF($M1671&gt;=DATABASE!$J$9,"LUAR KOTA 2",""))))</f>
        <v/>
      </c>
      <c r="O1671" s="38" t="str">
        <f>IF('DATA ACCURATE'!L1674&lt;&gt;"",'DATA ACCURATE'!L1674,"")</f>
        <v/>
      </c>
      <c r="Q1671" s="38">
        <f t="shared" si="182"/>
        <v>0</v>
      </c>
      <c r="R1671" s="38">
        <f t="shared" si="182"/>
        <v>0</v>
      </c>
      <c r="S1671" s="38">
        <f t="shared" si="182"/>
        <v>0</v>
      </c>
      <c r="T1671" s="38">
        <f t="shared" si="182"/>
        <v>0</v>
      </c>
      <c r="U1671" s="38">
        <f t="shared" si="183"/>
        <v>0</v>
      </c>
      <c r="V1671" s="38">
        <f t="shared" si="183"/>
        <v>0</v>
      </c>
      <c r="W1671" s="38">
        <f t="shared" si="183"/>
        <v>0</v>
      </c>
      <c r="X1671" s="38">
        <f t="shared" si="184"/>
        <v>0</v>
      </c>
      <c r="Y1671" s="38">
        <f t="shared" si="184"/>
        <v>0</v>
      </c>
      <c r="Z1671" s="38">
        <f t="shared" si="184"/>
        <v>0</v>
      </c>
      <c r="AA1671" s="38">
        <f t="shared" si="184"/>
        <v>0</v>
      </c>
      <c r="AB1671" s="38">
        <f t="shared" si="185"/>
        <v>0</v>
      </c>
      <c r="AC1671" s="38">
        <f t="shared" si="186"/>
        <v>0</v>
      </c>
      <c r="AD1671" s="38" t="str">
        <f t="shared" si="187"/>
        <v>000000000000</v>
      </c>
    </row>
    <row r="1672" spans="1:30">
      <c r="A1672" s="9" t="str">
        <f>IF('DATA ACCURATE'!A1675&lt;&gt;"",'DATA ACCURATE'!A1675,"")</f>
        <v/>
      </c>
      <c r="B1672" s="9" t="str">
        <f>IF('DATA ACCURATE'!D1675&lt;&gt;"",'DATA ACCURATE'!D1675,"")</f>
        <v/>
      </c>
      <c r="C1672" s="38" t="str">
        <f>IF($AD1672="000000000000","",INDEX(DATABASE!$W$12:$W$71,MATCH($AD1672,DATABASE!$V$12:$V$71,0)))</f>
        <v/>
      </c>
      <c r="D1672" s="34" t="str">
        <f>IF(C1672="","",IF(E1672="",INDEX(DATABASE!$AF$13:$AF$62,MATCH($C1672,DATABASE!$AC$13:$AC$62,0)),IF(E1672="2x D11",INDEX(DATABASE!$AF$13:$AF$62,MATCH($C1672,DATABASE!$AC$13:$AC$62,0))+2*DATABASE!$AF$62,IF(E1672="3x D11",INDEX(DATABASE!$AF$13:$AF$62,MATCH($C1672,DATABASE!$AC$13:$AC$62,0))+3*DATABASE!$AF$62,""))))</f>
        <v/>
      </c>
      <c r="E1672" s="38" t="str">
        <f>IF(AND($K1672="Y",$G1672&lt;&gt;"UNYIL",$F1672&lt;DATABASE!$O$8),"2x D11",IF(AND($K1672="Y",$G1672&lt;&gt;"UNYIL",$F1672&gt;=DATABASE!$O$8),"3x D11",""))</f>
        <v/>
      </c>
      <c r="F1672" s="9" t="str">
        <f>IF('DATA ACCURATE'!N1675&lt;&gt;"",'DATA ACCURATE'!N1675,"")</f>
        <v/>
      </c>
      <c r="G1672" t="str">
        <f>IF(F1672="","",IF(F1672&lt;=DATABASE!$I$8,"UNYIL",IF(F1672&lt;=DATABASE!$J$8,"KECIL",IF(F1672&lt;DATABASE!$K$8,"TANGGUNG",IF(F1672&gt;=DATABASE!$K$8,"BESAR","")))))</f>
        <v/>
      </c>
      <c r="H1672" s="16" t="str">
        <f>IF('DATA ACCURATE'!J1675&lt;&gt;"",'DATA ACCURATE'!J1675,"")</f>
        <v/>
      </c>
      <c r="I1672" s="35" t="str">
        <f>IF(B1672&lt;&gt;"",IFERROR(VLOOKUP(B1672,'DATA TIMBANGAN'!G:M,7,FALSE),VLOOKUP(B1672,'DATA TIMBANGAN'!G:M,7)),"")</f>
        <v/>
      </c>
      <c r="J1672" s="25" t="str">
        <f>IF(H1672&lt;&gt;"",IFERROR(INDEX(DATABASE!$Z$19:$Z$38,MATCH(DATEVALUE(H1672),DATABASE!$AA$19:$AA$38,0)),INDEX(DATABASE!$Z$12:$Z$18,MATCH(WEEKDAY(H1672,2),DATABASE!$AA$12:$AA$18,0))),"")</f>
        <v/>
      </c>
      <c r="K1672" s="25" t="str">
        <f>IF('DATA ACCURATE'!V1675&lt;&gt;"",'DATA ACCURATE'!V1675,"")</f>
        <v/>
      </c>
      <c r="L1672" s="80" t="str">
        <f>IF($H1672="","",IF(OR($J1672="LIBUR",AND($L1671="LIBUR",$O1671=$O1672)),"LIBUR",IF(AND(OR($L1671="LUAR JAM KERJA 1",$L1671="LUAR JAM KERJA 2"),OR(OR(AND($H1671=$H1672,AND(OR($I1672&gt;DATABASE!$J$3,$I1672&lt;DATABASE!$J$6),((DATEVALUE($H1672)+$I1672)-(DATEVALUE($H1671)+$I1671))&lt;DATABASE!$J$6)),AND($H1671=$H1672,$O1671=$O1672,OR($I1672&gt;DATABASE!$J$6,$I1672&lt;DATABASE!$J$3))),AND(($H1672-$H1671)=1,OR($I1672&lt;DATABASE!$I$6,((DATEVALUE($H1672)+$I1672)-(DATEVALUE($H1671)+$I1671))&lt;DATABASE!$J$6))),$A1672=$A1671),"LUAR JAM KERJA 2",IF(AND(OR(WEEKDAY($H1672,2)=1,WEEKDAY($H1672,2)=2,WEEKDAY($H1672,2)=3,WEEKDAY($H1672,2)=4,WEEKDAY($H1672,2)=5),$I1672&lt;=DATABASE!$J$3,$I1672&gt;=DATABASE!$I$3),"JAM KERJA",IF(AND(WEEKDAY($H1672,2)=6,$I1672&lt;=DATABASE!$J$4,$I1672&gt;=DATABASE!$I$4),"JAM KERJA","LUAR JAM KERJA 1")))))</f>
        <v/>
      </c>
      <c r="M1672" s="33" t="str">
        <f>IF('DATA ACCURATE'!T1675&lt;&gt;"",IF('DATA ACCURATE'!T1675&gt;100,'DATA ACCURATE'!T1675/10,'DATA ACCURATE'!T1675),"")</f>
        <v/>
      </c>
      <c r="N1672" t="str">
        <f>IF(M1672="","",IF(M1672&lt;=DATABASE!$I$9,"LOKAL",IF(M1672&lt;DATABASE!$J$9,"LUAR KOTA 1",IF($M1672&gt;=DATABASE!$J$9,"LUAR KOTA 2",""))))</f>
        <v/>
      </c>
      <c r="O1672" s="38" t="str">
        <f>IF('DATA ACCURATE'!L1675&lt;&gt;"",'DATA ACCURATE'!L1675,"")</f>
        <v/>
      </c>
      <c r="Q1672" s="38">
        <f t="shared" si="182"/>
        <v>0</v>
      </c>
      <c r="R1672" s="38">
        <f t="shared" si="182"/>
        <v>0</v>
      </c>
      <c r="S1672" s="38">
        <f t="shared" si="182"/>
        <v>0</v>
      </c>
      <c r="T1672" s="38">
        <f t="shared" si="182"/>
        <v>0</v>
      </c>
      <c r="U1672" s="38">
        <f t="shared" si="183"/>
        <v>0</v>
      </c>
      <c r="V1672" s="38">
        <f t="shared" si="183"/>
        <v>0</v>
      </c>
      <c r="W1672" s="38">
        <f t="shared" si="183"/>
        <v>0</v>
      </c>
      <c r="X1672" s="38">
        <f t="shared" si="184"/>
        <v>0</v>
      </c>
      <c r="Y1672" s="38">
        <f t="shared" si="184"/>
        <v>0</v>
      </c>
      <c r="Z1672" s="38">
        <f t="shared" si="184"/>
        <v>0</v>
      </c>
      <c r="AA1672" s="38">
        <f t="shared" si="184"/>
        <v>0</v>
      </c>
      <c r="AB1672" s="38">
        <f t="shared" si="185"/>
        <v>0</v>
      </c>
      <c r="AC1672" s="38">
        <f t="shared" si="186"/>
        <v>0</v>
      </c>
      <c r="AD1672" s="38" t="str">
        <f t="shared" si="187"/>
        <v>000000000000</v>
      </c>
    </row>
    <row r="1673" spans="1:30">
      <c r="A1673" s="9" t="str">
        <f>IF('DATA ACCURATE'!A1676&lt;&gt;"",'DATA ACCURATE'!A1676,"")</f>
        <v/>
      </c>
      <c r="B1673" s="9" t="str">
        <f>IF('DATA ACCURATE'!D1676&lt;&gt;"",'DATA ACCURATE'!D1676,"")</f>
        <v/>
      </c>
      <c r="C1673" s="38" t="str">
        <f>IF($AD1673="000000000000","",INDEX(DATABASE!$W$12:$W$71,MATCH($AD1673,DATABASE!$V$12:$V$71,0)))</f>
        <v/>
      </c>
      <c r="D1673" s="34" t="str">
        <f>IF(C1673="","",IF(E1673="",INDEX(DATABASE!$AF$13:$AF$62,MATCH($C1673,DATABASE!$AC$13:$AC$62,0)),IF(E1673="2x D11",INDEX(DATABASE!$AF$13:$AF$62,MATCH($C1673,DATABASE!$AC$13:$AC$62,0))+2*DATABASE!$AF$62,IF(E1673="3x D11",INDEX(DATABASE!$AF$13:$AF$62,MATCH($C1673,DATABASE!$AC$13:$AC$62,0))+3*DATABASE!$AF$62,""))))</f>
        <v/>
      </c>
      <c r="E1673" s="38" t="str">
        <f>IF(AND($K1673="Y",$G1673&lt;&gt;"UNYIL",$F1673&lt;DATABASE!$O$8),"2x D11",IF(AND($K1673="Y",$G1673&lt;&gt;"UNYIL",$F1673&gt;=DATABASE!$O$8),"3x D11",""))</f>
        <v/>
      </c>
      <c r="F1673" s="9" t="str">
        <f>IF('DATA ACCURATE'!N1676&lt;&gt;"",'DATA ACCURATE'!N1676,"")</f>
        <v/>
      </c>
      <c r="G1673" t="str">
        <f>IF(F1673="","",IF(F1673&lt;=DATABASE!$I$8,"UNYIL",IF(F1673&lt;=DATABASE!$J$8,"KECIL",IF(F1673&lt;DATABASE!$K$8,"TANGGUNG",IF(F1673&gt;=DATABASE!$K$8,"BESAR","")))))</f>
        <v/>
      </c>
      <c r="H1673" s="16" t="str">
        <f>IF('DATA ACCURATE'!J1676&lt;&gt;"",'DATA ACCURATE'!J1676,"")</f>
        <v/>
      </c>
      <c r="I1673" s="35" t="str">
        <f>IF(B1673&lt;&gt;"",IFERROR(VLOOKUP(B1673,'DATA TIMBANGAN'!G:M,7,FALSE),VLOOKUP(B1673,'DATA TIMBANGAN'!G:M,7)),"")</f>
        <v/>
      </c>
      <c r="J1673" s="25" t="str">
        <f>IF(H1673&lt;&gt;"",IFERROR(INDEX(DATABASE!$Z$19:$Z$38,MATCH(DATEVALUE(H1673),DATABASE!$AA$19:$AA$38,0)),INDEX(DATABASE!$Z$12:$Z$18,MATCH(WEEKDAY(H1673,2),DATABASE!$AA$12:$AA$18,0))),"")</f>
        <v/>
      </c>
      <c r="K1673" s="25" t="str">
        <f>IF('DATA ACCURATE'!V1676&lt;&gt;"",'DATA ACCURATE'!V1676,"")</f>
        <v/>
      </c>
      <c r="L1673" s="80" t="str">
        <f>IF($H1673="","",IF(OR($J1673="LIBUR",AND($L1672="LIBUR",$O1672=$O1673)),"LIBUR",IF(AND(OR($L1672="LUAR JAM KERJA 1",$L1672="LUAR JAM KERJA 2"),OR(OR(AND($H1672=$H1673,AND(OR($I1673&gt;DATABASE!$J$3,$I1673&lt;DATABASE!$J$6),((DATEVALUE($H1673)+$I1673)-(DATEVALUE($H1672)+$I1672))&lt;DATABASE!$J$6)),AND($H1672=$H1673,$O1672=$O1673,OR($I1673&gt;DATABASE!$J$6,$I1673&lt;DATABASE!$J$3))),AND(($H1673-$H1672)=1,OR($I1673&lt;DATABASE!$I$6,((DATEVALUE($H1673)+$I1673)-(DATEVALUE($H1672)+$I1672))&lt;DATABASE!$J$6))),$A1673=$A1672),"LUAR JAM KERJA 2",IF(AND(OR(WEEKDAY($H1673,2)=1,WEEKDAY($H1673,2)=2,WEEKDAY($H1673,2)=3,WEEKDAY($H1673,2)=4,WEEKDAY($H1673,2)=5),$I1673&lt;=DATABASE!$J$3,$I1673&gt;=DATABASE!$I$3),"JAM KERJA",IF(AND(WEEKDAY($H1673,2)=6,$I1673&lt;=DATABASE!$J$4,$I1673&gt;=DATABASE!$I$4),"JAM KERJA","LUAR JAM KERJA 1")))))</f>
        <v/>
      </c>
      <c r="M1673" s="33" t="str">
        <f>IF('DATA ACCURATE'!T1676&lt;&gt;"",IF('DATA ACCURATE'!T1676&gt;100,'DATA ACCURATE'!T1676/10,'DATA ACCURATE'!T1676),"")</f>
        <v/>
      </c>
      <c r="N1673" t="str">
        <f>IF(M1673="","",IF(M1673&lt;=DATABASE!$I$9,"LOKAL",IF(M1673&lt;DATABASE!$J$9,"LUAR KOTA 1",IF($M1673&gt;=DATABASE!$J$9,"LUAR KOTA 2",""))))</f>
        <v/>
      </c>
      <c r="O1673" s="38" t="str">
        <f>IF('DATA ACCURATE'!L1676&lt;&gt;"",'DATA ACCURATE'!L1676,"")</f>
        <v/>
      </c>
      <c r="Q1673" s="38">
        <f t="shared" si="182"/>
        <v>0</v>
      </c>
      <c r="R1673" s="38">
        <f t="shared" si="182"/>
        <v>0</v>
      </c>
      <c r="S1673" s="38">
        <f t="shared" si="182"/>
        <v>0</v>
      </c>
      <c r="T1673" s="38">
        <f t="shared" si="182"/>
        <v>0</v>
      </c>
      <c r="U1673" s="38">
        <f t="shared" si="183"/>
        <v>0</v>
      </c>
      <c r="V1673" s="38">
        <f t="shared" si="183"/>
        <v>0</v>
      </c>
      <c r="W1673" s="38">
        <f t="shared" si="183"/>
        <v>0</v>
      </c>
      <c r="X1673" s="38">
        <f t="shared" si="184"/>
        <v>0</v>
      </c>
      <c r="Y1673" s="38">
        <f t="shared" si="184"/>
        <v>0</v>
      </c>
      <c r="Z1673" s="38">
        <f t="shared" si="184"/>
        <v>0</v>
      </c>
      <c r="AA1673" s="38">
        <f t="shared" si="184"/>
        <v>0</v>
      </c>
      <c r="AB1673" s="38">
        <f t="shared" si="185"/>
        <v>0</v>
      </c>
      <c r="AC1673" s="38">
        <f t="shared" si="186"/>
        <v>0</v>
      </c>
      <c r="AD1673" s="38" t="str">
        <f t="shared" si="187"/>
        <v>000000000000</v>
      </c>
    </row>
    <row r="1674" spans="1:30">
      <c r="A1674" s="9" t="str">
        <f>IF('DATA ACCURATE'!A1677&lt;&gt;"",'DATA ACCURATE'!A1677,"")</f>
        <v/>
      </c>
      <c r="B1674" s="9" t="str">
        <f>IF('DATA ACCURATE'!D1677&lt;&gt;"",'DATA ACCURATE'!D1677,"")</f>
        <v/>
      </c>
      <c r="C1674" s="38" t="str">
        <f>IF($AD1674="000000000000","",INDEX(DATABASE!$W$12:$W$71,MATCH($AD1674,DATABASE!$V$12:$V$71,0)))</f>
        <v/>
      </c>
      <c r="D1674" s="34" t="str">
        <f>IF(C1674="","",IF(E1674="",INDEX(DATABASE!$AF$13:$AF$62,MATCH($C1674,DATABASE!$AC$13:$AC$62,0)),IF(E1674="2x D11",INDEX(DATABASE!$AF$13:$AF$62,MATCH($C1674,DATABASE!$AC$13:$AC$62,0))+2*DATABASE!$AF$62,IF(E1674="3x D11",INDEX(DATABASE!$AF$13:$AF$62,MATCH($C1674,DATABASE!$AC$13:$AC$62,0))+3*DATABASE!$AF$62,""))))</f>
        <v/>
      </c>
      <c r="E1674" s="38" t="str">
        <f>IF(AND($K1674="Y",$G1674&lt;&gt;"UNYIL",$F1674&lt;DATABASE!$O$8),"2x D11",IF(AND($K1674="Y",$G1674&lt;&gt;"UNYIL",$F1674&gt;=DATABASE!$O$8),"3x D11",""))</f>
        <v/>
      </c>
      <c r="F1674" s="9" t="str">
        <f>IF('DATA ACCURATE'!N1677&lt;&gt;"",'DATA ACCURATE'!N1677,"")</f>
        <v/>
      </c>
      <c r="G1674" t="str">
        <f>IF(F1674="","",IF(F1674&lt;=DATABASE!$I$8,"UNYIL",IF(F1674&lt;=DATABASE!$J$8,"KECIL",IF(F1674&lt;DATABASE!$K$8,"TANGGUNG",IF(F1674&gt;=DATABASE!$K$8,"BESAR","")))))</f>
        <v/>
      </c>
      <c r="H1674" s="16" t="str">
        <f>IF('DATA ACCURATE'!J1677&lt;&gt;"",'DATA ACCURATE'!J1677,"")</f>
        <v/>
      </c>
      <c r="I1674" s="35" t="str">
        <f>IF(B1674&lt;&gt;"",IFERROR(VLOOKUP(B1674,'DATA TIMBANGAN'!G:M,7,FALSE),VLOOKUP(B1674,'DATA TIMBANGAN'!G:M,7)),"")</f>
        <v/>
      </c>
      <c r="J1674" s="25" t="str">
        <f>IF(H1674&lt;&gt;"",IFERROR(INDEX(DATABASE!$Z$19:$Z$38,MATCH(DATEVALUE(H1674),DATABASE!$AA$19:$AA$38,0)),INDEX(DATABASE!$Z$12:$Z$18,MATCH(WEEKDAY(H1674,2),DATABASE!$AA$12:$AA$18,0))),"")</f>
        <v/>
      </c>
      <c r="K1674" s="25" t="str">
        <f>IF('DATA ACCURATE'!V1677&lt;&gt;"",'DATA ACCURATE'!V1677,"")</f>
        <v/>
      </c>
      <c r="L1674" s="80" t="str">
        <f>IF($H1674="","",IF(OR($J1674="LIBUR",AND($L1673="LIBUR",$O1673=$O1674)),"LIBUR",IF(AND(OR($L1673="LUAR JAM KERJA 1",$L1673="LUAR JAM KERJA 2"),OR(OR(AND($H1673=$H1674,AND(OR($I1674&gt;DATABASE!$J$3,$I1674&lt;DATABASE!$J$6),((DATEVALUE($H1674)+$I1674)-(DATEVALUE($H1673)+$I1673))&lt;DATABASE!$J$6)),AND($H1673=$H1674,$O1673=$O1674,OR($I1674&gt;DATABASE!$J$6,$I1674&lt;DATABASE!$J$3))),AND(($H1674-$H1673)=1,OR($I1674&lt;DATABASE!$I$6,((DATEVALUE($H1674)+$I1674)-(DATEVALUE($H1673)+$I1673))&lt;DATABASE!$J$6))),$A1674=$A1673),"LUAR JAM KERJA 2",IF(AND(OR(WEEKDAY($H1674,2)=1,WEEKDAY($H1674,2)=2,WEEKDAY($H1674,2)=3,WEEKDAY($H1674,2)=4,WEEKDAY($H1674,2)=5),$I1674&lt;=DATABASE!$J$3,$I1674&gt;=DATABASE!$I$3),"JAM KERJA",IF(AND(WEEKDAY($H1674,2)=6,$I1674&lt;=DATABASE!$J$4,$I1674&gt;=DATABASE!$I$4),"JAM KERJA","LUAR JAM KERJA 1")))))</f>
        <v/>
      </c>
      <c r="M1674" s="33" t="str">
        <f>IF('DATA ACCURATE'!T1677&lt;&gt;"",IF('DATA ACCURATE'!T1677&gt;100,'DATA ACCURATE'!T1677/10,'DATA ACCURATE'!T1677),"")</f>
        <v/>
      </c>
      <c r="N1674" t="str">
        <f>IF(M1674="","",IF(M1674&lt;=DATABASE!$I$9,"LOKAL",IF(M1674&lt;DATABASE!$J$9,"LUAR KOTA 1",IF($M1674&gt;=DATABASE!$J$9,"LUAR KOTA 2",""))))</f>
        <v/>
      </c>
      <c r="O1674" s="38" t="str">
        <f>IF('DATA ACCURATE'!L1677&lt;&gt;"",'DATA ACCURATE'!L1677,"")</f>
        <v/>
      </c>
      <c r="Q1674" s="38">
        <f t="shared" si="182"/>
        <v>0</v>
      </c>
      <c r="R1674" s="38">
        <f t="shared" si="182"/>
        <v>0</v>
      </c>
      <c r="S1674" s="38">
        <f t="shared" si="182"/>
        <v>0</v>
      </c>
      <c r="T1674" s="38">
        <f t="shared" si="182"/>
        <v>0</v>
      </c>
      <c r="U1674" s="38">
        <f t="shared" si="183"/>
        <v>0</v>
      </c>
      <c r="V1674" s="38">
        <f t="shared" si="183"/>
        <v>0</v>
      </c>
      <c r="W1674" s="38">
        <f t="shared" si="183"/>
        <v>0</v>
      </c>
      <c r="X1674" s="38">
        <f t="shared" si="184"/>
        <v>0</v>
      </c>
      <c r="Y1674" s="38">
        <f t="shared" si="184"/>
        <v>0</v>
      </c>
      <c r="Z1674" s="38">
        <f t="shared" si="184"/>
        <v>0</v>
      </c>
      <c r="AA1674" s="38">
        <f t="shared" si="184"/>
        <v>0</v>
      </c>
      <c r="AB1674" s="38">
        <f t="shared" si="185"/>
        <v>0</v>
      </c>
      <c r="AC1674" s="38">
        <f t="shared" si="186"/>
        <v>0</v>
      </c>
      <c r="AD1674" s="38" t="str">
        <f t="shared" si="187"/>
        <v>000000000000</v>
      </c>
    </row>
    <row r="1675" spans="1:30">
      <c r="A1675" s="9" t="str">
        <f>IF('DATA ACCURATE'!A1678&lt;&gt;"",'DATA ACCURATE'!A1678,"")</f>
        <v/>
      </c>
      <c r="B1675" s="9" t="str">
        <f>IF('DATA ACCURATE'!D1678&lt;&gt;"",'DATA ACCURATE'!D1678,"")</f>
        <v/>
      </c>
      <c r="C1675" s="38" t="str">
        <f>IF($AD1675="000000000000","",INDEX(DATABASE!$W$12:$W$71,MATCH($AD1675,DATABASE!$V$12:$V$71,0)))</f>
        <v/>
      </c>
      <c r="D1675" s="34" t="str">
        <f>IF(C1675="","",IF(E1675="",INDEX(DATABASE!$AF$13:$AF$62,MATCH($C1675,DATABASE!$AC$13:$AC$62,0)),IF(E1675="2x D11",INDEX(DATABASE!$AF$13:$AF$62,MATCH($C1675,DATABASE!$AC$13:$AC$62,0))+2*DATABASE!$AF$62,IF(E1675="3x D11",INDEX(DATABASE!$AF$13:$AF$62,MATCH($C1675,DATABASE!$AC$13:$AC$62,0))+3*DATABASE!$AF$62,""))))</f>
        <v/>
      </c>
      <c r="E1675" s="38" t="str">
        <f>IF(AND($K1675="Y",$G1675&lt;&gt;"UNYIL",$F1675&lt;DATABASE!$O$8),"2x D11",IF(AND($K1675="Y",$G1675&lt;&gt;"UNYIL",$F1675&gt;=DATABASE!$O$8),"3x D11",""))</f>
        <v/>
      </c>
      <c r="F1675" s="9" t="str">
        <f>IF('DATA ACCURATE'!N1678&lt;&gt;"",'DATA ACCURATE'!N1678,"")</f>
        <v/>
      </c>
      <c r="G1675" t="str">
        <f>IF(F1675="","",IF(F1675&lt;=DATABASE!$I$8,"UNYIL",IF(F1675&lt;=DATABASE!$J$8,"KECIL",IF(F1675&lt;DATABASE!$K$8,"TANGGUNG",IF(F1675&gt;=DATABASE!$K$8,"BESAR","")))))</f>
        <v/>
      </c>
      <c r="H1675" s="16" t="str">
        <f>IF('DATA ACCURATE'!J1678&lt;&gt;"",'DATA ACCURATE'!J1678,"")</f>
        <v/>
      </c>
      <c r="I1675" s="35" t="str">
        <f>IF(B1675&lt;&gt;"",IFERROR(VLOOKUP(B1675,'DATA TIMBANGAN'!G:M,7,FALSE),VLOOKUP(B1675,'DATA TIMBANGAN'!G:M,7)),"")</f>
        <v/>
      </c>
      <c r="J1675" s="25" t="str">
        <f>IF(H1675&lt;&gt;"",IFERROR(INDEX(DATABASE!$Z$19:$Z$38,MATCH(DATEVALUE(H1675),DATABASE!$AA$19:$AA$38,0)),INDEX(DATABASE!$Z$12:$Z$18,MATCH(WEEKDAY(H1675,2),DATABASE!$AA$12:$AA$18,0))),"")</f>
        <v/>
      </c>
      <c r="K1675" s="25" t="str">
        <f>IF('DATA ACCURATE'!V1678&lt;&gt;"",'DATA ACCURATE'!V1678,"")</f>
        <v/>
      </c>
      <c r="L1675" s="80" t="str">
        <f>IF($H1675="","",IF(OR($J1675="LIBUR",AND($L1674="LIBUR",$O1674=$O1675)),"LIBUR",IF(AND(OR($L1674="LUAR JAM KERJA 1",$L1674="LUAR JAM KERJA 2"),OR(OR(AND($H1674=$H1675,AND(OR($I1675&gt;DATABASE!$J$3,$I1675&lt;DATABASE!$J$6),((DATEVALUE($H1675)+$I1675)-(DATEVALUE($H1674)+$I1674))&lt;DATABASE!$J$6)),AND($H1674=$H1675,$O1674=$O1675,OR($I1675&gt;DATABASE!$J$6,$I1675&lt;DATABASE!$J$3))),AND(($H1675-$H1674)=1,OR($I1675&lt;DATABASE!$I$6,((DATEVALUE($H1675)+$I1675)-(DATEVALUE($H1674)+$I1674))&lt;DATABASE!$J$6))),$A1675=$A1674),"LUAR JAM KERJA 2",IF(AND(OR(WEEKDAY($H1675,2)=1,WEEKDAY($H1675,2)=2,WEEKDAY($H1675,2)=3,WEEKDAY($H1675,2)=4,WEEKDAY($H1675,2)=5),$I1675&lt;=DATABASE!$J$3,$I1675&gt;=DATABASE!$I$3),"JAM KERJA",IF(AND(WEEKDAY($H1675,2)=6,$I1675&lt;=DATABASE!$J$4,$I1675&gt;=DATABASE!$I$4),"JAM KERJA","LUAR JAM KERJA 1")))))</f>
        <v/>
      </c>
      <c r="M1675" s="33" t="str">
        <f>IF('DATA ACCURATE'!T1678&lt;&gt;"",IF('DATA ACCURATE'!T1678&gt;100,'DATA ACCURATE'!T1678/10,'DATA ACCURATE'!T1678),"")</f>
        <v/>
      </c>
      <c r="N1675" t="str">
        <f>IF(M1675="","",IF(M1675&lt;=DATABASE!$I$9,"LOKAL",IF(M1675&lt;DATABASE!$J$9,"LUAR KOTA 1",IF($M1675&gt;=DATABASE!$J$9,"LUAR KOTA 2",""))))</f>
        <v/>
      </c>
      <c r="O1675" s="38" t="str">
        <f>IF('DATA ACCURATE'!L1678&lt;&gt;"",'DATA ACCURATE'!L1678,"")</f>
        <v/>
      </c>
      <c r="Q1675" s="38">
        <f t="shared" si="182"/>
        <v>0</v>
      </c>
      <c r="R1675" s="38">
        <f t="shared" si="182"/>
        <v>0</v>
      </c>
      <c r="S1675" s="38">
        <f t="shared" si="182"/>
        <v>0</v>
      </c>
      <c r="T1675" s="38">
        <f t="shared" si="182"/>
        <v>0</v>
      </c>
      <c r="U1675" s="38">
        <f t="shared" si="183"/>
        <v>0</v>
      </c>
      <c r="V1675" s="38">
        <f t="shared" si="183"/>
        <v>0</v>
      </c>
      <c r="W1675" s="38">
        <f t="shared" si="183"/>
        <v>0</v>
      </c>
      <c r="X1675" s="38">
        <f t="shared" si="184"/>
        <v>0</v>
      </c>
      <c r="Y1675" s="38">
        <f t="shared" si="184"/>
        <v>0</v>
      </c>
      <c r="Z1675" s="38">
        <f t="shared" si="184"/>
        <v>0</v>
      </c>
      <c r="AA1675" s="38">
        <f t="shared" si="184"/>
        <v>0</v>
      </c>
      <c r="AB1675" s="38">
        <f t="shared" si="185"/>
        <v>0</v>
      </c>
      <c r="AC1675" s="38">
        <f t="shared" si="186"/>
        <v>0</v>
      </c>
      <c r="AD1675" s="38" t="str">
        <f t="shared" si="187"/>
        <v>000000000000</v>
      </c>
    </row>
    <row r="1676" spans="1:30">
      <c r="A1676" s="9" t="str">
        <f>IF('DATA ACCURATE'!A1679&lt;&gt;"",'DATA ACCURATE'!A1679,"")</f>
        <v/>
      </c>
      <c r="B1676" s="9" t="str">
        <f>IF('DATA ACCURATE'!D1679&lt;&gt;"",'DATA ACCURATE'!D1679,"")</f>
        <v/>
      </c>
      <c r="C1676" s="38" t="str">
        <f>IF($AD1676="000000000000","",INDEX(DATABASE!$W$12:$W$71,MATCH($AD1676,DATABASE!$V$12:$V$71,0)))</f>
        <v/>
      </c>
      <c r="D1676" s="34" t="str">
        <f>IF(C1676="","",IF(E1676="",INDEX(DATABASE!$AF$13:$AF$62,MATCH($C1676,DATABASE!$AC$13:$AC$62,0)),IF(E1676="2x D11",INDEX(DATABASE!$AF$13:$AF$62,MATCH($C1676,DATABASE!$AC$13:$AC$62,0))+2*DATABASE!$AF$62,IF(E1676="3x D11",INDEX(DATABASE!$AF$13:$AF$62,MATCH($C1676,DATABASE!$AC$13:$AC$62,0))+3*DATABASE!$AF$62,""))))</f>
        <v/>
      </c>
      <c r="E1676" s="38" t="str">
        <f>IF(AND($K1676="Y",$G1676&lt;&gt;"UNYIL",$F1676&lt;DATABASE!$O$8),"2x D11",IF(AND($K1676="Y",$G1676&lt;&gt;"UNYIL",$F1676&gt;=DATABASE!$O$8),"3x D11",""))</f>
        <v/>
      </c>
      <c r="F1676" s="9" t="str">
        <f>IF('DATA ACCURATE'!N1679&lt;&gt;"",'DATA ACCURATE'!N1679,"")</f>
        <v/>
      </c>
      <c r="G1676" t="str">
        <f>IF(F1676="","",IF(F1676&lt;=DATABASE!$I$8,"UNYIL",IF(F1676&lt;=DATABASE!$J$8,"KECIL",IF(F1676&lt;DATABASE!$K$8,"TANGGUNG",IF(F1676&gt;=DATABASE!$K$8,"BESAR","")))))</f>
        <v/>
      </c>
      <c r="H1676" s="16" t="str">
        <f>IF('DATA ACCURATE'!J1679&lt;&gt;"",'DATA ACCURATE'!J1679,"")</f>
        <v/>
      </c>
      <c r="I1676" s="35" t="str">
        <f>IF(B1676&lt;&gt;"",IFERROR(VLOOKUP(B1676,'DATA TIMBANGAN'!G:M,7,FALSE),VLOOKUP(B1676,'DATA TIMBANGAN'!G:M,7)),"")</f>
        <v/>
      </c>
      <c r="J1676" s="25" t="str">
        <f>IF(H1676&lt;&gt;"",IFERROR(INDEX(DATABASE!$Z$19:$Z$38,MATCH(DATEVALUE(H1676),DATABASE!$AA$19:$AA$38,0)),INDEX(DATABASE!$Z$12:$Z$18,MATCH(WEEKDAY(H1676,2),DATABASE!$AA$12:$AA$18,0))),"")</f>
        <v/>
      </c>
      <c r="K1676" s="25" t="str">
        <f>IF('DATA ACCURATE'!V1679&lt;&gt;"",'DATA ACCURATE'!V1679,"")</f>
        <v/>
      </c>
      <c r="L1676" s="80" t="str">
        <f>IF($H1676="","",IF(OR($J1676="LIBUR",AND($L1675="LIBUR",$O1675=$O1676)),"LIBUR",IF(AND(OR($L1675="LUAR JAM KERJA 1",$L1675="LUAR JAM KERJA 2"),OR(OR(AND($H1675=$H1676,AND(OR($I1676&gt;DATABASE!$J$3,$I1676&lt;DATABASE!$J$6),((DATEVALUE($H1676)+$I1676)-(DATEVALUE($H1675)+$I1675))&lt;DATABASE!$J$6)),AND($H1675=$H1676,$O1675=$O1676,OR($I1676&gt;DATABASE!$J$6,$I1676&lt;DATABASE!$J$3))),AND(($H1676-$H1675)=1,OR($I1676&lt;DATABASE!$I$6,((DATEVALUE($H1676)+$I1676)-(DATEVALUE($H1675)+$I1675))&lt;DATABASE!$J$6))),$A1676=$A1675),"LUAR JAM KERJA 2",IF(AND(OR(WEEKDAY($H1676,2)=1,WEEKDAY($H1676,2)=2,WEEKDAY($H1676,2)=3,WEEKDAY($H1676,2)=4,WEEKDAY($H1676,2)=5),$I1676&lt;=DATABASE!$J$3,$I1676&gt;=DATABASE!$I$3),"JAM KERJA",IF(AND(WEEKDAY($H1676,2)=6,$I1676&lt;=DATABASE!$J$4,$I1676&gt;=DATABASE!$I$4),"JAM KERJA","LUAR JAM KERJA 1")))))</f>
        <v/>
      </c>
      <c r="M1676" s="33" t="str">
        <f>IF('DATA ACCURATE'!T1679&lt;&gt;"",IF('DATA ACCURATE'!T1679&gt;100,'DATA ACCURATE'!T1679/10,'DATA ACCURATE'!T1679),"")</f>
        <v/>
      </c>
      <c r="N1676" t="str">
        <f>IF(M1676="","",IF(M1676&lt;=DATABASE!$I$9,"LOKAL",IF(M1676&lt;DATABASE!$J$9,"LUAR KOTA 1",IF($M1676&gt;=DATABASE!$J$9,"LUAR KOTA 2",""))))</f>
        <v/>
      </c>
      <c r="O1676" s="38" t="str">
        <f>IF('DATA ACCURATE'!L1679&lt;&gt;"",'DATA ACCURATE'!L1679,"")</f>
        <v/>
      </c>
      <c r="Q1676" s="38">
        <f t="shared" si="182"/>
        <v>0</v>
      </c>
      <c r="R1676" s="38">
        <f t="shared" si="182"/>
        <v>0</v>
      </c>
      <c r="S1676" s="38">
        <f t="shared" si="182"/>
        <v>0</v>
      </c>
      <c r="T1676" s="38">
        <f t="shared" si="182"/>
        <v>0</v>
      </c>
      <c r="U1676" s="38">
        <f t="shared" si="183"/>
        <v>0</v>
      </c>
      <c r="V1676" s="38">
        <f t="shared" si="183"/>
        <v>0</v>
      </c>
      <c r="W1676" s="38">
        <f t="shared" si="183"/>
        <v>0</v>
      </c>
      <c r="X1676" s="38">
        <f t="shared" si="184"/>
        <v>0</v>
      </c>
      <c r="Y1676" s="38">
        <f t="shared" si="184"/>
        <v>0</v>
      </c>
      <c r="Z1676" s="38">
        <f t="shared" si="184"/>
        <v>0</v>
      </c>
      <c r="AA1676" s="38">
        <f t="shared" si="184"/>
        <v>0</v>
      </c>
      <c r="AB1676" s="38">
        <f t="shared" si="185"/>
        <v>0</v>
      </c>
      <c r="AC1676" s="38">
        <f t="shared" si="186"/>
        <v>0</v>
      </c>
      <c r="AD1676" s="38" t="str">
        <f t="shared" si="187"/>
        <v>000000000000</v>
      </c>
    </row>
    <row r="1677" spans="1:30">
      <c r="A1677" s="9" t="str">
        <f>IF('DATA ACCURATE'!A1680&lt;&gt;"",'DATA ACCURATE'!A1680,"")</f>
        <v/>
      </c>
      <c r="B1677" s="9" t="str">
        <f>IF('DATA ACCURATE'!D1680&lt;&gt;"",'DATA ACCURATE'!D1680,"")</f>
        <v/>
      </c>
      <c r="C1677" s="38" t="str">
        <f>IF($AD1677="000000000000","",INDEX(DATABASE!$W$12:$W$71,MATCH($AD1677,DATABASE!$V$12:$V$71,0)))</f>
        <v/>
      </c>
      <c r="D1677" s="34" t="str">
        <f>IF(C1677="","",IF(E1677="",INDEX(DATABASE!$AF$13:$AF$62,MATCH($C1677,DATABASE!$AC$13:$AC$62,0)),IF(E1677="2x D11",INDEX(DATABASE!$AF$13:$AF$62,MATCH($C1677,DATABASE!$AC$13:$AC$62,0))+2*DATABASE!$AF$62,IF(E1677="3x D11",INDEX(DATABASE!$AF$13:$AF$62,MATCH($C1677,DATABASE!$AC$13:$AC$62,0))+3*DATABASE!$AF$62,""))))</f>
        <v/>
      </c>
      <c r="E1677" s="38" t="str">
        <f>IF(AND($K1677="Y",$G1677&lt;&gt;"UNYIL",$F1677&lt;DATABASE!$O$8),"2x D11",IF(AND($K1677="Y",$G1677&lt;&gt;"UNYIL",$F1677&gt;=DATABASE!$O$8),"3x D11",""))</f>
        <v/>
      </c>
      <c r="F1677" s="9" t="str">
        <f>IF('DATA ACCURATE'!N1680&lt;&gt;"",'DATA ACCURATE'!N1680,"")</f>
        <v/>
      </c>
      <c r="G1677" t="str">
        <f>IF(F1677="","",IF(F1677&lt;=DATABASE!$I$8,"UNYIL",IF(F1677&lt;=DATABASE!$J$8,"KECIL",IF(F1677&lt;DATABASE!$K$8,"TANGGUNG",IF(F1677&gt;=DATABASE!$K$8,"BESAR","")))))</f>
        <v/>
      </c>
      <c r="H1677" s="16" t="str">
        <f>IF('DATA ACCURATE'!J1680&lt;&gt;"",'DATA ACCURATE'!J1680,"")</f>
        <v/>
      </c>
      <c r="I1677" s="35" t="str">
        <f>IF(B1677&lt;&gt;"",IFERROR(VLOOKUP(B1677,'DATA TIMBANGAN'!G:M,7,FALSE),VLOOKUP(B1677,'DATA TIMBANGAN'!G:M,7)),"")</f>
        <v/>
      </c>
      <c r="J1677" s="25" t="str">
        <f>IF(H1677&lt;&gt;"",IFERROR(INDEX(DATABASE!$Z$19:$Z$38,MATCH(DATEVALUE(H1677),DATABASE!$AA$19:$AA$38,0)),INDEX(DATABASE!$Z$12:$Z$18,MATCH(WEEKDAY(H1677,2),DATABASE!$AA$12:$AA$18,0))),"")</f>
        <v/>
      </c>
      <c r="K1677" s="25" t="str">
        <f>IF('DATA ACCURATE'!V1680&lt;&gt;"",'DATA ACCURATE'!V1680,"")</f>
        <v/>
      </c>
      <c r="L1677" s="80" t="str">
        <f>IF($H1677="","",IF(OR($J1677="LIBUR",AND($L1676="LIBUR",$O1676=$O1677)),"LIBUR",IF(AND(OR($L1676="LUAR JAM KERJA 1",$L1676="LUAR JAM KERJA 2"),OR(OR(AND($H1676=$H1677,AND(OR($I1677&gt;DATABASE!$J$3,$I1677&lt;DATABASE!$J$6),((DATEVALUE($H1677)+$I1677)-(DATEVALUE($H1676)+$I1676))&lt;DATABASE!$J$6)),AND($H1676=$H1677,$O1676=$O1677,OR($I1677&gt;DATABASE!$J$6,$I1677&lt;DATABASE!$J$3))),AND(($H1677-$H1676)=1,OR($I1677&lt;DATABASE!$I$6,((DATEVALUE($H1677)+$I1677)-(DATEVALUE($H1676)+$I1676))&lt;DATABASE!$J$6))),$A1677=$A1676),"LUAR JAM KERJA 2",IF(AND(OR(WEEKDAY($H1677,2)=1,WEEKDAY($H1677,2)=2,WEEKDAY($H1677,2)=3,WEEKDAY($H1677,2)=4,WEEKDAY($H1677,2)=5),$I1677&lt;=DATABASE!$J$3,$I1677&gt;=DATABASE!$I$3),"JAM KERJA",IF(AND(WEEKDAY($H1677,2)=6,$I1677&lt;=DATABASE!$J$4,$I1677&gt;=DATABASE!$I$4),"JAM KERJA","LUAR JAM KERJA 1")))))</f>
        <v/>
      </c>
      <c r="M1677" s="33" t="str">
        <f>IF('DATA ACCURATE'!T1680&lt;&gt;"",IF('DATA ACCURATE'!T1680&gt;100,'DATA ACCURATE'!T1680/10,'DATA ACCURATE'!T1680),"")</f>
        <v/>
      </c>
      <c r="N1677" t="str">
        <f>IF(M1677="","",IF(M1677&lt;=DATABASE!$I$9,"LOKAL",IF(M1677&lt;DATABASE!$J$9,"LUAR KOTA 1",IF($M1677&gt;=DATABASE!$J$9,"LUAR KOTA 2",""))))</f>
        <v/>
      </c>
      <c r="O1677" s="38" t="str">
        <f>IF('DATA ACCURATE'!L1680&lt;&gt;"",'DATA ACCURATE'!L1680,"")</f>
        <v/>
      </c>
      <c r="Q1677" s="38">
        <f t="shared" si="182"/>
        <v>0</v>
      </c>
      <c r="R1677" s="38">
        <f t="shared" si="182"/>
        <v>0</v>
      </c>
      <c r="S1677" s="38">
        <f t="shared" si="182"/>
        <v>0</v>
      </c>
      <c r="T1677" s="38">
        <f t="shared" si="182"/>
        <v>0</v>
      </c>
      <c r="U1677" s="38">
        <f t="shared" si="183"/>
        <v>0</v>
      </c>
      <c r="V1677" s="38">
        <f t="shared" si="183"/>
        <v>0</v>
      </c>
      <c r="W1677" s="38">
        <f t="shared" si="183"/>
        <v>0</v>
      </c>
      <c r="X1677" s="38">
        <f t="shared" si="184"/>
        <v>0</v>
      </c>
      <c r="Y1677" s="38">
        <f t="shared" si="184"/>
        <v>0</v>
      </c>
      <c r="Z1677" s="38">
        <f t="shared" si="184"/>
        <v>0</v>
      </c>
      <c r="AA1677" s="38">
        <f t="shared" si="184"/>
        <v>0</v>
      </c>
      <c r="AB1677" s="38">
        <f t="shared" si="185"/>
        <v>0</v>
      </c>
      <c r="AC1677" s="38">
        <f t="shared" si="186"/>
        <v>0</v>
      </c>
      <c r="AD1677" s="38" t="str">
        <f t="shared" si="187"/>
        <v>000000000000</v>
      </c>
    </row>
    <row r="1678" spans="1:30">
      <c r="A1678" s="9" t="str">
        <f>IF('DATA ACCURATE'!A1681&lt;&gt;"",'DATA ACCURATE'!A1681,"")</f>
        <v/>
      </c>
      <c r="B1678" s="9" t="str">
        <f>IF('DATA ACCURATE'!D1681&lt;&gt;"",'DATA ACCURATE'!D1681,"")</f>
        <v/>
      </c>
      <c r="C1678" s="38" t="str">
        <f>IF($AD1678="000000000000","",INDEX(DATABASE!$W$12:$W$71,MATCH($AD1678,DATABASE!$V$12:$V$71,0)))</f>
        <v/>
      </c>
      <c r="D1678" s="34" t="str">
        <f>IF(C1678="","",IF(E1678="",INDEX(DATABASE!$AF$13:$AF$62,MATCH($C1678,DATABASE!$AC$13:$AC$62,0)),IF(E1678="2x D11",INDEX(DATABASE!$AF$13:$AF$62,MATCH($C1678,DATABASE!$AC$13:$AC$62,0))+2*DATABASE!$AF$62,IF(E1678="3x D11",INDEX(DATABASE!$AF$13:$AF$62,MATCH($C1678,DATABASE!$AC$13:$AC$62,0))+3*DATABASE!$AF$62,""))))</f>
        <v/>
      </c>
      <c r="E1678" s="38" t="str">
        <f>IF(AND($K1678="Y",$G1678&lt;&gt;"UNYIL",$F1678&lt;DATABASE!$O$8),"2x D11",IF(AND($K1678="Y",$G1678&lt;&gt;"UNYIL",$F1678&gt;=DATABASE!$O$8),"3x D11",""))</f>
        <v/>
      </c>
      <c r="F1678" s="9" t="str">
        <f>IF('DATA ACCURATE'!N1681&lt;&gt;"",'DATA ACCURATE'!N1681,"")</f>
        <v/>
      </c>
      <c r="G1678" t="str">
        <f>IF(F1678="","",IF(F1678&lt;=DATABASE!$I$8,"UNYIL",IF(F1678&lt;=DATABASE!$J$8,"KECIL",IF(F1678&lt;DATABASE!$K$8,"TANGGUNG",IF(F1678&gt;=DATABASE!$K$8,"BESAR","")))))</f>
        <v/>
      </c>
      <c r="H1678" s="16" t="str">
        <f>IF('DATA ACCURATE'!J1681&lt;&gt;"",'DATA ACCURATE'!J1681,"")</f>
        <v/>
      </c>
      <c r="I1678" s="35" t="str">
        <f>IF(B1678&lt;&gt;"",IFERROR(VLOOKUP(B1678,'DATA TIMBANGAN'!G:M,7,FALSE),VLOOKUP(B1678,'DATA TIMBANGAN'!G:M,7)),"")</f>
        <v/>
      </c>
      <c r="J1678" s="25" t="str">
        <f>IF(H1678&lt;&gt;"",IFERROR(INDEX(DATABASE!$Z$19:$Z$38,MATCH(DATEVALUE(H1678),DATABASE!$AA$19:$AA$38,0)),INDEX(DATABASE!$Z$12:$Z$18,MATCH(WEEKDAY(H1678,2),DATABASE!$AA$12:$AA$18,0))),"")</f>
        <v/>
      </c>
      <c r="K1678" s="25" t="str">
        <f>IF('DATA ACCURATE'!V1681&lt;&gt;"",'DATA ACCURATE'!V1681,"")</f>
        <v/>
      </c>
      <c r="L1678" s="80" t="str">
        <f>IF($H1678="","",IF(OR($J1678="LIBUR",AND($L1677="LIBUR",$O1677=$O1678)),"LIBUR",IF(AND(OR($L1677="LUAR JAM KERJA 1",$L1677="LUAR JAM KERJA 2"),OR(OR(AND($H1677=$H1678,AND(OR($I1678&gt;DATABASE!$J$3,$I1678&lt;DATABASE!$J$6),((DATEVALUE($H1678)+$I1678)-(DATEVALUE($H1677)+$I1677))&lt;DATABASE!$J$6)),AND($H1677=$H1678,$O1677=$O1678,OR($I1678&gt;DATABASE!$J$6,$I1678&lt;DATABASE!$J$3))),AND(($H1678-$H1677)=1,OR($I1678&lt;DATABASE!$I$6,((DATEVALUE($H1678)+$I1678)-(DATEVALUE($H1677)+$I1677))&lt;DATABASE!$J$6))),$A1678=$A1677),"LUAR JAM KERJA 2",IF(AND(OR(WEEKDAY($H1678,2)=1,WEEKDAY($H1678,2)=2,WEEKDAY($H1678,2)=3,WEEKDAY($H1678,2)=4,WEEKDAY($H1678,2)=5),$I1678&lt;=DATABASE!$J$3,$I1678&gt;=DATABASE!$I$3),"JAM KERJA",IF(AND(WEEKDAY($H1678,2)=6,$I1678&lt;=DATABASE!$J$4,$I1678&gt;=DATABASE!$I$4),"JAM KERJA","LUAR JAM KERJA 1")))))</f>
        <v/>
      </c>
      <c r="M1678" s="33" t="str">
        <f>IF('DATA ACCURATE'!T1681&lt;&gt;"",IF('DATA ACCURATE'!T1681&gt;100,'DATA ACCURATE'!T1681/10,'DATA ACCURATE'!T1681),"")</f>
        <v/>
      </c>
      <c r="N1678" t="str">
        <f>IF(M1678="","",IF(M1678&lt;=DATABASE!$I$9,"LOKAL",IF(M1678&lt;DATABASE!$J$9,"LUAR KOTA 1",IF($M1678&gt;=DATABASE!$J$9,"LUAR KOTA 2",""))))</f>
        <v/>
      </c>
      <c r="O1678" s="38" t="str">
        <f>IF('DATA ACCURATE'!L1681&lt;&gt;"",'DATA ACCURATE'!L1681,"")</f>
        <v/>
      </c>
      <c r="Q1678" s="38">
        <f t="shared" si="182"/>
        <v>0</v>
      </c>
      <c r="R1678" s="38">
        <f t="shared" si="182"/>
        <v>0</v>
      </c>
      <c r="S1678" s="38">
        <f t="shared" si="182"/>
        <v>0</v>
      </c>
      <c r="T1678" s="38">
        <f t="shared" si="182"/>
        <v>0</v>
      </c>
      <c r="U1678" s="38">
        <f t="shared" si="183"/>
        <v>0</v>
      </c>
      <c r="V1678" s="38">
        <f t="shared" si="183"/>
        <v>0</v>
      </c>
      <c r="W1678" s="38">
        <f t="shared" si="183"/>
        <v>0</v>
      </c>
      <c r="X1678" s="38">
        <f t="shared" si="184"/>
        <v>0</v>
      </c>
      <c r="Y1678" s="38">
        <f t="shared" si="184"/>
        <v>0</v>
      </c>
      <c r="Z1678" s="38">
        <f t="shared" si="184"/>
        <v>0</v>
      </c>
      <c r="AA1678" s="38">
        <f t="shared" si="184"/>
        <v>0</v>
      </c>
      <c r="AB1678" s="38">
        <f t="shared" si="185"/>
        <v>0</v>
      </c>
      <c r="AC1678" s="38">
        <f t="shared" si="186"/>
        <v>0</v>
      </c>
      <c r="AD1678" s="38" t="str">
        <f t="shared" si="187"/>
        <v>000000000000</v>
      </c>
    </row>
    <row r="1679" spans="1:30">
      <c r="A1679" s="9" t="str">
        <f>IF('DATA ACCURATE'!A1682&lt;&gt;"",'DATA ACCURATE'!A1682,"")</f>
        <v/>
      </c>
      <c r="B1679" s="9" t="str">
        <f>IF('DATA ACCURATE'!D1682&lt;&gt;"",'DATA ACCURATE'!D1682,"")</f>
        <v/>
      </c>
      <c r="C1679" s="38" t="str">
        <f>IF($AD1679="000000000000","",INDEX(DATABASE!$W$12:$W$71,MATCH($AD1679,DATABASE!$V$12:$V$71,0)))</f>
        <v/>
      </c>
      <c r="D1679" s="34" t="str">
        <f>IF(C1679="","",IF(E1679="",INDEX(DATABASE!$AF$13:$AF$62,MATCH($C1679,DATABASE!$AC$13:$AC$62,0)),IF(E1679="2x D11",INDEX(DATABASE!$AF$13:$AF$62,MATCH($C1679,DATABASE!$AC$13:$AC$62,0))+2*DATABASE!$AF$62,IF(E1679="3x D11",INDEX(DATABASE!$AF$13:$AF$62,MATCH($C1679,DATABASE!$AC$13:$AC$62,0))+3*DATABASE!$AF$62,""))))</f>
        <v/>
      </c>
      <c r="E1679" s="38" t="str">
        <f>IF(AND($K1679="Y",$G1679&lt;&gt;"UNYIL",$F1679&lt;DATABASE!$O$8),"2x D11",IF(AND($K1679="Y",$G1679&lt;&gt;"UNYIL",$F1679&gt;=DATABASE!$O$8),"3x D11",""))</f>
        <v/>
      </c>
      <c r="F1679" s="9" t="str">
        <f>IF('DATA ACCURATE'!N1682&lt;&gt;"",'DATA ACCURATE'!N1682,"")</f>
        <v/>
      </c>
      <c r="G1679" t="str">
        <f>IF(F1679="","",IF(F1679&lt;=DATABASE!$I$8,"UNYIL",IF(F1679&lt;=DATABASE!$J$8,"KECIL",IF(F1679&lt;DATABASE!$K$8,"TANGGUNG",IF(F1679&gt;=DATABASE!$K$8,"BESAR","")))))</f>
        <v/>
      </c>
      <c r="H1679" s="16" t="str">
        <f>IF('DATA ACCURATE'!J1682&lt;&gt;"",'DATA ACCURATE'!J1682,"")</f>
        <v/>
      </c>
      <c r="I1679" s="35" t="str">
        <f>IF(B1679&lt;&gt;"",IFERROR(VLOOKUP(B1679,'DATA TIMBANGAN'!G:M,7,FALSE),VLOOKUP(B1679,'DATA TIMBANGAN'!G:M,7)),"")</f>
        <v/>
      </c>
      <c r="J1679" s="25" t="str">
        <f>IF(H1679&lt;&gt;"",IFERROR(INDEX(DATABASE!$Z$19:$Z$38,MATCH(DATEVALUE(H1679),DATABASE!$AA$19:$AA$38,0)),INDEX(DATABASE!$Z$12:$Z$18,MATCH(WEEKDAY(H1679,2),DATABASE!$AA$12:$AA$18,0))),"")</f>
        <v/>
      </c>
      <c r="K1679" s="25" t="str">
        <f>IF('DATA ACCURATE'!V1682&lt;&gt;"",'DATA ACCURATE'!V1682,"")</f>
        <v/>
      </c>
      <c r="L1679" s="80" t="str">
        <f>IF($H1679="","",IF(OR($J1679="LIBUR",AND($L1678="LIBUR",$O1678=$O1679)),"LIBUR",IF(AND(OR($L1678="LUAR JAM KERJA 1",$L1678="LUAR JAM KERJA 2"),OR(OR(AND($H1678=$H1679,AND(OR($I1679&gt;DATABASE!$J$3,$I1679&lt;DATABASE!$J$6),((DATEVALUE($H1679)+$I1679)-(DATEVALUE($H1678)+$I1678))&lt;DATABASE!$J$6)),AND($H1678=$H1679,$O1678=$O1679,OR($I1679&gt;DATABASE!$J$6,$I1679&lt;DATABASE!$J$3))),AND(($H1679-$H1678)=1,OR($I1679&lt;DATABASE!$I$6,((DATEVALUE($H1679)+$I1679)-(DATEVALUE($H1678)+$I1678))&lt;DATABASE!$J$6))),$A1679=$A1678),"LUAR JAM KERJA 2",IF(AND(OR(WEEKDAY($H1679,2)=1,WEEKDAY($H1679,2)=2,WEEKDAY($H1679,2)=3,WEEKDAY($H1679,2)=4,WEEKDAY($H1679,2)=5),$I1679&lt;=DATABASE!$J$3,$I1679&gt;=DATABASE!$I$3),"JAM KERJA",IF(AND(WEEKDAY($H1679,2)=6,$I1679&lt;=DATABASE!$J$4,$I1679&gt;=DATABASE!$I$4),"JAM KERJA","LUAR JAM KERJA 1")))))</f>
        <v/>
      </c>
      <c r="M1679" s="33" t="str">
        <f>IF('DATA ACCURATE'!T1682&lt;&gt;"",IF('DATA ACCURATE'!T1682&gt;100,'DATA ACCURATE'!T1682/10,'DATA ACCURATE'!T1682),"")</f>
        <v/>
      </c>
      <c r="N1679" t="str">
        <f>IF(M1679="","",IF(M1679&lt;=DATABASE!$I$9,"LOKAL",IF(M1679&lt;DATABASE!$J$9,"LUAR KOTA 1",IF($M1679&gt;=DATABASE!$J$9,"LUAR KOTA 2",""))))</f>
        <v/>
      </c>
      <c r="O1679" s="38" t="str">
        <f>IF('DATA ACCURATE'!L1682&lt;&gt;"",'DATA ACCURATE'!L1682,"")</f>
        <v/>
      </c>
      <c r="Q1679" s="38">
        <f t="shared" si="182"/>
        <v>0</v>
      </c>
      <c r="R1679" s="38">
        <f t="shared" si="182"/>
        <v>0</v>
      </c>
      <c r="S1679" s="38">
        <f t="shared" si="182"/>
        <v>0</v>
      </c>
      <c r="T1679" s="38">
        <f t="shared" si="182"/>
        <v>0</v>
      </c>
      <c r="U1679" s="38">
        <f t="shared" si="183"/>
        <v>0</v>
      </c>
      <c r="V1679" s="38">
        <f t="shared" si="183"/>
        <v>0</v>
      </c>
      <c r="W1679" s="38">
        <f t="shared" si="183"/>
        <v>0</v>
      </c>
      <c r="X1679" s="38">
        <f t="shared" si="184"/>
        <v>0</v>
      </c>
      <c r="Y1679" s="38">
        <f t="shared" si="184"/>
        <v>0</v>
      </c>
      <c r="Z1679" s="38">
        <f t="shared" si="184"/>
        <v>0</v>
      </c>
      <c r="AA1679" s="38">
        <f t="shared" si="184"/>
        <v>0</v>
      </c>
      <c r="AB1679" s="38">
        <f t="shared" si="185"/>
        <v>0</v>
      </c>
      <c r="AC1679" s="38">
        <f t="shared" si="186"/>
        <v>0</v>
      </c>
      <c r="AD1679" s="38" t="str">
        <f t="shared" si="187"/>
        <v>000000000000</v>
      </c>
    </row>
    <row r="1680" spans="1:30">
      <c r="A1680" s="9" t="str">
        <f>IF('DATA ACCURATE'!A1683&lt;&gt;"",'DATA ACCURATE'!A1683,"")</f>
        <v/>
      </c>
      <c r="B1680" s="9" t="str">
        <f>IF('DATA ACCURATE'!D1683&lt;&gt;"",'DATA ACCURATE'!D1683,"")</f>
        <v/>
      </c>
      <c r="C1680" s="38" t="str">
        <f>IF($AD1680="000000000000","",INDEX(DATABASE!$W$12:$W$71,MATCH($AD1680,DATABASE!$V$12:$V$71,0)))</f>
        <v/>
      </c>
      <c r="D1680" s="34" t="str">
        <f>IF(C1680="","",IF(E1680="",INDEX(DATABASE!$AF$13:$AF$62,MATCH($C1680,DATABASE!$AC$13:$AC$62,0)),IF(E1680="2x D11",INDEX(DATABASE!$AF$13:$AF$62,MATCH($C1680,DATABASE!$AC$13:$AC$62,0))+2*DATABASE!$AF$62,IF(E1680="3x D11",INDEX(DATABASE!$AF$13:$AF$62,MATCH($C1680,DATABASE!$AC$13:$AC$62,0))+3*DATABASE!$AF$62,""))))</f>
        <v/>
      </c>
      <c r="E1680" s="38" t="str">
        <f>IF(AND($K1680="Y",$G1680&lt;&gt;"UNYIL",$F1680&lt;DATABASE!$O$8),"2x D11",IF(AND($K1680="Y",$G1680&lt;&gt;"UNYIL",$F1680&gt;=DATABASE!$O$8),"3x D11",""))</f>
        <v/>
      </c>
      <c r="F1680" s="9" t="str">
        <f>IF('DATA ACCURATE'!N1683&lt;&gt;"",'DATA ACCURATE'!N1683,"")</f>
        <v/>
      </c>
      <c r="G1680" t="str">
        <f>IF(F1680="","",IF(F1680&lt;=DATABASE!$I$8,"UNYIL",IF(F1680&lt;=DATABASE!$J$8,"KECIL",IF(F1680&lt;DATABASE!$K$8,"TANGGUNG",IF(F1680&gt;=DATABASE!$K$8,"BESAR","")))))</f>
        <v/>
      </c>
      <c r="H1680" s="16" t="str">
        <f>IF('DATA ACCURATE'!J1683&lt;&gt;"",'DATA ACCURATE'!J1683,"")</f>
        <v/>
      </c>
      <c r="I1680" s="35" t="str">
        <f>IF(B1680&lt;&gt;"",IFERROR(VLOOKUP(B1680,'DATA TIMBANGAN'!G:M,7,FALSE),VLOOKUP(B1680,'DATA TIMBANGAN'!G:M,7)),"")</f>
        <v/>
      </c>
      <c r="J1680" s="25" t="str">
        <f>IF(H1680&lt;&gt;"",IFERROR(INDEX(DATABASE!$Z$19:$Z$38,MATCH(DATEVALUE(H1680),DATABASE!$AA$19:$AA$38,0)),INDEX(DATABASE!$Z$12:$Z$18,MATCH(WEEKDAY(H1680,2),DATABASE!$AA$12:$AA$18,0))),"")</f>
        <v/>
      </c>
      <c r="K1680" s="25" t="str">
        <f>IF('DATA ACCURATE'!V1683&lt;&gt;"",'DATA ACCURATE'!V1683,"")</f>
        <v/>
      </c>
      <c r="L1680" s="80" t="str">
        <f>IF($H1680="","",IF(OR($J1680="LIBUR",AND($L1679="LIBUR",$O1679=$O1680)),"LIBUR",IF(AND(OR($L1679="LUAR JAM KERJA 1",$L1679="LUAR JAM KERJA 2"),OR(OR(AND($H1679=$H1680,AND(OR($I1680&gt;DATABASE!$J$3,$I1680&lt;DATABASE!$J$6),((DATEVALUE($H1680)+$I1680)-(DATEVALUE($H1679)+$I1679))&lt;DATABASE!$J$6)),AND($H1679=$H1680,$O1679=$O1680,OR($I1680&gt;DATABASE!$J$6,$I1680&lt;DATABASE!$J$3))),AND(($H1680-$H1679)=1,OR($I1680&lt;DATABASE!$I$6,((DATEVALUE($H1680)+$I1680)-(DATEVALUE($H1679)+$I1679))&lt;DATABASE!$J$6))),$A1680=$A1679),"LUAR JAM KERJA 2",IF(AND(OR(WEEKDAY($H1680,2)=1,WEEKDAY($H1680,2)=2,WEEKDAY($H1680,2)=3,WEEKDAY($H1680,2)=4,WEEKDAY($H1680,2)=5),$I1680&lt;=DATABASE!$J$3,$I1680&gt;=DATABASE!$I$3),"JAM KERJA",IF(AND(WEEKDAY($H1680,2)=6,$I1680&lt;=DATABASE!$J$4,$I1680&gt;=DATABASE!$I$4),"JAM KERJA","LUAR JAM KERJA 1")))))</f>
        <v/>
      </c>
      <c r="M1680" s="33" t="str">
        <f>IF('DATA ACCURATE'!T1683&lt;&gt;"",IF('DATA ACCURATE'!T1683&gt;100,'DATA ACCURATE'!T1683/10,'DATA ACCURATE'!T1683),"")</f>
        <v/>
      </c>
      <c r="N1680" t="str">
        <f>IF(M1680="","",IF(M1680&lt;=DATABASE!$I$9,"LOKAL",IF(M1680&lt;DATABASE!$J$9,"LUAR KOTA 1",IF($M1680&gt;=DATABASE!$J$9,"LUAR KOTA 2",""))))</f>
        <v/>
      </c>
      <c r="O1680" s="38" t="str">
        <f>IF('DATA ACCURATE'!L1683&lt;&gt;"",'DATA ACCURATE'!L1683,"")</f>
        <v/>
      </c>
      <c r="Q1680" s="38">
        <f t="shared" si="182"/>
        <v>0</v>
      </c>
      <c r="R1680" s="38">
        <f t="shared" si="182"/>
        <v>0</v>
      </c>
      <c r="S1680" s="38">
        <f t="shared" si="182"/>
        <v>0</v>
      </c>
      <c r="T1680" s="38">
        <f t="shared" si="182"/>
        <v>0</v>
      </c>
      <c r="U1680" s="38">
        <f t="shared" si="183"/>
        <v>0</v>
      </c>
      <c r="V1680" s="38">
        <f t="shared" si="183"/>
        <v>0</v>
      </c>
      <c r="W1680" s="38">
        <f t="shared" si="183"/>
        <v>0</v>
      </c>
      <c r="X1680" s="38">
        <f t="shared" si="184"/>
        <v>0</v>
      </c>
      <c r="Y1680" s="38">
        <f t="shared" si="184"/>
        <v>0</v>
      </c>
      <c r="Z1680" s="38">
        <f t="shared" si="184"/>
        <v>0</v>
      </c>
      <c r="AA1680" s="38">
        <f t="shared" si="184"/>
        <v>0</v>
      </c>
      <c r="AB1680" s="38">
        <f t="shared" si="185"/>
        <v>0</v>
      </c>
      <c r="AC1680" s="38">
        <f t="shared" si="186"/>
        <v>0</v>
      </c>
      <c r="AD1680" s="38" t="str">
        <f t="shared" si="187"/>
        <v>000000000000</v>
      </c>
    </row>
    <row r="1681" spans="1:30">
      <c r="A1681" s="9" t="str">
        <f>IF('DATA ACCURATE'!A1684&lt;&gt;"",'DATA ACCURATE'!A1684,"")</f>
        <v/>
      </c>
      <c r="B1681" s="9" t="str">
        <f>IF('DATA ACCURATE'!D1684&lt;&gt;"",'DATA ACCURATE'!D1684,"")</f>
        <v/>
      </c>
      <c r="C1681" s="38" t="str">
        <f>IF($AD1681="000000000000","",INDEX(DATABASE!$W$12:$W$71,MATCH($AD1681,DATABASE!$V$12:$V$71,0)))</f>
        <v/>
      </c>
      <c r="D1681" s="34" t="str">
        <f>IF(C1681="","",IF(E1681="",INDEX(DATABASE!$AF$13:$AF$62,MATCH($C1681,DATABASE!$AC$13:$AC$62,0)),IF(E1681="2x D11",INDEX(DATABASE!$AF$13:$AF$62,MATCH($C1681,DATABASE!$AC$13:$AC$62,0))+2*DATABASE!$AF$62,IF(E1681="3x D11",INDEX(DATABASE!$AF$13:$AF$62,MATCH($C1681,DATABASE!$AC$13:$AC$62,0))+3*DATABASE!$AF$62,""))))</f>
        <v/>
      </c>
      <c r="E1681" s="38" t="str">
        <f>IF(AND($K1681="Y",$G1681&lt;&gt;"UNYIL",$F1681&lt;DATABASE!$O$8),"2x D11",IF(AND($K1681="Y",$G1681&lt;&gt;"UNYIL",$F1681&gt;=DATABASE!$O$8),"3x D11",""))</f>
        <v/>
      </c>
      <c r="F1681" s="9" t="str">
        <f>IF('DATA ACCURATE'!N1684&lt;&gt;"",'DATA ACCURATE'!N1684,"")</f>
        <v/>
      </c>
      <c r="G1681" t="str">
        <f>IF(F1681="","",IF(F1681&lt;=DATABASE!$I$8,"UNYIL",IF(F1681&lt;=DATABASE!$J$8,"KECIL",IF(F1681&lt;DATABASE!$K$8,"TANGGUNG",IF(F1681&gt;=DATABASE!$K$8,"BESAR","")))))</f>
        <v/>
      </c>
      <c r="H1681" s="16" t="str">
        <f>IF('DATA ACCURATE'!J1684&lt;&gt;"",'DATA ACCURATE'!J1684,"")</f>
        <v/>
      </c>
      <c r="I1681" s="35" t="str">
        <f>IF(B1681&lt;&gt;"",IFERROR(VLOOKUP(B1681,'DATA TIMBANGAN'!G:M,7,FALSE),VLOOKUP(B1681,'DATA TIMBANGAN'!G:M,7)),"")</f>
        <v/>
      </c>
      <c r="J1681" s="25" t="str">
        <f>IF(H1681&lt;&gt;"",IFERROR(INDEX(DATABASE!$Z$19:$Z$38,MATCH(DATEVALUE(H1681),DATABASE!$AA$19:$AA$38,0)),INDEX(DATABASE!$Z$12:$Z$18,MATCH(WEEKDAY(H1681,2),DATABASE!$AA$12:$AA$18,0))),"")</f>
        <v/>
      </c>
      <c r="K1681" s="25" t="str">
        <f>IF('DATA ACCURATE'!V1684&lt;&gt;"",'DATA ACCURATE'!V1684,"")</f>
        <v/>
      </c>
      <c r="L1681" s="80" t="str">
        <f>IF($H1681="","",IF(OR($J1681="LIBUR",AND($L1680="LIBUR",$O1680=$O1681)),"LIBUR",IF(AND(OR($L1680="LUAR JAM KERJA 1",$L1680="LUAR JAM KERJA 2"),OR(OR(AND($H1680=$H1681,AND(OR($I1681&gt;DATABASE!$J$3,$I1681&lt;DATABASE!$J$6),((DATEVALUE($H1681)+$I1681)-(DATEVALUE($H1680)+$I1680))&lt;DATABASE!$J$6)),AND($H1680=$H1681,$O1680=$O1681,OR($I1681&gt;DATABASE!$J$6,$I1681&lt;DATABASE!$J$3))),AND(($H1681-$H1680)=1,OR($I1681&lt;DATABASE!$I$6,((DATEVALUE($H1681)+$I1681)-(DATEVALUE($H1680)+$I1680))&lt;DATABASE!$J$6))),$A1681=$A1680),"LUAR JAM KERJA 2",IF(AND(OR(WEEKDAY($H1681,2)=1,WEEKDAY($H1681,2)=2,WEEKDAY($H1681,2)=3,WEEKDAY($H1681,2)=4,WEEKDAY($H1681,2)=5),$I1681&lt;=DATABASE!$J$3,$I1681&gt;=DATABASE!$I$3),"JAM KERJA",IF(AND(WEEKDAY($H1681,2)=6,$I1681&lt;=DATABASE!$J$4,$I1681&gt;=DATABASE!$I$4),"JAM KERJA","LUAR JAM KERJA 1")))))</f>
        <v/>
      </c>
      <c r="M1681" s="33" t="str">
        <f>IF('DATA ACCURATE'!T1684&lt;&gt;"",IF('DATA ACCURATE'!T1684&gt;100,'DATA ACCURATE'!T1684/10,'DATA ACCURATE'!T1684),"")</f>
        <v/>
      </c>
      <c r="N1681" t="str">
        <f>IF(M1681="","",IF(M1681&lt;=DATABASE!$I$9,"LOKAL",IF(M1681&lt;DATABASE!$J$9,"LUAR KOTA 1",IF($M1681&gt;=DATABASE!$J$9,"LUAR KOTA 2",""))))</f>
        <v/>
      </c>
      <c r="O1681" s="38" t="str">
        <f>IF('DATA ACCURATE'!L1684&lt;&gt;"",'DATA ACCURATE'!L1684,"")</f>
        <v/>
      </c>
      <c r="Q1681" s="38">
        <f t="shared" si="182"/>
        <v>0</v>
      </c>
      <c r="R1681" s="38">
        <f t="shared" si="182"/>
        <v>0</v>
      </c>
      <c r="S1681" s="38">
        <f t="shared" si="182"/>
        <v>0</v>
      </c>
      <c r="T1681" s="38">
        <f t="shared" si="182"/>
        <v>0</v>
      </c>
      <c r="U1681" s="38">
        <f t="shared" si="183"/>
        <v>0</v>
      </c>
      <c r="V1681" s="38">
        <f t="shared" si="183"/>
        <v>0</v>
      </c>
      <c r="W1681" s="38">
        <f t="shared" si="183"/>
        <v>0</v>
      </c>
      <c r="X1681" s="38">
        <f t="shared" si="184"/>
        <v>0</v>
      </c>
      <c r="Y1681" s="38">
        <f t="shared" si="184"/>
        <v>0</v>
      </c>
      <c r="Z1681" s="38">
        <f t="shared" si="184"/>
        <v>0</v>
      </c>
      <c r="AA1681" s="38">
        <f t="shared" si="184"/>
        <v>0</v>
      </c>
      <c r="AB1681" s="38">
        <f t="shared" si="185"/>
        <v>0</v>
      </c>
      <c r="AC1681" s="38">
        <f t="shared" si="186"/>
        <v>0</v>
      </c>
      <c r="AD1681" s="38" t="str">
        <f t="shared" si="187"/>
        <v>000000000000</v>
      </c>
    </row>
    <row r="1682" spans="1:30">
      <c r="A1682" s="9" t="str">
        <f>IF('DATA ACCURATE'!A1685&lt;&gt;"",'DATA ACCURATE'!A1685,"")</f>
        <v/>
      </c>
      <c r="B1682" s="9" t="str">
        <f>IF('DATA ACCURATE'!D1685&lt;&gt;"",'DATA ACCURATE'!D1685,"")</f>
        <v/>
      </c>
      <c r="C1682" s="38" t="str">
        <f>IF($AD1682="000000000000","",INDEX(DATABASE!$W$12:$W$71,MATCH($AD1682,DATABASE!$V$12:$V$71,0)))</f>
        <v/>
      </c>
      <c r="D1682" s="34" t="str">
        <f>IF(C1682="","",IF(E1682="",INDEX(DATABASE!$AF$13:$AF$62,MATCH($C1682,DATABASE!$AC$13:$AC$62,0)),IF(E1682="2x D11",INDEX(DATABASE!$AF$13:$AF$62,MATCH($C1682,DATABASE!$AC$13:$AC$62,0))+2*DATABASE!$AF$62,IF(E1682="3x D11",INDEX(DATABASE!$AF$13:$AF$62,MATCH($C1682,DATABASE!$AC$13:$AC$62,0))+3*DATABASE!$AF$62,""))))</f>
        <v/>
      </c>
      <c r="E1682" s="38" t="str">
        <f>IF(AND($K1682="Y",$G1682&lt;&gt;"UNYIL",$F1682&lt;DATABASE!$O$8),"2x D11",IF(AND($K1682="Y",$G1682&lt;&gt;"UNYIL",$F1682&gt;=DATABASE!$O$8),"3x D11",""))</f>
        <v/>
      </c>
      <c r="F1682" s="9" t="str">
        <f>IF('DATA ACCURATE'!N1685&lt;&gt;"",'DATA ACCURATE'!N1685,"")</f>
        <v/>
      </c>
      <c r="G1682" t="str">
        <f>IF(F1682="","",IF(F1682&lt;=DATABASE!$I$8,"UNYIL",IF(F1682&lt;=DATABASE!$J$8,"KECIL",IF(F1682&lt;DATABASE!$K$8,"TANGGUNG",IF(F1682&gt;=DATABASE!$K$8,"BESAR","")))))</f>
        <v/>
      </c>
      <c r="H1682" s="16" t="str">
        <f>IF('DATA ACCURATE'!J1685&lt;&gt;"",'DATA ACCURATE'!J1685,"")</f>
        <v/>
      </c>
      <c r="I1682" s="35" t="str">
        <f>IF(B1682&lt;&gt;"",IFERROR(VLOOKUP(B1682,'DATA TIMBANGAN'!G:M,7,FALSE),VLOOKUP(B1682,'DATA TIMBANGAN'!G:M,7)),"")</f>
        <v/>
      </c>
      <c r="J1682" s="25" t="str">
        <f>IF(H1682&lt;&gt;"",IFERROR(INDEX(DATABASE!$Z$19:$Z$38,MATCH(DATEVALUE(H1682),DATABASE!$AA$19:$AA$38,0)),INDEX(DATABASE!$Z$12:$Z$18,MATCH(WEEKDAY(H1682,2),DATABASE!$AA$12:$AA$18,0))),"")</f>
        <v/>
      </c>
      <c r="K1682" s="25" t="str">
        <f>IF('DATA ACCURATE'!V1685&lt;&gt;"",'DATA ACCURATE'!V1685,"")</f>
        <v/>
      </c>
      <c r="L1682" s="80" t="str">
        <f>IF($H1682="","",IF(OR($J1682="LIBUR",AND($L1681="LIBUR",$O1681=$O1682)),"LIBUR",IF(AND(OR($L1681="LUAR JAM KERJA 1",$L1681="LUAR JAM KERJA 2"),OR(OR(AND($H1681=$H1682,AND(OR($I1682&gt;DATABASE!$J$3,$I1682&lt;DATABASE!$J$6),((DATEVALUE($H1682)+$I1682)-(DATEVALUE($H1681)+$I1681))&lt;DATABASE!$J$6)),AND($H1681=$H1682,$O1681=$O1682,OR($I1682&gt;DATABASE!$J$6,$I1682&lt;DATABASE!$J$3))),AND(($H1682-$H1681)=1,OR($I1682&lt;DATABASE!$I$6,((DATEVALUE($H1682)+$I1682)-(DATEVALUE($H1681)+$I1681))&lt;DATABASE!$J$6))),$A1682=$A1681),"LUAR JAM KERJA 2",IF(AND(OR(WEEKDAY($H1682,2)=1,WEEKDAY($H1682,2)=2,WEEKDAY($H1682,2)=3,WEEKDAY($H1682,2)=4,WEEKDAY($H1682,2)=5),$I1682&lt;=DATABASE!$J$3,$I1682&gt;=DATABASE!$I$3),"JAM KERJA",IF(AND(WEEKDAY($H1682,2)=6,$I1682&lt;=DATABASE!$J$4,$I1682&gt;=DATABASE!$I$4),"JAM KERJA","LUAR JAM KERJA 1")))))</f>
        <v/>
      </c>
      <c r="M1682" s="33" t="str">
        <f>IF('DATA ACCURATE'!T1685&lt;&gt;"",IF('DATA ACCURATE'!T1685&gt;100,'DATA ACCURATE'!T1685/10,'DATA ACCURATE'!T1685),"")</f>
        <v/>
      </c>
      <c r="N1682" t="str">
        <f>IF(M1682="","",IF(M1682&lt;=DATABASE!$I$9,"LOKAL",IF(M1682&lt;DATABASE!$J$9,"LUAR KOTA 1",IF($M1682&gt;=DATABASE!$J$9,"LUAR KOTA 2",""))))</f>
        <v/>
      </c>
      <c r="O1682" s="38" t="str">
        <f>IF('DATA ACCURATE'!L1685&lt;&gt;"",'DATA ACCURATE'!L1685,"")</f>
        <v/>
      </c>
      <c r="Q1682" s="38">
        <f t="shared" si="182"/>
        <v>0</v>
      </c>
      <c r="R1682" s="38">
        <f t="shared" si="182"/>
        <v>0</v>
      </c>
      <c r="S1682" s="38">
        <f t="shared" si="182"/>
        <v>0</v>
      </c>
      <c r="T1682" s="38">
        <f t="shared" si="182"/>
        <v>0</v>
      </c>
      <c r="U1682" s="38">
        <f t="shared" si="183"/>
        <v>0</v>
      </c>
      <c r="V1682" s="38">
        <f t="shared" si="183"/>
        <v>0</v>
      </c>
      <c r="W1682" s="38">
        <f t="shared" si="183"/>
        <v>0</v>
      </c>
      <c r="X1682" s="38">
        <f t="shared" si="184"/>
        <v>0</v>
      </c>
      <c r="Y1682" s="38">
        <f t="shared" si="184"/>
        <v>0</v>
      </c>
      <c r="Z1682" s="38">
        <f t="shared" si="184"/>
        <v>0</v>
      </c>
      <c r="AA1682" s="38">
        <f t="shared" si="184"/>
        <v>0</v>
      </c>
      <c r="AB1682" s="38">
        <f t="shared" si="185"/>
        <v>0</v>
      </c>
      <c r="AC1682" s="38">
        <f t="shared" si="186"/>
        <v>0</v>
      </c>
      <c r="AD1682" s="38" t="str">
        <f t="shared" si="187"/>
        <v>000000000000</v>
      </c>
    </row>
    <row r="1683" spans="1:30">
      <c r="A1683" s="9" t="str">
        <f>IF('DATA ACCURATE'!A1686&lt;&gt;"",'DATA ACCURATE'!A1686,"")</f>
        <v/>
      </c>
      <c r="B1683" s="9" t="str">
        <f>IF('DATA ACCURATE'!D1686&lt;&gt;"",'DATA ACCURATE'!D1686,"")</f>
        <v/>
      </c>
      <c r="C1683" s="38" t="str">
        <f>IF($AD1683="000000000000","",INDEX(DATABASE!$W$12:$W$71,MATCH($AD1683,DATABASE!$V$12:$V$71,0)))</f>
        <v/>
      </c>
      <c r="D1683" s="34" t="str">
        <f>IF(C1683="","",IF(E1683="",INDEX(DATABASE!$AF$13:$AF$62,MATCH($C1683,DATABASE!$AC$13:$AC$62,0)),IF(E1683="2x D11",INDEX(DATABASE!$AF$13:$AF$62,MATCH($C1683,DATABASE!$AC$13:$AC$62,0))+2*DATABASE!$AF$62,IF(E1683="3x D11",INDEX(DATABASE!$AF$13:$AF$62,MATCH($C1683,DATABASE!$AC$13:$AC$62,0))+3*DATABASE!$AF$62,""))))</f>
        <v/>
      </c>
      <c r="E1683" s="38" t="str">
        <f>IF(AND($K1683="Y",$G1683&lt;&gt;"UNYIL",$F1683&lt;DATABASE!$O$8),"2x D11",IF(AND($K1683="Y",$G1683&lt;&gt;"UNYIL",$F1683&gt;=DATABASE!$O$8),"3x D11",""))</f>
        <v/>
      </c>
      <c r="F1683" s="9" t="str">
        <f>IF('DATA ACCURATE'!N1686&lt;&gt;"",'DATA ACCURATE'!N1686,"")</f>
        <v/>
      </c>
      <c r="G1683" t="str">
        <f>IF(F1683="","",IF(F1683&lt;=DATABASE!$I$8,"UNYIL",IF(F1683&lt;=DATABASE!$J$8,"KECIL",IF(F1683&lt;DATABASE!$K$8,"TANGGUNG",IF(F1683&gt;=DATABASE!$K$8,"BESAR","")))))</f>
        <v/>
      </c>
      <c r="H1683" s="16" t="str">
        <f>IF('DATA ACCURATE'!J1686&lt;&gt;"",'DATA ACCURATE'!J1686,"")</f>
        <v/>
      </c>
      <c r="I1683" s="35" t="str">
        <f>IF(B1683&lt;&gt;"",IFERROR(VLOOKUP(B1683,'DATA TIMBANGAN'!G:M,7,FALSE),VLOOKUP(B1683,'DATA TIMBANGAN'!G:M,7)),"")</f>
        <v/>
      </c>
      <c r="J1683" s="25" t="str">
        <f>IF(H1683&lt;&gt;"",IFERROR(INDEX(DATABASE!$Z$19:$Z$38,MATCH(DATEVALUE(H1683),DATABASE!$AA$19:$AA$38,0)),INDEX(DATABASE!$Z$12:$Z$18,MATCH(WEEKDAY(H1683,2),DATABASE!$AA$12:$AA$18,0))),"")</f>
        <v/>
      </c>
      <c r="K1683" s="25" t="str">
        <f>IF('DATA ACCURATE'!V1686&lt;&gt;"",'DATA ACCURATE'!V1686,"")</f>
        <v/>
      </c>
      <c r="L1683" s="80" t="str">
        <f>IF($H1683="","",IF(OR($J1683="LIBUR",AND($L1682="LIBUR",$O1682=$O1683)),"LIBUR",IF(AND(OR($L1682="LUAR JAM KERJA 1",$L1682="LUAR JAM KERJA 2"),OR(OR(AND($H1682=$H1683,AND(OR($I1683&gt;DATABASE!$J$3,$I1683&lt;DATABASE!$J$6),((DATEVALUE($H1683)+$I1683)-(DATEVALUE($H1682)+$I1682))&lt;DATABASE!$J$6)),AND($H1682=$H1683,$O1682=$O1683,OR($I1683&gt;DATABASE!$J$6,$I1683&lt;DATABASE!$J$3))),AND(($H1683-$H1682)=1,OR($I1683&lt;DATABASE!$I$6,((DATEVALUE($H1683)+$I1683)-(DATEVALUE($H1682)+$I1682))&lt;DATABASE!$J$6))),$A1683=$A1682),"LUAR JAM KERJA 2",IF(AND(OR(WEEKDAY($H1683,2)=1,WEEKDAY($H1683,2)=2,WEEKDAY($H1683,2)=3,WEEKDAY($H1683,2)=4,WEEKDAY($H1683,2)=5),$I1683&lt;=DATABASE!$J$3,$I1683&gt;=DATABASE!$I$3),"JAM KERJA",IF(AND(WEEKDAY($H1683,2)=6,$I1683&lt;=DATABASE!$J$4,$I1683&gt;=DATABASE!$I$4),"JAM KERJA","LUAR JAM KERJA 1")))))</f>
        <v/>
      </c>
      <c r="M1683" s="33" t="str">
        <f>IF('DATA ACCURATE'!T1686&lt;&gt;"",IF('DATA ACCURATE'!T1686&gt;100,'DATA ACCURATE'!T1686/10,'DATA ACCURATE'!T1686),"")</f>
        <v/>
      </c>
      <c r="N1683" t="str">
        <f>IF(M1683="","",IF(M1683&lt;=DATABASE!$I$9,"LOKAL",IF(M1683&lt;DATABASE!$J$9,"LUAR KOTA 1",IF($M1683&gt;=DATABASE!$J$9,"LUAR KOTA 2",""))))</f>
        <v/>
      </c>
      <c r="O1683" s="38" t="str">
        <f>IF('DATA ACCURATE'!L1686&lt;&gt;"",'DATA ACCURATE'!L1686,"")</f>
        <v/>
      </c>
      <c r="Q1683" s="38">
        <f t="shared" si="182"/>
        <v>0</v>
      </c>
      <c r="R1683" s="38">
        <f t="shared" si="182"/>
        <v>0</v>
      </c>
      <c r="S1683" s="38">
        <f t="shared" si="182"/>
        <v>0</v>
      </c>
      <c r="T1683" s="38">
        <f t="shared" si="182"/>
        <v>0</v>
      </c>
      <c r="U1683" s="38">
        <f t="shared" si="183"/>
        <v>0</v>
      </c>
      <c r="V1683" s="38">
        <f t="shared" si="183"/>
        <v>0</v>
      </c>
      <c r="W1683" s="38">
        <f t="shared" si="183"/>
        <v>0</v>
      </c>
      <c r="X1683" s="38">
        <f t="shared" si="184"/>
        <v>0</v>
      </c>
      <c r="Y1683" s="38">
        <f t="shared" si="184"/>
        <v>0</v>
      </c>
      <c r="Z1683" s="38">
        <f t="shared" si="184"/>
        <v>0</v>
      </c>
      <c r="AA1683" s="38">
        <f t="shared" si="184"/>
        <v>0</v>
      </c>
      <c r="AB1683" s="38">
        <f t="shared" si="185"/>
        <v>0</v>
      </c>
      <c r="AC1683" s="38">
        <f t="shared" si="186"/>
        <v>0</v>
      </c>
      <c r="AD1683" s="38" t="str">
        <f t="shared" si="187"/>
        <v>000000000000</v>
      </c>
    </row>
    <row r="1684" spans="1:30">
      <c r="A1684" s="9" t="str">
        <f>IF('DATA ACCURATE'!A1687&lt;&gt;"",'DATA ACCURATE'!A1687,"")</f>
        <v/>
      </c>
      <c r="B1684" s="9" t="str">
        <f>IF('DATA ACCURATE'!D1687&lt;&gt;"",'DATA ACCURATE'!D1687,"")</f>
        <v/>
      </c>
      <c r="C1684" s="38" t="str">
        <f>IF($AD1684="000000000000","",INDEX(DATABASE!$W$12:$W$71,MATCH($AD1684,DATABASE!$V$12:$V$71,0)))</f>
        <v/>
      </c>
      <c r="D1684" s="34" t="str">
        <f>IF(C1684="","",IF(E1684="",INDEX(DATABASE!$AF$13:$AF$62,MATCH($C1684,DATABASE!$AC$13:$AC$62,0)),IF(E1684="2x D11",INDEX(DATABASE!$AF$13:$AF$62,MATCH($C1684,DATABASE!$AC$13:$AC$62,0))+2*DATABASE!$AF$62,IF(E1684="3x D11",INDEX(DATABASE!$AF$13:$AF$62,MATCH($C1684,DATABASE!$AC$13:$AC$62,0))+3*DATABASE!$AF$62,""))))</f>
        <v/>
      </c>
      <c r="E1684" s="38" t="str">
        <f>IF(AND($K1684="Y",$G1684&lt;&gt;"UNYIL",$F1684&lt;DATABASE!$O$8),"2x D11",IF(AND($K1684="Y",$G1684&lt;&gt;"UNYIL",$F1684&gt;=DATABASE!$O$8),"3x D11",""))</f>
        <v/>
      </c>
      <c r="F1684" s="9" t="str">
        <f>IF('DATA ACCURATE'!N1687&lt;&gt;"",'DATA ACCURATE'!N1687,"")</f>
        <v/>
      </c>
      <c r="G1684" t="str">
        <f>IF(F1684="","",IF(F1684&lt;=DATABASE!$I$8,"UNYIL",IF(F1684&lt;=DATABASE!$J$8,"KECIL",IF(F1684&lt;DATABASE!$K$8,"TANGGUNG",IF(F1684&gt;=DATABASE!$K$8,"BESAR","")))))</f>
        <v/>
      </c>
      <c r="H1684" s="16" t="str">
        <f>IF('DATA ACCURATE'!J1687&lt;&gt;"",'DATA ACCURATE'!J1687,"")</f>
        <v/>
      </c>
      <c r="I1684" s="35" t="str">
        <f>IF(B1684&lt;&gt;"",IFERROR(VLOOKUP(B1684,'DATA TIMBANGAN'!G:M,7,FALSE),VLOOKUP(B1684,'DATA TIMBANGAN'!G:M,7)),"")</f>
        <v/>
      </c>
      <c r="J1684" s="25" t="str">
        <f>IF(H1684&lt;&gt;"",IFERROR(INDEX(DATABASE!$Z$19:$Z$38,MATCH(DATEVALUE(H1684),DATABASE!$AA$19:$AA$38,0)),INDEX(DATABASE!$Z$12:$Z$18,MATCH(WEEKDAY(H1684,2),DATABASE!$AA$12:$AA$18,0))),"")</f>
        <v/>
      </c>
      <c r="K1684" s="25" t="str">
        <f>IF('DATA ACCURATE'!V1687&lt;&gt;"",'DATA ACCURATE'!V1687,"")</f>
        <v/>
      </c>
      <c r="L1684" s="80" t="str">
        <f>IF($H1684="","",IF(OR($J1684="LIBUR",AND($L1683="LIBUR",$O1683=$O1684)),"LIBUR",IF(AND(OR($L1683="LUAR JAM KERJA 1",$L1683="LUAR JAM KERJA 2"),OR(OR(AND($H1683=$H1684,AND(OR($I1684&gt;DATABASE!$J$3,$I1684&lt;DATABASE!$J$6),((DATEVALUE($H1684)+$I1684)-(DATEVALUE($H1683)+$I1683))&lt;DATABASE!$J$6)),AND($H1683=$H1684,$O1683=$O1684,OR($I1684&gt;DATABASE!$J$6,$I1684&lt;DATABASE!$J$3))),AND(($H1684-$H1683)=1,OR($I1684&lt;DATABASE!$I$6,((DATEVALUE($H1684)+$I1684)-(DATEVALUE($H1683)+$I1683))&lt;DATABASE!$J$6))),$A1684=$A1683),"LUAR JAM KERJA 2",IF(AND(OR(WEEKDAY($H1684,2)=1,WEEKDAY($H1684,2)=2,WEEKDAY($H1684,2)=3,WEEKDAY($H1684,2)=4,WEEKDAY($H1684,2)=5),$I1684&lt;=DATABASE!$J$3,$I1684&gt;=DATABASE!$I$3),"JAM KERJA",IF(AND(WEEKDAY($H1684,2)=6,$I1684&lt;=DATABASE!$J$4,$I1684&gt;=DATABASE!$I$4),"JAM KERJA","LUAR JAM KERJA 1")))))</f>
        <v/>
      </c>
      <c r="M1684" s="33" t="str">
        <f>IF('DATA ACCURATE'!T1687&lt;&gt;"",IF('DATA ACCURATE'!T1687&gt;100,'DATA ACCURATE'!T1687/10,'DATA ACCURATE'!T1687),"")</f>
        <v/>
      </c>
      <c r="N1684" t="str">
        <f>IF(M1684="","",IF(M1684&lt;=DATABASE!$I$9,"LOKAL",IF(M1684&lt;DATABASE!$J$9,"LUAR KOTA 1",IF($M1684&gt;=DATABASE!$J$9,"LUAR KOTA 2",""))))</f>
        <v/>
      </c>
      <c r="O1684" s="38" t="str">
        <f>IF('DATA ACCURATE'!L1687&lt;&gt;"",'DATA ACCURATE'!L1687,"")</f>
        <v/>
      </c>
      <c r="Q1684" s="38">
        <f t="shared" si="182"/>
        <v>0</v>
      </c>
      <c r="R1684" s="38">
        <f t="shared" si="182"/>
        <v>0</v>
      </c>
      <c r="S1684" s="38">
        <f t="shared" si="182"/>
        <v>0</v>
      </c>
      <c r="T1684" s="38">
        <f t="shared" si="182"/>
        <v>0</v>
      </c>
      <c r="U1684" s="38">
        <f t="shared" si="183"/>
        <v>0</v>
      </c>
      <c r="V1684" s="38">
        <f t="shared" si="183"/>
        <v>0</v>
      </c>
      <c r="W1684" s="38">
        <f t="shared" si="183"/>
        <v>0</v>
      </c>
      <c r="X1684" s="38">
        <f t="shared" si="184"/>
        <v>0</v>
      </c>
      <c r="Y1684" s="38">
        <f t="shared" si="184"/>
        <v>0</v>
      </c>
      <c r="Z1684" s="38">
        <f t="shared" si="184"/>
        <v>0</v>
      </c>
      <c r="AA1684" s="38">
        <f t="shared" si="184"/>
        <v>0</v>
      </c>
      <c r="AB1684" s="38">
        <f t="shared" si="185"/>
        <v>0</v>
      </c>
      <c r="AC1684" s="38">
        <f t="shared" si="186"/>
        <v>0</v>
      </c>
      <c r="AD1684" s="38" t="str">
        <f t="shared" si="187"/>
        <v>000000000000</v>
      </c>
    </row>
    <row r="1685" spans="1:30">
      <c r="A1685" s="9" t="str">
        <f>IF('DATA ACCURATE'!A1688&lt;&gt;"",'DATA ACCURATE'!A1688,"")</f>
        <v/>
      </c>
      <c r="B1685" s="9" t="str">
        <f>IF('DATA ACCURATE'!D1688&lt;&gt;"",'DATA ACCURATE'!D1688,"")</f>
        <v/>
      </c>
      <c r="C1685" s="38" t="str">
        <f>IF($AD1685="000000000000","",INDEX(DATABASE!$W$12:$W$71,MATCH($AD1685,DATABASE!$V$12:$V$71,0)))</f>
        <v/>
      </c>
      <c r="D1685" s="34" t="str">
        <f>IF(C1685="","",IF(E1685="",INDEX(DATABASE!$AF$13:$AF$62,MATCH($C1685,DATABASE!$AC$13:$AC$62,0)),IF(E1685="2x D11",INDEX(DATABASE!$AF$13:$AF$62,MATCH($C1685,DATABASE!$AC$13:$AC$62,0))+2*DATABASE!$AF$62,IF(E1685="3x D11",INDEX(DATABASE!$AF$13:$AF$62,MATCH($C1685,DATABASE!$AC$13:$AC$62,0))+3*DATABASE!$AF$62,""))))</f>
        <v/>
      </c>
      <c r="E1685" s="38" t="str">
        <f>IF(AND($K1685="Y",$G1685&lt;&gt;"UNYIL",$F1685&lt;DATABASE!$O$8),"2x D11",IF(AND($K1685="Y",$G1685&lt;&gt;"UNYIL",$F1685&gt;=DATABASE!$O$8),"3x D11",""))</f>
        <v/>
      </c>
      <c r="F1685" s="9" t="str">
        <f>IF('DATA ACCURATE'!N1688&lt;&gt;"",'DATA ACCURATE'!N1688,"")</f>
        <v/>
      </c>
      <c r="G1685" t="str">
        <f>IF(F1685="","",IF(F1685&lt;=DATABASE!$I$8,"UNYIL",IF(F1685&lt;=DATABASE!$J$8,"KECIL",IF(F1685&lt;DATABASE!$K$8,"TANGGUNG",IF(F1685&gt;=DATABASE!$K$8,"BESAR","")))))</f>
        <v/>
      </c>
      <c r="H1685" s="16" t="str">
        <f>IF('DATA ACCURATE'!J1688&lt;&gt;"",'DATA ACCURATE'!J1688,"")</f>
        <v/>
      </c>
      <c r="I1685" s="35" t="str">
        <f>IF(B1685&lt;&gt;"",IFERROR(VLOOKUP(B1685,'DATA TIMBANGAN'!G:M,7,FALSE),VLOOKUP(B1685,'DATA TIMBANGAN'!G:M,7)),"")</f>
        <v/>
      </c>
      <c r="J1685" s="25" t="str">
        <f>IF(H1685&lt;&gt;"",IFERROR(INDEX(DATABASE!$Z$19:$Z$38,MATCH(DATEVALUE(H1685),DATABASE!$AA$19:$AA$38,0)),INDEX(DATABASE!$Z$12:$Z$18,MATCH(WEEKDAY(H1685,2),DATABASE!$AA$12:$AA$18,0))),"")</f>
        <v/>
      </c>
      <c r="K1685" s="25" t="str">
        <f>IF('DATA ACCURATE'!V1688&lt;&gt;"",'DATA ACCURATE'!V1688,"")</f>
        <v/>
      </c>
      <c r="L1685" s="80" t="str">
        <f>IF($H1685="","",IF(OR($J1685="LIBUR",AND($L1684="LIBUR",$O1684=$O1685)),"LIBUR",IF(AND(OR($L1684="LUAR JAM KERJA 1",$L1684="LUAR JAM KERJA 2"),OR(OR(AND($H1684=$H1685,AND(OR($I1685&gt;DATABASE!$J$3,$I1685&lt;DATABASE!$J$6),((DATEVALUE($H1685)+$I1685)-(DATEVALUE($H1684)+$I1684))&lt;DATABASE!$J$6)),AND($H1684=$H1685,$O1684=$O1685,OR($I1685&gt;DATABASE!$J$6,$I1685&lt;DATABASE!$J$3))),AND(($H1685-$H1684)=1,OR($I1685&lt;DATABASE!$I$6,((DATEVALUE($H1685)+$I1685)-(DATEVALUE($H1684)+$I1684))&lt;DATABASE!$J$6))),$A1685=$A1684),"LUAR JAM KERJA 2",IF(AND(OR(WEEKDAY($H1685,2)=1,WEEKDAY($H1685,2)=2,WEEKDAY($H1685,2)=3,WEEKDAY($H1685,2)=4,WEEKDAY($H1685,2)=5),$I1685&lt;=DATABASE!$J$3,$I1685&gt;=DATABASE!$I$3),"JAM KERJA",IF(AND(WEEKDAY($H1685,2)=6,$I1685&lt;=DATABASE!$J$4,$I1685&gt;=DATABASE!$I$4),"JAM KERJA","LUAR JAM KERJA 1")))))</f>
        <v/>
      </c>
      <c r="M1685" s="33" t="str">
        <f>IF('DATA ACCURATE'!T1688&lt;&gt;"",IF('DATA ACCURATE'!T1688&gt;100,'DATA ACCURATE'!T1688/10,'DATA ACCURATE'!T1688),"")</f>
        <v/>
      </c>
      <c r="N1685" t="str">
        <f>IF(M1685="","",IF(M1685&lt;=DATABASE!$I$9,"LOKAL",IF(M1685&lt;DATABASE!$J$9,"LUAR KOTA 1",IF($M1685&gt;=DATABASE!$J$9,"LUAR KOTA 2",""))))</f>
        <v/>
      </c>
      <c r="O1685" s="38" t="str">
        <f>IF('DATA ACCURATE'!L1688&lt;&gt;"",'DATA ACCURATE'!L1688,"")</f>
        <v/>
      </c>
      <c r="Q1685" s="38">
        <f t="shared" si="182"/>
        <v>0</v>
      </c>
      <c r="R1685" s="38">
        <f t="shared" si="182"/>
        <v>0</v>
      </c>
      <c r="S1685" s="38">
        <f t="shared" si="182"/>
        <v>0</v>
      </c>
      <c r="T1685" s="38">
        <f t="shared" si="182"/>
        <v>0</v>
      </c>
      <c r="U1685" s="38">
        <f t="shared" si="183"/>
        <v>0</v>
      </c>
      <c r="V1685" s="38">
        <f t="shared" si="183"/>
        <v>0</v>
      </c>
      <c r="W1685" s="38">
        <f t="shared" si="183"/>
        <v>0</v>
      </c>
      <c r="X1685" s="38">
        <f t="shared" si="184"/>
        <v>0</v>
      </c>
      <c r="Y1685" s="38">
        <f t="shared" si="184"/>
        <v>0</v>
      </c>
      <c r="Z1685" s="38">
        <f t="shared" si="184"/>
        <v>0</v>
      </c>
      <c r="AA1685" s="38">
        <f t="shared" si="184"/>
        <v>0</v>
      </c>
      <c r="AB1685" s="38">
        <f t="shared" si="185"/>
        <v>0</v>
      </c>
      <c r="AC1685" s="38">
        <f t="shared" si="186"/>
        <v>0</v>
      </c>
      <c r="AD1685" s="38" t="str">
        <f t="shared" si="187"/>
        <v>000000000000</v>
      </c>
    </row>
    <row r="1686" spans="1:30">
      <c r="A1686" s="9" t="str">
        <f>IF('DATA ACCURATE'!A1689&lt;&gt;"",'DATA ACCURATE'!A1689,"")</f>
        <v/>
      </c>
      <c r="B1686" s="9" t="str">
        <f>IF('DATA ACCURATE'!D1689&lt;&gt;"",'DATA ACCURATE'!D1689,"")</f>
        <v/>
      </c>
      <c r="C1686" s="38" t="str">
        <f>IF($AD1686="000000000000","",INDEX(DATABASE!$W$12:$W$71,MATCH($AD1686,DATABASE!$V$12:$V$71,0)))</f>
        <v/>
      </c>
      <c r="D1686" s="34" t="str">
        <f>IF(C1686="","",IF(E1686="",INDEX(DATABASE!$AF$13:$AF$62,MATCH($C1686,DATABASE!$AC$13:$AC$62,0)),IF(E1686="2x D11",INDEX(DATABASE!$AF$13:$AF$62,MATCH($C1686,DATABASE!$AC$13:$AC$62,0))+2*DATABASE!$AF$62,IF(E1686="3x D11",INDEX(DATABASE!$AF$13:$AF$62,MATCH($C1686,DATABASE!$AC$13:$AC$62,0))+3*DATABASE!$AF$62,""))))</f>
        <v/>
      </c>
      <c r="E1686" s="38" t="str">
        <f>IF(AND($K1686="Y",$G1686&lt;&gt;"UNYIL",$F1686&lt;DATABASE!$O$8),"2x D11",IF(AND($K1686="Y",$G1686&lt;&gt;"UNYIL",$F1686&gt;=DATABASE!$O$8),"3x D11",""))</f>
        <v/>
      </c>
      <c r="F1686" s="9" t="str">
        <f>IF('DATA ACCURATE'!N1689&lt;&gt;"",'DATA ACCURATE'!N1689,"")</f>
        <v/>
      </c>
      <c r="G1686" t="str">
        <f>IF(F1686="","",IF(F1686&lt;=DATABASE!$I$8,"UNYIL",IF(F1686&lt;=DATABASE!$J$8,"KECIL",IF(F1686&lt;DATABASE!$K$8,"TANGGUNG",IF(F1686&gt;=DATABASE!$K$8,"BESAR","")))))</f>
        <v/>
      </c>
      <c r="H1686" s="16" t="str">
        <f>IF('DATA ACCURATE'!J1689&lt;&gt;"",'DATA ACCURATE'!J1689,"")</f>
        <v/>
      </c>
      <c r="I1686" s="35" t="str">
        <f>IF(B1686&lt;&gt;"",IFERROR(VLOOKUP(B1686,'DATA TIMBANGAN'!G:M,7,FALSE),VLOOKUP(B1686,'DATA TIMBANGAN'!G:M,7)),"")</f>
        <v/>
      </c>
      <c r="J1686" s="25" t="str">
        <f>IF(H1686&lt;&gt;"",IFERROR(INDEX(DATABASE!$Z$19:$Z$38,MATCH(DATEVALUE(H1686),DATABASE!$AA$19:$AA$38,0)),INDEX(DATABASE!$Z$12:$Z$18,MATCH(WEEKDAY(H1686,2),DATABASE!$AA$12:$AA$18,0))),"")</f>
        <v/>
      </c>
      <c r="K1686" s="25" t="str">
        <f>IF('DATA ACCURATE'!V1689&lt;&gt;"",'DATA ACCURATE'!V1689,"")</f>
        <v/>
      </c>
      <c r="L1686" s="80" t="str">
        <f>IF($H1686="","",IF(OR($J1686="LIBUR",AND($L1685="LIBUR",$O1685=$O1686)),"LIBUR",IF(AND(OR($L1685="LUAR JAM KERJA 1",$L1685="LUAR JAM KERJA 2"),OR(OR(AND($H1685=$H1686,AND(OR($I1686&gt;DATABASE!$J$3,$I1686&lt;DATABASE!$J$6),((DATEVALUE($H1686)+$I1686)-(DATEVALUE($H1685)+$I1685))&lt;DATABASE!$J$6)),AND($H1685=$H1686,$O1685=$O1686,OR($I1686&gt;DATABASE!$J$6,$I1686&lt;DATABASE!$J$3))),AND(($H1686-$H1685)=1,OR($I1686&lt;DATABASE!$I$6,((DATEVALUE($H1686)+$I1686)-(DATEVALUE($H1685)+$I1685))&lt;DATABASE!$J$6))),$A1686=$A1685),"LUAR JAM KERJA 2",IF(AND(OR(WEEKDAY($H1686,2)=1,WEEKDAY($H1686,2)=2,WEEKDAY($H1686,2)=3,WEEKDAY($H1686,2)=4,WEEKDAY($H1686,2)=5),$I1686&lt;=DATABASE!$J$3,$I1686&gt;=DATABASE!$I$3),"JAM KERJA",IF(AND(WEEKDAY($H1686,2)=6,$I1686&lt;=DATABASE!$J$4,$I1686&gt;=DATABASE!$I$4),"JAM KERJA","LUAR JAM KERJA 1")))))</f>
        <v/>
      </c>
      <c r="M1686" s="33" t="str">
        <f>IF('DATA ACCURATE'!T1689&lt;&gt;"",IF('DATA ACCURATE'!T1689&gt;100,'DATA ACCURATE'!T1689/10,'DATA ACCURATE'!T1689),"")</f>
        <v/>
      </c>
      <c r="N1686" t="str">
        <f>IF(M1686="","",IF(M1686&lt;=DATABASE!$I$9,"LOKAL",IF(M1686&lt;DATABASE!$J$9,"LUAR KOTA 1",IF($M1686&gt;=DATABASE!$J$9,"LUAR KOTA 2",""))))</f>
        <v/>
      </c>
      <c r="O1686" s="38" t="str">
        <f>IF('DATA ACCURATE'!L1689&lt;&gt;"",'DATA ACCURATE'!L1689,"")</f>
        <v/>
      </c>
      <c r="Q1686" s="38">
        <f t="shared" si="182"/>
        <v>0</v>
      </c>
      <c r="R1686" s="38">
        <f t="shared" si="182"/>
        <v>0</v>
      </c>
      <c r="S1686" s="38">
        <f t="shared" si="182"/>
        <v>0</v>
      </c>
      <c r="T1686" s="38">
        <f t="shared" si="182"/>
        <v>0</v>
      </c>
      <c r="U1686" s="38">
        <f t="shared" si="183"/>
        <v>0</v>
      </c>
      <c r="V1686" s="38">
        <f t="shared" si="183"/>
        <v>0</v>
      </c>
      <c r="W1686" s="38">
        <f t="shared" si="183"/>
        <v>0</v>
      </c>
      <c r="X1686" s="38">
        <f t="shared" si="184"/>
        <v>0</v>
      </c>
      <c r="Y1686" s="38">
        <f t="shared" si="184"/>
        <v>0</v>
      </c>
      <c r="Z1686" s="38">
        <f t="shared" si="184"/>
        <v>0</v>
      </c>
      <c r="AA1686" s="38">
        <f t="shared" si="184"/>
        <v>0</v>
      </c>
      <c r="AB1686" s="38">
        <f t="shared" si="185"/>
        <v>0</v>
      </c>
      <c r="AC1686" s="38">
        <f t="shared" si="186"/>
        <v>0</v>
      </c>
      <c r="AD1686" s="38" t="str">
        <f t="shared" si="187"/>
        <v>000000000000</v>
      </c>
    </row>
    <row r="1687" spans="1:30">
      <c r="A1687" s="9" t="str">
        <f>IF('DATA ACCURATE'!A1690&lt;&gt;"",'DATA ACCURATE'!A1690,"")</f>
        <v/>
      </c>
      <c r="B1687" s="9" t="str">
        <f>IF('DATA ACCURATE'!D1690&lt;&gt;"",'DATA ACCURATE'!D1690,"")</f>
        <v/>
      </c>
      <c r="C1687" s="38" t="str">
        <f>IF($AD1687="000000000000","",INDEX(DATABASE!$W$12:$W$71,MATCH($AD1687,DATABASE!$V$12:$V$71,0)))</f>
        <v/>
      </c>
      <c r="D1687" s="34" t="str">
        <f>IF(C1687="","",IF(E1687="",INDEX(DATABASE!$AF$13:$AF$62,MATCH($C1687,DATABASE!$AC$13:$AC$62,0)),IF(E1687="2x D11",INDEX(DATABASE!$AF$13:$AF$62,MATCH($C1687,DATABASE!$AC$13:$AC$62,0))+2*DATABASE!$AF$62,IF(E1687="3x D11",INDEX(DATABASE!$AF$13:$AF$62,MATCH($C1687,DATABASE!$AC$13:$AC$62,0))+3*DATABASE!$AF$62,""))))</f>
        <v/>
      </c>
      <c r="E1687" s="38" t="str">
        <f>IF(AND($K1687="Y",$G1687&lt;&gt;"UNYIL",$F1687&lt;DATABASE!$O$8),"2x D11",IF(AND($K1687="Y",$G1687&lt;&gt;"UNYIL",$F1687&gt;=DATABASE!$O$8),"3x D11",""))</f>
        <v/>
      </c>
      <c r="F1687" s="9" t="str">
        <f>IF('DATA ACCURATE'!N1690&lt;&gt;"",'DATA ACCURATE'!N1690,"")</f>
        <v/>
      </c>
      <c r="G1687" t="str">
        <f>IF(F1687="","",IF(F1687&lt;=DATABASE!$I$8,"UNYIL",IF(F1687&lt;=DATABASE!$J$8,"KECIL",IF(F1687&lt;DATABASE!$K$8,"TANGGUNG",IF(F1687&gt;=DATABASE!$K$8,"BESAR","")))))</f>
        <v/>
      </c>
      <c r="H1687" s="16" t="str">
        <f>IF('DATA ACCURATE'!J1690&lt;&gt;"",'DATA ACCURATE'!J1690,"")</f>
        <v/>
      </c>
      <c r="I1687" s="35" t="str">
        <f>IF(B1687&lt;&gt;"",IFERROR(VLOOKUP(B1687,'DATA TIMBANGAN'!G:M,7,FALSE),VLOOKUP(B1687,'DATA TIMBANGAN'!G:M,7)),"")</f>
        <v/>
      </c>
      <c r="J1687" s="25" t="str">
        <f>IF(H1687&lt;&gt;"",IFERROR(INDEX(DATABASE!$Z$19:$Z$38,MATCH(DATEVALUE(H1687),DATABASE!$AA$19:$AA$38,0)),INDEX(DATABASE!$Z$12:$Z$18,MATCH(WEEKDAY(H1687,2),DATABASE!$AA$12:$AA$18,0))),"")</f>
        <v/>
      </c>
      <c r="K1687" s="25" t="str">
        <f>IF('DATA ACCURATE'!V1690&lt;&gt;"",'DATA ACCURATE'!V1690,"")</f>
        <v/>
      </c>
      <c r="L1687" s="80" t="str">
        <f>IF($H1687="","",IF(OR($J1687="LIBUR",AND($L1686="LIBUR",$O1686=$O1687)),"LIBUR",IF(AND(OR($L1686="LUAR JAM KERJA 1",$L1686="LUAR JAM KERJA 2"),OR(OR(AND($H1686=$H1687,AND(OR($I1687&gt;DATABASE!$J$3,$I1687&lt;DATABASE!$J$6),((DATEVALUE($H1687)+$I1687)-(DATEVALUE($H1686)+$I1686))&lt;DATABASE!$J$6)),AND($H1686=$H1687,$O1686=$O1687,OR($I1687&gt;DATABASE!$J$6,$I1687&lt;DATABASE!$J$3))),AND(($H1687-$H1686)=1,OR($I1687&lt;DATABASE!$I$6,((DATEVALUE($H1687)+$I1687)-(DATEVALUE($H1686)+$I1686))&lt;DATABASE!$J$6))),$A1687=$A1686),"LUAR JAM KERJA 2",IF(AND(OR(WEEKDAY($H1687,2)=1,WEEKDAY($H1687,2)=2,WEEKDAY($H1687,2)=3,WEEKDAY($H1687,2)=4,WEEKDAY($H1687,2)=5),$I1687&lt;=DATABASE!$J$3,$I1687&gt;=DATABASE!$I$3),"JAM KERJA",IF(AND(WEEKDAY($H1687,2)=6,$I1687&lt;=DATABASE!$J$4,$I1687&gt;=DATABASE!$I$4),"JAM KERJA","LUAR JAM KERJA 1")))))</f>
        <v/>
      </c>
      <c r="M1687" s="33" t="str">
        <f>IF('DATA ACCURATE'!T1690&lt;&gt;"",IF('DATA ACCURATE'!T1690&gt;100,'DATA ACCURATE'!T1690/10,'DATA ACCURATE'!T1690),"")</f>
        <v/>
      </c>
      <c r="N1687" t="str">
        <f>IF(M1687="","",IF(M1687&lt;=DATABASE!$I$9,"LOKAL",IF(M1687&lt;DATABASE!$J$9,"LUAR KOTA 1",IF($M1687&gt;=DATABASE!$J$9,"LUAR KOTA 2",""))))</f>
        <v/>
      </c>
      <c r="O1687" s="38" t="str">
        <f>IF('DATA ACCURATE'!L1690&lt;&gt;"",'DATA ACCURATE'!L1690,"")</f>
        <v/>
      </c>
      <c r="Q1687" s="38">
        <f t="shared" si="182"/>
        <v>0</v>
      </c>
      <c r="R1687" s="38">
        <f t="shared" si="182"/>
        <v>0</v>
      </c>
      <c r="S1687" s="38">
        <f t="shared" si="182"/>
        <v>0</v>
      </c>
      <c r="T1687" s="38">
        <f t="shared" si="182"/>
        <v>0</v>
      </c>
      <c r="U1687" s="38">
        <f t="shared" si="183"/>
        <v>0</v>
      </c>
      <c r="V1687" s="38">
        <f t="shared" si="183"/>
        <v>0</v>
      </c>
      <c r="W1687" s="38">
        <f t="shared" si="183"/>
        <v>0</v>
      </c>
      <c r="X1687" s="38">
        <f t="shared" si="184"/>
        <v>0</v>
      </c>
      <c r="Y1687" s="38">
        <f t="shared" si="184"/>
        <v>0</v>
      </c>
      <c r="Z1687" s="38">
        <f t="shared" si="184"/>
        <v>0</v>
      </c>
      <c r="AA1687" s="38">
        <f t="shared" si="184"/>
        <v>0</v>
      </c>
      <c r="AB1687" s="38">
        <f t="shared" si="185"/>
        <v>0</v>
      </c>
      <c r="AC1687" s="38">
        <f t="shared" si="186"/>
        <v>0</v>
      </c>
      <c r="AD1687" s="38" t="str">
        <f t="shared" si="187"/>
        <v>000000000000</v>
      </c>
    </row>
    <row r="1688" spans="1:30">
      <c r="A1688" s="9" t="str">
        <f>IF('DATA ACCURATE'!A1691&lt;&gt;"",'DATA ACCURATE'!A1691,"")</f>
        <v/>
      </c>
      <c r="B1688" s="9" t="str">
        <f>IF('DATA ACCURATE'!D1691&lt;&gt;"",'DATA ACCURATE'!D1691,"")</f>
        <v/>
      </c>
      <c r="C1688" s="38" t="str">
        <f>IF($AD1688="000000000000","",INDEX(DATABASE!$W$12:$W$71,MATCH($AD1688,DATABASE!$V$12:$V$71,0)))</f>
        <v/>
      </c>
      <c r="D1688" s="34" t="str">
        <f>IF(C1688="","",IF(E1688="",INDEX(DATABASE!$AF$13:$AF$62,MATCH($C1688,DATABASE!$AC$13:$AC$62,0)),IF(E1688="2x D11",INDEX(DATABASE!$AF$13:$AF$62,MATCH($C1688,DATABASE!$AC$13:$AC$62,0))+2*DATABASE!$AF$62,IF(E1688="3x D11",INDEX(DATABASE!$AF$13:$AF$62,MATCH($C1688,DATABASE!$AC$13:$AC$62,0))+3*DATABASE!$AF$62,""))))</f>
        <v/>
      </c>
      <c r="E1688" s="38" t="str">
        <f>IF(AND($K1688="Y",$G1688&lt;&gt;"UNYIL",$F1688&lt;DATABASE!$O$8),"2x D11",IF(AND($K1688="Y",$G1688&lt;&gt;"UNYIL",$F1688&gt;=DATABASE!$O$8),"3x D11",""))</f>
        <v/>
      </c>
      <c r="F1688" s="9" t="str">
        <f>IF('DATA ACCURATE'!N1691&lt;&gt;"",'DATA ACCURATE'!N1691,"")</f>
        <v/>
      </c>
      <c r="G1688" t="str">
        <f>IF(F1688="","",IF(F1688&lt;=DATABASE!$I$8,"UNYIL",IF(F1688&lt;=DATABASE!$J$8,"KECIL",IF(F1688&lt;DATABASE!$K$8,"TANGGUNG",IF(F1688&gt;=DATABASE!$K$8,"BESAR","")))))</f>
        <v/>
      </c>
      <c r="H1688" s="16" t="str">
        <f>IF('DATA ACCURATE'!J1691&lt;&gt;"",'DATA ACCURATE'!J1691,"")</f>
        <v/>
      </c>
      <c r="I1688" s="35" t="str">
        <f>IF(B1688&lt;&gt;"",IFERROR(VLOOKUP(B1688,'DATA TIMBANGAN'!G:M,7,FALSE),VLOOKUP(B1688,'DATA TIMBANGAN'!G:M,7)),"")</f>
        <v/>
      </c>
      <c r="J1688" s="25" t="str">
        <f>IF(H1688&lt;&gt;"",IFERROR(INDEX(DATABASE!$Z$19:$Z$38,MATCH(DATEVALUE(H1688),DATABASE!$AA$19:$AA$38,0)),INDEX(DATABASE!$Z$12:$Z$18,MATCH(WEEKDAY(H1688,2),DATABASE!$AA$12:$AA$18,0))),"")</f>
        <v/>
      </c>
      <c r="K1688" s="25" t="str">
        <f>IF('DATA ACCURATE'!V1691&lt;&gt;"",'DATA ACCURATE'!V1691,"")</f>
        <v/>
      </c>
      <c r="L1688" s="80" t="str">
        <f>IF($H1688="","",IF(OR($J1688="LIBUR",AND($L1687="LIBUR",$O1687=$O1688)),"LIBUR",IF(AND(OR($L1687="LUAR JAM KERJA 1",$L1687="LUAR JAM KERJA 2"),OR(OR(AND($H1687=$H1688,AND(OR($I1688&gt;DATABASE!$J$3,$I1688&lt;DATABASE!$J$6),((DATEVALUE($H1688)+$I1688)-(DATEVALUE($H1687)+$I1687))&lt;DATABASE!$J$6)),AND($H1687=$H1688,$O1687=$O1688,OR($I1688&gt;DATABASE!$J$6,$I1688&lt;DATABASE!$J$3))),AND(($H1688-$H1687)=1,OR($I1688&lt;DATABASE!$I$6,((DATEVALUE($H1688)+$I1688)-(DATEVALUE($H1687)+$I1687))&lt;DATABASE!$J$6))),$A1688=$A1687),"LUAR JAM KERJA 2",IF(AND(OR(WEEKDAY($H1688,2)=1,WEEKDAY($H1688,2)=2,WEEKDAY($H1688,2)=3,WEEKDAY($H1688,2)=4,WEEKDAY($H1688,2)=5),$I1688&lt;=DATABASE!$J$3,$I1688&gt;=DATABASE!$I$3),"JAM KERJA",IF(AND(WEEKDAY($H1688,2)=6,$I1688&lt;=DATABASE!$J$4,$I1688&gt;=DATABASE!$I$4),"JAM KERJA","LUAR JAM KERJA 1")))))</f>
        <v/>
      </c>
      <c r="M1688" s="33" t="str">
        <f>IF('DATA ACCURATE'!T1691&lt;&gt;"",IF('DATA ACCURATE'!T1691&gt;100,'DATA ACCURATE'!T1691/10,'DATA ACCURATE'!T1691),"")</f>
        <v/>
      </c>
      <c r="N1688" t="str">
        <f>IF(M1688="","",IF(M1688&lt;=DATABASE!$I$9,"LOKAL",IF(M1688&lt;DATABASE!$J$9,"LUAR KOTA 1",IF($M1688&gt;=DATABASE!$J$9,"LUAR KOTA 2",""))))</f>
        <v/>
      </c>
      <c r="O1688" s="38" t="str">
        <f>IF('DATA ACCURATE'!L1691&lt;&gt;"",'DATA ACCURATE'!L1691,"")</f>
        <v/>
      </c>
      <c r="Q1688" s="38">
        <f t="shared" si="182"/>
        <v>0</v>
      </c>
      <c r="R1688" s="38">
        <f t="shared" si="182"/>
        <v>0</v>
      </c>
      <c r="S1688" s="38">
        <f t="shared" si="182"/>
        <v>0</v>
      </c>
      <c r="T1688" s="38">
        <f t="shared" si="182"/>
        <v>0</v>
      </c>
      <c r="U1688" s="38">
        <f t="shared" si="183"/>
        <v>0</v>
      </c>
      <c r="V1688" s="38">
        <f t="shared" si="183"/>
        <v>0</v>
      </c>
      <c r="W1688" s="38">
        <f t="shared" si="183"/>
        <v>0</v>
      </c>
      <c r="X1688" s="38">
        <f t="shared" si="184"/>
        <v>0</v>
      </c>
      <c r="Y1688" s="38">
        <f t="shared" si="184"/>
        <v>0</v>
      </c>
      <c r="Z1688" s="38">
        <f t="shared" si="184"/>
        <v>0</v>
      </c>
      <c r="AA1688" s="38">
        <f t="shared" si="184"/>
        <v>0</v>
      </c>
      <c r="AB1688" s="38">
        <f t="shared" si="185"/>
        <v>0</v>
      </c>
      <c r="AC1688" s="38">
        <f t="shared" si="186"/>
        <v>0</v>
      </c>
      <c r="AD1688" s="38" t="str">
        <f t="shared" si="187"/>
        <v>000000000000</v>
      </c>
    </row>
    <row r="1689" spans="1:30">
      <c r="A1689" s="9" t="str">
        <f>IF('DATA ACCURATE'!A1692&lt;&gt;"",'DATA ACCURATE'!A1692,"")</f>
        <v/>
      </c>
      <c r="B1689" s="9" t="str">
        <f>IF('DATA ACCURATE'!D1692&lt;&gt;"",'DATA ACCURATE'!D1692,"")</f>
        <v/>
      </c>
      <c r="C1689" s="38" t="str">
        <f>IF($AD1689="000000000000","",INDEX(DATABASE!$W$12:$W$71,MATCH($AD1689,DATABASE!$V$12:$V$71,0)))</f>
        <v/>
      </c>
      <c r="D1689" s="34" t="str">
        <f>IF(C1689="","",IF(E1689="",INDEX(DATABASE!$AF$13:$AF$62,MATCH($C1689,DATABASE!$AC$13:$AC$62,0)),IF(E1689="2x D11",INDEX(DATABASE!$AF$13:$AF$62,MATCH($C1689,DATABASE!$AC$13:$AC$62,0))+2*DATABASE!$AF$62,IF(E1689="3x D11",INDEX(DATABASE!$AF$13:$AF$62,MATCH($C1689,DATABASE!$AC$13:$AC$62,0))+3*DATABASE!$AF$62,""))))</f>
        <v/>
      </c>
      <c r="E1689" s="38" t="str">
        <f>IF(AND($K1689="Y",$G1689&lt;&gt;"UNYIL",$F1689&lt;DATABASE!$O$8),"2x D11",IF(AND($K1689="Y",$G1689&lt;&gt;"UNYIL",$F1689&gt;=DATABASE!$O$8),"3x D11",""))</f>
        <v/>
      </c>
      <c r="F1689" s="9" t="str">
        <f>IF('DATA ACCURATE'!N1692&lt;&gt;"",'DATA ACCURATE'!N1692,"")</f>
        <v/>
      </c>
      <c r="G1689" t="str">
        <f>IF(F1689="","",IF(F1689&lt;=DATABASE!$I$8,"UNYIL",IF(F1689&lt;=DATABASE!$J$8,"KECIL",IF(F1689&lt;DATABASE!$K$8,"TANGGUNG",IF(F1689&gt;=DATABASE!$K$8,"BESAR","")))))</f>
        <v/>
      </c>
      <c r="H1689" s="16" t="str">
        <f>IF('DATA ACCURATE'!J1692&lt;&gt;"",'DATA ACCURATE'!J1692,"")</f>
        <v/>
      </c>
      <c r="I1689" s="35" t="str">
        <f>IF(B1689&lt;&gt;"",IFERROR(VLOOKUP(B1689,'DATA TIMBANGAN'!G:M,7,FALSE),VLOOKUP(B1689,'DATA TIMBANGAN'!G:M,7)),"")</f>
        <v/>
      </c>
      <c r="J1689" s="25" t="str">
        <f>IF(H1689&lt;&gt;"",IFERROR(INDEX(DATABASE!$Z$19:$Z$38,MATCH(DATEVALUE(H1689),DATABASE!$AA$19:$AA$38,0)),INDEX(DATABASE!$Z$12:$Z$18,MATCH(WEEKDAY(H1689,2),DATABASE!$AA$12:$AA$18,0))),"")</f>
        <v/>
      </c>
      <c r="K1689" s="25" t="str">
        <f>IF('DATA ACCURATE'!V1692&lt;&gt;"",'DATA ACCURATE'!V1692,"")</f>
        <v/>
      </c>
      <c r="L1689" s="80" t="str">
        <f>IF($H1689="","",IF(OR($J1689="LIBUR",AND($L1688="LIBUR",$O1688=$O1689)),"LIBUR",IF(AND(OR($L1688="LUAR JAM KERJA 1",$L1688="LUAR JAM KERJA 2"),OR(OR(AND($H1688=$H1689,AND(OR($I1689&gt;DATABASE!$J$3,$I1689&lt;DATABASE!$J$6),((DATEVALUE($H1689)+$I1689)-(DATEVALUE($H1688)+$I1688))&lt;DATABASE!$J$6)),AND($H1688=$H1689,$O1688=$O1689,OR($I1689&gt;DATABASE!$J$6,$I1689&lt;DATABASE!$J$3))),AND(($H1689-$H1688)=1,OR($I1689&lt;DATABASE!$I$6,((DATEVALUE($H1689)+$I1689)-(DATEVALUE($H1688)+$I1688))&lt;DATABASE!$J$6))),$A1689=$A1688),"LUAR JAM KERJA 2",IF(AND(OR(WEEKDAY($H1689,2)=1,WEEKDAY($H1689,2)=2,WEEKDAY($H1689,2)=3,WEEKDAY($H1689,2)=4,WEEKDAY($H1689,2)=5),$I1689&lt;=DATABASE!$J$3,$I1689&gt;=DATABASE!$I$3),"JAM KERJA",IF(AND(WEEKDAY($H1689,2)=6,$I1689&lt;=DATABASE!$J$4,$I1689&gt;=DATABASE!$I$4),"JAM KERJA","LUAR JAM KERJA 1")))))</f>
        <v/>
      </c>
      <c r="M1689" s="33" t="str">
        <f>IF('DATA ACCURATE'!T1692&lt;&gt;"",IF('DATA ACCURATE'!T1692&gt;100,'DATA ACCURATE'!T1692/10,'DATA ACCURATE'!T1692),"")</f>
        <v/>
      </c>
      <c r="N1689" t="str">
        <f>IF(M1689="","",IF(M1689&lt;=DATABASE!$I$9,"LOKAL",IF(M1689&lt;DATABASE!$J$9,"LUAR KOTA 1",IF($M1689&gt;=DATABASE!$J$9,"LUAR KOTA 2",""))))</f>
        <v/>
      </c>
      <c r="O1689" s="38" t="str">
        <f>IF('DATA ACCURATE'!L1692&lt;&gt;"",'DATA ACCURATE'!L1692,"")</f>
        <v/>
      </c>
      <c r="Q1689" s="38">
        <f t="shared" si="182"/>
        <v>0</v>
      </c>
      <c r="R1689" s="38">
        <f t="shared" si="182"/>
        <v>0</v>
      </c>
      <c r="S1689" s="38">
        <f t="shared" si="182"/>
        <v>0</v>
      </c>
      <c r="T1689" s="38">
        <f t="shared" si="182"/>
        <v>0</v>
      </c>
      <c r="U1689" s="38">
        <f t="shared" si="183"/>
        <v>0</v>
      </c>
      <c r="V1689" s="38">
        <f t="shared" si="183"/>
        <v>0</v>
      </c>
      <c r="W1689" s="38">
        <f t="shared" si="183"/>
        <v>0</v>
      </c>
      <c r="X1689" s="38">
        <f t="shared" si="184"/>
        <v>0</v>
      </c>
      <c r="Y1689" s="38">
        <f t="shared" si="184"/>
        <v>0</v>
      </c>
      <c r="Z1689" s="38">
        <f t="shared" si="184"/>
        <v>0</v>
      </c>
      <c r="AA1689" s="38">
        <f t="shared" si="184"/>
        <v>0</v>
      </c>
      <c r="AB1689" s="38">
        <f t="shared" si="185"/>
        <v>0</v>
      </c>
      <c r="AC1689" s="38">
        <f t="shared" si="186"/>
        <v>0</v>
      </c>
      <c r="AD1689" s="38" t="str">
        <f t="shared" si="187"/>
        <v>000000000000</v>
      </c>
    </row>
    <row r="1690" spans="1:30">
      <c r="A1690" s="9" t="str">
        <f>IF('DATA ACCURATE'!A1693&lt;&gt;"",'DATA ACCURATE'!A1693,"")</f>
        <v/>
      </c>
      <c r="B1690" s="9" t="str">
        <f>IF('DATA ACCURATE'!D1693&lt;&gt;"",'DATA ACCURATE'!D1693,"")</f>
        <v/>
      </c>
      <c r="C1690" s="38" t="str">
        <f>IF($AD1690="000000000000","",INDEX(DATABASE!$W$12:$W$71,MATCH($AD1690,DATABASE!$V$12:$V$71,0)))</f>
        <v/>
      </c>
      <c r="D1690" s="34" t="str">
        <f>IF(C1690="","",IF(E1690="",INDEX(DATABASE!$AF$13:$AF$62,MATCH($C1690,DATABASE!$AC$13:$AC$62,0)),IF(E1690="2x D11",INDEX(DATABASE!$AF$13:$AF$62,MATCH($C1690,DATABASE!$AC$13:$AC$62,0))+2*DATABASE!$AF$62,IF(E1690="3x D11",INDEX(DATABASE!$AF$13:$AF$62,MATCH($C1690,DATABASE!$AC$13:$AC$62,0))+3*DATABASE!$AF$62,""))))</f>
        <v/>
      </c>
      <c r="E1690" s="38" t="str">
        <f>IF(AND($K1690="Y",$G1690&lt;&gt;"UNYIL",$F1690&lt;DATABASE!$O$8),"2x D11",IF(AND($K1690="Y",$G1690&lt;&gt;"UNYIL",$F1690&gt;=DATABASE!$O$8),"3x D11",""))</f>
        <v/>
      </c>
      <c r="F1690" s="9" t="str">
        <f>IF('DATA ACCURATE'!N1693&lt;&gt;"",'DATA ACCURATE'!N1693,"")</f>
        <v/>
      </c>
      <c r="G1690" t="str">
        <f>IF(F1690="","",IF(F1690&lt;=DATABASE!$I$8,"UNYIL",IF(F1690&lt;=DATABASE!$J$8,"KECIL",IF(F1690&lt;DATABASE!$K$8,"TANGGUNG",IF(F1690&gt;=DATABASE!$K$8,"BESAR","")))))</f>
        <v/>
      </c>
      <c r="H1690" s="16" t="str">
        <f>IF('DATA ACCURATE'!J1693&lt;&gt;"",'DATA ACCURATE'!J1693,"")</f>
        <v/>
      </c>
      <c r="I1690" s="35" t="str">
        <f>IF(B1690&lt;&gt;"",IFERROR(VLOOKUP(B1690,'DATA TIMBANGAN'!G:M,7,FALSE),VLOOKUP(B1690,'DATA TIMBANGAN'!G:M,7)),"")</f>
        <v/>
      </c>
      <c r="J1690" s="25" t="str">
        <f>IF(H1690&lt;&gt;"",IFERROR(INDEX(DATABASE!$Z$19:$Z$38,MATCH(DATEVALUE(H1690),DATABASE!$AA$19:$AA$38,0)),INDEX(DATABASE!$Z$12:$Z$18,MATCH(WEEKDAY(H1690,2),DATABASE!$AA$12:$AA$18,0))),"")</f>
        <v/>
      </c>
      <c r="K1690" s="25" t="str">
        <f>IF('DATA ACCURATE'!V1693&lt;&gt;"",'DATA ACCURATE'!V1693,"")</f>
        <v/>
      </c>
      <c r="L1690" s="80" t="str">
        <f>IF($H1690="","",IF(OR($J1690="LIBUR",AND($L1689="LIBUR",$O1689=$O1690)),"LIBUR",IF(AND(OR($L1689="LUAR JAM KERJA 1",$L1689="LUAR JAM KERJA 2"),OR(OR(AND($H1689=$H1690,AND(OR($I1690&gt;DATABASE!$J$3,$I1690&lt;DATABASE!$J$6),((DATEVALUE($H1690)+$I1690)-(DATEVALUE($H1689)+$I1689))&lt;DATABASE!$J$6)),AND($H1689=$H1690,$O1689=$O1690,OR($I1690&gt;DATABASE!$J$6,$I1690&lt;DATABASE!$J$3))),AND(($H1690-$H1689)=1,OR($I1690&lt;DATABASE!$I$6,((DATEVALUE($H1690)+$I1690)-(DATEVALUE($H1689)+$I1689))&lt;DATABASE!$J$6))),$A1690=$A1689),"LUAR JAM KERJA 2",IF(AND(OR(WEEKDAY($H1690,2)=1,WEEKDAY($H1690,2)=2,WEEKDAY($H1690,2)=3,WEEKDAY($H1690,2)=4,WEEKDAY($H1690,2)=5),$I1690&lt;=DATABASE!$J$3,$I1690&gt;=DATABASE!$I$3),"JAM KERJA",IF(AND(WEEKDAY($H1690,2)=6,$I1690&lt;=DATABASE!$J$4,$I1690&gt;=DATABASE!$I$4),"JAM KERJA","LUAR JAM KERJA 1")))))</f>
        <v/>
      </c>
      <c r="M1690" s="33" t="str">
        <f>IF('DATA ACCURATE'!T1693&lt;&gt;"",IF('DATA ACCURATE'!T1693&gt;100,'DATA ACCURATE'!T1693/10,'DATA ACCURATE'!T1693),"")</f>
        <v/>
      </c>
      <c r="N1690" t="str">
        <f>IF(M1690="","",IF(M1690&lt;=DATABASE!$I$9,"LOKAL",IF(M1690&lt;DATABASE!$J$9,"LUAR KOTA 1",IF($M1690&gt;=DATABASE!$J$9,"LUAR KOTA 2",""))))</f>
        <v/>
      </c>
      <c r="O1690" s="38" t="str">
        <f>IF('DATA ACCURATE'!L1693&lt;&gt;"",'DATA ACCURATE'!L1693,"")</f>
        <v/>
      </c>
      <c r="Q1690" s="38">
        <f t="shared" si="182"/>
        <v>0</v>
      </c>
      <c r="R1690" s="38">
        <f t="shared" si="182"/>
        <v>0</v>
      </c>
      <c r="S1690" s="38">
        <f t="shared" si="182"/>
        <v>0</v>
      </c>
      <c r="T1690" s="38">
        <f t="shared" si="182"/>
        <v>0</v>
      </c>
      <c r="U1690" s="38">
        <f t="shared" si="183"/>
        <v>0</v>
      </c>
      <c r="V1690" s="38">
        <f t="shared" si="183"/>
        <v>0</v>
      </c>
      <c r="W1690" s="38">
        <f t="shared" si="183"/>
        <v>0</v>
      </c>
      <c r="X1690" s="38">
        <f t="shared" si="184"/>
        <v>0</v>
      </c>
      <c r="Y1690" s="38">
        <f t="shared" si="184"/>
        <v>0</v>
      </c>
      <c r="Z1690" s="38">
        <f t="shared" si="184"/>
        <v>0</v>
      </c>
      <c r="AA1690" s="38">
        <f t="shared" si="184"/>
        <v>0</v>
      </c>
      <c r="AB1690" s="38">
        <f t="shared" si="185"/>
        <v>0</v>
      </c>
      <c r="AC1690" s="38">
        <f t="shared" si="186"/>
        <v>0</v>
      </c>
      <c r="AD1690" s="38" t="str">
        <f t="shared" si="187"/>
        <v>000000000000</v>
      </c>
    </row>
    <row r="1691" spans="1:30">
      <c r="A1691" s="9" t="str">
        <f>IF('DATA ACCURATE'!A1694&lt;&gt;"",'DATA ACCURATE'!A1694,"")</f>
        <v/>
      </c>
      <c r="B1691" s="9" t="str">
        <f>IF('DATA ACCURATE'!D1694&lt;&gt;"",'DATA ACCURATE'!D1694,"")</f>
        <v/>
      </c>
      <c r="C1691" s="38" t="str">
        <f>IF($AD1691="000000000000","",INDEX(DATABASE!$W$12:$W$71,MATCH($AD1691,DATABASE!$V$12:$V$71,0)))</f>
        <v/>
      </c>
      <c r="D1691" s="34" t="str">
        <f>IF(C1691="","",IF(E1691="",INDEX(DATABASE!$AF$13:$AF$62,MATCH($C1691,DATABASE!$AC$13:$AC$62,0)),IF(E1691="2x D11",INDEX(DATABASE!$AF$13:$AF$62,MATCH($C1691,DATABASE!$AC$13:$AC$62,0))+2*DATABASE!$AF$62,IF(E1691="3x D11",INDEX(DATABASE!$AF$13:$AF$62,MATCH($C1691,DATABASE!$AC$13:$AC$62,0))+3*DATABASE!$AF$62,""))))</f>
        <v/>
      </c>
      <c r="E1691" s="38" t="str">
        <f>IF(AND($K1691="Y",$G1691&lt;&gt;"UNYIL",$F1691&lt;DATABASE!$O$8),"2x D11",IF(AND($K1691="Y",$G1691&lt;&gt;"UNYIL",$F1691&gt;=DATABASE!$O$8),"3x D11",""))</f>
        <v/>
      </c>
      <c r="F1691" s="9" t="str">
        <f>IF('DATA ACCURATE'!N1694&lt;&gt;"",'DATA ACCURATE'!N1694,"")</f>
        <v/>
      </c>
      <c r="G1691" t="str">
        <f>IF(F1691="","",IF(F1691&lt;=DATABASE!$I$8,"UNYIL",IF(F1691&lt;=DATABASE!$J$8,"KECIL",IF(F1691&lt;DATABASE!$K$8,"TANGGUNG",IF(F1691&gt;=DATABASE!$K$8,"BESAR","")))))</f>
        <v/>
      </c>
      <c r="H1691" s="16" t="str">
        <f>IF('DATA ACCURATE'!J1694&lt;&gt;"",'DATA ACCURATE'!J1694,"")</f>
        <v/>
      </c>
      <c r="I1691" s="35" t="str">
        <f>IF(B1691&lt;&gt;"",IFERROR(VLOOKUP(B1691,'DATA TIMBANGAN'!G:M,7,FALSE),VLOOKUP(B1691,'DATA TIMBANGAN'!G:M,7)),"")</f>
        <v/>
      </c>
      <c r="J1691" s="25" t="str">
        <f>IF(H1691&lt;&gt;"",IFERROR(INDEX(DATABASE!$Z$19:$Z$38,MATCH(DATEVALUE(H1691),DATABASE!$AA$19:$AA$38,0)),INDEX(DATABASE!$Z$12:$Z$18,MATCH(WEEKDAY(H1691,2),DATABASE!$AA$12:$AA$18,0))),"")</f>
        <v/>
      </c>
      <c r="K1691" s="25" t="str">
        <f>IF('DATA ACCURATE'!V1694&lt;&gt;"",'DATA ACCURATE'!V1694,"")</f>
        <v/>
      </c>
      <c r="L1691" s="80" t="str">
        <f>IF($H1691="","",IF(OR($J1691="LIBUR",AND($L1690="LIBUR",$O1690=$O1691)),"LIBUR",IF(AND(OR($L1690="LUAR JAM KERJA 1",$L1690="LUAR JAM KERJA 2"),OR(OR(AND($H1690=$H1691,AND(OR($I1691&gt;DATABASE!$J$3,$I1691&lt;DATABASE!$J$6),((DATEVALUE($H1691)+$I1691)-(DATEVALUE($H1690)+$I1690))&lt;DATABASE!$J$6)),AND($H1690=$H1691,$O1690=$O1691,OR($I1691&gt;DATABASE!$J$6,$I1691&lt;DATABASE!$J$3))),AND(($H1691-$H1690)=1,OR($I1691&lt;DATABASE!$I$6,((DATEVALUE($H1691)+$I1691)-(DATEVALUE($H1690)+$I1690))&lt;DATABASE!$J$6))),$A1691=$A1690),"LUAR JAM KERJA 2",IF(AND(OR(WEEKDAY($H1691,2)=1,WEEKDAY($H1691,2)=2,WEEKDAY($H1691,2)=3,WEEKDAY($H1691,2)=4,WEEKDAY($H1691,2)=5),$I1691&lt;=DATABASE!$J$3,$I1691&gt;=DATABASE!$I$3),"JAM KERJA",IF(AND(WEEKDAY($H1691,2)=6,$I1691&lt;=DATABASE!$J$4,$I1691&gt;=DATABASE!$I$4),"JAM KERJA","LUAR JAM KERJA 1")))))</f>
        <v/>
      </c>
      <c r="M1691" s="33" t="str">
        <f>IF('DATA ACCURATE'!T1694&lt;&gt;"",IF('DATA ACCURATE'!T1694&gt;100,'DATA ACCURATE'!T1694/10,'DATA ACCURATE'!T1694),"")</f>
        <v/>
      </c>
      <c r="N1691" t="str">
        <f>IF(M1691="","",IF(M1691&lt;=DATABASE!$I$9,"LOKAL",IF(M1691&lt;DATABASE!$J$9,"LUAR KOTA 1",IF($M1691&gt;=DATABASE!$J$9,"LUAR KOTA 2",""))))</f>
        <v/>
      </c>
      <c r="O1691" s="38" t="str">
        <f>IF('DATA ACCURATE'!L1694&lt;&gt;"",'DATA ACCURATE'!L1694,"")</f>
        <v/>
      </c>
      <c r="Q1691" s="38">
        <f t="shared" si="182"/>
        <v>0</v>
      </c>
      <c r="R1691" s="38">
        <f t="shared" si="182"/>
        <v>0</v>
      </c>
      <c r="S1691" s="38">
        <f t="shared" si="182"/>
        <v>0</v>
      </c>
      <c r="T1691" s="38">
        <f t="shared" si="182"/>
        <v>0</v>
      </c>
      <c r="U1691" s="38">
        <f t="shared" si="183"/>
        <v>0</v>
      </c>
      <c r="V1691" s="38">
        <f t="shared" si="183"/>
        <v>0</v>
      </c>
      <c r="W1691" s="38">
        <f t="shared" si="183"/>
        <v>0</v>
      </c>
      <c r="X1691" s="38">
        <f t="shared" si="184"/>
        <v>0</v>
      </c>
      <c r="Y1691" s="38">
        <f t="shared" si="184"/>
        <v>0</v>
      </c>
      <c r="Z1691" s="38">
        <f t="shared" si="184"/>
        <v>0</v>
      </c>
      <c r="AA1691" s="38">
        <f t="shared" si="184"/>
        <v>0</v>
      </c>
      <c r="AB1691" s="38">
        <f t="shared" si="185"/>
        <v>0</v>
      </c>
      <c r="AC1691" s="38">
        <f t="shared" si="186"/>
        <v>0</v>
      </c>
      <c r="AD1691" s="38" t="str">
        <f t="shared" si="187"/>
        <v>000000000000</v>
      </c>
    </row>
    <row r="1692" spans="1:30">
      <c r="A1692" s="9" t="str">
        <f>IF('DATA ACCURATE'!A1695&lt;&gt;"",'DATA ACCURATE'!A1695,"")</f>
        <v/>
      </c>
      <c r="B1692" s="9" t="str">
        <f>IF('DATA ACCURATE'!D1695&lt;&gt;"",'DATA ACCURATE'!D1695,"")</f>
        <v/>
      </c>
      <c r="C1692" s="38" t="str">
        <f>IF($AD1692="000000000000","",INDEX(DATABASE!$W$12:$W$71,MATCH($AD1692,DATABASE!$V$12:$V$71,0)))</f>
        <v/>
      </c>
      <c r="D1692" s="34" t="str">
        <f>IF(C1692="","",IF(E1692="",INDEX(DATABASE!$AF$13:$AF$62,MATCH($C1692,DATABASE!$AC$13:$AC$62,0)),IF(E1692="2x D11",INDEX(DATABASE!$AF$13:$AF$62,MATCH($C1692,DATABASE!$AC$13:$AC$62,0))+2*DATABASE!$AF$62,IF(E1692="3x D11",INDEX(DATABASE!$AF$13:$AF$62,MATCH($C1692,DATABASE!$AC$13:$AC$62,0))+3*DATABASE!$AF$62,""))))</f>
        <v/>
      </c>
      <c r="E1692" s="38" t="str">
        <f>IF(AND($K1692="Y",$G1692&lt;&gt;"UNYIL",$F1692&lt;DATABASE!$O$8),"2x D11",IF(AND($K1692="Y",$G1692&lt;&gt;"UNYIL",$F1692&gt;=DATABASE!$O$8),"3x D11",""))</f>
        <v/>
      </c>
      <c r="F1692" s="9" t="str">
        <f>IF('DATA ACCURATE'!N1695&lt;&gt;"",'DATA ACCURATE'!N1695,"")</f>
        <v/>
      </c>
      <c r="G1692" t="str">
        <f>IF(F1692="","",IF(F1692&lt;=DATABASE!$I$8,"UNYIL",IF(F1692&lt;=DATABASE!$J$8,"KECIL",IF(F1692&lt;DATABASE!$K$8,"TANGGUNG",IF(F1692&gt;=DATABASE!$K$8,"BESAR","")))))</f>
        <v/>
      </c>
      <c r="H1692" s="16" t="str">
        <f>IF('DATA ACCURATE'!J1695&lt;&gt;"",'DATA ACCURATE'!J1695,"")</f>
        <v/>
      </c>
      <c r="I1692" s="35" t="str">
        <f>IF(B1692&lt;&gt;"",IFERROR(VLOOKUP(B1692,'DATA TIMBANGAN'!G:M,7,FALSE),VLOOKUP(B1692,'DATA TIMBANGAN'!G:M,7)),"")</f>
        <v/>
      </c>
      <c r="J1692" s="25" t="str">
        <f>IF(H1692&lt;&gt;"",IFERROR(INDEX(DATABASE!$Z$19:$Z$38,MATCH(DATEVALUE(H1692),DATABASE!$AA$19:$AA$38,0)),INDEX(DATABASE!$Z$12:$Z$18,MATCH(WEEKDAY(H1692,2),DATABASE!$AA$12:$AA$18,0))),"")</f>
        <v/>
      </c>
      <c r="K1692" s="25" t="str">
        <f>IF('DATA ACCURATE'!V1695&lt;&gt;"",'DATA ACCURATE'!V1695,"")</f>
        <v/>
      </c>
      <c r="L1692" s="80" t="str">
        <f>IF($H1692="","",IF(OR($J1692="LIBUR",AND($L1691="LIBUR",$O1691=$O1692)),"LIBUR",IF(AND(OR($L1691="LUAR JAM KERJA 1",$L1691="LUAR JAM KERJA 2"),OR(OR(AND($H1691=$H1692,AND(OR($I1692&gt;DATABASE!$J$3,$I1692&lt;DATABASE!$J$6),((DATEVALUE($H1692)+$I1692)-(DATEVALUE($H1691)+$I1691))&lt;DATABASE!$J$6)),AND($H1691=$H1692,$O1691=$O1692,OR($I1692&gt;DATABASE!$J$6,$I1692&lt;DATABASE!$J$3))),AND(($H1692-$H1691)=1,OR($I1692&lt;DATABASE!$I$6,((DATEVALUE($H1692)+$I1692)-(DATEVALUE($H1691)+$I1691))&lt;DATABASE!$J$6))),$A1692=$A1691),"LUAR JAM KERJA 2",IF(AND(OR(WEEKDAY($H1692,2)=1,WEEKDAY($H1692,2)=2,WEEKDAY($H1692,2)=3,WEEKDAY($H1692,2)=4,WEEKDAY($H1692,2)=5),$I1692&lt;=DATABASE!$J$3,$I1692&gt;=DATABASE!$I$3),"JAM KERJA",IF(AND(WEEKDAY($H1692,2)=6,$I1692&lt;=DATABASE!$J$4,$I1692&gt;=DATABASE!$I$4),"JAM KERJA","LUAR JAM KERJA 1")))))</f>
        <v/>
      </c>
      <c r="M1692" s="33" t="str">
        <f>IF('DATA ACCURATE'!T1695&lt;&gt;"",IF('DATA ACCURATE'!T1695&gt;100,'DATA ACCURATE'!T1695/10,'DATA ACCURATE'!T1695),"")</f>
        <v/>
      </c>
      <c r="N1692" t="str">
        <f>IF(M1692="","",IF(M1692&lt;=DATABASE!$I$9,"LOKAL",IF(M1692&lt;DATABASE!$J$9,"LUAR KOTA 1",IF($M1692&gt;=DATABASE!$J$9,"LUAR KOTA 2",""))))</f>
        <v/>
      </c>
      <c r="O1692" s="38" t="str">
        <f>IF('DATA ACCURATE'!L1695&lt;&gt;"",'DATA ACCURATE'!L1695,"")</f>
        <v/>
      </c>
      <c r="Q1692" s="38">
        <f t="shared" si="182"/>
        <v>0</v>
      </c>
      <c r="R1692" s="38">
        <f t="shared" si="182"/>
        <v>0</v>
      </c>
      <c r="S1692" s="38">
        <f t="shared" si="182"/>
        <v>0</v>
      </c>
      <c r="T1692" s="38">
        <f t="shared" si="182"/>
        <v>0</v>
      </c>
      <c r="U1692" s="38">
        <f t="shared" si="183"/>
        <v>0</v>
      </c>
      <c r="V1692" s="38">
        <f t="shared" si="183"/>
        <v>0</v>
      </c>
      <c r="W1692" s="38">
        <f t="shared" si="183"/>
        <v>0</v>
      </c>
      <c r="X1692" s="38">
        <f t="shared" si="184"/>
        <v>0</v>
      </c>
      <c r="Y1692" s="38">
        <f t="shared" si="184"/>
        <v>0</v>
      </c>
      <c r="Z1692" s="38">
        <f t="shared" si="184"/>
        <v>0</v>
      </c>
      <c r="AA1692" s="38">
        <f t="shared" si="184"/>
        <v>0</v>
      </c>
      <c r="AB1692" s="38">
        <f t="shared" si="185"/>
        <v>0</v>
      </c>
      <c r="AC1692" s="38">
        <f t="shared" si="186"/>
        <v>0</v>
      </c>
      <c r="AD1692" s="38" t="str">
        <f t="shared" si="187"/>
        <v>000000000000</v>
      </c>
    </row>
    <row r="1693" spans="1:30">
      <c r="A1693" s="9" t="str">
        <f>IF('DATA ACCURATE'!A1696&lt;&gt;"",'DATA ACCURATE'!A1696,"")</f>
        <v/>
      </c>
      <c r="B1693" s="9" t="str">
        <f>IF('DATA ACCURATE'!D1696&lt;&gt;"",'DATA ACCURATE'!D1696,"")</f>
        <v/>
      </c>
      <c r="C1693" s="38" t="str">
        <f>IF($AD1693="000000000000","",INDEX(DATABASE!$W$12:$W$71,MATCH($AD1693,DATABASE!$V$12:$V$71,0)))</f>
        <v/>
      </c>
      <c r="D1693" s="34" t="str">
        <f>IF(C1693="","",IF(E1693="",INDEX(DATABASE!$AF$13:$AF$62,MATCH($C1693,DATABASE!$AC$13:$AC$62,0)),IF(E1693="2x D11",INDEX(DATABASE!$AF$13:$AF$62,MATCH($C1693,DATABASE!$AC$13:$AC$62,0))+2*DATABASE!$AF$62,IF(E1693="3x D11",INDEX(DATABASE!$AF$13:$AF$62,MATCH($C1693,DATABASE!$AC$13:$AC$62,0))+3*DATABASE!$AF$62,""))))</f>
        <v/>
      </c>
      <c r="E1693" s="38" t="str">
        <f>IF(AND($K1693="Y",$G1693&lt;&gt;"UNYIL",$F1693&lt;DATABASE!$O$8),"2x D11",IF(AND($K1693="Y",$G1693&lt;&gt;"UNYIL",$F1693&gt;=DATABASE!$O$8),"3x D11",""))</f>
        <v/>
      </c>
      <c r="F1693" s="9" t="str">
        <f>IF('DATA ACCURATE'!N1696&lt;&gt;"",'DATA ACCURATE'!N1696,"")</f>
        <v/>
      </c>
      <c r="G1693" t="str">
        <f>IF(F1693="","",IF(F1693&lt;=DATABASE!$I$8,"UNYIL",IF(F1693&lt;=DATABASE!$J$8,"KECIL",IF(F1693&lt;DATABASE!$K$8,"TANGGUNG",IF(F1693&gt;=DATABASE!$K$8,"BESAR","")))))</f>
        <v/>
      </c>
      <c r="H1693" s="16" t="str">
        <f>IF('DATA ACCURATE'!J1696&lt;&gt;"",'DATA ACCURATE'!J1696,"")</f>
        <v/>
      </c>
      <c r="I1693" s="35" t="str">
        <f>IF(B1693&lt;&gt;"",IFERROR(VLOOKUP(B1693,'DATA TIMBANGAN'!G:M,7,FALSE),VLOOKUP(B1693,'DATA TIMBANGAN'!G:M,7)),"")</f>
        <v/>
      </c>
      <c r="J1693" s="25" t="str">
        <f>IF(H1693&lt;&gt;"",IFERROR(INDEX(DATABASE!$Z$19:$Z$38,MATCH(DATEVALUE(H1693),DATABASE!$AA$19:$AA$38,0)),INDEX(DATABASE!$Z$12:$Z$18,MATCH(WEEKDAY(H1693,2),DATABASE!$AA$12:$AA$18,0))),"")</f>
        <v/>
      </c>
      <c r="K1693" s="25" t="str">
        <f>IF('DATA ACCURATE'!V1696&lt;&gt;"",'DATA ACCURATE'!V1696,"")</f>
        <v/>
      </c>
      <c r="L1693" s="80" t="str">
        <f>IF($H1693="","",IF(OR($J1693="LIBUR",AND($L1692="LIBUR",$O1692=$O1693)),"LIBUR",IF(AND(OR($L1692="LUAR JAM KERJA 1",$L1692="LUAR JAM KERJA 2"),OR(OR(AND($H1692=$H1693,AND(OR($I1693&gt;DATABASE!$J$3,$I1693&lt;DATABASE!$J$6),((DATEVALUE($H1693)+$I1693)-(DATEVALUE($H1692)+$I1692))&lt;DATABASE!$J$6)),AND($H1692=$H1693,$O1692=$O1693,OR($I1693&gt;DATABASE!$J$6,$I1693&lt;DATABASE!$J$3))),AND(($H1693-$H1692)=1,OR($I1693&lt;DATABASE!$I$6,((DATEVALUE($H1693)+$I1693)-(DATEVALUE($H1692)+$I1692))&lt;DATABASE!$J$6))),$A1693=$A1692),"LUAR JAM KERJA 2",IF(AND(OR(WEEKDAY($H1693,2)=1,WEEKDAY($H1693,2)=2,WEEKDAY($H1693,2)=3,WEEKDAY($H1693,2)=4,WEEKDAY($H1693,2)=5),$I1693&lt;=DATABASE!$J$3,$I1693&gt;=DATABASE!$I$3),"JAM KERJA",IF(AND(WEEKDAY($H1693,2)=6,$I1693&lt;=DATABASE!$J$4,$I1693&gt;=DATABASE!$I$4),"JAM KERJA","LUAR JAM KERJA 1")))))</f>
        <v/>
      </c>
      <c r="M1693" s="33" t="str">
        <f>IF('DATA ACCURATE'!T1696&lt;&gt;"",IF('DATA ACCURATE'!T1696&gt;100,'DATA ACCURATE'!T1696/10,'DATA ACCURATE'!T1696),"")</f>
        <v/>
      </c>
      <c r="N1693" t="str">
        <f>IF(M1693="","",IF(M1693&lt;=DATABASE!$I$9,"LOKAL",IF(M1693&lt;DATABASE!$J$9,"LUAR KOTA 1",IF($M1693&gt;=DATABASE!$J$9,"LUAR KOTA 2",""))))</f>
        <v/>
      </c>
      <c r="O1693" s="38" t="str">
        <f>IF('DATA ACCURATE'!L1696&lt;&gt;"",'DATA ACCURATE'!L1696,"")</f>
        <v/>
      </c>
      <c r="Q1693" s="38">
        <f t="shared" si="182"/>
        <v>0</v>
      </c>
      <c r="R1693" s="38">
        <f t="shared" si="182"/>
        <v>0</v>
      </c>
      <c r="S1693" s="38">
        <f t="shared" si="182"/>
        <v>0</v>
      </c>
      <c r="T1693" s="38">
        <f t="shared" si="182"/>
        <v>0</v>
      </c>
      <c r="U1693" s="38">
        <f t="shared" si="183"/>
        <v>0</v>
      </c>
      <c r="V1693" s="38">
        <f t="shared" si="183"/>
        <v>0</v>
      </c>
      <c r="W1693" s="38">
        <f t="shared" si="183"/>
        <v>0</v>
      </c>
      <c r="X1693" s="38">
        <f t="shared" si="184"/>
        <v>0</v>
      </c>
      <c r="Y1693" s="38">
        <f t="shared" si="184"/>
        <v>0</v>
      </c>
      <c r="Z1693" s="38">
        <f t="shared" si="184"/>
        <v>0</v>
      </c>
      <c r="AA1693" s="38">
        <f t="shared" si="184"/>
        <v>0</v>
      </c>
      <c r="AB1693" s="38">
        <f t="shared" si="185"/>
        <v>0</v>
      </c>
      <c r="AC1693" s="38">
        <f t="shared" si="186"/>
        <v>0</v>
      </c>
      <c r="AD1693" s="38" t="str">
        <f t="shared" si="187"/>
        <v>000000000000</v>
      </c>
    </row>
    <row r="1694" spans="1:30">
      <c r="A1694" s="9" t="str">
        <f>IF('DATA ACCURATE'!A1697&lt;&gt;"",'DATA ACCURATE'!A1697,"")</f>
        <v/>
      </c>
      <c r="B1694" s="9" t="str">
        <f>IF('DATA ACCURATE'!D1697&lt;&gt;"",'DATA ACCURATE'!D1697,"")</f>
        <v/>
      </c>
      <c r="C1694" s="38" t="str">
        <f>IF($AD1694="000000000000","",INDEX(DATABASE!$W$12:$W$71,MATCH($AD1694,DATABASE!$V$12:$V$71,0)))</f>
        <v/>
      </c>
      <c r="D1694" s="34" t="str">
        <f>IF(C1694="","",IF(E1694="",INDEX(DATABASE!$AF$13:$AF$62,MATCH($C1694,DATABASE!$AC$13:$AC$62,0)),IF(E1694="2x D11",INDEX(DATABASE!$AF$13:$AF$62,MATCH($C1694,DATABASE!$AC$13:$AC$62,0))+2*DATABASE!$AF$62,IF(E1694="3x D11",INDEX(DATABASE!$AF$13:$AF$62,MATCH($C1694,DATABASE!$AC$13:$AC$62,0))+3*DATABASE!$AF$62,""))))</f>
        <v/>
      </c>
      <c r="E1694" s="38" t="str">
        <f>IF(AND($K1694="Y",$G1694&lt;&gt;"UNYIL",$F1694&lt;DATABASE!$O$8),"2x D11",IF(AND($K1694="Y",$G1694&lt;&gt;"UNYIL",$F1694&gt;=DATABASE!$O$8),"3x D11",""))</f>
        <v/>
      </c>
      <c r="F1694" s="9" t="str">
        <f>IF('DATA ACCURATE'!N1697&lt;&gt;"",'DATA ACCURATE'!N1697,"")</f>
        <v/>
      </c>
      <c r="G1694" t="str">
        <f>IF(F1694="","",IF(F1694&lt;=DATABASE!$I$8,"UNYIL",IF(F1694&lt;=DATABASE!$J$8,"KECIL",IF(F1694&lt;DATABASE!$K$8,"TANGGUNG",IF(F1694&gt;=DATABASE!$K$8,"BESAR","")))))</f>
        <v/>
      </c>
      <c r="H1694" s="16" t="str">
        <f>IF('DATA ACCURATE'!J1697&lt;&gt;"",'DATA ACCURATE'!J1697,"")</f>
        <v/>
      </c>
      <c r="I1694" s="35" t="str">
        <f>IF(B1694&lt;&gt;"",IFERROR(VLOOKUP(B1694,'DATA TIMBANGAN'!G:M,7,FALSE),VLOOKUP(B1694,'DATA TIMBANGAN'!G:M,7)),"")</f>
        <v/>
      </c>
      <c r="J1694" s="25" t="str">
        <f>IF(H1694&lt;&gt;"",IFERROR(INDEX(DATABASE!$Z$19:$Z$38,MATCH(DATEVALUE(H1694),DATABASE!$AA$19:$AA$38,0)),INDEX(DATABASE!$Z$12:$Z$18,MATCH(WEEKDAY(H1694,2),DATABASE!$AA$12:$AA$18,0))),"")</f>
        <v/>
      </c>
      <c r="K1694" s="25" t="str">
        <f>IF('DATA ACCURATE'!V1697&lt;&gt;"",'DATA ACCURATE'!V1697,"")</f>
        <v/>
      </c>
      <c r="L1694" s="80" t="str">
        <f>IF($H1694="","",IF(OR($J1694="LIBUR",AND($L1693="LIBUR",$O1693=$O1694)),"LIBUR",IF(AND(OR($L1693="LUAR JAM KERJA 1",$L1693="LUAR JAM KERJA 2"),OR(OR(AND($H1693=$H1694,AND(OR($I1694&gt;DATABASE!$J$3,$I1694&lt;DATABASE!$J$6),((DATEVALUE($H1694)+$I1694)-(DATEVALUE($H1693)+$I1693))&lt;DATABASE!$J$6)),AND($H1693=$H1694,$O1693=$O1694,OR($I1694&gt;DATABASE!$J$6,$I1694&lt;DATABASE!$J$3))),AND(($H1694-$H1693)=1,OR($I1694&lt;DATABASE!$I$6,((DATEVALUE($H1694)+$I1694)-(DATEVALUE($H1693)+$I1693))&lt;DATABASE!$J$6))),$A1694=$A1693),"LUAR JAM KERJA 2",IF(AND(OR(WEEKDAY($H1694,2)=1,WEEKDAY($H1694,2)=2,WEEKDAY($H1694,2)=3,WEEKDAY($H1694,2)=4,WEEKDAY($H1694,2)=5),$I1694&lt;=DATABASE!$J$3,$I1694&gt;=DATABASE!$I$3),"JAM KERJA",IF(AND(WEEKDAY($H1694,2)=6,$I1694&lt;=DATABASE!$J$4,$I1694&gt;=DATABASE!$I$4),"JAM KERJA","LUAR JAM KERJA 1")))))</f>
        <v/>
      </c>
      <c r="M1694" s="33" t="str">
        <f>IF('DATA ACCURATE'!T1697&lt;&gt;"",IF('DATA ACCURATE'!T1697&gt;100,'DATA ACCURATE'!T1697/10,'DATA ACCURATE'!T1697),"")</f>
        <v/>
      </c>
      <c r="N1694" t="str">
        <f>IF(M1694="","",IF(M1694&lt;=DATABASE!$I$9,"LOKAL",IF(M1694&lt;DATABASE!$J$9,"LUAR KOTA 1",IF($M1694&gt;=DATABASE!$J$9,"LUAR KOTA 2",""))))</f>
        <v/>
      </c>
      <c r="O1694" s="38" t="str">
        <f>IF('DATA ACCURATE'!L1697&lt;&gt;"",'DATA ACCURATE'!L1697,"")</f>
        <v/>
      </c>
      <c r="Q1694" s="38">
        <f t="shared" si="182"/>
        <v>0</v>
      </c>
      <c r="R1694" s="38">
        <f t="shared" si="182"/>
        <v>0</v>
      </c>
      <c r="S1694" s="38">
        <f t="shared" si="182"/>
        <v>0</v>
      </c>
      <c r="T1694" s="38">
        <f t="shared" si="182"/>
        <v>0</v>
      </c>
      <c r="U1694" s="38">
        <f t="shared" si="183"/>
        <v>0</v>
      </c>
      <c r="V1694" s="38">
        <f t="shared" si="183"/>
        <v>0</v>
      </c>
      <c r="W1694" s="38">
        <f t="shared" si="183"/>
        <v>0</v>
      </c>
      <c r="X1694" s="38">
        <f t="shared" si="184"/>
        <v>0</v>
      </c>
      <c r="Y1694" s="38">
        <f t="shared" si="184"/>
        <v>0</v>
      </c>
      <c r="Z1694" s="38">
        <f t="shared" si="184"/>
        <v>0</v>
      </c>
      <c r="AA1694" s="38">
        <f t="shared" si="184"/>
        <v>0</v>
      </c>
      <c r="AB1694" s="38">
        <f t="shared" si="185"/>
        <v>0</v>
      </c>
      <c r="AC1694" s="38">
        <f t="shared" si="186"/>
        <v>0</v>
      </c>
      <c r="AD1694" s="38" t="str">
        <f t="shared" si="187"/>
        <v>000000000000</v>
      </c>
    </row>
    <row r="1695" spans="1:30">
      <c r="A1695" s="9" t="str">
        <f>IF('DATA ACCURATE'!A1698&lt;&gt;"",'DATA ACCURATE'!A1698,"")</f>
        <v/>
      </c>
      <c r="B1695" s="9" t="str">
        <f>IF('DATA ACCURATE'!D1698&lt;&gt;"",'DATA ACCURATE'!D1698,"")</f>
        <v/>
      </c>
      <c r="C1695" s="38" t="str">
        <f>IF($AD1695="000000000000","",INDEX(DATABASE!$W$12:$W$71,MATCH($AD1695,DATABASE!$V$12:$V$71,0)))</f>
        <v/>
      </c>
      <c r="D1695" s="34" t="str">
        <f>IF(C1695="","",IF(E1695="",INDEX(DATABASE!$AF$13:$AF$62,MATCH($C1695,DATABASE!$AC$13:$AC$62,0)),IF(E1695="2x D11",INDEX(DATABASE!$AF$13:$AF$62,MATCH($C1695,DATABASE!$AC$13:$AC$62,0))+2*DATABASE!$AF$62,IF(E1695="3x D11",INDEX(DATABASE!$AF$13:$AF$62,MATCH($C1695,DATABASE!$AC$13:$AC$62,0))+3*DATABASE!$AF$62,""))))</f>
        <v/>
      </c>
      <c r="E1695" s="38" t="str">
        <f>IF(AND($K1695="Y",$G1695&lt;&gt;"UNYIL",$F1695&lt;DATABASE!$O$8),"2x D11",IF(AND($K1695="Y",$G1695&lt;&gt;"UNYIL",$F1695&gt;=DATABASE!$O$8),"3x D11",""))</f>
        <v/>
      </c>
      <c r="F1695" s="9" t="str">
        <f>IF('DATA ACCURATE'!N1698&lt;&gt;"",'DATA ACCURATE'!N1698,"")</f>
        <v/>
      </c>
      <c r="G1695" t="str">
        <f>IF(F1695="","",IF(F1695&lt;=DATABASE!$I$8,"UNYIL",IF(F1695&lt;=DATABASE!$J$8,"KECIL",IF(F1695&lt;DATABASE!$K$8,"TANGGUNG",IF(F1695&gt;=DATABASE!$K$8,"BESAR","")))))</f>
        <v/>
      </c>
      <c r="H1695" s="16" t="str">
        <f>IF('DATA ACCURATE'!J1698&lt;&gt;"",'DATA ACCURATE'!J1698,"")</f>
        <v/>
      </c>
      <c r="I1695" s="35" t="str">
        <f>IF(B1695&lt;&gt;"",IFERROR(VLOOKUP(B1695,'DATA TIMBANGAN'!G:M,7,FALSE),VLOOKUP(B1695,'DATA TIMBANGAN'!G:M,7)),"")</f>
        <v/>
      </c>
      <c r="J1695" s="25" t="str">
        <f>IF(H1695&lt;&gt;"",IFERROR(INDEX(DATABASE!$Z$19:$Z$38,MATCH(DATEVALUE(H1695),DATABASE!$AA$19:$AA$38,0)),INDEX(DATABASE!$Z$12:$Z$18,MATCH(WEEKDAY(H1695,2),DATABASE!$AA$12:$AA$18,0))),"")</f>
        <v/>
      </c>
      <c r="K1695" s="25" t="str">
        <f>IF('DATA ACCURATE'!V1698&lt;&gt;"",'DATA ACCURATE'!V1698,"")</f>
        <v/>
      </c>
      <c r="L1695" s="80" t="str">
        <f>IF($H1695="","",IF(OR($J1695="LIBUR",AND($L1694="LIBUR",$O1694=$O1695)),"LIBUR",IF(AND(OR($L1694="LUAR JAM KERJA 1",$L1694="LUAR JAM KERJA 2"),OR(OR(AND($H1694=$H1695,AND(OR($I1695&gt;DATABASE!$J$3,$I1695&lt;DATABASE!$J$6),((DATEVALUE($H1695)+$I1695)-(DATEVALUE($H1694)+$I1694))&lt;DATABASE!$J$6)),AND($H1694=$H1695,$O1694=$O1695,OR($I1695&gt;DATABASE!$J$6,$I1695&lt;DATABASE!$J$3))),AND(($H1695-$H1694)=1,OR($I1695&lt;DATABASE!$I$6,((DATEVALUE($H1695)+$I1695)-(DATEVALUE($H1694)+$I1694))&lt;DATABASE!$J$6))),$A1695=$A1694),"LUAR JAM KERJA 2",IF(AND(OR(WEEKDAY($H1695,2)=1,WEEKDAY($H1695,2)=2,WEEKDAY($H1695,2)=3,WEEKDAY($H1695,2)=4,WEEKDAY($H1695,2)=5),$I1695&lt;=DATABASE!$J$3,$I1695&gt;=DATABASE!$I$3),"JAM KERJA",IF(AND(WEEKDAY($H1695,2)=6,$I1695&lt;=DATABASE!$J$4,$I1695&gt;=DATABASE!$I$4),"JAM KERJA","LUAR JAM KERJA 1")))))</f>
        <v/>
      </c>
      <c r="M1695" s="33" t="str">
        <f>IF('DATA ACCURATE'!T1698&lt;&gt;"",IF('DATA ACCURATE'!T1698&gt;100,'DATA ACCURATE'!T1698/10,'DATA ACCURATE'!T1698),"")</f>
        <v/>
      </c>
      <c r="N1695" t="str">
        <f>IF(M1695="","",IF(M1695&lt;=DATABASE!$I$9,"LOKAL",IF(M1695&lt;DATABASE!$J$9,"LUAR KOTA 1",IF($M1695&gt;=DATABASE!$J$9,"LUAR KOTA 2",""))))</f>
        <v/>
      </c>
      <c r="O1695" s="38" t="str">
        <f>IF('DATA ACCURATE'!L1698&lt;&gt;"",'DATA ACCURATE'!L1698,"")</f>
        <v/>
      </c>
      <c r="Q1695" s="38">
        <f t="shared" si="182"/>
        <v>0</v>
      </c>
      <c r="R1695" s="38">
        <f t="shared" si="182"/>
        <v>0</v>
      </c>
      <c r="S1695" s="38">
        <f t="shared" si="182"/>
        <v>0</v>
      </c>
      <c r="T1695" s="38">
        <f t="shared" si="182"/>
        <v>0</v>
      </c>
      <c r="U1695" s="38">
        <f t="shared" si="183"/>
        <v>0</v>
      </c>
      <c r="V1695" s="38">
        <f t="shared" si="183"/>
        <v>0</v>
      </c>
      <c r="W1695" s="38">
        <f t="shared" si="183"/>
        <v>0</v>
      </c>
      <c r="X1695" s="38">
        <f t="shared" si="184"/>
        <v>0</v>
      </c>
      <c r="Y1695" s="38">
        <f t="shared" si="184"/>
        <v>0</v>
      </c>
      <c r="Z1695" s="38">
        <f t="shared" si="184"/>
        <v>0</v>
      </c>
      <c r="AA1695" s="38">
        <f t="shared" si="184"/>
        <v>0</v>
      </c>
      <c r="AB1695" s="38">
        <f t="shared" si="185"/>
        <v>0</v>
      </c>
      <c r="AC1695" s="38">
        <f t="shared" si="186"/>
        <v>0</v>
      </c>
      <c r="AD1695" s="38" t="str">
        <f t="shared" si="187"/>
        <v>000000000000</v>
      </c>
    </row>
    <row r="1696" spans="1:30">
      <c r="A1696" s="9" t="str">
        <f>IF('DATA ACCURATE'!A1699&lt;&gt;"",'DATA ACCURATE'!A1699,"")</f>
        <v/>
      </c>
      <c r="B1696" s="9" t="str">
        <f>IF('DATA ACCURATE'!D1699&lt;&gt;"",'DATA ACCURATE'!D1699,"")</f>
        <v/>
      </c>
      <c r="C1696" s="38" t="str">
        <f>IF($AD1696="000000000000","",INDEX(DATABASE!$W$12:$W$71,MATCH($AD1696,DATABASE!$V$12:$V$71,0)))</f>
        <v/>
      </c>
      <c r="D1696" s="34" t="str">
        <f>IF(C1696="","",IF(E1696="",INDEX(DATABASE!$AF$13:$AF$62,MATCH($C1696,DATABASE!$AC$13:$AC$62,0)),IF(E1696="2x D11",INDEX(DATABASE!$AF$13:$AF$62,MATCH($C1696,DATABASE!$AC$13:$AC$62,0))+2*DATABASE!$AF$62,IF(E1696="3x D11",INDEX(DATABASE!$AF$13:$AF$62,MATCH($C1696,DATABASE!$AC$13:$AC$62,0))+3*DATABASE!$AF$62,""))))</f>
        <v/>
      </c>
      <c r="E1696" s="38" t="str">
        <f>IF(AND($K1696="Y",$G1696&lt;&gt;"UNYIL",$F1696&lt;DATABASE!$O$8),"2x D11",IF(AND($K1696="Y",$G1696&lt;&gt;"UNYIL",$F1696&gt;=DATABASE!$O$8),"3x D11",""))</f>
        <v/>
      </c>
      <c r="F1696" s="9" t="str">
        <f>IF('DATA ACCURATE'!N1699&lt;&gt;"",'DATA ACCURATE'!N1699,"")</f>
        <v/>
      </c>
      <c r="G1696" t="str">
        <f>IF(F1696="","",IF(F1696&lt;=DATABASE!$I$8,"UNYIL",IF(F1696&lt;=DATABASE!$J$8,"KECIL",IF(F1696&lt;DATABASE!$K$8,"TANGGUNG",IF(F1696&gt;=DATABASE!$K$8,"BESAR","")))))</f>
        <v/>
      </c>
      <c r="H1696" s="16" t="str">
        <f>IF('DATA ACCURATE'!J1699&lt;&gt;"",'DATA ACCURATE'!J1699,"")</f>
        <v/>
      </c>
      <c r="I1696" s="35" t="str">
        <f>IF(B1696&lt;&gt;"",IFERROR(VLOOKUP(B1696,'DATA TIMBANGAN'!G:M,7,FALSE),VLOOKUP(B1696,'DATA TIMBANGAN'!G:M,7)),"")</f>
        <v/>
      </c>
      <c r="J1696" s="25" t="str">
        <f>IF(H1696&lt;&gt;"",IFERROR(INDEX(DATABASE!$Z$19:$Z$38,MATCH(DATEVALUE(H1696),DATABASE!$AA$19:$AA$38,0)),INDEX(DATABASE!$Z$12:$Z$18,MATCH(WEEKDAY(H1696,2),DATABASE!$AA$12:$AA$18,0))),"")</f>
        <v/>
      </c>
      <c r="K1696" s="25" t="str">
        <f>IF('DATA ACCURATE'!V1699&lt;&gt;"",'DATA ACCURATE'!V1699,"")</f>
        <v/>
      </c>
      <c r="L1696" s="80" t="str">
        <f>IF($H1696="","",IF(OR($J1696="LIBUR",AND($L1695="LIBUR",$O1695=$O1696)),"LIBUR",IF(AND(OR($L1695="LUAR JAM KERJA 1",$L1695="LUAR JAM KERJA 2"),OR(OR(AND($H1695=$H1696,AND(OR($I1696&gt;DATABASE!$J$3,$I1696&lt;DATABASE!$J$6),((DATEVALUE($H1696)+$I1696)-(DATEVALUE($H1695)+$I1695))&lt;DATABASE!$J$6)),AND($H1695=$H1696,$O1695=$O1696,OR($I1696&gt;DATABASE!$J$6,$I1696&lt;DATABASE!$J$3))),AND(($H1696-$H1695)=1,OR($I1696&lt;DATABASE!$I$6,((DATEVALUE($H1696)+$I1696)-(DATEVALUE($H1695)+$I1695))&lt;DATABASE!$J$6))),$A1696=$A1695),"LUAR JAM KERJA 2",IF(AND(OR(WEEKDAY($H1696,2)=1,WEEKDAY($H1696,2)=2,WEEKDAY($H1696,2)=3,WEEKDAY($H1696,2)=4,WEEKDAY($H1696,2)=5),$I1696&lt;=DATABASE!$J$3,$I1696&gt;=DATABASE!$I$3),"JAM KERJA",IF(AND(WEEKDAY($H1696,2)=6,$I1696&lt;=DATABASE!$J$4,$I1696&gt;=DATABASE!$I$4),"JAM KERJA","LUAR JAM KERJA 1")))))</f>
        <v/>
      </c>
      <c r="M1696" s="33" t="str">
        <f>IF('DATA ACCURATE'!T1699&lt;&gt;"",IF('DATA ACCURATE'!T1699&gt;100,'DATA ACCURATE'!T1699/10,'DATA ACCURATE'!T1699),"")</f>
        <v/>
      </c>
      <c r="N1696" t="str">
        <f>IF(M1696="","",IF(M1696&lt;=DATABASE!$I$9,"LOKAL",IF(M1696&lt;DATABASE!$J$9,"LUAR KOTA 1",IF($M1696&gt;=DATABASE!$J$9,"LUAR KOTA 2",""))))</f>
        <v/>
      </c>
      <c r="O1696" s="38" t="str">
        <f>IF('DATA ACCURATE'!L1699&lt;&gt;"",'DATA ACCURATE'!L1699,"")</f>
        <v/>
      </c>
      <c r="Q1696" s="38">
        <f t="shared" si="182"/>
        <v>0</v>
      </c>
      <c r="R1696" s="38">
        <f t="shared" si="182"/>
        <v>0</v>
      </c>
      <c r="S1696" s="38">
        <f t="shared" si="182"/>
        <v>0</v>
      </c>
      <c r="T1696" s="38">
        <f t="shared" si="182"/>
        <v>0</v>
      </c>
      <c r="U1696" s="38">
        <f t="shared" si="183"/>
        <v>0</v>
      </c>
      <c r="V1696" s="38">
        <f t="shared" si="183"/>
        <v>0</v>
      </c>
      <c r="W1696" s="38">
        <f t="shared" si="183"/>
        <v>0</v>
      </c>
      <c r="X1696" s="38">
        <f t="shared" si="184"/>
        <v>0</v>
      </c>
      <c r="Y1696" s="38">
        <f t="shared" si="184"/>
        <v>0</v>
      </c>
      <c r="Z1696" s="38">
        <f t="shared" si="184"/>
        <v>0</v>
      </c>
      <c r="AA1696" s="38">
        <f t="shared" si="184"/>
        <v>0</v>
      </c>
      <c r="AB1696" s="38">
        <f t="shared" si="185"/>
        <v>0</v>
      </c>
      <c r="AC1696" s="38">
        <f t="shared" si="186"/>
        <v>0</v>
      </c>
      <c r="AD1696" s="38" t="str">
        <f t="shared" si="187"/>
        <v>000000000000</v>
      </c>
    </row>
    <row r="1697" spans="1:30">
      <c r="A1697" s="9" t="str">
        <f>IF('DATA ACCURATE'!A1700&lt;&gt;"",'DATA ACCURATE'!A1700,"")</f>
        <v/>
      </c>
      <c r="B1697" s="9" t="str">
        <f>IF('DATA ACCURATE'!D1700&lt;&gt;"",'DATA ACCURATE'!D1700,"")</f>
        <v/>
      </c>
      <c r="C1697" s="38" t="str">
        <f>IF($AD1697="000000000000","",INDEX(DATABASE!$W$12:$W$71,MATCH($AD1697,DATABASE!$V$12:$V$71,0)))</f>
        <v/>
      </c>
      <c r="D1697" s="34" t="str">
        <f>IF(C1697="","",IF(E1697="",INDEX(DATABASE!$AF$13:$AF$62,MATCH($C1697,DATABASE!$AC$13:$AC$62,0)),IF(E1697="2x D11",INDEX(DATABASE!$AF$13:$AF$62,MATCH($C1697,DATABASE!$AC$13:$AC$62,0))+2*DATABASE!$AF$62,IF(E1697="3x D11",INDEX(DATABASE!$AF$13:$AF$62,MATCH($C1697,DATABASE!$AC$13:$AC$62,0))+3*DATABASE!$AF$62,""))))</f>
        <v/>
      </c>
      <c r="E1697" s="38" t="str">
        <f>IF(AND($K1697="Y",$G1697&lt;&gt;"UNYIL",$F1697&lt;DATABASE!$O$8),"2x D11",IF(AND($K1697="Y",$G1697&lt;&gt;"UNYIL",$F1697&gt;=DATABASE!$O$8),"3x D11",""))</f>
        <v/>
      </c>
      <c r="F1697" s="9" t="str">
        <f>IF('DATA ACCURATE'!N1700&lt;&gt;"",'DATA ACCURATE'!N1700,"")</f>
        <v/>
      </c>
      <c r="G1697" t="str">
        <f>IF(F1697="","",IF(F1697&lt;=DATABASE!$I$8,"UNYIL",IF(F1697&lt;=DATABASE!$J$8,"KECIL",IF(F1697&lt;DATABASE!$K$8,"TANGGUNG",IF(F1697&gt;=DATABASE!$K$8,"BESAR","")))))</f>
        <v/>
      </c>
      <c r="H1697" s="16" t="str">
        <f>IF('DATA ACCURATE'!J1700&lt;&gt;"",'DATA ACCURATE'!J1700,"")</f>
        <v/>
      </c>
      <c r="I1697" s="35" t="str">
        <f>IF(B1697&lt;&gt;"",IFERROR(VLOOKUP(B1697,'DATA TIMBANGAN'!G:M,7,FALSE),VLOOKUP(B1697,'DATA TIMBANGAN'!G:M,7)),"")</f>
        <v/>
      </c>
      <c r="J1697" s="25" t="str">
        <f>IF(H1697&lt;&gt;"",IFERROR(INDEX(DATABASE!$Z$19:$Z$38,MATCH(DATEVALUE(H1697),DATABASE!$AA$19:$AA$38,0)),INDEX(DATABASE!$Z$12:$Z$18,MATCH(WEEKDAY(H1697,2),DATABASE!$AA$12:$AA$18,0))),"")</f>
        <v/>
      </c>
      <c r="K1697" s="25" t="str">
        <f>IF('DATA ACCURATE'!V1700&lt;&gt;"",'DATA ACCURATE'!V1700,"")</f>
        <v/>
      </c>
      <c r="L1697" s="80" t="str">
        <f>IF($H1697="","",IF(OR($J1697="LIBUR",AND($L1696="LIBUR",$O1696=$O1697)),"LIBUR",IF(AND(OR($L1696="LUAR JAM KERJA 1",$L1696="LUAR JAM KERJA 2"),OR(OR(AND($H1696=$H1697,AND(OR($I1697&gt;DATABASE!$J$3,$I1697&lt;DATABASE!$J$6),((DATEVALUE($H1697)+$I1697)-(DATEVALUE($H1696)+$I1696))&lt;DATABASE!$J$6)),AND($H1696=$H1697,$O1696=$O1697,OR($I1697&gt;DATABASE!$J$6,$I1697&lt;DATABASE!$J$3))),AND(($H1697-$H1696)=1,OR($I1697&lt;DATABASE!$I$6,((DATEVALUE($H1697)+$I1697)-(DATEVALUE($H1696)+$I1696))&lt;DATABASE!$J$6))),$A1697=$A1696),"LUAR JAM KERJA 2",IF(AND(OR(WEEKDAY($H1697,2)=1,WEEKDAY($H1697,2)=2,WEEKDAY($H1697,2)=3,WEEKDAY($H1697,2)=4,WEEKDAY($H1697,2)=5),$I1697&lt;=DATABASE!$J$3,$I1697&gt;=DATABASE!$I$3),"JAM KERJA",IF(AND(WEEKDAY($H1697,2)=6,$I1697&lt;=DATABASE!$J$4,$I1697&gt;=DATABASE!$I$4),"JAM KERJA","LUAR JAM KERJA 1")))))</f>
        <v/>
      </c>
      <c r="M1697" s="33" t="str">
        <f>IF('DATA ACCURATE'!T1700&lt;&gt;"",IF('DATA ACCURATE'!T1700&gt;100,'DATA ACCURATE'!T1700/10,'DATA ACCURATE'!T1700),"")</f>
        <v/>
      </c>
      <c r="N1697" t="str">
        <f>IF(M1697="","",IF(M1697&lt;=DATABASE!$I$9,"LOKAL",IF(M1697&lt;DATABASE!$J$9,"LUAR KOTA 1",IF($M1697&gt;=DATABASE!$J$9,"LUAR KOTA 2",""))))</f>
        <v/>
      </c>
      <c r="O1697" s="38" t="str">
        <f>IF('DATA ACCURATE'!L1700&lt;&gt;"",'DATA ACCURATE'!L1700,"")</f>
        <v/>
      </c>
      <c r="Q1697" s="38">
        <f t="shared" si="182"/>
        <v>0</v>
      </c>
      <c r="R1697" s="38">
        <f t="shared" si="182"/>
        <v>0</v>
      </c>
      <c r="S1697" s="38">
        <f t="shared" si="182"/>
        <v>0</v>
      </c>
      <c r="T1697" s="38">
        <f t="shared" si="182"/>
        <v>0</v>
      </c>
      <c r="U1697" s="38">
        <f t="shared" si="183"/>
        <v>0</v>
      </c>
      <c r="V1697" s="38">
        <f t="shared" si="183"/>
        <v>0</v>
      </c>
      <c r="W1697" s="38">
        <f t="shared" si="183"/>
        <v>0</v>
      </c>
      <c r="X1697" s="38">
        <f t="shared" si="184"/>
        <v>0</v>
      </c>
      <c r="Y1697" s="38">
        <f t="shared" si="184"/>
        <v>0</v>
      </c>
      <c r="Z1697" s="38">
        <f t="shared" si="184"/>
        <v>0</v>
      </c>
      <c r="AA1697" s="38">
        <f t="shared" si="184"/>
        <v>0</v>
      </c>
      <c r="AB1697" s="38">
        <f t="shared" si="185"/>
        <v>0</v>
      </c>
      <c r="AC1697" s="38">
        <f t="shared" si="186"/>
        <v>0</v>
      </c>
      <c r="AD1697" s="38" t="str">
        <f t="shared" si="187"/>
        <v>000000000000</v>
      </c>
    </row>
    <row r="1698" spans="1:30">
      <c r="A1698" s="9" t="str">
        <f>IF('DATA ACCURATE'!A1701&lt;&gt;"",'DATA ACCURATE'!A1701,"")</f>
        <v/>
      </c>
      <c r="B1698" s="9" t="str">
        <f>IF('DATA ACCURATE'!D1701&lt;&gt;"",'DATA ACCURATE'!D1701,"")</f>
        <v/>
      </c>
      <c r="C1698" s="38" t="str">
        <f>IF($AD1698="000000000000","",INDEX(DATABASE!$W$12:$W$71,MATCH($AD1698,DATABASE!$V$12:$V$71,0)))</f>
        <v/>
      </c>
      <c r="D1698" s="34" t="str">
        <f>IF(C1698="","",IF(E1698="",INDEX(DATABASE!$AF$13:$AF$62,MATCH($C1698,DATABASE!$AC$13:$AC$62,0)),IF(E1698="2x D11",INDEX(DATABASE!$AF$13:$AF$62,MATCH($C1698,DATABASE!$AC$13:$AC$62,0))+2*DATABASE!$AF$62,IF(E1698="3x D11",INDEX(DATABASE!$AF$13:$AF$62,MATCH($C1698,DATABASE!$AC$13:$AC$62,0))+3*DATABASE!$AF$62,""))))</f>
        <v/>
      </c>
      <c r="E1698" s="38" t="str">
        <f>IF(AND($K1698="Y",$G1698&lt;&gt;"UNYIL",$F1698&lt;DATABASE!$O$8),"2x D11",IF(AND($K1698="Y",$G1698&lt;&gt;"UNYIL",$F1698&gt;=DATABASE!$O$8),"3x D11",""))</f>
        <v/>
      </c>
      <c r="F1698" s="9" t="str">
        <f>IF('DATA ACCURATE'!N1701&lt;&gt;"",'DATA ACCURATE'!N1701,"")</f>
        <v/>
      </c>
      <c r="G1698" t="str">
        <f>IF(F1698="","",IF(F1698&lt;=DATABASE!$I$8,"UNYIL",IF(F1698&lt;=DATABASE!$J$8,"KECIL",IF(F1698&lt;DATABASE!$K$8,"TANGGUNG",IF(F1698&gt;=DATABASE!$K$8,"BESAR","")))))</f>
        <v/>
      </c>
      <c r="H1698" s="16" t="str">
        <f>IF('DATA ACCURATE'!J1701&lt;&gt;"",'DATA ACCURATE'!J1701,"")</f>
        <v/>
      </c>
      <c r="I1698" s="35" t="str">
        <f>IF(B1698&lt;&gt;"",IFERROR(VLOOKUP(B1698,'DATA TIMBANGAN'!G:M,7,FALSE),VLOOKUP(B1698,'DATA TIMBANGAN'!G:M,7)),"")</f>
        <v/>
      </c>
      <c r="J1698" s="25" t="str">
        <f>IF(H1698&lt;&gt;"",IFERROR(INDEX(DATABASE!$Z$19:$Z$38,MATCH(DATEVALUE(H1698),DATABASE!$AA$19:$AA$38,0)),INDEX(DATABASE!$Z$12:$Z$18,MATCH(WEEKDAY(H1698,2),DATABASE!$AA$12:$AA$18,0))),"")</f>
        <v/>
      </c>
      <c r="K1698" s="25" t="str">
        <f>IF('DATA ACCURATE'!V1701&lt;&gt;"",'DATA ACCURATE'!V1701,"")</f>
        <v/>
      </c>
      <c r="L1698" s="80" t="str">
        <f>IF($H1698="","",IF(OR($J1698="LIBUR",AND($L1697="LIBUR",$O1697=$O1698)),"LIBUR",IF(AND(OR($L1697="LUAR JAM KERJA 1",$L1697="LUAR JAM KERJA 2"),OR(OR(AND($H1697=$H1698,AND(OR($I1698&gt;DATABASE!$J$3,$I1698&lt;DATABASE!$J$6),((DATEVALUE($H1698)+$I1698)-(DATEVALUE($H1697)+$I1697))&lt;DATABASE!$J$6)),AND($H1697=$H1698,$O1697=$O1698,OR($I1698&gt;DATABASE!$J$6,$I1698&lt;DATABASE!$J$3))),AND(($H1698-$H1697)=1,OR($I1698&lt;DATABASE!$I$6,((DATEVALUE($H1698)+$I1698)-(DATEVALUE($H1697)+$I1697))&lt;DATABASE!$J$6))),$A1698=$A1697),"LUAR JAM KERJA 2",IF(AND(OR(WEEKDAY($H1698,2)=1,WEEKDAY($H1698,2)=2,WEEKDAY($H1698,2)=3,WEEKDAY($H1698,2)=4,WEEKDAY($H1698,2)=5),$I1698&lt;=DATABASE!$J$3,$I1698&gt;=DATABASE!$I$3),"JAM KERJA",IF(AND(WEEKDAY($H1698,2)=6,$I1698&lt;=DATABASE!$J$4,$I1698&gt;=DATABASE!$I$4),"JAM KERJA","LUAR JAM KERJA 1")))))</f>
        <v/>
      </c>
      <c r="M1698" s="33" t="str">
        <f>IF('DATA ACCURATE'!T1701&lt;&gt;"",IF('DATA ACCURATE'!T1701&gt;100,'DATA ACCURATE'!T1701/10,'DATA ACCURATE'!T1701),"")</f>
        <v/>
      </c>
      <c r="N1698" t="str">
        <f>IF(M1698="","",IF(M1698&lt;=DATABASE!$I$9,"LOKAL",IF(M1698&lt;DATABASE!$J$9,"LUAR KOTA 1",IF($M1698&gt;=DATABASE!$J$9,"LUAR KOTA 2",""))))</f>
        <v/>
      </c>
      <c r="O1698" s="38" t="str">
        <f>IF('DATA ACCURATE'!L1701&lt;&gt;"",'DATA ACCURATE'!L1701,"")</f>
        <v/>
      </c>
      <c r="Q1698" s="38">
        <f t="shared" si="182"/>
        <v>0</v>
      </c>
      <c r="R1698" s="38">
        <f t="shared" si="182"/>
        <v>0</v>
      </c>
      <c r="S1698" s="38">
        <f t="shared" si="182"/>
        <v>0</v>
      </c>
      <c r="T1698" s="38">
        <f t="shared" si="182"/>
        <v>0</v>
      </c>
      <c r="U1698" s="38">
        <f t="shared" si="183"/>
        <v>0</v>
      </c>
      <c r="V1698" s="38">
        <f t="shared" si="183"/>
        <v>0</v>
      </c>
      <c r="W1698" s="38">
        <f t="shared" si="183"/>
        <v>0</v>
      </c>
      <c r="X1698" s="38">
        <f t="shared" si="184"/>
        <v>0</v>
      </c>
      <c r="Y1698" s="38">
        <f t="shared" si="184"/>
        <v>0</v>
      </c>
      <c r="Z1698" s="38">
        <f t="shared" si="184"/>
        <v>0</v>
      </c>
      <c r="AA1698" s="38">
        <f t="shared" si="184"/>
        <v>0</v>
      </c>
      <c r="AB1698" s="38">
        <f t="shared" si="185"/>
        <v>0</v>
      </c>
      <c r="AC1698" s="38">
        <f t="shared" si="186"/>
        <v>0</v>
      </c>
      <c r="AD1698" s="38" t="str">
        <f t="shared" si="187"/>
        <v>000000000000</v>
      </c>
    </row>
    <row r="1699" spans="1:30">
      <c r="A1699" s="9" t="str">
        <f>IF('DATA ACCURATE'!A1702&lt;&gt;"",'DATA ACCURATE'!A1702,"")</f>
        <v/>
      </c>
      <c r="B1699" s="9" t="str">
        <f>IF('DATA ACCURATE'!D1702&lt;&gt;"",'DATA ACCURATE'!D1702,"")</f>
        <v/>
      </c>
      <c r="C1699" s="38" t="str">
        <f>IF($AD1699="000000000000","",INDEX(DATABASE!$W$12:$W$71,MATCH($AD1699,DATABASE!$V$12:$V$71,0)))</f>
        <v/>
      </c>
      <c r="D1699" s="34" t="str">
        <f>IF(C1699="","",IF(E1699="",INDEX(DATABASE!$AF$13:$AF$62,MATCH($C1699,DATABASE!$AC$13:$AC$62,0)),IF(E1699="2x D11",INDEX(DATABASE!$AF$13:$AF$62,MATCH($C1699,DATABASE!$AC$13:$AC$62,0))+2*DATABASE!$AF$62,IF(E1699="3x D11",INDEX(DATABASE!$AF$13:$AF$62,MATCH($C1699,DATABASE!$AC$13:$AC$62,0))+3*DATABASE!$AF$62,""))))</f>
        <v/>
      </c>
      <c r="E1699" s="38" t="str">
        <f>IF(AND($K1699="Y",$G1699&lt;&gt;"UNYIL",$F1699&lt;DATABASE!$O$8),"2x D11",IF(AND($K1699="Y",$G1699&lt;&gt;"UNYIL",$F1699&gt;=DATABASE!$O$8),"3x D11",""))</f>
        <v/>
      </c>
      <c r="F1699" s="9" t="str">
        <f>IF('DATA ACCURATE'!N1702&lt;&gt;"",'DATA ACCURATE'!N1702,"")</f>
        <v/>
      </c>
      <c r="G1699" t="str">
        <f>IF(F1699="","",IF(F1699&lt;=DATABASE!$I$8,"UNYIL",IF(F1699&lt;=DATABASE!$J$8,"KECIL",IF(F1699&lt;DATABASE!$K$8,"TANGGUNG",IF(F1699&gt;=DATABASE!$K$8,"BESAR","")))))</f>
        <v/>
      </c>
      <c r="H1699" s="16" t="str">
        <f>IF('DATA ACCURATE'!J1702&lt;&gt;"",'DATA ACCURATE'!J1702,"")</f>
        <v/>
      </c>
      <c r="I1699" s="35" t="str">
        <f>IF(B1699&lt;&gt;"",IFERROR(VLOOKUP(B1699,'DATA TIMBANGAN'!G:M,7,FALSE),VLOOKUP(B1699,'DATA TIMBANGAN'!G:M,7)),"")</f>
        <v/>
      </c>
      <c r="J1699" s="25" t="str">
        <f>IF(H1699&lt;&gt;"",IFERROR(INDEX(DATABASE!$Z$19:$Z$38,MATCH(DATEVALUE(H1699),DATABASE!$AA$19:$AA$38,0)),INDEX(DATABASE!$Z$12:$Z$18,MATCH(WEEKDAY(H1699,2),DATABASE!$AA$12:$AA$18,0))),"")</f>
        <v/>
      </c>
      <c r="K1699" s="25" t="str">
        <f>IF('DATA ACCURATE'!V1702&lt;&gt;"",'DATA ACCURATE'!V1702,"")</f>
        <v/>
      </c>
      <c r="L1699" s="80" t="str">
        <f>IF($H1699="","",IF(OR($J1699="LIBUR",AND($L1698="LIBUR",$O1698=$O1699)),"LIBUR",IF(AND(OR($L1698="LUAR JAM KERJA 1",$L1698="LUAR JAM KERJA 2"),OR(OR(AND($H1698=$H1699,AND(OR($I1699&gt;DATABASE!$J$3,$I1699&lt;DATABASE!$J$6),((DATEVALUE($H1699)+$I1699)-(DATEVALUE($H1698)+$I1698))&lt;DATABASE!$J$6)),AND($H1698=$H1699,$O1698=$O1699,OR($I1699&gt;DATABASE!$J$6,$I1699&lt;DATABASE!$J$3))),AND(($H1699-$H1698)=1,OR($I1699&lt;DATABASE!$I$6,((DATEVALUE($H1699)+$I1699)-(DATEVALUE($H1698)+$I1698))&lt;DATABASE!$J$6))),$A1699=$A1698),"LUAR JAM KERJA 2",IF(AND(OR(WEEKDAY($H1699,2)=1,WEEKDAY($H1699,2)=2,WEEKDAY($H1699,2)=3,WEEKDAY($H1699,2)=4,WEEKDAY($H1699,2)=5),$I1699&lt;=DATABASE!$J$3,$I1699&gt;=DATABASE!$I$3),"JAM KERJA",IF(AND(WEEKDAY($H1699,2)=6,$I1699&lt;=DATABASE!$J$4,$I1699&gt;=DATABASE!$I$4),"JAM KERJA","LUAR JAM KERJA 1")))))</f>
        <v/>
      </c>
      <c r="M1699" s="33" t="str">
        <f>IF('DATA ACCURATE'!T1702&lt;&gt;"",IF('DATA ACCURATE'!T1702&gt;100,'DATA ACCURATE'!T1702/10,'DATA ACCURATE'!T1702),"")</f>
        <v/>
      </c>
      <c r="N1699" t="str">
        <f>IF(M1699="","",IF(M1699&lt;=DATABASE!$I$9,"LOKAL",IF(M1699&lt;DATABASE!$J$9,"LUAR KOTA 1",IF($M1699&gt;=DATABASE!$J$9,"LUAR KOTA 2",""))))</f>
        <v/>
      </c>
      <c r="O1699" s="38" t="str">
        <f>IF('DATA ACCURATE'!L1702&lt;&gt;"",'DATA ACCURATE'!L1702,"")</f>
        <v/>
      </c>
      <c r="Q1699" s="38">
        <f t="shared" si="182"/>
        <v>0</v>
      </c>
      <c r="R1699" s="38">
        <f t="shared" si="182"/>
        <v>0</v>
      </c>
      <c r="S1699" s="38">
        <f t="shared" si="182"/>
        <v>0</v>
      </c>
      <c r="T1699" s="38">
        <f t="shared" si="182"/>
        <v>0</v>
      </c>
      <c r="U1699" s="38">
        <f t="shared" si="183"/>
        <v>0</v>
      </c>
      <c r="V1699" s="38">
        <f t="shared" si="183"/>
        <v>0</v>
      </c>
      <c r="W1699" s="38">
        <f t="shared" si="183"/>
        <v>0</v>
      </c>
      <c r="X1699" s="38">
        <f t="shared" si="184"/>
        <v>0</v>
      </c>
      <c r="Y1699" s="38">
        <f t="shared" si="184"/>
        <v>0</v>
      </c>
      <c r="Z1699" s="38">
        <f t="shared" si="184"/>
        <v>0</v>
      </c>
      <c r="AA1699" s="38">
        <f t="shared" si="184"/>
        <v>0</v>
      </c>
      <c r="AB1699" s="38">
        <f t="shared" si="185"/>
        <v>0</v>
      </c>
      <c r="AC1699" s="38">
        <f t="shared" si="186"/>
        <v>0</v>
      </c>
      <c r="AD1699" s="38" t="str">
        <f t="shared" si="187"/>
        <v>000000000000</v>
      </c>
    </row>
    <row r="1700" spans="1:30">
      <c r="A1700" s="9" t="str">
        <f>IF('DATA ACCURATE'!A1703&lt;&gt;"",'DATA ACCURATE'!A1703,"")</f>
        <v/>
      </c>
      <c r="B1700" s="9" t="str">
        <f>IF('DATA ACCURATE'!D1703&lt;&gt;"",'DATA ACCURATE'!D1703,"")</f>
        <v/>
      </c>
      <c r="C1700" s="38" t="str">
        <f>IF($AD1700="000000000000","",INDEX(DATABASE!$W$12:$W$71,MATCH($AD1700,DATABASE!$V$12:$V$71,0)))</f>
        <v/>
      </c>
      <c r="D1700" s="34" t="str">
        <f>IF(C1700="","",IF(E1700="",INDEX(DATABASE!$AF$13:$AF$62,MATCH($C1700,DATABASE!$AC$13:$AC$62,0)),IF(E1700="2x D11",INDEX(DATABASE!$AF$13:$AF$62,MATCH($C1700,DATABASE!$AC$13:$AC$62,0))+2*DATABASE!$AF$62,IF(E1700="3x D11",INDEX(DATABASE!$AF$13:$AF$62,MATCH($C1700,DATABASE!$AC$13:$AC$62,0))+3*DATABASE!$AF$62,""))))</f>
        <v/>
      </c>
      <c r="E1700" s="38" t="str">
        <f>IF(AND($K1700="Y",$G1700&lt;&gt;"UNYIL",$F1700&lt;DATABASE!$O$8),"2x D11",IF(AND($K1700="Y",$G1700&lt;&gt;"UNYIL",$F1700&gt;=DATABASE!$O$8),"3x D11",""))</f>
        <v/>
      </c>
      <c r="F1700" s="9" t="str">
        <f>IF('DATA ACCURATE'!N1703&lt;&gt;"",'DATA ACCURATE'!N1703,"")</f>
        <v/>
      </c>
      <c r="G1700" t="str">
        <f>IF(F1700="","",IF(F1700&lt;=DATABASE!$I$8,"UNYIL",IF(F1700&lt;=DATABASE!$J$8,"KECIL",IF(F1700&lt;DATABASE!$K$8,"TANGGUNG",IF(F1700&gt;=DATABASE!$K$8,"BESAR","")))))</f>
        <v/>
      </c>
      <c r="H1700" s="16" t="str">
        <f>IF('DATA ACCURATE'!J1703&lt;&gt;"",'DATA ACCURATE'!J1703,"")</f>
        <v/>
      </c>
      <c r="I1700" s="35" t="str">
        <f>IF(B1700&lt;&gt;"",IFERROR(VLOOKUP(B1700,'DATA TIMBANGAN'!G:M,7,FALSE),VLOOKUP(B1700,'DATA TIMBANGAN'!G:M,7)),"")</f>
        <v/>
      </c>
      <c r="J1700" s="25" t="str">
        <f>IF(H1700&lt;&gt;"",IFERROR(INDEX(DATABASE!$Z$19:$Z$38,MATCH(DATEVALUE(H1700),DATABASE!$AA$19:$AA$38,0)),INDEX(DATABASE!$Z$12:$Z$18,MATCH(WEEKDAY(H1700,2),DATABASE!$AA$12:$AA$18,0))),"")</f>
        <v/>
      </c>
      <c r="K1700" s="25" t="str">
        <f>IF('DATA ACCURATE'!V1703&lt;&gt;"",'DATA ACCURATE'!V1703,"")</f>
        <v/>
      </c>
      <c r="L1700" s="80" t="str">
        <f>IF($H1700="","",IF(OR($J1700="LIBUR",AND($L1699="LIBUR",$O1699=$O1700)),"LIBUR",IF(AND(OR($L1699="LUAR JAM KERJA 1",$L1699="LUAR JAM KERJA 2"),OR(OR(AND($H1699=$H1700,AND(OR($I1700&gt;DATABASE!$J$3,$I1700&lt;DATABASE!$J$6),((DATEVALUE($H1700)+$I1700)-(DATEVALUE($H1699)+$I1699))&lt;DATABASE!$J$6)),AND($H1699=$H1700,$O1699=$O1700,OR($I1700&gt;DATABASE!$J$6,$I1700&lt;DATABASE!$J$3))),AND(($H1700-$H1699)=1,OR($I1700&lt;DATABASE!$I$6,((DATEVALUE($H1700)+$I1700)-(DATEVALUE($H1699)+$I1699))&lt;DATABASE!$J$6))),$A1700=$A1699),"LUAR JAM KERJA 2",IF(AND(OR(WEEKDAY($H1700,2)=1,WEEKDAY($H1700,2)=2,WEEKDAY($H1700,2)=3,WEEKDAY($H1700,2)=4,WEEKDAY($H1700,2)=5),$I1700&lt;=DATABASE!$J$3,$I1700&gt;=DATABASE!$I$3),"JAM KERJA",IF(AND(WEEKDAY($H1700,2)=6,$I1700&lt;=DATABASE!$J$4,$I1700&gt;=DATABASE!$I$4),"JAM KERJA","LUAR JAM KERJA 1")))))</f>
        <v/>
      </c>
      <c r="M1700" s="33" t="str">
        <f>IF('DATA ACCURATE'!T1703&lt;&gt;"",IF('DATA ACCURATE'!T1703&gt;100,'DATA ACCURATE'!T1703/10,'DATA ACCURATE'!T1703),"")</f>
        <v/>
      </c>
      <c r="N1700" t="str">
        <f>IF(M1700="","",IF(M1700&lt;=DATABASE!$I$9,"LOKAL",IF(M1700&lt;DATABASE!$J$9,"LUAR KOTA 1",IF($M1700&gt;=DATABASE!$J$9,"LUAR KOTA 2",""))))</f>
        <v/>
      </c>
      <c r="O1700" s="38" t="str">
        <f>IF('DATA ACCURATE'!L1703&lt;&gt;"",'DATA ACCURATE'!L1703,"")</f>
        <v/>
      </c>
      <c r="Q1700" s="38">
        <f t="shared" si="182"/>
        <v>0</v>
      </c>
      <c r="R1700" s="38">
        <f t="shared" si="182"/>
        <v>0</v>
      </c>
      <c r="S1700" s="38">
        <f t="shared" si="182"/>
        <v>0</v>
      </c>
      <c r="T1700" s="38">
        <f t="shared" si="182"/>
        <v>0</v>
      </c>
      <c r="U1700" s="38">
        <f t="shared" si="183"/>
        <v>0</v>
      </c>
      <c r="V1700" s="38">
        <f t="shared" si="183"/>
        <v>0</v>
      </c>
      <c r="W1700" s="38">
        <f t="shared" si="183"/>
        <v>0</v>
      </c>
      <c r="X1700" s="38">
        <f t="shared" si="184"/>
        <v>0</v>
      </c>
      <c r="Y1700" s="38">
        <f t="shared" si="184"/>
        <v>0</v>
      </c>
      <c r="Z1700" s="38">
        <f t="shared" si="184"/>
        <v>0</v>
      </c>
      <c r="AA1700" s="38">
        <f t="shared" si="184"/>
        <v>0</v>
      </c>
      <c r="AB1700" s="38">
        <f t="shared" si="185"/>
        <v>0</v>
      </c>
      <c r="AC1700" s="38">
        <f t="shared" si="186"/>
        <v>0</v>
      </c>
      <c r="AD1700" s="38" t="str">
        <f t="shared" si="187"/>
        <v>000000000000</v>
      </c>
    </row>
    <row r="1701" spans="1:30">
      <c r="A1701" s="9" t="str">
        <f>IF('DATA ACCURATE'!A1704&lt;&gt;"",'DATA ACCURATE'!A1704,"")</f>
        <v/>
      </c>
      <c r="B1701" s="9" t="str">
        <f>IF('DATA ACCURATE'!D1704&lt;&gt;"",'DATA ACCURATE'!D1704,"")</f>
        <v/>
      </c>
      <c r="C1701" s="38" t="str">
        <f>IF($AD1701="000000000000","",INDEX(DATABASE!$W$12:$W$71,MATCH($AD1701,DATABASE!$V$12:$V$71,0)))</f>
        <v/>
      </c>
      <c r="D1701" s="34" t="str">
        <f>IF(C1701="","",IF(E1701="",INDEX(DATABASE!$AF$13:$AF$62,MATCH($C1701,DATABASE!$AC$13:$AC$62,0)),IF(E1701="2x D11",INDEX(DATABASE!$AF$13:$AF$62,MATCH($C1701,DATABASE!$AC$13:$AC$62,0))+2*DATABASE!$AF$62,IF(E1701="3x D11",INDEX(DATABASE!$AF$13:$AF$62,MATCH($C1701,DATABASE!$AC$13:$AC$62,0))+3*DATABASE!$AF$62,""))))</f>
        <v/>
      </c>
      <c r="E1701" s="38" t="str">
        <f>IF(AND($K1701="Y",$G1701&lt;&gt;"UNYIL",$F1701&lt;DATABASE!$O$8),"2x D11",IF(AND($K1701="Y",$G1701&lt;&gt;"UNYIL",$F1701&gt;=DATABASE!$O$8),"3x D11",""))</f>
        <v/>
      </c>
      <c r="F1701" s="9" t="str">
        <f>IF('DATA ACCURATE'!N1704&lt;&gt;"",'DATA ACCURATE'!N1704,"")</f>
        <v/>
      </c>
      <c r="G1701" t="str">
        <f>IF(F1701="","",IF(F1701&lt;=DATABASE!$I$8,"UNYIL",IF(F1701&lt;=DATABASE!$J$8,"KECIL",IF(F1701&lt;DATABASE!$K$8,"TANGGUNG",IF(F1701&gt;=DATABASE!$K$8,"BESAR","")))))</f>
        <v/>
      </c>
      <c r="H1701" s="16" t="str">
        <f>IF('DATA ACCURATE'!J1704&lt;&gt;"",'DATA ACCURATE'!J1704,"")</f>
        <v/>
      </c>
      <c r="I1701" s="35" t="str">
        <f>IF(B1701&lt;&gt;"",IFERROR(VLOOKUP(B1701,'DATA TIMBANGAN'!G:M,7,FALSE),VLOOKUP(B1701,'DATA TIMBANGAN'!G:M,7)),"")</f>
        <v/>
      </c>
      <c r="J1701" s="25" t="str">
        <f>IF(H1701&lt;&gt;"",IFERROR(INDEX(DATABASE!$Z$19:$Z$38,MATCH(DATEVALUE(H1701),DATABASE!$AA$19:$AA$38,0)),INDEX(DATABASE!$Z$12:$Z$18,MATCH(WEEKDAY(H1701,2),DATABASE!$AA$12:$AA$18,0))),"")</f>
        <v/>
      </c>
      <c r="K1701" s="25" t="str">
        <f>IF('DATA ACCURATE'!V1704&lt;&gt;"",'DATA ACCURATE'!V1704,"")</f>
        <v/>
      </c>
      <c r="L1701" s="80" t="str">
        <f>IF($H1701="","",IF(OR($J1701="LIBUR",AND($L1700="LIBUR",$O1700=$O1701)),"LIBUR",IF(AND(OR($L1700="LUAR JAM KERJA 1",$L1700="LUAR JAM KERJA 2"),OR(OR(AND($H1700=$H1701,AND(OR($I1701&gt;DATABASE!$J$3,$I1701&lt;DATABASE!$J$6),((DATEVALUE($H1701)+$I1701)-(DATEVALUE($H1700)+$I1700))&lt;DATABASE!$J$6)),AND($H1700=$H1701,$O1700=$O1701,OR($I1701&gt;DATABASE!$J$6,$I1701&lt;DATABASE!$J$3))),AND(($H1701-$H1700)=1,OR($I1701&lt;DATABASE!$I$6,((DATEVALUE($H1701)+$I1701)-(DATEVALUE($H1700)+$I1700))&lt;DATABASE!$J$6))),$A1701=$A1700),"LUAR JAM KERJA 2",IF(AND(OR(WEEKDAY($H1701,2)=1,WEEKDAY($H1701,2)=2,WEEKDAY($H1701,2)=3,WEEKDAY($H1701,2)=4,WEEKDAY($H1701,2)=5),$I1701&lt;=DATABASE!$J$3,$I1701&gt;=DATABASE!$I$3),"JAM KERJA",IF(AND(WEEKDAY($H1701,2)=6,$I1701&lt;=DATABASE!$J$4,$I1701&gt;=DATABASE!$I$4),"JAM KERJA","LUAR JAM KERJA 1")))))</f>
        <v/>
      </c>
      <c r="M1701" s="33" t="str">
        <f>IF('DATA ACCURATE'!T1704&lt;&gt;"",IF('DATA ACCURATE'!T1704&gt;100,'DATA ACCURATE'!T1704/10,'DATA ACCURATE'!T1704),"")</f>
        <v/>
      </c>
      <c r="N1701" t="str">
        <f>IF(M1701="","",IF(M1701&lt;=DATABASE!$I$9,"LOKAL",IF(M1701&lt;DATABASE!$J$9,"LUAR KOTA 1",IF($M1701&gt;=DATABASE!$J$9,"LUAR KOTA 2",""))))</f>
        <v/>
      </c>
      <c r="O1701" s="38" t="str">
        <f>IF('DATA ACCURATE'!L1704&lt;&gt;"",'DATA ACCURATE'!L1704,"")</f>
        <v/>
      </c>
      <c r="Q1701" s="38">
        <f t="shared" si="182"/>
        <v>0</v>
      </c>
      <c r="R1701" s="38">
        <f t="shared" si="182"/>
        <v>0</v>
      </c>
      <c r="S1701" s="38">
        <f t="shared" si="182"/>
        <v>0</v>
      </c>
      <c r="T1701" s="38">
        <f t="shared" si="182"/>
        <v>0</v>
      </c>
      <c r="U1701" s="38">
        <f t="shared" si="183"/>
        <v>0</v>
      </c>
      <c r="V1701" s="38">
        <f t="shared" si="183"/>
        <v>0</v>
      </c>
      <c r="W1701" s="38">
        <f t="shared" si="183"/>
        <v>0</v>
      </c>
      <c r="X1701" s="38">
        <f t="shared" si="184"/>
        <v>0</v>
      </c>
      <c r="Y1701" s="38">
        <f t="shared" si="184"/>
        <v>0</v>
      </c>
      <c r="Z1701" s="38">
        <f t="shared" si="184"/>
        <v>0</v>
      </c>
      <c r="AA1701" s="38">
        <f t="shared" si="184"/>
        <v>0</v>
      </c>
      <c r="AB1701" s="38">
        <f t="shared" si="185"/>
        <v>0</v>
      </c>
      <c r="AC1701" s="38">
        <f t="shared" si="186"/>
        <v>0</v>
      </c>
      <c r="AD1701" s="38" t="str">
        <f t="shared" si="187"/>
        <v>000000000000</v>
      </c>
    </row>
    <row r="1702" spans="1:30">
      <c r="A1702" s="9" t="str">
        <f>IF('DATA ACCURATE'!A1705&lt;&gt;"",'DATA ACCURATE'!A1705,"")</f>
        <v/>
      </c>
      <c r="B1702" s="9" t="str">
        <f>IF('DATA ACCURATE'!D1705&lt;&gt;"",'DATA ACCURATE'!D1705,"")</f>
        <v/>
      </c>
      <c r="C1702" s="38" t="str">
        <f>IF($AD1702="000000000000","",INDEX(DATABASE!$W$12:$W$71,MATCH($AD1702,DATABASE!$V$12:$V$71,0)))</f>
        <v/>
      </c>
      <c r="D1702" s="34" t="str">
        <f>IF(C1702="","",IF(E1702="",INDEX(DATABASE!$AF$13:$AF$62,MATCH($C1702,DATABASE!$AC$13:$AC$62,0)),IF(E1702="2x D11",INDEX(DATABASE!$AF$13:$AF$62,MATCH($C1702,DATABASE!$AC$13:$AC$62,0))+2*DATABASE!$AF$62,IF(E1702="3x D11",INDEX(DATABASE!$AF$13:$AF$62,MATCH($C1702,DATABASE!$AC$13:$AC$62,0))+3*DATABASE!$AF$62,""))))</f>
        <v/>
      </c>
      <c r="E1702" s="38" t="str">
        <f>IF(AND($K1702="Y",$G1702&lt;&gt;"UNYIL",$F1702&lt;DATABASE!$O$8),"2x D11",IF(AND($K1702="Y",$G1702&lt;&gt;"UNYIL",$F1702&gt;=DATABASE!$O$8),"3x D11",""))</f>
        <v/>
      </c>
      <c r="F1702" s="9" t="str">
        <f>IF('DATA ACCURATE'!N1705&lt;&gt;"",'DATA ACCURATE'!N1705,"")</f>
        <v/>
      </c>
      <c r="G1702" t="str">
        <f>IF(F1702="","",IF(F1702&lt;=DATABASE!$I$8,"UNYIL",IF(F1702&lt;=DATABASE!$J$8,"KECIL",IF(F1702&lt;DATABASE!$K$8,"TANGGUNG",IF(F1702&gt;=DATABASE!$K$8,"BESAR","")))))</f>
        <v/>
      </c>
      <c r="H1702" s="16" t="str">
        <f>IF('DATA ACCURATE'!J1705&lt;&gt;"",'DATA ACCURATE'!J1705,"")</f>
        <v/>
      </c>
      <c r="I1702" s="35" t="str">
        <f>IF(B1702&lt;&gt;"",IFERROR(VLOOKUP(B1702,'DATA TIMBANGAN'!G:M,7,FALSE),VLOOKUP(B1702,'DATA TIMBANGAN'!G:M,7)),"")</f>
        <v/>
      </c>
      <c r="J1702" s="25" t="str">
        <f>IF(H1702&lt;&gt;"",IFERROR(INDEX(DATABASE!$Z$19:$Z$38,MATCH(DATEVALUE(H1702),DATABASE!$AA$19:$AA$38,0)),INDEX(DATABASE!$Z$12:$Z$18,MATCH(WEEKDAY(H1702,2),DATABASE!$AA$12:$AA$18,0))),"")</f>
        <v/>
      </c>
      <c r="K1702" s="25" t="str">
        <f>IF('DATA ACCURATE'!V1705&lt;&gt;"",'DATA ACCURATE'!V1705,"")</f>
        <v/>
      </c>
      <c r="L1702" s="80" t="str">
        <f>IF($H1702="","",IF(OR($J1702="LIBUR",AND($L1701="LIBUR",$O1701=$O1702)),"LIBUR",IF(AND(OR($L1701="LUAR JAM KERJA 1",$L1701="LUAR JAM KERJA 2"),OR(OR(AND($H1701=$H1702,AND(OR($I1702&gt;DATABASE!$J$3,$I1702&lt;DATABASE!$J$6),((DATEVALUE($H1702)+$I1702)-(DATEVALUE($H1701)+$I1701))&lt;DATABASE!$J$6)),AND($H1701=$H1702,$O1701=$O1702,OR($I1702&gt;DATABASE!$J$6,$I1702&lt;DATABASE!$J$3))),AND(($H1702-$H1701)=1,OR($I1702&lt;DATABASE!$I$6,((DATEVALUE($H1702)+$I1702)-(DATEVALUE($H1701)+$I1701))&lt;DATABASE!$J$6))),$A1702=$A1701),"LUAR JAM KERJA 2",IF(AND(OR(WEEKDAY($H1702,2)=1,WEEKDAY($H1702,2)=2,WEEKDAY($H1702,2)=3,WEEKDAY($H1702,2)=4,WEEKDAY($H1702,2)=5),$I1702&lt;=DATABASE!$J$3,$I1702&gt;=DATABASE!$I$3),"JAM KERJA",IF(AND(WEEKDAY($H1702,2)=6,$I1702&lt;=DATABASE!$J$4,$I1702&gt;=DATABASE!$I$4),"JAM KERJA","LUAR JAM KERJA 1")))))</f>
        <v/>
      </c>
      <c r="M1702" s="33" t="str">
        <f>IF('DATA ACCURATE'!T1705&lt;&gt;"",IF('DATA ACCURATE'!T1705&gt;100,'DATA ACCURATE'!T1705/10,'DATA ACCURATE'!T1705),"")</f>
        <v/>
      </c>
      <c r="N1702" t="str">
        <f>IF(M1702="","",IF(M1702&lt;=DATABASE!$I$9,"LOKAL",IF(M1702&lt;DATABASE!$J$9,"LUAR KOTA 1",IF($M1702&gt;=DATABASE!$J$9,"LUAR KOTA 2",""))))</f>
        <v/>
      </c>
      <c r="O1702" s="38" t="str">
        <f>IF('DATA ACCURATE'!L1705&lt;&gt;"",'DATA ACCURATE'!L1705,"")</f>
        <v/>
      </c>
      <c r="Q1702" s="38">
        <f t="shared" si="182"/>
        <v>0</v>
      </c>
      <c r="R1702" s="38">
        <f t="shared" si="182"/>
        <v>0</v>
      </c>
      <c r="S1702" s="38">
        <f t="shared" si="182"/>
        <v>0</v>
      </c>
      <c r="T1702" s="38">
        <f t="shared" si="182"/>
        <v>0</v>
      </c>
      <c r="U1702" s="38">
        <f t="shared" si="183"/>
        <v>0</v>
      </c>
      <c r="V1702" s="38">
        <f t="shared" si="183"/>
        <v>0</v>
      </c>
      <c r="W1702" s="38">
        <f t="shared" si="183"/>
        <v>0</v>
      </c>
      <c r="X1702" s="38">
        <f t="shared" si="184"/>
        <v>0</v>
      </c>
      <c r="Y1702" s="38">
        <f t="shared" si="184"/>
        <v>0</v>
      </c>
      <c r="Z1702" s="38">
        <f t="shared" si="184"/>
        <v>0</v>
      </c>
      <c r="AA1702" s="38">
        <f t="shared" si="184"/>
        <v>0</v>
      </c>
      <c r="AB1702" s="38">
        <f t="shared" si="185"/>
        <v>0</v>
      </c>
      <c r="AC1702" s="38">
        <f t="shared" si="186"/>
        <v>0</v>
      </c>
      <c r="AD1702" s="38" t="str">
        <f t="shared" si="187"/>
        <v>000000000000</v>
      </c>
    </row>
    <row r="1703" spans="1:30">
      <c r="A1703" s="9" t="str">
        <f>IF('DATA ACCURATE'!A1706&lt;&gt;"",'DATA ACCURATE'!A1706,"")</f>
        <v/>
      </c>
      <c r="B1703" s="9" t="str">
        <f>IF('DATA ACCURATE'!D1706&lt;&gt;"",'DATA ACCURATE'!D1706,"")</f>
        <v/>
      </c>
      <c r="C1703" s="38" t="str">
        <f>IF($AD1703="000000000000","",INDEX(DATABASE!$W$12:$W$71,MATCH($AD1703,DATABASE!$V$12:$V$71,0)))</f>
        <v/>
      </c>
      <c r="D1703" s="34" t="str">
        <f>IF(C1703="","",IF(E1703="",INDEX(DATABASE!$AF$13:$AF$62,MATCH($C1703,DATABASE!$AC$13:$AC$62,0)),IF(E1703="2x D11",INDEX(DATABASE!$AF$13:$AF$62,MATCH($C1703,DATABASE!$AC$13:$AC$62,0))+2*DATABASE!$AF$62,IF(E1703="3x D11",INDEX(DATABASE!$AF$13:$AF$62,MATCH($C1703,DATABASE!$AC$13:$AC$62,0))+3*DATABASE!$AF$62,""))))</f>
        <v/>
      </c>
      <c r="E1703" s="38" t="str">
        <f>IF(AND($K1703="Y",$G1703&lt;&gt;"UNYIL",$F1703&lt;DATABASE!$O$8),"2x D11",IF(AND($K1703="Y",$G1703&lt;&gt;"UNYIL",$F1703&gt;=DATABASE!$O$8),"3x D11",""))</f>
        <v/>
      </c>
      <c r="F1703" s="9" t="str">
        <f>IF('DATA ACCURATE'!N1706&lt;&gt;"",'DATA ACCURATE'!N1706,"")</f>
        <v/>
      </c>
      <c r="G1703" t="str">
        <f>IF(F1703="","",IF(F1703&lt;=DATABASE!$I$8,"UNYIL",IF(F1703&lt;=DATABASE!$J$8,"KECIL",IF(F1703&lt;DATABASE!$K$8,"TANGGUNG",IF(F1703&gt;=DATABASE!$K$8,"BESAR","")))))</f>
        <v/>
      </c>
      <c r="H1703" s="16" t="str">
        <f>IF('DATA ACCURATE'!J1706&lt;&gt;"",'DATA ACCURATE'!J1706,"")</f>
        <v/>
      </c>
      <c r="I1703" s="35" t="str">
        <f>IF(B1703&lt;&gt;"",IFERROR(VLOOKUP(B1703,'DATA TIMBANGAN'!G:M,7,FALSE),VLOOKUP(B1703,'DATA TIMBANGAN'!G:M,7)),"")</f>
        <v/>
      </c>
      <c r="J1703" s="25" t="str">
        <f>IF(H1703&lt;&gt;"",IFERROR(INDEX(DATABASE!$Z$19:$Z$38,MATCH(DATEVALUE(H1703),DATABASE!$AA$19:$AA$38,0)),INDEX(DATABASE!$Z$12:$Z$18,MATCH(WEEKDAY(H1703,2),DATABASE!$AA$12:$AA$18,0))),"")</f>
        <v/>
      </c>
      <c r="K1703" s="25" t="str">
        <f>IF('DATA ACCURATE'!V1706&lt;&gt;"",'DATA ACCURATE'!V1706,"")</f>
        <v/>
      </c>
      <c r="L1703" s="80" t="str">
        <f>IF($H1703="","",IF(OR($J1703="LIBUR",AND($L1702="LIBUR",$O1702=$O1703)),"LIBUR",IF(AND(OR($L1702="LUAR JAM KERJA 1",$L1702="LUAR JAM KERJA 2"),OR(OR(AND($H1702=$H1703,AND(OR($I1703&gt;DATABASE!$J$3,$I1703&lt;DATABASE!$J$6),((DATEVALUE($H1703)+$I1703)-(DATEVALUE($H1702)+$I1702))&lt;DATABASE!$J$6)),AND($H1702=$H1703,$O1702=$O1703,OR($I1703&gt;DATABASE!$J$6,$I1703&lt;DATABASE!$J$3))),AND(($H1703-$H1702)=1,OR($I1703&lt;DATABASE!$I$6,((DATEVALUE($H1703)+$I1703)-(DATEVALUE($H1702)+$I1702))&lt;DATABASE!$J$6))),$A1703=$A1702),"LUAR JAM KERJA 2",IF(AND(OR(WEEKDAY($H1703,2)=1,WEEKDAY($H1703,2)=2,WEEKDAY($H1703,2)=3,WEEKDAY($H1703,2)=4,WEEKDAY($H1703,2)=5),$I1703&lt;=DATABASE!$J$3,$I1703&gt;=DATABASE!$I$3),"JAM KERJA",IF(AND(WEEKDAY($H1703,2)=6,$I1703&lt;=DATABASE!$J$4,$I1703&gt;=DATABASE!$I$4),"JAM KERJA","LUAR JAM KERJA 1")))))</f>
        <v/>
      </c>
      <c r="M1703" s="33" t="str">
        <f>IF('DATA ACCURATE'!T1706&lt;&gt;"",IF('DATA ACCURATE'!T1706&gt;100,'DATA ACCURATE'!T1706/10,'DATA ACCURATE'!T1706),"")</f>
        <v/>
      </c>
      <c r="N1703" t="str">
        <f>IF(M1703="","",IF(M1703&lt;=DATABASE!$I$9,"LOKAL",IF(M1703&lt;DATABASE!$J$9,"LUAR KOTA 1",IF($M1703&gt;=DATABASE!$J$9,"LUAR KOTA 2",""))))</f>
        <v/>
      </c>
      <c r="O1703" s="38" t="str">
        <f>IF('DATA ACCURATE'!L1706&lt;&gt;"",'DATA ACCURATE'!L1706,"")</f>
        <v/>
      </c>
      <c r="Q1703" s="38">
        <f t="shared" si="182"/>
        <v>0</v>
      </c>
      <c r="R1703" s="38">
        <f t="shared" si="182"/>
        <v>0</v>
      </c>
      <c r="S1703" s="38">
        <f t="shared" si="182"/>
        <v>0</v>
      </c>
      <c r="T1703" s="38">
        <f t="shared" si="182"/>
        <v>0</v>
      </c>
      <c r="U1703" s="38">
        <f t="shared" si="183"/>
        <v>0</v>
      </c>
      <c r="V1703" s="38">
        <f t="shared" si="183"/>
        <v>0</v>
      </c>
      <c r="W1703" s="38">
        <f t="shared" si="183"/>
        <v>0</v>
      </c>
      <c r="X1703" s="38">
        <f t="shared" si="184"/>
        <v>0</v>
      </c>
      <c r="Y1703" s="38">
        <f t="shared" si="184"/>
        <v>0</v>
      </c>
      <c r="Z1703" s="38">
        <f t="shared" si="184"/>
        <v>0</v>
      </c>
      <c r="AA1703" s="38">
        <f t="shared" si="184"/>
        <v>0</v>
      </c>
      <c r="AB1703" s="38">
        <f t="shared" si="185"/>
        <v>0</v>
      </c>
      <c r="AC1703" s="38">
        <f t="shared" si="186"/>
        <v>0</v>
      </c>
      <c r="AD1703" s="38" t="str">
        <f t="shared" si="187"/>
        <v>000000000000</v>
      </c>
    </row>
    <row r="1704" spans="1:30">
      <c r="A1704" s="9" t="str">
        <f>IF('DATA ACCURATE'!A1707&lt;&gt;"",'DATA ACCURATE'!A1707,"")</f>
        <v/>
      </c>
      <c r="B1704" s="9" t="str">
        <f>IF('DATA ACCURATE'!D1707&lt;&gt;"",'DATA ACCURATE'!D1707,"")</f>
        <v/>
      </c>
      <c r="C1704" s="38" t="str">
        <f>IF($AD1704="000000000000","",INDEX(DATABASE!$W$12:$W$71,MATCH($AD1704,DATABASE!$V$12:$V$71,0)))</f>
        <v/>
      </c>
      <c r="D1704" s="34" t="str">
        <f>IF(C1704="","",IF(E1704="",INDEX(DATABASE!$AF$13:$AF$62,MATCH($C1704,DATABASE!$AC$13:$AC$62,0)),IF(E1704="2x D11",INDEX(DATABASE!$AF$13:$AF$62,MATCH($C1704,DATABASE!$AC$13:$AC$62,0))+2*DATABASE!$AF$62,IF(E1704="3x D11",INDEX(DATABASE!$AF$13:$AF$62,MATCH($C1704,DATABASE!$AC$13:$AC$62,0))+3*DATABASE!$AF$62,""))))</f>
        <v/>
      </c>
      <c r="E1704" s="38" t="str">
        <f>IF(AND($K1704="Y",$G1704&lt;&gt;"UNYIL",$F1704&lt;DATABASE!$O$8),"2x D11",IF(AND($K1704="Y",$G1704&lt;&gt;"UNYIL",$F1704&gt;=DATABASE!$O$8),"3x D11",""))</f>
        <v/>
      </c>
      <c r="F1704" s="9" t="str">
        <f>IF('DATA ACCURATE'!N1707&lt;&gt;"",'DATA ACCURATE'!N1707,"")</f>
        <v/>
      </c>
      <c r="G1704" t="str">
        <f>IF(F1704="","",IF(F1704&lt;=DATABASE!$I$8,"UNYIL",IF(F1704&lt;=DATABASE!$J$8,"KECIL",IF(F1704&lt;DATABASE!$K$8,"TANGGUNG",IF(F1704&gt;=DATABASE!$K$8,"BESAR","")))))</f>
        <v/>
      </c>
      <c r="H1704" s="16" t="str">
        <f>IF('DATA ACCURATE'!J1707&lt;&gt;"",'DATA ACCURATE'!J1707,"")</f>
        <v/>
      </c>
      <c r="I1704" s="35" t="str">
        <f>IF(B1704&lt;&gt;"",IFERROR(VLOOKUP(B1704,'DATA TIMBANGAN'!G:M,7,FALSE),VLOOKUP(B1704,'DATA TIMBANGAN'!G:M,7)),"")</f>
        <v/>
      </c>
      <c r="J1704" s="25" t="str">
        <f>IF(H1704&lt;&gt;"",IFERROR(INDEX(DATABASE!$Z$19:$Z$38,MATCH(DATEVALUE(H1704),DATABASE!$AA$19:$AA$38,0)),INDEX(DATABASE!$Z$12:$Z$18,MATCH(WEEKDAY(H1704,2),DATABASE!$AA$12:$AA$18,0))),"")</f>
        <v/>
      </c>
      <c r="K1704" s="25" t="str">
        <f>IF('DATA ACCURATE'!V1707&lt;&gt;"",'DATA ACCURATE'!V1707,"")</f>
        <v/>
      </c>
      <c r="L1704" s="80" t="str">
        <f>IF($H1704="","",IF(OR($J1704="LIBUR",AND($L1703="LIBUR",$O1703=$O1704)),"LIBUR",IF(AND(OR($L1703="LUAR JAM KERJA 1",$L1703="LUAR JAM KERJA 2"),OR(OR(AND($H1703=$H1704,AND(OR($I1704&gt;DATABASE!$J$3,$I1704&lt;DATABASE!$J$6),((DATEVALUE($H1704)+$I1704)-(DATEVALUE($H1703)+$I1703))&lt;DATABASE!$J$6)),AND($H1703=$H1704,$O1703=$O1704,OR($I1704&gt;DATABASE!$J$6,$I1704&lt;DATABASE!$J$3))),AND(($H1704-$H1703)=1,OR($I1704&lt;DATABASE!$I$6,((DATEVALUE($H1704)+$I1704)-(DATEVALUE($H1703)+$I1703))&lt;DATABASE!$J$6))),$A1704=$A1703),"LUAR JAM KERJA 2",IF(AND(OR(WEEKDAY($H1704,2)=1,WEEKDAY($H1704,2)=2,WEEKDAY($H1704,2)=3,WEEKDAY($H1704,2)=4,WEEKDAY($H1704,2)=5),$I1704&lt;=DATABASE!$J$3,$I1704&gt;=DATABASE!$I$3),"JAM KERJA",IF(AND(WEEKDAY($H1704,2)=6,$I1704&lt;=DATABASE!$J$4,$I1704&gt;=DATABASE!$I$4),"JAM KERJA","LUAR JAM KERJA 1")))))</f>
        <v/>
      </c>
      <c r="M1704" s="33" t="str">
        <f>IF('DATA ACCURATE'!T1707&lt;&gt;"",IF('DATA ACCURATE'!T1707&gt;100,'DATA ACCURATE'!T1707/10,'DATA ACCURATE'!T1707),"")</f>
        <v/>
      </c>
      <c r="N1704" t="str">
        <f>IF(M1704="","",IF(M1704&lt;=DATABASE!$I$9,"LOKAL",IF(M1704&lt;DATABASE!$J$9,"LUAR KOTA 1",IF($M1704&gt;=DATABASE!$J$9,"LUAR KOTA 2",""))))</f>
        <v/>
      </c>
      <c r="O1704" s="38" t="str">
        <f>IF('DATA ACCURATE'!L1707&lt;&gt;"",'DATA ACCURATE'!L1707,"")</f>
        <v/>
      </c>
      <c r="Q1704" s="38">
        <f t="shared" si="182"/>
        <v>0</v>
      </c>
      <c r="R1704" s="38">
        <f t="shared" si="182"/>
        <v>0</v>
      </c>
      <c r="S1704" s="38">
        <f t="shared" si="182"/>
        <v>0</v>
      </c>
      <c r="T1704" s="38">
        <f t="shared" si="182"/>
        <v>0</v>
      </c>
      <c r="U1704" s="38">
        <f t="shared" si="183"/>
        <v>0</v>
      </c>
      <c r="V1704" s="38">
        <f t="shared" si="183"/>
        <v>0</v>
      </c>
      <c r="W1704" s="38">
        <f t="shared" si="183"/>
        <v>0</v>
      </c>
      <c r="X1704" s="38">
        <f t="shared" si="184"/>
        <v>0</v>
      </c>
      <c r="Y1704" s="38">
        <f t="shared" si="184"/>
        <v>0</v>
      </c>
      <c r="Z1704" s="38">
        <f t="shared" si="184"/>
        <v>0</v>
      </c>
      <c r="AA1704" s="38">
        <f t="shared" si="184"/>
        <v>0</v>
      </c>
      <c r="AB1704" s="38">
        <f t="shared" si="185"/>
        <v>0</v>
      </c>
      <c r="AC1704" s="38">
        <f t="shared" si="186"/>
        <v>0</v>
      </c>
      <c r="AD1704" s="38" t="str">
        <f t="shared" si="187"/>
        <v>000000000000</v>
      </c>
    </row>
    <row r="1705" spans="1:30">
      <c r="A1705" s="9" t="str">
        <f>IF('DATA ACCURATE'!A1708&lt;&gt;"",'DATA ACCURATE'!A1708,"")</f>
        <v/>
      </c>
      <c r="B1705" s="9" t="str">
        <f>IF('DATA ACCURATE'!D1708&lt;&gt;"",'DATA ACCURATE'!D1708,"")</f>
        <v/>
      </c>
      <c r="C1705" s="38" t="str">
        <f>IF($AD1705="000000000000","",INDEX(DATABASE!$W$12:$W$71,MATCH($AD1705,DATABASE!$V$12:$V$71,0)))</f>
        <v/>
      </c>
      <c r="D1705" s="34" t="str">
        <f>IF(C1705="","",IF(E1705="",INDEX(DATABASE!$AF$13:$AF$62,MATCH($C1705,DATABASE!$AC$13:$AC$62,0)),IF(E1705="2x D11",INDEX(DATABASE!$AF$13:$AF$62,MATCH($C1705,DATABASE!$AC$13:$AC$62,0))+2*DATABASE!$AF$62,IF(E1705="3x D11",INDEX(DATABASE!$AF$13:$AF$62,MATCH($C1705,DATABASE!$AC$13:$AC$62,0))+3*DATABASE!$AF$62,""))))</f>
        <v/>
      </c>
      <c r="E1705" s="38" t="str">
        <f>IF(AND($K1705="Y",$G1705&lt;&gt;"UNYIL",$F1705&lt;DATABASE!$O$8),"2x D11",IF(AND($K1705="Y",$G1705&lt;&gt;"UNYIL",$F1705&gt;=DATABASE!$O$8),"3x D11",""))</f>
        <v/>
      </c>
      <c r="F1705" s="9" t="str">
        <f>IF('DATA ACCURATE'!N1708&lt;&gt;"",'DATA ACCURATE'!N1708,"")</f>
        <v/>
      </c>
      <c r="G1705" t="str">
        <f>IF(F1705="","",IF(F1705&lt;=DATABASE!$I$8,"UNYIL",IF(F1705&lt;=DATABASE!$J$8,"KECIL",IF(F1705&lt;DATABASE!$K$8,"TANGGUNG",IF(F1705&gt;=DATABASE!$K$8,"BESAR","")))))</f>
        <v/>
      </c>
      <c r="H1705" s="16" t="str">
        <f>IF('DATA ACCURATE'!J1708&lt;&gt;"",'DATA ACCURATE'!J1708,"")</f>
        <v/>
      </c>
      <c r="I1705" s="35" t="str">
        <f>IF(B1705&lt;&gt;"",IFERROR(VLOOKUP(B1705,'DATA TIMBANGAN'!G:M,7,FALSE),VLOOKUP(B1705,'DATA TIMBANGAN'!G:M,7)),"")</f>
        <v/>
      </c>
      <c r="J1705" s="25" t="str">
        <f>IF(H1705&lt;&gt;"",IFERROR(INDEX(DATABASE!$Z$19:$Z$38,MATCH(DATEVALUE(H1705),DATABASE!$AA$19:$AA$38,0)),INDEX(DATABASE!$Z$12:$Z$18,MATCH(WEEKDAY(H1705,2),DATABASE!$AA$12:$AA$18,0))),"")</f>
        <v/>
      </c>
      <c r="K1705" s="25" t="str">
        <f>IF('DATA ACCURATE'!V1708&lt;&gt;"",'DATA ACCURATE'!V1708,"")</f>
        <v/>
      </c>
      <c r="L1705" s="80" t="str">
        <f>IF($H1705="","",IF(OR($J1705="LIBUR",AND($L1704="LIBUR",$O1704=$O1705)),"LIBUR",IF(AND(OR($L1704="LUAR JAM KERJA 1",$L1704="LUAR JAM KERJA 2"),OR(OR(AND($H1704=$H1705,AND(OR($I1705&gt;DATABASE!$J$3,$I1705&lt;DATABASE!$J$6),((DATEVALUE($H1705)+$I1705)-(DATEVALUE($H1704)+$I1704))&lt;DATABASE!$J$6)),AND($H1704=$H1705,$O1704=$O1705,OR($I1705&gt;DATABASE!$J$6,$I1705&lt;DATABASE!$J$3))),AND(($H1705-$H1704)=1,OR($I1705&lt;DATABASE!$I$6,((DATEVALUE($H1705)+$I1705)-(DATEVALUE($H1704)+$I1704))&lt;DATABASE!$J$6))),$A1705=$A1704),"LUAR JAM KERJA 2",IF(AND(OR(WEEKDAY($H1705,2)=1,WEEKDAY($H1705,2)=2,WEEKDAY($H1705,2)=3,WEEKDAY($H1705,2)=4,WEEKDAY($H1705,2)=5),$I1705&lt;=DATABASE!$J$3,$I1705&gt;=DATABASE!$I$3),"JAM KERJA",IF(AND(WEEKDAY($H1705,2)=6,$I1705&lt;=DATABASE!$J$4,$I1705&gt;=DATABASE!$I$4),"JAM KERJA","LUAR JAM KERJA 1")))))</f>
        <v/>
      </c>
      <c r="M1705" s="33" t="str">
        <f>IF('DATA ACCURATE'!T1708&lt;&gt;"",IF('DATA ACCURATE'!T1708&gt;100,'DATA ACCURATE'!T1708/10,'DATA ACCURATE'!T1708),"")</f>
        <v/>
      </c>
      <c r="N1705" t="str">
        <f>IF(M1705="","",IF(M1705&lt;=DATABASE!$I$9,"LOKAL",IF(M1705&lt;DATABASE!$J$9,"LUAR KOTA 1",IF($M1705&gt;=DATABASE!$J$9,"LUAR KOTA 2",""))))</f>
        <v/>
      </c>
      <c r="O1705" s="38" t="str">
        <f>IF('DATA ACCURATE'!L1708&lt;&gt;"",'DATA ACCURATE'!L1708,"")</f>
        <v/>
      </c>
      <c r="Q1705" s="38">
        <f t="shared" si="182"/>
        <v>0</v>
      </c>
      <c r="R1705" s="38">
        <f t="shared" si="182"/>
        <v>0</v>
      </c>
      <c r="S1705" s="38">
        <f t="shared" si="182"/>
        <v>0</v>
      </c>
      <c r="T1705" s="38">
        <f t="shared" si="182"/>
        <v>0</v>
      </c>
      <c r="U1705" s="38">
        <f t="shared" si="183"/>
        <v>0</v>
      </c>
      <c r="V1705" s="38">
        <f t="shared" si="183"/>
        <v>0</v>
      </c>
      <c r="W1705" s="38">
        <f t="shared" si="183"/>
        <v>0</v>
      </c>
      <c r="X1705" s="38">
        <f t="shared" si="184"/>
        <v>0</v>
      </c>
      <c r="Y1705" s="38">
        <f t="shared" si="184"/>
        <v>0</v>
      </c>
      <c r="Z1705" s="38">
        <f t="shared" si="184"/>
        <v>0</v>
      </c>
      <c r="AA1705" s="38">
        <f t="shared" si="184"/>
        <v>0</v>
      </c>
      <c r="AB1705" s="38">
        <f t="shared" si="185"/>
        <v>0</v>
      </c>
      <c r="AC1705" s="38">
        <f t="shared" si="186"/>
        <v>0</v>
      </c>
      <c r="AD1705" s="38" t="str">
        <f t="shared" si="187"/>
        <v>000000000000</v>
      </c>
    </row>
    <row r="1706" spans="1:30">
      <c r="A1706" s="9" t="str">
        <f>IF('DATA ACCURATE'!A1709&lt;&gt;"",'DATA ACCURATE'!A1709,"")</f>
        <v/>
      </c>
      <c r="B1706" s="9" t="str">
        <f>IF('DATA ACCURATE'!D1709&lt;&gt;"",'DATA ACCURATE'!D1709,"")</f>
        <v/>
      </c>
      <c r="C1706" s="38" t="str">
        <f>IF($AD1706="000000000000","",INDEX(DATABASE!$W$12:$W$71,MATCH($AD1706,DATABASE!$V$12:$V$71,0)))</f>
        <v/>
      </c>
      <c r="D1706" s="34" t="str">
        <f>IF(C1706="","",IF(E1706="",INDEX(DATABASE!$AF$13:$AF$62,MATCH($C1706,DATABASE!$AC$13:$AC$62,0)),IF(E1706="2x D11",INDEX(DATABASE!$AF$13:$AF$62,MATCH($C1706,DATABASE!$AC$13:$AC$62,0))+2*DATABASE!$AF$62,IF(E1706="3x D11",INDEX(DATABASE!$AF$13:$AF$62,MATCH($C1706,DATABASE!$AC$13:$AC$62,0))+3*DATABASE!$AF$62,""))))</f>
        <v/>
      </c>
      <c r="E1706" s="38" t="str">
        <f>IF(AND($K1706="Y",$G1706&lt;&gt;"UNYIL",$F1706&lt;DATABASE!$O$8),"2x D11",IF(AND($K1706="Y",$G1706&lt;&gt;"UNYIL",$F1706&gt;=DATABASE!$O$8),"3x D11",""))</f>
        <v/>
      </c>
      <c r="F1706" s="9" t="str">
        <f>IF('DATA ACCURATE'!N1709&lt;&gt;"",'DATA ACCURATE'!N1709,"")</f>
        <v/>
      </c>
      <c r="G1706" t="str">
        <f>IF(F1706="","",IF(F1706&lt;=DATABASE!$I$8,"UNYIL",IF(F1706&lt;=DATABASE!$J$8,"KECIL",IF(F1706&lt;DATABASE!$K$8,"TANGGUNG",IF(F1706&gt;=DATABASE!$K$8,"BESAR","")))))</f>
        <v/>
      </c>
      <c r="H1706" s="16" t="str">
        <f>IF('DATA ACCURATE'!J1709&lt;&gt;"",'DATA ACCURATE'!J1709,"")</f>
        <v/>
      </c>
      <c r="I1706" s="35" t="str">
        <f>IF(B1706&lt;&gt;"",IFERROR(VLOOKUP(B1706,'DATA TIMBANGAN'!G:M,7,FALSE),VLOOKUP(B1706,'DATA TIMBANGAN'!G:M,7)),"")</f>
        <v/>
      </c>
      <c r="J1706" s="25" t="str">
        <f>IF(H1706&lt;&gt;"",IFERROR(INDEX(DATABASE!$Z$19:$Z$38,MATCH(DATEVALUE(H1706),DATABASE!$AA$19:$AA$38,0)),INDEX(DATABASE!$Z$12:$Z$18,MATCH(WEEKDAY(H1706,2),DATABASE!$AA$12:$AA$18,0))),"")</f>
        <v/>
      </c>
      <c r="K1706" s="25" t="str">
        <f>IF('DATA ACCURATE'!V1709&lt;&gt;"",'DATA ACCURATE'!V1709,"")</f>
        <v/>
      </c>
      <c r="L1706" s="80" t="str">
        <f>IF($H1706="","",IF(OR($J1706="LIBUR",AND($L1705="LIBUR",$O1705=$O1706)),"LIBUR",IF(AND(OR($L1705="LUAR JAM KERJA 1",$L1705="LUAR JAM KERJA 2"),OR(OR(AND($H1705=$H1706,AND(OR($I1706&gt;DATABASE!$J$3,$I1706&lt;DATABASE!$J$6),((DATEVALUE($H1706)+$I1706)-(DATEVALUE($H1705)+$I1705))&lt;DATABASE!$J$6)),AND($H1705=$H1706,$O1705=$O1706,OR($I1706&gt;DATABASE!$J$6,$I1706&lt;DATABASE!$J$3))),AND(($H1706-$H1705)=1,OR($I1706&lt;DATABASE!$I$6,((DATEVALUE($H1706)+$I1706)-(DATEVALUE($H1705)+$I1705))&lt;DATABASE!$J$6))),$A1706=$A1705),"LUAR JAM KERJA 2",IF(AND(OR(WEEKDAY($H1706,2)=1,WEEKDAY($H1706,2)=2,WEEKDAY($H1706,2)=3,WEEKDAY($H1706,2)=4,WEEKDAY($H1706,2)=5),$I1706&lt;=DATABASE!$J$3,$I1706&gt;=DATABASE!$I$3),"JAM KERJA",IF(AND(WEEKDAY($H1706,2)=6,$I1706&lt;=DATABASE!$J$4,$I1706&gt;=DATABASE!$I$4),"JAM KERJA","LUAR JAM KERJA 1")))))</f>
        <v/>
      </c>
      <c r="M1706" s="33" t="str">
        <f>IF('DATA ACCURATE'!T1709&lt;&gt;"",IF('DATA ACCURATE'!T1709&gt;100,'DATA ACCURATE'!T1709/10,'DATA ACCURATE'!T1709),"")</f>
        <v/>
      </c>
      <c r="N1706" t="str">
        <f>IF(M1706="","",IF(M1706&lt;=DATABASE!$I$9,"LOKAL",IF(M1706&lt;DATABASE!$J$9,"LUAR KOTA 1",IF($M1706&gt;=DATABASE!$J$9,"LUAR KOTA 2",""))))</f>
        <v/>
      </c>
      <c r="O1706" s="38" t="str">
        <f>IF('DATA ACCURATE'!L1709&lt;&gt;"",'DATA ACCURATE'!L1709,"")</f>
        <v/>
      </c>
      <c r="Q1706" s="38">
        <f t="shared" si="182"/>
        <v>0</v>
      </c>
      <c r="R1706" s="38">
        <f t="shared" si="182"/>
        <v>0</v>
      </c>
      <c r="S1706" s="38">
        <f t="shared" si="182"/>
        <v>0</v>
      </c>
      <c r="T1706" s="38">
        <f t="shared" si="182"/>
        <v>0</v>
      </c>
      <c r="U1706" s="38">
        <f t="shared" si="183"/>
        <v>0</v>
      </c>
      <c r="V1706" s="38">
        <f t="shared" si="183"/>
        <v>0</v>
      </c>
      <c r="W1706" s="38">
        <f t="shared" si="183"/>
        <v>0</v>
      </c>
      <c r="X1706" s="38">
        <f t="shared" si="184"/>
        <v>0</v>
      </c>
      <c r="Y1706" s="38">
        <f t="shared" si="184"/>
        <v>0</v>
      </c>
      <c r="Z1706" s="38">
        <f t="shared" si="184"/>
        <v>0</v>
      </c>
      <c r="AA1706" s="38">
        <f t="shared" si="184"/>
        <v>0</v>
      </c>
      <c r="AB1706" s="38">
        <f t="shared" si="185"/>
        <v>0</v>
      </c>
      <c r="AC1706" s="38">
        <f t="shared" si="186"/>
        <v>0</v>
      </c>
      <c r="AD1706" s="38" t="str">
        <f t="shared" si="187"/>
        <v>000000000000</v>
      </c>
    </row>
    <row r="1707" spans="1:30">
      <c r="A1707" s="9" t="str">
        <f>IF('DATA ACCURATE'!A1710&lt;&gt;"",'DATA ACCURATE'!A1710,"")</f>
        <v/>
      </c>
      <c r="B1707" s="9" t="str">
        <f>IF('DATA ACCURATE'!D1710&lt;&gt;"",'DATA ACCURATE'!D1710,"")</f>
        <v/>
      </c>
      <c r="C1707" s="38" t="str">
        <f>IF($AD1707="000000000000","",INDEX(DATABASE!$W$12:$W$71,MATCH($AD1707,DATABASE!$V$12:$V$71,0)))</f>
        <v/>
      </c>
      <c r="D1707" s="34" t="str">
        <f>IF(C1707="","",IF(E1707="",INDEX(DATABASE!$AF$13:$AF$62,MATCH($C1707,DATABASE!$AC$13:$AC$62,0)),IF(E1707="2x D11",INDEX(DATABASE!$AF$13:$AF$62,MATCH($C1707,DATABASE!$AC$13:$AC$62,0))+2*DATABASE!$AF$62,IF(E1707="3x D11",INDEX(DATABASE!$AF$13:$AF$62,MATCH($C1707,DATABASE!$AC$13:$AC$62,0))+3*DATABASE!$AF$62,""))))</f>
        <v/>
      </c>
      <c r="E1707" s="38" t="str">
        <f>IF(AND($K1707="Y",$G1707&lt;&gt;"UNYIL",$F1707&lt;DATABASE!$O$8),"2x D11",IF(AND($K1707="Y",$G1707&lt;&gt;"UNYIL",$F1707&gt;=DATABASE!$O$8),"3x D11",""))</f>
        <v/>
      </c>
      <c r="F1707" s="9" t="str">
        <f>IF('DATA ACCURATE'!N1710&lt;&gt;"",'DATA ACCURATE'!N1710,"")</f>
        <v/>
      </c>
      <c r="G1707" t="str">
        <f>IF(F1707="","",IF(F1707&lt;=DATABASE!$I$8,"UNYIL",IF(F1707&lt;=DATABASE!$J$8,"KECIL",IF(F1707&lt;DATABASE!$K$8,"TANGGUNG",IF(F1707&gt;=DATABASE!$K$8,"BESAR","")))))</f>
        <v/>
      </c>
      <c r="H1707" s="16" t="str">
        <f>IF('DATA ACCURATE'!J1710&lt;&gt;"",'DATA ACCURATE'!J1710,"")</f>
        <v/>
      </c>
      <c r="I1707" s="35" t="str">
        <f>IF(B1707&lt;&gt;"",IFERROR(VLOOKUP(B1707,'DATA TIMBANGAN'!G:M,7,FALSE),VLOOKUP(B1707,'DATA TIMBANGAN'!G:M,7)),"")</f>
        <v/>
      </c>
      <c r="J1707" s="25" t="str">
        <f>IF(H1707&lt;&gt;"",IFERROR(INDEX(DATABASE!$Z$19:$Z$38,MATCH(DATEVALUE(H1707),DATABASE!$AA$19:$AA$38,0)),INDEX(DATABASE!$Z$12:$Z$18,MATCH(WEEKDAY(H1707,2),DATABASE!$AA$12:$AA$18,0))),"")</f>
        <v/>
      </c>
      <c r="K1707" s="25" t="str">
        <f>IF('DATA ACCURATE'!V1710&lt;&gt;"",'DATA ACCURATE'!V1710,"")</f>
        <v/>
      </c>
      <c r="L1707" s="80" t="str">
        <f>IF($H1707="","",IF(OR($J1707="LIBUR",AND($L1706="LIBUR",$O1706=$O1707)),"LIBUR",IF(AND(OR($L1706="LUAR JAM KERJA 1",$L1706="LUAR JAM KERJA 2"),OR(OR(AND($H1706=$H1707,AND(OR($I1707&gt;DATABASE!$J$3,$I1707&lt;DATABASE!$J$6),((DATEVALUE($H1707)+$I1707)-(DATEVALUE($H1706)+$I1706))&lt;DATABASE!$J$6)),AND($H1706=$H1707,$O1706=$O1707,OR($I1707&gt;DATABASE!$J$6,$I1707&lt;DATABASE!$J$3))),AND(($H1707-$H1706)=1,OR($I1707&lt;DATABASE!$I$6,((DATEVALUE($H1707)+$I1707)-(DATEVALUE($H1706)+$I1706))&lt;DATABASE!$J$6))),$A1707=$A1706),"LUAR JAM KERJA 2",IF(AND(OR(WEEKDAY($H1707,2)=1,WEEKDAY($H1707,2)=2,WEEKDAY($H1707,2)=3,WEEKDAY($H1707,2)=4,WEEKDAY($H1707,2)=5),$I1707&lt;=DATABASE!$J$3,$I1707&gt;=DATABASE!$I$3),"JAM KERJA",IF(AND(WEEKDAY($H1707,2)=6,$I1707&lt;=DATABASE!$J$4,$I1707&gt;=DATABASE!$I$4),"JAM KERJA","LUAR JAM KERJA 1")))))</f>
        <v/>
      </c>
      <c r="M1707" s="33" t="str">
        <f>IF('DATA ACCURATE'!T1710&lt;&gt;"",IF('DATA ACCURATE'!T1710&gt;100,'DATA ACCURATE'!T1710/10,'DATA ACCURATE'!T1710),"")</f>
        <v/>
      </c>
      <c r="N1707" t="str">
        <f>IF(M1707="","",IF(M1707&lt;=DATABASE!$I$9,"LOKAL",IF(M1707&lt;DATABASE!$J$9,"LUAR KOTA 1",IF($M1707&gt;=DATABASE!$J$9,"LUAR KOTA 2",""))))</f>
        <v/>
      </c>
      <c r="O1707" s="38" t="str">
        <f>IF('DATA ACCURATE'!L1710&lt;&gt;"",'DATA ACCURATE'!L1710,"")</f>
        <v/>
      </c>
      <c r="Q1707" s="38">
        <f t="shared" si="182"/>
        <v>0</v>
      </c>
      <c r="R1707" s="38">
        <f t="shared" si="182"/>
        <v>0</v>
      </c>
      <c r="S1707" s="38">
        <f t="shared" si="182"/>
        <v>0</v>
      </c>
      <c r="T1707" s="38">
        <f t="shared" si="182"/>
        <v>0</v>
      </c>
      <c r="U1707" s="38">
        <f t="shared" si="183"/>
        <v>0</v>
      </c>
      <c r="V1707" s="38">
        <f t="shared" si="183"/>
        <v>0</v>
      </c>
      <c r="W1707" s="38">
        <f t="shared" si="183"/>
        <v>0</v>
      </c>
      <c r="X1707" s="38">
        <f t="shared" si="184"/>
        <v>0</v>
      </c>
      <c r="Y1707" s="38">
        <f t="shared" si="184"/>
        <v>0</v>
      </c>
      <c r="Z1707" s="38">
        <f t="shared" si="184"/>
        <v>0</v>
      </c>
      <c r="AA1707" s="38">
        <f t="shared" si="184"/>
        <v>0</v>
      </c>
      <c r="AB1707" s="38">
        <f t="shared" si="185"/>
        <v>0</v>
      </c>
      <c r="AC1707" s="38">
        <f t="shared" si="186"/>
        <v>0</v>
      </c>
      <c r="AD1707" s="38" t="str">
        <f t="shared" si="187"/>
        <v>000000000000</v>
      </c>
    </row>
    <row r="1708" spans="1:30">
      <c r="A1708" s="9" t="str">
        <f>IF('DATA ACCURATE'!A1711&lt;&gt;"",'DATA ACCURATE'!A1711,"")</f>
        <v/>
      </c>
      <c r="B1708" s="9" t="str">
        <f>IF('DATA ACCURATE'!D1711&lt;&gt;"",'DATA ACCURATE'!D1711,"")</f>
        <v/>
      </c>
      <c r="C1708" s="38" t="str">
        <f>IF($AD1708="000000000000","",INDEX(DATABASE!$W$12:$W$71,MATCH($AD1708,DATABASE!$V$12:$V$71,0)))</f>
        <v/>
      </c>
      <c r="D1708" s="34" t="str">
        <f>IF(C1708="","",IF(E1708="",INDEX(DATABASE!$AF$13:$AF$62,MATCH($C1708,DATABASE!$AC$13:$AC$62,0)),IF(E1708="2x D11",INDEX(DATABASE!$AF$13:$AF$62,MATCH($C1708,DATABASE!$AC$13:$AC$62,0))+2*DATABASE!$AF$62,IF(E1708="3x D11",INDEX(DATABASE!$AF$13:$AF$62,MATCH($C1708,DATABASE!$AC$13:$AC$62,0))+3*DATABASE!$AF$62,""))))</f>
        <v/>
      </c>
      <c r="E1708" s="38" t="str">
        <f>IF(AND($K1708="Y",$G1708&lt;&gt;"UNYIL",$F1708&lt;DATABASE!$O$8),"2x D11",IF(AND($K1708="Y",$G1708&lt;&gt;"UNYIL",$F1708&gt;=DATABASE!$O$8),"3x D11",""))</f>
        <v/>
      </c>
      <c r="F1708" s="9" t="str">
        <f>IF('DATA ACCURATE'!N1711&lt;&gt;"",'DATA ACCURATE'!N1711,"")</f>
        <v/>
      </c>
      <c r="G1708" t="str">
        <f>IF(F1708="","",IF(F1708&lt;=DATABASE!$I$8,"UNYIL",IF(F1708&lt;=DATABASE!$J$8,"KECIL",IF(F1708&lt;DATABASE!$K$8,"TANGGUNG",IF(F1708&gt;=DATABASE!$K$8,"BESAR","")))))</f>
        <v/>
      </c>
      <c r="H1708" s="16" t="str">
        <f>IF('DATA ACCURATE'!J1711&lt;&gt;"",'DATA ACCURATE'!J1711,"")</f>
        <v/>
      </c>
      <c r="I1708" s="35" t="str">
        <f>IF(B1708&lt;&gt;"",IFERROR(VLOOKUP(B1708,'DATA TIMBANGAN'!G:M,7,FALSE),VLOOKUP(B1708,'DATA TIMBANGAN'!G:M,7)),"")</f>
        <v/>
      </c>
      <c r="J1708" s="25" t="str">
        <f>IF(H1708&lt;&gt;"",IFERROR(INDEX(DATABASE!$Z$19:$Z$38,MATCH(DATEVALUE(H1708),DATABASE!$AA$19:$AA$38,0)),INDEX(DATABASE!$Z$12:$Z$18,MATCH(WEEKDAY(H1708,2),DATABASE!$AA$12:$AA$18,0))),"")</f>
        <v/>
      </c>
      <c r="K1708" s="25" t="str">
        <f>IF('DATA ACCURATE'!V1711&lt;&gt;"",'DATA ACCURATE'!V1711,"")</f>
        <v/>
      </c>
      <c r="L1708" s="80" t="str">
        <f>IF($H1708="","",IF(OR($J1708="LIBUR",AND($L1707="LIBUR",$O1707=$O1708)),"LIBUR",IF(AND(OR($L1707="LUAR JAM KERJA 1",$L1707="LUAR JAM KERJA 2"),OR(OR(AND($H1707=$H1708,AND(OR($I1708&gt;DATABASE!$J$3,$I1708&lt;DATABASE!$J$6),((DATEVALUE($H1708)+$I1708)-(DATEVALUE($H1707)+$I1707))&lt;DATABASE!$J$6)),AND($H1707=$H1708,$O1707=$O1708,OR($I1708&gt;DATABASE!$J$6,$I1708&lt;DATABASE!$J$3))),AND(($H1708-$H1707)=1,OR($I1708&lt;DATABASE!$I$6,((DATEVALUE($H1708)+$I1708)-(DATEVALUE($H1707)+$I1707))&lt;DATABASE!$J$6))),$A1708=$A1707),"LUAR JAM KERJA 2",IF(AND(OR(WEEKDAY($H1708,2)=1,WEEKDAY($H1708,2)=2,WEEKDAY($H1708,2)=3,WEEKDAY($H1708,2)=4,WEEKDAY($H1708,2)=5),$I1708&lt;=DATABASE!$J$3,$I1708&gt;=DATABASE!$I$3),"JAM KERJA",IF(AND(WEEKDAY($H1708,2)=6,$I1708&lt;=DATABASE!$J$4,$I1708&gt;=DATABASE!$I$4),"JAM KERJA","LUAR JAM KERJA 1")))))</f>
        <v/>
      </c>
      <c r="M1708" s="33" t="str">
        <f>IF('DATA ACCURATE'!T1711&lt;&gt;"",IF('DATA ACCURATE'!T1711&gt;100,'DATA ACCURATE'!T1711/10,'DATA ACCURATE'!T1711),"")</f>
        <v/>
      </c>
      <c r="N1708" t="str">
        <f>IF(M1708="","",IF(M1708&lt;=DATABASE!$I$9,"LOKAL",IF(M1708&lt;DATABASE!$J$9,"LUAR KOTA 1",IF($M1708&gt;=DATABASE!$J$9,"LUAR KOTA 2",""))))</f>
        <v/>
      </c>
      <c r="O1708" s="38" t="str">
        <f>IF('DATA ACCURATE'!L1711&lt;&gt;"",'DATA ACCURATE'!L1711,"")</f>
        <v/>
      </c>
      <c r="Q1708" s="38">
        <f t="shared" si="182"/>
        <v>0</v>
      </c>
      <c r="R1708" s="38">
        <f t="shared" si="182"/>
        <v>0</v>
      </c>
      <c r="S1708" s="38">
        <f t="shared" si="182"/>
        <v>0</v>
      </c>
      <c r="T1708" s="38">
        <f t="shared" si="182"/>
        <v>0</v>
      </c>
      <c r="U1708" s="38">
        <f t="shared" si="183"/>
        <v>0</v>
      </c>
      <c r="V1708" s="38">
        <f t="shared" si="183"/>
        <v>0</v>
      </c>
      <c r="W1708" s="38">
        <f t="shared" si="183"/>
        <v>0</v>
      </c>
      <c r="X1708" s="38">
        <f t="shared" si="184"/>
        <v>0</v>
      </c>
      <c r="Y1708" s="38">
        <f t="shared" si="184"/>
        <v>0</v>
      </c>
      <c r="Z1708" s="38">
        <f t="shared" si="184"/>
        <v>0</v>
      </c>
      <c r="AA1708" s="38">
        <f t="shared" si="184"/>
        <v>0</v>
      </c>
      <c r="AB1708" s="38">
        <f t="shared" si="185"/>
        <v>0</v>
      </c>
      <c r="AC1708" s="38">
        <f t="shared" si="186"/>
        <v>0</v>
      </c>
      <c r="AD1708" s="38" t="str">
        <f t="shared" si="187"/>
        <v>000000000000</v>
      </c>
    </row>
    <row r="1709" spans="1:30">
      <c r="A1709" s="9" t="str">
        <f>IF('DATA ACCURATE'!A1712&lt;&gt;"",'DATA ACCURATE'!A1712,"")</f>
        <v/>
      </c>
      <c r="B1709" s="9" t="str">
        <f>IF('DATA ACCURATE'!D1712&lt;&gt;"",'DATA ACCURATE'!D1712,"")</f>
        <v/>
      </c>
      <c r="C1709" s="38" t="str">
        <f>IF($AD1709="000000000000","",INDEX(DATABASE!$W$12:$W$71,MATCH($AD1709,DATABASE!$V$12:$V$71,0)))</f>
        <v/>
      </c>
      <c r="D1709" s="34" t="str">
        <f>IF(C1709="","",IF(E1709="",INDEX(DATABASE!$AF$13:$AF$62,MATCH($C1709,DATABASE!$AC$13:$AC$62,0)),IF(E1709="2x D11",INDEX(DATABASE!$AF$13:$AF$62,MATCH($C1709,DATABASE!$AC$13:$AC$62,0))+2*DATABASE!$AF$62,IF(E1709="3x D11",INDEX(DATABASE!$AF$13:$AF$62,MATCH($C1709,DATABASE!$AC$13:$AC$62,0))+3*DATABASE!$AF$62,""))))</f>
        <v/>
      </c>
      <c r="E1709" s="38" t="str">
        <f>IF(AND($K1709="Y",$G1709&lt;&gt;"UNYIL",$F1709&lt;DATABASE!$O$8),"2x D11",IF(AND($K1709="Y",$G1709&lt;&gt;"UNYIL",$F1709&gt;=DATABASE!$O$8),"3x D11",""))</f>
        <v/>
      </c>
      <c r="F1709" s="9" t="str">
        <f>IF('DATA ACCURATE'!N1712&lt;&gt;"",'DATA ACCURATE'!N1712,"")</f>
        <v/>
      </c>
      <c r="G1709" t="str">
        <f>IF(F1709="","",IF(F1709&lt;=DATABASE!$I$8,"UNYIL",IF(F1709&lt;=DATABASE!$J$8,"KECIL",IF(F1709&lt;DATABASE!$K$8,"TANGGUNG",IF(F1709&gt;=DATABASE!$K$8,"BESAR","")))))</f>
        <v/>
      </c>
      <c r="H1709" s="16" t="str">
        <f>IF('DATA ACCURATE'!J1712&lt;&gt;"",'DATA ACCURATE'!J1712,"")</f>
        <v/>
      </c>
      <c r="I1709" s="35" t="str">
        <f>IF(B1709&lt;&gt;"",IFERROR(VLOOKUP(B1709,'DATA TIMBANGAN'!G:M,7,FALSE),VLOOKUP(B1709,'DATA TIMBANGAN'!G:M,7)),"")</f>
        <v/>
      </c>
      <c r="J1709" s="25" t="str">
        <f>IF(H1709&lt;&gt;"",IFERROR(INDEX(DATABASE!$Z$19:$Z$38,MATCH(DATEVALUE(H1709),DATABASE!$AA$19:$AA$38,0)),INDEX(DATABASE!$Z$12:$Z$18,MATCH(WEEKDAY(H1709,2),DATABASE!$AA$12:$AA$18,0))),"")</f>
        <v/>
      </c>
      <c r="K1709" s="25" t="str">
        <f>IF('DATA ACCURATE'!V1712&lt;&gt;"",'DATA ACCURATE'!V1712,"")</f>
        <v/>
      </c>
      <c r="L1709" s="80" t="str">
        <f>IF($H1709="","",IF(OR($J1709="LIBUR",AND($L1708="LIBUR",$O1708=$O1709)),"LIBUR",IF(AND(OR($L1708="LUAR JAM KERJA 1",$L1708="LUAR JAM KERJA 2"),OR(OR(AND($H1708=$H1709,AND(OR($I1709&gt;DATABASE!$J$3,$I1709&lt;DATABASE!$J$6),((DATEVALUE($H1709)+$I1709)-(DATEVALUE($H1708)+$I1708))&lt;DATABASE!$J$6)),AND($H1708=$H1709,$O1708=$O1709,OR($I1709&gt;DATABASE!$J$6,$I1709&lt;DATABASE!$J$3))),AND(($H1709-$H1708)=1,OR($I1709&lt;DATABASE!$I$6,((DATEVALUE($H1709)+$I1709)-(DATEVALUE($H1708)+$I1708))&lt;DATABASE!$J$6))),$A1709=$A1708),"LUAR JAM KERJA 2",IF(AND(OR(WEEKDAY($H1709,2)=1,WEEKDAY($H1709,2)=2,WEEKDAY($H1709,2)=3,WEEKDAY($H1709,2)=4,WEEKDAY($H1709,2)=5),$I1709&lt;=DATABASE!$J$3,$I1709&gt;=DATABASE!$I$3),"JAM KERJA",IF(AND(WEEKDAY($H1709,2)=6,$I1709&lt;=DATABASE!$J$4,$I1709&gt;=DATABASE!$I$4),"JAM KERJA","LUAR JAM KERJA 1")))))</f>
        <v/>
      </c>
      <c r="M1709" s="33" t="str">
        <f>IF('DATA ACCURATE'!T1712&lt;&gt;"",IF('DATA ACCURATE'!T1712&gt;100,'DATA ACCURATE'!T1712/10,'DATA ACCURATE'!T1712),"")</f>
        <v/>
      </c>
      <c r="N1709" t="str">
        <f>IF(M1709="","",IF(M1709&lt;=DATABASE!$I$9,"LOKAL",IF(M1709&lt;DATABASE!$J$9,"LUAR KOTA 1",IF($M1709&gt;=DATABASE!$J$9,"LUAR KOTA 2",""))))</f>
        <v/>
      </c>
      <c r="O1709" s="38" t="str">
        <f>IF('DATA ACCURATE'!L1712&lt;&gt;"",'DATA ACCURATE'!L1712,"")</f>
        <v/>
      </c>
      <c r="Q1709" s="38">
        <f t="shared" si="182"/>
        <v>0</v>
      </c>
      <c r="R1709" s="38">
        <f t="shared" si="182"/>
        <v>0</v>
      </c>
      <c r="S1709" s="38">
        <f t="shared" si="182"/>
        <v>0</v>
      </c>
      <c r="T1709" s="38">
        <f t="shared" si="182"/>
        <v>0</v>
      </c>
      <c r="U1709" s="38">
        <f t="shared" si="183"/>
        <v>0</v>
      </c>
      <c r="V1709" s="38">
        <f t="shared" si="183"/>
        <v>0</v>
      </c>
      <c r="W1709" s="38">
        <f t="shared" si="183"/>
        <v>0</v>
      </c>
      <c r="X1709" s="38">
        <f t="shared" si="184"/>
        <v>0</v>
      </c>
      <c r="Y1709" s="38">
        <f t="shared" si="184"/>
        <v>0</v>
      </c>
      <c r="Z1709" s="38">
        <f t="shared" si="184"/>
        <v>0</v>
      </c>
      <c r="AA1709" s="38">
        <f t="shared" si="184"/>
        <v>0</v>
      </c>
      <c r="AB1709" s="38">
        <f t="shared" si="185"/>
        <v>0</v>
      </c>
      <c r="AC1709" s="38">
        <f t="shared" si="186"/>
        <v>0</v>
      </c>
      <c r="AD1709" s="38" t="str">
        <f t="shared" si="187"/>
        <v>000000000000</v>
      </c>
    </row>
    <row r="1710" spans="1:30">
      <c r="A1710" s="9" t="str">
        <f>IF('DATA ACCURATE'!A1713&lt;&gt;"",'DATA ACCURATE'!A1713,"")</f>
        <v/>
      </c>
      <c r="B1710" s="9" t="str">
        <f>IF('DATA ACCURATE'!D1713&lt;&gt;"",'DATA ACCURATE'!D1713,"")</f>
        <v/>
      </c>
      <c r="C1710" s="38" t="str">
        <f>IF($AD1710="000000000000","",INDEX(DATABASE!$W$12:$W$71,MATCH($AD1710,DATABASE!$V$12:$V$71,0)))</f>
        <v/>
      </c>
      <c r="D1710" s="34" t="str">
        <f>IF(C1710="","",IF(E1710="",INDEX(DATABASE!$AF$13:$AF$62,MATCH($C1710,DATABASE!$AC$13:$AC$62,0)),IF(E1710="2x D11",INDEX(DATABASE!$AF$13:$AF$62,MATCH($C1710,DATABASE!$AC$13:$AC$62,0))+2*DATABASE!$AF$62,IF(E1710="3x D11",INDEX(DATABASE!$AF$13:$AF$62,MATCH($C1710,DATABASE!$AC$13:$AC$62,0))+3*DATABASE!$AF$62,""))))</f>
        <v/>
      </c>
      <c r="E1710" s="38" t="str">
        <f>IF(AND($K1710="Y",$G1710&lt;&gt;"UNYIL",$F1710&lt;DATABASE!$O$8),"2x D11",IF(AND($K1710="Y",$G1710&lt;&gt;"UNYIL",$F1710&gt;=DATABASE!$O$8),"3x D11",""))</f>
        <v/>
      </c>
      <c r="F1710" s="9" t="str">
        <f>IF('DATA ACCURATE'!N1713&lt;&gt;"",'DATA ACCURATE'!N1713,"")</f>
        <v/>
      </c>
      <c r="G1710" t="str">
        <f>IF(F1710="","",IF(F1710&lt;=DATABASE!$I$8,"UNYIL",IF(F1710&lt;=DATABASE!$J$8,"KECIL",IF(F1710&lt;DATABASE!$K$8,"TANGGUNG",IF(F1710&gt;=DATABASE!$K$8,"BESAR","")))))</f>
        <v/>
      </c>
      <c r="H1710" s="16" t="str">
        <f>IF('DATA ACCURATE'!J1713&lt;&gt;"",'DATA ACCURATE'!J1713,"")</f>
        <v/>
      </c>
      <c r="I1710" s="35" t="str">
        <f>IF(B1710&lt;&gt;"",IFERROR(VLOOKUP(B1710,'DATA TIMBANGAN'!G:M,7,FALSE),VLOOKUP(B1710,'DATA TIMBANGAN'!G:M,7)),"")</f>
        <v/>
      </c>
      <c r="J1710" s="25" t="str">
        <f>IF(H1710&lt;&gt;"",IFERROR(INDEX(DATABASE!$Z$19:$Z$38,MATCH(DATEVALUE(H1710),DATABASE!$AA$19:$AA$38,0)),INDEX(DATABASE!$Z$12:$Z$18,MATCH(WEEKDAY(H1710,2),DATABASE!$AA$12:$AA$18,0))),"")</f>
        <v/>
      </c>
      <c r="K1710" s="25" t="str">
        <f>IF('DATA ACCURATE'!V1713&lt;&gt;"",'DATA ACCURATE'!V1713,"")</f>
        <v/>
      </c>
      <c r="L1710" s="80" t="str">
        <f>IF($H1710="","",IF(OR($J1710="LIBUR",AND($L1709="LIBUR",$O1709=$O1710)),"LIBUR",IF(AND(OR($L1709="LUAR JAM KERJA 1",$L1709="LUAR JAM KERJA 2"),OR(OR(AND($H1709=$H1710,AND(OR($I1710&gt;DATABASE!$J$3,$I1710&lt;DATABASE!$J$6),((DATEVALUE($H1710)+$I1710)-(DATEVALUE($H1709)+$I1709))&lt;DATABASE!$J$6)),AND($H1709=$H1710,$O1709=$O1710,OR($I1710&gt;DATABASE!$J$6,$I1710&lt;DATABASE!$J$3))),AND(($H1710-$H1709)=1,OR($I1710&lt;DATABASE!$I$6,((DATEVALUE($H1710)+$I1710)-(DATEVALUE($H1709)+$I1709))&lt;DATABASE!$J$6))),$A1710=$A1709),"LUAR JAM KERJA 2",IF(AND(OR(WEEKDAY($H1710,2)=1,WEEKDAY($H1710,2)=2,WEEKDAY($H1710,2)=3,WEEKDAY($H1710,2)=4,WEEKDAY($H1710,2)=5),$I1710&lt;=DATABASE!$J$3,$I1710&gt;=DATABASE!$I$3),"JAM KERJA",IF(AND(WEEKDAY($H1710,2)=6,$I1710&lt;=DATABASE!$J$4,$I1710&gt;=DATABASE!$I$4),"JAM KERJA","LUAR JAM KERJA 1")))))</f>
        <v/>
      </c>
      <c r="M1710" s="33" t="str">
        <f>IF('DATA ACCURATE'!T1713&lt;&gt;"",IF('DATA ACCURATE'!T1713&gt;100,'DATA ACCURATE'!T1713/10,'DATA ACCURATE'!T1713),"")</f>
        <v/>
      </c>
      <c r="N1710" t="str">
        <f>IF(M1710="","",IF(M1710&lt;=DATABASE!$I$9,"LOKAL",IF(M1710&lt;DATABASE!$J$9,"LUAR KOTA 1",IF($M1710&gt;=DATABASE!$J$9,"LUAR KOTA 2",""))))</f>
        <v/>
      </c>
      <c r="O1710" s="38" t="str">
        <f>IF('DATA ACCURATE'!L1713&lt;&gt;"",'DATA ACCURATE'!L1713,"")</f>
        <v/>
      </c>
      <c r="Q1710" s="38">
        <f t="shared" si="182"/>
        <v>0</v>
      </c>
      <c r="R1710" s="38">
        <f t="shared" si="182"/>
        <v>0</v>
      </c>
      <c r="S1710" s="38">
        <f t="shared" si="182"/>
        <v>0</v>
      </c>
      <c r="T1710" s="38">
        <f t="shared" si="182"/>
        <v>0</v>
      </c>
      <c r="U1710" s="38">
        <f t="shared" si="183"/>
        <v>0</v>
      </c>
      <c r="V1710" s="38">
        <f t="shared" si="183"/>
        <v>0</v>
      </c>
      <c r="W1710" s="38">
        <f t="shared" si="183"/>
        <v>0</v>
      </c>
      <c r="X1710" s="38">
        <f t="shared" si="184"/>
        <v>0</v>
      </c>
      <c r="Y1710" s="38">
        <f t="shared" si="184"/>
        <v>0</v>
      </c>
      <c r="Z1710" s="38">
        <f t="shared" si="184"/>
        <v>0</v>
      </c>
      <c r="AA1710" s="38">
        <f t="shared" si="184"/>
        <v>0</v>
      </c>
      <c r="AB1710" s="38">
        <f t="shared" si="185"/>
        <v>0</v>
      </c>
      <c r="AC1710" s="38">
        <f t="shared" si="186"/>
        <v>0</v>
      </c>
      <c r="AD1710" s="38" t="str">
        <f t="shared" si="187"/>
        <v>000000000000</v>
      </c>
    </row>
    <row r="1711" spans="1:30">
      <c r="A1711" s="9" t="str">
        <f>IF('DATA ACCURATE'!A1714&lt;&gt;"",'DATA ACCURATE'!A1714,"")</f>
        <v/>
      </c>
      <c r="B1711" s="9" t="str">
        <f>IF('DATA ACCURATE'!D1714&lt;&gt;"",'DATA ACCURATE'!D1714,"")</f>
        <v/>
      </c>
      <c r="C1711" s="38" t="str">
        <f>IF($AD1711="000000000000","",INDEX(DATABASE!$W$12:$W$71,MATCH($AD1711,DATABASE!$V$12:$V$71,0)))</f>
        <v/>
      </c>
      <c r="D1711" s="34" t="str">
        <f>IF(C1711="","",IF(E1711="",INDEX(DATABASE!$AF$13:$AF$62,MATCH($C1711,DATABASE!$AC$13:$AC$62,0)),IF(E1711="2x D11",INDEX(DATABASE!$AF$13:$AF$62,MATCH($C1711,DATABASE!$AC$13:$AC$62,0))+2*DATABASE!$AF$62,IF(E1711="3x D11",INDEX(DATABASE!$AF$13:$AF$62,MATCH($C1711,DATABASE!$AC$13:$AC$62,0))+3*DATABASE!$AF$62,""))))</f>
        <v/>
      </c>
      <c r="E1711" s="38" t="str">
        <f>IF(AND($K1711="Y",$G1711&lt;&gt;"UNYIL",$F1711&lt;DATABASE!$O$8),"2x D11",IF(AND($K1711="Y",$G1711&lt;&gt;"UNYIL",$F1711&gt;=DATABASE!$O$8),"3x D11",""))</f>
        <v/>
      </c>
      <c r="F1711" s="9" t="str">
        <f>IF('DATA ACCURATE'!N1714&lt;&gt;"",'DATA ACCURATE'!N1714,"")</f>
        <v/>
      </c>
      <c r="G1711" t="str">
        <f>IF(F1711="","",IF(F1711&lt;=DATABASE!$I$8,"UNYIL",IF(F1711&lt;=DATABASE!$J$8,"KECIL",IF(F1711&lt;DATABASE!$K$8,"TANGGUNG",IF(F1711&gt;=DATABASE!$K$8,"BESAR","")))))</f>
        <v/>
      </c>
      <c r="H1711" s="16" t="str">
        <f>IF('DATA ACCURATE'!J1714&lt;&gt;"",'DATA ACCURATE'!J1714,"")</f>
        <v/>
      </c>
      <c r="I1711" s="35" t="str">
        <f>IF(B1711&lt;&gt;"",IFERROR(VLOOKUP(B1711,'DATA TIMBANGAN'!G:M,7,FALSE),VLOOKUP(B1711,'DATA TIMBANGAN'!G:M,7)),"")</f>
        <v/>
      </c>
      <c r="J1711" s="25" t="str">
        <f>IF(H1711&lt;&gt;"",IFERROR(INDEX(DATABASE!$Z$19:$Z$38,MATCH(DATEVALUE(H1711),DATABASE!$AA$19:$AA$38,0)),INDEX(DATABASE!$Z$12:$Z$18,MATCH(WEEKDAY(H1711,2),DATABASE!$AA$12:$AA$18,0))),"")</f>
        <v/>
      </c>
      <c r="K1711" s="25" t="str">
        <f>IF('DATA ACCURATE'!V1714&lt;&gt;"",'DATA ACCURATE'!V1714,"")</f>
        <v/>
      </c>
      <c r="L1711" s="80" t="str">
        <f>IF($H1711="","",IF(OR($J1711="LIBUR",AND($L1710="LIBUR",$O1710=$O1711)),"LIBUR",IF(AND(OR($L1710="LUAR JAM KERJA 1",$L1710="LUAR JAM KERJA 2"),OR(OR(AND($H1710=$H1711,AND(OR($I1711&gt;DATABASE!$J$3,$I1711&lt;DATABASE!$J$6),((DATEVALUE($H1711)+$I1711)-(DATEVALUE($H1710)+$I1710))&lt;DATABASE!$J$6)),AND($H1710=$H1711,$O1710=$O1711,OR($I1711&gt;DATABASE!$J$6,$I1711&lt;DATABASE!$J$3))),AND(($H1711-$H1710)=1,OR($I1711&lt;DATABASE!$I$6,((DATEVALUE($H1711)+$I1711)-(DATEVALUE($H1710)+$I1710))&lt;DATABASE!$J$6))),$A1711=$A1710),"LUAR JAM KERJA 2",IF(AND(OR(WEEKDAY($H1711,2)=1,WEEKDAY($H1711,2)=2,WEEKDAY($H1711,2)=3,WEEKDAY($H1711,2)=4,WEEKDAY($H1711,2)=5),$I1711&lt;=DATABASE!$J$3,$I1711&gt;=DATABASE!$I$3),"JAM KERJA",IF(AND(WEEKDAY($H1711,2)=6,$I1711&lt;=DATABASE!$J$4,$I1711&gt;=DATABASE!$I$4),"JAM KERJA","LUAR JAM KERJA 1")))))</f>
        <v/>
      </c>
      <c r="M1711" s="33" t="str">
        <f>IF('DATA ACCURATE'!T1714&lt;&gt;"",IF('DATA ACCURATE'!T1714&gt;100,'DATA ACCURATE'!T1714/10,'DATA ACCURATE'!T1714),"")</f>
        <v/>
      </c>
      <c r="N1711" t="str">
        <f>IF(M1711="","",IF(M1711&lt;=DATABASE!$I$9,"LOKAL",IF(M1711&lt;DATABASE!$J$9,"LUAR KOTA 1",IF($M1711&gt;=DATABASE!$J$9,"LUAR KOTA 2",""))))</f>
        <v/>
      </c>
      <c r="O1711" s="38" t="str">
        <f>IF('DATA ACCURATE'!L1714&lt;&gt;"",'DATA ACCURATE'!L1714,"")</f>
        <v/>
      </c>
      <c r="Q1711" s="38">
        <f t="shared" si="182"/>
        <v>0</v>
      </c>
      <c r="R1711" s="38">
        <f t="shared" si="182"/>
        <v>0</v>
      </c>
      <c r="S1711" s="38">
        <f t="shared" si="182"/>
        <v>0</v>
      </c>
      <c r="T1711" s="38">
        <f t="shared" si="182"/>
        <v>0</v>
      </c>
      <c r="U1711" s="38">
        <f t="shared" si="183"/>
        <v>0</v>
      </c>
      <c r="V1711" s="38">
        <f t="shared" si="183"/>
        <v>0</v>
      </c>
      <c r="W1711" s="38">
        <f t="shared" si="183"/>
        <v>0</v>
      </c>
      <c r="X1711" s="38">
        <f t="shared" si="184"/>
        <v>0</v>
      </c>
      <c r="Y1711" s="38">
        <f t="shared" si="184"/>
        <v>0</v>
      </c>
      <c r="Z1711" s="38">
        <f t="shared" si="184"/>
        <v>0</v>
      </c>
      <c r="AA1711" s="38">
        <f t="shared" si="184"/>
        <v>0</v>
      </c>
      <c r="AB1711" s="38">
        <f t="shared" si="185"/>
        <v>0</v>
      </c>
      <c r="AC1711" s="38">
        <f t="shared" si="186"/>
        <v>0</v>
      </c>
      <c r="AD1711" s="38" t="str">
        <f t="shared" si="187"/>
        <v>000000000000</v>
      </c>
    </row>
    <row r="1712" spans="1:30">
      <c r="A1712" s="9" t="str">
        <f>IF('DATA ACCURATE'!A1715&lt;&gt;"",'DATA ACCURATE'!A1715,"")</f>
        <v/>
      </c>
      <c r="B1712" s="9" t="str">
        <f>IF('DATA ACCURATE'!D1715&lt;&gt;"",'DATA ACCURATE'!D1715,"")</f>
        <v/>
      </c>
      <c r="C1712" s="38" t="str">
        <f>IF($AD1712="000000000000","",INDEX(DATABASE!$W$12:$W$71,MATCH($AD1712,DATABASE!$V$12:$V$71,0)))</f>
        <v/>
      </c>
      <c r="D1712" s="34" t="str">
        <f>IF(C1712="","",IF(E1712="",INDEX(DATABASE!$AF$13:$AF$62,MATCH($C1712,DATABASE!$AC$13:$AC$62,0)),IF(E1712="2x D11",INDEX(DATABASE!$AF$13:$AF$62,MATCH($C1712,DATABASE!$AC$13:$AC$62,0))+2*DATABASE!$AF$62,IF(E1712="3x D11",INDEX(DATABASE!$AF$13:$AF$62,MATCH($C1712,DATABASE!$AC$13:$AC$62,0))+3*DATABASE!$AF$62,""))))</f>
        <v/>
      </c>
      <c r="E1712" s="38" t="str">
        <f>IF(AND($K1712="Y",$G1712&lt;&gt;"UNYIL",$F1712&lt;DATABASE!$O$8),"2x D11",IF(AND($K1712="Y",$G1712&lt;&gt;"UNYIL",$F1712&gt;=DATABASE!$O$8),"3x D11",""))</f>
        <v/>
      </c>
      <c r="F1712" s="9" t="str">
        <f>IF('DATA ACCURATE'!N1715&lt;&gt;"",'DATA ACCURATE'!N1715,"")</f>
        <v/>
      </c>
      <c r="G1712" t="str">
        <f>IF(F1712="","",IF(F1712&lt;=DATABASE!$I$8,"UNYIL",IF(F1712&lt;=DATABASE!$J$8,"KECIL",IF(F1712&lt;DATABASE!$K$8,"TANGGUNG",IF(F1712&gt;=DATABASE!$K$8,"BESAR","")))))</f>
        <v/>
      </c>
      <c r="H1712" s="16" t="str">
        <f>IF('DATA ACCURATE'!J1715&lt;&gt;"",'DATA ACCURATE'!J1715,"")</f>
        <v/>
      </c>
      <c r="I1712" s="35" t="str">
        <f>IF(B1712&lt;&gt;"",IFERROR(VLOOKUP(B1712,'DATA TIMBANGAN'!G:M,7,FALSE),VLOOKUP(B1712,'DATA TIMBANGAN'!G:M,7)),"")</f>
        <v/>
      </c>
      <c r="J1712" s="25" t="str">
        <f>IF(H1712&lt;&gt;"",IFERROR(INDEX(DATABASE!$Z$19:$Z$38,MATCH(DATEVALUE(H1712),DATABASE!$AA$19:$AA$38,0)),INDEX(DATABASE!$Z$12:$Z$18,MATCH(WEEKDAY(H1712,2),DATABASE!$AA$12:$AA$18,0))),"")</f>
        <v/>
      </c>
      <c r="K1712" s="25" t="str">
        <f>IF('DATA ACCURATE'!V1715&lt;&gt;"",'DATA ACCURATE'!V1715,"")</f>
        <v/>
      </c>
      <c r="L1712" s="80" t="str">
        <f>IF($H1712="","",IF(OR($J1712="LIBUR",AND($L1711="LIBUR",$O1711=$O1712)),"LIBUR",IF(AND(OR($L1711="LUAR JAM KERJA 1",$L1711="LUAR JAM KERJA 2"),OR(OR(AND($H1711=$H1712,AND(OR($I1712&gt;DATABASE!$J$3,$I1712&lt;DATABASE!$J$6),((DATEVALUE($H1712)+$I1712)-(DATEVALUE($H1711)+$I1711))&lt;DATABASE!$J$6)),AND($H1711=$H1712,$O1711=$O1712,OR($I1712&gt;DATABASE!$J$6,$I1712&lt;DATABASE!$J$3))),AND(($H1712-$H1711)=1,OR($I1712&lt;DATABASE!$I$6,((DATEVALUE($H1712)+$I1712)-(DATEVALUE($H1711)+$I1711))&lt;DATABASE!$J$6))),$A1712=$A1711),"LUAR JAM KERJA 2",IF(AND(OR(WEEKDAY($H1712,2)=1,WEEKDAY($H1712,2)=2,WEEKDAY($H1712,2)=3,WEEKDAY($H1712,2)=4,WEEKDAY($H1712,2)=5),$I1712&lt;=DATABASE!$J$3,$I1712&gt;=DATABASE!$I$3),"JAM KERJA",IF(AND(WEEKDAY($H1712,2)=6,$I1712&lt;=DATABASE!$J$4,$I1712&gt;=DATABASE!$I$4),"JAM KERJA","LUAR JAM KERJA 1")))))</f>
        <v/>
      </c>
      <c r="M1712" s="33" t="str">
        <f>IF('DATA ACCURATE'!T1715&lt;&gt;"",IF('DATA ACCURATE'!T1715&gt;100,'DATA ACCURATE'!T1715/10,'DATA ACCURATE'!T1715),"")</f>
        <v/>
      </c>
      <c r="N1712" t="str">
        <f>IF(M1712="","",IF(M1712&lt;=DATABASE!$I$9,"LOKAL",IF(M1712&lt;DATABASE!$J$9,"LUAR KOTA 1",IF($M1712&gt;=DATABASE!$J$9,"LUAR KOTA 2",""))))</f>
        <v/>
      </c>
      <c r="O1712" s="38" t="str">
        <f>IF('DATA ACCURATE'!L1715&lt;&gt;"",'DATA ACCURATE'!L1715,"")</f>
        <v/>
      </c>
      <c r="Q1712" s="38">
        <f t="shared" si="182"/>
        <v>0</v>
      </c>
      <c r="R1712" s="38">
        <f t="shared" si="182"/>
        <v>0</v>
      </c>
      <c r="S1712" s="38">
        <f t="shared" si="182"/>
        <v>0</v>
      </c>
      <c r="T1712" s="38">
        <f t="shared" si="182"/>
        <v>0</v>
      </c>
      <c r="U1712" s="38">
        <f t="shared" si="183"/>
        <v>0</v>
      </c>
      <c r="V1712" s="38">
        <f t="shared" si="183"/>
        <v>0</v>
      </c>
      <c r="W1712" s="38">
        <f t="shared" si="183"/>
        <v>0</v>
      </c>
      <c r="X1712" s="38">
        <f t="shared" si="184"/>
        <v>0</v>
      </c>
      <c r="Y1712" s="38">
        <f t="shared" si="184"/>
        <v>0</v>
      </c>
      <c r="Z1712" s="38">
        <f t="shared" si="184"/>
        <v>0</v>
      </c>
      <c r="AA1712" s="38">
        <f t="shared" si="184"/>
        <v>0</v>
      </c>
      <c r="AB1712" s="38">
        <f t="shared" si="185"/>
        <v>0</v>
      </c>
      <c r="AC1712" s="38">
        <f t="shared" si="186"/>
        <v>0</v>
      </c>
      <c r="AD1712" s="38" t="str">
        <f t="shared" si="187"/>
        <v>000000000000</v>
      </c>
    </row>
    <row r="1713" spans="1:30">
      <c r="A1713" s="9" t="str">
        <f>IF('DATA ACCURATE'!A1716&lt;&gt;"",'DATA ACCURATE'!A1716,"")</f>
        <v/>
      </c>
      <c r="B1713" s="9" t="str">
        <f>IF('DATA ACCURATE'!D1716&lt;&gt;"",'DATA ACCURATE'!D1716,"")</f>
        <v/>
      </c>
      <c r="C1713" s="38" t="str">
        <f>IF($AD1713="000000000000","",INDEX(DATABASE!$W$12:$W$71,MATCH($AD1713,DATABASE!$V$12:$V$71,0)))</f>
        <v/>
      </c>
      <c r="D1713" s="34" t="str">
        <f>IF(C1713="","",IF(E1713="",INDEX(DATABASE!$AF$13:$AF$62,MATCH($C1713,DATABASE!$AC$13:$AC$62,0)),IF(E1713="2x D11",INDEX(DATABASE!$AF$13:$AF$62,MATCH($C1713,DATABASE!$AC$13:$AC$62,0))+2*DATABASE!$AF$62,IF(E1713="3x D11",INDEX(DATABASE!$AF$13:$AF$62,MATCH($C1713,DATABASE!$AC$13:$AC$62,0))+3*DATABASE!$AF$62,""))))</f>
        <v/>
      </c>
      <c r="E1713" s="38" t="str">
        <f>IF(AND($K1713="Y",$G1713&lt;&gt;"UNYIL",$F1713&lt;DATABASE!$O$8),"2x D11",IF(AND($K1713="Y",$G1713&lt;&gt;"UNYIL",$F1713&gt;=DATABASE!$O$8),"3x D11",""))</f>
        <v/>
      </c>
      <c r="F1713" s="9" t="str">
        <f>IF('DATA ACCURATE'!N1716&lt;&gt;"",'DATA ACCURATE'!N1716,"")</f>
        <v/>
      </c>
      <c r="G1713" t="str">
        <f>IF(F1713="","",IF(F1713&lt;=DATABASE!$I$8,"UNYIL",IF(F1713&lt;=DATABASE!$J$8,"KECIL",IF(F1713&lt;DATABASE!$K$8,"TANGGUNG",IF(F1713&gt;=DATABASE!$K$8,"BESAR","")))))</f>
        <v/>
      </c>
      <c r="H1713" s="16" t="str">
        <f>IF('DATA ACCURATE'!J1716&lt;&gt;"",'DATA ACCURATE'!J1716,"")</f>
        <v/>
      </c>
      <c r="I1713" s="35" t="str">
        <f>IF(B1713&lt;&gt;"",IFERROR(VLOOKUP(B1713,'DATA TIMBANGAN'!G:M,7,FALSE),VLOOKUP(B1713,'DATA TIMBANGAN'!G:M,7)),"")</f>
        <v/>
      </c>
      <c r="J1713" s="25" t="str">
        <f>IF(H1713&lt;&gt;"",IFERROR(INDEX(DATABASE!$Z$19:$Z$38,MATCH(DATEVALUE(H1713),DATABASE!$AA$19:$AA$38,0)),INDEX(DATABASE!$Z$12:$Z$18,MATCH(WEEKDAY(H1713,2),DATABASE!$AA$12:$AA$18,0))),"")</f>
        <v/>
      </c>
      <c r="K1713" s="25" t="str">
        <f>IF('DATA ACCURATE'!V1716&lt;&gt;"",'DATA ACCURATE'!V1716,"")</f>
        <v/>
      </c>
      <c r="L1713" s="80" t="str">
        <f>IF($H1713="","",IF(OR($J1713="LIBUR",AND($L1712="LIBUR",$O1712=$O1713)),"LIBUR",IF(AND(OR($L1712="LUAR JAM KERJA 1",$L1712="LUAR JAM KERJA 2"),OR(OR(AND($H1712=$H1713,AND(OR($I1713&gt;DATABASE!$J$3,$I1713&lt;DATABASE!$J$6),((DATEVALUE($H1713)+$I1713)-(DATEVALUE($H1712)+$I1712))&lt;DATABASE!$J$6)),AND($H1712=$H1713,$O1712=$O1713,OR($I1713&gt;DATABASE!$J$6,$I1713&lt;DATABASE!$J$3))),AND(($H1713-$H1712)=1,OR($I1713&lt;DATABASE!$I$6,((DATEVALUE($H1713)+$I1713)-(DATEVALUE($H1712)+$I1712))&lt;DATABASE!$J$6))),$A1713=$A1712),"LUAR JAM KERJA 2",IF(AND(OR(WEEKDAY($H1713,2)=1,WEEKDAY($H1713,2)=2,WEEKDAY($H1713,2)=3,WEEKDAY($H1713,2)=4,WEEKDAY($H1713,2)=5),$I1713&lt;=DATABASE!$J$3,$I1713&gt;=DATABASE!$I$3),"JAM KERJA",IF(AND(WEEKDAY($H1713,2)=6,$I1713&lt;=DATABASE!$J$4,$I1713&gt;=DATABASE!$I$4),"JAM KERJA","LUAR JAM KERJA 1")))))</f>
        <v/>
      </c>
      <c r="M1713" s="33" t="str">
        <f>IF('DATA ACCURATE'!T1716&lt;&gt;"",IF('DATA ACCURATE'!T1716&gt;100,'DATA ACCURATE'!T1716/10,'DATA ACCURATE'!T1716),"")</f>
        <v/>
      </c>
      <c r="N1713" t="str">
        <f>IF(M1713="","",IF(M1713&lt;=DATABASE!$I$9,"LOKAL",IF(M1713&lt;DATABASE!$J$9,"LUAR KOTA 1",IF($M1713&gt;=DATABASE!$J$9,"LUAR KOTA 2",""))))</f>
        <v/>
      </c>
      <c r="O1713" s="38" t="str">
        <f>IF('DATA ACCURATE'!L1716&lt;&gt;"",'DATA ACCURATE'!L1716,"")</f>
        <v/>
      </c>
      <c r="Q1713" s="38">
        <f t="shared" si="182"/>
        <v>0</v>
      </c>
      <c r="R1713" s="38">
        <f t="shared" si="182"/>
        <v>0</v>
      </c>
      <c r="S1713" s="38">
        <f t="shared" si="182"/>
        <v>0</v>
      </c>
      <c r="T1713" s="38">
        <f t="shared" si="182"/>
        <v>0</v>
      </c>
      <c r="U1713" s="38">
        <f t="shared" si="183"/>
        <v>0</v>
      </c>
      <c r="V1713" s="38">
        <f t="shared" si="183"/>
        <v>0</v>
      </c>
      <c r="W1713" s="38">
        <f t="shared" si="183"/>
        <v>0</v>
      </c>
      <c r="X1713" s="38">
        <f t="shared" si="184"/>
        <v>0</v>
      </c>
      <c r="Y1713" s="38">
        <f t="shared" si="184"/>
        <v>0</v>
      </c>
      <c r="Z1713" s="38">
        <f t="shared" si="184"/>
        <v>0</v>
      </c>
      <c r="AA1713" s="38">
        <f t="shared" si="184"/>
        <v>0</v>
      </c>
      <c r="AB1713" s="38">
        <f t="shared" si="185"/>
        <v>0</v>
      </c>
      <c r="AC1713" s="38">
        <f t="shared" si="186"/>
        <v>0</v>
      </c>
      <c r="AD1713" s="38" t="str">
        <f t="shared" si="187"/>
        <v>000000000000</v>
      </c>
    </row>
    <row r="1714" spans="1:30">
      <c r="A1714" s="9" t="str">
        <f>IF('DATA ACCURATE'!A1717&lt;&gt;"",'DATA ACCURATE'!A1717,"")</f>
        <v/>
      </c>
      <c r="B1714" s="9" t="str">
        <f>IF('DATA ACCURATE'!D1717&lt;&gt;"",'DATA ACCURATE'!D1717,"")</f>
        <v/>
      </c>
      <c r="C1714" s="38" t="str">
        <f>IF($AD1714="000000000000","",INDEX(DATABASE!$W$12:$W$71,MATCH($AD1714,DATABASE!$V$12:$V$71,0)))</f>
        <v/>
      </c>
      <c r="D1714" s="34" t="str">
        <f>IF(C1714="","",IF(E1714="",INDEX(DATABASE!$AF$13:$AF$62,MATCH($C1714,DATABASE!$AC$13:$AC$62,0)),IF(E1714="2x D11",INDEX(DATABASE!$AF$13:$AF$62,MATCH($C1714,DATABASE!$AC$13:$AC$62,0))+2*DATABASE!$AF$62,IF(E1714="3x D11",INDEX(DATABASE!$AF$13:$AF$62,MATCH($C1714,DATABASE!$AC$13:$AC$62,0))+3*DATABASE!$AF$62,""))))</f>
        <v/>
      </c>
      <c r="E1714" s="38" t="str">
        <f>IF(AND($K1714="Y",$G1714&lt;&gt;"UNYIL",$F1714&lt;DATABASE!$O$8),"2x D11",IF(AND($K1714="Y",$G1714&lt;&gt;"UNYIL",$F1714&gt;=DATABASE!$O$8),"3x D11",""))</f>
        <v/>
      </c>
      <c r="F1714" s="9" t="str">
        <f>IF('DATA ACCURATE'!N1717&lt;&gt;"",'DATA ACCURATE'!N1717,"")</f>
        <v/>
      </c>
      <c r="G1714" t="str">
        <f>IF(F1714="","",IF(F1714&lt;=DATABASE!$I$8,"UNYIL",IF(F1714&lt;=DATABASE!$J$8,"KECIL",IF(F1714&lt;DATABASE!$K$8,"TANGGUNG",IF(F1714&gt;=DATABASE!$K$8,"BESAR","")))))</f>
        <v/>
      </c>
      <c r="H1714" s="16" t="str">
        <f>IF('DATA ACCURATE'!J1717&lt;&gt;"",'DATA ACCURATE'!J1717,"")</f>
        <v/>
      </c>
      <c r="I1714" s="35" t="str">
        <f>IF(B1714&lt;&gt;"",IFERROR(VLOOKUP(B1714,'DATA TIMBANGAN'!G:M,7,FALSE),VLOOKUP(B1714,'DATA TIMBANGAN'!G:M,7)),"")</f>
        <v/>
      </c>
      <c r="J1714" s="25" t="str">
        <f>IF(H1714&lt;&gt;"",IFERROR(INDEX(DATABASE!$Z$19:$Z$38,MATCH(DATEVALUE(H1714),DATABASE!$AA$19:$AA$38,0)),INDEX(DATABASE!$Z$12:$Z$18,MATCH(WEEKDAY(H1714,2),DATABASE!$AA$12:$AA$18,0))),"")</f>
        <v/>
      </c>
      <c r="K1714" s="25" t="str">
        <f>IF('DATA ACCURATE'!V1717&lt;&gt;"",'DATA ACCURATE'!V1717,"")</f>
        <v/>
      </c>
      <c r="L1714" s="80" t="str">
        <f>IF($H1714="","",IF(OR($J1714="LIBUR",AND($L1713="LIBUR",$O1713=$O1714)),"LIBUR",IF(AND(OR($L1713="LUAR JAM KERJA 1",$L1713="LUAR JAM KERJA 2"),OR(OR(AND($H1713=$H1714,AND(OR($I1714&gt;DATABASE!$J$3,$I1714&lt;DATABASE!$J$6),((DATEVALUE($H1714)+$I1714)-(DATEVALUE($H1713)+$I1713))&lt;DATABASE!$J$6)),AND($H1713=$H1714,$O1713=$O1714,OR($I1714&gt;DATABASE!$J$6,$I1714&lt;DATABASE!$J$3))),AND(($H1714-$H1713)=1,OR($I1714&lt;DATABASE!$I$6,((DATEVALUE($H1714)+$I1714)-(DATEVALUE($H1713)+$I1713))&lt;DATABASE!$J$6))),$A1714=$A1713),"LUAR JAM KERJA 2",IF(AND(OR(WEEKDAY($H1714,2)=1,WEEKDAY($H1714,2)=2,WEEKDAY($H1714,2)=3,WEEKDAY($H1714,2)=4,WEEKDAY($H1714,2)=5),$I1714&lt;=DATABASE!$J$3,$I1714&gt;=DATABASE!$I$3),"JAM KERJA",IF(AND(WEEKDAY($H1714,2)=6,$I1714&lt;=DATABASE!$J$4,$I1714&gt;=DATABASE!$I$4),"JAM KERJA","LUAR JAM KERJA 1")))))</f>
        <v/>
      </c>
      <c r="M1714" s="33" t="str">
        <f>IF('DATA ACCURATE'!T1717&lt;&gt;"",IF('DATA ACCURATE'!T1717&gt;100,'DATA ACCURATE'!T1717/10,'DATA ACCURATE'!T1717),"")</f>
        <v/>
      </c>
      <c r="N1714" t="str">
        <f>IF(M1714="","",IF(M1714&lt;=DATABASE!$I$9,"LOKAL",IF(M1714&lt;DATABASE!$J$9,"LUAR KOTA 1",IF($M1714&gt;=DATABASE!$J$9,"LUAR KOTA 2",""))))</f>
        <v/>
      </c>
      <c r="O1714" s="38" t="str">
        <f>IF('DATA ACCURATE'!L1717&lt;&gt;"",'DATA ACCURATE'!L1717,"")</f>
        <v/>
      </c>
      <c r="Q1714" s="38">
        <f t="shared" si="182"/>
        <v>0</v>
      </c>
      <c r="R1714" s="38">
        <f t="shared" si="182"/>
        <v>0</v>
      </c>
      <c r="S1714" s="38">
        <f t="shared" si="182"/>
        <v>0</v>
      </c>
      <c r="T1714" s="38">
        <f t="shared" si="182"/>
        <v>0</v>
      </c>
      <c r="U1714" s="38">
        <f t="shared" si="183"/>
        <v>0</v>
      </c>
      <c r="V1714" s="38">
        <f t="shared" si="183"/>
        <v>0</v>
      </c>
      <c r="W1714" s="38">
        <f t="shared" si="183"/>
        <v>0</v>
      </c>
      <c r="X1714" s="38">
        <f t="shared" si="184"/>
        <v>0</v>
      </c>
      <c r="Y1714" s="38">
        <f t="shared" si="184"/>
        <v>0</v>
      </c>
      <c r="Z1714" s="38">
        <f t="shared" si="184"/>
        <v>0</v>
      </c>
      <c r="AA1714" s="38">
        <f t="shared" si="184"/>
        <v>0</v>
      </c>
      <c r="AB1714" s="38">
        <f t="shared" si="185"/>
        <v>0</v>
      </c>
      <c r="AC1714" s="38">
        <f t="shared" si="186"/>
        <v>0</v>
      </c>
      <c r="AD1714" s="38" t="str">
        <f t="shared" si="187"/>
        <v>000000000000</v>
      </c>
    </row>
    <row r="1715" spans="1:30">
      <c r="A1715" s="9" t="str">
        <f>IF('DATA ACCURATE'!A1718&lt;&gt;"",'DATA ACCURATE'!A1718,"")</f>
        <v/>
      </c>
      <c r="B1715" s="9" t="str">
        <f>IF('DATA ACCURATE'!D1718&lt;&gt;"",'DATA ACCURATE'!D1718,"")</f>
        <v/>
      </c>
      <c r="C1715" s="38" t="str">
        <f>IF($AD1715="000000000000","",INDEX(DATABASE!$W$12:$W$71,MATCH($AD1715,DATABASE!$V$12:$V$71,0)))</f>
        <v/>
      </c>
      <c r="D1715" s="34" t="str">
        <f>IF(C1715="","",IF(E1715="",INDEX(DATABASE!$AF$13:$AF$62,MATCH($C1715,DATABASE!$AC$13:$AC$62,0)),IF(E1715="2x D11",INDEX(DATABASE!$AF$13:$AF$62,MATCH($C1715,DATABASE!$AC$13:$AC$62,0))+2*DATABASE!$AF$62,IF(E1715="3x D11",INDEX(DATABASE!$AF$13:$AF$62,MATCH($C1715,DATABASE!$AC$13:$AC$62,0))+3*DATABASE!$AF$62,""))))</f>
        <v/>
      </c>
      <c r="E1715" s="38" t="str">
        <f>IF(AND($K1715="Y",$G1715&lt;&gt;"UNYIL",$F1715&lt;DATABASE!$O$8),"2x D11",IF(AND($K1715="Y",$G1715&lt;&gt;"UNYIL",$F1715&gt;=DATABASE!$O$8),"3x D11",""))</f>
        <v/>
      </c>
      <c r="F1715" s="9" t="str">
        <f>IF('DATA ACCURATE'!N1718&lt;&gt;"",'DATA ACCURATE'!N1718,"")</f>
        <v/>
      </c>
      <c r="G1715" t="str">
        <f>IF(F1715="","",IF(F1715&lt;=DATABASE!$I$8,"UNYIL",IF(F1715&lt;=DATABASE!$J$8,"KECIL",IF(F1715&lt;DATABASE!$K$8,"TANGGUNG",IF(F1715&gt;=DATABASE!$K$8,"BESAR","")))))</f>
        <v/>
      </c>
      <c r="H1715" s="16" t="str">
        <f>IF('DATA ACCURATE'!J1718&lt;&gt;"",'DATA ACCURATE'!J1718,"")</f>
        <v/>
      </c>
      <c r="I1715" s="35" t="str">
        <f>IF(B1715&lt;&gt;"",IFERROR(VLOOKUP(B1715,'DATA TIMBANGAN'!G:M,7,FALSE),VLOOKUP(B1715,'DATA TIMBANGAN'!G:M,7)),"")</f>
        <v/>
      </c>
      <c r="J1715" s="25" t="str">
        <f>IF(H1715&lt;&gt;"",IFERROR(INDEX(DATABASE!$Z$19:$Z$38,MATCH(DATEVALUE(H1715),DATABASE!$AA$19:$AA$38,0)),INDEX(DATABASE!$Z$12:$Z$18,MATCH(WEEKDAY(H1715,2),DATABASE!$AA$12:$AA$18,0))),"")</f>
        <v/>
      </c>
      <c r="K1715" s="25" t="str">
        <f>IF('DATA ACCURATE'!V1718&lt;&gt;"",'DATA ACCURATE'!V1718,"")</f>
        <v/>
      </c>
      <c r="L1715" s="80" t="str">
        <f>IF($H1715="","",IF(OR($J1715="LIBUR",AND($L1714="LIBUR",$O1714=$O1715)),"LIBUR",IF(AND(OR($L1714="LUAR JAM KERJA 1",$L1714="LUAR JAM KERJA 2"),OR(OR(AND($H1714=$H1715,AND(OR($I1715&gt;DATABASE!$J$3,$I1715&lt;DATABASE!$J$6),((DATEVALUE($H1715)+$I1715)-(DATEVALUE($H1714)+$I1714))&lt;DATABASE!$J$6)),AND($H1714=$H1715,$O1714=$O1715,OR($I1715&gt;DATABASE!$J$6,$I1715&lt;DATABASE!$J$3))),AND(($H1715-$H1714)=1,OR($I1715&lt;DATABASE!$I$6,((DATEVALUE($H1715)+$I1715)-(DATEVALUE($H1714)+$I1714))&lt;DATABASE!$J$6))),$A1715=$A1714),"LUAR JAM KERJA 2",IF(AND(OR(WEEKDAY($H1715,2)=1,WEEKDAY($H1715,2)=2,WEEKDAY($H1715,2)=3,WEEKDAY($H1715,2)=4,WEEKDAY($H1715,2)=5),$I1715&lt;=DATABASE!$J$3,$I1715&gt;=DATABASE!$I$3),"JAM KERJA",IF(AND(WEEKDAY($H1715,2)=6,$I1715&lt;=DATABASE!$J$4,$I1715&gt;=DATABASE!$I$4),"JAM KERJA","LUAR JAM KERJA 1")))))</f>
        <v/>
      </c>
      <c r="M1715" s="33" t="str">
        <f>IF('DATA ACCURATE'!T1718&lt;&gt;"",IF('DATA ACCURATE'!T1718&gt;100,'DATA ACCURATE'!T1718/10,'DATA ACCURATE'!T1718),"")</f>
        <v/>
      </c>
      <c r="N1715" t="str">
        <f>IF(M1715="","",IF(M1715&lt;=DATABASE!$I$9,"LOKAL",IF(M1715&lt;DATABASE!$J$9,"LUAR KOTA 1",IF($M1715&gt;=DATABASE!$J$9,"LUAR KOTA 2",""))))</f>
        <v/>
      </c>
      <c r="O1715" s="38" t="str">
        <f>IF('DATA ACCURATE'!L1718&lt;&gt;"",'DATA ACCURATE'!L1718,"")</f>
        <v/>
      </c>
      <c r="Q1715" s="38">
        <f t="shared" si="182"/>
        <v>0</v>
      </c>
      <c r="R1715" s="38">
        <f t="shared" si="182"/>
        <v>0</v>
      </c>
      <c r="S1715" s="38">
        <f t="shared" si="182"/>
        <v>0</v>
      </c>
      <c r="T1715" s="38">
        <f t="shared" si="182"/>
        <v>0</v>
      </c>
      <c r="U1715" s="38">
        <f t="shared" si="183"/>
        <v>0</v>
      </c>
      <c r="V1715" s="38">
        <f t="shared" si="183"/>
        <v>0</v>
      </c>
      <c r="W1715" s="38">
        <f t="shared" si="183"/>
        <v>0</v>
      </c>
      <c r="X1715" s="38">
        <f t="shared" si="184"/>
        <v>0</v>
      </c>
      <c r="Y1715" s="38">
        <f t="shared" si="184"/>
        <v>0</v>
      </c>
      <c r="Z1715" s="38">
        <f t="shared" si="184"/>
        <v>0</v>
      </c>
      <c r="AA1715" s="38">
        <f t="shared" si="184"/>
        <v>0</v>
      </c>
      <c r="AB1715" s="38">
        <f t="shared" si="185"/>
        <v>0</v>
      </c>
      <c r="AC1715" s="38">
        <f t="shared" si="186"/>
        <v>0</v>
      </c>
      <c r="AD1715" s="38" t="str">
        <f t="shared" si="187"/>
        <v>000000000000</v>
      </c>
    </row>
    <row r="1716" spans="1:30">
      <c r="A1716" s="9" t="str">
        <f>IF('DATA ACCURATE'!A1719&lt;&gt;"",'DATA ACCURATE'!A1719,"")</f>
        <v/>
      </c>
      <c r="B1716" s="9" t="str">
        <f>IF('DATA ACCURATE'!D1719&lt;&gt;"",'DATA ACCURATE'!D1719,"")</f>
        <v/>
      </c>
      <c r="C1716" s="38" t="str">
        <f>IF($AD1716="000000000000","",INDEX(DATABASE!$W$12:$W$71,MATCH($AD1716,DATABASE!$V$12:$V$71,0)))</f>
        <v/>
      </c>
      <c r="D1716" s="34" t="str">
        <f>IF(C1716="","",IF(E1716="",INDEX(DATABASE!$AF$13:$AF$62,MATCH($C1716,DATABASE!$AC$13:$AC$62,0)),IF(E1716="2x D11",INDEX(DATABASE!$AF$13:$AF$62,MATCH($C1716,DATABASE!$AC$13:$AC$62,0))+2*DATABASE!$AF$62,IF(E1716="3x D11",INDEX(DATABASE!$AF$13:$AF$62,MATCH($C1716,DATABASE!$AC$13:$AC$62,0))+3*DATABASE!$AF$62,""))))</f>
        <v/>
      </c>
      <c r="E1716" s="38" t="str">
        <f>IF(AND($K1716="Y",$G1716&lt;&gt;"UNYIL",$F1716&lt;DATABASE!$O$8),"2x D11",IF(AND($K1716="Y",$G1716&lt;&gt;"UNYIL",$F1716&gt;=DATABASE!$O$8),"3x D11",""))</f>
        <v/>
      </c>
      <c r="F1716" s="9" t="str">
        <f>IF('DATA ACCURATE'!N1719&lt;&gt;"",'DATA ACCURATE'!N1719,"")</f>
        <v/>
      </c>
      <c r="G1716" t="str">
        <f>IF(F1716="","",IF(F1716&lt;=DATABASE!$I$8,"UNYIL",IF(F1716&lt;=DATABASE!$J$8,"KECIL",IF(F1716&lt;DATABASE!$K$8,"TANGGUNG",IF(F1716&gt;=DATABASE!$K$8,"BESAR","")))))</f>
        <v/>
      </c>
      <c r="H1716" s="16" t="str">
        <f>IF('DATA ACCURATE'!J1719&lt;&gt;"",'DATA ACCURATE'!J1719,"")</f>
        <v/>
      </c>
      <c r="I1716" s="35" t="str">
        <f>IF(B1716&lt;&gt;"",IFERROR(VLOOKUP(B1716,'DATA TIMBANGAN'!G:M,7,FALSE),VLOOKUP(B1716,'DATA TIMBANGAN'!G:M,7)),"")</f>
        <v/>
      </c>
      <c r="J1716" s="25" t="str">
        <f>IF(H1716&lt;&gt;"",IFERROR(INDEX(DATABASE!$Z$19:$Z$38,MATCH(DATEVALUE(H1716),DATABASE!$AA$19:$AA$38,0)),INDEX(DATABASE!$Z$12:$Z$18,MATCH(WEEKDAY(H1716,2),DATABASE!$AA$12:$AA$18,0))),"")</f>
        <v/>
      </c>
      <c r="K1716" s="25" t="str">
        <f>IF('DATA ACCURATE'!V1719&lt;&gt;"",'DATA ACCURATE'!V1719,"")</f>
        <v/>
      </c>
      <c r="L1716" s="80" t="str">
        <f>IF($H1716="","",IF(OR($J1716="LIBUR",AND($L1715="LIBUR",$O1715=$O1716)),"LIBUR",IF(AND(OR($L1715="LUAR JAM KERJA 1",$L1715="LUAR JAM KERJA 2"),OR(OR(AND($H1715=$H1716,AND(OR($I1716&gt;DATABASE!$J$3,$I1716&lt;DATABASE!$J$6),((DATEVALUE($H1716)+$I1716)-(DATEVALUE($H1715)+$I1715))&lt;DATABASE!$J$6)),AND($H1715=$H1716,$O1715=$O1716,OR($I1716&gt;DATABASE!$J$6,$I1716&lt;DATABASE!$J$3))),AND(($H1716-$H1715)=1,OR($I1716&lt;DATABASE!$I$6,((DATEVALUE($H1716)+$I1716)-(DATEVALUE($H1715)+$I1715))&lt;DATABASE!$J$6))),$A1716=$A1715),"LUAR JAM KERJA 2",IF(AND(OR(WEEKDAY($H1716,2)=1,WEEKDAY($H1716,2)=2,WEEKDAY($H1716,2)=3,WEEKDAY($H1716,2)=4,WEEKDAY($H1716,2)=5),$I1716&lt;=DATABASE!$J$3,$I1716&gt;=DATABASE!$I$3),"JAM KERJA",IF(AND(WEEKDAY($H1716,2)=6,$I1716&lt;=DATABASE!$J$4,$I1716&gt;=DATABASE!$I$4),"JAM KERJA","LUAR JAM KERJA 1")))))</f>
        <v/>
      </c>
      <c r="M1716" s="33" t="str">
        <f>IF('DATA ACCURATE'!T1719&lt;&gt;"",IF('DATA ACCURATE'!T1719&gt;100,'DATA ACCURATE'!T1719/10,'DATA ACCURATE'!T1719),"")</f>
        <v/>
      </c>
      <c r="N1716" t="str">
        <f>IF(M1716="","",IF(M1716&lt;=DATABASE!$I$9,"LOKAL",IF(M1716&lt;DATABASE!$J$9,"LUAR KOTA 1",IF($M1716&gt;=DATABASE!$J$9,"LUAR KOTA 2",""))))</f>
        <v/>
      </c>
      <c r="O1716" s="38" t="str">
        <f>IF('DATA ACCURATE'!L1719&lt;&gt;"",'DATA ACCURATE'!L1719,"")</f>
        <v/>
      </c>
      <c r="Q1716" s="38">
        <f t="shared" si="182"/>
        <v>0</v>
      </c>
      <c r="R1716" s="38">
        <f t="shared" si="182"/>
        <v>0</v>
      </c>
      <c r="S1716" s="38">
        <f t="shared" si="182"/>
        <v>0</v>
      </c>
      <c r="T1716" s="38">
        <f t="shared" si="182"/>
        <v>0</v>
      </c>
      <c r="U1716" s="38">
        <f t="shared" si="183"/>
        <v>0</v>
      </c>
      <c r="V1716" s="38">
        <f t="shared" si="183"/>
        <v>0</v>
      </c>
      <c r="W1716" s="38">
        <f t="shared" si="183"/>
        <v>0</v>
      </c>
      <c r="X1716" s="38">
        <f t="shared" si="184"/>
        <v>0</v>
      </c>
      <c r="Y1716" s="38">
        <f t="shared" si="184"/>
        <v>0</v>
      </c>
      <c r="Z1716" s="38">
        <f t="shared" si="184"/>
        <v>0</v>
      </c>
      <c r="AA1716" s="38">
        <f t="shared" si="184"/>
        <v>0</v>
      </c>
      <c r="AB1716" s="38">
        <f t="shared" si="185"/>
        <v>0</v>
      </c>
      <c r="AC1716" s="38">
        <f t="shared" si="186"/>
        <v>0</v>
      </c>
      <c r="AD1716" s="38" t="str">
        <f t="shared" si="187"/>
        <v>000000000000</v>
      </c>
    </row>
    <row r="1717" spans="1:30">
      <c r="A1717" s="9" t="str">
        <f>IF('DATA ACCURATE'!A1720&lt;&gt;"",'DATA ACCURATE'!A1720,"")</f>
        <v/>
      </c>
      <c r="B1717" s="9" t="str">
        <f>IF('DATA ACCURATE'!D1720&lt;&gt;"",'DATA ACCURATE'!D1720,"")</f>
        <v/>
      </c>
      <c r="C1717" s="38" t="str">
        <f>IF($AD1717="000000000000","",INDEX(DATABASE!$W$12:$W$71,MATCH($AD1717,DATABASE!$V$12:$V$71,0)))</f>
        <v/>
      </c>
      <c r="D1717" s="34" t="str">
        <f>IF(C1717="","",IF(E1717="",INDEX(DATABASE!$AF$13:$AF$62,MATCH($C1717,DATABASE!$AC$13:$AC$62,0)),IF(E1717="2x D11",INDEX(DATABASE!$AF$13:$AF$62,MATCH($C1717,DATABASE!$AC$13:$AC$62,0))+2*DATABASE!$AF$62,IF(E1717="3x D11",INDEX(DATABASE!$AF$13:$AF$62,MATCH($C1717,DATABASE!$AC$13:$AC$62,0))+3*DATABASE!$AF$62,""))))</f>
        <v/>
      </c>
      <c r="E1717" s="38" t="str">
        <f>IF(AND($K1717="Y",$G1717&lt;&gt;"UNYIL",$F1717&lt;DATABASE!$O$8),"2x D11",IF(AND($K1717="Y",$G1717&lt;&gt;"UNYIL",$F1717&gt;=DATABASE!$O$8),"3x D11",""))</f>
        <v/>
      </c>
      <c r="F1717" s="9" t="str">
        <f>IF('DATA ACCURATE'!N1720&lt;&gt;"",'DATA ACCURATE'!N1720,"")</f>
        <v/>
      </c>
      <c r="G1717" t="str">
        <f>IF(F1717="","",IF(F1717&lt;=DATABASE!$I$8,"UNYIL",IF(F1717&lt;=DATABASE!$J$8,"KECIL",IF(F1717&lt;DATABASE!$K$8,"TANGGUNG",IF(F1717&gt;=DATABASE!$K$8,"BESAR","")))))</f>
        <v/>
      </c>
      <c r="H1717" s="16" t="str">
        <f>IF('DATA ACCURATE'!J1720&lt;&gt;"",'DATA ACCURATE'!J1720,"")</f>
        <v/>
      </c>
      <c r="I1717" s="35" t="str">
        <f>IF(B1717&lt;&gt;"",IFERROR(VLOOKUP(B1717,'DATA TIMBANGAN'!G:M,7,FALSE),VLOOKUP(B1717,'DATA TIMBANGAN'!G:M,7)),"")</f>
        <v/>
      </c>
      <c r="J1717" s="25" t="str">
        <f>IF(H1717&lt;&gt;"",IFERROR(INDEX(DATABASE!$Z$19:$Z$38,MATCH(DATEVALUE(H1717),DATABASE!$AA$19:$AA$38,0)),INDEX(DATABASE!$Z$12:$Z$18,MATCH(WEEKDAY(H1717,2),DATABASE!$AA$12:$AA$18,0))),"")</f>
        <v/>
      </c>
      <c r="K1717" s="25" t="str">
        <f>IF('DATA ACCURATE'!V1720&lt;&gt;"",'DATA ACCURATE'!V1720,"")</f>
        <v/>
      </c>
      <c r="L1717" s="80" t="str">
        <f>IF($H1717="","",IF(OR($J1717="LIBUR",AND($L1716="LIBUR",$O1716=$O1717)),"LIBUR",IF(AND(OR($L1716="LUAR JAM KERJA 1",$L1716="LUAR JAM KERJA 2"),OR(OR(AND($H1716=$H1717,AND(OR($I1717&gt;DATABASE!$J$3,$I1717&lt;DATABASE!$J$6),((DATEVALUE($H1717)+$I1717)-(DATEVALUE($H1716)+$I1716))&lt;DATABASE!$J$6)),AND($H1716=$H1717,$O1716=$O1717,OR($I1717&gt;DATABASE!$J$6,$I1717&lt;DATABASE!$J$3))),AND(($H1717-$H1716)=1,OR($I1717&lt;DATABASE!$I$6,((DATEVALUE($H1717)+$I1717)-(DATEVALUE($H1716)+$I1716))&lt;DATABASE!$J$6))),$A1717=$A1716),"LUAR JAM KERJA 2",IF(AND(OR(WEEKDAY($H1717,2)=1,WEEKDAY($H1717,2)=2,WEEKDAY($H1717,2)=3,WEEKDAY($H1717,2)=4,WEEKDAY($H1717,2)=5),$I1717&lt;=DATABASE!$J$3,$I1717&gt;=DATABASE!$I$3),"JAM KERJA",IF(AND(WEEKDAY($H1717,2)=6,$I1717&lt;=DATABASE!$J$4,$I1717&gt;=DATABASE!$I$4),"JAM KERJA","LUAR JAM KERJA 1")))))</f>
        <v/>
      </c>
      <c r="M1717" s="33" t="str">
        <f>IF('DATA ACCURATE'!T1720&lt;&gt;"",IF('DATA ACCURATE'!T1720&gt;100,'DATA ACCURATE'!T1720/10,'DATA ACCURATE'!T1720),"")</f>
        <v/>
      </c>
      <c r="N1717" t="str">
        <f>IF(M1717="","",IF(M1717&lt;=DATABASE!$I$9,"LOKAL",IF(M1717&lt;DATABASE!$J$9,"LUAR KOTA 1",IF($M1717&gt;=DATABASE!$J$9,"LUAR KOTA 2",""))))</f>
        <v/>
      </c>
      <c r="O1717" s="38" t="str">
        <f>IF('DATA ACCURATE'!L1720&lt;&gt;"",'DATA ACCURATE'!L1720,"")</f>
        <v/>
      </c>
      <c r="Q1717" s="38">
        <f t="shared" si="182"/>
        <v>0</v>
      </c>
      <c r="R1717" s="38">
        <f t="shared" si="182"/>
        <v>0</v>
      </c>
      <c r="S1717" s="38">
        <f t="shared" si="182"/>
        <v>0</v>
      </c>
      <c r="T1717" s="38">
        <f t="shared" si="182"/>
        <v>0</v>
      </c>
      <c r="U1717" s="38">
        <f t="shared" si="183"/>
        <v>0</v>
      </c>
      <c r="V1717" s="38">
        <f t="shared" si="183"/>
        <v>0</v>
      </c>
      <c r="W1717" s="38">
        <f t="shared" si="183"/>
        <v>0</v>
      </c>
      <c r="X1717" s="38">
        <f t="shared" si="184"/>
        <v>0</v>
      </c>
      <c r="Y1717" s="38">
        <f t="shared" si="184"/>
        <v>0</v>
      </c>
      <c r="Z1717" s="38">
        <f t="shared" si="184"/>
        <v>0</v>
      </c>
      <c r="AA1717" s="38">
        <f t="shared" si="184"/>
        <v>0</v>
      </c>
      <c r="AB1717" s="38">
        <f t="shared" si="185"/>
        <v>0</v>
      </c>
      <c r="AC1717" s="38">
        <f t="shared" si="186"/>
        <v>0</v>
      </c>
      <c r="AD1717" s="38" t="str">
        <f t="shared" si="187"/>
        <v>000000000000</v>
      </c>
    </row>
    <row r="1718" spans="1:30">
      <c r="A1718" s="9" t="str">
        <f>IF('DATA ACCURATE'!A1721&lt;&gt;"",'DATA ACCURATE'!A1721,"")</f>
        <v/>
      </c>
      <c r="B1718" s="9" t="str">
        <f>IF('DATA ACCURATE'!D1721&lt;&gt;"",'DATA ACCURATE'!D1721,"")</f>
        <v/>
      </c>
      <c r="C1718" s="38" t="str">
        <f>IF($AD1718="000000000000","",INDEX(DATABASE!$W$12:$W$71,MATCH($AD1718,DATABASE!$V$12:$V$71,0)))</f>
        <v/>
      </c>
      <c r="D1718" s="34" t="str">
        <f>IF(C1718="","",IF(E1718="",INDEX(DATABASE!$AF$13:$AF$62,MATCH($C1718,DATABASE!$AC$13:$AC$62,0)),IF(E1718="2x D11",INDEX(DATABASE!$AF$13:$AF$62,MATCH($C1718,DATABASE!$AC$13:$AC$62,0))+2*DATABASE!$AF$62,IF(E1718="3x D11",INDEX(DATABASE!$AF$13:$AF$62,MATCH($C1718,DATABASE!$AC$13:$AC$62,0))+3*DATABASE!$AF$62,""))))</f>
        <v/>
      </c>
      <c r="E1718" s="38" t="str">
        <f>IF(AND($K1718="Y",$G1718&lt;&gt;"UNYIL",$F1718&lt;DATABASE!$O$8),"2x D11",IF(AND($K1718="Y",$G1718&lt;&gt;"UNYIL",$F1718&gt;=DATABASE!$O$8),"3x D11",""))</f>
        <v/>
      </c>
      <c r="F1718" s="9" t="str">
        <f>IF('DATA ACCURATE'!N1721&lt;&gt;"",'DATA ACCURATE'!N1721,"")</f>
        <v/>
      </c>
      <c r="G1718" t="str">
        <f>IF(F1718="","",IF(F1718&lt;=DATABASE!$I$8,"UNYIL",IF(F1718&lt;=DATABASE!$J$8,"KECIL",IF(F1718&lt;DATABASE!$K$8,"TANGGUNG",IF(F1718&gt;=DATABASE!$K$8,"BESAR","")))))</f>
        <v/>
      </c>
      <c r="H1718" s="16" t="str">
        <f>IF('DATA ACCURATE'!J1721&lt;&gt;"",'DATA ACCURATE'!J1721,"")</f>
        <v/>
      </c>
      <c r="I1718" s="35" t="str">
        <f>IF(B1718&lt;&gt;"",IFERROR(VLOOKUP(B1718,'DATA TIMBANGAN'!G:M,7,FALSE),VLOOKUP(B1718,'DATA TIMBANGAN'!G:M,7)),"")</f>
        <v/>
      </c>
      <c r="J1718" s="25" t="str">
        <f>IF(H1718&lt;&gt;"",IFERROR(INDEX(DATABASE!$Z$19:$Z$38,MATCH(DATEVALUE(H1718),DATABASE!$AA$19:$AA$38,0)),INDEX(DATABASE!$Z$12:$Z$18,MATCH(WEEKDAY(H1718,2),DATABASE!$AA$12:$AA$18,0))),"")</f>
        <v/>
      </c>
      <c r="K1718" s="25" t="str">
        <f>IF('DATA ACCURATE'!V1721&lt;&gt;"",'DATA ACCURATE'!V1721,"")</f>
        <v/>
      </c>
      <c r="L1718" s="80" t="str">
        <f>IF($H1718="","",IF(OR($J1718="LIBUR",AND($L1717="LIBUR",$O1717=$O1718)),"LIBUR",IF(AND(OR($L1717="LUAR JAM KERJA 1",$L1717="LUAR JAM KERJA 2"),OR(OR(AND($H1717=$H1718,AND(OR($I1718&gt;DATABASE!$J$3,$I1718&lt;DATABASE!$J$6),((DATEVALUE($H1718)+$I1718)-(DATEVALUE($H1717)+$I1717))&lt;DATABASE!$J$6)),AND($H1717=$H1718,$O1717=$O1718,OR($I1718&gt;DATABASE!$J$6,$I1718&lt;DATABASE!$J$3))),AND(($H1718-$H1717)=1,OR($I1718&lt;DATABASE!$I$6,((DATEVALUE($H1718)+$I1718)-(DATEVALUE($H1717)+$I1717))&lt;DATABASE!$J$6))),$A1718=$A1717),"LUAR JAM KERJA 2",IF(AND(OR(WEEKDAY($H1718,2)=1,WEEKDAY($H1718,2)=2,WEEKDAY($H1718,2)=3,WEEKDAY($H1718,2)=4,WEEKDAY($H1718,2)=5),$I1718&lt;=DATABASE!$J$3,$I1718&gt;=DATABASE!$I$3),"JAM KERJA",IF(AND(WEEKDAY($H1718,2)=6,$I1718&lt;=DATABASE!$J$4,$I1718&gt;=DATABASE!$I$4),"JAM KERJA","LUAR JAM KERJA 1")))))</f>
        <v/>
      </c>
      <c r="M1718" s="33" t="str">
        <f>IF('DATA ACCURATE'!T1721&lt;&gt;"",IF('DATA ACCURATE'!T1721&gt;100,'DATA ACCURATE'!T1721/10,'DATA ACCURATE'!T1721),"")</f>
        <v/>
      </c>
      <c r="N1718" t="str">
        <f>IF(M1718="","",IF(M1718&lt;=DATABASE!$I$9,"LOKAL",IF(M1718&lt;DATABASE!$J$9,"LUAR KOTA 1",IF($M1718&gt;=DATABASE!$J$9,"LUAR KOTA 2",""))))</f>
        <v/>
      </c>
      <c r="O1718" s="38" t="str">
        <f>IF('DATA ACCURATE'!L1721&lt;&gt;"",'DATA ACCURATE'!L1721,"")</f>
        <v/>
      </c>
      <c r="Q1718" s="38">
        <f t="shared" si="182"/>
        <v>0</v>
      </c>
      <c r="R1718" s="38">
        <f t="shared" si="182"/>
        <v>0</v>
      </c>
      <c r="S1718" s="38">
        <f t="shared" si="182"/>
        <v>0</v>
      </c>
      <c r="T1718" s="38">
        <f t="shared" si="182"/>
        <v>0</v>
      </c>
      <c r="U1718" s="38">
        <f t="shared" si="183"/>
        <v>0</v>
      </c>
      <c r="V1718" s="38">
        <f t="shared" si="183"/>
        <v>0</v>
      </c>
      <c r="W1718" s="38">
        <f t="shared" si="183"/>
        <v>0</v>
      </c>
      <c r="X1718" s="38">
        <f t="shared" si="184"/>
        <v>0</v>
      </c>
      <c r="Y1718" s="38">
        <f t="shared" si="184"/>
        <v>0</v>
      </c>
      <c r="Z1718" s="38">
        <f t="shared" si="184"/>
        <v>0</v>
      </c>
      <c r="AA1718" s="38">
        <f t="shared" si="184"/>
        <v>0</v>
      </c>
      <c r="AB1718" s="38">
        <f t="shared" si="185"/>
        <v>0</v>
      </c>
      <c r="AC1718" s="38">
        <f t="shared" si="186"/>
        <v>0</v>
      </c>
      <c r="AD1718" s="38" t="str">
        <f t="shared" si="187"/>
        <v>000000000000</v>
      </c>
    </row>
    <row r="1719" spans="1:30">
      <c r="A1719" s="9" t="str">
        <f>IF('DATA ACCURATE'!A1722&lt;&gt;"",'DATA ACCURATE'!A1722,"")</f>
        <v/>
      </c>
      <c r="B1719" s="9" t="str">
        <f>IF('DATA ACCURATE'!D1722&lt;&gt;"",'DATA ACCURATE'!D1722,"")</f>
        <v/>
      </c>
      <c r="C1719" s="38" t="str">
        <f>IF($AD1719="000000000000","",INDEX(DATABASE!$W$12:$W$71,MATCH($AD1719,DATABASE!$V$12:$V$71,0)))</f>
        <v/>
      </c>
      <c r="D1719" s="34" t="str">
        <f>IF(C1719="","",IF(E1719="",INDEX(DATABASE!$AF$13:$AF$62,MATCH($C1719,DATABASE!$AC$13:$AC$62,0)),IF(E1719="2x D11",INDEX(DATABASE!$AF$13:$AF$62,MATCH($C1719,DATABASE!$AC$13:$AC$62,0))+2*DATABASE!$AF$62,IF(E1719="3x D11",INDEX(DATABASE!$AF$13:$AF$62,MATCH($C1719,DATABASE!$AC$13:$AC$62,0))+3*DATABASE!$AF$62,""))))</f>
        <v/>
      </c>
      <c r="E1719" s="38" t="str">
        <f>IF(AND($K1719="Y",$G1719&lt;&gt;"UNYIL",$F1719&lt;DATABASE!$O$8),"2x D11",IF(AND($K1719="Y",$G1719&lt;&gt;"UNYIL",$F1719&gt;=DATABASE!$O$8),"3x D11",""))</f>
        <v/>
      </c>
      <c r="F1719" s="9" t="str">
        <f>IF('DATA ACCURATE'!N1722&lt;&gt;"",'DATA ACCURATE'!N1722,"")</f>
        <v/>
      </c>
      <c r="G1719" t="str">
        <f>IF(F1719="","",IF(F1719&lt;=DATABASE!$I$8,"UNYIL",IF(F1719&lt;=DATABASE!$J$8,"KECIL",IF(F1719&lt;DATABASE!$K$8,"TANGGUNG",IF(F1719&gt;=DATABASE!$K$8,"BESAR","")))))</f>
        <v/>
      </c>
      <c r="H1719" s="16" t="str">
        <f>IF('DATA ACCURATE'!J1722&lt;&gt;"",'DATA ACCURATE'!J1722,"")</f>
        <v/>
      </c>
      <c r="I1719" s="35" t="str">
        <f>IF(B1719&lt;&gt;"",IFERROR(VLOOKUP(B1719,'DATA TIMBANGAN'!G:M,7,FALSE),VLOOKUP(B1719,'DATA TIMBANGAN'!G:M,7)),"")</f>
        <v/>
      </c>
      <c r="J1719" s="25" t="str">
        <f>IF(H1719&lt;&gt;"",IFERROR(INDEX(DATABASE!$Z$19:$Z$38,MATCH(DATEVALUE(H1719),DATABASE!$AA$19:$AA$38,0)),INDEX(DATABASE!$Z$12:$Z$18,MATCH(WEEKDAY(H1719,2),DATABASE!$AA$12:$AA$18,0))),"")</f>
        <v/>
      </c>
      <c r="K1719" s="25" t="str">
        <f>IF('DATA ACCURATE'!V1722&lt;&gt;"",'DATA ACCURATE'!V1722,"")</f>
        <v/>
      </c>
      <c r="L1719" s="80" t="str">
        <f>IF($H1719="","",IF(OR($J1719="LIBUR",AND($L1718="LIBUR",$O1718=$O1719)),"LIBUR",IF(AND(OR($L1718="LUAR JAM KERJA 1",$L1718="LUAR JAM KERJA 2"),OR(OR(AND($H1718=$H1719,AND(OR($I1719&gt;DATABASE!$J$3,$I1719&lt;DATABASE!$J$6),((DATEVALUE($H1719)+$I1719)-(DATEVALUE($H1718)+$I1718))&lt;DATABASE!$J$6)),AND($H1718=$H1719,$O1718=$O1719,OR($I1719&gt;DATABASE!$J$6,$I1719&lt;DATABASE!$J$3))),AND(($H1719-$H1718)=1,OR($I1719&lt;DATABASE!$I$6,((DATEVALUE($H1719)+$I1719)-(DATEVALUE($H1718)+$I1718))&lt;DATABASE!$J$6))),$A1719=$A1718),"LUAR JAM KERJA 2",IF(AND(OR(WEEKDAY($H1719,2)=1,WEEKDAY($H1719,2)=2,WEEKDAY($H1719,2)=3,WEEKDAY($H1719,2)=4,WEEKDAY($H1719,2)=5),$I1719&lt;=DATABASE!$J$3,$I1719&gt;=DATABASE!$I$3),"JAM KERJA",IF(AND(WEEKDAY($H1719,2)=6,$I1719&lt;=DATABASE!$J$4,$I1719&gt;=DATABASE!$I$4),"JAM KERJA","LUAR JAM KERJA 1")))))</f>
        <v/>
      </c>
      <c r="M1719" s="33" t="str">
        <f>IF('DATA ACCURATE'!T1722&lt;&gt;"",IF('DATA ACCURATE'!T1722&gt;100,'DATA ACCURATE'!T1722/10,'DATA ACCURATE'!T1722),"")</f>
        <v/>
      </c>
      <c r="N1719" t="str">
        <f>IF(M1719="","",IF(M1719&lt;=DATABASE!$I$9,"LOKAL",IF(M1719&lt;DATABASE!$J$9,"LUAR KOTA 1",IF($M1719&gt;=DATABASE!$J$9,"LUAR KOTA 2",""))))</f>
        <v/>
      </c>
      <c r="O1719" s="38" t="str">
        <f>IF('DATA ACCURATE'!L1722&lt;&gt;"",'DATA ACCURATE'!L1722,"")</f>
        <v/>
      </c>
      <c r="Q1719" s="38">
        <f t="shared" si="182"/>
        <v>0</v>
      </c>
      <c r="R1719" s="38">
        <f t="shared" si="182"/>
        <v>0</v>
      </c>
      <c r="S1719" s="38">
        <f t="shared" si="182"/>
        <v>0</v>
      </c>
      <c r="T1719" s="38">
        <f t="shared" si="182"/>
        <v>0</v>
      </c>
      <c r="U1719" s="38">
        <f t="shared" si="183"/>
        <v>0</v>
      </c>
      <c r="V1719" s="38">
        <f t="shared" si="183"/>
        <v>0</v>
      </c>
      <c r="W1719" s="38">
        <f t="shared" si="183"/>
        <v>0</v>
      </c>
      <c r="X1719" s="38">
        <f t="shared" si="184"/>
        <v>0</v>
      </c>
      <c r="Y1719" s="38">
        <f t="shared" si="184"/>
        <v>0</v>
      </c>
      <c r="Z1719" s="38">
        <f t="shared" si="184"/>
        <v>0</v>
      </c>
      <c r="AA1719" s="38">
        <f t="shared" si="184"/>
        <v>0</v>
      </c>
      <c r="AB1719" s="38">
        <f t="shared" si="185"/>
        <v>0</v>
      </c>
      <c r="AC1719" s="38">
        <f t="shared" si="186"/>
        <v>0</v>
      </c>
      <c r="AD1719" s="38" t="str">
        <f t="shared" si="187"/>
        <v>000000000000</v>
      </c>
    </row>
    <row r="1720" spans="1:30">
      <c r="A1720" s="9" t="str">
        <f>IF('DATA ACCURATE'!A1723&lt;&gt;"",'DATA ACCURATE'!A1723,"")</f>
        <v/>
      </c>
      <c r="B1720" s="9" t="str">
        <f>IF('DATA ACCURATE'!D1723&lt;&gt;"",'DATA ACCURATE'!D1723,"")</f>
        <v/>
      </c>
      <c r="C1720" s="38" t="str">
        <f>IF($AD1720="000000000000","",INDEX(DATABASE!$W$12:$W$71,MATCH($AD1720,DATABASE!$V$12:$V$71,0)))</f>
        <v/>
      </c>
      <c r="D1720" s="34" t="str">
        <f>IF(C1720="","",IF(E1720="",INDEX(DATABASE!$AF$13:$AF$62,MATCH($C1720,DATABASE!$AC$13:$AC$62,0)),IF(E1720="2x D11",INDEX(DATABASE!$AF$13:$AF$62,MATCH($C1720,DATABASE!$AC$13:$AC$62,0))+2*DATABASE!$AF$62,IF(E1720="3x D11",INDEX(DATABASE!$AF$13:$AF$62,MATCH($C1720,DATABASE!$AC$13:$AC$62,0))+3*DATABASE!$AF$62,""))))</f>
        <v/>
      </c>
      <c r="E1720" s="38" t="str">
        <f>IF(AND($K1720="Y",$G1720&lt;&gt;"UNYIL",$F1720&lt;DATABASE!$O$8),"2x D11",IF(AND($K1720="Y",$G1720&lt;&gt;"UNYIL",$F1720&gt;=DATABASE!$O$8),"3x D11",""))</f>
        <v/>
      </c>
      <c r="F1720" s="9" t="str">
        <f>IF('DATA ACCURATE'!N1723&lt;&gt;"",'DATA ACCURATE'!N1723,"")</f>
        <v/>
      </c>
      <c r="G1720" t="str">
        <f>IF(F1720="","",IF(F1720&lt;=DATABASE!$I$8,"UNYIL",IF(F1720&lt;=DATABASE!$J$8,"KECIL",IF(F1720&lt;DATABASE!$K$8,"TANGGUNG",IF(F1720&gt;=DATABASE!$K$8,"BESAR","")))))</f>
        <v/>
      </c>
      <c r="H1720" s="16" t="str">
        <f>IF('DATA ACCURATE'!J1723&lt;&gt;"",'DATA ACCURATE'!J1723,"")</f>
        <v/>
      </c>
      <c r="I1720" s="35" t="str">
        <f>IF(B1720&lt;&gt;"",IFERROR(VLOOKUP(B1720,'DATA TIMBANGAN'!G:M,7,FALSE),VLOOKUP(B1720,'DATA TIMBANGAN'!G:M,7)),"")</f>
        <v/>
      </c>
      <c r="J1720" s="25" t="str">
        <f>IF(H1720&lt;&gt;"",IFERROR(INDEX(DATABASE!$Z$19:$Z$38,MATCH(DATEVALUE(H1720),DATABASE!$AA$19:$AA$38,0)),INDEX(DATABASE!$Z$12:$Z$18,MATCH(WEEKDAY(H1720,2),DATABASE!$AA$12:$AA$18,0))),"")</f>
        <v/>
      </c>
      <c r="K1720" s="25" t="str">
        <f>IF('DATA ACCURATE'!V1723&lt;&gt;"",'DATA ACCURATE'!V1723,"")</f>
        <v/>
      </c>
      <c r="L1720" s="80" t="str">
        <f>IF($H1720="","",IF(OR($J1720="LIBUR",AND($L1719="LIBUR",$O1719=$O1720)),"LIBUR",IF(AND(OR($L1719="LUAR JAM KERJA 1",$L1719="LUAR JAM KERJA 2"),OR(OR(AND($H1719=$H1720,AND(OR($I1720&gt;DATABASE!$J$3,$I1720&lt;DATABASE!$J$6),((DATEVALUE($H1720)+$I1720)-(DATEVALUE($H1719)+$I1719))&lt;DATABASE!$J$6)),AND($H1719=$H1720,$O1719=$O1720,OR($I1720&gt;DATABASE!$J$6,$I1720&lt;DATABASE!$J$3))),AND(($H1720-$H1719)=1,OR($I1720&lt;DATABASE!$I$6,((DATEVALUE($H1720)+$I1720)-(DATEVALUE($H1719)+$I1719))&lt;DATABASE!$J$6))),$A1720=$A1719),"LUAR JAM KERJA 2",IF(AND(OR(WEEKDAY($H1720,2)=1,WEEKDAY($H1720,2)=2,WEEKDAY($H1720,2)=3,WEEKDAY($H1720,2)=4,WEEKDAY($H1720,2)=5),$I1720&lt;=DATABASE!$J$3,$I1720&gt;=DATABASE!$I$3),"JAM KERJA",IF(AND(WEEKDAY($H1720,2)=6,$I1720&lt;=DATABASE!$J$4,$I1720&gt;=DATABASE!$I$4),"JAM KERJA","LUAR JAM KERJA 1")))))</f>
        <v/>
      </c>
      <c r="M1720" s="33" t="str">
        <f>IF('DATA ACCURATE'!T1723&lt;&gt;"",IF('DATA ACCURATE'!T1723&gt;100,'DATA ACCURATE'!T1723/10,'DATA ACCURATE'!T1723),"")</f>
        <v/>
      </c>
      <c r="N1720" t="str">
        <f>IF(M1720="","",IF(M1720&lt;=DATABASE!$I$9,"LOKAL",IF(M1720&lt;DATABASE!$J$9,"LUAR KOTA 1",IF($M1720&gt;=DATABASE!$J$9,"LUAR KOTA 2",""))))</f>
        <v/>
      </c>
      <c r="O1720" s="38" t="str">
        <f>IF('DATA ACCURATE'!L1723&lt;&gt;"",'DATA ACCURATE'!L1723,"")</f>
        <v/>
      </c>
      <c r="Q1720" s="38">
        <f t="shared" si="182"/>
        <v>0</v>
      </c>
      <c r="R1720" s="38">
        <f t="shared" si="182"/>
        <v>0</v>
      </c>
      <c r="S1720" s="38">
        <f t="shared" si="182"/>
        <v>0</v>
      </c>
      <c r="T1720" s="38">
        <f t="shared" si="182"/>
        <v>0</v>
      </c>
      <c r="U1720" s="38">
        <f t="shared" si="183"/>
        <v>0</v>
      </c>
      <c r="V1720" s="38">
        <f t="shared" si="183"/>
        <v>0</v>
      </c>
      <c r="W1720" s="38">
        <f t="shared" si="183"/>
        <v>0</v>
      </c>
      <c r="X1720" s="38">
        <f t="shared" si="184"/>
        <v>0</v>
      </c>
      <c r="Y1720" s="38">
        <f t="shared" si="184"/>
        <v>0</v>
      </c>
      <c r="Z1720" s="38">
        <f t="shared" si="184"/>
        <v>0</v>
      </c>
      <c r="AA1720" s="38">
        <f t="shared" si="184"/>
        <v>0</v>
      </c>
      <c r="AB1720" s="38">
        <f t="shared" si="185"/>
        <v>0</v>
      </c>
      <c r="AC1720" s="38">
        <f t="shared" si="186"/>
        <v>0</v>
      </c>
      <c r="AD1720" s="38" t="str">
        <f t="shared" si="187"/>
        <v>000000000000</v>
      </c>
    </row>
    <row r="1721" spans="1:30">
      <c r="A1721" s="9" t="str">
        <f>IF('DATA ACCURATE'!A1724&lt;&gt;"",'DATA ACCURATE'!A1724,"")</f>
        <v/>
      </c>
      <c r="B1721" s="9" t="str">
        <f>IF('DATA ACCURATE'!D1724&lt;&gt;"",'DATA ACCURATE'!D1724,"")</f>
        <v/>
      </c>
      <c r="C1721" s="38" t="str">
        <f>IF($AD1721="000000000000","",INDEX(DATABASE!$W$12:$W$71,MATCH($AD1721,DATABASE!$V$12:$V$71,0)))</f>
        <v/>
      </c>
      <c r="D1721" s="34" t="str">
        <f>IF(C1721="","",IF(E1721="",INDEX(DATABASE!$AF$13:$AF$62,MATCH($C1721,DATABASE!$AC$13:$AC$62,0)),IF(E1721="2x D11",INDEX(DATABASE!$AF$13:$AF$62,MATCH($C1721,DATABASE!$AC$13:$AC$62,0))+2*DATABASE!$AF$62,IF(E1721="3x D11",INDEX(DATABASE!$AF$13:$AF$62,MATCH($C1721,DATABASE!$AC$13:$AC$62,0))+3*DATABASE!$AF$62,""))))</f>
        <v/>
      </c>
      <c r="E1721" s="38" t="str">
        <f>IF(AND($K1721="Y",$G1721&lt;&gt;"UNYIL",$F1721&lt;DATABASE!$O$8),"2x D11",IF(AND($K1721="Y",$G1721&lt;&gt;"UNYIL",$F1721&gt;=DATABASE!$O$8),"3x D11",""))</f>
        <v/>
      </c>
      <c r="F1721" s="9" t="str">
        <f>IF('DATA ACCURATE'!N1724&lt;&gt;"",'DATA ACCURATE'!N1724,"")</f>
        <v/>
      </c>
      <c r="G1721" t="str">
        <f>IF(F1721="","",IF(F1721&lt;=DATABASE!$I$8,"UNYIL",IF(F1721&lt;=DATABASE!$J$8,"KECIL",IF(F1721&lt;DATABASE!$K$8,"TANGGUNG",IF(F1721&gt;=DATABASE!$K$8,"BESAR","")))))</f>
        <v/>
      </c>
      <c r="H1721" s="16" t="str">
        <f>IF('DATA ACCURATE'!J1724&lt;&gt;"",'DATA ACCURATE'!J1724,"")</f>
        <v/>
      </c>
      <c r="I1721" s="35" t="str">
        <f>IF(B1721&lt;&gt;"",IFERROR(VLOOKUP(B1721,'DATA TIMBANGAN'!G:M,7,FALSE),VLOOKUP(B1721,'DATA TIMBANGAN'!G:M,7)),"")</f>
        <v/>
      </c>
      <c r="J1721" s="25" t="str">
        <f>IF(H1721&lt;&gt;"",IFERROR(INDEX(DATABASE!$Z$19:$Z$38,MATCH(DATEVALUE(H1721),DATABASE!$AA$19:$AA$38,0)),INDEX(DATABASE!$Z$12:$Z$18,MATCH(WEEKDAY(H1721,2),DATABASE!$AA$12:$AA$18,0))),"")</f>
        <v/>
      </c>
      <c r="K1721" s="25" t="str">
        <f>IF('DATA ACCURATE'!V1724&lt;&gt;"",'DATA ACCURATE'!V1724,"")</f>
        <v/>
      </c>
      <c r="L1721" s="80" t="str">
        <f>IF($H1721="","",IF(OR($J1721="LIBUR",AND($L1720="LIBUR",$O1720=$O1721)),"LIBUR",IF(AND(OR($L1720="LUAR JAM KERJA 1",$L1720="LUAR JAM KERJA 2"),OR(OR(AND($H1720=$H1721,AND(OR($I1721&gt;DATABASE!$J$3,$I1721&lt;DATABASE!$J$6),((DATEVALUE($H1721)+$I1721)-(DATEVALUE($H1720)+$I1720))&lt;DATABASE!$J$6)),AND($H1720=$H1721,$O1720=$O1721,OR($I1721&gt;DATABASE!$J$6,$I1721&lt;DATABASE!$J$3))),AND(($H1721-$H1720)=1,OR($I1721&lt;DATABASE!$I$6,((DATEVALUE($H1721)+$I1721)-(DATEVALUE($H1720)+$I1720))&lt;DATABASE!$J$6))),$A1721=$A1720),"LUAR JAM KERJA 2",IF(AND(OR(WEEKDAY($H1721,2)=1,WEEKDAY($H1721,2)=2,WEEKDAY($H1721,2)=3,WEEKDAY($H1721,2)=4,WEEKDAY($H1721,2)=5),$I1721&lt;=DATABASE!$J$3,$I1721&gt;=DATABASE!$I$3),"JAM KERJA",IF(AND(WEEKDAY($H1721,2)=6,$I1721&lt;=DATABASE!$J$4,$I1721&gt;=DATABASE!$I$4),"JAM KERJA","LUAR JAM KERJA 1")))))</f>
        <v/>
      </c>
      <c r="M1721" s="33" t="str">
        <f>IF('DATA ACCURATE'!T1724&lt;&gt;"",IF('DATA ACCURATE'!T1724&gt;100,'DATA ACCURATE'!T1724/10,'DATA ACCURATE'!T1724),"")</f>
        <v/>
      </c>
      <c r="N1721" t="str">
        <f>IF(M1721="","",IF(M1721&lt;=DATABASE!$I$9,"LOKAL",IF(M1721&lt;DATABASE!$J$9,"LUAR KOTA 1",IF($M1721&gt;=DATABASE!$J$9,"LUAR KOTA 2",""))))</f>
        <v/>
      </c>
      <c r="O1721" s="38" t="str">
        <f>IF('DATA ACCURATE'!L1724&lt;&gt;"",'DATA ACCURATE'!L1724,"")</f>
        <v/>
      </c>
      <c r="Q1721" s="38">
        <f t="shared" si="182"/>
        <v>0</v>
      </c>
      <c r="R1721" s="38">
        <f t="shared" si="182"/>
        <v>0</v>
      </c>
      <c r="S1721" s="38">
        <f t="shared" si="182"/>
        <v>0</v>
      </c>
      <c r="T1721" s="38">
        <f t="shared" si="182"/>
        <v>0</v>
      </c>
      <c r="U1721" s="38">
        <f t="shared" si="183"/>
        <v>0</v>
      </c>
      <c r="V1721" s="38">
        <f t="shared" si="183"/>
        <v>0</v>
      </c>
      <c r="W1721" s="38">
        <f t="shared" si="183"/>
        <v>0</v>
      </c>
      <c r="X1721" s="38">
        <f t="shared" si="184"/>
        <v>0</v>
      </c>
      <c r="Y1721" s="38">
        <f t="shared" si="184"/>
        <v>0</v>
      </c>
      <c r="Z1721" s="38">
        <f t="shared" si="184"/>
        <v>0</v>
      </c>
      <c r="AA1721" s="38">
        <f t="shared" si="184"/>
        <v>0</v>
      </c>
      <c r="AB1721" s="38">
        <f t="shared" si="185"/>
        <v>0</v>
      </c>
      <c r="AC1721" s="38">
        <f t="shared" si="186"/>
        <v>0</v>
      </c>
      <c r="AD1721" s="38" t="str">
        <f t="shared" si="187"/>
        <v>000000000000</v>
      </c>
    </row>
    <row r="1722" spans="1:30">
      <c r="A1722" s="9" t="str">
        <f>IF('DATA ACCURATE'!A1725&lt;&gt;"",'DATA ACCURATE'!A1725,"")</f>
        <v/>
      </c>
      <c r="B1722" s="9" t="str">
        <f>IF('DATA ACCURATE'!D1725&lt;&gt;"",'DATA ACCURATE'!D1725,"")</f>
        <v/>
      </c>
      <c r="C1722" s="38" t="str">
        <f>IF($AD1722="000000000000","",INDEX(DATABASE!$W$12:$W$71,MATCH($AD1722,DATABASE!$V$12:$V$71,0)))</f>
        <v/>
      </c>
      <c r="D1722" s="34" t="str">
        <f>IF(C1722="","",IF(E1722="",INDEX(DATABASE!$AF$13:$AF$62,MATCH($C1722,DATABASE!$AC$13:$AC$62,0)),IF(E1722="2x D11",INDEX(DATABASE!$AF$13:$AF$62,MATCH($C1722,DATABASE!$AC$13:$AC$62,0))+2*DATABASE!$AF$62,IF(E1722="3x D11",INDEX(DATABASE!$AF$13:$AF$62,MATCH($C1722,DATABASE!$AC$13:$AC$62,0))+3*DATABASE!$AF$62,""))))</f>
        <v/>
      </c>
      <c r="E1722" s="38" t="str">
        <f>IF(AND($K1722="Y",$G1722&lt;&gt;"UNYIL",$F1722&lt;DATABASE!$O$8),"2x D11",IF(AND($K1722="Y",$G1722&lt;&gt;"UNYIL",$F1722&gt;=DATABASE!$O$8),"3x D11",""))</f>
        <v/>
      </c>
      <c r="F1722" s="9" t="str">
        <f>IF('DATA ACCURATE'!N1725&lt;&gt;"",'DATA ACCURATE'!N1725,"")</f>
        <v/>
      </c>
      <c r="G1722" t="str">
        <f>IF(F1722="","",IF(F1722&lt;=DATABASE!$I$8,"UNYIL",IF(F1722&lt;=DATABASE!$J$8,"KECIL",IF(F1722&lt;DATABASE!$K$8,"TANGGUNG",IF(F1722&gt;=DATABASE!$K$8,"BESAR","")))))</f>
        <v/>
      </c>
      <c r="H1722" s="16" t="str">
        <f>IF('DATA ACCURATE'!J1725&lt;&gt;"",'DATA ACCURATE'!J1725,"")</f>
        <v/>
      </c>
      <c r="I1722" s="35" t="str">
        <f>IF(B1722&lt;&gt;"",IFERROR(VLOOKUP(B1722,'DATA TIMBANGAN'!G:M,7,FALSE),VLOOKUP(B1722,'DATA TIMBANGAN'!G:M,7)),"")</f>
        <v/>
      </c>
      <c r="J1722" s="25" t="str">
        <f>IF(H1722&lt;&gt;"",IFERROR(INDEX(DATABASE!$Z$19:$Z$38,MATCH(DATEVALUE(H1722),DATABASE!$AA$19:$AA$38,0)),INDEX(DATABASE!$Z$12:$Z$18,MATCH(WEEKDAY(H1722,2),DATABASE!$AA$12:$AA$18,0))),"")</f>
        <v/>
      </c>
      <c r="K1722" s="25" t="str">
        <f>IF('DATA ACCURATE'!V1725&lt;&gt;"",'DATA ACCURATE'!V1725,"")</f>
        <v/>
      </c>
      <c r="L1722" s="80" t="str">
        <f>IF($H1722="","",IF(OR($J1722="LIBUR",AND($L1721="LIBUR",$O1721=$O1722)),"LIBUR",IF(AND(OR($L1721="LUAR JAM KERJA 1",$L1721="LUAR JAM KERJA 2"),OR(OR(AND($H1721=$H1722,AND(OR($I1722&gt;DATABASE!$J$3,$I1722&lt;DATABASE!$J$6),((DATEVALUE($H1722)+$I1722)-(DATEVALUE($H1721)+$I1721))&lt;DATABASE!$J$6)),AND($H1721=$H1722,$O1721=$O1722,OR($I1722&gt;DATABASE!$J$6,$I1722&lt;DATABASE!$J$3))),AND(($H1722-$H1721)=1,OR($I1722&lt;DATABASE!$I$6,((DATEVALUE($H1722)+$I1722)-(DATEVALUE($H1721)+$I1721))&lt;DATABASE!$J$6))),$A1722=$A1721),"LUAR JAM KERJA 2",IF(AND(OR(WEEKDAY($H1722,2)=1,WEEKDAY($H1722,2)=2,WEEKDAY($H1722,2)=3,WEEKDAY($H1722,2)=4,WEEKDAY($H1722,2)=5),$I1722&lt;=DATABASE!$J$3,$I1722&gt;=DATABASE!$I$3),"JAM KERJA",IF(AND(WEEKDAY($H1722,2)=6,$I1722&lt;=DATABASE!$J$4,$I1722&gt;=DATABASE!$I$4),"JAM KERJA","LUAR JAM KERJA 1")))))</f>
        <v/>
      </c>
      <c r="M1722" s="33" t="str">
        <f>IF('DATA ACCURATE'!T1725&lt;&gt;"",IF('DATA ACCURATE'!T1725&gt;100,'DATA ACCURATE'!T1725/10,'DATA ACCURATE'!T1725),"")</f>
        <v/>
      </c>
      <c r="N1722" t="str">
        <f>IF(M1722="","",IF(M1722&lt;=DATABASE!$I$9,"LOKAL",IF(M1722&lt;DATABASE!$J$9,"LUAR KOTA 1",IF($M1722&gt;=DATABASE!$J$9,"LUAR KOTA 2",""))))</f>
        <v/>
      </c>
      <c r="O1722" s="38" t="str">
        <f>IF('DATA ACCURATE'!L1725&lt;&gt;"",'DATA ACCURATE'!L1725,"")</f>
        <v/>
      </c>
      <c r="Q1722" s="38">
        <f t="shared" si="182"/>
        <v>0</v>
      </c>
      <c r="R1722" s="38">
        <f t="shared" si="182"/>
        <v>0</v>
      </c>
      <c r="S1722" s="38">
        <f t="shared" si="182"/>
        <v>0</v>
      </c>
      <c r="T1722" s="38">
        <f t="shared" si="182"/>
        <v>0</v>
      </c>
      <c r="U1722" s="38">
        <f t="shared" si="183"/>
        <v>0</v>
      </c>
      <c r="V1722" s="38">
        <f t="shared" si="183"/>
        <v>0</v>
      </c>
      <c r="W1722" s="38">
        <f t="shared" si="183"/>
        <v>0</v>
      </c>
      <c r="X1722" s="38">
        <f t="shared" si="184"/>
        <v>0</v>
      </c>
      <c r="Y1722" s="38">
        <f t="shared" si="184"/>
        <v>0</v>
      </c>
      <c r="Z1722" s="38">
        <f t="shared" si="184"/>
        <v>0</v>
      </c>
      <c r="AA1722" s="38">
        <f t="shared" si="184"/>
        <v>0</v>
      </c>
      <c r="AB1722" s="38">
        <f t="shared" si="185"/>
        <v>0</v>
      </c>
      <c r="AC1722" s="38">
        <f t="shared" si="186"/>
        <v>0</v>
      </c>
      <c r="AD1722" s="38" t="str">
        <f t="shared" si="187"/>
        <v>000000000000</v>
      </c>
    </row>
    <row r="1723" spans="1:30">
      <c r="A1723" s="9" t="str">
        <f>IF('DATA ACCURATE'!A1726&lt;&gt;"",'DATA ACCURATE'!A1726,"")</f>
        <v/>
      </c>
      <c r="B1723" s="9" t="str">
        <f>IF('DATA ACCURATE'!D1726&lt;&gt;"",'DATA ACCURATE'!D1726,"")</f>
        <v/>
      </c>
      <c r="C1723" s="38" t="str">
        <f>IF($AD1723="000000000000","",INDEX(DATABASE!$W$12:$W$71,MATCH($AD1723,DATABASE!$V$12:$V$71,0)))</f>
        <v/>
      </c>
      <c r="D1723" s="34" t="str">
        <f>IF(C1723="","",IF(E1723="",INDEX(DATABASE!$AF$13:$AF$62,MATCH($C1723,DATABASE!$AC$13:$AC$62,0)),IF(E1723="2x D11",INDEX(DATABASE!$AF$13:$AF$62,MATCH($C1723,DATABASE!$AC$13:$AC$62,0))+2*DATABASE!$AF$62,IF(E1723="3x D11",INDEX(DATABASE!$AF$13:$AF$62,MATCH($C1723,DATABASE!$AC$13:$AC$62,0))+3*DATABASE!$AF$62,""))))</f>
        <v/>
      </c>
      <c r="E1723" s="38" t="str">
        <f>IF(AND($K1723="Y",$G1723&lt;&gt;"UNYIL",$F1723&lt;DATABASE!$O$8),"2x D11",IF(AND($K1723="Y",$G1723&lt;&gt;"UNYIL",$F1723&gt;=DATABASE!$O$8),"3x D11",""))</f>
        <v/>
      </c>
      <c r="F1723" s="9" t="str">
        <f>IF('DATA ACCURATE'!N1726&lt;&gt;"",'DATA ACCURATE'!N1726,"")</f>
        <v/>
      </c>
      <c r="G1723" t="str">
        <f>IF(F1723="","",IF(F1723&lt;=DATABASE!$I$8,"UNYIL",IF(F1723&lt;=DATABASE!$J$8,"KECIL",IF(F1723&lt;DATABASE!$K$8,"TANGGUNG",IF(F1723&gt;=DATABASE!$K$8,"BESAR","")))))</f>
        <v/>
      </c>
      <c r="H1723" s="16" t="str">
        <f>IF('DATA ACCURATE'!J1726&lt;&gt;"",'DATA ACCURATE'!J1726,"")</f>
        <v/>
      </c>
      <c r="I1723" s="35" t="str">
        <f>IF(B1723&lt;&gt;"",IFERROR(VLOOKUP(B1723,'DATA TIMBANGAN'!G:M,7,FALSE),VLOOKUP(B1723,'DATA TIMBANGAN'!G:M,7)),"")</f>
        <v/>
      </c>
      <c r="J1723" s="25" t="str">
        <f>IF(H1723&lt;&gt;"",IFERROR(INDEX(DATABASE!$Z$19:$Z$38,MATCH(DATEVALUE(H1723),DATABASE!$AA$19:$AA$38,0)),INDEX(DATABASE!$Z$12:$Z$18,MATCH(WEEKDAY(H1723,2),DATABASE!$AA$12:$AA$18,0))),"")</f>
        <v/>
      </c>
      <c r="K1723" s="25" t="str">
        <f>IF('DATA ACCURATE'!V1726&lt;&gt;"",'DATA ACCURATE'!V1726,"")</f>
        <v/>
      </c>
      <c r="L1723" s="80" t="str">
        <f>IF($H1723="","",IF(OR($J1723="LIBUR",AND($L1722="LIBUR",$O1722=$O1723)),"LIBUR",IF(AND(OR($L1722="LUAR JAM KERJA 1",$L1722="LUAR JAM KERJA 2"),OR(OR(AND($H1722=$H1723,AND(OR($I1723&gt;DATABASE!$J$3,$I1723&lt;DATABASE!$J$6),((DATEVALUE($H1723)+$I1723)-(DATEVALUE($H1722)+$I1722))&lt;DATABASE!$J$6)),AND($H1722=$H1723,$O1722=$O1723,OR($I1723&gt;DATABASE!$J$6,$I1723&lt;DATABASE!$J$3))),AND(($H1723-$H1722)=1,OR($I1723&lt;DATABASE!$I$6,((DATEVALUE($H1723)+$I1723)-(DATEVALUE($H1722)+$I1722))&lt;DATABASE!$J$6))),$A1723=$A1722),"LUAR JAM KERJA 2",IF(AND(OR(WEEKDAY($H1723,2)=1,WEEKDAY($H1723,2)=2,WEEKDAY($H1723,2)=3,WEEKDAY($H1723,2)=4,WEEKDAY($H1723,2)=5),$I1723&lt;=DATABASE!$J$3,$I1723&gt;=DATABASE!$I$3),"JAM KERJA",IF(AND(WEEKDAY($H1723,2)=6,$I1723&lt;=DATABASE!$J$4,$I1723&gt;=DATABASE!$I$4),"JAM KERJA","LUAR JAM KERJA 1")))))</f>
        <v/>
      </c>
      <c r="M1723" s="33" t="str">
        <f>IF('DATA ACCURATE'!T1726&lt;&gt;"",IF('DATA ACCURATE'!T1726&gt;100,'DATA ACCURATE'!T1726/10,'DATA ACCURATE'!T1726),"")</f>
        <v/>
      </c>
      <c r="N1723" t="str">
        <f>IF(M1723="","",IF(M1723&lt;=DATABASE!$I$9,"LOKAL",IF(M1723&lt;DATABASE!$J$9,"LUAR KOTA 1",IF($M1723&gt;=DATABASE!$J$9,"LUAR KOTA 2",""))))</f>
        <v/>
      </c>
      <c r="O1723" s="38" t="str">
        <f>IF('DATA ACCURATE'!L1726&lt;&gt;"",'DATA ACCURATE'!L1726,"")</f>
        <v/>
      </c>
      <c r="Q1723" s="38">
        <f t="shared" si="182"/>
        <v>0</v>
      </c>
      <c r="R1723" s="38">
        <f t="shared" si="182"/>
        <v>0</v>
      </c>
      <c r="S1723" s="38">
        <f t="shared" si="182"/>
        <v>0</v>
      </c>
      <c r="T1723" s="38">
        <f t="shared" si="182"/>
        <v>0</v>
      </c>
      <c r="U1723" s="38">
        <f t="shared" si="183"/>
        <v>0</v>
      </c>
      <c r="V1723" s="38">
        <f t="shared" si="183"/>
        <v>0</v>
      </c>
      <c r="W1723" s="38">
        <f t="shared" si="183"/>
        <v>0</v>
      </c>
      <c r="X1723" s="38">
        <f t="shared" si="184"/>
        <v>0</v>
      </c>
      <c r="Y1723" s="38">
        <f t="shared" si="184"/>
        <v>0</v>
      </c>
      <c r="Z1723" s="38">
        <f t="shared" si="184"/>
        <v>0</v>
      </c>
      <c r="AA1723" s="38">
        <f t="shared" si="184"/>
        <v>0</v>
      </c>
      <c r="AB1723" s="38">
        <f t="shared" si="185"/>
        <v>0</v>
      </c>
      <c r="AC1723" s="38">
        <f t="shared" si="186"/>
        <v>0</v>
      </c>
      <c r="AD1723" s="38" t="str">
        <f t="shared" si="187"/>
        <v>000000000000</v>
      </c>
    </row>
    <row r="1724" spans="1:30">
      <c r="A1724" s="9" t="str">
        <f>IF('DATA ACCURATE'!A1727&lt;&gt;"",'DATA ACCURATE'!A1727,"")</f>
        <v/>
      </c>
      <c r="B1724" s="9" t="str">
        <f>IF('DATA ACCURATE'!D1727&lt;&gt;"",'DATA ACCURATE'!D1727,"")</f>
        <v/>
      </c>
      <c r="C1724" s="38" t="str">
        <f>IF($AD1724="000000000000","",INDEX(DATABASE!$W$12:$W$71,MATCH($AD1724,DATABASE!$V$12:$V$71,0)))</f>
        <v/>
      </c>
      <c r="D1724" s="34" t="str">
        <f>IF(C1724="","",IF(E1724="",INDEX(DATABASE!$AF$13:$AF$62,MATCH($C1724,DATABASE!$AC$13:$AC$62,0)),IF(E1724="2x D11",INDEX(DATABASE!$AF$13:$AF$62,MATCH($C1724,DATABASE!$AC$13:$AC$62,0))+2*DATABASE!$AF$62,IF(E1724="3x D11",INDEX(DATABASE!$AF$13:$AF$62,MATCH($C1724,DATABASE!$AC$13:$AC$62,0))+3*DATABASE!$AF$62,""))))</f>
        <v/>
      </c>
      <c r="E1724" s="38" t="str">
        <f>IF(AND($K1724="Y",$G1724&lt;&gt;"UNYIL",$F1724&lt;DATABASE!$O$8),"2x D11",IF(AND($K1724="Y",$G1724&lt;&gt;"UNYIL",$F1724&gt;=DATABASE!$O$8),"3x D11",""))</f>
        <v/>
      </c>
      <c r="F1724" s="9" t="str">
        <f>IF('DATA ACCURATE'!N1727&lt;&gt;"",'DATA ACCURATE'!N1727,"")</f>
        <v/>
      </c>
      <c r="G1724" t="str">
        <f>IF(F1724="","",IF(F1724&lt;=DATABASE!$I$8,"UNYIL",IF(F1724&lt;=DATABASE!$J$8,"KECIL",IF(F1724&lt;DATABASE!$K$8,"TANGGUNG",IF(F1724&gt;=DATABASE!$K$8,"BESAR","")))))</f>
        <v/>
      </c>
      <c r="H1724" s="16" t="str">
        <f>IF('DATA ACCURATE'!J1727&lt;&gt;"",'DATA ACCURATE'!J1727,"")</f>
        <v/>
      </c>
      <c r="I1724" s="35" t="str">
        <f>IF(B1724&lt;&gt;"",IFERROR(VLOOKUP(B1724,'DATA TIMBANGAN'!G:M,7,FALSE),VLOOKUP(B1724,'DATA TIMBANGAN'!G:M,7)),"")</f>
        <v/>
      </c>
      <c r="J1724" s="25" t="str">
        <f>IF(H1724&lt;&gt;"",IFERROR(INDEX(DATABASE!$Z$19:$Z$38,MATCH(DATEVALUE(H1724),DATABASE!$AA$19:$AA$38,0)),INDEX(DATABASE!$Z$12:$Z$18,MATCH(WEEKDAY(H1724,2),DATABASE!$AA$12:$AA$18,0))),"")</f>
        <v/>
      </c>
      <c r="K1724" s="25" t="str">
        <f>IF('DATA ACCURATE'!V1727&lt;&gt;"",'DATA ACCURATE'!V1727,"")</f>
        <v/>
      </c>
      <c r="L1724" s="80" t="str">
        <f>IF($H1724="","",IF(OR($J1724="LIBUR",AND($L1723="LIBUR",$O1723=$O1724)),"LIBUR",IF(AND(OR($L1723="LUAR JAM KERJA 1",$L1723="LUAR JAM KERJA 2"),OR(OR(AND($H1723=$H1724,AND(OR($I1724&gt;DATABASE!$J$3,$I1724&lt;DATABASE!$J$6),((DATEVALUE($H1724)+$I1724)-(DATEVALUE($H1723)+$I1723))&lt;DATABASE!$J$6)),AND($H1723=$H1724,$O1723=$O1724,OR($I1724&gt;DATABASE!$J$6,$I1724&lt;DATABASE!$J$3))),AND(($H1724-$H1723)=1,OR($I1724&lt;DATABASE!$I$6,((DATEVALUE($H1724)+$I1724)-(DATEVALUE($H1723)+$I1723))&lt;DATABASE!$J$6))),$A1724=$A1723),"LUAR JAM KERJA 2",IF(AND(OR(WEEKDAY($H1724,2)=1,WEEKDAY($H1724,2)=2,WEEKDAY($H1724,2)=3,WEEKDAY($H1724,2)=4,WEEKDAY($H1724,2)=5),$I1724&lt;=DATABASE!$J$3,$I1724&gt;=DATABASE!$I$3),"JAM KERJA",IF(AND(WEEKDAY($H1724,2)=6,$I1724&lt;=DATABASE!$J$4,$I1724&gt;=DATABASE!$I$4),"JAM KERJA","LUAR JAM KERJA 1")))))</f>
        <v/>
      </c>
      <c r="M1724" s="33" t="str">
        <f>IF('DATA ACCURATE'!T1727&lt;&gt;"",IF('DATA ACCURATE'!T1727&gt;100,'DATA ACCURATE'!T1727/10,'DATA ACCURATE'!T1727),"")</f>
        <v/>
      </c>
      <c r="N1724" t="str">
        <f>IF(M1724="","",IF(M1724&lt;=DATABASE!$I$9,"LOKAL",IF(M1724&lt;DATABASE!$J$9,"LUAR KOTA 1",IF($M1724&gt;=DATABASE!$J$9,"LUAR KOTA 2",""))))</f>
        <v/>
      </c>
      <c r="O1724" s="38" t="str">
        <f>IF('DATA ACCURATE'!L1727&lt;&gt;"",'DATA ACCURATE'!L1727,"")</f>
        <v/>
      </c>
      <c r="Q1724" s="38">
        <f t="shared" si="182"/>
        <v>0</v>
      </c>
      <c r="R1724" s="38">
        <f t="shared" si="182"/>
        <v>0</v>
      </c>
      <c r="S1724" s="38">
        <f t="shared" si="182"/>
        <v>0</v>
      </c>
      <c r="T1724" s="38">
        <f t="shared" si="182"/>
        <v>0</v>
      </c>
      <c r="U1724" s="38">
        <f t="shared" si="183"/>
        <v>0</v>
      </c>
      <c r="V1724" s="38">
        <f t="shared" si="183"/>
        <v>0</v>
      </c>
      <c r="W1724" s="38">
        <f t="shared" si="183"/>
        <v>0</v>
      </c>
      <c r="X1724" s="38">
        <f t="shared" si="184"/>
        <v>0</v>
      </c>
      <c r="Y1724" s="38">
        <f t="shared" si="184"/>
        <v>0</v>
      </c>
      <c r="Z1724" s="38">
        <f t="shared" si="184"/>
        <v>0</v>
      </c>
      <c r="AA1724" s="38">
        <f t="shared" si="184"/>
        <v>0</v>
      </c>
      <c r="AB1724" s="38">
        <f t="shared" si="185"/>
        <v>0</v>
      </c>
      <c r="AC1724" s="38">
        <f t="shared" si="186"/>
        <v>0</v>
      </c>
      <c r="AD1724" s="38" t="str">
        <f t="shared" si="187"/>
        <v>000000000000</v>
      </c>
    </row>
    <row r="1725" spans="1:30">
      <c r="A1725" s="9" t="str">
        <f>IF('DATA ACCURATE'!A1728&lt;&gt;"",'DATA ACCURATE'!A1728,"")</f>
        <v/>
      </c>
      <c r="B1725" s="9" t="str">
        <f>IF('DATA ACCURATE'!D1728&lt;&gt;"",'DATA ACCURATE'!D1728,"")</f>
        <v/>
      </c>
      <c r="C1725" s="38" t="str">
        <f>IF($AD1725="000000000000","",INDEX(DATABASE!$W$12:$W$71,MATCH($AD1725,DATABASE!$V$12:$V$71,0)))</f>
        <v/>
      </c>
      <c r="D1725" s="34" t="str">
        <f>IF(C1725="","",IF(E1725="",INDEX(DATABASE!$AF$13:$AF$62,MATCH($C1725,DATABASE!$AC$13:$AC$62,0)),IF(E1725="2x D11",INDEX(DATABASE!$AF$13:$AF$62,MATCH($C1725,DATABASE!$AC$13:$AC$62,0))+2*DATABASE!$AF$62,IF(E1725="3x D11",INDEX(DATABASE!$AF$13:$AF$62,MATCH($C1725,DATABASE!$AC$13:$AC$62,0))+3*DATABASE!$AF$62,""))))</f>
        <v/>
      </c>
      <c r="E1725" s="38" t="str">
        <f>IF(AND($K1725="Y",$G1725&lt;&gt;"UNYIL",$F1725&lt;DATABASE!$O$8),"2x D11",IF(AND($K1725="Y",$G1725&lt;&gt;"UNYIL",$F1725&gt;=DATABASE!$O$8),"3x D11",""))</f>
        <v/>
      </c>
      <c r="F1725" s="9" t="str">
        <f>IF('DATA ACCURATE'!N1728&lt;&gt;"",'DATA ACCURATE'!N1728,"")</f>
        <v/>
      </c>
      <c r="G1725" t="str">
        <f>IF(F1725="","",IF(F1725&lt;=DATABASE!$I$8,"UNYIL",IF(F1725&lt;=DATABASE!$J$8,"KECIL",IF(F1725&lt;DATABASE!$K$8,"TANGGUNG",IF(F1725&gt;=DATABASE!$K$8,"BESAR","")))))</f>
        <v/>
      </c>
      <c r="H1725" s="16" t="str">
        <f>IF('DATA ACCURATE'!J1728&lt;&gt;"",'DATA ACCURATE'!J1728,"")</f>
        <v/>
      </c>
      <c r="I1725" s="35" t="str">
        <f>IF(B1725&lt;&gt;"",IFERROR(VLOOKUP(B1725,'DATA TIMBANGAN'!G:M,7,FALSE),VLOOKUP(B1725,'DATA TIMBANGAN'!G:M,7)),"")</f>
        <v/>
      </c>
      <c r="J1725" s="25" t="str">
        <f>IF(H1725&lt;&gt;"",IFERROR(INDEX(DATABASE!$Z$19:$Z$38,MATCH(DATEVALUE(H1725),DATABASE!$AA$19:$AA$38,0)),INDEX(DATABASE!$Z$12:$Z$18,MATCH(WEEKDAY(H1725,2),DATABASE!$AA$12:$AA$18,0))),"")</f>
        <v/>
      </c>
      <c r="K1725" s="25" t="str">
        <f>IF('DATA ACCURATE'!V1728&lt;&gt;"",'DATA ACCURATE'!V1728,"")</f>
        <v/>
      </c>
      <c r="L1725" s="80" t="str">
        <f>IF($H1725="","",IF(OR($J1725="LIBUR",AND($L1724="LIBUR",$O1724=$O1725)),"LIBUR",IF(AND(OR($L1724="LUAR JAM KERJA 1",$L1724="LUAR JAM KERJA 2"),OR(OR(AND($H1724=$H1725,AND(OR($I1725&gt;DATABASE!$J$3,$I1725&lt;DATABASE!$J$6),((DATEVALUE($H1725)+$I1725)-(DATEVALUE($H1724)+$I1724))&lt;DATABASE!$J$6)),AND($H1724=$H1725,$O1724=$O1725,OR($I1725&gt;DATABASE!$J$6,$I1725&lt;DATABASE!$J$3))),AND(($H1725-$H1724)=1,OR($I1725&lt;DATABASE!$I$6,((DATEVALUE($H1725)+$I1725)-(DATEVALUE($H1724)+$I1724))&lt;DATABASE!$J$6))),$A1725=$A1724),"LUAR JAM KERJA 2",IF(AND(OR(WEEKDAY($H1725,2)=1,WEEKDAY($H1725,2)=2,WEEKDAY($H1725,2)=3,WEEKDAY($H1725,2)=4,WEEKDAY($H1725,2)=5),$I1725&lt;=DATABASE!$J$3,$I1725&gt;=DATABASE!$I$3),"JAM KERJA",IF(AND(WEEKDAY($H1725,2)=6,$I1725&lt;=DATABASE!$J$4,$I1725&gt;=DATABASE!$I$4),"JAM KERJA","LUAR JAM KERJA 1")))))</f>
        <v/>
      </c>
      <c r="M1725" s="33" t="str">
        <f>IF('DATA ACCURATE'!T1728&lt;&gt;"",IF('DATA ACCURATE'!T1728&gt;100,'DATA ACCURATE'!T1728/10,'DATA ACCURATE'!T1728),"")</f>
        <v/>
      </c>
      <c r="N1725" t="str">
        <f>IF(M1725="","",IF(M1725&lt;=DATABASE!$I$9,"LOKAL",IF(M1725&lt;DATABASE!$J$9,"LUAR KOTA 1",IF($M1725&gt;=DATABASE!$J$9,"LUAR KOTA 2",""))))</f>
        <v/>
      </c>
      <c r="O1725" s="38" t="str">
        <f>IF('DATA ACCURATE'!L1728&lt;&gt;"",'DATA ACCURATE'!L1728,"")</f>
        <v/>
      </c>
      <c r="Q1725" s="38">
        <f t="shared" si="182"/>
        <v>0</v>
      </c>
      <c r="R1725" s="38">
        <f t="shared" si="182"/>
        <v>0</v>
      </c>
      <c r="S1725" s="38">
        <f t="shared" si="182"/>
        <v>0</v>
      </c>
      <c r="T1725" s="38">
        <f t="shared" si="182"/>
        <v>0</v>
      </c>
      <c r="U1725" s="38">
        <f t="shared" si="183"/>
        <v>0</v>
      </c>
      <c r="V1725" s="38">
        <f t="shared" si="183"/>
        <v>0</v>
      </c>
      <c r="W1725" s="38">
        <f t="shared" si="183"/>
        <v>0</v>
      </c>
      <c r="X1725" s="38">
        <f t="shared" si="184"/>
        <v>0</v>
      </c>
      <c r="Y1725" s="38">
        <f t="shared" si="184"/>
        <v>0</v>
      </c>
      <c r="Z1725" s="38">
        <f t="shared" si="184"/>
        <v>0</v>
      </c>
      <c r="AA1725" s="38">
        <f t="shared" si="184"/>
        <v>0</v>
      </c>
      <c r="AB1725" s="38">
        <f t="shared" si="185"/>
        <v>0</v>
      </c>
      <c r="AC1725" s="38">
        <f t="shared" si="186"/>
        <v>0</v>
      </c>
      <c r="AD1725" s="38" t="str">
        <f t="shared" si="187"/>
        <v>000000000000</v>
      </c>
    </row>
    <row r="1726" spans="1:30">
      <c r="A1726" s="9" t="str">
        <f>IF('DATA ACCURATE'!A1729&lt;&gt;"",'DATA ACCURATE'!A1729,"")</f>
        <v/>
      </c>
      <c r="B1726" s="9" t="str">
        <f>IF('DATA ACCURATE'!D1729&lt;&gt;"",'DATA ACCURATE'!D1729,"")</f>
        <v/>
      </c>
      <c r="C1726" s="38" t="str">
        <f>IF($AD1726="000000000000","",INDEX(DATABASE!$W$12:$W$71,MATCH($AD1726,DATABASE!$V$12:$V$71,0)))</f>
        <v/>
      </c>
      <c r="D1726" s="34" t="str">
        <f>IF(C1726="","",IF(E1726="",INDEX(DATABASE!$AF$13:$AF$62,MATCH($C1726,DATABASE!$AC$13:$AC$62,0)),IF(E1726="2x D11",INDEX(DATABASE!$AF$13:$AF$62,MATCH($C1726,DATABASE!$AC$13:$AC$62,0))+2*DATABASE!$AF$62,IF(E1726="3x D11",INDEX(DATABASE!$AF$13:$AF$62,MATCH($C1726,DATABASE!$AC$13:$AC$62,0))+3*DATABASE!$AF$62,""))))</f>
        <v/>
      </c>
      <c r="E1726" s="38" t="str">
        <f>IF(AND($K1726="Y",$G1726&lt;&gt;"UNYIL",$F1726&lt;DATABASE!$O$8),"2x D11",IF(AND($K1726="Y",$G1726&lt;&gt;"UNYIL",$F1726&gt;=DATABASE!$O$8),"3x D11",""))</f>
        <v/>
      </c>
      <c r="F1726" s="9" t="str">
        <f>IF('DATA ACCURATE'!N1729&lt;&gt;"",'DATA ACCURATE'!N1729,"")</f>
        <v/>
      </c>
      <c r="G1726" t="str">
        <f>IF(F1726="","",IF(F1726&lt;=DATABASE!$I$8,"UNYIL",IF(F1726&lt;=DATABASE!$J$8,"KECIL",IF(F1726&lt;DATABASE!$K$8,"TANGGUNG",IF(F1726&gt;=DATABASE!$K$8,"BESAR","")))))</f>
        <v/>
      </c>
      <c r="H1726" s="16" t="str">
        <f>IF('DATA ACCURATE'!J1729&lt;&gt;"",'DATA ACCURATE'!J1729,"")</f>
        <v/>
      </c>
      <c r="I1726" s="35" t="str">
        <f>IF(B1726&lt;&gt;"",IFERROR(VLOOKUP(B1726,'DATA TIMBANGAN'!G:M,7,FALSE),VLOOKUP(B1726,'DATA TIMBANGAN'!G:M,7)),"")</f>
        <v/>
      </c>
      <c r="J1726" s="25" t="str">
        <f>IF(H1726&lt;&gt;"",IFERROR(INDEX(DATABASE!$Z$19:$Z$38,MATCH(DATEVALUE(H1726),DATABASE!$AA$19:$AA$38,0)),INDEX(DATABASE!$Z$12:$Z$18,MATCH(WEEKDAY(H1726,2),DATABASE!$AA$12:$AA$18,0))),"")</f>
        <v/>
      </c>
      <c r="K1726" s="25" t="str">
        <f>IF('DATA ACCURATE'!V1729&lt;&gt;"",'DATA ACCURATE'!V1729,"")</f>
        <v/>
      </c>
      <c r="L1726" s="80" t="str">
        <f>IF($H1726="","",IF(OR($J1726="LIBUR",AND($L1725="LIBUR",$O1725=$O1726)),"LIBUR",IF(AND(OR($L1725="LUAR JAM KERJA 1",$L1725="LUAR JAM KERJA 2"),OR(OR(AND($H1725=$H1726,AND(OR($I1726&gt;DATABASE!$J$3,$I1726&lt;DATABASE!$J$6),((DATEVALUE($H1726)+$I1726)-(DATEVALUE($H1725)+$I1725))&lt;DATABASE!$J$6)),AND($H1725=$H1726,$O1725=$O1726,OR($I1726&gt;DATABASE!$J$6,$I1726&lt;DATABASE!$J$3))),AND(($H1726-$H1725)=1,OR($I1726&lt;DATABASE!$I$6,((DATEVALUE($H1726)+$I1726)-(DATEVALUE($H1725)+$I1725))&lt;DATABASE!$J$6))),$A1726=$A1725),"LUAR JAM KERJA 2",IF(AND(OR(WEEKDAY($H1726,2)=1,WEEKDAY($H1726,2)=2,WEEKDAY($H1726,2)=3,WEEKDAY($H1726,2)=4,WEEKDAY($H1726,2)=5),$I1726&lt;=DATABASE!$J$3,$I1726&gt;=DATABASE!$I$3),"JAM KERJA",IF(AND(WEEKDAY($H1726,2)=6,$I1726&lt;=DATABASE!$J$4,$I1726&gt;=DATABASE!$I$4),"JAM KERJA","LUAR JAM KERJA 1")))))</f>
        <v/>
      </c>
      <c r="M1726" s="33" t="str">
        <f>IF('DATA ACCURATE'!T1729&lt;&gt;"",IF('DATA ACCURATE'!T1729&gt;100,'DATA ACCURATE'!T1729/10,'DATA ACCURATE'!T1729),"")</f>
        <v/>
      </c>
      <c r="N1726" t="str">
        <f>IF(M1726="","",IF(M1726&lt;=DATABASE!$I$9,"LOKAL",IF(M1726&lt;DATABASE!$J$9,"LUAR KOTA 1",IF($M1726&gt;=DATABASE!$J$9,"LUAR KOTA 2",""))))</f>
        <v/>
      </c>
      <c r="O1726" s="38" t="str">
        <f>IF('DATA ACCURATE'!L1729&lt;&gt;"",'DATA ACCURATE'!L1729,"")</f>
        <v/>
      </c>
      <c r="Q1726" s="38">
        <f t="shared" si="182"/>
        <v>0</v>
      </c>
      <c r="R1726" s="38">
        <f t="shared" si="182"/>
        <v>0</v>
      </c>
      <c r="S1726" s="38">
        <f t="shared" si="182"/>
        <v>0</v>
      </c>
      <c r="T1726" s="38">
        <f t="shared" si="182"/>
        <v>0</v>
      </c>
      <c r="U1726" s="38">
        <f t="shared" si="183"/>
        <v>0</v>
      </c>
      <c r="V1726" s="38">
        <f t="shared" si="183"/>
        <v>0</v>
      </c>
      <c r="W1726" s="38">
        <f t="shared" si="183"/>
        <v>0</v>
      </c>
      <c r="X1726" s="38">
        <f t="shared" si="184"/>
        <v>0</v>
      </c>
      <c r="Y1726" s="38">
        <f t="shared" si="184"/>
        <v>0</v>
      </c>
      <c r="Z1726" s="38">
        <f t="shared" si="184"/>
        <v>0</v>
      </c>
      <c r="AA1726" s="38">
        <f t="shared" si="184"/>
        <v>0</v>
      </c>
      <c r="AB1726" s="38">
        <f t="shared" si="185"/>
        <v>0</v>
      </c>
      <c r="AC1726" s="38">
        <f t="shared" si="186"/>
        <v>0</v>
      </c>
      <c r="AD1726" s="38" t="str">
        <f t="shared" si="187"/>
        <v>000000000000</v>
      </c>
    </row>
    <row r="1727" spans="1:30">
      <c r="A1727" s="9" t="str">
        <f>IF('DATA ACCURATE'!A1730&lt;&gt;"",'DATA ACCURATE'!A1730,"")</f>
        <v/>
      </c>
      <c r="B1727" s="9" t="str">
        <f>IF('DATA ACCURATE'!D1730&lt;&gt;"",'DATA ACCURATE'!D1730,"")</f>
        <v/>
      </c>
      <c r="C1727" s="38" t="str">
        <f>IF($AD1727="000000000000","",INDEX(DATABASE!$W$12:$W$71,MATCH($AD1727,DATABASE!$V$12:$V$71,0)))</f>
        <v/>
      </c>
      <c r="D1727" s="34" t="str">
        <f>IF(C1727="","",IF(E1727="",INDEX(DATABASE!$AF$13:$AF$62,MATCH($C1727,DATABASE!$AC$13:$AC$62,0)),IF(E1727="2x D11",INDEX(DATABASE!$AF$13:$AF$62,MATCH($C1727,DATABASE!$AC$13:$AC$62,0))+2*DATABASE!$AF$62,IF(E1727="3x D11",INDEX(DATABASE!$AF$13:$AF$62,MATCH($C1727,DATABASE!$AC$13:$AC$62,0))+3*DATABASE!$AF$62,""))))</f>
        <v/>
      </c>
      <c r="E1727" s="38" t="str">
        <f>IF(AND($K1727="Y",$G1727&lt;&gt;"UNYIL",$F1727&lt;DATABASE!$O$8),"2x D11",IF(AND($K1727="Y",$G1727&lt;&gt;"UNYIL",$F1727&gt;=DATABASE!$O$8),"3x D11",""))</f>
        <v/>
      </c>
      <c r="F1727" s="9" t="str">
        <f>IF('DATA ACCURATE'!N1730&lt;&gt;"",'DATA ACCURATE'!N1730,"")</f>
        <v/>
      </c>
      <c r="G1727" t="str">
        <f>IF(F1727="","",IF(F1727&lt;=DATABASE!$I$8,"UNYIL",IF(F1727&lt;=DATABASE!$J$8,"KECIL",IF(F1727&lt;DATABASE!$K$8,"TANGGUNG",IF(F1727&gt;=DATABASE!$K$8,"BESAR","")))))</f>
        <v/>
      </c>
      <c r="H1727" s="16" t="str">
        <f>IF('DATA ACCURATE'!J1730&lt;&gt;"",'DATA ACCURATE'!J1730,"")</f>
        <v/>
      </c>
      <c r="I1727" s="35" t="str">
        <f>IF(B1727&lt;&gt;"",IFERROR(VLOOKUP(B1727,'DATA TIMBANGAN'!G:M,7,FALSE),VLOOKUP(B1727,'DATA TIMBANGAN'!G:M,7)),"")</f>
        <v/>
      </c>
      <c r="J1727" s="25" t="str">
        <f>IF(H1727&lt;&gt;"",IFERROR(INDEX(DATABASE!$Z$19:$Z$38,MATCH(DATEVALUE(H1727),DATABASE!$AA$19:$AA$38,0)),INDEX(DATABASE!$Z$12:$Z$18,MATCH(WEEKDAY(H1727,2),DATABASE!$AA$12:$AA$18,0))),"")</f>
        <v/>
      </c>
      <c r="K1727" s="25" t="str">
        <f>IF('DATA ACCURATE'!V1730&lt;&gt;"",'DATA ACCURATE'!V1730,"")</f>
        <v/>
      </c>
      <c r="L1727" s="80" t="str">
        <f>IF($H1727="","",IF(OR($J1727="LIBUR",AND($L1726="LIBUR",$O1726=$O1727)),"LIBUR",IF(AND(OR($L1726="LUAR JAM KERJA 1",$L1726="LUAR JAM KERJA 2"),OR(OR(AND($H1726=$H1727,AND(OR($I1727&gt;DATABASE!$J$3,$I1727&lt;DATABASE!$J$6),((DATEVALUE($H1727)+$I1727)-(DATEVALUE($H1726)+$I1726))&lt;DATABASE!$J$6)),AND($H1726=$H1727,$O1726=$O1727,OR($I1727&gt;DATABASE!$J$6,$I1727&lt;DATABASE!$J$3))),AND(($H1727-$H1726)=1,OR($I1727&lt;DATABASE!$I$6,((DATEVALUE($H1727)+$I1727)-(DATEVALUE($H1726)+$I1726))&lt;DATABASE!$J$6))),$A1727=$A1726),"LUAR JAM KERJA 2",IF(AND(OR(WEEKDAY($H1727,2)=1,WEEKDAY($H1727,2)=2,WEEKDAY($H1727,2)=3,WEEKDAY($H1727,2)=4,WEEKDAY($H1727,2)=5),$I1727&lt;=DATABASE!$J$3,$I1727&gt;=DATABASE!$I$3),"JAM KERJA",IF(AND(WEEKDAY($H1727,2)=6,$I1727&lt;=DATABASE!$J$4,$I1727&gt;=DATABASE!$I$4),"JAM KERJA","LUAR JAM KERJA 1")))))</f>
        <v/>
      </c>
      <c r="M1727" s="33" t="str">
        <f>IF('DATA ACCURATE'!T1730&lt;&gt;"",IF('DATA ACCURATE'!T1730&gt;100,'DATA ACCURATE'!T1730/10,'DATA ACCURATE'!T1730),"")</f>
        <v/>
      </c>
      <c r="N1727" t="str">
        <f>IF(M1727="","",IF(M1727&lt;=DATABASE!$I$9,"LOKAL",IF(M1727&lt;DATABASE!$J$9,"LUAR KOTA 1",IF($M1727&gt;=DATABASE!$J$9,"LUAR KOTA 2",""))))</f>
        <v/>
      </c>
      <c r="O1727" s="38" t="str">
        <f>IF('DATA ACCURATE'!L1730&lt;&gt;"",'DATA ACCURATE'!L1730,"")</f>
        <v/>
      </c>
      <c r="Q1727" s="38">
        <f t="shared" si="182"/>
        <v>0</v>
      </c>
      <c r="R1727" s="38">
        <f t="shared" si="182"/>
        <v>0</v>
      </c>
      <c r="S1727" s="38">
        <f t="shared" si="182"/>
        <v>0</v>
      </c>
      <c r="T1727" s="38">
        <f t="shared" si="182"/>
        <v>0</v>
      </c>
      <c r="U1727" s="38">
        <f t="shared" si="183"/>
        <v>0</v>
      </c>
      <c r="V1727" s="38">
        <f t="shared" si="183"/>
        <v>0</v>
      </c>
      <c r="W1727" s="38">
        <f t="shared" si="183"/>
        <v>0</v>
      </c>
      <c r="X1727" s="38">
        <f t="shared" si="184"/>
        <v>0</v>
      </c>
      <c r="Y1727" s="38">
        <f t="shared" si="184"/>
        <v>0</v>
      </c>
      <c r="Z1727" s="38">
        <f t="shared" si="184"/>
        <v>0</v>
      </c>
      <c r="AA1727" s="38">
        <f t="shared" si="184"/>
        <v>0</v>
      </c>
      <c r="AB1727" s="38">
        <f t="shared" si="185"/>
        <v>0</v>
      </c>
      <c r="AC1727" s="38">
        <f t="shared" si="186"/>
        <v>0</v>
      </c>
      <c r="AD1727" s="38" t="str">
        <f t="shared" si="187"/>
        <v>000000000000</v>
      </c>
    </row>
    <row r="1728" spans="1:30">
      <c r="A1728" s="9" t="str">
        <f>IF('DATA ACCURATE'!A1731&lt;&gt;"",'DATA ACCURATE'!A1731,"")</f>
        <v/>
      </c>
      <c r="B1728" s="9" t="str">
        <f>IF('DATA ACCURATE'!D1731&lt;&gt;"",'DATA ACCURATE'!D1731,"")</f>
        <v/>
      </c>
      <c r="C1728" s="38" t="str">
        <f>IF($AD1728="000000000000","",INDEX(DATABASE!$W$12:$W$71,MATCH($AD1728,DATABASE!$V$12:$V$71,0)))</f>
        <v/>
      </c>
      <c r="D1728" s="34" t="str">
        <f>IF(C1728="","",IF(E1728="",INDEX(DATABASE!$AF$13:$AF$62,MATCH($C1728,DATABASE!$AC$13:$AC$62,0)),IF(E1728="2x D11",INDEX(DATABASE!$AF$13:$AF$62,MATCH($C1728,DATABASE!$AC$13:$AC$62,0))+2*DATABASE!$AF$62,IF(E1728="3x D11",INDEX(DATABASE!$AF$13:$AF$62,MATCH($C1728,DATABASE!$AC$13:$AC$62,0))+3*DATABASE!$AF$62,""))))</f>
        <v/>
      </c>
      <c r="E1728" s="38" t="str">
        <f>IF(AND($K1728="Y",$G1728&lt;&gt;"UNYIL",$F1728&lt;DATABASE!$O$8),"2x D11",IF(AND($K1728="Y",$G1728&lt;&gt;"UNYIL",$F1728&gt;=DATABASE!$O$8),"3x D11",""))</f>
        <v/>
      </c>
      <c r="F1728" s="9" t="str">
        <f>IF('DATA ACCURATE'!N1731&lt;&gt;"",'DATA ACCURATE'!N1731,"")</f>
        <v/>
      </c>
      <c r="G1728" t="str">
        <f>IF(F1728="","",IF(F1728&lt;=DATABASE!$I$8,"UNYIL",IF(F1728&lt;=DATABASE!$J$8,"KECIL",IF(F1728&lt;DATABASE!$K$8,"TANGGUNG",IF(F1728&gt;=DATABASE!$K$8,"BESAR","")))))</f>
        <v/>
      </c>
      <c r="H1728" s="16" t="str">
        <f>IF('DATA ACCURATE'!J1731&lt;&gt;"",'DATA ACCURATE'!J1731,"")</f>
        <v/>
      </c>
      <c r="I1728" s="35" t="str">
        <f>IF(B1728&lt;&gt;"",IFERROR(VLOOKUP(B1728,'DATA TIMBANGAN'!G:M,7,FALSE),VLOOKUP(B1728,'DATA TIMBANGAN'!G:M,7)),"")</f>
        <v/>
      </c>
      <c r="J1728" s="25" t="str">
        <f>IF(H1728&lt;&gt;"",IFERROR(INDEX(DATABASE!$Z$19:$Z$38,MATCH(DATEVALUE(H1728),DATABASE!$AA$19:$AA$38,0)),INDEX(DATABASE!$Z$12:$Z$18,MATCH(WEEKDAY(H1728,2),DATABASE!$AA$12:$AA$18,0))),"")</f>
        <v/>
      </c>
      <c r="K1728" s="25" t="str">
        <f>IF('DATA ACCURATE'!V1731&lt;&gt;"",'DATA ACCURATE'!V1731,"")</f>
        <v/>
      </c>
      <c r="L1728" s="80" t="str">
        <f>IF($H1728="","",IF(OR($J1728="LIBUR",AND($L1727="LIBUR",$O1727=$O1728)),"LIBUR",IF(AND(OR($L1727="LUAR JAM KERJA 1",$L1727="LUAR JAM KERJA 2"),OR(OR(AND($H1727=$H1728,AND(OR($I1728&gt;DATABASE!$J$3,$I1728&lt;DATABASE!$J$6),((DATEVALUE($H1728)+$I1728)-(DATEVALUE($H1727)+$I1727))&lt;DATABASE!$J$6)),AND($H1727=$H1728,$O1727=$O1728,OR($I1728&gt;DATABASE!$J$6,$I1728&lt;DATABASE!$J$3))),AND(($H1728-$H1727)=1,OR($I1728&lt;DATABASE!$I$6,((DATEVALUE($H1728)+$I1728)-(DATEVALUE($H1727)+$I1727))&lt;DATABASE!$J$6))),$A1728=$A1727),"LUAR JAM KERJA 2",IF(AND(OR(WEEKDAY($H1728,2)=1,WEEKDAY($H1728,2)=2,WEEKDAY($H1728,2)=3,WEEKDAY($H1728,2)=4,WEEKDAY($H1728,2)=5),$I1728&lt;=DATABASE!$J$3,$I1728&gt;=DATABASE!$I$3),"JAM KERJA",IF(AND(WEEKDAY($H1728,2)=6,$I1728&lt;=DATABASE!$J$4,$I1728&gt;=DATABASE!$I$4),"JAM KERJA","LUAR JAM KERJA 1")))))</f>
        <v/>
      </c>
      <c r="M1728" s="33" t="str">
        <f>IF('DATA ACCURATE'!T1731&lt;&gt;"",IF('DATA ACCURATE'!T1731&gt;100,'DATA ACCURATE'!T1731/10,'DATA ACCURATE'!T1731),"")</f>
        <v/>
      </c>
      <c r="N1728" t="str">
        <f>IF(M1728="","",IF(M1728&lt;=DATABASE!$I$9,"LOKAL",IF(M1728&lt;DATABASE!$J$9,"LUAR KOTA 1",IF($M1728&gt;=DATABASE!$J$9,"LUAR KOTA 2",""))))</f>
        <v/>
      </c>
      <c r="O1728" s="38" t="str">
        <f>IF('DATA ACCURATE'!L1731&lt;&gt;"",'DATA ACCURATE'!L1731,"")</f>
        <v/>
      </c>
      <c r="Q1728" s="38">
        <f t="shared" si="182"/>
        <v>0</v>
      </c>
      <c r="R1728" s="38">
        <f t="shared" si="182"/>
        <v>0</v>
      </c>
      <c r="S1728" s="38">
        <f t="shared" si="182"/>
        <v>0</v>
      </c>
      <c r="T1728" s="38">
        <f t="shared" si="182"/>
        <v>0</v>
      </c>
      <c r="U1728" s="38">
        <f t="shared" si="183"/>
        <v>0</v>
      </c>
      <c r="V1728" s="38">
        <f t="shared" si="183"/>
        <v>0</v>
      </c>
      <c r="W1728" s="38">
        <f t="shared" si="183"/>
        <v>0</v>
      </c>
      <c r="X1728" s="38">
        <f t="shared" si="184"/>
        <v>0</v>
      </c>
      <c r="Y1728" s="38">
        <f t="shared" si="184"/>
        <v>0</v>
      </c>
      <c r="Z1728" s="38">
        <f t="shared" si="184"/>
        <v>0</v>
      </c>
      <c r="AA1728" s="38">
        <f t="shared" si="184"/>
        <v>0</v>
      </c>
      <c r="AB1728" s="38">
        <f t="shared" si="185"/>
        <v>0</v>
      </c>
      <c r="AC1728" s="38">
        <f t="shared" si="186"/>
        <v>0</v>
      </c>
      <c r="AD1728" s="38" t="str">
        <f t="shared" si="187"/>
        <v>000000000000</v>
      </c>
    </row>
    <row r="1729" spans="1:30">
      <c r="A1729" s="9" t="str">
        <f>IF('DATA ACCURATE'!A1732&lt;&gt;"",'DATA ACCURATE'!A1732,"")</f>
        <v/>
      </c>
      <c r="B1729" s="9" t="str">
        <f>IF('DATA ACCURATE'!D1732&lt;&gt;"",'DATA ACCURATE'!D1732,"")</f>
        <v/>
      </c>
      <c r="C1729" s="38" t="str">
        <f>IF($AD1729="000000000000","",INDEX(DATABASE!$W$12:$W$71,MATCH($AD1729,DATABASE!$V$12:$V$71,0)))</f>
        <v/>
      </c>
      <c r="D1729" s="34" t="str">
        <f>IF(C1729="","",IF(E1729="",INDEX(DATABASE!$AF$13:$AF$62,MATCH($C1729,DATABASE!$AC$13:$AC$62,0)),IF(E1729="2x D11",INDEX(DATABASE!$AF$13:$AF$62,MATCH($C1729,DATABASE!$AC$13:$AC$62,0))+2*DATABASE!$AF$62,IF(E1729="3x D11",INDEX(DATABASE!$AF$13:$AF$62,MATCH($C1729,DATABASE!$AC$13:$AC$62,0))+3*DATABASE!$AF$62,""))))</f>
        <v/>
      </c>
      <c r="E1729" s="38" t="str">
        <f>IF(AND($K1729="Y",$G1729&lt;&gt;"UNYIL",$F1729&lt;DATABASE!$O$8),"2x D11",IF(AND($K1729="Y",$G1729&lt;&gt;"UNYIL",$F1729&gt;=DATABASE!$O$8),"3x D11",""))</f>
        <v/>
      </c>
      <c r="F1729" s="9" t="str">
        <f>IF('DATA ACCURATE'!N1732&lt;&gt;"",'DATA ACCURATE'!N1732,"")</f>
        <v/>
      </c>
      <c r="G1729" t="str">
        <f>IF(F1729="","",IF(F1729&lt;=DATABASE!$I$8,"UNYIL",IF(F1729&lt;=DATABASE!$J$8,"KECIL",IF(F1729&lt;DATABASE!$K$8,"TANGGUNG",IF(F1729&gt;=DATABASE!$K$8,"BESAR","")))))</f>
        <v/>
      </c>
      <c r="H1729" s="16" t="str">
        <f>IF('DATA ACCURATE'!J1732&lt;&gt;"",'DATA ACCURATE'!J1732,"")</f>
        <v/>
      </c>
      <c r="I1729" s="35" t="str">
        <f>IF(B1729&lt;&gt;"",IFERROR(VLOOKUP(B1729,'DATA TIMBANGAN'!G:M,7,FALSE),VLOOKUP(B1729,'DATA TIMBANGAN'!G:M,7)),"")</f>
        <v/>
      </c>
      <c r="J1729" s="25" t="str">
        <f>IF(H1729&lt;&gt;"",IFERROR(INDEX(DATABASE!$Z$19:$Z$38,MATCH(DATEVALUE(H1729),DATABASE!$AA$19:$AA$38,0)),INDEX(DATABASE!$Z$12:$Z$18,MATCH(WEEKDAY(H1729,2),DATABASE!$AA$12:$AA$18,0))),"")</f>
        <v/>
      </c>
      <c r="K1729" s="25" t="str">
        <f>IF('DATA ACCURATE'!V1732&lt;&gt;"",'DATA ACCURATE'!V1732,"")</f>
        <v/>
      </c>
      <c r="L1729" s="80" t="str">
        <f>IF($H1729="","",IF(OR($J1729="LIBUR",AND($L1728="LIBUR",$O1728=$O1729)),"LIBUR",IF(AND(OR($L1728="LUAR JAM KERJA 1",$L1728="LUAR JAM KERJA 2"),OR(OR(AND($H1728=$H1729,AND(OR($I1729&gt;DATABASE!$J$3,$I1729&lt;DATABASE!$J$6),((DATEVALUE($H1729)+$I1729)-(DATEVALUE($H1728)+$I1728))&lt;DATABASE!$J$6)),AND($H1728=$H1729,$O1728=$O1729,OR($I1729&gt;DATABASE!$J$6,$I1729&lt;DATABASE!$J$3))),AND(($H1729-$H1728)=1,OR($I1729&lt;DATABASE!$I$6,((DATEVALUE($H1729)+$I1729)-(DATEVALUE($H1728)+$I1728))&lt;DATABASE!$J$6))),$A1729=$A1728),"LUAR JAM KERJA 2",IF(AND(OR(WEEKDAY($H1729,2)=1,WEEKDAY($H1729,2)=2,WEEKDAY($H1729,2)=3,WEEKDAY($H1729,2)=4,WEEKDAY($H1729,2)=5),$I1729&lt;=DATABASE!$J$3,$I1729&gt;=DATABASE!$I$3),"JAM KERJA",IF(AND(WEEKDAY($H1729,2)=6,$I1729&lt;=DATABASE!$J$4,$I1729&gt;=DATABASE!$I$4),"JAM KERJA","LUAR JAM KERJA 1")))))</f>
        <v/>
      </c>
      <c r="M1729" s="33" t="str">
        <f>IF('DATA ACCURATE'!T1732&lt;&gt;"",IF('DATA ACCURATE'!T1732&gt;100,'DATA ACCURATE'!T1732/10,'DATA ACCURATE'!T1732),"")</f>
        <v/>
      </c>
      <c r="N1729" t="str">
        <f>IF(M1729="","",IF(M1729&lt;=DATABASE!$I$9,"LOKAL",IF(M1729&lt;DATABASE!$J$9,"LUAR KOTA 1",IF($M1729&gt;=DATABASE!$J$9,"LUAR KOTA 2",""))))</f>
        <v/>
      </c>
      <c r="O1729" s="38" t="str">
        <f>IF('DATA ACCURATE'!L1732&lt;&gt;"",'DATA ACCURATE'!L1732,"")</f>
        <v/>
      </c>
      <c r="Q1729" s="38">
        <f t="shared" si="182"/>
        <v>0</v>
      </c>
      <c r="R1729" s="38">
        <f t="shared" si="182"/>
        <v>0</v>
      </c>
      <c r="S1729" s="38">
        <f t="shared" si="182"/>
        <v>0</v>
      </c>
      <c r="T1729" s="38">
        <f t="shared" si="182"/>
        <v>0</v>
      </c>
      <c r="U1729" s="38">
        <f t="shared" si="183"/>
        <v>0</v>
      </c>
      <c r="V1729" s="38">
        <f t="shared" si="183"/>
        <v>0</v>
      </c>
      <c r="W1729" s="38">
        <f t="shared" si="183"/>
        <v>0</v>
      </c>
      <c r="X1729" s="38">
        <f t="shared" si="184"/>
        <v>0</v>
      </c>
      <c r="Y1729" s="38">
        <f t="shared" si="184"/>
        <v>0</v>
      </c>
      <c r="Z1729" s="38">
        <f t="shared" si="184"/>
        <v>0</v>
      </c>
      <c r="AA1729" s="38">
        <f t="shared" si="184"/>
        <v>0</v>
      </c>
      <c r="AB1729" s="38">
        <f t="shared" si="185"/>
        <v>0</v>
      </c>
      <c r="AC1729" s="38">
        <f t="shared" si="186"/>
        <v>0</v>
      </c>
      <c r="AD1729" s="38" t="str">
        <f t="shared" si="187"/>
        <v>000000000000</v>
      </c>
    </row>
    <row r="1730" spans="1:30">
      <c r="A1730" s="9" t="str">
        <f>IF('DATA ACCURATE'!A1733&lt;&gt;"",'DATA ACCURATE'!A1733,"")</f>
        <v/>
      </c>
      <c r="B1730" s="9" t="str">
        <f>IF('DATA ACCURATE'!D1733&lt;&gt;"",'DATA ACCURATE'!D1733,"")</f>
        <v/>
      </c>
      <c r="C1730" s="38" t="str">
        <f>IF($AD1730="000000000000","",INDEX(DATABASE!$W$12:$W$71,MATCH($AD1730,DATABASE!$V$12:$V$71,0)))</f>
        <v/>
      </c>
      <c r="D1730" s="34" t="str">
        <f>IF(C1730="","",IF(E1730="",INDEX(DATABASE!$AF$13:$AF$62,MATCH($C1730,DATABASE!$AC$13:$AC$62,0)),IF(E1730="2x D11",INDEX(DATABASE!$AF$13:$AF$62,MATCH($C1730,DATABASE!$AC$13:$AC$62,0))+2*DATABASE!$AF$62,IF(E1730="3x D11",INDEX(DATABASE!$AF$13:$AF$62,MATCH($C1730,DATABASE!$AC$13:$AC$62,0))+3*DATABASE!$AF$62,""))))</f>
        <v/>
      </c>
      <c r="E1730" s="38" t="str">
        <f>IF(AND($K1730="Y",$G1730&lt;&gt;"UNYIL",$F1730&lt;DATABASE!$O$8),"2x D11",IF(AND($K1730="Y",$G1730&lt;&gt;"UNYIL",$F1730&gt;=DATABASE!$O$8),"3x D11",""))</f>
        <v/>
      </c>
      <c r="F1730" s="9" t="str">
        <f>IF('DATA ACCURATE'!N1733&lt;&gt;"",'DATA ACCURATE'!N1733,"")</f>
        <v/>
      </c>
      <c r="G1730" t="str">
        <f>IF(F1730="","",IF(F1730&lt;=DATABASE!$I$8,"UNYIL",IF(F1730&lt;=DATABASE!$J$8,"KECIL",IF(F1730&lt;DATABASE!$K$8,"TANGGUNG",IF(F1730&gt;=DATABASE!$K$8,"BESAR","")))))</f>
        <v/>
      </c>
      <c r="H1730" s="16" t="str">
        <f>IF('DATA ACCURATE'!J1733&lt;&gt;"",'DATA ACCURATE'!J1733,"")</f>
        <v/>
      </c>
      <c r="I1730" s="35" t="str">
        <f>IF(B1730&lt;&gt;"",IFERROR(VLOOKUP(B1730,'DATA TIMBANGAN'!G:M,7,FALSE),VLOOKUP(B1730,'DATA TIMBANGAN'!G:M,7)),"")</f>
        <v/>
      </c>
      <c r="J1730" s="25" t="str">
        <f>IF(H1730&lt;&gt;"",IFERROR(INDEX(DATABASE!$Z$19:$Z$38,MATCH(DATEVALUE(H1730),DATABASE!$AA$19:$AA$38,0)),INDEX(DATABASE!$Z$12:$Z$18,MATCH(WEEKDAY(H1730,2),DATABASE!$AA$12:$AA$18,0))),"")</f>
        <v/>
      </c>
      <c r="K1730" s="25" t="str">
        <f>IF('DATA ACCURATE'!V1733&lt;&gt;"",'DATA ACCURATE'!V1733,"")</f>
        <v/>
      </c>
      <c r="L1730" s="80" t="str">
        <f>IF($H1730="","",IF(OR($J1730="LIBUR",AND($L1729="LIBUR",$O1729=$O1730)),"LIBUR",IF(AND(OR($L1729="LUAR JAM KERJA 1",$L1729="LUAR JAM KERJA 2"),OR(OR(AND($H1729=$H1730,AND(OR($I1730&gt;DATABASE!$J$3,$I1730&lt;DATABASE!$J$6),((DATEVALUE($H1730)+$I1730)-(DATEVALUE($H1729)+$I1729))&lt;DATABASE!$J$6)),AND($H1729=$H1730,$O1729=$O1730,OR($I1730&gt;DATABASE!$J$6,$I1730&lt;DATABASE!$J$3))),AND(($H1730-$H1729)=1,OR($I1730&lt;DATABASE!$I$6,((DATEVALUE($H1730)+$I1730)-(DATEVALUE($H1729)+$I1729))&lt;DATABASE!$J$6))),$A1730=$A1729),"LUAR JAM KERJA 2",IF(AND(OR(WEEKDAY($H1730,2)=1,WEEKDAY($H1730,2)=2,WEEKDAY($H1730,2)=3,WEEKDAY($H1730,2)=4,WEEKDAY($H1730,2)=5),$I1730&lt;=DATABASE!$J$3,$I1730&gt;=DATABASE!$I$3),"JAM KERJA",IF(AND(WEEKDAY($H1730,2)=6,$I1730&lt;=DATABASE!$J$4,$I1730&gt;=DATABASE!$I$4),"JAM KERJA","LUAR JAM KERJA 1")))))</f>
        <v/>
      </c>
      <c r="M1730" s="33" t="str">
        <f>IF('DATA ACCURATE'!T1733&lt;&gt;"",IF('DATA ACCURATE'!T1733&gt;100,'DATA ACCURATE'!T1733/10,'DATA ACCURATE'!T1733),"")</f>
        <v/>
      </c>
      <c r="N1730" t="str">
        <f>IF(M1730="","",IF(M1730&lt;=DATABASE!$I$9,"LOKAL",IF(M1730&lt;DATABASE!$J$9,"LUAR KOTA 1",IF($M1730&gt;=DATABASE!$J$9,"LUAR KOTA 2",""))))</f>
        <v/>
      </c>
      <c r="O1730" s="38" t="str">
        <f>IF('DATA ACCURATE'!L1733&lt;&gt;"",'DATA ACCURATE'!L1733,"")</f>
        <v/>
      </c>
      <c r="Q1730" s="38">
        <f t="shared" si="182"/>
        <v>0</v>
      </c>
      <c r="R1730" s="38">
        <f t="shared" si="182"/>
        <v>0</v>
      </c>
      <c r="S1730" s="38">
        <f t="shared" si="182"/>
        <v>0</v>
      </c>
      <c r="T1730" s="38">
        <f t="shared" ref="T1730:T1793" si="188">IF($G1730=T$1,1,0)</f>
        <v>0</v>
      </c>
      <c r="U1730" s="38">
        <f t="shared" si="183"/>
        <v>0</v>
      </c>
      <c r="V1730" s="38">
        <f t="shared" si="183"/>
        <v>0</v>
      </c>
      <c r="W1730" s="38">
        <f t="shared" si="183"/>
        <v>0</v>
      </c>
      <c r="X1730" s="38">
        <f t="shared" si="184"/>
        <v>0</v>
      </c>
      <c r="Y1730" s="38">
        <f t="shared" si="184"/>
        <v>0</v>
      </c>
      <c r="Z1730" s="38">
        <f t="shared" si="184"/>
        <v>0</v>
      </c>
      <c r="AA1730" s="38">
        <f t="shared" ref="AA1730:AA1793" si="189">IF($L1730=AA$1,1,0)</f>
        <v>0</v>
      </c>
      <c r="AB1730" s="38">
        <f t="shared" si="185"/>
        <v>0</v>
      </c>
      <c r="AC1730" s="38">
        <f t="shared" si="186"/>
        <v>0</v>
      </c>
      <c r="AD1730" s="38" t="str">
        <f t="shared" si="187"/>
        <v>000000000000</v>
      </c>
    </row>
    <row r="1731" spans="1:30">
      <c r="A1731" s="9" t="str">
        <f>IF('DATA ACCURATE'!A1734&lt;&gt;"",'DATA ACCURATE'!A1734,"")</f>
        <v/>
      </c>
      <c r="B1731" s="9" t="str">
        <f>IF('DATA ACCURATE'!D1734&lt;&gt;"",'DATA ACCURATE'!D1734,"")</f>
        <v/>
      </c>
      <c r="C1731" s="38" t="str">
        <f>IF($AD1731="000000000000","",INDEX(DATABASE!$W$12:$W$71,MATCH($AD1731,DATABASE!$V$12:$V$71,0)))</f>
        <v/>
      </c>
      <c r="D1731" s="34" t="str">
        <f>IF(C1731="","",IF(E1731="",INDEX(DATABASE!$AF$13:$AF$62,MATCH($C1731,DATABASE!$AC$13:$AC$62,0)),IF(E1731="2x D11",INDEX(DATABASE!$AF$13:$AF$62,MATCH($C1731,DATABASE!$AC$13:$AC$62,0))+2*DATABASE!$AF$62,IF(E1731="3x D11",INDEX(DATABASE!$AF$13:$AF$62,MATCH($C1731,DATABASE!$AC$13:$AC$62,0))+3*DATABASE!$AF$62,""))))</f>
        <v/>
      </c>
      <c r="E1731" s="38" t="str">
        <f>IF(AND($K1731="Y",$G1731&lt;&gt;"UNYIL",$F1731&lt;DATABASE!$O$8),"2x D11",IF(AND($K1731="Y",$G1731&lt;&gt;"UNYIL",$F1731&gt;=DATABASE!$O$8),"3x D11",""))</f>
        <v/>
      </c>
      <c r="F1731" s="9" t="str">
        <f>IF('DATA ACCURATE'!N1734&lt;&gt;"",'DATA ACCURATE'!N1734,"")</f>
        <v/>
      </c>
      <c r="G1731" t="str">
        <f>IF(F1731="","",IF(F1731&lt;=DATABASE!$I$8,"UNYIL",IF(F1731&lt;=DATABASE!$J$8,"KECIL",IF(F1731&lt;DATABASE!$K$8,"TANGGUNG",IF(F1731&gt;=DATABASE!$K$8,"BESAR","")))))</f>
        <v/>
      </c>
      <c r="H1731" s="16" t="str">
        <f>IF('DATA ACCURATE'!J1734&lt;&gt;"",'DATA ACCURATE'!J1734,"")</f>
        <v/>
      </c>
      <c r="I1731" s="35" t="str">
        <f>IF(B1731&lt;&gt;"",IFERROR(VLOOKUP(B1731,'DATA TIMBANGAN'!G:M,7,FALSE),VLOOKUP(B1731,'DATA TIMBANGAN'!G:M,7)),"")</f>
        <v/>
      </c>
      <c r="J1731" s="25" t="str">
        <f>IF(H1731&lt;&gt;"",IFERROR(INDEX(DATABASE!$Z$19:$Z$38,MATCH(DATEVALUE(H1731),DATABASE!$AA$19:$AA$38,0)),INDEX(DATABASE!$Z$12:$Z$18,MATCH(WEEKDAY(H1731,2),DATABASE!$AA$12:$AA$18,0))),"")</f>
        <v/>
      </c>
      <c r="K1731" s="25" t="str">
        <f>IF('DATA ACCURATE'!V1734&lt;&gt;"",'DATA ACCURATE'!V1734,"")</f>
        <v/>
      </c>
      <c r="L1731" s="80" t="str">
        <f>IF($H1731="","",IF(OR($J1731="LIBUR",AND($L1730="LIBUR",$O1730=$O1731)),"LIBUR",IF(AND(OR($L1730="LUAR JAM KERJA 1",$L1730="LUAR JAM KERJA 2"),OR(OR(AND($H1730=$H1731,AND(OR($I1731&gt;DATABASE!$J$3,$I1731&lt;DATABASE!$J$6),((DATEVALUE($H1731)+$I1731)-(DATEVALUE($H1730)+$I1730))&lt;DATABASE!$J$6)),AND($H1730=$H1731,$O1730=$O1731,OR($I1731&gt;DATABASE!$J$6,$I1731&lt;DATABASE!$J$3))),AND(($H1731-$H1730)=1,OR($I1731&lt;DATABASE!$I$6,((DATEVALUE($H1731)+$I1731)-(DATEVALUE($H1730)+$I1730))&lt;DATABASE!$J$6))),$A1731=$A1730),"LUAR JAM KERJA 2",IF(AND(OR(WEEKDAY($H1731,2)=1,WEEKDAY($H1731,2)=2,WEEKDAY($H1731,2)=3,WEEKDAY($H1731,2)=4,WEEKDAY($H1731,2)=5),$I1731&lt;=DATABASE!$J$3,$I1731&gt;=DATABASE!$I$3),"JAM KERJA",IF(AND(WEEKDAY($H1731,2)=6,$I1731&lt;=DATABASE!$J$4,$I1731&gt;=DATABASE!$I$4),"JAM KERJA","LUAR JAM KERJA 1")))))</f>
        <v/>
      </c>
      <c r="M1731" s="33" t="str">
        <f>IF('DATA ACCURATE'!T1734&lt;&gt;"",IF('DATA ACCURATE'!T1734&gt;100,'DATA ACCURATE'!T1734/10,'DATA ACCURATE'!T1734),"")</f>
        <v/>
      </c>
      <c r="N1731" t="str">
        <f>IF(M1731="","",IF(M1731&lt;=DATABASE!$I$9,"LOKAL",IF(M1731&lt;DATABASE!$J$9,"LUAR KOTA 1",IF($M1731&gt;=DATABASE!$J$9,"LUAR KOTA 2",""))))</f>
        <v/>
      </c>
      <c r="O1731" s="38" t="str">
        <f>IF('DATA ACCURATE'!L1734&lt;&gt;"",'DATA ACCURATE'!L1734,"")</f>
        <v/>
      </c>
      <c r="Q1731" s="38">
        <f t="shared" ref="Q1731:T1794" si="190">IF($G1731=Q$1,1,0)</f>
        <v>0</v>
      </c>
      <c r="R1731" s="38">
        <f t="shared" si="190"/>
        <v>0</v>
      </c>
      <c r="S1731" s="38">
        <f t="shared" si="190"/>
        <v>0</v>
      </c>
      <c r="T1731" s="38">
        <f t="shared" si="188"/>
        <v>0</v>
      </c>
      <c r="U1731" s="38">
        <f t="shared" ref="U1731:W1794" si="191">IF($N1731=U$1,1,0)</f>
        <v>0</v>
      </c>
      <c r="V1731" s="38">
        <f t="shared" si="191"/>
        <v>0</v>
      </c>
      <c r="W1731" s="38">
        <f t="shared" si="191"/>
        <v>0</v>
      </c>
      <c r="X1731" s="38">
        <f t="shared" ref="X1731:AA1794" si="192">IF($L1731=X$1,1,0)</f>
        <v>0</v>
      </c>
      <c r="Y1731" s="38">
        <f t="shared" si="192"/>
        <v>0</v>
      </c>
      <c r="Z1731" s="38">
        <f t="shared" si="192"/>
        <v>0</v>
      </c>
      <c r="AA1731" s="38">
        <f t="shared" si="189"/>
        <v>0</v>
      </c>
      <c r="AB1731" s="38">
        <f t="shared" ref="AB1731:AB1794" si="193">IF(AND($G1731="UNYIL",$K1731="Y"),1,0)</f>
        <v>0</v>
      </c>
      <c r="AC1731" s="38">
        <f t="shared" ref="AC1731:AC1794" si="194">IF($E1731="2x D11",2,IF($E1731="3x D11",3,0))</f>
        <v>0</v>
      </c>
      <c r="AD1731" s="38" t="str">
        <f t="shared" ref="AD1731:AD1794" si="195">Q1731&amp;R1731&amp;S1731&amp;T1731&amp;U1731&amp;V1731&amp;W1731&amp;X1731&amp;Y1731&amp;Z1731&amp;AA1731&amp;AB1731</f>
        <v>000000000000</v>
      </c>
    </row>
    <row r="1732" spans="1:30">
      <c r="A1732" s="9" t="str">
        <f>IF('DATA ACCURATE'!A1735&lt;&gt;"",'DATA ACCURATE'!A1735,"")</f>
        <v/>
      </c>
      <c r="B1732" s="9" t="str">
        <f>IF('DATA ACCURATE'!D1735&lt;&gt;"",'DATA ACCURATE'!D1735,"")</f>
        <v/>
      </c>
      <c r="C1732" s="38" t="str">
        <f>IF($AD1732="000000000000","",INDEX(DATABASE!$W$12:$W$71,MATCH($AD1732,DATABASE!$V$12:$V$71,0)))</f>
        <v/>
      </c>
      <c r="D1732" s="34" t="str">
        <f>IF(C1732="","",IF(E1732="",INDEX(DATABASE!$AF$13:$AF$62,MATCH($C1732,DATABASE!$AC$13:$AC$62,0)),IF(E1732="2x D11",INDEX(DATABASE!$AF$13:$AF$62,MATCH($C1732,DATABASE!$AC$13:$AC$62,0))+2*DATABASE!$AF$62,IF(E1732="3x D11",INDEX(DATABASE!$AF$13:$AF$62,MATCH($C1732,DATABASE!$AC$13:$AC$62,0))+3*DATABASE!$AF$62,""))))</f>
        <v/>
      </c>
      <c r="E1732" s="38" t="str">
        <f>IF(AND($K1732="Y",$G1732&lt;&gt;"UNYIL",$F1732&lt;DATABASE!$O$8),"2x D11",IF(AND($K1732="Y",$G1732&lt;&gt;"UNYIL",$F1732&gt;=DATABASE!$O$8),"3x D11",""))</f>
        <v/>
      </c>
      <c r="F1732" s="9" t="str">
        <f>IF('DATA ACCURATE'!N1735&lt;&gt;"",'DATA ACCURATE'!N1735,"")</f>
        <v/>
      </c>
      <c r="G1732" t="str">
        <f>IF(F1732="","",IF(F1732&lt;=DATABASE!$I$8,"UNYIL",IF(F1732&lt;=DATABASE!$J$8,"KECIL",IF(F1732&lt;DATABASE!$K$8,"TANGGUNG",IF(F1732&gt;=DATABASE!$K$8,"BESAR","")))))</f>
        <v/>
      </c>
      <c r="H1732" s="16" t="str">
        <f>IF('DATA ACCURATE'!J1735&lt;&gt;"",'DATA ACCURATE'!J1735,"")</f>
        <v/>
      </c>
      <c r="I1732" s="35" t="str">
        <f>IF(B1732&lt;&gt;"",IFERROR(VLOOKUP(B1732,'DATA TIMBANGAN'!G:M,7,FALSE),VLOOKUP(B1732,'DATA TIMBANGAN'!G:M,7)),"")</f>
        <v/>
      </c>
      <c r="J1732" s="25" t="str">
        <f>IF(H1732&lt;&gt;"",IFERROR(INDEX(DATABASE!$Z$19:$Z$38,MATCH(DATEVALUE(H1732),DATABASE!$AA$19:$AA$38,0)),INDEX(DATABASE!$Z$12:$Z$18,MATCH(WEEKDAY(H1732,2),DATABASE!$AA$12:$AA$18,0))),"")</f>
        <v/>
      </c>
      <c r="K1732" s="25" t="str">
        <f>IF('DATA ACCURATE'!V1735&lt;&gt;"",'DATA ACCURATE'!V1735,"")</f>
        <v/>
      </c>
      <c r="L1732" s="80" t="str">
        <f>IF($H1732="","",IF(OR($J1732="LIBUR",AND($L1731="LIBUR",$O1731=$O1732)),"LIBUR",IF(AND(OR($L1731="LUAR JAM KERJA 1",$L1731="LUAR JAM KERJA 2"),OR(OR(AND($H1731=$H1732,AND(OR($I1732&gt;DATABASE!$J$3,$I1732&lt;DATABASE!$J$6),((DATEVALUE($H1732)+$I1732)-(DATEVALUE($H1731)+$I1731))&lt;DATABASE!$J$6)),AND($H1731=$H1732,$O1731=$O1732,OR($I1732&gt;DATABASE!$J$6,$I1732&lt;DATABASE!$J$3))),AND(($H1732-$H1731)=1,OR($I1732&lt;DATABASE!$I$6,((DATEVALUE($H1732)+$I1732)-(DATEVALUE($H1731)+$I1731))&lt;DATABASE!$J$6))),$A1732=$A1731),"LUAR JAM KERJA 2",IF(AND(OR(WEEKDAY($H1732,2)=1,WEEKDAY($H1732,2)=2,WEEKDAY($H1732,2)=3,WEEKDAY($H1732,2)=4,WEEKDAY($H1732,2)=5),$I1732&lt;=DATABASE!$J$3,$I1732&gt;=DATABASE!$I$3),"JAM KERJA",IF(AND(WEEKDAY($H1732,2)=6,$I1732&lt;=DATABASE!$J$4,$I1732&gt;=DATABASE!$I$4),"JAM KERJA","LUAR JAM KERJA 1")))))</f>
        <v/>
      </c>
      <c r="M1732" s="33" t="str">
        <f>IF('DATA ACCURATE'!T1735&lt;&gt;"",IF('DATA ACCURATE'!T1735&gt;100,'DATA ACCURATE'!T1735/10,'DATA ACCURATE'!T1735),"")</f>
        <v/>
      </c>
      <c r="N1732" t="str">
        <f>IF(M1732="","",IF(M1732&lt;=DATABASE!$I$9,"LOKAL",IF(M1732&lt;DATABASE!$J$9,"LUAR KOTA 1",IF($M1732&gt;=DATABASE!$J$9,"LUAR KOTA 2",""))))</f>
        <v/>
      </c>
      <c r="O1732" s="38" t="str">
        <f>IF('DATA ACCURATE'!L1735&lt;&gt;"",'DATA ACCURATE'!L1735,"")</f>
        <v/>
      </c>
      <c r="Q1732" s="38">
        <f t="shared" si="190"/>
        <v>0</v>
      </c>
      <c r="R1732" s="38">
        <f t="shared" si="190"/>
        <v>0</v>
      </c>
      <c r="S1732" s="38">
        <f t="shared" si="190"/>
        <v>0</v>
      </c>
      <c r="T1732" s="38">
        <f t="shared" si="188"/>
        <v>0</v>
      </c>
      <c r="U1732" s="38">
        <f t="shared" si="191"/>
        <v>0</v>
      </c>
      <c r="V1732" s="38">
        <f t="shared" si="191"/>
        <v>0</v>
      </c>
      <c r="W1732" s="38">
        <f t="shared" si="191"/>
        <v>0</v>
      </c>
      <c r="X1732" s="38">
        <f t="shared" si="192"/>
        <v>0</v>
      </c>
      <c r="Y1732" s="38">
        <f t="shared" si="192"/>
        <v>0</v>
      </c>
      <c r="Z1732" s="38">
        <f t="shared" si="192"/>
        <v>0</v>
      </c>
      <c r="AA1732" s="38">
        <f t="shared" si="189"/>
        <v>0</v>
      </c>
      <c r="AB1732" s="38">
        <f t="shared" si="193"/>
        <v>0</v>
      </c>
      <c r="AC1732" s="38">
        <f t="shared" si="194"/>
        <v>0</v>
      </c>
      <c r="AD1732" s="38" t="str">
        <f t="shared" si="195"/>
        <v>000000000000</v>
      </c>
    </row>
    <row r="1733" spans="1:30">
      <c r="A1733" s="9" t="str">
        <f>IF('DATA ACCURATE'!A1736&lt;&gt;"",'DATA ACCURATE'!A1736,"")</f>
        <v/>
      </c>
      <c r="B1733" s="9" t="str">
        <f>IF('DATA ACCURATE'!D1736&lt;&gt;"",'DATA ACCURATE'!D1736,"")</f>
        <v/>
      </c>
      <c r="C1733" s="38" t="str">
        <f>IF($AD1733="000000000000","",INDEX(DATABASE!$W$12:$W$71,MATCH($AD1733,DATABASE!$V$12:$V$71,0)))</f>
        <v/>
      </c>
      <c r="D1733" s="34" t="str">
        <f>IF(C1733="","",IF(E1733="",INDEX(DATABASE!$AF$13:$AF$62,MATCH($C1733,DATABASE!$AC$13:$AC$62,0)),IF(E1733="2x D11",INDEX(DATABASE!$AF$13:$AF$62,MATCH($C1733,DATABASE!$AC$13:$AC$62,0))+2*DATABASE!$AF$62,IF(E1733="3x D11",INDEX(DATABASE!$AF$13:$AF$62,MATCH($C1733,DATABASE!$AC$13:$AC$62,0))+3*DATABASE!$AF$62,""))))</f>
        <v/>
      </c>
      <c r="E1733" s="38" t="str">
        <f>IF(AND($K1733="Y",$G1733&lt;&gt;"UNYIL",$F1733&lt;DATABASE!$O$8),"2x D11",IF(AND($K1733="Y",$G1733&lt;&gt;"UNYIL",$F1733&gt;=DATABASE!$O$8),"3x D11",""))</f>
        <v/>
      </c>
      <c r="F1733" s="9" t="str">
        <f>IF('DATA ACCURATE'!N1736&lt;&gt;"",'DATA ACCURATE'!N1736,"")</f>
        <v/>
      </c>
      <c r="G1733" t="str">
        <f>IF(F1733="","",IF(F1733&lt;=DATABASE!$I$8,"UNYIL",IF(F1733&lt;=DATABASE!$J$8,"KECIL",IF(F1733&lt;DATABASE!$K$8,"TANGGUNG",IF(F1733&gt;=DATABASE!$K$8,"BESAR","")))))</f>
        <v/>
      </c>
      <c r="H1733" s="16" t="str">
        <f>IF('DATA ACCURATE'!J1736&lt;&gt;"",'DATA ACCURATE'!J1736,"")</f>
        <v/>
      </c>
      <c r="I1733" s="35" t="str">
        <f>IF(B1733&lt;&gt;"",IFERROR(VLOOKUP(B1733,'DATA TIMBANGAN'!G:M,7,FALSE),VLOOKUP(B1733,'DATA TIMBANGAN'!G:M,7)),"")</f>
        <v/>
      </c>
      <c r="J1733" s="25" t="str">
        <f>IF(H1733&lt;&gt;"",IFERROR(INDEX(DATABASE!$Z$19:$Z$38,MATCH(DATEVALUE(H1733),DATABASE!$AA$19:$AA$38,0)),INDEX(DATABASE!$Z$12:$Z$18,MATCH(WEEKDAY(H1733,2),DATABASE!$AA$12:$AA$18,0))),"")</f>
        <v/>
      </c>
      <c r="K1733" s="25" t="str">
        <f>IF('DATA ACCURATE'!V1736&lt;&gt;"",'DATA ACCURATE'!V1736,"")</f>
        <v/>
      </c>
      <c r="L1733" s="80" t="str">
        <f>IF($H1733="","",IF(OR($J1733="LIBUR",AND($L1732="LIBUR",$O1732=$O1733)),"LIBUR",IF(AND(OR($L1732="LUAR JAM KERJA 1",$L1732="LUAR JAM KERJA 2"),OR(OR(AND($H1732=$H1733,AND(OR($I1733&gt;DATABASE!$J$3,$I1733&lt;DATABASE!$J$6),((DATEVALUE($H1733)+$I1733)-(DATEVALUE($H1732)+$I1732))&lt;DATABASE!$J$6)),AND($H1732=$H1733,$O1732=$O1733,OR($I1733&gt;DATABASE!$J$6,$I1733&lt;DATABASE!$J$3))),AND(($H1733-$H1732)=1,OR($I1733&lt;DATABASE!$I$6,((DATEVALUE($H1733)+$I1733)-(DATEVALUE($H1732)+$I1732))&lt;DATABASE!$J$6))),$A1733=$A1732),"LUAR JAM KERJA 2",IF(AND(OR(WEEKDAY($H1733,2)=1,WEEKDAY($H1733,2)=2,WEEKDAY($H1733,2)=3,WEEKDAY($H1733,2)=4,WEEKDAY($H1733,2)=5),$I1733&lt;=DATABASE!$J$3,$I1733&gt;=DATABASE!$I$3),"JAM KERJA",IF(AND(WEEKDAY($H1733,2)=6,$I1733&lt;=DATABASE!$J$4,$I1733&gt;=DATABASE!$I$4),"JAM KERJA","LUAR JAM KERJA 1")))))</f>
        <v/>
      </c>
      <c r="M1733" s="33" t="str">
        <f>IF('DATA ACCURATE'!T1736&lt;&gt;"",IF('DATA ACCURATE'!T1736&gt;100,'DATA ACCURATE'!T1736/10,'DATA ACCURATE'!T1736),"")</f>
        <v/>
      </c>
      <c r="N1733" t="str">
        <f>IF(M1733="","",IF(M1733&lt;=DATABASE!$I$9,"LOKAL",IF(M1733&lt;DATABASE!$J$9,"LUAR KOTA 1",IF($M1733&gt;=DATABASE!$J$9,"LUAR KOTA 2",""))))</f>
        <v/>
      </c>
      <c r="O1733" s="38" t="str">
        <f>IF('DATA ACCURATE'!L1736&lt;&gt;"",'DATA ACCURATE'!L1736,"")</f>
        <v/>
      </c>
      <c r="Q1733" s="38">
        <f t="shared" si="190"/>
        <v>0</v>
      </c>
      <c r="R1733" s="38">
        <f t="shared" si="190"/>
        <v>0</v>
      </c>
      <c r="S1733" s="38">
        <f t="shared" si="190"/>
        <v>0</v>
      </c>
      <c r="T1733" s="38">
        <f t="shared" si="188"/>
        <v>0</v>
      </c>
      <c r="U1733" s="38">
        <f t="shared" si="191"/>
        <v>0</v>
      </c>
      <c r="V1733" s="38">
        <f t="shared" si="191"/>
        <v>0</v>
      </c>
      <c r="W1733" s="38">
        <f t="shared" si="191"/>
        <v>0</v>
      </c>
      <c r="X1733" s="38">
        <f t="shared" si="192"/>
        <v>0</v>
      </c>
      <c r="Y1733" s="38">
        <f t="shared" si="192"/>
        <v>0</v>
      </c>
      <c r="Z1733" s="38">
        <f t="shared" si="192"/>
        <v>0</v>
      </c>
      <c r="AA1733" s="38">
        <f t="shared" si="189"/>
        <v>0</v>
      </c>
      <c r="AB1733" s="38">
        <f t="shared" si="193"/>
        <v>0</v>
      </c>
      <c r="AC1733" s="38">
        <f t="shared" si="194"/>
        <v>0</v>
      </c>
      <c r="AD1733" s="38" t="str">
        <f t="shared" si="195"/>
        <v>000000000000</v>
      </c>
    </row>
    <row r="1734" spans="1:30">
      <c r="A1734" s="9" t="str">
        <f>IF('DATA ACCURATE'!A1737&lt;&gt;"",'DATA ACCURATE'!A1737,"")</f>
        <v/>
      </c>
      <c r="B1734" s="9" t="str">
        <f>IF('DATA ACCURATE'!D1737&lt;&gt;"",'DATA ACCURATE'!D1737,"")</f>
        <v/>
      </c>
      <c r="C1734" s="38" t="str">
        <f>IF($AD1734="000000000000","",INDEX(DATABASE!$W$12:$W$71,MATCH($AD1734,DATABASE!$V$12:$V$71,0)))</f>
        <v/>
      </c>
      <c r="D1734" s="34" t="str">
        <f>IF(C1734="","",IF(E1734="",INDEX(DATABASE!$AF$13:$AF$62,MATCH($C1734,DATABASE!$AC$13:$AC$62,0)),IF(E1734="2x D11",INDEX(DATABASE!$AF$13:$AF$62,MATCH($C1734,DATABASE!$AC$13:$AC$62,0))+2*DATABASE!$AF$62,IF(E1734="3x D11",INDEX(DATABASE!$AF$13:$AF$62,MATCH($C1734,DATABASE!$AC$13:$AC$62,0))+3*DATABASE!$AF$62,""))))</f>
        <v/>
      </c>
      <c r="E1734" s="38" t="str">
        <f>IF(AND($K1734="Y",$G1734&lt;&gt;"UNYIL",$F1734&lt;DATABASE!$O$8),"2x D11",IF(AND($K1734="Y",$G1734&lt;&gt;"UNYIL",$F1734&gt;=DATABASE!$O$8),"3x D11",""))</f>
        <v/>
      </c>
      <c r="F1734" s="9" t="str">
        <f>IF('DATA ACCURATE'!N1737&lt;&gt;"",'DATA ACCURATE'!N1737,"")</f>
        <v/>
      </c>
      <c r="G1734" t="str">
        <f>IF(F1734="","",IF(F1734&lt;=DATABASE!$I$8,"UNYIL",IF(F1734&lt;=DATABASE!$J$8,"KECIL",IF(F1734&lt;DATABASE!$K$8,"TANGGUNG",IF(F1734&gt;=DATABASE!$K$8,"BESAR","")))))</f>
        <v/>
      </c>
      <c r="H1734" s="16" t="str">
        <f>IF('DATA ACCURATE'!J1737&lt;&gt;"",'DATA ACCURATE'!J1737,"")</f>
        <v/>
      </c>
      <c r="I1734" s="35" t="str">
        <f>IF(B1734&lt;&gt;"",IFERROR(VLOOKUP(B1734,'DATA TIMBANGAN'!G:M,7,FALSE),VLOOKUP(B1734,'DATA TIMBANGAN'!G:M,7)),"")</f>
        <v/>
      </c>
      <c r="J1734" s="25" t="str">
        <f>IF(H1734&lt;&gt;"",IFERROR(INDEX(DATABASE!$Z$19:$Z$38,MATCH(DATEVALUE(H1734),DATABASE!$AA$19:$AA$38,0)),INDEX(DATABASE!$Z$12:$Z$18,MATCH(WEEKDAY(H1734,2),DATABASE!$AA$12:$AA$18,0))),"")</f>
        <v/>
      </c>
      <c r="K1734" s="25" t="str">
        <f>IF('DATA ACCURATE'!V1737&lt;&gt;"",'DATA ACCURATE'!V1737,"")</f>
        <v/>
      </c>
      <c r="L1734" s="80" t="str">
        <f>IF($H1734="","",IF(OR($J1734="LIBUR",AND($L1733="LIBUR",$O1733=$O1734)),"LIBUR",IF(AND(OR($L1733="LUAR JAM KERJA 1",$L1733="LUAR JAM KERJA 2"),OR(OR(AND($H1733=$H1734,AND(OR($I1734&gt;DATABASE!$J$3,$I1734&lt;DATABASE!$J$6),((DATEVALUE($H1734)+$I1734)-(DATEVALUE($H1733)+$I1733))&lt;DATABASE!$J$6)),AND($H1733=$H1734,$O1733=$O1734,OR($I1734&gt;DATABASE!$J$6,$I1734&lt;DATABASE!$J$3))),AND(($H1734-$H1733)=1,OR($I1734&lt;DATABASE!$I$6,((DATEVALUE($H1734)+$I1734)-(DATEVALUE($H1733)+$I1733))&lt;DATABASE!$J$6))),$A1734=$A1733),"LUAR JAM KERJA 2",IF(AND(OR(WEEKDAY($H1734,2)=1,WEEKDAY($H1734,2)=2,WEEKDAY($H1734,2)=3,WEEKDAY($H1734,2)=4,WEEKDAY($H1734,2)=5),$I1734&lt;=DATABASE!$J$3,$I1734&gt;=DATABASE!$I$3),"JAM KERJA",IF(AND(WEEKDAY($H1734,2)=6,$I1734&lt;=DATABASE!$J$4,$I1734&gt;=DATABASE!$I$4),"JAM KERJA","LUAR JAM KERJA 1")))))</f>
        <v/>
      </c>
      <c r="M1734" s="33" t="str">
        <f>IF('DATA ACCURATE'!T1737&lt;&gt;"",IF('DATA ACCURATE'!T1737&gt;100,'DATA ACCURATE'!T1737/10,'DATA ACCURATE'!T1737),"")</f>
        <v/>
      </c>
      <c r="N1734" t="str">
        <f>IF(M1734="","",IF(M1734&lt;=DATABASE!$I$9,"LOKAL",IF(M1734&lt;DATABASE!$J$9,"LUAR KOTA 1",IF($M1734&gt;=DATABASE!$J$9,"LUAR KOTA 2",""))))</f>
        <v/>
      </c>
      <c r="O1734" s="38" t="str">
        <f>IF('DATA ACCURATE'!L1737&lt;&gt;"",'DATA ACCURATE'!L1737,"")</f>
        <v/>
      </c>
      <c r="Q1734" s="38">
        <f t="shared" si="190"/>
        <v>0</v>
      </c>
      <c r="R1734" s="38">
        <f t="shared" si="190"/>
        <v>0</v>
      </c>
      <c r="S1734" s="38">
        <f t="shared" si="190"/>
        <v>0</v>
      </c>
      <c r="T1734" s="38">
        <f t="shared" si="188"/>
        <v>0</v>
      </c>
      <c r="U1734" s="38">
        <f t="shared" si="191"/>
        <v>0</v>
      </c>
      <c r="V1734" s="38">
        <f t="shared" si="191"/>
        <v>0</v>
      </c>
      <c r="W1734" s="38">
        <f t="shared" si="191"/>
        <v>0</v>
      </c>
      <c r="X1734" s="38">
        <f t="shared" si="192"/>
        <v>0</v>
      </c>
      <c r="Y1734" s="38">
        <f t="shared" si="192"/>
        <v>0</v>
      </c>
      <c r="Z1734" s="38">
        <f t="shared" si="192"/>
        <v>0</v>
      </c>
      <c r="AA1734" s="38">
        <f t="shared" si="189"/>
        <v>0</v>
      </c>
      <c r="AB1734" s="38">
        <f t="shared" si="193"/>
        <v>0</v>
      </c>
      <c r="AC1734" s="38">
        <f t="shared" si="194"/>
        <v>0</v>
      </c>
      <c r="AD1734" s="38" t="str">
        <f t="shared" si="195"/>
        <v>000000000000</v>
      </c>
    </row>
    <row r="1735" spans="1:30">
      <c r="A1735" s="9" t="str">
        <f>IF('DATA ACCURATE'!A1738&lt;&gt;"",'DATA ACCURATE'!A1738,"")</f>
        <v/>
      </c>
      <c r="B1735" s="9" t="str">
        <f>IF('DATA ACCURATE'!D1738&lt;&gt;"",'DATA ACCURATE'!D1738,"")</f>
        <v/>
      </c>
      <c r="C1735" s="38" t="str">
        <f>IF($AD1735="000000000000","",INDEX(DATABASE!$W$12:$W$71,MATCH($AD1735,DATABASE!$V$12:$V$71,0)))</f>
        <v/>
      </c>
      <c r="D1735" s="34" t="str">
        <f>IF(C1735="","",IF(E1735="",INDEX(DATABASE!$AF$13:$AF$62,MATCH($C1735,DATABASE!$AC$13:$AC$62,0)),IF(E1735="2x D11",INDEX(DATABASE!$AF$13:$AF$62,MATCH($C1735,DATABASE!$AC$13:$AC$62,0))+2*DATABASE!$AF$62,IF(E1735="3x D11",INDEX(DATABASE!$AF$13:$AF$62,MATCH($C1735,DATABASE!$AC$13:$AC$62,0))+3*DATABASE!$AF$62,""))))</f>
        <v/>
      </c>
      <c r="E1735" s="38" t="str">
        <f>IF(AND($K1735="Y",$G1735&lt;&gt;"UNYIL",$F1735&lt;DATABASE!$O$8),"2x D11",IF(AND($K1735="Y",$G1735&lt;&gt;"UNYIL",$F1735&gt;=DATABASE!$O$8),"3x D11",""))</f>
        <v/>
      </c>
      <c r="F1735" s="9" t="str">
        <f>IF('DATA ACCURATE'!N1738&lt;&gt;"",'DATA ACCURATE'!N1738,"")</f>
        <v/>
      </c>
      <c r="G1735" t="str">
        <f>IF(F1735="","",IF(F1735&lt;=DATABASE!$I$8,"UNYIL",IF(F1735&lt;=DATABASE!$J$8,"KECIL",IF(F1735&lt;DATABASE!$K$8,"TANGGUNG",IF(F1735&gt;=DATABASE!$K$8,"BESAR","")))))</f>
        <v/>
      </c>
      <c r="H1735" s="16" t="str">
        <f>IF('DATA ACCURATE'!J1738&lt;&gt;"",'DATA ACCURATE'!J1738,"")</f>
        <v/>
      </c>
      <c r="I1735" s="35" t="str">
        <f>IF(B1735&lt;&gt;"",IFERROR(VLOOKUP(B1735,'DATA TIMBANGAN'!G:M,7,FALSE),VLOOKUP(B1735,'DATA TIMBANGAN'!G:M,7)),"")</f>
        <v/>
      </c>
      <c r="J1735" s="25" t="str">
        <f>IF(H1735&lt;&gt;"",IFERROR(INDEX(DATABASE!$Z$19:$Z$38,MATCH(DATEVALUE(H1735),DATABASE!$AA$19:$AA$38,0)),INDEX(DATABASE!$Z$12:$Z$18,MATCH(WEEKDAY(H1735,2),DATABASE!$AA$12:$AA$18,0))),"")</f>
        <v/>
      </c>
      <c r="K1735" s="25" t="str">
        <f>IF('DATA ACCURATE'!V1738&lt;&gt;"",'DATA ACCURATE'!V1738,"")</f>
        <v/>
      </c>
      <c r="L1735" s="80" t="str">
        <f>IF($H1735="","",IF(OR($J1735="LIBUR",AND($L1734="LIBUR",$O1734=$O1735)),"LIBUR",IF(AND(OR($L1734="LUAR JAM KERJA 1",$L1734="LUAR JAM KERJA 2"),OR(OR(AND($H1734=$H1735,AND(OR($I1735&gt;DATABASE!$J$3,$I1735&lt;DATABASE!$J$6),((DATEVALUE($H1735)+$I1735)-(DATEVALUE($H1734)+$I1734))&lt;DATABASE!$J$6)),AND($H1734=$H1735,$O1734=$O1735,OR($I1735&gt;DATABASE!$J$6,$I1735&lt;DATABASE!$J$3))),AND(($H1735-$H1734)=1,OR($I1735&lt;DATABASE!$I$6,((DATEVALUE($H1735)+$I1735)-(DATEVALUE($H1734)+$I1734))&lt;DATABASE!$J$6))),$A1735=$A1734),"LUAR JAM KERJA 2",IF(AND(OR(WEEKDAY($H1735,2)=1,WEEKDAY($H1735,2)=2,WEEKDAY($H1735,2)=3,WEEKDAY($H1735,2)=4,WEEKDAY($H1735,2)=5),$I1735&lt;=DATABASE!$J$3,$I1735&gt;=DATABASE!$I$3),"JAM KERJA",IF(AND(WEEKDAY($H1735,2)=6,$I1735&lt;=DATABASE!$J$4,$I1735&gt;=DATABASE!$I$4),"JAM KERJA","LUAR JAM KERJA 1")))))</f>
        <v/>
      </c>
      <c r="M1735" s="33" t="str">
        <f>IF('DATA ACCURATE'!T1738&lt;&gt;"",IF('DATA ACCURATE'!T1738&gt;100,'DATA ACCURATE'!T1738/10,'DATA ACCURATE'!T1738),"")</f>
        <v/>
      </c>
      <c r="N1735" t="str">
        <f>IF(M1735="","",IF(M1735&lt;=DATABASE!$I$9,"LOKAL",IF(M1735&lt;DATABASE!$J$9,"LUAR KOTA 1",IF($M1735&gt;=DATABASE!$J$9,"LUAR KOTA 2",""))))</f>
        <v/>
      </c>
      <c r="O1735" s="38" t="str">
        <f>IF('DATA ACCURATE'!L1738&lt;&gt;"",'DATA ACCURATE'!L1738,"")</f>
        <v/>
      </c>
      <c r="Q1735" s="38">
        <f t="shared" si="190"/>
        <v>0</v>
      </c>
      <c r="R1735" s="38">
        <f t="shared" si="190"/>
        <v>0</v>
      </c>
      <c r="S1735" s="38">
        <f t="shared" si="190"/>
        <v>0</v>
      </c>
      <c r="T1735" s="38">
        <f t="shared" si="188"/>
        <v>0</v>
      </c>
      <c r="U1735" s="38">
        <f t="shared" si="191"/>
        <v>0</v>
      </c>
      <c r="V1735" s="38">
        <f t="shared" si="191"/>
        <v>0</v>
      </c>
      <c r="W1735" s="38">
        <f t="shared" si="191"/>
        <v>0</v>
      </c>
      <c r="X1735" s="38">
        <f t="shared" si="192"/>
        <v>0</v>
      </c>
      <c r="Y1735" s="38">
        <f t="shared" si="192"/>
        <v>0</v>
      </c>
      <c r="Z1735" s="38">
        <f t="shared" si="192"/>
        <v>0</v>
      </c>
      <c r="AA1735" s="38">
        <f t="shared" si="189"/>
        <v>0</v>
      </c>
      <c r="AB1735" s="38">
        <f t="shared" si="193"/>
        <v>0</v>
      </c>
      <c r="AC1735" s="38">
        <f t="shared" si="194"/>
        <v>0</v>
      </c>
      <c r="AD1735" s="38" t="str">
        <f t="shared" si="195"/>
        <v>000000000000</v>
      </c>
    </row>
    <row r="1736" spans="1:30">
      <c r="A1736" s="9" t="str">
        <f>IF('DATA ACCURATE'!A1739&lt;&gt;"",'DATA ACCURATE'!A1739,"")</f>
        <v/>
      </c>
      <c r="B1736" s="9" t="str">
        <f>IF('DATA ACCURATE'!D1739&lt;&gt;"",'DATA ACCURATE'!D1739,"")</f>
        <v/>
      </c>
      <c r="C1736" s="38" t="str">
        <f>IF($AD1736="000000000000","",INDEX(DATABASE!$W$12:$W$71,MATCH($AD1736,DATABASE!$V$12:$V$71,0)))</f>
        <v/>
      </c>
      <c r="D1736" s="34" t="str">
        <f>IF(C1736="","",IF(E1736="",INDEX(DATABASE!$AF$13:$AF$62,MATCH($C1736,DATABASE!$AC$13:$AC$62,0)),IF(E1736="2x D11",INDEX(DATABASE!$AF$13:$AF$62,MATCH($C1736,DATABASE!$AC$13:$AC$62,0))+2*DATABASE!$AF$62,IF(E1736="3x D11",INDEX(DATABASE!$AF$13:$AF$62,MATCH($C1736,DATABASE!$AC$13:$AC$62,0))+3*DATABASE!$AF$62,""))))</f>
        <v/>
      </c>
      <c r="E1736" s="38" t="str">
        <f>IF(AND($K1736="Y",$G1736&lt;&gt;"UNYIL",$F1736&lt;DATABASE!$O$8),"2x D11",IF(AND($K1736="Y",$G1736&lt;&gt;"UNYIL",$F1736&gt;=DATABASE!$O$8),"3x D11",""))</f>
        <v/>
      </c>
      <c r="F1736" s="9" t="str">
        <f>IF('DATA ACCURATE'!N1739&lt;&gt;"",'DATA ACCURATE'!N1739,"")</f>
        <v/>
      </c>
      <c r="G1736" t="str">
        <f>IF(F1736="","",IF(F1736&lt;=DATABASE!$I$8,"UNYIL",IF(F1736&lt;=DATABASE!$J$8,"KECIL",IF(F1736&lt;DATABASE!$K$8,"TANGGUNG",IF(F1736&gt;=DATABASE!$K$8,"BESAR","")))))</f>
        <v/>
      </c>
      <c r="H1736" s="16" t="str">
        <f>IF('DATA ACCURATE'!J1739&lt;&gt;"",'DATA ACCURATE'!J1739,"")</f>
        <v/>
      </c>
      <c r="I1736" s="35" t="str">
        <f>IF(B1736&lt;&gt;"",IFERROR(VLOOKUP(B1736,'DATA TIMBANGAN'!G:M,7,FALSE),VLOOKUP(B1736,'DATA TIMBANGAN'!G:M,7)),"")</f>
        <v/>
      </c>
      <c r="J1736" s="25" t="str">
        <f>IF(H1736&lt;&gt;"",IFERROR(INDEX(DATABASE!$Z$19:$Z$38,MATCH(DATEVALUE(H1736),DATABASE!$AA$19:$AA$38,0)),INDEX(DATABASE!$Z$12:$Z$18,MATCH(WEEKDAY(H1736,2),DATABASE!$AA$12:$AA$18,0))),"")</f>
        <v/>
      </c>
      <c r="K1736" s="25" t="str">
        <f>IF('DATA ACCURATE'!V1739&lt;&gt;"",'DATA ACCURATE'!V1739,"")</f>
        <v/>
      </c>
      <c r="L1736" s="80" t="str">
        <f>IF($H1736="","",IF(OR($J1736="LIBUR",AND($L1735="LIBUR",$O1735=$O1736)),"LIBUR",IF(AND(OR($L1735="LUAR JAM KERJA 1",$L1735="LUAR JAM KERJA 2"),OR(OR(AND($H1735=$H1736,AND(OR($I1736&gt;DATABASE!$J$3,$I1736&lt;DATABASE!$J$6),((DATEVALUE($H1736)+$I1736)-(DATEVALUE($H1735)+$I1735))&lt;DATABASE!$J$6)),AND($H1735=$H1736,$O1735=$O1736,OR($I1736&gt;DATABASE!$J$6,$I1736&lt;DATABASE!$J$3))),AND(($H1736-$H1735)=1,OR($I1736&lt;DATABASE!$I$6,((DATEVALUE($H1736)+$I1736)-(DATEVALUE($H1735)+$I1735))&lt;DATABASE!$J$6))),$A1736=$A1735),"LUAR JAM KERJA 2",IF(AND(OR(WEEKDAY($H1736,2)=1,WEEKDAY($H1736,2)=2,WEEKDAY($H1736,2)=3,WEEKDAY($H1736,2)=4,WEEKDAY($H1736,2)=5),$I1736&lt;=DATABASE!$J$3,$I1736&gt;=DATABASE!$I$3),"JAM KERJA",IF(AND(WEEKDAY($H1736,2)=6,$I1736&lt;=DATABASE!$J$4,$I1736&gt;=DATABASE!$I$4),"JAM KERJA","LUAR JAM KERJA 1")))))</f>
        <v/>
      </c>
      <c r="M1736" s="33" t="str">
        <f>IF('DATA ACCURATE'!T1739&lt;&gt;"",IF('DATA ACCURATE'!T1739&gt;100,'DATA ACCURATE'!T1739/10,'DATA ACCURATE'!T1739),"")</f>
        <v/>
      </c>
      <c r="N1736" t="str">
        <f>IF(M1736="","",IF(M1736&lt;=DATABASE!$I$9,"LOKAL",IF(M1736&lt;DATABASE!$J$9,"LUAR KOTA 1",IF($M1736&gt;=DATABASE!$J$9,"LUAR KOTA 2",""))))</f>
        <v/>
      </c>
      <c r="O1736" s="38" t="str">
        <f>IF('DATA ACCURATE'!L1739&lt;&gt;"",'DATA ACCURATE'!L1739,"")</f>
        <v/>
      </c>
      <c r="Q1736" s="38">
        <f t="shared" si="190"/>
        <v>0</v>
      </c>
      <c r="R1736" s="38">
        <f t="shared" si="190"/>
        <v>0</v>
      </c>
      <c r="S1736" s="38">
        <f t="shared" si="190"/>
        <v>0</v>
      </c>
      <c r="T1736" s="38">
        <f t="shared" si="188"/>
        <v>0</v>
      </c>
      <c r="U1736" s="38">
        <f t="shared" si="191"/>
        <v>0</v>
      </c>
      <c r="V1736" s="38">
        <f t="shared" si="191"/>
        <v>0</v>
      </c>
      <c r="W1736" s="38">
        <f t="shared" si="191"/>
        <v>0</v>
      </c>
      <c r="X1736" s="38">
        <f t="shared" si="192"/>
        <v>0</v>
      </c>
      <c r="Y1736" s="38">
        <f t="shared" si="192"/>
        <v>0</v>
      </c>
      <c r="Z1736" s="38">
        <f t="shared" si="192"/>
        <v>0</v>
      </c>
      <c r="AA1736" s="38">
        <f t="shared" si="189"/>
        <v>0</v>
      </c>
      <c r="AB1736" s="38">
        <f t="shared" si="193"/>
        <v>0</v>
      </c>
      <c r="AC1736" s="38">
        <f t="shared" si="194"/>
        <v>0</v>
      </c>
      <c r="AD1736" s="38" t="str">
        <f t="shared" si="195"/>
        <v>000000000000</v>
      </c>
    </row>
    <row r="1737" spans="1:30">
      <c r="A1737" s="9" t="str">
        <f>IF('DATA ACCURATE'!A1740&lt;&gt;"",'DATA ACCURATE'!A1740,"")</f>
        <v/>
      </c>
      <c r="B1737" s="9" t="str">
        <f>IF('DATA ACCURATE'!D1740&lt;&gt;"",'DATA ACCURATE'!D1740,"")</f>
        <v/>
      </c>
      <c r="C1737" s="38" t="str">
        <f>IF($AD1737="000000000000","",INDEX(DATABASE!$W$12:$W$71,MATCH($AD1737,DATABASE!$V$12:$V$71,0)))</f>
        <v/>
      </c>
      <c r="D1737" s="34" t="str">
        <f>IF(C1737="","",IF(E1737="",INDEX(DATABASE!$AF$13:$AF$62,MATCH($C1737,DATABASE!$AC$13:$AC$62,0)),IF(E1737="2x D11",INDEX(DATABASE!$AF$13:$AF$62,MATCH($C1737,DATABASE!$AC$13:$AC$62,0))+2*DATABASE!$AF$62,IF(E1737="3x D11",INDEX(DATABASE!$AF$13:$AF$62,MATCH($C1737,DATABASE!$AC$13:$AC$62,0))+3*DATABASE!$AF$62,""))))</f>
        <v/>
      </c>
      <c r="E1737" s="38" t="str">
        <f>IF(AND($K1737="Y",$G1737&lt;&gt;"UNYIL",$F1737&lt;DATABASE!$O$8),"2x D11",IF(AND($K1737="Y",$G1737&lt;&gt;"UNYIL",$F1737&gt;=DATABASE!$O$8),"3x D11",""))</f>
        <v/>
      </c>
      <c r="F1737" s="9" t="str">
        <f>IF('DATA ACCURATE'!N1740&lt;&gt;"",'DATA ACCURATE'!N1740,"")</f>
        <v/>
      </c>
      <c r="G1737" t="str">
        <f>IF(F1737="","",IF(F1737&lt;=DATABASE!$I$8,"UNYIL",IF(F1737&lt;=DATABASE!$J$8,"KECIL",IF(F1737&lt;DATABASE!$K$8,"TANGGUNG",IF(F1737&gt;=DATABASE!$K$8,"BESAR","")))))</f>
        <v/>
      </c>
      <c r="H1737" s="16" t="str">
        <f>IF('DATA ACCURATE'!J1740&lt;&gt;"",'DATA ACCURATE'!J1740,"")</f>
        <v/>
      </c>
      <c r="I1737" s="35" t="str">
        <f>IF(B1737&lt;&gt;"",IFERROR(VLOOKUP(B1737,'DATA TIMBANGAN'!G:M,7,FALSE),VLOOKUP(B1737,'DATA TIMBANGAN'!G:M,7)),"")</f>
        <v/>
      </c>
      <c r="J1737" s="25" t="str">
        <f>IF(H1737&lt;&gt;"",IFERROR(INDEX(DATABASE!$Z$19:$Z$38,MATCH(DATEVALUE(H1737),DATABASE!$AA$19:$AA$38,0)),INDEX(DATABASE!$Z$12:$Z$18,MATCH(WEEKDAY(H1737,2),DATABASE!$AA$12:$AA$18,0))),"")</f>
        <v/>
      </c>
      <c r="K1737" s="25" t="str">
        <f>IF('DATA ACCURATE'!V1740&lt;&gt;"",'DATA ACCURATE'!V1740,"")</f>
        <v/>
      </c>
      <c r="L1737" s="80" t="str">
        <f>IF($H1737="","",IF(OR($J1737="LIBUR",AND($L1736="LIBUR",$O1736=$O1737)),"LIBUR",IF(AND(OR($L1736="LUAR JAM KERJA 1",$L1736="LUAR JAM KERJA 2"),OR(OR(AND($H1736=$H1737,AND(OR($I1737&gt;DATABASE!$J$3,$I1737&lt;DATABASE!$J$6),((DATEVALUE($H1737)+$I1737)-(DATEVALUE($H1736)+$I1736))&lt;DATABASE!$J$6)),AND($H1736=$H1737,$O1736=$O1737,OR($I1737&gt;DATABASE!$J$6,$I1737&lt;DATABASE!$J$3))),AND(($H1737-$H1736)=1,OR($I1737&lt;DATABASE!$I$6,((DATEVALUE($H1737)+$I1737)-(DATEVALUE($H1736)+$I1736))&lt;DATABASE!$J$6))),$A1737=$A1736),"LUAR JAM KERJA 2",IF(AND(OR(WEEKDAY($H1737,2)=1,WEEKDAY($H1737,2)=2,WEEKDAY($H1737,2)=3,WEEKDAY($H1737,2)=4,WEEKDAY($H1737,2)=5),$I1737&lt;=DATABASE!$J$3,$I1737&gt;=DATABASE!$I$3),"JAM KERJA",IF(AND(WEEKDAY($H1737,2)=6,$I1737&lt;=DATABASE!$J$4,$I1737&gt;=DATABASE!$I$4),"JAM KERJA","LUAR JAM KERJA 1")))))</f>
        <v/>
      </c>
      <c r="M1737" s="33" t="str">
        <f>IF('DATA ACCURATE'!T1740&lt;&gt;"",IF('DATA ACCURATE'!T1740&gt;100,'DATA ACCURATE'!T1740/10,'DATA ACCURATE'!T1740),"")</f>
        <v/>
      </c>
      <c r="N1737" t="str">
        <f>IF(M1737="","",IF(M1737&lt;=DATABASE!$I$9,"LOKAL",IF(M1737&lt;DATABASE!$J$9,"LUAR KOTA 1",IF($M1737&gt;=DATABASE!$J$9,"LUAR KOTA 2",""))))</f>
        <v/>
      </c>
      <c r="O1737" s="38" t="str">
        <f>IF('DATA ACCURATE'!L1740&lt;&gt;"",'DATA ACCURATE'!L1740,"")</f>
        <v/>
      </c>
      <c r="Q1737" s="38">
        <f t="shared" si="190"/>
        <v>0</v>
      </c>
      <c r="R1737" s="38">
        <f t="shared" si="190"/>
        <v>0</v>
      </c>
      <c r="S1737" s="38">
        <f t="shared" si="190"/>
        <v>0</v>
      </c>
      <c r="T1737" s="38">
        <f t="shared" si="188"/>
        <v>0</v>
      </c>
      <c r="U1737" s="38">
        <f t="shared" si="191"/>
        <v>0</v>
      </c>
      <c r="V1737" s="38">
        <f t="shared" si="191"/>
        <v>0</v>
      </c>
      <c r="W1737" s="38">
        <f t="shared" si="191"/>
        <v>0</v>
      </c>
      <c r="X1737" s="38">
        <f t="shared" si="192"/>
        <v>0</v>
      </c>
      <c r="Y1737" s="38">
        <f t="shared" si="192"/>
        <v>0</v>
      </c>
      <c r="Z1737" s="38">
        <f t="shared" si="192"/>
        <v>0</v>
      </c>
      <c r="AA1737" s="38">
        <f t="shared" si="189"/>
        <v>0</v>
      </c>
      <c r="AB1737" s="38">
        <f t="shared" si="193"/>
        <v>0</v>
      </c>
      <c r="AC1737" s="38">
        <f t="shared" si="194"/>
        <v>0</v>
      </c>
      <c r="AD1737" s="38" t="str">
        <f t="shared" si="195"/>
        <v>000000000000</v>
      </c>
    </row>
    <row r="1738" spans="1:30">
      <c r="A1738" s="9" t="str">
        <f>IF('DATA ACCURATE'!A1741&lt;&gt;"",'DATA ACCURATE'!A1741,"")</f>
        <v/>
      </c>
      <c r="B1738" s="9" t="str">
        <f>IF('DATA ACCURATE'!D1741&lt;&gt;"",'DATA ACCURATE'!D1741,"")</f>
        <v/>
      </c>
      <c r="C1738" s="38" t="str">
        <f>IF($AD1738="000000000000","",INDEX(DATABASE!$W$12:$W$71,MATCH($AD1738,DATABASE!$V$12:$V$71,0)))</f>
        <v/>
      </c>
      <c r="D1738" s="34" t="str">
        <f>IF(C1738="","",IF(E1738="",INDEX(DATABASE!$AF$13:$AF$62,MATCH($C1738,DATABASE!$AC$13:$AC$62,0)),IF(E1738="2x D11",INDEX(DATABASE!$AF$13:$AF$62,MATCH($C1738,DATABASE!$AC$13:$AC$62,0))+2*DATABASE!$AF$62,IF(E1738="3x D11",INDEX(DATABASE!$AF$13:$AF$62,MATCH($C1738,DATABASE!$AC$13:$AC$62,0))+3*DATABASE!$AF$62,""))))</f>
        <v/>
      </c>
      <c r="E1738" s="38" t="str">
        <f>IF(AND($K1738="Y",$G1738&lt;&gt;"UNYIL",$F1738&lt;DATABASE!$O$8),"2x D11",IF(AND($K1738="Y",$G1738&lt;&gt;"UNYIL",$F1738&gt;=DATABASE!$O$8),"3x D11",""))</f>
        <v/>
      </c>
      <c r="F1738" s="9" t="str">
        <f>IF('DATA ACCURATE'!N1741&lt;&gt;"",'DATA ACCURATE'!N1741,"")</f>
        <v/>
      </c>
      <c r="G1738" t="str">
        <f>IF(F1738="","",IF(F1738&lt;=DATABASE!$I$8,"UNYIL",IF(F1738&lt;=DATABASE!$J$8,"KECIL",IF(F1738&lt;DATABASE!$K$8,"TANGGUNG",IF(F1738&gt;=DATABASE!$K$8,"BESAR","")))))</f>
        <v/>
      </c>
      <c r="H1738" s="16" t="str">
        <f>IF('DATA ACCURATE'!J1741&lt;&gt;"",'DATA ACCURATE'!J1741,"")</f>
        <v/>
      </c>
      <c r="I1738" s="35" t="str">
        <f>IF(B1738&lt;&gt;"",IFERROR(VLOOKUP(B1738,'DATA TIMBANGAN'!G:M,7,FALSE),VLOOKUP(B1738,'DATA TIMBANGAN'!G:M,7)),"")</f>
        <v/>
      </c>
      <c r="J1738" s="25" t="str">
        <f>IF(H1738&lt;&gt;"",IFERROR(INDEX(DATABASE!$Z$19:$Z$38,MATCH(DATEVALUE(H1738),DATABASE!$AA$19:$AA$38,0)),INDEX(DATABASE!$Z$12:$Z$18,MATCH(WEEKDAY(H1738,2),DATABASE!$AA$12:$AA$18,0))),"")</f>
        <v/>
      </c>
      <c r="K1738" s="25" t="str">
        <f>IF('DATA ACCURATE'!V1741&lt;&gt;"",'DATA ACCURATE'!V1741,"")</f>
        <v/>
      </c>
      <c r="L1738" s="80" t="str">
        <f>IF($H1738="","",IF(OR($J1738="LIBUR",AND($L1737="LIBUR",$O1737=$O1738)),"LIBUR",IF(AND(OR($L1737="LUAR JAM KERJA 1",$L1737="LUAR JAM KERJA 2"),OR(OR(AND($H1737=$H1738,AND(OR($I1738&gt;DATABASE!$J$3,$I1738&lt;DATABASE!$J$6),((DATEVALUE($H1738)+$I1738)-(DATEVALUE($H1737)+$I1737))&lt;DATABASE!$J$6)),AND($H1737=$H1738,$O1737=$O1738,OR($I1738&gt;DATABASE!$J$6,$I1738&lt;DATABASE!$J$3))),AND(($H1738-$H1737)=1,OR($I1738&lt;DATABASE!$I$6,((DATEVALUE($H1738)+$I1738)-(DATEVALUE($H1737)+$I1737))&lt;DATABASE!$J$6))),$A1738=$A1737),"LUAR JAM KERJA 2",IF(AND(OR(WEEKDAY($H1738,2)=1,WEEKDAY($H1738,2)=2,WEEKDAY($H1738,2)=3,WEEKDAY($H1738,2)=4,WEEKDAY($H1738,2)=5),$I1738&lt;=DATABASE!$J$3,$I1738&gt;=DATABASE!$I$3),"JAM KERJA",IF(AND(WEEKDAY($H1738,2)=6,$I1738&lt;=DATABASE!$J$4,$I1738&gt;=DATABASE!$I$4),"JAM KERJA","LUAR JAM KERJA 1")))))</f>
        <v/>
      </c>
      <c r="M1738" s="33" t="str">
        <f>IF('DATA ACCURATE'!T1741&lt;&gt;"",IF('DATA ACCURATE'!T1741&gt;100,'DATA ACCURATE'!T1741/10,'DATA ACCURATE'!T1741),"")</f>
        <v/>
      </c>
      <c r="N1738" t="str">
        <f>IF(M1738="","",IF(M1738&lt;=DATABASE!$I$9,"LOKAL",IF(M1738&lt;DATABASE!$J$9,"LUAR KOTA 1",IF($M1738&gt;=DATABASE!$J$9,"LUAR KOTA 2",""))))</f>
        <v/>
      </c>
      <c r="O1738" s="38" t="str">
        <f>IF('DATA ACCURATE'!L1741&lt;&gt;"",'DATA ACCURATE'!L1741,"")</f>
        <v/>
      </c>
      <c r="Q1738" s="38">
        <f t="shared" si="190"/>
        <v>0</v>
      </c>
      <c r="R1738" s="38">
        <f t="shared" si="190"/>
        <v>0</v>
      </c>
      <c r="S1738" s="38">
        <f t="shared" si="190"/>
        <v>0</v>
      </c>
      <c r="T1738" s="38">
        <f t="shared" si="188"/>
        <v>0</v>
      </c>
      <c r="U1738" s="38">
        <f t="shared" si="191"/>
        <v>0</v>
      </c>
      <c r="V1738" s="38">
        <f t="shared" si="191"/>
        <v>0</v>
      </c>
      <c r="W1738" s="38">
        <f t="shared" si="191"/>
        <v>0</v>
      </c>
      <c r="X1738" s="38">
        <f t="shared" si="192"/>
        <v>0</v>
      </c>
      <c r="Y1738" s="38">
        <f t="shared" si="192"/>
        <v>0</v>
      </c>
      <c r="Z1738" s="38">
        <f t="shared" si="192"/>
        <v>0</v>
      </c>
      <c r="AA1738" s="38">
        <f t="shared" si="189"/>
        <v>0</v>
      </c>
      <c r="AB1738" s="38">
        <f t="shared" si="193"/>
        <v>0</v>
      </c>
      <c r="AC1738" s="38">
        <f t="shared" si="194"/>
        <v>0</v>
      </c>
      <c r="AD1738" s="38" t="str">
        <f t="shared" si="195"/>
        <v>000000000000</v>
      </c>
    </row>
    <row r="1739" spans="1:30">
      <c r="A1739" s="9" t="str">
        <f>IF('DATA ACCURATE'!A1742&lt;&gt;"",'DATA ACCURATE'!A1742,"")</f>
        <v/>
      </c>
      <c r="B1739" s="9" t="str">
        <f>IF('DATA ACCURATE'!D1742&lt;&gt;"",'DATA ACCURATE'!D1742,"")</f>
        <v/>
      </c>
      <c r="C1739" s="38" t="str">
        <f>IF($AD1739="000000000000","",INDEX(DATABASE!$W$12:$W$71,MATCH($AD1739,DATABASE!$V$12:$V$71,0)))</f>
        <v/>
      </c>
      <c r="D1739" s="34" t="str">
        <f>IF(C1739="","",IF(E1739="",INDEX(DATABASE!$AF$13:$AF$62,MATCH($C1739,DATABASE!$AC$13:$AC$62,0)),IF(E1739="2x D11",INDEX(DATABASE!$AF$13:$AF$62,MATCH($C1739,DATABASE!$AC$13:$AC$62,0))+2*DATABASE!$AF$62,IF(E1739="3x D11",INDEX(DATABASE!$AF$13:$AF$62,MATCH($C1739,DATABASE!$AC$13:$AC$62,0))+3*DATABASE!$AF$62,""))))</f>
        <v/>
      </c>
      <c r="E1739" s="38" t="str">
        <f>IF(AND($K1739="Y",$G1739&lt;&gt;"UNYIL",$F1739&lt;DATABASE!$O$8),"2x D11",IF(AND($K1739="Y",$G1739&lt;&gt;"UNYIL",$F1739&gt;=DATABASE!$O$8),"3x D11",""))</f>
        <v/>
      </c>
      <c r="F1739" s="9" t="str">
        <f>IF('DATA ACCURATE'!N1742&lt;&gt;"",'DATA ACCURATE'!N1742,"")</f>
        <v/>
      </c>
      <c r="G1739" t="str">
        <f>IF(F1739="","",IF(F1739&lt;=DATABASE!$I$8,"UNYIL",IF(F1739&lt;=DATABASE!$J$8,"KECIL",IF(F1739&lt;DATABASE!$K$8,"TANGGUNG",IF(F1739&gt;=DATABASE!$K$8,"BESAR","")))))</f>
        <v/>
      </c>
      <c r="H1739" s="16" t="str">
        <f>IF('DATA ACCURATE'!J1742&lt;&gt;"",'DATA ACCURATE'!J1742,"")</f>
        <v/>
      </c>
      <c r="I1739" s="35" t="str">
        <f>IF(B1739&lt;&gt;"",IFERROR(VLOOKUP(B1739,'DATA TIMBANGAN'!G:M,7,FALSE),VLOOKUP(B1739,'DATA TIMBANGAN'!G:M,7)),"")</f>
        <v/>
      </c>
      <c r="J1739" s="25" t="str">
        <f>IF(H1739&lt;&gt;"",IFERROR(INDEX(DATABASE!$Z$19:$Z$38,MATCH(DATEVALUE(H1739),DATABASE!$AA$19:$AA$38,0)),INDEX(DATABASE!$Z$12:$Z$18,MATCH(WEEKDAY(H1739,2),DATABASE!$AA$12:$AA$18,0))),"")</f>
        <v/>
      </c>
      <c r="K1739" s="25" t="str">
        <f>IF('DATA ACCURATE'!V1742&lt;&gt;"",'DATA ACCURATE'!V1742,"")</f>
        <v/>
      </c>
      <c r="L1739" s="80" t="str">
        <f>IF($H1739="","",IF(OR($J1739="LIBUR",AND($L1738="LIBUR",$O1738=$O1739)),"LIBUR",IF(AND(OR($L1738="LUAR JAM KERJA 1",$L1738="LUAR JAM KERJA 2"),OR(OR(AND($H1738=$H1739,AND(OR($I1739&gt;DATABASE!$J$3,$I1739&lt;DATABASE!$J$6),((DATEVALUE($H1739)+$I1739)-(DATEVALUE($H1738)+$I1738))&lt;DATABASE!$J$6)),AND($H1738=$H1739,$O1738=$O1739,OR($I1739&gt;DATABASE!$J$6,$I1739&lt;DATABASE!$J$3))),AND(($H1739-$H1738)=1,OR($I1739&lt;DATABASE!$I$6,((DATEVALUE($H1739)+$I1739)-(DATEVALUE($H1738)+$I1738))&lt;DATABASE!$J$6))),$A1739=$A1738),"LUAR JAM KERJA 2",IF(AND(OR(WEEKDAY($H1739,2)=1,WEEKDAY($H1739,2)=2,WEEKDAY($H1739,2)=3,WEEKDAY($H1739,2)=4,WEEKDAY($H1739,2)=5),$I1739&lt;=DATABASE!$J$3,$I1739&gt;=DATABASE!$I$3),"JAM KERJA",IF(AND(WEEKDAY($H1739,2)=6,$I1739&lt;=DATABASE!$J$4,$I1739&gt;=DATABASE!$I$4),"JAM KERJA","LUAR JAM KERJA 1")))))</f>
        <v/>
      </c>
      <c r="M1739" s="33" t="str">
        <f>IF('DATA ACCURATE'!T1742&lt;&gt;"",IF('DATA ACCURATE'!T1742&gt;100,'DATA ACCURATE'!T1742/10,'DATA ACCURATE'!T1742),"")</f>
        <v/>
      </c>
      <c r="N1739" t="str">
        <f>IF(M1739="","",IF(M1739&lt;=DATABASE!$I$9,"LOKAL",IF(M1739&lt;DATABASE!$J$9,"LUAR KOTA 1",IF($M1739&gt;=DATABASE!$J$9,"LUAR KOTA 2",""))))</f>
        <v/>
      </c>
      <c r="O1739" s="38" t="str">
        <f>IF('DATA ACCURATE'!L1742&lt;&gt;"",'DATA ACCURATE'!L1742,"")</f>
        <v/>
      </c>
      <c r="Q1739" s="38">
        <f t="shared" si="190"/>
        <v>0</v>
      </c>
      <c r="R1739" s="38">
        <f t="shared" si="190"/>
        <v>0</v>
      </c>
      <c r="S1739" s="38">
        <f t="shared" si="190"/>
        <v>0</v>
      </c>
      <c r="T1739" s="38">
        <f t="shared" si="188"/>
        <v>0</v>
      </c>
      <c r="U1739" s="38">
        <f t="shared" si="191"/>
        <v>0</v>
      </c>
      <c r="V1739" s="38">
        <f t="shared" si="191"/>
        <v>0</v>
      </c>
      <c r="W1739" s="38">
        <f t="shared" si="191"/>
        <v>0</v>
      </c>
      <c r="X1739" s="38">
        <f t="shared" si="192"/>
        <v>0</v>
      </c>
      <c r="Y1739" s="38">
        <f t="shared" si="192"/>
        <v>0</v>
      </c>
      <c r="Z1739" s="38">
        <f t="shared" si="192"/>
        <v>0</v>
      </c>
      <c r="AA1739" s="38">
        <f t="shared" si="189"/>
        <v>0</v>
      </c>
      <c r="AB1739" s="38">
        <f t="shared" si="193"/>
        <v>0</v>
      </c>
      <c r="AC1739" s="38">
        <f t="shared" si="194"/>
        <v>0</v>
      </c>
      <c r="AD1739" s="38" t="str">
        <f t="shared" si="195"/>
        <v>000000000000</v>
      </c>
    </row>
    <row r="1740" spans="1:30">
      <c r="A1740" s="9" t="str">
        <f>IF('DATA ACCURATE'!A1743&lt;&gt;"",'DATA ACCURATE'!A1743,"")</f>
        <v/>
      </c>
      <c r="B1740" s="9" t="str">
        <f>IF('DATA ACCURATE'!D1743&lt;&gt;"",'DATA ACCURATE'!D1743,"")</f>
        <v/>
      </c>
      <c r="C1740" s="38" t="str">
        <f>IF($AD1740="000000000000","",INDEX(DATABASE!$W$12:$W$71,MATCH($AD1740,DATABASE!$V$12:$V$71,0)))</f>
        <v/>
      </c>
      <c r="D1740" s="34" t="str">
        <f>IF(C1740="","",IF(E1740="",INDEX(DATABASE!$AF$13:$AF$62,MATCH($C1740,DATABASE!$AC$13:$AC$62,0)),IF(E1740="2x D11",INDEX(DATABASE!$AF$13:$AF$62,MATCH($C1740,DATABASE!$AC$13:$AC$62,0))+2*DATABASE!$AF$62,IF(E1740="3x D11",INDEX(DATABASE!$AF$13:$AF$62,MATCH($C1740,DATABASE!$AC$13:$AC$62,0))+3*DATABASE!$AF$62,""))))</f>
        <v/>
      </c>
      <c r="E1740" s="38" t="str">
        <f>IF(AND($K1740="Y",$G1740&lt;&gt;"UNYIL",$F1740&lt;DATABASE!$O$8),"2x D11",IF(AND($K1740="Y",$G1740&lt;&gt;"UNYIL",$F1740&gt;=DATABASE!$O$8),"3x D11",""))</f>
        <v/>
      </c>
      <c r="F1740" s="9" t="str">
        <f>IF('DATA ACCURATE'!N1743&lt;&gt;"",'DATA ACCURATE'!N1743,"")</f>
        <v/>
      </c>
      <c r="G1740" t="str">
        <f>IF(F1740="","",IF(F1740&lt;=DATABASE!$I$8,"UNYIL",IF(F1740&lt;=DATABASE!$J$8,"KECIL",IF(F1740&lt;DATABASE!$K$8,"TANGGUNG",IF(F1740&gt;=DATABASE!$K$8,"BESAR","")))))</f>
        <v/>
      </c>
      <c r="H1740" s="16" t="str">
        <f>IF('DATA ACCURATE'!J1743&lt;&gt;"",'DATA ACCURATE'!J1743,"")</f>
        <v/>
      </c>
      <c r="I1740" s="35" t="str">
        <f>IF(B1740&lt;&gt;"",IFERROR(VLOOKUP(B1740,'DATA TIMBANGAN'!G:M,7,FALSE),VLOOKUP(B1740,'DATA TIMBANGAN'!G:M,7)),"")</f>
        <v/>
      </c>
      <c r="J1740" s="25" t="str">
        <f>IF(H1740&lt;&gt;"",IFERROR(INDEX(DATABASE!$Z$19:$Z$38,MATCH(DATEVALUE(H1740),DATABASE!$AA$19:$AA$38,0)),INDEX(DATABASE!$Z$12:$Z$18,MATCH(WEEKDAY(H1740,2),DATABASE!$AA$12:$AA$18,0))),"")</f>
        <v/>
      </c>
      <c r="K1740" s="25" t="str">
        <f>IF('DATA ACCURATE'!V1743&lt;&gt;"",'DATA ACCURATE'!V1743,"")</f>
        <v/>
      </c>
      <c r="L1740" s="80" t="str">
        <f>IF($H1740="","",IF(OR($J1740="LIBUR",AND($L1739="LIBUR",$O1739=$O1740)),"LIBUR",IF(AND(OR($L1739="LUAR JAM KERJA 1",$L1739="LUAR JAM KERJA 2"),OR(OR(AND($H1739=$H1740,AND(OR($I1740&gt;DATABASE!$J$3,$I1740&lt;DATABASE!$J$6),((DATEVALUE($H1740)+$I1740)-(DATEVALUE($H1739)+$I1739))&lt;DATABASE!$J$6)),AND($H1739=$H1740,$O1739=$O1740,OR($I1740&gt;DATABASE!$J$6,$I1740&lt;DATABASE!$J$3))),AND(($H1740-$H1739)=1,OR($I1740&lt;DATABASE!$I$6,((DATEVALUE($H1740)+$I1740)-(DATEVALUE($H1739)+$I1739))&lt;DATABASE!$J$6))),$A1740=$A1739),"LUAR JAM KERJA 2",IF(AND(OR(WEEKDAY($H1740,2)=1,WEEKDAY($H1740,2)=2,WEEKDAY($H1740,2)=3,WEEKDAY($H1740,2)=4,WEEKDAY($H1740,2)=5),$I1740&lt;=DATABASE!$J$3,$I1740&gt;=DATABASE!$I$3),"JAM KERJA",IF(AND(WEEKDAY($H1740,2)=6,$I1740&lt;=DATABASE!$J$4,$I1740&gt;=DATABASE!$I$4),"JAM KERJA","LUAR JAM KERJA 1")))))</f>
        <v/>
      </c>
      <c r="M1740" s="33" t="str">
        <f>IF('DATA ACCURATE'!T1743&lt;&gt;"",IF('DATA ACCURATE'!T1743&gt;100,'DATA ACCURATE'!T1743/10,'DATA ACCURATE'!T1743),"")</f>
        <v/>
      </c>
      <c r="N1740" t="str">
        <f>IF(M1740="","",IF(M1740&lt;=DATABASE!$I$9,"LOKAL",IF(M1740&lt;DATABASE!$J$9,"LUAR KOTA 1",IF($M1740&gt;=DATABASE!$J$9,"LUAR KOTA 2",""))))</f>
        <v/>
      </c>
      <c r="O1740" s="38" t="str">
        <f>IF('DATA ACCURATE'!L1743&lt;&gt;"",'DATA ACCURATE'!L1743,"")</f>
        <v/>
      </c>
      <c r="Q1740" s="38">
        <f t="shared" si="190"/>
        <v>0</v>
      </c>
      <c r="R1740" s="38">
        <f t="shared" si="190"/>
        <v>0</v>
      </c>
      <c r="S1740" s="38">
        <f t="shared" si="190"/>
        <v>0</v>
      </c>
      <c r="T1740" s="38">
        <f t="shared" si="188"/>
        <v>0</v>
      </c>
      <c r="U1740" s="38">
        <f t="shared" si="191"/>
        <v>0</v>
      </c>
      <c r="V1740" s="38">
        <f t="shared" si="191"/>
        <v>0</v>
      </c>
      <c r="W1740" s="38">
        <f t="shared" si="191"/>
        <v>0</v>
      </c>
      <c r="X1740" s="38">
        <f t="shared" si="192"/>
        <v>0</v>
      </c>
      <c r="Y1740" s="38">
        <f t="shared" si="192"/>
        <v>0</v>
      </c>
      <c r="Z1740" s="38">
        <f t="shared" si="192"/>
        <v>0</v>
      </c>
      <c r="AA1740" s="38">
        <f t="shared" si="189"/>
        <v>0</v>
      </c>
      <c r="AB1740" s="38">
        <f t="shared" si="193"/>
        <v>0</v>
      </c>
      <c r="AC1740" s="38">
        <f t="shared" si="194"/>
        <v>0</v>
      </c>
      <c r="AD1740" s="38" t="str">
        <f t="shared" si="195"/>
        <v>000000000000</v>
      </c>
    </row>
    <row r="1741" spans="1:30">
      <c r="A1741" s="9" t="str">
        <f>IF('DATA ACCURATE'!A1744&lt;&gt;"",'DATA ACCURATE'!A1744,"")</f>
        <v/>
      </c>
      <c r="B1741" s="9" t="str">
        <f>IF('DATA ACCURATE'!D1744&lt;&gt;"",'DATA ACCURATE'!D1744,"")</f>
        <v/>
      </c>
      <c r="C1741" s="38" t="str">
        <f>IF($AD1741="000000000000","",INDEX(DATABASE!$W$12:$W$71,MATCH($AD1741,DATABASE!$V$12:$V$71,0)))</f>
        <v/>
      </c>
      <c r="D1741" s="34" t="str">
        <f>IF(C1741="","",IF(E1741="",INDEX(DATABASE!$AF$13:$AF$62,MATCH($C1741,DATABASE!$AC$13:$AC$62,0)),IF(E1741="2x D11",INDEX(DATABASE!$AF$13:$AF$62,MATCH($C1741,DATABASE!$AC$13:$AC$62,0))+2*DATABASE!$AF$62,IF(E1741="3x D11",INDEX(DATABASE!$AF$13:$AF$62,MATCH($C1741,DATABASE!$AC$13:$AC$62,0))+3*DATABASE!$AF$62,""))))</f>
        <v/>
      </c>
      <c r="E1741" s="38" t="str">
        <f>IF(AND($K1741="Y",$G1741&lt;&gt;"UNYIL",$F1741&lt;DATABASE!$O$8),"2x D11",IF(AND($K1741="Y",$G1741&lt;&gt;"UNYIL",$F1741&gt;=DATABASE!$O$8),"3x D11",""))</f>
        <v/>
      </c>
      <c r="F1741" s="9" t="str">
        <f>IF('DATA ACCURATE'!N1744&lt;&gt;"",'DATA ACCURATE'!N1744,"")</f>
        <v/>
      </c>
      <c r="G1741" t="str">
        <f>IF(F1741="","",IF(F1741&lt;=DATABASE!$I$8,"UNYIL",IF(F1741&lt;=DATABASE!$J$8,"KECIL",IF(F1741&lt;DATABASE!$K$8,"TANGGUNG",IF(F1741&gt;=DATABASE!$K$8,"BESAR","")))))</f>
        <v/>
      </c>
      <c r="H1741" s="16" t="str">
        <f>IF('DATA ACCURATE'!J1744&lt;&gt;"",'DATA ACCURATE'!J1744,"")</f>
        <v/>
      </c>
      <c r="I1741" s="35" t="str">
        <f>IF(B1741&lt;&gt;"",IFERROR(VLOOKUP(B1741,'DATA TIMBANGAN'!G:M,7,FALSE),VLOOKUP(B1741,'DATA TIMBANGAN'!G:M,7)),"")</f>
        <v/>
      </c>
      <c r="J1741" s="25" t="str">
        <f>IF(H1741&lt;&gt;"",IFERROR(INDEX(DATABASE!$Z$19:$Z$38,MATCH(DATEVALUE(H1741),DATABASE!$AA$19:$AA$38,0)),INDEX(DATABASE!$Z$12:$Z$18,MATCH(WEEKDAY(H1741,2),DATABASE!$AA$12:$AA$18,0))),"")</f>
        <v/>
      </c>
      <c r="K1741" s="25" t="str">
        <f>IF('DATA ACCURATE'!V1744&lt;&gt;"",'DATA ACCURATE'!V1744,"")</f>
        <v/>
      </c>
      <c r="L1741" s="80" t="str">
        <f>IF($H1741="","",IF(OR($J1741="LIBUR",AND($L1740="LIBUR",$O1740=$O1741)),"LIBUR",IF(AND(OR($L1740="LUAR JAM KERJA 1",$L1740="LUAR JAM KERJA 2"),OR(OR(AND($H1740=$H1741,AND(OR($I1741&gt;DATABASE!$J$3,$I1741&lt;DATABASE!$J$6),((DATEVALUE($H1741)+$I1741)-(DATEVALUE($H1740)+$I1740))&lt;DATABASE!$J$6)),AND($H1740=$H1741,$O1740=$O1741,OR($I1741&gt;DATABASE!$J$6,$I1741&lt;DATABASE!$J$3))),AND(($H1741-$H1740)=1,OR($I1741&lt;DATABASE!$I$6,((DATEVALUE($H1741)+$I1741)-(DATEVALUE($H1740)+$I1740))&lt;DATABASE!$J$6))),$A1741=$A1740),"LUAR JAM KERJA 2",IF(AND(OR(WEEKDAY($H1741,2)=1,WEEKDAY($H1741,2)=2,WEEKDAY($H1741,2)=3,WEEKDAY($H1741,2)=4,WEEKDAY($H1741,2)=5),$I1741&lt;=DATABASE!$J$3,$I1741&gt;=DATABASE!$I$3),"JAM KERJA",IF(AND(WEEKDAY($H1741,2)=6,$I1741&lt;=DATABASE!$J$4,$I1741&gt;=DATABASE!$I$4),"JAM KERJA","LUAR JAM KERJA 1")))))</f>
        <v/>
      </c>
      <c r="M1741" s="33" t="str">
        <f>IF('DATA ACCURATE'!T1744&lt;&gt;"",IF('DATA ACCURATE'!T1744&gt;100,'DATA ACCURATE'!T1744/10,'DATA ACCURATE'!T1744),"")</f>
        <v/>
      </c>
      <c r="N1741" t="str">
        <f>IF(M1741="","",IF(M1741&lt;=DATABASE!$I$9,"LOKAL",IF(M1741&lt;DATABASE!$J$9,"LUAR KOTA 1",IF($M1741&gt;=DATABASE!$J$9,"LUAR KOTA 2",""))))</f>
        <v/>
      </c>
      <c r="O1741" s="38" t="str">
        <f>IF('DATA ACCURATE'!L1744&lt;&gt;"",'DATA ACCURATE'!L1744,"")</f>
        <v/>
      </c>
      <c r="Q1741" s="38">
        <f t="shared" si="190"/>
        <v>0</v>
      </c>
      <c r="R1741" s="38">
        <f t="shared" si="190"/>
        <v>0</v>
      </c>
      <c r="S1741" s="38">
        <f t="shared" si="190"/>
        <v>0</v>
      </c>
      <c r="T1741" s="38">
        <f t="shared" si="188"/>
        <v>0</v>
      </c>
      <c r="U1741" s="38">
        <f t="shared" si="191"/>
        <v>0</v>
      </c>
      <c r="V1741" s="38">
        <f t="shared" si="191"/>
        <v>0</v>
      </c>
      <c r="W1741" s="38">
        <f t="shared" si="191"/>
        <v>0</v>
      </c>
      <c r="X1741" s="38">
        <f t="shared" si="192"/>
        <v>0</v>
      </c>
      <c r="Y1741" s="38">
        <f t="shared" si="192"/>
        <v>0</v>
      </c>
      <c r="Z1741" s="38">
        <f t="shared" si="192"/>
        <v>0</v>
      </c>
      <c r="AA1741" s="38">
        <f t="shared" si="189"/>
        <v>0</v>
      </c>
      <c r="AB1741" s="38">
        <f t="shared" si="193"/>
        <v>0</v>
      </c>
      <c r="AC1741" s="38">
        <f t="shared" si="194"/>
        <v>0</v>
      </c>
      <c r="AD1741" s="38" t="str">
        <f t="shared" si="195"/>
        <v>000000000000</v>
      </c>
    </row>
    <row r="1742" spans="1:30">
      <c r="A1742" s="9" t="str">
        <f>IF('DATA ACCURATE'!A1745&lt;&gt;"",'DATA ACCURATE'!A1745,"")</f>
        <v/>
      </c>
      <c r="B1742" s="9" t="str">
        <f>IF('DATA ACCURATE'!D1745&lt;&gt;"",'DATA ACCURATE'!D1745,"")</f>
        <v/>
      </c>
      <c r="C1742" s="38" t="str">
        <f>IF($AD1742="000000000000","",INDEX(DATABASE!$W$12:$W$71,MATCH($AD1742,DATABASE!$V$12:$V$71,0)))</f>
        <v/>
      </c>
      <c r="D1742" s="34" t="str">
        <f>IF(C1742="","",IF(E1742="",INDEX(DATABASE!$AF$13:$AF$62,MATCH($C1742,DATABASE!$AC$13:$AC$62,0)),IF(E1742="2x D11",INDEX(DATABASE!$AF$13:$AF$62,MATCH($C1742,DATABASE!$AC$13:$AC$62,0))+2*DATABASE!$AF$62,IF(E1742="3x D11",INDEX(DATABASE!$AF$13:$AF$62,MATCH($C1742,DATABASE!$AC$13:$AC$62,0))+3*DATABASE!$AF$62,""))))</f>
        <v/>
      </c>
      <c r="E1742" s="38" t="str">
        <f>IF(AND($K1742="Y",$G1742&lt;&gt;"UNYIL",$F1742&lt;DATABASE!$O$8),"2x D11",IF(AND($K1742="Y",$G1742&lt;&gt;"UNYIL",$F1742&gt;=DATABASE!$O$8),"3x D11",""))</f>
        <v/>
      </c>
      <c r="F1742" s="9" t="str">
        <f>IF('DATA ACCURATE'!N1745&lt;&gt;"",'DATA ACCURATE'!N1745,"")</f>
        <v/>
      </c>
      <c r="G1742" t="str">
        <f>IF(F1742="","",IF(F1742&lt;=DATABASE!$I$8,"UNYIL",IF(F1742&lt;=DATABASE!$J$8,"KECIL",IF(F1742&lt;DATABASE!$K$8,"TANGGUNG",IF(F1742&gt;=DATABASE!$K$8,"BESAR","")))))</f>
        <v/>
      </c>
      <c r="H1742" s="16" t="str">
        <f>IF('DATA ACCURATE'!J1745&lt;&gt;"",'DATA ACCURATE'!J1745,"")</f>
        <v/>
      </c>
      <c r="I1742" s="35" t="str">
        <f>IF(B1742&lt;&gt;"",IFERROR(VLOOKUP(B1742,'DATA TIMBANGAN'!G:M,7,FALSE),VLOOKUP(B1742,'DATA TIMBANGAN'!G:M,7)),"")</f>
        <v/>
      </c>
      <c r="J1742" s="25" t="str">
        <f>IF(H1742&lt;&gt;"",IFERROR(INDEX(DATABASE!$Z$19:$Z$38,MATCH(DATEVALUE(H1742),DATABASE!$AA$19:$AA$38,0)),INDEX(DATABASE!$Z$12:$Z$18,MATCH(WEEKDAY(H1742,2),DATABASE!$AA$12:$AA$18,0))),"")</f>
        <v/>
      </c>
      <c r="K1742" s="25" t="str">
        <f>IF('DATA ACCURATE'!V1745&lt;&gt;"",'DATA ACCURATE'!V1745,"")</f>
        <v/>
      </c>
      <c r="L1742" s="80" t="str">
        <f>IF($H1742="","",IF(OR($J1742="LIBUR",AND($L1741="LIBUR",$O1741=$O1742)),"LIBUR",IF(AND(OR($L1741="LUAR JAM KERJA 1",$L1741="LUAR JAM KERJA 2"),OR(OR(AND($H1741=$H1742,AND(OR($I1742&gt;DATABASE!$J$3,$I1742&lt;DATABASE!$J$6),((DATEVALUE($H1742)+$I1742)-(DATEVALUE($H1741)+$I1741))&lt;DATABASE!$J$6)),AND($H1741=$H1742,$O1741=$O1742,OR($I1742&gt;DATABASE!$J$6,$I1742&lt;DATABASE!$J$3))),AND(($H1742-$H1741)=1,OR($I1742&lt;DATABASE!$I$6,((DATEVALUE($H1742)+$I1742)-(DATEVALUE($H1741)+$I1741))&lt;DATABASE!$J$6))),$A1742=$A1741),"LUAR JAM KERJA 2",IF(AND(OR(WEEKDAY($H1742,2)=1,WEEKDAY($H1742,2)=2,WEEKDAY($H1742,2)=3,WEEKDAY($H1742,2)=4,WEEKDAY($H1742,2)=5),$I1742&lt;=DATABASE!$J$3,$I1742&gt;=DATABASE!$I$3),"JAM KERJA",IF(AND(WEEKDAY($H1742,2)=6,$I1742&lt;=DATABASE!$J$4,$I1742&gt;=DATABASE!$I$4),"JAM KERJA","LUAR JAM KERJA 1")))))</f>
        <v/>
      </c>
      <c r="M1742" s="33" t="str">
        <f>IF('DATA ACCURATE'!T1745&lt;&gt;"",IF('DATA ACCURATE'!T1745&gt;100,'DATA ACCURATE'!T1745/10,'DATA ACCURATE'!T1745),"")</f>
        <v/>
      </c>
      <c r="N1742" t="str">
        <f>IF(M1742="","",IF(M1742&lt;=DATABASE!$I$9,"LOKAL",IF(M1742&lt;DATABASE!$J$9,"LUAR KOTA 1",IF($M1742&gt;=DATABASE!$J$9,"LUAR KOTA 2",""))))</f>
        <v/>
      </c>
      <c r="O1742" s="38" t="str">
        <f>IF('DATA ACCURATE'!L1745&lt;&gt;"",'DATA ACCURATE'!L1745,"")</f>
        <v/>
      </c>
      <c r="Q1742" s="38">
        <f t="shared" si="190"/>
        <v>0</v>
      </c>
      <c r="R1742" s="38">
        <f t="shared" si="190"/>
        <v>0</v>
      </c>
      <c r="S1742" s="38">
        <f t="shared" si="190"/>
        <v>0</v>
      </c>
      <c r="T1742" s="38">
        <f t="shared" si="188"/>
        <v>0</v>
      </c>
      <c r="U1742" s="38">
        <f t="shared" si="191"/>
        <v>0</v>
      </c>
      <c r="V1742" s="38">
        <f t="shared" si="191"/>
        <v>0</v>
      </c>
      <c r="W1742" s="38">
        <f t="shared" si="191"/>
        <v>0</v>
      </c>
      <c r="X1742" s="38">
        <f t="shared" si="192"/>
        <v>0</v>
      </c>
      <c r="Y1742" s="38">
        <f t="shared" si="192"/>
        <v>0</v>
      </c>
      <c r="Z1742" s="38">
        <f t="shared" si="192"/>
        <v>0</v>
      </c>
      <c r="AA1742" s="38">
        <f t="shared" si="189"/>
        <v>0</v>
      </c>
      <c r="AB1742" s="38">
        <f t="shared" si="193"/>
        <v>0</v>
      </c>
      <c r="AC1742" s="38">
        <f t="shared" si="194"/>
        <v>0</v>
      </c>
      <c r="AD1742" s="38" t="str">
        <f t="shared" si="195"/>
        <v>000000000000</v>
      </c>
    </row>
    <row r="1743" spans="1:30">
      <c r="A1743" s="9" t="str">
        <f>IF('DATA ACCURATE'!A1746&lt;&gt;"",'DATA ACCURATE'!A1746,"")</f>
        <v/>
      </c>
      <c r="B1743" s="9" t="str">
        <f>IF('DATA ACCURATE'!D1746&lt;&gt;"",'DATA ACCURATE'!D1746,"")</f>
        <v/>
      </c>
      <c r="C1743" s="38" t="str">
        <f>IF($AD1743="000000000000","",INDEX(DATABASE!$W$12:$W$71,MATCH($AD1743,DATABASE!$V$12:$V$71,0)))</f>
        <v/>
      </c>
      <c r="D1743" s="34" t="str">
        <f>IF(C1743="","",IF(E1743="",INDEX(DATABASE!$AF$13:$AF$62,MATCH($C1743,DATABASE!$AC$13:$AC$62,0)),IF(E1743="2x D11",INDEX(DATABASE!$AF$13:$AF$62,MATCH($C1743,DATABASE!$AC$13:$AC$62,0))+2*DATABASE!$AF$62,IF(E1743="3x D11",INDEX(DATABASE!$AF$13:$AF$62,MATCH($C1743,DATABASE!$AC$13:$AC$62,0))+3*DATABASE!$AF$62,""))))</f>
        <v/>
      </c>
      <c r="E1743" s="38" t="str">
        <f>IF(AND($K1743="Y",$G1743&lt;&gt;"UNYIL",$F1743&lt;DATABASE!$O$8),"2x D11",IF(AND($K1743="Y",$G1743&lt;&gt;"UNYIL",$F1743&gt;=DATABASE!$O$8),"3x D11",""))</f>
        <v/>
      </c>
      <c r="F1743" s="9" t="str">
        <f>IF('DATA ACCURATE'!N1746&lt;&gt;"",'DATA ACCURATE'!N1746,"")</f>
        <v/>
      </c>
      <c r="G1743" t="str">
        <f>IF(F1743="","",IF(F1743&lt;=DATABASE!$I$8,"UNYIL",IF(F1743&lt;=DATABASE!$J$8,"KECIL",IF(F1743&lt;DATABASE!$K$8,"TANGGUNG",IF(F1743&gt;=DATABASE!$K$8,"BESAR","")))))</f>
        <v/>
      </c>
      <c r="H1743" s="16" t="str">
        <f>IF('DATA ACCURATE'!J1746&lt;&gt;"",'DATA ACCURATE'!J1746,"")</f>
        <v/>
      </c>
      <c r="I1743" s="35" t="str">
        <f>IF(B1743&lt;&gt;"",IFERROR(VLOOKUP(B1743,'DATA TIMBANGAN'!G:M,7,FALSE),VLOOKUP(B1743,'DATA TIMBANGAN'!G:M,7)),"")</f>
        <v/>
      </c>
      <c r="J1743" s="25" t="str">
        <f>IF(H1743&lt;&gt;"",IFERROR(INDEX(DATABASE!$Z$19:$Z$38,MATCH(DATEVALUE(H1743),DATABASE!$AA$19:$AA$38,0)),INDEX(DATABASE!$Z$12:$Z$18,MATCH(WEEKDAY(H1743,2),DATABASE!$AA$12:$AA$18,0))),"")</f>
        <v/>
      </c>
      <c r="K1743" s="25" t="str">
        <f>IF('DATA ACCURATE'!V1746&lt;&gt;"",'DATA ACCURATE'!V1746,"")</f>
        <v/>
      </c>
      <c r="L1743" s="80" t="str">
        <f>IF($H1743="","",IF(OR($J1743="LIBUR",AND($L1742="LIBUR",$O1742=$O1743)),"LIBUR",IF(AND(OR($L1742="LUAR JAM KERJA 1",$L1742="LUAR JAM KERJA 2"),OR(OR(AND($H1742=$H1743,AND(OR($I1743&gt;DATABASE!$J$3,$I1743&lt;DATABASE!$J$6),((DATEVALUE($H1743)+$I1743)-(DATEVALUE($H1742)+$I1742))&lt;DATABASE!$J$6)),AND($H1742=$H1743,$O1742=$O1743,OR($I1743&gt;DATABASE!$J$6,$I1743&lt;DATABASE!$J$3))),AND(($H1743-$H1742)=1,OR($I1743&lt;DATABASE!$I$6,((DATEVALUE($H1743)+$I1743)-(DATEVALUE($H1742)+$I1742))&lt;DATABASE!$J$6))),$A1743=$A1742),"LUAR JAM KERJA 2",IF(AND(OR(WEEKDAY($H1743,2)=1,WEEKDAY($H1743,2)=2,WEEKDAY($H1743,2)=3,WEEKDAY($H1743,2)=4,WEEKDAY($H1743,2)=5),$I1743&lt;=DATABASE!$J$3,$I1743&gt;=DATABASE!$I$3),"JAM KERJA",IF(AND(WEEKDAY($H1743,2)=6,$I1743&lt;=DATABASE!$J$4,$I1743&gt;=DATABASE!$I$4),"JAM KERJA","LUAR JAM KERJA 1")))))</f>
        <v/>
      </c>
      <c r="M1743" s="33" t="str">
        <f>IF('DATA ACCURATE'!T1746&lt;&gt;"",IF('DATA ACCURATE'!T1746&gt;100,'DATA ACCURATE'!T1746/10,'DATA ACCURATE'!T1746),"")</f>
        <v/>
      </c>
      <c r="N1743" t="str">
        <f>IF(M1743="","",IF(M1743&lt;=DATABASE!$I$9,"LOKAL",IF(M1743&lt;DATABASE!$J$9,"LUAR KOTA 1",IF($M1743&gt;=DATABASE!$J$9,"LUAR KOTA 2",""))))</f>
        <v/>
      </c>
      <c r="O1743" s="38" t="str">
        <f>IF('DATA ACCURATE'!L1746&lt;&gt;"",'DATA ACCURATE'!L1746,"")</f>
        <v/>
      </c>
      <c r="Q1743" s="38">
        <f t="shared" si="190"/>
        <v>0</v>
      </c>
      <c r="R1743" s="38">
        <f t="shared" si="190"/>
        <v>0</v>
      </c>
      <c r="S1743" s="38">
        <f t="shared" si="190"/>
        <v>0</v>
      </c>
      <c r="T1743" s="38">
        <f t="shared" si="188"/>
        <v>0</v>
      </c>
      <c r="U1743" s="38">
        <f t="shared" si="191"/>
        <v>0</v>
      </c>
      <c r="V1743" s="38">
        <f t="shared" si="191"/>
        <v>0</v>
      </c>
      <c r="W1743" s="38">
        <f t="shared" si="191"/>
        <v>0</v>
      </c>
      <c r="X1743" s="38">
        <f t="shared" si="192"/>
        <v>0</v>
      </c>
      <c r="Y1743" s="38">
        <f t="shared" si="192"/>
        <v>0</v>
      </c>
      <c r="Z1743" s="38">
        <f t="shared" si="192"/>
        <v>0</v>
      </c>
      <c r="AA1743" s="38">
        <f t="shared" si="189"/>
        <v>0</v>
      </c>
      <c r="AB1743" s="38">
        <f t="shared" si="193"/>
        <v>0</v>
      </c>
      <c r="AC1743" s="38">
        <f t="shared" si="194"/>
        <v>0</v>
      </c>
      <c r="AD1743" s="38" t="str">
        <f t="shared" si="195"/>
        <v>000000000000</v>
      </c>
    </row>
    <row r="1744" spans="1:30">
      <c r="A1744" s="9" t="str">
        <f>IF('DATA ACCURATE'!A1747&lt;&gt;"",'DATA ACCURATE'!A1747,"")</f>
        <v/>
      </c>
      <c r="B1744" s="9" t="str">
        <f>IF('DATA ACCURATE'!D1747&lt;&gt;"",'DATA ACCURATE'!D1747,"")</f>
        <v/>
      </c>
      <c r="C1744" s="38" t="str">
        <f>IF($AD1744="000000000000","",INDEX(DATABASE!$W$12:$W$71,MATCH($AD1744,DATABASE!$V$12:$V$71,0)))</f>
        <v/>
      </c>
      <c r="D1744" s="34" t="str">
        <f>IF(C1744="","",IF(E1744="",INDEX(DATABASE!$AF$13:$AF$62,MATCH($C1744,DATABASE!$AC$13:$AC$62,0)),IF(E1744="2x D11",INDEX(DATABASE!$AF$13:$AF$62,MATCH($C1744,DATABASE!$AC$13:$AC$62,0))+2*DATABASE!$AF$62,IF(E1744="3x D11",INDEX(DATABASE!$AF$13:$AF$62,MATCH($C1744,DATABASE!$AC$13:$AC$62,0))+3*DATABASE!$AF$62,""))))</f>
        <v/>
      </c>
      <c r="E1744" s="38" t="str">
        <f>IF(AND($K1744="Y",$G1744&lt;&gt;"UNYIL",$F1744&lt;DATABASE!$O$8),"2x D11",IF(AND($K1744="Y",$G1744&lt;&gt;"UNYIL",$F1744&gt;=DATABASE!$O$8),"3x D11",""))</f>
        <v/>
      </c>
      <c r="F1744" s="9" t="str">
        <f>IF('DATA ACCURATE'!N1747&lt;&gt;"",'DATA ACCURATE'!N1747,"")</f>
        <v/>
      </c>
      <c r="G1744" t="str">
        <f>IF(F1744="","",IF(F1744&lt;=DATABASE!$I$8,"UNYIL",IF(F1744&lt;=DATABASE!$J$8,"KECIL",IF(F1744&lt;DATABASE!$K$8,"TANGGUNG",IF(F1744&gt;=DATABASE!$K$8,"BESAR","")))))</f>
        <v/>
      </c>
      <c r="H1744" s="16" t="str">
        <f>IF('DATA ACCURATE'!J1747&lt;&gt;"",'DATA ACCURATE'!J1747,"")</f>
        <v/>
      </c>
      <c r="I1744" s="35" t="str">
        <f>IF(B1744&lt;&gt;"",IFERROR(VLOOKUP(B1744,'DATA TIMBANGAN'!G:M,7,FALSE),VLOOKUP(B1744,'DATA TIMBANGAN'!G:M,7)),"")</f>
        <v/>
      </c>
      <c r="J1744" s="25" t="str">
        <f>IF(H1744&lt;&gt;"",IFERROR(INDEX(DATABASE!$Z$19:$Z$38,MATCH(DATEVALUE(H1744),DATABASE!$AA$19:$AA$38,0)),INDEX(DATABASE!$Z$12:$Z$18,MATCH(WEEKDAY(H1744,2),DATABASE!$AA$12:$AA$18,0))),"")</f>
        <v/>
      </c>
      <c r="K1744" s="25" t="str">
        <f>IF('DATA ACCURATE'!V1747&lt;&gt;"",'DATA ACCURATE'!V1747,"")</f>
        <v/>
      </c>
      <c r="L1744" s="80" t="str">
        <f>IF($H1744="","",IF(OR($J1744="LIBUR",AND($L1743="LIBUR",$O1743=$O1744)),"LIBUR",IF(AND(OR($L1743="LUAR JAM KERJA 1",$L1743="LUAR JAM KERJA 2"),OR(OR(AND($H1743=$H1744,AND(OR($I1744&gt;DATABASE!$J$3,$I1744&lt;DATABASE!$J$6),((DATEVALUE($H1744)+$I1744)-(DATEVALUE($H1743)+$I1743))&lt;DATABASE!$J$6)),AND($H1743=$H1744,$O1743=$O1744,OR($I1744&gt;DATABASE!$J$6,$I1744&lt;DATABASE!$J$3))),AND(($H1744-$H1743)=1,OR($I1744&lt;DATABASE!$I$6,((DATEVALUE($H1744)+$I1744)-(DATEVALUE($H1743)+$I1743))&lt;DATABASE!$J$6))),$A1744=$A1743),"LUAR JAM KERJA 2",IF(AND(OR(WEEKDAY($H1744,2)=1,WEEKDAY($H1744,2)=2,WEEKDAY($H1744,2)=3,WEEKDAY($H1744,2)=4,WEEKDAY($H1744,2)=5),$I1744&lt;=DATABASE!$J$3,$I1744&gt;=DATABASE!$I$3),"JAM KERJA",IF(AND(WEEKDAY($H1744,2)=6,$I1744&lt;=DATABASE!$J$4,$I1744&gt;=DATABASE!$I$4),"JAM KERJA","LUAR JAM KERJA 1")))))</f>
        <v/>
      </c>
      <c r="M1744" s="33" t="str">
        <f>IF('DATA ACCURATE'!T1747&lt;&gt;"",IF('DATA ACCURATE'!T1747&gt;100,'DATA ACCURATE'!T1747/10,'DATA ACCURATE'!T1747),"")</f>
        <v/>
      </c>
      <c r="N1744" t="str">
        <f>IF(M1744="","",IF(M1744&lt;=DATABASE!$I$9,"LOKAL",IF(M1744&lt;DATABASE!$J$9,"LUAR KOTA 1",IF($M1744&gt;=DATABASE!$J$9,"LUAR KOTA 2",""))))</f>
        <v/>
      </c>
      <c r="O1744" s="38" t="str">
        <f>IF('DATA ACCURATE'!L1747&lt;&gt;"",'DATA ACCURATE'!L1747,"")</f>
        <v/>
      </c>
      <c r="Q1744" s="38">
        <f t="shared" si="190"/>
        <v>0</v>
      </c>
      <c r="R1744" s="38">
        <f t="shared" si="190"/>
        <v>0</v>
      </c>
      <c r="S1744" s="38">
        <f t="shared" si="190"/>
        <v>0</v>
      </c>
      <c r="T1744" s="38">
        <f t="shared" si="188"/>
        <v>0</v>
      </c>
      <c r="U1744" s="38">
        <f t="shared" si="191"/>
        <v>0</v>
      </c>
      <c r="V1744" s="38">
        <f t="shared" si="191"/>
        <v>0</v>
      </c>
      <c r="W1744" s="38">
        <f t="shared" si="191"/>
        <v>0</v>
      </c>
      <c r="X1744" s="38">
        <f t="shared" si="192"/>
        <v>0</v>
      </c>
      <c r="Y1744" s="38">
        <f t="shared" si="192"/>
        <v>0</v>
      </c>
      <c r="Z1744" s="38">
        <f t="shared" si="192"/>
        <v>0</v>
      </c>
      <c r="AA1744" s="38">
        <f t="shared" si="189"/>
        <v>0</v>
      </c>
      <c r="AB1744" s="38">
        <f t="shared" si="193"/>
        <v>0</v>
      </c>
      <c r="AC1744" s="38">
        <f t="shared" si="194"/>
        <v>0</v>
      </c>
      <c r="AD1744" s="38" t="str">
        <f t="shared" si="195"/>
        <v>000000000000</v>
      </c>
    </row>
    <row r="1745" spans="1:30">
      <c r="A1745" s="9" t="str">
        <f>IF('DATA ACCURATE'!A1748&lt;&gt;"",'DATA ACCURATE'!A1748,"")</f>
        <v/>
      </c>
      <c r="B1745" s="9" t="str">
        <f>IF('DATA ACCURATE'!D1748&lt;&gt;"",'DATA ACCURATE'!D1748,"")</f>
        <v/>
      </c>
      <c r="C1745" s="38" t="str">
        <f>IF($AD1745="000000000000","",INDEX(DATABASE!$W$12:$W$71,MATCH($AD1745,DATABASE!$V$12:$V$71,0)))</f>
        <v/>
      </c>
      <c r="D1745" s="34" t="str">
        <f>IF(C1745="","",IF(E1745="",INDEX(DATABASE!$AF$13:$AF$62,MATCH($C1745,DATABASE!$AC$13:$AC$62,0)),IF(E1745="2x D11",INDEX(DATABASE!$AF$13:$AF$62,MATCH($C1745,DATABASE!$AC$13:$AC$62,0))+2*DATABASE!$AF$62,IF(E1745="3x D11",INDEX(DATABASE!$AF$13:$AF$62,MATCH($C1745,DATABASE!$AC$13:$AC$62,0))+3*DATABASE!$AF$62,""))))</f>
        <v/>
      </c>
      <c r="E1745" s="38" t="str">
        <f>IF(AND($K1745="Y",$G1745&lt;&gt;"UNYIL",$F1745&lt;DATABASE!$O$8),"2x D11",IF(AND($K1745="Y",$G1745&lt;&gt;"UNYIL",$F1745&gt;=DATABASE!$O$8),"3x D11",""))</f>
        <v/>
      </c>
      <c r="F1745" s="9" t="str">
        <f>IF('DATA ACCURATE'!N1748&lt;&gt;"",'DATA ACCURATE'!N1748,"")</f>
        <v/>
      </c>
      <c r="G1745" t="str">
        <f>IF(F1745="","",IF(F1745&lt;=DATABASE!$I$8,"UNYIL",IF(F1745&lt;=DATABASE!$J$8,"KECIL",IF(F1745&lt;DATABASE!$K$8,"TANGGUNG",IF(F1745&gt;=DATABASE!$K$8,"BESAR","")))))</f>
        <v/>
      </c>
      <c r="H1745" s="16" t="str">
        <f>IF('DATA ACCURATE'!J1748&lt;&gt;"",'DATA ACCURATE'!J1748,"")</f>
        <v/>
      </c>
      <c r="I1745" s="35" t="str">
        <f>IF(B1745&lt;&gt;"",IFERROR(VLOOKUP(B1745,'DATA TIMBANGAN'!G:M,7,FALSE),VLOOKUP(B1745,'DATA TIMBANGAN'!G:M,7)),"")</f>
        <v/>
      </c>
      <c r="J1745" s="25" t="str">
        <f>IF(H1745&lt;&gt;"",IFERROR(INDEX(DATABASE!$Z$19:$Z$38,MATCH(DATEVALUE(H1745),DATABASE!$AA$19:$AA$38,0)),INDEX(DATABASE!$Z$12:$Z$18,MATCH(WEEKDAY(H1745,2),DATABASE!$AA$12:$AA$18,0))),"")</f>
        <v/>
      </c>
      <c r="K1745" s="25" t="str">
        <f>IF('DATA ACCURATE'!V1748&lt;&gt;"",'DATA ACCURATE'!V1748,"")</f>
        <v/>
      </c>
      <c r="L1745" s="80" t="str">
        <f>IF($H1745="","",IF(OR($J1745="LIBUR",AND($L1744="LIBUR",$O1744=$O1745)),"LIBUR",IF(AND(OR($L1744="LUAR JAM KERJA 1",$L1744="LUAR JAM KERJA 2"),OR(OR(AND($H1744=$H1745,AND(OR($I1745&gt;DATABASE!$J$3,$I1745&lt;DATABASE!$J$6),((DATEVALUE($H1745)+$I1745)-(DATEVALUE($H1744)+$I1744))&lt;DATABASE!$J$6)),AND($H1744=$H1745,$O1744=$O1745,OR($I1745&gt;DATABASE!$J$6,$I1745&lt;DATABASE!$J$3))),AND(($H1745-$H1744)=1,OR($I1745&lt;DATABASE!$I$6,((DATEVALUE($H1745)+$I1745)-(DATEVALUE($H1744)+$I1744))&lt;DATABASE!$J$6))),$A1745=$A1744),"LUAR JAM KERJA 2",IF(AND(OR(WEEKDAY($H1745,2)=1,WEEKDAY($H1745,2)=2,WEEKDAY($H1745,2)=3,WEEKDAY($H1745,2)=4,WEEKDAY($H1745,2)=5),$I1745&lt;=DATABASE!$J$3,$I1745&gt;=DATABASE!$I$3),"JAM KERJA",IF(AND(WEEKDAY($H1745,2)=6,$I1745&lt;=DATABASE!$J$4,$I1745&gt;=DATABASE!$I$4),"JAM KERJA","LUAR JAM KERJA 1")))))</f>
        <v/>
      </c>
      <c r="M1745" s="33" t="str">
        <f>IF('DATA ACCURATE'!T1748&lt;&gt;"",IF('DATA ACCURATE'!T1748&gt;100,'DATA ACCURATE'!T1748/10,'DATA ACCURATE'!T1748),"")</f>
        <v/>
      </c>
      <c r="N1745" t="str">
        <f>IF(M1745="","",IF(M1745&lt;=DATABASE!$I$9,"LOKAL",IF(M1745&lt;DATABASE!$J$9,"LUAR KOTA 1",IF($M1745&gt;=DATABASE!$J$9,"LUAR KOTA 2",""))))</f>
        <v/>
      </c>
      <c r="O1745" s="38" t="str">
        <f>IF('DATA ACCURATE'!L1748&lt;&gt;"",'DATA ACCURATE'!L1748,"")</f>
        <v/>
      </c>
      <c r="Q1745" s="38">
        <f t="shared" si="190"/>
        <v>0</v>
      </c>
      <c r="R1745" s="38">
        <f t="shared" si="190"/>
        <v>0</v>
      </c>
      <c r="S1745" s="38">
        <f t="shared" si="190"/>
        <v>0</v>
      </c>
      <c r="T1745" s="38">
        <f t="shared" si="188"/>
        <v>0</v>
      </c>
      <c r="U1745" s="38">
        <f t="shared" si="191"/>
        <v>0</v>
      </c>
      <c r="V1745" s="38">
        <f t="shared" si="191"/>
        <v>0</v>
      </c>
      <c r="W1745" s="38">
        <f t="shared" si="191"/>
        <v>0</v>
      </c>
      <c r="X1745" s="38">
        <f t="shared" si="192"/>
        <v>0</v>
      </c>
      <c r="Y1745" s="38">
        <f t="shared" si="192"/>
        <v>0</v>
      </c>
      <c r="Z1745" s="38">
        <f t="shared" si="192"/>
        <v>0</v>
      </c>
      <c r="AA1745" s="38">
        <f t="shared" si="189"/>
        <v>0</v>
      </c>
      <c r="AB1745" s="38">
        <f t="shared" si="193"/>
        <v>0</v>
      </c>
      <c r="AC1745" s="38">
        <f t="shared" si="194"/>
        <v>0</v>
      </c>
      <c r="AD1745" s="38" t="str">
        <f t="shared" si="195"/>
        <v>000000000000</v>
      </c>
    </row>
    <row r="1746" spans="1:30">
      <c r="A1746" s="9" t="str">
        <f>IF('DATA ACCURATE'!A1749&lt;&gt;"",'DATA ACCURATE'!A1749,"")</f>
        <v/>
      </c>
      <c r="B1746" s="9" t="str">
        <f>IF('DATA ACCURATE'!D1749&lt;&gt;"",'DATA ACCURATE'!D1749,"")</f>
        <v/>
      </c>
      <c r="C1746" s="38" t="str">
        <f>IF($AD1746="000000000000","",INDEX(DATABASE!$W$12:$W$71,MATCH($AD1746,DATABASE!$V$12:$V$71,0)))</f>
        <v/>
      </c>
      <c r="D1746" s="34" t="str">
        <f>IF(C1746="","",IF(E1746="",INDEX(DATABASE!$AF$13:$AF$62,MATCH($C1746,DATABASE!$AC$13:$AC$62,0)),IF(E1746="2x D11",INDEX(DATABASE!$AF$13:$AF$62,MATCH($C1746,DATABASE!$AC$13:$AC$62,0))+2*DATABASE!$AF$62,IF(E1746="3x D11",INDEX(DATABASE!$AF$13:$AF$62,MATCH($C1746,DATABASE!$AC$13:$AC$62,0))+3*DATABASE!$AF$62,""))))</f>
        <v/>
      </c>
      <c r="E1746" s="38" t="str">
        <f>IF(AND($K1746="Y",$G1746&lt;&gt;"UNYIL",$F1746&lt;DATABASE!$O$8),"2x D11",IF(AND($K1746="Y",$G1746&lt;&gt;"UNYIL",$F1746&gt;=DATABASE!$O$8),"3x D11",""))</f>
        <v/>
      </c>
      <c r="F1746" s="9" t="str">
        <f>IF('DATA ACCURATE'!N1749&lt;&gt;"",'DATA ACCURATE'!N1749,"")</f>
        <v/>
      </c>
      <c r="G1746" t="str">
        <f>IF(F1746="","",IF(F1746&lt;=DATABASE!$I$8,"UNYIL",IF(F1746&lt;=DATABASE!$J$8,"KECIL",IF(F1746&lt;DATABASE!$K$8,"TANGGUNG",IF(F1746&gt;=DATABASE!$K$8,"BESAR","")))))</f>
        <v/>
      </c>
      <c r="H1746" s="16" t="str">
        <f>IF('DATA ACCURATE'!J1749&lt;&gt;"",'DATA ACCURATE'!J1749,"")</f>
        <v/>
      </c>
      <c r="I1746" s="35" t="str">
        <f>IF(B1746&lt;&gt;"",IFERROR(VLOOKUP(B1746,'DATA TIMBANGAN'!G:M,7,FALSE),VLOOKUP(B1746,'DATA TIMBANGAN'!G:M,7)),"")</f>
        <v/>
      </c>
      <c r="J1746" s="25" t="str">
        <f>IF(H1746&lt;&gt;"",IFERROR(INDEX(DATABASE!$Z$19:$Z$38,MATCH(DATEVALUE(H1746),DATABASE!$AA$19:$AA$38,0)),INDEX(DATABASE!$Z$12:$Z$18,MATCH(WEEKDAY(H1746,2),DATABASE!$AA$12:$AA$18,0))),"")</f>
        <v/>
      </c>
      <c r="K1746" s="25" t="str">
        <f>IF('DATA ACCURATE'!V1749&lt;&gt;"",'DATA ACCURATE'!V1749,"")</f>
        <v/>
      </c>
      <c r="L1746" s="80" t="str">
        <f>IF($H1746="","",IF(OR($J1746="LIBUR",AND($L1745="LIBUR",$O1745=$O1746)),"LIBUR",IF(AND(OR($L1745="LUAR JAM KERJA 1",$L1745="LUAR JAM KERJA 2"),OR(OR(AND($H1745=$H1746,AND(OR($I1746&gt;DATABASE!$J$3,$I1746&lt;DATABASE!$J$6),((DATEVALUE($H1746)+$I1746)-(DATEVALUE($H1745)+$I1745))&lt;DATABASE!$J$6)),AND($H1745=$H1746,$O1745=$O1746,OR($I1746&gt;DATABASE!$J$6,$I1746&lt;DATABASE!$J$3))),AND(($H1746-$H1745)=1,OR($I1746&lt;DATABASE!$I$6,((DATEVALUE($H1746)+$I1746)-(DATEVALUE($H1745)+$I1745))&lt;DATABASE!$J$6))),$A1746=$A1745),"LUAR JAM KERJA 2",IF(AND(OR(WEEKDAY($H1746,2)=1,WEEKDAY($H1746,2)=2,WEEKDAY($H1746,2)=3,WEEKDAY($H1746,2)=4,WEEKDAY($H1746,2)=5),$I1746&lt;=DATABASE!$J$3,$I1746&gt;=DATABASE!$I$3),"JAM KERJA",IF(AND(WEEKDAY($H1746,2)=6,$I1746&lt;=DATABASE!$J$4,$I1746&gt;=DATABASE!$I$4),"JAM KERJA","LUAR JAM KERJA 1")))))</f>
        <v/>
      </c>
      <c r="M1746" s="33" t="str">
        <f>IF('DATA ACCURATE'!T1749&lt;&gt;"",IF('DATA ACCURATE'!T1749&gt;100,'DATA ACCURATE'!T1749/10,'DATA ACCURATE'!T1749),"")</f>
        <v/>
      </c>
      <c r="N1746" t="str">
        <f>IF(M1746="","",IF(M1746&lt;=DATABASE!$I$9,"LOKAL",IF(M1746&lt;DATABASE!$J$9,"LUAR KOTA 1",IF($M1746&gt;=DATABASE!$J$9,"LUAR KOTA 2",""))))</f>
        <v/>
      </c>
      <c r="O1746" s="38" t="str">
        <f>IF('DATA ACCURATE'!L1749&lt;&gt;"",'DATA ACCURATE'!L1749,"")</f>
        <v/>
      </c>
      <c r="Q1746" s="38">
        <f t="shared" si="190"/>
        <v>0</v>
      </c>
      <c r="R1746" s="38">
        <f t="shared" si="190"/>
        <v>0</v>
      </c>
      <c r="S1746" s="38">
        <f t="shared" si="190"/>
        <v>0</v>
      </c>
      <c r="T1746" s="38">
        <f t="shared" si="188"/>
        <v>0</v>
      </c>
      <c r="U1746" s="38">
        <f t="shared" si="191"/>
        <v>0</v>
      </c>
      <c r="V1746" s="38">
        <f t="shared" si="191"/>
        <v>0</v>
      </c>
      <c r="W1746" s="38">
        <f t="shared" si="191"/>
        <v>0</v>
      </c>
      <c r="X1746" s="38">
        <f t="shared" si="192"/>
        <v>0</v>
      </c>
      <c r="Y1746" s="38">
        <f t="shared" si="192"/>
        <v>0</v>
      </c>
      <c r="Z1746" s="38">
        <f t="shared" si="192"/>
        <v>0</v>
      </c>
      <c r="AA1746" s="38">
        <f t="shared" si="189"/>
        <v>0</v>
      </c>
      <c r="AB1746" s="38">
        <f t="shared" si="193"/>
        <v>0</v>
      </c>
      <c r="AC1746" s="38">
        <f t="shared" si="194"/>
        <v>0</v>
      </c>
      <c r="AD1746" s="38" t="str">
        <f t="shared" si="195"/>
        <v>000000000000</v>
      </c>
    </row>
    <row r="1747" spans="1:30">
      <c r="A1747" s="9" t="str">
        <f>IF('DATA ACCURATE'!A1750&lt;&gt;"",'DATA ACCURATE'!A1750,"")</f>
        <v/>
      </c>
      <c r="B1747" s="9" t="str">
        <f>IF('DATA ACCURATE'!D1750&lt;&gt;"",'DATA ACCURATE'!D1750,"")</f>
        <v/>
      </c>
      <c r="C1747" s="38" t="str">
        <f>IF($AD1747="000000000000","",INDEX(DATABASE!$W$12:$W$71,MATCH($AD1747,DATABASE!$V$12:$V$71,0)))</f>
        <v/>
      </c>
      <c r="D1747" s="34" t="str">
        <f>IF(C1747="","",IF(E1747="",INDEX(DATABASE!$AF$13:$AF$62,MATCH($C1747,DATABASE!$AC$13:$AC$62,0)),IF(E1747="2x D11",INDEX(DATABASE!$AF$13:$AF$62,MATCH($C1747,DATABASE!$AC$13:$AC$62,0))+2*DATABASE!$AF$62,IF(E1747="3x D11",INDEX(DATABASE!$AF$13:$AF$62,MATCH($C1747,DATABASE!$AC$13:$AC$62,0))+3*DATABASE!$AF$62,""))))</f>
        <v/>
      </c>
      <c r="E1747" s="38" t="str">
        <f>IF(AND($K1747="Y",$G1747&lt;&gt;"UNYIL",$F1747&lt;DATABASE!$O$8),"2x D11",IF(AND($K1747="Y",$G1747&lt;&gt;"UNYIL",$F1747&gt;=DATABASE!$O$8),"3x D11",""))</f>
        <v/>
      </c>
      <c r="F1747" s="9" t="str">
        <f>IF('DATA ACCURATE'!N1750&lt;&gt;"",'DATA ACCURATE'!N1750,"")</f>
        <v/>
      </c>
      <c r="G1747" t="str">
        <f>IF(F1747="","",IF(F1747&lt;=DATABASE!$I$8,"UNYIL",IF(F1747&lt;=DATABASE!$J$8,"KECIL",IF(F1747&lt;DATABASE!$K$8,"TANGGUNG",IF(F1747&gt;=DATABASE!$K$8,"BESAR","")))))</f>
        <v/>
      </c>
      <c r="H1747" s="16" t="str">
        <f>IF('DATA ACCURATE'!J1750&lt;&gt;"",'DATA ACCURATE'!J1750,"")</f>
        <v/>
      </c>
      <c r="I1747" s="35" t="str">
        <f>IF(B1747&lt;&gt;"",IFERROR(VLOOKUP(B1747,'DATA TIMBANGAN'!G:M,7,FALSE),VLOOKUP(B1747,'DATA TIMBANGAN'!G:M,7)),"")</f>
        <v/>
      </c>
      <c r="J1747" s="25" t="str">
        <f>IF(H1747&lt;&gt;"",IFERROR(INDEX(DATABASE!$Z$19:$Z$38,MATCH(DATEVALUE(H1747),DATABASE!$AA$19:$AA$38,0)),INDEX(DATABASE!$Z$12:$Z$18,MATCH(WEEKDAY(H1747,2),DATABASE!$AA$12:$AA$18,0))),"")</f>
        <v/>
      </c>
      <c r="K1747" s="25" t="str">
        <f>IF('DATA ACCURATE'!V1750&lt;&gt;"",'DATA ACCURATE'!V1750,"")</f>
        <v/>
      </c>
      <c r="L1747" s="80" t="str">
        <f>IF($H1747="","",IF(OR($J1747="LIBUR",AND($L1746="LIBUR",$O1746=$O1747)),"LIBUR",IF(AND(OR($L1746="LUAR JAM KERJA 1",$L1746="LUAR JAM KERJA 2"),OR(OR(AND($H1746=$H1747,AND(OR($I1747&gt;DATABASE!$J$3,$I1747&lt;DATABASE!$J$6),((DATEVALUE($H1747)+$I1747)-(DATEVALUE($H1746)+$I1746))&lt;DATABASE!$J$6)),AND($H1746=$H1747,$O1746=$O1747,OR($I1747&gt;DATABASE!$J$6,$I1747&lt;DATABASE!$J$3))),AND(($H1747-$H1746)=1,OR($I1747&lt;DATABASE!$I$6,((DATEVALUE($H1747)+$I1747)-(DATEVALUE($H1746)+$I1746))&lt;DATABASE!$J$6))),$A1747=$A1746),"LUAR JAM KERJA 2",IF(AND(OR(WEEKDAY($H1747,2)=1,WEEKDAY($H1747,2)=2,WEEKDAY($H1747,2)=3,WEEKDAY($H1747,2)=4,WEEKDAY($H1747,2)=5),$I1747&lt;=DATABASE!$J$3,$I1747&gt;=DATABASE!$I$3),"JAM KERJA",IF(AND(WEEKDAY($H1747,2)=6,$I1747&lt;=DATABASE!$J$4,$I1747&gt;=DATABASE!$I$4),"JAM KERJA","LUAR JAM KERJA 1")))))</f>
        <v/>
      </c>
      <c r="M1747" s="33" t="str">
        <f>IF('DATA ACCURATE'!T1750&lt;&gt;"",IF('DATA ACCURATE'!T1750&gt;100,'DATA ACCURATE'!T1750/10,'DATA ACCURATE'!T1750),"")</f>
        <v/>
      </c>
      <c r="N1747" t="str">
        <f>IF(M1747="","",IF(M1747&lt;=DATABASE!$I$9,"LOKAL",IF(M1747&lt;DATABASE!$J$9,"LUAR KOTA 1",IF($M1747&gt;=DATABASE!$J$9,"LUAR KOTA 2",""))))</f>
        <v/>
      </c>
      <c r="O1747" s="38" t="str">
        <f>IF('DATA ACCURATE'!L1750&lt;&gt;"",'DATA ACCURATE'!L1750,"")</f>
        <v/>
      </c>
      <c r="Q1747" s="38">
        <f t="shared" si="190"/>
        <v>0</v>
      </c>
      <c r="R1747" s="38">
        <f t="shared" si="190"/>
        <v>0</v>
      </c>
      <c r="S1747" s="38">
        <f t="shared" si="190"/>
        <v>0</v>
      </c>
      <c r="T1747" s="38">
        <f t="shared" si="188"/>
        <v>0</v>
      </c>
      <c r="U1747" s="38">
        <f t="shared" si="191"/>
        <v>0</v>
      </c>
      <c r="V1747" s="38">
        <f t="shared" si="191"/>
        <v>0</v>
      </c>
      <c r="W1747" s="38">
        <f t="shared" si="191"/>
        <v>0</v>
      </c>
      <c r="X1747" s="38">
        <f t="shared" si="192"/>
        <v>0</v>
      </c>
      <c r="Y1747" s="38">
        <f t="shared" si="192"/>
        <v>0</v>
      </c>
      <c r="Z1747" s="38">
        <f t="shared" si="192"/>
        <v>0</v>
      </c>
      <c r="AA1747" s="38">
        <f t="shared" si="189"/>
        <v>0</v>
      </c>
      <c r="AB1747" s="38">
        <f t="shared" si="193"/>
        <v>0</v>
      </c>
      <c r="AC1747" s="38">
        <f t="shared" si="194"/>
        <v>0</v>
      </c>
      <c r="AD1747" s="38" t="str">
        <f t="shared" si="195"/>
        <v>000000000000</v>
      </c>
    </row>
    <row r="1748" spans="1:30">
      <c r="A1748" s="9" t="str">
        <f>IF('DATA ACCURATE'!A1751&lt;&gt;"",'DATA ACCURATE'!A1751,"")</f>
        <v/>
      </c>
      <c r="B1748" s="9" t="str">
        <f>IF('DATA ACCURATE'!D1751&lt;&gt;"",'DATA ACCURATE'!D1751,"")</f>
        <v/>
      </c>
      <c r="C1748" s="38" t="str">
        <f>IF($AD1748="000000000000","",INDEX(DATABASE!$W$12:$W$71,MATCH($AD1748,DATABASE!$V$12:$V$71,0)))</f>
        <v/>
      </c>
      <c r="D1748" s="34" t="str">
        <f>IF(C1748="","",IF(E1748="",INDEX(DATABASE!$AF$13:$AF$62,MATCH($C1748,DATABASE!$AC$13:$AC$62,0)),IF(E1748="2x D11",INDEX(DATABASE!$AF$13:$AF$62,MATCH($C1748,DATABASE!$AC$13:$AC$62,0))+2*DATABASE!$AF$62,IF(E1748="3x D11",INDEX(DATABASE!$AF$13:$AF$62,MATCH($C1748,DATABASE!$AC$13:$AC$62,0))+3*DATABASE!$AF$62,""))))</f>
        <v/>
      </c>
      <c r="E1748" s="38" t="str">
        <f>IF(AND($K1748="Y",$G1748&lt;&gt;"UNYIL",$F1748&lt;DATABASE!$O$8),"2x D11",IF(AND($K1748="Y",$G1748&lt;&gt;"UNYIL",$F1748&gt;=DATABASE!$O$8),"3x D11",""))</f>
        <v/>
      </c>
      <c r="F1748" s="9" t="str">
        <f>IF('DATA ACCURATE'!N1751&lt;&gt;"",'DATA ACCURATE'!N1751,"")</f>
        <v/>
      </c>
      <c r="G1748" t="str">
        <f>IF(F1748="","",IF(F1748&lt;=DATABASE!$I$8,"UNYIL",IF(F1748&lt;=DATABASE!$J$8,"KECIL",IF(F1748&lt;DATABASE!$K$8,"TANGGUNG",IF(F1748&gt;=DATABASE!$K$8,"BESAR","")))))</f>
        <v/>
      </c>
      <c r="H1748" s="16" t="str">
        <f>IF('DATA ACCURATE'!J1751&lt;&gt;"",'DATA ACCURATE'!J1751,"")</f>
        <v/>
      </c>
      <c r="I1748" s="35" t="str">
        <f>IF(B1748&lt;&gt;"",IFERROR(VLOOKUP(B1748,'DATA TIMBANGAN'!G:M,7,FALSE),VLOOKUP(B1748,'DATA TIMBANGAN'!G:M,7)),"")</f>
        <v/>
      </c>
      <c r="J1748" s="25" t="str">
        <f>IF(H1748&lt;&gt;"",IFERROR(INDEX(DATABASE!$Z$19:$Z$38,MATCH(DATEVALUE(H1748),DATABASE!$AA$19:$AA$38,0)),INDEX(DATABASE!$Z$12:$Z$18,MATCH(WEEKDAY(H1748,2),DATABASE!$AA$12:$AA$18,0))),"")</f>
        <v/>
      </c>
      <c r="K1748" s="25" t="str">
        <f>IF('DATA ACCURATE'!V1751&lt;&gt;"",'DATA ACCURATE'!V1751,"")</f>
        <v/>
      </c>
      <c r="L1748" s="80" t="str">
        <f>IF($H1748="","",IF(OR($J1748="LIBUR",AND($L1747="LIBUR",$O1747=$O1748)),"LIBUR",IF(AND(OR($L1747="LUAR JAM KERJA 1",$L1747="LUAR JAM KERJA 2"),OR(OR(AND($H1747=$H1748,AND(OR($I1748&gt;DATABASE!$J$3,$I1748&lt;DATABASE!$J$6),((DATEVALUE($H1748)+$I1748)-(DATEVALUE($H1747)+$I1747))&lt;DATABASE!$J$6)),AND($H1747=$H1748,$O1747=$O1748,OR($I1748&gt;DATABASE!$J$6,$I1748&lt;DATABASE!$J$3))),AND(($H1748-$H1747)=1,OR($I1748&lt;DATABASE!$I$6,((DATEVALUE($H1748)+$I1748)-(DATEVALUE($H1747)+$I1747))&lt;DATABASE!$J$6))),$A1748=$A1747),"LUAR JAM KERJA 2",IF(AND(OR(WEEKDAY($H1748,2)=1,WEEKDAY($H1748,2)=2,WEEKDAY($H1748,2)=3,WEEKDAY($H1748,2)=4,WEEKDAY($H1748,2)=5),$I1748&lt;=DATABASE!$J$3,$I1748&gt;=DATABASE!$I$3),"JAM KERJA",IF(AND(WEEKDAY($H1748,2)=6,$I1748&lt;=DATABASE!$J$4,$I1748&gt;=DATABASE!$I$4),"JAM KERJA","LUAR JAM KERJA 1")))))</f>
        <v/>
      </c>
      <c r="M1748" s="33" t="str">
        <f>IF('DATA ACCURATE'!T1751&lt;&gt;"",IF('DATA ACCURATE'!T1751&gt;100,'DATA ACCURATE'!T1751/10,'DATA ACCURATE'!T1751),"")</f>
        <v/>
      </c>
      <c r="N1748" t="str">
        <f>IF(M1748="","",IF(M1748&lt;=DATABASE!$I$9,"LOKAL",IF(M1748&lt;DATABASE!$J$9,"LUAR KOTA 1",IF($M1748&gt;=DATABASE!$J$9,"LUAR KOTA 2",""))))</f>
        <v/>
      </c>
      <c r="O1748" s="38" t="str">
        <f>IF('DATA ACCURATE'!L1751&lt;&gt;"",'DATA ACCURATE'!L1751,"")</f>
        <v/>
      </c>
      <c r="Q1748" s="38">
        <f t="shared" si="190"/>
        <v>0</v>
      </c>
      <c r="R1748" s="38">
        <f t="shared" si="190"/>
        <v>0</v>
      </c>
      <c r="S1748" s="38">
        <f t="shared" si="190"/>
        <v>0</v>
      </c>
      <c r="T1748" s="38">
        <f t="shared" si="188"/>
        <v>0</v>
      </c>
      <c r="U1748" s="38">
        <f t="shared" si="191"/>
        <v>0</v>
      </c>
      <c r="V1748" s="38">
        <f t="shared" si="191"/>
        <v>0</v>
      </c>
      <c r="W1748" s="38">
        <f t="shared" si="191"/>
        <v>0</v>
      </c>
      <c r="X1748" s="38">
        <f t="shared" si="192"/>
        <v>0</v>
      </c>
      <c r="Y1748" s="38">
        <f t="shared" si="192"/>
        <v>0</v>
      </c>
      <c r="Z1748" s="38">
        <f t="shared" si="192"/>
        <v>0</v>
      </c>
      <c r="AA1748" s="38">
        <f t="shared" si="189"/>
        <v>0</v>
      </c>
      <c r="AB1748" s="38">
        <f t="shared" si="193"/>
        <v>0</v>
      </c>
      <c r="AC1748" s="38">
        <f t="shared" si="194"/>
        <v>0</v>
      </c>
      <c r="AD1748" s="38" t="str">
        <f t="shared" si="195"/>
        <v>000000000000</v>
      </c>
    </row>
    <row r="1749" spans="1:30">
      <c r="A1749" s="9" t="str">
        <f>IF('DATA ACCURATE'!A1752&lt;&gt;"",'DATA ACCURATE'!A1752,"")</f>
        <v/>
      </c>
      <c r="B1749" s="9" t="str">
        <f>IF('DATA ACCURATE'!D1752&lt;&gt;"",'DATA ACCURATE'!D1752,"")</f>
        <v/>
      </c>
      <c r="C1749" s="38" t="str">
        <f>IF($AD1749="000000000000","",INDEX(DATABASE!$W$12:$W$71,MATCH($AD1749,DATABASE!$V$12:$V$71,0)))</f>
        <v/>
      </c>
      <c r="D1749" s="34" t="str">
        <f>IF(C1749="","",IF(E1749="",INDEX(DATABASE!$AF$13:$AF$62,MATCH($C1749,DATABASE!$AC$13:$AC$62,0)),IF(E1749="2x D11",INDEX(DATABASE!$AF$13:$AF$62,MATCH($C1749,DATABASE!$AC$13:$AC$62,0))+2*DATABASE!$AF$62,IF(E1749="3x D11",INDEX(DATABASE!$AF$13:$AF$62,MATCH($C1749,DATABASE!$AC$13:$AC$62,0))+3*DATABASE!$AF$62,""))))</f>
        <v/>
      </c>
      <c r="E1749" s="38" t="str">
        <f>IF(AND($K1749="Y",$G1749&lt;&gt;"UNYIL",$F1749&lt;DATABASE!$O$8),"2x D11",IF(AND($K1749="Y",$G1749&lt;&gt;"UNYIL",$F1749&gt;=DATABASE!$O$8),"3x D11",""))</f>
        <v/>
      </c>
      <c r="F1749" s="9" t="str">
        <f>IF('DATA ACCURATE'!N1752&lt;&gt;"",'DATA ACCURATE'!N1752,"")</f>
        <v/>
      </c>
      <c r="G1749" t="str">
        <f>IF(F1749="","",IF(F1749&lt;=DATABASE!$I$8,"UNYIL",IF(F1749&lt;=DATABASE!$J$8,"KECIL",IF(F1749&lt;DATABASE!$K$8,"TANGGUNG",IF(F1749&gt;=DATABASE!$K$8,"BESAR","")))))</f>
        <v/>
      </c>
      <c r="H1749" s="16" t="str">
        <f>IF('DATA ACCURATE'!J1752&lt;&gt;"",'DATA ACCURATE'!J1752,"")</f>
        <v/>
      </c>
      <c r="I1749" s="35" t="str">
        <f>IF(B1749&lt;&gt;"",IFERROR(VLOOKUP(B1749,'DATA TIMBANGAN'!G:M,7,FALSE),VLOOKUP(B1749,'DATA TIMBANGAN'!G:M,7)),"")</f>
        <v/>
      </c>
      <c r="J1749" s="25" t="str">
        <f>IF(H1749&lt;&gt;"",IFERROR(INDEX(DATABASE!$Z$19:$Z$38,MATCH(DATEVALUE(H1749),DATABASE!$AA$19:$AA$38,0)),INDEX(DATABASE!$Z$12:$Z$18,MATCH(WEEKDAY(H1749,2),DATABASE!$AA$12:$AA$18,0))),"")</f>
        <v/>
      </c>
      <c r="K1749" s="25" t="str">
        <f>IF('DATA ACCURATE'!V1752&lt;&gt;"",'DATA ACCURATE'!V1752,"")</f>
        <v/>
      </c>
      <c r="L1749" s="80" t="str">
        <f>IF($H1749="","",IF(OR($J1749="LIBUR",AND($L1748="LIBUR",$O1748=$O1749)),"LIBUR",IF(AND(OR($L1748="LUAR JAM KERJA 1",$L1748="LUAR JAM KERJA 2"),OR(OR(AND($H1748=$H1749,AND(OR($I1749&gt;DATABASE!$J$3,$I1749&lt;DATABASE!$J$6),((DATEVALUE($H1749)+$I1749)-(DATEVALUE($H1748)+$I1748))&lt;DATABASE!$J$6)),AND($H1748=$H1749,$O1748=$O1749,OR($I1749&gt;DATABASE!$J$6,$I1749&lt;DATABASE!$J$3))),AND(($H1749-$H1748)=1,OR($I1749&lt;DATABASE!$I$6,((DATEVALUE($H1749)+$I1749)-(DATEVALUE($H1748)+$I1748))&lt;DATABASE!$J$6))),$A1749=$A1748),"LUAR JAM KERJA 2",IF(AND(OR(WEEKDAY($H1749,2)=1,WEEKDAY($H1749,2)=2,WEEKDAY($H1749,2)=3,WEEKDAY($H1749,2)=4,WEEKDAY($H1749,2)=5),$I1749&lt;=DATABASE!$J$3,$I1749&gt;=DATABASE!$I$3),"JAM KERJA",IF(AND(WEEKDAY($H1749,2)=6,$I1749&lt;=DATABASE!$J$4,$I1749&gt;=DATABASE!$I$4),"JAM KERJA","LUAR JAM KERJA 1")))))</f>
        <v/>
      </c>
      <c r="M1749" s="33" t="str">
        <f>IF('DATA ACCURATE'!T1752&lt;&gt;"",IF('DATA ACCURATE'!T1752&gt;100,'DATA ACCURATE'!T1752/10,'DATA ACCURATE'!T1752),"")</f>
        <v/>
      </c>
      <c r="N1749" t="str">
        <f>IF(M1749="","",IF(M1749&lt;=DATABASE!$I$9,"LOKAL",IF(M1749&lt;DATABASE!$J$9,"LUAR KOTA 1",IF($M1749&gt;=DATABASE!$J$9,"LUAR KOTA 2",""))))</f>
        <v/>
      </c>
      <c r="O1749" s="38" t="str">
        <f>IF('DATA ACCURATE'!L1752&lt;&gt;"",'DATA ACCURATE'!L1752,"")</f>
        <v/>
      </c>
      <c r="Q1749" s="38">
        <f t="shared" si="190"/>
        <v>0</v>
      </c>
      <c r="R1749" s="38">
        <f t="shared" si="190"/>
        <v>0</v>
      </c>
      <c r="S1749" s="38">
        <f t="shared" si="190"/>
        <v>0</v>
      </c>
      <c r="T1749" s="38">
        <f t="shared" si="188"/>
        <v>0</v>
      </c>
      <c r="U1749" s="38">
        <f t="shared" si="191"/>
        <v>0</v>
      </c>
      <c r="V1749" s="38">
        <f t="shared" si="191"/>
        <v>0</v>
      </c>
      <c r="W1749" s="38">
        <f t="shared" si="191"/>
        <v>0</v>
      </c>
      <c r="X1749" s="38">
        <f t="shared" si="192"/>
        <v>0</v>
      </c>
      <c r="Y1749" s="38">
        <f t="shared" si="192"/>
        <v>0</v>
      </c>
      <c r="Z1749" s="38">
        <f t="shared" si="192"/>
        <v>0</v>
      </c>
      <c r="AA1749" s="38">
        <f t="shared" si="189"/>
        <v>0</v>
      </c>
      <c r="AB1749" s="38">
        <f t="shared" si="193"/>
        <v>0</v>
      </c>
      <c r="AC1749" s="38">
        <f t="shared" si="194"/>
        <v>0</v>
      </c>
      <c r="AD1749" s="38" t="str">
        <f t="shared" si="195"/>
        <v>000000000000</v>
      </c>
    </row>
    <row r="1750" spans="1:30">
      <c r="A1750" s="9" t="str">
        <f>IF('DATA ACCURATE'!A1753&lt;&gt;"",'DATA ACCURATE'!A1753,"")</f>
        <v/>
      </c>
      <c r="B1750" s="9" t="str">
        <f>IF('DATA ACCURATE'!D1753&lt;&gt;"",'DATA ACCURATE'!D1753,"")</f>
        <v/>
      </c>
      <c r="C1750" s="38" t="str">
        <f>IF($AD1750="000000000000","",INDEX(DATABASE!$W$12:$W$71,MATCH($AD1750,DATABASE!$V$12:$V$71,0)))</f>
        <v/>
      </c>
      <c r="D1750" s="34" t="str">
        <f>IF(C1750="","",IF(E1750="",INDEX(DATABASE!$AF$13:$AF$62,MATCH($C1750,DATABASE!$AC$13:$AC$62,0)),IF(E1750="2x D11",INDEX(DATABASE!$AF$13:$AF$62,MATCH($C1750,DATABASE!$AC$13:$AC$62,0))+2*DATABASE!$AF$62,IF(E1750="3x D11",INDEX(DATABASE!$AF$13:$AF$62,MATCH($C1750,DATABASE!$AC$13:$AC$62,0))+3*DATABASE!$AF$62,""))))</f>
        <v/>
      </c>
      <c r="E1750" s="38" t="str">
        <f>IF(AND($K1750="Y",$G1750&lt;&gt;"UNYIL",$F1750&lt;DATABASE!$O$8),"2x D11",IF(AND($K1750="Y",$G1750&lt;&gt;"UNYIL",$F1750&gt;=DATABASE!$O$8),"3x D11",""))</f>
        <v/>
      </c>
      <c r="F1750" s="9" t="str">
        <f>IF('DATA ACCURATE'!N1753&lt;&gt;"",'DATA ACCURATE'!N1753,"")</f>
        <v/>
      </c>
      <c r="G1750" t="str">
        <f>IF(F1750="","",IF(F1750&lt;=DATABASE!$I$8,"UNYIL",IF(F1750&lt;=DATABASE!$J$8,"KECIL",IF(F1750&lt;DATABASE!$K$8,"TANGGUNG",IF(F1750&gt;=DATABASE!$K$8,"BESAR","")))))</f>
        <v/>
      </c>
      <c r="H1750" s="16" t="str">
        <f>IF('DATA ACCURATE'!J1753&lt;&gt;"",'DATA ACCURATE'!J1753,"")</f>
        <v/>
      </c>
      <c r="I1750" s="35" t="str">
        <f>IF(B1750&lt;&gt;"",IFERROR(VLOOKUP(B1750,'DATA TIMBANGAN'!G:M,7,FALSE),VLOOKUP(B1750,'DATA TIMBANGAN'!G:M,7)),"")</f>
        <v/>
      </c>
      <c r="J1750" s="25" t="str">
        <f>IF(H1750&lt;&gt;"",IFERROR(INDEX(DATABASE!$Z$19:$Z$38,MATCH(DATEVALUE(H1750),DATABASE!$AA$19:$AA$38,0)),INDEX(DATABASE!$Z$12:$Z$18,MATCH(WEEKDAY(H1750,2),DATABASE!$AA$12:$AA$18,0))),"")</f>
        <v/>
      </c>
      <c r="K1750" s="25" t="str">
        <f>IF('DATA ACCURATE'!V1753&lt;&gt;"",'DATA ACCURATE'!V1753,"")</f>
        <v/>
      </c>
      <c r="L1750" s="80" t="str">
        <f>IF($H1750="","",IF(OR($J1750="LIBUR",AND($L1749="LIBUR",$O1749=$O1750)),"LIBUR",IF(AND(OR($L1749="LUAR JAM KERJA 1",$L1749="LUAR JAM KERJA 2"),OR(OR(AND($H1749=$H1750,AND(OR($I1750&gt;DATABASE!$J$3,$I1750&lt;DATABASE!$J$6),((DATEVALUE($H1750)+$I1750)-(DATEVALUE($H1749)+$I1749))&lt;DATABASE!$J$6)),AND($H1749=$H1750,$O1749=$O1750,OR($I1750&gt;DATABASE!$J$6,$I1750&lt;DATABASE!$J$3))),AND(($H1750-$H1749)=1,OR($I1750&lt;DATABASE!$I$6,((DATEVALUE($H1750)+$I1750)-(DATEVALUE($H1749)+$I1749))&lt;DATABASE!$J$6))),$A1750=$A1749),"LUAR JAM KERJA 2",IF(AND(OR(WEEKDAY($H1750,2)=1,WEEKDAY($H1750,2)=2,WEEKDAY($H1750,2)=3,WEEKDAY($H1750,2)=4,WEEKDAY($H1750,2)=5),$I1750&lt;=DATABASE!$J$3,$I1750&gt;=DATABASE!$I$3),"JAM KERJA",IF(AND(WEEKDAY($H1750,2)=6,$I1750&lt;=DATABASE!$J$4,$I1750&gt;=DATABASE!$I$4),"JAM KERJA","LUAR JAM KERJA 1")))))</f>
        <v/>
      </c>
      <c r="M1750" s="33" t="str">
        <f>IF('DATA ACCURATE'!T1753&lt;&gt;"",IF('DATA ACCURATE'!T1753&gt;100,'DATA ACCURATE'!T1753/10,'DATA ACCURATE'!T1753),"")</f>
        <v/>
      </c>
      <c r="N1750" t="str">
        <f>IF(M1750="","",IF(M1750&lt;=DATABASE!$I$9,"LOKAL",IF(M1750&lt;DATABASE!$J$9,"LUAR KOTA 1",IF($M1750&gt;=DATABASE!$J$9,"LUAR KOTA 2",""))))</f>
        <v/>
      </c>
      <c r="O1750" s="38" t="str">
        <f>IF('DATA ACCURATE'!L1753&lt;&gt;"",'DATA ACCURATE'!L1753,"")</f>
        <v/>
      </c>
      <c r="Q1750" s="38">
        <f t="shared" si="190"/>
        <v>0</v>
      </c>
      <c r="R1750" s="38">
        <f t="shared" si="190"/>
        <v>0</v>
      </c>
      <c r="S1750" s="38">
        <f t="shared" si="190"/>
        <v>0</v>
      </c>
      <c r="T1750" s="38">
        <f t="shared" si="188"/>
        <v>0</v>
      </c>
      <c r="U1750" s="38">
        <f t="shared" si="191"/>
        <v>0</v>
      </c>
      <c r="V1750" s="38">
        <f t="shared" si="191"/>
        <v>0</v>
      </c>
      <c r="W1750" s="38">
        <f t="shared" si="191"/>
        <v>0</v>
      </c>
      <c r="X1750" s="38">
        <f t="shared" si="192"/>
        <v>0</v>
      </c>
      <c r="Y1750" s="38">
        <f t="shared" si="192"/>
        <v>0</v>
      </c>
      <c r="Z1750" s="38">
        <f t="shared" si="192"/>
        <v>0</v>
      </c>
      <c r="AA1750" s="38">
        <f t="shared" si="189"/>
        <v>0</v>
      </c>
      <c r="AB1750" s="38">
        <f t="shared" si="193"/>
        <v>0</v>
      </c>
      <c r="AC1750" s="38">
        <f t="shared" si="194"/>
        <v>0</v>
      </c>
      <c r="AD1750" s="38" t="str">
        <f t="shared" si="195"/>
        <v>000000000000</v>
      </c>
    </row>
    <row r="1751" spans="1:30">
      <c r="A1751" s="9" t="str">
        <f>IF('DATA ACCURATE'!A1754&lt;&gt;"",'DATA ACCURATE'!A1754,"")</f>
        <v/>
      </c>
      <c r="B1751" s="9" t="str">
        <f>IF('DATA ACCURATE'!D1754&lt;&gt;"",'DATA ACCURATE'!D1754,"")</f>
        <v/>
      </c>
      <c r="C1751" s="38" t="str">
        <f>IF($AD1751="000000000000","",INDEX(DATABASE!$W$12:$W$71,MATCH($AD1751,DATABASE!$V$12:$V$71,0)))</f>
        <v/>
      </c>
      <c r="D1751" s="34" t="str">
        <f>IF(C1751="","",IF(E1751="",INDEX(DATABASE!$AF$13:$AF$62,MATCH($C1751,DATABASE!$AC$13:$AC$62,0)),IF(E1751="2x D11",INDEX(DATABASE!$AF$13:$AF$62,MATCH($C1751,DATABASE!$AC$13:$AC$62,0))+2*DATABASE!$AF$62,IF(E1751="3x D11",INDEX(DATABASE!$AF$13:$AF$62,MATCH($C1751,DATABASE!$AC$13:$AC$62,0))+3*DATABASE!$AF$62,""))))</f>
        <v/>
      </c>
      <c r="E1751" s="38" t="str">
        <f>IF(AND($K1751="Y",$G1751&lt;&gt;"UNYIL",$F1751&lt;DATABASE!$O$8),"2x D11",IF(AND($K1751="Y",$G1751&lt;&gt;"UNYIL",$F1751&gt;=DATABASE!$O$8),"3x D11",""))</f>
        <v/>
      </c>
      <c r="F1751" s="9" t="str">
        <f>IF('DATA ACCURATE'!N1754&lt;&gt;"",'DATA ACCURATE'!N1754,"")</f>
        <v/>
      </c>
      <c r="G1751" t="str">
        <f>IF(F1751="","",IF(F1751&lt;=DATABASE!$I$8,"UNYIL",IF(F1751&lt;=DATABASE!$J$8,"KECIL",IF(F1751&lt;DATABASE!$K$8,"TANGGUNG",IF(F1751&gt;=DATABASE!$K$8,"BESAR","")))))</f>
        <v/>
      </c>
      <c r="H1751" s="16" t="str">
        <f>IF('DATA ACCURATE'!J1754&lt;&gt;"",'DATA ACCURATE'!J1754,"")</f>
        <v/>
      </c>
      <c r="I1751" s="35" t="str">
        <f>IF(B1751&lt;&gt;"",IFERROR(VLOOKUP(B1751,'DATA TIMBANGAN'!G:M,7,FALSE),VLOOKUP(B1751,'DATA TIMBANGAN'!G:M,7)),"")</f>
        <v/>
      </c>
      <c r="J1751" s="25" t="str">
        <f>IF(H1751&lt;&gt;"",IFERROR(INDEX(DATABASE!$Z$19:$Z$38,MATCH(DATEVALUE(H1751),DATABASE!$AA$19:$AA$38,0)),INDEX(DATABASE!$Z$12:$Z$18,MATCH(WEEKDAY(H1751,2),DATABASE!$AA$12:$AA$18,0))),"")</f>
        <v/>
      </c>
      <c r="K1751" s="25" t="str">
        <f>IF('DATA ACCURATE'!V1754&lt;&gt;"",'DATA ACCURATE'!V1754,"")</f>
        <v/>
      </c>
      <c r="L1751" s="80" t="str">
        <f>IF($H1751="","",IF(OR($J1751="LIBUR",AND($L1750="LIBUR",$O1750=$O1751)),"LIBUR",IF(AND(OR($L1750="LUAR JAM KERJA 1",$L1750="LUAR JAM KERJA 2"),OR(OR(AND($H1750=$H1751,AND(OR($I1751&gt;DATABASE!$J$3,$I1751&lt;DATABASE!$J$6),((DATEVALUE($H1751)+$I1751)-(DATEVALUE($H1750)+$I1750))&lt;DATABASE!$J$6)),AND($H1750=$H1751,$O1750=$O1751,OR($I1751&gt;DATABASE!$J$6,$I1751&lt;DATABASE!$J$3))),AND(($H1751-$H1750)=1,OR($I1751&lt;DATABASE!$I$6,((DATEVALUE($H1751)+$I1751)-(DATEVALUE($H1750)+$I1750))&lt;DATABASE!$J$6))),$A1751=$A1750),"LUAR JAM KERJA 2",IF(AND(OR(WEEKDAY($H1751,2)=1,WEEKDAY($H1751,2)=2,WEEKDAY($H1751,2)=3,WEEKDAY($H1751,2)=4,WEEKDAY($H1751,2)=5),$I1751&lt;=DATABASE!$J$3,$I1751&gt;=DATABASE!$I$3),"JAM KERJA",IF(AND(WEEKDAY($H1751,2)=6,$I1751&lt;=DATABASE!$J$4,$I1751&gt;=DATABASE!$I$4),"JAM KERJA","LUAR JAM KERJA 1")))))</f>
        <v/>
      </c>
      <c r="M1751" s="33" t="str">
        <f>IF('DATA ACCURATE'!T1754&lt;&gt;"",IF('DATA ACCURATE'!T1754&gt;100,'DATA ACCURATE'!T1754/10,'DATA ACCURATE'!T1754),"")</f>
        <v/>
      </c>
      <c r="N1751" t="str">
        <f>IF(M1751="","",IF(M1751&lt;=DATABASE!$I$9,"LOKAL",IF(M1751&lt;DATABASE!$J$9,"LUAR KOTA 1",IF($M1751&gt;=DATABASE!$J$9,"LUAR KOTA 2",""))))</f>
        <v/>
      </c>
      <c r="O1751" s="38" t="str">
        <f>IF('DATA ACCURATE'!L1754&lt;&gt;"",'DATA ACCURATE'!L1754,"")</f>
        <v/>
      </c>
      <c r="Q1751" s="38">
        <f t="shared" si="190"/>
        <v>0</v>
      </c>
      <c r="R1751" s="38">
        <f t="shared" si="190"/>
        <v>0</v>
      </c>
      <c r="S1751" s="38">
        <f t="shared" si="190"/>
        <v>0</v>
      </c>
      <c r="T1751" s="38">
        <f t="shared" si="188"/>
        <v>0</v>
      </c>
      <c r="U1751" s="38">
        <f t="shared" si="191"/>
        <v>0</v>
      </c>
      <c r="V1751" s="38">
        <f t="shared" si="191"/>
        <v>0</v>
      </c>
      <c r="W1751" s="38">
        <f t="shared" si="191"/>
        <v>0</v>
      </c>
      <c r="X1751" s="38">
        <f t="shared" si="192"/>
        <v>0</v>
      </c>
      <c r="Y1751" s="38">
        <f t="shared" si="192"/>
        <v>0</v>
      </c>
      <c r="Z1751" s="38">
        <f t="shared" si="192"/>
        <v>0</v>
      </c>
      <c r="AA1751" s="38">
        <f t="shared" si="189"/>
        <v>0</v>
      </c>
      <c r="AB1751" s="38">
        <f t="shared" si="193"/>
        <v>0</v>
      </c>
      <c r="AC1751" s="38">
        <f t="shared" si="194"/>
        <v>0</v>
      </c>
      <c r="AD1751" s="38" t="str">
        <f t="shared" si="195"/>
        <v>000000000000</v>
      </c>
    </row>
    <row r="1752" spans="1:30">
      <c r="A1752" s="9" t="str">
        <f>IF('DATA ACCURATE'!A1755&lt;&gt;"",'DATA ACCURATE'!A1755,"")</f>
        <v/>
      </c>
      <c r="B1752" s="9" t="str">
        <f>IF('DATA ACCURATE'!D1755&lt;&gt;"",'DATA ACCURATE'!D1755,"")</f>
        <v/>
      </c>
      <c r="C1752" s="38" t="str">
        <f>IF($AD1752="000000000000","",INDEX(DATABASE!$W$12:$W$71,MATCH($AD1752,DATABASE!$V$12:$V$71,0)))</f>
        <v/>
      </c>
      <c r="D1752" s="34" t="str">
        <f>IF(C1752="","",IF(E1752="",INDEX(DATABASE!$AF$13:$AF$62,MATCH($C1752,DATABASE!$AC$13:$AC$62,0)),IF(E1752="2x D11",INDEX(DATABASE!$AF$13:$AF$62,MATCH($C1752,DATABASE!$AC$13:$AC$62,0))+2*DATABASE!$AF$62,IF(E1752="3x D11",INDEX(DATABASE!$AF$13:$AF$62,MATCH($C1752,DATABASE!$AC$13:$AC$62,0))+3*DATABASE!$AF$62,""))))</f>
        <v/>
      </c>
      <c r="E1752" s="38" t="str">
        <f>IF(AND($K1752="Y",$G1752&lt;&gt;"UNYIL",$F1752&lt;DATABASE!$O$8),"2x D11",IF(AND($K1752="Y",$G1752&lt;&gt;"UNYIL",$F1752&gt;=DATABASE!$O$8),"3x D11",""))</f>
        <v/>
      </c>
      <c r="F1752" s="9" t="str">
        <f>IF('DATA ACCURATE'!N1755&lt;&gt;"",'DATA ACCURATE'!N1755,"")</f>
        <v/>
      </c>
      <c r="G1752" t="str">
        <f>IF(F1752="","",IF(F1752&lt;=DATABASE!$I$8,"UNYIL",IF(F1752&lt;=DATABASE!$J$8,"KECIL",IF(F1752&lt;DATABASE!$K$8,"TANGGUNG",IF(F1752&gt;=DATABASE!$K$8,"BESAR","")))))</f>
        <v/>
      </c>
      <c r="H1752" s="16" t="str">
        <f>IF('DATA ACCURATE'!J1755&lt;&gt;"",'DATA ACCURATE'!J1755,"")</f>
        <v/>
      </c>
      <c r="I1752" s="35" t="str">
        <f>IF(B1752&lt;&gt;"",IFERROR(VLOOKUP(B1752,'DATA TIMBANGAN'!G:M,7,FALSE),VLOOKUP(B1752,'DATA TIMBANGAN'!G:M,7)),"")</f>
        <v/>
      </c>
      <c r="J1752" s="25" t="str">
        <f>IF(H1752&lt;&gt;"",IFERROR(INDEX(DATABASE!$Z$19:$Z$38,MATCH(DATEVALUE(H1752),DATABASE!$AA$19:$AA$38,0)),INDEX(DATABASE!$Z$12:$Z$18,MATCH(WEEKDAY(H1752,2),DATABASE!$AA$12:$AA$18,0))),"")</f>
        <v/>
      </c>
      <c r="K1752" s="25" t="str">
        <f>IF('DATA ACCURATE'!V1755&lt;&gt;"",'DATA ACCURATE'!V1755,"")</f>
        <v/>
      </c>
      <c r="L1752" s="80" t="str">
        <f>IF($H1752="","",IF(OR($J1752="LIBUR",AND($L1751="LIBUR",$O1751=$O1752)),"LIBUR",IF(AND(OR($L1751="LUAR JAM KERJA 1",$L1751="LUAR JAM KERJA 2"),OR(OR(AND($H1751=$H1752,AND(OR($I1752&gt;DATABASE!$J$3,$I1752&lt;DATABASE!$J$6),((DATEVALUE($H1752)+$I1752)-(DATEVALUE($H1751)+$I1751))&lt;DATABASE!$J$6)),AND($H1751=$H1752,$O1751=$O1752,OR($I1752&gt;DATABASE!$J$6,$I1752&lt;DATABASE!$J$3))),AND(($H1752-$H1751)=1,OR($I1752&lt;DATABASE!$I$6,((DATEVALUE($H1752)+$I1752)-(DATEVALUE($H1751)+$I1751))&lt;DATABASE!$J$6))),$A1752=$A1751),"LUAR JAM KERJA 2",IF(AND(OR(WEEKDAY($H1752,2)=1,WEEKDAY($H1752,2)=2,WEEKDAY($H1752,2)=3,WEEKDAY($H1752,2)=4,WEEKDAY($H1752,2)=5),$I1752&lt;=DATABASE!$J$3,$I1752&gt;=DATABASE!$I$3),"JAM KERJA",IF(AND(WEEKDAY($H1752,2)=6,$I1752&lt;=DATABASE!$J$4,$I1752&gt;=DATABASE!$I$4),"JAM KERJA","LUAR JAM KERJA 1")))))</f>
        <v/>
      </c>
      <c r="M1752" s="33" t="str">
        <f>IF('DATA ACCURATE'!T1755&lt;&gt;"",IF('DATA ACCURATE'!T1755&gt;100,'DATA ACCURATE'!T1755/10,'DATA ACCURATE'!T1755),"")</f>
        <v/>
      </c>
      <c r="N1752" t="str">
        <f>IF(M1752="","",IF(M1752&lt;=DATABASE!$I$9,"LOKAL",IF(M1752&lt;DATABASE!$J$9,"LUAR KOTA 1",IF($M1752&gt;=DATABASE!$J$9,"LUAR KOTA 2",""))))</f>
        <v/>
      </c>
      <c r="O1752" s="38" t="str">
        <f>IF('DATA ACCURATE'!L1755&lt;&gt;"",'DATA ACCURATE'!L1755,"")</f>
        <v/>
      </c>
      <c r="Q1752" s="38">
        <f t="shared" si="190"/>
        <v>0</v>
      </c>
      <c r="R1752" s="38">
        <f t="shared" si="190"/>
        <v>0</v>
      </c>
      <c r="S1752" s="38">
        <f t="shared" si="190"/>
        <v>0</v>
      </c>
      <c r="T1752" s="38">
        <f t="shared" si="188"/>
        <v>0</v>
      </c>
      <c r="U1752" s="38">
        <f t="shared" si="191"/>
        <v>0</v>
      </c>
      <c r="V1752" s="38">
        <f t="shared" si="191"/>
        <v>0</v>
      </c>
      <c r="W1752" s="38">
        <f t="shared" si="191"/>
        <v>0</v>
      </c>
      <c r="X1752" s="38">
        <f t="shared" si="192"/>
        <v>0</v>
      </c>
      <c r="Y1752" s="38">
        <f t="shared" si="192"/>
        <v>0</v>
      </c>
      <c r="Z1752" s="38">
        <f t="shared" si="192"/>
        <v>0</v>
      </c>
      <c r="AA1752" s="38">
        <f t="shared" si="189"/>
        <v>0</v>
      </c>
      <c r="AB1752" s="38">
        <f t="shared" si="193"/>
        <v>0</v>
      </c>
      <c r="AC1752" s="38">
        <f t="shared" si="194"/>
        <v>0</v>
      </c>
      <c r="AD1752" s="38" t="str">
        <f t="shared" si="195"/>
        <v>000000000000</v>
      </c>
    </row>
    <row r="1753" spans="1:30">
      <c r="A1753" s="9" t="str">
        <f>IF('DATA ACCURATE'!A1756&lt;&gt;"",'DATA ACCURATE'!A1756,"")</f>
        <v/>
      </c>
      <c r="B1753" s="9" t="str">
        <f>IF('DATA ACCURATE'!D1756&lt;&gt;"",'DATA ACCURATE'!D1756,"")</f>
        <v/>
      </c>
      <c r="C1753" s="38" t="str">
        <f>IF($AD1753="000000000000","",INDEX(DATABASE!$W$12:$W$71,MATCH($AD1753,DATABASE!$V$12:$V$71,0)))</f>
        <v/>
      </c>
      <c r="D1753" s="34" t="str">
        <f>IF(C1753="","",IF(E1753="",INDEX(DATABASE!$AF$13:$AF$62,MATCH($C1753,DATABASE!$AC$13:$AC$62,0)),IF(E1753="2x D11",INDEX(DATABASE!$AF$13:$AF$62,MATCH($C1753,DATABASE!$AC$13:$AC$62,0))+2*DATABASE!$AF$62,IF(E1753="3x D11",INDEX(DATABASE!$AF$13:$AF$62,MATCH($C1753,DATABASE!$AC$13:$AC$62,0))+3*DATABASE!$AF$62,""))))</f>
        <v/>
      </c>
      <c r="E1753" s="38" t="str">
        <f>IF(AND($K1753="Y",$G1753&lt;&gt;"UNYIL",$F1753&lt;DATABASE!$O$8),"2x D11",IF(AND($K1753="Y",$G1753&lt;&gt;"UNYIL",$F1753&gt;=DATABASE!$O$8),"3x D11",""))</f>
        <v/>
      </c>
      <c r="F1753" s="9" t="str">
        <f>IF('DATA ACCURATE'!N1756&lt;&gt;"",'DATA ACCURATE'!N1756,"")</f>
        <v/>
      </c>
      <c r="G1753" t="str">
        <f>IF(F1753="","",IF(F1753&lt;=DATABASE!$I$8,"UNYIL",IF(F1753&lt;=DATABASE!$J$8,"KECIL",IF(F1753&lt;DATABASE!$K$8,"TANGGUNG",IF(F1753&gt;=DATABASE!$K$8,"BESAR","")))))</f>
        <v/>
      </c>
      <c r="H1753" s="16" t="str">
        <f>IF('DATA ACCURATE'!J1756&lt;&gt;"",'DATA ACCURATE'!J1756,"")</f>
        <v/>
      </c>
      <c r="I1753" s="35" t="str">
        <f>IF(B1753&lt;&gt;"",IFERROR(VLOOKUP(B1753,'DATA TIMBANGAN'!G:M,7,FALSE),VLOOKUP(B1753,'DATA TIMBANGAN'!G:M,7)),"")</f>
        <v/>
      </c>
      <c r="J1753" s="25" t="str">
        <f>IF(H1753&lt;&gt;"",IFERROR(INDEX(DATABASE!$Z$19:$Z$38,MATCH(DATEVALUE(H1753),DATABASE!$AA$19:$AA$38,0)),INDEX(DATABASE!$Z$12:$Z$18,MATCH(WEEKDAY(H1753,2),DATABASE!$AA$12:$AA$18,0))),"")</f>
        <v/>
      </c>
      <c r="K1753" s="25" t="str">
        <f>IF('DATA ACCURATE'!V1756&lt;&gt;"",'DATA ACCURATE'!V1756,"")</f>
        <v/>
      </c>
      <c r="L1753" s="80" t="str">
        <f>IF($H1753="","",IF(OR($J1753="LIBUR",AND($L1752="LIBUR",$O1752=$O1753)),"LIBUR",IF(AND(OR($L1752="LUAR JAM KERJA 1",$L1752="LUAR JAM KERJA 2"),OR(OR(AND($H1752=$H1753,AND(OR($I1753&gt;DATABASE!$J$3,$I1753&lt;DATABASE!$J$6),((DATEVALUE($H1753)+$I1753)-(DATEVALUE($H1752)+$I1752))&lt;DATABASE!$J$6)),AND($H1752=$H1753,$O1752=$O1753,OR($I1753&gt;DATABASE!$J$6,$I1753&lt;DATABASE!$J$3))),AND(($H1753-$H1752)=1,OR($I1753&lt;DATABASE!$I$6,((DATEVALUE($H1753)+$I1753)-(DATEVALUE($H1752)+$I1752))&lt;DATABASE!$J$6))),$A1753=$A1752),"LUAR JAM KERJA 2",IF(AND(OR(WEEKDAY($H1753,2)=1,WEEKDAY($H1753,2)=2,WEEKDAY($H1753,2)=3,WEEKDAY($H1753,2)=4,WEEKDAY($H1753,2)=5),$I1753&lt;=DATABASE!$J$3,$I1753&gt;=DATABASE!$I$3),"JAM KERJA",IF(AND(WEEKDAY($H1753,2)=6,$I1753&lt;=DATABASE!$J$4,$I1753&gt;=DATABASE!$I$4),"JAM KERJA","LUAR JAM KERJA 1")))))</f>
        <v/>
      </c>
      <c r="M1753" s="33" t="str">
        <f>IF('DATA ACCURATE'!T1756&lt;&gt;"",IF('DATA ACCURATE'!T1756&gt;100,'DATA ACCURATE'!T1756/10,'DATA ACCURATE'!T1756),"")</f>
        <v/>
      </c>
      <c r="N1753" t="str">
        <f>IF(M1753="","",IF(M1753&lt;=DATABASE!$I$9,"LOKAL",IF(M1753&lt;DATABASE!$J$9,"LUAR KOTA 1",IF($M1753&gt;=DATABASE!$J$9,"LUAR KOTA 2",""))))</f>
        <v/>
      </c>
      <c r="O1753" s="38" t="str">
        <f>IF('DATA ACCURATE'!L1756&lt;&gt;"",'DATA ACCURATE'!L1756,"")</f>
        <v/>
      </c>
      <c r="Q1753" s="38">
        <f t="shared" si="190"/>
        <v>0</v>
      </c>
      <c r="R1753" s="38">
        <f t="shared" si="190"/>
        <v>0</v>
      </c>
      <c r="S1753" s="38">
        <f t="shared" si="190"/>
        <v>0</v>
      </c>
      <c r="T1753" s="38">
        <f t="shared" si="188"/>
        <v>0</v>
      </c>
      <c r="U1753" s="38">
        <f t="shared" si="191"/>
        <v>0</v>
      </c>
      <c r="V1753" s="38">
        <f t="shared" si="191"/>
        <v>0</v>
      </c>
      <c r="W1753" s="38">
        <f t="shared" si="191"/>
        <v>0</v>
      </c>
      <c r="X1753" s="38">
        <f t="shared" si="192"/>
        <v>0</v>
      </c>
      <c r="Y1753" s="38">
        <f t="shared" si="192"/>
        <v>0</v>
      </c>
      <c r="Z1753" s="38">
        <f t="shared" si="192"/>
        <v>0</v>
      </c>
      <c r="AA1753" s="38">
        <f t="shared" si="189"/>
        <v>0</v>
      </c>
      <c r="AB1753" s="38">
        <f t="shared" si="193"/>
        <v>0</v>
      </c>
      <c r="AC1753" s="38">
        <f t="shared" si="194"/>
        <v>0</v>
      </c>
      <c r="AD1753" s="38" t="str">
        <f t="shared" si="195"/>
        <v>000000000000</v>
      </c>
    </row>
    <row r="1754" spans="1:30">
      <c r="A1754" s="9" t="str">
        <f>IF('DATA ACCURATE'!A1757&lt;&gt;"",'DATA ACCURATE'!A1757,"")</f>
        <v/>
      </c>
      <c r="B1754" s="9" t="str">
        <f>IF('DATA ACCURATE'!D1757&lt;&gt;"",'DATA ACCURATE'!D1757,"")</f>
        <v/>
      </c>
      <c r="C1754" s="38" t="str">
        <f>IF($AD1754="000000000000","",INDEX(DATABASE!$W$12:$W$71,MATCH($AD1754,DATABASE!$V$12:$V$71,0)))</f>
        <v/>
      </c>
      <c r="D1754" s="34" t="str">
        <f>IF(C1754="","",IF(E1754="",INDEX(DATABASE!$AF$13:$AF$62,MATCH($C1754,DATABASE!$AC$13:$AC$62,0)),IF(E1754="2x D11",INDEX(DATABASE!$AF$13:$AF$62,MATCH($C1754,DATABASE!$AC$13:$AC$62,0))+2*DATABASE!$AF$62,IF(E1754="3x D11",INDEX(DATABASE!$AF$13:$AF$62,MATCH($C1754,DATABASE!$AC$13:$AC$62,0))+3*DATABASE!$AF$62,""))))</f>
        <v/>
      </c>
      <c r="E1754" s="38" t="str">
        <f>IF(AND($K1754="Y",$G1754&lt;&gt;"UNYIL",$F1754&lt;DATABASE!$O$8),"2x D11",IF(AND($K1754="Y",$G1754&lt;&gt;"UNYIL",$F1754&gt;=DATABASE!$O$8),"3x D11",""))</f>
        <v/>
      </c>
      <c r="F1754" s="9" t="str">
        <f>IF('DATA ACCURATE'!N1757&lt;&gt;"",'DATA ACCURATE'!N1757,"")</f>
        <v/>
      </c>
      <c r="G1754" t="str">
        <f>IF(F1754="","",IF(F1754&lt;=DATABASE!$I$8,"UNYIL",IF(F1754&lt;=DATABASE!$J$8,"KECIL",IF(F1754&lt;DATABASE!$K$8,"TANGGUNG",IF(F1754&gt;=DATABASE!$K$8,"BESAR","")))))</f>
        <v/>
      </c>
      <c r="H1754" s="16" t="str">
        <f>IF('DATA ACCURATE'!J1757&lt;&gt;"",'DATA ACCURATE'!J1757,"")</f>
        <v/>
      </c>
      <c r="I1754" s="35" t="str">
        <f>IF(B1754&lt;&gt;"",IFERROR(VLOOKUP(B1754,'DATA TIMBANGAN'!G:M,7,FALSE),VLOOKUP(B1754,'DATA TIMBANGAN'!G:M,7)),"")</f>
        <v/>
      </c>
      <c r="J1754" s="25" t="str">
        <f>IF(H1754&lt;&gt;"",IFERROR(INDEX(DATABASE!$Z$19:$Z$38,MATCH(DATEVALUE(H1754),DATABASE!$AA$19:$AA$38,0)),INDEX(DATABASE!$Z$12:$Z$18,MATCH(WEEKDAY(H1754,2),DATABASE!$AA$12:$AA$18,0))),"")</f>
        <v/>
      </c>
      <c r="K1754" s="25" t="str">
        <f>IF('DATA ACCURATE'!V1757&lt;&gt;"",'DATA ACCURATE'!V1757,"")</f>
        <v/>
      </c>
      <c r="L1754" s="80" t="str">
        <f>IF($H1754="","",IF(OR($J1754="LIBUR",AND($L1753="LIBUR",$O1753=$O1754)),"LIBUR",IF(AND(OR($L1753="LUAR JAM KERJA 1",$L1753="LUAR JAM KERJA 2"),OR(OR(AND($H1753=$H1754,AND(OR($I1754&gt;DATABASE!$J$3,$I1754&lt;DATABASE!$J$6),((DATEVALUE($H1754)+$I1754)-(DATEVALUE($H1753)+$I1753))&lt;DATABASE!$J$6)),AND($H1753=$H1754,$O1753=$O1754,OR($I1754&gt;DATABASE!$J$6,$I1754&lt;DATABASE!$J$3))),AND(($H1754-$H1753)=1,OR($I1754&lt;DATABASE!$I$6,((DATEVALUE($H1754)+$I1754)-(DATEVALUE($H1753)+$I1753))&lt;DATABASE!$J$6))),$A1754=$A1753),"LUAR JAM KERJA 2",IF(AND(OR(WEEKDAY($H1754,2)=1,WEEKDAY($H1754,2)=2,WEEKDAY($H1754,2)=3,WEEKDAY($H1754,2)=4,WEEKDAY($H1754,2)=5),$I1754&lt;=DATABASE!$J$3,$I1754&gt;=DATABASE!$I$3),"JAM KERJA",IF(AND(WEEKDAY($H1754,2)=6,$I1754&lt;=DATABASE!$J$4,$I1754&gt;=DATABASE!$I$4),"JAM KERJA","LUAR JAM KERJA 1")))))</f>
        <v/>
      </c>
      <c r="M1754" s="33" t="str">
        <f>IF('DATA ACCURATE'!T1757&lt;&gt;"",IF('DATA ACCURATE'!T1757&gt;100,'DATA ACCURATE'!T1757/10,'DATA ACCURATE'!T1757),"")</f>
        <v/>
      </c>
      <c r="N1754" t="str">
        <f>IF(M1754="","",IF(M1754&lt;=DATABASE!$I$9,"LOKAL",IF(M1754&lt;DATABASE!$J$9,"LUAR KOTA 1",IF($M1754&gt;=DATABASE!$J$9,"LUAR KOTA 2",""))))</f>
        <v/>
      </c>
      <c r="O1754" s="38" t="str">
        <f>IF('DATA ACCURATE'!L1757&lt;&gt;"",'DATA ACCURATE'!L1757,"")</f>
        <v/>
      </c>
      <c r="Q1754" s="38">
        <f t="shared" si="190"/>
        <v>0</v>
      </c>
      <c r="R1754" s="38">
        <f t="shared" si="190"/>
        <v>0</v>
      </c>
      <c r="S1754" s="38">
        <f t="shared" si="190"/>
        <v>0</v>
      </c>
      <c r="T1754" s="38">
        <f t="shared" si="188"/>
        <v>0</v>
      </c>
      <c r="U1754" s="38">
        <f t="shared" si="191"/>
        <v>0</v>
      </c>
      <c r="V1754" s="38">
        <f t="shared" si="191"/>
        <v>0</v>
      </c>
      <c r="W1754" s="38">
        <f t="shared" si="191"/>
        <v>0</v>
      </c>
      <c r="X1754" s="38">
        <f t="shared" si="192"/>
        <v>0</v>
      </c>
      <c r="Y1754" s="38">
        <f t="shared" si="192"/>
        <v>0</v>
      </c>
      <c r="Z1754" s="38">
        <f t="shared" si="192"/>
        <v>0</v>
      </c>
      <c r="AA1754" s="38">
        <f t="shared" si="189"/>
        <v>0</v>
      </c>
      <c r="AB1754" s="38">
        <f t="shared" si="193"/>
        <v>0</v>
      </c>
      <c r="AC1754" s="38">
        <f t="shared" si="194"/>
        <v>0</v>
      </c>
      <c r="AD1754" s="38" t="str">
        <f t="shared" si="195"/>
        <v>000000000000</v>
      </c>
    </row>
    <row r="1755" spans="1:30">
      <c r="A1755" s="9" t="str">
        <f>IF('DATA ACCURATE'!A1758&lt;&gt;"",'DATA ACCURATE'!A1758,"")</f>
        <v/>
      </c>
      <c r="B1755" s="9" t="str">
        <f>IF('DATA ACCURATE'!D1758&lt;&gt;"",'DATA ACCURATE'!D1758,"")</f>
        <v/>
      </c>
      <c r="C1755" s="38" t="str">
        <f>IF($AD1755="000000000000","",INDEX(DATABASE!$W$12:$W$71,MATCH($AD1755,DATABASE!$V$12:$V$71,0)))</f>
        <v/>
      </c>
      <c r="D1755" s="34" t="str">
        <f>IF(C1755="","",IF(E1755="",INDEX(DATABASE!$AF$13:$AF$62,MATCH($C1755,DATABASE!$AC$13:$AC$62,0)),IF(E1755="2x D11",INDEX(DATABASE!$AF$13:$AF$62,MATCH($C1755,DATABASE!$AC$13:$AC$62,0))+2*DATABASE!$AF$62,IF(E1755="3x D11",INDEX(DATABASE!$AF$13:$AF$62,MATCH($C1755,DATABASE!$AC$13:$AC$62,0))+3*DATABASE!$AF$62,""))))</f>
        <v/>
      </c>
      <c r="E1755" s="38" t="str">
        <f>IF(AND($K1755="Y",$G1755&lt;&gt;"UNYIL",$F1755&lt;DATABASE!$O$8),"2x D11",IF(AND($K1755="Y",$G1755&lt;&gt;"UNYIL",$F1755&gt;=DATABASE!$O$8),"3x D11",""))</f>
        <v/>
      </c>
      <c r="F1755" s="9" t="str">
        <f>IF('DATA ACCURATE'!N1758&lt;&gt;"",'DATA ACCURATE'!N1758,"")</f>
        <v/>
      </c>
      <c r="G1755" t="str">
        <f>IF(F1755="","",IF(F1755&lt;=DATABASE!$I$8,"UNYIL",IF(F1755&lt;=DATABASE!$J$8,"KECIL",IF(F1755&lt;DATABASE!$K$8,"TANGGUNG",IF(F1755&gt;=DATABASE!$K$8,"BESAR","")))))</f>
        <v/>
      </c>
      <c r="H1755" s="16" t="str">
        <f>IF('DATA ACCURATE'!J1758&lt;&gt;"",'DATA ACCURATE'!J1758,"")</f>
        <v/>
      </c>
      <c r="I1755" s="35" t="str">
        <f>IF(B1755&lt;&gt;"",IFERROR(VLOOKUP(B1755,'DATA TIMBANGAN'!G:M,7,FALSE),VLOOKUP(B1755,'DATA TIMBANGAN'!G:M,7)),"")</f>
        <v/>
      </c>
      <c r="J1755" s="25" t="str">
        <f>IF(H1755&lt;&gt;"",IFERROR(INDEX(DATABASE!$Z$19:$Z$38,MATCH(DATEVALUE(H1755),DATABASE!$AA$19:$AA$38,0)),INDEX(DATABASE!$Z$12:$Z$18,MATCH(WEEKDAY(H1755,2),DATABASE!$AA$12:$AA$18,0))),"")</f>
        <v/>
      </c>
      <c r="K1755" s="25" t="str">
        <f>IF('DATA ACCURATE'!V1758&lt;&gt;"",'DATA ACCURATE'!V1758,"")</f>
        <v/>
      </c>
      <c r="L1755" s="80" t="str">
        <f>IF($H1755="","",IF(OR($J1755="LIBUR",AND($L1754="LIBUR",$O1754=$O1755)),"LIBUR",IF(AND(OR($L1754="LUAR JAM KERJA 1",$L1754="LUAR JAM KERJA 2"),OR(OR(AND($H1754=$H1755,AND(OR($I1755&gt;DATABASE!$J$3,$I1755&lt;DATABASE!$J$6),((DATEVALUE($H1755)+$I1755)-(DATEVALUE($H1754)+$I1754))&lt;DATABASE!$J$6)),AND($H1754=$H1755,$O1754=$O1755,OR($I1755&gt;DATABASE!$J$6,$I1755&lt;DATABASE!$J$3))),AND(($H1755-$H1754)=1,OR($I1755&lt;DATABASE!$I$6,((DATEVALUE($H1755)+$I1755)-(DATEVALUE($H1754)+$I1754))&lt;DATABASE!$J$6))),$A1755=$A1754),"LUAR JAM KERJA 2",IF(AND(OR(WEEKDAY($H1755,2)=1,WEEKDAY($H1755,2)=2,WEEKDAY($H1755,2)=3,WEEKDAY($H1755,2)=4,WEEKDAY($H1755,2)=5),$I1755&lt;=DATABASE!$J$3,$I1755&gt;=DATABASE!$I$3),"JAM KERJA",IF(AND(WEEKDAY($H1755,2)=6,$I1755&lt;=DATABASE!$J$4,$I1755&gt;=DATABASE!$I$4),"JAM KERJA","LUAR JAM KERJA 1")))))</f>
        <v/>
      </c>
      <c r="M1755" s="33" t="str">
        <f>IF('DATA ACCURATE'!T1758&lt;&gt;"",IF('DATA ACCURATE'!T1758&gt;100,'DATA ACCURATE'!T1758/10,'DATA ACCURATE'!T1758),"")</f>
        <v/>
      </c>
      <c r="N1755" t="str">
        <f>IF(M1755="","",IF(M1755&lt;=DATABASE!$I$9,"LOKAL",IF(M1755&lt;DATABASE!$J$9,"LUAR KOTA 1",IF($M1755&gt;=DATABASE!$J$9,"LUAR KOTA 2",""))))</f>
        <v/>
      </c>
      <c r="O1755" s="38" t="str">
        <f>IF('DATA ACCURATE'!L1758&lt;&gt;"",'DATA ACCURATE'!L1758,"")</f>
        <v/>
      </c>
      <c r="Q1755" s="38">
        <f t="shared" si="190"/>
        <v>0</v>
      </c>
      <c r="R1755" s="38">
        <f t="shared" si="190"/>
        <v>0</v>
      </c>
      <c r="S1755" s="38">
        <f t="shared" si="190"/>
        <v>0</v>
      </c>
      <c r="T1755" s="38">
        <f t="shared" si="188"/>
        <v>0</v>
      </c>
      <c r="U1755" s="38">
        <f t="shared" si="191"/>
        <v>0</v>
      </c>
      <c r="V1755" s="38">
        <f t="shared" si="191"/>
        <v>0</v>
      </c>
      <c r="W1755" s="38">
        <f t="shared" si="191"/>
        <v>0</v>
      </c>
      <c r="X1755" s="38">
        <f t="shared" si="192"/>
        <v>0</v>
      </c>
      <c r="Y1755" s="38">
        <f t="shared" si="192"/>
        <v>0</v>
      </c>
      <c r="Z1755" s="38">
        <f t="shared" si="192"/>
        <v>0</v>
      </c>
      <c r="AA1755" s="38">
        <f t="shared" si="189"/>
        <v>0</v>
      </c>
      <c r="AB1755" s="38">
        <f t="shared" si="193"/>
        <v>0</v>
      </c>
      <c r="AC1755" s="38">
        <f t="shared" si="194"/>
        <v>0</v>
      </c>
      <c r="AD1755" s="38" t="str">
        <f t="shared" si="195"/>
        <v>000000000000</v>
      </c>
    </row>
    <row r="1756" spans="1:30">
      <c r="A1756" s="9" t="str">
        <f>IF('DATA ACCURATE'!A1759&lt;&gt;"",'DATA ACCURATE'!A1759,"")</f>
        <v/>
      </c>
      <c r="B1756" s="9" t="str">
        <f>IF('DATA ACCURATE'!D1759&lt;&gt;"",'DATA ACCURATE'!D1759,"")</f>
        <v/>
      </c>
      <c r="C1756" s="38" t="str">
        <f>IF($AD1756="000000000000","",INDEX(DATABASE!$W$12:$W$71,MATCH($AD1756,DATABASE!$V$12:$V$71,0)))</f>
        <v/>
      </c>
      <c r="D1756" s="34" t="str">
        <f>IF(C1756="","",IF(E1756="",INDEX(DATABASE!$AF$13:$AF$62,MATCH($C1756,DATABASE!$AC$13:$AC$62,0)),IF(E1756="2x D11",INDEX(DATABASE!$AF$13:$AF$62,MATCH($C1756,DATABASE!$AC$13:$AC$62,0))+2*DATABASE!$AF$62,IF(E1756="3x D11",INDEX(DATABASE!$AF$13:$AF$62,MATCH($C1756,DATABASE!$AC$13:$AC$62,0))+3*DATABASE!$AF$62,""))))</f>
        <v/>
      </c>
      <c r="E1756" s="38" t="str">
        <f>IF(AND($K1756="Y",$G1756&lt;&gt;"UNYIL",$F1756&lt;DATABASE!$O$8),"2x D11",IF(AND($K1756="Y",$G1756&lt;&gt;"UNYIL",$F1756&gt;=DATABASE!$O$8),"3x D11",""))</f>
        <v/>
      </c>
      <c r="F1756" s="9" t="str">
        <f>IF('DATA ACCURATE'!N1759&lt;&gt;"",'DATA ACCURATE'!N1759,"")</f>
        <v/>
      </c>
      <c r="G1756" t="str">
        <f>IF(F1756="","",IF(F1756&lt;=DATABASE!$I$8,"UNYIL",IF(F1756&lt;=DATABASE!$J$8,"KECIL",IF(F1756&lt;DATABASE!$K$8,"TANGGUNG",IF(F1756&gt;=DATABASE!$K$8,"BESAR","")))))</f>
        <v/>
      </c>
      <c r="H1756" s="16" t="str">
        <f>IF('DATA ACCURATE'!J1759&lt;&gt;"",'DATA ACCURATE'!J1759,"")</f>
        <v/>
      </c>
      <c r="I1756" s="35" t="str">
        <f>IF(B1756&lt;&gt;"",IFERROR(VLOOKUP(B1756,'DATA TIMBANGAN'!G:M,7,FALSE),VLOOKUP(B1756,'DATA TIMBANGAN'!G:M,7)),"")</f>
        <v/>
      </c>
      <c r="J1756" s="25" t="str">
        <f>IF(H1756&lt;&gt;"",IFERROR(INDEX(DATABASE!$Z$19:$Z$38,MATCH(DATEVALUE(H1756),DATABASE!$AA$19:$AA$38,0)),INDEX(DATABASE!$Z$12:$Z$18,MATCH(WEEKDAY(H1756,2),DATABASE!$AA$12:$AA$18,0))),"")</f>
        <v/>
      </c>
      <c r="K1756" s="25" t="str">
        <f>IF('DATA ACCURATE'!V1759&lt;&gt;"",'DATA ACCURATE'!V1759,"")</f>
        <v/>
      </c>
      <c r="L1756" s="80" t="str">
        <f>IF($H1756="","",IF(OR($J1756="LIBUR",AND($L1755="LIBUR",$O1755=$O1756)),"LIBUR",IF(AND(OR($L1755="LUAR JAM KERJA 1",$L1755="LUAR JAM KERJA 2"),OR(OR(AND($H1755=$H1756,AND(OR($I1756&gt;DATABASE!$J$3,$I1756&lt;DATABASE!$J$6),((DATEVALUE($H1756)+$I1756)-(DATEVALUE($H1755)+$I1755))&lt;DATABASE!$J$6)),AND($H1755=$H1756,$O1755=$O1756,OR($I1756&gt;DATABASE!$J$6,$I1756&lt;DATABASE!$J$3))),AND(($H1756-$H1755)=1,OR($I1756&lt;DATABASE!$I$6,((DATEVALUE($H1756)+$I1756)-(DATEVALUE($H1755)+$I1755))&lt;DATABASE!$J$6))),$A1756=$A1755),"LUAR JAM KERJA 2",IF(AND(OR(WEEKDAY($H1756,2)=1,WEEKDAY($H1756,2)=2,WEEKDAY($H1756,2)=3,WEEKDAY($H1756,2)=4,WEEKDAY($H1756,2)=5),$I1756&lt;=DATABASE!$J$3,$I1756&gt;=DATABASE!$I$3),"JAM KERJA",IF(AND(WEEKDAY($H1756,2)=6,$I1756&lt;=DATABASE!$J$4,$I1756&gt;=DATABASE!$I$4),"JAM KERJA","LUAR JAM KERJA 1")))))</f>
        <v/>
      </c>
      <c r="M1756" s="33" t="str">
        <f>IF('DATA ACCURATE'!T1759&lt;&gt;"",IF('DATA ACCURATE'!T1759&gt;100,'DATA ACCURATE'!T1759/10,'DATA ACCURATE'!T1759),"")</f>
        <v/>
      </c>
      <c r="N1756" t="str">
        <f>IF(M1756="","",IF(M1756&lt;=DATABASE!$I$9,"LOKAL",IF(M1756&lt;DATABASE!$J$9,"LUAR KOTA 1",IF($M1756&gt;=DATABASE!$J$9,"LUAR KOTA 2",""))))</f>
        <v/>
      </c>
      <c r="O1756" s="38" t="str">
        <f>IF('DATA ACCURATE'!L1759&lt;&gt;"",'DATA ACCURATE'!L1759,"")</f>
        <v/>
      </c>
      <c r="Q1756" s="38">
        <f t="shared" si="190"/>
        <v>0</v>
      </c>
      <c r="R1756" s="38">
        <f t="shared" si="190"/>
        <v>0</v>
      </c>
      <c r="S1756" s="38">
        <f t="shared" si="190"/>
        <v>0</v>
      </c>
      <c r="T1756" s="38">
        <f t="shared" si="188"/>
        <v>0</v>
      </c>
      <c r="U1756" s="38">
        <f t="shared" si="191"/>
        <v>0</v>
      </c>
      <c r="V1756" s="38">
        <f t="shared" si="191"/>
        <v>0</v>
      </c>
      <c r="W1756" s="38">
        <f t="shared" si="191"/>
        <v>0</v>
      </c>
      <c r="X1756" s="38">
        <f t="shared" si="192"/>
        <v>0</v>
      </c>
      <c r="Y1756" s="38">
        <f t="shared" si="192"/>
        <v>0</v>
      </c>
      <c r="Z1756" s="38">
        <f t="shared" si="192"/>
        <v>0</v>
      </c>
      <c r="AA1756" s="38">
        <f t="shared" si="189"/>
        <v>0</v>
      </c>
      <c r="AB1756" s="38">
        <f t="shared" si="193"/>
        <v>0</v>
      </c>
      <c r="AC1756" s="38">
        <f t="shared" si="194"/>
        <v>0</v>
      </c>
      <c r="AD1756" s="38" t="str">
        <f t="shared" si="195"/>
        <v>000000000000</v>
      </c>
    </row>
    <row r="1757" spans="1:30">
      <c r="A1757" s="9" t="str">
        <f>IF('DATA ACCURATE'!A1760&lt;&gt;"",'DATA ACCURATE'!A1760,"")</f>
        <v/>
      </c>
      <c r="B1757" s="9" t="str">
        <f>IF('DATA ACCURATE'!D1760&lt;&gt;"",'DATA ACCURATE'!D1760,"")</f>
        <v/>
      </c>
      <c r="C1757" s="38" t="str">
        <f>IF($AD1757="000000000000","",INDEX(DATABASE!$W$12:$W$71,MATCH($AD1757,DATABASE!$V$12:$V$71,0)))</f>
        <v/>
      </c>
      <c r="D1757" s="34" t="str">
        <f>IF(C1757="","",IF(E1757="",INDEX(DATABASE!$AF$13:$AF$62,MATCH($C1757,DATABASE!$AC$13:$AC$62,0)),IF(E1757="2x D11",INDEX(DATABASE!$AF$13:$AF$62,MATCH($C1757,DATABASE!$AC$13:$AC$62,0))+2*DATABASE!$AF$62,IF(E1757="3x D11",INDEX(DATABASE!$AF$13:$AF$62,MATCH($C1757,DATABASE!$AC$13:$AC$62,0))+3*DATABASE!$AF$62,""))))</f>
        <v/>
      </c>
      <c r="E1757" s="38" t="str">
        <f>IF(AND($K1757="Y",$G1757&lt;&gt;"UNYIL",$F1757&lt;DATABASE!$O$8),"2x D11",IF(AND($K1757="Y",$G1757&lt;&gt;"UNYIL",$F1757&gt;=DATABASE!$O$8),"3x D11",""))</f>
        <v/>
      </c>
      <c r="F1757" s="9" t="str">
        <f>IF('DATA ACCURATE'!N1760&lt;&gt;"",'DATA ACCURATE'!N1760,"")</f>
        <v/>
      </c>
      <c r="G1757" t="str">
        <f>IF(F1757="","",IF(F1757&lt;=DATABASE!$I$8,"UNYIL",IF(F1757&lt;=DATABASE!$J$8,"KECIL",IF(F1757&lt;DATABASE!$K$8,"TANGGUNG",IF(F1757&gt;=DATABASE!$K$8,"BESAR","")))))</f>
        <v/>
      </c>
      <c r="H1757" s="16" t="str">
        <f>IF('DATA ACCURATE'!J1760&lt;&gt;"",'DATA ACCURATE'!J1760,"")</f>
        <v/>
      </c>
      <c r="I1757" s="35" t="str">
        <f>IF(B1757&lt;&gt;"",IFERROR(VLOOKUP(B1757,'DATA TIMBANGAN'!G:M,7,FALSE),VLOOKUP(B1757,'DATA TIMBANGAN'!G:M,7)),"")</f>
        <v/>
      </c>
      <c r="J1757" s="25" t="str">
        <f>IF(H1757&lt;&gt;"",IFERROR(INDEX(DATABASE!$Z$19:$Z$38,MATCH(DATEVALUE(H1757),DATABASE!$AA$19:$AA$38,0)),INDEX(DATABASE!$Z$12:$Z$18,MATCH(WEEKDAY(H1757,2),DATABASE!$AA$12:$AA$18,0))),"")</f>
        <v/>
      </c>
      <c r="K1757" s="25" t="str">
        <f>IF('DATA ACCURATE'!V1760&lt;&gt;"",'DATA ACCURATE'!V1760,"")</f>
        <v/>
      </c>
      <c r="L1757" s="80" t="str">
        <f>IF($H1757="","",IF(OR($J1757="LIBUR",AND($L1756="LIBUR",$O1756=$O1757)),"LIBUR",IF(AND(OR($L1756="LUAR JAM KERJA 1",$L1756="LUAR JAM KERJA 2"),OR(OR(AND($H1756=$H1757,AND(OR($I1757&gt;DATABASE!$J$3,$I1757&lt;DATABASE!$J$6),((DATEVALUE($H1757)+$I1757)-(DATEVALUE($H1756)+$I1756))&lt;DATABASE!$J$6)),AND($H1756=$H1757,$O1756=$O1757,OR($I1757&gt;DATABASE!$J$6,$I1757&lt;DATABASE!$J$3))),AND(($H1757-$H1756)=1,OR($I1757&lt;DATABASE!$I$6,((DATEVALUE($H1757)+$I1757)-(DATEVALUE($H1756)+$I1756))&lt;DATABASE!$J$6))),$A1757=$A1756),"LUAR JAM KERJA 2",IF(AND(OR(WEEKDAY($H1757,2)=1,WEEKDAY($H1757,2)=2,WEEKDAY($H1757,2)=3,WEEKDAY($H1757,2)=4,WEEKDAY($H1757,2)=5),$I1757&lt;=DATABASE!$J$3,$I1757&gt;=DATABASE!$I$3),"JAM KERJA",IF(AND(WEEKDAY($H1757,2)=6,$I1757&lt;=DATABASE!$J$4,$I1757&gt;=DATABASE!$I$4),"JAM KERJA","LUAR JAM KERJA 1")))))</f>
        <v/>
      </c>
      <c r="M1757" s="33" t="str">
        <f>IF('DATA ACCURATE'!T1760&lt;&gt;"",IF('DATA ACCURATE'!T1760&gt;100,'DATA ACCURATE'!T1760/10,'DATA ACCURATE'!T1760),"")</f>
        <v/>
      </c>
      <c r="N1757" t="str">
        <f>IF(M1757="","",IF(M1757&lt;=DATABASE!$I$9,"LOKAL",IF(M1757&lt;DATABASE!$J$9,"LUAR KOTA 1",IF($M1757&gt;=DATABASE!$J$9,"LUAR KOTA 2",""))))</f>
        <v/>
      </c>
      <c r="O1757" s="38" t="str">
        <f>IF('DATA ACCURATE'!L1760&lt;&gt;"",'DATA ACCURATE'!L1760,"")</f>
        <v/>
      </c>
      <c r="Q1757" s="38">
        <f t="shared" si="190"/>
        <v>0</v>
      </c>
      <c r="R1757" s="38">
        <f t="shared" si="190"/>
        <v>0</v>
      </c>
      <c r="S1757" s="38">
        <f t="shared" si="190"/>
        <v>0</v>
      </c>
      <c r="T1757" s="38">
        <f t="shared" si="188"/>
        <v>0</v>
      </c>
      <c r="U1757" s="38">
        <f t="shared" si="191"/>
        <v>0</v>
      </c>
      <c r="V1757" s="38">
        <f t="shared" si="191"/>
        <v>0</v>
      </c>
      <c r="W1757" s="38">
        <f t="shared" si="191"/>
        <v>0</v>
      </c>
      <c r="X1757" s="38">
        <f t="shared" si="192"/>
        <v>0</v>
      </c>
      <c r="Y1757" s="38">
        <f t="shared" si="192"/>
        <v>0</v>
      </c>
      <c r="Z1757" s="38">
        <f t="shared" si="192"/>
        <v>0</v>
      </c>
      <c r="AA1757" s="38">
        <f t="shared" si="189"/>
        <v>0</v>
      </c>
      <c r="AB1757" s="38">
        <f t="shared" si="193"/>
        <v>0</v>
      </c>
      <c r="AC1757" s="38">
        <f t="shared" si="194"/>
        <v>0</v>
      </c>
      <c r="AD1757" s="38" t="str">
        <f t="shared" si="195"/>
        <v>000000000000</v>
      </c>
    </row>
    <row r="1758" spans="1:30">
      <c r="A1758" s="9" t="str">
        <f>IF('DATA ACCURATE'!A1761&lt;&gt;"",'DATA ACCURATE'!A1761,"")</f>
        <v/>
      </c>
      <c r="B1758" s="9" t="str">
        <f>IF('DATA ACCURATE'!D1761&lt;&gt;"",'DATA ACCURATE'!D1761,"")</f>
        <v/>
      </c>
      <c r="C1758" s="38" t="str">
        <f>IF($AD1758="000000000000","",INDEX(DATABASE!$W$12:$W$71,MATCH($AD1758,DATABASE!$V$12:$V$71,0)))</f>
        <v/>
      </c>
      <c r="D1758" s="34" t="str">
        <f>IF(C1758="","",IF(E1758="",INDEX(DATABASE!$AF$13:$AF$62,MATCH($C1758,DATABASE!$AC$13:$AC$62,0)),IF(E1758="2x D11",INDEX(DATABASE!$AF$13:$AF$62,MATCH($C1758,DATABASE!$AC$13:$AC$62,0))+2*DATABASE!$AF$62,IF(E1758="3x D11",INDEX(DATABASE!$AF$13:$AF$62,MATCH($C1758,DATABASE!$AC$13:$AC$62,0))+3*DATABASE!$AF$62,""))))</f>
        <v/>
      </c>
      <c r="E1758" s="38" t="str">
        <f>IF(AND($K1758="Y",$G1758&lt;&gt;"UNYIL",$F1758&lt;DATABASE!$O$8),"2x D11",IF(AND($K1758="Y",$G1758&lt;&gt;"UNYIL",$F1758&gt;=DATABASE!$O$8),"3x D11",""))</f>
        <v/>
      </c>
      <c r="F1758" s="9" t="str">
        <f>IF('DATA ACCURATE'!N1761&lt;&gt;"",'DATA ACCURATE'!N1761,"")</f>
        <v/>
      </c>
      <c r="G1758" t="str">
        <f>IF(F1758="","",IF(F1758&lt;=DATABASE!$I$8,"UNYIL",IF(F1758&lt;=DATABASE!$J$8,"KECIL",IF(F1758&lt;DATABASE!$K$8,"TANGGUNG",IF(F1758&gt;=DATABASE!$K$8,"BESAR","")))))</f>
        <v/>
      </c>
      <c r="H1758" s="16" t="str">
        <f>IF('DATA ACCURATE'!J1761&lt;&gt;"",'DATA ACCURATE'!J1761,"")</f>
        <v/>
      </c>
      <c r="I1758" s="35" t="str">
        <f>IF(B1758&lt;&gt;"",IFERROR(VLOOKUP(B1758,'DATA TIMBANGAN'!G:M,7,FALSE),VLOOKUP(B1758,'DATA TIMBANGAN'!G:M,7)),"")</f>
        <v/>
      </c>
      <c r="J1758" s="25" t="str">
        <f>IF(H1758&lt;&gt;"",IFERROR(INDEX(DATABASE!$Z$19:$Z$38,MATCH(DATEVALUE(H1758),DATABASE!$AA$19:$AA$38,0)),INDEX(DATABASE!$Z$12:$Z$18,MATCH(WEEKDAY(H1758,2),DATABASE!$AA$12:$AA$18,0))),"")</f>
        <v/>
      </c>
      <c r="K1758" s="25" t="str">
        <f>IF('DATA ACCURATE'!V1761&lt;&gt;"",'DATA ACCURATE'!V1761,"")</f>
        <v/>
      </c>
      <c r="L1758" s="80" t="str">
        <f>IF($H1758="","",IF(OR($J1758="LIBUR",AND($L1757="LIBUR",$O1757=$O1758)),"LIBUR",IF(AND(OR($L1757="LUAR JAM KERJA 1",$L1757="LUAR JAM KERJA 2"),OR(OR(AND($H1757=$H1758,AND(OR($I1758&gt;DATABASE!$J$3,$I1758&lt;DATABASE!$J$6),((DATEVALUE($H1758)+$I1758)-(DATEVALUE($H1757)+$I1757))&lt;DATABASE!$J$6)),AND($H1757=$H1758,$O1757=$O1758,OR($I1758&gt;DATABASE!$J$6,$I1758&lt;DATABASE!$J$3))),AND(($H1758-$H1757)=1,OR($I1758&lt;DATABASE!$I$6,((DATEVALUE($H1758)+$I1758)-(DATEVALUE($H1757)+$I1757))&lt;DATABASE!$J$6))),$A1758=$A1757),"LUAR JAM KERJA 2",IF(AND(OR(WEEKDAY($H1758,2)=1,WEEKDAY($H1758,2)=2,WEEKDAY($H1758,2)=3,WEEKDAY($H1758,2)=4,WEEKDAY($H1758,2)=5),$I1758&lt;=DATABASE!$J$3,$I1758&gt;=DATABASE!$I$3),"JAM KERJA",IF(AND(WEEKDAY($H1758,2)=6,$I1758&lt;=DATABASE!$J$4,$I1758&gt;=DATABASE!$I$4),"JAM KERJA","LUAR JAM KERJA 1")))))</f>
        <v/>
      </c>
      <c r="M1758" s="33" t="str">
        <f>IF('DATA ACCURATE'!T1761&lt;&gt;"",IF('DATA ACCURATE'!T1761&gt;100,'DATA ACCURATE'!T1761/10,'DATA ACCURATE'!T1761),"")</f>
        <v/>
      </c>
      <c r="N1758" t="str">
        <f>IF(M1758="","",IF(M1758&lt;=DATABASE!$I$9,"LOKAL",IF(M1758&lt;DATABASE!$J$9,"LUAR KOTA 1",IF($M1758&gt;=DATABASE!$J$9,"LUAR KOTA 2",""))))</f>
        <v/>
      </c>
      <c r="O1758" s="38" t="str">
        <f>IF('DATA ACCURATE'!L1761&lt;&gt;"",'DATA ACCURATE'!L1761,"")</f>
        <v/>
      </c>
      <c r="Q1758" s="38">
        <f t="shared" si="190"/>
        <v>0</v>
      </c>
      <c r="R1758" s="38">
        <f t="shared" si="190"/>
        <v>0</v>
      </c>
      <c r="S1758" s="38">
        <f t="shared" si="190"/>
        <v>0</v>
      </c>
      <c r="T1758" s="38">
        <f t="shared" si="188"/>
        <v>0</v>
      </c>
      <c r="U1758" s="38">
        <f t="shared" si="191"/>
        <v>0</v>
      </c>
      <c r="V1758" s="38">
        <f t="shared" si="191"/>
        <v>0</v>
      </c>
      <c r="W1758" s="38">
        <f t="shared" si="191"/>
        <v>0</v>
      </c>
      <c r="X1758" s="38">
        <f t="shared" si="192"/>
        <v>0</v>
      </c>
      <c r="Y1758" s="38">
        <f t="shared" si="192"/>
        <v>0</v>
      </c>
      <c r="Z1758" s="38">
        <f t="shared" si="192"/>
        <v>0</v>
      </c>
      <c r="AA1758" s="38">
        <f t="shared" si="189"/>
        <v>0</v>
      </c>
      <c r="AB1758" s="38">
        <f t="shared" si="193"/>
        <v>0</v>
      </c>
      <c r="AC1758" s="38">
        <f t="shared" si="194"/>
        <v>0</v>
      </c>
      <c r="AD1758" s="38" t="str">
        <f t="shared" si="195"/>
        <v>000000000000</v>
      </c>
    </row>
    <row r="1759" spans="1:30">
      <c r="A1759" s="9" t="str">
        <f>IF('DATA ACCURATE'!A1762&lt;&gt;"",'DATA ACCURATE'!A1762,"")</f>
        <v/>
      </c>
      <c r="B1759" s="9" t="str">
        <f>IF('DATA ACCURATE'!D1762&lt;&gt;"",'DATA ACCURATE'!D1762,"")</f>
        <v/>
      </c>
      <c r="C1759" s="38" t="str">
        <f>IF($AD1759="000000000000","",INDEX(DATABASE!$W$12:$W$71,MATCH($AD1759,DATABASE!$V$12:$V$71,0)))</f>
        <v/>
      </c>
      <c r="D1759" s="34" t="str">
        <f>IF(C1759="","",IF(E1759="",INDEX(DATABASE!$AF$13:$AF$62,MATCH($C1759,DATABASE!$AC$13:$AC$62,0)),IF(E1759="2x D11",INDEX(DATABASE!$AF$13:$AF$62,MATCH($C1759,DATABASE!$AC$13:$AC$62,0))+2*DATABASE!$AF$62,IF(E1759="3x D11",INDEX(DATABASE!$AF$13:$AF$62,MATCH($C1759,DATABASE!$AC$13:$AC$62,0))+3*DATABASE!$AF$62,""))))</f>
        <v/>
      </c>
      <c r="E1759" s="38" t="str">
        <f>IF(AND($K1759="Y",$G1759&lt;&gt;"UNYIL",$F1759&lt;DATABASE!$O$8),"2x D11",IF(AND($K1759="Y",$G1759&lt;&gt;"UNYIL",$F1759&gt;=DATABASE!$O$8),"3x D11",""))</f>
        <v/>
      </c>
      <c r="F1759" s="9" t="str">
        <f>IF('DATA ACCURATE'!N1762&lt;&gt;"",'DATA ACCURATE'!N1762,"")</f>
        <v/>
      </c>
      <c r="G1759" t="str">
        <f>IF(F1759="","",IF(F1759&lt;=DATABASE!$I$8,"UNYIL",IF(F1759&lt;=DATABASE!$J$8,"KECIL",IF(F1759&lt;DATABASE!$K$8,"TANGGUNG",IF(F1759&gt;=DATABASE!$K$8,"BESAR","")))))</f>
        <v/>
      </c>
      <c r="H1759" s="16" t="str">
        <f>IF('DATA ACCURATE'!J1762&lt;&gt;"",'DATA ACCURATE'!J1762,"")</f>
        <v/>
      </c>
      <c r="I1759" s="35" t="str">
        <f>IF(B1759&lt;&gt;"",IFERROR(VLOOKUP(B1759,'DATA TIMBANGAN'!G:M,7,FALSE),VLOOKUP(B1759,'DATA TIMBANGAN'!G:M,7)),"")</f>
        <v/>
      </c>
      <c r="J1759" s="25" t="str">
        <f>IF(H1759&lt;&gt;"",IFERROR(INDEX(DATABASE!$Z$19:$Z$38,MATCH(DATEVALUE(H1759),DATABASE!$AA$19:$AA$38,0)),INDEX(DATABASE!$Z$12:$Z$18,MATCH(WEEKDAY(H1759,2),DATABASE!$AA$12:$AA$18,0))),"")</f>
        <v/>
      </c>
      <c r="K1759" s="25" t="str">
        <f>IF('DATA ACCURATE'!V1762&lt;&gt;"",'DATA ACCURATE'!V1762,"")</f>
        <v/>
      </c>
      <c r="L1759" s="80" t="str">
        <f>IF($H1759="","",IF(OR($J1759="LIBUR",AND($L1758="LIBUR",$O1758=$O1759)),"LIBUR",IF(AND(OR($L1758="LUAR JAM KERJA 1",$L1758="LUAR JAM KERJA 2"),OR(OR(AND($H1758=$H1759,AND(OR($I1759&gt;DATABASE!$J$3,$I1759&lt;DATABASE!$J$6),((DATEVALUE($H1759)+$I1759)-(DATEVALUE($H1758)+$I1758))&lt;DATABASE!$J$6)),AND($H1758=$H1759,$O1758=$O1759,OR($I1759&gt;DATABASE!$J$6,$I1759&lt;DATABASE!$J$3))),AND(($H1759-$H1758)=1,OR($I1759&lt;DATABASE!$I$6,((DATEVALUE($H1759)+$I1759)-(DATEVALUE($H1758)+$I1758))&lt;DATABASE!$J$6))),$A1759=$A1758),"LUAR JAM KERJA 2",IF(AND(OR(WEEKDAY($H1759,2)=1,WEEKDAY($H1759,2)=2,WEEKDAY($H1759,2)=3,WEEKDAY($H1759,2)=4,WEEKDAY($H1759,2)=5),$I1759&lt;=DATABASE!$J$3,$I1759&gt;=DATABASE!$I$3),"JAM KERJA",IF(AND(WEEKDAY($H1759,2)=6,$I1759&lt;=DATABASE!$J$4,$I1759&gt;=DATABASE!$I$4),"JAM KERJA","LUAR JAM KERJA 1")))))</f>
        <v/>
      </c>
      <c r="M1759" s="33" t="str">
        <f>IF('DATA ACCURATE'!T1762&lt;&gt;"",IF('DATA ACCURATE'!T1762&gt;100,'DATA ACCURATE'!T1762/10,'DATA ACCURATE'!T1762),"")</f>
        <v/>
      </c>
      <c r="N1759" t="str">
        <f>IF(M1759="","",IF(M1759&lt;=DATABASE!$I$9,"LOKAL",IF(M1759&lt;DATABASE!$J$9,"LUAR KOTA 1",IF($M1759&gt;=DATABASE!$J$9,"LUAR KOTA 2",""))))</f>
        <v/>
      </c>
      <c r="O1759" s="38" t="str">
        <f>IF('DATA ACCURATE'!L1762&lt;&gt;"",'DATA ACCURATE'!L1762,"")</f>
        <v/>
      </c>
      <c r="Q1759" s="38">
        <f t="shared" si="190"/>
        <v>0</v>
      </c>
      <c r="R1759" s="38">
        <f t="shared" si="190"/>
        <v>0</v>
      </c>
      <c r="S1759" s="38">
        <f t="shared" si="190"/>
        <v>0</v>
      </c>
      <c r="T1759" s="38">
        <f t="shared" si="188"/>
        <v>0</v>
      </c>
      <c r="U1759" s="38">
        <f t="shared" si="191"/>
        <v>0</v>
      </c>
      <c r="V1759" s="38">
        <f t="shared" si="191"/>
        <v>0</v>
      </c>
      <c r="W1759" s="38">
        <f t="shared" si="191"/>
        <v>0</v>
      </c>
      <c r="X1759" s="38">
        <f t="shared" si="192"/>
        <v>0</v>
      </c>
      <c r="Y1759" s="38">
        <f t="shared" si="192"/>
        <v>0</v>
      </c>
      <c r="Z1759" s="38">
        <f t="shared" si="192"/>
        <v>0</v>
      </c>
      <c r="AA1759" s="38">
        <f t="shared" si="189"/>
        <v>0</v>
      </c>
      <c r="AB1759" s="38">
        <f t="shared" si="193"/>
        <v>0</v>
      </c>
      <c r="AC1759" s="38">
        <f t="shared" si="194"/>
        <v>0</v>
      </c>
      <c r="AD1759" s="38" t="str">
        <f t="shared" si="195"/>
        <v>000000000000</v>
      </c>
    </row>
    <row r="1760" spans="1:30">
      <c r="A1760" s="9" t="str">
        <f>IF('DATA ACCURATE'!A1763&lt;&gt;"",'DATA ACCURATE'!A1763,"")</f>
        <v/>
      </c>
      <c r="B1760" s="9" t="str">
        <f>IF('DATA ACCURATE'!D1763&lt;&gt;"",'DATA ACCURATE'!D1763,"")</f>
        <v/>
      </c>
      <c r="C1760" s="38" t="str">
        <f>IF($AD1760="000000000000","",INDEX(DATABASE!$W$12:$W$71,MATCH($AD1760,DATABASE!$V$12:$V$71,0)))</f>
        <v/>
      </c>
      <c r="D1760" s="34" t="str">
        <f>IF(C1760="","",IF(E1760="",INDEX(DATABASE!$AF$13:$AF$62,MATCH($C1760,DATABASE!$AC$13:$AC$62,0)),IF(E1760="2x D11",INDEX(DATABASE!$AF$13:$AF$62,MATCH($C1760,DATABASE!$AC$13:$AC$62,0))+2*DATABASE!$AF$62,IF(E1760="3x D11",INDEX(DATABASE!$AF$13:$AF$62,MATCH($C1760,DATABASE!$AC$13:$AC$62,0))+3*DATABASE!$AF$62,""))))</f>
        <v/>
      </c>
      <c r="E1760" s="38" t="str">
        <f>IF(AND($K1760="Y",$G1760&lt;&gt;"UNYIL",$F1760&lt;DATABASE!$O$8),"2x D11",IF(AND($K1760="Y",$G1760&lt;&gt;"UNYIL",$F1760&gt;=DATABASE!$O$8),"3x D11",""))</f>
        <v/>
      </c>
      <c r="F1760" s="9" t="str">
        <f>IF('DATA ACCURATE'!N1763&lt;&gt;"",'DATA ACCURATE'!N1763,"")</f>
        <v/>
      </c>
      <c r="G1760" t="str">
        <f>IF(F1760="","",IF(F1760&lt;=DATABASE!$I$8,"UNYIL",IF(F1760&lt;=DATABASE!$J$8,"KECIL",IF(F1760&lt;DATABASE!$K$8,"TANGGUNG",IF(F1760&gt;=DATABASE!$K$8,"BESAR","")))))</f>
        <v/>
      </c>
      <c r="H1760" s="16" t="str">
        <f>IF('DATA ACCURATE'!J1763&lt;&gt;"",'DATA ACCURATE'!J1763,"")</f>
        <v/>
      </c>
      <c r="I1760" s="35" t="str">
        <f>IF(B1760&lt;&gt;"",IFERROR(VLOOKUP(B1760,'DATA TIMBANGAN'!G:M,7,FALSE),VLOOKUP(B1760,'DATA TIMBANGAN'!G:M,7)),"")</f>
        <v/>
      </c>
      <c r="J1760" s="25" t="str">
        <f>IF(H1760&lt;&gt;"",IFERROR(INDEX(DATABASE!$Z$19:$Z$38,MATCH(DATEVALUE(H1760),DATABASE!$AA$19:$AA$38,0)),INDEX(DATABASE!$Z$12:$Z$18,MATCH(WEEKDAY(H1760,2),DATABASE!$AA$12:$AA$18,0))),"")</f>
        <v/>
      </c>
      <c r="K1760" s="25" t="str">
        <f>IF('DATA ACCURATE'!V1763&lt;&gt;"",'DATA ACCURATE'!V1763,"")</f>
        <v/>
      </c>
      <c r="L1760" s="80" t="str">
        <f>IF($H1760="","",IF(OR($J1760="LIBUR",AND($L1759="LIBUR",$O1759=$O1760)),"LIBUR",IF(AND(OR($L1759="LUAR JAM KERJA 1",$L1759="LUAR JAM KERJA 2"),OR(OR(AND($H1759=$H1760,AND(OR($I1760&gt;DATABASE!$J$3,$I1760&lt;DATABASE!$J$6),((DATEVALUE($H1760)+$I1760)-(DATEVALUE($H1759)+$I1759))&lt;DATABASE!$J$6)),AND($H1759=$H1760,$O1759=$O1760,OR($I1760&gt;DATABASE!$J$6,$I1760&lt;DATABASE!$J$3))),AND(($H1760-$H1759)=1,OR($I1760&lt;DATABASE!$I$6,((DATEVALUE($H1760)+$I1760)-(DATEVALUE($H1759)+$I1759))&lt;DATABASE!$J$6))),$A1760=$A1759),"LUAR JAM KERJA 2",IF(AND(OR(WEEKDAY($H1760,2)=1,WEEKDAY($H1760,2)=2,WEEKDAY($H1760,2)=3,WEEKDAY($H1760,2)=4,WEEKDAY($H1760,2)=5),$I1760&lt;=DATABASE!$J$3,$I1760&gt;=DATABASE!$I$3),"JAM KERJA",IF(AND(WEEKDAY($H1760,2)=6,$I1760&lt;=DATABASE!$J$4,$I1760&gt;=DATABASE!$I$4),"JAM KERJA","LUAR JAM KERJA 1")))))</f>
        <v/>
      </c>
      <c r="M1760" s="33" t="str">
        <f>IF('DATA ACCURATE'!T1763&lt;&gt;"",IF('DATA ACCURATE'!T1763&gt;100,'DATA ACCURATE'!T1763/10,'DATA ACCURATE'!T1763),"")</f>
        <v/>
      </c>
      <c r="N1760" t="str">
        <f>IF(M1760="","",IF(M1760&lt;=DATABASE!$I$9,"LOKAL",IF(M1760&lt;DATABASE!$J$9,"LUAR KOTA 1",IF($M1760&gt;=DATABASE!$J$9,"LUAR KOTA 2",""))))</f>
        <v/>
      </c>
      <c r="O1760" s="38" t="str">
        <f>IF('DATA ACCURATE'!L1763&lt;&gt;"",'DATA ACCURATE'!L1763,"")</f>
        <v/>
      </c>
      <c r="Q1760" s="38">
        <f t="shared" si="190"/>
        <v>0</v>
      </c>
      <c r="R1760" s="38">
        <f t="shared" si="190"/>
        <v>0</v>
      </c>
      <c r="S1760" s="38">
        <f t="shared" si="190"/>
        <v>0</v>
      </c>
      <c r="T1760" s="38">
        <f t="shared" si="188"/>
        <v>0</v>
      </c>
      <c r="U1760" s="38">
        <f t="shared" si="191"/>
        <v>0</v>
      </c>
      <c r="V1760" s="38">
        <f t="shared" si="191"/>
        <v>0</v>
      </c>
      <c r="W1760" s="38">
        <f t="shared" si="191"/>
        <v>0</v>
      </c>
      <c r="X1760" s="38">
        <f t="shared" si="192"/>
        <v>0</v>
      </c>
      <c r="Y1760" s="38">
        <f t="shared" si="192"/>
        <v>0</v>
      </c>
      <c r="Z1760" s="38">
        <f t="shared" si="192"/>
        <v>0</v>
      </c>
      <c r="AA1760" s="38">
        <f t="shared" si="189"/>
        <v>0</v>
      </c>
      <c r="AB1760" s="38">
        <f t="shared" si="193"/>
        <v>0</v>
      </c>
      <c r="AC1760" s="38">
        <f t="shared" si="194"/>
        <v>0</v>
      </c>
      <c r="AD1760" s="38" t="str">
        <f t="shared" si="195"/>
        <v>000000000000</v>
      </c>
    </row>
    <row r="1761" spans="1:30">
      <c r="A1761" s="9" t="str">
        <f>IF('DATA ACCURATE'!A1764&lt;&gt;"",'DATA ACCURATE'!A1764,"")</f>
        <v/>
      </c>
      <c r="B1761" s="9" t="str">
        <f>IF('DATA ACCURATE'!D1764&lt;&gt;"",'DATA ACCURATE'!D1764,"")</f>
        <v/>
      </c>
      <c r="C1761" s="38" t="str">
        <f>IF($AD1761="000000000000","",INDEX(DATABASE!$W$12:$W$71,MATCH($AD1761,DATABASE!$V$12:$V$71,0)))</f>
        <v/>
      </c>
      <c r="D1761" s="34" t="str">
        <f>IF(C1761="","",IF(E1761="",INDEX(DATABASE!$AF$13:$AF$62,MATCH($C1761,DATABASE!$AC$13:$AC$62,0)),IF(E1761="2x D11",INDEX(DATABASE!$AF$13:$AF$62,MATCH($C1761,DATABASE!$AC$13:$AC$62,0))+2*DATABASE!$AF$62,IF(E1761="3x D11",INDEX(DATABASE!$AF$13:$AF$62,MATCH($C1761,DATABASE!$AC$13:$AC$62,0))+3*DATABASE!$AF$62,""))))</f>
        <v/>
      </c>
      <c r="E1761" s="38" t="str">
        <f>IF(AND($K1761="Y",$G1761&lt;&gt;"UNYIL",$F1761&lt;DATABASE!$O$8),"2x D11",IF(AND($K1761="Y",$G1761&lt;&gt;"UNYIL",$F1761&gt;=DATABASE!$O$8),"3x D11",""))</f>
        <v/>
      </c>
      <c r="F1761" s="9" t="str">
        <f>IF('DATA ACCURATE'!N1764&lt;&gt;"",'DATA ACCURATE'!N1764,"")</f>
        <v/>
      </c>
      <c r="G1761" t="str">
        <f>IF(F1761="","",IF(F1761&lt;=DATABASE!$I$8,"UNYIL",IF(F1761&lt;=DATABASE!$J$8,"KECIL",IF(F1761&lt;DATABASE!$K$8,"TANGGUNG",IF(F1761&gt;=DATABASE!$K$8,"BESAR","")))))</f>
        <v/>
      </c>
      <c r="H1761" s="16" t="str">
        <f>IF('DATA ACCURATE'!J1764&lt;&gt;"",'DATA ACCURATE'!J1764,"")</f>
        <v/>
      </c>
      <c r="I1761" s="35" t="str">
        <f>IF(B1761&lt;&gt;"",IFERROR(VLOOKUP(B1761,'DATA TIMBANGAN'!G:M,7,FALSE),VLOOKUP(B1761,'DATA TIMBANGAN'!G:M,7)),"")</f>
        <v/>
      </c>
      <c r="J1761" s="25" t="str">
        <f>IF(H1761&lt;&gt;"",IFERROR(INDEX(DATABASE!$Z$19:$Z$38,MATCH(DATEVALUE(H1761),DATABASE!$AA$19:$AA$38,0)),INDEX(DATABASE!$Z$12:$Z$18,MATCH(WEEKDAY(H1761,2),DATABASE!$AA$12:$AA$18,0))),"")</f>
        <v/>
      </c>
      <c r="K1761" s="25" t="str">
        <f>IF('DATA ACCURATE'!V1764&lt;&gt;"",'DATA ACCURATE'!V1764,"")</f>
        <v/>
      </c>
      <c r="L1761" s="80" t="str">
        <f>IF($H1761="","",IF(OR($J1761="LIBUR",AND($L1760="LIBUR",$O1760=$O1761)),"LIBUR",IF(AND(OR($L1760="LUAR JAM KERJA 1",$L1760="LUAR JAM KERJA 2"),OR(OR(AND($H1760=$H1761,AND(OR($I1761&gt;DATABASE!$J$3,$I1761&lt;DATABASE!$J$6),((DATEVALUE($H1761)+$I1761)-(DATEVALUE($H1760)+$I1760))&lt;DATABASE!$J$6)),AND($H1760=$H1761,$O1760=$O1761,OR($I1761&gt;DATABASE!$J$6,$I1761&lt;DATABASE!$J$3))),AND(($H1761-$H1760)=1,OR($I1761&lt;DATABASE!$I$6,((DATEVALUE($H1761)+$I1761)-(DATEVALUE($H1760)+$I1760))&lt;DATABASE!$J$6))),$A1761=$A1760),"LUAR JAM KERJA 2",IF(AND(OR(WEEKDAY($H1761,2)=1,WEEKDAY($H1761,2)=2,WEEKDAY($H1761,2)=3,WEEKDAY($H1761,2)=4,WEEKDAY($H1761,2)=5),$I1761&lt;=DATABASE!$J$3,$I1761&gt;=DATABASE!$I$3),"JAM KERJA",IF(AND(WEEKDAY($H1761,2)=6,$I1761&lt;=DATABASE!$J$4,$I1761&gt;=DATABASE!$I$4),"JAM KERJA","LUAR JAM KERJA 1")))))</f>
        <v/>
      </c>
      <c r="M1761" s="33" t="str">
        <f>IF('DATA ACCURATE'!T1764&lt;&gt;"",IF('DATA ACCURATE'!T1764&gt;100,'DATA ACCURATE'!T1764/10,'DATA ACCURATE'!T1764),"")</f>
        <v/>
      </c>
      <c r="N1761" t="str">
        <f>IF(M1761="","",IF(M1761&lt;=DATABASE!$I$9,"LOKAL",IF(M1761&lt;DATABASE!$J$9,"LUAR KOTA 1",IF($M1761&gt;=DATABASE!$J$9,"LUAR KOTA 2",""))))</f>
        <v/>
      </c>
      <c r="O1761" s="38" t="str">
        <f>IF('DATA ACCURATE'!L1764&lt;&gt;"",'DATA ACCURATE'!L1764,"")</f>
        <v/>
      </c>
      <c r="Q1761" s="38">
        <f t="shared" si="190"/>
        <v>0</v>
      </c>
      <c r="R1761" s="38">
        <f t="shared" si="190"/>
        <v>0</v>
      </c>
      <c r="S1761" s="38">
        <f t="shared" si="190"/>
        <v>0</v>
      </c>
      <c r="T1761" s="38">
        <f t="shared" si="188"/>
        <v>0</v>
      </c>
      <c r="U1761" s="38">
        <f t="shared" si="191"/>
        <v>0</v>
      </c>
      <c r="V1761" s="38">
        <f t="shared" si="191"/>
        <v>0</v>
      </c>
      <c r="W1761" s="38">
        <f t="shared" si="191"/>
        <v>0</v>
      </c>
      <c r="X1761" s="38">
        <f t="shared" si="192"/>
        <v>0</v>
      </c>
      <c r="Y1761" s="38">
        <f t="shared" si="192"/>
        <v>0</v>
      </c>
      <c r="Z1761" s="38">
        <f t="shared" si="192"/>
        <v>0</v>
      </c>
      <c r="AA1761" s="38">
        <f t="shared" si="189"/>
        <v>0</v>
      </c>
      <c r="AB1761" s="38">
        <f t="shared" si="193"/>
        <v>0</v>
      </c>
      <c r="AC1761" s="38">
        <f t="shared" si="194"/>
        <v>0</v>
      </c>
      <c r="AD1761" s="38" t="str">
        <f t="shared" si="195"/>
        <v>000000000000</v>
      </c>
    </row>
    <row r="1762" spans="1:30">
      <c r="A1762" s="9" t="str">
        <f>IF('DATA ACCURATE'!A1765&lt;&gt;"",'DATA ACCURATE'!A1765,"")</f>
        <v/>
      </c>
      <c r="B1762" s="9" t="str">
        <f>IF('DATA ACCURATE'!D1765&lt;&gt;"",'DATA ACCURATE'!D1765,"")</f>
        <v/>
      </c>
      <c r="C1762" s="38" t="str">
        <f>IF($AD1762="000000000000","",INDEX(DATABASE!$W$12:$W$71,MATCH($AD1762,DATABASE!$V$12:$V$71,0)))</f>
        <v/>
      </c>
      <c r="D1762" s="34" t="str">
        <f>IF(C1762="","",IF(E1762="",INDEX(DATABASE!$AF$13:$AF$62,MATCH($C1762,DATABASE!$AC$13:$AC$62,0)),IF(E1762="2x D11",INDEX(DATABASE!$AF$13:$AF$62,MATCH($C1762,DATABASE!$AC$13:$AC$62,0))+2*DATABASE!$AF$62,IF(E1762="3x D11",INDEX(DATABASE!$AF$13:$AF$62,MATCH($C1762,DATABASE!$AC$13:$AC$62,0))+3*DATABASE!$AF$62,""))))</f>
        <v/>
      </c>
      <c r="E1762" s="38" t="str">
        <f>IF(AND($K1762="Y",$G1762&lt;&gt;"UNYIL",$F1762&lt;DATABASE!$O$8),"2x D11",IF(AND($K1762="Y",$G1762&lt;&gt;"UNYIL",$F1762&gt;=DATABASE!$O$8),"3x D11",""))</f>
        <v/>
      </c>
      <c r="F1762" s="9" t="str">
        <f>IF('DATA ACCURATE'!N1765&lt;&gt;"",'DATA ACCURATE'!N1765,"")</f>
        <v/>
      </c>
      <c r="G1762" t="str">
        <f>IF(F1762="","",IF(F1762&lt;=DATABASE!$I$8,"UNYIL",IF(F1762&lt;=DATABASE!$J$8,"KECIL",IF(F1762&lt;DATABASE!$K$8,"TANGGUNG",IF(F1762&gt;=DATABASE!$K$8,"BESAR","")))))</f>
        <v/>
      </c>
      <c r="H1762" s="16" t="str">
        <f>IF('DATA ACCURATE'!J1765&lt;&gt;"",'DATA ACCURATE'!J1765,"")</f>
        <v/>
      </c>
      <c r="I1762" s="35" t="str">
        <f>IF(B1762&lt;&gt;"",IFERROR(VLOOKUP(B1762,'DATA TIMBANGAN'!G:M,7,FALSE),VLOOKUP(B1762,'DATA TIMBANGAN'!G:M,7)),"")</f>
        <v/>
      </c>
      <c r="J1762" s="25" t="str">
        <f>IF(H1762&lt;&gt;"",IFERROR(INDEX(DATABASE!$Z$19:$Z$38,MATCH(DATEVALUE(H1762),DATABASE!$AA$19:$AA$38,0)),INDEX(DATABASE!$Z$12:$Z$18,MATCH(WEEKDAY(H1762,2),DATABASE!$AA$12:$AA$18,0))),"")</f>
        <v/>
      </c>
      <c r="K1762" s="25" t="str">
        <f>IF('DATA ACCURATE'!V1765&lt;&gt;"",'DATA ACCURATE'!V1765,"")</f>
        <v/>
      </c>
      <c r="L1762" s="80" t="str">
        <f>IF($H1762="","",IF(OR($J1762="LIBUR",AND($L1761="LIBUR",$O1761=$O1762)),"LIBUR",IF(AND(OR($L1761="LUAR JAM KERJA 1",$L1761="LUAR JAM KERJA 2"),OR(OR(AND($H1761=$H1762,AND(OR($I1762&gt;DATABASE!$J$3,$I1762&lt;DATABASE!$J$6),((DATEVALUE($H1762)+$I1762)-(DATEVALUE($H1761)+$I1761))&lt;DATABASE!$J$6)),AND($H1761=$H1762,$O1761=$O1762,OR($I1762&gt;DATABASE!$J$6,$I1762&lt;DATABASE!$J$3))),AND(($H1762-$H1761)=1,OR($I1762&lt;DATABASE!$I$6,((DATEVALUE($H1762)+$I1762)-(DATEVALUE($H1761)+$I1761))&lt;DATABASE!$J$6))),$A1762=$A1761),"LUAR JAM KERJA 2",IF(AND(OR(WEEKDAY($H1762,2)=1,WEEKDAY($H1762,2)=2,WEEKDAY($H1762,2)=3,WEEKDAY($H1762,2)=4,WEEKDAY($H1762,2)=5),$I1762&lt;=DATABASE!$J$3,$I1762&gt;=DATABASE!$I$3),"JAM KERJA",IF(AND(WEEKDAY($H1762,2)=6,$I1762&lt;=DATABASE!$J$4,$I1762&gt;=DATABASE!$I$4),"JAM KERJA","LUAR JAM KERJA 1")))))</f>
        <v/>
      </c>
      <c r="M1762" s="33" t="str">
        <f>IF('DATA ACCURATE'!T1765&lt;&gt;"",IF('DATA ACCURATE'!T1765&gt;100,'DATA ACCURATE'!T1765/10,'DATA ACCURATE'!T1765),"")</f>
        <v/>
      </c>
      <c r="N1762" t="str">
        <f>IF(M1762="","",IF(M1762&lt;=DATABASE!$I$9,"LOKAL",IF(M1762&lt;DATABASE!$J$9,"LUAR KOTA 1",IF($M1762&gt;=DATABASE!$J$9,"LUAR KOTA 2",""))))</f>
        <v/>
      </c>
      <c r="O1762" s="38" t="str">
        <f>IF('DATA ACCURATE'!L1765&lt;&gt;"",'DATA ACCURATE'!L1765,"")</f>
        <v/>
      </c>
      <c r="Q1762" s="38">
        <f t="shared" si="190"/>
        <v>0</v>
      </c>
      <c r="R1762" s="38">
        <f t="shared" si="190"/>
        <v>0</v>
      </c>
      <c r="S1762" s="38">
        <f t="shared" si="190"/>
        <v>0</v>
      </c>
      <c r="T1762" s="38">
        <f t="shared" si="188"/>
        <v>0</v>
      </c>
      <c r="U1762" s="38">
        <f t="shared" si="191"/>
        <v>0</v>
      </c>
      <c r="V1762" s="38">
        <f t="shared" si="191"/>
        <v>0</v>
      </c>
      <c r="W1762" s="38">
        <f t="shared" si="191"/>
        <v>0</v>
      </c>
      <c r="X1762" s="38">
        <f t="shared" si="192"/>
        <v>0</v>
      </c>
      <c r="Y1762" s="38">
        <f t="shared" si="192"/>
        <v>0</v>
      </c>
      <c r="Z1762" s="38">
        <f t="shared" si="192"/>
        <v>0</v>
      </c>
      <c r="AA1762" s="38">
        <f t="shared" si="189"/>
        <v>0</v>
      </c>
      <c r="AB1762" s="38">
        <f t="shared" si="193"/>
        <v>0</v>
      </c>
      <c r="AC1762" s="38">
        <f t="shared" si="194"/>
        <v>0</v>
      </c>
      <c r="AD1762" s="38" t="str">
        <f t="shared" si="195"/>
        <v>000000000000</v>
      </c>
    </row>
    <row r="1763" spans="1:30">
      <c r="A1763" s="9" t="str">
        <f>IF('DATA ACCURATE'!A1766&lt;&gt;"",'DATA ACCURATE'!A1766,"")</f>
        <v/>
      </c>
      <c r="B1763" s="9" t="str">
        <f>IF('DATA ACCURATE'!D1766&lt;&gt;"",'DATA ACCURATE'!D1766,"")</f>
        <v/>
      </c>
      <c r="C1763" s="38" t="str">
        <f>IF($AD1763="000000000000","",INDEX(DATABASE!$W$12:$W$71,MATCH($AD1763,DATABASE!$V$12:$V$71,0)))</f>
        <v/>
      </c>
      <c r="D1763" s="34" t="str">
        <f>IF(C1763="","",IF(E1763="",INDEX(DATABASE!$AF$13:$AF$62,MATCH($C1763,DATABASE!$AC$13:$AC$62,0)),IF(E1763="2x D11",INDEX(DATABASE!$AF$13:$AF$62,MATCH($C1763,DATABASE!$AC$13:$AC$62,0))+2*DATABASE!$AF$62,IF(E1763="3x D11",INDEX(DATABASE!$AF$13:$AF$62,MATCH($C1763,DATABASE!$AC$13:$AC$62,0))+3*DATABASE!$AF$62,""))))</f>
        <v/>
      </c>
      <c r="E1763" s="38" t="str">
        <f>IF(AND($K1763="Y",$G1763&lt;&gt;"UNYIL",$F1763&lt;DATABASE!$O$8),"2x D11",IF(AND($K1763="Y",$G1763&lt;&gt;"UNYIL",$F1763&gt;=DATABASE!$O$8),"3x D11",""))</f>
        <v/>
      </c>
      <c r="F1763" s="9" t="str">
        <f>IF('DATA ACCURATE'!N1766&lt;&gt;"",'DATA ACCURATE'!N1766,"")</f>
        <v/>
      </c>
      <c r="G1763" t="str">
        <f>IF(F1763="","",IF(F1763&lt;=DATABASE!$I$8,"UNYIL",IF(F1763&lt;=DATABASE!$J$8,"KECIL",IF(F1763&lt;DATABASE!$K$8,"TANGGUNG",IF(F1763&gt;=DATABASE!$K$8,"BESAR","")))))</f>
        <v/>
      </c>
      <c r="H1763" s="16" t="str">
        <f>IF('DATA ACCURATE'!J1766&lt;&gt;"",'DATA ACCURATE'!J1766,"")</f>
        <v/>
      </c>
      <c r="I1763" s="35" t="str">
        <f>IF(B1763&lt;&gt;"",IFERROR(VLOOKUP(B1763,'DATA TIMBANGAN'!G:M,7,FALSE),VLOOKUP(B1763,'DATA TIMBANGAN'!G:M,7)),"")</f>
        <v/>
      </c>
      <c r="J1763" s="25" t="str">
        <f>IF(H1763&lt;&gt;"",IFERROR(INDEX(DATABASE!$Z$19:$Z$38,MATCH(DATEVALUE(H1763),DATABASE!$AA$19:$AA$38,0)),INDEX(DATABASE!$Z$12:$Z$18,MATCH(WEEKDAY(H1763,2),DATABASE!$AA$12:$AA$18,0))),"")</f>
        <v/>
      </c>
      <c r="K1763" s="25" t="str">
        <f>IF('DATA ACCURATE'!V1766&lt;&gt;"",'DATA ACCURATE'!V1766,"")</f>
        <v/>
      </c>
      <c r="L1763" s="80" t="str">
        <f>IF($H1763="","",IF(OR($J1763="LIBUR",AND($L1762="LIBUR",$O1762=$O1763)),"LIBUR",IF(AND(OR($L1762="LUAR JAM KERJA 1",$L1762="LUAR JAM KERJA 2"),OR(OR(AND($H1762=$H1763,AND(OR($I1763&gt;DATABASE!$J$3,$I1763&lt;DATABASE!$J$6),((DATEVALUE($H1763)+$I1763)-(DATEVALUE($H1762)+$I1762))&lt;DATABASE!$J$6)),AND($H1762=$H1763,$O1762=$O1763,OR($I1763&gt;DATABASE!$J$6,$I1763&lt;DATABASE!$J$3))),AND(($H1763-$H1762)=1,OR($I1763&lt;DATABASE!$I$6,((DATEVALUE($H1763)+$I1763)-(DATEVALUE($H1762)+$I1762))&lt;DATABASE!$J$6))),$A1763=$A1762),"LUAR JAM KERJA 2",IF(AND(OR(WEEKDAY($H1763,2)=1,WEEKDAY($H1763,2)=2,WEEKDAY($H1763,2)=3,WEEKDAY($H1763,2)=4,WEEKDAY($H1763,2)=5),$I1763&lt;=DATABASE!$J$3,$I1763&gt;=DATABASE!$I$3),"JAM KERJA",IF(AND(WEEKDAY($H1763,2)=6,$I1763&lt;=DATABASE!$J$4,$I1763&gt;=DATABASE!$I$4),"JAM KERJA","LUAR JAM KERJA 1")))))</f>
        <v/>
      </c>
      <c r="M1763" s="33" t="str">
        <f>IF('DATA ACCURATE'!T1766&lt;&gt;"",IF('DATA ACCURATE'!T1766&gt;100,'DATA ACCURATE'!T1766/10,'DATA ACCURATE'!T1766),"")</f>
        <v/>
      </c>
      <c r="N1763" t="str">
        <f>IF(M1763="","",IF(M1763&lt;=DATABASE!$I$9,"LOKAL",IF(M1763&lt;DATABASE!$J$9,"LUAR KOTA 1",IF($M1763&gt;=DATABASE!$J$9,"LUAR KOTA 2",""))))</f>
        <v/>
      </c>
      <c r="O1763" s="38" t="str">
        <f>IF('DATA ACCURATE'!L1766&lt;&gt;"",'DATA ACCURATE'!L1766,"")</f>
        <v/>
      </c>
      <c r="Q1763" s="38">
        <f t="shared" si="190"/>
        <v>0</v>
      </c>
      <c r="R1763" s="38">
        <f t="shared" si="190"/>
        <v>0</v>
      </c>
      <c r="S1763" s="38">
        <f t="shared" si="190"/>
        <v>0</v>
      </c>
      <c r="T1763" s="38">
        <f t="shared" si="188"/>
        <v>0</v>
      </c>
      <c r="U1763" s="38">
        <f t="shared" si="191"/>
        <v>0</v>
      </c>
      <c r="V1763" s="38">
        <f t="shared" si="191"/>
        <v>0</v>
      </c>
      <c r="W1763" s="38">
        <f t="shared" si="191"/>
        <v>0</v>
      </c>
      <c r="X1763" s="38">
        <f t="shared" si="192"/>
        <v>0</v>
      </c>
      <c r="Y1763" s="38">
        <f t="shared" si="192"/>
        <v>0</v>
      </c>
      <c r="Z1763" s="38">
        <f t="shared" si="192"/>
        <v>0</v>
      </c>
      <c r="AA1763" s="38">
        <f t="shared" si="189"/>
        <v>0</v>
      </c>
      <c r="AB1763" s="38">
        <f t="shared" si="193"/>
        <v>0</v>
      </c>
      <c r="AC1763" s="38">
        <f t="shared" si="194"/>
        <v>0</v>
      </c>
      <c r="AD1763" s="38" t="str">
        <f t="shared" si="195"/>
        <v>000000000000</v>
      </c>
    </row>
    <row r="1764" spans="1:30">
      <c r="A1764" s="9" t="str">
        <f>IF('DATA ACCURATE'!A1767&lt;&gt;"",'DATA ACCURATE'!A1767,"")</f>
        <v/>
      </c>
      <c r="B1764" s="9" t="str">
        <f>IF('DATA ACCURATE'!D1767&lt;&gt;"",'DATA ACCURATE'!D1767,"")</f>
        <v/>
      </c>
      <c r="C1764" s="38" t="str">
        <f>IF($AD1764="000000000000","",INDEX(DATABASE!$W$12:$W$71,MATCH($AD1764,DATABASE!$V$12:$V$71,0)))</f>
        <v/>
      </c>
      <c r="D1764" s="34" t="str">
        <f>IF(C1764="","",IF(E1764="",INDEX(DATABASE!$AF$13:$AF$62,MATCH($C1764,DATABASE!$AC$13:$AC$62,0)),IF(E1764="2x D11",INDEX(DATABASE!$AF$13:$AF$62,MATCH($C1764,DATABASE!$AC$13:$AC$62,0))+2*DATABASE!$AF$62,IF(E1764="3x D11",INDEX(DATABASE!$AF$13:$AF$62,MATCH($C1764,DATABASE!$AC$13:$AC$62,0))+3*DATABASE!$AF$62,""))))</f>
        <v/>
      </c>
      <c r="E1764" s="38" t="str">
        <f>IF(AND($K1764="Y",$G1764&lt;&gt;"UNYIL",$F1764&lt;DATABASE!$O$8),"2x D11",IF(AND($K1764="Y",$G1764&lt;&gt;"UNYIL",$F1764&gt;=DATABASE!$O$8),"3x D11",""))</f>
        <v/>
      </c>
      <c r="F1764" s="9" t="str">
        <f>IF('DATA ACCURATE'!N1767&lt;&gt;"",'DATA ACCURATE'!N1767,"")</f>
        <v/>
      </c>
      <c r="G1764" t="str">
        <f>IF(F1764="","",IF(F1764&lt;=DATABASE!$I$8,"UNYIL",IF(F1764&lt;=DATABASE!$J$8,"KECIL",IF(F1764&lt;DATABASE!$K$8,"TANGGUNG",IF(F1764&gt;=DATABASE!$K$8,"BESAR","")))))</f>
        <v/>
      </c>
      <c r="H1764" s="16" t="str">
        <f>IF('DATA ACCURATE'!J1767&lt;&gt;"",'DATA ACCURATE'!J1767,"")</f>
        <v/>
      </c>
      <c r="I1764" s="35" t="str">
        <f>IF(B1764&lt;&gt;"",IFERROR(VLOOKUP(B1764,'DATA TIMBANGAN'!G:M,7,FALSE),VLOOKUP(B1764,'DATA TIMBANGAN'!G:M,7)),"")</f>
        <v/>
      </c>
      <c r="J1764" s="25" t="str">
        <f>IF(H1764&lt;&gt;"",IFERROR(INDEX(DATABASE!$Z$19:$Z$38,MATCH(DATEVALUE(H1764),DATABASE!$AA$19:$AA$38,0)),INDEX(DATABASE!$Z$12:$Z$18,MATCH(WEEKDAY(H1764,2),DATABASE!$AA$12:$AA$18,0))),"")</f>
        <v/>
      </c>
      <c r="K1764" s="25" t="str">
        <f>IF('DATA ACCURATE'!V1767&lt;&gt;"",'DATA ACCURATE'!V1767,"")</f>
        <v/>
      </c>
      <c r="L1764" s="80" t="str">
        <f>IF($H1764="","",IF(OR($J1764="LIBUR",AND($L1763="LIBUR",$O1763=$O1764)),"LIBUR",IF(AND(OR($L1763="LUAR JAM KERJA 1",$L1763="LUAR JAM KERJA 2"),OR(OR(AND($H1763=$H1764,AND(OR($I1764&gt;DATABASE!$J$3,$I1764&lt;DATABASE!$J$6),((DATEVALUE($H1764)+$I1764)-(DATEVALUE($H1763)+$I1763))&lt;DATABASE!$J$6)),AND($H1763=$H1764,$O1763=$O1764,OR($I1764&gt;DATABASE!$J$6,$I1764&lt;DATABASE!$J$3))),AND(($H1764-$H1763)=1,OR($I1764&lt;DATABASE!$I$6,((DATEVALUE($H1764)+$I1764)-(DATEVALUE($H1763)+$I1763))&lt;DATABASE!$J$6))),$A1764=$A1763),"LUAR JAM KERJA 2",IF(AND(OR(WEEKDAY($H1764,2)=1,WEEKDAY($H1764,2)=2,WEEKDAY($H1764,2)=3,WEEKDAY($H1764,2)=4,WEEKDAY($H1764,2)=5),$I1764&lt;=DATABASE!$J$3,$I1764&gt;=DATABASE!$I$3),"JAM KERJA",IF(AND(WEEKDAY($H1764,2)=6,$I1764&lt;=DATABASE!$J$4,$I1764&gt;=DATABASE!$I$4),"JAM KERJA","LUAR JAM KERJA 1")))))</f>
        <v/>
      </c>
      <c r="M1764" s="33" t="str">
        <f>IF('DATA ACCURATE'!T1767&lt;&gt;"",IF('DATA ACCURATE'!T1767&gt;100,'DATA ACCURATE'!T1767/10,'DATA ACCURATE'!T1767),"")</f>
        <v/>
      </c>
      <c r="N1764" t="str">
        <f>IF(M1764="","",IF(M1764&lt;=DATABASE!$I$9,"LOKAL",IF(M1764&lt;DATABASE!$J$9,"LUAR KOTA 1",IF($M1764&gt;=DATABASE!$J$9,"LUAR KOTA 2",""))))</f>
        <v/>
      </c>
      <c r="O1764" s="38" t="str">
        <f>IF('DATA ACCURATE'!L1767&lt;&gt;"",'DATA ACCURATE'!L1767,"")</f>
        <v/>
      </c>
      <c r="Q1764" s="38">
        <f t="shared" si="190"/>
        <v>0</v>
      </c>
      <c r="R1764" s="38">
        <f t="shared" si="190"/>
        <v>0</v>
      </c>
      <c r="S1764" s="38">
        <f t="shared" si="190"/>
        <v>0</v>
      </c>
      <c r="T1764" s="38">
        <f t="shared" si="188"/>
        <v>0</v>
      </c>
      <c r="U1764" s="38">
        <f t="shared" si="191"/>
        <v>0</v>
      </c>
      <c r="V1764" s="38">
        <f t="shared" si="191"/>
        <v>0</v>
      </c>
      <c r="W1764" s="38">
        <f t="shared" si="191"/>
        <v>0</v>
      </c>
      <c r="X1764" s="38">
        <f t="shared" si="192"/>
        <v>0</v>
      </c>
      <c r="Y1764" s="38">
        <f t="shared" si="192"/>
        <v>0</v>
      </c>
      <c r="Z1764" s="38">
        <f t="shared" si="192"/>
        <v>0</v>
      </c>
      <c r="AA1764" s="38">
        <f t="shared" si="189"/>
        <v>0</v>
      </c>
      <c r="AB1764" s="38">
        <f t="shared" si="193"/>
        <v>0</v>
      </c>
      <c r="AC1764" s="38">
        <f t="shared" si="194"/>
        <v>0</v>
      </c>
      <c r="AD1764" s="38" t="str">
        <f t="shared" si="195"/>
        <v>000000000000</v>
      </c>
    </row>
    <row r="1765" spans="1:30">
      <c r="A1765" s="9" t="str">
        <f>IF('DATA ACCURATE'!A1768&lt;&gt;"",'DATA ACCURATE'!A1768,"")</f>
        <v/>
      </c>
      <c r="B1765" s="9" t="str">
        <f>IF('DATA ACCURATE'!D1768&lt;&gt;"",'DATA ACCURATE'!D1768,"")</f>
        <v/>
      </c>
      <c r="C1765" s="38" t="str">
        <f>IF($AD1765="000000000000","",INDEX(DATABASE!$W$12:$W$71,MATCH($AD1765,DATABASE!$V$12:$V$71,0)))</f>
        <v/>
      </c>
      <c r="D1765" s="34" t="str">
        <f>IF(C1765="","",IF(E1765="",INDEX(DATABASE!$AF$13:$AF$62,MATCH($C1765,DATABASE!$AC$13:$AC$62,0)),IF(E1765="2x D11",INDEX(DATABASE!$AF$13:$AF$62,MATCH($C1765,DATABASE!$AC$13:$AC$62,0))+2*DATABASE!$AF$62,IF(E1765="3x D11",INDEX(DATABASE!$AF$13:$AF$62,MATCH($C1765,DATABASE!$AC$13:$AC$62,0))+3*DATABASE!$AF$62,""))))</f>
        <v/>
      </c>
      <c r="E1765" s="38" t="str">
        <f>IF(AND($K1765="Y",$G1765&lt;&gt;"UNYIL",$F1765&lt;DATABASE!$O$8),"2x D11",IF(AND($K1765="Y",$G1765&lt;&gt;"UNYIL",$F1765&gt;=DATABASE!$O$8),"3x D11",""))</f>
        <v/>
      </c>
      <c r="F1765" s="9" t="str">
        <f>IF('DATA ACCURATE'!N1768&lt;&gt;"",'DATA ACCURATE'!N1768,"")</f>
        <v/>
      </c>
      <c r="G1765" t="str">
        <f>IF(F1765="","",IF(F1765&lt;=DATABASE!$I$8,"UNYIL",IF(F1765&lt;=DATABASE!$J$8,"KECIL",IF(F1765&lt;DATABASE!$K$8,"TANGGUNG",IF(F1765&gt;=DATABASE!$K$8,"BESAR","")))))</f>
        <v/>
      </c>
      <c r="H1765" s="16" t="str">
        <f>IF('DATA ACCURATE'!J1768&lt;&gt;"",'DATA ACCURATE'!J1768,"")</f>
        <v/>
      </c>
      <c r="I1765" s="35" t="str">
        <f>IF(B1765&lt;&gt;"",IFERROR(VLOOKUP(B1765,'DATA TIMBANGAN'!G:M,7,FALSE),VLOOKUP(B1765,'DATA TIMBANGAN'!G:M,7)),"")</f>
        <v/>
      </c>
      <c r="J1765" s="25" t="str">
        <f>IF(H1765&lt;&gt;"",IFERROR(INDEX(DATABASE!$Z$19:$Z$38,MATCH(DATEVALUE(H1765),DATABASE!$AA$19:$AA$38,0)),INDEX(DATABASE!$Z$12:$Z$18,MATCH(WEEKDAY(H1765,2),DATABASE!$AA$12:$AA$18,0))),"")</f>
        <v/>
      </c>
      <c r="K1765" s="25" t="str">
        <f>IF('DATA ACCURATE'!V1768&lt;&gt;"",'DATA ACCURATE'!V1768,"")</f>
        <v/>
      </c>
      <c r="L1765" s="80" t="str">
        <f>IF($H1765="","",IF(OR($J1765="LIBUR",AND($L1764="LIBUR",$O1764=$O1765)),"LIBUR",IF(AND(OR($L1764="LUAR JAM KERJA 1",$L1764="LUAR JAM KERJA 2"),OR(OR(AND($H1764=$H1765,AND(OR($I1765&gt;DATABASE!$J$3,$I1765&lt;DATABASE!$J$6),((DATEVALUE($H1765)+$I1765)-(DATEVALUE($H1764)+$I1764))&lt;DATABASE!$J$6)),AND($H1764=$H1765,$O1764=$O1765,OR($I1765&gt;DATABASE!$J$6,$I1765&lt;DATABASE!$J$3))),AND(($H1765-$H1764)=1,OR($I1765&lt;DATABASE!$I$6,((DATEVALUE($H1765)+$I1765)-(DATEVALUE($H1764)+$I1764))&lt;DATABASE!$J$6))),$A1765=$A1764),"LUAR JAM KERJA 2",IF(AND(OR(WEEKDAY($H1765,2)=1,WEEKDAY($H1765,2)=2,WEEKDAY($H1765,2)=3,WEEKDAY($H1765,2)=4,WEEKDAY($H1765,2)=5),$I1765&lt;=DATABASE!$J$3,$I1765&gt;=DATABASE!$I$3),"JAM KERJA",IF(AND(WEEKDAY($H1765,2)=6,$I1765&lt;=DATABASE!$J$4,$I1765&gt;=DATABASE!$I$4),"JAM KERJA","LUAR JAM KERJA 1")))))</f>
        <v/>
      </c>
      <c r="M1765" s="33" t="str">
        <f>IF('DATA ACCURATE'!T1768&lt;&gt;"",IF('DATA ACCURATE'!T1768&gt;100,'DATA ACCURATE'!T1768/10,'DATA ACCURATE'!T1768),"")</f>
        <v/>
      </c>
      <c r="N1765" t="str">
        <f>IF(M1765="","",IF(M1765&lt;=DATABASE!$I$9,"LOKAL",IF(M1765&lt;DATABASE!$J$9,"LUAR KOTA 1",IF($M1765&gt;=DATABASE!$J$9,"LUAR KOTA 2",""))))</f>
        <v/>
      </c>
      <c r="O1765" s="38" t="str">
        <f>IF('DATA ACCURATE'!L1768&lt;&gt;"",'DATA ACCURATE'!L1768,"")</f>
        <v/>
      </c>
      <c r="Q1765" s="38">
        <f t="shared" si="190"/>
        <v>0</v>
      </c>
      <c r="R1765" s="38">
        <f t="shared" si="190"/>
        <v>0</v>
      </c>
      <c r="S1765" s="38">
        <f t="shared" si="190"/>
        <v>0</v>
      </c>
      <c r="T1765" s="38">
        <f t="shared" si="188"/>
        <v>0</v>
      </c>
      <c r="U1765" s="38">
        <f t="shared" si="191"/>
        <v>0</v>
      </c>
      <c r="V1765" s="38">
        <f t="shared" si="191"/>
        <v>0</v>
      </c>
      <c r="W1765" s="38">
        <f t="shared" si="191"/>
        <v>0</v>
      </c>
      <c r="X1765" s="38">
        <f t="shared" si="192"/>
        <v>0</v>
      </c>
      <c r="Y1765" s="38">
        <f t="shared" si="192"/>
        <v>0</v>
      </c>
      <c r="Z1765" s="38">
        <f t="shared" si="192"/>
        <v>0</v>
      </c>
      <c r="AA1765" s="38">
        <f t="shared" si="189"/>
        <v>0</v>
      </c>
      <c r="AB1765" s="38">
        <f t="shared" si="193"/>
        <v>0</v>
      </c>
      <c r="AC1765" s="38">
        <f t="shared" si="194"/>
        <v>0</v>
      </c>
      <c r="AD1765" s="38" t="str">
        <f t="shared" si="195"/>
        <v>000000000000</v>
      </c>
    </row>
    <row r="1766" spans="1:30">
      <c r="A1766" s="9" t="str">
        <f>IF('DATA ACCURATE'!A1769&lt;&gt;"",'DATA ACCURATE'!A1769,"")</f>
        <v/>
      </c>
      <c r="B1766" s="9" t="str">
        <f>IF('DATA ACCURATE'!D1769&lt;&gt;"",'DATA ACCURATE'!D1769,"")</f>
        <v/>
      </c>
      <c r="C1766" s="38" t="str">
        <f>IF($AD1766="000000000000","",INDEX(DATABASE!$W$12:$W$71,MATCH($AD1766,DATABASE!$V$12:$V$71,0)))</f>
        <v/>
      </c>
      <c r="D1766" s="34" t="str">
        <f>IF(C1766="","",IF(E1766="",INDEX(DATABASE!$AF$13:$AF$62,MATCH($C1766,DATABASE!$AC$13:$AC$62,0)),IF(E1766="2x D11",INDEX(DATABASE!$AF$13:$AF$62,MATCH($C1766,DATABASE!$AC$13:$AC$62,0))+2*DATABASE!$AF$62,IF(E1766="3x D11",INDEX(DATABASE!$AF$13:$AF$62,MATCH($C1766,DATABASE!$AC$13:$AC$62,0))+3*DATABASE!$AF$62,""))))</f>
        <v/>
      </c>
      <c r="E1766" s="38" t="str">
        <f>IF(AND($K1766="Y",$G1766&lt;&gt;"UNYIL",$F1766&lt;DATABASE!$O$8),"2x D11",IF(AND($K1766="Y",$G1766&lt;&gt;"UNYIL",$F1766&gt;=DATABASE!$O$8),"3x D11",""))</f>
        <v/>
      </c>
      <c r="F1766" s="9" t="str">
        <f>IF('DATA ACCURATE'!N1769&lt;&gt;"",'DATA ACCURATE'!N1769,"")</f>
        <v/>
      </c>
      <c r="G1766" t="str">
        <f>IF(F1766="","",IF(F1766&lt;=DATABASE!$I$8,"UNYIL",IF(F1766&lt;=DATABASE!$J$8,"KECIL",IF(F1766&lt;DATABASE!$K$8,"TANGGUNG",IF(F1766&gt;=DATABASE!$K$8,"BESAR","")))))</f>
        <v/>
      </c>
      <c r="H1766" s="16" t="str">
        <f>IF('DATA ACCURATE'!J1769&lt;&gt;"",'DATA ACCURATE'!J1769,"")</f>
        <v/>
      </c>
      <c r="I1766" s="35" t="str">
        <f>IF(B1766&lt;&gt;"",IFERROR(VLOOKUP(B1766,'DATA TIMBANGAN'!G:M,7,FALSE),VLOOKUP(B1766,'DATA TIMBANGAN'!G:M,7)),"")</f>
        <v/>
      </c>
      <c r="J1766" s="25" t="str">
        <f>IF(H1766&lt;&gt;"",IFERROR(INDEX(DATABASE!$Z$19:$Z$38,MATCH(DATEVALUE(H1766),DATABASE!$AA$19:$AA$38,0)),INDEX(DATABASE!$Z$12:$Z$18,MATCH(WEEKDAY(H1766,2),DATABASE!$AA$12:$AA$18,0))),"")</f>
        <v/>
      </c>
      <c r="K1766" s="25" t="str">
        <f>IF('DATA ACCURATE'!V1769&lt;&gt;"",'DATA ACCURATE'!V1769,"")</f>
        <v/>
      </c>
      <c r="L1766" s="80" t="str">
        <f>IF($H1766="","",IF(OR($J1766="LIBUR",AND($L1765="LIBUR",$O1765=$O1766)),"LIBUR",IF(AND(OR($L1765="LUAR JAM KERJA 1",$L1765="LUAR JAM KERJA 2"),OR(OR(AND($H1765=$H1766,AND(OR($I1766&gt;DATABASE!$J$3,$I1766&lt;DATABASE!$J$6),((DATEVALUE($H1766)+$I1766)-(DATEVALUE($H1765)+$I1765))&lt;DATABASE!$J$6)),AND($H1765=$H1766,$O1765=$O1766,OR($I1766&gt;DATABASE!$J$6,$I1766&lt;DATABASE!$J$3))),AND(($H1766-$H1765)=1,OR($I1766&lt;DATABASE!$I$6,((DATEVALUE($H1766)+$I1766)-(DATEVALUE($H1765)+$I1765))&lt;DATABASE!$J$6))),$A1766=$A1765),"LUAR JAM KERJA 2",IF(AND(OR(WEEKDAY($H1766,2)=1,WEEKDAY($H1766,2)=2,WEEKDAY($H1766,2)=3,WEEKDAY($H1766,2)=4,WEEKDAY($H1766,2)=5),$I1766&lt;=DATABASE!$J$3,$I1766&gt;=DATABASE!$I$3),"JAM KERJA",IF(AND(WEEKDAY($H1766,2)=6,$I1766&lt;=DATABASE!$J$4,$I1766&gt;=DATABASE!$I$4),"JAM KERJA","LUAR JAM KERJA 1")))))</f>
        <v/>
      </c>
      <c r="M1766" s="33" t="str">
        <f>IF('DATA ACCURATE'!T1769&lt;&gt;"",IF('DATA ACCURATE'!T1769&gt;100,'DATA ACCURATE'!T1769/10,'DATA ACCURATE'!T1769),"")</f>
        <v/>
      </c>
      <c r="N1766" t="str">
        <f>IF(M1766="","",IF(M1766&lt;=DATABASE!$I$9,"LOKAL",IF(M1766&lt;DATABASE!$J$9,"LUAR KOTA 1",IF($M1766&gt;=DATABASE!$J$9,"LUAR KOTA 2",""))))</f>
        <v/>
      </c>
      <c r="O1766" s="38" t="str">
        <f>IF('DATA ACCURATE'!L1769&lt;&gt;"",'DATA ACCURATE'!L1769,"")</f>
        <v/>
      </c>
      <c r="Q1766" s="38">
        <f t="shared" si="190"/>
        <v>0</v>
      </c>
      <c r="R1766" s="38">
        <f t="shared" si="190"/>
        <v>0</v>
      </c>
      <c r="S1766" s="38">
        <f t="shared" si="190"/>
        <v>0</v>
      </c>
      <c r="T1766" s="38">
        <f t="shared" si="188"/>
        <v>0</v>
      </c>
      <c r="U1766" s="38">
        <f t="shared" si="191"/>
        <v>0</v>
      </c>
      <c r="V1766" s="38">
        <f t="shared" si="191"/>
        <v>0</v>
      </c>
      <c r="W1766" s="38">
        <f t="shared" si="191"/>
        <v>0</v>
      </c>
      <c r="X1766" s="38">
        <f t="shared" si="192"/>
        <v>0</v>
      </c>
      <c r="Y1766" s="38">
        <f t="shared" si="192"/>
        <v>0</v>
      </c>
      <c r="Z1766" s="38">
        <f t="shared" si="192"/>
        <v>0</v>
      </c>
      <c r="AA1766" s="38">
        <f t="shared" si="189"/>
        <v>0</v>
      </c>
      <c r="AB1766" s="38">
        <f t="shared" si="193"/>
        <v>0</v>
      </c>
      <c r="AC1766" s="38">
        <f t="shared" si="194"/>
        <v>0</v>
      </c>
      <c r="AD1766" s="38" t="str">
        <f t="shared" si="195"/>
        <v>000000000000</v>
      </c>
    </row>
    <row r="1767" spans="1:30">
      <c r="A1767" s="9" t="str">
        <f>IF('DATA ACCURATE'!A1770&lt;&gt;"",'DATA ACCURATE'!A1770,"")</f>
        <v/>
      </c>
      <c r="B1767" s="9" t="str">
        <f>IF('DATA ACCURATE'!D1770&lt;&gt;"",'DATA ACCURATE'!D1770,"")</f>
        <v/>
      </c>
      <c r="C1767" s="38" t="str">
        <f>IF($AD1767="000000000000","",INDEX(DATABASE!$W$12:$W$71,MATCH($AD1767,DATABASE!$V$12:$V$71,0)))</f>
        <v/>
      </c>
      <c r="D1767" s="34" t="str">
        <f>IF(C1767="","",IF(E1767="",INDEX(DATABASE!$AF$13:$AF$62,MATCH($C1767,DATABASE!$AC$13:$AC$62,0)),IF(E1767="2x D11",INDEX(DATABASE!$AF$13:$AF$62,MATCH($C1767,DATABASE!$AC$13:$AC$62,0))+2*DATABASE!$AF$62,IF(E1767="3x D11",INDEX(DATABASE!$AF$13:$AF$62,MATCH($C1767,DATABASE!$AC$13:$AC$62,0))+3*DATABASE!$AF$62,""))))</f>
        <v/>
      </c>
      <c r="E1767" s="38" t="str">
        <f>IF(AND($K1767="Y",$G1767&lt;&gt;"UNYIL",$F1767&lt;DATABASE!$O$8),"2x D11",IF(AND($K1767="Y",$G1767&lt;&gt;"UNYIL",$F1767&gt;=DATABASE!$O$8),"3x D11",""))</f>
        <v/>
      </c>
      <c r="F1767" s="9" t="str">
        <f>IF('DATA ACCURATE'!N1770&lt;&gt;"",'DATA ACCURATE'!N1770,"")</f>
        <v/>
      </c>
      <c r="G1767" t="str">
        <f>IF(F1767="","",IF(F1767&lt;=DATABASE!$I$8,"UNYIL",IF(F1767&lt;=DATABASE!$J$8,"KECIL",IF(F1767&lt;DATABASE!$K$8,"TANGGUNG",IF(F1767&gt;=DATABASE!$K$8,"BESAR","")))))</f>
        <v/>
      </c>
      <c r="H1767" s="16" t="str">
        <f>IF('DATA ACCURATE'!J1770&lt;&gt;"",'DATA ACCURATE'!J1770,"")</f>
        <v/>
      </c>
      <c r="I1767" s="35" t="str">
        <f>IF(B1767&lt;&gt;"",IFERROR(VLOOKUP(B1767,'DATA TIMBANGAN'!G:M,7,FALSE),VLOOKUP(B1767,'DATA TIMBANGAN'!G:M,7)),"")</f>
        <v/>
      </c>
      <c r="J1767" s="25" t="str">
        <f>IF(H1767&lt;&gt;"",IFERROR(INDEX(DATABASE!$Z$19:$Z$38,MATCH(DATEVALUE(H1767),DATABASE!$AA$19:$AA$38,0)),INDEX(DATABASE!$Z$12:$Z$18,MATCH(WEEKDAY(H1767,2),DATABASE!$AA$12:$AA$18,0))),"")</f>
        <v/>
      </c>
      <c r="K1767" s="25" t="str">
        <f>IF('DATA ACCURATE'!V1770&lt;&gt;"",'DATA ACCURATE'!V1770,"")</f>
        <v/>
      </c>
      <c r="L1767" s="80" t="str">
        <f>IF($H1767="","",IF(OR($J1767="LIBUR",AND($L1766="LIBUR",$O1766=$O1767)),"LIBUR",IF(AND(OR($L1766="LUAR JAM KERJA 1",$L1766="LUAR JAM KERJA 2"),OR(OR(AND($H1766=$H1767,AND(OR($I1767&gt;DATABASE!$J$3,$I1767&lt;DATABASE!$J$6),((DATEVALUE($H1767)+$I1767)-(DATEVALUE($H1766)+$I1766))&lt;DATABASE!$J$6)),AND($H1766=$H1767,$O1766=$O1767,OR($I1767&gt;DATABASE!$J$6,$I1767&lt;DATABASE!$J$3))),AND(($H1767-$H1766)=1,OR($I1767&lt;DATABASE!$I$6,((DATEVALUE($H1767)+$I1767)-(DATEVALUE($H1766)+$I1766))&lt;DATABASE!$J$6))),$A1767=$A1766),"LUAR JAM KERJA 2",IF(AND(OR(WEEKDAY($H1767,2)=1,WEEKDAY($H1767,2)=2,WEEKDAY($H1767,2)=3,WEEKDAY($H1767,2)=4,WEEKDAY($H1767,2)=5),$I1767&lt;=DATABASE!$J$3,$I1767&gt;=DATABASE!$I$3),"JAM KERJA",IF(AND(WEEKDAY($H1767,2)=6,$I1767&lt;=DATABASE!$J$4,$I1767&gt;=DATABASE!$I$4),"JAM KERJA","LUAR JAM KERJA 1")))))</f>
        <v/>
      </c>
      <c r="M1767" s="33" t="str">
        <f>IF('DATA ACCURATE'!T1770&lt;&gt;"",IF('DATA ACCURATE'!T1770&gt;100,'DATA ACCURATE'!T1770/10,'DATA ACCURATE'!T1770),"")</f>
        <v/>
      </c>
      <c r="N1767" t="str">
        <f>IF(M1767="","",IF(M1767&lt;=DATABASE!$I$9,"LOKAL",IF(M1767&lt;DATABASE!$J$9,"LUAR KOTA 1",IF($M1767&gt;=DATABASE!$J$9,"LUAR KOTA 2",""))))</f>
        <v/>
      </c>
      <c r="O1767" s="38" t="str">
        <f>IF('DATA ACCURATE'!L1770&lt;&gt;"",'DATA ACCURATE'!L1770,"")</f>
        <v/>
      </c>
      <c r="Q1767" s="38">
        <f t="shared" si="190"/>
        <v>0</v>
      </c>
      <c r="R1767" s="38">
        <f t="shared" si="190"/>
        <v>0</v>
      </c>
      <c r="S1767" s="38">
        <f t="shared" si="190"/>
        <v>0</v>
      </c>
      <c r="T1767" s="38">
        <f t="shared" si="188"/>
        <v>0</v>
      </c>
      <c r="U1767" s="38">
        <f t="shared" si="191"/>
        <v>0</v>
      </c>
      <c r="V1767" s="38">
        <f t="shared" si="191"/>
        <v>0</v>
      </c>
      <c r="W1767" s="38">
        <f t="shared" si="191"/>
        <v>0</v>
      </c>
      <c r="X1767" s="38">
        <f t="shared" si="192"/>
        <v>0</v>
      </c>
      <c r="Y1767" s="38">
        <f t="shared" si="192"/>
        <v>0</v>
      </c>
      <c r="Z1767" s="38">
        <f t="shared" si="192"/>
        <v>0</v>
      </c>
      <c r="AA1767" s="38">
        <f t="shared" si="189"/>
        <v>0</v>
      </c>
      <c r="AB1767" s="38">
        <f t="shared" si="193"/>
        <v>0</v>
      </c>
      <c r="AC1767" s="38">
        <f t="shared" si="194"/>
        <v>0</v>
      </c>
      <c r="AD1767" s="38" t="str">
        <f t="shared" si="195"/>
        <v>000000000000</v>
      </c>
    </row>
    <row r="1768" spans="1:30">
      <c r="A1768" s="9" t="str">
        <f>IF('DATA ACCURATE'!A1771&lt;&gt;"",'DATA ACCURATE'!A1771,"")</f>
        <v/>
      </c>
      <c r="B1768" s="9" t="str">
        <f>IF('DATA ACCURATE'!D1771&lt;&gt;"",'DATA ACCURATE'!D1771,"")</f>
        <v/>
      </c>
      <c r="C1768" s="38" t="str">
        <f>IF($AD1768="000000000000","",INDEX(DATABASE!$W$12:$W$71,MATCH($AD1768,DATABASE!$V$12:$V$71,0)))</f>
        <v/>
      </c>
      <c r="D1768" s="34" t="str">
        <f>IF(C1768="","",IF(E1768="",INDEX(DATABASE!$AF$13:$AF$62,MATCH($C1768,DATABASE!$AC$13:$AC$62,0)),IF(E1768="2x D11",INDEX(DATABASE!$AF$13:$AF$62,MATCH($C1768,DATABASE!$AC$13:$AC$62,0))+2*DATABASE!$AF$62,IF(E1768="3x D11",INDEX(DATABASE!$AF$13:$AF$62,MATCH($C1768,DATABASE!$AC$13:$AC$62,0))+3*DATABASE!$AF$62,""))))</f>
        <v/>
      </c>
      <c r="E1768" s="38" t="str">
        <f>IF(AND($K1768="Y",$G1768&lt;&gt;"UNYIL",$F1768&lt;DATABASE!$O$8),"2x D11",IF(AND($K1768="Y",$G1768&lt;&gt;"UNYIL",$F1768&gt;=DATABASE!$O$8),"3x D11",""))</f>
        <v/>
      </c>
      <c r="F1768" s="9" t="str">
        <f>IF('DATA ACCURATE'!N1771&lt;&gt;"",'DATA ACCURATE'!N1771,"")</f>
        <v/>
      </c>
      <c r="G1768" t="str">
        <f>IF(F1768="","",IF(F1768&lt;=DATABASE!$I$8,"UNYIL",IF(F1768&lt;=DATABASE!$J$8,"KECIL",IF(F1768&lt;DATABASE!$K$8,"TANGGUNG",IF(F1768&gt;=DATABASE!$K$8,"BESAR","")))))</f>
        <v/>
      </c>
      <c r="H1768" s="16" t="str">
        <f>IF('DATA ACCURATE'!J1771&lt;&gt;"",'DATA ACCURATE'!J1771,"")</f>
        <v/>
      </c>
      <c r="I1768" s="35" t="str">
        <f>IF(B1768&lt;&gt;"",IFERROR(VLOOKUP(B1768,'DATA TIMBANGAN'!G:M,7,FALSE),VLOOKUP(B1768,'DATA TIMBANGAN'!G:M,7)),"")</f>
        <v/>
      </c>
      <c r="J1768" s="25" t="str">
        <f>IF(H1768&lt;&gt;"",IFERROR(INDEX(DATABASE!$Z$19:$Z$38,MATCH(DATEVALUE(H1768),DATABASE!$AA$19:$AA$38,0)),INDEX(DATABASE!$Z$12:$Z$18,MATCH(WEEKDAY(H1768,2),DATABASE!$AA$12:$AA$18,0))),"")</f>
        <v/>
      </c>
      <c r="K1768" s="25" t="str">
        <f>IF('DATA ACCURATE'!V1771&lt;&gt;"",'DATA ACCURATE'!V1771,"")</f>
        <v/>
      </c>
      <c r="L1768" s="80" t="str">
        <f>IF($H1768="","",IF(OR($J1768="LIBUR",AND($L1767="LIBUR",$O1767=$O1768)),"LIBUR",IF(AND(OR($L1767="LUAR JAM KERJA 1",$L1767="LUAR JAM KERJA 2"),OR(OR(AND($H1767=$H1768,AND(OR($I1768&gt;DATABASE!$J$3,$I1768&lt;DATABASE!$J$6),((DATEVALUE($H1768)+$I1768)-(DATEVALUE($H1767)+$I1767))&lt;DATABASE!$J$6)),AND($H1767=$H1768,$O1767=$O1768,OR($I1768&gt;DATABASE!$J$6,$I1768&lt;DATABASE!$J$3))),AND(($H1768-$H1767)=1,OR($I1768&lt;DATABASE!$I$6,((DATEVALUE($H1768)+$I1768)-(DATEVALUE($H1767)+$I1767))&lt;DATABASE!$J$6))),$A1768=$A1767),"LUAR JAM KERJA 2",IF(AND(OR(WEEKDAY($H1768,2)=1,WEEKDAY($H1768,2)=2,WEEKDAY($H1768,2)=3,WEEKDAY($H1768,2)=4,WEEKDAY($H1768,2)=5),$I1768&lt;=DATABASE!$J$3,$I1768&gt;=DATABASE!$I$3),"JAM KERJA",IF(AND(WEEKDAY($H1768,2)=6,$I1768&lt;=DATABASE!$J$4,$I1768&gt;=DATABASE!$I$4),"JAM KERJA","LUAR JAM KERJA 1")))))</f>
        <v/>
      </c>
      <c r="M1768" s="33" t="str">
        <f>IF('DATA ACCURATE'!T1771&lt;&gt;"",IF('DATA ACCURATE'!T1771&gt;100,'DATA ACCURATE'!T1771/10,'DATA ACCURATE'!T1771),"")</f>
        <v/>
      </c>
      <c r="N1768" t="str">
        <f>IF(M1768="","",IF(M1768&lt;=DATABASE!$I$9,"LOKAL",IF(M1768&lt;DATABASE!$J$9,"LUAR KOTA 1",IF($M1768&gt;=DATABASE!$J$9,"LUAR KOTA 2",""))))</f>
        <v/>
      </c>
      <c r="O1768" s="38" t="str">
        <f>IF('DATA ACCURATE'!L1771&lt;&gt;"",'DATA ACCURATE'!L1771,"")</f>
        <v/>
      </c>
      <c r="Q1768" s="38">
        <f t="shared" si="190"/>
        <v>0</v>
      </c>
      <c r="R1768" s="38">
        <f t="shared" si="190"/>
        <v>0</v>
      </c>
      <c r="S1768" s="38">
        <f t="shared" si="190"/>
        <v>0</v>
      </c>
      <c r="T1768" s="38">
        <f t="shared" si="188"/>
        <v>0</v>
      </c>
      <c r="U1768" s="38">
        <f t="shared" si="191"/>
        <v>0</v>
      </c>
      <c r="V1768" s="38">
        <f t="shared" si="191"/>
        <v>0</v>
      </c>
      <c r="W1768" s="38">
        <f t="shared" si="191"/>
        <v>0</v>
      </c>
      <c r="X1768" s="38">
        <f t="shared" si="192"/>
        <v>0</v>
      </c>
      <c r="Y1768" s="38">
        <f t="shared" si="192"/>
        <v>0</v>
      </c>
      <c r="Z1768" s="38">
        <f t="shared" si="192"/>
        <v>0</v>
      </c>
      <c r="AA1768" s="38">
        <f t="shared" si="189"/>
        <v>0</v>
      </c>
      <c r="AB1768" s="38">
        <f t="shared" si="193"/>
        <v>0</v>
      </c>
      <c r="AC1768" s="38">
        <f t="shared" si="194"/>
        <v>0</v>
      </c>
      <c r="AD1768" s="38" t="str">
        <f t="shared" si="195"/>
        <v>000000000000</v>
      </c>
    </row>
    <row r="1769" spans="1:30">
      <c r="A1769" s="9" t="str">
        <f>IF('DATA ACCURATE'!A1772&lt;&gt;"",'DATA ACCURATE'!A1772,"")</f>
        <v/>
      </c>
      <c r="B1769" s="9" t="str">
        <f>IF('DATA ACCURATE'!D1772&lt;&gt;"",'DATA ACCURATE'!D1772,"")</f>
        <v/>
      </c>
      <c r="C1769" s="38" t="str">
        <f>IF($AD1769="000000000000","",INDEX(DATABASE!$W$12:$W$71,MATCH($AD1769,DATABASE!$V$12:$V$71,0)))</f>
        <v/>
      </c>
      <c r="D1769" s="34" t="str">
        <f>IF(C1769="","",IF(E1769="",INDEX(DATABASE!$AF$13:$AF$62,MATCH($C1769,DATABASE!$AC$13:$AC$62,0)),IF(E1769="2x D11",INDEX(DATABASE!$AF$13:$AF$62,MATCH($C1769,DATABASE!$AC$13:$AC$62,0))+2*DATABASE!$AF$62,IF(E1769="3x D11",INDEX(DATABASE!$AF$13:$AF$62,MATCH($C1769,DATABASE!$AC$13:$AC$62,0))+3*DATABASE!$AF$62,""))))</f>
        <v/>
      </c>
      <c r="E1769" s="38" t="str">
        <f>IF(AND($K1769="Y",$G1769&lt;&gt;"UNYIL",$F1769&lt;DATABASE!$O$8),"2x D11",IF(AND($K1769="Y",$G1769&lt;&gt;"UNYIL",$F1769&gt;=DATABASE!$O$8),"3x D11",""))</f>
        <v/>
      </c>
      <c r="F1769" s="9" t="str">
        <f>IF('DATA ACCURATE'!N1772&lt;&gt;"",'DATA ACCURATE'!N1772,"")</f>
        <v/>
      </c>
      <c r="G1769" t="str">
        <f>IF(F1769="","",IF(F1769&lt;=DATABASE!$I$8,"UNYIL",IF(F1769&lt;=DATABASE!$J$8,"KECIL",IF(F1769&lt;DATABASE!$K$8,"TANGGUNG",IF(F1769&gt;=DATABASE!$K$8,"BESAR","")))))</f>
        <v/>
      </c>
      <c r="H1769" s="16" t="str">
        <f>IF('DATA ACCURATE'!J1772&lt;&gt;"",'DATA ACCURATE'!J1772,"")</f>
        <v/>
      </c>
      <c r="I1769" s="35" t="str">
        <f>IF(B1769&lt;&gt;"",IFERROR(VLOOKUP(B1769,'DATA TIMBANGAN'!G:M,7,FALSE),VLOOKUP(B1769,'DATA TIMBANGAN'!G:M,7)),"")</f>
        <v/>
      </c>
      <c r="J1769" s="25" t="str">
        <f>IF(H1769&lt;&gt;"",IFERROR(INDEX(DATABASE!$Z$19:$Z$38,MATCH(DATEVALUE(H1769),DATABASE!$AA$19:$AA$38,0)),INDEX(DATABASE!$Z$12:$Z$18,MATCH(WEEKDAY(H1769,2),DATABASE!$AA$12:$AA$18,0))),"")</f>
        <v/>
      </c>
      <c r="K1769" s="25" t="str">
        <f>IF('DATA ACCURATE'!V1772&lt;&gt;"",'DATA ACCURATE'!V1772,"")</f>
        <v/>
      </c>
      <c r="L1769" s="80" t="str">
        <f>IF($H1769="","",IF(OR($J1769="LIBUR",AND($L1768="LIBUR",$O1768=$O1769)),"LIBUR",IF(AND(OR($L1768="LUAR JAM KERJA 1",$L1768="LUAR JAM KERJA 2"),OR(OR(AND($H1768=$H1769,AND(OR($I1769&gt;DATABASE!$J$3,$I1769&lt;DATABASE!$J$6),((DATEVALUE($H1769)+$I1769)-(DATEVALUE($H1768)+$I1768))&lt;DATABASE!$J$6)),AND($H1768=$H1769,$O1768=$O1769,OR($I1769&gt;DATABASE!$J$6,$I1769&lt;DATABASE!$J$3))),AND(($H1769-$H1768)=1,OR($I1769&lt;DATABASE!$I$6,((DATEVALUE($H1769)+$I1769)-(DATEVALUE($H1768)+$I1768))&lt;DATABASE!$J$6))),$A1769=$A1768),"LUAR JAM KERJA 2",IF(AND(OR(WEEKDAY($H1769,2)=1,WEEKDAY($H1769,2)=2,WEEKDAY($H1769,2)=3,WEEKDAY($H1769,2)=4,WEEKDAY($H1769,2)=5),$I1769&lt;=DATABASE!$J$3,$I1769&gt;=DATABASE!$I$3),"JAM KERJA",IF(AND(WEEKDAY($H1769,2)=6,$I1769&lt;=DATABASE!$J$4,$I1769&gt;=DATABASE!$I$4),"JAM KERJA","LUAR JAM KERJA 1")))))</f>
        <v/>
      </c>
      <c r="M1769" s="33" t="str">
        <f>IF('DATA ACCURATE'!T1772&lt;&gt;"",IF('DATA ACCURATE'!T1772&gt;100,'DATA ACCURATE'!T1772/10,'DATA ACCURATE'!T1772),"")</f>
        <v/>
      </c>
      <c r="N1769" t="str">
        <f>IF(M1769="","",IF(M1769&lt;=DATABASE!$I$9,"LOKAL",IF(M1769&lt;DATABASE!$J$9,"LUAR KOTA 1",IF($M1769&gt;=DATABASE!$J$9,"LUAR KOTA 2",""))))</f>
        <v/>
      </c>
      <c r="O1769" s="38" t="str">
        <f>IF('DATA ACCURATE'!L1772&lt;&gt;"",'DATA ACCURATE'!L1772,"")</f>
        <v/>
      </c>
      <c r="Q1769" s="38">
        <f t="shared" si="190"/>
        <v>0</v>
      </c>
      <c r="R1769" s="38">
        <f t="shared" si="190"/>
        <v>0</v>
      </c>
      <c r="S1769" s="38">
        <f t="shared" si="190"/>
        <v>0</v>
      </c>
      <c r="T1769" s="38">
        <f t="shared" si="188"/>
        <v>0</v>
      </c>
      <c r="U1769" s="38">
        <f t="shared" si="191"/>
        <v>0</v>
      </c>
      <c r="V1769" s="38">
        <f t="shared" si="191"/>
        <v>0</v>
      </c>
      <c r="W1769" s="38">
        <f t="shared" si="191"/>
        <v>0</v>
      </c>
      <c r="X1769" s="38">
        <f t="shared" si="192"/>
        <v>0</v>
      </c>
      <c r="Y1769" s="38">
        <f t="shared" si="192"/>
        <v>0</v>
      </c>
      <c r="Z1769" s="38">
        <f t="shared" si="192"/>
        <v>0</v>
      </c>
      <c r="AA1769" s="38">
        <f t="shared" si="189"/>
        <v>0</v>
      </c>
      <c r="AB1769" s="38">
        <f t="shared" si="193"/>
        <v>0</v>
      </c>
      <c r="AC1769" s="38">
        <f t="shared" si="194"/>
        <v>0</v>
      </c>
      <c r="AD1769" s="38" t="str">
        <f t="shared" si="195"/>
        <v>000000000000</v>
      </c>
    </row>
    <row r="1770" spans="1:30">
      <c r="A1770" s="9" t="str">
        <f>IF('DATA ACCURATE'!A1773&lt;&gt;"",'DATA ACCURATE'!A1773,"")</f>
        <v/>
      </c>
      <c r="B1770" s="9" t="str">
        <f>IF('DATA ACCURATE'!D1773&lt;&gt;"",'DATA ACCURATE'!D1773,"")</f>
        <v/>
      </c>
      <c r="C1770" s="38" t="str">
        <f>IF($AD1770="000000000000","",INDEX(DATABASE!$W$12:$W$71,MATCH($AD1770,DATABASE!$V$12:$V$71,0)))</f>
        <v/>
      </c>
      <c r="D1770" s="34" t="str">
        <f>IF(C1770="","",IF(E1770="",INDEX(DATABASE!$AF$13:$AF$62,MATCH($C1770,DATABASE!$AC$13:$AC$62,0)),IF(E1770="2x D11",INDEX(DATABASE!$AF$13:$AF$62,MATCH($C1770,DATABASE!$AC$13:$AC$62,0))+2*DATABASE!$AF$62,IF(E1770="3x D11",INDEX(DATABASE!$AF$13:$AF$62,MATCH($C1770,DATABASE!$AC$13:$AC$62,0))+3*DATABASE!$AF$62,""))))</f>
        <v/>
      </c>
      <c r="E1770" s="38" t="str">
        <f>IF(AND($K1770="Y",$G1770&lt;&gt;"UNYIL",$F1770&lt;DATABASE!$O$8),"2x D11",IF(AND($K1770="Y",$G1770&lt;&gt;"UNYIL",$F1770&gt;=DATABASE!$O$8),"3x D11",""))</f>
        <v/>
      </c>
      <c r="F1770" s="9" t="str">
        <f>IF('DATA ACCURATE'!N1773&lt;&gt;"",'DATA ACCURATE'!N1773,"")</f>
        <v/>
      </c>
      <c r="G1770" t="str">
        <f>IF(F1770="","",IF(F1770&lt;=DATABASE!$I$8,"UNYIL",IF(F1770&lt;=DATABASE!$J$8,"KECIL",IF(F1770&lt;DATABASE!$K$8,"TANGGUNG",IF(F1770&gt;=DATABASE!$K$8,"BESAR","")))))</f>
        <v/>
      </c>
      <c r="H1770" s="16" t="str">
        <f>IF('DATA ACCURATE'!J1773&lt;&gt;"",'DATA ACCURATE'!J1773,"")</f>
        <v/>
      </c>
      <c r="I1770" s="35" t="str">
        <f>IF(B1770&lt;&gt;"",IFERROR(VLOOKUP(B1770,'DATA TIMBANGAN'!G:M,7,FALSE),VLOOKUP(B1770,'DATA TIMBANGAN'!G:M,7)),"")</f>
        <v/>
      </c>
      <c r="J1770" s="25" t="str">
        <f>IF(H1770&lt;&gt;"",IFERROR(INDEX(DATABASE!$Z$19:$Z$38,MATCH(DATEVALUE(H1770),DATABASE!$AA$19:$AA$38,0)),INDEX(DATABASE!$Z$12:$Z$18,MATCH(WEEKDAY(H1770,2),DATABASE!$AA$12:$AA$18,0))),"")</f>
        <v/>
      </c>
      <c r="K1770" s="25" t="str">
        <f>IF('DATA ACCURATE'!V1773&lt;&gt;"",'DATA ACCURATE'!V1773,"")</f>
        <v/>
      </c>
      <c r="L1770" s="80" t="str">
        <f>IF($H1770="","",IF(OR($J1770="LIBUR",AND($L1769="LIBUR",$O1769=$O1770)),"LIBUR",IF(AND(OR($L1769="LUAR JAM KERJA 1",$L1769="LUAR JAM KERJA 2"),OR(OR(AND($H1769=$H1770,AND(OR($I1770&gt;DATABASE!$J$3,$I1770&lt;DATABASE!$J$6),((DATEVALUE($H1770)+$I1770)-(DATEVALUE($H1769)+$I1769))&lt;DATABASE!$J$6)),AND($H1769=$H1770,$O1769=$O1770,OR($I1770&gt;DATABASE!$J$6,$I1770&lt;DATABASE!$J$3))),AND(($H1770-$H1769)=1,OR($I1770&lt;DATABASE!$I$6,((DATEVALUE($H1770)+$I1770)-(DATEVALUE($H1769)+$I1769))&lt;DATABASE!$J$6))),$A1770=$A1769),"LUAR JAM KERJA 2",IF(AND(OR(WEEKDAY($H1770,2)=1,WEEKDAY($H1770,2)=2,WEEKDAY($H1770,2)=3,WEEKDAY($H1770,2)=4,WEEKDAY($H1770,2)=5),$I1770&lt;=DATABASE!$J$3,$I1770&gt;=DATABASE!$I$3),"JAM KERJA",IF(AND(WEEKDAY($H1770,2)=6,$I1770&lt;=DATABASE!$J$4,$I1770&gt;=DATABASE!$I$4),"JAM KERJA","LUAR JAM KERJA 1")))))</f>
        <v/>
      </c>
      <c r="M1770" s="33" t="str">
        <f>IF('DATA ACCURATE'!T1773&lt;&gt;"",IF('DATA ACCURATE'!T1773&gt;100,'DATA ACCURATE'!T1773/10,'DATA ACCURATE'!T1773),"")</f>
        <v/>
      </c>
      <c r="N1770" t="str">
        <f>IF(M1770="","",IF(M1770&lt;=DATABASE!$I$9,"LOKAL",IF(M1770&lt;DATABASE!$J$9,"LUAR KOTA 1",IF($M1770&gt;=DATABASE!$J$9,"LUAR KOTA 2",""))))</f>
        <v/>
      </c>
      <c r="O1770" s="38" t="str">
        <f>IF('DATA ACCURATE'!L1773&lt;&gt;"",'DATA ACCURATE'!L1773,"")</f>
        <v/>
      </c>
      <c r="Q1770" s="38">
        <f t="shared" si="190"/>
        <v>0</v>
      </c>
      <c r="R1770" s="38">
        <f t="shared" si="190"/>
        <v>0</v>
      </c>
      <c r="S1770" s="38">
        <f t="shared" si="190"/>
        <v>0</v>
      </c>
      <c r="T1770" s="38">
        <f t="shared" si="188"/>
        <v>0</v>
      </c>
      <c r="U1770" s="38">
        <f t="shared" si="191"/>
        <v>0</v>
      </c>
      <c r="V1770" s="38">
        <f t="shared" si="191"/>
        <v>0</v>
      </c>
      <c r="W1770" s="38">
        <f t="shared" si="191"/>
        <v>0</v>
      </c>
      <c r="X1770" s="38">
        <f t="shared" si="192"/>
        <v>0</v>
      </c>
      <c r="Y1770" s="38">
        <f t="shared" si="192"/>
        <v>0</v>
      </c>
      <c r="Z1770" s="38">
        <f t="shared" si="192"/>
        <v>0</v>
      </c>
      <c r="AA1770" s="38">
        <f t="shared" si="189"/>
        <v>0</v>
      </c>
      <c r="AB1770" s="38">
        <f t="shared" si="193"/>
        <v>0</v>
      </c>
      <c r="AC1770" s="38">
        <f t="shared" si="194"/>
        <v>0</v>
      </c>
      <c r="AD1770" s="38" t="str">
        <f t="shared" si="195"/>
        <v>000000000000</v>
      </c>
    </row>
    <row r="1771" spans="1:30">
      <c r="A1771" s="9" t="str">
        <f>IF('DATA ACCURATE'!A1774&lt;&gt;"",'DATA ACCURATE'!A1774,"")</f>
        <v/>
      </c>
      <c r="B1771" s="9" t="str">
        <f>IF('DATA ACCURATE'!D1774&lt;&gt;"",'DATA ACCURATE'!D1774,"")</f>
        <v/>
      </c>
      <c r="C1771" s="38" t="str">
        <f>IF($AD1771="000000000000","",INDEX(DATABASE!$W$12:$W$71,MATCH($AD1771,DATABASE!$V$12:$V$71,0)))</f>
        <v/>
      </c>
      <c r="D1771" s="34" t="str">
        <f>IF(C1771="","",IF(E1771="",INDEX(DATABASE!$AF$13:$AF$62,MATCH($C1771,DATABASE!$AC$13:$AC$62,0)),IF(E1771="2x D11",INDEX(DATABASE!$AF$13:$AF$62,MATCH($C1771,DATABASE!$AC$13:$AC$62,0))+2*DATABASE!$AF$62,IF(E1771="3x D11",INDEX(DATABASE!$AF$13:$AF$62,MATCH($C1771,DATABASE!$AC$13:$AC$62,0))+3*DATABASE!$AF$62,""))))</f>
        <v/>
      </c>
      <c r="E1771" s="38" t="str">
        <f>IF(AND($K1771="Y",$G1771&lt;&gt;"UNYIL",$F1771&lt;DATABASE!$O$8),"2x D11",IF(AND($K1771="Y",$G1771&lt;&gt;"UNYIL",$F1771&gt;=DATABASE!$O$8),"3x D11",""))</f>
        <v/>
      </c>
      <c r="F1771" s="9" t="str">
        <f>IF('DATA ACCURATE'!N1774&lt;&gt;"",'DATA ACCURATE'!N1774,"")</f>
        <v/>
      </c>
      <c r="G1771" t="str">
        <f>IF(F1771="","",IF(F1771&lt;=DATABASE!$I$8,"UNYIL",IF(F1771&lt;=DATABASE!$J$8,"KECIL",IF(F1771&lt;DATABASE!$K$8,"TANGGUNG",IF(F1771&gt;=DATABASE!$K$8,"BESAR","")))))</f>
        <v/>
      </c>
      <c r="H1771" s="16" t="str">
        <f>IF('DATA ACCURATE'!J1774&lt;&gt;"",'DATA ACCURATE'!J1774,"")</f>
        <v/>
      </c>
      <c r="I1771" s="35" t="str">
        <f>IF(B1771&lt;&gt;"",IFERROR(VLOOKUP(B1771,'DATA TIMBANGAN'!G:M,7,FALSE),VLOOKUP(B1771,'DATA TIMBANGAN'!G:M,7)),"")</f>
        <v/>
      </c>
      <c r="J1771" s="25" t="str">
        <f>IF(H1771&lt;&gt;"",IFERROR(INDEX(DATABASE!$Z$19:$Z$38,MATCH(DATEVALUE(H1771),DATABASE!$AA$19:$AA$38,0)),INDEX(DATABASE!$Z$12:$Z$18,MATCH(WEEKDAY(H1771,2),DATABASE!$AA$12:$AA$18,0))),"")</f>
        <v/>
      </c>
      <c r="K1771" s="25" t="str">
        <f>IF('DATA ACCURATE'!V1774&lt;&gt;"",'DATA ACCURATE'!V1774,"")</f>
        <v/>
      </c>
      <c r="L1771" s="80" t="str">
        <f>IF($H1771="","",IF(OR($J1771="LIBUR",AND($L1770="LIBUR",$O1770=$O1771)),"LIBUR",IF(AND(OR($L1770="LUAR JAM KERJA 1",$L1770="LUAR JAM KERJA 2"),OR(OR(AND($H1770=$H1771,AND(OR($I1771&gt;DATABASE!$J$3,$I1771&lt;DATABASE!$J$6),((DATEVALUE($H1771)+$I1771)-(DATEVALUE($H1770)+$I1770))&lt;DATABASE!$J$6)),AND($H1770=$H1771,$O1770=$O1771,OR($I1771&gt;DATABASE!$J$6,$I1771&lt;DATABASE!$J$3))),AND(($H1771-$H1770)=1,OR($I1771&lt;DATABASE!$I$6,((DATEVALUE($H1771)+$I1771)-(DATEVALUE($H1770)+$I1770))&lt;DATABASE!$J$6))),$A1771=$A1770),"LUAR JAM KERJA 2",IF(AND(OR(WEEKDAY($H1771,2)=1,WEEKDAY($H1771,2)=2,WEEKDAY($H1771,2)=3,WEEKDAY($H1771,2)=4,WEEKDAY($H1771,2)=5),$I1771&lt;=DATABASE!$J$3,$I1771&gt;=DATABASE!$I$3),"JAM KERJA",IF(AND(WEEKDAY($H1771,2)=6,$I1771&lt;=DATABASE!$J$4,$I1771&gt;=DATABASE!$I$4),"JAM KERJA","LUAR JAM KERJA 1")))))</f>
        <v/>
      </c>
      <c r="M1771" s="33" t="str">
        <f>IF('DATA ACCURATE'!T1774&lt;&gt;"",IF('DATA ACCURATE'!T1774&gt;100,'DATA ACCURATE'!T1774/10,'DATA ACCURATE'!T1774),"")</f>
        <v/>
      </c>
      <c r="N1771" t="str">
        <f>IF(M1771="","",IF(M1771&lt;=DATABASE!$I$9,"LOKAL",IF(M1771&lt;DATABASE!$J$9,"LUAR KOTA 1",IF($M1771&gt;=DATABASE!$J$9,"LUAR KOTA 2",""))))</f>
        <v/>
      </c>
      <c r="O1771" s="38" t="str">
        <f>IF('DATA ACCURATE'!L1774&lt;&gt;"",'DATA ACCURATE'!L1774,"")</f>
        <v/>
      </c>
      <c r="Q1771" s="38">
        <f t="shared" si="190"/>
        <v>0</v>
      </c>
      <c r="R1771" s="38">
        <f t="shared" si="190"/>
        <v>0</v>
      </c>
      <c r="S1771" s="38">
        <f t="shared" si="190"/>
        <v>0</v>
      </c>
      <c r="T1771" s="38">
        <f t="shared" si="188"/>
        <v>0</v>
      </c>
      <c r="U1771" s="38">
        <f t="shared" si="191"/>
        <v>0</v>
      </c>
      <c r="V1771" s="38">
        <f t="shared" si="191"/>
        <v>0</v>
      </c>
      <c r="W1771" s="38">
        <f t="shared" si="191"/>
        <v>0</v>
      </c>
      <c r="X1771" s="38">
        <f t="shared" si="192"/>
        <v>0</v>
      </c>
      <c r="Y1771" s="38">
        <f t="shared" si="192"/>
        <v>0</v>
      </c>
      <c r="Z1771" s="38">
        <f t="shared" si="192"/>
        <v>0</v>
      </c>
      <c r="AA1771" s="38">
        <f t="shared" si="189"/>
        <v>0</v>
      </c>
      <c r="AB1771" s="38">
        <f t="shared" si="193"/>
        <v>0</v>
      </c>
      <c r="AC1771" s="38">
        <f t="shared" si="194"/>
        <v>0</v>
      </c>
      <c r="AD1771" s="38" t="str">
        <f t="shared" si="195"/>
        <v>000000000000</v>
      </c>
    </row>
    <row r="1772" spans="1:30">
      <c r="A1772" s="9" t="str">
        <f>IF('DATA ACCURATE'!A1775&lt;&gt;"",'DATA ACCURATE'!A1775,"")</f>
        <v/>
      </c>
      <c r="B1772" s="9" t="str">
        <f>IF('DATA ACCURATE'!D1775&lt;&gt;"",'DATA ACCURATE'!D1775,"")</f>
        <v/>
      </c>
      <c r="C1772" s="38" t="str">
        <f>IF($AD1772="000000000000","",INDEX(DATABASE!$W$12:$W$71,MATCH($AD1772,DATABASE!$V$12:$V$71,0)))</f>
        <v/>
      </c>
      <c r="D1772" s="34" t="str">
        <f>IF(C1772="","",IF(E1772="",INDEX(DATABASE!$AF$13:$AF$62,MATCH($C1772,DATABASE!$AC$13:$AC$62,0)),IF(E1772="2x D11",INDEX(DATABASE!$AF$13:$AF$62,MATCH($C1772,DATABASE!$AC$13:$AC$62,0))+2*DATABASE!$AF$62,IF(E1772="3x D11",INDEX(DATABASE!$AF$13:$AF$62,MATCH($C1772,DATABASE!$AC$13:$AC$62,0))+3*DATABASE!$AF$62,""))))</f>
        <v/>
      </c>
      <c r="E1772" s="38" t="str">
        <f>IF(AND($K1772="Y",$G1772&lt;&gt;"UNYIL",$F1772&lt;DATABASE!$O$8),"2x D11",IF(AND($K1772="Y",$G1772&lt;&gt;"UNYIL",$F1772&gt;=DATABASE!$O$8),"3x D11",""))</f>
        <v/>
      </c>
      <c r="F1772" s="9" t="str">
        <f>IF('DATA ACCURATE'!N1775&lt;&gt;"",'DATA ACCURATE'!N1775,"")</f>
        <v/>
      </c>
      <c r="G1772" t="str">
        <f>IF(F1772="","",IF(F1772&lt;=DATABASE!$I$8,"UNYIL",IF(F1772&lt;=DATABASE!$J$8,"KECIL",IF(F1772&lt;DATABASE!$K$8,"TANGGUNG",IF(F1772&gt;=DATABASE!$K$8,"BESAR","")))))</f>
        <v/>
      </c>
      <c r="H1772" s="16" t="str">
        <f>IF('DATA ACCURATE'!J1775&lt;&gt;"",'DATA ACCURATE'!J1775,"")</f>
        <v/>
      </c>
      <c r="I1772" s="35" t="str">
        <f>IF(B1772&lt;&gt;"",IFERROR(VLOOKUP(B1772,'DATA TIMBANGAN'!G:M,7,FALSE),VLOOKUP(B1772,'DATA TIMBANGAN'!G:M,7)),"")</f>
        <v/>
      </c>
      <c r="J1772" s="25" t="str">
        <f>IF(H1772&lt;&gt;"",IFERROR(INDEX(DATABASE!$Z$19:$Z$38,MATCH(DATEVALUE(H1772),DATABASE!$AA$19:$AA$38,0)),INDEX(DATABASE!$Z$12:$Z$18,MATCH(WEEKDAY(H1772,2),DATABASE!$AA$12:$AA$18,0))),"")</f>
        <v/>
      </c>
      <c r="K1772" s="25" t="str">
        <f>IF('DATA ACCURATE'!V1775&lt;&gt;"",'DATA ACCURATE'!V1775,"")</f>
        <v/>
      </c>
      <c r="L1772" s="80" t="str">
        <f>IF($H1772="","",IF(OR($J1772="LIBUR",AND($L1771="LIBUR",$O1771=$O1772)),"LIBUR",IF(AND(OR($L1771="LUAR JAM KERJA 1",$L1771="LUAR JAM KERJA 2"),OR(OR(AND($H1771=$H1772,AND(OR($I1772&gt;DATABASE!$J$3,$I1772&lt;DATABASE!$J$6),((DATEVALUE($H1772)+$I1772)-(DATEVALUE($H1771)+$I1771))&lt;DATABASE!$J$6)),AND($H1771=$H1772,$O1771=$O1772,OR($I1772&gt;DATABASE!$J$6,$I1772&lt;DATABASE!$J$3))),AND(($H1772-$H1771)=1,OR($I1772&lt;DATABASE!$I$6,((DATEVALUE($H1772)+$I1772)-(DATEVALUE($H1771)+$I1771))&lt;DATABASE!$J$6))),$A1772=$A1771),"LUAR JAM KERJA 2",IF(AND(OR(WEEKDAY($H1772,2)=1,WEEKDAY($H1772,2)=2,WEEKDAY($H1772,2)=3,WEEKDAY($H1772,2)=4,WEEKDAY($H1772,2)=5),$I1772&lt;=DATABASE!$J$3,$I1772&gt;=DATABASE!$I$3),"JAM KERJA",IF(AND(WEEKDAY($H1772,2)=6,$I1772&lt;=DATABASE!$J$4,$I1772&gt;=DATABASE!$I$4),"JAM KERJA","LUAR JAM KERJA 1")))))</f>
        <v/>
      </c>
      <c r="M1772" s="33" t="str">
        <f>IF('DATA ACCURATE'!T1775&lt;&gt;"",IF('DATA ACCURATE'!T1775&gt;100,'DATA ACCURATE'!T1775/10,'DATA ACCURATE'!T1775),"")</f>
        <v/>
      </c>
      <c r="N1772" t="str">
        <f>IF(M1772="","",IF(M1772&lt;=DATABASE!$I$9,"LOKAL",IF(M1772&lt;DATABASE!$J$9,"LUAR KOTA 1",IF($M1772&gt;=DATABASE!$J$9,"LUAR KOTA 2",""))))</f>
        <v/>
      </c>
      <c r="O1772" s="38" t="str">
        <f>IF('DATA ACCURATE'!L1775&lt;&gt;"",'DATA ACCURATE'!L1775,"")</f>
        <v/>
      </c>
      <c r="Q1772" s="38">
        <f t="shared" si="190"/>
        <v>0</v>
      </c>
      <c r="R1772" s="38">
        <f t="shared" si="190"/>
        <v>0</v>
      </c>
      <c r="S1772" s="38">
        <f t="shared" si="190"/>
        <v>0</v>
      </c>
      <c r="T1772" s="38">
        <f t="shared" si="188"/>
        <v>0</v>
      </c>
      <c r="U1772" s="38">
        <f t="shared" si="191"/>
        <v>0</v>
      </c>
      <c r="V1772" s="38">
        <f t="shared" si="191"/>
        <v>0</v>
      </c>
      <c r="W1772" s="38">
        <f t="shared" si="191"/>
        <v>0</v>
      </c>
      <c r="X1772" s="38">
        <f t="shared" si="192"/>
        <v>0</v>
      </c>
      <c r="Y1772" s="38">
        <f t="shared" si="192"/>
        <v>0</v>
      </c>
      <c r="Z1772" s="38">
        <f t="shared" si="192"/>
        <v>0</v>
      </c>
      <c r="AA1772" s="38">
        <f t="shared" si="189"/>
        <v>0</v>
      </c>
      <c r="AB1772" s="38">
        <f t="shared" si="193"/>
        <v>0</v>
      </c>
      <c r="AC1772" s="38">
        <f t="shared" si="194"/>
        <v>0</v>
      </c>
      <c r="AD1772" s="38" t="str">
        <f t="shared" si="195"/>
        <v>000000000000</v>
      </c>
    </row>
    <row r="1773" spans="1:30">
      <c r="A1773" s="9" t="str">
        <f>IF('DATA ACCURATE'!A1776&lt;&gt;"",'DATA ACCURATE'!A1776,"")</f>
        <v/>
      </c>
      <c r="B1773" s="9" t="str">
        <f>IF('DATA ACCURATE'!D1776&lt;&gt;"",'DATA ACCURATE'!D1776,"")</f>
        <v/>
      </c>
      <c r="C1773" s="38" t="str">
        <f>IF($AD1773="000000000000","",INDEX(DATABASE!$W$12:$W$71,MATCH($AD1773,DATABASE!$V$12:$V$71,0)))</f>
        <v/>
      </c>
      <c r="D1773" s="34" t="str">
        <f>IF(C1773="","",IF(E1773="",INDEX(DATABASE!$AF$13:$AF$62,MATCH($C1773,DATABASE!$AC$13:$AC$62,0)),IF(E1773="2x D11",INDEX(DATABASE!$AF$13:$AF$62,MATCH($C1773,DATABASE!$AC$13:$AC$62,0))+2*DATABASE!$AF$62,IF(E1773="3x D11",INDEX(DATABASE!$AF$13:$AF$62,MATCH($C1773,DATABASE!$AC$13:$AC$62,0))+3*DATABASE!$AF$62,""))))</f>
        <v/>
      </c>
      <c r="E1773" s="38" t="str">
        <f>IF(AND($K1773="Y",$G1773&lt;&gt;"UNYIL",$F1773&lt;DATABASE!$O$8),"2x D11",IF(AND($K1773="Y",$G1773&lt;&gt;"UNYIL",$F1773&gt;=DATABASE!$O$8),"3x D11",""))</f>
        <v/>
      </c>
      <c r="F1773" s="9" t="str">
        <f>IF('DATA ACCURATE'!N1776&lt;&gt;"",'DATA ACCURATE'!N1776,"")</f>
        <v/>
      </c>
      <c r="G1773" t="str">
        <f>IF(F1773="","",IF(F1773&lt;=DATABASE!$I$8,"UNYIL",IF(F1773&lt;=DATABASE!$J$8,"KECIL",IF(F1773&lt;DATABASE!$K$8,"TANGGUNG",IF(F1773&gt;=DATABASE!$K$8,"BESAR","")))))</f>
        <v/>
      </c>
      <c r="H1773" s="16" t="str">
        <f>IF('DATA ACCURATE'!J1776&lt;&gt;"",'DATA ACCURATE'!J1776,"")</f>
        <v/>
      </c>
      <c r="I1773" s="35" t="str">
        <f>IF(B1773&lt;&gt;"",IFERROR(VLOOKUP(B1773,'DATA TIMBANGAN'!G:M,7,FALSE),VLOOKUP(B1773,'DATA TIMBANGAN'!G:M,7)),"")</f>
        <v/>
      </c>
      <c r="J1773" s="25" t="str">
        <f>IF(H1773&lt;&gt;"",IFERROR(INDEX(DATABASE!$Z$19:$Z$38,MATCH(DATEVALUE(H1773),DATABASE!$AA$19:$AA$38,0)),INDEX(DATABASE!$Z$12:$Z$18,MATCH(WEEKDAY(H1773,2),DATABASE!$AA$12:$AA$18,0))),"")</f>
        <v/>
      </c>
      <c r="K1773" s="25" t="str">
        <f>IF('DATA ACCURATE'!V1776&lt;&gt;"",'DATA ACCURATE'!V1776,"")</f>
        <v/>
      </c>
      <c r="L1773" s="80" t="str">
        <f>IF($H1773="","",IF(OR($J1773="LIBUR",AND($L1772="LIBUR",$O1772=$O1773)),"LIBUR",IF(AND(OR($L1772="LUAR JAM KERJA 1",$L1772="LUAR JAM KERJA 2"),OR(OR(AND($H1772=$H1773,AND(OR($I1773&gt;DATABASE!$J$3,$I1773&lt;DATABASE!$J$6),((DATEVALUE($H1773)+$I1773)-(DATEVALUE($H1772)+$I1772))&lt;DATABASE!$J$6)),AND($H1772=$H1773,$O1772=$O1773,OR($I1773&gt;DATABASE!$J$6,$I1773&lt;DATABASE!$J$3))),AND(($H1773-$H1772)=1,OR($I1773&lt;DATABASE!$I$6,((DATEVALUE($H1773)+$I1773)-(DATEVALUE($H1772)+$I1772))&lt;DATABASE!$J$6))),$A1773=$A1772),"LUAR JAM KERJA 2",IF(AND(OR(WEEKDAY($H1773,2)=1,WEEKDAY($H1773,2)=2,WEEKDAY($H1773,2)=3,WEEKDAY($H1773,2)=4,WEEKDAY($H1773,2)=5),$I1773&lt;=DATABASE!$J$3,$I1773&gt;=DATABASE!$I$3),"JAM KERJA",IF(AND(WEEKDAY($H1773,2)=6,$I1773&lt;=DATABASE!$J$4,$I1773&gt;=DATABASE!$I$4),"JAM KERJA","LUAR JAM KERJA 1")))))</f>
        <v/>
      </c>
      <c r="M1773" s="33" t="str">
        <f>IF('DATA ACCURATE'!T1776&lt;&gt;"",IF('DATA ACCURATE'!T1776&gt;100,'DATA ACCURATE'!T1776/10,'DATA ACCURATE'!T1776),"")</f>
        <v/>
      </c>
      <c r="N1773" t="str">
        <f>IF(M1773="","",IF(M1773&lt;=DATABASE!$I$9,"LOKAL",IF(M1773&lt;DATABASE!$J$9,"LUAR KOTA 1",IF($M1773&gt;=DATABASE!$J$9,"LUAR KOTA 2",""))))</f>
        <v/>
      </c>
      <c r="O1773" s="38" t="str">
        <f>IF('DATA ACCURATE'!L1776&lt;&gt;"",'DATA ACCURATE'!L1776,"")</f>
        <v/>
      </c>
      <c r="Q1773" s="38">
        <f t="shared" si="190"/>
        <v>0</v>
      </c>
      <c r="R1773" s="38">
        <f t="shared" si="190"/>
        <v>0</v>
      </c>
      <c r="S1773" s="38">
        <f t="shared" si="190"/>
        <v>0</v>
      </c>
      <c r="T1773" s="38">
        <f t="shared" si="188"/>
        <v>0</v>
      </c>
      <c r="U1773" s="38">
        <f t="shared" si="191"/>
        <v>0</v>
      </c>
      <c r="V1773" s="38">
        <f t="shared" si="191"/>
        <v>0</v>
      </c>
      <c r="W1773" s="38">
        <f t="shared" si="191"/>
        <v>0</v>
      </c>
      <c r="X1773" s="38">
        <f t="shared" si="192"/>
        <v>0</v>
      </c>
      <c r="Y1773" s="38">
        <f t="shared" si="192"/>
        <v>0</v>
      </c>
      <c r="Z1773" s="38">
        <f t="shared" si="192"/>
        <v>0</v>
      </c>
      <c r="AA1773" s="38">
        <f t="shared" si="189"/>
        <v>0</v>
      </c>
      <c r="AB1773" s="38">
        <f t="shared" si="193"/>
        <v>0</v>
      </c>
      <c r="AC1773" s="38">
        <f t="shared" si="194"/>
        <v>0</v>
      </c>
      <c r="AD1773" s="38" t="str">
        <f t="shared" si="195"/>
        <v>000000000000</v>
      </c>
    </row>
    <row r="1774" spans="1:30">
      <c r="A1774" s="9" t="str">
        <f>IF('DATA ACCURATE'!A1777&lt;&gt;"",'DATA ACCURATE'!A1777,"")</f>
        <v/>
      </c>
      <c r="B1774" s="9" t="str">
        <f>IF('DATA ACCURATE'!D1777&lt;&gt;"",'DATA ACCURATE'!D1777,"")</f>
        <v/>
      </c>
      <c r="C1774" s="38" t="str">
        <f>IF($AD1774="000000000000","",INDEX(DATABASE!$W$12:$W$71,MATCH($AD1774,DATABASE!$V$12:$V$71,0)))</f>
        <v/>
      </c>
      <c r="D1774" s="34" t="str">
        <f>IF(C1774="","",IF(E1774="",INDEX(DATABASE!$AF$13:$AF$62,MATCH($C1774,DATABASE!$AC$13:$AC$62,0)),IF(E1774="2x D11",INDEX(DATABASE!$AF$13:$AF$62,MATCH($C1774,DATABASE!$AC$13:$AC$62,0))+2*DATABASE!$AF$62,IF(E1774="3x D11",INDEX(DATABASE!$AF$13:$AF$62,MATCH($C1774,DATABASE!$AC$13:$AC$62,0))+3*DATABASE!$AF$62,""))))</f>
        <v/>
      </c>
      <c r="E1774" s="38" t="str">
        <f>IF(AND($K1774="Y",$G1774&lt;&gt;"UNYIL",$F1774&lt;DATABASE!$O$8),"2x D11",IF(AND($K1774="Y",$G1774&lt;&gt;"UNYIL",$F1774&gt;=DATABASE!$O$8),"3x D11",""))</f>
        <v/>
      </c>
      <c r="F1774" s="9" t="str">
        <f>IF('DATA ACCURATE'!N1777&lt;&gt;"",'DATA ACCURATE'!N1777,"")</f>
        <v/>
      </c>
      <c r="G1774" t="str">
        <f>IF(F1774="","",IF(F1774&lt;=DATABASE!$I$8,"UNYIL",IF(F1774&lt;=DATABASE!$J$8,"KECIL",IF(F1774&lt;DATABASE!$K$8,"TANGGUNG",IF(F1774&gt;=DATABASE!$K$8,"BESAR","")))))</f>
        <v/>
      </c>
      <c r="H1774" s="16" t="str">
        <f>IF('DATA ACCURATE'!J1777&lt;&gt;"",'DATA ACCURATE'!J1777,"")</f>
        <v/>
      </c>
      <c r="I1774" s="35" t="str">
        <f>IF(B1774&lt;&gt;"",IFERROR(VLOOKUP(B1774,'DATA TIMBANGAN'!G:M,7,FALSE),VLOOKUP(B1774,'DATA TIMBANGAN'!G:M,7)),"")</f>
        <v/>
      </c>
      <c r="J1774" s="25" t="str">
        <f>IF(H1774&lt;&gt;"",IFERROR(INDEX(DATABASE!$Z$19:$Z$38,MATCH(DATEVALUE(H1774),DATABASE!$AA$19:$AA$38,0)),INDEX(DATABASE!$Z$12:$Z$18,MATCH(WEEKDAY(H1774,2),DATABASE!$AA$12:$AA$18,0))),"")</f>
        <v/>
      </c>
      <c r="K1774" s="25" t="str">
        <f>IF('DATA ACCURATE'!V1777&lt;&gt;"",'DATA ACCURATE'!V1777,"")</f>
        <v/>
      </c>
      <c r="L1774" s="80" t="str">
        <f>IF($H1774="","",IF(OR($J1774="LIBUR",AND($L1773="LIBUR",$O1773=$O1774)),"LIBUR",IF(AND(OR($L1773="LUAR JAM KERJA 1",$L1773="LUAR JAM KERJA 2"),OR(OR(AND($H1773=$H1774,AND(OR($I1774&gt;DATABASE!$J$3,$I1774&lt;DATABASE!$J$6),((DATEVALUE($H1774)+$I1774)-(DATEVALUE($H1773)+$I1773))&lt;DATABASE!$J$6)),AND($H1773=$H1774,$O1773=$O1774,OR($I1774&gt;DATABASE!$J$6,$I1774&lt;DATABASE!$J$3))),AND(($H1774-$H1773)=1,OR($I1774&lt;DATABASE!$I$6,((DATEVALUE($H1774)+$I1774)-(DATEVALUE($H1773)+$I1773))&lt;DATABASE!$J$6))),$A1774=$A1773),"LUAR JAM KERJA 2",IF(AND(OR(WEEKDAY($H1774,2)=1,WEEKDAY($H1774,2)=2,WEEKDAY($H1774,2)=3,WEEKDAY($H1774,2)=4,WEEKDAY($H1774,2)=5),$I1774&lt;=DATABASE!$J$3,$I1774&gt;=DATABASE!$I$3),"JAM KERJA",IF(AND(WEEKDAY($H1774,2)=6,$I1774&lt;=DATABASE!$J$4,$I1774&gt;=DATABASE!$I$4),"JAM KERJA","LUAR JAM KERJA 1")))))</f>
        <v/>
      </c>
      <c r="M1774" s="33" t="str">
        <f>IF('DATA ACCURATE'!T1777&lt;&gt;"",IF('DATA ACCURATE'!T1777&gt;100,'DATA ACCURATE'!T1777/10,'DATA ACCURATE'!T1777),"")</f>
        <v/>
      </c>
      <c r="N1774" t="str">
        <f>IF(M1774="","",IF(M1774&lt;=DATABASE!$I$9,"LOKAL",IF(M1774&lt;DATABASE!$J$9,"LUAR KOTA 1",IF($M1774&gt;=DATABASE!$J$9,"LUAR KOTA 2",""))))</f>
        <v/>
      </c>
      <c r="O1774" s="38" t="str">
        <f>IF('DATA ACCURATE'!L1777&lt;&gt;"",'DATA ACCURATE'!L1777,"")</f>
        <v/>
      </c>
      <c r="Q1774" s="38">
        <f t="shared" si="190"/>
        <v>0</v>
      </c>
      <c r="R1774" s="38">
        <f t="shared" si="190"/>
        <v>0</v>
      </c>
      <c r="S1774" s="38">
        <f t="shared" si="190"/>
        <v>0</v>
      </c>
      <c r="T1774" s="38">
        <f t="shared" si="188"/>
        <v>0</v>
      </c>
      <c r="U1774" s="38">
        <f t="shared" si="191"/>
        <v>0</v>
      </c>
      <c r="V1774" s="38">
        <f t="shared" si="191"/>
        <v>0</v>
      </c>
      <c r="W1774" s="38">
        <f t="shared" si="191"/>
        <v>0</v>
      </c>
      <c r="X1774" s="38">
        <f t="shared" si="192"/>
        <v>0</v>
      </c>
      <c r="Y1774" s="38">
        <f t="shared" si="192"/>
        <v>0</v>
      </c>
      <c r="Z1774" s="38">
        <f t="shared" si="192"/>
        <v>0</v>
      </c>
      <c r="AA1774" s="38">
        <f t="shared" si="189"/>
        <v>0</v>
      </c>
      <c r="AB1774" s="38">
        <f t="shared" si="193"/>
        <v>0</v>
      </c>
      <c r="AC1774" s="38">
        <f t="shared" si="194"/>
        <v>0</v>
      </c>
      <c r="AD1774" s="38" t="str">
        <f t="shared" si="195"/>
        <v>000000000000</v>
      </c>
    </row>
    <row r="1775" spans="1:30">
      <c r="A1775" s="9" t="str">
        <f>IF('DATA ACCURATE'!A1778&lt;&gt;"",'DATA ACCURATE'!A1778,"")</f>
        <v/>
      </c>
      <c r="B1775" s="9" t="str">
        <f>IF('DATA ACCURATE'!D1778&lt;&gt;"",'DATA ACCURATE'!D1778,"")</f>
        <v/>
      </c>
      <c r="C1775" s="38" t="str">
        <f>IF($AD1775="000000000000","",INDEX(DATABASE!$W$12:$W$71,MATCH($AD1775,DATABASE!$V$12:$V$71,0)))</f>
        <v/>
      </c>
      <c r="D1775" s="34" t="str">
        <f>IF(C1775="","",IF(E1775="",INDEX(DATABASE!$AF$13:$AF$62,MATCH($C1775,DATABASE!$AC$13:$AC$62,0)),IF(E1775="2x D11",INDEX(DATABASE!$AF$13:$AF$62,MATCH($C1775,DATABASE!$AC$13:$AC$62,0))+2*DATABASE!$AF$62,IF(E1775="3x D11",INDEX(DATABASE!$AF$13:$AF$62,MATCH($C1775,DATABASE!$AC$13:$AC$62,0))+3*DATABASE!$AF$62,""))))</f>
        <v/>
      </c>
      <c r="E1775" s="38" t="str">
        <f>IF(AND($K1775="Y",$G1775&lt;&gt;"UNYIL",$F1775&lt;DATABASE!$O$8),"2x D11",IF(AND($K1775="Y",$G1775&lt;&gt;"UNYIL",$F1775&gt;=DATABASE!$O$8),"3x D11",""))</f>
        <v/>
      </c>
      <c r="F1775" s="9" t="str">
        <f>IF('DATA ACCURATE'!N1778&lt;&gt;"",'DATA ACCURATE'!N1778,"")</f>
        <v/>
      </c>
      <c r="G1775" t="str">
        <f>IF(F1775="","",IF(F1775&lt;=DATABASE!$I$8,"UNYIL",IF(F1775&lt;=DATABASE!$J$8,"KECIL",IF(F1775&lt;DATABASE!$K$8,"TANGGUNG",IF(F1775&gt;=DATABASE!$K$8,"BESAR","")))))</f>
        <v/>
      </c>
      <c r="H1775" s="16" t="str">
        <f>IF('DATA ACCURATE'!J1778&lt;&gt;"",'DATA ACCURATE'!J1778,"")</f>
        <v/>
      </c>
      <c r="I1775" s="35" t="str">
        <f>IF(B1775&lt;&gt;"",IFERROR(VLOOKUP(B1775,'DATA TIMBANGAN'!G:M,7,FALSE),VLOOKUP(B1775,'DATA TIMBANGAN'!G:M,7)),"")</f>
        <v/>
      </c>
      <c r="J1775" s="25" t="str">
        <f>IF(H1775&lt;&gt;"",IFERROR(INDEX(DATABASE!$Z$19:$Z$38,MATCH(DATEVALUE(H1775),DATABASE!$AA$19:$AA$38,0)),INDEX(DATABASE!$Z$12:$Z$18,MATCH(WEEKDAY(H1775,2),DATABASE!$AA$12:$AA$18,0))),"")</f>
        <v/>
      </c>
      <c r="K1775" s="25" t="str">
        <f>IF('DATA ACCURATE'!V1778&lt;&gt;"",'DATA ACCURATE'!V1778,"")</f>
        <v/>
      </c>
      <c r="L1775" s="80" t="str">
        <f>IF($H1775="","",IF(OR($J1775="LIBUR",AND($L1774="LIBUR",$O1774=$O1775)),"LIBUR",IF(AND(OR($L1774="LUAR JAM KERJA 1",$L1774="LUAR JAM KERJA 2"),OR(OR(AND($H1774=$H1775,AND(OR($I1775&gt;DATABASE!$J$3,$I1775&lt;DATABASE!$J$6),((DATEVALUE($H1775)+$I1775)-(DATEVALUE($H1774)+$I1774))&lt;DATABASE!$J$6)),AND($H1774=$H1775,$O1774=$O1775,OR($I1775&gt;DATABASE!$J$6,$I1775&lt;DATABASE!$J$3))),AND(($H1775-$H1774)=1,OR($I1775&lt;DATABASE!$I$6,((DATEVALUE($H1775)+$I1775)-(DATEVALUE($H1774)+$I1774))&lt;DATABASE!$J$6))),$A1775=$A1774),"LUAR JAM KERJA 2",IF(AND(OR(WEEKDAY($H1775,2)=1,WEEKDAY($H1775,2)=2,WEEKDAY($H1775,2)=3,WEEKDAY($H1775,2)=4,WEEKDAY($H1775,2)=5),$I1775&lt;=DATABASE!$J$3,$I1775&gt;=DATABASE!$I$3),"JAM KERJA",IF(AND(WEEKDAY($H1775,2)=6,$I1775&lt;=DATABASE!$J$4,$I1775&gt;=DATABASE!$I$4),"JAM KERJA","LUAR JAM KERJA 1")))))</f>
        <v/>
      </c>
      <c r="M1775" s="33" t="str">
        <f>IF('DATA ACCURATE'!T1778&lt;&gt;"",IF('DATA ACCURATE'!T1778&gt;100,'DATA ACCURATE'!T1778/10,'DATA ACCURATE'!T1778),"")</f>
        <v/>
      </c>
      <c r="N1775" t="str">
        <f>IF(M1775="","",IF(M1775&lt;=DATABASE!$I$9,"LOKAL",IF(M1775&lt;DATABASE!$J$9,"LUAR KOTA 1",IF($M1775&gt;=DATABASE!$J$9,"LUAR KOTA 2",""))))</f>
        <v/>
      </c>
      <c r="O1775" s="38" t="str">
        <f>IF('DATA ACCURATE'!L1778&lt;&gt;"",'DATA ACCURATE'!L1778,"")</f>
        <v/>
      </c>
      <c r="Q1775" s="38">
        <f t="shared" si="190"/>
        <v>0</v>
      </c>
      <c r="R1775" s="38">
        <f t="shared" si="190"/>
        <v>0</v>
      </c>
      <c r="S1775" s="38">
        <f t="shared" si="190"/>
        <v>0</v>
      </c>
      <c r="T1775" s="38">
        <f t="shared" si="188"/>
        <v>0</v>
      </c>
      <c r="U1775" s="38">
        <f t="shared" si="191"/>
        <v>0</v>
      </c>
      <c r="V1775" s="38">
        <f t="shared" si="191"/>
        <v>0</v>
      </c>
      <c r="W1775" s="38">
        <f t="shared" si="191"/>
        <v>0</v>
      </c>
      <c r="X1775" s="38">
        <f t="shared" si="192"/>
        <v>0</v>
      </c>
      <c r="Y1775" s="38">
        <f t="shared" si="192"/>
        <v>0</v>
      </c>
      <c r="Z1775" s="38">
        <f t="shared" si="192"/>
        <v>0</v>
      </c>
      <c r="AA1775" s="38">
        <f t="shared" si="189"/>
        <v>0</v>
      </c>
      <c r="AB1775" s="38">
        <f t="shared" si="193"/>
        <v>0</v>
      </c>
      <c r="AC1775" s="38">
        <f t="shared" si="194"/>
        <v>0</v>
      </c>
      <c r="AD1775" s="38" t="str">
        <f t="shared" si="195"/>
        <v>000000000000</v>
      </c>
    </row>
    <row r="1776" spans="1:30">
      <c r="A1776" s="9" t="str">
        <f>IF('DATA ACCURATE'!A1779&lt;&gt;"",'DATA ACCURATE'!A1779,"")</f>
        <v/>
      </c>
      <c r="B1776" s="9" t="str">
        <f>IF('DATA ACCURATE'!D1779&lt;&gt;"",'DATA ACCURATE'!D1779,"")</f>
        <v/>
      </c>
      <c r="C1776" s="38" t="str">
        <f>IF($AD1776="000000000000","",INDEX(DATABASE!$W$12:$W$71,MATCH($AD1776,DATABASE!$V$12:$V$71,0)))</f>
        <v/>
      </c>
      <c r="D1776" s="34" t="str">
        <f>IF(C1776="","",IF(E1776="",INDEX(DATABASE!$AF$13:$AF$62,MATCH($C1776,DATABASE!$AC$13:$AC$62,0)),IF(E1776="2x D11",INDEX(DATABASE!$AF$13:$AF$62,MATCH($C1776,DATABASE!$AC$13:$AC$62,0))+2*DATABASE!$AF$62,IF(E1776="3x D11",INDEX(DATABASE!$AF$13:$AF$62,MATCH($C1776,DATABASE!$AC$13:$AC$62,0))+3*DATABASE!$AF$62,""))))</f>
        <v/>
      </c>
      <c r="E1776" s="38" t="str">
        <f>IF(AND($K1776="Y",$G1776&lt;&gt;"UNYIL",$F1776&lt;DATABASE!$O$8),"2x D11",IF(AND($K1776="Y",$G1776&lt;&gt;"UNYIL",$F1776&gt;=DATABASE!$O$8),"3x D11",""))</f>
        <v/>
      </c>
      <c r="F1776" s="9" t="str">
        <f>IF('DATA ACCURATE'!N1779&lt;&gt;"",'DATA ACCURATE'!N1779,"")</f>
        <v/>
      </c>
      <c r="G1776" t="str">
        <f>IF(F1776="","",IF(F1776&lt;=DATABASE!$I$8,"UNYIL",IF(F1776&lt;=DATABASE!$J$8,"KECIL",IF(F1776&lt;DATABASE!$K$8,"TANGGUNG",IF(F1776&gt;=DATABASE!$K$8,"BESAR","")))))</f>
        <v/>
      </c>
      <c r="H1776" s="16" t="str">
        <f>IF('DATA ACCURATE'!J1779&lt;&gt;"",'DATA ACCURATE'!J1779,"")</f>
        <v/>
      </c>
      <c r="I1776" s="35" t="str">
        <f>IF(B1776&lt;&gt;"",IFERROR(VLOOKUP(B1776,'DATA TIMBANGAN'!G:M,7,FALSE),VLOOKUP(B1776,'DATA TIMBANGAN'!G:M,7)),"")</f>
        <v/>
      </c>
      <c r="J1776" s="25" t="str">
        <f>IF(H1776&lt;&gt;"",IFERROR(INDEX(DATABASE!$Z$19:$Z$38,MATCH(DATEVALUE(H1776),DATABASE!$AA$19:$AA$38,0)),INDEX(DATABASE!$Z$12:$Z$18,MATCH(WEEKDAY(H1776,2),DATABASE!$AA$12:$AA$18,0))),"")</f>
        <v/>
      </c>
      <c r="K1776" s="25" t="str">
        <f>IF('DATA ACCURATE'!V1779&lt;&gt;"",'DATA ACCURATE'!V1779,"")</f>
        <v/>
      </c>
      <c r="L1776" s="80" t="str">
        <f>IF($H1776="","",IF(OR($J1776="LIBUR",AND($L1775="LIBUR",$O1775=$O1776)),"LIBUR",IF(AND(OR($L1775="LUAR JAM KERJA 1",$L1775="LUAR JAM KERJA 2"),OR(OR(AND($H1775=$H1776,AND(OR($I1776&gt;DATABASE!$J$3,$I1776&lt;DATABASE!$J$6),((DATEVALUE($H1776)+$I1776)-(DATEVALUE($H1775)+$I1775))&lt;DATABASE!$J$6)),AND($H1775=$H1776,$O1775=$O1776,OR($I1776&gt;DATABASE!$J$6,$I1776&lt;DATABASE!$J$3))),AND(($H1776-$H1775)=1,OR($I1776&lt;DATABASE!$I$6,((DATEVALUE($H1776)+$I1776)-(DATEVALUE($H1775)+$I1775))&lt;DATABASE!$J$6))),$A1776=$A1775),"LUAR JAM KERJA 2",IF(AND(OR(WEEKDAY($H1776,2)=1,WEEKDAY($H1776,2)=2,WEEKDAY($H1776,2)=3,WEEKDAY($H1776,2)=4,WEEKDAY($H1776,2)=5),$I1776&lt;=DATABASE!$J$3,$I1776&gt;=DATABASE!$I$3),"JAM KERJA",IF(AND(WEEKDAY($H1776,2)=6,$I1776&lt;=DATABASE!$J$4,$I1776&gt;=DATABASE!$I$4),"JAM KERJA","LUAR JAM KERJA 1")))))</f>
        <v/>
      </c>
      <c r="M1776" s="33" t="str">
        <f>IF('DATA ACCURATE'!T1779&lt;&gt;"",IF('DATA ACCURATE'!T1779&gt;100,'DATA ACCURATE'!T1779/10,'DATA ACCURATE'!T1779),"")</f>
        <v/>
      </c>
      <c r="N1776" t="str">
        <f>IF(M1776="","",IF(M1776&lt;=DATABASE!$I$9,"LOKAL",IF(M1776&lt;DATABASE!$J$9,"LUAR KOTA 1",IF($M1776&gt;=DATABASE!$J$9,"LUAR KOTA 2",""))))</f>
        <v/>
      </c>
      <c r="O1776" s="38" t="str">
        <f>IF('DATA ACCURATE'!L1779&lt;&gt;"",'DATA ACCURATE'!L1779,"")</f>
        <v/>
      </c>
      <c r="Q1776" s="38">
        <f t="shared" si="190"/>
        <v>0</v>
      </c>
      <c r="R1776" s="38">
        <f t="shared" si="190"/>
        <v>0</v>
      </c>
      <c r="S1776" s="38">
        <f t="shared" si="190"/>
        <v>0</v>
      </c>
      <c r="T1776" s="38">
        <f t="shared" si="188"/>
        <v>0</v>
      </c>
      <c r="U1776" s="38">
        <f t="shared" si="191"/>
        <v>0</v>
      </c>
      <c r="V1776" s="38">
        <f t="shared" si="191"/>
        <v>0</v>
      </c>
      <c r="W1776" s="38">
        <f t="shared" si="191"/>
        <v>0</v>
      </c>
      <c r="X1776" s="38">
        <f t="shared" si="192"/>
        <v>0</v>
      </c>
      <c r="Y1776" s="38">
        <f t="shared" si="192"/>
        <v>0</v>
      </c>
      <c r="Z1776" s="38">
        <f t="shared" si="192"/>
        <v>0</v>
      </c>
      <c r="AA1776" s="38">
        <f t="shared" si="189"/>
        <v>0</v>
      </c>
      <c r="AB1776" s="38">
        <f t="shared" si="193"/>
        <v>0</v>
      </c>
      <c r="AC1776" s="38">
        <f t="shared" si="194"/>
        <v>0</v>
      </c>
      <c r="AD1776" s="38" t="str">
        <f t="shared" si="195"/>
        <v>000000000000</v>
      </c>
    </row>
    <row r="1777" spans="1:30">
      <c r="A1777" s="9" t="str">
        <f>IF('DATA ACCURATE'!A1780&lt;&gt;"",'DATA ACCURATE'!A1780,"")</f>
        <v/>
      </c>
      <c r="B1777" s="9" t="str">
        <f>IF('DATA ACCURATE'!D1780&lt;&gt;"",'DATA ACCURATE'!D1780,"")</f>
        <v/>
      </c>
      <c r="C1777" s="38" t="str">
        <f>IF($AD1777="000000000000","",INDEX(DATABASE!$W$12:$W$71,MATCH($AD1777,DATABASE!$V$12:$V$71,0)))</f>
        <v/>
      </c>
      <c r="D1777" s="34" t="str">
        <f>IF(C1777="","",IF(E1777="",INDEX(DATABASE!$AF$13:$AF$62,MATCH($C1777,DATABASE!$AC$13:$AC$62,0)),IF(E1777="2x D11",INDEX(DATABASE!$AF$13:$AF$62,MATCH($C1777,DATABASE!$AC$13:$AC$62,0))+2*DATABASE!$AF$62,IF(E1777="3x D11",INDEX(DATABASE!$AF$13:$AF$62,MATCH($C1777,DATABASE!$AC$13:$AC$62,0))+3*DATABASE!$AF$62,""))))</f>
        <v/>
      </c>
      <c r="E1777" s="38" t="str">
        <f>IF(AND($K1777="Y",$G1777&lt;&gt;"UNYIL",$F1777&lt;DATABASE!$O$8),"2x D11",IF(AND($K1777="Y",$G1777&lt;&gt;"UNYIL",$F1777&gt;=DATABASE!$O$8),"3x D11",""))</f>
        <v/>
      </c>
      <c r="F1777" s="9" t="str">
        <f>IF('DATA ACCURATE'!N1780&lt;&gt;"",'DATA ACCURATE'!N1780,"")</f>
        <v/>
      </c>
      <c r="G1777" t="str">
        <f>IF(F1777="","",IF(F1777&lt;=DATABASE!$I$8,"UNYIL",IF(F1777&lt;=DATABASE!$J$8,"KECIL",IF(F1777&lt;DATABASE!$K$8,"TANGGUNG",IF(F1777&gt;=DATABASE!$K$8,"BESAR","")))))</f>
        <v/>
      </c>
      <c r="H1777" s="16" t="str">
        <f>IF('DATA ACCURATE'!J1780&lt;&gt;"",'DATA ACCURATE'!J1780,"")</f>
        <v/>
      </c>
      <c r="I1777" s="35" t="str">
        <f>IF(B1777&lt;&gt;"",IFERROR(VLOOKUP(B1777,'DATA TIMBANGAN'!G:M,7,FALSE),VLOOKUP(B1777,'DATA TIMBANGAN'!G:M,7)),"")</f>
        <v/>
      </c>
      <c r="J1777" s="25" t="str">
        <f>IF(H1777&lt;&gt;"",IFERROR(INDEX(DATABASE!$Z$19:$Z$38,MATCH(DATEVALUE(H1777),DATABASE!$AA$19:$AA$38,0)),INDEX(DATABASE!$Z$12:$Z$18,MATCH(WEEKDAY(H1777,2),DATABASE!$AA$12:$AA$18,0))),"")</f>
        <v/>
      </c>
      <c r="K1777" s="25" t="str">
        <f>IF('DATA ACCURATE'!V1780&lt;&gt;"",'DATA ACCURATE'!V1780,"")</f>
        <v/>
      </c>
      <c r="L1777" s="80" t="str">
        <f>IF($H1777="","",IF(OR($J1777="LIBUR",AND($L1776="LIBUR",$O1776=$O1777)),"LIBUR",IF(AND(OR($L1776="LUAR JAM KERJA 1",$L1776="LUAR JAM KERJA 2"),OR(OR(AND($H1776=$H1777,AND(OR($I1777&gt;DATABASE!$J$3,$I1777&lt;DATABASE!$J$6),((DATEVALUE($H1777)+$I1777)-(DATEVALUE($H1776)+$I1776))&lt;DATABASE!$J$6)),AND($H1776=$H1777,$O1776=$O1777,OR($I1777&gt;DATABASE!$J$6,$I1777&lt;DATABASE!$J$3))),AND(($H1777-$H1776)=1,OR($I1777&lt;DATABASE!$I$6,((DATEVALUE($H1777)+$I1777)-(DATEVALUE($H1776)+$I1776))&lt;DATABASE!$J$6))),$A1777=$A1776),"LUAR JAM KERJA 2",IF(AND(OR(WEEKDAY($H1777,2)=1,WEEKDAY($H1777,2)=2,WEEKDAY($H1777,2)=3,WEEKDAY($H1777,2)=4,WEEKDAY($H1777,2)=5),$I1777&lt;=DATABASE!$J$3,$I1777&gt;=DATABASE!$I$3),"JAM KERJA",IF(AND(WEEKDAY($H1777,2)=6,$I1777&lt;=DATABASE!$J$4,$I1777&gt;=DATABASE!$I$4),"JAM KERJA","LUAR JAM KERJA 1")))))</f>
        <v/>
      </c>
      <c r="M1777" s="33" t="str">
        <f>IF('DATA ACCURATE'!T1780&lt;&gt;"",IF('DATA ACCURATE'!T1780&gt;100,'DATA ACCURATE'!T1780/10,'DATA ACCURATE'!T1780),"")</f>
        <v/>
      </c>
      <c r="N1777" t="str">
        <f>IF(M1777="","",IF(M1777&lt;=DATABASE!$I$9,"LOKAL",IF(M1777&lt;DATABASE!$J$9,"LUAR KOTA 1",IF($M1777&gt;=DATABASE!$J$9,"LUAR KOTA 2",""))))</f>
        <v/>
      </c>
      <c r="O1777" s="38" t="str">
        <f>IF('DATA ACCURATE'!L1780&lt;&gt;"",'DATA ACCURATE'!L1780,"")</f>
        <v/>
      </c>
      <c r="Q1777" s="38">
        <f t="shared" si="190"/>
        <v>0</v>
      </c>
      <c r="R1777" s="38">
        <f t="shared" si="190"/>
        <v>0</v>
      </c>
      <c r="S1777" s="38">
        <f t="shared" si="190"/>
        <v>0</v>
      </c>
      <c r="T1777" s="38">
        <f t="shared" si="188"/>
        <v>0</v>
      </c>
      <c r="U1777" s="38">
        <f t="shared" si="191"/>
        <v>0</v>
      </c>
      <c r="V1777" s="38">
        <f t="shared" si="191"/>
        <v>0</v>
      </c>
      <c r="W1777" s="38">
        <f t="shared" si="191"/>
        <v>0</v>
      </c>
      <c r="X1777" s="38">
        <f t="shared" si="192"/>
        <v>0</v>
      </c>
      <c r="Y1777" s="38">
        <f t="shared" si="192"/>
        <v>0</v>
      </c>
      <c r="Z1777" s="38">
        <f t="shared" si="192"/>
        <v>0</v>
      </c>
      <c r="AA1777" s="38">
        <f t="shared" si="189"/>
        <v>0</v>
      </c>
      <c r="AB1777" s="38">
        <f t="shared" si="193"/>
        <v>0</v>
      </c>
      <c r="AC1777" s="38">
        <f t="shared" si="194"/>
        <v>0</v>
      </c>
      <c r="AD1777" s="38" t="str">
        <f t="shared" si="195"/>
        <v>000000000000</v>
      </c>
    </row>
    <row r="1778" spans="1:30">
      <c r="A1778" s="9" t="str">
        <f>IF('DATA ACCURATE'!A1781&lt;&gt;"",'DATA ACCURATE'!A1781,"")</f>
        <v/>
      </c>
      <c r="B1778" s="9" t="str">
        <f>IF('DATA ACCURATE'!D1781&lt;&gt;"",'DATA ACCURATE'!D1781,"")</f>
        <v/>
      </c>
      <c r="C1778" s="38" t="str">
        <f>IF($AD1778="000000000000","",INDEX(DATABASE!$W$12:$W$71,MATCH($AD1778,DATABASE!$V$12:$V$71,0)))</f>
        <v/>
      </c>
      <c r="D1778" s="34" t="str">
        <f>IF(C1778="","",IF(E1778="",INDEX(DATABASE!$AF$13:$AF$62,MATCH($C1778,DATABASE!$AC$13:$AC$62,0)),IF(E1778="2x D11",INDEX(DATABASE!$AF$13:$AF$62,MATCH($C1778,DATABASE!$AC$13:$AC$62,0))+2*DATABASE!$AF$62,IF(E1778="3x D11",INDEX(DATABASE!$AF$13:$AF$62,MATCH($C1778,DATABASE!$AC$13:$AC$62,0))+3*DATABASE!$AF$62,""))))</f>
        <v/>
      </c>
      <c r="E1778" s="38" t="str">
        <f>IF(AND($K1778="Y",$G1778&lt;&gt;"UNYIL",$F1778&lt;DATABASE!$O$8),"2x D11",IF(AND($K1778="Y",$G1778&lt;&gt;"UNYIL",$F1778&gt;=DATABASE!$O$8),"3x D11",""))</f>
        <v/>
      </c>
      <c r="F1778" s="9" t="str">
        <f>IF('DATA ACCURATE'!N1781&lt;&gt;"",'DATA ACCURATE'!N1781,"")</f>
        <v/>
      </c>
      <c r="G1778" t="str">
        <f>IF(F1778="","",IF(F1778&lt;=DATABASE!$I$8,"UNYIL",IF(F1778&lt;=DATABASE!$J$8,"KECIL",IF(F1778&lt;DATABASE!$K$8,"TANGGUNG",IF(F1778&gt;=DATABASE!$K$8,"BESAR","")))))</f>
        <v/>
      </c>
      <c r="H1778" s="16" t="str">
        <f>IF('DATA ACCURATE'!J1781&lt;&gt;"",'DATA ACCURATE'!J1781,"")</f>
        <v/>
      </c>
      <c r="I1778" s="35" t="str">
        <f>IF(B1778&lt;&gt;"",IFERROR(VLOOKUP(B1778,'DATA TIMBANGAN'!G:M,7,FALSE),VLOOKUP(B1778,'DATA TIMBANGAN'!G:M,7)),"")</f>
        <v/>
      </c>
      <c r="J1778" s="25" t="str">
        <f>IF(H1778&lt;&gt;"",IFERROR(INDEX(DATABASE!$Z$19:$Z$38,MATCH(DATEVALUE(H1778),DATABASE!$AA$19:$AA$38,0)),INDEX(DATABASE!$Z$12:$Z$18,MATCH(WEEKDAY(H1778,2),DATABASE!$AA$12:$AA$18,0))),"")</f>
        <v/>
      </c>
      <c r="K1778" s="25" t="str">
        <f>IF('DATA ACCURATE'!V1781&lt;&gt;"",'DATA ACCURATE'!V1781,"")</f>
        <v/>
      </c>
      <c r="L1778" s="80" t="str">
        <f>IF($H1778="","",IF(OR($J1778="LIBUR",AND($L1777="LIBUR",$O1777=$O1778)),"LIBUR",IF(AND(OR($L1777="LUAR JAM KERJA 1",$L1777="LUAR JAM KERJA 2"),OR(OR(AND($H1777=$H1778,AND(OR($I1778&gt;DATABASE!$J$3,$I1778&lt;DATABASE!$J$6),((DATEVALUE($H1778)+$I1778)-(DATEVALUE($H1777)+$I1777))&lt;DATABASE!$J$6)),AND($H1777=$H1778,$O1777=$O1778,OR($I1778&gt;DATABASE!$J$6,$I1778&lt;DATABASE!$J$3))),AND(($H1778-$H1777)=1,OR($I1778&lt;DATABASE!$I$6,((DATEVALUE($H1778)+$I1778)-(DATEVALUE($H1777)+$I1777))&lt;DATABASE!$J$6))),$A1778=$A1777),"LUAR JAM KERJA 2",IF(AND(OR(WEEKDAY($H1778,2)=1,WEEKDAY($H1778,2)=2,WEEKDAY($H1778,2)=3,WEEKDAY($H1778,2)=4,WEEKDAY($H1778,2)=5),$I1778&lt;=DATABASE!$J$3,$I1778&gt;=DATABASE!$I$3),"JAM KERJA",IF(AND(WEEKDAY($H1778,2)=6,$I1778&lt;=DATABASE!$J$4,$I1778&gt;=DATABASE!$I$4),"JAM KERJA","LUAR JAM KERJA 1")))))</f>
        <v/>
      </c>
      <c r="M1778" s="33" t="str">
        <f>IF('DATA ACCURATE'!T1781&lt;&gt;"",IF('DATA ACCURATE'!T1781&gt;100,'DATA ACCURATE'!T1781/10,'DATA ACCURATE'!T1781),"")</f>
        <v/>
      </c>
      <c r="N1778" t="str">
        <f>IF(M1778="","",IF(M1778&lt;=DATABASE!$I$9,"LOKAL",IF(M1778&lt;DATABASE!$J$9,"LUAR KOTA 1",IF($M1778&gt;=DATABASE!$J$9,"LUAR KOTA 2",""))))</f>
        <v/>
      </c>
      <c r="O1778" s="38" t="str">
        <f>IF('DATA ACCURATE'!L1781&lt;&gt;"",'DATA ACCURATE'!L1781,"")</f>
        <v/>
      </c>
      <c r="Q1778" s="38">
        <f t="shared" si="190"/>
        <v>0</v>
      </c>
      <c r="R1778" s="38">
        <f t="shared" si="190"/>
        <v>0</v>
      </c>
      <c r="S1778" s="38">
        <f t="shared" si="190"/>
        <v>0</v>
      </c>
      <c r="T1778" s="38">
        <f t="shared" si="188"/>
        <v>0</v>
      </c>
      <c r="U1778" s="38">
        <f t="shared" si="191"/>
        <v>0</v>
      </c>
      <c r="V1778" s="38">
        <f t="shared" si="191"/>
        <v>0</v>
      </c>
      <c r="W1778" s="38">
        <f t="shared" si="191"/>
        <v>0</v>
      </c>
      <c r="X1778" s="38">
        <f t="shared" si="192"/>
        <v>0</v>
      </c>
      <c r="Y1778" s="38">
        <f t="shared" si="192"/>
        <v>0</v>
      </c>
      <c r="Z1778" s="38">
        <f t="shared" si="192"/>
        <v>0</v>
      </c>
      <c r="AA1778" s="38">
        <f t="shared" si="189"/>
        <v>0</v>
      </c>
      <c r="AB1778" s="38">
        <f t="shared" si="193"/>
        <v>0</v>
      </c>
      <c r="AC1778" s="38">
        <f t="shared" si="194"/>
        <v>0</v>
      </c>
      <c r="AD1778" s="38" t="str">
        <f t="shared" si="195"/>
        <v>000000000000</v>
      </c>
    </row>
    <row r="1779" spans="1:30">
      <c r="A1779" s="9" t="str">
        <f>IF('DATA ACCURATE'!A1782&lt;&gt;"",'DATA ACCURATE'!A1782,"")</f>
        <v/>
      </c>
      <c r="B1779" s="9" t="str">
        <f>IF('DATA ACCURATE'!D1782&lt;&gt;"",'DATA ACCURATE'!D1782,"")</f>
        <v/>
      </c>
      <c r="C1779" s="38" t="str">
        <f>IF($AD1779="000000000000","",INDEX(DATABASE!$W$12:$W$71,MATCH($AD1779,DATABASE!$V$12:$V$71,0)))</f>
        <v/>
      </c>
      <c r="D1779" s="34" t="str">
        <f>IF(C1779="","",IF(E1779="",INDEX(DATABASE!$AF$13:$AF$62,MATCH($C1779,DATABASE!$AC$13:$AC$62,0)),IF(E1779="2x D11",INDEX(DATABASE!$AF$13:$AF$62,MATCH($C1779,DATABASE!$AC$13:$AC$62,0))+2*DATABASE!$AF$62,IF(E1779="3x D11",INDEX(DATABASE!$AF$13:$AF$62,MATCH($C1779,DATABASE!$AC$13:$AC$62,0))+3*DATABASE!$AF$62,""))))</f>
        <v/>
      </c>
      <c r="E1779" s="38" t="str">
        <f>IF(AND($K1779="Y",$G1779&lt;&gt;"UNYIL",$F1779&lt;DATABASE!$O$8),"2x D11",IF(AND($K1779="Y",$G1779&lt;&gt;"UNYIL",$F1779&gt;=DATABASE!$O$8),"3x D11",""))</f>
        <v/>
      </c>
      <c r="F1779" s="9" t="str">
        <f>IF('DATA ACCURATE'!N1782&lt;&gt;"",'DATA ACCURATE'!N1782,"")</f>
        <v/>
      </c>
      <c r="G1779" t="str">
        <f>IF(F1779="","",IF(F1779&lt;=DATABASE!$I$8,"UNYIL",IF(F1779&lt;=DATABASE!$J$8,"KECIL",IF(F1779&lt;DATABASE!$K$8,"TANGGUNG",IF(F1779&gt;=DATABASE!$K$8,"BESAR","")))))</f>
        <v/>
      </c>
      <c r="H1779" s="16" t="str">
        <f>IF('DATA ACCURATE'!J1782&lt;&gt;"",'DATA ACCURATE'!J1782,"")</f>
        <v/>
      </c>
      <c r="I1779" s="35" t="str">
        <f>IF(B1779&lt;&gt;"",IFERROR(VLOOKUP(B1779,'DATA TIMBANGAN'!G:M,7,FALSE),VLOOKUP(B1779,'DATA TIMBANGAN'!G:M,7)),"")</f>
        <v/>
      </c>
      <c r="J1779" s="25" t="str">
        <f>IF(H1779&lt;&gt;"",IFERROR(INDEX(DATABASE!$Z$19:$Z$38,MATCH(DATEVALUE(H1779),DATABASE!$AA$19:$AA$38,0)),INDEX(DATABASE!$Z$12:$Z$18,MATCH(WEEKDAY(H1779,2),DATABASE!$AA$12:$AA$18,0))),"")</f>
        <v/>
      </c>
      <c r="K1779" s="25" t="str">
        <f>IF('DATA ACCURATE'!V1782&lt;&gt;"",'DATA ACCURATE'!V1782,"")</f>
        <v/>
      </c>
      <c r="L1779" s="80" t="str">
        <f>IF($H1779="","",IF(OR($J1779="LIBUR",AND($L1778="LIBUR",$O1778=$O1779)),"LIBUR",IF(AND(OR($L1778="LUAR JAM KERJA 1",$L1778="LUAR JAM KERJA 2"),OR(OR(AND($H1778=$H1779,AND(OR($I1779&gt;DATABASE!$J$3,$I1779&lt;DATABASE!$J$6),((DATEVALUE($H1779)+$I1779)-(DATEVALUE($H1778)+$I1778))&lt;DATABASE!$J$6)),AND($H1778=$H1779,$O1778=$O1779,OR($I1779&gt;DATABASE!$J$6,$I1779&lt;DATABASE!$J$3))),AND(($H1779-$H1778)=1,OR($I1779&lt;DATABASE!$I$6,((DATEVALUE($H1779)+$I1779)-(DATEVALUE($H1778)+$I1778))&lt;DATABASE!$J$6))),$A1779=$A1778),"LUAR JAM KERJA 2",IF(AND(OR(WEEKDAY($H1779,2)=1,WEEKDAY($H1779,2)=2,WEEKDAY($H1779,2)=3,WEEKDAY($H1779,2)=4,WEEKDAY($H1779,2)=5),$I1779&lt;=DATABASE!$J$3,$I1779&gt;=DATABASE!$I$3),"JAM KERJA",IF(AND(WEEKDAY($H1779,2)=6,$I1779&lt;=DATABASE!$J$4,$I1779&gt;=DATABASE!$I$4),"JAM KERJA","LUAR JAM KERJA 1")))))</f>
        <v/>
      </c>
      <c r="M1779" s="33" t="str">
        <f>IF('DATA ACCURATE'!T1782&lt;&gt;"",IF('DATA ACCURATE'!T1782&gt;100,'DATA ACCURATE'!T1782/10,'DATA ACCURATE'!T1782),"")</f>
        <v/>
      </c>
      <c r="N1779" t="str">
        <f>IF(M1779="","",IF(M1779&lt;=DATABASE!$I$9,"LOKAL",IF(M1779&lt;DATABASE!$J$9,"LUAR KOTA 1",IF($M1779&gt;=DATABASE!$J$9,"LUAR KOTA 2",""))))</f>
        <v/>
      </c>
      <c r="O1779" s="38" t="str">
        <f>IF('DATA ACCURATE'!L1782&lt;&gt;"",'DATA ACCURATE'!L1782,"")</f>
        <v/>
      </c>
      <c r="Q1779" s="38">
        <f t="shared" si="190"/>
        <v>0</v>
      </c>
      <c r="R1779" s="38">
        <f t="shared" si="190"/>
        <v>0</v>
      </c>
      <c r="S1779" s="38">
        <f t="shared" si="190"/>
        <v>0</v>
      </c>
      <c r="T1779" s="38">
        <f t="shared" si="188"/>
        <v>0</v>
      </c>
      <c r="U1779" s="38">
        <f t="shared" si="191"/>
        <v>0</v>
      </c>
      <c r="V1779" s="38">
        <f t="shared" si="191"/>
        <v>0</v>
      </c>
      <c r="W1779" s="38">
        <f t="shared" si="191"/>
        <v>0</v>
      </c>
      <c r="X1779" s="38">
        <f t="shared" si="192"/>
        <v>0</v>
      </c>
      <c r="Y1779" s="38">
        <f t="shared" si="192"/>
        <v>0</v>
      </c>
      <c r="Z1779" s="38">
        <f t="shared" si="192"/>
        <v>0</v>
      </c>
      <c r="AA1779" s="38">
        <f t="shared" si="189"/>
        <v>0</v>
      </c>
      <c r="AB1779" s="38">
        <f t="shared" si="193"/>
        <v>0</v>
      </c>
      <c r="AC1779" s="38">
        <f t="shared" si="194"/>
        <v>0</v>
      </c>
      <c r="AD1779" s="38" t="str">
        <f t="shared" si="195"/>
        <v>000000000000</v>
      </c>
    </row>
    <row r="1780" spans="1:30">
      <c r="A1780" s="9" t="str">
        <f>IF('DATA ACCURATE'!A1783&lt;&gt;"",'DATA ACCURATE'!A1783,"")</f>
        <v/>
      </c>
      <c r="B1780" s="9" t="str">
        <f>IF('DATA ACCURATE'!D1783&lt;&gt;"",'DATA ACCURATE'!D1783,"")</f>
        <v/>
      </c>
      <c r="C1780" s="38" t="str">
        <f>IF($AD1780="000000000000","",INDEX(DATABASE!$W$12:$W$71,MATCH($AD1780,DATABASE!$V$12:$V$71,0)))</f>
        <v/>
      </c>
      <c r="D1780" s="34" t="str">
        <f>IF(C1780="","",IF(E1780="",INDEX(DATABASE!$AF$13:$AF$62,MATCH($C1780,DATABASE!$AC$13:$AC$62,0)),IF(E1780="2x D11",INDEX(DATABASE!$AF$13:$AF$62,MATCH($C1780,DATABASE!$AC$13:$AC$62,0))+2*DATABASE!$AF$62,IF(E1780="3x D11",INDEX(DATABASE!$AF$13:$AF$62,MATCH($C1780,DATABASE!$AC$13:$AC$62,0))+3*DATABASE!$AF$62,""))))</f>
        <v/>
      </c>
      <c r="E1780" s="38" t="str">
        <f>IF(AND($K1780="Y",$G1780&lt;&gt;"UNYIL",$F1780&lt;DATABASE!$O$8),"2x D11",IF(AND($K1780="Y",$G1780&lt;&gt;"UNYIL",$F1780&gt;=DATABASE!$O$8),"3x D11",""))</f>
        <v/>
      </c>
      <c r="F1780" s="9" t="str">
        <f>IF('DATA ACCURATE'!N1783&lt;&gt;"",'DATA ACCURATE'!N1783,"")</f>
        <v/>
      </c>
      <c r="G1780" t="str">
        <f>IF(F1780="","",IF(F1780&lt;=DATABASE!$I$8,"UNYIL",IF(F1780&lt;=DATABASE!$J$8,"KECIL",IF(F1780&lt;DATABASE!$K$8,"TANGGUNG",IF(F1780&gt;=DATABASE!$K$8,"BESAR","")))))</f>
        <v/>
      </c>
      <c r="H1780" s="16" t="str">
        <f>IF('DATA ACCURATE'!J1783&lt;&gt;"",'DATA ACCURATE'!J1783,"")</f>
        <v/>
      </c>
      <c r="I1780" s="35" t="str">
        <f>IF(B1780&lt;&gt;"",IFERROR(VLOOKUP(B1780,'DATA TIMBANGAN'!G:M,7,FALSE),VLOOKUP(B1780,'DATA TIMBANGAN'!G:M,7)),"")</f>
        <v/>
      </c>
      <c r="J1780" s="25" t="str">
        <f>IF(H1780&lt;&gt;"",IFERROR(INDEX(DATABASE!$Z$19:$Z$38,MATCH(DATEVALUE(H1780),DATABASE!$AA$19:$AA$38,0)),INDEX(DATABASE!$Z$12:$Z$18,MATCH(WEEKDAY(H1780,2),DATABASE!$AA$12:$AA$18,0))),"")</f>
        <v/>
      </c>
      <c r="K1780" s="25" t="str">
        <f>IF('DATA ACCURATE'!V1783&lt;&gt;"",'DATA ACCURATE'!V1783,"")</f>
        <v/>
      </c>
      <c r="L1780" s="80" t="str">
        <f>IF($H1780="","",IF(OR($J1780="LIBUR",AND($L1779="LIBUR",$O1779=$O1780)),"LIBUR",IF(AND(OR($L1779="LUAR JAM KERJA 1",$L1779="LUAR JAM KERJA 2"),OR(OR(AND($H1779=$H1780,AND(OR($I1780&gt;DATABASE!$J$3,$I1780&lt;DATABASE!$J$6),((DATEVALUE($H1780)+$I1780)-(DATEVALUE($H1779)+$I1779))&lt;DATABASE!$J$6)),AND($H1779=$H1780,$O1779=$O1780,OR($I1780&gt;DATABASE!$J$6,$I1780&lt;DATABASE!$J$3))),AND(($H1780-$H1779)=1,OR($I1780&lt;DATABASE!$I$6,((DATEVALUE($H1780)+$I1780)-(DATEVALUE($H1779)+$I1779))&lt;DATABASE!$J$6))),$A1780=$A1779),"LUAR JAM KERJA 2",IF(AND(OR(WEEKDAY($H1780,2)=1,WEEKDAY($H1780,2)=2,WEEKDAY($H1780,2)=3,WEEKDAY($H1780,2)=4,WEEKDAY($H1780,2)=5),$I1780&lt;=DATABASE!$J$3,$I1780&gt;=DATABASE!$I$3),"JAM KERJA",IF(AND(WEEKDAY($H1780,2)=6,$I1780&lt;=DATABASE!$J$4,$I1780&gt;=DATABASE!$I$4),"JAM KERJA","LUAR JAM KERJA 1")))))</f>
        <v/>
      </c>
      <c r="M1780" s="33" t="str">
        <f>IF('DATA ACCURATE'!T1783&lt;&gt;"",IF('DATA ACCURATE'!T1783&gt;100,'DATA ACCURATE'!T1783/10,'DATA ACCURATE'!T1783),"")</f>
        <v/>
      </c>
      <c r="N1780" t="str">
        <f>IF(M1780="","",IF(M1780&lt;=DATABASE!$I$9,"LOKAL",IF(M1780&lt;DATABASE!$J$9,"LUAR KOTA 1",IF($M1780&gt;=DATABASE!$J$9,"LUAR KOTA 2",""))))</f>
        <v/>
      </c>
      <c r="O1780" s="38" t="str">
        <f>IF('DATA ACCURATE'!L1783&lt;&gt;"",'DATA ACCURATE'!L1783,"")</f>
        <v/>
      </c>
      <c r="Q1780" s="38">
        <f t="shared" si="190"/>
        <v>0</v>
      </c>
      <c r="R1780" s="38">
        <f t="shared" si="190"/>
        <v>0</v>
      </c>
      <c r="S1780" s="38">
        <f t="shared" si="190"/>
        <v>0</v>
      </c>
      <c r="T1780" s="38">
        <f t="shared" si="188"/>
        <v>0</v>
      </c>
      <c r="U1780" s="38">
        <f t="shared" si="191"/>
        <v>0</v>
      </c>
      <c r="V1780" s="38">
        <f t="shared" si="191"/>
        <v>0</v>
      </c>
      <c r="W1780" s="38">
        <f t="shared" si="191"/>
        <v>0</v>
      </c>
      <c r="X1780" s="38">
        <f t="shared" si="192"/>
        <v>0</v>
      </c>
      <c r="Y1780" s="38">
        <f t="shared" si="192"/>
        <v>0</v>
      </c>
      <c r="Z1780" s="38">
        <f t="shared" si="192"/>
        <v>0</v>
      </c>
      <c r="AA1780" s="38">
        <f t="shared" si="189"/>
        <v>0</v>
      </c>
      <c r="AB1780" s="38">
        <f t="shared" si="193"/>
        <v>0</v>
      </c>
      <c r="AC1780" s="38">
        <f t="shared" si="194"/>
        <v>0</v>
      </c>
      <c r="AD1780" s="38" t="str">
        <f t="shared" si="195"/>
        <v>000000000000</v>
      </c>
    </row>
    <row r="1781" spans="1:30">
      <c r="A1781" s="9" t="str">
        <f>IF('DATA ACCURATE'!A1784&lt;&gt;"",'DATA ACCURATE'!A1784,"")</f>
        <v/>
      </c>
      <c r="B1781" s="9" t="str">
        <f>IF('DATA ACCURATE'!D1784&lt;&gt;"",'DATA ACCURATE'!D1784,"")</f>
        <v/>
      </c>
      <c r="C1781" s="38" t="str">
        <f>IF($AD1781="000000000000","",INDEX(DATABASE!$W$12:$W$71,MATCH($AD1781,DATABASE!$V$12:$V$71,0)))</f>
        <v/>
      </c>
      <c r="D1781" s="34" t="str">
        <f>IF(C1781="","",IF(E1781="",INDEX(DATABASE!$AF$13:$AF$62,MATCH($C1781,DATABASE!$AC$13:$AC$62,0)),IF(E1781="2x D11",INDEX(DATABASE!$AF$13:$AF$62,MATCH($C1781,DATABASE!$AC$13:$AC$62,0))+2*DATABASE!$AF$62,IF(E1781="3x D11",INDEX(DATABASE!$AF$13:$AF$62,MATCH($C1781,DATABASE!$AC$13:$AC$62,0))+3*DATABASE!$AF$62,""))))</f>
        <v/>
      </c>
      <c r="E1781" s="38" t="str">
        <f>IF(AND($K1781="Y",$G1781&lt;&gt;"UNYIL",$F1781&lt;DATABASE!$O$8),"2x D11",IF(AND($K1781="Y",$G1781&lt;&gt;"UNYIL",$F1781&gt;=DATABASE!$O$8),"3x D11",""))</f>
        <v/>
      </c>
      <c r="F1781" s="9" t="str">
        <f>IF('DATA ACCURATE'!N1784&lt;&gt;"",'DATA ACCURATE'!N1784,"")</f>
        <v/>
      </c>
      <c r="G1781" t="str">
        <f>IF(F1781="","",IF(F1781&lt;=DATABASE!$I$8,"UNYIL",IF(F1781&lt;=DATABASE!$J$8,"KECIL",IF(F1781&lt;DATABASE!$K$8,"TANGGUNG",IF(F1781&gt;=DATABASE!$K$8,"BESAR","")))))</f>
        <v/>
      </c>
      <c r="H1781" s="16" t="str">
        <f>IF('DATA ACCURATE'!J1784&lt;&gt;"",'DATA ACCURATE'!J1784,"")</f>
        <v/>
      </c>
      <c r="I1781" s="35" t="str">
        <f>IF(B1781&lt;&gt;"",IFERROR(VLOOKUP(B1781,'DATA TIMBANGAN'!G:M,7,FALSE),VLOOKUP(B1781,'DATA TIMBANGAN'!G:M,7)),"")</f>
        <v/>
      </c>
      <c r="J1781" s="25" t="str">
        <f>IF(H1781&lt;&gt;"",IFERROR(INDEX(DATABASE!$Z$19:$Z$38,MATCH(DATEVALUE(H1781),DATABASE!$AA$19:$AA$38,0)),INDEX(DATABASE!$Z$12:$Z$18,MATCH(WEEKDAY(H1781,2),DATABASE!$AA$12:$AA$18,0))),"")</f>
        <v/>
      </c>
      <c r="K1781" s="25" t="str">
        <f>IF('DATA ACCURATE'!V1784&lt;&gt;"",'DATA ACCURATE'!V1784,"")</f>
        <v/>
      </c>
      <c r="L1781" s="80" t="str">
        <f>IF($H1781="","",IF(OR($J1781="LIBUR",AND($L1780="LIBUR",$O1780=$O1781)),"LIBUR",IF(AND(OR($L1780="LUAR JAM KERJA 1",$L1780="LUAR JAM KERJA 2"),OR(OR(AND($H1780=$H1781,AND(OR($I1781&gt;DATABASE!$J$3,$I1781&lt;DATABASE!$J$6),((DATEVALUE($H1781)+$I1781)-(DATEVALUE($H1780)+$I1780))&lt;DATABASE!$J$6)),AND($H1780=$H1781,$O1780=$O1781,OR($I1781&gt;DATABASE!$J$6,$I1781&lt;DATABASE!$J$3))),AND(($H1781-$H1780)=1,OR($I1781&lt;DATABASE!$I$6,((DATEVALUE($H1781)+$I1781)-(DATEVALUE($H1780)+$I1780))&lt;DATABASE!$J$6))),$A1781=$A1780),"LUAR JAM KERJA 2",IF(AND(OR(WEEKDAY($H1781,2)=1,WEEKDAY($H1781,2)=2,WEEKDAY($H1781,2)=3,WEEKDAY($H1781,2)=4,WEEKDAY($H1781,2)=5),$I1781&lt;=DATABASE!$J$3,$I1781&gt;=DATABASE!$I$3),"JAM KERJA",IF(AND(WEEKDAY($H1781,2)=6,$I1781&lt;=DATABASE!$J$4,$I1781&gt;=DATABASE!$I$4),"JAM KERJA","LUAR JAM KERJA 1")))))</f>
        <v/>
      </c>
      <c r="M1781" s="33" t="str">
        <f>IF('DATA ACCURATE'!T1784&lt;&gt;"",IF('DATA ACCURATE'!T1784&gt;100,'DATA ACCURATE'!T1784/10,'DATA ACCURATE'!T1784),"")</f>
        <v/>
      </c>
      <c r="N1781" t="str">
        <f>IF(M1781="","",IF(M1781&lt;=DATABASE!$I$9,"LOKAL",IF(M1781&lt;DATABASE!$J$9,"LUAR KOTA 1",IF($M1781&gt;=DATABASE!$J$9,"LUAR KOTA 2",""))))</f>
        <v/>
      </c>
      <c r="O1781" s="38" t="str">
        <f>IF('DATA ACCURATE'!L1784&lt;&gt;"",'DATA ACCURATE'!L1784,"")</f>
        <v/>
      </c>
      <c r="Q1781" s="38">
        <f t="shared" si="190"/>
        <v>0</v>
      </c>
      <c r="R1781" s="38">
        <f t="shared" si="190"/>
        <v>0</v>
      </c>
      <c r="S1781" s="38">
        <f t="shared" si="190"/>
        <v>0</v>
      </c>
      <c r="T1781" s="38">
        <f t="shared" si="188"/>
        <v>0</v>
      </c>
      <c r="U1781" s="38">
        <f t="shared" si="191"/>
        <v>0</v>
      </c>
      <c r="V1781" s="38">
        <f t="shared" si="191"/>
        <v>0</v>
      </c>
      <c r="W1781" s="38">
        <f t="shared" si="191"/>
        <v>0</v>
      </c>
      <c r="X1781" s="38">
        <f t="shared" si="192"/>
        <v>0</v>
      </c>
      <c r="Y1781" s="38">
        <f t="shared" si="192"/>
        <v>0</v>
      </c>
      <c r="Z1781" s="38">
        <f t="shared" si="192"/>
        <v>0</v>
      </c>
      <c r="AA1781" s="38">
        <f t="shared" si="189"/>
        <v>0</v>
      </c>
      <c r="AB1781" s="38">
        <f t="shared" si="193"/>
        <v>0</v>
      </c>
      <c r="AC1781" s="38">
        <f t="shared" si="194"/>
        <v>0</v>
      </c>
      <c r="AD1781" s="38" t="str">
        <f t="shared" si="195"/>
        <v>000000000000</v>
      </c>
    </row>
    <row r="1782" spans="1:30">
      <c r="A1782" s="9" t="str">
        <f>IF('DATA ACCURATE'!A1785&lt;&gt;"",'DATA ACCURATE'!A1785,"")</f>
        <v/>
      </c>
      <c r="B1782" s="9" t="str">
        <f>IF('DATA ACCURATE'!D1785&lt;&gt;"",'DATA ACCURATE'!D1785,"")</f>
        <v/>
      </c>
      <c r="C1782" s="38" t="str">
        <f>IF($AD1782="000000000000","",INDEX(DATABASE!$W$12:$W$71,MATCH($AD1782,DATABASE!$V$12:$V$71,0)))</f>
        <v/>
      </c>
      <c r="D1782" s="34" t="str">
        <f>IF(C1782="","",IF(E1782="",INDEX(DATABASE!$AF$13:$AF$62,MATCH($C1782,DATABASE!$AC$13:$AC$62,0)),IF(E1782="2x D11",INDEX(DATABASE!$AF$13:$AF$62,MATCH($C1782,DATABASE!$AC$13:$AC$62,0))+2*DATABASE!$AF$62,IF(E1782="3x D11",INDEX(DATABASE!$AF$13:$AF$62,MATCH($C1782,DATABASE!$AC$13:$AC$62,0))+3*DATABASE!$AF$62,""))))</f>
        <v/>
      </c>
      <c r="E1782" s="38" t="str">
        <f>IF(AND($K1782="Y",$G1782&lt;&gt;"UNYIL",$F1782&lt;DATABASE!$O$8),"2x D11",IF(AND($K1782="Y",$G1782&lt;&gt;"UNYIL",$F1782&gt;=DATABASE!$O$8),"3x D11",""))</f>
        <v/>
      </c>
      <c r="F1782" s="9" t="str">
        <f>IF('DATA ACCURATE'!N1785&lt;&gt;"",'DATA ACCURATE'!N1785,"")</f>
        <v/>
      </c>
      <c r="G1782" t="str">
        <f>IF(F1782="","",IF(F1782&lt;=DATABASE!$I$8,"UNYIL",IF(F1782&lt;=DATABASE!$J$8,"KECIL",IF(F1782&lt;DATABASE!$K$8,"TANGGUNG",IF(F1782&gt;=DATABASE!$K$8,"BESAR","")))))</f>
        <v/>
      </c>
      <c r="H1782" s="16" t="str">
        <f>IF('DATA ACCURATE'!J1785&lt;&gt;"",'DATA ACCURATE'!J1785,"")</f>
        <v/>
      </c>
      <c r="I1782" s="35" t="str">
        <f>IF(B1782&lt;&gt;"",IFERROR(VLOOKUP(B1782,'DATA TIMBANGAN'!G:M,7,FALSE),VLOOKUP(B1782,'DATA TIMBANGAN'!G:M,7)),"")</f>
        <v/>
      </c>
      <c r="J1782" s="25" t="str">
        <f>IF(H1782&lt;&gt;"",IFERROR(INDEX(DATABASE!$Z$19:$Z$38,MATCH(DATEVALUE(H1782),DATABASE!$AA$19:$AA$38,0)),INDEX(DATABASE!$Z$12:$Z$18,MATCH(WEEKDAY(H1782,2),DATABASE!$AA$12:$AA$18,0))),"")</f>
        <v/>
      </c>
      <c r="K1782" s="25" t="str">
        <f>IF('DATA ACCURATE'!V1785&lt;&gt;"",'DATA ACCURATE'!V1785,"")</f>
        <v/>
      </c>
      <c r="L1782" s="80" t="str">
        <f>IF($H1782="","",IF(OR($J1782="LIBUR",AND($L1781="LIBUR",$O1781=$O1782)),"LIBUR",IF(AND(OR($L1781="LUAR JAM KERJA 1",$L1781="LUAR JAM KERJA 2"),OR(OR(AND($H1781=$H1782,AND(OR($I1782&gt;DATABASE!$J$3,$I1782&lt;DATABASE!$J$6),((DATEVALUE($H1782)+$I1782)-(DATEVALUE($H1781)+$I1781))&lt;DATABASE!$J$6)),AND($H1781=$H1782,$O1781=$O1782,OR($I1782&gt;DATABASE!$J$6,$I1782&lt;DATABASE!$J$3))),AND(($H1782-$H1781)=1,OR($I1782&lt;DATABASE!$I$6,((DATEVALUE($H1782)+$I1782)-(DATEVALUE($H1781)+$I1781))&lt;DATABASE!$J$6))),$A1782=$A1781),"LUAR JAM KERJA 2",IF(AND(OR(WEEKDAY($H1782,2)=1,WEEKDAY($H1782,2)=2,WEEKDAY($H1782,2)=3,WEEKDAY($H1782,2)=4,WEEKDAY($H1782,2)=5),$I1782&lt;=DATABASE!$J$3,$I1782&gt;=DATABASE!$I$3),"JAM KERJA",IF(AND(WEEKDAY($H1782,2)=6,$I1782&lt;=DATABASE!$J$4,$I1782&gt;=DATABASE!$I$4),"JAM KERJA","LUAR JAM KERJA 1")))))</f>
        <v/>
      </c>
      <c r="M1782" s="33" t="str">
        <f>IF('DATA ACCURATE'!T1785&lt;&gt;"",IF('DATA ACCURATE'!T1785&gt;100,'DATA ACCURATE'!T1785/10,'DATA ACCURATE'!T1785),"")</f>
        <v/>
      </c>
      <c r="N1782" t="str">
        <f>IF(M1782="","",IF(M1782&lt;=DATABASE!$I$9,"LOKAL",IF(M1782&lt;DATABASE!$J$9,"LUAR KOTA 1",IF($M1782&gt;=DATABASE!$J$9,"LUAR KOTA 2",""))))</f>
        <v/>
      </c>
      <c r="O1782" s="38" t="str">
        <f>IF('DATA ACCURATE'!L1785&lt;&gt;"",'DATA ACCURATE'!L1785,"")</f>
        <v/>
      </c>
      <c r="Q1782" s="38">
        <f t="shared" si="190"/>
        <v>0</v>
      </c>
      <c r="R1782" s="38">
        <f t="shared" si="190"/>
        <v>0</v>
      </c>
      <c r="S1782" s="38">
        <f t="shared" si="190"/>
        <v>0</v>
      </c>
      <c r="T1782" s="38">
        <f t="shared" si="188"/>
        <v>0</v>
      </c>
      <c r="U1782" s="38">
        <f t="shared" si="191"/>
        <v>0</v>
      </c>
      <c r="V1782" s="38">
        <f t="shared" si="191"/>
        <v>0</v>
      </c>
      <c r="W1782" s="38">
        <f t="shared" si="191"/>
        <v>0</v>
      </c>
      <c r="X1782" s="38">
        <f t="shared" si="192"/>
        <v>0</v>
      </c>
      <c r="Y1782" s="38">
        <f t="shared" si="192"/>
        <v>0</v>
      </c>
      <c r="Z1782" s="38">
        <f t="shared" si="192"/>
        <v>0</v>
      </c>
      <c r="AA1782" s="38">
        <f t="shared" si="189"/>
        <v>0</v>
      </c>
      <c r="AB1782" s="38">
        <f t="shared" si="193"/>
        <v>0</v>
      </c>
      <c r="AC1782" s="38">
        <f t="shared" si="194"/>
        <v>0</v>
      </c>
      <c r="AD1782" s="38" t="str">
        <f t="shared" si="195"/>
        <v>000000000000</v>
      </c>
    </row>
    <row r="1783" spans="1:30">
      <c r="A1783" s="9" t="str">
        <f>IF('DATA ACCURATE'!A1786&lt;&gt;"",'DATA ACCURATE'!A1786,"")</f>
        <v/>
      </c>
      <c r="B1783" s="9" t="str">
        <f>IF('DATA ACCURATE'!D1786&lt;&gt;"",'DATA ACCURATE'!D1786,"")</f>
        <v/>
      </c>
      <c r="C1783" s="38" t="str">
        <f>IF($AD1783="000000000000","",INDEX(DATABASE!$W$12:$W$71,MATCH($AD1783,DATABASE!$V$12:$V$71,0)))</f>
        <v/>
      </c>
      <c r="D1783" s="34" t="str">
        <f>IF(C1783="","",IF(E1783="",INDEX(DATABASE!$AF$13:$AF$62,MATCH($C1783,DATABASE!$AC$13:$AC$62,0)),IF(E1783="2x D11",INDEX(DATABASE!$AF$13:$AF$62,MATCH($C1783,DATABASE!$AC$13:$AC$62,0))+2*DATABASE!$AF$62,IF(E1783="3x D11",INDEX(DATABASE!$AF$13:$AF$62,MATCH($C1783,DATABASE!$AC$13:$AC$62,0))+3*DATABASE!$AF$62,""))))</f>
        <v/>
      </c>
      <c r="E1783" s="38" t="str">
        <f>IF(AND($K1783="Y",$G1783&lt;&gt;"UNYIL",$F1783&lt;DATABASE!$O$8),"2x D11",IF(AND($K1783="Y",$G1783&lt;&gt;"UNYIL",$F1783&gt;=DATABASE!$O$8),"3x D11",""))</f>
        <v/>
      </c>
      <c r="F1783" s="9" t="str">
        <f>IF('DATA ACCURATE'!N1786&lt;&gt;"",'DATA ACCURATE'!N1786,"")</f>
        <v/>
      </c>
      <c r="G1783" t="str">
        <f>IF(F1783="","",IF(F1783&lt;=DATABASE!$I$8,"UNYIL",IF(F1783&lt;=DATABASE!$J$8,"KECIL",IF(F1783&lt;DATABASE!$K$8,"TANGGUNG",IF(F1783&gt;=DATABASE!$K$8,"BESAR","")))))</f>
        <v/>
      </c>
      <c r="H1783" s="16" t="str">
        <f>IF('DATA ACCURATE'!J1786&lt;&gt;"",'DATA ACCURATE'!J1786,"")</f>
        <v/>
      </c>
      <c r="I1783" s="35" t="str">
        <f>IF(B1783&lt;&gt;"",IFERROR(VLOOKUP(B1783,'DATA TIMBANGAN'!G:M,7,FALSE),VLOOKUP(B1783,'DATA TIMBANGAN'!G:M,7)),"")</f>
        <v/>
      </c>
      <c r="J1783" s="25" t="str">
        <f>IF(H1783&lt;&gt;"",IFERROR(INDEX(DATABASE!$Z$19:$Z$38,MATCH(DATEVALUE(H1783),DATABASE!$AA$19:$AA$38,0)),INDEX(DATABASE!$Z$12:$Z$18,MATCH(WEEKDAY(H1783,2),DATABASE!$AA$12:$AA$18,0))),"")</f>
        <v/>
      </c>
      <c r="K1783" s="25" t="str">
        <f>IF('DATA ACCURATE'!V1786&lt;&gt;"",'DATA ACCURATE'!V1786,"")</f>
        <v/>
      </c>
      <c r="L1783" s="80" t="str">
        <f>IF($H1783="","",IF(OR($J1783="LIBUR",AND($L1782="LIBUR",$O1782=$O1783)),"LIBUR",IF(AND(OR($L1782="LUAR JAM KERJA 1",$L1782="LUAR JAM KERJA 2"),OR(OR(AND($H1782=$H1783,AND(OR($I1783&gt;DATABASE!$J$3,$I1783&lt;DATABASE!$J$6),((DATEVALUE($H1783)+$I1783)-(DATEVALUE($H1782)+$I1782))&lt;DATABASE!$J$6)),AND($H1782=$H1783,$O1782=$O1783,OR($I1783&gt;DATABASE!$J$6,$I1783&lt;DATABASE!$J$3))),AND(($H1783-$H1782)=1,OR($I1783&lt;DATABASE!$I$6,((DATEVALUE($H1783)+$I1783)-(DATEVALUE($H1782)+$I1782))&lt;DATABASE!$J$6))),$A1783=$A1782),"LUAR JAM KERJA 2",IF(AND(OR(WEEKDAY($H1783,2)=1,WEEKDAY($H1783,2)=2,WEEKDAY($H1783,2)=3,WEEKDAY($H1783,2)=4,WEEKDAY($H1783,2)=5),$I1783&lt;=DATABASE!$J$3,$I1783&gt;=DATABASE!$I$3),"JAM KERJA",IF(AND(WEEKDAY($H1783,2)=6,$I1783&lt;=DATABASE!$J$4,$I1783&gt;=DATABASE!$I$4),"JAM KERJA","LUAR JAM KERJA 1")))))</f>
        <v/>
      </c>
      <c r="M1783" s="33" t="str">
        <f>IF('DATA ACCURATE'!T1786&lt;&gt;"",IF('DATA ACCURATE'!T1786&gt;100,'DATA ACCURATE'!T1786/10,'DATA ACCURATE'!T1786),"")</f>
        <v/>
      </c>
      <c r="N1783" t="str">
        <f>IF(M1783="","",IF(M1783&lt;=DATABASE!$I$9,"LOKAL",IF(M1783&lt;DATABASE!$J$9,"LUAR KOTA 1",IF($M1783&gt;=DATABASE!$J$9,"LUAR KOTA 2",""))))</f>
        <v/>
      </c>
      <c r="O1783" s="38" t="str">
        <f>IF('DATA ACCURATE'!L1786&lt;&gt;"",'DATA ACCURATE'!L1786,"")</f>
        <v/>
      </c>
      <c r="Q1783" s="38">
        <f t="shared" si="190"/>
        <v>0</v>
      </c>
      <c r="R1783" s="38">
        <f t="shared" si="190"/>
        <v>0</v>
      </c>
      <c r="S1783" s="38">
        <f t="shared" si="190"/>
        <v>0</v>
      </c>
      <c r="T1783" s="38">
        <f t="shared" si="188"/>
        <v>0</v>
      </c>
      <c r="U1783" s="38">
        <f t="shared" si="191"/>
        <v>0</v>
      </c>
      <c r="V1783" s="38">
        <f t="shared" si="191"/>
        <v>0</v>
      </c>
      <c r="W1783" s="38">
        <f t="shared" si="191"/>
        <v>0</v>
      </c>
      <c r="X1783" s="38">
        <f t="shared" si="192"/>
        <v>0</v>
      </c>
      <c r="Y1783" s="38">
        <f t="shared" si="192"/>
        <v>0</v>
      </c>
      <c r="Z1783" s="38">
        <f t="shared" si="192"/>
        <v>0</v>
      </c>
      <c r="AA1783" s="38">
        <f t="shared" si="189"/>
        <v>0</v>
      </c>
      <c r="AB1783" s="38">
        <f t="shared" si="193"/>
        <v>0</v>
      </c>
      <c r="AC1783" s="38">
        <f t="shared" si="194"/>
        <v>0</v>
      </c>
      <c r="AD1783" s="38" t="str">
        <f t="shared" si="195"/>
        <v>000000000000</v>
      </c>
    </row>
    <row r="1784" spans="1:30">
      <c r="A1784" s="9" t="str">
        <f>IF('DATA ACCURATE'!A1787&lt;&gt;"",'DATA ACCURATE'!A1787,"")</f>
        <v/>
      </c>
      <c r="B1784" s="9" t="str">
        <f>IF('DATA ACCURATE'!D1787&lt;&gt;"",'DATA ACCURATE'!D1787,"")</f>
        <v/>
      </c>
      <c r="C1784" s="38" t="str">
        <f>IF($AD1784="000000000000","",INDEX(DATABASE!$W$12:$W$71,MATCH($AD1784,DATABASE!$V$12:$V$71,0)))</f>
        <v/>
      </c>
      <c r="D1784" s="34" t="str">
        <f>IF(C1784="","",IF(E1784="",INDEX(DATABASE!$AF$13:$AF$62,MATCH($C1784,DATABASE!$AC$13:$AC$62,0)),IF(E1784="2x D11",INDEX(DATABASE!$AF$13:$AF$62,MATCH($C1784,DATABASE!$AC$13:$AC$62,0))+2*DATABASE!$AF$62,IF(E1784="3x D11",INDEX(DATABASE!$AF$13:$AF$62,MATCH($C1784,DATABASE!$AC$13:$AC$62,0))+3*DATABASE!$AF$62,""))))</f>
        <v/>
      </c>
      <c r="E1784" s="38" t="str">
        <f>IF(AND($K1784="Y",$G1784&lt;&gt;"UNYIL",$F1784&lt;DATABASE!$O$8),"2x D11",IF(AND($K1784="Y",$G1784&lt;&gt;"UNYIL",$F1784&gt;=DATABASE!$O$8),"3x D11",""))</f>
        <v/>
      </c>
      <c r="F1784" s="9" t="str">
        <f>IF('DATA ACCURATE'!N1787&lt;&gt;"",'DATA ACCURATE'!N1787,"")</f>
        <v/>
      </c>
      <c r="G1784" t="str">
        <f>IF(F1784="","",IF(F1784&lt;=DATABASE!$I$8,"UNYIL",IF(F1784&lt;=DATABASE!$J$8,"KECIL",IF(F1784&lt;DATABASE!$K$8,"TANGGUNG",IF(F1784&gt;=DATABASE!$K$8,"BESAR","")))))</f>
        <v/>
      </c>
      <c r="H1784" s="16" t="str">
        <f>IF('DATA ACCURATE'!J1787&lt;&gt;"",'DATA ACCURATE'!J1787,"")</f>
        <v/>
      </c>
      <c r="I1784" s="35" t="str">
        <f>IF(B1784&lt;&gt;"",IFERROR(VLOOKUP(B1784,'DATA TIMBANGAN'!G:M,7,FALSE),VLOOKUP(B1784,'DATA TIMBANGAN'!G:M,7)),"")</f>
        <v/>
      </c>
      <c r="J1784" s="25" t="str">
        <f>IF(H1784&lt;&gt;"",IFERROR(INDEX(DATABASE!$Z$19:$Z$38,MATCH(DATEVALUE(H1784),DATABASE!$AA$19:$AA$38,0)),INDEX(DATABASE!$Z$12:$Z$18,MATCH(WEEKDAY(H1784,2),DATABASE!$AA$12:$AA$18,0))),"")</f>
        <v/>
      </c>
      <c r="K1784" s="25" t="str">
        <f>IF('DATA ACCURATE'!V1787&lt;&gt;"",'DATA ACCURATE'!V1787,"")</f>
        <v/>
      </c>
      <c r="L1784" s="80" t="str">
        <f>IF($H1784="","",IF(OR($J1784="LIBUR",AND($L1783="LIBUR",$O1783=$O1784)),"LIBUR",IF(AND(OR($L1783="LUAR JAM KERJA 1",$L1783="LUAR JAM KERJA 2"),OR(OR(AND($H1783=$H1784,AND(OR($I1784&gt;DATABASE!$J$3,$I1784&lt;DATABASE!$J$6),((DATEVALUE($H1784)+$I1784)-(DATEVALUE($H1783)+$I1783))&lt;DATABASE!$J$6)),AND($H1783=$H1784,$O1783=$O1784,OR($I1784&gt;DATABASE!$J$6,$I1784&lt;DATABASE!$J$3))),AND(($H1784-$H1783)=1,OR($I1784&lt;DATABASE!$I$6,((DATEVALUE($H1784)+$I1784)-(DATEVALUE($H1783)+$I1783))&lt;DATABASE!$J$6))),$A1784=$A1783),"LUAR JAM KERJA 2",IF(AND(OR(WEEKDAY($H1784,2)=1,WEEKDAY($H1784,2)=2,WEEKDAY($H1784,2)=3,WEEKDAY($H1784,2)=4,WEEKDAY($H1784,2)=5),$I1784&lt;=DATABASE!$J$3,$I1784&gt;=DATABASE!$I$3),"JAM KERJA",IF(AND(WEEKDAY($H1784,2)=6,$I1784&lt;=DATABASE!$J$4,$I1784&gt;=DATABASE!$I$4),"JAM KERJA","LUAR JAM KERJA 1")))))</f>
        <v/>
      </c>
      <c r="M1784" s="33" t="str">
        <f>IF('DATA ACCURATE'!T1787&lt;&gt;"",IF('DATA ACCURATE'!T1787&gt;100,'DATA ACCURATE'!T1787/10,'DATA ACCURATE'!T1787),"")</f>
        <v/>
      </c>
      <c r="N1784" t="str">
        <f>IF(M1784="","",IF(M1784&lt;=DATABASE!$I$9,"LOKAL",IF(M1784&lt;DATABASE!$J$9,"LUAR KOTA 1",IF($M1784&gt;=DATABASE!$J$9,"LUAR KOTA 2",""))))</f>
        <v/>
      </c>
      <c r="O1784" s="38" t="str">
        <f>IF('DATA ACCURATE'!L1787&lt;&gt;"",'DATA ACCURATE'!L1787,"")</f>
        <v/>
      </c>
      <c r="Q1784" s="38">
        <f t="shared" si="190"/>
        <v>0</v>
      </c>
      <c r="R1784" s="38">
        <f t="shared" si="190"/>
        <v>0</v>
      </c>
      <c r="S1784" s="38">
        <f t="shared" si="190"/>
        <v>0</v>
      </c>
      <c r="T1784" s="38">
        <f t="shared" si="188"/>
        <v>0</v>
      </c>
      <c r="U1784" s="38">
        <f t="shared" si="191"/>
        <v>0</v>
      </c>
      <c r="V1784" s="38">
        <f t="shared" si="191"/>
        <v>0</v>
      </c>
      <c r="W1784" s="38">
        <f t="shared" si="191"/>
        <v>0</v>
      </c>
      <c r="X1784" s="38">
        <f t="shared" si="192"/>
        <v>0</v>
      </c>
      <c r="Y1784" s="38">
        <f t="shared" si="192"/>
        <v>0</v>
      </c>
      <c r="Z1784" s="38">
        <f t="shared" si="192"/>
        <v>0</v>
      </c>
      <c r="AA1784" s="38">
        <f t="shared" si="189"/>
        <v>0</v>
      </c>
      <c r="AB1784" s="38">
        <f t="shared" si="193"/>
        <v>0</v>
      </c>
      <c r="AC1784" s="38">
        <f t="shared" si="194"/>
        <v>0</v>
      </c>
      <c r="AD1784" s="38" t="str">
        <f t="shared" si="195"/>
        <v>000000000000</v>
      </c>
    </row>
    <row r="1785" spans="1:30">
      <c r="A1785" s="9" t="str">
        <f>IF('DATA ACCURATE'!A1788&lt;&gt;"",'DATA ACCURATE'!A1788,"")</f>
        <v/>
      </c>
      <c r="B1785" s="9" t="str">
        <f>IF('DATA ACCURATE'!D1788&lt;&gt;"",'DATA ACCURATE'!D1788,"")</f>
        <v/>
      </c>
      <c r="C1785" s="38" t="str">
        <f>IF($AD1785="000000000000","",INDEX(DATABASE!$W$12:$W$71,MATCH($AD1785,DATABASE!$V$12:$V$71,0)))</f>
        <v/>
      </c>
      <c r="D1785" s="34" t="str">
        <f>IF(C1785="","",IF(E1785="",INDEX(DATABASE!$AF$13:$AF$62,MATCH($C1785,DATABASE!$AC$13:$AC$62,0)),IF(E1785="2x D11",INDEX(DATABASE!$AF$13:$AF$62,MATCH($C1785,DATABASE!$AC$13:$AC$62,0))+2*DATABASE!$AF$62,IF(E1785="3x D11",INDEX(DATABASE!$AF$13:$AF$62,MATCH($C1785,DATABASE!$AC$13:$AC$62,0))+3*DATABASE!$AF$62,""))))</f>
        <v/>
      </c>
      <c r="E1785" s="38" t="str">
        <f>IF(AND($K1785="Y",$G1785&lt;&gt;"UNYIL",$F1785&lt;DATABASE!$O$8),"2x D11",IF(AND($K1785="Y",$G1785&lt;&gt;"UNYIL",$F1785&gt;=DATABASE!$O$8),"3x D11",""))</f>
        <v/>
      </c>
      <c r="F1785" s="9" t="str">
        <f>IF('DATA ACCURATE'!N1788&lt;&gt;"",'DATA ACCURATE'!N1788,"")</f>
        <v/>
      </c>
      <c r="G1785" t="str">
        <f>IF(F1785="","",IF(F1785&lt;=DATABASE!$I$8,"UNYIL",IF(F1785&lt;=DATABASE!$J$8,"KECIL",IF(F1785&lt;DATABASE!$K$8,"TANGGUNG",IF(F1785&gt;=DATABASE!$K$8,"BESAR","")))))</f>
        <v/>
      </c>
      <c r="H1785" s="16" t="str">
        <f>IF('DATA ACCURATE'!J1788&lt;&gt;"",'DATA ACCURATE'!J1788,"")</f>
        <v/>
      </c>
      <c r="I1785" s="35" t="str">
        <f>IF(B1785&lt;&gt;"",IFERROR(VLOOKUP(B1785,'DATA TIMBANGAN'!G:M,7,FALSE),VLOOKUP(B1785,'DATA TIMBANGAN'!G:M,7)),"")</f>
        <v/>
      </c>
      <c r="J1785" s="25" t="str">
        <f>IF(H1785&lt;&gt;"",IFERROR(INDEX(DATABASE!$Z$19:$Z$38,MATCH(DATEVALUE(H1785),DATABASE!$AA$19:$AA$38,0)),INDEX(DATABASE!$Z$12:$Z$18,MATCH(WEEKDAY(H1785,2),DATABASE!$AA$12:$AA$18,0))),"")</f>
        <v/>
      </c>
      <c r="K1785" s="25" t="str">
        <f>IF('DATA ACCURATE'!V1788&lt;&gt;"",'DATA ACCURATE'!V1788,"")</f>
        <v/>
      </c>
      <c r="L1785" s="80" t="str">
        <f>IF($H1785="","",IF(OR($J1785="LIBUR",AND($L1784="LIBUR",$O1784=$O1785)),"LIBUR",IF(AND(OR($L1784="LUAR JAM KERJA 1",$L1784="LUAR JAM KERJA 2"),OR(OR(AND($H1784=$H1785,AND(OR($I1785&gt;DATABASE!$J$3,$I1785&lt;DATABASE!$J$6),((DATEVALUE($H1785)+$I1785)-(DATEVALUE($H1784)+$I1784))&lt;DATABASE!$J$6)),AND($H1784=$H1785,$O1784=$O1785,OR($I1785&gt;DATABASE!$J$6,$I1785&lt;DATABASE!$J$3))),AND(($H1785-$H1784)=1,OR($I1785&lt;DATABASE!$I$6,((DATEVALUE($H1785)+$I1785)-(DATEVALUE($H1784)+$I1784))&lt;DATABASE!$J$6))),$A1785=$A1784),"LUAR JAM KERJA 2",IF(AND(OR(WEEKDAY($H1785,2)=1,WEEKDAY($H1785,2)=2,WEEKDAY($H1785,2)=3,WEEKDAY($H1785,2)=4,WEEKDAY($H1785,2)=5),$I1785&lt;=DATABASE!$J$3,$I1785&gt;=DATABASE!$I$3),"JAM KERJA",IF(AND(WEEKDAY($H1785,2)=6,$I1785&lt;=DATABASE!$J$4,$I1785&gt;=DATABASE!$I$4),"JAM KERJA","LUAR JAM KERJA 1")))))</f>
        <v/>
      </c>
      <c r="M1785" s="33" t="str">
        <f>IF('DATA ACCURATE'!T1788&lt;&gt;"",IF('DATA ACCURATE'!T1788&gt;100,'DATA ACCURATE'!T1788/10,'DATA ACCURATE'!T1788),"")</f>
        <v/>
      </c>
      <c r="N1785" t="str">
        <f>IF(M1785="","",IF(M1785&lt;=DATABASE!$I$9,"LOKAL",IF(M1785&lt;DATABASE!$J$9,"LUAR KOTA 1",IF($M1785&gt;=DATABASE!$J$9,"LUAR KOTA 2",""))))</f>
        <v/>
      </c>
      <c r="O1785" s="38" t="str">
        <f>IF('DATA ACCURATE'!L1788&lt;&gt;"",'DATA ACCURATE'!L1788,"")</f>
        <v/>
      </c>
      <c r="Q1785" s="38">
        <f t="shared" si="190"/>
        <v>0</v>
      </c>
      <c r="R1785" s="38">
        <f t="shared" si="190"/>
        <v>0</v>
      </c>
      <c r="S1785" s="38">
        <f t="shared" si="190"/>
        <v>0</v>
      </c>
      <c r="T1785" s="38">
        <f t="shared" si="188"/>
        <v>0</v>
      </c>
      <c r="U1785" s="38">
        <f t="shared" si="191"/>
        <v>0</v>
      </c>
      <c r="V1785" s="38">
        <f t="shared" si="191"/>
        <v>0</v>
      </c>
      <c r="W1785" s="38">
        <f t="shared" si="191"/>
        <v>0</v>
      </c>
      <c r="X1785" s="38">
        <f t="shared" si="192"/>
        <v>0</v>
      </c>
      <c r="Y1785" s="38">
        <f t="shared" si="192"/>
        <v>0</v>
      </c>
      <c r="Z1785" s="38">
        <f t="shared" si="192"/>
        <v>0</v>
      </c>
      <c r="AA1785" s="38">
        <f t="shared" si="189"/>
        <v>0</v>
      </c>
      <c r="AB1785" s="38">
        <f t="shared" si="193"/>
        <v>0</v>
      </c>
      <c r="AC1785" s="38">
        <f t="shared" si="194"/>
        <v>0</v>
      </c>
      <c r="AD1785" s="38" t="str">
        <f t="shared" si="195"/>
        <v>000000000000</v>
      </c>
    </row>
    <row r="1786" spans="1:30">
      <c r="A1786" s="9" t="str">
        <f>IF('DATA ACCURATE'!A1789&lt;&gt;"",'DATA ACCURATE'!A1789,"")</f>
        <v/>
      </c>
      <c r="B1786" s="9" t="str">
        <f>IF('DATA ACCURATE'!D1789&lt;&gt;"",'DATA ACCURATE'!D1789,"")</f>
        <v/>
      </c>
      <c r="C1786" s="38" t="str">
        <f>IF($AD1786="000000000000","",INDEX(DATABASE!$W$12:$W$71,MATCH($AD1786,DATABASE!$V$12:$V$71,0)))</f>
        <v/>
      </c>
      <c r="D1786" s="34" t="str">
        <f>IF(C1786="","",IF(E1786="",INDEX(DATABASE!$AF$13:$AF$62,MATCH($C1786,DATABASE!$AC$13:$AC$62,0)),IF(E1786="2x D11",INDEX(DATABASE!$AF$13:$AF$62,MATCH($C1786,DATABASE!$AC$13:$AC$62,0))+2*DATABASE!$AF$62,IF(E1786="3x D11",INDEX(DATABASE!$AF$13:$AF$62,MATCH($C1786,DATABASE!$AC$13:$AC$62,0))+3*DATABASE!$AF$62,""))))</f>
        <v/>
      </c>
      <c r="E1786" s="38" t="str">
        <f>IF(AND($K1786="Y",$G1786&lt;&gt;"UNYIL",$F1786&lt;DATABASE!$O$8),"2x D11",IF(AND($K1786="Y",$G1786&lt;&gt;"UNYIL",$F1786&gt;=DATABASE!$O$8),"3x D11",""))</f>
        <v/>
      </c>
      <c r="F1786" s="9" t="str">
        <f>IF('DATA ACCURATE'!N1789&lt;&gt;"",'DATA ACCURATE'!N1789,"")</f>
        <v/>
      </c>
      <c r="G1786" t="str">
        <f>IF(F1786="","",IF(F1786&lt;=DATABASE!$I$8,"UNYIL",IF(F1786&lt;=DATABASE!$J$8,"KECIL",IF(F1786&lt;DATABASE!$K$8,"TANGGUNG",IF(F1786&gt;=DATABASE!$K$8,"BESAR","")))))</f>
        <v/>
      </c>
      <c r="H1786" s="16" t="str">
        <f>IF('DATA ACCURATE'!J1789&lt;&gt;"",'DATA ACCURATE'!J1789,"")</f>
        <v/>
      </c>
      <c r="I1786" s="35" t="str">
        <f>IF(B1786&lt;&gt;"",IFERROR(VLOOKUP(B1786,'DATA TIMBANGAN'!G:M,7,FALSE),VLOOKUP(B1786,'DATA TIMBANGAN'!G:M,7)),"")</f>
        <v/>
      </c>
      <c r="J1786" s="25" t="str">
        <f>IF(H1786&lt;&gt;"",IFERROR(INDEX(DATABASE!$Z$19:$Z$38,MATCH(DATEVALUE(H1786),DATABASE!$AA$19:$AA$38,0)),INDEX(DATABASE!$Z$12:$Z$18,MATCH(WEEKDAY(H1786,2),DATABASE!$AA$12:$AA$18,0))),"")</f>
        <v/>
      </c>
      <c r="K1786" s="25" t="str">
        <f>IF('DATA ACCURATE'!V1789&lt;&gt;"",'DATA ACCURATE'!V1789,"")</f>
        <v/>
      </c>
      <c r="L1786" s="80" t="str">
        <f>IF($H1786="","",IF(OR($J1786="LIBUR",AND($L1785="LIBUR",$O1785=$O1786)),"LIBUR",IF(AND(OR($L1785="LUAR JAM KERJA 1",$L1785="LUAR JAM KERJA 2"),OR(OR(AND($H1785=$H1786,AND(OR($I1786&gt;DATABASE!$J$3,$I1786&lt;DATABASE!$J$6),((DATEVALUE($H1786)+$I1786)-(DATEVALUE($H1785)+$I1785))&lt;DATABASE!$J$6)),AND($H1785=$H1786,$O1785=$O1786,OR($I1786&gt;DATABASE!$J$6,$I1786&lt;DATABASE!$J$3))),AND(($H1786-$H1785)=1,OR($I1786&lt;DATABASE!$I$6,((DATEVALUE($H1786)+$I1786)-(DATEVALUE($H1785)+$I1785))&lt;DATABASE!$J$6))),$A1786=$A1785),"LUAR JAM KERJA 2",IF(AND(OR(WEEKDAY($H1786,2)=1,WEEKDAY($H1786,2)=2,WEEKDAY($H1786,2)=3,WEEKDAY($H1786,2)=4,WEEKDAY($H1786,2)=5),$I1786&lt;=DATABASE!$J$3,$I1786&gt;=DATABASE!$I$3),"JAM KERJA",IF(AND(WEEKDAY($H1786,2)=6,$I1786&lt;=DATABASE!$J$4,$I1786&gt;=DATABASE!$I$4),"JAM KERJA","LUAR JAM KERJA 1")))))</f>
        <v/>
      </c>
      <c r="M1786" s="33" t="str">
        <f>IF('DATA ACCURATE'!T1789&lt;&gt;"",IF('DATA ACCURATE'!T1789&gt;100,'DATA ACCURATE'!T1789/10,'DATA ACCURATE'!T1789),"")</f>
        <v/>
      </c>
      <c r="N1786" t="str">
        <f>IF(M1786="","",IF(M1786&lt;=DATABASE!$I$9,"LOKAL",IF(M1786&lt;DATABASE!$J$9,"LUAR KOTA 1",IF($M1786&gt;=DATABASE!$J$9,"LUAR KOTA 2",""))))</f>
        <v/>
      </c>
      <c r="O1786" s="38" t="str">
        <f>IF('DATA ACCURATE'!L1789&lt;&gt;"",'DATA ACCURATE'!L1789,"")</f>
        <v/>
      </c>
      <c r="Q1786" s="38">
        <f t="shared" si="190"/>
        <v>0</v>
      </c>
      <c r="R1786" s="38">
        <f t="shared" si="190"/>
        <v>0</v>
      </c>
      <c r="S1786" s="38">
        <f t="shared" si="190"/>
        <v>0</v>
      </c>
      <c r="T1786" s="38">
        <f t="shared" si="188"/>
        <v>0</v>
      </c>
      <c r="U1786" s="38">
        <f t="shared" si="191"/>
        <v>0</v>
      </c>
      <c r="V1786" s="38">
        <f t="shared" si="191"/>
        <v>0</v>
      </c>
      <c r="W1786" s="38">
        <f t="shared" si="191"/>
        <v>0</v>
      </c>
      <c r="X1786" s="38">
        <f t="shared" si="192"/>
        <v>0</v>
      </c>
      <c r="Y1786" s="38">
        <f t="shared" si="192"/>
        <v>0</v>
      </c>
      <c r="Z1786" s="38">
        <f t="shared" si="192"/>
        <v>0</v>
      </c>
      <c r="AA1786" s="38">
        <f t="shared" si="189"/>
        <v>0</v>
      </c>
      <c r="AB1786" s="38">
        <f t="shared" si="193"/>
        <v>0</v>
      </c>
      <c r="AC1786" s="38">
        <f t="shared" si="194"/>
        <v>0</v>
      </c>
      <c r="AD1786" s="38" t="str">
        <f t="shared" si="195"/>
        <v>000000000000</v>
      </c>
    </row>
    <row r="1787" spans="1:30">
      <c r="A1787" s="9" t="str">
        <f>IF('DATA ACCURATE'!A1790&lt;&gt;"",'DATA ACCURATE'!A1790,"")</f>
        <v/>
      </c>
      <c r="B1787" s="9" t="str">
        <f>IF('DATA ACCURATE'!D1790&lt;&gt;"",'DATA ACCURATE'!D1790,"")</f>
        <v/>
      </c>
      <c r="C1787" s="38" t="str">
        <f>IF($AD1787="000000000000","",INDEX(DATABASE!$W$12:$W$71,MATCH($AD1787,DATABASE!$V$12:$V$71,0)))</f>
        <v/>
      </c>
      <c r="D1787" s="34" t="str">
        <f>IF(C1787="","",IF(E1787="",INDEX(DATABASE!$AF$13:$AF$62,MATCH($C1787,DATABASE!$AC$13:$AC$62,0)),IF(E1787="2x D11",INDEX(DATABASE!$AF$13:$AF$62,MATCH($C1787,DATABASE!$AC$13:$AC$62,0))+2*DATABASE!$AF$62,IF(E1787="3x D11",INDEX(DATABASE!$AF$13:$AF$62,MATCH($C1787,DATABASE!$AC$13:$AC$62,0))+3*DATABASE!$AF$62,""))))</f>
        <v/>
      </c>
      <c r="E1787" s="38" t="str">
        <f>IF(AND($K1787="Y",$G1787&lt;&gt;"UNYIL",$F1787&lt;DATABASE!$O$8),"2x D11",IF(AND($K1787="Y",$G1787&lt;&gt;"UNYIL",$F1787&gt;=DATABASE!$O$8),"3x D11",""))</f>
        <v/>
      </c>
      <c r="F1787" s="9" t="str">
        <f>IF('DATA ACCURATE'!N1790&lt;&gt;"",'DATA ACCURATE'!N1790,"")</f>
        <v/>
      </c>
      <c r="G1787" t="str">
        <f>IF(F1787="","",IF(F1787&lt;=DATABASE!$I$8,"UNYIL",IF(F1787&lt;=DATABASE!$J$8,"KECIL",IF(F1787&lt;DATABASE!$K$8,"TANGGUNG",IF(F1787&gt;=DATABASE!$K$8,"BESAR","")))))</f>
        <v/>
      </c>
      <c r="H1787" s="16" t="str">
        <f>IF('DATA ACCURATE'!J1790&lt;&gt;"",'DATA ACCURATE'!J1790,"")</f>
        <v/>
      </c>
      <c r="I1787" s="35" t="str">
        <f>IF(B1787&lt;&gt;"",IFERROR(VLOOKUP(B1787,'DATA TIMBANGAN'!G:M,7,FALSE),VLOOKUP(B1787,'DATA TIMBANGAN'!G:M,7)),"")</f>
        <v/>
      </c>
      <c r="J1787" s="25" t="str">
        <f>IF(H1787&lt;&gt;"",IFERROR(INDEX(DATABASE!$Z$19:$Z$38,MATCH(DATEVALUE(H1787),DATABASE!$AA$19:$AA$38,0)),INDEX(DATABASE!$Z$12:$Z$18,MATCH(WEEKDAY(H1787,2),DATABASE!$AA$12:$AA$18,0))),"")</f>
        <v/>
      </c>
      <c r="K1787" s="25" t="str">
        <f>IF('DATA ACCURATE'!V1790&lt;&gt;"",'DATA ACCURATE'!V1790,"")</f>
        <v/>
      </c>
      <c r="L1787" s="80" t="str">
        <f>IF($H1787="","",IF(OR($J1787="LIBUR",AND($L1786="LIBUR",$O1786=$O1787)),"LIBUR",IF(AND(OR($L1786="LUAR JAM KERJA 1",$L1786="LUAR JAM KERJA 2"),OR(OR(AND($H1786=$H1787,AND(OR($I1787&gt;DATABASE!$J$3,$I1787&lt;DATABASE!$J$6),((DATEVALUE($H1787)+$I1787)-(DATEVALUE($H1786)+$I1786))&lt;DATABASE!$J$6)),AND($H1786=$H1787,$O1786=$O1787,OR($I1787&gt;DATABASE!$J$6,$I1787&lt;DATABASE!$J$3))),AND(($H1787-$H1786)=1,OR($I1787&lt;DATABASE!$I$6,((DATEVALUE($H1787)+$I1787)-(DATEVALUE($H1786)+$I1786))&lt;DATABASE!$J$6))),$A1787=$A1786),"LUAR JAM KERJA 2",IF(AND(OR(WEEKDAY($H1787,2)=1,WEEKDAY($H1787,2)=2,WEEKDAY($H1787,2)=3,WEEKDAY($H1787,2)=4,WEEKDAY($H1787,2)=5),$I1787&lt;=DATABASE!$J$3,$I1787&gt;=DATABASE!$I$3),"JAM KERJA",IF(AND(WEEKDAY($H1787,2)=6,$I1787&lt;=DATABASE!$J$4,$I1787&gt;=DATABASE!$I$4),"JAM KERJA","LUAR JAM KERJA 1")))))</f>
        <v/>
      </c>
      <c r="M1787" s="33" t="str">
        <f>IF('DATA ACCURATE'!T1790&lt;&gt;"",IF('DATA ACCURATE'!T1790&gt;100,'DATA ACCURATE'!T1790/10,'DATA ACCURATE'!T1790),"")</f>
        <v/>
      </c>
      <c r="N1787" t="str">
        <f>IF(M1787="","",IF(M1787&lt;=DATABASE!$I$9,"LOKAL",IF(M1787&lt;DATABASE!$J$9,"LUAR KOTA 1",IF($M1787&gt;=DATABASE!$J$9,"LUAR KOTA 2",""))))</f>
        <v/>
      </c>
      <c r="O1787" s="38" t="str">
        <f>IF('DATA ACCURATE'!L1790&lt;&gt;"",'DATA ACCURATE'!L1790,"")</f>
        <v/>
      </c>
      <c r="Q1787" s="38">
        <f t="shared" si="190"/>
        <v>0</v>
      </c>
      <c r="R1787" s="38">
        <f t="shared" si="190"/>
        <v>0</v>
      </c>
      <c r="S1787" s="38">
        <f t="shared" si="190"/>
        <v>0</v>
      </c>
      <c r="T1787" s="38">
        <f t="shared" si="188"/>
        <v>0</v>
      </c>
      <c r="U1787" s="38">
        <f t="shared" si="191"/>
        <v>0</v>
      </c>
      <c r="V1787" s="38">
        <f t="shared" si="191"/>
        <v>0</v>
      </c>
      <c r="W1787" s="38">
        <f t="shared" si="191"/>
        <v>0</v>
      </c>
      <c r="X1787" s="38">
        <f t="shared" si="192"/>
        <v>0</v>
      </c>
      <c r="Y1787" s="38">
        <f t="shared" si="192"/>
        <v>0</v>
      </c>
      <c r="Z1787" s="38">
        <f t="shared" si="192"/>
        <v>0</v>
      </c>
      <c r="AA1787" s="38">
        <f t="shared" si="189"/>
        <v>0</v>
      </c>
      <c r="AB1787" s="38">
        <f t="shared" si="193"/>
        <v>0</v>
      </c>
      <c r="AC1787" s="38">
        <f t="shared" si="194"/>
        <v>0</v>
      </c>
      <c r="AD1787" s="38" t="str">
        <f t="shared" si="195"/>
        <v>000000000000</v>
      </c>
    </row>
    <row r="1788" spans="1:30">
      <c r="A1788" s="9" t="str">
        <f>IF('DATA ACCURATE'!A1791&lt;&gt;"",'DATA ACCURATE'!A1791,"")</f>
        <v/>
      </c>
      <c r="B1788" s="9" t="str">
        <f>IF('DATA ACCURATE'!D1791&lt;&gt;"",'DATA ACCURATE'!D1791,"")</f>
        <v/>
      </c>
      <c r="C1788" s="38" t="str">
        <f>IF($AD1788="000000000000","",INDEX(DATABASE!$W$12:$W$71,MATCH($AD1788,DATABASE!$V$12:$V$71,0)))</f>
        <v/>
      </c>
      <c r="D1788" s="34" t="str">
        <f>IF(C1788="","",IF(E1788="",INDEX(DATABASE!$AF$13:$AF$62,MATCH($C1788,DATABASE!$AC$13:$AC$62,0)),IF(E1788="2x D11",INDEX(DATABASE!$AF$13:$AF$62,MATCH($C1788,DATABASE!$AC$13:$AC$62,0))+2*DATABASE!$AF$62,IF(E1788="3x D11",INDEX(DATABASE!$AF$13:$AF$62,MATCH($C1788,DATABASE!$AC$13:$AC$62,0))+3*DATABASE!$AF$62,""))))</f>
        <v/>
      </c>
      <c r="E1788" s="38" t="str">
        <f>IF(AND($K1788="Y",$G1788&lt;&gt;"UNYIL",$F1788&lt;DATABASE!$O$8),"2x D11",IF(AND($K1788="Y",$G1788&lt;&gt;"UNYIL",$F1788&gt;=DATABASE!$O$8),"3x D11",""))</f>
        <v/>
      </c>
      <c r="F1788" s="9" t="str">
        <f>IF('DATA ACCURATE'!N1791&lt;&gt;"",'DATA ACCURATE'!N1791,"")</f>
        <v/>
      </c>
      <c r="G1788" t="str">
        <f>IF(F1788="","",IF(F1788&lt;=DATABASE!$I$8,"UNYIL",IF(F1788&lt;=DATABASE!$J$8,"KECIL",IF(F1788&lt;DATABASE!$K$8,"TANGGUNG",IF(F1788&gt;=DATABASE!$K$8,"BESAR","")))))</f>
        <v/>
      </c>
      <c r="H1788" s="16" t="str">
        <f>IF('DATA ACCURATE'!J1791&lt;&gt;"",'DATA ACCURATE'!J1791,"")</f>
        <v/>
      </c>
      <c r="I1788" s="35" t="str">
        <f>IF(B1788&lt;&gt;"",IFERROR(VLOOKUP(B1788,'DATA TIMBANGAN'!G:M,7,FALSE),VLOOKUP(B1788,'DATA TIMBANGAN'!G:M,7)),"")</f>
        <v/>
      </c>
      <c r="J1788" s="25" t="str">
        <f>IF(H1788&lt;&gt;"",IFERROR(INDEX(DATABASE!$Z$19:$Z$38,MATCH(DATEVALUE(H1788),DATABASE!$AA$19:$AA$38,0)),INDEX(DATABASE!$Z$12:$Z$18,MATCH(WEEKDAY(H1788,2),DATABASE!$AA$12:$AA$18,0))),"")</f>
        <v/>
      </c>
      <c r="K1788" s="25" t="str">
        <f>IF('DATA ACCURATE'!V1791&lt;&gt;"",'DATA ACCURATE'!V1791,"")</f>
        <v/>
      </c>
      <c r="L1788" s="80" t="str">
        <f>IF($H1788="","",IF(OR($J1788="LIBUR",AND($L1787="LIBUR",$O1787=$O1788)),"LIBUR",IF(AND(OR($L1787="LUAR JAM KERJA 1",$L1787="LUAR JAM KERJA 2"),OR(OR(AND($H1787=$H1788,AND(OR($I1788&gt;DATABASE!$J$3,$I1788&lt;DATABASE!$J$6),((DATEVALUE($H1788)+$I1788)-(DATEVALUE($H1787)+$I1787))&lt;DATABASE!$J$6)),AND($H1787=$H1788,$O1787=$O1788,OR($I1788&gt;DATABASE!$J$6,$I1788&lt;DATABASE!$J$3))),AND(($H1788-$H1787)=1,OR($I1788&lt;DATABASE!$I$6,((DATEVALUE($H1788)+$I1788)-(DATEVALUE($H1787)+$I1787))&lt;DATABASE!$J$6))),$A1788=$A1787),"LUAR JAM KERJA 2",IF(AND(OR(WEEKDAY($H1788,2)=1,WEEKDAY($H1788,2)=2,WEEKDAY($H1788,2)=3,WEEKDAY($H1788,2)=4,WEEKDAY($H1788,2)=5),$I1788&lt;=DATABASE!$J$3,$I1788&gt;=DATABASE!$I$3),"JAM KERJA",IF(AND(WEEKDAY($H1788,2)=6,$I1788&lt;=DATABASE!$J$4,$I1788&gt;=DATABASE!$I$4),"JAM KERJA","LUAR JAM KERJA 1")))))</f>
        <v/>
      </c>
      <c r="M1788" s="33" t="str">
        <f>IF('DATA ACCURATE'!T1791&lt;&gt;"",IF('DATA ACCURATE'!T1791&gt;100,'DATA ACCURATE'!T1791/10,'DATA ACCURATE'!T1791),"")</f>
        <v/>
      </c>
      <c r="N1788" t="str">
        <f>IF(M1788="","",IF(M1788&lt;=DATABASE!$I$9,"LOKAL",IF(M1788&lt;DATABASE!$J$9,"LUAR KOTA 1",IF($M1788&gt;=DATABASE!$J$9,"LUAR KOTA 2",""))))</f>
        <v/>
      </c>
      <c r="O1788" s="38" t="str">
        <f>IF('DATA ACCURATE'!L1791&lt;&gt;"",'DATA ACCURATE'!L1791,"")</f>
        <v/>
      </c>
      <c r="Q1788" s="38">
        <f t="shared" si="190"/>
        <v>0</v>
      </c>
      <c r="R1788" s="38">
        <f t="shared" si="190"/>
        <v>0</v>
      </c>
      <c r="S1788" s="38">
        <f t="shared" si="190"/>
        <v>0</v>
      </c>
      <c r="T1788" s="38">
        <f t="shared" si="188"/>
        <v>0</v>
      </c>
      <c r="U1788" s="38">
        <f t="shared" si="191"/>
        <v>0</v>
      </c>
      <c r="V1788" s="38">
        <f t="shared" si="191"/>
        <v>0</v>
      </c>
      <c r="W1788" s="38">
        <f t="shared" si="191"/>
        <v>0</v>
      </c>
      <c r="X1788" s="38">
        <f t="shared" si="192"/>
        <v>0</v>
      </c>
      <c r="Y1788" s="38">
        <f t="shared" si="192"/>
        <v>0</v>
      </c>
      <c r="Z1788" s="38">
        <f t="shared" si="192"/>
        <v>0</v>
      </c>
      <c r="AA1788" s="38">
        <f t="shared" si="189"/>
        <v>0</v>
      </c>
      <c r="AB1788" s="38">
        <f t="shared" si="193"/>
        <v>0</v>
      </c>
      <c r="AC1788" s="38">
        <f t="shared" si="194"/>
        <v>0</v>
      </c>
      <c r="AD1788" s="38" t="str">
        <f t="shared" si="195"/>
        <v>000000000000</v>
      </c>
    </row>
    <row r="1789" spans="1:30">
      <c r="A1789" s="9" t="str">
        <f>IF('DATA ACCURATE'!A1792&lt;&gt;"",'DATA ACCURATE'!A1792,"")</f>
        <v/>
      </c>
      <c r="B1789" s="9" t="str">
        <f>IF('DATA ACCURATE'!D1792&lt;&gt;"",'DATA ACCURATE'!D1792,"")</f>
        <v/>
      </c>
      <c r="C1789" s="38" t="str">
        <f>IF($AD1789="000000000000","",INDEX(DATABASE!$W$12:$W$71,MATCH($AD1789,DATABASE!$V$12:$V$71,0)))</f>
        <v/>
      </c>
      <c r="D1789" s="34" t="str">
        <f>IF(C1789="","",IF(E1789="",INDEX(DATABASE!$AF$13:$AF$62,MATCH($C1789,DATABASE!$AC$13:$AC$62,0)),IF(E1789="2x D11",INDEX(DATABASE!$AF$13:$AF$62,MATCH($C1789,DATABASE!$AC$13:$AC$62,0))+2*DATABASE!$AF$62,IF(E1789="3x D11",INDEX(DATABASE!$AF$13:$AF$62,MATCH($C1789,DATABASE!$AC$13:$AC$62,0))+3*DATABASE!$AF$62,""))))</f>
        <v/>
      </c>
      <c r="E1789" s="38" t="str">
        <f>IF(AND($K1789="Y",$G1789&lt;&gt;"UNYIL",$F1789&lt;DATABASE!$O$8),"2x D11",IF(AND($K1789="Y",$G1789&lt;&gt;"UNYIL",$F1789&gt;=DATABASE!$O$8),"3x D11",""))</f>
        <v/>
      </c>
      <c r="F1789" s="9" t="str">
        <f>IF('DATA ACCURATE'!N1792&lt;&gt;"",'DATA ACCURATE'!N1792,"")</f>
        <v/>
      </c>
      <c r="G1789" t="str">
        <f>IF(F1789="","",IF(F1789&lt;=DATABASE!$I$8,"UNYIL",IF(F1789&lt;=DATABASE!$J$8,"KECIL",IF(F1789&lt;DATABASE!$K$8,"TANGGUNG",IF(F1789&gt;=DATABASE!$K$8,"BESAR","")))))</f>
        <v/>
      </c>
      <c r="H1789" s="16" t="str">
        <f>IF('DATA ACCURATE'!J1792&lt;&gt;"",'DATA ACCURATE'!J1792,"")</f>
        <v/>
      </c>
      <c r="I1789" s="35" t="str">
        <f>IF(B1789&lt;&gt;"",IFERROR(VLOOKUP(B1789,'DATA TIMBANGAN'!G:M,7,FALSE),VLOOKUP(B1789,'DATA TIMBANGAN'!G:M,7)),"")</f>
        <v/>
      </c>
      <c r="J1789" s="25" t="str">
        <f>IF(H1789&lt;&gt;"",IFERROR(INDEX(DATABASE!$Z$19:$Z$38,MATCH(DATEVALUE(H1789),DATABASE!$AA$19:$AA$38,0)),INDEX(DATABASE!$Z$12:$Z$18,MATCH(WEEKDAY(H1789,2),DATABASE!$AA$12:$AA$18,0))),"")</f>
        <v/>
      </c>
      <c r="K1789" s="25" t="str">
        <f>IF('DATA ACCURATE'!V1792&lt;&gt;"",'DATA ACCURATE'!V1792,"")</f>
        <v/>
      </c>
      <c r="L1789" s="80" t="str">
        <f>IF($H1789="","",IF(OR($J1789="LIBUR",AND($L1788="LIBUR",$O1788=$O1789)),"LIBUR",IF(AND(OR($L1788="LUAR JAM KERJA 1",$L1788="LUAR JAM KERJA 2"),OR(OR(AND($H1788=$H1789,AND(OR($I1789&gt;DATABASE!$J$3,$I1789&lt;DATABASE!$J$6),((DATEVALUE($H1789)+$I1789)-(DATEVALUE($H1788)+$I1788))&lt;DATABASE!$J$6)),AND($H1788=$H1789,$O1788=$O1789,OR($I1789&gt;DATABASE!$J$6,$I1789&lt;DATABASE!$J$3))),AND(($H1789-$H1788)=1,OR($I1789&lt;DATABASE!$I$6,((DATEVALUE($H1789)+$I1789)-(DATEVALUE($H1788)+$I1788))&lt;DATABASE!$J$6))),$A1789=$A1788),"LUAR JAM KERJA 2",IF(AND(OR(WEEKDAY($H1789,2)=1,WEEKDAY($H1789,2)=2,WEEKDAY($H1789,2)=3,WEEKDAY($H1789,2)=4,WEEKDAY($H1789,2)=5),$I1789&lt;=DATABASE!$J$3,$I1789&gt;=DATABASE!$I$3),"JAM KERJA",IF(AND(WEEKDAY($H1789,2)=6,$I1789&lt;=DATABASE!$J$4,$I1789&gt;=DATABASE!$I$4),"JAM KERJA","LUAR JAM KERJA 1")))))</f>
        <v/>
      </c>
      <c r="M1789" s="33" t="str">
        <f>IF('DATA ACCURATE'!T1792&lt;&gt;"",IF('DATA ACCURATE'!T1792&gt;100,'DATA ACCURATE'!T1792/10,'DATA ACCURATE'!T1792),"")</f>
        <v/>
      </c>
      <c r="N1789" t="str">
        <f>IF(M1789="","",IF(M1789&lt;=DATABASE!$I$9,"LOKAL",IF(M1789&lt;DATABASE!$J$9,"LUAR KOTA 1",IF($M1789&gt;=DATABASE!$J$9,"LUAR KOTA 2",""))))</f>
        <v/>
      </c>
      <c r="O1789" s="38" t="str">
        <f>IF('DATA ACCURATE'!L1792&lt;&gt;"",'DATA ACCURATE'!L1792,"")</f>
        <v/>
      </c>
      <c r="Q1789" s="38">
        <f t="shared" si="190"/>
        <v>0</v>
      </c>
      <c r="R1789" s="38">
        <f t="shared" si="190"/>
        <v>0</v>
      </c>
      <c r="S1789" s="38">
        <f t="shared" si="190"/>
        <v>0</v>
      </c>
      <c r="T1789" s="38">
        <f t="shared" si="188"/>
        <v>0</v>
      </c>
      <c r="U1789" s="38">
        <f t="shared" si="191"/>
        <v>0</v>
      </c>
      <c r="V1789" s="38">
        <f t="shared" si="191"/>
        <v>0</v>
      </c>
      <c r="W1789" s="38">
        <f t="shared" si="191"/>
        <v>0</v>
      </c>
      <c r="X1789" s="38">
        <f t="shared" si="192"/>
        <v>0</v>
      </c>
      <c r="Y1789" s="38">
        <f t="shared" si="192"/>
        <v>0</v>
      </c>
      <c r="Z1789" s="38">
        <f t="shared" si="192"/>
        <v>0</v>
      </c>
      <c r="AA1789" s="38">
        <f t="shared" si="189"/>
        <v>0</v>
      </c>
      <c r="AB1789" s="38">
        <f t="shared" si="193"/>
        <v>0</v>
      </c>
      <c r="AC1789" s="38">
        <f t="shared" si="194"/>
        <v>0</v>
      </c>
      <c r="AD1789" s="38" t="str">
        <f t="shared" si="195"/>
        <v>000000000000</v>
      </c>
    </row>
    <row r="1790" spans="1:30">
      <c r="A1790" s="9" t="str">
        <f>IF('DATA ACCURATE'!A1793&lt;&gt;"",'DATA ACCURATE'!A1793,"")</f>
        <v/>
      </c>
      <c r="B1790" s="9" t="str">
        <f>IF('DATA ACCURATE'!D1793&lt;&gt;"",'DATA ACCURATE'!D1793,"")</f>
        <v/>
      </c>
      <c r="C1790" s="38" t="str">
        <f>IF($AD1790="000000000000","",INDEX(DATABASE!$W$12:$W$71,MATCH($AD1790,DATABASE!$V$12:$V$71,0)))</f>
        <v/>
      </c>
      <c r="D1790" s="34" t="str">
        <f>IF(C1790="","",IF(E1790="",INDEX(DATABASE!$AF$13:$AF$62,MATCH($C1790,DATABASE!$AC$13:$AC$62,0)),IF(E1790="2x D11",INDEX(DATABASE!$AF$13:$AF$62,MATCH($C1790,DATABASE!$AC$13:$AC$62,0))+2*DATABASE!$AF$62,IF(E1790="3x D11",INDEX(DATABASE!$AF$13:$AF$62,MATCH($C1790,DATABASE!$AC$13:$AC$62,0))+3*DATABASE!$AF$62,""))))</f>
        <v/>
      </c>
      <c r="E1790" s="38" t="str">
        <f>IF(AND($K1790="Y",$G1790&lt;&gt;"UNYIL",$F1790&lt;DATABASE!$O$8),"2x D11",IF(AND($K1790="Y",$G1790&lt;&gt;"UNYIL",$F1790&gt;=DATABASE!$O$8),"3x D11",""))</f>
        <v/>
      </c>
      <c r="F1790" s="9" t="str">
        <f>IF('DATA ACCURATE'!N1793&lt;&gt;"",'DATA ACCURATE'!N1793,"")</f>
        <v/>
      </c>
      <c r="G1790" t="str">
        <f>IF(F1790="","",IF(F1790&lt;=DATABASE!$I$8,"UNYIL",IF(F1790&lt;=DATABASE!$J$8,"KECIL",IF(F1790&lt;DATABASE!$K$8,"TANGGUNG",IF(F1790&gt;=DATABASE!$K$8,"BESAR","")))))</f>
        <v/>
      </c>
      <c r="H1790" s="16" t="str">
        <f>IF('DATA ACCURATE'!J1793&lt;&gt;"",'DATA ACCURATE'!J1793,"")</f>
        <v/>
      </c>
      <c r="I1790" s="35" t="str">
        <f>IF(B1790&lt;&gt;"",IFERROR(VLOOKUP(B1790,'DATA TIMBANGAN'!G:M,7,FALSE),VLOOKUP(B1790,'DATA TIMBANGAN'!G:M,7)),"")</f>
        <v/>
      </c>
      <c r="J1790" s="25" t="str">
        <f>IF(H1790&lt;&gt;"",IFERROR(INDEX(DATABASE!$Z$19:$Z$38,MATCH(DATEVALUE(H1790),DATABASE!$AA$19:$AA$38,0)),INDEX(DATABASE!$Z$12:$Z$18,MATCH(WEEKDAY(H1790,2),DATABASE!$AA$12:$AA$18,0))),"")</f>
        <v/>
      </c>
      <c r="K1790" s="25" t="str">
        <f>IF('DATA ACCURATE'!V1793&lt;&gt;"",'DATA ACCURATE'!V1793,"")</f>
        <v/>
      </c>
      <c r="L1790" s="80" t="str">
        <f>IF($H1790="","",IF(OR($J1790="LIBUR",AND($L1789="LIBUR",$O1789=$O1790)),"LIBUR",IF(AND(OR($L1789="LUAR JAM KERJA 1",$L1789="LUAR JAM KERJA 2"),OR(OR(AND($H1789=$H1790,AND(OR($I1790&gt;DATABASE!$J$3,$I1790&lt;DATABASE!$J$6),((DATEVALUE($H1790)+$I1790)-(DATEVALUE($H1789)+$I1789))&lt;DATABASE!$J$6)),AND($H1789=$H1790,$O1789=$O1790,OR($I1790&gt;DATABASE!$J$6,$I1790&lt;DATABASE!$J$3))),AND(($H1790-$H1789)=1,OR($I1790&lt;DATABASE!$I$6,((DATEVALUE($H1790)+$I1790)-(DATEVALUE($H1789)+$I1789))&lt;DATABASE!$J$6))),$A1790=$A1789),"LUAR JAM KERJA 2",IF(AND(OR(WEEKDAY($H1790,2)=1,WEEKDAY($H1790,2)=2,WEEKDAY($H1790,2)=3,WEEKDAY($H1790,2)=4,WEEKDAY($H1790,2)=5),$I1790&lt;=DATABASE!$J$3,$I1790&gt;=DATABASE!$I$3),"JAM KERJA",IF(AND(WEEKDAY($H1790,2)=6,$I1790&lt;=DATABASE!$J$4,$I1790&gt;=DATABASE!$I$4),"JAM KERJA","LUAR JAM KERJA 1")))))</f>
        <v/>
      </c>
      <c r="M1790" s="33" t="str">
        <f>IF('DATA ACCURATE'!T1793&lt;&gt;"",IF('DATA ACCURATE'!T1793&gt;100,'DATA ACCURATE'!T1793/10,'DATA ACCURATE'!T1793),"")</f>
        <v/>
      </c>
      <c r="N1790" t="str">
        <f>IF(M1790="","",IF(M1790&lt;=DATABASE!$I$9,"LOKAL",IF(M1790&lt;DATABASE!$J$9,"LUAR KOTA 1",IF($M1790&gt;=DATABASE!$J$9,"LUAR KOTA 2",""))))</f>
        <v/>
      </c>
      <c r="O1790" s="38" t="str">
        <f>IF('DATA ACCURATE'!L1793&lt;&gt;"",'DATA ACCURATE'!L1793,"")</f>
        <v/>
      </c>
      <c r="Q1790" s="38">
        <f t="shared" si="190"/>
        <v>0</v>
      </c>
      <c r="R1790" s="38">
        <f t="shared" si="190"/>
        <v>0</v>
      </c>
      <c r="S1790" s="38">
        <f t="shared" si="190"/>
        <v>0</v>
      </c>
      <c r="T1790" s="38">
        <f t="shared" si="188"/>
        <v>0</v>
      </c>
      <c r="U1790" s="38">
        <f t="shared" si="191"/>
        <v>0</v>
      </c>
      <c r="V1790" s="38">
        <f t="shared" si="191"/>
        <v>0</v>
      </c>
      <c r="W1790" s="38">
        <f t="shared" si="191"/>
        <v>0</v>
      </c>
      <c r="X1790" s="38">
        <f t="shared" si="192"/>
        <v>0</v>
      </c>
      <c r="Y1790" s="38">
        <f t="shared" si="192"/>
        <v>0</v>
      </c>
      <c r="Z1790" s="38">
        <f t="shared" si="192"/>
        <v>0</v>
      </c>
      <c r="AA1790" s="38">
        <f t="shared" si="189"/>
        <v>0</v>
      </c>
      <c r="AB1790" s="38">
        <f t="shared" si="193"/>
        <v>0</v>
      </c>
      <c r="AC1790" s="38">
        <f t="shared" si="194"/>
        <v>0</v>
      </c>
      <c r="AD1790" s="38" t="str">
        <f t="shared" si="195"/>
        <v>000000000000</v>
      </c>
    </row>
    <row r="1791" spans="1:30">
      <c r="A1791" s="9" t="str">
        <f>IF('DATA ACCURATE'!A1794&lt;&gt;"",'DATA ACCURATE'!A1794,"")</f>
        <v/>
      </c>
      <c r="B1791" s="9" t="str">
        <f>IF('DATA ACCURATE'!D1794&lt;&gt;"",'DATA ACCURATE'!D1794,"")</f>
        <v/>
      </c>
      <c r="C1791" s="38" t="str">
        <f>IF($AD1791="000000000000","",INDEX(DATABASE!$W$12:$W$71,MATCH($AD1791,DATABASE!$V$12:$V$71,0)))</f>
        <v/>
      </c>
      <c r="D1791" s="34" t="str">
        <f>IF(C1791="","",IF(E1791="",INDEX(DATABASE!$AF$13:$AF$62,MATCH($C1791,DATABASE!$AC$13:$AC$62,0)),IF(E1791="2x D11",INDEX(DATABASE!$AF$13:$AF$62,MATCH($C1791,DATABASE!$AC$13:$AC$62,0))+2*DATABASE!$AF$62,IF(E1791="3x D11",INDEX(DATABASE!$AF$13:$AF$62,MATCH($C1791,DATABASE!$AC$13:$AC$62,0))+3*DATABASE!$AF$62,""))))</f>
        <v/>
      </c>
      <c r="E1791" s="38" t="str">
        <f>IF(AND($K1791="Y",$G1791&lt;&gt;"UNYIL",$F1791&lt;DATABASE!$O$8),"2x D11",IF(AND($K1791="Y",$G1791&lt;&gt;"UNYIL",$F1791&gt;=DATABASE!$O$8),"3x D11",""))</f>
        <v/>
      </c>
      <c r="F1791" s="9" t="str">
        <f>IF('DATA ACCURATE'!N1794&lt;&gt;"",'DATA ACCURATE'!N1794,"")</f>
        <v/>
      </c>
      <c r="G1791" t="str">
        <f>IF(F1791="","",IF(F1791&lt;=DATABASE!$I$8,"UNYIL",IF(F1791&lt;=DATABASE!$J$8,"KECIL",IF(F1791&lt;DATABASE!$K$8,"TANGGUNG",IF(F1791&gt;=DATABASE!$K$8,"BESAR","")))))</f>
        <v/>
      </c>
      <c r="H1791" s="16" t="str">
        <f>IF('DATA ACCURATE'!J1794&lt;&gt;"",'DATA ACCURATE'!J1794,"")</f>
        <v/>
      </c>
      <c r="I1791" s="35" t="str">
        <f>IF(B1791&lt;&gt;"",IFERROR(VLOOKUP(B1791,'DATA TIMBANGAN'!G:M,7,FALSE),VLOOKUP(B1791,'DATA TIMBANGAN'!G:M,7)),"")</f>
        <v/>
      </c>
      <c r="J1791" s="25" t="str">
        <f>IF(H1791&lt;&gt;"",IFERROR(INDEX(DATABASE!$Z$19:$Z$38,MATCH(DATEVALUE(H1791),DATABASE!$AA$19:$AA$38,0)),INDEX(DATABASE!$Z$12:$Z$18,MATCH(WEEKDAY(H1791,2),DATABASE!$AA$12:$AA$18,0))),"")</f>
        <v/>
      </c>
      <c r="K1791" s="25" t="str">
        <f>IF('DATA ACCURATE'!V1794&lt;&gt;"",'DATA ACCURATE'!V1794,"")</f>
        <v/>
      </c>
      <c r="L1791" s="80" t="str">
        <f>IF($H1791="","",IF(OR($J1791="LIBUR",AND($L1790="LIBUR",$O1790=$O1791)),"LIBUR",IF(AND(OR($L1790="LUAR JAM KERJA 1",$L1790="LUAR JAM KERJA 2"),OR(OR(AND($H1790=$H1791,AND(OR($I1791&gt;DATABASE!$J$3,$I1791&lt;DATABASE!$J$6),((DATEVALUE($H1791)+$I1791)-(DATEVALUE($H1790)+$I1790))&lt;DATABASE!$J$6)),AND($H1790=$H1791,$O1790=$O1791,OR($I1791&gt;DATABASE!$J$6,$I1791&lt;DATABASE!$J$3))),AND(($H1791-$H1790)=1,OR($I1791&lt;DATABASE!$I$6,((DATEVALUE($H1791)+$I1791)-(DATEVALUE($H1790)+$I1790))&lt;DATABASE!$J$6))),$A1791=$A1790),"LUAR JAM KERJA 2",IF(AND(OR(WEEKDAY($H1791,2)=1,WEEKDAY($H1791,2)=2,WEEKDAY($H1791,2)=3,WEEKDAY($H1791,2)=4,WEEKDAY($H1791,2)=5),$I1791&lt;=DATABASE!$J$3,$I1791&gt;=DATABASE!$I$3),"JAM KERJA",IF(AND(WEEKDAY($H1791,2)=6,$I1791&lt;=DATABASE!$J$4,$I1791&gt;=DATABASE!$I$4),"JAM KERJA","LUAR JAM KERJA 1")))))</f>
        <v/>
      </c>
      <c r="M1791" s="33" t="str">
        <f>IF('DATA ACCURATE'!T1794&lt;&gt;"",IF('DATA ACCURATE'!T1794&gt;100,'DATA ACCURATE'!T1794/10,'DATA ACCURATE'!T1794),"")</f>
        <v/>
      </c>
      <c r="N1791" t="str">
        <f>IF(M1791="","",IF(M1791&lt;=DATABASE!$I$9,"LOKAL",IF(M1791&lt;DATABASE!$J$9,"LUAR KOTA 1",IF($M1791&gt;=DATABASE!$J$9,"LUAR KOTA 2",""))))</f>
        <v/>
      </c>
      <c r="O1791" s="38" t="str">
        <f>IF('DATA ACCURATE'!L1794&lt;&gt;"",'DATA ACCURATE'!L1794,"")</f>
        <v/>
      </c>
      <c r="Q1791" s="38">
        <f t="shared" si="190"/>
        <v>0</v>
      </c>
      <c r="R1791" s="38">
        <f t="shared" si="190"/>
        <v>0</v>
      </c>
      <c r="S1791" s="38">
        <f t="shared" si="190"/>
        <v>0</v>
      </c>
      <c r="T1791" s="38">
        <f t="shared" si="188"/>
        <v>0</v>
      </c>
      <c r="U1791" s="38">
        <f t="shared" si="191"/>
        <v>0</v>
      </c>
      <c r="V1791" s="38">
        <f t="shared" si="191"/>
        <v>0</v>
      </c>
      <c r="W1791" s="38">
        <f t="shared" si="191"/>
        <v>0</v>
      </c>
      <c r="X1791" s="38">
        <f t="shared" si="192"/>
        <v>0</v>
      </c>
      <c r="Y1791" s="38">
        <f t="shared" si="192"/>
        <v>0</v>
      </c>
      <c r="Z1791" s="38">
        <f t="shared" si="192"/>
        <v>0</v>
      </c>
      <c r="AA1791" s="38">
        <f t="shared" si="189"/>
        <v>0</v>
      </c>
      <c r="AB1791" s="38">
        <f t="shared" si="193"/>
        <v>0</v>
      </c>
      <c r="AC1791" s="38">
        <f t="shared" si="194"/>
        <v>0</v>
      </c>
      <c r="AD1791" s="38" t="str">
        <f t="shared" si="195"/>
        <v>000000000000</v>
      </c>
    </row>
    <row r="1792" spans="1:30">
      <c r="A1792" s="9" t="str">
        <f>IF('DATA ACCURATE'!A1795&lt;&gt;"",'DATA ACCURATE'!A1795,"")</f>
        <v/>
      </c>
      <c r="B1792" s="9" t="str">
        <f>IF('DATA ACCURATE'!D1795&lt;&gt;"",'DATA ACCURATE'!D1795,"")</f>
        <v/>
      </c>
      <c r="C1792" s="38" t="str">
        <f>IF($AD1792="000000000000","",INDEX(DATABASE!$W$12:$W$71,MATCH($AD1792,DATABASE!$V$12:$V$71,0)))</f>
        <v/>
      </c>
      <c r="D1792" s="34" t="str">
        <f>IF(C1792="","",IF(E1792="",INDEX(DATABASE!$AF$13:$AF$62,MATCH($C1792,DATABASE!$AC$13:$AC$62,0)),IF(E1792="2x D11",INDEX(DATABASE!$AF$13:$AF$62,MATCH($C1792,DATABASE!$AC$13:$AC$62,0))+2*DATABASE!$AF$62,IF(E1792="3x D11",INDEX(DATABASE!$AF$13:$AF$62,MATCH($C1792,DATABASE!$AC$13:$AC$62,0))+3*DATABASE!$AF$62,""))))</f>
        <v/>
      </c>
      <c r="E1792" s="38" t="str">
        <f>IF(AND($K1792="Y",$G1792&lt;&gt;"UNYIL",$F1792&lt;DATABASE!$O$8),"2x D11",IF(AND($K1792="Y",$G1792&lt;&gt;"UNYIL",$F1792&gt;=DATABASE!$O$8),"3x D11",""))</f>
        <v/>
      </c>
      <c r="F1792" s="9" t="str">
        <f>IF('DATA ACCURATE'!N1795&lt;&gt;"",'DATA ACCURATE'!N1795,"")</f>
        <v/>
      </c>
      <c r="G1792" t="str">
        <f>IF(F1792="","",IF(F1792&lt;=DATABASE!$I$8,"UNYIL",IF(F1792&lt;=DATABASE!$J$8,"KECIL",IF(F1792&lt;DATABASE!$K$8,"TANGGUNG",IF(F1792&gt;=DATABASE!$K$8,"BESAR","")))))</f>
        <v/>
      </c>
      <c r="H1792" s="16" t="str">
        <f>IF('DATA ACCURATE'!J1795&lt;&gt;"",'DATA ACCURATE'!J1795,"")</f>
        <v/>
      </c>
      <c r="I1792" s="35" t="str">
        <f>IF(B1792&lt;&gt;"",IFERROR(VLOOKUP(B1792,'DATA TIMBANGAN'!G:M,7,FALSE),VLOOKUP(B1792,'DATA TIMBANGAN'!G:M,7)),"")</f>
        <v/>
      </c>
      <c r="J1792" s="25" t="str">
        <f>IF(H1792&lt;&gt;"",IFERROR(INDEX(DATABASE!$Z$19:$Z$38,MATCH(DATEVALUE(H1792),DATABASE!$AA$19:$AA$38,0)),INDEX(DATABASE!$Z$12:$Z$18,MATCH(WEEKDAY(H1792,2),DATABASE!$AA$12:$AA$18,0))),"")</f>
        <v/>
      </c>
      <c r="K1792" s="25" t="str">
        <f>IF('DATA ACCURATE'!V1795&lt;&gt;"",'DATA ACCURATE'!V1795,"")</f>
        <v/>
      </c>
      <c r="L1792" s="80" t="str">
        <f>IF($H1792="","",IF(OR($J1792="LIBUR",AND($L1791="LIBUR",$O1791=$O1792)),"LIBUR",IF(AND(OR($L1791="LUAR JAM KERJA 1",$L1791="LUAR JAM KERJA 2"),OR(OR(AND($H1791=$H1792,AND(OR($I1792&gt;DATABASE!$J$3,$I1792&lt;DATABASE!$J$6),((DATEVALUE($H1792)+$I1792)-(DATEVALUE($H1791)+$I1791))&lt;DATABASE!$J$6)),AND($H1791=$H1792,$O1791=$O1792,OR($I1792&gt;DATABASE!$J$6,$I1792&lt;DATABASE!$J$3))),AND(($H1792-$H1791)=1,OR($I1792&lt;DATABASE!$I$6,((DATEVALUE($H1792)+$I1792)-(DATEVALUE($H1791)+$I1791))&lt;DATABASE!$J$6))),$A1792=$A1791),"LUAR JAM KERJA 2",IF(AND(OR(WEEKDAY($H1792,2)=1,WEEKDAY($H1792,2)=2,WEEKDAY($H1792,2)=3,WEEKDAY($H1792,2)=4,WEEKDAY($H1792,2)=5),$I1792&lt;=DATABASE!$J$3,$I1792&gt;=DATABASE!$I$3),"JAM KERJA",IF(AND(WEEKDAY($H1792,2)=6,$I1792&lt;=DATABASE!$J$4,$I1792&gt;=DATABASE!$I$4),"JAM KERJA","LUAR JAM KERJA 1")))))</f>
        <v/>
      </c>
      <c r="M1792" s="33" t="str">
        <f>IF('DATA ACCURATE'!T1795&lt;&gt;"",IF('DATA ACCURATE'!T1795&gt;100,'DATA ACCURATE'!T1795/10,'DATA ACCURATE'!T1795),"")</f>
        <v/>
      </c>
      <c r="N1792" t="str">
        <f>IF(M1792="","",IF(M1792&lt;=DATABASE!$I$9,"LOKAL",IF(M1792&lt;DATABASE!$J$9,"LUAR KOTA 1",IF($M1792&gt;=DATABASE!$J$9,"LUAR KOTA 2",""))))</f>
        <v/>
      </c>
      <c r="O1792" s="38" t="str">
        <f>IF('DATA ACCURATE'!L1795&lt;&gt;"",'DATA ACCURATE'!L1795,"")</f>
        <v/>
      </c>
      <c r="Q1792" s="38">
        <f t="shared" si="190"/>
        <v>0</v>
      </c>
      <c r="R1792" s="38">
        <f t="shared" si="190"/>
        <v>0</v>
      </c>
      <c r="S1792" s="38">
        <f t="shared" si="190"/>
        <v>0</v>
      </c>
      <c r="T1792" s="38">
        <f t="shared" si="188"/>
        <v>0</v>
      </c>
      <c r="U1792" s="38">
        <f t="shared" si="191"/>
        <v>0</v>
      </c>
      <c r="V1792" s="38">
        <f t="shared" si="191"/>
        <v>0</v>
      </c>
      <c r="W1792" s="38">
        <f t="shared" si="191"/>
        <v>0</v>
      </c>
      <c r="X1792" s="38">
        <f t="shared" si="192"/>
        <v>0</v>
      </c>
      <c r="Y1792" s="38">
        <f t="shared" si="192"/>
        <v>0</v>
      </c>
      <c r="Z1792" s="38">
        <f t="shared" si="192"/>
        <v>0</v>
      </c>
      <c r="AA1792" s="38">
        <f t="shared" si="189"/>
        <v>0</v>
      </c>
      <c r="AB1792" s="38">
        <f t="shared" si="193"/>
        <v>0</v>
      </c>
      <c r="AC1792" s="38">
        <f t="shared" si="194"/>
        <v>0</v>
      </c>
      <c r="AD1792" s="38" t="str">
        <f t="shared" si="195"/>
        <v>000000000000</v>
      </c>
    </row>
    <row r="1793" spans="1:30">
      <c r="A1793" s="9" t="str">
        <f>IF('DATA ACCURATE'!A1796&lt;&gt;"",'DATA ACCURATE'!A1796,"")</f>
        <v/>
      </c>
      <c r="B1793" s="9" t="str">
        <f>IF('DATA ACCURATE'!D1796&lt;&gt;"",'DATA ACCURATE'!D1796,"")</f>
        <v/>
      </c>
      <c r="C1793" s="38" t="str">
        <f>IF($AD1793="000000000000","",INDEX(DATABASE!$W$12:$W$71,MATCH($AD1793,DATABASE!$V$12:$V$71,0)))</f>
        <v/>
      </c>
      <c r="D1793" s="34" t="str">
        <f>IF(C1793="","",IF(E1793="",INDEX(DATABASE!$AF$13:$AF$62,MATCH($C1793,DATABASE!$AC$13:$AC$62,0)),IF(E1793="2x D11",INDEX(DATABASE!$AF$13:$AF$62,MATCH($C1793,DATABASE!$AC$13:$AC$62,0))+2*DATABASE!$AF$62,IF(E1793="3x D11",INDEX(DATABASE!$AF$13:$AF$62,MATCH($C1793,DATABASE!$AC$13:$AC$62,0))+3*DATABASE!$AF$62,""))))</f>
        <v/>
      </c>
      <c r="E1793" s="38" t="str">
        <f>IF(AND($K1793="Y",$G1793&lt;&gt;"UNYIL",$F1793&lt;DATABASE!$O$8),"2x D11",IF(AND($K1793="Y",$G1793&lt;&gt;"UNYIL",$F1793&gt;=DATABASE!$O$8),"3x D11",""))</f>
        <v/>
      </c>
      <c r="F1793" s="9" t="str">
        <f>IF('DATA ACCURATE'!N1796&lt;&gt;"",'DATA ACCURATE'!N1796,"")</f>
        <v/>
      </c>
      <c r="G1793" t="str">
        <f>IF(F1793="","",IF(F1793&lt;=DATABASE!$I$8,"UNYIL",IF(F1793&lt;=DATABASE!$J$8,"KECIL",IF(F1793&lt;DATABASE!$K$8,"TANGGUNG",IF(F1793&gt;=DATABASE!$K$8,"BESAR","")))))</f>
        <v/>
      </c>
      <c r="H1793" s="16" t="str">
        <f>IF('DATA ACCURATE'!J1796&lt;&gt;"",'DATA ACCURATE'!J1796,"")</f>
        <v/>
      </c>
      <c r="I1793" s="35" t="str">
        <f>IF(B1793&lt;&gt;"",IFERROR(VLOOKUP(B1793,'DATA TIMBANGAN'!G:M,7,FALSE),VLOOKUP(B1793,'DATA TIMBANGAN'!G:M,7)),"")</f>
        <v/>
      </c>
      <c r="J1793" s="25" t="str">
        <f>IF(H1793&lt;&gt;"",IFERROR(INDEX(DATABASE!$Z$19:$Z$38,MATCH(DATEVALUE(H1793),DATABASE!$AA$19:$AA$38,0)),INDEX(DATABASE!$Z$12:$Z$18,MATCH(WEEKDAY(H1793,2),DATABASE!$AA$12:$AA$18,0))),"")</f>
        <v/>
      </c>
      <c r="K1793" s="25" t="str">
        <f>IF('DATA ACCURATE'!V1796&lt;&gt;"",'DATA ACCURATE'!V1796,"")</f>
        <v/>
      </c>
      <c r="L1793" s="80" t="str">
        <f>IF($H1793="","",IF(OR($J1793="LIBUR",AND($L1792="LIBUR",$O1792=$O1793)),"LIBUR",IF(AND(OR($L1792="LUAR JAM KERJA 1",$L1792="LUAR JAM KERJA 2"),OR(OR(AND($H1792=$H1793,AND(OR($I1793&gt;DATABASE!$J$3,$I1793&lt;DATABASE!$J$6),((DATEVALUE($H1793)+$I1793)-(DATEVALUE($H1792)+$I1792))&lt;DATABASE!$J$6)),AND($H1792=$H1793,$O1792=$O1793,OR($I1793&gt;DATABASE!$J$6,$I1793&lt;DATABASE!$J$3))),AND(($H1793-$H1792)=1,OR($I1793&lt;DATABASE!$I$6,((DATEVALUE($H1793)+$I1793)-(DATEVALUE($H1792)+$I1792))&lt;DATABASE!$J$6))),$A1793=$A1792),"LUAR JAM KERJA 2",IF(AND(OR(WEEKDAY($H1793,2)=1,WEEKDAY($H1793,2)=2,WEEKDAY($H1793,2)=3,WEEKDAY($H1793,2)=4,WEEKDAY($H1793,2)=5),$I1793&lt;=DATABASE!$J$3,$I1793&gt;=DATABASE!$I$3),"JAM KERJA",IF(AND(WEEKDAY($H1793,2)=6,$I1793&lt;=DATABASE!$J$4,$I1793&gt;=DATABASE!$I$4),"JAM KERJA","LUAR JAM KERJA 1")))))</f>
        <v/>
      </c>
      <c r="M1793" s="33" t="str">
        <f>IF('DATA ACCURATE'!T1796&lt;&gt;"",IF('DATA ACCURATE'!T1796&gt;100,'DATA ACCURATE'!T1796/10,'DATA ACCURATE'!T1796),"")</f>
        <v/>
      </c>
      <c r="N1793" t="str">
        <f>IF(M1793="","",IF(M1793&lt;=DATABASE!$I$9,"LOKAL",IF(M1793&lt;DATABASE!$J$9,"LUAR KOTA 1",IF($M1793&gt;=DATABASE!$J$9,"LUAR KOTA 2",""))))</f>
        <v/>
      </c>
      <c r="O1793" s="38" t="str">
        <f>IF('DATA ACCURATE'!L1796&lt;&gt;"",'DATA ACCURATE'!L1796,"")</f>
        <v/>
      </c>
      <c r="Q1793" s="38">
        <f t="shared" si="190"/>
        <v>0</v>
      </c>
      <c r="R1793" s="38">
        <f t="shared" si="190"/>
        <v>0</v>
      </c>
      <c r="S1793" s="38">
        <f t="shared" si="190"/>
        <v>0</v>
      </c>
      <c r="T1793" s="38">
        <f t="shared" si="188"/>
        <v>0</v>
      </c>
      <c r="U1793" s="38">
        <f t="shared" si="191"/>
        <v>0</v>
      </c>
      <c r="V1793" s="38">
        <f t="shared" si="191"/>
        <v>0</v>
      </c>
      <c r="W1793" s="38">
        <f t="shared" si="191"/>
        <v>0</v>
      </c>
      <c r="X1793" s="38">
        <f t="shared" si="192"/>
        <v>0</v>
      </c>
      <c r="Y1793" s="38">
        <f t="shared" si="192"/>
        <v>0</v>
      </c>
      <c r="Z1793" s="38">
        <f t="shared" si="192"/>
        <v>0</v>
      </c>
      <c r="AA1793" s="38">
        <f t="shared" si="189"/>
        <v>0</v>
      </c>
      <c r="AB1793" s="38">
        <f t="shared" si="193"/>
        <v>0</v>
      </c>
      <c r="AC1793" s="38">
        <f t="shared" si="194"/>
        <v>0</v>
      </c>
      <c r="AD1793" s="38" t="str">
        <f t="shared" si="195"/>
        <v>000000000000</v>
      </c>
    </row>
    <row r="1794" spans="1:30">
      <c r="A1794" s="9" t="str">
        <f>IF('DATA ACCURATE'!A1797&lt;&gt;"",'DATA ACCURATE'!A1797,"")</f>
        <v/>
      </c>
      <c r="B1794" s="9" t="str">
        <f>IF('DATA ACCURATE'!D1797&lt;&gt;"",'DATA ACCURATE'!D1797,"")</f>
        <v/>
      </c>
      <c r="C1794" s="38" t="str">
        <f>IF($AD1794="000000000000","",INDEX(DATABASE!$W$12:$W$71,MATCH($AD1794,DATABASE!$V$12:$V$71,0)))</f>
        <v/>
      </c>
      <c r="D1794" s="34" t="str">
        <f>IF(C1794="","",IF(E1794="",INDEX(DATABASE!$AF$13:$AF$62,MATCH($C1794,DATABASE!$AC$13:$AC$62,0)),IF(E1794="2x D11",INDEX(DATABASE!$AF$13:$AF$62,MATCH($C1794,DATABASE!$AC$13:$AC$62,0))+2*DATABASE!$AF$62,IF(E1794="3x D11",INDEX(DATABASE!$AF$13:$AF$62,MATCH($C1794,DATABASE!$AC$13:$AC$62,0))+3*DATABASE!$AF$62,""))))</f>
        <v/>
      </c>
      <c r="E1794" s="38" t="str">
        <f>IF(AND($K1794="Y",$G1794&lt;&gt;"UNYIL",$F1794&lt;DATABASE!$O$8),"2x D11",IF(AND($K1794="Y",$G1794&lt;&gt;"UNYIL",$F1794&gt;=DATABASE!$O$8),"3x D11",""))</f>
        <v/>
      </c>
      <c r="F1794" s="9" t="str">
        <f>IF('DATA ACCURATE'!N1797&lt;&gt;"",'DATA ACCURATE'!N1797,"")</f>
        <v/>
      </c>
      <c r="G1794" t="str">
        <f>IF(F1794="","",IF(F1794&lt;=DATABASE!$I$8,"UNYIL",IF(F1794&lt;=DATABASE!$J$8,"KECIL",IF(F1794&lt;DATABASE!$K$8,"TANGGUNG",IF(F1794&gt;=DATABASE!$K$8,"BESAR","")))))</f>
        <v/>
      </c>
      <c r="H1794" s="16" t="str">
        <f>IF('DATA ACCURATE'!J1797&lt;&gt;"",'DATA ACCURATE'!J1797,"")</f>
        <v/>
      </c>
      <c r="I1794" s="35" t="str">
        <f>IF(B1794&lt;&gt;"",IFERROR(VLOOKUP(B1794,'DATA TIMBANGAN'!G:M,7,FALSE),VLOOKUP(B1794,'DATA TIMBANGAN'!G:M,7)),"")</f>
        <v/>
      </c>
      <c r="J1794" s="25" t="str">
        <f>IF(H1794&lt;&gt;"",IFERROR(INDEX(DATABASE!$Z$19:$Z$38,MATCH(DATEVALUE(H1794),DATABASE!$AA$19:$AA$38,0)),INDEX(DATABASE!$Z$12:$Z$18,MATCH(WEEKDAY(H1794,2),DATABASE!$AA$12:$AA$18,0))),"")</f>
        <v/>
      </c>
      <c r="K1794" s="25" t="str">
        <f>IF('DATA ACCURATE'!V1797&lt;&gt;"",'DATA ACCURATE'!V1797,"")</f>
        <v/>
      </c>
      <c r="L1794" s="80" t="str">
        <f>IF($H1794="","",IF(OR($J1794="LIBUR",AND($L1793="LIBUR",$O1793=$O1794)),"LIBUR",IF(AND(OR($L1793="LUAR JAM KERJA 1",$L1793="LUAR JAM KERJA 2"),OR(OR(AND($H1793=$H1794,AND(OR($I1794&gt;DATABASE!$J$3,$I1794&lt;DATABASE!$J$6),((DATEVALUE($H1794)+$I1794)-(DATEVALUE($H1793)+$I1793))&lt;DATABASE!$J$6)),AND($H1793=$H1794,$O1793=$O1794,OR($I1794&gt;DATABASE!$J$6,$I1794&lt;DATABASE!$J$3))),AND(($H1794-$H1793)=1,OR($I1794&lt;DATABASE!$I$6,((DATEVALUE($H1794)+$I1794)-(DATEVALUE($H1793)+$I1793))&lt;DATABASE!$J$6))),$A1794=$A1793),"LUAR JAM KERJA 2",IF(AND(OR(WEEKDAY($H1794,2)=1,WEEKDAY($H1794,2)=2,WEEKDAY($H1794,2)=3,WEEKDAY($H1794,2)=4,WEEKDAY($H1794,2)=5),$I1794&lt;=DATABASE!$J$3,$I1794&gt;=DATABASE!$I$3),"JAM KERJA",IF(AND(WEEKDAY($H1794,2)=6,$I1794&lt;=DATABASE!$J$4,$I1794&gt;=DATABASE!$I$4),"JAM KERJA","LUAR JAM KERJA 1")))))</f>
        <v/>
      </c>
      <c r="M1794" s="33" t="str">
        <f>IF('DATA ACCURATE'!T1797&lt;&gt;"",IF('DATA ACCURATE'!T1797&gt;100,'DATA ACCURATE'!T1797/10,'DATA ACCURATE'!T1797),"")</f>
        <v/>
      </c>
      <c r="N1794" t="str">
        <f>IF(M1794="","",IF(M1794&lt;=DATABASE!$I$9,"LOKAL",IF(M1794&lt;DATABASE!$J$9,"LUAR KOTA 1",IF($M1794&gt;=DATABASE!$J$9,"LUAR KOTA 2",""))))</f>
        <v/>
      </c>
      <c r="O1794" s="38" t="str">
        <f>IF('DATA ACCURATE'!L1797&lt;&gt;"",'DATA ACCURATE'!L1797,"")</f>
        <v/>
      </c>
      <c r="Q1794" s="38">
        <f t="shared" si="190"/>
        <v>0</v>
      </c>
      <c r="R1794" s="38">
        <f t="shared" si="190"/>
        <v>0</v>
      </c>
      <c r="S1794" s="38">
        <f t="shared" si="190"/>
        <v>0</v>
      </c>
      <c r="T1794" s="38">
        <f t="shared" si="190"/>
        <v>0</v>
      </c>
      <c r="U1794" s="38">
        <f t="shared" si="191"/>
        <v>0</v>
      </c>
      <c r="V1794" s="38">
        <f t="shared" si="191"/>
        <v>0</v>
      </c>
      <c r="W1794" s="38">
        <f t="shared" si="191"/>
        <v>0</v>
      </c>
      <c r="X1794" s="38">
        <f t="shared" si="192"/>
        <v>0</v>
      </c>
      <c r="Y1794" s="38">
        <f t="shared" si="192"/>
        <v>0</v>
      </c>
      <c r="Z1794" s="38">
        <f t="shared" si="192"/>
        <v>0</v>
      </c>
      <c r="AA1794" s="38">
        <f t="shared" si="192"/>
        <v>0</v>
      </c>
      <c r="AB1794" s="38">
        <f t="shared" si="193"/>
        <v>0</v>
      </c>
      <c r="AC1794" s="38">
        <f t="shared" si="194"/>
        <v>0</v>
      </c>
      <c r="AD1794" s="38" t="str">
        <f t="shared" si="195"/>
        <v>000000000000</v>
      </c>
    </row>
    <row r="1795" spans="1:30">
      <c r="A1795" s="9" t="str">
        <f>IF('DATA ACCURATE'!A1798&lt;&gt;"",'DATA ACCURATE'!A1798,"")</f>
        <v/>
      </c>
      <c r="B1795" s="9" t="str">
        <f>IF('DATA ACCURATE'!D1798&lt;&gt;"",'DATA ACCURATE'!D1798,"")</f>
        <v/>
      </c>
      <c r="C1795" s="38" t="str">
        <f>IF($AD1795="000000000000","",INDEX(DATABASE!$W$12:$W$71,MATCH($AD1795,DATABASE!$V$12:$V$71,0)))</f>
        <v/>
      </c>
      <c r="D1795" s="34" t="str">
        <f>IF(C1795="","",IF(E1795="",INDEX(DATABASE!$AF$13:$AF$62,MATCH($C1795,DATABASE!$AC$13:$AC$62,0)),IF(E1795="2x D11",INDEX(DATABASE!$AF$13:$AF$62,MATCH($C1795,DATABASE!$AC$13:$AC$62,0))+2*DATABASE!$AF$62,IF(E1795="3x D11",INDEX(DATABASE!$AF$13:$AF$62,MATCH($C1795,DATABASE!$AC$13:$AC$62,0))+3*DATABASE!$AF$62,""))))</f>
        <v/>
      </c>
      <c r="E1795" s="38" t="str">
        <f>IF(AND($K1795="Y",$G1795&lt;&gt;"UNYIL",$F1795&lt;DATABASE!$O$8),"2x D11",IF(AND($K1795="Y",$G1795&lt;&gt;"UNYIL",$F1795&gt;=DATABASE!$O$8),"3x D11",""))</f>
        <v/>
      </c>
      <c r="F1795" s="9" t="str">
        <f>IF('DATA ACCURATE'!N1798&lt;&gt;"",'DATA ACCURATE'!N1798,"")</f>
        <v/>
      </c>
      <c r="G1795" t="str">
        <f>IF(F1795="","",IF(F1795&lt;=DATABASE!$I$8,"UNYIL",IF(F1795&lt;=DATABASE!$J$8,"KECIL",IF(F1795&lt;DATABASE!$K$8,"TANGGUNG",IF(F1795&gt;=DATABASE!$K$8,"BESAR","")))))</f>
        <v/>
      </c>
      <c r="H1795" s="16" t="str">
        <f>IF('DATA ACCURATE'!J1798&lt;&gt;"",'DATA ACCURATE'!J1798,"")</f>
        <v/>
      </c>
      <c r="I1795" s="35" t="str">
        <f>IF(B1795&lt;&gt;"",IFERROR(VLOOKUP(B1795,'DATA TIMBANGAN'!G:M,7,FALSE),VLOOKUP(B1795,'DATA TIMBANGAN'!G:M,7)),"")</f>
        <v/>
      </c>
      <c r="J1795" s="25" t="str">
        <f>IF(H1795&lt;&gt;"",IFERROR(INDEX(DATABASE!$Z$19:$Z$38,MATCH(DATEVALUE(H1795),DATABASE!$AA$19:$AA$38,0)),INDEX(DATABASE!$Z$12:$Z$18,MATCH(WEEKDAY(H1795,2),DATABASE!$AA$12:$AA$18,0))),"")</f>
        <v/>
      </c>
      <c r="K1795" s="25" t="str">
        <f>IF('DATA ACCURATE'!V1798&lt;&gt;"",'DATA ACCURATE'!V1798,"")</f>
        <v/>
      </c>
      <c r="L1795" s="80" t="str">
        <f>IF($H1795="","",IF(OR($J1795="LIBUR",AND($L1794="LIBUR",$O1794=$O1795)),"LIBUR",IF(AND(OR($L1794="LUAR JAM KERJA 1",$L1794="LUAR JAM KERJA 2"),OR(OR(AND($H1794=$H1795,AND(OR($I1795&gt;DATABASE!$J$3,$I1795&lt;DATABASE!$J$6),((DATEVALUE($H1795)+$I1795)-(DATEVALUE($H1794)+$I1794))&lt;DATABASE!$J$6)),AND($H1794=$H1795,$O1794=$O1795,OR($I1795&gt;DATABASE!$J$6,$I1795&lt;DATABASE!$J$3))),AND(($H1795-$H1794)=1,OR($I1795&lt;DATABASE!$I$6,((DATEVALUE($H1795)+$I1795)-(DATEVALUE($H1794)+$I1794))&lt;DATABASE!$J$6))),$A1795=$A1794),"LUAR JAM KERJA 2",IF(AND(OR(WEEKDAY($H1795,2)=1,WEEKDAY($H1795,2)=2,WEEKDAY($H1795,2)=3,WEEKDAY($H1795,2)=4,WEEKDAY($H1795,2)=5),$I1795&lt;=DATABASE!$J$3,$I1795&gt;=DATABASE!$I$3),"JAM KERJA",IF(AND(WEEKDAY($H1795,2)=6,$I1795&lt;=DATABASE!$J$4,$I1795&gt;=DATABASE!$I$4),"JAM KERJA","LUAR JAM KERJA 1")))))</f>
        <v/>
      </c>
      <c r="M1795" s="33" t="str">
        <f>IF('DATA ACCURATE'!T1798&lt;&gt;"",IF('DATA ACCURATE'!T1798&gt;100,'DATA ACCURATE'!T1798/10,'DATA ACCURATE'!T1798),"")</f>
        <v/>
      </c>
      <c r="N1795" t="str">
        <f>IF(M1795="","",IF(M1795&lt;=DATABASE!$I$9,"LOKAL",IF(M1795&lt;DATABASE!$J$9,"LUAR KOTA 1",IF($M1795&gt;=DATABASE!$J$9,"LUAR KOTA 2",""))))</f>
        <v/>
      </c>
      <c r="O1795" s="38" t="str">
        <f>IF('DATA ACCURATE'!L1798&lt;&gt;"",'DATA ACCURATE'!L1798,"")</f>
        <v/>
      </c>
      <c r="Q1795" s="38">
        <f t="shared" ref="Q1795:T1858" si="196">IF($G1795=Q$1,1,0)</f>
        <v>0</v>
      </c>
      <c r="R1795" s="38">
        <f t="shared" si="196"/>
        <v>0</v>
      </c>
      <c r="S1795" s="38">
        <f t="shared" si="196"/>
        <v>0</v>
      </c>
      <c r="T1795" s="38">
        <f t="shared" si="196"/>
        <v>0</v>
      </c>
      <c r="U1795" s="38">
        <f t="shared" ref="U1795:W1858" si="197">IF($N1795=U$1,1,0)</f>
        <v>0</v>
      </c>
      <c r="V1795" s="38">
        <f t="shared" si="197"/>
        <v>0</v>
      </c>
      <c r="W1795" s="38">
        <f t="shared" si="197"/>
        <v>0</v>
      </c>
      <c r="X1795" s="38">
        <f t="shared" ref="X1795:AA1858" si="198">IF($L1795=X$1,1,0)</f>
        <v>0</v>
      </c>
      <c r="Y1795" s="38">
        <f t="shared" si="198"/>
        <v>0</v>
      </c>
      <c r="Z1795" s="38">
        <f t="shared" si="198"/>
        <v>0</v>
      </c>
      <c r="AA1795" s="38">
        <f t="shared" si="198"/>
        <v>0</v>
      </c>
      <c r="AB1795" s="38">
        <f t="shared" ref="AB1795:AB1858" si="199">IF(AND($G1795="UNYIL",$K1795="Y"),1,0)</f>
        <v>0</v>
      </c>
      <c r="AC1795" s="38">
        <f t="shared" ref="AC1795:AC1858" si="200">IF($E1795="2x D11",2,IF($E1795="3x D11",3,0))</f>
        <v>0</v>
      </c>
      <c r="AD1795" s="38" t="str">
        <f t="shared" ref="AD1795:AD1858" si="201">Q1795&amp;R1795&amp;S1795&amp;T1795&amp;U1795&amp;V1795&amp;W1795&amp;X1795&amp;Y1795&amp;Z1795&amp;AA1795&amp;AB1795</f>
        <v>000000000000</v>
      </c>
    </row>
    <row r="1796" spans="1:30">
      <c r="A1796" s="9" t="str">
        <f>IF('DATA ACCURATE'!A1799&lt;&gt;"",'DATA ACCURATE'!A1799,"")</f>
        <v/>
      </c>
      <c r="B1796" s="9" t="str">
        <f>IF('DATA ACCURATE'!D1799&lt;&gt;"",'DATA ACCURATE'!D1799,"")</f>
        <v/>
      </c>
      <c r="C1796" s="38" t="str">
        <f>IF($AD1796="000000000000","",INDEX(DATABASE!$W$12:$W$71,MATCH($AD1796,DATABASE!$V$12:$V$71,0)))</f>
        <v/>
      </c>
      <c r="D1796" s="34" t="str">
        <f>IF(C1796="","",IF(E1796="",INDEX(DATABASE!$AF$13:$AF$62,MATCH($C1796,DATABASE!$AC$13:$AC$62,0)),IF(E1796="2x D11",INDEX(DATABASE!$AF$13:$AF$62,MATCH($C1796,DATABASE!$AC$13:$AC$62,0))+2*DATABASE!$AF$62,IF(E1796="3x D11",INDEX(DATABASE!$AF$13:$AF$62,MATCH($C1796,DATABASE!$AC$13:$AC$62,0))+3*DATABASE!$AF$62,""))))</f>
        <v/>
      </c>
      <c r="E1796" s="38" t="str">
        <f>IF(AND($K1796="Y",$G1796&lt;&gt;"UNYIL",$F1796&lt;DATABASE!$O$8),"2x D11",IF(AND($K1796="Y",$G1796&lt;&gt;"UNYIL",$F1796&gt;=DATABASE!$O$8),"3x D11",""))</f>
        <v/>
      </c>
      <c r="F1796" s="9" t="str">
        <f>IF('DATA ACCURATE'!N1799&lt;&gt;"",'DATA ACCURATE'!N1799,"")</f>
        <v/>
      </c>
      <c r="G1796" t="str">
        <f>IF(F1796="","",IF(F1796&lt;=DATABASE!$I$8,"UNYIL",IF(F1796&lt;=DATABASE!$J$8,"KECIL",IF(F1796&lt;DATABASE!$K$8,"TANGGUNG",IF(F1796&gt;=DATABASE!$K$8,"BESAR","")))))</f>
        <v/>
      </c>
      <c r="H1796" s="16" t="str">
        <f>IF('DATA ACCURATE'!J1799&lt;&gt;"",'DATA ACCURATE'!J1799,"")</f>
        <v/>
      </c>
      <c r="I1796" s="35" t="str">
        <f>IF(B1796&lt;&gt;"",IFERROR(VLOOKUP(B1796,'DATA TIMBANGAN'!G:M,7,FALSE),VLOOKUP(B1796,'DATA TIMBANGAN'!G:M,7)),"")</f>
        <v/>
      </c>
      <c r="J1796" s="25" t="str">
        <f>IF(H1796&lt;&gt;"",IFERROR(INDEX(DATABASE!$Z$19:$Z$38,MATCH(DATEVALUE(H1796),DATABASE!$AA$19:$AA$38,0)),INDEX(DATABASE!$Z$12:$Z$18,MATCH(WEEKDAY(H1796,2),DATABASE!$AA$12:$AA$18,0))),"")</f>
        <v/>
      </c>
      <c r="K1796" s="25" t="str">
        <f>IF('DATA ACCURATE'!V1799&lt;&gt;"",'DATA ACCURATE'!V1799,"")</f>
        <v/>
      </c>
      <c r="L1796" s="80" t="str">
        <f>IF($H1796="","",IF(OR($J1796="LIBUR",AND($L1795="LIBUR",$O1795=$O1796)),"LIBUR",IF(AND(OR($L1795="LUAR JAM KERJA 1",$L1795="LUAR JAM KERJA 2"),OR(OR(AND($H1795=$H1796,AND(OR($I1796&gt;DATABASE!$J$3,$I1796&lt;DATABASE!$J$6),((DATEVALUE($H1796)+$I1796)-(DATEVALUE($H1795)+$I1795))&lt;DATABASE!$J$6)),AND($H1795=$H1796,$O1795=$O1796,OR($I1796&gt;DATABASE!$J$6,$I1796&lt;DATABASE!$J$3))),AND(($H1796-$H1795)=1,OR($I1796&lt;DATABASE!$I$6,((DATEVALUE($H1796)+$I1796)-(DATEVALUE($H1795)+$I1795))&lt;DATABASE!$J$6))),$A1796=$A1795),"LUAR JAM KERJA 2",IF(AND(OR(WEEKDAY($H1796,2)=1,WEEKDAY($H1796,2)=2,WEEKDAY($H1796,2)=3,WEEKDAY($H1796,2)=4,WEEKDAY($H1796,2)=5),$I1796&lt;=DATABASE!$J$3,$I1796&gt;=DATABASE!$I$3),"JAM KERJA",IF(AND(WEEKDAY($H1796,2)=6,$I1796&lt;=DATABASE!$J$4,$I1796&gt;=DATABASE!$I$4),"JAM KERJA","LUAR JAM KERJA 1")))))</f>
        <v/>
      </c>
      <c r="M1796" s="33" t="str">
        <f>IF('DATA ACCURATE'!T1799&lt;&gt;"",IF('DATA ACCURATE'!T1799&gt;100,'DATA ACCURATE'!T1799/10,'DATA ACCURATE'!T1799),"")</f>
        <v/>
      </c>
      <c r="N1796" t="str">
        <f>IF(M1796="","",IF(M1796&lt;=DATABASE!$I$9,"LOKAL",IF(M1796&lt;DATABASE!$J$9,"LUAR KOTA 1",IF($M1796&gt;=DATABASE!$J$9,"LUAR KOTA 2",""))))</f>
        <v/>
      </c>
      <c r="O1796" s="38" t="str">
        <f>IF('DATA ACCURATE'!L1799&lt;&gt;"",'DATA ACCURATE'!L1799,"")</f>
        <v/>
      </c>
      <c r="Q1796" s="38">
        <f t="shared" si="196"/>
        <v>0</v>
      </c>
      <c r="R1796" s="38">
        <f t="shared" si="196"/>
        <v>0</v>
      </c>
      <c r="S1796" s="38">
        <f t="shared" si="196"/>
        <v>0</v>
      </c>
      <c r="T1796" s="38">
        <f t="shared" si="196"/>
        <v>0</v>
      </c>
      <c r="U1796" s="38">
        <f t="shared" si="197"/>
        <v>0</v>
      </c>
      <c r="V1796" s="38">
        <f t="shared" si="197"/>
        <v>0</v>
      </c>
      <c r="W1796" s="38">
        <f t="shared" si="197"/>
        <v>0</v>
      </c>
      <c r="X1796" s="38">
        <f t="shared" si="198"/>
        <v>0</v>
      </c>
      <c r="Y1796" s="38">
        <f t="shared" si="198"/>
        <v>0</v>
      </c>
      <c r="Z1796" s="38">
        <f t="shared" si="198"/>
        <v>0</v>
      </c>
      <c r="AA1796" s="38">
        <f t="shared" si="198"/>
        <v>0</v>
      </c>
      <c r="AB1796" s="38">
        <f t="shared" si="199"/>
        <v>0</v>
      </c>
      <c r="AC1796" s="38">
        <f t="shared" si="200"/>
        <v>0</v>
      </c>
      <c r="AD1796" s="38" t="str">
        <f t="shared" si="201"/>
        <v>000000000000</v>
      </c>
    </row>
    <row r="1797" spans="1:30">
      <c r="A1797" s="9" t="str">
        <f>IF('DATA ACCURATE'!A1800&lt;&gt;"",'DATA ACCURATE'!A1800,"")</f>
        <v/>
      </c>
      <c r="B1797" s="9" t="str">
        <f>IF('DATA ACCURATE'!D1800&lt;&gt;"",'DATA ACCURATE'!D1800,"")</f>
        <v/>
      </c>
      <c r="C1797" s="38" t="str">
        <f>IF($AD1797="000000000000","",INDEX(DATABASE!$W$12:$W$71,MATCH($AD1797,DATABASE!$V$12:$V$71,0)))</f>
        <v/>
      </c>
      <c r="D1797" s="34" t="str">
        <f>IF(C1797="","",IF(E1797="",INDEX(DATABASE!$AF$13:$AF$62,MATCH($C1797,DATABASE!$AC$13:$AC$62,0)),IF(E1797="2x D11",INDEX(DATABASE!$AF$13:$AF$62,MATCH($C1797,DATABASE!$AC$13:$AC$62,0))+2*DATABASE!$AF$62,IF(E1797="3x D11",INDEX(DATABASE!$AF$13:$AF$62,MATCH($C1797,DATABASE!$AC$13:$AC$62,0))+3*DATABASE!$AF$62,""))))</f>
        <v/>
      </c>
      <c r="E1797" s="38" t="str">
        <f>IF(AND($K1797="Y",$G1797&lt;&gt;"UNYIL",$F1797&lt;DATABASE!$O$8),"2x D11",IF(AND($K1797="Y",$G1797&lt;&gt;"UNYIL",$F1797&gt;=DATABASE!$O$8),"3x D11",""))</f>
        <v/>
      </c>
      <c r="F1797" s="9" t="str">
        <f>IF('DATA ACCURATE'!N1800&lt;&gt;"",'DATA ACCURATE'!N1800,"")</f>
        <v/>
      </c>
      <c r="G1797" t="str">
        <f>IF(F1797="","",IF(F1797&lt;=DATABASE!$I$8,"UNYIL",IF(F1797&lt;=DATABASE!$J$8,"KECIL",IF(F1797&lt;DATABASE!$K$8,"TANGGUNG",IF(F1797&gt;=DATABASE!$K$8,"BESAR","")))))</f>
        <v/>
      </c>
      <c r="H1797" s="16" t="str">
        <f>IF('DATA ACCURATE'!J1800&lt;&gt;"",'DATA ACCURATE'!J1800,"")</f>
        <v/>
      </c>
      <c r="I1797" s="35" t="str">
        <f>IF(B1797&lt;&gt;"",IFERROR(VLOOKUP(B1797,'DATA TIMBANGAN'!G:M,7,FALSE),VLOOKUP(B1797,'DATA TIMBANGAN'!G:M,7)),"")</f>
        <v/>
      </c>
      <c r="J1797" s="25" t="str">
        <f>IF(H1797&lt;&gt;"",IFERROR(INDEX(DATABASE!$Z$19:$Z$38,MATCH(DATEVALUE(H1797),DATABASE!$AA$19:$AA$38,0)),INDEX(DATABASE!$Z$12:$Z$18,MATCH(WEEKDAY(H1797,2),DATABASE!$AA$12:$AA$18,0))),"")</f>
        <v/>
      </c>
      <c r="K1797" s="25" t="str">
        <f>IF('DATA ACCURATE'!V1800&lt;&gt;"",'DATA ACCURATE'!V1800,"")</f>
        <v/>
      </c>
      <c r="L1797" s="80" t="str">
        <f>IF($H1797="","",IF(OR($J1797="LIBUR",AND($L1796="LIBUR",$O1796=$O1797)),"LIBUR",IF(AND(OR($L1796="LUAR JAM KERJA 1",$L1796="LUAR JAM KERJA 2"),OR(OR(AND($H1796=$H1797,AND(OR($I1797&gt;DATABASE!$J$3,$I1797&lt;DATABASE!$J$6),((DATEVALUE($H1797)+$I1797)-(DATEVALUE($H1796)+$I1796))&lt;DATABASE!$J$6)),AND($H1796=$H1797,$O1796=$O1797,OR($I1797&gt;DATABASE!$J$6,$I1797&lt;DATABASE!$J$3))),AND(($H1797-$H1796)=1,OR($I1797&lt;DATABASE!$I$6,((DATEVALUE($H1797)+$I1797)-(DATEVALUE($H1796)+$I1796))&lt;DATABASE!$J$6))),$A1797=$A1796),"LUAR JAM KERJA 2",IF(AND(OR(WEEKDAY($H1797,2)=1,WEEKDAY($H1797,2)=2,WEEKDAY($H1797,2)=3,WEEKDAY($H1797,2)=4,WEEKDAY($H1797,2)=5),$I1797&lt;=DATABASE!$J$3,$I1797&gt;=DATABASE!$I$3),"JAM KERJA",IF(AND(WEEKDAY($H1797,2)=6,$I1797&lt;=DATABASE!$J$4,$I1797&gt;=DATABASE!$I$4),"JAM KERJA","LUAR JAM KERJA 1")))))</f>
        <v/>
      </c>
      <c r="M1797" s="33" t="str">
        <f>IF('DATA ACCURATE'!T1800&lt;&gt;"",IF('DATA ACCURATE'!T1800&gt;100,'DATA ACCURATE'!T1800/10,'DATA ACCURATE'!T1800),"")</f>
        <v/>
      </c>
      <c r="N1797" t="str">
        <f>IF(M1797="","",IF(M1797&lt;=DATABASE!$I$9,"LOKAL",IF(M1797&lt;DATABASE!$J$9,"LUAR KOTA 1",IF($M1797&gt;=DATABASE!$J$9,"LUAR KOTA 2",""))))</f>
        <v/>
      </c>
      <c r="O1797" s="38" t="str">
        <f>IF('DATA ACCURATE'!L1800&lt;&gt;"",'DATA ACCURATE'!L1800,"")</f>
        <v/>
      </c>
      <c r="Q1797" s="38">
        <f t="shared" si="196"/>
        <v>0</v>
      </c>
      <c r="R1797" s="38">
        <f t="shared" si="196"/>
        <v>0</v>
      </c>
      <c r="S1797" s="38">
        <f t="shared" si="196"/>
        <v>0</v>
      </c>
      <c r="T1797" s="38">
        <f t="shared" si="196"/>
        <v>0</v>
      </c>
      <c r="U1797" s="38">
        <f t="shared" si="197"/>
        <v>0</v>
      </c>
      <c r="V1797" s="38">
        <f t="shared" si="197"/>
        <v>0</v>
      </c>
      <c r="W1797" s="38">
        <f t="shared" si="197"/>
        <v>0</v>
      </c>
      <c r="X1797" s="38">
        <f t="shared" si="198"/>
        <v>0</v>
      </c>
      <c r="Y1797" s="38">
        <f t="shared" si="198"/>
        <v>0</v>
      </c>
      <c r="Z1797" s="38">
        <f t="shared" si="198"/>
        <v>0</v>
      </c>
      <c r="AA1797" s="38">
        <f t="shared" si="198"/>
        <v>0</v>
      </c>
      <c r="AB1797" s="38">
        <f t="shared" si="199"/>
        <v>0</v>
      </c>
      <c r="AC1797" s="38">
        <f t="shared" si="200"/>
        <v>0</v>
      </c>
      <c r="AD1797" s="38" t="str">
        <f t="shared" si="201"/>
        <v>000000000000</v>
      </c>
    </row>
    <row r="1798" spans="1:30">
      <c r="A1798" s="9" t="str">
        <f>IF('DATA ACCURATE'!A1801&lt;&gt;"",'DATA ACCURATE'!A1801,"")</f>
        <v/>
      </c>
      <c r="B1798" s="9" t="str">
        <f>IF('DATA ACCURATE'!D1801&lt;&gt;"",'DATA ACCURATE'!D1801,"")</f>
        <v/>
      </c>
      <c r="C1798" s="38" t="str">
        <f>IF($AD1798="000000000000","",INDEX(DATABASE!$W$12:$W$71,MATCH($AD1798,DATABASE!$V$12:$V$71,0)))</f>
        <v/>
      </c>
      <c r="D1798" s="34" t="str">
        <f>IF(C1798="","",IF(E1798="",INDEX(DATABASE!$AF$13:$AF$62,MATCH($C1798,DATABASE!$AC$13:$AC$62,0)),IF(E1798="2x D11",INDEX(DATABASE!$AF$13:$AF$62,MATCH($C1798,DATABASE!$AC$13:$AC$62,0))+2*DATABASE!$AF$62,IF(E1798="3x D11",INDEX(DATABASE!$AF$13:$AF$62,MATCH($C1798,DATABASE!$AC$13:$AC$62,0))+3*DATABASE!$AF$62,""))))</f>
        <v/>
      </c>
      <c r="E1798" s="38" t="str">
        <f>IF(AND($K1798="Y",$G1798&lt;&gt;"UNYIL",$F1798&lt;DATABASE!$O$8),"2x D11",IF(AND($K1798="Y",$G1798&lt;&gt;"UNYIL",$F1798&gt;=DATABASE!$O$8),"3x D11",""))</f>
        <v/>
      </c>
      <c r="F1798" s="9" t="str">
        <f>IF('DATA ACCURATE'!N1801&lt;&gt;"",'DATA ACCURATE'!N1801,"")</f>
        <v/>
      </c>
      <c r="G1798" t="str">
        <f>IF(F1798="","",IF(F1798&lt;=DATABASE!$I$8,"UNYIL",IF(F1798&lt;=DATABASE!$J$8,"KECIL",IF(F1798&lt;DATABASE!$K$8,"TANGGUNG",IF(F1798&gt;=DATABASE!$K$8,"BESAR","")))))</f>
        <v/>
      </c>
      <c r="H1798" s="16" t="str">
        <f>IF('DATA ACCURATE'!J1801&lt;&gt;"",'DATA ACCURATE'!J1801,"")</f>
        <v/>
      </c>
      <c r="I1798" s="35" t="str">
        <f>IF(B1798&lt;&gt;"",IFERROR(VLOOKUP(B1798,'DATA TIMBANGAN'!G:M,7,FALSE),VLOOKUP(B1798,'DATA TIMBANGAN'!G:M,7)),"")</f>
        <v/>
      </c>
      <c r="J1798" s="25" t="str">
        <f>IF(H1798&lt;&gt;"",IFERROR(INDEX(DATABASE!$Z$19:$Z$38,MATCH(DATEVALUE(H1798),DATABASE!$AA$19:$AA$38,0)),INDEX(DATABASE!$Z$12:$Z$18,MATCH(WEEKDAY(H1798,2),DATABASE!$AA$12:$AA$18,0))),"")</f>
        <v/>
      </c>
      <c r="K1798" s="25" t="str">
        <f>IF('DATA ACCURATE'!V1801&lt;&gt;"",'DATA ACCURATE'!V1801,"")</f>
        <v/>
      </c>
      <c r="L1798" s="80" t="str">
        <f>IF($H1798="","",IF(OR($J1798="LIBUR",AND($L1797="LIBUR",$O1797=$O1798)),"LIBUR",IF(AND(OR($L1797="LUAR JAM KERJA 1",$L1797="LUAR JAM KERJA 2"),OR(OR(AND($H1797=$H1798,AND(OR($I1798&gt;DATABASE!$J$3,$I1798&lt;DATABASE!$J$6),((DATEVALUE($H1798)+$I1798)-(DATEVALUE($H1797)+$I1797))&lt;DATABASE!$J$6)),AND($H1797=$H1798,$O1797=$O1798,OR($I1798&gt;DATABASE!$J$6,$I1798&lt;DATABASE!$J$3))),AND(($H1798-$H1797)=1,OR($I1798&lt;DATABASE!$I$6,((DATEVALUE($H1798)+$I1798)-(DATEVALUE($H1797)+$I1797))&lt;DATABASE!$J$6))),$A1798=$A1797),"LUAR JAM KERJA 2",IF(AND(OR(WEEKDAY($H1798,2)=1,WEEKDAY($H1798,2)=2,WEEKDAY($H1798,2)=3,WEEKDAY($H1798,2)=4,WEEKDAY($H1798,2)=5),$I1798&lt;=DATABASE!$J$3,$I1798&gt;=DATABASE!$I$3),"JAM KERJA",IF(AND(WEEKDAY($H1798,2)=6,$I1798&lt;=DATABASE!$J$4,$I1798&gt;=DATABASE!$I$4),"JAM KERJA","LUAR JAM KERJA 1")))))</f>
        <v/>
      </c>
      <c r="M1798" s="33" t="str">
        <f>IF('DATA ACCURATE'!T1801&lt;&gt;"",IF('DATA ACCURATE'!T1801&gt;100,'DATA ACCURATE'!T1801/10,'DATA ACCURATE'!T1801),"")</f>
        <v/>
      </c>
      <c r="N1798" t="str">
        <f>IF(M1798="","",IF(M1798&lt;=DATABASE!$I$9,"LOKAL",IF(M1798&lt;DATABASE!$J$9,"LUAR KOTA 1",IF($M1798&gt;=DATABASE!$J$9,"LUAR KOTA 2",""))))</f>
        <v/>
      </c>
      <c r="O1798" s="38" t="str">
        <f>IF('DATA ACCURATE'!L1801&lt;&gt;"",'DATA ACCURATE'!L1801,"")</f>
        <v/>
      </c>
      <c r="Q1798" s="38">
        <f t="shared" si="196"/>
        <v>0</v>
      </c>
      <c r="R1798" s="38">
        <f t="shared" si="196"/>
        <v>0</v>
      </c>
      <c r="S1798" s="38">
        <f t="shared" si="196"/>
        <v>0</v>
      </c>
      <c r="T1798" s="38">
        <f t="shared" si="196"/>
        <v>0</v>
      </c>
      <c r="U1798" s="38">
        <f t="shared" si="197"/>
        <v>0</v>
      </c>
      <c r="V1798" s="38">
        <f t="shared" si="197"/>
        <v>0</v>
      </c>
      <c r="W1798" s="38">
        <f t="shared" si="197"/>
        <v>0</v>
      </c>
      <c r="X1798" s="38">
        <f t="shared" si="198"/>
        <v>0</v>
      </c>
      <c r="Y1798" s="38">
        <f t="shared" si="198"/>
        <v>0</v>
      </c>
      <c r="Z1798" s="38">
        <f t="shared" si="198"/>
        <v>0</v>
      </c>
      <c r="AA1798" s="38">
        <f t="shared" si="198"/>
        <v>0</v>
      </c>
      <c r="AB1798" s="38">
        <f t="shared" si="199"/>
        <v>0</v>
      </c>
      <c r="AC1798" s="38">
        <f t="shared" si="200"/>
        <v>0</v>
      </c>
      <c r="AD1798" s="38" t="str">
        <f t="shared" si="201"/>
        <v>000000000000</v>
      </c>
    </row>
    <row r="1799" spans="1:30">
      <c r="A1799" s="9" t="str">
        <f>IF('DATA ACCURATE'!A1802&lt;&gt;"",'DATA ACCURATE'!A1802,"")</f>
        <v/>
      </c>
      <c r="B1799" s="9" t="str">
        <f>IF('DATA ACCURATE'!D1802&lt;&gt;"",'DATA ACCURATE'!D1802,"")</f>
        <v/>
      </c>
      <c r="C1799" s="38" t="str">
        <f>IF($AD1799="000000000000","",INDEX(DATABASE!$W$12:$W$71,MATCH($AD1799,DATABASE!$V$12:$V$71,0)))</f>
        <v/>
      </c>
      <c r="D1799" s="34" t="str">
        <f>IF(C1799="","",IF(E1799="",INDEX(DATABASE!$AF$13:$AF$62,MATCH($C1799,DATABASE!$AC$13:$AC$62,0)),IF(E1799="2x D11",INDEX(DATABASE!$AF$13:$AF$62,MATCH($C1799,DATABASE!$AC$13:$AC$62,0))+2*DATABASE!$AF$62,IF(E1799="3x D11",INDEX(DATABASE!$AF$13:$AF$62,MATCH($C1799,DATABASE!$AC$13:$AC$62,0))+3*DATABASE!$AF$62,""))))</f>
        <v/>
      </c>
      <c r="E1799" s="38" t="str">
        <f>IF(AND($K1799="Y",$G1799&lt;&gt;"UNYIL",$F1799&lt;DATABASE!$O$8),"2x D11",IF(AND($K1799="Y",$G1799&lt;&gt;"UNYIL",$F1799&gt;=DATABASE!$O$8),"3x D11",""))</f>
        <v/>
      </c>
      <c r="F1799" s="9" t="str">
        <f>IF('DATA ACCURATE'!N1802&lt;&gt;"",'DATA ACCURATE'!N1802,"")</f>
        <v/>
      </c>
      <c r="G1799" t="str">
        <f>IF(F1799="","",IF(F1799&lt;=DATABASE!$I$8,"UNYIL",IF(F1799&lt;=DATABASE!$J$8,"KECIL",IF(F1799&lt;DATABASE!$K$8,"TANGGUNG",IF(F1799&gt;=DATABASE!$K$8,"BESAR","")))))</f>
        <v/>
      </c>
      <c r="H1799" s="16" t="str">
        <f>IF('DATA ACCURATE'!J1802&lt;&gt;"",'DATA ACCURATE'!J1802,"")</f>
        <v/>
      </c>
      <c r="I1799" s="35" t="str">
        <f>IF(B1799&lt;&gt;"",IFERROR(VLOOKUP(B1799,'DATA TIMBANGAN'!G:M,7,FALSE),VLOOKUP(B1799,'DATA TIMBANGAN'!G:M,7)),"")</f>
        <v/>
      </c>
      <c r="J1799" s="25" t="str">
        <f>IF(H1799&lt;&gt;"",IFERROR(INDEX(DATABASE!$Z$19:$Z$38,MATCH(DATEVALUE(H1799),DATABASE!$AA$19:$AA$38,0)),INDEX(DATABASE!$Z$12:$Z$18,MATCH(WEEKDAY(H1799,2),DATABASE!$AA$12:$AA$18,0))),"")</f>
        <v/>
      </c>
      <c r="K1799" s="25" t="str">
        <f>IF('DATA ACCURATE'!V1802&lt;&gt;"",'DATA ACCURATE'!V1802,"")</f>
        <v/>
      </c>
      <c r="L1799" s="80" t="str">
        <f>IF($H1799="","",IF(OR($J1799="LIBUR",AND($L1798="LIBUR",$O1798=$O1799)),"LIBUR",IF(AND(OR($L1798="LUAR JAM KERJA 1",$L1798="LUAR JAM KERJA 2"),OR(OR(AND($H1798=$H1799,AND(OR($I1799&gt;DATABASE!$J$3,$I1799&lt;DATABASE!$J$6),((DATEVALUE($H1799)+$I1799)-(DATEVALUE($H1798)+$I1798))&lt;DATABASE!$J$6)),AND($H1798=$H1799,$O1798=$O1799,OR($I1799&gt;DATABASE!$J$6,$I1799&lt;DATABASE!$J$3))),AND(($H1799-$H1798)=1,OR($I1799&lt;DATABASE!$I$6,((DATEVALUE($H1799)+$I1799)-(DATEVALUE($H1798)+$I1798))&lt;DATABASE!$J$6))),$A1799=$A1798),"LUAR JAM KERJA 2",IF(AND(OR(WEEKDAY($H1799,2)=1,WEEKDAY($H1799,2)=2,WEEKDAY($H1799,2)=3,WEEKDAY($H1799,2)=4,WEEKDAY($H1799,2)=5),$I1799&lt;=DATABASE!$J$3,$I1799&gt;=DATABASE!$I$3),"JAM KERJA",IF(AND(WEEKDAY($H1799,2)=6,$I1799&lt;=DATABASE!$J$4,$I1799&gt;=DATABASE!$I$4),"JAM KERJA","LUAR JAM KERJA 1")))))</f>
        <v/>
      </c>
      <c r="M1799" s="33" t="str">
        <f>IF('DATA ACCURATE'!T1802&lt;&gt;"",IF('DATA ACCURATE'!T1802&gt;100,'DATA ACCURATE'!T1802/10,'DATA ACCURATE'!T1802),"")</f>
        <v/>
      </c>
      <c r="N1799" t="str">
        <f>IF(M1799="","",IF(M1799&lt;=DATABASE!$I$9,"LOKAL",IF(M1799&lt;DATABASE!$J$9,"LUAR KOTA 1",IF($M1799&gt;=DATABASE!$J$9,"LUAR KOTA 2",""))))</f>
        <v/>
      </c>
      <c r="O1799" s="38" t="str">
        <f>IF('DATA ACCURATE'!L1802&lt;&gt;"",'DATA ACCURATE'!L1802,"")</f>
        <v/>
      </c>
      <c r="Q1799" s="38">
        <f t="shared" si="196"/>
        <v>0</v>
      </c>
      <c r="R1799" s="38">
        <f t="shared" si="196"/>
        <v>0</v>
      </c>
      <c r="S1799" s="38">
        <f t="shared" si="196"/>
        <v>0</v>
      </c>
      <c r="T1799" s="38">
        <f t="shared" si="196"/>
        <v>0</v>
      </c>
      <c r="U1799" s="38">
        <f t="shared" si="197"/>
        <v>0</v>
      </c>
      <c r="V1799" s="38">
        <f t="shared" si="197"/>
        <v>0</v>
      </c>
      <c r="W1799" s="38">
        <f t="shared" si="197"/>
        <v>0</v>
      </c>
      <c r="X1799" s="38">
        <f t="shared" si="198"/>
        <v>0</v>
      </c>
      <c r="Y1799" s="38">
        <f t="shared" si="198"/>
        <v>0</v>
      </c>
      <c r="Z1799" s="38">
        <f t="shared" si="198"/>
        <v>0</v>
      </c>
      <c r="AA1799" s="38">
        <f t="shared" si="198"/>
        <v>0</v>
      </c>
      <c r="AB1799" s="38">
        <f t="shared" si="199"/>
        <v>0</v>
      </c>
      <c r="AC1799" s="38">
        <f t="shared" si="200"/>
        <v>0</v>
      </c>
      <c r="AD1799" s="38" t="str">
        <f t="shared" si="201"/>
        <v>000000000000</v>
      </c>
    </row>
    <row r="1800" spans="1:30">
      <c r="A1800" s="9" t="str">
        <f>IF('DATA ACCURATE'!A1803&lt;&gt;"",'DATA ACCURATE'!A1803,"")</f>
        <v/>
      </c>
      <c r="B1800" s="9" t="str">
        <f>IF('DATA ACCURATE'!D1803&lt;&gt;"",'DATA ACCURATE'!D1803,"")</f>
        <v/>
      </c>
      <c r="C1800" s="38" t="str">
        <f>IF($AD1800="000000000000","",INDEX(DATABASE!$W$12:$W$71,MATCH($AD1800,DATABASE!$V$12:$V$71,0)))</f>
        <v/>
      </c>
      <c r="D1800" s="34" t="str">
        <f>IF(C1800="","",IF(E1800="",INDEX(DATABASE!$AF$13:$AF$62,MATCH($C1800,DATABASE!$AC$13:$AC$62,0)),IF(E1800="2x D11",INDEX(DATABASE!$AF$13:$AF$62,MATCH($C1800,DATABASE!$AC$13:$AC$62,0))+2*DATABASE!$AF$62,IF(E1800="3x D11",INDEX(DATABASE!$AF$13:$AF$62,MATCH($C1800,DATABASE!$AC$13:$AC$62,0))+3*DATABASE!$AF$62,""))))</f>
        <v/>
      </c>
      <c r="E1800" s="38" t="str">
        <f>IF(AND($K1800="Y",$G1800&lt;&gt;"UNYIL",$F1800&lt;DATABASE!$O$8),"2x D11",IF(AND($K1800="Y",$G1800&lt;&gt;"UNYIL",$F1800&gt;=DATABASE!$O$8),"3x D11",""))</f>
        <v/>
      </c>
      <c r="F1800" s="9" t="str">
        <f>IF('DATA ACCURATE'!N1803&lt;&gt;"",'DATA ACCURATE'!N1803,"")</f>
        <v/>
      </c>
      <c r="G1800" t="str">
        <f>IF(F1800="","",IF(F1800&lt;=DATABASE!$I$8,"UNYIL",IF(F1800&lt;=DATABASE!$J$8,"KECIL",IF(F1800&lt;DATABASE!$K$8,"TANGGUNG",IF(F1800&gt;=DATABASE!$K$8,"BESAR","")))))</f>
        <v/>
      </c>
      <c r="H1800" s="16" t="str">
        <f>IF('DATA ACCURATE'!J1803&lt;&gt;"",'DATA ACCURATE'!J1803,"")</f>
        <v/>
      </c>
      <c r="I1800" s="35" t="str">
        <f>IF(B1800&lt;&gt;"",IFERROR(VLOOKUP(B1800,'DATA TIMBANGAN'!G:M,7,FALSE),VLOOKUP(B1800,'DATA TIMBANGAN'!G:M,7)),"")</f>
        <v/>
      </c>
      <c r="J1800" s="25" t="str">
        <f>IF(H1800&lt;&gt;"",IFERROR(INDEX(DATABASE!$Z$19:$Z$38,MATCH(DATEVALUE(H1800),DATABASE!$AA$19:$AA$38,0)),INDEX(DATABASE!$Z$12:$Z$18,MATCH(WEEKDAY(H1800,2),DATABASE!$AA$12:$AA$18,0))),"")</f>
        <v/>
      </c>
      <c r="K1800" s="25" t="str">
        <f>IF('DATA ACCURATE'!V1803&lt;&gt;"",'DATA ACCURATE'!V1803,"")</f>
        <v/>
      </c>
      <c r="L1800" s="80" t="str">
        <f>IF($H1800="","",IF(OR($J1800="LIBUR",AND($L1799="LIBUR",$O1799=$O1800)),"LIBUR",IF(AND(OR($L1799="LUAR JAM KERJA 1",$L1799="LUAR JAM KERJA 2"),OR(OR(AND($H1799=$H1800,AND(OR($I1800&gt;DATABASE!$J$3,$I1800&lt;DATABASE!$J$6),((DATEVALUE($H1800)+$I1800)-(DATEVALUE($H1799)+$I1799))&lt;DATABASE!$J$6)),AND($H1799=$H1800,$O1799=$O1800,OR($I1800&gt;DATABASE!$J$6,$I1800&lt;DATABASE!$J$3))),AND(($H1800-$H1799)=1,OR($I1800&lt;DATABASE!$I$6,((DATEVALUE($H1800)+$I1800)-(DATEVALUE($H1799)+$I1799))&lt;DATABASE!$J$6))),$A1800=$A1799),"LUAR JAM KERJA 2",IF(AND(OR(WEEKDAY($H1800,2)=1,WEEKDAY($H1800,2)=2,WEEKDAY($H1800,2)=3,WEEKDAY($H1800,2)=4,WEEKDAY($H1800,2)=5),$I1800&lt;=DATABASE!$J$3,$I1800&gt;=DATABASE!$I$3),"JAM KERJA",IF(AND(WEEKDAY($H1800,2)=6,$I1800&lt;=DATABASE!$J$4,$I1800&gt;=DATABASE!$I$4),"JAM KERJA","LUAR JAM KERJA 1")))))</f>
        <v/>
      </c>
      <c r="M1800" s="33" t="str">
        <f>IF('DATA ACCURATE'!T1803&lt;&gt;"",IF('DATA ACCURATE'!T1803&gt;100,'DATA ACCURATE'!T1803/10,'DATA ACCURATE'!T1803),"")</f>
        <v/>
      </c>
      <c r="N1800" t="str">
        <f>IF(M1800="","",IF(M1800&lt;=DATABASE!$I$9,"LOKAL",IF(M1800&lt;DATABASE!$J$9,"LUAR KOTA 1",IF($M1800&gt;=DATABASE!$J$9,"LUAR KOTA 2",""))))</f>
        <v/>
      </c>
      <c r="O1800" s="38" t="str">
        <f>IF('DATA ACCURATE'!L1803&lt;&gt;"",'DATA ACCURATE'!L1803,"")</f>
        <v/>
      </c>
      <c r="Q1800" s="38">
        <f t="shared" si="196"/>
        <v>0</v>
      </c>
      <c r="R1800" s="38">
        <f t="shared" si="196"/>
        <v>0</v>
      </c>
      <c r="S1800" s="38">
        <f t="shared" si="196"/>
        <v>0</v>
      </c>
      <c r="T1800" s="38">
        <f t="shared" si="196"/>
        <v>0</v>
      </c>
      <c r="U1800" s="38">
        <f t="shared" si="197"/>
        <v>0</v>
      </c>
      <c r="V1800" s="38">
        <f t="shared" si="197"/>
        <v>0</v>
      </c>
      <c r="W1800" s="38">
        <f t="shared" si="197"/>
        <v>0</v>
      </c>
      <c r="X1800" s="38">
        <f t="shared" si="198"/>
        <v>0</v>
      </c>
      <c r="Y1800" s="38">
        <f t="shared" si="198"/>
        <v>0</v>
      </c>
      <c r="Z1800" s="38">
        <f t="shared" si="198"/>
        <v>0</v>
      </c>
      <c r="AA1800" s="38">
        <f t="shared" si="198"/>
        <v>0</v>
      </c>
      <c r="AB1800" s="38">
        <f t="shared" si="199"/>
        <v>0</v>
      </c>
      <c r="AC1800" s="38">
        <f t="shared" si="200"/>
        <v>0</v>
      </c>
      <c r="AD1800" s="38" t="str">
        <f t="shared" si="201"/>
        <v>000000000000</v>
      </c>
    </row>
    <row r="1801" spans="1:30">
      <c r="A1801" s="9" t="str">
        <f>IF('DATA ACCURATE'!A1804&lt;&gt;"",'DATA ACCURATE'!A1804,"")</f>
        <v/>
      </c>
      <c r="B1801" s="9" t="str">
        <f>IF('DATA ACCURATE'!D1804&lt;&gt;"",'DATA ACCURATE'!D1804,"")</f>
        <v/>
      </c>
      <c r="C1801" s="38" t="str">
        <f>IF($AD1801="000000000000","",INDEX(DATABASE!$W$12:$W$71,MATCH($AD1801,DATABASE!$V$12:$V$71,0)))</f>
        <v/>
      </c>
      <c r="D1801" s="34" t="str">
        <f>IF(C1801="","",IF(E1801="",INDEX(DATABASE!$AF$13:$AF$62,MATCH($C1801,DATABASE!$AC$13:$AC$62,0)),IF(E1801="2x D11",INDEX(DATABASE!$AF$13:$AF$62,MATCH($C1801,DATABASE!$AC$13:$AC$62,0))+2*DATABASE!$AF$62,IF(E1801="3x D11",INDEX(DATABASE!$AF$13:$AF$62,MATCH($C1801,DATABASE!$AC$13:$AC$62,0))+3*DATABASE!$AF$62,""))))</f>
        <v/>
      </c>
      <c r="E1801" s="38" t="str">
        <f>IF(AND($K1801="Y",$G1801&lt;&gt;"UNYIL",$F1801&lt;DATABASE!$O$8),"2x D11",IF(AND($K1801="Y",$G1801&lt;&gt;"UNYIL",$F1801&gt;=DATABASE!$O$8),"3x D11",""))</f>
        <v/>
      </c>
      <c r="F1801" s="9" t="str">
        <f>IF('DATA ACCURATE'!N1804&lt;&gt;"",'DATA ACCURATE'!N1804,"")</f>
        <v/>
      </c>
      <c r="G1801" t="str">
        <f>IF(F1801="","",IF(F1801&lt;=DATABASE!$I$8,"UNYIL",IF(F1801&lt;=DATABASE!$J$8,"KECIL",IF(F1801&lt;DATABASE!$K$8,"TANGGUNG",IF(F1801&gt;=DATABASE!$K$8,"BESAR","")))))</f>
        <v/>
      </c>
      <c r="H1801" s="16" t="str">
        <f>IF('DATA ACCURATE'!J1804&lt;&gt;"",'DATA ACCURATE'!J1804,"")</f>
        <v/>
      </c>
      <c r="I1801" s="35" t="str">
        <f>IF(B1801&lt;&gt;"",IFERROR(VLOOKUP(B1801,'DATA TIMBANGAN'!G:M,7,FALSE),VLOOKUP(B1801,'DATA TIMBANGAN'!G:M,7)),"")</f>
        <v/>
      </c>
      <c r="J1801" s="25" t="str">
        <f>IF(H1801&lt;&gt;"",IFERROR(INDEX(DATABASE!$Z$19:$Z$38,MATCH(DATEVALUE(H1801),DATABASE!$AA$19:$AA$38,0)),INDEX(DATABASE!$Z$12:$Z$18,MATCH(WEEKDAY(H1801,2),DATABASE!$AA$12:$AA$18,0))),"")</f>
        <v/>
      </c>
      <c r="K1801" s="25" t="str">
        <f>IF('DATA ACCURATE'!V1804&lt;&gt;"",'DATA ACCURATE'!V1804,"")</f>
        <v/>
      </c>
      <c r="L1801" s="80" t="str">
        <f>IF($H1801="","",IF(OR($J1801="LIBUR",AND($L1800="LIBUR",$O1800=$O1801)),"LIBUR",IF(AND(OR($L1800="LUAR JAM KERJA 1",$L1800="LUAR JAM KERJA 2"),OR(OR(AND($H1800=$H1801,AND(OR($I1801&gt;DATABASE!$J$3,$I1801&lt;DATABASE!$J$6),((DATEVALUE($H1801)+$I1801)-(DATEVALUE($H1800)+$I1800))&lt;DATABASE!$J$6)),AND($H1800=$H1801,$O1800=$O1801,OR($I1801&gt;DATABASE!$J$6,$I1801&lt;DATABASE!$J$3))),AND(($H1801-$H1800)=1,OR($I1801&lt;DATABASE!$I$6,((DATEVALUE($H1801)+$I1801)-(DATEVALUE($H1800)+$I1800))&lt;DATABASE!$J$6))),$A1801=$A1800),"LUAR JAM KERJA 2",IF(AND(OR(WEEKDAY($H1801,2)=1,WEEKDAY($H1801,2)=2,WEEKDAY($H1801,2)=3,WEEKDAY($H1801,2)=4,WEEKDAY($H1801,2)=5),$I1801&lt;=DATABASE!$J$3,$I1801&gt;=DATABASE!$I$3),"JAM KERJA",IF(AND(WEEKDAY($H1801,2)=6,$I1801&lt;=DATABASE!$J$4,$I1801&gt;=DATABASE!$I$4),"JAM KERJA","LUAR JAM KERJA 1")))))</f>
        <v/>
      </c>
      <c r="M1801" s="33" t="str">
        <f>IF('DATA ACCURATE'!T1804&lt;&gt;"",IF('DATA ACCURATE'!T1804&gt;100,'DATA ACCURATE'!T1804/10,'DATA ACCURATE'!T1804),"")</f>
        <v/>
      </c>
      <c r="N1801" t="str">
        <f>IF(M1801="","",IF(M1801&lt;=DATABASE!$I$9,"LOKAL",IF(M1801&lt;DATABASE!$J$9,"LUAR KOTA 1",IF($M1801&gt;=DATABASE!$J$9,"LUAR KOTA 2",""))))</f>
        <v/>
      </c>
      <c r="O1801" s="38" t="str">
        <f>IF('DATA ACCURATE'!L1804&lt;&gt;"",'DATA ACCURATE'!L1804,"")</f>
        <v/>
      </c>
      <c r="Q1801" s="38">
        <f t="shared" si="196"/>
        <v>0</v>
      </c>
      <c r="R1801" s="38">
        <f t="shared" si="196"/>
        <v>0</v>
      </c>
      <c r="S1801" s="38">
        <f t="shared" si="196"/>
        <v>0</v>
      </c>
      <c r="T1801" s="38">
        <f t="shared" si="196"/>
        <v>0</v>
      </c>
      <c r="U1801" s="38">
        <f t="shared" si="197"/>
        <v>0</v>
      </c>
      <c r="V1801" s="38">
        <f t="shared" si="197"/>
        <v>0</v>
      </c>
      <c r="W1801" s="38">
        <f t="shared" si="197"/>
        <v>0</v>
      </c>
      <c r="X1801" s="38">
        <f t="shared" si="198"/>
        <v>0</v>
      </c>
      <c r="Y1801" s="38">
        <f t="shared" si="198"/>
        <v>0</v>
      </c>
      <c r="Z1801" s="38">
        <f t="shared" si="198"/>
        <v>0</v>
      </c>
      <c r="AA1801" s="38">
        <f t="shared" si="198"/>
        <v>0</v>
      </c>
      <c r="AB1801" s="38">
        <f t="shared" si="199"/>
        <v>0</v>
      </c>
      <c r="AC1801" s="38">
        <f t="shared" si="200"/>
        <v>0</v>
      </c>
      <c r="AD1801" s="38" t="str">
        <f t="shared" si="201"/>
        <v>000000000000</v>
      </c>
    </row>
    <row r="1802" spans="1:30">
      <c r="A1802" s="9" t="str">
        <f>IF('DATA ACCURATE'!A1805&lt;&gt;"",'DATA ACCURATE'!A1805,"")</f>
        <v/>
      </c>
      <c r="B1802" s="9" t="str">
        <f>IF('DATA ACCURATE'!D1805&lt;&gt;"",'DATA ACCURATE'!D1805,"")</f>
        <v/>
      </c>
      <c r="C1802" s="38" t="str">
        <f>IF($AD1802="000000000000","",INDEX(DATABASE!$W$12:$W$71,MATCH($AD1802,DATABASE!$V$12:$V$71,0)))</f>
        <v/>
      </c>
      <c r="D1802" s="34" t="str">
        <f>IF(C1802="","",IF(E1802="",INDEX(DATABASE!$AF$13:$AF$62,MATCH($C1802,DATABASE!$AC$13:$AC$62,0)),IF(E1802="2x D11",INDEX(DATABASE!$AF$13:$AF$62,MATCH($C1802,DATABASE!$AC$13:$AC$62,0))+2*DATABASE!$AF$62,IF(E1802="3x D11",INDEX(DATABASE!$AF$13:$AF$62,MATCH($C1802,DATABASE!$AC$13:$AC$62,0))+3*DATABASE!$AF$62,""))))</f>
        <v/>
      </c>
      <c r="E1802" s="38" t="str">
        <f>IF(AND($K1802="Y",$G1802&lt;&gt;"UNYIL",$F1802&lt;DATABASE!$O$8),"2x D11",IF(AND($K1802="Y",$G1802&lt;&gt;"UNYIL",$F1802&gt;=DATABASE!$O$8),"3x D11",""))</f>
        <v/>
      </c>
      <c r="F1802" s="9" t="str">
        <f>IF('DATA ACCURATE'!N1805&lt;&gt;"",'DATA ACCURATE'!N1805,"")</f>
        <v/>
      </c>
      <c r="G1802" t="str">
        <f>IF(F1802="","",IF(F1802&lt;=DATABASE!$I$8,"UNYIL",IF(F1802&lt;=DATABASE!$J$8,"KECIL",IF(F1802&lt;DATABASE!$K$8,"TANGGUNG",IF(F1802&gt;=DATABASE!$K$8,"BESAR","")))))</f>
        <v/>
      </c>
      <c r="H1802" s="16" t="str">
        <f>IF('DATA ACCURATE'!J1805&lt;&gt;"",'DATA ACCURATE'!J1805,"")</f>
        <v/>
      </c>
      <c r="I1802" s="35" t="str">
        <f>IF(B1802&lt;&gt;"",IFERROR(VLOOKUP(B1802,'DATA TIMBANGAN'!G:M,7,FALSE),VLOOKUP(B1802,'DATA TIMBANGAN'!G:M,7)),"")</f>
        <v/>
      </c>
      <c r="J1802" s="25" t="str">
        <f>IF(H1802&lt;&gt;"",IFERROR(INDEX(DATABASE!$Z$19:$Z$38,MATCH(DATEVALUE(H1802),DATABASE!$AA$19:$AA$38,0)),INDEX(DATABASE!$Z$12:$Z$18,MATCH(WEEKDAY(H1802,2),DATABASE!$AA$12:$AA$18,0))),"")</f>
        <v/>
      </c>
      <c r="K1802" s="25" t="str">
        <f>IF('DATA ACCURATE'!V1805&lt;&gt;"",'DATA ACCURATE'!V1805,"")</f>
        <v/>
      </c>
      <c r="L1802" s="80" t="str">
        <f>IF($H1802="","",IF(OR($J1802="LIBUR",AND($L1801="LIBUR",$O1801=$O1802)),"LIBUR",IF(AND(OR($L1801="LUAR JAM KERJA 1",$L1801="LUAR JAM KERJA 2"),OR(OR(AND($H1801=$H1802,AND(OR($I1802&gt;DATABASE!$J$3,$I1802&lt;DATABASE!$J$6),((DATEVALUE($H1802)+$I1802)-(DATEVALUE($H1801)+$I1801))&lt;DATABASE!$J$6)),AND($H1801=$H1802,$O1801=$O1802,OR($I1802&gt;DATABASE!$J$6,$I1802&lt;DATABASE!$J$3))),AND(($H1802-$H1801)=1,OR($I1802&lt;DATABASE!$I$6,((DATEVALUE($H1802)+$I1802)-(DATEVALUE($H1801)+$I1801))&lt;DATABASE!$J$6))),$A1802=$A1801),"LUAR JAM KERJA 2",IF(AND(OR(WEEKDAY($H1802,2)=1,WEEKDAY($H1802,2)=2,WEEKDAY($H1802,2)=3,WEEKDAY($H1802,2)=4,WEEKDAY($H1802,2)=5),$I1802&lt;=DATABASE!$J$3,$I1802&gt;=DATABASE!$I$3),"JAM KERJA",IF(AND(WEEKDAY($H1802,2)=6,$I1802&lt;=DATABASE!$J$4,$I1802&gt;=DATABASE!$I$4),"JAM KERJA","LUAR JAM KERJA 1")))))</f>
        <v/>
      </c>
      <c r="M1802" s="33" t="str">
        <f>IF('DATA ACCURATE'!T1805&lt;&gt;"",IF('DATA ACCURATE'!T1805&gt;100,'DATA ACCURATE'!T1805/10,'DATA ACCURATE'!T1805),"")</f>
        <v/>
      </c>
      <c r="N1802" t="str">
        <f>IF(M1802="","",IF(M1802&lt;=DATABASE!$I$9,"LOKAL",IF(M1802&lt;DATABASE!$J$9,"LUAR KOTA 1",IF($M1802&gt;=DATABASE!$J$9,"LUAR KOTA 2",""))))</f>
        <v/>
      </c>
      <c r="O1802" s="38" t="str">
        <f>IF('DATA ACCURATE'!L1805&lt;&gt;"",'DATA ACCURATE'!L1805,"")</f>
        <v/>
      </c>
      <c r="Q1802" s="38">
        <f t="shared" si="196"/>
        <v>0</v>
      </c>
      <c r="R1802" s="38">
        <f t="shared" si="196"/>
        <v>0</v>
      </c>
      <c r="S1802" s="38">
        <f t="shared" si="196"/>
        <v>0</v>
      </c>
      <c r="T1802" s="38">
        <f t="shared" si="196"/>
        <v>0</v>
      </c>
      <c r="U1802" s="38">
        <f t="shared" si="197"/>
        <v>0</v>
      </c>
      <c r="V1802" s="38">
        <f t="shared" si="197"/>
        <v>0</v>
      </c>
      <c r="W1802" s="38">
        <f t="shared" si="197"/>
        <v>0</v>
      </c>
      <c r="X1802" s="38">
        <f t="shared" si="198"/>
        <v>0</v>
      </c>
      <c r="Y1802" s="38">
        <f t="shared" si="198"/>
        <v>0</v>
      </c>
      <c r="Z1802" s="38">
        <f t="shared" si="198"/>
        <v>0</v>
      </c>
      <c r="AA1802" s="38">
        <f t="shared" si="198"/>
        <v>0</v>
      </c>
      <c r="AB1802" s="38">
        <f t="shared" si="199"/>
        <v>0</v>
      </c>
      <c r="AC1802" s="38">
        <f t="shared" si="200"/>
        <v>0</v>
      </c>
      <c r="AD1802" s="38" t="str">
        <f t="shared" si="201"/>
        <v>000000000000</v>
      </c>
    </row>
    <row r="1803" spans="1:30">
      <c r="A1803" s="9" t="str">
        <f>IF('DATA ACCURATE'!A1806&lt;&gt;"",'DATA ACCURATE'!A1806,"")</f>
        <v/>
      </c>
      <c r="B1803" s="9" t="str">
        <f>IF('DATA ACCURATE'!D1806&lt;&gt;"",'DATA ACCURATE'!D1806,"")</f>
        <v/>
      </c>
      <c r="C1803" s="38" t="str">
        <f>IF($AD1803="000000000000","",INDEX(DATABASE!$W$12:$W$71,MATCH($AD1803,DATABASE!$V$12:$V$71,0)))</f>
        <v/>
      </c>
      <c r="D1803" s="34" t="str">
        <f>IF(C1803="","",IF(E1803="",INDEX(DATABASE!$AF$13:$AF$62,MATCH($C1803,DATABASE!$AC$13:$AC$62,0)),IF(E1803="2x D11",INDEX(DATABASE!$AF$13:$AF$62,MATCH($C1803,DATABASE!$AC$13:$AC$62,0))+2*DATABASE!$AF$62,IF(E1803="3x D11",INDEX(DATABASE!$AF$13:$AF$62,MATCH($C1803,DATABASE!$AC$13:$AC$62,0))+3*DATABASE!$AF$62,""))))</f>
        <v/>
      </c>
      <c r="E1803" s="38" t="str">
        <f>IF(AND($K1803="Y",$G1803&lt;&gt;"UNYIL",$F1803&lt;DATABASE!$O$8),"2x D11",IF(AND($K1803="Y",$G1803&lt;&gt;"UNYIL",$F1803&gt;=DATABASE!$O$8),"3x D11",""))</f>
        <v/>
      </c>
      <c r="F1803" s="9" t="str">
        <f>IF('DATA ACCURATE'!N1806&lt;&gt;"",'DATA ACCURATE'!N1806,"")</f>
        <v/>
      </c>
      <c r="G1803" t="str">
        <f>IF(F1803="","",IF(F1803&lt;=DATABASE!$I$8,"UNYIL",IF(F1803&lt;=DATABASE!$J$8,"KECIL",IF(F1803&lt;DATABASE!$K$8,"TANGGUNG",IF(F1803&gt;=DATABASE!$K$8,"BESAR","")))))</f>
        <v/>
      </c>
      <c r="H1803" s="16" t="str">
        <f>IF('DATA ACCURATE'!J1806&lt;&gt;"",'DATA ACCURATE'!J1806,"")</f>
        <v/>
      </c>
      <c r="I1803" s="35" t="str">
        <f>IF(B1803&lt;&gt;"",IFERROR(VLOOKUP(B1803,'DATA TIMBANGAN'!G:M,7,FALSE),VLOOKUP(B1803,'DATA TIMBANGAN'!G:M,7)),"")</f>
        <v/>
      </c>
      <c r="J1803" s="25" t="str">
        <f>IF(H1803&lt;&gt;"",IFERROR(INDEX(DATABASE!$Z$19:$Z$38,MATCH(DATEVALUE(H1803),DATABASE!$AA$19:$AA$38,0)),INDEX(DATABASE!$Z$12:$Z$18,MATCH(WEEKDAY(H1803,2),DATABASE!$AA$12:$AA$18,0))),"")</f>
        <v/>
      </c>
      <c r="K1803" s="25" t="str">
        <f>IF('DATA ACCURATE'!V1806&lt;&gt;"",'DATA ACCURATE'!V1806,"")</f>
        <v/>
      </c>
      <c r="L1803" s="80" t="str">
        <f>IF($H1803="","",IF(OR($J1803="LIBUR",AND($L1802="LIBUR",$O1802=$O1803)),"LIBUR",IF(AND(OR($L1802="LUAR JAM KERJA 1",$L1802="LUAR JAM KERJA 2"),OR(OR(AND($H1802=$H1803,AND(OR($I1803&gt;DATABASE!$J$3,$I1803&lt;DATABASE!$J$6),((DATEVALUE($H1803)+$I1803)-(DATEVALUE($H1802)+$I1802))&lt;DATABASE!$J$6)),AND($H1802=$H1803,$O1802=$O1803,OR($I1803&gt;DATABASE!$J$6,$I1803&lt;DATABASE!$J$3))),AND(($H1803-$H1802)=1,OR($I1803&lt;DATABASE!$I$6,((DATEVALUE($H1803)+$I1803)-(DATEVALUE($H1802)+$I1802))&lt;DATABASE!$J$6))),$A1803=$A1802),"LUAR JAM KERJA 2",IF(AND(OR(WEEKDAY($H1803,2)=1,WEEKDAY($H1803,2)=2,WEEKDAY($H1803,2)=3,WEEKDAY($H1803,2)=4,WEEKDAY($H1803,2)=5),$I1803&lt;=DATABASE!$J$3,$I1803&gt;=DATABASE!$I$3),"JAM KERJA",IF(AND(WEEKDAY($H1803,2)=6,$I1803&lt;=DATABASE!$J$4,$I1803&gt;=DATABASE!$I$4),"JAM KERJA","LUAR JAM KERJA 1")))))</f>
        <v/>
      </c>
      <c r="M1803" s="33" t="str">
        <f>IF('DATA ACCURATE'!T1806&lt;&gt;"",IF('DATA ACCURATE'!T1806&gt;100,'DATA ACCURATE'!T1806/10,'DATA ACCURATE'!T1806),"")</f>
        <v/>
      </c>
      <c r="N1803" t="str">
        <f>IF(M1803="","",IF(M1803&lt;=DATABASE!$I$9,"LOKAL",IF(M1803&lt;DATABASE!$J$9,"LUAR KOTA 1",IF($M1803&gt;=DATABASE!$J$9,"LUAR KOTA 2",""))))</f>
        <v/>
      </c>
      <c r="O1803" s="38" t="str">
        <f>IF('DATA ACCURATE'!L1806&lt;&gt;"",'DATA ACCURATE'!L1806,"")</f>
        <v/>
      </c>
      <c r="Q1803" s="38">
        <f t="shared" si="196"/>
        <v>0</v>
      </c>
      <c r="R1803" s="38">
        <f t="shared" si="196"/>
        <v>0</v>
      </c>
      <c r="S1803" s="38">
        <f t="shared" si="196"/>
        <v>0</v>
      </c>
      <c r="T1803" s="38">
        <f t="shared" si="196"/>
        <v>0</v>
      </c>
      <c r="U1803" s="38">
        <f t="shared" si="197"/>
        <v>0</v>
      </c>
      <c r="V1803" s="38">
        <f t="shared" si="197"/>
        <v>0</v>
      </c>
      <c r="W1803" s="38">
        <f t="shared" si="197"/>
        <v>0</v>
      </c>
      <c r="X1803" s="38">
        <f t="shared" si="198"/>
        <v>0</v>
      </c>
      <c r="Y1803" s="38">
        <f t="shared" si="198"/>
        <v>0</v>
      </c>
      <c r="Z1803" s="38">
        <f t="shared" si="198"/>
        <v>0</v>
      </c>
      <c r="AA1803" s="38">
        <f t="shared" si="198"/>
        <v>0</v>
      </c>
      <c r="AB1803" s="38">
        <f t="shared" si="199"/>
        <v>0</v>
      </c>
      <c r="AC1803" s="38">
        <f t="shared" si="200"/>
        <v>0</v>
      </c>
      <c r="AD1803" s="38" t="str">
        <f t="shared" si="201"/>
        <v>000000000000</v>
      </c>
    </row>
    <row r="1804" spans="1:30">
      <c r="A1804" s="9" t="str">
        <f>IF('DATA ACCURATE'!A1807&lt;&gt;"",'DATA ACCURATE'!A1807,"")</f>
        <v/>
      </c>
      <c r="B1804" s="9" t="str">
        <f>IF('DATA ACCURATE'!D1807&lt;&gt;"",'DATA ACCURATE'!D1807,"")</f>
        <v/>
      </c>
      <c r="C1804" s="38" t="str">
        <f>IF($AD1804="000000000000","",INDEX(DATABASE!$W$12:$W$71,MATCH($AD1804,DATABASE!$V$12:$V$71,0)))</f>
        <v/>
      </c>
      <c r="D1804" s="34" t="str">
        <f>IF(C1804="","",IF(E1804="",INDEX(DATABASE!$AF$13:$AF$62,MATCH($C1804,DATABASE!$AC$13:$AC$62,0)),IF(E1804="2x D11",INDEX(DATABASE!$AF$13:$AF$62,MATCH($C1804,DATABASE!$AC$13:$AC$62,0))+2*DATABASE!$AF$62,IF(E1804="3x D11",INDEX(DATABASE!$AF$13:$AF$62,MATCH($C1804,DATABASE!$AC$13:$AC$62,0))+3*DATABASE!$AF$62,""))))</f>
        <v/>
      </c>
      <c r="E1804" s="38" t="str">
        <f>IF(AND($K1804="Y",$G1804&lt;&gt;"UNYIL",$F1804&lt;DATABASE!$O$8),"2x D11",IF(AND($K1804="Y",$G1804&lt;&gt;"UNYIL",$F1804&gt;=DATABASE!$O$8),"3x D11",""))</f>
        <v/>
      </c>
      <c r="F1804" s="9" t="str">
        <f>IF('DATA ACCURATE'!N1807&lt;&gt;"",'DATA ACCURATE'!N1807,"")</f>
        <v/>
      </c>
      <c r="G1804" t="str">
        <f>IF(F1804="","",IF(F1804&lt;=DATABASE!$I$8,"UNYIL",IF(F1804&lt;=DATABASE!$J$8,"KECIL",IF(F1804&lt;DATABASE!$K$8,"TANGGUNG",IF(F1804&gt;=DATABASE!$K$8,"BESAR","")))))</f>
        <v/>
      </c>
      <c r="H1804" s="16" t="str">
        <f>IF('DATA ACCURATE'!J1807&lt;&gt;"",'DATA ACCURATE'!J1807,"")</f>
        <v/>
      </c>
      <c r="I1804" s="35" t="str">
        <f>IF(B1804&lt;&gt;"",IFERROR(VLOOKUP(B1804,'DATA TIMBANGAN'!G:M,7,FALSE),VLOOKUP(B1804,'DATA TIMBANGAN'!G:M,7)),"")</f>
        <v/>
      </c>
      <c r="J1804" s="25" t="str">
        <f>IF(H1804&lt;&gt;"",IFERROR(INDEX(DATABASE!$Z$19:$Z$38,MATCH(DATEVALUE(H1804),DATABASE!$AA$19:$AA$38,0)),INDEX(DATABASE!$Z$12:$Z$18,MATCH(WEEKDAY(H1804,2),DATABASE!$AA$12:$AA$18,0))),"")</f>
        <v/>
      </c>
      <c r="K1804" s="25" t="str">
        <f>IF('DATA ACCURATE'!V1807&lt;&gt;"",'DATA ACCURATE'!V1807,"")</f>
        <v/>
      </c>
      <c r="L1804" s="80" t="str">
        <f>IF($H1804="","",IF(OR($J1804="LIBUR",AND($L1803="LIBUR",$O1803=$O1804)),"LIBUR",IF(AND(OR($L1803="LUAR JAM KERJA 1",$L1803="LUAR JAM KERJA 2"),OR(OR(AND($H1803=$H1804,AND(OR($I1804&gt;DATABASE!$J$3,$I1804&lt;DATABASE!$J$6),((DATEVALUE($H1804)+$I1804)-(DATEVALUE($H1803)+$I1803))&lt;DATABASE!$J$6)),AND($H1803=$H1804,$O1803=$O1804,OR($I1804&gt;DATABASE!$J$6,$I1804&lt;DATABASE!$J$3))),AND(($H1804-$H1803)=1,OR($I1804&lt;DATABASE!$I$6,((DATEVALUE($H1804)+$I1804)-(DATEVALUE($H1803)+$I1803))&lt;DATABASE!$J$6))),$A1804=$A1803),"LUAR JAM KERJA 2",IF(AND(OR(WEEKDAY($H1804,2)=1,WEEKDAY($H1804,2)=2,WEEKDAY($H1804,2)=3,WEEKDAY($H1804,2)=4,WEEKDAY($H1804,2)=5),$I1804&lt;=DATABASE!$J$3,$I1804&gt;=DATABASE!$I$3),"JAM KERJA",IF(AND(WEEKDAY($H1804,2)=6,$I1804&lt;=DATABASE!$J$4,$I1804&gt;=DATABASE!$I$4),"JAM KERJA","LUAR JAM KERJA 1")))))</f>
        <v/>
      </c>
      <c r="M1804" s="33" t="str">
        <f>IF('DATA ACCURATE'!T1807&lt;&gt;"",IF('DATA ACCURATE'!T1807&gt;100,'DATA ACCURATE'!T1807/10,'DATA ACCURATE'!T1807),"")</f>
        <v/>
      </c>
      <c r="N1804" t="str">
        <f>IF(M1804="","",IF(M1804&lt;=DATABASE!$I$9,"LOKAL",IF(M1804&lt;DATABASE!$J$9,"LUAR KOTA 1",IF($M1804&gt;=DATABASE!$J$9,"LUAR KOTA 2",""))))</f>
        <v/>
      </c>
      <c r="O1804" s="38" t="str">
        <f>IF('DATA ACCURATE'!L1807&lt;&gt;"",'DATA ACCURATE'!L1807,"")</f>
        <v/>
      </c>
      <c r="Q1804" s="38">
        <f t="shared" si="196"/>
        <v>0</v>
      </c>
      <c r="R1804" s="38">
        <f t="shared" si="196"/>
        <v>0</v>
      </c>
      <c r="S1804" s="38">
        <f t="shared" si="196"/>
        <v>0</v>
      </c>
      <c r="T1804" s="38">
        <f t="shared" si="196"/>
        <v>0</v>
      </c>
      <c r="U1804" s="38">
        <f t="shared" si="197"/>
        <v>0</v>
      </c>
      <c r="V1804" s="38">
        <f t="shared" si="197"/>
        <v>0</v>
      </c>
      <c r="W1804" s="38">
        <f t="shared" si="197"/>
        <v>0</v>
      </c>
      <c r="X1804" s="38">
        <f t="shared" si="198"/>
        <v>0</v>
      </c>
      <c r="Y1804" s="38">
        <f t="shared" si="198"/>
        <v>0</v>
      </c>
      <c r="Z1804" s="38">
        <f t="shared" si="198"/>
        <v>0</v>
      </c>
      <c r="AA1804" s="38">
        <f t="shared" si="198"/>
        <v>0</v>
      </c>
      <c r="AB1804" s="38">
        <f t="shared" si="199"/>
        <v>0</v>
      </c>
      <c r="AC1804" s="38">
        <f t="shared" si="200"/>
        <v>0</v>
      </c>
      <c r="AD1804" s="38" t="str">
        <f t="shared" si="201"/>
        <v>000000000000</v>
      </c>
    </row>
    <row r="1805" spans="1:30">
      <c r="A1805" s="9" t="str">
        <f>IF('DATA ACCURATE'!A1808&lt;&gt;"",'DATA ACCURATE'!A1808,"")</f>
        <v/>
      </c>
      <c r="B1805" s="9" t="str">
        <f>IF('DATA ACCURATE'!D1808&lt;&gt;"",'DATA ACCURATE'!D1808,"")</f>
        <v/>
      </c>
      <c r="C1805" s="38" t="str">
        <f>IF($AD1805="000000000000","",INDEX(DATABASE!$W$12:$W$71,MATCH($AD1805,DATABASE!$V$12:$V$71,0)))</f>
        <v/>
      </c>
      <c r="D1805" s="34" t="str">
        <f>IF(C1805="","",IF(E1805="",INDEX(DATABASE!$AF$13:$AF$62,MATCH($C1805,DATABASE!$AC$13:$AC$62,0)),IF(E1805="2x D11",INDEX(DATABASE!$AF$13:$AF$62,MATCH($C1805,DATABASE!$AC$13:$AC$62,0))+2*DATABASE!$AF$62,IF(E1805="3x D11",INDEX(DATABASE!$AF$13:$AF$62,MATCH($C1805,DATABASE!$AC$13:$AC$62,0))+3*DATABASE!$AF$62,""))))</f>
        <v/>
      </c>
      <c r="E1805" s="38" t="str">
        <f>IF(AND($K1805="Y",$G1805&lt;&gt;"UNYIL",$F1805&lt;DATABASE!$O$8),"2x D11",IF(AND($K1805="Y",$G1805&lt;&gt;"UNYIL",$F1805&gt;=DATABASE!$O$8),"3x D11",""))</f>
        <v/>
      </c>
      <c r="F1805" s="9" t="str">
        <f>IF('DATA ACCURATE'!N1808&lt;&gt;"",'DATA ACCURATE'!N1808,"")</f>
        <v/>
      </c>
      <c r="G1805" t="str">
        <f>IF(F1805="","",IF(F1805&lt;=DATABASE!$I$8,"UNYIL",IF(F1805&lt;=DATABASE!$J$8,"KECIL",IF(F1805&lt;DATABASE!$K$8,"TANGGUNG",IF(F1805&gt;=DATABASE!$K$8,"BESAR","")))))</f>
        <v/>
      </c>
      <c r="H1805" s="16" t="str">
        <f>IF('DATA ACCURATE'!J1808&lt;&gt;"",'DATA ACCURATE'!J1808,"")</f>
        <v/>
      </c>
      <c r="I1805" s="35" t="str">
        <f>IF(B1805&lt;&gt;"",IFERROR(VLOOKUP(B1805,'DATA TIMBANGAN'!G:M,7,FALSE),VLOOKUP(B1805,'DATA TIMBANGAN'!G:M,7)),"")</f>
        <v/>
      </c>
      <c r="J1805" s="25" t="str">
        <f>IF(H1805&lt;&gt;"",IFERROR(INDEX(DATABASE!$Z$19:$Z$38,MATCH(DATEVALUE(H1805),DATABASE!$AA$19:$AA$38,0)),INDEX(DATABASE!$Z$12:$Z$18,MATCH(WEEKDAY(H1805,2),DATABASE!$AA$12:$AA$18,0))),"")</f>
        <v/>
      </c>
      <c r="K1805" s="25" t="str">
        <f>IF('DATA ACCURATE'!V1808&lt;&gt;"",'DATA ACCURATE'!V1808,"")</f>
        <v/>
      </c>
      <c r="L1805" s="80" t="str">
        <f>IF($H1805="","",IF(OR($J1805="LIBUR",AND($L1804="LIBUR",$O1804=$O1805)),"LIBUR",IF(AND(OR($L1804="LUAR JAM KERJA 1",$L1804="LUAR JAM KERJA 2"),OR(OR(AND($H1804=$H1805,AND(OR($I1805&gt;DATABASE!$J$3,$I1805&lt;DATABASE!$J$6),((DATEVALUE($H1805)+$I1805)-(DATEVALUE($H1804)+$I1804))&lt;DATABASE!$J$6)),AND($H1804=$H1805,$O1804=$O1805,OR($I1805&gt;DATABASE!$J$6,$I1805&lt;DATABASE!$J$3))),AND(($H1805-$H1804)=1,OR($I1805&lt;DATABASE!$I$6,((DATEVALUE($H1805)+$I1805)-(DATEVALUE($H1804)+$I1804))&lt;DATABASE!$J$6))),$A1805=$A1804),"LUAR JAM KERJA 2",IF(AND(OR(WEEKDAY($H1805,2)=1,WEEKDAY($H1805,2)=2,WEEKDAY($H1805,2)=3,WEEKDAY($H1805,2)=4,WEEKDAY($H1805,2)=5),$I1805&lt;=DATABASE!$J$3,$I1805&gt;=DATABASE!$I$3),"JAM KERJA",IF(AND(WEEKDAY($H1805,2)=6,$I1805&lt;=DATABASE!$J$4,$I1805&gt;=DATABASE!$I$4),"JAM KERJA","LUAR JAM KERJA 1")))))</f>
        <v/>
      </c>
      <c r="M1805" s="33" t="str">
        <f>IF('DATA ACCURATE'!T1808&lt;&gt;"",IF('DATA ACCURATE'!T1808&gt;100,'DATA ACCURATE'!T1808/10,'DATA ACCURATE'!T1808),"")</f>
        <v/>
      </c>
      <c r="N1805" t="str">
        <f>IF(M1805="","",IF(M1805&lt;=DATABASE!$I$9,"LOKAL",IF(M1805&lt;DATABASE!$J$9,"LUAR KOTA 1",IF($M1805&gt;=DATABASE!$J$9,"LUAR KOTA 2",""))))</f>
        <v/>
      </c>
      <c r="O1805" s="38" t="str">
        <f>IF('DATA ACCURATE'!L1808&lt;&gt;"",'DATA ACCURATE'!L1808,"")</f>
        <v/>
      </c>
      <c r="Q1805" s="38">
        <f t="shared" si="196"/>
        <v>0</v>
      </c>
      <c r="R1805" s="38">
        <f t="shared" si="196"/>
        <v>0</v>
      </c>
      <c r="S1805" s="38">
        <f t="shared" si="196"/>
        <v>0</v>
      </c>
      <c r="T1805" s="38">
        <f t="shared" si="196"/>
        <v>0</v>
      </c>
      <c r="U1805" s="38">
        <f t="shared" si="197"/>
        <v>0</v>
      </c>
      <c r="V1805" s="38">
        <f t="shared" si="197"/>
        <v>0</v>
      </c>
      <c r="W1805" s="38">
        <f t="shared" si="197"/>
        <v>0</v>
      </c>
      <c r="X1805" s="38">
        <f t="shared" si="198"/>
        <v>0</v>
      </c>
      <c r="Y1805" s="38">
        <f t="shared" si="198"/>
        <v>0</v>
      </c>
      <c r="Z1805" s="38">
        <f t="shared" si="198"/>
        <v>0</v>
      </c>
      <c r="AA1805" s="38">
        <f t="shared" si="198"/>
        <v>0</v>
      </c>
      <c r="AB1805" s="38">
        <f t="shared" si="199"/>
        <v>0</v>
      </c>
      <c r="AC1805" s="38">
        <f t="shared" si="200"/>
        <v>0</v>
      </c>
      <c r="AD1805" s="38" t="str">
        <f t="shared" si="201"/>
        <v>000000000000</v>
      </c>
    </row>
    <row r="1806" spans="1:30">
      <c r="A1806" s="9" t="str">
        <f>IF('DATA ACCURATE'!A1809&lt;&gt;"",'DATA ACCURATE'!A1809,"")</f>
        <v/>
      </c>
      <c r="B1806" s="9" t="str">
        <f>IF('DATA ACCURATE'!D1809&lt;&gt;"",'DATA ACCURATE'!D1809,"")</f>
        <v/>
      </c>
      <c r="C1806" s="38" t="str">
        <f>IF($AD1806="000000000000","",INDEX(DATABASE!$W$12:$W$71,MATCH($AD1806,DATABASE!$V$12:$V$71,0)))</f>
        <v/>
      </c>
      <c r="D1806" s="34" t="str">
        <f>IF(C1806="","",IF(E1806="",INDEX(DATABASE!$AF$13:$AF$62,MATCH($C1806,DATABASE!$AC$13:$AC$62,0)),IF(E1806="2x D11",INDEX(DATABASE!$AF$13:$AF$62,MATCH($C1806,DATABASE!$AC$13:$AC$62,0))+2*DATABASE!$AF$62,IF(E1806="3x D11",INDEX(DATABASE!$AF$13:$AF$62,MATCH($C1806,DATABASE!$AC$13:$AC$62,0))+3*DATABASE!$AF$62,""))))</f>
        <v/>
      </c>
      <c r="E1806" s="38" t="str">
        <f>IF(AND($K1806="Y",$G1806&lt;&gt;"UNYIL",$F1806&lt;DATABASE!$O$8),"2x D11",IF(AND($K1806="Y",$G1806&lt;&gt;"UNYIL",$F1806&gt;=DATABASE!$O$8),"3x D11",""))</f>
        <v/>
      </c>
      <c r="F1806" s="9" t="str">
        <f>IF('DATA ACCURATE'!N1809&lt;&gt;"",'DATA ACCURATE'!N1809,"")</f>
        <v/>
      </c>
      <c r="G1806" t="str">
        <f>IF(F1806="","",IF(F1806&lt;=DATABASE!$I$8,"UNYIL",IF(F1806&lt;=DATABASE!$J$8,"KECIL",IF(F1806&lt;DATABASE!$K$8,"TANGGUNG",IF(F1806&gt;=DATABASE!$K$8,"BESAR","")))))</f>
        <v/>
      </c>
      <c r="H1806" s="16" t="str">
        <f>IF('DATA ACCURATE'!J1809&lt;&gt;"",'DATA ACCURATE'!J1809,"")</f>
        <v/>
      </c>
      <c r="I1806" s="35" t="str">
        <f>IF(B1806&lt;&gt;"",IFERROR(VLOOKUP(B1806,'DATA TIMBANGAN'!G:M,7,FALSE),VLOOKUP(B1806,'DATA TIMBANGAN'!G:M,7)),"")</f>
        <v/>
      </c>
      <c r="J1806" s="25" t="str">
        <f>IF(H1806&lt;&gt;"",IFERROR(INDEX(DATABASE!$Z$19:$Z$38,MATCH(DATEVALUE(H1806),DATABASE!$AA$19:$AA$38,0)),INDEX(DATABASE!$Z$12:$Z$18,MATCH(WEEKDAY(H1806,2),DATABASE!$AA$12:$AA$18,0))),"")</f>
        <v/>
      </c>
      <c r="K1806" s="25" t="str">
        <f>IF('DATA ACCURATE'!V1809&lt;&gt;"",'DATA ACCURATE'!V1809,"")</f>
        <v/>
      </c>
      <c r="L1806" s="80" t="str">
        <f>IF($H1806="","",IF(OR($J1806="LIBUR",AND($L1805="LIBUR",$O1805=$O1806)),"LIBUR",IF(AND(OR($L1805="LUAR JAM KERJA 1",$L1805="LUAR JAM KERJA 2"),OR(OR(AND($H1805=$H1806,AND(OR($I1806&gt;DATABASE!$J$3,$I1806&lt;DATABASE!$J$6),((DATEVALUE($H1806)+$I1806)-(DATEVALUE($H1805)+$I1805))&lt;DATABASE!$J$6)),AND($H1805=$H1806,$O1805=$O1806,OR($I1806&gt;DATABASE!$J$6,$I1806&lt;DATABASE!$J$3))),AND(($H1806-$H1805)=1,OR($I1806&lt;DATABASE!$I$6,((DATEVALUE($H1806)+$I1806)-(DATEVALUE($H1805)+$I1805))&lt;DATABASE!$J$6))),$A1806=$A1805),"LUAR JAM KERJA 2",IF(AND(OR(WEEKDAY($H1806,2)=1,WEEKDAY($H1806,2)=2,WEEKDAY($H1806,2)=3,WEEKDAY($H1806,2)=4,WEEKDAY($H1806,2)=5),$I1806&lt;=DATABASE!$J$3,$I1806&gt;=DATABASE!$I$3),"JAM KERJA",IF(AND(WEEKDAY($H1806,2)=6,$I1806&lt;=DATABASE!$J$4,$I1806&gt;=DATABASE!$I$4),"JAM KERJA","LUAR JAM KERJA 1")))))</f>
        <v/>
      </c>
      <c r="M1806" s="33" t="str">
        <f>IF('DATA ACCURATE'!T1809&lt;&gt;"",IF('DATA ACCURATE'!T1809&gt;100,'DATA ACCURATE'!T1809/10,'DATA ACCURATE'!T1809),"")</f>
        <v/>
      </c>
      <c r="N1806" t="str">
        <f>IF(M1806="","",IF(M1806&lt;=DATABASE!$I$9,"LOKAL",IF(M1806&lt;DATABASE!$J$9,"LUAR KOTA 1",IF($M1806&gt;=DATABASE!$J$9,"LUAR KOTA 2",""))))</f>
        <v/>
      </c>
      <c r="O1806" s="38" t="str">
        <f>IF('DATA ACCURATE'!L1809&lt;&gt;"",'DATA ACCURATE'!L1809,"")</f>
        <v/>
      </c>
      <c r="Q1806" s="38">
        <f t="shared" si="196"/>
        <v>0</v>
      </c>
      <c r="R1806" s="38">
        <f t="shared" si="196"/>
        <v>0</v>
      </c>
      <c r="S1806" s="38">
        <f t="shared" si="196"/>
        <v>0</v>
      </c>
      <c r="T1806" s="38">
        <f t="shared" si="196"/>
        <v>0</v>
      </c>
      <c r="U1806" s="38">
        <f t="shared" si="197"/>
        <v>0</v>
      </c>
      <c r="V1806" s="38">
        <f t="shared" si="197"/>
        <v>0</v>
      </c>
      <c r="W1806" s="38">
        <f t="shared" si="197"/>
        <v>0</v>
      </c>
      <c r="X1806" s="38">
        <f t="shared" si="198"/>
        <v>0</v>
      </c>
      <c r="Y1806" s="38">
        <f t="shared" si="198"/>
        <v>0</v>
      </c>
      <c r="Z1806" s="38">
        <f t="shared" si="198"/>
        <v>0</v>
      </c>
      <c r="AA1806" s="38">
        <f t="shared" si="198"/>
        <v>0</v>
      </c>
      <c r="AB1806" s="38">
        <f t="shared" si="199"/>
        <v>0</v>
      </c>
      <c r="AC1806" s="38">
        <f t="shared" si="200"/>
        <v>0</v>
      </c>
      <c r="AD1806" s="38" t="str">
        <f t="shared" si="201"/>
        <v>000000000000</v>
      </c>
    </row>
    <row r="1807" spans="1:30">
      <c r="A1807" s="9" t="str">
        <f>IF('DATA ACCURATE'!A1810&lt;&gt;"",'DATA ACCURATE'!A1810,"")</f>
        <v/>
      </c>
      <c r="B1807" s="9" t="str">
        <f>IF('DATA ACCURATE'!D1810&lt;&gt;"",'DATA ACCURATE'!D1810,"")</f>
        <v/>
      </c>
      <c r="C1807" s="38" t="str">
        <f>IF($AD1807="000000000000","",INDEX(DATABASE!$W$12:$W$71,MATCH($AD1807,DATABASE!$V$12:$V$71,0)))</f>
        <v/>
      </c>
      <c r="D1807" s="34" t="str">
        <f>IF(C1807="","",IF(E1807="",INDEX(DATABASE!$AF$13:$AF$62,MATCH($C1807,DATABASE!$AC$13:$AC$62,0)),IF(E1807="2x D11",INDEX(DATABASE!$AF$13:$AF$62,MATCH($C1807,DATABASE!$AC$13:$AC$62,0))+2*DATABASE!$AF$62,IF(E1807="3x D11",INDEX(DATABASE!$AF$13:$AF$62,MATCH($C1807,DATABASE!$AC$13:$AC$62,0))+3*DATABASE!$AF$62,""))))</f>
        <v/>
      </c>
      <c r="E1807" s="38" t="str">
        <f>IF(AND($K1807="Y",$G1807&lt;&gt;"UNYIL",$F1807&lt;DATABASE!$O$8),"2x D11",IF(AND($K1807="Y",$G1807&lt;&gt;"UNYIL",$F1807&gt;=DATABASE!$O$8),"3x D11",""))</f>
        <v/>
      </c>
      <c r="F1807" s="9" t="str">
        <f>IF('DATA ACCURATE'!N1810&lt;&gt;"",'DATA ACCURATE'!N1810,"")</f>
        <v/>
      </c>
      <c r="G1807" t="str">
        <f>IF(F1807="","",IF(F1807&lt;=DATABASE!$I$8,"UNYIL",IF(F1807&lt;=DATABASE!$J$8,"KECIL",IF(F1807&lt;DATABASE!$K$8,"TANGGUNG",IF(F1807&gt;=DATABASE!$K$8,"BESAR","")))))</f>
        <v/>
      </c>
      <c r="H1807" s="16" t="str">
        <f>IF('DATA ACCURATE'!J1810&lt;&gt;"",'DATA ACCURATE'!J1810,"")</f>
        <v/>
      </c>
      <c r="I1807" s="35" t="str">
        <f>IF(B1807&lt;&gt;"",IFERROR(VLOOKUP(B1807,'DATA TIMBANGAN'!G:M,7,FALSE),VLOOKUP(B1807,'DATA TIMBANGAN'!G:M,7)),"")</f>
        <v/>
      </c>
      <c r="J1807" s="25" t="str">
        <f>IF(H1807&lt;&gt;"",IFERROR(INDEX(DATABASE!$Z$19:$Z$38,MATCH(DATEVALUE(H1807),DATABASE!$AA$19:$AA$38,0)),INDEX(DATABASE!$Z$12:$Z$18,MATCH(WEEKDAY(H1807,2),DATABASE!$AA$12:$AA$18,0))),"")</f>
        <v/>
      </c>
      <c r="K1807" s="25" t="str">
        <f>IF('DATA ACCURATE'!V1810&lt;&gt;"",'DATA ACCURATE'!V1810,"")</f>
        <v/>
      </c>
      <c r="L1807" s="80" t="str">
        <f>IF($H1807="","",IF(OR($J1807="LIBUR",AND($L1806="LIBUR",$O1806=$O1807)),"LIBUR",IF(AND(OR($L1806="LUAR JAM KERJA 1",$L1806="LUAR JAM KERJA 2"),OR(OR(AND($H1806=$H1807,AND(OR($I1807&gt;DATABASE!$J$3,$I1807&lt;DATABASE!$J$6),((DATEVALUE($H1807)+$I1807)-(DATEVALUE($H1806)+$I1806))&lt;DATABASE!$J$6)),AND($H1806=$H1807,$O1806=$O1807,OR($I1807&gt;DATABASE!$J$6,$I1807&lt;DATABASE!$J$3))),AND(($H1807-$H1806)=1,OR($I1807&lt;DATABASE!$I$6,((DATEVALUE($H1807)+$I1807)-(DATEVALUE($H1806)+$I1806))&lt;DATABASE!$J$6))),$A1807=$A1806),"LUAR JAM KERJA 2",IF(AND(OR(WEEKDAY($H1807,2)=1,WEEKDAY($H1807,2)=2,WEEKDAY($H1807,2)=3,WEEKDAY($H1807,2)=4,WEEKDAY($H1807,2)=5),$I1807&lt;=DATABASE!$J$3,$I1807&gt;=DATABASE!$I$3),"JAM KERJA",IF(AND(WEEKDAY($H1807,2)=6,$I1807&lt;=DATABASE!$J$4,$I1807&gt;=DATABASE!$I$4),"JAM KERJA","LUAR JAM KERJA 1")))))</f>
        <v/>
      </c>
      <c r="M1807" s="33" t="str">
        <f>IF('DATA ACCURATE'!T1810&lt;&gt;"",IF('DATA ACCURATE'!T1810&gt;100,'DATA ACCURATE'!T1810/10,'DATA ACCURATE'!T1810),"")</f>
        <v/>
      </c>
      <c r="N1807" t="str">
        <f>IF(M1807="","",IF(M1807&lt;=DATABASE!$I$9,"LOKAL",IF(M1807&lt;DATABASE!$J$9,"LUAR KOTA 1",IF($M1807&gt;=DATABASE!$J$9,"LUAR KOTA 2",""))))</f>
        <v/>
      </c>
      <c r="O1807" s="38" t="str">
        <f>IF('DATA ACCURATE'!L1810&lt;&gt;"",'DATA ACCURATE'!L1810,"")</f>
        <v/>
      </c>
      <c r="Q1807" s="38">
        <f t="shared" si="196"/>
        <v>0</v>
      </c>
      <c r="R1807" s="38">
        <f t="shared" si="196"/>
        <v>0</v>
      </c>
      <c r="S1807" s="38">
        <f t="shared" si="196"/>
        <v>0</v>
      </c>
      <c r="T1807" s="38">
        <f t="shared" si="196"/>
        <v>0</v>
      </c>
      <c r="U1807" s="38">
        <f t="shared" si="197"/>
        <v>0</v>
      </c>
      <c r="V1807" s="38">
        <f t="shared" si="197"/>
        <v>0</v>
      </c>
      <c r="W1807" s="38">
        <f t="shared" si="197"/>
        <v>0</v>
      </c>
      <c r="X1807" s="38">
        <f t="shared" si="198"/>
        <v>0</v>
      </c>
      <c r="Y1807" s="38">
        <f t="shared" si="198"/>
        <v>0</v>
      </c>
      <c r="Z1807" s="38">
        <f t="shared" si="198"/>
        <v>0</v>
      </c>
      <c r="AA1807" s="38">
        <f t="shared" si="198"/>
        <v>0</v>
      </c>
      <c r="AB1807" s="38">
        <f t="shared" si="199"/>
        <v>0</v>
      </c>
      <c r="AC1807" s="38">
        <f t="shared" si="200"/>
        <v>0</v>
      </c>
      <c r="AD1807" s="38" t="str">
        <f t="shared" si="201"/>
        <v>000000000000</v>
      </c>
    </row>
    <row r="1808" spans="1:30">
      <c r="A1808" s="9" t="str">
        <f>IF('DATA ACCURATE'!A1811&lt;&gt;"",'DATA ACCURATE'!A1811,"")</f>
        <v/>
      </c>
      <c r="B1808" s="9" t="str">
        <f>IF('DATA ACCURATE'!D1811&lt;&gt;"",'DATA ACCURATE'!D1811,"")</f>
        <v/>
      </c>
      <c r="C1808" s="38" t="str">
        <f>IF($AD1808="000000000000","",INDEX(DATABASE!$W$12:$W$71,MATCH($AD1808,DATABASE!$V$12:$V$71,0)))</f>
        <v/>
      </c>
      <c r="D1808" s="34" t="str">
        <f>IF(C1808="","",IF(E1808="",INDEX(DATABASE!$AF$13:$AF$62,MATCH($C1808,DATABASE!$AC$13:$AC$62,0)),IF(E1808="2x D11",INDEX(DATABASE!$AF$13:$AF$62,MATCH($C1808,DATABASE!$AC$13:$AC$62,0))+2*DATABASE!$AF$62,IF(E1808="3x D11",INDEX(DATABASE!$AF$13:$AF$62,MATCH($C1808,DATABASE!$AC$13:$AC$62,0))+3*DATABASE!$AF$62,""))))</f>
        <v/>
      </c>
      <c r="E1808" s="38" t="str">
        <f>IF(AND($K1808="Y",$G1808&lt;&gt;"UNYIL",$F1808&lt;DATABASE!$O$8),"2x D11",IF(AND($K1808="Y",$G1808&lt;&gt;"UNYIL",$F1808&gt;=DATABASE!$O$8),"3x D11",""))</f>
        <v/>
      </c>
      <c r="F1808" s="9" t="str">
        <f>IF('DATA ACCURATE'!N1811&lt;&gt;"",'DATA ACCURATE'!N1811,"")</f>
        <v/>
      </c>
      <c r="G1808" t="str">
        <f>IF(F1808="","",IF(F1808&lt;=DATABASE!$I$8,"UNYIL",IF(F1808&lt;=DATABASE!$J$8,"KECIL",IF(F1808&lt;DATABASE!$K$8,"TANGGUNG",IF(F1808&gt;=DATABASE!$K$8,"BESAR","")))))</f>
        <v/>
      </c>
      <c r="H1808" s="16" t="str">
        <f>IF('DATA ACCURATE'!J1811&lt;&gt;"",'DATA ACCURATE'!J1811,"")</f>
        <v/>
      </c>
      <c r="I1808" s="35" t="str">
        <f>IF(B1808&lt;&gt;"",IFERROR(VLOOKUP(B1808,'DATA TIMBANGAN'!G:M,7,FALSE),VLOOKUP(B1808,'DATA TIMBANGAN'!G:M,7)),"")</f>
        <v/>
      </c>
      <c r="J1808" s="25" t="str">
        <f>IF(H1808&lt;&gt;"",IFERROR(INDEX(DATABASE!$Z$19:$Z$38,MATCH(DATEVALUE(H1808),DATABASE!$AA$19:$AA$38,0)),INDEX(DATABASE!$Z$12:$Z$18,MATCH(WEEKDAY(H1808,2),DATABASE!$AA$12:$AA$18,0))),"")</f>
        <v/>
      </c>
      <c r="K1808" s="25" t="str">
        <f>IF('DATA ACCURATE'!V1811&lt;&gt;"",'DATA ACCURATE'!V1811,"")</f>
        <v/>
      </c>
      <c r="L1808" s="80" t="str">
        <f>IF($H1808="","",IF(OR($J1808="LIBUR",AND($L1807="LIBUR",$O1807=$O1808)),"LIBUR",IF(AND(OR($L1807="LUAR JAM KERJA 1",$L1807="LUAR JAM KERJA 2"),OR(OR(AND($H1807=$H1808,AND(OR($I1808&gt;DATABASE!$J$3,$I1808&lt;DATABASE!$J$6),((DATEVALUE($H1808)+$I1808)-(DATEVALUE($H1807)+$I1807))&lt;DATABASE!$J$6)),AND($H1807=$H1808,$O1807=$O1808,OR($I1808&gt;DATABASE!$J$6,$I1808&lt;DATABASE!$J$3))),AND(($H1808-$H1807)=1,OR($I1808&lt;DATABASE!$I$6,((DATEVALUE($H1808)+$I1808)-(DATEVALUE($H1807)+$I1807))&lt;DATABASE!$J$6))),$A1808=$A1807),"LUAR JAM KERJA 2",IF(AND(OR(WEEKDAY($H1808,2)=1,WEEKDAY($H1808,2)=2,WEEKDAY($H1808,2)=3,WEEKDAY($H1808,2)=4,WEEKDAY($H1808,2)=5),$I1808&lt;=DATABASE!$J$3,$I1808&gt;=DATABASE!$I$3),"JAM KERJA",IF(AND(WEEKDAY($H1808,2)=6,$I1808&lt;=DATABASE!$J$4,$I1808&gt;=DATABASE!$I$4),"JAM KERJA","LUAR JAM KERJA 1")))))</f>
        <v/>
      </c>
      <c r="M1808" s="33" t="str">
        <f>IF('DATA ACCURATE'!T1811&lt;&gt;"",IF('DATA ACCURATE'!T1811&gt;100,'DATA ACCURATE'!T1811/10,'DATA ACCURATE'!T1811),"")</f>
        <v/>
      </c>
      <c r="N1808" t="str">
        <f>IF(M1808="","",IF(M1808&lt;=DATABASE!$I$9,"LOKAL",IF(M1808&lt;DATABASE!$J$9,"LUAR KOTA 1",IF($M1808&gt;=DATABASE!$J$9,"LUAR KOTA 2",""))))</f>
        <v/>
      </c>
      <c r="O1808" s="38" t="str">
        <f>IF('DATA ACCURATE'!L1811&lt;&gt;"",'DATA ACCURATE'!L1811,"")</f>
        <v/>
      </c>
      <c r="Q1808" s="38">
        <f t="shared" si="196"/>
        <v>0</v>
      </c>
      <c r="R1808" s="38">
        <f t="shared" si="196"/>
        <v>0</v>
      </c>
      <c r="S1808" s="38">
        <f t="shared" si="196"/>
        <v>0</v>
      </c>
      <c r="T1808" s="38">
        <f t="shared" si="196"/>
        <v>0</v>
      </c>
      <c r="U1808" s="38">
        <f t="shared" si="197"/>
        <v>0</v>
      </c>
      <c r="V1808" s="38">
        <f t="shared" si="197"/>
        <v>0</v>
      </c>
      <c r="W1808" s="38">
        <f t="shared" si="197"/>
        <v>0</v>
      </c>
      <c r="X1808" s="38">
        <f t="shared" si="198"/>
        <v>0</v>
      </c>
      <c r="Y1808" s="38">
        <f t="shared" si="198"/>
        <v>0</v>
      </c>
      <c r="Z1808" s="38">
        <f t="shared" si="198"/>
        <v>0</v>
      </c>
      <c r="AA1808" s="38">
        <f t="shared" si="198"/>
        <v>0</v>
      </c>
      <c r="AB1808" s="38">
        <f t="shared" si="199"/>
        <v>0</v>
      </c>
      <c r="AC1808" s="38">
        <f t="shared" si="200"/>
        <v>0</v>
      </c>
      <c r="AD1808" s="38" t="str">
        <f t="shared" si="201"/>
        <v>000000000000</v>
      </c>
    </row>
    <row r="1809" spans="1:30">
      <c r="A1809" s="9" t="str">
        <f>IF('DATA ACCURATE'!A1812&lt;&gt;"",'DATA ACCURATE'!A1812,"")</f>
        <v/>
      </c>
      <c r="B1809" s="9" t="str">
        <f>IF('DATA ACCURATE'!D1812&lt;&gt;"",'DATA ACCURATE'!D1812,"")</f>
        <v/>
      </c>
      <c r="C1809" s="38" t="str">
        <f>IF($AD1809="000000000000","",INDEX(DATABASE!$W$12:$W$71,MATCH($AD1809,DATABASE!$V$12:$V$71,0)))</f>
        <v/>
      </c>
      <c r="D1809" s="34" t="str">
        <f>IF(C1809="","",IF(E1809="",INDEX(DATABASE!$AF$13:$AF$62,MATCH($C1809,DATABASE!$AC$13:$AC$62,0)),IF(E1809="2x D11",INDEX(DATABASE!$AF$13:$AF$62,MATCH($C1809,DATABASE!$AC$13:$AC$62,0))+2*DATABASE!$AF$62,IF(E1809="3x D11",INDEX(DATABASE!$AF$13:$AF$62,MATCH($C1809,DATABASE!$AC$13:$AC$62,0))+3*DATABASE!$AF$62,""))))</f>
        <v/>
      </c>
      <c r="E1809" s="38" t="str">
        <f>IF(AND($K1809="Y",$G1809&lt;&gt;"UNYIL",$F1809&lt;DATABASE!$O$8),"2x D11",IF(AND($K1809="Y",$G1809&lt;&gt;"UNYIL",$F1809&gt;=DATABASE!$O$8),"3x D11",""))</f>
        <v/>
      </c>
      <c r="F1809" s="9" t="str">
        <f>IF('DATA ACCURATE'!N1812&lt;&gt;"",'DATA ACCURATE'!N1812,"")</f>
        <v/>
      </c>
      <c r="G1809" t="str">
        <f>IF(F1809="","",IF(F1809&lt;=DATABASE!$I$8,"UNYIL",IF(F1809&lt;=DATABASE!$J$8,"KECIL",IF(F1809&lt;DATABASE!$K$8,"TANGGUNG",IF(F1809&gt;=DATABASE!$K$8,"BESAR","")))))</f>
        <v/>
      </c>
      <c r="H1809" s="16" t="str">
        <f>IF('DATA ACCURATE'!J1812&lt;&gt;"",'DATA ACCURATE'!J1812,"")</f>
        <v/>
      </c>
      <c r="I1809" s="35" t="str">
        <f>IF(B1809&lt;&gt;"",IFERROR(VLOOKUP(B1809,'DATA TIMBANGAN'!G:M,7,FALSE),VLOOKUP(B1809,'DATA TIMBANGAN'!G:M,7)),"")</f>
        <v/>
      </c>
      <c r="J1809" s="25" t="str">
        <f>IF(H1809&lt;&gt;"",IFERROR(INDEX(DATABASE!$Z$19:$Z$38,MATCH(DATEVALUE(H1809),DATABASE!$AA$19:$AA$38,0)),INDEX(DATABASE!$Z$12:$Z$18,MATCH(WEEKDAY(H1809,2),DATABASE!$AA$12:$AA$18,0))),"")</f>
        <v/>
      </c>
      <c r="K1809" s="25" t="str">
        <f>IF('DATA ACCURATE'!V1812&lt;&gt;"",'DATA ACCURATE'!V1812,"")</f>
        <v/>
      </c>
      <c r="L1809" s="80" t="str">
        <f>IF($H1809="","",IF(OR($J1809="LIBUR",AND($L1808="LIBUR",$O1808=$O1809)),"LIBUR",IF(AND(OR($L1808="LUAR JAM KERJA 1",$L1808="LUAR JAM KERJA 2"),OR(OR(AND($H1808=$H1809,AND(OR($I1809&gt;DATABASE!$J$3,$I1809&lt;DATABASE!$J$6),((DATEVALUE($H1809)+$I1809)-(DATEVALUE($H1808)+$I1808))&lt;DATABASE!$J$6)),AND($H1808=$H1809,$O1808=$O1809,OR($I1809&gt;DATABASE!$J$6,$I1809&lt;DATABASE!$J$3))),AND(($H1809-$H1808)=1,OR($I1809&lt;DATABASE!$I$6,((DATEVALUE($H1809)+$I1809)-(DATEVALUE($H1808)+$I1808))&lt;DATABASE!$J$6))),$A1809=$A1808),"LUAR JAM KERJA 2",IF(AND(OR(WEEKDAY($H1809,2)=1,WEEKDAY($H1809,2)=2,WEEKDAY($H1809,2)=3,WEEKDAY($H1809,2)=4,WEEKDAY($H1809,2)=5),$I1809&lt;=DATABASE!$J$3,$I1809&gt;=DATABASE!$I$3),"JAM KERJA",IF(AND(WEEKDAY($H1809,2)=6,$I1809&lt;=DATABASE!$J$4,$I1809&gt;=DATABASE!$I$4),"JAM KERJA","LUAR JAM KERJA 1")))))</f>
        <v/>
      </c>
      <c r="M1809" s="33" t="str">
        <f>IF('DATA ACCURATE'!T1812&lt;&gt;"",IF('DATA ACCURATE'!T1812&gt;100,'DATA ACCURATE'!T1812/10,'DATA ACCURATE'!T1812),"")</f>
        <v/>
      </c>
      <c r="N1809" t="str">
        <f>IF(M1809="","",IF(M1809&lt;=DATABASE!$I$9,"LOKAL",IF(M1809&lt;DATABASE!$J$9,"LUAR KOTA 1",IF($M1809&gt;=DATABASE!$J$9,"LUAR KOTA 2",""))))</f>
        <v/>
      </c>
      <c r="O1809" s="38" t="str">
        <f>IF('DATA ACCURATE'!L1812&lt;&gt;"",'DATA ACCURATE'!L1812,"")</f>
        <v/>
      </c>
      <c r="Q1809" s="38">
        <f t="shared" si="196"/>
        <v>0</v>
      </c>
      <c r="R1809" s="38">
        <f t="shared" si="196"/>
        <v>0</v>
      </c>
      <c r="S1809" s="38">
        <f t="shared" si="196"/>
        <v>0</v>
      </c>
      <c r="T1809" s="38">
        <f t="shared" si="196"/>
        <v>0</v>
      </c>
      <c r="U1809" s="38">
        <f t="shared" si="197"/>
        <v>0</v>
      </c>
      <c r="V1809" s="38">
        <f t="shared" si="197"/>
        <v>0</v>
      </c>
      <c r="W1809" s="38">
        <f t="shared" si="197"/>
        <v>0</v>
      </c>
      <c r="X1809" s="38">
        <f t="shared" si="198"/>
        <v>0</v>
      </c>
      <c r="Y1809" s="38">
        <f t="shared" si="198"/>
        <v>0</v>
      </c>
      <c r="Z1809" s="38">
        <f t="shared" si="198"/>
        <v>0</v>
      </c>
      <c r="AA1809" s="38">
        <f t="shared" si="198"/>
        <v>0</v>
      </c>
      <c r="AB1809" s="38">
        <f t="shared" si="199"/>
        <v>0</v>
      </c>
      <c r="AC1809" s="38">
        <f t="shared" si="200"/>
        <v>0</v>
      </c>
      <c r="AD1809" s="38" t="str">
        <f t="shared" si="201"/>
        <v>000000000000</v>
      </c>
    </row>
    <row r="1810" spans="1:30">
      <c r="A1810" s="9" t="str">
        <f>IF('DATA ACCURATE'!A1813&lt;&gt;"",'DATA ACCURATE'!A1813,"")</f>
        <v/>
      </c>
      <c r="B1810" s="9" t="str">
        <f>IF('DATA ACCURATE'!D1813&lt;&gt;"",'DATA ACCURATE'!D1813,"")</f>
        <v/>
      </c>
      <c r="C1810" s="38" t="str">
        <f>IF($AD1810="000000000000","",INDEX(DATABASE!$W$12:$W$71,MATCH($AD1810,DATABASE!$V$12:$V$71,0)))</f>
        <v/>
      </c>
      <c r="D1810" s="34" t="str">
        <f>IF(C1810="","",IF(E1810="",INDEX(DATABASE!$AF$13:$AF$62,MATCH($C1810,DATABASE!$AC$13:$AC$62,0)),IF(E1810="2x D11",INDEX(DATABASE!$AF$13:$AF$62,MATCH($C1810,DATABASE!$AC$13:$AC$62,0))+2*DATABASE!$AF$62,IF(E1810="3x D11",INDEX(DATABASE!$AF$13:$AF$62,MATCH($C1810,DATABASE!$AC$13:$AC$62,0))+3*DATABASE!$AF$62,""))))</f>
        <v/>
      </c>
      <c r="E1810" s="38" t="str">
        <f>IF(AND($K1810="Y",$G1810&lt;&gt;"UNYIL",$F1810&lt;DATABASE!$O$8),"2x D11",IF(AND($K1810="Y",$G1810&lt;&gt;"UNYIL",$F1810&gt;=DATABASE!$O$8),"3x D11",""))</f>
        <v/>
      </c>
      <c r="F1810" s="9" t="str">
        <f>IF('DATA ACCURATE'!N1813&lt;&gt;"",'DATA ACCURATE'!N1813,"")</f>
        <v/>
      </c>
      <c r="G1810" t="str">
        <f>IF(F1810="","",IF(F1810&lt;=DATABASE!$I$8,"UNYIL",IF(F1810&lt;=DATABASE!$J$8,"KECIL",IF(F1810&lt;DATABASE!$K$8,"TANGGUNG",IF(F1810&gt;=DATABASE!$K$8,"BESAR","")))))</f>
        <v/>
      </c>
      <c r="H1810" s="16" t="str">
        <f>IF('DATA ACCURATE'!J1813&lt;&gt;"",'DATA ACCURATE'!J1813,"")</f>
        <v/>
      </c>
      <c r="I1810" s="35" t="str">
        <f>IF(B1810&lt;&gt;"",IFERROR(VLOOKUP(B1810,'DATA TIMBANGAN'!G:M,7,FALSE),VLOOKUP(B1810,'DATA TIMBANGAN'!G:M,7)),"")</f>
        <v/>
      </c>
      <c r="J1810" s="25" t="str">
        <f>IF(H1810&lt;&gt;"",IFERROR(INDEX(DATABASE!$Z$19:$Z$38,MATCH(DATEVALUE(H1810),DATABASE!$AA$19:$AA$38,0)),INDEX(DATABASE!$Z$12:$Z$18,MATCH(WEEKDAY(H1810,2),DATABASE!$AA$12:$AA$18,0))),"")</f>
        <v/>
      </c>
      <c r="K1810" s="25" t="str">
        <f>IF('DATA ACCURATE'!V1813&lt;&gt;"",'DATA ACCURATE'!V1813,"")</f>
        <v/>
      </c>
      <c r="L1810" s="80" t="str">
        <f>IF($H1810="","",IF(OR($J1810="LIBUR",AND($L1809="LIBUR",$O1809=$O1810)),"LIBUR",IF(AND(OR($L1809="LUAR JAM KERJA 1",$L1809="LUAR JAM KERJA 2"),OR(OR(AND($H1809=$H1810,AND(OR($I1810&gt;DATABASE!$J$3,$I1810&lt;DATABASE!$J$6),((DATEVALUE($H1810)+$I1810)-(DATEVALUE($H1809)+$I1809))&lt;DATABASE!$J$6)),AND($H1809=$H1810,$O1809=$O1810,OR($I1810&gt;DATABASE!$J$6,$I1810&lt;DATABASE!$J$3))),AND(($H1810-$H1809)=1,OR($I1810&lt;DATABASE!$I$6,((DATEVALUE($H1810)+$I1810)-(DATEVALUE($H1809)+$I1809))&lt;DATABASE!$J$6))),$A1810=$A1809),"LUAR JAM KERJA 2",IF(AND(OR(WEEKDAY($H1810,2)=1,WEEKDAY($H1810,2)=2,WEEKDAY($H1810,2)=3,WEEKDAY($H1810,2)=4,WEEKDAY($H1810,2)=5),$I1810&lt;=DATABASE!$J$3,$I1810&gt;=DATABASE!$I$3),"JAM KERJA",IF(AND(WEEKDAY($H1810,2)=6,$I1810&lt;=DATABASE!$J$4,$I1810&gt;=DATABASE!$I$4),"JAM KERJA","LUAR JAM KERJA 1")))))</f>
        <v/>
      </c>
      <c r="M1810" s="33" t="str">
        <f>IF('DATA ACCURATE'!T1813&lt;&gt;"",IF('DATA ACCURATE'!T1813&gt;100,'DATA ACCURATE'!T1813/10,'DATA ACCURATE'!T1813),"")</f>
        <v/>
      </c>
      <c r="N1810" t="str">
        <f>IF(M1810="","",IF(M1810&lt;=DATABASE!$I$9,"LOKAL",IF(M1810&lt;DATABASE!$J$9,"LUAR KOTA 1",IF($M1810&gt;=DATABASE!$J$9,"LUAR KOTA 2",""))))</f>
        <v/>
      </c>
      <c r="O1810" s="38" t="str">
        <f>IF('DATA ACCURATE'!L1813&lt;&gt;"",'DATA ACCURATE'!L1813,"")</f>
        <v/>
      </c>
      <c r="Q1810" s="38">
        <f t="shared" si="196"/>
        <v>0</v>
      </c>
      <c r="R1810" s="38">
        <f t="shared" si="196"/>
        <v>0</v>
      </c>
      <c r="S1810" s="38">
        <f t="shared" si="196"/>
        <v>0</v>
      </c>
      <c r="T1810" s="38">
        <f t="shared" si="196"/>
        <v>0</v>
      </c>
      <c r="U1810" s="38">
        <f t="shared" si="197"/>
        <v>0</v>
      </c>
      <c r="V1810" s="38">
        <f t="shared" si="197"/>
        <v>0</v>
      </c>
      <c r="W1810" s="38">
        <f t="shared" si="197"/>
        <v>0</v>
      </c>
      <c r="X1810" s="38">
        <f t="shared" si="198"/>
        <v>0</v>
      </c>
      <c r="Y1810" s="38">
        <f t="shared" si="198"/>
        <v>0</v>
      </c>
      <c r="Z1810" s="38">
        <f t="shared" si="198"/>
        <v>0</v>
      </c>
      <c r="AA1810" s="38">
        <f t="shared" si="198"/>
        <v>0</v>
      </c>
      <c r="AB1810" s="38">
        <f t="shared" si="199"/>
        <v>0</v>
      </c>
      <c r="AC1810" s="38">
        <f t="shared" si="200"/>
        <v>0</v>
      </c>
      <c r="AD1810" s="38" t="str">
        <f t="shared" si="201"/>
        <v>000000000000</v>
      </c>
    </row>
    <row r="1811" spans="1:30">
      <c r="A1811" s="9" t="str">
        <f>IF('DATA ACCURATE'!A1814&lt;&gt;"",'DATA ACCURATE'!A1814,"")</f>
        <v/>
      </c>
      <c r="B1811" s="9" t="str">
        <f>IF('DATA ACCURATE'!D1814&lt;&gt;"",'DATA ACCURATE'!D1814,"")</f>
        <v/>
      </c>
      <c r="C1811" s="38" t="str">
        <f>IF($AD1811="000000000000","",INDEX(DATABASE!$W$12:$W$71,MATCH($AD1811,DATABASE!$V$12:$V$71,0)))</f>
        <v/>
      </c>
      <c r="D1811" s="34" t="str">
        <f>IF(C1811="","",IF(E1811="",INDEX(DATABASE!$AF$13:$AF$62,MATCH($C1811,DATABASE!$AC$13:$AC$62,0)),IF(E1811="2x D11",INDEX(DATABASE!$AF$13:$AF$62,MATCH($C1811,DATABASE!$AC$13:$AC$62,0))+2*DATABASE!$AF$62,IF(E1811="3x D11",INDEX(DATABASE!$AF$13:$AF$62,MATCH($C1811,DATABASE!$AC$13:$AC$62,0))+3*DATABASE!$AF$62,""))))</f>
        <v/>
      </c>
      <c r="E1811" s="38" t="str">
        <f>IF(AND($K1811="Y",$G1811&lt;&gt;"UNYIL",$F1811&lt;DATABASE!$O$8),"2x D11",IF(AND($K1811="Y",$G1811&lt;&gt;"UNYIL",$F1811&gt;=DATABASE!$O$8),"3x D11",""))</f>
        <v/>
      </c>
      <c r="F1811" s="9" t="str">
        <f>IF('DATA ACCURATE'!N1814&lt;&gt;"",'DATA ACCURATE'!N1814,"")</f>
        <v/>
      </c>
      <c r="G1811" t="str">
        <f>IF(F1811="","",IF(F1811&lt;=DATABASE!$I$8,"UNYIL",IF(F1811&lt;=DATABASE!$J$8,"KECIL",IF(F1811&lt;DATABASE!$K$8,"TANGGUNG",IF(F1811&gt;=DATABASE!$K$8,"BESAR","")))))</f>
        <v/>
      </c>
      <c r="H1811" s="16" t="str">
        <f>IF('DATA ACCURATE'!J1814&lt;&gt;"",'DATA ACCURATE'!J1814,"")</f>
        <v/>
      </c>
      <c r="I1811" s="35" t="str">
        <f>IF(B1811&lt;&gt;"",IFERROR(VLOOKUP(B1811,'DATA TIMBANGAN'!G:M,7,FALSE),VLOOKUP(B1811,'DATA TIMBANGAN'!G:M,7)),"")</f>
        <v/>
      </c>
      <c r="J1811" s="25" t="str">
        <f>IF(H1811&lt;&gt;"",IFERROR(INDEX(DATABASE!$Z$19:$Z$38,MATCH(DATEVALUE(H1811),DATABASE!$AA$19:$AA$38,0)),INDEX(DATABASE!$Z$12:$Z$18,MATCH(WEEKDAY(H1811,2),DATABASE!$AA$12:$AA$18,0))),"")</f>
        <v/>
      </c>
      <c r="K1811" s="25" t="str">
        <f>IF('DATA ACCURATE'!V1814&lt;&gt;"",'DATA ACCURATE'!V1814,"")</f>
        <v/>
      </c>
      <c r="L1811" s="80" t="str">
        <f>IF($H1811="","",IF(OR($J1811="LIBUR",AND($L1810="LIBUR",$O1810=$O1811)),"LIBUR",IF(AND(OR($L1810="LUAR JAM KERJA 1",$L1810="LUAR JAM KERJA 2"),OR(OR(AND($H1810=$H1811,AND(OR($I1811&gt;DATABASE!$J$3,$I1811&lt;DATABASE!$J$6),((DATEVALUE($H1811)+$I1811)-(DATEVALUE($H1810)+$I1810))&lt;DATABASE!$J$6)),AND($H1810=$H1811,$O1810=$O1811,OR($I1811&gt;DATABASE!$J$6,$I1811&lt;DATABASE!$J$3))),AND(($H1811-$H1810)=1,OR($I1811&lt;DATABASE!$I$6,((DATEVALUE($H1811)+$I1811)-(DATEVALUE($H1810)+$I1810))&lt;DATABASE!$J$6))),$A1811=$A1810),"LUAR JAM KERJA 2",IF(AND(OR(WEEKDAY($H1811,2)=1,WEEKDAY($H1811,2)=2,WEEKDAY($H1811,2)=3,WEEKDAY($H1811,2)=4,WEEKDAY($H1811,2)=5),$I1811&lt;=DATABASE!$J$3,$I1811&gt;=DATABASE!$I$3),"JAM KERJA",IF(AND(WEEKDAY($H1811,2)=6,$I1811&lt;=DATABASE!$J$4,$I1811&gt;=DATABASE!$I$4),"JAM KERJA","LUAR JAM KERJA 1")))))</f>
        <v/>
      </c>
      <c r="M1811" s="33" t="str">
        <f>IF('DATA ACCURATE'!T1814&lt;&gt;"",IF('DATA ACCURATE'!T1814&gt;100,'DATA ACCURATE'!T1814/10,'DATA ACCURATE'!T1814),"")</f>
        <v/>
      </c>
      <c r="N1811" t="str">
        <f>IF(M1811="","",IF(M1811&lt;=DATABASE!$I$9,"LOKAL",IF(M1811&lt;DATABASE!$J$9,"LUAR KOTA 1",IF($M1811&gt;=DATABASE!$J$9,"LUAR KOTA 2",""))))</f>
        <v/>
      </c>
      <c r="O1811" s="38" t="str">
        <f>IF('DATA ACCURATE'!L1814&lt;&gt;"",'DATA ACCURATE'!L1814,"")</f>
        <v/>
      </c>
      <c r="Q1811" s="38">
        <f t="shared" si="196"/>
        <v>0</v>
      </c>
      <c r="R1811" s="38">
        <f t="shared" si="196"/>
        <v>0</v>
      </c>
      <c r="S1811" s="38">
        <f t="shared" si="196"/>
        <v>0</v>
      </c>
      <c r="T1811" s="38">
        <f t="shared" si="196"/>
        <v>0</v>
      </c>
      <c r="U1811" s="38">
        <f t="shared" si="197"/>
        <v>0</v>
      </c>
      <c r="V1811" s="38">
        <f t="shared" si="197"/>
        <v>0</v>
      </c>
      <c r="W1811" s="38">
        <f t="shared" si="197"/>
        <v>0</v>
      </c>
      <c r="X1811" s="38">
        <f t="shared" si="198"/>
        <v>0</v>
      </c>
      <c r="Y1811" s="38">
        <f t="shared" si="198"/>
        <v>0</v>
      </c>
      <c r="Z1811" s="38">
        <f t="shared" si="198"/>
        <v>0</v>
      </c>
      <c r="AA1811" s="38">
        <f t="shared" si="198"/>
        <v>0</v>
      </c>
      <c r="AB1811" s="38">
        <f t="shared" si="199"/>
        <v>0</v>
      </c>
      <c r="AC1811" s="38">
        <f t="shared" si="200"/>
        <v>0</v>
      </c>
      <c r="AD1811" s="38" t="str">
        <f t="shared" si="201"/>
        <v>000000000000</v>
      </c>
    </row>
    <row r="1812" spans="1:30">
      <c r="A1812" s="9" t="str">
        <f>IF('DATA ACCURATE'!A1815&lt;&gt;"",'DATA ACCURATE'!A1815,"")</f>
        <v/>
      </c>
      <c r="B1812" s="9" t="str">
        <f>IF('DATA ACCURATE'!D1815&lt;&gt;"",'DATA ACCURATE'!D1815,"")</f>
        <v/>
      </c>
      <c r="C1812" s="38" t="str">
        <f>IF($AD1812="000000000000","",INDEX(DATABASE!$W$12:$W$71,MATCH($AD1812,DATABASE!$V$12:$V$71,0)))</f>
        <v/>
      </c>
      <c r="D1812" s="34" t="str">
        <f>IF(C1812="","",IF(E1812="",INDEX(DATABASE!$AF$13:$AF$62,MATCH($C1812,DATABASE!$AC$13:$AC$62,0)),IF(E1812="2x D11",INDEX(DATABASE!$AF$13:$AF$62,MATCH($C1812,DATABASE!$AC$13:$AC$62,0))+2*DATABASE!$AF$62,IF(E1812="3x D11",INDEX(DATABASE!$AF$13:$AF$62,MATCH($C1812,DATABASE!$AC$13:$AC$62,0))+3*DATABASE!$AF$62,""))))</f>
        <v/>
      </c>
      <c r="E1812" s="38" t="str">
        <f>IF(AND($K1812="Y",$G1812&lt;&gt;"UNYIL",$F1812&lt;DATABASE!$O$8),"2x D11",IF(AND($K1812="Y",$G1812&lt;&gt;"UNYIL",$F1812&gt;=DATABASE!$O$8),"3x D11",""))</f>
        <v/>
      </c>
      <c r="F1812" s="9" t="str">
        <f>IF('DATA ACCURATE'!N1815&lt;&gt;"",'DATA ACCURATE'!N1815,"")</f>
        <v/>
      </c>
      <c r="G1812" t="str">
        <f>IF(F1812="","",IF(F1812&lt;=DATABASE!$I$8,"UNYIL",IF(F1812&lt;=DATABASE!$J$8,"KECIL",IF(F1812&lt;DATABASE!$K$8,"TANGGUNG",IF(F1812&gt;=DATABASE!$K$8,"BESAR","")))))</f>
        <v/>
      </c>
      <c r="H1812" s="16" t="str">
        <f>IF('DATA ACCURATE'!J1815&lt;&gt;"",'DATA ACCURATE'!J1815,"")</f>
        <v/>
      </c>
      <c r="I1812" s="35" t="str">
        <f>IF(B1812&lt;&gt;"",IFERROR(VLOOKUP(B1812,'DATA TIMBANGAN'!G:M,7,FALSE),VLOOKUP(B1812,'DATA TIMBANGAN'!G:M,7)),"")</f>
        <v/>
      </c>
      <c r="J1812" s="25" t="str">
        <f>IF(H1812&lt;&gt;"",IFERROR(INDEX(DATABASE!$Z$19:$Z$38,MATCH(DATEVALUE(H1812),DATABASE!$AA$19:$AA$38,0)),INDEX(DATABASE!$Z$12:$Z$18,MATCH(WEEKDAY(H1812,2),DATABASE!$AA$12:$AA$18,0))),"")</f>
        <v/>
      </c>
      <c r="K1812" s="25" t="str">
        <f>IF('DATA ACCURATE'!V1815&lt;&gt;"",'DATA ACCURATE'!V1815,"")</f>
        <v/>
      </c>
      <c r="L1812" s="80" t="str">
        <f>IF($H1812="","",IF(OR($J1812="LIBUR",AND($L1811="LIBUR",$O1811=$O1812)),"LIBUR",IF(AND(OR($L1811="LUAR JAM KERJA 1",$L1811="LUAR JAM KERJA 2"),OR(OR(AND($H1811=$H1812,AND(OR($I1812&gt;DATABASE!$J$3,$I1812&lt;DATABASE!$J$6),((DATEVALUE($H1812)+$I1812)-(DATEVALUE($H1811)+$I1811))&lt;DATABASE!$J$6)),AND($H1811=$H1812,$O1811=$O1812,OR($I1812&gt;DATABASE!$J$6,$I1812&lt;DATABASE!$J$3))),AND(($H1812-$H1811)=1,OR($I1812&lt;DATABASE!$I$6,((DATEVALUE($H1812)+$I1812)-(DATEVALUE($H1811)+$I1811))&lt;DATABASE!$J$6))),$A1812=$A1811),"LUAR JAM KERJA 2",IF(AND(OR(WEEKDAY($H1812,2)=1,WEEKDAY($H1812,2)=2,WEEKDAY($H1812,2)=3,WEEKDAY($H1812,2)=4,WEEKDAY($H1812,2)=5),$I1812&lt;=DATABASE!$J$3,$I1812&gt;=DATABASE!$I$3),"JAM KERJA",IF(AND(WEEKDAY($H1812,2)=6,$I1812&lt;=DATABASE!$J$4,$I1812&gt;=DATABASE!$I$4),"JAM KERJA","LUAR JAM KERJA 1")))))</f>
        <v/>
      </c>
      <c r="M1812" s="33" t="str">
        <f>IF('DATA ACCURATE'!T1815&lt;&gt;"",IF('DATA ACCURATE'!T1815&gt;100,'DATA ACCURATE'!T1815/10,'DATA ACCURATE'!T1815),"")</f>
        <v/>
      </c>
      <c r="N1812" t="str">
        <f>IF(M1812="","",IF(M1812&lt;=DATABASE!$I$9,"LOKAL",IF(M1812&lt;DATABASE!$J$9,"LUAR KOTA 1",IF($M1812&gt;=DATABASE!$J$9,"LUAR KOTA 2",""))))</f>
        <v/>
      </c>
      <c r="O1812" s="38" t="str">
        <f>IF('DATA ACCURATE'!L1815&lt;&gt;"",'DATA ACCURATE'!L1815,"")</f>
        <v/>
      </c>
      <c r="Q1812" s="38">
        <f t="shared" si="196"/>
        <v>0</v>
      </c>
      <c r="R1812" s="38">
        <f t="shared" si="196"/>
        <v>0</v>
      </c>
      <c r="S1812" s="38">
        <f t="shared" si="196"/>
        <v>0</v>
      </c>
      <c r="T1812" s="38">
        <f t="shared" si="196"/>
        <v>0</v>
      </c>
      <c r="U1812" s="38">
        <f t="shared" si="197"/>
        <v>0</v>
      </c>
      <c r="V1812" s="38">
        <f t="shared" si="197"/>
        <v>0</v>
      </c>
      <c r="W1812" s="38">
        <f t="shared" si="197"/>
        <v>0</v>
      </c>
      <c r="X1812" s="38">
        <f t="shared" si="198"/>
        <v>0</v>
      </c>
      <c r="Y1812" s="38">
        <f t="shared" si="198"/>
        <v>0</v>
      </c>
      <c r="Z1812" s="38">
        <f t="shared" si="198"/>
        <v>0</v>
      </c>
      <c r="AA1812" s="38">
        <f t="shared" si="198"/>
        <v>0</v>
      </c>
      <c r="AB1812" s="38">
        <f t="shared" si="199"/>
        <v>0</v>
      </c>
      <c r="AC1812" s="38">
        <f t="shared" si="200"/>
        <v>0</v>
      </c>
      <c r="AD1812" s="38" t="str">
        <f t="shared" si="201"/>
        <v>000000000000</v>
      </c>
    </row>
    <row r="1813" spans="1:30">
      <c r="A1813" s="9" t="str">
        <f>IF('DATA ACCURATE'!A1816&lt;&gt;"",'DATA ACCURATE'!A1816,"")</f>
        <v/>
      </c>
      <c r="B1813" s="9" t="str">
        <f>IF('DATA ACCURATE'!D1816&lt;&gt;"",'DATA ACCURATE'!D1816,"")</f>
        <v/>
      </c>
      <c r="C1813" s="38" t="str">
        <f>IF($AD1813="000000000000","",INDEX(DATABASE!$W$12:$W$71,MATCH($AD1813,DATABASE!$V$12:$V$71,0)))</f>
        <v/>
      </c>
      <c r="D1813" s="34" t="str">
        <f>IF(C1813="","",IF(E1813="",INDEX(DATABASE!$AF$13:$AF$62,MATCH($C1813,DATABASE!$AC$13:$AC$62,0)),IF(E1813="2x D11",INDEX(DATABASE!$AF$13:$AF$62,MATCH($C1813,DATABASE!$AC$13:$AC$62,0))+2*DATABASE!$AF$62,IF(E1813="3x D11",INDEX(DATABASE!$AF$13:$AF$62,MATCH($C1813,DATABASE!$AC$13:$AC$62,0))+3*DATABASE!$AF$62,""))))</f>
        <v/>
      </c>
      <c r="E1813" s="38" t="str">
        <f>IF(AND($K1813="Y",$G1813&lt;&gt;"UNYIL",$F1813&lt;DATABASE!$O$8),"2x D11",IF(AND($K1813="Y",$G1813&lt;&gt;"UNYIL",$F1813&gt;=DATABASE!$O$8),"3x D11",""))</f>
        <v/>
      </c>
      <c r="F1813" s="9" t="str">
        <f>IF('DATA ACCURATE'!N1816&lt;&gt;"",'DATA ACCURATE'!N1816,"")</f>
        <v/>
      </c>
      <c r="G1813" t="str">
        <f>IF(F1813="","",IF(F1813&lt;=DATABASE!$I$8,"UNYIL",IF(F1813&lt;=DATABASE!$J$8,"KECIL",IF(F1813&lt;DATABASE!$K$8,"TANGGUNG",IF(F1813&gt;=DATABASE!$K$8,"BESAR","")))))</f>
        <v/>
      </c>
      <c r="H1813" s="16" t="str">
        <f>IF('DATA ACCURATE'!J1816&lt;&gt;"",'DATA ACCURATE'!J1816,"")</f>
        <v/>
      </c>
      <c r="I1813" s="35" t="str">
        <f>IF(B1813&lt;&gt;"",IFERROR(VLOOKUP(B1813,'DATA TIMBANGAN'!G:M,7,FALSE),VLOOKUP(B1813,'DATA TIMBANGAN'!G:M,7)),"")</f>
        <v/>
      </c>
      <c r="J1813" s="25" t="str">
        <f>IF(H1813&lt;&gt;"",IFERROR(INDEX(DATABASE!$Z$19:$Z$38,MATCH(DATEVALUE(H1813),DATABASE!$AA$19:$AA$38,0)),INDEX(DATABASE!$Z$12:$Z$18,MATCH(WEEKDAY(H1813,2),DATABASE!$AA$12:$AA$18,0))),"")</f>
        <v/>
      </c>
      <c r="K1813" s="25" t="str">
        <f>IF('DATA ACCURATE'!V1816&lt;&gt;"",'DATA ACCURATE'!V1816,"")</f>
        <v/>
      </c>
      <c r="L1813" s="80" t="str">
        <f>IF($H1813="","",IF(OR($J1813="LIBUR",AND($L1812="LIBUR",$O1812=$O1813)),"LIBUR",IF(AND(OR($L1812="LUAR JAM KERJA 1",$L1812="LUAR JAM KERJA 2"),OR(OR(AND($H1812=$H1813,AND(OR($I1813&gt;DATABASE!$J$3,$I1813&lt;DATABASE!$J$6),((DATEVALUE($H1813)+$I1813)-(DATEVALUE($H1812)+$I1812))&lt;DATABASE!$J$6)),AND($H1812=$H1813,$O1812=$O1813,OR($I1813&gt;DATABASE!$J$6,$I1813&lt;DATABASE!$J$3))),AND(($H1813-$H1812)=1,OR($I1813&lt;DATABASE!$I$6,((DATEVALUE($H1813)+$I1813)-(DATEVALUE($H1812)+$I1812))&lt;DATABASE!$J$6))),$A1813=$A1812),"LUAR JAM KERJA 2",IF(AND(OR(WEEKDAY($H1813,2)=1,WEEKDAY($H1813,2)=2,WEEKDAY($H1813,2)=3,WEEKDAY($H1813,2)=4,WEEKDAY($H1813,2)=5),$I1813&lt;=DATABASE!$J$3,$I1813&gt;=DATABASE!$I$3),"JAM KERJA",IF(AND(WEEKDAY($H1813,2)=6,$I1813&lt;=DATABASE!$J$4,$I1813&gt;=DATABASE!$I$4),"JAM KERJA","LUAR JAM KERJA 1")))))</f>
        <v/>
      </c>
      <c r="M1813" s="33" t="str">
        <f>IF('DATA ACCURATE'!T1816&lt;&gt;"",IF('DATA ACCURATE'!T1816&gt;100,'DATA ACCURATE'!T1816/10,'DATA ACCURATE'!T1816),"")</f>
        <v/>
      </c>
      <c r="N1813" t="str">
        <f>IF(M1813="","",IF(M1813&lt;=DATABASE!$I$9,"LOKAL",IF(M1813&lt;DATABASE!$J$9,"LUAR KOTA 1",IF($M1813&gt;=DATABASE!$J$9,"LUAR KOTA 2",""))))</f>
        <v/>
      </c>
      <c r="O1813" s="38" t="str">
        <f>IF('DATA ACCURATE'!L1816&lt;&gt;"",'DATA ACCURATE'!L1816,"")</f>
        <v/>
      </c>
      <c r="Q1813" s="38">
        <f t="shared" si="196"/>
        <v>0</v>
      </c>
      <c r="R1813" s="38">
        <f t="shared" si="196"/>
        <v>0</v>
      </c>
      <c r="S1813" s="38">
        <f t="shared" si="196"/>
        <v>0</v>
      </c>
      <c r="T1813" s="38">
        <f t="shared" si="196"/>
        <v>0</v>
      </c>
      <c r="U1813" s="38">
        <f t="shared" si="197"/>
        <v>0</v>
      </c>
      <c r="V1813" s="38">
        <f t="shared" si="197"/>
        <v>0</v>
      </c>
      <c r="W1813" s="38">
        <f t="shared" si="197"/>
        <v>0</v>
      </c>
      <c r="X1813" s="38">
        <f t="shared" si="198"/>
        <v>0</v>
      </c>
      <c r="Y1813" s="38">
        <f t="shared" si="198"/>
        <v>0</v>
      </c>
      <c r="Z1813" s="38">
        <f t="shared" si="198"/>
        <v>0</v>
      </c>
      <c r="AA1813" s="38">
        <f t="shared" si="198"/>
        <v>0</v>
      </c>
      <c r="AB1813" s="38">
        <f t="shared" si="199"/>
        <v>0</v>
      </c>
      <c r="AC1813" s="38">
        <f t="shared" si="200"/>
        <v>0</v>
      </c>
      <c r="AD1813" s="38" t="str">
        <f t="shared" si="201"/>
        <v>000000000000</v>
      </c>
    </row>
    <row r="1814" spans="1:30">
      <c r="A1814" s="9" t="str">
        <f>IF('DATA ACCURATE'!A1817&lt;&gt;"",'DATA ACCURATE'!A1817,"")</f>
        <v/>
      </c>
      <c r="B1814" s="9" t="str">
        <f>IF('DATA ACCURATE'!D1817&lt;&gt;"",'DATA ACCURATE'!D1817,"")</f>
        <v/>
      </c>
      <c r="C1814" s="38" t="str">
        <f>IF($AD1814="000000000000","",INDEX(DATABASE!$W$12:$W$71,MATCH($AD1814,DATABASE!$V$12:$V$71,0)))</f>
        <v/>
      </c>
      <c r="D1814" s="34" t="str">
        <f>IF(C1814="","",IF(E1814="",INDEX(DATABASE!$AF$13:$AF$62,MATCH($C1814,DATABASE!$AC$13:$AC$62,0)),IF(E1814="2x D11",INDEX(DATABASE!$AF$13:$AF$62,MATCH($C1814,DATABASE!$AC$13:$AC$62,0))+2*DATABASE!$AF$62,IF(E1814="3x D11",INDEX(DATABASE!$AF$13:$AF$62,MATCH($C1814,DATABASE!$AC$13:$AC$62,0))+3*DATABASE!$AF$62,""))))</f>
        <v/>
      </c>
      <c r="E1814" s="38" t="str">
        <f>IF(AND($K1814="Y",$G1814&lt;&gt;"UNYIL",$F1814&lt;DATABASE!$O$8),"2x D11",IF(AND($K1814="Y",$G1814&lt;&gt;"UNYIL",$F1814&gt;=DATABASE!$O$8),"3x D11",""))</f>
        <v/>
      </c>
      <c r="F1814" s="9" t="str">
        <f>IF('DATA ACCURATE'!N1817&lt;&gt;"",'DATA ACCURATE'!N1817,"")</f>
        <v/>
      </c>
      <c r="G1814" t="str">
        <f>IF(F1814="","",IF(F1814&lt;=DATABASE!$I$8,"UNYIL",IF(F1814&lt;=DATABASE!$J$8,"KECIL",IF(F1814&lt;DATABASE!$K$8,"TANGGUNG",IF(F1814&gt;=DATABASE!$K$8,"BESAR","")))))</f>
        <v/>
      </c>
      <c r="H1814" s="16" t="str">
        <f>IF('DATA ACCURATE'!J1817&lt;&gt;"",'DATA ACCURATE'!J1817,"")</f>
        <v/>
      </c>
      <c r="I1814" s="35" t="str">
        <f>IF(B1814&lt;&gt;"",IFERROR(VLOOKUP(B1814,'DATA TIMBANGAN'!G:M,7,FALSE),VLOOKUP(B1814,'DATA TIMBANGAN'!G:M,7)),"")</f>
        <v/>
      </c>
      <c r="J1814" s="25" t="str">
        <f>IF(H1814&lt;&gt;"",IFERROR(INDEX(DATABASE!$Z$19:$Z$38,MATCH(DATEVALUE(H1814),DATABASE!$AA$19:$AA$38,0)),INDEX(DATABASE!$Z$12:$Z$18,MATCH(WEEKDAY(H1814,2),DATABASE!$AA$12:$AA$18,0))),"")</f>
        <v/>
      </c>
      <c r="K1814" s="25" t="str">
        <f>IF('DATA ACCURATE'!V1817&lt;&gt;"",'DATA ACCURATE'!V1817,"")</f>
        <v/>
      </c>
      <c r="L1814" s="80" t="str">
        <f>IF($H1814="","",IF(OR($J1814="LIBUR",AND($L1813="LIBUR",$O1813=$O1814)),"LIBUR",IF(AND(OR($L1813="LUAR JAM KERJA 1",$L1813="LUAR JAM KERJA 2"),OR(OR(AND($H1813=$H1814,AND(OR($I1814&gt;DATABASE!$J$3,$I1814&lt;DATABASE!$J$6),((DATEVALUE($H1814)+$I1814)-(DATEVALUE($H1813)+$I1813))&lt;DATABASE!$J$6)),AND($H1813=$H1814,$O1813=$O1814,OR($I1814&gt;DATABASE!$J$6,$I1814&lt;DATABASE!$J$3))),AND(($H1814-$H1813)=1,OR($I1814&lt;DATABASE!$I$6,((DATEVALUE($H1814)+$I1814)-(DATEVALUE($H1813)+$I1813))&lt;DATABASE!$J$6))),$A1814=$A1813),"LUAR JAM KERJA 2",IF(AND(OR(WEEKDAY($H1814,2)=1,WEEKDAY($H1814,2)=2,WEEKDAY($H1814,2)=3,WEEKDAY($H1814,2)=4,WEEKDAY($H1814,2)=5),$I1814&lt;=DATABASE!$J$3,$I1814&gt;=DATABASE!$I$3),"JAM KERJA",IF(AND(WEEKDAY($H1814,2)=6,$I1814&lt;=DATABASE!$J$4,$I1814&gt;=DATABASE!$I$4),"JAM KERJA","LUAR JAM KERJA 1")))))</f>
        <v/>
      </c>
      <c r="M1814" s="33" t="str">
        <f>IF('DATA ACCURATE'!T1817&lt;&gt;"",IF('DATA ACCURATE'!T1817&gt;100,'DATA ACCURATE'!T1817/10,'DATA ACCURATE'!T1817),"")</f>
        <v/>
      </c>
      <c r="N1814" t="str">
        <f>IF(M1814="","",IF(M1814&lt;=DATABASE!$I$9,"LOKAL",IF(M1814&lt;DATABASE!$J$9,"LUAR KOTA 1",IF($M1814&gt;=DATABASE!$J$9,"LUAR KOTA 2",""))))</f>
        <v/>
      </c>
      <c r="O1814" s="38" t="str">
        <f>IF('DATA ACCURATE'!L1817&lt;&gt;"",'DATA ACCURATE'!L1817,"")</f>
        <v/>
      </c>
      <c r="Q1814" s="38">
        <f t="shared" si="196"/>
        <v>0</v>
      </c>
      <c r="R1814" s="38">
        <f t="shared" si="196"/>
        <v>0</v>
      </c>
      <c r="S1814" s="38">
        <f t="shared" si="196"/>
        <v>0</v>
      </c>
      <c r="T1814" s="38">
        <f t="shared" si="196"/>
        <v>0</v>
      </c>
      <c r="U1814" s="38">
        <f t="shared" si="197"/>
        <v>0</v>
      </c>
      <c r="V1814" s="38">
        <f t="shared" si="197"/>
        <v>0</v>
      </c>
      <c r="W1814" s="38">
        <f t="shared" si="197"/>
        <v>0</v>
      </c>
      <c r="X1814" s="38">
        <f t="shared" si="198"/>
        <v>0</v>
      </c>
      <c r="Y1814" s="38">
        <f t="shared" si="198"/>
        <v>0</v>
      </c>
      <c r="Z1814" s="38">
        <f t="shared" si="198"/>
        <v>0</v>
      </c>
      <c r="AA1814" s="38">
        <f t="shared" si="198"/>
        <v>0</v>
      </c>
      <c r="AB1814" s="38">
        <f t="shared" si="199"/>
        <v>0</v>
      </c>
      <c r="AC1814" s="38">
        <f t="shared" si="200"/>
        <v>0</v>
      </c>
      <c r="AD1814" s="38" t="str">
        <f t="shared" si="201"/>
        <v>000000000000</v>
      </c>
    </row>
    <row r="1815" spans="1:30">
      <c r="A1815" s="9" t="str">
        <f>IF('DATA ACCURATE'!A1818&lt;&gt;"",'DATA ACCURATE'!A1818,"")</f>
        <v/>
      </c>
      <c r="B1815" s="9" t="str">
        <f>IF('DATA ACCURATE'!D1818&lt;&gt;"",'DATA ACCURATE'!D1818,"")</f>
        <v/>
      </c>
      <c r="C1815" s="38" t="str">
        <f>IF($AD1815="000000000000","",INDEX(DATABASE!$W$12:$W$71,MATCH($AD1815,DATABASE!$V$12:$V$71,0)))</f>
        <v/>
      </c>
      <c r="D1815" s="34" t="str">
        <f>IF(C1815="","",IF(E1815="",INDEX(DATABASE!$AF$13:$AF$62,MATCH($C1815,DATABASE!$AC$13:$AC$62,0)),IF(E1815="2x D11",INDEX(DATABASE!$AF$13:$AF$62,MATCH($C1815,DATABASE!$AC$13:$AC$62,0))+2*DATABASE!$AF$62,IF(E1815="3x D11",INDEX(DATABASE!$AF$13:$AF$62,MATCH($C1815,DATABASE!$AC$13:$AC$62,0))+3*DATABASE!$AF$62,""))))</f>
        <v/>
      </c>
      <c r="E1815" s="38" t="str">
        <f>IF(AND($K1815="Y",$G1815&lt;&gt;"UNYIL",$F1815&lt;DATABASE!$O$8),"2x D11",IF(AND($K1815="Y",$G1815&lt;&gt;"UNYIL",$F1815&gt;=DATABASE!$O$8),"3x D11",""))</f>
        <v/>
      </c>
      <c r="F1815" s="9" t="str">
        <f>IF('DATA ACCURATE'!N1818&lt;&gt;"",'DATA ACCURATE'!N1818,"")</f>
        <v/>
      </c>
      <c r="G1815" t="str">
        <f>IF(F1815="","",IF(F1815&lt;=DATABASE!$I$8,"UNYIL",IF(F1815&lt;=DATABASE!$J$8,"KECIL",IF(F1815&lt;DATABASE!$K$8,"TANGGUNG",IF(F1815&gt;=DATABASE!$K$8,"BESAR","")))))</f>
        <v/>
      </c>
      <c r="H1815" s="16" t="str">
        <f>IF('DATA ACCURATE'!J1818&lt;&gt;"",'DATA ACCURATE'!J1818,"")</f>
        <v/>
      </c>
      <c r="I1815" s="35" t="str">
        <f>IF(B1815&lt;&gt;"",IFERROR(VLOOKUP(B1815,'DATA TIMBANGAN'!G:M,7,FALSE),VLOOKUP(B1815,'DATA TIMBANGAN'!G:M,7)),"")</f>
        <v/>
      </c>
      <c r="J1815" s="25" t="str">
        <f>IF(H1815&lt;&gt;"",IFERROR(INDEX(DATABASE!$Z$19:$Z$38,MATCH(DATEVALUE(H1815),DATABASE!$AA$19:$AA$38,0)),INDEX(DATABASE!$Z$12:$Z$18,MATCH(WEEKDAY(H1815,2),DATABASE!$AA$12:$AA$18,0))),"")</f>
        <v/>
      </c>
      <c r="K1815" s="25" t="str">
        <f>IF('DATA ACCURATE'!V1818&lt;&gt;"",'DATA ACCURATE'!V1818,"")</f>
        <v/>
      </c>
      <c r="L1815" s="80" t="str">
        <f>IF($H1815="","",IF(OR($J1815="LIBUR",AND($L1814="LIBUR",$O1814=$O1815)),"LIBUR",IF(AND(OR($L1814="LUAR JAM KERJA 1",$L1814="LUAR JAM KERJA 2"),OR(OR(AND($H1814=$H1815,AND(OR($I1815&gt;DATABASE!$J$3,$I1815&lt;DATABASE!$J$6),((DATEVALUE($H1815)+$I1815)-(DATEVALUE($H1814)+$I1814))&lt;DATABASE!$J$6)),AND($H1814=$H1815,$O1814=$O1815,OR($I1815&gt;DATABASE!$J$6,$I1815&lt;DATABASE!$J$3))),AND(($H1815-$H1814)=1,OR($I1815&lt;DATABASE!$I$6,((DATEVALUE($H1815)+$I1815)-(DATEVALUE($H1814)+$I1814))&lt;DATABASE!$J$6))),$A1815=$A1814),"LUAR JAM KERJA 2",IF(AND(OR(WEEKDAY($H1815,2)=1,WEEKDAY($H1815,2)=2,WEEKDAY($H1815,2)=3,WEEKDAY($H1815,2)=4,WEEKDAY($H1815,2)=5),$I1815&lt;=DATABASE!$J$3,$I1815&gt;=DATABASE!$I$3),"JAM KERJA",IF(AND(WEEKDAY($H1815,2)=6,$I1815&lt;=DATABASE!$J$4,$I1815&gt;=DATABASE!$I$4),"JAM KERJA","LUAR JAM KERJA 1")))))</f>
        <v/>
      </c>
      <c r="M1815" s="33" t="str">
        <f>IF('DATA ACCURATE'!T1818&lt;&gt;"",IF('DATA ACCURATE'!T1818&gt;100,'DATA ACCURATE'!T1818/10,'DATA ACCURATE'!T1818),"")</f>
        <v/>
      </c>
      <c r="N1815" t="str">
        <f>IF(M1815="","",IF(M1815&lt;=DATABASE!$I$9,"LOKAL",IF(M1815&lt;DATABASE!$J$9,"LUAR KOTA 1",IF($M1815&gt;=DATABASE!$J$9,"LUAR KOTA 2",""))))</f>
        <v/>
      </c>
      <c r="O1815" s="38" t="str">
        <f>IF('DATA ACCURATE'!L1818&lt;&gt;"",'DATA ACCURATE'!L1818,"")</f>
        <v/>
      </c>
      <c r="Q1815" s="38">
        <f t="shared" si="196"/>
        <v>0</v>
      </c>
      <c r="R1815" s="38">
        <f t="shared" si="196"/>
        <v>0</v>
      </c>
      <c r="S1815" s="38">
        <f t="shared" si="196"/>
        <v>0</v>
      </c>
      <c r="T1815" s="38">
        <f t="shared" si="196"/>
        <v>0</v>
      </c>
      <c r="U1815" s="38">
        <f t="shared" si="197"/>
        <v>0</v>
      </c>
      <c r="V1815" s="38">
        <f t="shared" si="197"/>
        <v>0</v>
      </c>
      <c r="W1815" s="38">
        <f t="shared" si="197"/>
        <v>0</v>
      </c>
      <c r="X1815" s="38">
        <f t="shared" si="198"/>
        <v>0</v>
      </c>
      <c r="Y1815" s="38">
        <f t="shared" si="198"/>
        <v>0</v>
      </c>
      <c r="Z1815" s="38">
        <f t="shared" si="198"/>
        <v>0</v>
      </c>
      <c r="AA1815" s="38">
        <f t="shared" si="198"/>
        <v>0</v>
      </c>
      <c r="AB1815" s="38">
        <f t="shared" si="199"/>
        <v>0</v>
      </c>
      <c r="AC1815" s="38">
        <f t="shared" si="200"/>
        <v>0</v>
      </c>
      <c r="AD1815" s="38" t="str">
        <f t="shared" si="201"/>
        <v>000000000000</v>
      </c>
    </row>
    <row r="1816" spans="1:30">
      <c r="A1816" s="9" t="str">
        <f>IF('DATA ACCURATE'!A1819&lt;&gt;"",'DATA ACCURATE'!A1819,"")</f>
        <v/>
      </c>
      <c r="B1816" s="9" t="str">
        <f>IF('DATA ACCURATE'!D1819&lt;&gt;"",'DATA ACCURATE'!D1819,"")</f>
        <v/>
      </c>
      <c r="C1816" s="38" t="str">
        <f>IF($AD1816="000000000000","",INDEX(DATABASE!$W$12:$W$71,MATCH($AD1816,DATABASE!$V$12:$V$71,0)))</f>
        <v/>
      </c>
      <c r="D1816" s="34" t="str">
        <f>IF(C1816="","",IF(E1816="",INDEX(DATABASE!$AF$13:$AF$62,MATCH($C1816,DATABASE!$AC$13:$AC$62,0)),IF(E1816="2x D11",INDEX(DATABASE!$AF$13:$AF$62,MATCH($C1816,DATABASE!$AC$13:$AC$62,0))+2*DATABASE!$AF$62,IF(E1816="3x D11",INDEX(DATABASE!$AF$13:$AF$62,MATCH($C1816,DATABASE!$AC$13:$AC$62,0))+3*DATABASE!$AF$62,""))))</f>
        <v/>
      </c>
      <c r="E1816" s="38" t="str">
        <f>IF(AND($K1816="Y",$G1816&lt;&gt;"UNYIL",$F1816&lt;DATABASE!$O$8),"2x D11",IF(AND($K1816="Y",$G1816&lt;&gt;"UNYIL",$F1816&gt;=DATABASE!$O$8),"3x D11",""))</f>
        <v/>
      </c>
      <c r="F1816" s="9" t="str">
        <f>IF('DATA ACCURATE'!N1819&lt;&gt;"",'DATA ACCURATE'!N1819,"")</f>
        <v/>
      </c>
      <c r="G1816" t="str">
        <f>IF(F1816="","",IF(F1816&lt;=DATABASE!$I$8,"UNYIL",IF(F1816&lt;=DATABASE!$J$8,"KECIL",IF(F1816&lt;DATABASE!$K$8,"TANGGUNG",IF(F1816&gt;=DATABASE!$K$8,"BESAR","")))))</f>
        <v/>
      </c>
      <c r="H1816" s="16" t="str">
        <f>IF('DATA ACCURATE'!J1819&lt;&gt;"",'DATA ACCURATE'!J1819,"")</f>
        <v/>
      </c>
      <c r="I1816" s="35" t="str">
        <f>IF(B1816&lt;&gt;"",IFERROR(VLOOKUP(B1816,'DATA TIMBANGAN'!G:M,7,FALSE),VLOOKUP(B1816,'DATA TIMBANGAN'!G:M,7)),"")</f>
        <v/>
      </c>
      <c r="J1816" s="25" t="str">
        <f>IF(H1816&lt;&gt;"",IFERROR(INDEX(DATABASE!$Z$19:$Z$38,MATCH(DATEVALUE(H1816),DATABASE!$AA$19:$AA$38,0)),INDEX(DATABASE!$Z$12:$Z$18,MATCH(WEEKDAY(H1816,2),DATABASE!$AA$12:$AA$18,0))),"")</f>
        <v/>
      </c>
      <c r="K1816" s="25" t="str">
        <f>IF('DATA ACCURATE'!V1819&lt;&gt;"",'DATA ACCURATE'!V1819,"")</f>
        <v/>
      </c>
      <c r="L1816" s="80" t="str">
        <f>IF($H1816="","",IF(OR($J1816="LIBUR",AND($L1815="LIBUR",$O1815=$O1816)),"LIBUR",IF(AND(OR($L1815="LUAR JAM KERJA 1",$L1815="LUAR JAM KERJA 2"),OR(OR(AND($H1815=$H1816,AND(OR($I1816&gt;DATABASE!$J$3,$I1816&lt;DATABASE!$J$6),((DATEVALUE($H1816)+$I1816)-(DATEVALUE($H1815)+$I1815))&lt;DATABASE!$J$6)),AND($H1815=$H1816,$O1815=$O1816,OR($I1816&gt;DATABASE!$J$6,$I1816&lt;DATABASE!$J$3))),AND(($H1816-$H1815)=1,OR($I1816&lt;DATABASE!$I$6,((DATEVALUE($H1816)+$I1816)-(DATEVALUE($H1815)+$I1815))&lt;DATABASE!$J$6))),$A1816=$A1815),"LUAR JAM KERJA 2",IF(AND(OR(WEEKDAY($H1816,2)=1,WEEKDAY($H1816,2)=2,WEEKDAY($H1816,2)=3,WEEKDAY($H1816,2)=4,WEEKDAY($H1816,2)=5),$I1816&lt;=DATABASE!$J$3,$I1816&gt;=DATABASE!$I$3),"JAM KERJA",IF(AND(WEEKDAY($H1816,2)=6,$I1816&lt;=DATABASE!$J$4,$I1816&gt;=DATABASE!$I$4),"JAM KERJA","LUAR JAM KERJA 1")))))</f>
        <v/>
      </c>
      <c r="M1816" s="33" t="str">
        <f>IF('DATA ACCURATE'!T1819&lt;&gt;"",IF('DATA ACCURATE'!T1819&gt;100,'DATA ACCURATE'!T1819/10,'DATA ACCURATE'!T1819),"")</f>
        <v/>
      </c>
      <c r="N1816" t="str">
        <f>IF(M1816="","",IF(M1816&lt;=DATABASE!$I$9,"LOKAL",IF(M1816&lt;DATABASE!$J$9,"LUAR KOTA 1",IF($M1816&gt;=DATABASE!$J$9,"LUAR KOTA 2",""))))</f>
        <v/>
      </c>
      <c r="O1816" s="38" t="str">
        <f>IF('DATA ACCURATE'!L1819&lt;&gt;"",'DATA ACCURATE'!L1819,"")</f>
        <v/>
      </c>
      <c r="Q1816" s="38">
        <f t="shared" si="196"/>
        <v>0</v>
      </c>
      <c r="R1816" s="38">
        <f t="shared" si="196"/>
        <v>0</v>
      </c>
      <c r="S1816" s="38">
        <f t="shared" si="196"/>
        <v>0</v>
      </c>
      <c r="T1816" s="38">
        <f t="shared" si="196"/>
        <v>0</v>
      </c>
      <c r="U1816" s="38">
        <f t="shared" si="197"/>
        <v>0</v>
      </c>
      <c r="V1816" s="38">
        <f t="shared" si="197"/>
        <v>0</v>
      </c>
      <c r="W1816" s="38">
        <f t="shared" si="197"/>
        <v>0</v>
      </c>
      <c r="X1816" s="38">
        <f t="shared" si="198"/>
        <v>0</v>
      </c>
      <c r="Y1816" s="38">
        <f t="shared" si="198"/>
        <v>0</v>
      </c>
      <c r="Z1816" s="38">
        <f t="shared" si="198"/>
        <v>0</v>
      </c>
      <c r="AA1816" s="38">
        <f t="shared" si="198"/>
        <v>0</v>
      </c>
      <c r="AB1816" s="38">
        <f t="shared" si="199"/>
        <v>0</v>
      </c>
      <c r="AC1816" s="38">
        <f t="shared" si="200"/>
        <v>0</v>
      </c>
      <c r="AD1816" s="38" t="str">
        <f t="shared" si="201"/>
        <v>000000000000</v>
      </c>
    </row>
    <row r="1817" spans="1:30">
      <c r="A1817" s="9" t="str">
        <f>IF('DATA ACCURATE'!A1820&lt;&gt;"",'DATA ACCURATE'!A1820,"")</f>
        <v/>
      </c>
      <c r="B1817" s="9" t="str">
        <f>IF('DATA ACCURATE'!D1820&lt;&gt;"",'DATA ACCURATE'!D1820,"")</f>
        <v/>
      </c>
      <c r="C1817" s="38" t="str">
        <f>IF($AD1817="000000000000","",INDEX(DATABASE!$W$12:$W$71,MATCH($AD1817,DATABASE!$V$12:$V$71,0)))</f>
        <v/>
      </c>
      <c r="D1817" s="34" t="str">
        <f>IF(C1817="","",IF(E1817="",INDEX(DATABASE!$AF$13:$AF$62,MATCH($C1817,DATABASE!$AC$13:$AC$62,0)),IF(E1817="2x D11",INDEX(DATABASE!$AF$13:$AF$62,MATCH($C1817,DATABASE!$AC$13:$AC$62,0))+2*DATABASE!$AF$62,IF(E1817="3x D11",INDEX(DATABASE!$AF$13:$AF$62,MATCH($C1817,DATABASE!$AC$13:$AC$62,0))+3*DATABASE!$AF$62,""))))</f>
        <v/>
      </c>
      <c r="E1817" s="38" t="str">
        <f>IF(AND($K1817="Y",$G1817&lt;&gt;"UNYIL",$F1817&lt;DATABASE!$O$8),"2x D11",IF(AND($K1817="Y",$G1817&lt;&gt;"UNYIL",$F1817&gt;=DATABASE!$O$8),"3x D11",""))</f>
        <v/>
      </c>
      <c r="F1817" s="9" t="str">
        <f>IF('DATA ACCURATE'!N1820&lt;&gt;"",'DATA ACCURATE'!N1820,"")</f>
        <v/>
      </c>
      <c r="G1817" t="str">
        <f>IF(F1817="","",IF(F1817&lt;=DATABASE!$I$8,"UNYIL",IF(F1817&lt;=DATABASE!$J$8,"KECIL",IF(F1817&lt;DATABASE!$K$8,"TANGGUNG",IF(F1817&gt;=DATABASE!$K$8,"BESAR","")))))</f>
        <v/>
      </c>
      <c r="H1817" s="16" t="str">
        <f>IF('DATA ACCURATE'!J1820&lt;&gt;"",'DATA ACCURATE'!J1820,"")</f>
        <v/>
      </c>
      <c r="I1817" s="35" t="str">
        <f>IF(B1817&lt;&gt;"",IFERROR(VLOOKUP(B1817,'DATA TIMBANGAN'!G:M,7,FALSE),VLOOKUP(B1817,'DATA TIMBANGAN'!G:M,7)),"")</f>
        <v/>
      </c>
      <c r="J1817" s="25" t="str">
        <f>IF(H1817&lt;&gt;"",IFERROR(INDEX(DATABASE!$Z$19:$Z$38,MATCH(DATEVALUE(H1817),DATABASE!$AA$19:$AA$38,0)),INDEX(DATABASE!$Z$12:$Z$18,MATCH(WEEKDAY(H1817,2),DATABASE!$AA$12:$AA$18,0))),"")</f>
        <v/>
      </c>
      <c r="K1817" s="25" t="str">
        <f>IF('DATA ACCURATE'!V1820&lt;&gt;"",'DATA ACCURATE'!V1820,"")</f>
        <v/>
      </c>
      <c r="L1817" s="80" t="str">
        <f>IF($H1817="","",IF(OR($J1817="LIBUR",AND($L1816="LIBUR",$O1816=$O1817)),"LIBUR",IF(AND(OR($L1816="LUAR JAM KERJA 1",$L1816="LUAR JAM KERJA 2"),OR(OR(AND($H1816=$H1817,AND(OR($I1817&gt;DATABASE!$J$3,$I1817&lt;DATABASE!$J$6),((DATEVALUE($H1817)+$I1817)-(DATEVALUE($H1816)+$I1816))&lt;DATABASE!$J$6)),AND($H1816=$H1817,$O1816=$O1817,OR($I1817&gt;DATABASE!$J$6,$I1817&lt;DATABASE!$J$3))),AND(($H1817-$H1816)=1,OR($I1817&lt;DATABASE!$I$6,((DATEVALUE($H1817)+$I1817)-(DATEVALUE($H1816)+$I1816))&lt;DATABASE!$J$6))),$A1817=$A1816),"LUAR JAM KERJA 2",IF(AND(OR(WEEKDAY($H1817,2)=1,WEEKDAY($H1817,2)=2,WEEKDAY($H1817,2)=3,WEEKDAY($H1817,2)=4,WEEKDAY($H1817,2)=5),$I1817&lt;=DATABASE!$J$3,$I1817&gt;=DATABASE!$I$3),"JAM KERJA",IF(AND(WEEKDAY($H1817,2)=6,$I1817&lt;=DATABASE!$J$4,$I1817&gt;=DATABASE!$I$4),"JAM KERJA","LUAR JAM KERJA 1")))))</f>
        <v/>
      </c>
      <c r="M1817" s="33" t="str">
        <f>IF('DATA ACCURATE'!T1820&lt;&gt;"",IF('DATA ACCURATE'!T1820&gt;100,'DATA ACCURATE'!T1820/10,'DATA ACCURATE'!T1820),"")</f>
        <v/>
      </c>
      <c r="N1817" t="str">
        <f>IF(M1817="","",IF(M1817&lt;=DATABASE!$I$9,"LOKAL",IF(M1817&lt;DATABASE!$J$9,"LUAR KOTA 1",IF($M1817&gt;=DATABASE!$J$9,"LUAR KOTA 2",""))))</f>
        <v/>
      </c>
      <c r="O1817" s="38" t="str">
        <f>IF('DATA ACCURATE'!L1820&lt;&gt;"",'DATA ACCURATE'!L1820,"")</f>
        <v/>
      </c>
      <c r="Q1817" s="38">
        <f t="shared" si="196"/>
        <v>0</v>
      </c>
      <c r="R1817" s="38">
        <f t="shared" si="196"/>
        <v>0</v>
      </c>
      <c r="S1817" s="38">
        <f t="shared" si="196"/>
        <v>0</v>
      </c>
      <c r="T1817" s="38">
        <f t="shared" si="196"/>
        <v>0</v>
      </c>
      <c r="U1817" s="38">
        <f t="shared" si="197"/>
        <v>0</v>
      </c>
      <c r="V1817" s="38">
        <f t="shared" si="197"/>
        <v>0</v>
      </c>
      <c r="W1817" s="38">
        <f t="shared" si="197"/>
        <v>0</v>
      </c>
      <c r="X1817" s="38">
        <f t="shared" si="198"/>
        <v>0</v>
      </c>
      <c r="Y1817" s="38">
        <f t="shared" si="198"/>
        <v>0</v>
      </c>
      <c r="Z1817" s="38">
        <f t="shared" si="198"/>
        <v>0</v>
      </c>
      <c r="AA1817" s="38">
        <f t="shared" si="198"/>
        <v>0</v>
      </c>
      <c r="AB1817" s="38">
        <f t="shared" si="199"/>
        <v>0</v>
      </c>
      <c r="AC1817" s="38">
        <f t="shared" si="200"/>
        <v>0</v>
      </c>
      <c r="AD1817" s="38" t="str">
        <f t="shared" si="201"/>
        <v>000000000000</v>
      </c>
    </row>
    <row r="1818" spans="1:30">
      <c r="A1818" s="9" t="str">
        <f>IF('DATA ACCURATE'!A1821&lt;&gt;"",'DATA ACCURATE'!A1821,"")</f>
        <v/>
      </c>
      <c r="B1818" s="9" t="str">
        <f>IF('DATA ACCURATE'!D1821&lt;&gt;"",'DATA ACCURATE'!D1821,"")</f>
        <v/>
      </c>
      <c r="C1818" s="38" t="str">
        <f>IF($AD1818="000000000000","",INDEX(DATABASE!$W$12:$W$71,MATCH($AD1818,DATABASE!$V$12:$V$71,0)))</f>
        <v/>
      </c>
      <c r="D1818" s="34" t="str">
        <f>IF(C1818="","",IF(E1818="",INDEX(DATABASE!$AF$13:$AF$62,MATCH($C1818,DATABASE!$AC$13:$AC$62,0)),IF(E1818="2x D11",INDEX(DATABASE!$AF$13:$AF$62,MATCH($C1818,DATABASE!$AC$13:$AC$62,0))+2*DATABASE!$AF$62,IF(E1818="3x D11",INDEX(DATABASE!$AF$13:$AF$62,MATCH($C1818,DATABASE!$AC$13:$AC$62,0))+3*DATABASE!$AF$62,""))))</f>
        <v/>
      </c>
      <c r="E1818" s="38" t="str">
        <f>IF(AND($K1818="Y",$G1818&lt;&gt;"UNYIL",$F1818&lt;DATABASE!$O$8),"2x D11",IF(AND($K1818="Y",$G1818&lt;&gt;"UNYIL",$F1818&gt;=DATABASE!$O$8),"3x D11",""))</f>
        <v/>
      </c>
      <c r="F1818" s="9" t="str">
        <f>IF('DATA ACCURATE'!N1821&lt;&gt;"",'DATA ACCURATE'!N1821,"")</f>
        <v/>
      </c>
      <c r="G1818" t="str">
        <f>IF(F1818="","",IF(F1818&lt;=DATABASE!$I$8,"UNYIL",IF(F1818&lt;=DATABASE!$J$8,"KECIL",IF(F1818&lt;DATABASE!$K$8,"TANGGUNG",IF(F1818&gt;=DATABASE!$K$8,"BESAR","")))))</f>
        <v/>
      </c>
      <c r="H1818" s="16" t="str">
        <f>IF('DATA ACCURATE'!J1821&lt;&gt;"",'DATA ACCURATE'!J1821,"")</f>
        <v/>
      </c>
      <c r="I1818" s="35" t="str">
        <f>IF(B1818&lt;&gt;"",IFERROR(VLOOKUP(B1818,'DATA TIMBANGAN'!G:M,7,FALSE),VLOOKUP(B1818,'DATA TIMBANGAN'!G:M,7)),"")</f>
        <v/>
      </c>
      <c r="J1818" s="25" t="str">
        <f>IF(H1818&lt;&gt;"",IFERROR(INDEX(DATABASE!$Z$19:$Z$38,MATCH(DATEVALUE(H1818),DATABASE!$AA$19:$AA$38,0)),INDEX(DATABASE!$Z$12:$Z$18,MATCH(WEEKDAY(H1818,2),DATABASE!$AA$12:$AA$18,0))),"")</f>
        <v/>
      </c>
      <c r="K1818" s="25" t="str">
        <f>IF('DATA ACCURATE'!V1821&lt;&gt;"",'DATA ACCURATE'!V1821,"")</f>
        <v/>
      </c>
      <c r="L1818" s="80" t="str">
        <f>IF($H1818="","",IF(OR($J1818="LIBUR",AND($L1817="LIBUR",$O1817=$O1818)),"LIBUR",IF(AND(OR($L1817="LUAR JAM KERJA 1",$L1817="LUAR JAM KERJA 2"),OR(OR(AND($H1817=$H1818,AND(OR($I1818&gt;DATABASE!$J$3,$I1818&lt;DATABASE!$J$6),((DATEVALUE($H1818)+$I1818)-(DATEVALUE($H1817)+$I1817))&lt;DATABASE!$J$6)),AND($H1817=$H1818,$O1817=$O1818,OR($I1818&gt;DATABASE!$J$6,$I1818&lt;DATABASE!$J$3))),AND(($H1818-$H1817)=1,OR($I1818&lt;DATABASE!$I$6,((DATEVALUE($H1818)+$I1818)-(DATEVALUE($H1817)+$I1817))&lt;DATABASE!$J$6))),$A1818=$A1817),"LUAR JAM KERJA 2",IF(AND(OR(WEEKDAY($H1818,2)=1,WEEKDAY($H1818,2)=2,WEEKDAY($H1818,2)=3,WEEKDAY($H1818,2)=4,WEEKDAY($H1818,2)=5),$I1818&lt;=DATABASE!$J$3,$I1818&gt;=DATABASE!$I$3),"JAM KERJA",IF(AND(WEEKDAY($H1818,2)=6,$I1818&lt;=DATABASE!$J$4,$I1818&gt;=DATABASE!$I$4),"JAM KERJA","LUAR JAM KERJA 1")))))</f>
        <v/>
      </c>
      <c r="M1818" s="33" t="str">
        <f>IF('DATA ACCURATE'!T1821&lt;&gt;"",IF('DATA ACCURATE'!T1821&gt;100,'DATA ACCURATE'!T1821/10,'DATA ACCURATE'!T1821),"")</f>
        <v/>
      </c>
      <c r="N1818" t="str">
        <f>IF(M1818="","",IF(M1818&lt;=DATABASE!$I$9,"LOKAL",IF(M1818&lt;DATABASE!$J$9,"LUAR KOTA 1",IF($M1818&gt;=DATABASE!$J$9,"LUAR KOTA 2",""))))</f>
        <v/>
      </c>
      <c r="O1818" s="38" t="str">
        <f>IF('DATA ACCURATE'!L1821&lt;&gt;"",'DATA ACCURATE'!L1821,"")</f>
        <v/>
      </c>
      <c r="Q1818" s="38">
        <f t="shared" si="196"/>
        <v>0</v>
      </c>
      <c r="R1818" s="38">
        <f t="shared" si="196"/>
        <v>0</v>
      </c>
      <c r="S1818" s="38">
        <f t="shared" si="196"/>
        <v>0</v>
      </c>
      <c r="T1818" s="38">
        <f t="shared" si="196"/>
        <v>0</v>
      </c>
      <c r="U1818" s="38">
        <f t="shared" si="197"/>
        <v>0</v>
      </c>
      <c r="V1818" s="38">
        <f t="shared" si="197"/>
        <v>0</v>
      </c>
      <c r="W1818" s="38">
        <f t="shared" si="197"/>
        <v>0</v>
      </c>
      <c r="X1818" s="38">
        <f t="shared" si="198"/>
        <v>0</v>
      </c>
      <c r="Y1818" s="38">
        <f t="shared" si="198"/>
        <v>0</v>
      </c>
      <c r="Z1818" s="38">
        <f t="shared" si="198"/>
        <v>0</v>
      </c>
      <c r="AA1818" s="38">
        <f t="shared" si="198"/>
        <v>0</v>
      </c>
      <c r="AB1818" s="38">
        <f t="shared" si="199"/>
        <v>0</v>
      </c>
      <c r="AC1818" s="38">
        <f t="shared" si="200"/>
        <v>0</v>
      </c>
      <c r="AD1818" s="38" t="str">
        <f t="shared" si="201"/>
        <v>000000000000</v>
      </c>
    </row>
    <row r="1819" spans="1:30">
      <c r="A1819" s="9" t="str">
        <f>IF('DATA ACCURATE'!A1822&lt;&gt;"",'DATA ACCURATE'!A1822,"")</f>
        <v/>
      </c>
      <c r="B1819" s="9" t="str">
        <f>IF('DATA ACCURATE'!D1822&lt;&gt;"",'DATA ACCURATE'!D1822,"")</f>
        <v/>
      </c>
      <c r="C1819" s="38" t="str">
        <f>IF($AD1819="000000000000","",INDEX(DATABASE!$W$12:$W$71,MATCH($AD1819,DATABASE!$V$12:$V$71,0)))</f>
        <v/>
      </c>
      <c r="D1819" s="34" t="str">
        <f>IF(C1819="","",IF(E1819="",INDEX(DATABASE!$AF$13:$AF$62,MATCH($C1819,DATABASE!$AC$13:$AC$62,0)),IF(E1819="2x D11",INDEX(DATABASE!$AF$13:$AF$62,MATCH($C1819,DATABASE!$AC$13:$AC$62,0))+2*DATABASE!$AF$62,IF(E1819="3x D11",INDEX(DATABASE!$AF$13:$AF$62,MATCH($C1819,DATABASE!$AC$13:$AC$62,0))+3*DATABASE!$AF$62,""))))</f>
        <v/>
      </c>
      <c r="E1819" s="38" t="str">
        <f>IF(AND($K1819="Y",$G1819&lt;&gt;"UNYIL",$F1819&lt;DATABASE!$O$8),"2x D11",IF(AND($K1819="Y",$G1819&lt;&gt;"UNYIL",$F1819&gt;=DATABASE!$O$8),"3x D11",""))</f>
        <v/>
      </c>
      <c r="F1819" s="9" t="str">
        <f>IF('DATA ACCURATE'!N1822&lt;&gt;"",'DATA ACCURATE'!N1822,"")</f>
        <v/>
      </c>
      <c r="G1819" t="str">
        <f>IF(F1819="","",IF(F1819&lt;=DATABASE!$I$8,"UNYIL",IF(F1819&lt;=DATABASE!$J$8,"KECIL",IF(F1819&lt;DATABASE!$K$8,"TANGGUNG",IF(F1819&gt;=DATABASE!$K$8,"BESAR","")))))</f>
        <v/>
      </c>
      <c r="H1819" s="16" t="str">
        <f>IF('DATA ACCURATE'!J1822&lt;&gt;"",'DATA ACCURATE'!J1822,"")</f>
        <v/>
      </c>
      <c r="I1819" s="35" t="str">
        <f>IF(B1819&lt;&gt;"",IFERROR(VLOOKUP(B1819,'DATA TIMBANGAN'!G:M,7,FALSE),VLOOKUP(B1819,'DATA TIMBANGAN'!G:M,7)),"")</f>
        <v/>
      </c>
      <c r="J1819" s="25" t="str">
        <f>IF(H1819&lt;&gt;"",IFERROR(INDEX(DATABASE!$Z$19:$Z$38,MATCH(DATEVALUE(H1819),DATABASE!$AA$19:$AA$38,0)),INDEX(DATABASE!$Z$12:$Z$18,MATCH(WEEKDAY(H1819,2),DATABASE!$AA$12:$AA$18,0))),"")</f>
        <v/>
      </c>
      <c r="K1819" s="25" t="str">
        <f>IF('DATA ACCURATE'!V1822&lt;&gt;"",'DATA ACCURATE'!V1822,"")</f>
        <v/>
      </c>
      <c r="L1819" s="80" t="str">
        <f>IF($H1819="","",IF(OR($J1819="LIBUR",AND($L1818="LIBUR",$O1818=$O1819)),"LIBUR",IF(AND(OR($L1818="LUAR JAM KERJA 1",$L1818="LUAR JAM KERJA 2"),OR(OR(AND($H1818=$H1819,AND(OR($I1819&gt;DATABASE!$J$3,$I1819&lt;DATABASE!$J$6),((DATEVALUE($H1819)+$I1819)-(DATEVALUE($H1818)+$I1818))&lt;DATABASE!$J$6)),AND($H1818=$H1819,$O1818=$O1819,OR($I1819&gt;DATABASE!$J$6,$I1819&lt;DATABASE!$J$3))),AND(($H1819-$H1818)=1,OR($I1819&lt;DATABASE!$I$6,((DATEVALUE($H1819)+$I1819)-(DATEVALUE($H1818)+$I1818))&lt;DATABASE!$J$6))),$A1819=$A1818),"LUAR JAM KERJA 2",IF(AND(OR(WEEKDAY($H1819,2)=1,WEEKDAY($H1819,2)=2,WEEKDAY($H1819,2)=3,WEEKDAY($H1819,2)=4,WEEKDAY($H1819,2)=5),$I1819&lt;=DATABASE!$J$3,$I1819&gt;=DATABASE!$I$3),"JAM KERJA",IF(AND(WEEKDAY($H1819,2)=6,$I1819&lt;=DATABASE!$J$4,$I1819&gt;=DATABASE!$I$4),"JAM KERJA","LUAR JAM KERJA 1")))))</f>
        <v/>
      </c>
      <c r="M1819" s="33" t="str">
        <f>IF('DATA ACCURATE'!T1822&lt;&gt;"",IF('DATA ACCURATE'!T1822&gt;100,'DATA ACCURATE'!T1822/10,'DATA ACCURATE'!T1822),"")</f>
        <v/>
      </c>
      <c r="N1819" t="str">
        <f>IF(M1819="","",IF(M1819&lt;=DATABASE!$I$9,"LOKAL",IF(M1819&lt;DATABASE!$J$9,"LUAR KOTA 1",IF($M1819&gt;=DATABASE!$J$9,"LUAR KOTA 2",""))))</f>
        <v/>
      </c>
      <c r="O1819" s="38" t="str">
        <f>IF('DATA ACCURATE'!L1822&lt;&gt;"",'DATA ACCURATE'!L1822,"")</f>
        <v/>
      </c>
      <c r="Q1819" s="38">
        <f t="shared" si="196"/>
        <v>0</v>
      </c>
      <c r="R1819" s="38">
        <f t="shared" si="196"/>
        <v>0</v>
      </c>
      <c r="S1819" s="38">
        <f t="shared" si="196"/>
        <v>0</v>
      </c>
      <c r="T1819" s="38">
        <f t="shared" si="196"/>
        <v>0</v>
      </c>
      <c r="U1819" s="38">
        <f t="shared" si="197"/>
        <v>0</v>
      </c>
      <c r="V1819" s="38">
        <f t="shared" si="197"/>
        <v>0</v>
      </c>
      <c r="W1819" s="38">
        <f t="shared" si="197"/>
        <v>0</v>
      </c>
      <c r="X1819" s="38">
        <f t="shared" si="198"/>
        <v>0</v>
      </c>
      <c r="Y1819" s="38">
        <f t="shared" si="198"/>
        <v>0</v>
      </c>
      <c r="Z1819" s="38">
        <f t="shared" si="198"/>
        <v>0</v>
      </c>
      <c r="AA1819" s="38">
        <f t="shared" si="198"/>
        <v>0</v>
      </c>
      <c r="AB1819" s="38">
        <f t="shared" si="199"/>
        <v>0</v>
      </c>
      <c r="AC1819" s="38">
        <f t="shared" si="200"/>
        <v>0</v>
      </c>
      <c r="AD1819" s="38" t="str">
        <f t="shared" si="201"/>
        <v>000000000000</v>
      </c>
    </row>
    <row r="1820" spans="1:30">
      <c r="A1820" s="9" t="str">
        <f>IF('DATA ACCURATE'!A1823&lt;&gt;"",'DATA ACCURATE'!A1823,"")</f>
        <v/>
      </c>
      <c r="B1820" s="9" t="str">
        <f>IF('DATA ACCURATE'!D1823&lt;&gt;"",'DATA ACCURATE'!D1823,"")</f>
        <v/>
      </c>
      <c r="C1820" s="38" t="str">
        <f>IF($AD1820="000000000000","",INDEX(DATABASE!$W$12:$W$71,MATCH($AD1820,DATABASE!$V$12:$V$71,0)))</f>
        <v/>
      </c>
      <c r="D1820" s="34" t="str">
        <f>IF(C1820="","",IF(E1820="",INDEX(DATABASE!$AF$13:$AF$62,MATCH($C1820,DATABASE!$AC$13:$AC$62,0)),IF(E1820="2x D11",INDEX(DATABASE!$AF$13:$AF$62,MATCH($C1820,DATABASE!$AC$13:$AC$62,0))+2*DATABASE!$AF$62,IF(E1820="3x D11",INDEX(DATABASE!$AF$13:$AF$62,MATCH($C1820,DATABASE!$AC$13:$AC$62,0))+3*DATABASE!$AF$62,""))))</f>
        <v/>
      </c>
      <c r="E1820" s="38" t="str">
        <f>IF(AND($K1820="Y",$G1820&lt;&gt;"UNYIL",$F1820&lt;DATABASE!$O$8),"2x D11",IF(AND($K1820="Y",$G1820&lt;&gt;"UNYIL",$F1820&gt;=DATABASE!$O$8),"3x D11",""))</f>
        <v/>
      </c>
      <c r="F1820" s="9" t="str">
        <f>IF('DATA ACCURATE'!N1823&lt;&gt;"",'DATA ACCURATE'!N1823,"")</f>
        <v/>
      </c>
      <c r="G1820" t="str">
        <f>IF(F1820="","",IF(F1820&lt;=DATABASE!$I$8,"UNYIL",IF(F1820&lt;=DATABASE!$J$8,"KECIL",IF(F1820&lt;DATABASE!$K$8,"TANGGUNG",IF(F1820&gt;=DATABASE!$K$8,"BESAR","")))))</f>
        <v/>
      </c>
      <c r="H1820" s="16" t="str">
        <f>IF('DATA ACCURATE'!J1823&lt;&gt;"",'DATA ACCURATE'!J1823,"")</f>
        <v/>
      </c>
      <c r="I1820" s="35" t="str">
        <f>IF(B1820&lt;&gt;"",IFERROR(VLOOKUP(B1820,'DATA TIMBANGAN'!G:M,7,FALSE),VLOOKUP(B1820,'DATA TIMBANGAN'!G:M,7)),"")</f>
        <v/>
      </c>
      <c r="J1820" s="25" t="str">
        <f>IF(H1820&lt;&gt;"",IFERROR(INDEX(DATABASE!$Z$19:$Z$38,MATCH(DATEVALUE(H1820),DATABASE!$AA$19:$AA$38,0)),INDEX(DATABASE!$Z$12:$Z$18,MATCH(WEEKDAY(H1820,2),DATABASE!$AA$12:$AA$18,0))),"")</f>
        <v/>
      </c>
      <c r="K1820" s="25" t="str">
        <f>IF('DATA ACCURATE'!V1823&lt;&gt;"",'DATA ACCURATE'!V1823,"")</f>
        <v/>
      </c>
      <c r="L1820" s="80" t="str">
        <f>IF($H1820="","",IF(OR($J1820="LIBUR",AND($L1819="LIBUR",$O1819=$O1820)),"LIBUR",IF(AND(OR($L1819="LUAR JAM KERJA 1",$L1819="LUAR JAM KERJA 2"),OR(OR(AND($H1819=$H1820,AND(OR($I1820&gt;DATABASE!$J$3,$I1820&lt;DATABASE!$J$6),((DATEVALUE($H1820)+$I1820)-(DATEVALUE($H1819)+$I1819))&lt;DATABASE!$J$6)),AND($H1819=$H1820,$O1819=$O1820,OR($I1820&gt;DATABASE!$J$6,$I1820&lt;DATABASE!$J$3))),AND(($H1820-$H1819)=1,OR($I1820&lt;DATABASE!$I$6,((DATEVALUE($H1820)+$I1820)-(DATEVALUE($H1819)+$I1819))&lt;DATABASE!$J$6))),$A1820=$A1819),"LUAR JAM KERJA 2",IF(AND(OR(WEEKDAY($H1820,2)=1,WEEKDAY($H1820,2)=2,WEEKDAY($H1820,2)=3,WEEKDAY($H1820,2)=4,WEEKDAY($H1820,2)=5),$I1820&lt;=DATABASE!$J$3,$I1820&gt;=DATABASE!$I$3),"JAM KERJA",IF(AND(WEEKDAY($H1820,2)=6,$I1820&lt;=DATABASE!$J$4,$I1820&gt;=DATABASE!$I$4),"JAM KERJA","LUAR JAM KERJA 1")))))</f>
        <v/>
      </c>
      <c r="M1820" s="33" t="str">
        <f>IF('DATA ACCURATE'!T1823&lt;&gt;"",IF('DATA ACCURATE'!T1823&gt;100,'DATA ACCURATE'!T1823/10,'DATA ACCURATE'!T1823),"")</f>
        <v/>
      </c>
      <c r="N1820" t="str">
        <f>IF(M1820="","",IF(M1820&lt;=DATABASE!$I$9,"LOKAL",IF(M1820&lt;DATABASE!$J$9,"LUAR KOTA 1",IF($M1820&gt;=DATABASE!$J$9,"LUAR KOTA 2",""))))</f>
        <v/>
      </c>
      <c r="O1820" s="38" t="str">
        <f>IF('DATA ACCURATE'!L1823&lt;&gt;"",'DATA ACCURATE'!L1823,"")</f>
        <v/>
      </c>
      <c r="Q1820" s="38">
        <f t="shared" si="196"/>
        <v>0</v>
      </c>
      <c r="R1820" s="38">
        <f t="shared" si="196"/>
        <v>0</v>
      </c>
      <c r="S1820" s="38">
        <f t="shared" si="196"/>
        <v>0</v>
      </c>
      <c r="T1820" s="38">
        <f t="shared" si="196"/>
        <v>0</v>
      </c>
      <c r="U1820" s="38">
        <f t="shared" si="197"/>
        <v>0</v>
      </c>
      <c r="V1820" s="38">
        <f t="shared" si="197"/>
        <v>0</v>
      </c>
      <c r="W1820" s="38">
        <f t="shared" si="197"/>
        <v>0</v>
      </c>
      <c r="X1820" s="38">
        <f t="shared" si="198"/>
        <v>0</v>
      </c>
      <c r="Y1820" s="38">
        <f t="shared" si="198"/>
        <v>0</v>
      </c>
      <c r="Z1820" s="38">
        <f t="shared" si="198"/>
        <v>0</v>
      </c>
      <c r="AA1820" s="38">
        <f t="shared" si="198"/>
        <v>0</v>
      </c>
      <c r="AB1820" s="38">
        <f t="shared" si="199"/>
        <v>0</v>
      </c>
      <c r="AC1820" s="38">
        <f t="shared" si="200"/>
        <v>0</v>
      </c>
      <c r="AD1820" s="38" t="str">
        <f t="shared" si="201"/>
        <v>000000000000</v>
      </c>
    </row>
    <row r="1821" spans="1:30">
      <c r="A1821" s="9" t="str">
        <f>IF('DATA ACCURATE'!A1824&lt;&gt;"",'DATA ACCURATE'!A1824,"")</f>
        <v/>
      </c>
      <c r="B1821" s="9" t="str">
        <f>IF('DATA ACCURATE'!D1824&lt;&gt;"",'DATA ACCURATE'!D1824,"")</f>
        <v/>
      </c>
      <c r="C1821" s="38" t="str">
        <f>IF($AD1821="000000000000","",INDEX(DATABASE!$W$12:$W$71,MATCH($AD1821,DATABASE!$V$12:$V$71,0)))</f>
        <v/>
      </c>
      <c r="D1821" s="34" t="str">
        <f>IF(C1821="","",IF(E1821="",INDEX(DATABASE!$AF$13:$AF$62,MATCH($C1821,DATABASE!$AC$13:$AC$62,0)),IF(E1821="2x D11",INDEX(DATABASE!$AF$13:$AF$62,MATCH($C1821,DATABASE!$AC$13:$AC$62,0))+2*DATABASE!$AF$62,IF(E1821="3x D11",INDEX(DATABASE!$AF$13:$AF$62,MATCH($C1821,DATABASE!$AC$13:$AC$62,0))+3*DATABASE!$AF$62,""))))</f>
        <v/>
      </c>
      <c r="E1821" s="38" t="str">
        <f>IF(AND($K1821="Y",$G1821&lt;&gt;"UNYIL",$F1821&lt;DATABASE!$O$8),"2x D11",IF(AND($K1821="Y",$G1821&lt;&gt;"UNYIL",$F1821&gt;=DATABASE!$O$8),"3x D11",""))</f>
        <v/>
      </c>
      <c r="F1821" s="9" t="str">
        <f>IF('DATA ACCURATE'!N1824&lt;&gt;"",'DATA ACCURATE'!N1824,"")</f>
        <v/>
      </c>
      <c r="G1821" t="str">
        <f>IF(F1821="","",IF(F1821&lt;=DATABASE!$I$8,"UNYIL",IF(F1821&lt;=DATABASE!$J$8,"KECIL",IF(F1821&lt;DATABASE!$K$8,"TANGGUNG",IF(F1821&gt;=DATABASE!$K$8,"BESAR","")))))</f>
        <v/>
      </c>
      <c r="H1821" s="16" t="str">
        <f>IF('DATA ACCURATE'!J1824&lt;&gt;"",'DATA ACCURATE'!J1824,"")</f>
        <v/>
      </c>
      <c r="I1821" s="35" t="str">
        <f>IF(B1821&lt;&gt;"",IFERROR(VLOOKUP(B1821,'DATA TIMBANGAN'!G:M,7,FALSE),VLOOKUP(B1821,'DATA TIMBANGAN'!G:M,7)),"")</f>
        <v/>
      </c>
      <c r="J1821" s="25" t="str">
        <f>IF(H1821&lt;&gt;"",IFERROR(INDEX(DATABASE!$Z$19:$Z$38,MATCH(DATEVALUE(H1821),DATABASE!$AA$19:$AA$38,0)),INDEX(DATABASE!$Z$12:$Z$18,MATCH(WEEKDAY(H1821,2),DATABASE!$AA$12:$AA$18,0))),"")</f>
        <v/>
      </c>
      <c r="K1821" s="25" t="str">
        <f>IF('DATA ACCURATE'!V1824&lt;&gt;"",'DATA ACCURATE'!V1824,"")</f>
        <v/>
      </c>
      <c r="L1821" s="80" t="str">
        <f>IF($H1821="","",IF(OR($J1821="LIBUR",AND($L1820="LIBUR",$O1820=$O1821)),"LIBUR",IF(AND(OR($L1820="LUAR JAM KERJA 1",$L1820="LUAR JAM KERJA 2"),OR(OR(AND($H1820=$H1821,AND(OR($I1821&gt;DATABASE!$J$3,$I1821&lt;DATABASE!$J$6),((DATEVALUE($H1821)+$I1821)-(DATEVALUE($H1820)+$I1820))&lt;DATABASE!$J$6)),AND($H1820=$H1821,$O1820=$O1821,OR($I1821&gt;DATABASE!$J$6,$I1821&lt;DATABASE!$J$3))),AND(($H1821-$H1820)=1,OR($I1821&lt;DATABASE!$I$6,((DATEVALUE($H1821)+$I1821)-(DATEVALUE($H1820)+$I1820))&lt;DATABASE!$J$6))),$A1821=$A1820),"LUAR JAM KERJA 2",IF(AND(OR(WEEKDAY($H1821,2)=1,WEEKDAY($H1821,2)=2,WEEKDAY($H1821,2)=3,WEEKDAY($H1821,2)=4,WEEKDAY($H1821,2)=5),$I1821&lt;=DATABASE!$J$3,$I1821&gt;=DATABASE!$I$3),"JAM KERJA",IF(AND(WEEKDAY($H1821,2)=6,$I1821&lt;=DATABASE!$J$4,$I1821&gt;=DATABASE!$I$4),"JAM KERJA","LUAR JAM KERJA 1")))))</f>
        <v/>
      </c>
      <c r="M1821" s="33" t="str">
        <f>IF('DATA ACCURATE'!T1824&lt;&gt;"",IF('DATA ACCURATE'!T1824&gt;100,'DATA ACCURATE'!T1824/10,'DATA ACCURATE'!T1824),"")</f>
        <v/>
      </c>
      <c r="N1821" t="str">
        <f>IF(M1821="","",IF(M1821&lt;=DATABASE!$I$9,"LOKAL",IF(M1821&lt;DATABASE!$J$9,"LUAR KOTA 1",IF($M1821&gt;=DATABASE!$J$9,"LUAR KOTA 2",""))))</f>
        <v/>
      </c>
      <c r="O1821" s="38" t="str">
        <f>IF('DATA ACCURATE'!L1824&lt;&gt;"",'DATA ACCURATE'!L1824,"")</f>
        <v/>
      </c>
      <c r="Q1821" s="38">
        <f t="shared" si="196"/>
        <v>0</v>
      </c>
      <c r="R1821" s="38">
        <f t="shared" si="196"/>
        <v>0</v>
      </c>
      <c r="S1821" s="38">
        <f t="shared" si="196"/>
        <v>0</v>
      </c>
      <c r="T1821" s="38">
        <f t="shared" si="196"/>
        <v>0</v>
      </c>
      <c r="U1821" s="38">
        <f t="shared" si="197"/>
        <v>0</v>
      </c>
      <c r="V1821" s="38">
        <f t="shared" si="197"/>
        <v>0</v>
      </c>
      <c r="W1821" s="38">
        <f t="shared" si="197"/>
        <v>0</v>
      </c>
      <c r="X1821" s="38">
        <f t="shared" si="198"/>
        <v>0</v>
      </c>
      <c r="Y1821" s="38">
        <f t="shared" si="198"/>
        <v>0</v>
      </c>
      <c r="Z1821" s="38">
        <f t="shared" si="198"/>
        <v>0</v>
      </c>
      <c r="AA1821" s="38">
        <f t="shared" si="198"/>
        <v>0</v>
      </c>
      <c r="AB1821" s="38">
        <f t="shared" si="199"/>
        <v>0</v>
      </c>
      <c r="AC1821" s="38">
        <f t="shared" si="200"/>
        <v>0</v>
      </c>
      <c r="AD1821" s="38" t="str">
        <f t="shared" si="201"/>
        <v>000000000000</v>
      </c>
    </row>
    <row r="1822" spans="1:30">
      <c r="A1822" s="9" t="str">
        <f>IF('DATA ACCURATE'!A1825&lt;&gt;"",'DATA ACCURATE'!A1825,"")</f>
        <v/>
      </c>
      <c r="B1822" s="9" t="str">
        <f>IF('DATA ACCURATE'!D1825&lt;&gt;"",'DATA ACCURATE'!D1825,"")</f>
        <v/>
      </c>
      <c r="C1822" s="38" t="str">
        <f>IF($AD1822="000000000000","",INDEX(DATABASE!$W$12:$W$71,MATCH($AD1822,DATABASE!$V$12:$V$71,0)))</f>
        <v/>
      </c>
      <c r="D1822" s="34" t="str">
        <f>IF(C1822="","",IF(E1822="",INDEX(DATABASE!$AF$13:$AF$62,MATCH($C1822,DATABASE!$AC$13:$AC$62,0)),IF(E1822="2x D11",INDEX(DATABASE!$AF$13:$AF$62,MATCH($C1822,DATABASE!$AC$13:$AC$62,0))+2*DATABASE!$AF$62,IF(E1822="3x D11",INDEX(DATABASE!$AF$13:$AF$62,MATCH($C1822,DATABASE!$AC$13:$AC$62,0))+3*DATABASE!$AF$62,""))))</f>
        <v/>
      </c>
      <c r="E1822" s="38" t="str">
        <f>IF(AND($K1822="Y",$G1822&lt;&gt;"UNYIL",$F1822&lt;DATABASE!$O$8),"2x D11",IF(AND($K1822="Y",$G1822&lt;&gt;"UNYIL",$F1822&gt;=DATABASE!$O$8),"3x D11",""))</f>
        <v/>
      </c>
      <c r="F1822" s="9" t="str">
        <f>IF('DATA ACCURATE'!N1825&lt;&gt;"",'DATA ACCURATE'!N1825,"")</f>
        <v/>
      </c>
      <c r="G1822" t="str">
        <f>IF(F1822="","",IF(F1822&lt;=DATABASE!$I$8,"UNYIL",IF(F1822&lt;=DATABASE!$J$8,"KECIL",IF(F1822&lt;DATABASE!$K$8,"TANGGUNG",IF(F1822&gt;=DATABASE!$K$8,"BESAR","")))))</f>
        <v/>
      </c>
      <c r="H1822" s="16" t="str">
        <f>IF('DATA ACCURATE'!J1825&lt;&gt;"",'DATA ACCURATE'!J1825,"")</f>
        <v/>
      </c>
      <c r="I1822" s="35" t="str">
        <f>IF(B1822&lt;&gt;"",IFERROR(VLOOKUP(B1822,'DATA TIMBANGAN'!G:M,7,FALSE),VLOOKUP(B1822,'DATA TIMBANGAN'!G:M,7)),"")</f>
        <v/>
      </c>
      <c r="J1822" s="25" t="str">
        <f>IF(H1822&lt;&gt;"",IFERROR(INDEX(DATABASE!$Z$19:$Z$38,MATCH(DATEVALUE(H1822),DATABASE!$AA$19:$AA$38,0)),INDEX(DATABASE!$Z$12:$Z$18,MATCH(WEEKDAY(H1822,2),DATABASE!$AA$12:$AA$18,0))),"")</f>
        <v/>
      </c>
      <c r="K1822" s="25" t="str">
        <f>IF('DATA ACCURATE'!V1825&lt;&gt;"",'DATA ACCURATE'!V1825,"")</f>
        <v/>
      </c>
      <c r="L1822" s="80" t="str">
        <f>IF($H1822="","",IF(OR($J1822="LIBUR",AND($L1821="LIBUR",$O1821=$O1822)),"LIBUR",IF(AND(OR($L1821="LUAR JAM KERJA 1",$L1821="LUAR JAM KERJA 2"),OR(OR(AND($H1821=$H1822,AND(OR($I1822&gt;DATABASE!$J$3,$I1822&lt;DATABASE!$J$6),((DATEVALUE($H1822)+$I1822)-(DATEVALUE($H1821)+$I1821))&lt;DATABASE!$J$6)),AND($H1821=$H1822,$O1821=$O1822,OR($I1822&gt;DATABASE!$J$6,$I1822&lt;DATABASE!$J$3))),AND(($H1822-$H1821)=1,OR($I1822&lt;DATABASE!$I$6,((DATEVALUE($H1822)+$I1822)-(DATEVALUE($H1821)+$I1821))&lt;DATABASE!$J$6))),$A1822=$A1821),"LUAR JAM KERJA 2",IF(AND(OR(WEEKDAY($H1822,2)=1,WEEKDAY($H1822,2)=2,WEEKDAY($H1822,2)=3,WEEKDAY($H1822,2)=4,WEEKDAY($H1822,2)=5),$I1822&lt;=DATABASE!$J$3,$I1822&gt;=DATABASE!$I$3),"JAM KERJA",IF(AND(WEEKDAY($H1822,2)=6,$I1822&lt;=DATABASE!$J$4,$I1822&gt;=DATABASE!$I$4),"JAM KERJA","LUAR JAM KERJA 1")))))</f>
        <v/>
      </c>
      <c r="M1822" s="33" t="str">
        <f>IF('DATA ACCURATE'!T1825&lt;&gt;"",IF('DATA ACCURATE'!T1825&gt;100,'DATA ACCURATE'!T1825/10,'DATA ACCURATE'!T1825),"")</f>
        <v/>
      </c>
      <c r="N1822" t="str">
        <f>IF(M1822="","",IF(M1822&lt;=DATABASE!$I$9,"LOKAL",IF(M1822&lt;DATABASE!$J$9,"LUAR KOTA 1",IF($M1822&gt;=DATABASE!$J$9,"LUAR KOTA 2",""))))</f>
        <v/>
      </c>
      <c r="O1822" s="38" t="str">
        <f>IF('DATA ACCURATE'!L1825&lt;&gt;"",'DATA ACCURATE'!L1825,"")</f>
        <v/>
      </c>
      <c r="Q1822" s="38">
        <f t="shared" si="196"/>
        <v>0</v>
      </c>
      <c r="R1822" s="38">
        <f t="shared" si="196"/>
        <v>0</v>
      </c>
      <c r="S1822" s="38">
        <f t="shared" si="196"/>
        <v>0</v>
      </c>
      <c r="T1822" s="38">
        <f t="shared" si="196"/>
        <v>0</v>
      </c>
      <c r="U1822" s="38">
        <f t="shared" si="197"/>
        <v>0</v>
      </c>
      <c r="V1822" s="38">
        <f t="shared" si="197"/>
        <v>0</v>
      </c>
      <c r="W1822" s="38">
        <f t="shared" si="197"/>
        <v>0</v>
      </c>
      <c r="X1822" s="38">
        <f t="shared" si="198"/>
        <v>0</v>
      </c>
      <c r="Y1822" s="38">
        <f t="shared" si="198"/>
        <v>0</v>
      </c>
      <c r="Z1822" s="38">
        <f t="shared" si="198"/>
        <v>0</v>
      </c>
      <c r="AA1822" s="38">
        <f t="shared" si="198"/>
        <v>0</v>
      </c>
      <c r="AB1822" s="38">
        <f t="shared" si="199"/>
        <v>0</v>
      </c>
      <c r="AC1822" s="38">
        <f t="shared" si="200"/>
        <v>0</v>
      </c>
      <c r="AD1822" s="38" t="str">
        <f t="shared" si="201"/>
        <v>000000000000</v>
      </c>
    </row>
    <row r="1823" spans="1:30">
      <c r="A1823" s="9" t="str">
        <f>IF('DATA ACCURATE'!A1826&lt;&gt;"",'DATA ACCURATE'!A1826,"")</f>
        <v/>
      </c>
      <c r="B1823" s="9" t="str">
        <f>IF('DATA ACCURATE'!D1826&lt;&gt;"",'DATA ACCURATE'!D1826,"")</f>
        <v/>
      </c>
      <c r="C1823" s="38" t="str">
        <f>IF($AD1823="000000000000","",INDEX(DATABASE!$W$12:$W$71,MATCH($AD1823,DATABASE!$V$12:$V$71,0)))</f>
        <v/>
      </c>
      <c r="D1823" s="34" t="str">
        <f>IF(C1823="","",IF(E1823="",INDEX(DATABASE!$AF$13:$AF$62,MATCH($C1823,DATABASE!$AC$13:$AC$62,0)),IF(E1823="2x D11",INDEX(DATABASE!$AF$13:$AF$62,MATCH($C1823,DATABASE!$AC$13:$AC$62,0))+2*DATABASE!$AF$62,IF(E1823="3x D11",INDEX(DATABASE!$AF$13:$AF$62,MATCH($C1823,DATABASE!$AC$13:$AC$62,0))+3*DATABASE!$AF$62,""))))</f>
        <v/>
      </c>
      <c r="E1823" s="38" t="str">
        <f>IF(AND($K1823="Y",$G1823&lt;&gt;"UNYIL",$F1823&lt;DATABASE!$O$8),"2x D11",IF(AND($K1823="Y",$G1823&lt;&gt;"UNYIL",$F1823&gt;=DATABASE!$O$8),"3x D11",""))</f>
        <v/>
      </c>
      <c r="F1823" s="9" t="str">
        <f>IF('DATA ACCURATE'!N1826&lt;&gt;"",'DATA ACCURATE'!N1826,"")</f>
        <v/>
      </c>
      <c r="G1823" t="str">
        <f>IF(F1823="","",IF(F1823&lt;=DATABASE!$I$8,"UNYIL",IF(F1823&lt;=DATABASE!$J$8,"KECIL",IF(F1823&lt;DATABASE!$K$8,"TANGGUNG",IF(F1823&gt;=DATABASE!$K$8,"BESAR","")))))</f>
        <v/>
      </c>
      <c r="H1823" s="16" t="str">
        <f>IF('DATA ACCURATE'!J1826&lt;&gt;"",'DATA ACCURATE'!J1826,"")</f>
        <v/>
      </c>
      <c r="I1823" s="35" t="str">
        <f>IF(B1823&lt;&gt;"",IFERROR(VLOOKUP(B1823,'DATA TIMBANGAN'!G:M,7,FALSE),VLOOKUP(B1823,'DATA TIMBANGAN'!G:M,7)),"")</f>
        <v/>
      </c>
      <c r="J1823" s="25" t="str">
        <f>IF(H1823&lt;&gt;"",IFERROR(INDEX(DATABASE!$Z$19:$Z$38,MATCH(DATEVALUE(H1823),DATABASE!$AA$19:$AA$38,0)),INDEX(DATABASE!$Z$12:$Z$18,MATCH(WEEKDAY(H1823,2),DATABASE!$AA$12:$AA$18,0))),"")</f>
        <v/>
      </c>
      <c r="K1823" s="25" t="str">
        <f>IF('DATA ACCURATE'!V1826&lt;&gt;"",'DATA ACCURATE'!V1826,"")</f>
        <v/>
      </c>
      <c r="L1823" s="80" t="str">
        <f>IF($H1823="","",IF(OR($J1823="LIBUR",AND($L1822="LIBUR",$O1822=$O1823)),"LIBUR",IF(AND(OR($L1822="LUAR JAM KERJA 1",$L1822="LUAR JAM KERJA 2"),OR(OR(AND($H1822=$H1823,AND(OR($I1823&gt;DATABASE!$J$3,$I1823&lt;DATABASE!$J$6),((DATEVALUE($H1823)+$I1823)-(DATEVALUE($H1822)+$I1822))&lt;DATABASE!$J$6)),AND($H1822=$H1823,$O1822=$O1823,OR($I1823&gt;DATABASE!$J$6,$I1823&lt;DATABASE!$J$3))),AND(($H1823-$H1822)=1,OR($I1823&lt;DATABASE!$I$6,((DATEVALUE($H1823)+$I1823)-(DATEVALUE($H1822)+$I1822))&lt;DATABASE!$J$6))),$A1823=$A1822),"LUAR JAM KERJA 2",IF(AND(OR(WEEKDAY($H1823,2)=1,WEEKDAY($H1823,2)=2,WEEKDAY($H1823,2)=3,WEEKDAY($H1823,2)=4,WEEKDAY($H1823,2)=5),$I1823&lt;=DATABASE!$J$3,$I1823&gt;=DATABASE!$I$3),"JAM KERJA",IF(AND(WEEKDAY($H1823,2)=6,$I1823&lt;=DATABASE!$J$4,$I1823&gt;=DATABASE!$I$4),"JAM KERJA","LUAR JAM KERJA 1")))))</f>
        <v/>
      </c>
      <c r="M1823" s="33" t="str">
        <f>IF('DATA ACCURATE'!T1826&lt;&gt;"",IF('DATA ACCURATE'!T1826&gt;100,'DATA ACCURATE'!T1826/10,'DATA ACCURATE'!T1826),"")</f>
        <v/>
      </c>
      <c r="N1823" t="str">
        <f>IF(M1823="","",IF(M1823&lt;=DATABASE!$I$9,"LOKAL",IF(M1823&lt;DATABASE!$J$9,"LUAR KOTA 1",IF($M1823&gt;=DATABASE!$J$9,"LUAR KOTA 2",""))))</f>
        <v/>
      </c>
      <c r="O1823" s="38" t="str">
        <f>IF('DATA ACCURATE'!L1826&lt;&gt;"",'DATA ACCURATE'!L1826,"")</f>
        <v/>
      </c>
      <c r="Q1823" s="38">
        <f t="shared" si="196"/>
        <v>0</v>
      </c>
      <c r="R1823" s="38">
        <f t="shared" si="196"/>
        <v>0</v>
      </c>
      <c r="S1823" s="38">
        <f t="shared" si="196"/>
        <v>0</v>
      </c>
      <c r="T1823" s="38">
        <f t="shared" si="196"/>
        <v>0</v>
      </c>
      <c r="U1823" s="38">
        <f t="shared" si="197"/>
        <v>0</v>
      </c>
      <c r="V1823" s="38">
        <f t="shared" si="197"/>
        <v>0</v>
      </c>
      <c r="W1823" s="38">
        <f t="shared" si="197"/>
        <v>0</v>
      </c>
      <c r="X1823" s="38">
        <f t="shared" si="198"/>
        <v>0</v>
      </c>
      <c r="Y1823" s="38">
        <f t="shared" si="198"/>
        <v>0</v>
      </c>
      <c r="Z1823" s="38">
        <f t="shared" si="198"/>
        <v>0</v>
      </c>
      <c r="AA1823" s="38">
        <f t="shared" si="198"/>
        <v>0</v>
      </c>
      <c r="AB1823" s="38">
        <f t="shared" si="199"/>
        <v>0</v>
      </c>
      <c r="AC1823" s="38">
        <f t="shared" si="200"/>
        <v>0</v>
      </c>
      <c r="AD1823" s="38" t="str">
        <f t="shared" si="201"/>
        <v>000000000000</v>
      </c>
    </row>
    <row r="1824" spans="1:30">
      <c r="A1824" s="9" t="str">
        <f>IF('DATA ACCURATE'!A1827&lt;&gt;"",'DATA ACCURATE'!A1827,"")</f>
        <v/>
      </c>
      <c r="B1824" s="9" t="str">
        <f>IF('DATA ACCURATE'!D1827&lt;&gt;"",'DATA ACCURATE'!D1827,"")</f>
        <v/>
      </c>
      <c r="C1824" s="38" t="str">
        <f>IF($AD1824="000000000000","",INDEX(DATABASE!$W$12:$W$71,MATCH($AD1824,DATABASE!$V$12:$V$71,0)))</f>
        <v/>
      </c>
      <c r="D1824" s="34" t="str">
        <f>IF(C1824="","",IF(E1824="",INDEX(DATABASE!$AF$13:$AF$62,MATCH($C1824,DATABASE!$AC$13:$AC$62,0)),IF(E1824="2x D11",INDEX(DATABASE!$AF$13:$AF$62,MATCH($C1824,DATABASE!$AC$13:$AC$62,0))+2*DATABASE!$AF$62,IF(E1824="3x D11",INDEX(DATABASE!$AF$13:$AF$62,MATCH($C1824,DATABASE!$AC$13:$AC$62,0))+3*DATABASE!$AF$62,""))))</f>
        <v/>
      </c>
      <c r="E1824" s="38" t="str">
        <f>IF(AND($K1824="Y",$G1824&lt;&gt;"UNYIL",$F1824&lt;DATABASE!$O$8),"2x D11",IF(AND($K1824="Y",$G1824&lt;&gt;"UNYIL",$F1824&gt;=DATABASE!$O$8),"3x D11",""))</f>
        <v/>
      </c>
      <c r="F1824" s="9" t="str">
        <f>IF('DATA ACCURATE'!N1827&lt;&gt;"",'DATA ACCURATE'!N1827,"")</f>
        <v/>
      </c>
      <c r="G1824" t="str">
        <f>IF(F1824="","",IF(F1824&lt;=DATABASE!$I$8,"UNYIL",IF(F1824&lt;=DATABASE!$J$8,"KECIL",IF(F1824&lt;DATABASE!$K$8,"TANGGUNG",IF(F1824&gt;=DATABASE!$K$8,"BESAR","")))))</f>
        <v/>
      </c>
      <c r="H1824" s="16" t="str">
        <f>IF('DATA ACCURATE'!J1827&lt;&gt;"",'DATA ACCURATE'!J1827,"")</f>
        <v/>
      </c>
      <c r="I1824" s="35" t="str">
        <f>IF(B1824&lt;&gt;"",IFERROR(VLOOKUP(B1824,'DATA TIMBANGAN'!G:M,7,FALSE),VLOOKUP(B1824,'DATA TIMBANGAN'!G:M,7)),"")</f>
        <v/>
      </c>
      <c r="J1824" s="25" t="str">
        <f>IF(H1824&lt;&gt;"",IFERROR(INDEX(DATABASE!$Z$19:$Z$38,MATCH(DATEVALUE(H1824),DATABASE!$AA$19:$AA$38,0)),INDEX(DATABASE!$Z$12:$Z$18,MATCH(WEEKDAY(H1824,2),DATABASE!$AA$12:$AA$18,0))),"")</f>
        <v/>
      </c>
      <c r="K1824" s="25" t="str">
        <f>IF('DATA ACCURATE'!V1827&lt;&gt;"",'DATA ACCURATE'!V1827,"")</f>
        <v/>
      </c>
      <c r="L1824" s="80" t="str">
        <f>IF($H1824="","",IF(OR($J1824="LIBUR",AND($L1823="LIBUR",$O1823=$O1824)),"LIBUR",IF(AND(OR($L1823="LUAR JAM KERJA 1",$L1823="LUAR JAM KERJA 2"),OR(OR(AND($H1823=$H1824,AND(OR($I1824&gt;DATABASE!$J$3,$I1824&lt;DATABASE!$J$6),((DATEVALUE($H1824)+$I1824)-(DATEVALUE($H1823)+$I1823))&lt;DATABASE!$J$6)),AND($H1823=$H1824,$O1823=$O1824,OR($I1824&gt;DATABASE!$J$6,$I1824&lt;DATABASE!$J$3))),AND(($H1824-$H1823)=1,OR($I1824&lt;DATABASE!$I$6,((DATEVALUE($H1824)+$I1824)-(DATEVALUE($H1823)+$I1823))&lt;DATABASE!$J$6))),$A1824=$A1823),"LUAR JAM KERJA 2",IF(AND(OR(WEEKDAY($H1824,2)=1,WEEKDAY($H1824,2)=2,WEEKDAY($H1824,2)=3,WEEKDAY($H1824,2)=4,WEEKDAY($H1824,2)=5),$I1824&lt;=DATABASE!$J$3,$I1824&gt;=DATABASE!$I$3),"JAM KERJA",IF(AND(WEEKDAY($H1824,2)=6,$I1824&lt;=DATABASE!$J$4,$I1824&gt;=DATABASE!$I$4),"JAM KERJA","LUAR JAM KERJA 1")))))</f>
        <v/>
      </c>
      <c r="M1824" s="33" t="str">
        <f>IF('DATA ACCURATE'!T1827&lt;&gt;"",IF('DATA ACCURATE'!T1827&gt;100,'DATA ACCURATE'!T1827/10,'DATA ACCURATE'!T1827),"")</f>
        <v/>
      </c>
      <c r="N1824" t="str">
        <f>IF(M1824="","",IF(M1824&lt;=DATABASE!$I$9,"LOKAL",IF(M1824&lt;DATABASE!$J$9,"LUAR KOTA 1",IF($M1824&gt;=DATABASE!$J$9,"LUAR KOTA 2",""))))</f>
        <v/>
      </c>
      <c r="O1824" s="38" t="str">
        <f>IF('DATA ACCURATE'!L1827&lt;&gt;"",'DATA ACCURATE'!L1827,"")</f>
        <v/>
      </c>
      <c r="Q1824" s="38">
        <f t="shared" si="196"/>
        <v>0</v>
      </c>
      <c r="R1824" s="38">
        <f t="shared" si="196"/>
        <v>0</v>
      </c>
      <c r="S1824" s="38">
        <f t="shared" si="196"/>
        <v>0</v>
      </c>
      <c r="T1824" s="38">
        <f t="shared" si="196"/>
        <v>0</v>
      </c>
      <c r="U1824" s="38">
        <f t="shared" si="197"/>
        <v>0</v>
      </c>
      <c r="V1824" s="38">
        <f t="shared" si="197"/>
        <v>0</v>
      </c>
      <c r="W1824" s="38">
        <f t="shared" si="197"/>
        <v>0</v>
      </c>
      <c r="X1824" s="38">
        <f t="shared" si="198"/>
        <v>0</v>
      </c>
      <c r="Y1824" s="38">
        <f t="shared" si="198"/>
        <v>0</v>
      </c>
      <c r="Z1824" s="38">
        <f t="shared" si="198"/>
        <v>0</v>
      </c>
      <c r="AA1824" s="38">
        <f t="shared" si="198"/>
        <v>0</v>
      </c>
      <c r="AB1824" s="38">
        <f t="shared" si="199"/>
        <v>0</v>
      </c>
      <c r="AC1824" s="38">
        <f t="shared" si="200"/>
        <v>0</v>
      </c>
      <c r="AD1824" s="38" t="str">
        <f t="shared" si="201"/>
        <v>000000000000</v>
      </c>
    </row>
    <row r="1825" spans="1:30">
      <c r="A1825" s="9" t="str">
        <f>IF('DATA ACCURATE'!A1828&lt;&gt;"",'DATA ACCURATE'!A1828,"")</f>
        <v/>
      </c>
      <c r="B1825" s="9" t="str">
        <f>IF('DATA ACCURATE'!D1828&lt;&gt;"",'DATA ACCURATE'!D1828,"")</f>
        <v/>
      </c>
      <c r="C1825" s="38" t="str">
        <f>IF($AD1825="000000000000","",INDEX(DATABASE!$W$12:$W$71,MATCH($AD1825,DATABASE!$V$12:$V$71,0)))</f>
        <v/>
      </c>
      <c r="D1825" s="34" t="str">
        <f>IF(C1825="","",IF(E1825="",INDEX(DATABASE!$AF$13:$AF$62,MATCH($C1825,DATABASE!$AC$13:$AC$62,0)),IF(E1825="2x D11",INDEX(DATABASE!$AF$13:$AF$62,MATCH($C1825,DATABASE!$AC$13:$AC$62,0))+2*DATABASE!$AF$62,IF(E1825="3x D11",INDEX(DATABASE!$AF$13:$AF$62,MATCH($C1825,DATABASE!$AC$13:$AC$62,0))+3*DATABASE!$AF$62,""))))</f>
        <v/>
      </c>
      <c r="E1825" s="38" t="str">
        <f>IF(AND($K1825="Y",$G1825&lt;&gt;"UNYIL",$F1825&lt;DATABASE!$O$8),"2x D11",IF(AND($K1825="Y",$G1825&lt;&gt;"UNYIL",$F1825&gt;=DATABASE!$O$8),"3x D11",""))</f>
        <v/>
      </c>
      <c r="F1825" s="9" t="str">
        <f>IF('DATA ACCURATE'!N1828&lt;&gt;"",'DATA ACCURATE'!N1828,"")</f>
        <v/>
      </c>
      <c r="G1825" t="str">
        <f>IF(F1825="","",IF(F1825&lt;=DATABASE!$I$8,"UNYIL",IF(F1825&lt;=DATABASE!$J$8,"KECIL",IF(F1825&lt;DATABASE!$K$8,"TANGGUNG",IF(F1825&gt;=DATABASE!$K$8,"BESAR","")))))</f>
        <v/>
      </c>
      <c r="H1825" s="16" t="str">
        <f>IF('DATA ACCURATE'!J1828&lt;&gt;"",'DATA ACCURATE'!J1828,"")</f>
        <v/>
      </c>
      <c r="I1825" s="35" t="str">
        <f>IF(B1825&lt;&gt;"",IFERROR(VLOOKUP(B1825,'DATA TIMBANGAN'!G:M,7,FALSE),VLOOKUP(B1825,'DATA TIMBANGAN'!G:M,7)),"")</f>
        <v/>
      </c>
      <c r="J1825" s="25" t="str">
        <f>IF(H1825&lt;&gt;"",IFERROR(INDEX(DATABASE!$Z$19:$Z$38,MATCH(DATEVALUE(H1825),DATABASE!$AA$19:$AA$38,0)),INDEX(DATABASE!$Z$12:$Z$18,MATCH(WEEKDAY(H1825,2),DATABASE!$AA$12:$AA$18,0))),"")</f>
        <v/>
      </c>
      <c r="K1825" s="25" t="str">
        <f>IF('DATA ACCURATE'!V1828&lt;&gt;"",'DATA ACCURATE'!V1828,"")</f>
        <v/>
      </c>
      <c r="L1825" s="80" t="str">
        <f>IF($H1825="","",IF(OR($J1825="LIBUR",AND($L1824="LIBUR",$O1824=$O1825)),"LIBUR",IF(AND(OR($L1824="LUAR JAM KERJA 1",$L1824="LUAR JAM KERJA 2"),OR(OR(AND($H1824=$H1825,AND(OR($I1825&gt;DATABASE!$J$3,$I1825&lt;DATABASE!$J$6),((DATEVALUE($H1825)+$I1825)-(DATEVALUE($H1824)+$I1824))&lt;DATABASE!$J$6)),AND($H1824=$H1825,$O1824=$O1825,OR($I1825&gt;DATABASE!$J$6,$I1825&lt;DATABASE!$J$3))),AND(($H1825-$H1824)=1,OR($I1825&lt;DATABASE!$I$6,((DATEVALUE($H1825)+$I1825)-(DATEVALUE($H1824)+$I1824))&lt;DATABASE!$J$6))),$A1825=$A1824),"LUAR JAM KERJA 2",IF(AND(OR(WEEKDAY($H1825,2)=1,WEEKDAY($H1825,2)=2,WEEKDAY($H1825,2)=3,WEEKDAY($H1825,2)=4,WEEKDAY($H1825,2)=5),$I1825&lt;=DATABASE!$J$3,$I1825&gt;=DATABASE!$I$3),"JAM KERJA",IF(AND(WEEKDAY($H1825,2)=6,$I1825&lt;=DATABASE!$J$4,$I1825&gt;=DATABASE!$I$4),"JAM KERJA","LUAR JAM KERJA 1")))))</f>
        <v/>
      </c>
      <c r="M1825" s="33" t="str">
        <f>IF('DATA ACCURATE'!T1828&lt;&gt;"",IF('DATA ACCURATE'!T1828&gt;100,'DATA ACCURATE'!T1828/10,'DATA ACCURATE'!T1828),"")</f>
        <v/>
      </c>
      <c r="N1825" t="str">
        <f>IF(M1825="","",IF(M1825&lt;=DATABASE!$I$9,"LOKAL",IF(M1825&lt;DATABASE!$J$9,"LUAR KOTA 1",IF($M1825&gt;=DATABASE!$J$9,"LUAR KOTA 2",""))))</f>
        <v/>
      </c>
      <c r="O1825" s="38" t="str">
        <f>IF('DATA ACCURATE'!L1828&lt;&gt;"",'DATA ACCURATE'!L1828,"")</f>
        <v/>
      </c>
      <c r="Q1825" s="38">
        <f t="shared" si="196"/>
        <v>0</v>
      </c>
      <c r="R1825" s="38">
        <f t="shared" si="196"/>
        <v>0</v>
      </c>
      <c r="S1825" s="38">
        <f t="shared" si="196"/>
        <v>0</v>
      </c>
      <c r="T1825" s="38">
        <f t="shared" si="196"/>
        <v>0</v>
      </c>
      <c r="U1825" s="38">
        <f t="shared" si="197"/>
        <v>0</v>
      </c>
      <c r="V1825" s="38">
        <f t="shared" si="197"/>
        <v>0</v>
      </c>
      <c r="W1825" s="38">
        <f t="shared" si="197"/>
        <v>0</v>
      </c>
      <c r="X1825" s="38">
        <f t="shared" si="198"/>
        <v>0</v>
      </c>
      <c r="Y1825" s="38">
        <f t="shared" si="198"/>
        <v>0</v>
      </c>
      <c r="Z1825" s="38">
        <f t="shared" si="198"/>
        <v>0</v>
      </c>
      <c r="AA1825" s="38">
        <f t="shared" si="198"/>
        <v>0</v>
      </c>
      <c r="AB1825" s="38">
        <f t="shared" si="199"/>
        <v>0</v>
      </c>
      <c r="AC1825" s="38">
        <f t="shared" si="200"/>
        <v>0</v>
      </c>
      <c r="AD1825" s="38" t="str">
        <f t="shared" si="201"/>
        <v>000000000000</v>
      </c>
    </row>
    <row r="1826" spans="1:30">
      <c r="A1826" s="9" t="str">
        <f>IF('DATA ACCURATE'!A1829&lt;&gt;"",'DATA ACCURATE'!A1829,"")</f>
        <v/>
      </c>
      <c r="B1826" s="9" t="str">
        <f>IF('DATA ACCURATE'!D1829&lt;&gt;"",'DATA ACCURATE'!D1829,"")</f>
        <v/>
      </c>
      <c r="C1826" s="38" t="str">
        <f>IF($AD1826="000000000000","",INDEX(DATABASE!$W$12:$W$71,MATCH($AD1826,DATABASE!$V$12:$V$71,0)))</f>
        <v/>
      </c>
      <c r="D1826" s="34" t="str">
        <f>IF(C1826="","",IF(E1826="",INDEX(DATABASE!$AF$13:$AF$62,MATCH($C1826,DATABASE!$AC$13:$AC$62,0)),IF(E1826="2x D11",INDEX(DATABASE!$AF$13:$AF$62,MATCH($C1826,DATABASE!$AC$13:$AC$62,0))+2*DATABASE!$AF$62,IF(E1826="3x D11",INDEX(DATABASE!$AF$13:$AF$62,MATCH($C1826,DATABASE!$AC$13:$AC$62,0))+3*DATABASE!$AF$62,""))))</f>
        <v/>
      </c>
      <c r="E1826" s="38" t="str">
        <f>IF(AND($K1826="Y",$G1826&lt;&gt;"UNYIL",$F1826&lt;DATABASE!$O$8),"2x D11",IF(AND($K1826="Y",$G1826&lt;&gt;"UNYIL",$F1826&gt;=DATABASE!$O$8),"3x D11",""))</f>
        <v/>
      </c>
      <c r="F1826" s="9" t="str">
        <f>IF('DATA ACCURATE'!N1829&lt;&gt;"",'DATA ACCURATE'!N1829,"")</f>
        <v/>
      </c>
      <c r="G1826" t="str">
        <f>IF(F1826="","",IF(F1826&lt;=DATABASE!$I$8,"UNYIL",IF(F1826&lt;=DATABASE!$J$8,"KECIL",IF(F1826&lt;DATABASE!$K$8,"TANGGUNG",IF(F1826&gt;=DATABASE!$K$8,"BESAR","")))))</f>
        <v/>
      </c>
      <c r="H1826" s="16" t="str">
        <f>IF('DATA ACCURATE'!J1829&lt;&gt;"",'DATA ACCURATE'!J1829,"")</f>
        <v/>
      </c>
      <c r="I1826" s="35" t="str">
        <f>IF(B1826&lt;&gt;"",IFERROR(VLOOKUP(B1826,'DATA TIMBANGAN'!G:M,7,FALSE),VLOOKUP(B1826,'DATA TIMBANGAN'!G:M,7)),"")</f>
        <v/>
      </c>
      <c r="J1826" s="25" t="str">
        <f>IF(H1826&lt;&gt;"",IFERROR(INDEX(DATABASE!$Z$19:$Z$38,MATCH(DATEVALUE(H1826),DATABASE!$AA$19:$AA$38,0)),INDEX(DATABASE!$Z$12:$Z$18,MATCH(WEEKDAY(H1826,2),DATABASE!$AA$12:$AA$18,0))),"")</f>
        <v/>
      </c>
      <c r="K1826" s="25" t="str">
        <f>IF('DATA ACCURATE'!V1829&lt;&gt;"",'DATA ACCURATE'!V1829,"")</f>
        <v/>
      </c>
      <c r="L1826" s="80" t="str">
        <f>IF($H1826="","",IF(OR($J1826="LIBUR",AND($L1825="LIBUR",$O1825=$O1826)),"LIBUR",IF(AND(OR($L1825="LUAR JAM KERJA 1",$L1825="LUAR JAM KERJA 2"),OR(OR(AND($H1825=$H1826,AND(OR($I1826&gt;DATABASE!$J$3,$I1826&lt;DATABASE!$J$6),((DATEVALUE($H1826)+$I1826)-(DATEVALUE($H1825)+$I1825))&lt;DATABASE!$J$6)),AND($H1825=$H1826,$O1825=$O1826,OR($I1826&gt;DATABASE!$J$6,$I1826&lt;DATABASE!$J$3))),AND(($H1826-$H1825)=1,OR($I1826&lt;DATABASE!$I$6,((DATEVALUE($H1826)+$I1826)-(DATEVALUE($H1825)+$I1825))&lt;DATABASE!$J$6))),$A1826=$A1825),"LUAR JAM KERJA 2",IF(AND(OR(WEEKDAY($H1826,2)=1,WEEKDAY($H1826,2)=2,WEEKDAY($H1826,2)=3,WEEKDAY($H1826,2)=4,WEEKDAY($H1826,2)=5),$I1826&lt;=DATABASE!$J$3,$I1826&gt;=DATABASE!$I$3),"JAM KERJA",IF(AND(WEEKDAY($H1826,2)=6,$I1826&lt;=DATABASE!$J$4,$I1826&gt;=DATABASE!$I$4),"JAM KERJA","LUAR JAM KERJA 1")))))</f>
        <v/>
      </c>
      <c r="M1826" s="33" t="str">
        <f>IF('DATA ACCURATE'!T1829&lt;&gt;"",IF('DATA ACCURATE'!T1829&gt;100,'DATA ACCURATE'!T1829/10,'DATA ACCURATE'!T1829),"")</f>
        <v/>
      </c>
      <c r="N1826" t="str">
        <f>IF(M1826="","",IF(M1826&lt;=DATABASE!$I$9,"LOKAL",IF(M1826&lt;DATABASE!$J$9,"LUAR KOTA 1",IF($M1826&gt;=DATABASE!$J$9,"LUAR KOTA 2",""))))</f>
        <v/>
      </c>
      <c r="O1826" s="38" t="str">
        <f>IF('DATA ACCURATE'!L1829&lt;&gt;"",'DATA ACCURATE'!L1829,"")</f>
        <v/>
      </c>
      <c r="Q1826" s="38">
        <f t="shared" si="196"/>
        <v>0</v>
      </c>
      <c r="R1826" s="38">
        <f t="shared" si="196"/>
        <v>0</v>
      </c>
      <c r="S1826" s="38">
        <f t="shared" si="196"/>
        <v>0</v>
      </c>
      <c r="T1826" s="38">
        <f t="shared" si="196"/>
        <v>0</v>
      </c>
      <c r="U1826" s="38">
        <f t="shared" si="197"/>
        <v>0</v>
      </c>
      <c r="V1826" s="38">
        <f t="shared" si="197"/>
        <v>0</v>
      </c>
      <c r="W1826" s="38">
        <f t="shared" si="197"/>
        <v>0</v>
      </c>
      <c r="X1826" s="38">
        <f t="shared" si="198"/>
        <v>0</v>
      </c>
      <c r="Y1826" s="38">
        <f t="shared" si="198"/>
        <v>0</v>
      </c>
      <c r="Z1826" s="38">
        <f t="shared" si="198"/>
        <v>0</v>
      </c>
      <c r="AA1826" s="38">
        <f t="shared" si="198"/>
        <v>0</v>
      </c>
      <c r="AB1826" s="38">
        <f t="shared" si="199"/>
        <v>0</v>
      </c>
      <c r="AC1826" s="38">
        <f t="shared" si="200"/>
        <v>0</v>
      </c>
      <c r="AD1826" s="38" t="str">
        <f t="shared" si="201"/>
        <v>000000000000</v>
      </c>
    </row>
    <row r="1827" spans="1:30">
      <c r="A1827" s="9" t="str">
        <f>IF('DATA ACCURATE'!A1830&lt;&gt;"",'DATA ACCURATE'!A1830,"")</f>
        <v/>
      </c>
      <c r="B1827" s="9" t="str">
        <f>IF('DATA ACCURATE'!D1830&lt;&gt;"",'DATA ACCURATE'!D1830,"")</f>
        <v/>
      </c>
      <c r="C1827" s="38" t="str">
        <f>IF($AD1827="000000000000","",INDEX(DATABASE!$W$12:$W$71,MATCH($AD1827,DATABASE!$V$12:$V$71,0)))</f>
        <v/>
      </c>
      <c r="D1827" s="34" t="str">
        <f>IF(C1827="","",IF(E1827="",INDEX(DATABASE!$AF$13:$AF$62,MATCH($C1827,DATABASE!$AC$13:$AC$62,0)),IF(E1827="2x D11",INDEX(DATABASE!$AF$13:$AF$62,MATCH($C1827,DATABASE!$AC$13:$AC$62,0))+2*DATABASE!$AF$62,IF(E1827="3x D11",INDEX(DATABASE!$AF$13:$AF$62,MATCH($C1827,DATABASE!$AC$13:$AC$62,0))+3*DATABASE!$AF$62,""))))</f>
        <v/>
      </c>
      <c r="E1827" s="38" t="str">
        <f>IF(AND($K1827="Y",$G1827&lt;&gt;"UNYIL",$F1827&lt;DATABASE!$O$8),"2x D11",IF(AND($K1827="Y",$G1827&lt;&gt;"UNYIL",$F1827&gt;=DATABASE!$O$8),"3x D11",""))</f>
        <v/>
      </c>
      <c r="F1827" s="9" t="str">
        <f>IF('DATA ACCURATE'!N1830&lt;&gt;"",'DATA ACCURATE'!N1830,"")</f>
        <v/>
      </c>
      <c r="G1827" t="str">
        <f>IF(F1827="","",IF(F1827&lt;=DATABASE!$I$8,"UNYIL",IF(F1827&lt;=DATABASE!$J$8,"KECIL",IF(F1827&lt;DATABASE!$K$8,"TANGGUNG",IF(F1827&gt;=DATABASE!$K$8,"BESAR","")))))</f>
        <v/>
      </c>
      <c r="H1827" s="16" t="str">
        <f>IF('DATA ACCURATE'!J1830&lt;&gt;"",'DATA ACCURATE'!J1830,"")</f>
        <v/>
      </c>
      <c r="I1827" s="35" t="str">
        <f>IF(B1827&lt;&gt;"",IFERROR(VLOOKUP(B1827,'DATA TIMBANGAN'!G:M,7,FALSE),VLOOKUP(B1827,'DATA TIMBANGAN'!G:M,7)),"")</f>
        <v/>
      </c>
      <c r="J1827" s="25" t="str">
        <f>IF(H1827&lt;&gt;"",IFERROR(INDEX(DATABASE!$Z$19:$Z$38,MATCH(DATEVALUE(H1827),DATABASE!$AA$19:$AA$38,0)),INDEX(DATABASE!$Z$12:$Z$18,MATCH(WEEKDAY(H1827,2),DATABASE!$AA$12:$AA$18,0))),"")</f>
        <v/>
      </c>
      <c r="K1827" s="25" t="str">
        <f>IF('DATA ACCURATE'!V1830&lt;&gt;"",'DATA ACCURATE'!V1830,"")</f>
        <v/>
      </c>
      <c r="L1827" s="80" t="str">
        <f>IF($H1827="","",IF(OR($J1827="LIBUR",AND($L1826="LIBUR",$O1826=$O1827)),"LIBUR",IF(AND(OR($L1826="LUAR JAM KERJA 1",$L1826="LUAR JAM KERJA 2"),OR(OR(AND($H1826=$H1827,AND(OR($I1827&gt;DATABASE!$J$3,$I1827&lt;DATABASE!$J$6),((DATEVALUE($H1827)+$I1827)-(DATEVALUE($H1826)+$I1826))&lt;DATABASE!$J$6)),AND($H1826=$H1827,$O1826=$O1827,OR($I1827&gt;DATABASE!$J$6,$I1827&lt;DATABASE!$J$3))),AND(($H1827-$H1826)=1,OR($I1827&lt;DATABASE!$I$6,((DATEVALUE($H1827)+$I1827)-(DATEVALUE($H1826)+$I1826))&lt;DATABASE!$J$6))),$A1827=$A1826),"LUAR JAM KERJA 2",IF(AND(OR(WEEKDAY($H1827,2)=1,WEEKDAY($H1827,2)=2,WEEKDAY($H1827,2)=3,WEEKDAY($H1827,2)=4,WEEKDAY($H1827,2)=5),$I1827&lt;=DATABASE!$J$3,$I1827&gt;=DATABASE!$I$3),"JAM KERJA",IF(AND(WEEKDAY($H1827,2)=6,$I1827&lt;=DATABASE!$J$4,$I1827&gt;=DATABASE!$I$4),"JAM KERJA","LUAR JAM KERJA 1")))))</f>
        <v/>
      </c>
      <c r="M1827" s="33" t="str">
        <f>IF('DATA ACCURATE'!T1830&lt;&gt;"",IF('DATA ACCURATE'!T1830&gt;100,'DATA ACCURATE'!T1830/10,'DATA ACCURATE'!T1830),"")</f>
        <v/>
      </c>
      <c r="N1827" t="str">
        <f>IF(M1827="","",IF(M1827&lt;=DATABASE!$I$9,"LOKAL",IF(M1827&lt;DATABASE!$J$9,"LUAR KOTA 1",IF($M1827&gt;=DATABASE!$J$9,"LUAR KOTA 2",""))))</f>
        <v/>
      </c>
      <c r="O1827" s="38" t="str">
        <f>IF('DATA ACCURATE'!L1830&lt;&gt;"",'DATA ACCURATE'!L1830,"")</f>
        <v/>
      </c>
      <c r="Q1827" s="38">
        <f t="shared" si="196"/>
        <v>0</v>
      </c>
      <c r="R1827" s="38">
        <f t="shared" si="196"/>
        <v>0</v>
      </c>
      <c r="S1827" s="38">
        <f t="shared" si="196"/>
        <v>0</v>
      </c>
      <c r="T1827" s="38">
        <f t="shared" si="196"/>
        <v>0</v>
      </c>
      <c r="U1827" s="38">
        <f t="shared" si="197"/>
        <v>0</v>
      </c>
      <c r="V1827" s="38">
        <f t="shared" si="197"/>
        <v>0</v>
      </c>
      <c r="W1827" s="38">
        <f t="shared" si="197"/>
        <v>0</v>
      </c>
      <c r="X1827" s="38">
        <f t="shared" si="198"/>
        <v>0</v>
      </c>
      <c r="Y1827" s="38">
        <f t="shared" si="198"/>
        <v>0</v>
      </c>
      <c r="Z1827" s="38">
        <f t="shared" si="198"/>
        <v>0</v>
      </c>
      <c r="AA1827" s="38">
        <f t="shared" si="198"/>
        <v>0</v>
      </c>
      <c r="AB1827" s="38">
        <f t="shared" si="199"/>
        <v>0</v>
      </c>
      <c r="AC1827" s="38">
        <f t="shared" si="200"/>
        <v>0</v>
      </c>
      <c r="AD1827" s="38" t="str">
        <f t="shared" si="201"/>
        <v>000000000000</v>
      </c>
    </row>
    <row r="1828" spans="1:30">
      <c r="A1828" s="9" t="str">
        <f>IF('DATA ACCURATE'!A1831&lt;&gt;"",'DATA ACCURATE'!A1831,"")</f>
        <v/>
      </c>
      <c r="B1828" s="9" t="str">
        <f>IF('DATA ACCURATE'!D1831&lt;&gt;"",'DATA ACCURATE'!D1831,"")</f>
        <v/>
      </c>
      <c r="C1828" s="38" t="str">
        <f>IF($AD1828="000000000000","",INDEX(DATABASE!$W$12:$W$71,MATCH($AD1828,DATABASE!$V$12:$V$71,0)))</f>
        <v/>
      </c>
      <c r="D1828" s="34" t="str">
        <f>IF(C1828="","",IF(E1828="",INDEX(DATABASE!$AF$13:$AF$62,MATCH($C1828,DATABASE!$AC$13:$AC$62,0)),IF(E1828="2x D11",INDEX(DATABASE!$AF$13:$AF$62,MATCH($C1828,DATABASE!$AC$13:$AC$62,0))+2*DATABASE!$AF$62,IF(E1828="3x D11",INDEX(DATABASE!$AF$13:$AF$62,MATCH($C1828,DATABASE!$AC$13:$AC$62,0))+3*DATABASE!$AF$62,""))))</f>
        <v/>
      </c>
      <c r="E1828" s="38" t="str">
        <f>IF(AND($K1828="Y",$G1828&lt;&gt;"UNYIL",$F1828&lt;DATABASE!$O$8),"2x D11",IF(AND($K1828="Y",$G1828&lt;&gt;"UNYIL",$F1828&gt;=DATABASE!$O$8),"3x D11",""))</f>
        <v/>
      </c>
      <c r="F1828" s="9" t="str">
        <f>IF('DATA ACCURATE'!N1831&lt;&gt;"",'DATA ACCURATE'!N1831,"")</f>
        <v/>
      </c>
      <c r="G1828" t="str">
        <f>IF(F1828="","",IF(F1828&lt;=DATABASE!$I$8,"UNYIL",IF(F1828&lt;=DATABASE!$J$8,"KECIL",IF(F1828&lt;DATABASE!$K$8,"TANGGUNG",IF(F1828&gt;=DATABASE!$K$8,"BESAR","")))))</f>
        <v/>
      </c>
      <c r="H1828" s="16" t="str">
        <f>IF('DATA ACCURATE'!J1831&lt;&gt;"",'DATA ACCURATE'!J1831,"")</f>
        <v/>
      </c>
      <c r="I1828" s="35" t="str">
        <f>IF(B1828&lt;&gt;"",IFERROR(VLOOKUP(B1828,'DATA TIMBANGAN'!G:M,7,FALSE),VLOOKUP(B1828,'DATA TIMBANGAN'!G:M,7)),"")</f>
        <v/>
      </c>
      <c r="J1828" s="25" t="str">
        <f>IF(H1828&lt;&gt;"",IFERROR(INDEX(DATABASE!$Z$19:$Z$38,MATCH(DATEVALUE(H1828),DATABASE!$AA$19:$AA$38,0)),INDEX(DATABASE!$Z$12:$Z$18,MATCH(WEEKDAY(H1828,2),DATABASE!$AA$12:$AA$18,0))),"")</f>
        <v/>
      </c>
      <c r="K1828" s="25" t="str">
        <f>IF('DATA ACCURATE'!V1831&lt;&gt;"",'DATA ACCURATE'!V1831,"")</f>
        <v/>
      </c>
      <c r="L1828" s="80" t="str">
        <f>IF($H1828="","",IF(OR($J1828="LIBUR",AND($L1827="LIBUR",$O1827=$O1828)),"LIBUR",IF(AND(OR($L1827="LUAR JAM KERJA 1",$L1827="LUAR JAM KERJA 2"),OR(OR(AND($H1827=$H1828,AND(OR($I1828&gt;DATABASE!$J$3,$I1828&lt;DATABASE!$J$6),((DATEVALUE($H1828)+$I1828)-(DATEVALUE($H1827)+$I1827))&lt;DATABASE!$J$6)),AND($H1827=$H1828,$O1827=$O1828,OR($I1828&gt;DATABASE!$J$6,$I1828&lt;DATABASE!$J$3))),AND(($H1828-$H1827)=1,OR($I1828&lt;DATABASE!$I$6,((DATEVALUE($H1828)+$I1828)-(DATEVALUE($H1827)+$I1827))&lt;DATABASE!$J$6))),$A1828=$A1827),"LUAR JAM KERJA 2",IF(AND(OR(WEEKDAY($H1828,2)=1,WEEKDAY($H1828,2)=2,WEEKDAY($H1828,2)=3,WEEKDAY($H1828,2)=4,WEEKDAY($H1828,2)=5),$I1828&lt;=DATABASE!$J$3,$I1828&gt;=DATABASE!$I$3),"JAM KERJA",IF(AND(WEEKDAY($H1828,2)=6,$I1828&lt;=DATABASE!$J$4,$I1828&gt;=DATABASE!$I$4),"JAM KERJA","LUAR JAM KERJA 1")))))</f>
        <v/>
      </c>
      <c r="M1828" s="33" t="str">
        <f>IF('DATA ACCURATE'!T1831&lt;&gt;"",IF('DATA ACCURATE'!T1831&gt;100,'DATA ACCURATE'!T1831/10,'DATA ACCURATE'!T1831),"")</f>
        <v/>
      </c>
      <c r="N1828" t="str">
        <f>IF(M1828="","",IF(M1828&lt;=DATABASE!$I$9,"LOKAL",IF(M1828&lt;DATABASE!$J$9,"LUAR KOTA 1",IF($M1828&gt;=DATABASE!$J$9,"LUAR KOTA 2",""))))</f>
        <v/>
      </c>
      <c r="O1828" s="38" t="str">
        <f>IF('DATA ACCURATE'!L1831&lt;&gt;"",'DATA ACCURATE'!L1831,"")</f>
        <v/>
      </c>
      <c r="Q1828" s="38">
        <f t="shared" si="196"/>
        <v>0</v>
      </c>
      <c r="R1828" s="38">
        <f t="shared" si="196"/>
        <v>0</v>
      </c>
      <c r="S1828" s="38">
        <f t="shared" si="196"/>
        <v>0</v>
      </c>
      <c r="T1828" s="38">
        <f t="shared" si="196"/>
        <v>0</v>
      </c>
      <c r="U1828" s="38">
        <f t="shared" si="197"/>
        <v>0</v>
      </c>
      <c r="V1828" s="38">
        <f t="shared" si="197"/>
        <v>0</v>
      </c>
      <c r="W1828" s="38">
        <f t="shared" si="197"/>
        <v>0</v>
      </c>
      <c r="X1828" s="38">
        <f t="shared" si="198"/>
        <v>0</v>
      </c>
      <c r="Y1828" s="38">
        <f t="shared" si="198"/>
        <v>0</v>
      </c>
      <c r="Z1828" s="38">
        <f t="shared" si="198"/>
        <v>0</v>
      </c>
      <c r="AA1828" s="38">
        <f t="shared" si="198"/>
        <v>0</v>
      </c>
      <c r="AB1828" s="38">
        <f t="shared" si="199"/>
        <v>0</v>
      </c>
      <c r="AC1828" s="38">
        <f t="shared" si="200"/>
        <v>0</v>
      </c>
      <c r="AD1828" s="38" t="str">
        <f t="shared" si="201"/>
        <v>000000000000</v>
      </c>
    </row>
    <row r="1829" spans="1:30">
      <c r="A1829" s="9" t="str">
        <f>IF('DATA ACCURATE'!A1832&lt;&gt;"",'DATA ACCURATE'!A1832,"")</f>
        <v/>
      </c>
      <c r="B1829" s="9" t="str">
        <f>IF('DATA ACCURATE'!D1832&lt;&gt;"",'DATA ACCURATE'!D1832,"")</f>
        <v/>
      </c>
      <c r="C1829" s="38" t="str">
        <f>IF($AD1829="000000000000","",INDEX(DATABASE!$W$12:$W$71,MATCH($AD1829,DATABASE!$V$12:$V$71,0)))</f>
        <v/>
      </c>
      <c r="D1829" s="34" t="str">
        <f>IF(C1829="","",IF(E1829="",INDEX(DATABASE!$AF$13:$AF$62,MATCH($C1829,DATABASE!$AC$13:$AC$62,0)),IF(E1829="2x D11",INDEX(DATABASE!$AF$13:$AF$62,MATCH($C1829,DATABASE!$AC$13:$AC$62,0))+2*DATABASE!$AF$62,IF(E1829="3x D11",INDEX(DATABASE!$AF$13:$AF$62,MATCH($C1829,DATABASE!$AC$13:$AC$62,0))+3*DATABASE!$AF$62,""))))</f>
        <v/>
      </c>
      <c r="E1829" s="38" t="str">
        <f>IF(AND($K1829="Y",$G1829&lt;&gt;"UNYIL",$F1829&lt;DATABASE!$O$8),"2x D11",IF(AND($K1829="Y",$G1829&lt;&gt;"UNYIL",$F1829&gt;=DATABASE!$O$8),"3x D11",""))</f>
        <v/>
      </c>
      <c r="F1829" s="9" t="str">
        <f>IF('DATA ACCURATE'!N1832&lt;&gt;"",'DATA ACCURATE'!N1832,"")</f>
        <v/>
      </c>
      <c r="G1829" t="str">
        <f>IF(F1829="","",IF(F1829&lt;=DATABASE!$I$8,"UNYIL",IF(F1829&lt;=DATABASE!$J$8,"KECIL",IF(F1829&lt;DATABASE!$K$8,"TANGGUNG",IF(F1829&gt;=DATABASE!$K$8,"BESAR","")))))</f>
        <v/>
      </c>
      <c r="H1829" s="16" t="str">
        <f>IF('DATA ACCURATE'!J1832&lt;&gt;"",'DATA ACCURATE'!J1832,"")</f>
        <v/>
      </c>
      <c r="I1829" s="35" t="str">
        <f>IF(B1829&lt;&gt;"",IFERROR(VLOOKUP(B1829,'DATA TIMBANGAN'!G:M,7,FALSE),VLOOKUP(B1829,'DATA TIMBANGAN'!G:M,7)),"")</f>
        <v/>
      </c>
      <c r="J1829" s="25" t="str">
        <f>IF(H1829&lt;&gt;"",IFERROR(INDEX(DATABASE!$Z$19:$Z$38,MATCH(DATEVALUE(H1829),DATABASE!$AA$19:$AA$38,0)),INDEX(DATABASE!$Z$12:$Z$18,MATCH(WEEKDAY(H1829,2),DATABASE!$AA$12:$AA$18,0))),"")</f>
        <v/>
      </c>
      <c r="K1829" s="25" t="str">
        <f>IF('DATA ACCURATE'!V1832&lt;&gt;"",'DATA ACCURATE'!V1832,"")</f>
        <v/>
      </c>
      <c r="L1829" s="80" t="str">
        <f>IF($H1829="","",IF(OR($J1829="LIBUR",AND($L1828="LIBUR",$O1828=$O1829)),"LIBUR",IF(AND(OR($L1828="LUAR JAM KERJA 1",$L1828="LUAR JAM KERJA 2"),OR(OR(AND($H1828=$H1829,AND(OR($I1829&gt;DATABASE!$J$3,$I1829&lt;DATABASE!$J$6),((DATEVALUE($H1829)+$I1829)-(DATEVALUE($H1828)+$I1828))&lt;DATABASE!$J$6)),AND($H1828=$H1829,$O1828=$O1829,OR($I1829&gt;DATABASE!$J$6,$I1829&lt;DATABASE!$J$3))),AND(($H1829-$H1828)=1,OR($I1829&lt;DATABASE!$I$6,((DATEVALUE($H1829)+$I1829)-(DATEVALUE($H1828)+$I1828))&lt;DATABASE!$J$6))),$A1829=$A1828),"LUAR JAM KERJA 2",IF(AND(OR(WEEKDAY($H1829,2)=1,WEEKDAY($H1829,2)=2,WEEKDAY($H1829,2)=3,WEEKDAY($H1829,2)=4,WEEKDAY($H1829,2)=5),$I1829&lt;=DATABASE!$J$3,$I1829&gt;=DATABASE!$I$3),"JAM KERJA",IF(AND(WEEKDAY($H1829,2)=6,$I1829&lt;=DATABASE!$J$4,$I1829&gt;=DATABASE!$I$4),"JAM KERJA","LUAR JAM KERJA 1")))))</f>
        <v/>
      </c>
      <c r="M1829" s="33" t="str">
        <f>IF('DATA ACCURATE'!T1832&lt;&gt;"",IF('DATA ACCURATE'!T1832&gt;100,'DATA ACCURATE'!T1832/10,'DATA ACCURATE'!T1832),"")</f>
        <v/>
      </c>
      <c r="N1829" t="str">
        <f>IF(M1829="","",IF(M1829&lt;=DATABASE!$I$9,"LOKAL",IF(M1829&lt;DATABASE!$J$9,"LUAR KOTA 1",IF($M1829&gt;=DATABASE!$J$9,"LUAR KOTA 2",""))))</f>
        <v/>
      </c>
      <c r="O1829" s="38" t="str">
        <f>IF('DATA ACCURATE'!L1832&lt;&gt;"",'DATA ACCURATE'!L1832,"")</f>
        <v/>
      </c>
      <c r="Q1829" s="38">
        <f t="shared" si="196"/>
        <v>0</v>
      </c>
      <c r="R1829" s="38">
        <f t="shared" si="196"/>
        <v>0</v>
      </c>
      <c r="S1829" s="38">
        <f t="shared" si="196"/>
        <v>0</v>
      </c>
      <c r="T1829" s="38">
        <f t="shared" si="196"/>
        <v>0</v>
      </c>
      <c r="U1829" s="38">
        <f t="shared" si="197"/>
        <v>0</v>
      </c>
      <c r="V1829" s="38">
        <f t="shared" si="197"/>
        <v>0</v>
      </c>
      <c r="W1829" s="38">
        <f t="shared" si="197"/>
        <v>0</v>
      </c>
      <c r="X1829" s="38">
        <f t="shared" si="198"/>
        <v>0</v>
      </c>
      <c r="Y1829" s="38">
        <f t="shared" si="198"/>
        <v>0</v>
      </c>
      <c r="Z1829" s="38">
        <f t="shared" si="198"/>
        <v>0</v>
      </c>
      <c r="AA1829" s="38">
        <f t="shared" si="198"/>
        <v>0</v>
      </c>
      <c r="AB1829" s="38">
        <f t="shared" si="199"/>
        <v>0</v>
      </c>
      <c r="AC1829" s="38">
        <f t="shared" si="200"/>
        <v>0</v>
      </c>
      <c r="AD1829" s="38" t="str">
        <f t="shared" si="201"/>
        <v>000000000000</v>
      </c>
    </row>
    <row r="1830" spans="1:30">
      <c r="A1830" s="9" t="str">
        <f>IF('DATA ACCURATE'!A1833&lt;&gt;"",'DATA ACCURATE'!A1833,"")</f>
        <v/>
      </c>
      <c r="B1830" s="9" t="str">
        <f>IF('DATA ACCURATE'!D1833&lt;&gt;"",'DATA ACCURATE'!D1833,"")</f>
        <v/>
      </c>
      <c r="C1830" s="38" t="str">
        <f>IF($AD1830="000000000000","",INDEX(DATABASE!$W$12:$W$71,MATCH($AD1830,DATABASE!$V$12:$V$71,0)))</f>
        <v/>
      </c>
      <c r="D1830" s="34" t="str">
        <f>IF(C1830="","",IF(E1830="",INDEX(DATABASE!$AF$13:$AF$62,MATCH($C1830,DATABASE!$AC$13:$AC$62,0)),IF(E1830="2x D11",INDEX(DATABASE!$AF$13:$AF$62,MATCH($C1830,DATABASE!$AC$13:$AC$62,0))+2*DATABASE!$AF$62,IF(E1830="3x D11",INDEX(DATABASE!$AF$13:$AF$62,MATCH($C1830,DATABASE!$AC$13:$AC$62,0))+3*DATABASE!$AF$62,""))))</f>
        <v/>
      </c>
      <c r="E1830" s="38" t="str">
        <f>IF(AND($K1830="Y",$G1830&lt;&gt;"UNYIL",$F1830&lt;DATABASE!$O$8),"2x D11",IF(AND($K1830="Y",$G1830&lt;&gt;"UNYIL",$F1830&gt;=DATABASE!$O$8),"3x D11",""))</f>
        <v/>
      </c>
      <c r="F1830" s="9" t="str">
        <f>IF('DATA ACCURATE'!N1833&lt;&gt;"",'DATA ACCURATE'!N1833,"")</f>
        <v/>
      </c>
      <c r="G1830" t="str">
        <f>IF(F1830="","",IF(F1830&lt;=DATABASE!$I$8,"UNYIL",IF(F1830&lt;=DATABASE!$J$8,"KECIL",IF(F1830&lt;DATABASE!$K$8,"TANGGUNG",IF(F1830&gt;=DATABASE!$K$8,"BESAR","")))))</f>
        <v/>
      </c>
      <c r="H1830" s="16" t="str">
        <f>IF('DATA ACCURATE'!J1833&lt;&gt;"",'DATA ACCURATE'!J1833,"")</f>
        <v/>
      </c>
      <c r="I1830" s="35" t="str">
        <f>IF(B1830&lt;&gt;"",IFERROR(VLOOKUP(B1830,'DATA TIMBANGAN'!G:M,7,FALSE),VLOOKUP(B1830,'DATA TIMBANGAN'!G:M,7)),"")</f>
        <v/>
      </c>
      <c r="J1830" s="25" t="str">
        <f>IF(H1830&lt;&gt;"",IFERROR(INDEX(DATABASE!$Z$19:$Z$38,MATCH(DATEVALUE(H1830),DATABASE!$AA$19:$AA$38,0)),INDEX(DATABASE!$Z$12:$Z$18,MATCH(WEEKDAY(H1830,2),DATABASE!$AA$12:$AA$18,0))),"")</f>
        <v/>
      </c>
      <c r="K1830" s="25" t="str">
        <f>IF('DATA ACCURATE'!V1833&lt;&gt;"",'DATA ACCURATE'!V1833,"")</f>
        <v/>
      </c>
      <c r="L1830" s="80" t="str">
        <f>IF($H1830="","",IF(OR($J1830="LIBUR",AND($L1829="LIBUR",$O1829=$O1830)),"LIBUR",IF(AND(OR($L1829="LUAR JAM KERJA 1",$L1829="LUAR JAM KERJA 2"),OR(OR(AND($H1829=$H1830,AND(OR($I1830&gt;DATABASE!$J$3,$I1830&lt;DATABASE!$J$6),((DATEVALUE($H1830)+$I1830)-(DATEVALUE($H1829)+$I1829))&lt;DATABASE!$J$6)),AND($H1829=$H1830,$O1829=$O1830,OR($I1830&gt;DATABASE!$J$6,$I1830&lt;DATABASE!$J$3))),AND(($H1830-$H1829)=1,OR($I1830&lt;DATABASE!$I$6,((DATEVALUE($H1830)+$I1830)-(DATEVALUE($H1829)+$I1829))&lt;DATABASE!$J$6))),$A1830=$A1829),"LUAR JAM KERJA 2",IF(AND(OR(WEEKDAY($H1830,2)=1,WEEKDAY($H1830,2)=2,WEEKDAY($H1830,2)=3,WEEKDAY($H1830,2)=4,WEEKDAY($H1830,2)=5),$I1830&lt;=DATABASE!$J$3,$I1830&gt;=DATABASE!$I$3),"JAM KERJA",IF(AND(WEEKDAY($H1830,2)=6,$I1830&lt;=DATABASE!$J$4,$I1830&gt;=DATABASE!$I$4),"JAM KERJA","LUAR JAM KERJA 1")))))</f>
        <v/>
      </c>
      <c r="M1830" s="33" t="str">
        <f>IF('DATA ACCURATE'!T1833&lt;&gt;"",IF('DATA ACCURATE'!T1833&gt;100,'DATA ACCURATE'!T1833/10,'DATA ACCURATE'!T1833),"")</f>
        <v/>
      </c>
      <c r="N1830" t="str">
        <f>IF(M1830="","",IF(M1830&lt;=DATABASE!$I$9,"LOKAL",IF(M1830&lt;DATABASE!$J$9,"LUAR KOTA 1",IF($M1830&gt;=DATABASE!$J$9,"LUAR KOTA 2",""))))</f>
        <v/>
      </c>
      <c r="O1830" s="38" t="str">
        <f>IF('DATA ACCURATE'!L1833&lt;&gt;"",'DATA ACCURATE'!L1833,"")</f>
        <v/>
      </c>
      <c r="Q1830" s="38">
        <f t="shared" si="196"/>
        <v>0</v>
      </c>
      <c r="R1830" s="38">
        <f t="shared" si="196"/>
        <v>0</v>
      </c>
      <c r="S1830" s="38">
        <f t="shared" si="196"/>
        <v>0</v>
      </c>
      <c r="T1830" s="38">
        <f t="shared" si="196"/>
        <v>0</v>
      </c>
      <c r="U1830" s="38">
        <f t="shared" si="197"/>
        <v>0</v>
      </c>
      <c r="V1830" s="38">
        <f t="shared" si="197"/>
        <v>0</v>
      </c>
      <c r="W1830" s="38">
        <f t="shared" si="197"/>
        <v>0</v>
      </c>
      <c r="X1830" s="38">
        <f t="shared" si="198"/>
        <v>0</v>
      </c>
      <c r="Y1830" s="38">
        <f t="shared" si="198"/>
        <v>0</v>
      </c>
      <c r="Z1830" s="38">
        <f t="shared" si="198"/>
        <v>0</v>
      </c>
      <c r="AA1830" s="38">
        <f t="shared" si="198"/>
        <v>0</v>
      </c>
      <c r="AB1830" s="38">
        <f t="shared" si="199"/>
        <v>0</v>
      </c>
      <c r="AC1830" s="38">
        <f t="shared" si="200"/>
        <v>0</v>
      </c>
      <c r="AD1830" s="38" t="str">
        <f t="shared" si="201"/>
        <v>000000000000</v>
      </c>
    </row>
    <row r="1831" spans="1:30">
      <c r="A1831" s="9" t="str">
        <f>IF('DATA ACCURATE'!A1834&lt;&gt;"",'DATA ACCURATE'!A1834,"")</f>
        <v/>
      </c>
      <c r="B1831" s="9" t="str">
        <f>IF('DATA ACCURATE'!D1834&lt;&gt;"",'DATA ACCURATE'!D1834,"")</f>
        <v/>
      </c>
      <c r="C1831" s="38" t="str">
        <f>IF($AD1831="000000000000","",INDEX(DATABASE!$W$12:$W$71,MATCH($AD1831,DATABASE!$V$12:$V$71,0)))</f>
        <v/>
      </c>
      <c r="D1831" s="34" t="str">
        <f>IF(C1831="","",IF(E1831="",INDEX(DATABASE!$AF$13:$AF$62,MATCH($C1831,DATABASE!$AC$13:$AC$62,0)),IF(E1831="2x D11",INDEX(DATABASE!$AF$13:$AF$62,MATCH($C1831,DATABASE!$AC$13:$AC$62,0))+2*DATABASE!$AF$62,IF(E1831="3x D11",INDEX(DATABASE!$AF$13:$AF$62,MATCH($C1831,DATABASE!$AC$13:$AC$62,0))+3*DATABASE!$AF$62,""))))</f>
        <v/>
      </c>
      <c r="E1831" s="38" t="str">
        <f>IF(AND($K1831="Y",$G1831&lt;&gt;"UNYIL",$F1831&lt;DATABASE!$O$8),"2x D11",IF(AND($K1831="Y",$G1831&lt;&gt;"UNYIL",$F1831&gt;=DATABASE!$O$8),"3x D11",""))</f>
        <v/>
      </c>
      <c r="F1831" s="9" t="str">
        <f>IF('DATA ACCURATE'!N1834&lt;&gt;"",'DATA ACCURATE'!N1834,"")</f>
        <v/>
      </c>
      <c r="G1831" t="str">
        <f>IF(F1831="","",IF(F1831&lt;=DATABASE!$I$8,"UNYIL",IF(F1831&lt;=DATABASE!$J$8,"KECIL",IF(F1831&lt;DATABASE!$K$8,"TANGGUNG",IF(F1831&gt;=DATABASE!$K$8,"BESAR","")))))</f>
        <v/>
      </c>
      <c r="H1831" s="16" t="str">
        <f>IF('DATA ACCURATE'!J1834&lt;&gt;"",'DATA ACCURATE'!J1834,"")</f>
        <v/>
      </c>
      <c r="I1831" s="35" t="str">
        <f>IF(B1831&lt;&gt;"",IFERROR(VLOOKUP(B1831,'DATA TIMBANGAN'!G:M,7,FALSE),VLOOKUP(B1831,'DATA TIMBANGAN'!G:M,7)),"")</f>
        <v/>
      </c>
      <c r="J1831" s="25" t="str">
        <f>IF(H1831&lt;&gt;"",IFERROR(INDEX(DATABASE!$Z$19:$Z$38,MATCH(DATEVALUE(H1831),DATABASE!$AA$19:$AA$38,0)),INDEX(DATABASE!$Z$12:$Z$18,MATCH(WEEKDAY(H1831,2),DATABASE!$AA$12:$AA$18,0))),"")</f>
        <v/>
      </c>
      <c r="K1831" s="25" t="str">
        <f>IF('DATA ACCURATE'!V1834&lt;&gt;"",'DATA ACCURATE'!V1834,"")</f>
        <v/>
      </c>
      <c r="L1831" s="80" t="str">
        <f>IF($H1831="","",IF(OR($J1831="LIBUR",AND($L1830="LIBUR",$O1830=$O1831)),"LIBUR",IF(AND(OR($L1830="LUAR JAM KERJA 1",$L1830="LUAR JAM KERJA 2"),OR(OR(AND($H1830=$H1831,AND(OR($I1831&gt;DATABASE!$J$3,$I1831&lt;DATABASE!$J$6),((DATEVALUE($H1831)+$I1831)-(DATEVALUE($H1830)+$I1830))&lt;DATABASE!$J$6)),AND($H1830=$H1831,$O1830=$O1831,OR($I1831&gt;DATABASE!$J$6,$I1831&lt;DATABASE!$J$3))),AND(($H1831-$H1830)=1,OR($I1831&lt;DATABASE!$I$6,((DATEVALUE($H1831)+$I1831)-(DATEVALUE($H1830)+$I1830))&lt;DATABASE!$J$6))),$A1831=$A1830),"LUAR JAM KERJA 2",IF(AND(OR(WEEKDAY($H1831,2)=1,WEEKDAY($H1831,2)=2,WEEKDAY($H1831,2)=3,WEEKDAY($H1831,2)=4,WEEKDAY($H1831,2)=5),$I1831&lt;=DATABASE!$J$3,$I1831&gt;=DATABASE!$I$3),"JAM KERJA",IF(AND(WEEKDAY($H1831,2)=6,$I1831&lt;=DATABASE!$J$4,$I1831&gt;=DATABASE!$I$4),"JAM KERJA","LUAR JAM KERJA 1")))))</f>
        <v/>
      </c>
      <c r="M1831" s="33" t="str">
        <f>IF('DATA ACCURATE'!T1834&lt;&gt;"",IF('DATA ACCURATE'!T1834&gt;100,'DATA ACCURATE'!T1834/10,'DATA ACCURATE'!T1834),"")</f>
        <v/>
      </c>
      <c r="N1831" t="str">
        <f>IF(M1831="","",IF(M1831&lt;=DATABASE!$I$9,"LOKAL",IF(M1831&lt;DATABASE!$J$9,"LUAR KOTA 1",IF($M1831&gt;=DATABASE!$J$9,"LUAR KOTA 2",""))))</f>
        <v/>
      </c>
      <c r="O1831" s="38" t="str">
        <f>IF('DATA ACCURATE'!L1834&lt;&gt;"",'DATA ACCURATE'!L1834,"")</f>
        <v/>
      </c>
      <c r="Q1831" s="38">
        <f t="shared" si="196"/>
        <v>0</v>
      </c>
      <c r="R1831" s="38">
        <f t="shared" si="196"/>
        <v>0</v>
      </c>
      <c r="S1831" s="38">
        <f t="shared" si="196"/>
        <v>0</v>
      </c>
      <c r="T1831" s="38">
        <f t="shared" si="196"/>
        <v>0</v>
      </c>
      <c r="U1831" s="38">
        <f t="shared" si="197"/>
        <v>0</v>
      </c>
      <c r="V1831" s="38">
        <f t="shared" si="197"/>
        <v>0</v>
      </c>
      <c r="W1831" s="38">
        <f t="shared" si="197"/>
        <v>0</v>
      </c>
      <c r="X1831" s="38">
        <f t="shared" si="198"/>
        <v>0</v>
      </c>
      <c r="Y1831" s="38">
        <f t="shared" si="198"/>
        <v>0</v>
      </c>
      <c r="Z1831" s="38">
        <f t="shared" si="198"/>
        <v>0</v>
      </c>
      <c r="AA1831" s="38">
        <f t="shared" si="198"/>
        <v>0</v>
      </c>
      <c r="AB1831" s="38">
        <f t="shared" si="199"/>
        <v>0</v>
      </c>
      <c r="AC1831" s="38">
        <f t="shared" si="200"/>
        <v>0</v>
      </c>
      <c r="AD1831" s="38" t="str">
        <f t="shared" si="201"/>
        <v>000000000000</v>
      </c>
    </row>
    <row r="1832" spans="1:30">
      <c r="A1832" s="9" t="str">
        <f>IF('DATA ACCURATE'!A1835&lt;&gt;"",'DATA ACCURATE'!A1835,"")</f>
        <v/>
      </c>
      <c r="B1832" s="9" t="str">
        <f>IF('DATA ACCURATE'!D1835&lt;&gt;"",'DATA ACCURATE'!D1835,"")</f>
        <v/>
      </c>
      <c r="C1832" s="38" t="str">
        <f>IF($AD1832="000000000000","",INDEX(DATABASE!$W$12:$W$71,MATCH($AD1832,DATABASE!$V$12:$V$71,0)))</f>
        <v/>
      </c>
      <c r="D1832" s="34" t="str">
        <f>IF(C1832="","",IF(E1832="",INDEX(DATABASE!$AF$13:$AF$62,MATCH($C1832,DATABASE!$AC$13:$AC$62,0)),IF(E1832="2x D11",INDEX(DATABASE!$AF$13:$AF$62,MATCH($C1832,DATABASE!$AC$13:$AC$62,0))+2*DATABASE!$AF$62,IF(E1832="3x D11",INDEX(DATABASE!$AF$13:$AF$62,MATCH($C1832,DATABASE!$AC$13:$AC$62,0))+3*DATABASE!$AF$62,""))))</f>
        <v/>
      </c>
      <c r="E1832" s="38" t="str">
        <f>IF(AND($K1832="Y",$G1832&lt;&gt;"UNYIL",$F1832&lt;DATABASE!$O$8),"2x D11",IF(AND($K1832="Y",$G1832&lt;&gt;"UNYIL",$F1832&gt;=DATABASE!$O$8),"3x D11",""))</f>
        <v/>
      </c>
      <c r="F1832" s="9" t="str">
        <f>IF('DATA ACCURATE'!N1835&lt;&gt;"",'DATA ACCURATE'!N1835,"")</f>
        <v/>
      </c>
      <c r="G1832" t="str">
        <f>IF(F1832="","",IF(F1832&lt;=DATABASE!$I$8,"UNYIL",IF(F1832&lt;=DATABASE!$J$8,"KECIL",IF(F1832&lt;DATABASE!$K$8,"TANGGUNG",IF(F1832&gt;=DATABASE!$K$8,"BESAR","")))))</f>
        <v/>
      </c>
      <c r="H1832" s="16" t="str">
        <f>IF('DATA ACCURATE'!J1835&lt;&gt;"",'DATA ACCURATE'!J1835,"")</f>
        <v/>
      </c>
      <c r="I1832" s="35" t="str">
        <f>IF(B1832&lt;&gt;"",IFERROR(VLOOKUP(B1832,'DATA TIMBANGAN'!G:M,7,FALSE),VLOOKUP(B1832,'DATA TIMBANGAN'!G:M,7)),"")</f>
        <v/>
      </c>
      <c r="J1832" s="25" t="str">
        <f>IF(H1832&lt;&gt;"",IFERROR(INDEX(DATABASE!$Z$19:$Z$38,MATCH(DATEVALUE(H1832),DATABASE!$AA$19:$AA$38,0)),INDEX(DATABASE!$Z$12:$Z$18,MATCH(WEEKDAY(H1832,2),DATABASE!$AA$12:$AA$18,0))),"")</f>
        <v/>
      </c>
      <c r="K1832" s="25" t="str">
        <f>IF('DATA ACCURATE'!V1835&lt;&gt;"",'DATA ACCURATE'!V1835,"")</f>
        <v/>
      </c>
      <c r="L1832" s="80" t="str">
        <f>IF($H1832="","",IF(OR($J1832="LIBUR",AND($L1831="LIBUR",$O1831=$O1832)),"LIBUR",IF(AND(OR($L1831="LUAR JAM KERJA 1",$L1831="LUAR JAM KERJA 2"),OR(OR(AND($H1831=$H1832,AND(OR($I1832&gt;DATABASE!$J$3,$I1832&lt;DATABASE!$J$6),((DATEVALUE($H1832)+$I1832)-(DATEVALUE($H1831)+$I1831))&lt;DATABASE!$J$6)),AND($H1831=$H1832,$O1831=$O1832,OR($I1832&gt;DATABASE!$J$6,$I1832&lt;DATABASE!$J$3))),AND(($H1832-$H1831)=1,OR($I1832&lt;DATABASE!$I$6,((DATEVALUE($H1832)+$I1832)-(DATEVALUE($H1831)+$I1831))&lt;DATABASE!$J$6))),$A1832=$A1831),"LUAR JAM KERJA 2",IF(AND(OR(WEEKDAY($H1832,2)=1,WEEKDAY($H1832,2)=2,WEEKDAY($H1832,2)=3,WEEKDAY($H1832,2)=4,WEEKDAY($H1832,2)=5),$I1832&lt;=DATABASE!$J$3,$I1832&gt;=DATABASE!$I$3),"JAM KERJA",IF(AND(WEEKDAY($H1832,2)=6,$I1832&lt;=DATABASE!$J$4,$I1832&gt;=DATABASE!$I$4),"JAM KERJA","LUAR JAM KERJA 1")))))</f>
        <v/>
      </c>
      <c r="M1832" s="33" t="str">
        <f>IF('DATA ACCURATE'!T1835&lt;&gt;"",IF('DATA ACCURATE'!T1835&gt;100,'DATA ACCURATE'!T1835/10,'DATA ACCURATE'!T1835),"")</f>
        <v/>
      </c>
      <c r="N1832" t="str">
        <f>IF(M1832="","",IF(M1832&lt;=DATABASE!$I$9,"LOKAL",IF(M1832&lt;DATABASE!$J$9,"LUAR KOTA 1",IF($M1832&gt;=DATABASE!$J$9,"LUAR KOTA 2",""))))</f>
        <v/>
      </c>
      <c r="O1832" s="38" t="str">
        <f>IF('DATA ACCURATE'!L1835&lt;&gt;"",'DATA ACCURATE'!L1835,"")</f>
        <v/>
      </c>
      <c r="Q1832" s="38">
        <f t="shared" si="196"/>
        <v>0</v>
      </c>
      <c r="R1832" s="38">
        <f t="shared" si="196"/>
        <v>0</v>
      </c>
      <c r="S1832" s="38">
        <f t="shared" si="196"/>
        <v>0</v>
      </c>
      <c r="T1832" s="38">
        <f t="shared" si="196"/>
        <v>0</v>
      </c>
      <c r="U1832" s="38">
        <f t="shared" si="197"/>
        <v>0</v>
      </c>
      <c r="V1832" s="38">
        <f t="shared" si="197"/>
        <v>0</v>
      </c>
      <c r="W1832" s="38">
        <f t="shared" si="197"/>
        <v>0</v>
      </c>
      <c r="X1832" s="38">
        <f t="shared" si="198"/>
        <v>0</v>
      </c>
      <c r="Y1832" s="38">
        <f t="shared" si="198"/>
        <v>0</v>
      </c>
      <c r="Z1832" s="38">
        <f t="shared" si="198"/>
        <v>0</v>
      </c>
      <c r="AA1832" s="38">
        <f t="shared" si="198"/>
        <v>0</v>
      </c>
      <c r="AB1832" s="38">
        <f t="shared" si="199"/>
        <v>0</v>
      </c>
      <c r="AC1832" s="38">
        <f t="shared" si="200"/>
        <v>0</v>
      </c>
      <c r="AD1832" s="38" t="str">
        <f t="shared" si="201"/>
        <v>000000000000</v>
      </c>
    </row>
    <row r="1833" spans="1:30">
      <c r="A1833" s="9" t="str">
        <f>IF('DATA ACCURATE'!A1836&lt;&gt;"",'DATA ACCURATE'!A1836,"")</f>
        <v/>
      </c>
      <c r="B1833" s="9" t="str">
        <f>IF('DATA ACCURATE'!D1836&lt;&gt;"",'DATA ACCURATE'!D1836,"")</f>
        <v/>
      </c>
      <c r="C1833" s="38" t="str">
        <f>IF($AD1833="000000000000","",INDEX(DATABASE!$W$12:$W$71,MATCH($AD1833,DATABASE!$V$12:$V$71,0)))</f>
        <v/>
      </c>
      <c r="D1833" s="34" t="str">
        <f>IF(C1833="","",IF(E1833="",INDEX(DATABASE!$AF$13:$AF$62,MATCH($C1833,DATABASE!$AC$13:$AC$62,0)),IF(E1833="2x D11",INDEX(DATABASE!$AF$13:$AF$62,MATCH($C1833,DATABASE!$AC$13:$AC$62,0))+2*DATABASE!$AF$62,IF(E1833="3x D11",INDEX(DATABASE!$AF$13:$AF$62,MATCH($C1833,DATABASE!$AC$13:$AC$62,0))+3*DATABASE!$AF$62,""))))</f>
        <v/>
      </c>
      <c r="E1833" s="38" t="str">
        <f>IF(AND($K1833="Y",$G1833&lt;&gt;"UNYIL",$F1833&lt;DATABASE!$O$8),"2x D11",IF(AND($K1833="Y",$G1833&lt;&gt;"UNYIL",$F1833&gt;=DATABASE!$O$8),"3x D11",""))</f>
        <v/>
      </c>
      <c r="F1833" s="9" t="str">
        <f>IF('DATA ACCURATE'!N1836&lt;&gt;"",'DATA ACCURATE'!N1836,"")</f>
        <v/>
      </c>
      <c r="G1833" t="str">
        <f>IF(F1833="","",IF(F1833&lt;=DATABASE!$I$8,"UNYIL",IF(F1833&lt;=DATABASE!$J$8,"KECIL",IF(F1833&lt;DATABASE!$K$8,"TANGGUNG",IF(F1833&gt;=DATABASE!$K$8,"BESAR","")))))</f>
        <v/>
      </c>
      <c r="H1833" s="16" t="str">
        <f>IF('DATA ACCURATE'!J1836&lt;&gt;"",'DATA ACCURATE'!J1836,"")</f>
        <v/>
      </c>
      <c r="I1833" s="35" t="str">
        <f>IF(B1833&lt;&gt;"",IFERROR(VLOOKUP(B1833,'DATA TIMBANGAN'!G:M,7,FALSE),VLOOKUP(B1833,'DATA TIMBANGAN'!G:M,7)),"")</f>
        <v/>
      </c>
      <c r="J1833" s="25" t="str">
        <f>IF(H1833&lt;&gt;"",IFERROR(INDEX(DATABASE!$Z$19:$Z$38,MATCH(DATEVALUE(H1833),DATABASE!$AA$19:$AA$38,0)),INDEX(DATABASE!$Z$12:$Z$18,MATCH(WEEKDAY(H1833,2),DATABASE!$AA$12:$AA$18,0))),"")</f>
        <v/>
      </c>
      <c r="K1833" s="25" t="str">
        <f>IF('DATA ACCURATE'!V1836&lt;&gt;"",'DATA ACCURATE'!V1836,"")</f>
        <v/>
      </c>
      <c r="L1833" s="80" t="str">
        <f>IF($H1833="","",IF(OR($J1833="LIBUR",AND($L1832="LIBUR",$O1832=$O1833)),"LIBUR",IF(AND(OR($L1832="LUAR JAM KERJA 1",$L1832="LUAR JAM KERJA 2"),OR(OR(AND($H1832=$H1833,AND(OR($I1833&gt;DATABASE!$J$3,$I1833&lt;DATABASE!$J$6),((DATEVALUE($H1833)+$I1833)-(DATEVALUE($H1832)+$I1832))&lt;DATABASE!$J$6)),AND($H1832=$H1833,$O1832=$O1833,OR($I1833&gt;DATABASE!$J$6,$I1833&lt;DATABASE!$J$3))),AND(($H1833-$H1832)=1,OR($I1833&lt;DATABASE!$I$6,((DATEVALUE($H1833)+$I1833)-(DATEVALUE($H1832)+$I1832))&lt;DATABASE!$J$6))),$A1833=$A1832),"LUAR JAM KERJA 2",IF(AND(OR(WEEKDAY($H1833,2)=1,WEEKDAY($H1833,2)=2,WEEKDAY($H1833,2)=3,WEEKDAY($H1833,2)=4,WEEKDAY($H1833,2)=5),$I1833&lt;=DATABASE!$J$3,$I1833&gt;=DATABASE!$I$3),"JAM KERJA",IF(AND(WEEKDAY($H1833,2)=6,$I1833&lt;=DATABASE!$J$4,$I1833&gt;=DATABASE!$I$4),"JAM KERJA","LUAR JAM KERJA 1")))))</f>
        <v/>
      </c>
      <c r="M1833" s="33" t="str">
        <f>IF('DATA ACCURATE'!T1836&lt;&gt;"",IF('DATA ACCURATE'!T1836&gt;100,'DATA ACCURATE'!T1836/10,'DATA ACCURATE'!T1836),"")</f>
        <v/>
      </c>
      <c r="N1833" t="str">
        <f>IF(M1833="","",IF(M1833&lt;=DATABASE!$I$9,"LOKAL",IF(M1833&lt;DATABASE!$J$9,"LUAR KOTA 1",IF($M1833&gt;=DATABASE!$J$9,"LUAR KOTA 2",""))))</f>
        <v/>
      </c>
      <c r="O1833" s="38" t="str">
        <f>IF('DATA ACCURATE'!L1836&lt;&gt;"",'DATA ACCURATE'!L1836,"")</f>
        <v/>
      </c>
      <c r="Q1833" s="38">
        <f t="shared" si="196"/>
        <v>0</v>
      </c>
      <c r="R1833" s="38">
        <f t="shared" si="196"/>
        <v>0</v>
      </c>
      <c r="S1833" s="38">
        <f t="shared" si="196"/>
        <v>0</v>
      </c>
      <c r="T1833" s="38">
        <f t="shared" si="196"/>
        <v>0</v>
      </c>
      <c r="U1833" s="38">
        <f t="shared" si="197"/>
        <v>0</v>
      </c>
      <c r="V1833" s="38">
        <f t="shared" si="197"/>
        <v>0</v>
      </c>
      <c r="W1833" s="38">
        <f t="shared" si="197"/>
        <v>0</v>
      </c>
      <c r="X1833" s="38">
        <f t="shared" si="198"/>
        <v>0</v>
      </c>
      <c r="Y1833" s="38">
        <f t="shared" si="198"/>
        <v>0</v>
      </c>
      <c r="Z1833" s="38">
        <f t="shared" si="198"/>
        <v>0</v>
      </c>
      <c r="AA1833" s="38">
        <f t="shared" si="198"/>
        <v>0</v>
      </c>
      <c r="AB1833" s="38">
        <f t="shared" si="199"/>
        <v>0</v>
      </c>
      <c r="AC1833" s="38">
        <f t="shared" si="200"/>
        <v>0</v>
      </c>
      <c r="AD1833" s="38" t="str">
        <f t="shared" si="201"/>
        <v>000000000000</v>
      </c>
    </row>
    <row r="1834" spans="1:30">
      <c r="A1834" s="9" t="str">
        <f>IF('DATA ACCURATE'!A1837&lt;&gt;"",'DATA ACCURATE'!A1837,"")</f>
        <v/>
      </c>
      <c r="B1834" s="9" t="str">
        <f>IF('DATA ACCURATE'!D1837&lt;&gt;"",'DATA ACCURATE'!D1837,"")</f>
        <v/>
      </c>
      <c r="C1834" s="38" t="str">
        <f>IF($AD1834="000000000000","",INDEX(DATABASE!$W$12:$W$71,MATCH($AD1834,DATABASE!$V$12:$V$71,0)))</f>
        <v/>
      </c>
      <c r="D1834" s="34" t="str">
        <f>IF(C1834="","",IF(E1834="",INDEX(DATABASE!$AF$13:$AF$62,MATCH($C1834,DATABASE!$AC$13:$AC$62,0)),IF(E1834="2x D11",INDEX(DATABASE!$AF$13:$AF$62,MATCH($C1834,DATABASE!$AC$13:$AC$62,0))+2*DATABASE!$AF$62,IF(E1834="3x D11",INDEX(DATABASE!$AF$13:$AF$62,MATCH($C1834,DATABASE!$AC$13:$AC$62,0))+3*DATABASE!$AF$62,""))))</f>
        <v/>
      </c>
      <c r="E1834" s="38" t="str">
        <f>IF(AND($K1834="Y",$G1834&lt;&gt;"UNYIL",$F1834&lt;DATABASE!$O$8),"2x D11",IF(AND($K1834="Y",$G1834&lt;&gt;"UNYIL",$F1834&gt;=DATABASE!$O$8),"3x D11",""))</f>
        <v/>
      </c>
      <c r="F1834" s="9" t="str">
        <f>IF('DATA ACCURATE'!N1837&lt;&gt;"",'DATA ACCURATE'!N1837,"")</f>
        <v/>
      </c>
      <c r="G1834" t="str">
        <f>IF(F1834="","",IF(F1834&lt;=DATABASE!$I$8,"UNYIL",IF(F1834&lt;=DATABASE!$J$8,"KECIL",IF(F1834&lt;DATABASE!$K$8,"TANGGUNG",IF(F1834&gt;=DATABASE!$K$8,"BESAR","")))))</f>
        <v/>
      </c>
      <c r="H1834" s="16" t="str">
        <f>IF('DATA ACCURATE'!J1837&lt;&gt;"",'DATA ACCURATE'!J1837,"")</f>
        <v/>
      </c>
      <c r="I1834" s="35" t="str">
        <f>IF(B1834&lt;&gt;"",IFERROR(VLOOKUP(B1834,'DATA TIMBANGAN'!G:M,7,FALSE),VLOOKUP(B1834,'DATA TIMBANGAN'!G:M,7)),"")</f>
        <v/>
      </c>
      <c r="J1834" s="25" t="str">
        <f>IF(H1834&lt;&gt;"",IFERROR(INDEX(DATABASE!$Z$19:$Z$38,MATCH(DATEVALUE(H1834),DATABASE!$AA$19:$AA$38,0)),INDEX(DATABASE!$Z$12:$Z$18,MATCH(WEEKDAY(H1834,2),DATABASE!$AA$12:$AA$18,0))),"")</f>
        <v/>
      </c>
      <c r="K1834" s="25" t="str">
        <f>IF('DATA ACCURATE'!V1837&lt;&gt;"",'DATA ACCURATE'!V1837,"")</f>
        <v/>
      </c>
      <c r="L1834" s="80" t="str">
        <f>IF($H1834="","",IF(OR($J1834="LIBUR",AND($L1833="LIBUR",$O1833=$O1834)),"LIBUR",IF(AND(OR($L1833="LUAR JAM KERJA 1",$L1833="LUAR JAM KERJA 2"),OR(OR(AND($H1833=$H1834,AND(OR($I1834&gt;DATABASE!$J$3,$I1834&lt;DATABASE!$J$6),((DATEVALUE($H1834)+$I1834)-(DATEVALUE($H1833)+$I1833))&lt;DATABASE!$J$6)),AND($H1833=$H1834,$O1833=$O1834,OR($I1834&gt;DATABASE!$J$6,$I1834&lt;DATABASE!$J$3))),AND(($H1834-$H1833)=1,OR($I1834&lt;DATABASE!$I$6,((DATEVALUE($H1834)+$I1834)-(DATEVALUE($H1833)+$I1833))&lt;DATABASE!$J$6))),$A1834=$A1833),"LUAR JAM KERJA 2",IF(AND(OR(WEEKDAY($H1834,2)=1,WEEKDAY($H1834,2)=2,WEEKDAY($H1834,2)=3,WEEKDAY($H1834,2)=4,WEEKDAY($H1834,2)=5),$I1834&lt;=DATABASE!$J$3,$I1834&gt;=DATABASE!$I$3),"JAM KERJA",IF(AND(WEEKDAY($H1834,2)=6,$I1834&lt;=DATABASE!$J$4,$I1834&gt;=DATABASE!$I$4),"JAM KERJA","LUAR JAM KERJA 1")))))</f>
        <v/>
      </c>
      <c r="M1834" s="33" t="str">
        <f>IF('DATA ACCURATE'!T1837&lt;&gt;"",IF('DATA ACCURATE'!T1837&gt;100,'DATA ACCURATE'!T1837/10,'DATA ACCURATE'!T1837),"")</f>
        <v/>
      </c>
      <c r="N1834" t="str">
        <f>IF(M1834="","",IF(M1834&lt;=DATABASE!$I$9,"LOKAL",IF(M1834&lt;DATABASE!$J$9,"LUAR KOTA 1",IF($M1834&gt;=DATABASE!$J$9,"LUAR KOTA 2",""))))</f>
        <v/>
      </c>
      <c r="O1834" s="38" t="str">
        <f>IF('DATA ACCURATE'!L1837&lt;&gt;"",'DATA ACCURATE'!L1837,"")</f>
        <v/>
      </c>
      <c r="Q1834" s="38">
        <f t="shared" si="196"/>
        <v>0</v>
      </c>
      <c r="R1834" s="38">
        <f t="shared" si="196"/>
        <v>0</v>
      </c>
      <c r="S1834" s="38">
        <f t="shared" si="196"/>
        <v>0</v>
      </c>
      <c r="T1834" s="38">
        <f t="shared" si="196"/>
        <v>0</v>
      </c>
      <c r="U1834" s="38">
        <f t="shared" si="197"/>
        <v>0</v>
      </c>
      <c r="V1834" s="38">
        <f t="shared" si="197"/>
        <v>0</v>
      </c>
      <c r="W1834" s="38">
        <f t="shared" si="197"/>
        <v>0</v>
      </c>
      <c r="X1834" s="38">
        <f t="shared" si="198"/>
        <v>0</v>
      </c>
      <c r="Y1834" s="38">
        <f t="shared" si="198"/>
        <v>0</v>
      </c>
      <c r="Z1834" s="38">
        <f t="shared" si="198"/>
        <v>0</v>
      </c>
      <c r="AA1834" s="38">
        <f t="shared" si="198"/>
        <v>0</v>
      </c>
      <c r="AB1834" s="38">
        <f t="shared" si="199"/>
        <v>0</v>
      </c>
      <c r="AC1834" s="38">
        <f t="shared" si="200"/>
        <v>0</v>
      </c>
      <c r="AD1834" s="38" t="str">
        <f t="shared" si="201"/>
        <v>000000000000</v>
      </c>
    </row>
    <row r="1835" spans="1:30">
      <c r="A1835" s="9" t="str">
        <f>IF('DATA ACCURATE'!A1838&lt;&gt;"",'DATA ACCURATE'!A1838,"")</f>
        <v/>
      </c>
      <c r="B1835" s="9" t="str">
        <f>IF('DATA ACCURATE'!D1838&lt;&gt;"",'DATA ACCURATE'!D1838,"")</f>
        <v/>
      </c>
      <c r="C1835" s="38" t="str">
        <f>IF($AD1835="000000000000","",INDEX(DATABASE!$W$12:$W$71,MATCH($AD1835,DATABASE!$V$12:$V$71,0)))</f>
        <v/>
      </c>
      <c r="D1835" s="34" t="str">
        <f>IF(C1835="","",IF(E1835="",INDEX(DATABASE!$AF$13:$AF$62,MATCH($C1835,DATABASE!$AC$13:$AC$62,0)),IF(E1835="2x D11",INDEX(DATABASE!$AF$13:$AF$62,MATCH($C1835,DATABASE!$AC$13:$AC$62,0))+2*DATABASE!$AF$62,IF(E1835="3x D11",INDEX(DATABASE!$AF$13:$AF$62,MATCH($C1835,DATABASE!$AC$13:$AC$62,0))+3*DATABASE!$AF$62,""))))</f>
        <v/>
      </c>
      <c r="E1835" s="38" t="str">
        <f>IF(AND($K1835="Y",$G1835&lt;&gt;"UNYIL",$F1835&lt;DATABASE!$O$8),"2x D11",IF(AND($K1835="Y",$G1835&lt;&gt;"UNYIL",$F1835&gt;=DATABASE!$O$8),"3x D11",""))</f>
        <v/>
      </c>
      <c r="F1835" s="9" t="str">
        <f>IF('DATA ACCURATE'!N1838&lt;&gt;"",'DATA ACCURATE'!N1838,"")</f>
        <v/>
      </c>
      <c r="G1835" t="str">
        <f>IF(F1835="","",IF(F1835&lt;=DATABASE!$I$8,"UNYIL",IF(F1835&lt;=DATABASE!$J$8,"KECIL",IF(F1835&lt;DATABASE!$K$8,"TANGGUNG",IF(F1835&gt;=DATABASE!$K$8,"BESAR","")))))</f>
        <v/>
      </c>
      <c r="H1835" s="16" t="str">
        <f>IF('DATA ACCURATE'!J1838&lt;&gt;"",'DATA ACCURATE'!J1838,"")</f>
        <v/>
      </c>
      <c r="I1835" s="35" t="str">
        <f>IF(B1835&lt;&gt;"",IFERROR(VLOOKUP(B1835,'DATA TIMBANGAN'!G:M,7,FALSE),VLOOKUP(B1835,'DATA TIMBANGAN'!G:M,7)),"")</f>
        <v/>
      </c>
      <c r="J1835" s="25" t="str">
        <f>IF(H1835&lt;&gt;"",IFERROR(INDEX(DATABASE!$Z$19:$Z$38,MATCH(DATEVALUE(H1835),DATABASE!$AA$19:$AA$38,0)),INDEX(DATABASE!$Z$12:$Z$18,MATCH(WEEKDAY(H1835,2),DATABASE!$AA$12:$AA$18,0))),"")</f>
        <v/>
      </c>
      <c r="K1835" s="25" t="str">
        <f>IF('DATA ACCURATE'!V1838&lt;&gt;"",'DATA ACCURATE'!V1838,"")</f>
        <v/>
      </c>
      <c r="L1835" s="80" t="str">
        <f>IF($H1835="","",IF(OR($J1835="LIBUR",AND($L1834="LIBUR",$O1834=$O1835)),"LIBUR",IF(AND(OR($L1834="LUAR JAM KERJA 1",$L1834="LUAR JAM KERJA 2"),OR(OR(AND($H1834=$H1835,AND(OR($I1835&gt;DATABASE!$J$3,$I1835&lt;DATABASE!$J$6),((DATEVALUE($H1835)+$I1835)-(DATEVALUE($H1834)+$I1834))&lt;DATABASE!$J$6)),AND($H1834=$H1835,$O1834=$O1835,OR($I1835&gt;DATABASE!$J$6,$I1835&lt;DATABASE!$J$3))),AND(($H1835-$H1834)=1,OR($I1835&lt;DATABASE!$I$6,((DATEVALUE($H1835)+$I1835)-(DATEVALUE($H1834)+$I1834))&lt;DATABASE!$J$6))),$A1835=$A1834),"LUAR JAM KERJA 2",IF(AND(OR(WEEKDAY($H1835,2)=1,WEEKDAY($H1835,2)=2,WEEKDAY($H1835,2)=3,WEEKDAY($H1835,2)=4,WEEKDAY($H1835,2)=5),$I1835&lt;=DATABASE!$J$3,$I1835&gt;=DATABASE!$I$3),"JAM KERJA",IF(AND(WEEKDAY($H1835,2)=6,$I1835&lt;=DATABASE!$J$4,$I1835&gt;=DATABASE!$I$4),"JAM KERJA","LUAR JAM KERJA 1")))))</f>
        <v/>
      </c>
      <c r="M1835" s="33" t="str">
        <f>IF('DATA ACCURATE'!T1838&lt;&gt;"",IF('DATA ACCURATE'!T1838&gt;100,'DATA ACCURATE'!T1838/10,'DATA ACCURATE'!T1838),"")</f>
        <v/>
      </c>
      <c r="N1835" t="str">
        <f>IF(M1835="","",IF(M1835&lt;=DATABASE!$I$9,"LOKAL",IF(M1835&lt;DATABASE!$J$9,"LUAR KOTA 1",IF($M1835&gt;=DATABASE!$J$9,"LUAR KOTA 2",""))))</f>
        <v/>
      </c>
      <c r="O1835" s="38" t="str">
        <f>IF('DATA ACCURATE'!L1838&lt;&gt;"",'DATA ACCURATE'!L1838,"")</f>
        <v/>
      </c>
      <c r="Q1835" s="38">
        <f t="shared" si="196"/>
        <v>0</v>
      </c>
      <c r="R1835" s="38">
        <f t="shared" si="196"/>
        <v>0</v>
      </c>
      <c r="S1835" s="38">
        <f t="shared" si="196"/>
        <v>0</v>
      </c>
      <c r="T1835" s="38">
        <f t="shared" si="196"/>
        <v>0</v>
      </c>
      <c r="U1835" s="38">
        <f t="shared" si="197"/>
        <v>0</v>
      </c>
      <c r="V1835" s="38">
        <f t="shared" si="197"/>
        <v>0</v>
      </c>
      <c r="W1835" s="38">
        <f t="shared" si="197"/>
        <v>0</v>
      </c>
      <c r="X1835" s="38">
        <f t="shared" si="198"/>
        <v>0</v>
      </c>
      <c r="Y1835" s="38">
        <f t="shared" si="198"/>
        <v>0</v>
      </c>
      <c r="Z1835" s="38">
        <f t="shared" si="198"/>
        <v>0</v>
      </c>
      <c r="AA1835" s="38">
        <f t="shared" si="198"/>
        <v>0</v>
      </c>
      <c r="AB1835" s="38">
        <f t="shared" si="199"/>
        <v>0</v>
      </c>
      <c r="AC1835" s="38">
        <f t="shared" si="200"/>
        <v>0</v>
      </c>
      <c r="AD1835" s="38" t="str">
        <f t="shared" si="201"/>
        <v>000000000000</v>
      </c>
    </row>
    <row r="1836" spans="1:30">
      <c r="A1836" s="9" t="str">
        <f>IF('DATA ACCURATE'!A1839&lt;&gt;"",'DATA ACCURATE'!A1839,"")</f>
        <v/>
      </c>
      <c r="B1836" s="9" t="str">
        <f>IF('DATA ACCURATE'!D1839&lt;&gt;"",'DATA ACCURATE'!D1839,"")</f>
        <v/>
      </c>
      <c r="C1836" s="38" t="str">
        <f>IF($AD1836="000000000000","",INDEX(DATABASE!$W$12:$W$71,MATCH($AD1836,DATABASE!$V$12:$V$71,0)))</f>
        <v/>
      </c>
      <c r="D1836" s="34" t="str">
        <f>IF(C1836="","",IF(E1836="",INDEX(DATABASE!$AF$13:$AF$62,MATCH($C1836,DATABASE!$AC$13:$AC$62,0)),IF(E1836="2x D11",INDEX(DATABASE!$AF$13:$AF$62,MATCH($C1836,DATABASE!$AC$13:$AC$62,0))+2*DATABASE!$AF$62,IF(E1836="3x D11",INDEX(DATABASE!$AF$13:$AF$62,MATCH($C1836,DATABASE!$AC$13:$AC$62,0))+3*DATABASE!$AF$62,""))))</f>
        <v/>
      </c>
      <c r="E1836" s="38" t="str">
        <f>IF(AND($K1836="Y",$G1836&lt;&gt;"UNYIL",$F1836&lt;DATABASE!$O$8),"2x D11",IF(AND($K1836="Y",$G1836&lt;&gt;"UNYIL",$F1836&gt;=DATABASE!$O$8),"3x D11",""))</f>
        <v/>
      </c>
      <c r="F1836" s="9" t="str">
        <f>IF('DATA ACCURATE'!N1839&lt;&gt;"",'DATA ACCURATE'!N1839,"")</f>
        <v/>
      </c>
      <c r="G1836" t="str">
        <f>IF(F1836="","",IF(F1836&lt;=DATABASE!$I$8,"UNYIL",IF(F1836&lt;=DATABASE!$J$8,"KECIL",IF(F1836&lt;DATABASE!$K$8,"TANGGUNG",IF(F1836&gt;=DATABASE!$K$8,"BESAR","")))))</f>
        <v/>
      </c>
      <c r="H1836" s="16" t="str">
        <f>IF('DATA ACCURATE'!J1839&lt;&gt;"",'DATA ACCURATE'!J1839,"")</f>
        <v/>
      </c>
      <c r="I1836" s="35" t="str">
        <f>IF(B1836&lt;&gt;"",IFERROR(VLOOKUP(B1836,'DATA TIMBANGAN'!G:M,7,FALSE),VLOOKUP(B1836,'DATA TIMBANGAN'!G:M,7)),"")</f>
        <v/>
      </c>
      <c r="J1836" s="25" t="str">
        <f>IF(H1836&lt;&gt;"",IFERROR(INDEX(DATABASE!$Z$19:$Z$38,MATCH(DATEVALUE(H1836),DATABASE!$AA$19:$AA$38,0)),INDEX(DATABASE!$Z$12:$Z$18,MATCH(WEEKDAY(H1836,2),DATABASE!$AA$12:$AA$18,0))),"")</f>
        <v/>
      </c>
      <c r="K1836" s="25" t="str">
        <f>IF('DATA ACCURATE'!V1839&lt;&gt;"",'DATA ACCURATE'!V1839,"")</f>
        <v/>
      </c>
      <c r="L1836" s="80" t="str">
        <f>IF($H1836="","",IF(OR($J1836="LIBUR",AND($L1835="LIBUR",$O1835=$O1836)),"LIBUR",IF(AND(OR($L1835="LUAR JAM KERJA 1",$L1835="LUAR JAM KERJA 2"),OR(OR(AND($H1835=$H1836,AND(OR($I1836&gt;DATABASE!$J$3,$I1836&lt;DATABASE!$J$6),((DATEVALUE($H1836)+$I1836)-(DATEVALUE($H1835)+$I1835))&lt;DATABASE!$J$6)),AND($H1835=$H1836,$O1835=$O1836,OR($I1836&gt;DATABASE!$J$6,$I1836&lt;DATABASE!$J$3))),AND(($H1836-$H1835)=1,OR($I1836&lt;DATABASE!$I$6,((DATEVALUE($H1836)+$I1836)-(DATEVALUE($H1835)+$I1835))&lt;DATABASE!$J$6))),$A1836=$A1835),"LUAR JAM KERJA 2",IF(AND(OR(WEEKDAY($H1836,2)=1,WEEKDAY($H1836,2)=2,WEEKDAY($H1836,2)=3,WEEKDAY($H1836,2)=4,WEEKDAY($H1836,2)=5),$I1836&lt;=DATABASE!$J$3,$I1836&gt;=DATABASE!$I$3),"JAM KERJA",IF(AND(WEEKDAY($H1836,2)=6,$I1836&lt;=DATABASE!$J$4,$I1836&gt;=DATABASE!$I$4),"JAM KERJA","LUAR JAM KERJA 1")))))</f>
        <v/>
      </c>
      <c r="M1836" s="33" t="str">
        <f>IF('DATA ACCURATE'!T1839&lt;&gt;"",IF('DATA ACCURATE'!T1839&gt;100,'DATA ACCURATE'!T1839/10,'DATA ACCURATE'!T1839),"")</f>
        <v/>
      </c>
      <c r="N1836" t="str">
        <f>IF(M1836="","",IF(M1836&lt;=DATABASE!$I$9,"LOKAL",IF(M1836&lt;DATABASE!$J$9,"LUAR KOTA 1",IF($M1836&gt;=DATABASE!$J$9,"LUAR KOTA 2",""))))</f>
        <v/>
      </c>
      <c r="O1836" s="38" t="str">
        <f>IF('DATA ACCURATE'!L1839&lt;&gt;"",'DATA ACCURATE'!L1839,"")</f>
        <v/>
      </c>
      <c r="Q1836" s="38">
        <f t="shared" si="196"/>
        <v>0</v>
      </c>
      <c r="R1836" s="38">
        <f t="shared" si="196"/>
        <v>0</v>
      </c>
      <c r="S1836" s="38">
        <f t="shared" si="196"/>
        <v>0</v>
      </c>
      <c r="T1836" s="38">
        <f t="shared" si="196"/>
        <v>0</v>
      </c>
      <c r="U1836" s="38">
        <f t="shared" si="197"/>
        <v>0</v>
      </c>
      <c r="V1836" s="38">
        <f t="shared" si="197"/>
        <v>0</v>
      </c>
      <c r="W1836" s="38">
        <f t="shared" si="197"/>
        <v>0</v>
      </c>
      <c r="X1836" s="38">
        <f t="shared" si="198"/>
        <v>0</v>
      </c>
      <c r="Y1836" s="38">
        <f t="shared" si="198"/>
        <v>0</v>
      </c>
      <c r="Z1836" s="38">
        <f t="shared" si="198"/>
        <v>0</v>
      </c>
      <c r="AA1836" s="38">
        <f t="shared" si="198"/>
        <v>0</v>
      </c>
      <c r="AB1836" s="38">
        <f t="shared" si="199"/>
        <v>0</v>
      </c>
      <c r="AC1836" s="38">
        <f t="shared" si="200"/>
        <v>0</v>
      </c>
      <c r="AD1836" s="38" t="str">
        <f t="shared" si="201"/>
        <v>000000000000</v>
      </c>
    </row>
    <row r="1837" spans="1:30">
      <c r="A1837" s="9" t="str">
        <f>IF('DATA ACCURATE'!A1840&lt;&gt;"",'DATA ACCURATE'!A1840,"")</f>
        <v/>
      </c>
      <c r="B1837" s="9" t="str">
        <f>IF('DATA ACCURATE'!D1840&lt;&gt;"",'DATA ACCURATE'!D1840,"")</f>
        <v/>
      </c>
      <c r="C1837" s="38" t="str">
        <f>IF($AD1837="000000000000","",INDEX(DATABASE!$W$12:$W$71,MATCH($AD1837,DATABASE!$V$12:$V$71,0)))</f>
        <v/>
      </c>
      <c r="D1837" s="34" t="str">
        <f>IF(C1837="","",IF(E1837="",INDEX(DATABASE!$AF$13:$AF$62,MATCH($C1837,DATABASE!$AC$13:$AC$62,0)),IF(E1837="2x D11",INDEX(DATABASE!$AF$13:$AF$62,MATCH($C1837,DATABASE!$AC$13:$AC$62,0))+2*DATABASE!$AF$62,IF(E1837="3x D11",INDEX(DATABASE!$AF$13:$AF$62,MATCH($C1837,DATABASE!$AC$13:$AC$62,0))+3*DATABASE!$AF$62,""))))</f>
        <v/>
      </c>
      <c r="E1837" s="38" t="str">
        <f>IF(AND($K1837="Y",$G1837&lt;&gt;"UNYIL",$F1837&lt;DATABASE!$O$8),"2x D11",IF(AND($K1837="Y",$G1837&lt;&gt;"UNYIL",$F1837&gt;=DATABASE!$O$8),"3x D11",""))</f>
        <v/>
      </c>
      <c r="F1837" s="9" t="str">
        <f>IF('DATA ACCURATE'!N1840&lt;&gt;"",'DATA ACCURATE'!N1840,"")</f>
        <v/>
      </c>
      <c r="G1837" t="str">
        <f>IF(F1837="","",IF(F1837&lt;=DATABASE!$I$8,"UNYIL",IF(F1837&lt;=DATABASE!$J$8,"KECIL",IF(F1837&lt;DATABASE!$K$8,"TANGGUNG",IF(F1837&gt;=DATABASE!$K$8,"BESAR","")))))</f>
        <v/>
      </c>
      <c r="H1837" s="16" t="str">
        <f>IF('DATA ACCURATE'!J1840&lt;&gt;"",'DATA ACCURATE'!J1840,"")</f>
        <v/>
      </c>
      <c r="I1837" s="35" t="str">
        <f>IF(B1837&lt;&gt;"",IFERROR(VLOOKUP(B1837,'DATA TIMBANGAN'!G:M,7,FALSE),VLOOKUP(B1837,'DATA TIMBANGAN'!G:M,7)),"")</f>
        <v/>
      </c>
      <c r="J1837" s="25" t="str">
        <f>IF(H1837&lt;&gt;"",IFERROR(INDEX(DATABASE!$Z$19:$Z$38,MATCH(DATEVALUE(H1837),DATABASE!$AA$19:$AA$38,0)),INDEX(DATABASE!$Z$12:$Z$18,MATCH(WEEKDAY(H1837,2),DATABASE!$AA$12:$AA$18,0))),"")</f>
        <v/>
      </c>
      <c r="K1837" s="25" t="str">
        <f>IF('DATA ACCURATE'!V1840&lt;&gt;"",'DATA ACCURATE'!V1840,"")</f>
        <v/>
      </c>
      <c r="L1837" s="80" t="str">
        <f>IF($H1837="","",IF(OR($J1837="LIBUR",AND($L1836="LIBUR",$O1836=$O1837)),"LIBUR",IF(AND(OR($L1836="LUAR JAM KERJA 1",$L1836="LUAR JAM KERJA 2"),OR(OR(AND($H1836=$H1837,AND(OR($I1837&gt;DATABASE!$J$3,$I1837&lt;DATABASE!$J$6),((DATEVALUE($H1837)+$I1837)-(DATEVALUE($H1836)+$I1836))&lt;DATABASE!$J$6)),AND($H1836=$H1837,$O1836=$O1837,OR($I1837&gt;DATABASE!$J$6,$I1837&lt;DATABASE!$J$3))),AND(($H1837-$H1836)=1,OR($I1837&lt;DATABASE!$I$6,((DATEVALUE($H1837)+$I1837)-(DATEVALUE($H1836)+$I1836))&lt;DATABASE!$J$6))),$A1837=$A1836),"LUAR JAM KERJA 2",IF(AND(OR(WEEKDAY($H1837,2)=1,WEEKDAY($H1837,2)=2,WEEKDAY($H1837,2)=3,WEEKDAY($H1837,2)=4,WEEKDAY($H1837,2)=5),$I1837&lt;=DATABASE!$J$3,$I1837&gt;=DATABASE!$I$3),"JAM KERJA",IF(AND(WEEKDAY($H1837,2)=6,$I1837&lt;=DATABASE!$J$4,$I1837&gt;=DATABASE!$I$4),"JAM KERJA","LUAR JAM KERJA 1")))))</f>
        <v/>
      </c>
      <c r="M1837" s="33" t="str">
        <f>IF('DATA ACCURATE'!T1840&lt;&gt;"",IF('DATA ACCURATE'!T1840&gt;100,'DATA ACCURATE'!T1840/10,'DATA ACCURATE'!T1840),"")</f>
        <v/>
      </c>
      <c r="N1837" t="str">
        <f>IF(M1837="","",IF(M1837&lt;=DATABASE!$I$9,"LOKAL",IF(M1837&lt;DATABASE!$J$9,"LUAR KOTA 1",IF($M1837&gt;=DATABASE!$J$9,"LUAR KOTA 2",""))))</f>
        <v/>
      </c>
      <c r="O1837" s="38" t="str">
        <f>IF('DATA ACCURATE'!L1840&lt;&gt;"",'DATA ACCURATE'!L1840,"")</f>
        <v/>
      </c>
      <c r="Q1837" s="38">
        <f t="shared" si="196"/>
        <v>0</v>
      </c>
      <c r="R1837" s="38">
        <f t="shared" si="196"/>
        <v>0</v>
      </c>
      <c r="S1837" s="38">
        <f t="shared" si="196"/>
        <v>0</v>
      </c>
      <c r="T1837" s="38">
        <f t="shared" si="196"/>
        <v>0</v>
      </c>
      <c r="U1837" s="38">
        <f t="shared" si="197"/>
        <v>0</v>
      </c>
      <c r="V1837" s="38">
        <f t="shared" si="197"/>
        <v>0</v>
      </c>
      <c r="W1837" s="38">
        <f t="shared" si="197"/>
        <v>0</v>
      </c>
      <c r="X1837" s="38">
        <f t="shared" si="198"/>
        <v>0</v>
      </c>
      <c r="Y1837" s="38">
        <f t="shared" si="198"/>
        <v>0</v>
      </c>
      <c r="Z1837" s="38">
        <f t="shared" si="198"/>
        <v>0</v>
      </c>
      <c r="AA1837" s="38">
        <f t="shared" si="198"/>
        <v>0</v>
      </c>
      <c r="AB1837" s="38">
        <f t="shared" si="199"/>
        <v>0</v>
      </c>
      <c r="AC1837" s="38">
        <f t="shared" si="200"/>
        <v>0</v>
      </c>
      <c r="AD1837" s="38" t="str">
        <f t="shared" si="201"/>
        <v>000000000000</v>
      </c>
    </row>
    <row r="1838" spans="1:30">
      <c r="A1838" s="9" t="str">
        <f>IF('DATA ACCURATE'!A1841&lt;&gt;"",'DATA ACCURATE'!A1841,"")</f>
        <v/>
      </c>
      <c r="B1838" s="9" t="str">
        <f>IF('DATA ACCURATE'!D1841&lt;&gt;"",'DATA ACCURATE'!D1841,"")</f>
        <v/>
      </c>
      <c r="C1838" s="38" t="str">
        <f>IF($AD1838="000000000000","",INDEX(DATABASE!$W$12:$W$71,MATCH($AD1838,DATABASE!$V$12:$V$71,0)))</f>
        <v/>
      </c>
      <c r="D1838" s="34" t="str">
        <f>IF(C1838="","",IF(E1838="",INDEX(DATABASE!$AF$13:$AF$62,MATCH($C1838,DATABASE!$AC$13:$AC$62,0)),IF(E1838="2x D11",INDEX(DATABASE!$AF$13:$AF$62,MATCH($C1838,DATABASE!$AC$13:$AC$62,0))+2*DATABASE!$AF$62,IF(E1838="3x D11",INDEX(DATABASE!$AF$13:$AF$62,MATCH($C1838,DATABASE!$AC$13:$AC$62,0))+3*DATABASE!$AF$62,""))))</f>
        <v/>
      </c>
      <c r="E1838" s="38" t="str">
        <f>IF(AND($K1838="Y",$G1838&lt;&gt;"UNYIL",$F1838&lt;DATABASE!$O$8),"2x D11",IF(AND($K1838="Y",$G1838&lt;&gt;"UNYIL",$F1838&gt;=DATABASE!$O$8),"3x D11",""))</f>
        <v/>
      </c>
      <c r="F1838" s="9" t="str">
        <f>IF('DATA ACCURATE'!N1841&lt;&gt;"",'DATA ACCURATE'!N1841,"")</f>
        <v/>
      </c>
      <c r="G1838" t="str">
        <f>IF(F1838="","",IF(F1838&lt;=DATABASE!$I$8,"UNYIL",IF(F1838&lt;=DATABASE!$J$8,"KECIL",IF(F1838&lt;DATABASE!$K$8,"TANGGUNG",IF(F1838&gt;=DATABASE!$K$8,"BESAR","")))))</f>
        <v/>
      </c>
      <c r="H1838" s="16" t="str">
        <f>IF('DATA ACCURATE'!J1841&lt;&gt;"",'DATA ACCURATE'!J1841,"")</f>
        <v/>
      </c>
      <c r="I1838" s="35" t="str">
        <f>IF(B1838&lt;&gt;"",IFERROR(VLOOKUP(B1838,'DATA TIMBANGAN'!G:M,7,FALSE),VLOOKUP(B1838,'DATA TIMBANGAN'!G:M,7)),"")</f>
        <v/>
      </c>
      <c r="J1838" s="25" t="str">
        <f>IF(H1838&lt;&gt;"",IFERROR(INDEX(DATABASE!$Z$19:$Z$38,MATCH(DATEVALUE(H1838),DATABASE!$AA$19:$AA$38,0)),INDEX(DATABASE!$Z$12:$Z$18,MATCH(WEEKDAY(H1838,2),DATABASE!$AA$12:$AA$18,0))),"")</f>
        <v/>
      </c>
      <c r="K1838" s="25" t="str">
        <f>IF('DATA ACCURATE'!V1841&lt;&gt;"",'DATA ACCURATE'!V1841,"")</f>
        <v/>
      </c>
      <c r="L1838" s="80" t="str">
        <f>IF($H1838="","",IF(OR($J1838="LIBUR",AND($L1837="LIBUR",$O1837=$O1838)),"LIBUR",IF(AND(OR($L1837="LUAR JAM KERJA 1",$L1837="LUAR JAM KERJA 2"),OR(OR(AND($H1837=$H1838,AND(OR($I1838&gt;DATABASE!$J$3,$I1838&lt;DATABASE!$J$6),((DATEVALUE($H1838)+$I1838)-(DATEVALUE($H1837)+$I1837))&lt;DATABASE!$J$6)),AND($H1837=$H1838,$O1837=$O1838,OR($I1838&gt;DATABASE!$J$6,$I1838&lt;DATABASE!$J$3))),AND(($H1838-$H1837)=1,OR($I1838&lt;DATABASE!$I$6,((DATEVALUE($H1838)+$I1838)-(DATEVALUE($H1837)+$I1837))&lt;DATABASE!$J$6))),$A1838=$A1837),"LUAR JAM KERJA 2",IF(AND(OR(WEEKDAY($H1838,2)=1,WEEKDAY($H1838,2)=2,WEEKDAY($H1838,2)=3,WEEKDAY($H1838,2)=4,WEEKDAY($H1838,2)=5),$I1838&lt;=DATABASE!$J$3,$I1838&gt;=DATABASE!$I$3),"JAM KERJA",IF(AND(WEEKDAY($H1838,2)=6,$I1838&lt;=DATABASE!$J$4,$I1838&gt;=DATABASE!$I$4),"JAM KERJA","LUAR JAM KERJA 1")))))</f>
        <v/>
      </c>
      <c r="M1838" s="33" t="str">
        <f>IF('DATA ACCURATE'!T1841&lt;&gt;"",IF('DATA ACCURATE'!T1841&gt;100,'DATA ACCURATE'!T1841/10,'DATA ACCURATE'!T1841),"")</f>
        <v/>
      </c>
      <c r="N1838" t="str">
        <f>IF(M1838="","",IF(M1838&lt;=DATABASE!$I$9,"LOKAL",IF(M1838&lt;DATABASE!$J$9,"LUAR KOTA 1",IF($M1838&gt;=DATABASE!$J$9,"LUAR KOTA 2",""))))</f>
        <v/>
      </c>
      <c r="O1838" s="38" t="str">
        <f>IF('DATA ACCURATE'!L1841&lt;&gt;"",'DATA ACCURATE'!L1841,"")</f>
        <v/>
      </c>
      <c r="Q1838" s="38">
        <f t="shared" si="196"/>
        <v>0</v>
      </c>
      <c r="R1838" s="38">
        <f t="shared" si="196"/>
        <v>0</v>
      </c>
      <c r="S1838" s="38">
        <f t="shared" si="196"/>
        <v>0</v>
      </c>
      <c r="T1838" s="38">
        <f t="shared" si="196"/>
        <v>0</v>
      </c>
      <c r="U1838" s="38">
        <f t="shared" si="197"/>
        <v>0</v>
      </c>
      <c r="V1838" s="38">
        <f t="shared" si="197"/>
        <v>0</v>
      </c>
      <c r="W1838" s="38">
        <f t="shared" si="197"/>
        <v>0</v>
      </c>
      <c r="X1838" s="38">
        <f t="shared" si="198"/>
        <v>0</v>
      </c>
      <c r="Y1838" s="38">
        <f t="shared" si="198"/>
        <v>0</v>
      </c>
      <c r="Z1838" s="38">
        <f t="shared" si="198"/>
        <v>0</v>
      </c>
      <c r="AA1838" s="38">
        <f t="shared" si="198"/>
        <v>0</v>
      </c>
      <c r="AB1838" s="38">
        <f t="shared" si="199"/>
        <v>0</v>
      </c>
      <c r="AC1838" s="38">
        <f t="shared" si="200"/>
        <v>0</v>
      </c>
      <c r="AD1838" s="38" t="str">
        <f t="shared" si="201"/>
        <v>000000000000</v>
      </c>
    </row>
    <row r="1839" spans="1:30">
      <c r="A1839" s="9" t="str">
        <f>IF('DATA ACCURATE'!A1842&lt;&gt;"",'DATA ACCURATE'!A1842,"")</f>
        <v/>
      </c>
      <c r="B1839" s="9" t="str">
        <f>IF('DATA ACCURATE'!D1842&lt;&gt;"",'DATA ACCURATE'!D1842,"")</f>
        <v/>
      </c>
      <c r="C1839" s="38" t="str">
        <f>IF($AD1839="000000000000","",INDEX(DATABASE!$W$12:$W$71,MATCH($AD1839,DATABASE!$V$12:$V$71,0)))</f>
        <v/>
      </c>
      <c r="D1839" s="34" t="str">
        <f>IF(C1839="","",IF(E1839="",INDEX(DATABASE!$AF$13:$AF$62,MATCH($C1839,DATABASE!$AC$13:$AC$62,0)),IF(E1839="2x D11",INDEX(DATABASE!$AF$13:$AF$62,MATCH($C1839,DATABASE!$AC$13:$AC$62,0))+2*DATABASE!$AF$62,IF(E1839="3x D11",INDEX(DATABASE!$AF$13:$AF$62,MATCH($C1839,DATABASE!$AC$13:$AC$62,0))+3*DATABASE!$AF$62,""))))</f>
        <v/>
      </c>
      <c r="E1839" s="38" t="str">
        <f>IF(AND($K1839="Y",$G1839&lt;&gt;"UNYIL",$F1839&lt;DATABASE!$O$8),"2x D11",IF(AND($K1839="Y",$G1839&lt;&gt;"UNYIL",$F1839&gt;=DATABASE!$O$8),"3x D11",""))</f>
        <v/>
      </c>
      <c r="F1839" s="9" t="str">
        <f>IF('DATA ACCURATE'!N1842&lt;&gt;"",'DATA ACCURATE'!N1842,"")</f>
        <v/>
      </c>
      <c r="G1839" t="str">
        <f>IF(F1839="","",IF(F1839&lt;=DATABASE!$I$8,"UNYIL",IF(F1839&lt;=DATABASE!$J$8,"KECIL",IF(F1839&lt;DATABASE!$K$8,"TANGGUNG",IF(F1839&gt;=DATABASE!$K$8,"BESAR","")))))</f>
        <v/>
      </c>
      <c r="H1839" s="16" t="str">
        <f>IF('DATA ACCURATE'!J1842&lt;&gt;"",'DATA ACCURATE'!J1842,"")</f>
        <v/>
      </c>
      <c r="I1839" s="35" t="str">
        <f>IF(B1839&lt;&gt;"",IFERROR(VLOOKUP(B1839,'DATA TIMBANGAN'!G:M,7,FALSE),VLOOKUP(B1839,'DATA TIMBANGAN'!G:M,7)),"")</f>
        <v/>
      </c>
      <c r="J1839" s="25" t="str">
        <f>IF(H1839&lt;&gt;"",IFERROR(INDEX(DATABASE!$Z$19:$Z$38,MATCH(DATEVALUE(H1839),DATABASE!$AA$19:$AA$38,0)),INDEX(DATABASE!$Z$12:$Z$18,MATCH(WEEKDAY(H1839,2),DATABASE!$AA$12:$AA$18,0))),"")</f>
        <v/>
      </c>
      <c r="K1839" s="25" t="str">
        <f>IF('DATA ACCURATE'!V1842&lt;&gt;"",'DATA ACCURATE'!V1842,"")</f>
        <v/>
      </c>
      <c r="L1839" s="80" t="str">
        <f>IF($H1839="","",IF(OR($J1839="LIBUR",AND($L1838="LIBUR",$O1838=$O1839)),"LIBUR",IF(AND(OR($L1838="LUAR JAM KERJA 1",$L1838="LUAR JAM KERJA 2"),OR(OR(AND($H1838=$H1839,AND(OR($I1839&gt;DATABASE!$J$3,$I1839&lt;DATABASE!$J$6),((DATEVALUE($H1839)+$I1839)-(DATEVALUE($H1838)+$I1838))&lt;DATABASE!$J$6)),AND($H1838=$H1839,$O1838=$O1839,OR($I1839&gt;DATABASE!$J$6,$I1839&lt;DATABASE!$J$3))),AND(($H1839-$H1838)=1,OR($I1839&lt;DATABASE!$I$6,((DATEVALUE($H1839)+$I1839)-(DATEVALUE($H1838)+$I1838))&lt;DATABASE!$J$6))),$A1839=$A1838),"LUAR JAM KERJA 2",IF(AND(OR(WEEKDAY($H1839,2)=1,WEEKDAY($H1839,2)=2,WEEKDAY($H1839,2)=3,WEEKDAY($H1839,2)=4,WEEKDAY($H1839,2)=5),$I1839&lt;=DATABASE!$J$3,$I1839&gt;=DATABASE!$I$3),"JAM KERJA",IF(AND(WEEKDAY($H1839,2)=6,$I1839&lt;=DATABASE!$J$4,$I1839&gt;=DATABASE!$I$4),"JAM KERJA","LUAR JAM KERJA 1")))))</f>
        <v/>
      </c>
      <c r="M1839" s="33" t="str">
        <f>IF('DATA ACCURATE'!T1842&lt;&gt;"",IF('DATA ACCURATE'!T1842&gt;100,'DATA ACCURATE'!T1842/10,'DATA ACCURATE'!T1842),"")</f>
        <v/>
      </c>
      <c r="N1839" t="str">
        <f>IF(M1839="","",IF(M1839&lt;=DATABASE!$I$9,"LOKAL",IF(M1839&lt;DATABASE!$J$9,"LUAR KOTA 1",IF($M1839&gt;=DATABASE!$J$9,"LUAR KOTA 2",""))))</f>
        <v/>
      </c>
      <c r="O1839" s="38" t="str">
        <f>IF('DATA ACCURATE'!L1842&lt;&gt;"",'DATA ACCURATE'!L1842,"")</f>
        <v/>
      </c>
      <c r="Q1839" s="38">
        <f t="shared" si="196"/>
        <v>0</v>
      </c>
      <c r="R1839" s="38">
        <f t="shared" si="196"/>
        <v>0</v>
      </c>
      <c r="S1839" s="38">
        <f t="shared" si="196"/>
        <v>0</v>
      </c>
      <c r="T1839" s="38">
        <f t="shared" si="196"/>
        <v>0</v>
      </c>
      <c r="U1839" s="38">
        <f t="shared" si="197"/>
        <v>0</v>
      </c>
      <c r="V1839" s="38">
        <f t="shared" si="197"/>
        <v>0</v>
      </c>
      <c r="W1839" s="38">
        <f t="shared" si="197"/>
        <v>0</v>
      </c>
      <c r="X1839" s="38">
        <f t="shared" si="198"/>
        <v>0</v>
      </c>
      <c r="Y1839" s="38">
        <f t="shared" si="198"/>
        <v>0</v>
      </c>
      <c r="Z1839" s="38">
        <f t="shared" si="198"/>
        <v>0</v>
      </c>
      <c r="AA1839" s="38">
        <f t="shared" si="198"/>
        <v>0</v>
      </c>
      <c r="AB1839" s="38">
        <f t="shared" si="199"/>
        <v>0</v>
      </c>
      <c r="AC1839" s="38">
        <f t="shared" si="200"/>
        <v>0</v>
      </c>
      <c r="AD1839" s="38" t="str">
        <f t="shared" si="201"/>
        <v>000000000000</v>
      </c>
    </row>
    <row r="1840" spans="1:30">
      <c r="A1840" s="9" t="str">
        <f>IF('DATA ACCURATE'!A1843&lt;&gt;"",'DATA ACCURATE'!A1843,"")</f>
        <v/>
      </c>
      <c r="B1840" s="9" t="str">
        <f>IF('DATA ACCURATE'!D1843&lt;&gt;"",'DATA ACCURATE'!D1843,"")</f>
        <v/>
      </c>
      <c r="C1840" s="38" t="str">
        <f>IF($AD1840="000000000000","",INDEX(DATABASE!$W$12:$W$71,MATCH($AD1840,DATABASE!$V$12:$V$71,0)))</f>
        <v/>
      </c>
      <c r="D1840" s="34" t="str">
        <f>IF(C1840="","",IF(E1840="",INDEX(DATABASE!$AF$13:$AF$62,MATCH($C1840,DATABASE!$AC$13:$AC$62,0)),IF(E1840="2x D11",INDEX(DATABASE!$AF$13:$AF$62,MATCH($C1840,DATABASE!$AC$13:$AC$62,0))+2*DATABASE!$AF$62,IF(E1840="3x D11",INDEX(DATABASE!$AF$13:$AF$62,MATCH($C1840,DATABASE!$AC$13:$AC$62,0))+3*DATABASE!$AF$62,""))))</f>
        <v/>
      </c>
      <c r="E1840" s="38" t="str">
        <f>IF(AND($K1840="Y",$G1840&lt;&gt;"UNYIL",$F1840&lt;DATABASE!$O$8),"2x D11",IF(AND($K1840="Y",$G1840&lt;&gt;"UNYIL",$F1840&gt;=DATABASE!$O$8),"3x D11",""))</f>
        <v/>
      </c>
      <c r="F1840" s="9" t="str">
        <f>IF('DATA ACCURATE'!N1843&lt;&gt;"",'DATA ACCURATE'!N1843,"")</f>
        <v/>
      </c>
      <c r="G1840" t="str">
        <f>IF(F1840="","",IF(F1840&lt;=DATABASE!$I$8,"UNYIL",IF(F1840&lt;=DATABASE!$J$8,"KECIL",IF(F1840&lt;DATABASE!$K$8,"TANGGUNG",IF(F1840&gt;=DATABASE!$K$8,"BESAR","")))))</f>
        <v/>
      </c>
      <c r="H1840" s="16" t="str">
        <f>IF('DATA ACCURATE'!J1843&lt;&gt;"",'DATA ACCURATE'!J1843,"")</f>
        <v/>
      </c>
      <c r="I1840" s="35" t="str">
        <f>IF(B1840&lt;&gt;"",IFERROR(VLOOKUP(B1840,'DATA TIMBANGAN'!G:M,7,FALSE),VLOOKUP(B1840,'DATA TIMBANGAN'!G:M,7)),"")</f>
        <v/>
      </c>
      <c r="J1840" s="25" t="str">
        <f>IF(H1840&lt;&gt;"",IFERROR(INDEX(DATABASE!$Z$19:$Z$38,MATCH(DATEVALUE(H1840),DATABASE!$AA$19:$AA$38,0)),INDEX(DATABASE!$Z$12:$Z$18,MATCH(WEEKDAY(H1840,2),DATABASE!$AA$12:$AA$18,0))),"")</f>
        <v/>
      </c>
      <c r="K1840" s="25" t="str">
        <f>IF('DATA ACCURATE'!V1843&lt;&gt;"",'DATA ACCURATE'!V1843,"")</f>
        <v/>
      </c>
      <c r="L1840" s="80" t="str">
        <f>IF($H1840="","",IF(OR($J1840="LIBUR",AND($L1839="LIBUR",$O1839=$O1840)),"LIBUR",IF(AND(OR($L1839="LUAR JAM KERJA 1",$L1839="LUAR JAM KERJA 2"),OR(OR(AND($H1839=$H1840,AND(OR($I1840&gt;DATABASE!$J$3,$I1840&lt;DATABASE!$J$6),((DATEVALUE($H1840)+$I1840)-(DATEVALUE($H1839)+$I1839))&lt;DATABASE!$J$6)),AND($H1839=$H1840,$O1839=$O1840,OR($I1840&gt;DATABASE!$J$6,$I1840&lt;DATABASE!$J$3))),AND(($H1840-$H1839)=1,OR($I1840&lt;DATABASE!$I$6,((DATEVALUE($H1840)+$I1840)-(DATEVALUE($H1839)+$I1839))&lt;DATABASE!$J$6))),$A1840=$A1839),"LUAR JAM KERJA 2",IF(AND(OR(WEEKDAY($H1840,2)=1,WEEKDAY($H1840,2)=2,WEEKDAY($H1840,2)=3,WEEKDAY($H1840,2)=4,WEEKDAY($H1840,2)=5),$I1840&lt;=DATABASE!$J$3,$I1840&gt;=DATABASE!$I$3),"JAM KERJA",IF(AND(WEEKDAY($H1840,2)=6,$I1840&lt;=DATABASE!$J$4,$I1840&gt;=DATABASE!$I$4),"JAM KERJA","LUAR JAM KERJA 1")))))</f>
        <v/>
      </c>
      <c r="M1840" s="33" t="str">
        <f>IF('DATA ACCURATE'!T1843&lt;&gt;"",IF('DATA ACCURATE'!T1843&gt;100,'DATA ACCURATE'!T1843/10,'DATA ACCURATE'!T1843),"")</f>
        <v/>
      </c>
      <c r="N1840" t="str">
        <f>IF(M1840="","",IF(M1840&lt;=DATABASE!$I$9,"LOKAL",IF(M1840&lt;DATABASE!$J$9,"LUAR KOTA 1",IF($M1840&gt;=DATABASE!$J$9,"LUAR KOTA 2",""))))</f>
        <v/>
      </c>
      <c r="O1840" s="38" t="str">
        <f>IF('DATA ACCURATE'!L1843&lt;&gt;"",'DATA ACCURATE'!L1843,"")</f>
        <v/>
      </c>
      <c r="Q1840" s="38">
        <f t="shared" si="196"/>
        <v>0</v>
      </c>
      <c r="R1840" s="38">
        <f t="shared" si="196"/>
        <v>0</v>
      </c>
      <c r="S1840" s="38">
        <f t="shared" si="196"/>
        <v>0</v>
      </c>
      <c r="T1840" s="38">
        <f t="shared" si="196"/>
        <v>0</v>
      </c>
      <c r="U1840" s="38">
        <f t="shared" si="197"/>
        <v>0</v>
      </c>
      <c r="V1840" s="38">
        <f t="shared" si="197"/>
        <v>0</v>
      </c>
      <c r="W1840" s="38">
        <f t="shared" si="197"/>
        <v>0</v>
      </c>
      <c r="X1840" s="38">
        <f t="shared" si="198"/>
        <v>0</v>
      </c>
      <c r="Y1840" s="38">
        <f t="shared" si="198"/>
        <v>0</v>
      </c>
      <c r="Z1840" s="38">
        <f t="shared" si="198"/>
        <v>0</v>
      </c>
      <c r="AA1840" s="38">
        <f t="shared" si="198"/>
        <v>0</v>
      </c>
      <c r="AB1840" s="38">
        <f t="shared" si="199"/>
        <v>0</v>
      </c>
      <c r="AC1840" s="38">
        <f t="shared" si="200"/>
        <v>0</v>
      </c>
      <c r="AD1840" s="38" t="str">
        <f t="shared" si="201"/>
        <v>000000000000</v>
      </c>
    </row>
    <row r="1841" spans="1:30">
      <c r="A1841" s="9" t="str">
        <f>IF('DATA ACCURATE'!A1844&lt;&gt;"",'DATA ACCURATE'!A1844,"")</f>
        <v/>
      </c>
      <c r="B1841" s="9" t="str">
        <f>IF('DATA ACCURATE'!D1844&lt;&gt;"",'DATA ACCURATE'!D1844,"")</f>
        <v/>
      </c>
      <c r="C1841" s="38" t="str">
        <f>IF($AD1841="000000000000","",INDEX(DATABASE!$W$12:$W$71,MATCH($AD1841,DATABASE!$V$12:$V$71,0)))</f>
        <v/>
      </c>
      <c r="D1841" s="34" t="str">
        <f>IF(C1841="","",IF(E1841="",INDEX(DATABASE!$AF$13:$AF$62,MATCH($C1841,DATABASE!$AC$13:$AC$62,0)),IF(E1841="2x D11",INDEX(DATABASE!$AF$13:$AF$62,MATCH($C1841,DATABASE!$AC$13:$AC$62,0))+2*DATABASE!$AF$62,IF(E1841="3x D11",INDEX(DATABASE!$AF$13:$AF$62,MATCH($C1841,DATABASE!$AC$13:$AC$62,0))+3*DATABASE!$AF$62,""))))</f>
        <v/>
      </c>
      <c r="E1841" s="38" t="str">
        <f>IF(AND($K1841="Y",$G1841&lt;&gt;"UNYIL",$F1841&lt;DATABASE!$O$8),"2x D11",IF(AND($K1841="Y",$G1841&lt;&gt;"UNYIL",$F1841&gt;=DATABASE!$O$8),"3x D11",""))</f>
        <v/>
      </c>
      <c r="F1841" s="9" t="str">
        <f>IF('DATA ACCURATE'!N1844&lt;&gt;"",'DATA ACCURATE'!N1844,"")</f>
        <v/>
      </c>
      <c r="G1841" t="str">
        <f>IF(F1841="","",IF(F1841&lt;=DATABASE!$I$8,"UNYIL",IF(F1841&lt;=DATABASE!$J$8,"KECIL",IF(F1841&lt;DATABASE!$K$8,"TANGGUNG",IF(F1841&gt;=DATABASE!$K$8,"BESAR","")))))</f>
        <v/>
      </c>
      <c r="H1841" s="16" t="str">
        <f>IF('DATA ACCURATE'!J1844&lt;&gt;"",'DATA ACCURATE'!J1844,"")</f>
        <v/>
      </c>
      <c r="I1841" s="35" t="str">
        <f>IF(B1841&lt;&gt;"",IFERROR(VLOOKUP(B1841,'DATA TIMBANGAN'!G:M,7,FALSE),VLOOKUP(B1841,'DATA TIMBANGAN'!G:M,7)),"")</f>
        <v/>
      </c>
      <c r="J1841" s="25" t="str">
        <f>IF(H1841&lt;&gt;"",IFERROR(INDEX(DATABASE!$Z$19:$Z$38,MATCH(DATEVALUE(H1841),DATABASE!$AA$19:$AA$38,0)),INDEX(DATABASE!$Z$12:$Z$18,MATCH(WEEKDAY(H1841,2),DATABASE!$AA$12:$AA$18,0))),"")</f>
        <v/>
      </c>
      <c r="K1841" s="25" t="str">
        <f>IF('DATA ACCURATE'!V1844&lt;&gt;"",'DATA ACCURATE'!V1844,"")</f>
        <v/>
      </c>
      <c r="L1841" s="80" t="str">
        <f>IF($H1841="","",IF(OR($J1841="LIBUR",AND($L1840="LIBUR",$O1840=$O1841)),"LIBUR",IF(AND(OR($L1840="LUAR JAM KERJA 1",$L1840="LUAR JAM KERJA 2"),OR(OR(AND($H1840=$H1841,AND(OR($I1841&gt;DATABASE!$J$3,$I1841&lt;DATABASE!$J$6),((DATEVALUE($H1841)+$I1841)-(DATEVALUE($H1840)+$I1840))&lt;DATABASE!$J$6)),AND($H1840=$H1841,$O1840=$O1841,OR($I1841&gt;DATABASE!$J$6,$I1841&lt;DATABASE!$J$3))),AND(($H1841-$H1840)=1,OR($I1841&lt;DATABASE!$I$6,((DATEVALUE($H1841)+$I1841)-(DATEVALUE($H1840)+$I1840))&lt;DATABASE!$J$6))),$A1841=$A1840),"LUAR JAM KERJA 2",IF(AND(OR(WEEKDAY($H1841,2)=1,WEEKDAY($H1841,2)=2,WEEKDAY($H1841,2)=3,WEEKDAY($H1841,2)=4,WEEKDAY($H1841,2)=5),$I1841&lt;=DATABASE!$J$3,$I1841&gt;=DATABASE!$I$3),"JAM KERJA",IF(AND(WEEKDAY($H1841,2)=6,$I1841&lt;=DATABASE!$J$4,$I1841&gt;=DATABASE!$I$4),"JAM KERJA","LUAR JAM KERJA 1")))))</f>
        <v/>
      </c>
      <c r="M1841" s="33" t="str">
        <f>IF('DATA ACCURATE'!T1844&lt;&gt;"",IF('DATA ACCURATE'!T1844&gt;100,'DATA ACCURATE'!T1844/10,'DATA ACCURATE'!T1844),"")</f>
        <v/>
      </c>
      <c r="N1841" t="str">
        <f>IF(M1841="","",IF(M1841&lt;=DATABASE!$I$9,"LOKAL",IF(M1841&lt;DATABASE!$J$9,"LUAR KOTA 1",IF($M1841&gt;=DATABASE!$J$9,"LUAR KOTA 2",""))))</f>
        <v/>
      </c>
      <c r="O1841" s="38" t="str">
        <f>IF('DATA ACCURATE'!L1844&lt;&gt;"",'DATA ACCURATE'!L1844,"")</f>
        <v/>
      </c>
      <c r="Q1841" s="38">
        <f t="shared" si="196"/>
        <v>0</v>
      </c>
      <c r="R1841" s="38">
        <f t="shared" si="196"/>
        <v>0</v>
      </c>
      <c r="S1841" s="38">
        <f t="shared" si="196"/>
        <v>0</v>
      </c>
      <c r="T1841" s="38">
        <f t="shared" si="196"/>
        <v>0</v>
      </c>
      <c r="U1841" s="38">
        <f t="shared" si="197"/>
        <v>0</v>
      </c>
      <c r="V1841" s="38">
        <f t="shared" si="197"/>
        <v>0</v>
      </c>
      <c r="W1841" s="38">
        <f t="shared" si="197"/>
        <v>0</v>
      </c>
      <c r="X1841" s="38">
        <f t="shared" si="198"/>
        <v>0</v>
      </c>
      <c r="Y1841" s="38">
        <f t="shared" si="198"/>
        <v>0</v>
      </c>
      <c r="Z1841" s="38">
        <f t="shared" si="198"/>
        <v>0</v>
      </c>
      <c r="AA1841" s="38">
        <f t="shared" si="198"/>
        <v>0</v>
      </c>
      <c r="AB1841" s="38">
        <f t="shared" si="199"/>
        <v>0</v>
      </c>
      <c r="AC1841" s="38">
        <f t="shared" si="200"/>
        <v>0</v>
      </c>
      <c r="AD1841" s="38" t="str">
        <f t="shared" si="201"/>
        <v>000000000000</v>
      </c>
    </row>
    <row r="1842" spans="1:30">
      <c r="A1842" s="9" t="str">
        <f>IF('DATA ACCURATE'!A1845&lt;&gt;"",'DATA ACCURATE'!A1845,"")</f>
        <v/>
      </c>
      <c r="B1842" s="9" t="str">
        <f>IF('DATA ACCURATE'!D1845&lt;&gt;"",'DATA ACCURATE'!D1845,"")</f>
        <v/>
      </c>
      <c r="C1842" s="38" t="str">
        <f>IF($AD1842="000000000000","",INDEX(DATABASE!$W$12:$W$71,MATCH($AD1842,DATABASE!$V$12:$V$71,0)))</f>
        <v/>
      </c>
      <c r="D1842" s="34" t="str">
        <f>IF(C1842="","",IF(E1842="",INDEX(DATABASE!$AF$13:$AF$62,MATCH($C1842,DATABASE!$AC$13:$AC$62,0)),IF(E1842="2x D11",INDEX(DATABASE!$AF$13:$AF$62,MATCH($C1842,DATABASE!$AC$13:$AC$62,0))+2*DATABASE!$AF$62,IF(E1842="3x D11",INDEX(DATABASE!$AF$13:$AF$62,MATCH($C1842,DATABASE!$AC$13:$AC$62,0))+3*DATABASE!$AF$62,""))))</f>
        <v/>
      </c>
      <c r="E1842" s="38" t="str">
        <f>IF(AND($K1842="Y",$G1842&lt;&gt;"UNYIL",$F1842&lt;DATABASE!$O$8),"2x D11",IF(AND($K1842="Y",$G1842&lt;&gt;"UNYIL",$F1842&gt;=DATABASE!$O$8),"3x D11",""))</f>
        <v/>
      </c>
      <c r="F1842" s="9" t="str">
        <f>IF('DATA ACCURATE'!N1845&lt;&gt;"",'DATA ACCURATE'!N1845,"")</f>
        <v/>
      </c>
      <c r="G1842" t="str">
        <f>IF(F1842="","",IF(F1842&lt;=DATABASE!$I$8,"UNYIL",IF(F1842&lt;=DATABASE!$J$8,"KECIL",IF(F1842&lt;DATABASE!$K$8,"TANGGUNG",IF(F1842&gt;=DATABASE!$K$8,"BESAR","")))))</f>
        <v/>
      </c>
      <c r="H1842" s="16" t="str">
        <f>IF('DATA ACCURATE'!J1845&lt;&gt;"",'DATA ACCURATE'!J1845,"")</f>
        <v/>
      </c>
      <c r="I1842" s="35" t="str">
        <f>IF(B1842&lt;&gt;"",IFERROR(VLOOKUP(B1842,'DATA TIMBANGAN'!G:M,7,FALSE),VLOOKUP(B1842,'DATA TIMBANGAN'!G:M,7)),"")</f>
        <v/>
      </c>
      <c r="J1842" s="25" t="str">
        <f>IF(H1842&lt;&gt;"",IFERROR(INDEX(DATABASE!$Z$19:$Z$38,MATCH(DATEVALUE(H1842),DATABASE!$AA$19:$AA$38,0)),INDEX(DATABASE!$Z$12:$Z$18,MATCH(WEEKDAY(H1842,2),DATABASE!$AA$12:$AA$18,0))),"")</f>
        <v/>
      </c>
      <c r="K1842" s="25" t="str">
        <f>IF('DATA ACCURATE'!V1845&lt;&gt;"",'DATA ACCURATE'!V1845,"")</f>
        <v/>
      </c>
      <c r="L1842" s="80" t="str">
        <f>IF($H1842="","",IF(OR($J1842="LIBUR",AND($L1841="LIBUR",$O1841=$O1842)),"LIBUR",IF(AND(OR($L1841="LUAR JAM KERJA 1",$L1841="LUAR JAM KERJA 2"),OR(OR(AND($H1841=$H1842,AND(OR($I1842&gt;DATABASE!$J$3,$I1842&lt;DATABASE!$J$6),((DATEVALUE($H1842)+$I1842)-(DATEVALUE($H1841)+$I1841))&lt;DATABASE!$J$6)),AND($H1841=$H1842,$O1841=$O1842,OR($I1842&gt;DATABASE!$J$6,$I1842&lt;DATABASE!$J$3))),AND(($H1842-$H1841)=1,OR($I1842&lt;DATABASE!$I$6,((DATEVALUE($H1842)+$I1842)-(DATEVALUE($H1841)+$I1841))&lt;DATABASE!$J$6))),$A1842=$A1841),"LUAR JAM KERJA 2",IF(AND(OR(WEEKDAY($H1842,2)=1,WEEKDAY($H1842,2)=2,WEEKDAY($H1842,2)=3,WEEKDAY($H1842,2)=4,WEEKDAY($H1842,2)=5),$I1842&lt;=DATABASE!$J$3,$I1842&gt;=DATABASE!$I$3),"JAM KERJA",IF(AND(WEEKDAY($H1842,2)=6,$I1842&lt;=DATABASE!$J$4,$I1842&gt;=DATABASE!$I$4),"JAM KERJA","LUAR JAM KERJA 1")))))</f>
        <v/>
      </c>
      <c r="M1842" s="33" t="str">
        <f>IF('DATA ACCURATE'!T1845&lt;&gt;"",IF('DATA ACCURATE'!T1845&gt;100,'DATA ACCURATE'!T1845/10,'DATA ACCURATE'!T1845),"")</f>
        <v/>
      </c>
      <c r="N1842" t="str">
        <f>IF(M1842="","",IF(M1842&lt;=DATABASE!$I$9,"LOKAL",IF(M1842&lt;DATABASE!$J$9,"LUAR KOTA 1",IF($M1842&gt;=DATABASE!$J$9,"LUAR KOTA 2",""))))</f>
        <v/>
      </c>
      <c r="O1842" s="38" t="str">
        <f>IF('DATA ACCURATE'!L1845&lt;&gt;"",'DATA ACCURATE'!L1845,"")</f>
        <v/>
      </c>
      <c r="Q1842" s="38">
        <f t="shared" si="196"/>
        <v>0</v>
      </c>
      <c r="R1842" s="38">
        <f t="shared" si="196"/>
        <v>0</v>
      </c>
      <c r="S1842" s="38">
        <f t="shared" si="196"/>
        <v>0</v>
      </c>
      <c r="T1842" s="38">
        <f t="shared" si="196"/>
        <v>0</v>
      </c>
      <c r="U1842" s="38">
        <f t="shared" si="197"/>
        <v>0</v>
      </c>
      <c r="V1842" s="38">
        <f t="shared" si="197"/>
        <v>0</v>
      </c>
      <c r="W1842" s="38">
        <f t="shared" si="197"/>
        <v>0</v>
      </c>
      <c r="X1842" s="38">
        <f t="shared" si="198"/>
        <v>0</v>
      </c>
      <c r="Y1842" s="38">
        <f t="shared" si="198"/>
        <v>0</v>
      </c>
      <c r="Z1842" s="38">
        <f t="shared" si="198"/>
        <v>0</v>
      </c>
      <c r="AA1842" s="38">
        <f t="shared" si="198"/>
        <v>0</v>
      </c>
      <c r="AB1842" s="38">
        <f t="shared" si="199"/>
        <v>0</v>
      </c>
      <c r="AC1842" s="38">
        <f t="shared" si="200"/>
        <v>0</v>
      </c>
      <c r="AD1842" s="38" t="str">
        <f t="shared" si="201"/>
        <v>000000000000</v>
      </c>
    </row>
    <row r="1843" spans="1:30">
      <c r="A1843" s="9" t="str">
        <f>IF('DATA ACCURATE'!A1846&lt;&gt;"",'DATA ACCURATE'!A1846,"")</f>
        <v/>
      </c>
      <c r="B1843" s="9" t="str">
        <f>IF('DATA ACCURATE'!D1846&lt;&gt;"",'DATA ACCURATE'!D1846,"")</f>
        <v/>
      </c>
      <c r="C1843" s="38" t="str">
        <f>IF($AD1843="000000000000","",INDEX(DATABASE!$W$12:$W$71,MATCH($AD1843,DATABASE!$V$12:$V$71,0)))</f>
        <v/>
      </c>
      <c r="D1843" s="34" t="str">
        <f>IF(C1843="","",IF(E1843="",INDEX(DATABASE!$AF$13:$AF$62,MATCH($C1843,DATABASE!$AC$13:$AC$62,0)),IF(E1843="2x D11",INDEX(DATABASE!$AF$13:$AF$62,MATCH($C1843,DATABASE!$AC$13:$AC$62,0))+2*DATABASE!$AF$62,IF(E1843="3x D11",INDEX(DATABASE!$AF$13:$AF$62,MATCH($C1843,DATABASE!$AC$13:$AC$62,0))+3*DATABASE!$AF$62,""))))</f>
        <v/>
      </c>
      <c r="E1843" s="38" t="str">
        <f>IF(AND($K1843="Y",$G1843&lt;&gt;"UNYIL",$F1843&lt;DATABASE!$O$8),"2x D11",IF(AND($K1843="Y",$G1843&lt;&gt;"UNYIL",$F1843&gt;=DATABASE!$O$8),"3x D11",""))</f>
        <v/>
      </c>
      <c r="F1843" s="9" t="str">
        <f>IF('DATA ACCURATE'!N1846&lt;&gt;"",'DATA ACCURATE'!N1846,"")</f>
        <v/>
      </c>
      <c r="G1843" t="str">
        <f>IF(F1843="","",IF(F1843&lt;=DATABASE!$I$8,"UNYIL",IF(F1843&lt;=DATABASE!$J$8,"KECIL",IF(F1843&lt;DATABASE!$K$8,"TANGGUNG",IF(F1843&gt;=DATABASE!$K$8,"BESAR","")))))</f>
        <v/>
      </c>
      <c r="H1843" s="16" t="str">
        <f>IF('DATA ACCURATE'!J1846&lt;&gt;"",'DATA ACCURATE'!J1846,"")</f>
        <v/>
      </c>
      <c r="I1843" s="35" t="str">
        <f>IF(B1843&lt;&gt;"",IFERROR(VLOOKUP(B1843,'DATA TIMBANGAN'!G:M,7,FALSE),VLOOKUP(B1843,'DATA TIMBANGAN'!G:M,7)),"")</f>
        <v/>
      </c>
      <c r="J1843" s="25" t="str">
        <f>IF(H1843&lt;&gt;"",IFERROR(INDEX(DATABASE!$Z$19:$Z$38,MATCH(DATEVALUE(H1843),DATABASE!$AA$19:$AA$38,0)),INDEX(DATABASE!$Z$12:$Z$18,MATCH(WEEKDAY(H1843,2),DATABASE!$AA$12:$AA$18,0))),"")</f>
        <v/>
      </c>
      <c r="K1843" s="25" t="str">
        <f>IF('DATA ACCURATE'!V1846&lt;&gt;"",'DATA ACCURATE'!V1846,"")</f>
        <v/>
      </c>
      <c r="L1843" s="80" t="str">
        <f>IF($H1843="","",IF(OR($J1843="LIBUR",AND($L1842="LIBUR",$O1842=$O1843)),"LIBUR",IF(AND(OR($L1842="LUAR JAM KERJA 1",$L1842="LUAR JAM KERJA 2"),OR(OR(AND($H1842=$H1843,AND(OR($I1843&gt;DATABASE!$J$3,$I1843&lt;DATABASE!$J$6),((DATEVALUE($H1843)+$I1843)-(DATEVALUE($H1842)+$I1842))&lt;DATABASE!$J$6)),AND($H1842=$H1843,$O1842=$O1843,OR($I1843&gt;DATABASE!$J$6,$I1843&lt;DATABASE!$J$3))),AND(($H1843-$H1842)=1,OR($I1843&lt;DATABASE!$I$6,((DATEVALUE($H1843)+$I1843)-(DATEVALUE($H1842)+$I1842))&lt;DATABASE!$J$6))),$A1843=$A1842),"LUAR JAM KERJA 2",IF(AND(OR(WEEKDAY($H1843,2)=1,WEEKDAY($H1843,2)=2,WEEKDAY($H1843,2)=3,WEEKDAY($H1843,2)=4,WEEKDAY($H1843,2)=5),$I1843&lt;=DATABASE!$J$3,$I1843&gt;=DATABASE!$I$3),"JAM KERJA",IF(AND(WEEKDAY($H1843,2)=6,$I1843&lt;=DATABASE!$J$4,$I1843&gt;=DATABASE!$I$4),"JAM KERJA","LUAR JAM KERJA 1")))))</f>
        <v/>
      </c>
      <c r="M1843" s="33" t="str">
        <f>IF('DATA ACCURATE'!T1846&lt;&gt;"",IF('DATA ACCURATE'!T1846&gt;100,'DATA ACCURATE'!T1846/10,'DATA ACCURATE'!T1846),"")</f>
        <v/>
      </c>
      <c r="N1843" t="str">
        <f>IF(M1843="","",IF(M1843&lt;=DATABASE!$I$9,"LOKAL",IF(M1843&lt;DATABASE!$J$9,"LUAR KOTA 1",IF($M1843&gt;=DATABASE!$J$9,"LUAR KOTA 2",""))))</f>
        <v/>
      </c>
      <c r="O1843" s="38" t="str">
        <f>IF('DATA ACCURATE'!L1846&lt;&gt;"",'DATA ACCURATE'!L1846,"")</f>
        <v/>
      </c>
      <c r="Q1843" s="38">
        <f t="shared" si="196"/>
        <v>0</v>
      </c>
      <c r="R1843" s="38">
        <f t="shared" si="196"/>
        <v>0</v>
      </c>
      <c r="S1843" s="38">
        <f t="shared" si="196"/>
        <v>0</v>
      </c>
      <c r="T1843" s="38">
        <f t="shared" si="196"/>
        <v>0</v>
      </c>
      <c r="U1843" s="38">
        <f t="shared" si="197"/>
        <v>0</v>
      </c>
      <c r="V1843" s="38">
        <f t="shared" si="197"/>
        <v>0</v>
      </c>
      <c r="W1843" s="38">
        <f t="shared" si="197"/>
        <v>0</v>
      </c>
      <c r="X1843" s="38">
        <f t="shared" si="198"/>
        <v>0</v>
      </c>
      <c r="Y1843" s="38">
        <f t="shared" si="198"/>
        <v>0</v>
      </c>
      <c r="Z1843" s="38">
        <f t="shared" si="198"/>
        <v>0</v>
      </c>
      <c r="AA1843" s="38">
        <f t="shared" si="198"/>
        <v>0</v>
      </c>
      <c r="AB1843" s="38">
        <f t="shared" si="199"/>
        <v>0</v>
      </c>
      <c r="AC1843" s="38">
        <f t="shared" si="200"/>
        <v>0</v>
      </c>
      <c r="AD1843" s="38" t="str">
        <f t="shared" si="201"/>
        <v>000000000000</v>
      </c>
    </row>
    <row r="1844" spans="1:30">
      <c r="A1844" s="9" t="str">
        <f>IF('DATA ACCURATE'!A1847&lt;&gt;"",'DATA ACCURATE'!A1847,"")</f>
        <v/>
      </c>
      <c r="B1844" s="9" t="str">
        <f>IF('DATA ACCURATE'!D1847&lt;&gt;"",'DATA ACCURATE'!D1847,"")</f>
        <v/>
      </c>
      <c r="C1844" s="38" t="str">
        <f>IF($AD1844="000000000000","",INDEX(DATABASE!$W$12:$W$71,MATCH($AD1844,DATABASE!$V$12:$V$71,0)))</f>
        <v/>
      </c>
      <c r="D1844" s="34" t="str">
        <f>IF(C1844="","",IF(E1844="",INDEX(DATABASE!$AF$13:$AF$62,MATCH($C1844,DATABASE!$AC$13:$AC$62,0)),IF(E1844="2x D11",INDEX(DATABASE!$AF$13:$AF$62,MATCH($C1844,DATABASE!$AC$13:$AC$62,0))+2*DATABASE!$AF$62,IF(E1844="3x D11",INDEX(DATABASE!$AF$13:$AF$62,MATCH($C1844,DATABASE!$AC$13:$AC$62,0))+3*DATABASE!$AF$62,""))))</f>
        <v/>
      </c>
      <c r="E1844" s="38" t="str">
        <f>IF(AND($K1844="Y",$G1844&lt;&gt;"UNYIL",$F1844&lt;DATABASE!$O$8),"2x D11",IF(AND($K1844="Y",$G1844&lt;&gt;"UNYIL",$F1844&gt;=DATABASE!$O$8),"3x D11",""))</f>
        <v/>
      </c>
      <c r="F1844" s="9" t="str">
        <f>IF('DATA ACCURATE'!N1847&lt;&gt;"",'DATA ACCURATE'!N1847,"")</f>
        <v/>
      </c>
      <c r="G1844" t="str">
        <f>IF(F1844="","",IF(F1844&lt;=DATABASE!$I$8,"UNYIL",IF(F1844&lt;=DATABASE!$J$8,"KECIL",IF(F1844&lt;DATABASE!$K$8,"TANGGUNG",IF(F1844&gt;=DATABASE!$K$8,"BESAR","")))))</f>
        <v/>
      </c>
      <c r="H1844" s="16" t="str">
        <f>IF('DATA ACCURATE'!J1847&lt;&gt;"",'DATA ACCURATE'!J1847,"")</f>
        <v/>
      </c>
      <c r="I1844" s="35" t="str">
        <f>IF(B1844&lt;&gt;"",IFERROR(VLOOKUP(B1844,'DATA TIMBANGAN'!G:M,7,FALSE),VLOOKUP(B1844,'DATA TIMBANGAN'!G:M,7)),"")</f>
        <v/>
      </c>
      <c r="J1844" s="25" t="str">
        <f>IF(H1844&lt;&gt;"",IFERROR(INDEX(DATABASE!$Z$19:$Z$38,MATCH(DATEVALUE(H1844),DATABASE!$AA$19:$AA$38,0)),INDEX(DATABASE!$Z$12:$Z$18,MATCH(WEEKDAY(H1844,2),DATABASE!$AA$12:$AA$18,0))),"")</f>
        <v/>
      </c>
      <c r="K1844" s="25" t="str">
        <f>IF('DATA ACCURATE'!V1847&lt;&gt;"",'DATA ACCURATE'!V1847,"")</f>
        <v/>
      </c>
      <c r="L1844" s="80" t="str">
        <f>IF($H1844="","",IF(OR($J1844="LIBUR",AND($L1843="LIBUR",$O1843=$O1844)),"LIBUR",IF(AND(OR($L1843="LUAR JAM KERJA 1",$L1843="LUAR JAM KERJA 2"),OR(OR(AND($H1843=$H1844,AND(OR($I1844&gt;DATABASE!$J$3,$I1844&lt;DATABASE!$J$6),((DATEVALUE($H1844)+$I1844)-(DATEVALUE($H1843)+$I1843))&lt;DATABASE!$J$6)),AND($H1843=$H1844,$O1843=$O1844,OR($I1844&gt;DATABASE!$J$6,$I1844&lt;DATABASE!$J$3))),AND(($H1844-$H1843)=1,OR($I1844&lt;DATABASE!$I$6,((DATEVALUE($H1844)+$I1844)-(DATEVALUE($H1843)+$I1843))&lt;DATABASE!$J$6))),$A1844=$A1843),"LUAR JAM KERJA 2",IF(AND(OR(WEEKDAY($H1844,2)=1,WEEKDAY($H1844,2)=2,WEEKDAY($H1844,2)=3,WEEKDAY($H1844,2)=4,WEEKDAY($H1844,2)=5),$I1844&lt;=DATABASE!$J$3,$I1844&gt;=DATABASE!$I$3),"JAM KERJA",IF(AND(WEEKDAY($H1844,2)=6,$I1844&lt;=DATABASE!$J$4,$I1844&gt;=DATABASE!$I$4),"JAM KERJA","LUAR JAM KERJA 1")))))</f>
        <v/>
      </c>
      <c r="M1844" s="33" t="str">
        <f>IF('DATA ACCURATE'!T1847&lt;&gt;"",IF('DATA ACCURATE'!T1847&gt;100,'DATA ACCURATE'!T1847/10,'DATA ACCURATE'!T1847),"")</f>
        <v/>
      </c>
      <c r="N1844" t="str">
        <f>IF(M1844="","",IF(M1844&lt;=DATABASE!$I$9,"LOKAL",IF(M1844&lt;DATABASE!$J$9,"LUAR KOTA 1",IF($M1844&gt;=DATABASE!$J$9,"LUAR KOTA 2",""))))</f>
        <v/>
      </c>
      <c r="O1844" s="38" t="str">
        <f>IF('DATA ACCURATE'!L1847&lt;&gt;"",'DATA ACCURATE'!L1847,"")</f>
        <v/>
      </c>
      <c r="Q1844" s="38">
        <f t="shared" si="196"/>
        <v>0</v>
      </c>
      <c r="R1844" s="38">
        <f t="shared" si="196"/>
        <v>0</v>
      </c>
      <c r="S1844" s="38">
        <f t="shared" si="196"/>
        <v>0</v>
      </c>
      <c r="T1844" s="38">
        <f t="shared" si="196"/>
        <v>0</v>
      </c>
      <c r="U1844" s="38">
        <f t="shared" si="197"/>
        <v>0</v>
      </c>
      <c r="V1844" s="38">
        <f t="shared" si="197"/>
        <v>0</v>
      </c>
      <c r="W1844" s="38">
        <f t="shared" si="197"/>
        <v>0</v>
      </c>
      <c r="X1844" s="38">
        <f t="shared" si="198"/>
        <v>0</v>
      </c>
      <c r="Y1844" s="38">
        <f t="shared" si="198"/>
        <v>0</v>
      </c>
      <c r="Z1844" s="38">
        <f t="shared" si="198"/>
        <v>0</v>
      </c>
      <c r="AA1844" s="38">
        <f t="shared" si="198"/>
        <v>0</v>
      </c>
      <c r="AB1844" s="38">
        <f t="shared" si="199"/>
        <v>0</v>
      </c>
      <c r="AC1844" s="38">
        <f t="shared" si="200"/>
        <v>0</v>
      </c>
      <c r="AD1844" s="38" t="str">
        <f t="shared" si="201"/>
        <v>000000000000</v>
      </c>
    </row>
    <row r="1845" spans="1:30">
      <c r="A1845" s="9" t="str">
        <f>IF('DATA ACCURATE'!A1848&lt;&gt;"",'DATA ACCURATE'!A1848,"")</f>
        <v/>
      </c>
      <c r="B1845" s="9" t="str">
        <f>IF('DATA ACCURATE'!D1848&lt;&gt;"",'DATA ACCURATE'!D1848,"")</f>
        <v/>
      </c>
      <c r="C1845" s="38" t="str">
        <f>IF($AD1845="000000000000","",INDEX(DATABASE!$W$12:$W$71,MATCH($AD1845,DATABASE!$V$12:$V$71,0)))</f>
        <v/>
      </c>
      <c r="D1845" s="34" t="str">
        <f>IF(C1845="","",IF(E1845="",INDEX(DATABASE!$AF$13:$AF$62,MATCH($C1845,DATABASE!$AC$13:$AC$62,0)),IF(E1845="2x D11",INDEX(DATABASE!$AF$13:$AF$62,MATCH($C1845,DATABASE!$AC$13:$AC$62,0))+2*DATABASE!$AF$62,IF(E1845="3x D11",INDEX(DATABASE!$AF$13:$AF$62,MATCH($C1845,DATABASE!$AC$13:$AC$62,0))+3*DATABASE!$AF$62,""))))</f>
        <v/>
      </c>
      <c r="E1845" s="38" t="str">
        <f>IF(AND($K1845="Y",$G1845&lt;&gt;"UNYIL",$F1845&lt;DATABASE!$O$8),"2x D11",IF(AND($K1845="Y",$G1845&lt;&gt;"UNYIL",$F1845&gt;=DATABASE!$O$8),"3x D11",""))</f>
        <v/>
      </c>
      <c r="F1845" s="9" t="str">
        <f>IF('DATA ACCURATE'!N1848&lt;&gt;"",'DATA ACCURATE'!N1848,"")</f>
        <v/>
      </c>
      <c r="G1845" t="str">
        <f>IF(F1845="","",IF(F1845&lt;=DATABASE!$I$8,"UNYIL",IF(F1845&lt;=DATABASE!$J$8,"KECIL",IF(F1845&lt;DATABASE!$K$8,"TANGGUNG",IF(F1845&gt;=DATABASE!$K$8,"BESAR","")))))</f>
        <v/>
      </c>
      <c r="H1845" s="16" t="str">
        <f>IF('DATA ACCURATE'!J1848&lt;&gt;"",'DATA ACCURATE'!J1848,"")</f>
        <v/>
      </c>
      <c r="I1845" s="35" t="str">
        <f>IF(B1845&lt;&gt;"",IFERROR(VLOOKUP(B1845,'DATA TIMBANGAN'!G:M,7,FALSE),VLOOKUP(B1845,'DATA TIMBANGAN'!G:M,7)),"")</f>
        <v/>
      </c>
      <c r="J1845" s="25" t="str">
        <f>IF(H1845&lt;&gt;"",IFERROR(INDEX(DATABASE!$Z$19:$Z$38,MATCH(DATEVALUE(H1845),DATABASE!$AA$19:$AA$38,0)),INDEX(DATABASE!$Z$12:$Z$18,MATCH(WEEKDAY(H1845,2),DATABASE!$AA$12:$AA$18,0))),"")</f>
        <v/>
      </c>
      <c r="K1845" s="25" t="str">
        <f>IF('DATA ACCURATE'!V1848&lt;&gt;"",'DATA ACCURATE'!V1848,"")</f>
        <v/>
      </c>
      <c r="L1845" s="80" t="str">
        <f>IF($H1845="","",IF(OR($J1845="LIBUR",AND($L1844="LIBUR",$O1844=$O1845)),"LIBUR",IF(AND(OR($L1844="LUAR JAM KERJA 1",$L1844="LUAR JAM KERJA 2"),OR(OR(AND($H1844=$H1845,AND(OR($I1845&gt;DATABASE!$J$3,$I1845&lt;DATABASE!$J$6),((DATEVALUE($H1845)+$I1845)-(DATEVALUE($H1844)+$I1844))&lt;DATABASE!$J$6)),AND($H1844=$H1845,$O1844=$O1845,OR($I1845&gt;DATABASE!$J$6,$I1845&lt;DATABASE!$J$3))),AND(($H1845-$H1844)=1,OR($I1845&lt;DATABASE!$I$6,((DATEVALUE($H1845)+$I1845)-(DATEVALUE($H1844)+$I1844))&lt;DATABASE!$J$6))),$A1845=$A1844),"LUAR JAM KERJA 2",IF(AND(OR(WEEKDAY($H1845,2)=1,WEEKDAY($H1845,2)=2,WEEKDAY($H1845,2)=3,WEEKDAY($H1845,2)=4,WEEKDAY($H1845,2)=5),$I1845&lt;=DATABASE!$J$3,$I1845&gt;=DATABASE!$I$3),"JAM KERJA",IF(AND(WEEKDAY($H1845,2)=6,$I1845&lt;=DATABASE!$J$4,$I1845&gt;=DATABASE!$I$4),"JAM KERJA","LUAR JAM KERJA 1")))))</f>
        <v/>
      </c>
      <c r="M1845" s="33" t="str">
        <f>IF('DATA ACCURATE'!T1848&lt;&gt;"",IF('DATA ACCURATE'!T1848&gt;100,'DATA ACCURATE'!T1848/10,'DATA ACCURATE'!T1848),"")</f>
        <v/>
      </c>
      <c r="N1845" t="str">
        <f>IF(M1845="","",IF(M1845&lt;=DATABASE!$I$9,"LOKAL",IF(M1845&lt;DATABASE!$J$9,"LUAR KOTA 1",IF($M1845&gt;=DATABASE!$J$9,"LUAR KOTA 2",""))))</f>
        <v/>
      </c>
      <c r="O1845" s="38" t="str">
        <f>IF('DATA ACCURATE'!L1848&lt;&gt;"",'DATA ACCURATE'!L1848,"")</f>
        <v/>
      </c>
      <c r="Q1845" s="38">
        <f t="shared" si="196"/>
        <v>0</v>
      </c>
      <c r="R1845" s="38">
        <f t="shared" si="196"/>
        <v>0</v>
      </c>
      <c r="S1845" s="38">
        <f t="shared" si="196"/>
        <v>0</v>
      </c>
      <c r="T1845" s="38">
        <f t="shared" si="196"/>
        <v>0</v>
      </c>
      <c r="U1845" s="38">
        <f t="shared" si="197"/>
        <v>0</v>
      </c>
      <c r="V1845" s="38">
        <f t="shared" si="197"/>
        <v>0</v>
      </c>
      <c r="W1845" s="38">
        <f t="shared" si="197"/>
        <v>0</v>
      </c>
      <c r="X1845" s="38">
        <f t="shared" si="198"/>
        <v>0</v>
      </c>
      <c r="Y1845" s="38">
        <f t="shared" si="198"/>
        <v>0</v>
      </c>
      <c r="Z1845" s="38">
        <f t="shared" si="198"/>
        <v>0</v>
      </c>
      <c r="AA1845" s="38">
        <f t="shared" si="198"/>
        <v>0</v>
      </c>
      <c r="AB1845" s="38">
        <f t="shared" si="199"/>
        <v>0</v>
      </c>
      <c r="AC1845" s="38">
        <f t="shared" si="200"/>
        <v>0</v>
      </c>
      <c r="AD1845" s="38" t="str">
        <f t="shared" si="201"/>
        <v>000000000000</v>
      </c>
    </row>
    <row r="1846" spans="1:30">
      <c r="A1846" s="9" t="str">
        <f>IF('DATA ACCURATE'!A1849&lt;&gt;"",'DATA ACCURATE'!A1849,"")</f>
        <v/>
      </c>
      <c r="B1846" s="9" t="str">
        <f>IF('DATA ACCURATE'!D1849&lt;&gt;"",'DATA ACCURATE'!D1849,"")</f>
        <v/>
      </c>
      <c r="C1846" s="38" t="str">
        <f>IF($AD1846="000000000000","",INDEX(DATABASE!$W$12:$W$71,MATCH($AD1846,DATABASE!$V$12:$V$71,0)))</f>
        <v/>
      </c>
      <c r="D1846" s="34" t="str">
        <f>IF(C1846="","",IF(E1846="",INDEX(DATABASE!$AF$13:$AF$62,MATCH($C1846,DATABASE!$AC$13:$AC$62,0)),IF(E1846="2x D11",INDEX(DATABASE!$AF$13:$AF$62,MATCH($C1846,DATABASE!$AC$13:$AC$62,0))+2*DATABASE!$AF$62,IF(E1846="3x D11",INDEX(DATABASE!$AF$13:$AF$62,MATCH($C1846,DATABASE!$AC$13:$AC$62,0))+3*DATABASE!$AF$62,""))))</f>
        <v/>
      </c>
      <c r="E1846" s="38" t="str">
        <f>IF(AND($K1846="Y",$G1846&lt;&gt;"UNYIL",$F1846&lt;DATABASE!$O$8),"2x D11",IF(AND($K1846="Y",$G1846&lt;&gt;"UNYIL",$F1846&gt;=DATABASE!$O$8),"3x D11",""))</f>
        <v/>
      </c>
      <c r="F1846" s="9" t="str">
        <f>IF('DATA ACCURATE'!N1849&lt;&gt;"",'DATA ACCURATE'!N1849,"")</f>
        <v/>
      </c>
      <c r="G1846" t="str">
        <f>IF(F1846="","",IF(F1846&lt;=DATABASE!$I$8,"UNYIL",IF(F1846&lt;=DATABASE!$J$8,"KECIL",IF(F1846&lt;DATABASE!$K$8,"TANGGUNG",IF(F1846&gt;=DATABASE!$K$8,"BESAR","")))))</f>
        <v/>
      </c>
      <c r="H1846" s="16" t="str">
        <f>IF('DATA ACCURATE'!J1849&lt;&gt;"",'DATA ACCURATE'!J1849,"")</f>
        <v/>
      </c>
      <c r="I1846" s="35" t="str">
        <f>IF(B1846&lt;&gt;"",IFERROR(VLOOKUP(B1846,'DATA TIMBANGAN'!G:M,7,FALSE),VLOOKUP(B1846,'DATA TIMBANGAN'!G:M,7)),"")</f>
        <v/>
      </c>
      <c r="J1846" s="25" t="str">
        <f>IF(H1846&lt;&gt;"",IFERROR(INDEX(DATABASE!$Z$19:$Z$38,MATCH(DATEVALUE(H1846),DATABASE!$AA$19:$AA$38,0)),INDEX(DATABASE!$Z$12:$Z$18,MATCH(WEEKDAY(H1846,2),DATABASE!$AA$12:$AA$18,0))),"")</f>
        <v/>
      </c>
      <c r="K1846" s="25" t="str">
        <f>IF('DATA ACCURATE'!V1849&lt;&gt;"",'DATA ACCURATE'!V1849,"")</f>
        <v/>
      </c>
      <c r="L1846" s="80" t="str">
        <f>IF($H1846="","",IF(OR($J1846="LIBUR",AND($L1845="LIBUR",$O1845=$O1846)),"LIBUR",IF(AND(OR($L1845="LUAR JAM KERJA 1",$L1845="LUAR JAM KERJA 2"),OR(OR(AND($H1845=$H1846,AND(OR($I1846&gt;DATABASE!$J$3,$I1846&lt;DATABASE!$J$6),((DATEVALUE($H1846)+$I1846)-(DATEVALUE($H1845)+$I1845))&lt;DATABASE!$J$6)),AND($H1845=$H1846,$O1845=$O1846,OR($I1846&gt;DATABASE!$J$6,$I1846&lt;DATABASE!$J$3))),AND(($H1846-$H1845)=1,OR($I1846&lt;DATABASE!$I$6,((DATEVALUE($H1846)+$I1846)-(DATEVALUE($H1845)+$I1845))&lt;DATABASE!$J$6))),$A1846=$A1845),"LUAR JAM KERJA 2",IF(AND(OR(WEEKDAY($H1846,2)=1,WEEKDAY($H1846,2)=2,WEEKDAY($H1846,2)=3,WEEKDAY($H1846,2)=4,WEEKDAY($H1846,2)=5),$I1846&lt;=DATABASE!$J$3,$I1846&gt;=DATABASE!$I$3),"JAM KERJA",IF(AND(WEEKDAY($H1846,2)=6,$I1846&lt;=DATABASE!$J$4,$I1846&gt;=DATABASE!$I$4),"JAM KERJA","LUAR JAM KERJA 1")))))</f>
        <v/>
      </c>
      <c r="M1846" s="33" t="str">
        <f>IF('DATA ACCURATE'!T1849&lt;&gt;"",IF('DATA ACCURATE'!T1849&gt;100,'DATA ACCURATE'!T1849/10,'DATA ACCURATE'!T1849),"")</f>
        <v/>
      </c>
      <c r="N1846" t="str">
        <f>IF(M1846="","",IF(M1846&lt;=DATABASE!$I$9,"LOKAL",IF(M1846&lt;DATABASE!$J$9,"LUAR KOTA 1",IF($M1846&gt;=DATABASE!$J$9,"LUAR KOTA 2",""))))</f>
        <v/>
      </c>
      <c r="O1846" s="38" t="str">
        <f>IF('DATA ACCURATE'!L1849&lt;&gt;"",'DATA ACCURATE'!L1849,"")</f>
        <v/>
      </c>
      <c r="Q1846" s="38">
        <f t="shared" si="196"/>
        <v>0</v>
      </c>
      <c r="R1846" s="38">
        <f t="shared" si="196"/>
        <v>0</v>
      </c>
      <c r="S1846" s="38">
        <f t="shared" si="196"/>
        <v>0</v>
      </c>
      <c r="T1846" s="38">
        <f t="shared" si="196"/>
        <v>0</v>
      </c>
      <c r="U1846" s="38">
        <f t="shared" si="197"/>
        <v>0</v>
      </c>
      <c r="V1846" s="38">
        <f t="shared" si="197"/>
        <v>0</v>
      </c>
      <c r="W1846" s="38">
        <f t="shared" si="197"/>
        <v>0</v>
      </c>
      <c r="X1846" s="38">
        <f t="shared" si="198"/>
        <v>0</v>
      </c>
      <c r="Y1846" s="38">
        <f t="shared" si="198"/>
        <v>0</v>
      </c>
      <c r="Z1846" s="38">
        <f t="shared" si="198"/>
        <v>0</v>
      </c>
      <c r="AA1846" s="38">
        <f t="shared" si="198"/>
        <v>0</v>
      </c>
      <c r="AB1846" s="38">
        <f t="shared" si="199"/>
        <v>0</v>
      </c>
      <c r="AC1846" s="38">
        <f t="shared" si="200"/>
        <v>0</v>
      </c>
      <c r="AD1846" s="38" t="str">
        <f t="shared" si="201"/>
        <v>000000000000</v>
      </c>
    </row>
    <row r="1847" spans="1:30">
      <c r="A1847" s="9" t="str">
        <f>IF('DATA ACCURATE'!A1850&lt;&gt;"",'DATA ACCURATE'!A1850,"")</f>
        <v/>
      </c>
      <c r="B1847" s="9" t="str">
        <f>IF('DATA ACCURATE'!D1850&lt;&gt;"",'DATA ACCURATE'!D1850,"")</f>
        <v/>
      </c>
      <c r="C1847" s="38" t="str">
        <f>IF($AD1847="000000000000","",INDEX(DATABASE!$W$12:$W$71,MATCH($AD1847,DATABASE!$V$12:$V$71,0)))</f>
        <v/>
      </c>
      <c r="D1847" s="34" t="str">
        <f>IF(C1847="","",IF(E1847="",INDEX(DATABASE!$AF$13:$AF$62,MATCH($C1847,DATABASE!$AC$13:$AC$62,0)),IF(E1847="2x D11",INDEX(DATABASE!$AF$13:$AF$62,MATCH($C1847,DATABASE!$AC$13:$AC$62,0))+2*DATABASE!$AF$62,IF(E1847="3x D11",INDEX(DATABASE!$AF$13:$AF$62,MATCH($C1847,DATABASE!$AC$13:$AC$62,0))+3*DATABASE!$AF$62,""))))</f>
        <v/>
      </c>
      <c r="E1847" s="38" t="str">
        <f>IF(AND($K1847="Y",$G1847&lt;&gt;"UNYIL",$F1847&lt;DATABASE!$O$8),"2x D11",IF(AND($K1847="Y",$G1847&lt;&gt;"UNYIL",$F1847&gt;=DATABASE!$O$8),"3x D11",""))</f>
        <v/>
      </c>
      <c r="F1847" s="9" t="str">
        <f>IF('DATA ACCURATE'!N1850&lt;&gt;"",'DATA ACCURATE'!N1850,"")</f>
        <v/>
      </c>
      <c r="G1847" t="str">
        <f>IF(F1847="","",IF(F1847&lt;=DATABASE!$I$8,"UNYIL",IF(F1847&lt;=DATABASE!$J$8,"KECIL",IF(F1847&lt;DATABASE!$K$8,"TANGGUNG",IF(F1847&gt;=DATABASE!$K$8,"BESAR","")))))</f>
        <v/>
      </c>
      <c r="H1847" s="16" t="str">
        <f>IF('DATA ACCURATE'!J1850&lt;&gt;"",'DATA ACCURATE'!J1850,"")</f>
        <v/>
      </c>
      <c r="I1847" s="35" t="str">
        <f>IF(B1847&lt;&gt;"",IFERROR(VLOOKUP(B1847,'DATA TIMBANGAN'!G:M,7,FALSE),VLOOKUP(B1847,'DATA TIMBANGAN'!G:M,7)),"")</f>
        <v/>
      </c>
      <c r="J1847" s="25" t="str">
        <f>IF(H1847&lt;&gt;"",IFERROR(INDEX(DATABASE!$Z$19:$Z$38,MATCH(DATEVALUE(H1847),DATABASE!$AA$19:$AA$38,0)),INDEX(DATABASE!$Z$12:$Z$18,MATCH(WEEKDAY(H1847,2),DATABASE!$AA$12:$AA$18,0))),"")</f>
        <v/>
      </c>
      <c r="K1847" s="25" t="str">
        <f>IF('DATA ACCURATE'!V1850&lt;&gt;"",'DATA ACCURATE'!V1850,"")</f>
        <v/>
      </c>
      <c r="L1847" s="80" t="str">
        <f>IF($H1847="","",IF(OR($J1847="LIBUR",AND($L1846="LIBUR",$O1846=$O1847)),"LIBUR",IF(AND(OR($L1846="LUAR JAM KERJA 1",$L1846="LUAR JAM KERJA 2"),OR(OR(AND($H1846=$H1847,AND(OR($I1847&gt;DATABASE!$J$3,$I1847&lt;DATABASE!$J$6),((DATEVALUE($H1847)+$I1847)-(DATEVALUE($H1846)+$I1846))&lt;DATABASE!$J$6)),AND($H1846=$H1847,$O1846=$O1847,OR($I1847&gt;DATABASE!$J$6,$I1847&lt;DATABASE!$J$3))),AND(($H1847-$H1846)=1,OR($I1847&lt;DATABASE!$I$6,((DATEVALUE($H1847)+$I1847)-(DATEVALUE($H1846)+$I1846))&lt;DATABASE!$J$6))),$A1847=$A1846),"LUAR JAM KERJA 2",IF(AND(OR(WEEKDAY($H1847,2)=1,WEEKDAY($H1847,2)=2,WEEKDAY($H1847,2)=3,WEEKDAY($H1847,2)=4,WEEKDAY($H1847,2)=5),$I1847&lt;=DATABASE!$J$3,$I1847&gt;=DATABASE!$I$3),"JAM KERJA",IF(AND(WEEKDAY($H1847,2)=6,$I1847&lt;=DATABASE!$J$4,$I1847&gt;=DATABASE!$I$4),"JAM KERJA","LUAR JAM KERJA 1")))))</f>
        <v/>
      </c>
      <c r="M1847" s="33" t="str">
        <f>IF('DATA ACCURATE'!T1850&lt;&gt;"",IF('DATA ACCURATE'!T1850&gt;100,'DATA ACCURATE'!T1850/10,'DATA ACCURATE'!T1850),"")</f>
        <v/>
      </c>
      <c r="N1847" t="str">
        <f>IF(M1847="","",IF(M1847&lt;=DATABASE!$I$9,"LOKAL",IF(M1847&lt;DATABASE!$J$9,"LUAR KOTA 1",IF($M1847&gt;=DATABASE!$J$9,"LUAR KOTA 2",""))))</f>
        <v/>
      </c>
      <c r="O1847" s="38" t="str">
        <f>IF('DATA ACCURATE'!L1850&lt;&gt;"",'DATA ACCURATE'!L1850,"")</f>
        <v/>
      </c>
      <c r="Q1847" s="38">
        <f t="shared" si="196"/>
        <v>0</v>
      </c>
      <c r="R1847" s="38">
        <f t="shared" si="196"/>
        <v>0</v>
      </c>
      <c r="S1847" s="38">
        <f t="shared" si="196"/>
        <v>0</v>
      </c>
      <c r="T1847" s="38">
        <f t="shared" si="196"/>
        <v>0</v>
      </c>
      <c r="U1847" s="38">
        <f t="shared" si="197"/>
        <v>0</v>
      </c>
      <c r="V1847" s="38">
        <f t="shared" si="197"/>
        <v>0</v>
      </c>
      <c r="W1847" s="38">
        <f t="shared" si="197"/>
        <v>0</v>
      </c>
      <c r="X1847" s="38">
        <f t="shared" si="198"/>
        <v>0</v>
      </c>
      <c r="Y1847" s="38">
        <f t="shared" si="198"/>
        <v>0</v>
      </c>
      <c r="Z1847" s="38">
        <f t="shared" si="198"/>
        <v>0</v>
      </c>
      <c r="AA1847" s="38">
        <f t="shared" si="198"/>
        <v>0</v>
      </c>
      <c r="AB1847" s="38">
        <f t="shared" si="199"/>
        <v>0</v>
      </c>
      <c r="AC1847" s="38">
        <f t="shared" si="200"/>
        <v>0</v>
      </c>
      <c r="AD1847" s="38" t="str">
        <f t="shared" si="201"/>
        <v>000000000000</v>
      </c>
    </row>
    <row r="1848" spans="1:30">
      <c r="A1848" s="9" t="str">
        <f>IF('DATA ACCURATE'!A1851&lt;&gt;"",'DATA ACCURATE'!A1851,"")</f>
        <v/>
      </c>
      <c r="B1848" s="9" t="str">
        <f>IF('DATA ACCURATE'!D1851&lt;&gt;"",'DATA ACCURATE'!D1851,"")</f>
        <v/>
      </c>
      <c r="C1848" s="38" t="str">
        <f>IF($AD1848="000000000000","",INDEX(DATABASE!$W$12:$W$71,MATCH($AD1848,DATABASE!$V$12:$V$71,0)))</f>
        <v/>
      </c>
      <c r="D1848" s="34" t="str">
        <f>IF(C1848="","",IF(E1848="",INDEX(DATABASE!$AF$13:$AF$62,MATCH($C1848,DATABASE!$AC$13:$AC$62,0)),IF(E1848="2x D11",INDEX(DATABASE!$AF$13:$AF$62,MATCH($C1848,DATABASE!$AC$13:$AC$62,0))+2*DATABASE!$AF$62,IF(E1848="3x D11",INDEX(DATABASE!$AF$13:$AF$62,MATCH($C1848,DATABASE!$AC$13:$AC$62,0))+3*DATABASE!$AF$62,""))))</f>
        <v/>
      </c>
      <c r="E1848" s="38" t="str">
        <f>IF(AND($K1848="Y",$G1848&lt;&gt;"UNYIL",$F1848&lt;DATABASE!$O$8),"2x D11",IF(AND($K1848="Y",$G1848&lt;&gt;"UNYIL",$F1848&gt;=DATABASE!$O$8),"3x D11",""))</f>
        <v/>
      </c>
      <c r="F1848" s="9" t="str">
        <f>IF('DATA ACCURATE'!N1851&lt;&gt;"",'DATA ACCURATE'!N1851,"")</f>
        <v/>
      </c>
      <c r="G1848" t="str">
        <f>IF(F1848="","",IF(F1848&lt;=DATABASE!$I$8,"UNYIL",IF(F1848&lt;=DATABASE!$J$8,"KECIL",IF(F1848&lt;DATABASE!$K$8,"TANGGUNG",IF(F1848&gt;=DATABASE!$K$8,"BESAR","")))))</f>
        <v/>
      </c>
      <c r="H1848" s="16" t="str">
        <f>IF('DATA ACCURATE'!J1851&lt;&gt;"",'DATA ACCURATE'!J1851,"")</f>
        <v/>
      </c>
      <c r="I1848" s="35" t="str">
        <f>IF(B1848&lt;&gt;"",IFERROR(VLOOKUP(B1848,'DATA TIMBANGAN'!G:M,7,FALSE),VLOOKUP(B1848,'DATA TIMBANGAN'!G:M,7)),"")</f>
        <v/>
      </c>
      <c r="J1848" s="25" t="str">
        <f>IF(H1848&lt;&gt;"",IFERROR(INDEX(DATABASE!$Z$19:$Z$38,MATCH(DATEVALUE(H1848),DATABASE!$AA$19:$AA$38,0)),INDEX(DATABASE!$Z$12:$Z$18,MATCH(WEEKDAY(H1848,2),DATABASE!$AA$12:$AA$18,0))),"")</f>
        <v/>
      </c>
      <c r="K1848" s="25" t="str">
        <f>IF('DATA ACCURATE'!V1851&lt;&gt;"",'DATA ACCURATE'!V1851,"")</f>
        <v/>
      </c>
      <c r="L1848" s="80" t="str">
        <f>IF($H1848="","",IF(OR($J1848="LIBUR",AND($L1847="LIBUR",$O1847=$O1848)),"LIBUR",IF(AND(OR($L1847="LUAR JAM KERJA 1",$L1847="LUAR JAM KERJA 2"),OR(OR(AND($H1847=$H1848,AND(OR($I1848&gt;DATABASE!$J$3,$I1848&lt;DATABASE!$J$6),((DATEVALUE($H1848)+$I1848)-(DATEVALUE($H1847)+$I1847))&lt;DATABASE!$J$6)),AND($H1847=$H1848,$O1847=$O1848,OR($I1848&gt;DATABASE!$J$6,$I1848&lt;DATABASE!$J$3))),AND(($H1848-$H1847)=1,OR($I1848&lt;DATABASE!$I$6,((DATEVALUE($H1848)+$I1848)-(DATEVALUE($H1847)+$I1847))&lt;DATABASE!$J$6))),$A1848=$A1847),"LUAR JAM KERJA 2",IF(AND(OR(WEEKDAY($H1848,2)=1,WEEKDAY($H1848,2)=2,WEEKDAY($H1848,2)=3,WEEKDAY($H1848,2)=4,WEEKDAY($H1848,2)=5),$I1848&lt;=DATABASE!$J$3,$I1848&gt;=DATABASE!$I$3),"JAM KERJA",IF(AND(WEEKDAY($H1848,2)=6,$I1848&lt;=DATABASE!$J$4,$I1848&gt;=DATABASE!$I$4),"JAM KERJA","LUAR JAM KERJA 1")))))</f>
        <v/>
      </c>
      <c r="M1848" s="33" t="str">
        <f>IF('DATA ACCURATE'!T1851&lt;&gt;"",IF('DATA ACCURATE'!T1851&gt;100,'DATA ACCURATE'!T1851/10,'DATA ACCURATE'!T1851),"")</f>
        <v/>
      </c>
      <c r="N1848" t="str">
        <f>IF(M1848="","",IF(M1848&lt;=DATABASE!$I$9,"LOKAL",IF(M1848&lt;DATABASE!$J$9,"LUAR KOTA 1",IF($M1848&gt;=DATABASE!$J$9,"LUAR KOTA 2",""))))</f>
        <v/>
      </c>
      <c r="O1848" s="38" t="str">
        <f>IF('DATA ACCURATE'!L1851&lt;&gt;"",'DATA ACCURATE'!L1851,"")</f>
        <v/>
      </c>
      <c r="Q1848" s="38">
        <f t="shared" si="196"/>
        <v>0</v>
      </c>
      <c r="R1848" s="38">
        <f t="shared" si="196"/>
        <v>0</v>
      </c>
      <c r="S1848" s="38">
        <f t="shared" si="196"/>
        <v>0</v>
      </c>
      <c r="T1848" s="38">
        <f t="shared" si="196"/>
        <v>0</v>
      </c>
      <c r="U1848" s="38">
        <f t="shared" si="197"/>
        <v>0</v>
      </c>
      <c r="V1848" s="38">
        <f t="shared" si="197"/>
        <v>0</v>
      </c>
      <c r="W1848" s="38">
        <f t="shared" si="197"/>
        <v>0</v>
      </c>
      <c r="X1848" s="38">
        <f t="shared" si="198"/>
        <v>0</v>
      </c>
      <c r="Y1848" s="38">
        <f t="shared" si="198"/>
        <v>0</v>
      </c>
      <c r="Z1848" s="38">
        <f t="shared" si="198"/>
        <v>0</v>
      </c>
      <c r="AA1848" s="38">
        <f t="shared" si="198"/>
        <v>0</v>
      </c>
      <c r="AB1848" s="38">
        <f t="shared" si="199"/>
        <v>0</v>
      </c>
      <c r="AC1848" s="38">
        <f t="shared" si="200"/>
        <v>0</v>
      </c>
      <c r="AD1848" s="38" t="str">
        <f t="shared" si="201"/>
        <v>000000000000</v>
      </c>
    </row>
    <row r="1849" spans="1:30">
      <c r="A1849" s="9" t="str">
        <f>IF('DATA ACCURATE'!A1852&lt;&gt;"",'DATA ACCURATE'!A1852,"")</f>
        <v/>
      </c>
      <c r="B1849" s="9" t="str">
        <f>IF('DATA ACCURATE'!D1852&lt;&gt;"",'DATA ACCURATE'!D1852,"")</f>
        <v/>
      </c>
      <c r="C1849" s="38" t="str">
        <f>IF($AD1849="000000000000","",INDEX(DATABASE!$W$12:$W$71,MATCH($AD1849,DATABASE!$V$12:$V$71,0)))</f>
        <v/>
      </c>
      <c r="D1849" s="34" t="str">
        <f>IF(C1849="","",IF(E1849="",INDEX(DATABASE!$AF$13:$AF$62,MATCH($C1849,DATABASE!$AC$13:$AC$62,0)),IF(E1849="2x D11",INDEX(DATABASE!$AF$13:$AF$62,MATCH($C1849,DATABASE!$AC$13:$AC$62,0))+2*DATABASE!$AF$62,IF(E1849="3x D11",INDEX(DATABASE!$AF$13:$AF$62,MATCH($C1849,DATABASE!$AC$13:$AC$62,0))+3*DATABASE!$AF$62,""))))</f>
        <v/>
      </c>
      <c r="E1849" s="38" t="str">
        <f>IF(AND($K1849="Y",$G1849&lt;&gt;"UNYIL",$F1849&lt;DATABASE!$O$8),"2x D11",IF(AND($K1849="Y",$G1849&lt;&gt;"UNYIL",$F1849&gt;=DATABASE!$O$8),"3x D11",""))</f>
        <v/>
      </c>
      <c r="F1849" s="9" t="str">
        <f>IF('DATA ACCURATE'!N1852&lt;&gt;"",'DATA ACCURATE'!N1852,"")</f>
        <v/>
      </c>
      <c r="G1849" t="str">
        <f>IF(F1849="","",IF(F1849&lt;=DATABASE!$I$8,"UNYIL",IF(F1849&lt;=DATABASE!$J$8,"KECIL",IF(F1849&lt;DATABASE!$K$8,"TANGGUNG",IF(F1849&gt;=DATABASE!$K$8,"BESAR","")))))</f>
        <v/>
      </c>
      <c r="H1849" s="16" t="str">
        <f>IF('DATA ACCURATE'!J1852&lt;&gt;"",'DATA ACCURATE'!J1852,"")</f>
        <v/>
      </c>
      <c r="I1849" s="35" t="str">
        <f>IF(B1849&lt;&gt;"",IFERROR(VLOOKUP(B1849,'DATA TIMBANGAN'!G:M,7,FALSE),VLOOKUP(B1849,'DATA TIMBANGAN'!G:M,7)),"")</f>
        <v/>
      </c>
      <c r="J1849" s="25" t="str">
        <f>IF(H1849&lt;&gt;"",IFERROR(INDEX(DATABASE!$Z$19:$Z$38,MATCH(DATEVALUE(H1849),DATABASE!$AA$19:$AA$38,0)),INDEX(DATABASE!$Z$12:$Z$18,MATCH(WEEKDAY(H1849,2),DATABASE!$AA$12:$AA$18,0))),"")</f>
        <v/>
      </c>
      <c r="K1849" s="25" t="str">
        <f>IF('DATA ACCURATE'!V1852&lt;&gt;"",'DATA ACCURATE'!V1852,"")</f>
        <v/>
      </c>
      <c r="L1849" s="80" t="str">
        <f>IF($H1849="","",IF(OR($J1849="LIBUR",AND($L1848="LIBUR",$O1848=$O1849)),"LIBUR",IF(AND(OR($L1848="LUAR JAM KERJA 1",$L1848="LUAR JAM KERJA 2"),OR(OR(AND($H1848=$H1849,AND(OR($I1849&gt;DATABASE!$J$3,$I1849&lt;DATABASE!$J$6),((DATEVALUE($H1849)+$I1849)-(DATEVALUE($H1848)+$I1848))&lt;DATABASE!$J$6)),AND($H1848=$H1849,$O1848=$O1849,OR($I1849&gt;DATABASE!$J$6,$I1849&lt;DATABASE!$J$3))),AND(($H1849-$H1848)=1,OR($I1849&lt;DATABASE!$I$6,((DATEVALUE($H1849)+$I1849)-(DATEVALUE($H1848)+$I1848))&lt;DATABASE!$J$6))),$A1849=$A1848),"LUAR JAM KERJA 2",IF(AND(OR(WEEKDAY($H1849,2)=1,WEEKDAY($H1849,2)=2,WEEKDAY($H1849,2)=3,WEEKDAY($H1849,2)=4,WEEKDAY($H1849,2)=5),$I1849&lt;=DATABASE!$J$3,$I1849&gt;=DATABASE!$I$3),"JAM KERJA",IF(AND(WEEKDAY($H1849,2)=6,$I1849&lt;=DATABASE!$J$4,$I1849&gt;=DATABASE!$I$4),"JAM KERJA","LUAR JAM KERJA 1")))))</f>
        <v/>
      </c>
      <c r="M1849" s="33" t="str">
        <f>IF('DATA ACCURATE'!T1852&lt;&gt;"",IF('DATA ACCURATE'!T1852&gt;100,'DATA ACCURATE'!T1852/10,'DATA ACCURATE'!T1852),"")</f>
        <v/>
      </c>
      <c r="N1849" t="str">
        <f>IF(M1849="","",IF(M1849&lt;=DATABASE!$I$9,"LOKAL",IF(M1849&lt;DATABASE!$J$9,"LUAR KOTA 1",IF($M1849&gt;=DATABASE!$J$9,"LUAR KOTA 2",""))))</f>
        <v/>
      </c>
      <c r="O1849" s="38" t="str">
        <f>IF('DATA ACCURATE'!L1852&lt;&gt;"",'DATA ACCURATE'!L1852,"")</f>
        <v/>
      </c>
      <c r="Q1849" s="38">
        <f t="shared" si="196"/>
        <v>0</v>
      </c>
      <c r="R1849" s="38">
        <f t="shared" si="196"/>
        <v>0</v>
      </c>
      <c r="S1849" s="38">
        <f t="shared" si="196"/>
        <v>0</v>
      </c>
      <c r="T1849" s="38">
        <f t="shared" si="196"/>
        <v>0</v>
      </c>
      <c r="U1849" s="38">
        <f t="shared" si="197"/>
        <v>0</v>
      </c>
      <c r="V1849" s="38">
        <f t="shared" si="197"/>
        <v>0</v>
      </c>
      <c r="W1849" s="38">
        <f t="shared" si="197"/>
        <v>0</v>
      </c>
      <c r="X1849" s="38">
        <f t="shared" si="198"/>
        <v>0</v>
      </c>
      <c r="Y1849" s="38">
        <f t="shared" si="198"/>
        <v>0</v>
      </c>
      <c r="Z1849" s="38">
        <f t="shared" si="198"/>
        <v>0</v>
      </c>
      <c r="AA1849" s="38">
        <f t="shared" si="198"/>
        <v>0</v>
      </c>
      <c r="AB1849" s="38">
        <f t="shared" si="199"/>
        <v>0</v>
      </c>
      <c r="AC1849" s="38">
        <f t="shared" si="200"/>
        <v>0</v>
      </c>
      <c r="AD1849" s="38" t="str">
        <f t="shared" si="201"/>
        <v>000000000000</v>
      </c>
    </row>
    <row r="1850" spans="1:30">
      <c r="A1850" s="9" t="str">
        <f>IF('DATA ACCURATE'!A1853&lt;&gt;"",'DATA ACCURATE'!A1853,"")</f>
        <v/>
      </c>
      <c r="B1850" s="9" t="str">
        <f>IF('DATA ACCURATE'!D1853&lt;&gt;"",'DATA ACCURATE'!D1853,"")</f>
        <v/>
      </c>
      <c r="C1850" s="38" t="str">
        <f>IF($AD1850="000000000000","",INDEX(DATABASE!$W$12:$W$71,MATCH($AD1850,DATABASE!$V$12:$V$71,0)))</f>
        <v/>
      </c>
      <c r="D1850" s="34" t="str">
        <f>IF(C1850="","",IF(E1850="",INDEX(DATABASE!$AF$13:$AF$62,MATCH($C1850,DATABASE!$AC$13:$AC$62,0)),IF(E1850="2x D11",INDEX(DATABASE!$AF$13:$AF$62,MATCH($C1850,DATABASE!$AC$13:$AC$62,0))+2*DATABASE!$AF$62,IF(E1850="3x D11",INDEX(DATABASE!$AF$13:$AF$62,MATCH($C1850,DATABASE!$AC$13:$AC$62,0))+3*DATABASE!$AF$62,""))))</f>
        <v/>
      </c>
      <c r="E1850" s="38" t="str">
        <f>IF(AND($K1850="Y",$G1850&lt;&gt;"UNYIL",$F1850&lt;DATABASE!$O$8),"2x D11",IF(AND($K1850="Y",$G1850&lt;&gt;"UNYIL",$F1850&gt;=DATABASE!$O$8),"3x D11",""))</f>
        <v/>
      </c>
      <c r="F1850" s="9" t="str">
        <f>IF('DATA ACCURATE'!N1853&lt;&gt;"",'DATA ACCURATE'!N1853,"")</f>
        <v/>
      </c>
      <c r="G1850" t="str">
        <f>IF(F1850="","",IF(F1850&lt;=DATABASE!$I$8,"UNYIL",IF(F1850&lt;=DATABASE!$J$8,"KECIL",IF(F1850&lt;DATABASE!$K$8,"TANGGUNG",IF(F1850&gt;=DATABASE!$K$8,"BESAR","")))))</f>
        <v/>
      </c>
      <c r="H1850" s="16" t="str">
        <f>IF('DATA ACCURATE'!J1853&lt;&gt;"",'DATA ACCURATE'!J1853,"")</f>
        <v/>
      </c>
      <c r="I1850" s="35" t="str">
        <f>IF(B1850&lt;&gt;"",IFERROR(VLOOKUP(B1850,'DATA TIMBANGAN'!G:M,7,FALSE),VLOOKUP(B1850,'DATA TIMBANGAN'!G:M,7)),"")</f>
        <v/>
      </c>
      <c r="J1850" s="25" t="str">
        <f>IF(H1850&lt;&gt;"",IFERROR(INDEX(DATABASE!$Z$19:$Z$38,MATCH(DATEVALUE(H1850),DATABASE!$AA$19:$AA$38,0)),INDEX(DATABASE!$Z$12:$Z$18,MATCH(WEEKDAY(H1850,2),DATABASE!$AA$12:$AA$18,0))),"")</f>
        <v/>
      </c>
      <c r="K1850" s="25" t="str">
        <f>IF('DATA ACCURATE'!V1853&lt;&gt;"",'DATA ACCURATE'!V1853,"")</f>
        <v/>
      </c>
      <c r="L1850" s="80" t="str">
        <f>IF($H1850="","",IF(OR($J1850="LIBUR",AND($L1849="LIBUR",$O1849=$O1850)),"LIBUR",IF(AND(OR($L1849="LUAR JAM KERJA 1",$L1849="LUAR JAM KERJA 2"),OR(OR(AND($H1849=$H1850,AND(OR($I1850&gt;DATABASE!$J$3,$I1850&lt;DATABASE!$J$6),((DATEVALUE($H1850)+$I1850)-(DATEVALUE($H1849)+$I1849))&lt;DATABASE!$J$6)),AND($H1849=$H1850,$O1849=$O1850,OR($I1850&gt;DATABASE!$J$6,$I1850&lt;DATABASE!$J$3))),AND(($H1850-$H1849)=1,OR($I1850&lt;DATABASE!$I$6,((DATEVALUE($H1850)+$I1850)-(DATEVALUE($H1849)+$I1849))&lt;DATABASE!$J$6))),$A1850=$A1849),"LUAR JAM KERJA 2",IF(AND(OR(WEEKDAY($H1850,2)=1,WEEKDAY($H1850,2)=2,WEEKDAY($H1850,2)=3,WEEKDAY($H1850,2)=4,WEEKDAY($H1850,2)=5),$I1850&lt;=DATABASE!$J$3,$I1850&gt;=DATABASE!$I$3),"JAM KERJA",IF(AND(WEEKDAY($H1850,2)=6,$I1850&lt;=DATABASE!$J$4,$I1850&gt;=DATABASE!$I$4),"JAM KERJA","LUAR JAM KERJA 1")))))</f>
        <v/>
      </c>
      <c r="M1850" s="33" t="str">
        <f>IF('DATA ACCURATE'!T1853&lt;&gt;"",IF('DATA ACCURATE'!T1853&gt;100,'DATA ACCURATE'!T1853/10,'DATA ACCURATE'!T1853),"")</f>
        <v/>
      </c>
      <c r="N1850" t="str">
        <f>IF(M1850="","",IF(M1850&lt;=DATABASE!$I$9,"LOKAL",IF(M1850&lt;DATABASE!$J$9,"LUAR KOTA 1",IF($M1850&gt;=DATABASE!$J$9,"LUAR KOTA 2",""))))</f>
        <v/>
      </c>
      <c r="O1850" s="38" t="str">
        <f>IF('DATA ACCURATE'!L1853&lt;&gt;"",'DATA ACCURATE'!L1853,"")</f>
        <v/>
      </c>
      <c r="Q1850" s="38">
        <f t="shared" si="196"/>
        <v>0</v>
      </c>
      <c r="R1850" s="38">
        <f t="shared" si="196"/>
        <v>0</v>
      </c>
      <c r="S1850" s="38">
        <f t="shared" si="196"/>
        <v>0</v>
      </c>
      <c r="T1850" s="38">
        <f t="shared" si="196"/>
        <v>0</v>
      </c>
      <c r="U1850" s="38">
        <f t="shared" si="197"/>
        <v>0</v>
      </c>
      <c r="V1850" s="38">
        <f t="shared" si="197"/>
        <v>0</v>
      </c>
      <c r="W1850" s="38">
        <f t="shared" si="197"/>
        <v>0</v>
      </c>
      <c r="X1850" s="38">
        <f t="shared" si="198"/>
        <v>0</v>
      </c>
      <c r="Y1850" s="38">
        <f t="shared" si="198"/>
        <v>0</v>
      </c>
      <c r="Z1850" s="38">
        <f t="shared" si="198"/>
        <v>0</v>
      </c>
      <c r="AA1850" s="38">
        <f t="shared" si="198"/>
        <v>0</v>
      </c>
      <c r="AB1850" s="38">
        <f t="shared" si="199"/>
        <v>0</v>
      </c>
      <c r="AC1850" s="38">
        <f t="shared" si="200"/>
        <v>0</v>
      </c>
      <c r="AD1850" s="38" t="str">
        <f t="shared" si="201"/>
        <v>000000000000</v>
      </c>
    </row>
    <row r="1851" spans="1:30">
      <c r="A1851" s="9" t="str">
        <f>IF('DATA ACCURATE'!A1854&lt;&gt;"",'DATA ACCURATE'!A1854,"")</f>
        <v/>
      </c>
      <c r="B1851" s="9" t="str">
        <f>IF('DATA ACCURATE'!D1854&lt;&gt;"",'DATA ACCURATE'!D1854,"")</f>
        <v/>
      </c>
      <c r="C1851" s="38" t="str">
        <f>IF($AD1851="000000000000","",INDEX(DATABASE!$W$12:$W$71,MATCH($AD1851,DATABASE!$V$12:$V$71,0)))</f>
        <v/>
      </c>
      <c r="D1851" s="34" t="str">
        <f>IF(C1851="","",IF(E1851="",INDEX(DATABASE!$AF$13:$AF$62,MATCH($C1851,DATABASE!$AC$13:$AC$62,0)),IF(E1851="2x D11",INDEX(DATABASE!$AF$13:$AF$62,MATCH($C1851,DATABASE!$AC$13:$AC$62,0))+2*DATABASE!$AF$62,IF(E1851="3x D11",INDEX(DATABASE!$AF$13:$AF$62,MATCH($C1851,DATABASE!$AC$13:$AC$62,0))+3*DATABASE!$AF$62,""))))</f>
        <v/>
      </c>
      <c r="E1851" s="38" t="str">
        <f>IF(AND($K1851="Y",$G1851&lt;&gt;"UNYIL",$F1851&lt;DATABASE!$O$8),"2x D11",IF(AND($K1851="Y",$G1851&lt;&gt;"UNYIL",$F1851&gt;=DATABASE!$O$8),"3x D11",""))</f>
        <v/>
      </c>
      <c r="F1851" s="9" t="str">
        <f>IF('DATA ACCURATE'!N1854&lt;&gt;"",'DATA ACCURATE'!N1854,"")</f>
        <v/>
      </c>
      <c r="G1851" t="str">
        <f>IF(F1851="","",IF(F1851&lt;=DATABASE!$I$8,"UNYIL",IF(F1851&lt;=DATABASE!$J$8,"KECIL",IF(F1851&lt;DATABASE!$K$8,"TANGGUNG",IF(F1851&gt;=DATABASE!$K$8,"BESAR","")))))</f>
        <v/>
      </c>
      <c r="H1851" s="16" t="str">
        <f>IF('DATA ACCURATE'!J1854&lt;&gt;"",'DATA ACCURATE'!J1854,"")</f>
        <v/>
      </c>
      <c r="I1851" s="35" t="str">
        <f>IF(B1851&lt;&gt;"",IFERROR(VLOOKUP(B1851,'DATA TIMBANGAN'!G:M,7,FALSE),VLOOKUP(B1851,'DATA TIMBANGAN'!G:M,7)),"")</f>
        <v/>
      </c>
      <c r="J1851" s="25" t="str">
        <f>IF(H1851&lt;&gt;"",IFERROR(INDEX(DATABASE!$Z$19:$Z$38,MATCH(DATEVALUE(H1851),DATABASE!$AA$19:$AA$38,0)),INDEX(DATABASE!$Z$12:$Z$18,MATCH(WEEKDAY(H1851,2),DATABASE!$AA$12:$AA$18,0))),"")</f>
        <v/>
      </c>
      <c r="K1851" s="25" t="str">
        <f>IF('DATA ACCURATE'!V1854&lt;&gt;"",'DATA ACCURATE'!V1854,"")</f>
        <v/>
      </c>
      <c r="L1851" s="80" t="str">
        <f>IF($H1851="","",IF(OR($J1851="LIBUR",AND($L1850="LIBUR",$O1850=$O1851)),"LIBUR",IF(AND(OR($L1850="LUAR JAM KERJA 1",$L1850="LUAR JAM KERJA 2"),OR(OR(AND($H1850=$H1851,AND(OR($I1851&gt;DATABASE!$J$3,$I1851&lt;DATABASE!$J$6),((DATEVALUE($H1851)+$I1851)-(DATEVALUE($H1850)+$I1850))&lt;DATABASE!$J$6)),AND($H1850=$H1851,$O1850=$O1851,OR($I1851&gt;DATABASE!$J$6,$I1851&lt;DATABASE!$J$3))),AND(($H1851-$H1850)=1,OR($I1851&lt;DATABASE!$I$6,((DATEVALUE($H1851)+$I1851)-(DATEVALUE($H1850)+$I1850))&lt;DATABASE!$J$6))),$A1851=$A1850),"LUAR JAM KERJA 2",IF(AND(OR(WEEKDAY($H1851,2)=1,WEEKDAY($H1851,2)=2,WEEKDAY($H1851,2)=3,WEEKDAY($H1851,2)=4,WEEKDAY($H1851,2)=5),$I1851&lt;=DATABASE!$J$3,$I1851&gt;=DATABASE!$I$3),"JAM KERJA",IF(AND(WEEKDAY($H1851,2)=6,$I1851&lt;=DATABASE!$J$4,$I1851&gt;=DATABASE!$I$4),"JAM KERJA","LUAR JAM KERJA 1")))))</f>
        <v/>
      </c>
      <c r="M1851" s="33" t="str">
        <f>IF('DATA ACCURATE'!T1854&lt;&gt;"",IF('DATA ACCURATE'!T1854&gt;100,'DATA ACCURATE'!T1854/10,'DATA ACCURATE'!T1854),"")</f>
        <v/>
      </c>
      <c r="N1851" t="str">
        <f>IF(M1851="","",IF(M1851&lt;=DATABASE!$I$9,"LOKAL",IF(M1851&lt;DATABASE!$J$9,"LUAR KOTA 1",IF($M1851&gt;=DATABASE!$J$9,"LUAR KOTA 2",""))))</f>
        <v/>
      </c>
      <c r="O1851" s="38" t="str">
        <f>IF('DATA ACCURATE'!L1854&lt;&gt;"",'DATA ACCURATE'!L1854,"")</f>
        <v/>
      </c>
      <c r="Q1851" s="38">
        <f t="shared" si="196"/>
        <v>0</v>
      </c>
      <c r="R1851" s="38">
        <f t="shared" si="196"/>
        <v>0</v>
      </c>
      <c r="S1851" s="38">
        <f t="shared" si="196"/>
        <v>0</v>
      </c>
      <c r="T1851" s="38">
        <f t="shared" si="196"/>
        <v>0</v>
      </c>
      <c r="U1851" s="38">
        <f t="shared" si="197"/>
        <v>0</v>
      </c>
      <c r="V1851" s="38">
        <f t="shared" si="197"/>
        <v>0</v>
      </c>
      <c r="W1851" s="38">
        <f t="shared" si="197"/>
        <v>0</v>
      </c>
      <c r="X1851" s="38">
        <f t="shared" si="198"/>
        <v>0</v>
      </c>
      <c r="Y1851" s="38">
        <f t="shared" si="198"/>
        <v>0</v>
      </c>
      <c r="Z1851" s="38">
        <f t="shared" si="198"/>
        <v>0</v>
      </c>
      <c r="AA1851" s="38">
        <f t="shared" si="198"/>
        <v>0</v>
      </c>
      <c r="AB1851" s="38">
        <f t="shared" si="199"/>
        <v>0</v>
      </c>
      <c r="AC1851" s="38">
        <f t="shared" si="200"/>
        <v>0</v>
      </c>
      <c r="AD1851" s="38" t="str">
        <f t="shared" si="201"/>
        <v>000000000000</v>
      </c>
    </row>
    <row r="1852" spans="1:30">
      <c r="A1852" s="9" t="str">
        <f>IF('DATA ACCURATE'!A1855&lt;&gt;"",'DATA ACCURATE'!A1855,"")</f>
        <v/>
      </c>
      <c r="B1852" s="9" t="str">
        <f>IF('DATA ACCURATE'!D1855&lt;&gt;"",'DATA ACCURATE'!D1855,"")</f>
        <v/>
      </c>
      <c r="C1852" s="38" t="str">
        <f>IF($AD1852="000000000000","",INDEX(DATABASE!$W$12:$W$71,MATCH($AD1852,DATABASE!$V$12:$V$71,0)))</f>
        <v/>
      </c>
      <c r="D1852" s="34" t="str">
        <f>IF(C1852="","",IF(E1852="",INDEX(DATABASE!$AF$13:$AF$62,MATCH($C1852,DATABASE!$AC$13:$AC$62,0)),IF(E1852="2x D11",INDEX(DATABASE!$AF$13:$AF$62,MATCH($C1852,DATABASE!$AC$13:$AC$62,0))+2*DATABASE!$AF$62,IF(E1852="3x D11",INDEX(DATABASE!$AF$13:$AF$62,MATCH($C1852,DATABASE!$AC$13:$AC$62,0))+3*DATABASE!$AF$62,""))))</f>
        <v/>
      </c>
      <c r="E1852" s="38" t="str">
        <f>IF(AND($K1852="Y",$G1852&lt;&gt;"UNYIL",$F1852&lt;DATABASE!$O$8),"2x D11",IF(AND($K1852="Y",$G1852&lt;&gt;"UNYIL",$F1852&gt;=DATABASE!$O$8),"3x D11",""))</f>
        <v/>
      </c>
      <c r="F1852" s="9" t="str">
        <f>IF('DATA ACCURATE'!N1855&lt;&gt;"",'DATA ACCURATE'!N1855,"")</f>
        <v/>
      </c>
      <c r="G1852" t="str">
        <f>IF(F1852="","",IF(F1852&lt;=DATABASE!$I$8,"UNYIL",IF(F1852&lt;=DATABASE!$J$8,"KECIL",IF(F1852&lt;DATABASE!$K$8,"TANGGUNG",IF(F1852&gt;=DATABASE!$K$8,"BESAR","")))))</f>
        <v/>
      </c>
      <c r="H1852" s="16" t="str">
        <f>IF('DATA ACCURATE'!J1855&lt;&gt;"",'DATA ACCURATE'!J1855,"")</f>
        <v/>
      </c>
      <c r="I1852" s="35" t="str">
        <f>IF(B1852&lt;&gt;"",IFERROR(VLOOKUP(B1852,'DATA TIMBANGAN'!G:M,7,FALSE),VLOOKUP(B1852,'DATA TIMBANGAN'!G:M,7)),"")</f>
        <v/>
      </c>
      <c r="J1852" s="25" t="str">
        <f>IF(H1852&lt;&gt;"",IFERROR(INDEX(DATABASE!$Z$19:$Z$38,MATCH(DATEVALUE(H1852),DATABASE!$AA$19:$AA$38,0)),INDEX(DATABASE!$Z$12:$Z$18,MATCH(WEEKDAY(H1852,2),DATABASE!$AA$12:$AA$18,0))),"")</f>
        <v/>
      </c>
      <c r="K1852" s="25" t="str">
        <f>IF('DATA ACCURATE'!V1855&lt;&gt;"",'DATA ACCURATE'!V1855,"")</f>
        <v/>
      </c>
      <c r="L1852" s="80" t="str">
        <f>IF($H1852="","",IF(OR($J1852="LIBUR",AND($L1851="LIBUR",$O1851=$O1852)),"LIBUR",IF(AND(OR($L1851="LUAR JAM KERJA 1",$L1851="LUAR JAM KERJA 2"),OR(OR(AND($H1851=$H1852,AND(OR($I1852&gt;DATABASE!$J$3,$I1852&lt;DATABASE!$J$6),((DATEVALUE($H1852)+$I1852)-(DATEVALUE($H1851)+$I1851))&lt;DATABASE!$J$6)),AND($H1851=$H1852,$O1851=$O1852,OR($I1852&gt;DATABASE!$J$6,$I1852&lt;DATABASE!$J$3))),AND(($H1852-$H1851)=1,OR($I1852&lt;DATABASE!$I$6,((DATEVALUE($H1852)+$I1852)-(DATEVALUE($H1851)+$I1851))&lt;DATABASE!$J$6))),$A1852=$A1851),"LUAR JAM KERJA 2",IF(AND(OR(WEEKDAY($H1852,2)=1,WEEKDAY($H1852,2)=2,WEEKDAY($H1852,2)=3,WEEKDAY($H1852,2)=4,WEEKDAY($H1852,2)=5),$I1852&lt;=DATABASE!$J$3,$I1852&gt;=DATABASE!$I$3),"JAM KERJA",IF(AND(WEEKDAY($H1852,2)=6,$I1852&lt;=DATABASE!$J$4,$I1852&gt;=DATABASE!$I$4),"JAM KERJA","LUAR JAM KERJA 1")))))</f>
        <v/>
      </c>
      <c r="M1852" s="33" t="str">
        <f>IF('DATA ACCURATE'!T1855&lt;&gt;"",IF('DATA ACCURATE'!T1855&gt;100,'DATA ACCURATE'!T1855/10,'DATA ACCURATE'!T1855),"")</f>
        <v/>
      </c>
      <c r="N1852" t="str">
        <f>IF(M1852="","",IF(M1852&lt;=DATABASE!$I$9,"LOKAL",IF(M1852&lt;DATABASE!$J$9,"LUAR KOTA 1",IF($M1852&gt;=DATABASE!$J$9,"LUAR KOTA 2",""))))</f>
        <v/>
      </c>
      <c r="O1852" s="38" t="str">
        <f>IF('DATA ACCURATE'!L1855&lt;&gt;"",'DATA ACCURATE'!L1855,"")</f>
        <v/>
      </c>
      <c r="Q1852" s="38">
        <f t="shared" si="196"/>
        <v>0</v>
      </c>
      <c r="R1852" s="38">
        <f t="shared" si="196"/>
        <v>0</v>
      </c>
      <c r="S1852" s="38">
        <f t="shared" si="196"/>
        <v>0</v>
      </c>
      <c r="T1852" s="38">
        <f t="shared" si="196"/>
        <v>0</v>
      </c>
      <c r="U1852" s="38">
        <f t="shared" si="197"/>
        <v>0</v>
      </c>
      <c r="V1852" s="38">
        <f t="shared" si="197"/>
        <v>0</v>
      </c>
      <c r="W1852" s="38">
        <f t="shared" si="197"/>
        <v>0</v>
      </c>
      <c r="X1852" s="38">
        <f t="shared" si="198"/>
        <v>0</v>
      </c>
      <c r="Y1852" s="38">
        <f t="shared" si="198"/>
        <v>0</v>
      </c>
      <c r="Z1852" s="38">
        <f t="shared" si="198"/>
        <v>0</v>
      </c>
      <c r="AA1852" s="38">
        <f t="shared" si="198"/>
        <v>0</v>
      </c>
      <c r="AB1852" s="38">
        <f t="shared" si="199"/>
        <v>0</v>
      </c>
      <c r="AC1852" s="38">
        <f t="shared" si="200"/>
        <v>0</v>
      </c>
      <c r="AD1852" s="38" t="str">
        <f t="shared" si="201"/>
        <v>000000000000</v>
      </c>
    </row>
    <row r="1853" spans="1:30">
      <c r="A1853" s="9" t="str">
        <f>IF('DATA ACCURATE'!A1856&lt;&gt;"",'DATA ACCURATE'!A1856,"")</f>
        <v/>
      </c>
      <c r="B1853" s="9" t="str">
        <f>IF('DATA ACCURATE'!D1856&lt;&gt;"",'DATA ACCURATE'!D1856,"")</f>
        <v/>
      </c>
      <c r="C1853" s="38" t="str">
        <f>IF($AD1853="000000000000","",INDEX(DATABASE!$W$12:$W$71,MATCH($AD1853,DATABASE!$V$12:$V$71,0)))</f>
        <v/>
      </c>
      <c r="D1853" s="34" t="str">
        <f>IF(C1853="","",IF(E1853="",INDEX(DATABASE!$AF$13:$AF$62,MATCH($C1853,DATABASE!$AC$13:$AC$62,0)),IF(E1853="2x D11",INDEX(DATABASE!$AF$13:$AF$62,MATCH($C1853,DATABASE!$AC$13:$AC$62,0))+2*DATABASE!$AF$62,IF(E1853="3x D11",INDEX(DATABASE!$AF$13:$AF$62,MATCH($C1853,DATABASE!$AC$13:$AC$62,0))+3*DATABASE!$AF$62,""))))</f>
        <v/>
      </c>
      <c r="E1853" s="38" t="str">
        <f>IF(AND($K1853="Y",$G1853&lt;&gt;"UNYIL",$F1853&lt;DATABASE!$O$8),"2x D11",IF(AND($K1853="Y",$G1853&lt;&gt;"UNYIL",$F1853&gt;=DATABASE!$O$8),"3x D11",""))</f>
        <v/>
      </c>
      <c r="F1853" s="9" t="str">
        <f>IF('DATA ACCURATE'!N1856&lt;&gt;"",'DATA ACCURATE'!N1856,"")</f>
        <v/>
      </c>
      <c r="G1853" t="str">
        <f>IF(F1853="","",IF(F1853&lt;=DATABASE!$I$8,"UNYIL",IF(F1853&lt;=DATABASE!$J$8,"KECIL",IF(F1853&lt;DATABASE!$K$8,"TANGGUNG",IF(F1853&gt;=DATABASE!$K$8,"BESAR","")))))</f>
        <v/>
      </c>
      <c r="H1853" s="16" t="str">
        <f>IF('DATA ACCURATE'!J1856&lt;&gt;"",'DATA ACCURATE'!J1856,"")</f>
        <v/>
      </c>
      <c r="I1853" s="35" t="str">
        <f>IF(B1853&lt;&gt;"",IFERROR(VLOOKUP(B1853,'DATA TIMBANGAN'!G:M,7,FALSE),VLOOKUP(B1853,'DATA TIMBANGAN'!G:M,7)),"")</f>
        <v/>
      </c>
      <c r="J1853" s="25" t="str">
        <f>IF(H1853&lt;&gt;"",IFERROR(INDEX(DATABASE!$Z$19:$Z$38,MATCH(DATEVALUE(H1853),DATABASE!$AA$19:$AA$38,0)),INDEX(DATABASE!$Z$12:$Z$18,MATCH(WEEKDAY(H1853,2),DATABASE!$AA$12:$AA$18,0))),"")</f>
        <v/>
      </c>
      <c r="K1853" s="25" t="str">
        <f>IF('DATA ACCURATE'!V1856&lt;&gt;"",'DATA ACCURATE'!V1856,"")</f>
        <v/>
      </c>
      <c r="L1853" s="80" t="str">
        <f>IF($H1853="","",IF(OR($J1853="LIBUR",AND($L1852="LIBUR",$O1852=$O1853)),"LIBUR",IF(AND(OR($L1852="LUAR JAM KERJA 1",$L1852="LUAR JAM KERJA 2"),OR(OR(AND($H1852=$H1853,AND(OR($I1853&gt;DATABASE!$J$3,$I1853&lt;DATABASE!$J$6),((DATEVALUE($H1853)+$I1853)-(DATEVALUE($H1852)+$I1852))&lt;DATABASE!$J$6)),AND($H1852=$H1853,$O1852=$O1853,OR($I1853&gt;DATABASE!$J$6,$I1853&lt;DATABASE!$J$3))),AND(($H1853-$H1852)=1,OR($I1853&lt;DATABASE!$I$6,((DATEVALUE($H1853)+$I1853)-(DATEVALUE($H1852)+$I1852))&lt;DATABASE!$J$6))),$A1853=$A1852),"LUAR JAM KERJA 2",IF(AND(OR(WEEKDAY($H1853,2)=1,WEEKDAY($H1853,2)=2,WEEKDAY($H1853,2)=3,WEEKDAY($H1853,2)=4,WEEKDAY($H1853,2)=5),$I1853&lt;=DATABASE!$J$3,$I1853&gt;=DATABASE!$I$3),"JAM KERJA",IF(AND(WEEKDAY($H1853,2)=6,$I1853&lt;=DATABASE!$J$4,$I1853&gt;=DATABASE!$I$4),"JAM KERJA","LUAR JAM KERJA 1")))))</f>
        <v/>
      </c>
      <c r="M1853" s="33" t="str">
        <f>IF('DATA ACCURATE'!T1856&lt;&gt;"",IF('DATA ACCURATE'!T1856&gt;100,'DATA ACCURATE'!T1856/10,'DATA ACCURATE'!T1856),"")</f>
        <v/>
      </c>
      <c r="N1853" t="str">
        <f>IF(M1853="","",IF(M1853&lt;=DATABASE!$I$9,"LOKAL",IF(M1853&lt;DATABASE!$J$9,"LUAR KOTA 1",IF($M1853&gt;=DATABASE!$J$9,"LUAR KOTA 2",""))))</f>
        <v/>
      </c>
      <c r="O1853" s="38" t="str">
        <f>IF('DATA ACCURATE'!L1856&lt;&gt;"",'DATA ACCURATE'!L1856,"")</f>
        <v/>
      </c>
      <c r="Q1853" s="38">
        <f t="shared" si="196"/>
        <v>0</v>
      </c>
      <c r="R1853" s="38">
        <f t="shared" si="196"/>
        <v>0</v>
      </c>
      <c r="S1853" s="38">
        <f t="shared" si="196"/>
        <v>0</v>
      </c>
      <c r="T1853" s="38">
        <f t="shared" si="196"/>
        <v>0</v>
      </c>
      <c r="U1853" s="38">
        <f t="shared" si="197"/>
        <v>0</v>
      </c>
      <c r="V1853" s="38">
        <f t="shared" si="197"/>
        <v>0</v>
      </c>
      <c r="W1853" s="38">
        <f t="shared" si="197"/>
        <v>0</v>
      </c>
      <c r="X1853" s="38">
        <f t="shared" si="198"/>
        <v>0</v>
      </c>
      <c r="Y1853" s="38">
        <f t="shared" si="198"/>
        <v>0</v>
      </c>
      <c r="Z1853" s="38">
        <f t="shared" si="198"/>
        <v>0</v>
      </c>
      <c r="AA1853" s="38">
        <f t="shared" si="198"/>
        <v>0</v>
      </c>
      <c r="AB1853" s="38">
        <f t="shared" si="199"/>
        <v>0</v>
      </c>
      <c r="AC1853" s="38">
        <f t="shared" si="200"/>
        <v>0</v>
      </c>
      <c r="AD1853" s="38" t="str">
        <f t="shared" si="201"/>
        <v>000000000000</v>
      </c>
    </row>
    <row r="1854" spans="1:30">
      <c r="A1854" s="9" t="str">
        <f>IF('DATA ACCURATE'!A1857&lt;&gt;"",'DATA ACCURATE'!A1857,"")</f>
        <v/>
      </c>
      <c r="B1854" s="9" t="str">
        <f>IF('DATA ACCURATE'!D1857&lt;&gt;"",'DATA ACCURATE'!D1857,"")</f>
        <v/>
      </c>
      <c r="C1854" s="38" t="str">
        <f>IF($AD1854="000000000000","",INDEX(DATABASE!$W$12:$W$71,MATCH($AD1854,DATABASE!$V$12:$V$71,0)))</f>
        <v/>
      </c>
      <c r="D1854" s="34" t="str">
        <f>IF(C1854="","",IF(E1854="",INDEX(DATABASE!$AF$13:$AF$62,MATCH($C1854,DATABASE!$AC$13:$AC$62,0)),IF(E1854="2x D11",INDEX(DATABASE!$AF$13:$AF$62,MATCH($C1854,DATABASE!$AC$13:$AC$62,0))+2*DATABASE!$AF$62,IF(E1854="3x D11",INDEX(DATABASE!$AF$13:$AF$62,MATCH($C1854,DATABASE!$AC$13:$AC$62,0))+3*DATABASE!$AF$62,""))))</f>
        <v/>
      </c>
      <c r="E1854" s="38" t="str">
        <f>IF(AND($K1854="Y",$G1854&lt;&gt;"UNYIL",$F1854&lt;DATABASE!$O$8),"2x D11",IF(AND($K1854="Y",$G1854&lt;&gt;"UNYIL",$F1854&gt;=DATABASE!$O$8),"3x D11",""))</f>
        <v/>
      </c>
      <c r="F1854" s="9" t="str">
        <f>IF('DATA ACCURATE'!N1857&lt;&gt;"",'DATA ACCURATE'!N1857,"")</f>
        <v/>
      </c>
      <c r="G1854" t="str">
        <f>IF(F1854="","",IF(F1854&lt;=DATABASE!$I$8,"UNYIL",IF(F1854&lt;=DATABASE!$J$8,"KECIL",IF(F1854&lt;DATABASE!$K$8,"TANGGUNG",IF(F1854&gt;=DATABASE!$K$8,"BESAR","")))))</f>
        <v/>
      </c>
      <c r="H1854" s="16" t="str">
        <f>IF('DATA ACCURATE'!J1857&lt;&gt;"",'DATA ACCURATE'!J1857,"")</f>
        <v/>
      </c>
      <c r="I1854" s="35" t="str">
        <f>IF(B1854&lt;&gt;"",IFERROR(VLOOKUP(B1854,'DATA TIMBANGAN'!G:M,7,FALSE),VLOOKUP(B1854,'DATA TIMBANGAN'!G:M,7)),"")</f>
        <v/>
      </c>
      <c r="J1854" s="25" t="str">
        <f>IF(H1854&lt;&gt;"",IFERROR(INDEX(DATABASE!$Z$19:$Z$38,MATCH(DATEVALUE(H1854),DATABASE!$AA$19:$AA$38,0)),INDEX(DATABASE!$Z$12:$Z$18,MATCH(WEEKDAY(H1854,2),DATABASE!$AA$12:$AA$18,0))),"")</f>
        <v/>
      </c>
      <c r="K1854" s="25" t="str">
        <f>IF('DATA ACCURATE'!V1857&lt;&gt;"",'DATA ACCURATE'!V1857,"")</f>
        <v/>
      </c>
      <c r="L1854" s="80" t="str">
        <f>IF($H1854="","",IF(OR($J1854="LIBUR",AND($L1853="LIBUR",$O1853=$O1854)),"LIBUR",IF(AND(OR($L1853="LUAR JAM KERJA 1",$L1853="LUAR JAM KERJA 2"),OR(OR(AND($H1853=$H1854,AND(OR($I1854&gt;DATABASE!$J$3,$I1854&lt;DATABASE!$J$6),((DATEVALUE($H1854)+$I1854)-(DATEVALUE($H1853)+$I1853))&lt;DATABASE!$J$6)),AND($H1853=$H1854,$O1853=$O1854,OR($I1854&gt;DATABASE!$J$6,$I1854&lt;DATABASE!$J$3))),AND(($H1854-$H1853)=1,OR($I1854&lt;DATABASE!$I$6,((DATEVALUE($H1854)+$I1854)-(DATEVALUE($H1853)+$I1853))&lt;DATABASE!$J$6))),$A1854=$A1853),"LUAR JAM KERJA 2",IF(AND(OR(WEEKDAY($H1854,2)=1,WEEKDAY($H1854,2)=2,WEEKDAY($H1854,2)=3,WEEKDAY($H1854,2)=4,WEEKDAY($H1854,2)=5),$I1854&lt;=DATABASE!$J$3,$I1854&gt;=DATABASE!$I$3),"JAM KERJA",IF(AND(WEEKDAY($H1854,2)=6,$I1854&lt;=DATABASE!$J$4,$I1854&gt;=DATABASE!$I$4),"JAM KERJA","LUAR JAM KERJA 1")))))</f>
        <v/>
      </c>
      <c r="M1854" s="33" t="str">
        <f>IF('DATA ACCURATE'!T1857&lt;&gt;"",IF('DATA ACCURATE'!T1857&gt;100,'DATA ACCURATE'!T1857/10,'DATA ACCURATE'!T1857),"")</f>
        <v/>
      </c>
      <c r="N1854" t="str">
        <f>IF(M1854="","",IF(M1854&lt;=DATABASE!$I$9,"LOKAL",IF(M1854&lt;DATABASE!$J$9,"LUAR KOTA 1",IF($M1854&gt;=DATABASE!$J$9,"LUAR KOTA 2",""))))</f>
        <v/>
      </c>
      <c r="O1854" s="38" t="str">
        <f>IF('DATA ACCURATE'!L1857&lt;&gt;"",'DATA ACCURATE'!L1857,"")</f>
        <v/>
      </c>
      <c r="Q1854" s="38">
        <f t="shared" si="196"/>
        <v>0</v>
      </c>
      <c r="R1854" s="38">
        <f t="shared" si="196"/>
        <v>0</v>
      </c>
      <c r="S1854" s="38">
        <f t="shared" si="196"/>
        <v>0</v>
      </c>
      <c r="T1854" s="38">
        <f t="shared" si="196"/>
        <v>0</v>
      </c>
      <c r="U1854" s="38">
        <f t="shared" si="197"/>
        <v>0</v>
      </c>
      <c r="V1854" s="38">
        <f t="shared" si="197"/>
        <v>0</v>
      </c>
      <c r="W1854" s="38">
        <f t="shared" si="197"/>
        <v>0</v>
      </c>
      <c r="X1854" s="38">
        <f t="shared" si="198"/>
        <v>0</v>
      </c>
      <c r="Y1854" s="38">
        <f t="shared" si="198"/>
        <v>0</v>
      </c>
      <c r="Z1854" s="38">
        <f t="shared" si="198"/>
        <v>0</v>
      </c>
      <c r="AA1854" s="38">
        <f t="shared" si="198"/>
        <v>0</v>
      </c>
      <c r="AB1854" s="38">
        <f t="shared" si="199"/>
        <v>0</v>
      </c>
      <c r="AC1854" s="38">
        <f t="shared" si="200"/>
        <v>0</v>
      </c>
      <c r="AD1854" s="38" t="str">
        <f t="shared" si="201"/>
        <v>000000000000</v>
      </c>
    </row>
    <row r="1855" spans="1:30">
      <c r="A1855" s="9" t="str">
        <f>IF('DATA ACCURATE'!A1858&lt;&gt;"",'DATA ACCURATE'!A1858,"")</f>
        <v/>
      </c>
      <c r="B1855" s="9" t="str">
        <f>IF('DATA ACCURATE'!D1858&lt;&gt;"",'DATA ACCURATE'!D1858,"")</f>
        <v/>
      </c>
      <c r="C1855" s="38" t="str">
        <f>IF($AD1855="000000000000","",INDEX(DATABASE!$W$12:$W$71,MATCH($AD1855,DATABASE!$V$12:$V$71,0)))</f>
        <v/>
      </c>
      <c r="D1855" s="34" t="str">
        <f>IF(C1855="","",IF(E1855="",INDEX(DATABASE!$AF$13:$AF$62,MATCH($C1855,DATABASE!$AC$13:$AC$62,0)),IF(E1855="2x D11",INDEX(DATABASE!$AF$13:$AF$62,MATCH($C1855,DATABASE!$AC$13:$AC$62,0))+2*DATABASE!$AF$62,IF(E1855="3x D11",INDEX(DATABASE!$AF$13:$AF$62,MATCH($C1855,DATABASE!$AC$13:$AC$62,0))+3*DATABASE!$AF$62,""))))</f>
        <v/>
      </c>
      <c r="E1855" s="38" t="str">
        <f>IF(AND($K1855="Y",$G1855&lt;&gt;"UNYIL",$F1855&lt;DATABASE!$O$8),"2x D11",IF(AND($K1855="Y",$G1855&lt;&gt;"UNYIL",$F1855&gt;=DATABASE!$O$8),"3x D11",""))</f>
        <v/>
      </c>
      <c r="F1855" s="9" t="str">
        <f>IF('DATA ACCURATE'!N1858&lt;&gt;"",'DATA ACCURATE'!N1858,"")</f>
        <v/>
      </c>
      <c r="G1855" t="str">
        <f>IF(F1855="","",IF(F1855&lt;=DATABASE!$I$8,"UNYIL",IF(F1855&lt;=DATABASE!$J$8,"KECIL",IF(F1855&lt;DATABASE!$K$8,"TANGGUNG",IF(F1855&gt;=DATABASE!$K$8,"BESAR","")))))</f>
        <v/>
      </c>
      <c r="H1855" s="16" t="str">
        <f>IF('DATA ACCURATE'!J1858&lt;&gt;"",'DATA ACCURATE'!J1858,"")</f>
        <v/>
      </c>
      <c r="I1855" s="35" t="str">
        <f>IF(B1855&lt;&gt;"",IFERROR(VLOOKUP(B1855,'DATA TIMBANGAN'!G:M,7,FALSE),VLOOKUP(B1855,'DATA TIMBANGAN'!G:M,7)),"")</f>
        <v/>
      </c>
      <c r="J1855" s="25" t="str">
        <f>IF(H1855&lt;&gt;"",IFERROR(INDEX(DATABASE!$Z$19:$Z$38,MATCH(DATEVALUE(H1855),DATABASE!$AA$19:$AA$38,0)),INDEX(DATABASE!$Z$12:$Z$18,MATCH(WEEKDAY(H1855,2),DATABASE!$AA$12:$AA$18,0))),"")</f>
        <v/>
      </c>
      <c r="K1855" s="25" t="str">
        <f>IF('DATA ACCURATE'!V1858&lt;&gt;"",'DATA ACCURATE'!V1858,"")</f>
        <v/>
      </c>
      <c r="L1855" s="80" t="str">
        <f>IF($H1855="","",IF(OR($J1855="LIBUR",AND($L1854="LIBUR",$O1854=$O1855)),"LIBUR",IF(AND(OR($L1854="LUAR JAM KERJA 1",$L1854="LUAR JAM KERJA 2"),OR(OR(AND($H1854=$H1855,AND(OR($I1855&gt;DATABASE!$J$3,$I1855&lt;DATABASE!$J$6),((DATEVALUE($H1855)+$I1855)-(DATEVALUE($H1854)+$I1854))&lt;DATABASE!$J$6)),AND($H1854=$H1855,$O1854=$O1855,OR($I1855&gt;DATABASE!$J$6,$I1855&lt;DATABASE!$J$3))),AND(($H1855-$H1854)=1,OR($I1855&lt;DATABASE!$I$6,((DATEVALUE($H1855)+$I1855)-(DATEVALUE($H1854)+$I1854))&lt;DATABASE!$J$6))),$A1855=$A1854),"LUAR JAM KERJA 2",IF(AND(OR(WEEKDAY($H1855,2)=1,WEEKDAY($H1855,2)=2,WEEKDAY($H1855,2)=3,WEEKDAY($H1855,2)=4,WEEKDAY($H1855,2)=5),$I1855&lt;=DATABASE!$J$3,$I1855&gt;=DATABASE!$I$3),"JAM KERJA",IF(AND(WEEKDAY($H1855,2)=6,$I1855&lt;=DATABASE!$J$4,$I1855&gt;=DATABASE!$I$4),"JAM KERJA","LUAR JAM KERJA 1")))))</f>
        <v/>
      </c>
      <c r="M1855" s="33" t="str">
        <f>IF('DATA ACCURATE'!T1858&lt;&gt;"",IF('DATA ACCURATE'!T1858&gt;100,'DATA ACCURATE'!T1858/10,'DATA ACCURATE'!T1858),"")</f>
        <v/>
      </c>
      <c r="N1855" t="str">
        <f>IF(M1855="","",IF(M1855&lt;=DATABASE!$I$9,"LOKAL",IF(M1855&lt;DATABASE!$J$9,"LUAR KOTA 1",IF($M1855&gt;=DATABASE!$J$9,"LUAR KOTA 2",""))))</f>
        <v/>
      </c>
      <c r="O1855" s="38" t="str">
        <f>IF('DATA ACCURATE'!L1858&lt;&gt;"",'DATA ACCURATE'!L1858,"")</f>
        <v/>
      </c>
      <c r="Q1855" s="38">
        <f t="shared" si="196"/>
        <v>0</v>
      </c>
      <c r="R1855" s="38">
        <f t="shared" si="196"/>
        <v>0</v>
      </c>
      <c r="S1855" s="38">
        <f t="shared" si="196"/>
        <v>0</v>
      </c>
      <c r="T1855" s="38">
        <f t="shared" si="196"/>
        <v>0</v>
      </c>
      <c r="U1855" s="38">
        <f t="shared" si="197"/>
        <v>0</v>
      </c>
      <c r="V1855" s="38">
        <f t="shared" si="197"/>
        <v>0</v>
      </c>
      <c r="W1855" s="38">
        <f t="shared" si="197"/>
        <v>0</v>
      </c>
      <c r="X1855" s="38">
        <f t="shared" si="198"/>
        <v>0</v>
      </c>
      <c r="Y1855" s="38">
        <f t="shared" si="198"/>
        <v>0</v>
      </c>
      <c r="Z1855" s="38">
        <f t="shared" si="198"/>
        <v>0</v>
      </c>
      <c r="AA1855" s="38">
        <f t="shared" si="198"/>
        <v>0</v>
      </c>
      <c r="AB1855" s="38">
        <f t="shared" si="199"/>
        <v>0</v>
      </c>
      <c r="AC1855" s="38">
        <f t="shared" si="200"/>
        <v>0</v>
      </c>
      <c r="AD1855" s="38" t="str">
        <f t="shared" si="201"/>
        <v>000000000000</v>
      </c>
    </row>
    <row r="1856" spans="1:30">
      <c r="A1856" s="9" t="str">
        <f>IF('DATA ACCURATE'!A1859&lt;&gt;"",'DATA ACCURATE'!A1859,"")</f>
        <v/>
      </c>
      <c r="B1856" s="9" t="str">
        <f>IF('DATA ACCURATE'!D1859&lt;&gt;"",'DATA ACCURATE'!D1859,"")</f>
        <v/>
      </c>
      <c r="C1856" s="38" t="str">
        <f>IF($AD1856="000000000000","",INDEX(DATABASE!$W$12:$W$71,MATCH($AD1856,DATABASE!$V$12:$V$71,0)))</f>
        <v/>
      </c>
      <c r="D1856" s="34" t="str">
        <f>IF(C1856="","",IF(E1856="",INDEX(DATABASE!$AF$13:$AF$62,MATCH($C1856,DATABASE!$AC$13:$AC$62,0)),IF(E1856="2x D11",INDEX(DATABASE!$AF$13:$AF$62,MATCH($C1856,DATABASE!$AC$13:$AC$62,0))+2*DATABASE!$AF$62,IF(E1856="3x D11",INDEX(DATABASE!$AF$13:$AF$62,MATCH($C1856,DATABASE!$AC$13:$AC$62,0))+3*DATABASE!$AF$62,""))))</f>
        <v/>
      </c>
      <c r="E1856" s="38" t="str">
        <f>IF(AND($K1856="Y",$G1856&lt;&gt;"UNYIL",$F1856&lt;DATABASE!$O$8),"2x D11",IF(AND($K1856="Y",$G1856&lt;&gt;"UNYIL",$F1856&gt;=DATABASE!$O$8),"3x D11",""))</f>
        <v/>
      </c>
      <c r="F1856" s="9" t="str">
        <f>IF('DATA ACCURATE'!N1859&lt;&gt;"",'DATA ACCURATE'!N1859,"")</f>
        <v/>
      </c>
      <c r="G1856" t="str">
        <f>IF(F1856="","",IF(F1856&lt;=DATABASE!$I$8,"UNYIL",IF(F1856&lt;=DATABASE!$J$8,"KECIL",IF(F1856&lt;DATABASE!$K$8,"TANGGUNG",IF(F1856&gt;=DATABASE!$K$8,"BESAR","")))))</f>
        <v/>
      </c>
      <c r="H1856" s="16" t="str">
        <f>IF('DATA ACCURATE'!J1859&lt;&gt;"",'DATA ACCURATE'!J1859,"")</f>
        <v/>
      </c>
      <c r="I1856" s="35" t="str">
        <f>IF(B1856&lt;&gt;"",IFERROR(VLOOKUP(B1856,'DATA TIMBANGAN'!G:M,7,FALSE),VLOOKUP(B1856,'DATA TIMBANGAN'!G:M,7)),"")</f>
        <v/>
      </c>
      <c r="J1856" s="25" t="str">
        <f>IF(H1856&lt;&gt;"",IFERROR(INDEX(DATABASE!$Z$19:$Z$38,MATCH(DATEVALUE(H1856),DATABASE!$AA$19:$AA$38,0)),INDEX(DATABASE!$Z$12:$Z$18,MATCH(WEEKDAY(H1856,2),DATABASE!$AA$12:$AA$18,0))),"")</f>
        <v/>
      </c>
      <c r="K1856" s="25" t="str">
        <f>IF('DATA ACCURATE'!V1859&lt;&gt;"",'DATA ACCURATE'!V1859,"")</f>
        <v/>
      </c>
      <c r="L1856" s="80" t="str">
        <f>IF($H1856="","",IF(OR($J1856="LIBUR",AND($L1855="LIBUR",$O1855=$O1856)),"LIBUR",IF(AND(OR($L1855="LUAR JAM KERJA 1",$L1855="LUAR JAM KERJA 2"),OR(OR(AND($H1855=$H1856,AND(OR($I1856&gt;DATABASE!$J$3,$I1856&lt;DATABASE!$J$6),((DATEVALUE($H1856)+$I1856)-(DATEVALUE($H1855)+$I1855))&lt;DATABASE!$J$6)),AND($H1855=$H1856,$O1855=$O1856,OR($I1856&gt;DATABASE!$J$6,$I1856&lt;DATABASE!$J$3))),AND(($H1856-$H1855)=1,OR($I1856&lt;DATABASE!$I$6,((DATEVALUE($H1856)+$I1856)-(DATEVALUE($H1855)+$I1855))&lt;DATABASE!$J$6))),$A1856=$A1855),"LUAR JAM KERJA 2",IF(AND(OR(WEEKDAY($H1856,2)=1,WEEKDAY($H1856,2)=2,WEEKDAY($H1856,2)=3,WEEKDAY($H1856,2)=4,WEEKDAY($H1856,2)=5),$I1856&lt;=DATABASE!$J$3,$I1856&gt;=DATABASE!$I$3),"JAM KERJA",IF(AND(WEEKDAY($H1856,2)=6,$I1856&lt;=DATABASE!$J$4,$I1856&gt;=DATABASE!$I$4),"JAM KERJA","LUAR JAM KERJA 1")))))</f>
        <v/>
      </c>
      <c r="M1856" s="33" t="str">
        <f>IF('DATA ACCURATE'!T1859&lt;&gt;"",IF('DATA ACCURATE'!T1859&gt;100,'DATA ACCURATE'!T1859/10,'DATA ACCURATE'!T1859),"")</f>
        <v/>
      </c>
      <c r="N1856" t="str">
        <f>IF(M1856="","",IF(M1856&lt;=DATABASE!$I$9,"LOKAL",IF(M1856&lt;DATABASE!$J$9,"LUAR KOTA 1",IF($M1856&gt;=DATABASE!$J$9,"LUAR KOTA 2",""))))</f>
        <v/>
      </c>
      <c r="O1856" s="38" t="str">
        <f>IF('DATA ACCURATE'!L1859&lt;&gt;"",'DATA ACCURATE'!L1859,"")</f>
        <v/>
      </c>
      <c r="Q1856" s="38">
        <f t="shared" si="196"/>
        <v>0</v>
      </c>
      <c r="R1856" s="38">
        <f t="shared" si="196"/>
        <v>0</v>
      </c>
      <c r="S1856" s="38">
        <f t="shared" si="196"/>
        <v>0</v>
      </c>
      <c r="T1856" s="38">
        <f t="shared" si="196"/>
        <v>0</v>
      </c>
      <c r="U1856" s="38">
        <f t="shared" si="197"/>
        <v>0</v>
      </c>
      <c r="V1856" s="38">
        <f t="shared" si="197"/>
        <v>0</v>
      </c>
      <c r="W1856" s="38">
        <f t="shared" si="197"/>
        <v>0</v>
      </c>
      <c r="X1856" s="38">
        <f t="shared" si="198"/>
        <v>0</v>
      </c>
      <c r="Y1856" s="38">
        <f t="shared" si="198"/>
        <v>0</v>
      </c>
      <c r="Z1856" s="38">
        <f t="shared" si="198"/>
        <v>0</v>
      </c>
      <c r="AA1856" s="38">
        <f t="shared" si="198"/>
        <v>0</v>
      </c>
      <c r="AB1856" s="38">
        <f t="shared" si="199"/>
        <v>0</v>
      </c>
      <c r="AC1856" s="38">
        <f t="shared" si="200"/>
        <v>0</v>
      </c>
      <c r="AD1856" s="38" t="str">
        <f t="shared" si="201"/>
        <v>000000000000</v>
      </c>
    </row>
    <row r="1857" spans="1:30">
      <c r="A1857" s="9" t="str">
        <f>IF('DATA ACCURATE'!A1860&lt;&gt;"",'DATA ACCURATE'!A1860,"")</f>
        <v/>
      </c>
      <c r="B1857" s="9" t="str">
        <f>IF('DATA ACCURATE'!D1860&lt;&gt;"",'DATA ACCURATE'!D1860,"")</f>
        <v/>
      </c>
      <c r="C1857" s="38" t="str">
        <f>IF($AD1857="000000000000","",INDEX(DATABASE!$W$12:$W$71,MATCH($AD1857,DATABASE!$V$12:$V$71,0)))</f>
        <v/>
      </c>
      <c r="D1857" s="34" t="str">
        <f>IF(C1857="","",IF(E1857="",INDEX(DATABASE!$AF$13:$AF$62,MATCH($C1857,DATABASE!$AC$13:$AC$62,0)),IF(E1857="2x D11",INDEX(DATABASE!$AF$13:$AF$62,MATCH($C1857,DATABASE!$AC$13:$AC$62,0))+2*DATABASE!$AF$62,IF(E1857="3x D11",INDEX(DATABASE!$AF$13:$AF$62,MATCH($C1857,DATABASE!$AC$13:$AC$62,0))+3*DATABASE!$AF$62,""))))</f>
        <v/>
      </c>
      <c r="E1857" s="38" t="str">
        <f>IF(AND($K1857="Y",$G1857&lt;&gt;"UNYIL",$F1857&lt;DATABASE!$O$8),"2x D11",IF(AND($K1857="Y",$G1857&lt;&gt;"UNYIL",$F1857&gt;=DATABASE!$O$8),"3x D11",""))</f>
        <v/>
      </c>
      <c r="F1857" s="9" t="str">
        <f>IF('DATA ACCURATE'!N1860&lt;&gt;"",'DATA ACCURATE'!N1860,"")</f>
        <v/>
      </c>
      <c r="G1857" t="str">
        <f>IF(F1857="","",IF(F1857&lt;=DATABASE!$I$8,"UNYIL",IF(F1857&lt;=DATABASE!$J$8,"KECIL",IF(F1857&lt;DATABASE!$K$8,"TANGGUNG",IF(F1857&gt;=DATABASE!$K$8,"BESAR","")))))</f>
        <v/>
      </c>
      <c r="H1857" s="16" t="str">
        <f>IF('DATA ACCURATE'!J1860&lt;&gt;"",'DATA ACCURATE'!J1860,"")</f>
        <v/>
      </c>
      <c r="I1857" s="35" t="str">
        <f>IF(B1857&lt;&gt;"",IFERROR(VLOOKUP(B1857,'DATA TIMBANGAN'!G:M,7,FALSE),VLOOKUP(B1857,'DATA TIMBANGAN'!G:M,7)),"")</f>
        <v/>
      </c>
      <c r="J1857" s="25" t="str">
        <f>IF(H1857&lt;&gt;"",IFERROR(INDEX(DATABASE!$Z$19:$Z$38,MATCH(DATEVALUE(H1857),DATABASE!$AA$19:$AA$38,0)),INDEX(DATABASE!$Z$12:$Z$18,MATCH(WEEKDAY(H1857,2),DATABASE!$AA$12:$AA$18,0))),"")</f>
        <v/>
      </c>
      <c r="K1857" s="25" t="str">
        <f>IF('DATA ACCURATE'!V1860&lt;&gt;"",'DATA ACCURATE'!V1860,"")</f>
        <v/>
      </c>
      <c r="L1857" s="80" t="str">
        <f>IF($H1857="","",IF(OR($J1857="LIBUR",AND($L1856="LIBUR",$O1856=$O1857)),"LIBUR",IF(AND(OR($L1856="LUAR JAM KERJA 1",$L1856="LUAR JAM KERJA 2"),OR(OR(AND($H1856=$H1857,AND(OR($I1857&gt;DATABASE!$J$3,$I1857&lt;DATABASE!$J$6),((DATEVALUE($H1857)+$I1857)-(DATEVALUE($H1856)+$I1856))&lt;DATABASE!$J$6)),AND($H1856=$H1857,$O1856=$O1857,OR($I1857&gt;DATABASE!$J$6,$I1857&lt;DATABASE!$J$3))),AND(($H1857-$H1856)=1,OR($I1857&lt;DATABASE!$I$6,((DATEVALUE($H1857)+$I1857)-(DATEVALUE($H1856)+$I1856))&lt;DATABASE!$J$6))),$A1857=$A1856),"LUAR JAM KERJA 2",IF(AND(OR(WEEKDAY($H1857,2)=1,WEEKDAY($H1857,2)=2,WEEKDAY($H1857,2)=3,WEEKDAY($H1857,2)=4,WEEKDAY($H1857,2)=5),$I1857&lt;=DATABASE!$J$3,$I1857&gt;=DATABASE!$I$3),"JAM KERJA",IF(AND(WEEKDAY($H1857,2)=6,$I1857&lt;=DATABASE!$J$4,$I1857&gt;=DATABASE!$I$4),"JAM KERJA","LUAR JAM KERJA 1")))))</f>
        <v/>
      </c>
      <c r="M1857" s="33" t="str">
        <f>IF('DATA ACCURATE'!T1860&lt;&gt;"",IF('DATA ACCURATE'!T1860&gt;100,'DATA ACCURATE'!T1860/10,'DATA ACCURATE'!T1860),"")</f>
        <v/>
      </c>
      <c r="N1857" t="str">
        <f>IF(M1857="","",IF(M1857&lt;=DATABASE!$I$9,"LOKAL",IF(M1857&lt;DATABASE!$J$9,"LUAR KOTA 1",IF($M1857&gt;=DATABASE!$J$9,"LUAR KOTA 2",""))))</f>
        <v/>
      </c>
      <c r="O1857" s="38" t="str">
        <f>IF('DATA ACCURATE'!L1860&lt;&gt;"",'DATA ACCURATE'!L1860,"")</f>
        <v/>
      </c>
      <c r="Q1857" s="38">
        <f t="shared" si="196"/>
        <v>0</v>
      </c>
      <c r="R1857" s="38">
        <f t="shared" si="196"/>
        <v>0</v>
      </c>
      <c r="S1857" s="38">
        <f t="shared" si="196"/>
        <v>0</v>
      </c>
      <c r="T1857" s="38">
        <f t="shared" si="196"/>
        <v>0</v>
      </c>
      <c r="U1857" s="38">
        <f t="shared" si="197"/>
        <v>0</v>
      </c>
      <c r="V1857" s="38">
        <f t="shared" si="197"/>
        <v>0</v>
      </c>
      <c r="W1857" s="38">
        <f t="shared" si="197"/>
        <v>0</v>
      </c>
      <c r="X1857" s="38">
        <f t="shared" si="198"/>
        <v>0</v>
      </c>
      <c r="Y1857" s="38">
        <f t="shared" si="198"/>
        <v>0</v>
      </c>
      <c r="Z1857" s="38">
        <f t="shared" si="198"/>
        <v>0</v>
      </c>
      <c r="AA1857" s="38">
        <f t="shared" si="198"/>
        <v>0</v>
      </c>
      <c r="AB1857" s="38">
        <f t="shared" si="199"/>
        <v>0</v>
      </c>
      <c r="AC1857" s="38">
        <f t="shared" si="200"/>
        <v>0</v>
      </c>
      <c r="AD1857" s="38" t="str">
        <f t="shared" si="201"/>
        <v>000000000000</v>
      </c>
    </row>
    <row r="1858" spans="1:30">
      <c r="A1858" s="9" t="str">
        <f>IF('DATA ACCURATE'!A1861&lt;&gt;"",'DATA ACCURATE'!A1861,"")</f>
        <v/>
      </c>
      <c r="B1858" s="9" t="str">
        <f>IF('DATA ACCURATE'!D1861&lt;&gt;"",'DATA ACCURATE'!D1861,"")</f>
        <v/>
      </c>
      <c r="C1858" s="38" t="str">
        <f>IF($AD1858="000000000000","",INDEX(DATABASE!$W$12:$W$71,MATCH($AD1858,DATABASE!$V$12:$V$71,0)))</f>
        <v/>
      </c>
      <c r="D1858" s="34" t="str">
        <f>IF(C1858="","",IF(E1858="",INDEX(DATABASE!$AF$13:$AF$62,MATCH($C1858,DATABASE!$AC$13:$AC$62,0)),IF(E1858="2x D11",INDEX(DATABASE!$AF$13:$AF$62,MATCH($C1858,DATABASE!$AC$13:$AC$62,0))+2*DATABASE!$AF$62,IF(E1858="3x D11",INDEX(DATABASE!$AF$13:$AF$62,MATCH($C1858,DATABASE!$AC$13:$AC$62,0))+3*DATABASE!$AF$62,""))))</f>
        <v/>
      </c>
      <c r="E1858" s="38" t="str">
        <f>IF(AND($K1858="Y",$G1858&lt;&gt;"UNYIL",$F1858&lt;DATABASE!$O$8),"2x D11",IF(AND($K1858="Y",$G1858&lt;&gt;"UNYIL",$F1858&gt;=DATABASE!$O$8),"3x D11",""))</f>
        <v/>
      </c>
      <c r="F1858" s="9" t="str">
        <f>IF('DATA ACCURATE'!N1861&lt;&gt;"",'DATA ACCURATE'!N1861,"")</f>
        <v/>
      </c>
      <c r="G1858" t="str">
        <f>IF(F1858="","",IF(F1858&lt;=DATABASE!$I$8,"UNYIL",IF(F1858&lt;=DATABASE!$J$8,"KECIL",IF(F1858&lt;DATABASE!$K$8,"TANGGUNG",IF(F1858&gt;=DATABASE!$K$8,"BESAR","")))))</f>
        <v/>
      </c>
      <c r="H1858" s="16" t="str">
        <f>IF('DATA ACCURATE'!J1861&lt;&gt;"",'DATA ACCURATE'!J1861,"")</f>
        <v/>
      </c>
      <c r="I1858" s="35" t="str">
        <f>IF(B1858&lt;&gt;"",IFERROR(VLOOKUP(B1858,'DATA TIMBANGAN'!G:M,7,FALSE),VLOOKUP(B1858,'DATA TIMBANGAN'!G:M,7)),"")</f>
        <v/>
      </c>
      <c r="J1858" s="25" t="str">
        <f>IF(H1858&lt;&gt;"",IFERROR(INDEX(DATABASE!$Z$19:$Z$38,MATCH(DATEVALUE(H1858),DATABASE!$AA$19:$AA$38,0)),INDEX(DATABASE!$Z$12:$Z$18,MATCH(WEEKDAY(H1858,2),DATABASE!$AA$12:$AA$18,0))),"")</f>
        <v/>
      </c>
      <c r="K1858" s="25" t="str">
        <f>IF('DATA ACCURATE'!V1861&lt;&gt;"",'DATA ACCURATE'!V1861,"")</f>
        <v/>
      </c>
      <c r="L1858" s="80" t="str">
        <f>IF($H1858="","",IF(OR($J1858="LIBUR",AND($L1857="LIBUR",$O1857=$O1858)),"LIBUR",IF(AND(OR($L1857="LUAR JAM KERJA 1",$L1857="LUAR JAM KERJA 2"),OR(OR(AND($H1857=$H1858,AND(OR($I1858&gt;DATABASE!$J$3,$I1858&lt;DATABASE!$J$6),((DATEVALUE($H1858)+$I1858)-(DATEVALUE($H1857)+$I1857))&lt;DATABASE!$J$6)),AND($H1857=$H1858,$O1857=$O1858,OR($I1858&gt;DATABASE!$J$6,$I1858&lt;DATABASE!$J$3))),AND(($H1858-$H1857)=1,OR($I1858&lt;DATABASE!$I$6,((DATEVALUE($H1858)+$I1858)-(DATEVALUE($H1857)+$I1857))&lt;DATABASE!$J$6))),$A1858=$A1857),"LUAR JAM KERJA 2",IF(AND(OR(WEEKDAY($H1858,2)=1,WEEKDAY($H1858,2)=2,WEEKDAY($H1858,2)=3,WEEKDAY($H1858,2)=4,WEEKDAY($H1858,2)=5),$I1858&lt;=DATABASE!$J$3,$I1858&gt;=DATABASE!$I$3),"JAM KERJA",IF(AND(WEEKDAY($H1858,2)=6,$I1858&lt;=DATABASE!$J$4,$I1858&gt;=DATABASE!$I$4),"JAM KERJA","LUAR JAM KERJA 1")))))</f>
        <v/>
      </c>
      <c r="M1858" s="33" t="str">
        <f>IF('DATA ACCURATE'!T1861&lt;&gt;"",IF('DATA ACCURATE'!T1861&gt;100,'DATA ACCURATE'!T1861/10,'DATA ACCURATE'!T1861),"")</f>
        <v/>
      </c>
      <c r="N1858" t="str">
        <f>IF(M1858="","",IF(M1858&lt;=DATABASE!$I$9,"LOKAL",IF(M1858&lt;DATABASE!$J$9,"LUAR KOTA 1",IF($M1858&gt;=DATABASE!$J$9,"LUAR KOTA 2",""))))</f>
        <v/>
      </c>
      <c r="O1858" s="38" t="str">
        <f>IF('DATA ACCURATE'!L1861&lt;&gt;"",'DATA ACCURATE'!L1861,"")</f>
        <v/>
      </c>
      <c r="Q1858" s="38">
        <f t="shared" si="196"/>
        <v>0</v>
      </c>
      <c r="R1858" s="38">
        <f t="shared" si="196"/>
        <v>0</v>
      </c>
      <c r="S1858" s="38">
        <f t="shared" si="196"/>
        <v>0</v>
      </c>
      <c r="T1858" s="38">
        <f t="shared" ref="T1858:T1921" si="202">IF($G1858=T$1,1,0)</f>
        <v>0</v>
      </c>
      <c r="U1858" s="38">
        <f t="shared" si="197"/>
        <v>0</v>
      </c>
      <c r="V1858" s="38">
        <f t="shared" si="197"/>
        <v>0</v>
      </c>
      <c r="W1858" s="38">
        <f t="shared" si="197"/>
        <v>0</v>
      </c>
      <c r="X1858" s="38">
        <f t="shared" si="198"/>
        <v>0</v>
      </c>
      <c r="Y1858" s="38">
        <f t="shared" si="198"/>
        <v>0</v>
      </c>
      <c r="Z1858" s="38">
        <f t="shared" si="198"/>
        <v>0</v>
      </c>
      <c r="AA1858" s="38">
        <f t="shared" ref="AA1858:AA1921" si="203">IF($L1858=AA$1,1,0)</f>
        <v>0</v>
      </c>
      <c r="AB1858" s="38">
        <f t="shared" si="199"/>
        <v>0</v>
      </c>
      <c r="AC1858" s="38">
        <f t="shared" si="200"/>
        <v>0</v>
      </c>
      <c r="AD1858" s="38" t="str">
        <f t="shared" si="201"/>
        <v>000000000000</v>
      </c>
    </row>
    <row r="1859" spans="1:30">
      <c r="A1859" s="9" t="str">
        <f>IF('DATA ACCURATE'!A1862&lt;&gt;"",'DATA ACCURATE'!A1862,"")</f>
        <v/>
      </c>
      <c r="B1859" s="9" t="str">
        <f>IF('DATA ACCURATE'!D1862&lt;&gt;"",'DATA ACCURATE'!D1862,"")</f>
        <v/>
      </c>
      <c r="C1859" s="38" t="str">
        <f>IF($AD1859="000000000000","",INDEX(DATABASE!$W$12:$W$71,MATCH($AD1859,DATABASE!$V$12:$V$71,0)))</f>
        <v/>
      </c>
      <c r="D1859" s="34" t="str">
        <f>IF(C1859="","",IF(E1859="",INDEX(DATABASE!$AF$13:$AF$62,MATCH($C1859,DATABASE!$AC$13:$AC$62,0)),IF(E1859="2x D11",INDEX(DATABASE!$AF$13:$AF$62,MATCH($C1859,DATABASE!$AC$13:$AC$62,0))+2*DATABASE!$AF$62,IF(E1859="3x D11",INDEX(DATABASE!$AF$13:$AF$62,MATCH($C1859,DATABASE!$AC$13:$AC$62,0))+3*DATABASE!$AF$62,""))))</f>
        <v/>
      </c>
      <c r="E1859" s="38" t="str">
        <f>IF(AND($K1859="Y",$G1859&lt;&gt;"UNYIL",$F1859&lt;DATABASE!$O$8),"2x D11",IF(AND($K1859="Y",$G1859&lt;&gt;"UNYIL",$F1859&gt;=DATABASE!$O$8),"3x D11",""))</f>
        <v/>
      </c>
      <c r="F1859" s="9" t="str">
        <f>IF('DATA ACCURATE'!N1862&lt;&gt;"",'DATA ACCURATE'!N1862,"")</f>
        <v/>
      </c>
      <c r="G1859" t="str">
        <f>IF(F1859="","",IF(F1859&lt;=DATABASE!$I$8,"UNYIL",IF(F1859&lt;=DATABASE!$J$8,"KECIL",IF(F1859&lt;DATABASE!$K$8,"TANGGUNG",IF(F1859&gt;=DATABASE!$K$8,"BESAR","")))))</f>
        <v/>
      </c>
      <c r="H1859" s="16" t="str">
        <f>IF('DATA ACCURATE'!J1862&lt;&gt;"",'DATA ACCURATE'!J1862,"")</f>
        <v/>
      </c>
      <c r="I1859" s="35" t="str">
        <f>IF(B1859&lt;&gt;"",IFERROR(VLOOKUP(B1859,'DATA TIMBANGAN'!G:M,7,FALSE),VLOOKUP(B1859,'DATA TIMBANGAN'!G:M,7)),"")</f>
        <v/>
      </c>
      <c r="J1859" s="25" t="str">
        <f>IF(H1859&lt;&gt;"",IFERROR(INDEX(DATABASE!$Z$19:$Z$38,MATCH(DATEVALUE(H1859),DATABASE!$AA$19:$AA$38,0)),INDEX(DATABASE!$Z$12:$Z$18,MATCH(WEEKDAY(H1859,2),DATABASE!$AA$12:$AA$18,0))),"")</f>
        <v/>
      </c>
      <c r="K1859" s="25" t="str">
        <f>IF('DATA ACCURATE'!V1862&lt;&gt;"",'DATA ACCURATE'!V1862,"")</f>
        <v/>
      </c>
      <c r="L1859" s="80" t="str">
        <f>IF($H1859="","",IF(OR($J1859="LIBUR",AND($L1858="LIBUR",$O1858=$O1859)),"LIBUR",IF(AND(OR($L1858="LUAR JAM KERJA 1",$L1858="LUAR JAM KERJA 2"),OR(OR(AND($H1858=$H1859,AND(OR($I1859&gt;DATABASE!$J$3,$I1859&lt;DATABASE!$J$6),((DATEVALUE($H1859)+$I1859)-(DATEVALUE($H1858)+$I1858))&lt;DATABASE!$J$6)),AND($H1858=$H1859,$O1858=$O1859,OR($I1859&gt;DATABASE!$J$6,$I1859&lt;DATABASE!$J$3))),AND(($H1859-$H1858)=1,OR($I1859&lt;DATABASE!$I$6,((DATEVALUE($H1859)+$I1859)-(DATEVALUE($H1858)+$I1858))&lt;DATABASE!$J$6))),$A1859=$A1858),"LUAR JAM KERJA 2",IF(AND(OR(WEEKDAY($H1859,2)=1,WEEKDAY($H1859,2)=2,WEEKDAY($H1859,2)=3,WEEKDAY($H1859,2)=4,WEEKDAY($H1859,2)=5),$I1859&lt;=DATABASE!$J$3,$I1859&gt;=DATABASE!$I$3),"JAM KERJA",IF(AND(WEEKDAY($H1859,2)=6,$I1859&lt;=DATABASE!$J$4,$I1859&gt;=DATABASE!$I$4),"JAM KERJA","LUAR JAM KERJA 1")))))</f>
        <v/>
      </c>
      <c r="M1859" s="33" t="str">
        <f>IF('DATA ACCURATE'!T1862&lt;&gt;"",IF('DATA ACCURATE'!T1862&gt;100,'DATA ACCURATE'!T1862/10,'DATA ACCURATE'!T1862),"")</f>
        <v/>
      </c>
      <c r="N1859" t="str">
        <f>IF(M1859="","",IF(M1859&lt;=DATABASE!$I$9,"LOKAL",IF(M1859&lt;DATABASE!$J$9,"LUAR KOTA 1",IF($M1859&gt;=DATABASE!$J$9,"LUAR KOTA 2",""))))</f>
        <v/>
      </c>
      <c r="O1859" s="38" t="str">
        <f>IF('DATA ACCURATE'!L1862&lt;&gt;"",'DATA ACCURATE'!L1862,"")</f>
        <v/>
      </c>
      <c r="Q1859" s="38">
        <f t="shared" ref="Q1859:T1922" si="204">IF($G1859=Q$1,1,0)</f>
        <v>0</v>
      </c>
      <c r="R1859" s="38">
        <f t="shared" si="204"/>
        <v>0</v>
      </c>
      <c r="S1859" s="38">
        <f t="shared" si="204"/>
        <v>0</v>
      </c>
      <c r="T1859" s="38">
        <f t="shared" si="202"/>
        <v>0</v>
      </c>
      <c r="U1859" s="38">
        <f t="shared" ref="U1859:W1922" si="205">IF($N1859=U$1,1,0)</f>
        <v>0</v>
      </c>
      <c r="V1859" s="38">
        <f t="shared" si="205"/>
        <v>0</v>
      </c>
      <c r="W1859" s="38">
        <f t="shared" si="205"/>
        <v>0</v>
      </c>
      <c r="X1859" s="38">
        <f t="shared" ref="X1859:AA1922" si="206">IF($L1859=X$1,1,0)</f>
        <v>0</v>
      </c>
      <c r="Y1859" s="38">
        <f t="shared" si="206"/>
        <v>0</v>
      </c>
      <c r="Z1859" s="38">
        <f t="shared" si="206"/>
        <v>0</v>
      </c>
      <c r="AA1859" s="38">
        <f t="shared" si="203"/>
        <v>0</v>
      </c>
      <c r="AB1859" s="38">
        <f t="shared" ref="AB1859:AB1922" si="207">IF(AND($G1859="UNYIL",$K1859="Y"),1,0)</f>
        <v>0</v>
      </c>
      <c r="AC1859" s="38">
        <f t="shared" ref="AC1859:AC1922" si="208">IF($E1859="2x D11",2,IF($E1859="3x D11",3,0))</f>
        <v>0</v>
      </c>
      <c r="AD1859" s="38" t="str">
        <f t="shared" ref="AD1859:AD1922" si="209">Q1859&amp;R1859&amp;S1859&amp;T1859&amp;U1859&amp;V1859&amp;W1859&amp;X1859&amp;Y1859&amp;Z1859&amp;AA1859&amp;AB1859</f>
        <v>000000000000</v>
      </c>
    </row>
    <row r="1860" spans="1:30">
      <c r="A1860" s="9" t="str">
        <f>IF('DATA ACCURATE'!A1863&lt;&gt;"",'DATA ACCURATE'!A1863,"")</f>
        <v/>
      </c>
      <c r="B1860" s="9" t="str">
        <f>IF('DATA ACCURATE'!D1863&lt;&gt;"",'DATA ACCURATE'!D1863,"")</f>
        <v/>
      </c>
      <c r="C1860" s="38" t="str">
        <f>IF($AD1860="000000000000","",INDEX(DATABASE!$W$12:$W$71,MATCH($AD1860,DATABASE!$V$12:$V$71,0)))</f>
        <v/>
      </c>
      <c r="D1860" s="34" t="str">
        <f>IF(C1860="","",IF(E1860="",INDEX(DATABASE!$AF$13:$AF$62,MATCH($C1860,DATABASE!$AC$13:$AC$62,0)),IF(E1860="2x D11",INDEX(DATABASE!$AF$13:$AF$62,MATCH($C1860,DATABASE!$AC$13:$AC$62,0))+2*DATABASE!$AF$62,IF(E1860="3x D11",INDEX(DATABASE!$AF$13:$AF$62,MATCH($C1860,DATABASE!$AC$13:$AC$62,0))+3*DATABASE!$AF$62,""))))</f>
        <v/>
      </c>
      <c r="E1860" s="38" t="str">
        <f>IF(AND($K1860="Y",$G1860&lt;&gt;"UNYIL",$F1860&lt;DATABASE!$O$8),"2x D11",IF(AND($K1860="Y",$G1860&lt;&gt;"UNYIL",$F1860&gt;=DATABASE!$O$8),"3x D11",""))</f>
        <v/>
      </c>
      <c r="F1860" s="9" t="str">
        <f>IF('DATA ACCURATE'!N1863&lt;&gt;"",'DATA ACCURATE'!N1863,"")</f>
        <v/>
      </c>
      <c r="G1860" t="str">
        <f>IF(F1860="","",IF(F1860&lt;=DATABASE!$I$8,"UNYIL",IF(F1860&lt;=DATABASE!$J$8,"KECIL",IF(F1860&lt;DATABASE!$K$8,"TANGGUNG",IF(F1860&gt;=DATABASE!$K$8,"BESAR","")))))</f>
        <v/>
      </c>
      <c r="H1860" s="16" t="str">
        <f>IF('DATA ACCURATE'!J1863&lt;&gt;"",'DATA ACCURATE'!J1863,"")</f>
        <v/>
      </c>
      <c r="I1860" s="35" t="str">
        <f>IF(B1860&lt;&gt;"",IFERROR(VLOOKUP(B1860,'DATA TIMBANGAN'!G:M,7,FALSE),VLOOKUP(B1860,'DATA TIMBANGAN'!G:M,7)),"")</f>
        <v/>
      </c>
      <c r="J1860" s="25" t="str">
        <f>IF(H1860&lt;&gt;"",IFERROR(INDEX(DATABASE!$Z$19:$Z$38,MATCH(DATEVALUE(H1860),DATABASE!$AA$19:$AA$38,0)),INDEX(DATABASE!$Z$12:$Z$18,MATCH(WEEKDAY(H1860,2),DATABASE!$AA$12:$AA$18,0))),"")</f>
        <v/>
      </c>
      <c r="K1860" s="25" t="str">
        <f>IF('DATA ACCURATE'!V1863&lt;&gt;"",'DATA ACCURATE'!V1863,"")</f>
        <v/>
      </c>
      <c r="L1860" s="80" t="str">
        <f>IF($H1860="","",IF(OR($J1860="LIBUR",AND($L1859="LIBUR",$O1859=$O1860)),"LIBUR",IF(AND(OR($L1859="LUAR JAM KERJA 1",$L1859="LUAR JAM KERJA 2"),OR(OR(AND($H1859=$H1860,AND(OR($I1860&gt;DATABASE!$J$3,$I1860&lt;DATABASE!$J$6),((DATEVALUE($H1860)+$I1860)-(DATEVALUE($H1859)+$I1859))&lt;DATABASE!$J$6)),AND($H1859=$H1860,$O1859=$O1860,OR($I1860&gt;DATABASE!$J$6,$I1860&lt;DATABASE!$J$3))),AND(($H1860-$H1859)=1,OR($I1860&lt;DATABASE!$I$6,((DATEVALUE($H1860)+$I1860)-(DATEVALUE($H1859)+$I1859))&lt;DATABASE!$J$6))),$A1860=$A1859),"LUAR JAM KERJA 2",IF(AND(OR(WEEKDAY($H1860,2)=1,WEEKDAY($H1860,2)=2,WEEKDAY($H1860,2)=3,WEEKDAY($H1860,2)=4,WEEKDAY($H1860,2)=5),$I1860&lt;=DATABASE!$J$3,$I1860&gt;=DATABASE!$I$3),"JAM KERJA",IF(AND(WEEKDAY($H1860,2)=6,$I1860&lt;=DATABASE!$J$4,$I1860&gt;=DATABASE!$I$4),"JAM KERJA","LUAR JAM KERJA 1")))))</f>
        <v/>
      </c>
      <c r="M1860" s="33" t="str">
        <f>IF('DATA ACCURATE'!T1863&lt;&gt;"",IF('DATA ACCURATE'!T1863&gt;100,'DATA ACCURATE'!T1863/10,'DATA ACCURATE'!T1863),"")</f>
        <v/>
      </c>
      <c r="N1860" t="str">
        <f>IF(M1860="","",IF(M1860&lt;=DATABASE!$I$9,"LOKAL",IF(M1860&lt;DATABASE!$J$9,"LUAR KOTA 1",IF($M1860&gt;=DATABASE!$J$9,"LUAR KOTA 2",""))))</f>
        <v/>
      </c>
      <c r="O1860" s="38" t="str">
        <f>IF('DATA ACCURATE'!L1863&lt;&gt;"",'DATA ACCURATE'!L1863,"")</f>
        <v/>
      </c>
      <c r="Q1860" s="38">
        <f t="shared" si="204"/>
        <v>0</v>
      </c>
      <c r="R1860" s="38">
        <f t="shared" si="204"/>
        <v>0</v>
      </c>
      <c r="S1860" s="38">
        <f t="shared" si="204"/>
        <v>0</v>
      </c>
      <c r="T1860" s="38">
        <f t="shared" si="202"/>
        <v>0</v>
      </c>
      <c r="U1860" s="38">
        <f t="shared" si="205"/>
        <v>0</v>
      </c>
      <c r="V1860" s="38">
        <f t="shared" si="205"/>
        <v>0</v>
      </c>
      <c r="W1860" s="38">
        <f t="shared" si="205"/>
        <v>0</v>
      </c>
      <c r="X1860" s="38">
        <f t="shared" si="206"/>
        <v>0</v>
      </c>
      <c r="Y1860" s="38">
        <f t="shared" si="206"/>
        <v>0</v>
      </c>
      <c r="Z1860" s="38">
        <f t="shared" si="206"/>
        <v>0</v>
      </c>
      <c r="AA1860" s="38">
        <f t="shared" si="203"/>
        <v>0</v>
      </c>
      <c r="AB1860" s="38">
        <f t="shared" si="207"/>
        <v>0</v>
      </c>
      <c r="AC1860" s="38">
        <f t="shared" si="208"/>
        <v>0</v>
      </c>
      <c r="AD1860" s="38" t="str">
        <f t="shared" si="209"/>
        <v>000000000000</v>
      </c>
    </row>
    <row r="1861" spans="1:30">
      <c r="A1861" s="9" t="str">
        <f>IF('DATA ACCURATE'!A1864&lt;&gt;"",'DATA ACCURATE'!A1864,"")</f>
        <v/>
      </c>
      <c r="B1861" s="9" t="str">
        <f>IF('DATA ACCURATE'!D1864&lt;&gt;"",'DATA ACCURATE'!D1864,"")</f>
        <v/>
      </c>
      <c r="C1861" s="38" t="str">
        <f>IF($AD1861="000000000000","",INDEX(DATABASE!$W$12:$W$71,MATCH($AD1861,DATABASE!$V$12:$V$71,0)))</f>
        <v/>
      </c>
      <c r="D1861" s="34" t="str">
        <f>IF(C1861="","",IF(E1861="",INDEX(DATABASE!$AF$13:$AF$62,MATCH($C1861,DATABASE!$AC$13:$AC$62,0)),IF(E1861="2x D11",INDEX(DATABASE!$AF$13:$AF$62,MATCH($C1861,DATABASE!$AC$13:$AC$62,0))+2*DATABASE!$AF$62,IF(E1861="3x D11",INDEX(DATABASE!$AF$13:$AF$62,MATCH($C1861,DATABASE!$AC$13:$AC$62,0))+3*DATABASE!$AF$62,""))))</f>
        <v/>
      </c>
      <c r="E1861" s="38" t="str">
        <f>IF(AND($K1861="Y",$G1861&lt;&gt;"UNYIL",$F1861&lt;DATABASE!$O$8),"2x D11",IF(AND($K1861="Y",$G1861&lt;&gt;"UNYIL",$F1861&gt;=DATABASE!$O$8),"3x D11",""))</f>
        <v/>
      </c>
      <c r="F1861" s="9" t="str">
        <f>IF('DATA ACCURATE'!N1864&lt;&gt;"",'DATA ACCURATE'!N1864,"")</f>
        <v/>
      </c>
      <c r="G1861" t="str">
        <f>IF(F1861="","",IF(F1861&lt;=DATABASE!$I$8,"UNYIL",IF(F1861&lt;=DATABASE!$J$8,"KECIL",IF(F1861&lt;DATABASE!$K$8,"TANGGUNG",IF(F1861&gt;=DATABASE!$K$8,"BESAR","")))))</f>
        <v/>
      </c>
      <c r="H1861" s="16" t="str">
        <f>IF('DATA ACCURATE'!J1864&lt;&gt;"",'DATA ACCURATE'!J1864,"")</f>
        <v/>
      </c>
      <c r="I1861" s="35" t="str">
        <f>IF(B1861&lt;&gt;"",IFERROR(VLOOKUP(B1861,'DATA TIMBANGAN'!G:M,7,FALSE),VLOOKUP(B1861,'DATA TIMBANGAN'!G:M,7)),"")</f>
        <v/>
      </c>
      <c r="J1861" s="25" t="str">
        <f>IF(H1861&lt;&gt;"",IFERROR(INDEX(DATABASE!$Z$19:$Z$38,MATCH(DATEVALUE(H1861),DATABASE!$AA$19:$AA$38,0)),INDEX(DATABASE!$Z$12:$Z$18,MATCH(WEEKDAY(H1861,2),DATABASE!$AA$12:$AA$18,0))),"")</f>
        <v/>
      </c>
      <c r="K1861" s="25" t="str">
        <f>IF('DATA ACCURATE'!V1864&lt;&gt;"",'DATA ACCURATE'!V1864,"")</f>
        <v/>
      </c>
      <c r="L1861" s="80" t="str">
        <f>IF($H1861="","",IF(OR($J1861="LIBUR",AND($L1860="LIBUR",$O1860=$O1861)),"LIBUR",IF(AND(OR($L1860="LUAR JAM KERJA 1",$L1860="LUAR JAM KERJA 2"),OR(OR(AND($H1860=$H1861,AND(OR($I1861&gt;DATABASE!$J$3,$I1861&lt;DATABASE!$J$6),((DATEVALUE($H1861)+$I1861)-(DATEVALUE($H1860)+$I1860))&lt;DATABASE!$J$6)),AND($H1860=$H1861,$O1860=$O1861,OR($I1861&gt;DATABASE!$J$6,$I1861&lt;DATABASE!$J$3))),AND(($H1861-$H1860)=1,OR($I1861&lt;DATABASE!$I$6,((DATEVALUE($H1861)+$I1861)-(DATEVALUE($H1860)+$I1860))&lt;DATABASE!$J$6))),$A1861=$A1860),"LUAR JAM KERJA 2",IF(AND(OR(WEEKDAY($H1861,2)=1,WEEKDAY($H1861,2)=2,WEEKDAY($H1861,2)=3,WEEKDAY($H1861,2)=4,WEEKDAY($H1861,2)=5),$I1861&lt;=DATABASE!$J$3,$I1861&gt;=DATABASE!$I$3),"JAM KERJA",IF(AND(WEEKDAY($H1861,2)=6,$I1861&lt;=DATABASE!$J$4,$I1861&gt;=DATABASE!$I$4),"JAM KERJA","LUAR JAM KERJA 1")))))</f>
        <v/>
      </c>
      <c r="M1861" s="33" t="str">
        <f>IF('DATA ACCURATE'!T1864&lt;&gt;"",IF('DATA ACCURATE'!T1864&gt;100,'DATA ACCURATE'!T1864/10,'DATA ACCURATE'!T1864),"")</f>
        <v/>
      </c>
      <c r="N1861" t="str">
        <f>IF(M1861="","",IF(M1861&lt;=DATABASE!$I$9,"LOKAL",IF(M1861&lt;DATABASE!$J$9,"LUAR KOTA 1",IF($M1861&gt;=DATABASE!$J$9,"LUAR KOTA 2",""))))</f>
        <v/>
      </c>
      <c r="O1861" s="38" t="str">
        <f>IF('DATA ACCURATE'!L1864&lt;&gt;"",'DATA ACCURATE'!L1864,"")</f>
        <v/>
      </c>
      <c r="Q1861" s="38">
        <f t="shared" si="204"/>
        <v>0</v>
      </c>
      <c r="R1861" s="38">
        <f t="shared" si="204"/>
        <v>0</v>
      </c>
      <c r="S1861" s="38">
        <f t="shared" si="204"/>
        <v>0</v>
      </c>
      <c r="T1861" s="38">
        <f t="shared" si="202"/>
        <v>0</v>
      </c>
      <c r="U1861" s="38">
        <f t="shared" si="205"/>
        <v>0</v>
      </c>
      <c r="V1861" s="38">
        <f t="shared" si="205"/>
        <v>0</v>
      </c>
      <c r="W1861" s="38">
        <f t="shared" si="205"/>
        <v>0</v>
      </c>
      <c r="X1861" s="38">
        <f t="shared" si="206"/>
        <v>0</v>
      </c>
      <c r="Y1861" s="38">
        <f t="shared" si="206"/>
        <v>0</v>
      </c>
      <c r="Z1861" s="38">
        <f t="shared" si="206"/>
        <v>0</v>
      </c>
      <c r="AA1861" s="38">
        <f t="shared" si="203"/>
        <v>0</v>
      </c>
      <c r="AB1861" s="38">
        <f t="shared" si="207"/>
        <v>0</v>
      </c>
      <c r="AC1861" s="38">
        <f t="shared" si="208"/>
        <v>0</v>
      </c>
      <c r="AD1861" s="38" t="str">
        <f t="shared" si="209"/>
        <v>000000000000</v>
      </c>
    </row>
    <row r="1862" spans="1:30">
      <c r="A1862" s="9" t="str">
        <f>IF('DATA ACCURATE'!A1865&lt;&gt;"",'DATA ACCURATE'!A1865,"")</f>
        <v/>
      </c>
      <c r="B1862" s="9" t="str">
        <f>IF('DATA ACCURATE'!D1865&lt;&gt;"",'DATA ACCURATE'!D1865,"")</f>
        <v/>
      </c>
      <c r="C1862" s="38" t="str">
        <f>IF($AD1862="000000000000","",INDEX(DATABASE!$W$12:$W$71,MATCH($AD1862,DATABASE!$V$12:$V$71,0)))</f>
        <v/>
      </c>
      <c r="D1862" s="34" t="str">
        <f>IF(C1862="","",IF(E1862="",INDEX(DATABASE!$AF$13:$AF$62,MATCH($C1862,DATABASE!$AC$13:$AC$62,0)),IF(E1862="2x D11",INDEX(DATABASE!$AF$13:$AF$62,MATCH($C1862,DATABASE!$AC$13:$AC$62,0))+2*DATABASE!$AF$62,IF(E1862="3x D11",INDEX(DATABASE!$AF$13:$AF$62,MATCH($C1862,DATABASE!$AC$13:$AC$62,0))+3*DATABASE!$AF$62,""))))</f>
        <v/>
      </c>
      <c r="E1862" s="38" t="str">
        <f>IF(AND($K1862="Y",$G1862&lt;&gt;"UNYIL",$F1862&lt;DATABASE!$O$8),"2x D11",IF(AND($K1862="Y",$G1862&lt;&gt;"UNYIL",$F1862&gt;=DATABASE!$O$8),"3x D11",""))</f>
        <v/>
      </c>
      <c r="F1862" s="9" t="str">
        <f>IF('DATA ACCURATE'!N1865&lt;&gt;"",'DATA ACCURATE'!N1865,"")</f>
        <v/>
      </c>
      <c r="G1862" t="str">
        <f>IF(F1862="","",IF(F1862&lt;=DATABASE!$I$8,"UNYIL",IF(F1862&lt;=DATABASE!$J$8,"KECIL",IF(F1862&lt;DATABASE!$K$8,"TANGGUNG",IF(F1862&gt;=DATABASE!$K$8,"BESAR","")))))</f>
        <v/>
      </c>
      <c r="H1862" s="16" t="str">
        <f>IF('DATA ACCURATE'!J1865&lt;&gt;"",'DATA ACCURATE'!J1865,"")</f>
        <v/>
      </c>
      <c r="I1862" s="35" t="str">
        <f>IF(B1862&lt;&gt;"",IFERROR(VLOOKUP(B1862,'DATA TIMBANGAN'!G:M,7,FALSE),VLOOKUP(B1862,'DATA TIMBANGAN'!G:M,7)),"")</f>
        <v/>
      </c>
      <c r="J1862" s="25" t="str">
        <f>IF(H1862&lt;&gt;"",IFERROR(INDEX(DATABASE!$Z$19:$Z$38,MATCH(DATEVALUE(H1862),DATABASE!$AA$19:$AA$38,0)),INDEX(DATABASE!$Z$12:$Z$18,MATCH(WEEKDAY(H1862,2),DATABASE!$AA$12:$AA$18,0))),"")</f>
        <v/>
      </c>
      <c r="K1862" s="25" t="str">
        <f>IF('DATA ACCURATE'!V1865&lt;&gt;"",'DATA ACCURATE'!V1865,"")</f>
        <v/>
      </c>
      <c r="L1862" s="80" t="str">
        <f>IF($H1862="","",IF(OR($J1862="LIBUR",AND($L1861="LIBUR",$O1861=$O1862)),"LIBUR",IF(AND(OR($L1861="LUAR JAM KERJA 1",$L1861="LUAR JAM KERJA 2"),OR(OR(AND($H1861=$H1862,AND(OR($I1862&gt;DATABASE!$J$3,$I1862&lt;DATABASE!$J$6),((DATEVALUE($H1862)+$I1862)-(DATEVALUE($H1861)+$I1861))&lt;DATABASE!$J$6)),AND($H1861=$H1862,$O1861=$O1862,OR($I1862&gt;DATABASE!$J$6,$I1862&lt;DATABASE!$J$3))),AND(($H1862-$H1861)=1,OR($I1862&lt;DATABASE!$I$6,((DATEVALUE($H1862)+$I1862)-(DATEVALUE($H1861)+$I1861))&lt;DATABASE!$J$6))),$A1862=$A1861),"LUAR JAM KERJA 2",IF(AND(OR(WEEKDAY($H1862,2)=1,WEEKDAY($H1862,2)=2,WEEKDAY($H1862,2)=3,WEEKDAY($H1862,2)=4,WEEKDAY($H1862,2)=5),$I1862&lt;=DATABASE!$J$3,$I1862&gt;=DATABASE!$I$3),"JAM KERJA",IF(AND(WEEKDAY($H1862,2)=6,$I1862&lt;=DATABASE!$J$4,$I1862&gt;=DATABASE!$I$4),"JAM KERJA","LUAR JAM KERJA 1")))))</f>
        <v/>
      </c>
      <c r="M1862" s="33" t="str">
        <f>IF('DATA ACCURATE'!T1865&lt;&gt;"",IF('DATA ACCURATE'!T1865&gt;100,'DATA ACCURATE'!T1865/10,'DATA ACCURATE'!T1865),"")</f>
        <v/>
      </c>
      <c r="N1862" t="str">
        <f>IF(M1862="","",IF(M1862&lt;=DATABASE!$I$9,"LOKAL",IF(M1862&lt;DATABASE!$J$9,"LUAR KOTA 1",IF($M1862&gt;=DATABASE!$J$9,"LUAR KOTA 2",""))))</f>
        <v/>
      </c>
      <c r="O1862" s="38" t="str">
        <f>IF('DATA ACCURATE'!L1865&lt;&gt;"",'DATA ACCURATE'!L1865,"")</f>
        <v/>
      </c>
      <c r="Q1862" s="38">
        <f t="shared" si="204"/>
        <v>0</v>
      </c>
      <c r="R1862" s="38">
        <f t="shared" si="204"/>
        <v>0</v>
      </c>
      <c r="S1862" s="38">
        <f t="shared" si="204"/>
        <v>0</v>
      </c>
      <c r="T1862" s="38">
        <f t="shared" si="202"/>
        <v>0</v>
      </c>
      <c r="U1862" s="38">
        <f t="shared" si="205"/>
        <v>0</v>
      </c>
      <c r="V1862" s="38">
        <f t="shared" si="205"/>
        <v>0</v>
      </c>
      <c r="W1862" s="38">
        <f t="shared" si="205"/>
        <v>0</v>
      </c>
      <c r="X1862" s="38">
        <f t="shared" si="206"/>
        <v>0</v>
      </c>
      <c r="Y1862" s="38">
        <f t="shared" si="206"/>
        <v>0</v>
      </c>
      <c r="Z1862" s="38">
        <f t="shared" si="206"/>
        <v>0</v>
      </c>
      <c r="AA1862" s="38">
        <f t="shared" si="203"/>
        <v>0</v>
      </c>
      <c r="AB1862" s="38">
        <f t="shared" si="207"/>
        <v>0</v>
      </c>
      <c r="AC1862" s="38">
        <f t="shared" si="208"/>
        <v>0</v>
      </c>
      <c r="AD1862" s="38" t="str">
        <f t="shared" si="209"/>
        <v>000000000000</v>
      </c>
    </row>
    <row r="1863" spans="1:30">
      <c r="A1863" s="9" t="str">
        <f>IF('DATA ACCURATE'!A1866&lt;&gt;"",'DATA ACCURATE'!A1866,"")</f>
        <v/>
      </c>
      <c r="B1863" s="9" t="str">
        <f>IF('DATA ACCURATE'!D1866&lt;&gt;"",'DATA ACCURATE'!D1866,"")</f>
        <v/>
      </c>
      <c r="C1863" s="38" t="str">
        <f>IF($AD1863="000000000000","",INDEX(DATABASE!$W$12:$W$71,MATCH($AD1863,DATABASE!$V$12:$V$71,0)))</f>
        <v/>
      </c>
      <c r="D1863" s="34" t="str">
        <f>IF(C1863="","",IF(E1863="",INDEX(DATABASE!$AF$13:$AF$62,MATCH($C1863,DATABASE!$AC$13:$AC$62,0)),IF(E1863="2x D11",INDEX(DATABASE!$AF$13:$AF$62,MATCH($C1863,DATABASE!$AC$13:$AC$62,0))+2*DATABASE!$AF$62,IF(E1863="3x D11",INDEX(DATABASE!$AF$13:$AF$62,MATCH($C1863,DATABASE!$AC$13:$AC$62,0))+3*DATABASE!$AF$62,""))))</f>
        <v/>
      </c>
      <c r="E1863" s="38" t="str">
        <f>IF(AND($K1863="Y",$G1863&lt;&gt;"UNYIL",$F1863&lt;DATABASE!$O$8),"2x D11",IF(AND($K1863="Y",$G1863&lt;&gt;"UNYIL",$F1863&gt;=DATABASE!$O$8),"3x D11",""))</f>
        <v/>
      </c>
      <c r="F1863" s="9" t="str">
        <f>IF('DATA ACCURATE'!N1866&lt;&gt;"",'DATA ACCURATE'!N1866,"")</f>
        <v/>
      </c>
      <c r="G1863" t="str">
        <f>IF(F1863="","",IF(F1863&lt;=DATABASE!$I$8,"UNYIL",IF(F1863&lt;=DATABASE!$J$8,"KECIL",IF(F1863&lt;DATABASE!$K$8,"TANGGUNG",IF(F1863&gt;=DATABASE!$K$8,"BESAR","")))))</f>
        <v/>
      </c>
      <c r="H1863" s="16" t="str">
        <f>IF('DATA ACCURATE'!J1866&lt;&gt;"",'DATA ACCURATE'!J1866,"")</f>
        <v/>
      </c>
      <c r="I1863" s="35" t="str">
        <f>IF(B1863&lt;&gt;"",IFERROR(VLOOKUP(B1863,'DATA TIMBANGAN'!G:M,7,FALSE),VLOOKUP(B1863,'DATA TIMBANGAN'!G:M,7)),"")</f>
        <v/>
      </c>
      <c r="J1863" s="25" t="str">
        <f>IF(H1863&lt;&gt;"",IFERROR(INDEX(DATABASE!$Z$19:$Z$38,MATCH(DATEVALUE(H1863),DATABASE!$AA$19:$AA$38,0)),INDEX(DATABASE!$Z$12:$Z$18,MATCH(WEEKDAY(H1863,2),DATABASE!$AA$12:$AA$18,0))),"")</f>
        <v/>
      </c>
      <c r="K1863" s="25" t="str">
        <f>IF('DATA ACCURATE'!V1866&lt;&gt;"",'DATA ACCURATE'!V1866,"")</f>
        <v/>
      </c>
      <c r="L1863" s="80" t="str">
        <f>IF($H1863="","",IF(OR($J1863="LIBUR",AND($L1862="LIBUR",$O1862=$O1863)),"LIBUR",IF(AND(OR($L1862="LUAR JAM KERJA 1",$L1862="LUAR JAM KERJA 2"),OR(OR(AND($H1862=$H1863,AND(OR($I1863&gt;DATABASE!$J$3,$I1863&lt;DATABASE!$J$6),((DATEVALUE($H1863)+$I1863)-(DATEVALUE($H1862)+$I1862))&lt;DATABASE!$J$6)),AND($H1862=$H1863,$O1862=$O1863,OR($I1863&gt;DATABASE!$J$6,$I1863&lt;DATABASE!$J$3))),AND(($H1863-$H1862)=1,OR($I1863&lt;DATABASE!$I$6,((DATEVALUE($H1863)+$I1863)-(DATEVALUE($H1862)+$I1862))&lt;DATABASE!$J$6))),$A1863=$A1862),"LUAR JAM KERJA 2",IF(AND(OR(WEEKDAY($H1863,2)=1,WEEKDAY($H1863,2)=2,WEEKDAY($H1863,2)=3,WEEKDAY($H1863,2)=4,WEEKDAY($H1863,2)=5),$I1863&lt;=DATABASE!$J$3,$I1863&gt;=DATABASE!$I$3),"JAM KERJA",IF(AND(WEEKDAY($H1863,2)=6,$I1863&lt;=DATABASE!$J$4,$I1863&gt;=DATABASE!$I$4),"JAM KERJA","LUAR JAM KERJA 1")))))</f>
        <v/>
      </c>
      <c r="M1863" s="33" t="str">
        <f>IF('DATA ACCURATE'!T1866&lt;&gt;"",IF('DATA ACCURATE'!T1866&gt;100,'DATA ACCURATE'!T1866/10,'DATA ACCURATE'!T1866),"")</f>
        <v/>
      </c>
      <c r="N1863" t="str">
        <f>IF(M1863="","",IF(M1863&lt;=DATABASE!$I$9,"LOKAL",IF(M1863&lt;DATABASE!$J$9,"LUAR KOTA 1",IF($M1863&gt;=DATABASE!$J$9,"LUAR KOTA 2",""))))</f>
        <v/>
      </c>
      <c r="O1863" s="38" t="str">
        <f>IF('DATA ACCURATE'!L1866&lt;&gt;"",'DATA ACCURATE'!L1866,"")</f>
        <v/>
      </c>
      <c r="Q1863" s="38">
        <f t="shared" si="204"/>
        <v>0</v>
      </c>
      <c r="R1863" s="38">
        <f t="shared" si="204"/>
        <v>0</v>
      </c>
      <c r="S1863" s="38">
        <f t="shared" si="204"/>
        <v>0</v>
      </c>
      <c r="T1863" s="38">
        <f t="shared" si="202"/>
        <v>0</v>
      </c>
      <c r="U1863" s="38">
        <f t="shared" si="205"/>
        <v>0</v>
      </c>
      <c r="V1863" s="38">
        <f t="shared" si="205"/>
        <v>0</v>
      </c>
      <c r="W1863" s="38">
        <f t="shared" si="205"/>
        <v>0</v>
      </c>
      <c r="X1863" s="38">
        <f t="shared" si="206"/>
        <v>0</v>
      </c>
      <c r="Y1863" s="38">
        <f t="shared" si="206"/>
        <v>0</v>
      </c>
      <c r="Z1863" s="38">
        <f t="shared" si="206"/>
        <v>0</v>
      </c>
      <c r="AA1863" s="38">
        <f t="shared" si="203"/>
        <v>0</v>
      </c>
      <c r="AB1863" s="38">
        <f t="shared" si="207"/>
        <v>0</v>
      </c>
      <c r="AC1863" s="38">
        <f t="shared" si="208"/>
        <v>0</v>
      </c>
      <c r="AD1863" s="38" t="str">
        <f t="shared" si="209"/>
        <v>000000000000</v>
      </c>
    </row>
    <row r="1864" spans="1:30">
      <c r="A1864" s="9" t="str">
        <f>IF('DATA ACCURATE'!A1867&lt;&gt;"",'DATA ACCURATE'!A1867,"")</f>
        <v/>
      </c>
      <c r="B1864" s="9" t="str">
        <f>IF('DATA ACCURATE'!D1867&lt;&gt;"",'DATA ACCURATE'!D1867,"")</f>
        <v/>
      </c>
      <c r="C1864" s="38" t="str">
        <f>IF($AD1864="000000000000","",INDEX(DATABASE!$W$12:$W$71,MATCH($AD1864,DATABASE!$V$12:$V$71,0)))</f>
        <v/>
      </c>
      <c r="D1864" s="34" t="str">
        <f>IF(C1864="","",IF(E1864="",INDEX(DATABASE!$AF$13:$AF$62,MATCH($C1864,DATABASE!$AC$13:$AC$62,0)),IF(E1864="2x D11",INDEX(DATABASE!$AF$13:$AF$62,MATCH($C1864,DATABASE!$AC$13:$AC$62,0))+2*DATABASE!$AF$62,IF(E1864="3x D11",INDEX(DATABASE!$AF$13:$AF$62,MATCH($C1864,DATABASE!$AC$13:$AC$62,0))+3*DATABASE!$AF$62,""))))</f>
        <v/>
      </c>
      <c r="E1864" s="38" t="str">
        <f>IF(AND($K1864="Y",$G1864&lt;&gt;"UNYIL",$F1864&lt;DATABASE!$O$8),"2x D11",IF(AND($K1864="Y",$G1864&lt;&gt;"UNYIL",$F1864&gt;=DATABASE!$O$8),"3x D11",""))</f>
        <v/>
      </c>
      <c r="F1864" s="9" t="str">
        <f>IF('DATA ACCURATE'!N1867&lt;&gt;"",'DATA ACCURATE'!N1867,"")</f>
        <v/>
      </c>
      <c r="G1864" t="str">
        <f>IF(F1864="","",IF(F1864&lt;=DATABASE!$I$8,"UNYIL",IF(F1864&lt;=DATABASE!$J$8,"KECIL",IF(F1864&lt;DATABASE!$K$8,"TANGGUNG",IF(F1864&gt;=DATABASE!$K$8,"BESAR","")))))</f>
        <v/>
      </c>
      <c r="H1864" s="16" t="str">
        <f>IF('DATA ACCURATE'!J1867&lt;&gt;"",'DATA ACCURATE'!J1867,"")</f>
        <v/>
      </c>
      <c r="I1864" s="35" t="str">
        <f>IF(B1864&lt;&gt;"",IFERROR(VLOOKUP(B1864,'DATA TIMBANGAN'!G:M,7,FALSE),VLOOKUP(B1864,'DATA TIMBANGAN'!G:M,7)),"")</f>
        <v/>
      </c>
      <c r="J1864" s="25" t="str">
        <f>IF(H1864&lt;&gt;"",IFERROR(INDEX(DATABASE!$Z$19:$Z$38,MATCH(DATEVALUE(H1864),DATABASE!$AA$19:$AA$38,0)),INDEX(DATABASE!$Z$12:$Z$18,MATCH(WEEKDAY(H1864,2),DATABASE!$AA$12:$AA$18,0))),"")</f>
        <v/>
      </c>
      <c r="K1864" s="25" t="str">
        <f>IF('DATA ACCURATE'!V1867&lt;&gt;"",'DATA ACCURATE'!V1867,"")</f>
        <v/>
      </c>
      <c r="L1864" s="80" t="str">
        <f>IF($H1864="","",IF(OR($J1864="LIBUR",AND($L1863="LIBUR",$O1863=$O1864)),"LIBUR",IF(AND(OR($L1863="LUAR JAM KERJA 1",$L1863="LUAR JAM KERJA 2"),OR(OR(AND($H1863=$H1864,AND(OR($I1864&gt;DATABASE!$J$3,$I1864&lt;DATABASE!$J$6),((DATEVALUE($H1864)+$I1864)-(DATEVALUE($H1863)+$I1863))&lt;DATABASE!$J$6)),AND($H1863=$H1864,$O1863=$O1864,OR($I1864&gt;DATABASE!$J$6,$I1864&lt;DATABASE!$J$3))),AND(($H1864-$H1863)=1,OR($I1864&lt;DATABASE!$I$6,((DATEVALUE($H1864)+$I1864)-(DATEVALUE($H1863)+$I1863))&lt;DATABASE!$J$6))),$A1864=$A1863),"LUAR JAM KERJA 2",IF(AND(OR(WEEKDAY($H1864,2)=1,WEEKDAY($H1864,2)=2,WEEKDAY($H1864,2)=3,WEEKDAY($H1864,2)=4,WEEKDAY($H1864,2)=5),$I1864&lt;=DATABASE!$J$3,$I1864&gt;=DATABASE!$I$3),"JAM KERJA",IF(AND(WEEKDAY($H1864,2)=6,$I1864&lt;=DATABASE!$J$4,$I1864&gt;=DATABASE!$I$4),"JAM KERJA","LUAR JAM KERJA 1")))))</f>
        <v/>
      </c>
      <c r="M1864" s="33" t="str">
        <f>IF('DATA ACCURATE'!T1867&lt;&gt;"",IF('DATA ACCURATE'!T1867&gt;100,'DATA ACCURATE'!T1867/10,'DATA ACCURATE'!T1867),"")</f>
        <v/>
      </c>
      <c r="N1864" t="str">
        <f>IF(M1864="","",IF(M1864&lt;=DATABASE!$I$9,"LOKAL",IF(M1864&lt;DATABASE!$J$9,"LUAR KOTA 1",IF($M1864&gt;=DATABASE!$J$9,"LUAR KOTA 2",""))))</f>
        <v/>
      </c>
      <c r="O1864" s="38" t="str">
        <f>IF('DATA ACCURATE'!L1867&lt;&gt;"",'DATA ACCURATE'!L1867,"")</f>
        <v/>
      </c>
      <c r="Q1864" s="38">
        <f t="shared" si="204"/>
        <v>0</v>
      </c>
      <c r="R1864" s="38">
        <f t="shared" si="204"/>
        <v>0</v>
      </c>
      <c r="S1864" s="38">
        <f t="shared" si="204"/>
        <v>0</v>
      </c>
      <c r="T1864" s="38">
        <f t="shared" si="202"/>
        <v>0</v>
      </c>
      <c r="U1864" s="38">
        <f t="shared" si="205"/>
        <v>0</v>
      </c>
      <c r="V1864" s="38">
        <f t="shared" si="205"/>
        <v>0</v>
      </c>
      <c r="W1864" s="38">
        <f t="shared" si="205"/>
        <v>0</v>
      </c>
      <c r="X1864" s="38">
        <f t="shared" si="206"/>
        <v>0</v>
      </c>
      <c r="Y1864" s="38">
        <f t="shared" si="206"/>
        <v>0</v>
      </c>
      <c r="Z1864" s="38">
        <f t="shared" si="206"/>
        <v>0</v>
      </c>
      <c r="AA1864" s="38">
        <f t="shared" si="203"/>
        <v>0</v>
      </c>
      <c r="AB1864" s="38">
        <f t="shared" si="207"/>
        <v>0</v>
      </c>
      <c r="AC1864" s="38">
        <f t="shared" si="208"/>
        <v>0</v>
      </c>
      <c r="AD1864" s="38" t="str">
        <f t="shared" si="209"/>
        <v>000000000000</v>
      </c>
    </row>
    <row r="1865" spans="1:30">
      <c r="A1865" s="9" t="str">
        <f>IF('DATA ACCURATE'!A1868&lt;&gt;"",'DATA ACCURATE'!A1868,"")</f>
        <v/>
      </c>
      <c r="B1865" s="9" t="str">
        <f>IF('DATA ACCURATE'!D1868&lt;&gt;"",'DATA ACCURATE'!D1868,"")</f>
        <v/>
      </c>
      <c r="C1865" s="38" t="str">
        <f>IF($AD1865="000000000000","",INDEX(DATABASE!$W$12:$W$71,MATCH($AD1865,DATABASE!$V$12:$V$71,0)))</f>
        <v/>
      </c>
      <c r="D1865" s="34" t="str">
        <f>IF(C1865="","",IF(E1865="",INDEX(DATABASE!$AF$13:$AF$62,MATCH($C1865,DATABASE!$AC$13:$AC$62,0)),IF(E1865="2x D11",INDEX(DATABASE!$AF$13:$AF$62,MATCH($C1865,DATABASE!$AC$13:$AC$62,0))+2*DATABASE!$AF$62,IF(E1865="3x D11",INDEX(DATABASE!$AF$13:$AF$62,MATCH($C1865,DATABASE!$AC$13:$AC$62,0))+3*DATABASE!$AF$62,""))))</f>
        <v/>
      </c>
      <c r="E1865" s="38" t="str">
        <f>IF(AND($K1865="Y",$G1865&lt;&gt;"UNYIL",$F1865&lt;DATABASE!$O$8),"2x D11",IF(AND($K1865="Y",$G1865&lt;&gt;"UNYIL",$F1865&gt;=DATABASE!$O$8),"3x D11",""))</f>
        <v/>
      </c>
      <c r="F1865" s="9" t="str">
        <f>IF('DATA ACCURATE'!N1868&lt;&gt;"",'DATA ACCURATE'!N1868,"")</f>
        <v/>
      </c>
      <c r="G1865" t="str">
        <f>IF(F1865="","",IF(F1865&lt;=DATABASE!$I$8,"UNYIL",IF(F1865&lt;=DATABASE!$J$8,"KECIL",IF(F1865&lt;DATABASE!$K$8,"TANGGUNG",IF(F1865&gt;=DATABASE!$K$8,"BESAR","")))))</f>
        <v/>
      </c>
      <c r="H1865" s="16" t="str">
        <f>IF('DATA ACCURATE'!J1868&lt;&gt;"",'DATA ACCURATE'!J1868,"")</f>
        <v/>
      </c>
      <c r="I1865" s="35" t="str">
        <f>IF(B1865&lt;&gt;"",IFERROR(VLOOKUP(B1865,'DATA TIMBANGAN'!G:M,7,FALSE),VLOOKUP(B1865,'DATA TIMBANGAN'!G:M,7)),"")</f>
        <v/>
      </c>
      <c r="J1865" s="25" t="str">
        <f>IF(H1865&lt;&gt;"",IFERROR(INDEX(DATABASE!$Z$19:$Z$38,MATCH(DATEVALUE(H1865),DATABASE!$AA$19:$AA$38,0)),INDEX(DATABASE!$Z$12:$Z$18,MATCH(WEEKDAY(H1865,2),DATABASE!$AA$12:$AA$18,0))),"")</f>
        <v/>
      </c>
      <c r="K1865" s="25" t="str">
        <f>IF('DATA ACCURATE'!V1868&lt;&gt;"",'DATA ACCURATE'!V1868,"")</f>
        <v/>
      </c>
      <c r="L1865" s="80" t="str">
        <f>IF($H1865="","",IF(OR($J1865="LIBUR",AND($L1864="LIBUR",$O1864=$O1865)),"LIBUR",IF(AND(OR($L1864="LUAR JAM KERJA 1",$L1864="LUAR JAM KERJA 2"),OR(OR(AND($H1864=$H1865,AND(OR($I1865&gt;DATABASE!$J$3,$I1865&lt;DATABASE!$J$6),((DATEVALUE($H1865)+$I1865)-(DATEVALUE($H1864)+$I1864))&lt;DATABASE!$J$6)),AND($H1864=$H1865,$O1864=$O1865,OR($I1865&gt;DATABASE!$J$6,$I1865&lt;DATABASE!$J$3))),AND(($H1865-$H1864)=1,OR($I1865&lt;DATABASE!$I$6,((DATEVALUE($H1865)+$I1865)-(DATEVALUE($H1864)+$I1864))&lt;DATABASE!$J$6))),$A1865=$A1864),"LUAR JAM KERJA 2",IF(AND(OR(WEEKDAY($H1865,2)=1,WEEKDAY($H1865,2)=2,WEEKDAY($H1865,2)=3,WEEKDAY($H1865,2)=4,WEEKDAY($H1865,2)=5),$I1865&lt;=DATABASE!$J$3,$I1865&gt;=DATABASE!$I$3),"JAM KERJA",IF(AND(WEEKDAY($H1865,2)=6,$I1865&lt;=DATABASE!$J$4,$I1865&gt;=DATABASE!$I$4),"JAM KERJA","LUAR JAM KERJA 1")))))</f>
        <v/>
      </c>
      <c r="M1865" s="33" t="str">
        <f>IF('DATA ACCURATE'!T1868&lt;&gt;"",IF('DATA ACCURATE'!T1868&gt;100,'DATA ACCURATE'!T1868/10,'DATA ACCURATE'!T1868),"")</f>
        <v/>
      </c>
      <c r="N1865" t="str">
        <f>IF(M1865="","",IF(M1865&lt;=DATABASE!$I$9,"LOKAL",IF(M1865&lt;DATABASE!$J$9,"LUAR KOTA 1",IF($M1865&gt;=DATABASE!$J$9,"LUAR KOTA 2",""))))</f>
        <v/>
      </c>
      <c r="O1865" s="38" t="str">
        <f>IF('DATA ACCURATE'!L1868&lt;&gt;"",'DATA ACCURATE'!L1868,"")</f>
        <v/>
      </c>
      <c r="Q1865" s="38">
        <f t="shared" si="204"/>
        <v>0</v>
      </c>
      <c r="R1865" s="38">
        <f t="shared" si="204"/>
        <v>0</v>
      </c>
      <c r="S1865" s="38">
        <f t="shared" si="204"/>
        <v>0</v>
      </c>
      <c r="T1865" s="38">
        <f t="shared" si="202"/>
        <v>0</v>
      </c>
      <c r="U1865" s="38">
        <f t="shared" si="205"/>
        <v>0</v>
      </c>
      <c r="V1865" s="38">
        <f t="shared" si="205"/>
        <v>0</v>
      </c>
      <c r="W1865" s="38">
        <f t="shared" si="205"/>
        <v>0</v>
      </c>
      <c r="X1865" s="38">
        <f t="shared" si="206"/>
        <v>0</v>
      </c>
      <c r="Y1865" s="38">
        <f t="shared" si="206"/>
        <v>0</v>
      </c>
      <c r="Z1865" s="38">
        <f t="shared" si="206"/>
        <v>0</v>
      </c>
      <c r="AA1865" s="38">
        <f t="shared" si="203"/>
        <v>0</v>
      </c>
      <c r="AB1865" s="38">
        <f t="shared" si="207"/>
        <v>0</v>
      </c>
      <c r="AC1865" s="38">
        <f t="shared" si="208"/>
        <v>0</v>
      </c>
      <c r="AD1865" s="38" t="str">
        <f t="shared" si="209"/>
        <v>000000000000</v>
      </c>
    </row>
    <row r="1866" spans="1:30">
      <c r="A1866" s="9" t="str">
        <f>IF('DATA ACCURATE'!A1869&lt;&gt;"",'DATA ACCURATE'!A1869,"")</f>
        <v/>
      </c>
      <c r="B1866" s="9" t="str">
        <f>IF('DATA ACCURATE'!D1869&lt;&gt;"",'DATA ACCURATE'!D1869,"")</f>
        <v/>
      </c>
      <c r="C1866" s="38" t="str">
        <f>IF($AD1866="000000000000","",INDEX(DATABASE!$W$12:$W$71,MATCH($AD1866,DATABASE!$V$12:$V$71,0)))</f>
        <v/>
      </c>
      <c r="D1866" s="34" t="str">
        <f>IF(C1866="","",IF(E1866="",INDEX(DATABASE!$AF$13:$AF$62,MATCH($C1866,DATABASE!$AC$13:$AC$62,0)),IF(E1866="2x D11",INDEX(DATABASE!$AF$13:$AF$62,MATCH($C1866,DATABASE!$AC$13:$AC$62,0))+2*DATABASE!$AF$62,IF(E1866="3x D11",INDEX(DATABASE!$AF$13:$AF$62,MATCH($C1866,DATABASE!$AC$13:$AC$62,0))+3*DATABASE!$AF$62,""))))</f>
        <v/>
      </c>
      <c r="E1866" s="38" t="str">
        <f>IF(AND($K1866="Y",$G1866&lt;&gt;"UNYIL",$F1866&lt;DATABASE!$O$8),"2x D11",IF(AND($K1866="Y",$G1866&lt;&gt;"UNYIL",$F1866&gt;=DATABASE!$O$8),"3x D11",""))</f>
        <v/>
      </c>
      <c r="F1866" s="9" t="str">
        <f>IF('DATA ACCURATE'!N1869&lt;&gt;"",'DATA ACCURATE'!N1869,"")</f>
        <v/>
      </c>
      <c r="G1866" t="str">
        <f>IF(F1866="","",IF(F1866&lt;=DATABASE!$I$8,"UNYIL",IF(F1866&lt;=DATABASE!$J$8,"KECIL",IF(F1866&lt;DATABASE!$K$8,"TANGGUNG",IF(F1866&gt;=DATABASE!$K$8,"BESAR","")))))</f>
        <v/>
      </c>
      <c r="H1866" s="16" t="str">
        <f>IF('DATA ACCURATE'!J1869&lt;&gt;"",'DATA ACCURATE'!J1869,"")</f>
        <v/>
      </c>
      <c r="I1866" s="35" t="str">
        <f>IF(B1866&lt;&gt;"",IFERROR(VLOOKUP(B1866,'DATA TIMBANGAN'!G:M,7,FALSE),VLOOKUP(B1866,'DATA TIMBANGAN'!G:M,7)),"")</f>
        <v/>
      </c>
      <c r="J1866" s="25" t="str">
        <f>IF(H1866&lt;&gt;"",IFERROR(INDEX(DATABASE!$Z$19:$Z$38,MATCH(DATEVALUE(H1866),DATABASE!$AA$19:$AA$38,0)),INDEX(DATABASE!$Z$12:$Z$18,MATCH(WEEKDAY(H1866,2),DATABASE!$AA$12:$AA$18,0))),"")</f>
        <v/>
      </c>
      <c r="K1866" s="25" t="str">
        <f>IF('DATA ACCURATE'!V1869&lt;&gt;"",'DATA ACCURATE'!V1869,"")</f>
        <v/>
      </c>
      <c r="L1866" s="80" t="str">
        <f>IF($H1866="","",IF(OR($J1866="LIBUR",AND($L1865="LIBUR",$O1865=$O1866)),"LIBUR",IF(AND(OR($L1865="LUAR JAM KERJA 1",$L1865="LUAR JAM KERJA 2"),OR(OR(AND($H1865=$H1866,AND(OR($I1866&gt;DATABASE!$J$3,$I1866&lt;DATABASE!$J$6),((DATEVALUE($H1866)+$I1866)-(DATEVALUE($H1865)+$I1865))&lt;DATABASE!$J$6)),AND($H1865=$H1866,$O1865=$O1866,OR($I1866&gt;DATABASE!$J$6,$I1866&lt;DATABASE!$J$3))),AND(($H1866-$H1865)=1,OR($I1866&lt;DATABASE!$I$6,((DATEVALUE($H1866)+$I1866)-(DATEVALUE($H1865)+$I1865))&lt;DATABASE!$J$6))),$A1866=$A1865),"LUAR JAM KERJA 2",IF(AND(OR(WEEKDAY($H1866,2)=1,WEEKDAY($H1866,2)=2,WEEKDAY($H1866,2)=3,WEEKDAY($H1866,2)=4,WEEKDAY($H1866,2)=5),$I1866&lt;=DATABASE!$J$3,$I1866&gt;=DATABASE!$I$3),"JAM KERJA",IF(AND(WEEKDAY($H1866,2)=6,$I1866&lt;=DATABASE!$J$4,$I1866&gt;=DATABASE!$I$4),"JAM KERJA","LUAR JAM KERJA 1")))))</f>
        <v/>
      </c>
      <c r="M1866" s="33" t="str">
        <f>IF('DATA ACCURATE'!T1869&lt;&gt;"",IF('DATA ACCURATE'!T1869&gt;100,'DATA ACCURATE'!T1869/10,'DATA ACCURATE'!T1869),"")</f>
        <v/>
      </c>
      <c r="N1866" t="str">
        <f>IF(M1866="","",IF(M1866&lt;=DATABASE!$I$9,"LOKAL",IF(M1866&lt;DATABASE!$J$9,"LUAR KOTA 1",IF($M1866&gt;=DATABASE!$J$9,"LUAR KOTA 2",""))))</f>
        <v/>
      </c>
      <c r="O1866" s="38" t="str">
        <f>IF('DATA ACCURATE'!L1869&lt;&gt;"",'DATA ACCURATE'!L1869,"")</f>
        <v/>
      </c>
      <c r="Q1866" s="38">
        <f t="shared" si="204"/>
        <v>0</v>
      </c>
      <c r="R1866" s="38">
        <f t="shared" si="204"/>
        <v>0</v>
      </c>
      <c r="S1866" s="38">
        <f t="shared" si="204"/>
        <v>0</v>
      </c>
      <c r="T1866" s="38">
        <f t="shared" si="202"/>
        <v>0</v>
      </c>
      <c r="U1866" s="38">
        <f t="shared" si="205"/>
        <v>0</v>
      </c>
      <c r="V1866" s="38">
        <f t="shared" si="205"/>
        <v>0</v>
      </c>
      <c r="W1866" s="38">
        <f t="shared" si="205"/>
        <v>0</v>
      </c>
      <c r="X1866" s="38">
        <f t="shared" si="206"/>
        <v>0</v>
      </c>
      <c r="Y1866" s="38">
        <f t="shared" si="206"/>
        <v>0</v>
      </c>
      <c r="Z1866" s="38">
        <f t="shared" si="206"/>
        <v>0</v>
      </c>
      <c r="AA1866" s="38">
        <f t="shared" si="203"/>
        <v>0</v>
      </c>
      <c r="AB1866" s="38">
        <f t="shared" si="207"/>
        <v>0</v>
      </c>
      <c r="AC1866" s="38">
        <f t="shared" si="208"/>
        <v>0</v>
      </c>
      <c r="AD1866" s="38" t="str">
        <f t="shared" si="209"/>
        <v>000000000000</v>
      </c>
    </row>
    <row r="1867" spans="1:30">
      <c r="A1867" s="9" t="str">
        <f>IF('DATA ACCURATE'!A1870&lt;&gt;"",'DATA ACCURATE'!A1870,"")</f>
        <v/>
      </c>
      <c r="B1867" s="9" t="str">
        <f>IF('DATA ACCURATE'!D1870&lt;&gt;"",'DATA ACCURATE'!D1870,"")</f>
        <v/>
      </c>
      <c r="C1867" s="38" t="str">
        <f>IF($AD1867="000000000000","",INDEX(DATABASE!$W$12:$W$71,MATCH($AD1867,DATABASE!$V$12:$V$71,0)))</f>
        <v/>
      </c>
      <c r="D1867" s="34" t="str">
        <f>IF(C1867="","",IF(E1867="",INDEX(DATABASE!$AF$13:$AF$62,MATCH($C1867,DATABASE!$AC$13:$AC$62,0)),IF(E1867="2x D11",INDEX(DATABASE!$AF$13:$AF$62,MATCH($C1867,DATABASE!$AC$13:$AC$62,0))+2*DATABASE!$AF$62,IF(E1867="3x D11",INDEX(DATABASE!$AF$13:$AF$62,MATCH($C1867,DATABASE!$AC$13:$AC$62,0))+3*DATABASE!$AF$62,""))))</f>
        <v/>
      </c>
      <c r="E1867" s="38" t="str">
        <f>IF(AND($K1867="Y",$G1867&lt;&gt;"UNYIL",$F1867&lt;DATABASE!$O$8),"2x D11",IF(AND($K1867="Y",$G1867&lt;&gt;"UNYIL",$F1867&gt;=DATABASE!$O$8),"3x D11",""))</f>
        <v/>
      </c>
      <c r="F1867" s="9" t="str">
        <f>IF('DATA ACCURATE'!N1870&lt;&gt;"",'DATA ACCURATE'!N1870,"")</f>
        <v/>
      </c>
      <c r="G1867" t="str">
        <f>IF(F1867="","",IF(F1867&lt;=DATABASE!$I$8,"UNYIL",IF(F1867&lt;=DATABASE!$J$8,"KECIL",IF(F1867&lt;DATABASE!$K$8,"TANGGUNG",IF(F1867&gt;=DATABASE!$K$8,"BESAR","")))))</f>
        <v/>
      </c>
      <c r="H1867" s="16" t="str">
        <f>IF('DATA ACCURATE'!J1870&lt;&gt;"",'DATA ACCURATE'!J1870,"")</f>
        <v/>
      </c>
      <c r="I1867" s="35" t="str">
        <f>IF(B1867&lt;&gt;"",IFERROR(VLOOKUP(B1867,'DATA TIMBANGAN'!G:M,7,FALSE),VLOOKUP(B1867,'DATA TIMBANGAN'!G:M,7)),"")</f>
        <v/>
      </c>
      <c r="J1867" s="25" t="str">
        <f>IF(H1867&lt;&gt;"",IFERROR(INDEX(DATABASE!$Z$19:$Z$38,MATCH(DATEVALUE(H1867),DATABASE!$AA$19:$AA$38,0)),INDEX(DATABASE!$Z$12:$Z$18,MATCH(WEEKDAY(H1867,2),DATABASE!$AA$12:$AA$18,0))),"")</f>
        <v/>
      </c>
      <c r="K1867" s="25" t="str">
        <f>IF('DATA ACCURATE'!V1870&lt;&gt;"",'DATA ACCURATE'!V1870,"")</f>
        <v/>
      </c>
      <c r="L1867" s="80" t="str">
        <f>IF($H1867="","",IF(OR($J1867="LIBUR",AND($L1866="LIBUR",$O1866=$O1867)),"LIBUR",IF(AND(OR($L1866="LUAR JAM KERJA 1",$L1866="LUAR JAM KERJA 2"),OR(OR(AND($H1866=$H1867,AND(OR($I1867&gt;DATABASE!$J$3,$I1867&lt;DATABASE!$J$6),((DATEVALUE($H1867)+$I1867)-(DATEVALUE($H1866)+$I1866))&lt;DATABASE!$J$6)),AND($H1866=$H1867,$O1866=$O1867,OR($I1867&gt;DATABASE!$J$6,$I1867&lt;DATABASE!$J$3))),AND(($H1867-$H1866)=1,OR($I1867&lt;DATABASE!$I$6,((DATEVALUE($H1867)+$I1867)-(DATEVALUE($H1866)+$I1866))&lt;DATABASE!$J$6))),$A1867=$A1866),"LUAR JAM KERJA 2",IF(AND(OR(WEEKDAY($H1867,2)=1,WEEKDAY($H1867,2)=2,WEEKDAY($H1867,2)=3,WEEKDAY($H1867,2)=4,WEEKDAY($H1867,2)=5),$I1867&lt;=DATABASE!$J$3,$I1867&gt;=DATABASE!$I$3),"JAM KERJA",IF(AND(WEEKDAY($H1867,2)=6,$I1867&lt;=DATABASE!$J$4,$I1867&gt;=DATABASE!$I$4),"JAM KERJA","LUAR JAM KERJA 1")))))</f>
        <v/>
      </c>
      <c r="M1867" s="33" t="str">
        <f>IF('DATA ACCURATE'!T1870&lt;&gt;"",IF('DATA ACCURATE'!T1870&gt;100,'DATA ACCURATE'!T1870/10,'DATA ACCURATE'!T1870),"")</f>
        <v/>
      </c>
      <c r="N1867" t="str">
        <f>IF(M1867="","",IF(M1867&lt;=DATABASE!$I$9,"LOKAL",IF(M1867&lt;DATABASE!$J$9,"LUAR KOTA 1",IF($M1867&gt;=DATABASE!$J$9,"LUAR KOTA 2",""))))</f>
        <v/>
      </c>
      <c r="O1867" s="38" t="str">
        <f>IF('DATA ACCURATE'!L1870&lt;&gt;"",'DATA ACCURATE'!L1870,"")</f>
        <v/>
      </c>
      <c r="Q1867" s="38">
        <f t="shared" si="204"/>
        <v>0</v>
      </c>
      <c r="R1867" s="38">
        <f t="shared" si="204"/>
        <v>0</v>
      </c>
      <c r="S1867" s="38">
        <f t="shared" si="204"/>
        <v>0</v>
      </c>
      <c r="T1867" s="38">
        <f t="shared" si="202"/>
        <v>0</v>
      </c>
      <c r="U1867" s="38">
        <f t="shared" si="205"/>
        <v>0</v>
      </c>
      <c r="V1867" s="38">
        <f t="shared" si="205"/>
        <v>0</v>
      </c>
      <c r="W1867" s="38">
        <f t="shared" si="205"/>
        <v>0</v>
      </c>
      <c r="X1867" s="38">
        <f t="shared" si="206"/>
        <v>0</v>
      </c>
      <c r="Y1867" s="38">
        <f t="shared" si="206"/>
        <v>0</v>
      </c>
      <c r="Z1867" s="38">
        <f t="shared" si="206"/>
        <v>0</v>
      </c>
      <c r="AA1867" s="38">
        <f t="shared" si="203"/>
        <v>0</v>
      </c>
      <c r="AB1867" s="38">
        <f t="shared" si="207"/>
        <v>0</v>
      </c>
      <c r="AC1867" s="38">
        <f t="shared" si="208"/>
        <v>0</v>
      </c>
      <c r="AD1867" s="38" t="str">
        <f t="shared" si="209"/>
        <v>000000000000</v>
      </c>
    </row>
    <row r="1868" spans="1:30">
      <c r="A1868" s="9" t="str">
        <f>IF('DATA ACCURATE'!A1871&lt;&gt;"",'DATA ACCURATE'!A1871,"")</f>
        <v/>
      </c>
      <c r="B1868" s="9" t="str">
        <f>IF('DATA ACCURATE'!D1871&lt;&gt;"",'DATA ACCURATE'!D1871,"")</f>
        <v/>
      </c>
      <c r="C1868" s="38" t="str">
        <f>IF($AD1868="000000000000","",INDEX(DATABASE!$W$12:$W$71,MATCH($AD1868,DATABASE!$V$12:$V$71,0)))</f>
        <v/>
      </c>
      <c r="D1868" s="34" t="str">
        <f>IF(C1868="","",IF(E1868="",INDEX(DATABASE!$AF$13:$AF$62,MATCH($C1868,DATABASE!$AC$13:$AC$62,0)),IF(E1868="2x D11",INDEX(DATABASE!$AF$13:$AF$62,MATCH($C1868,DATABASE!$AC$13:$AC$62,0))+2*DATABASE!$AF$62,IF(E1868="3x D11",INDEX(DATABASE!$AF$13:$AF$62,MATCH($C1868,DATABASE!$AC$13:$AC$62,0))+3*DATABASE!$AF$62,""))))</f>
        <v/>
      </c>
      <c r="E1868" s="38" t="str">
        <f>IF(AND($K1868="Y",$G1868&lt;&gt;"UNYIL",$F1868&lt;DATABASE!$O$8),"2x D11",IF(AND($K1868="Y",$G1868&lt;&gt;"UNYIL",$F1868&gt;=DATABASE!$O$8),"3x D11",""))</f>
        <v/>
      </c>
      <c r="F1868" s="9" t="str">
        <f>IF('DATA ACCURATE'!N1871&lt;&gt;"",'DATA ACCURATE'!N1871,"")</f>
        <v/>
      </c>
      <c r="G1868" t="str">
        <f>IF(F1868="","",IF(F1868&lt;=DATABASE!$I$8,"UNYIL",IF(F1868&lt;=DATABASE!$J$8,"KECIL",IF(F1868&lt;DATABASE!$K$8,"TANGGUNG",IF(F1868&gt;=DATABASE!$K$8,"BESAR","")))))</f>
        <v/>
      </c>
      <c r="H1868" s="16" t="str">
        <f>IF('DATA ACCURATE'!J1871&lt;&gt;"",'DATA ACCURATE'!J1871,"")</f>
        <v/>
      </c>
      <c r="I1868" s="35" t="str">
        <f>IF(B1868&lt;&gt;"",IFERROR(VLOOKUP(B1868,'DATA TIMBANGAN'!G:M,7,FALSE),VLOOKUP(B1868,'DATA TIMBANGAN'!G:M,7)),"")</f>
        <v/>
      </c>
      <c r="J1868" s="25" t="str">
        <f>IF(H1868&lt;&gt;"",IFERROR(INDEX(DATABASE!$Z$19:$Z$38,MATCH(DATEVALUE(H1868),DATABASE!$AA$19:$AA$38,0)),INDEX(DATABASE!$Z$12:$Z$18,MATCH(WEEKDAY(H1868,2),DATABASE!$AA$12:$AA$18,0))),"")</f>
        <v/>
      </c>
      <c r="K1868" s="25" t="str">
        <f>IF('DATA ACCURATE'!V1871&lt;&gt;"",'DATA ACCURATE'!V1871,"")</f>
        <v/>
      </c>
      <c r="L1868" s="80" t="str">
        <f>IF($H1868="","",IF(OR($J1868="LIBUR",AND($L1867="LIBUR",$O1867=$O1868)),"LIBUR",IF(AND(OR($L1867="LUAR JAM KERJA 1",$L1867="LUAR JAM KERJA 2"),OR(OR(AND($H1867=$H1868,AND(OR($I1868&gt;DATABASE!$J$3,$I1868&lt;DATABASE!$J$6),((DATEVALUE($H1868)+$I1868)-(DATEVALUE($H1867)+$I1867))&lt;DATABASE!$J$6)),AND($H1867=$H1868,$O1867=$O1868,OR($I1868&gt;DATABASE!$J$6,$I1868&lt;DATABASE!$J$3))),AND(($H1868-$H1867)=1,OR($I1868&lt;DATABASE!$I$6,((DATEVALUE($H1868)+$I1868)-(DATEVALUE($H1867)+$I1867))&lt;DATABASE!$J$6))),$A1868=$A1867),"LUAR JAM KERJA 2",IF(AND(OR(WEEKDAY($H1868,2)=1,WEEKDAY($H1868,2)=2,WEEKDAY($H1868,2)=3,WEEKDAY($H1868,2)=4,WEEKDAY($H1868,2)=5),$I1868&lt;=DATABASE!$J$3,$I1868&gt;=DATABASE!$I$3),"JAM KERJA",IF(AND(WEEKDAY($H1868,2)=6,$I1868&lt;=DATABASE!$J$4,$I1868&gt;=DATABASE!$I$4),"JAM KERJA","LUAR JAM KERJA 1")))))</f>
        <v/>
      </c>
      <c r="M1868" s="33" t="str">
        <f>IF('DATA ACCURATE'!T1871&lt;&gt;"",IF('DATA ACCURATE'!T1871&gt;100,'DATA ACCURATE'!T1871/10,'DATA ACCURATE'!T1871),"")</f>
        <v/>
      </c>
      <c r="N1868" t="str">
        <f>IF(M1868="","",IF(M1868&lt;=DATABASE!$I$9,"LOKAL",IF(M1868&lt;DATABASE!$J$9,"LUAR KOTA 1",IF($M1868&gt;=DATABASE!$J$9,"LUAR KOTA 2",""))))</f>
        <v/>
      </c>
      <c r="O1868" s="38" t="str">
        <f>IF('DATA ACCURATE'!L1871&lt;&gt;"",'DATA ACCURATE'!L1871,"")</f>
        <v/>
      </c>
      <c r="Q1868" s="38">
        <f t="shared" si="204"/>
        <v>0</v>
      </c>
      <c r="R1868" s="38">
        <f t="shared" si="204"/>
        <v>0</v>
      </c>
      <c r="S1868" s="38">
        <f t="shared" si="204"/>
        <v>0</v>
      </c>
      <c r="T1868" s="38">
        <f t="shared" si="202"/>
        <v>0</v>
      </c>
      <c r="U1868" s="38">
        <f t="shared" si="205"/>
        <v>0</v>
      </c>
      <c r="V1868" s="38">
        <f t="shared" si="205"/>
        <v>0</v>
      </c>
      <c r="W1868" s="38">
        <f t="shared" si="205"/>
        <v>0</v>
      </c>
      <c r="X1868" s="38">
        <f t="shared" si="206"/>
        <v>0</v>
      </c>
      <c r="Y1868" s="38">
        <f t="shared" si="206"/>
        <v>0</v>
      </c>
      <c r="Z1868" s="38">
        <f t="shared" si="206"/>
        <v>0</v>
      </c>
      <c r="AA1868" s="38">
        <f t="shared" si="203"/>
        <v>0</v>
      </c>
      <c r="AB1868" s="38">
        <f t="shared" si="207"/>
        <v>0</v>
      </c>
      <c r="AC1868" s="38">
        <f t="shared" si="208"/>
        <v>0</v>
      </c>
      <c r="AD1868" s="38" t="str">
        <f t="shared" si="209"/>
        <v>000000000000</v>
      </c>
    </row>
    <row r="1869" spans="1:30">
      <c r="A1869" s="9" t="str">
        <f>IF('DATA ACCURATE'!A1872&lt;&gt;"",'DATA ACCURATE'!A1872,"")</f>
        <v/>
      </c>
      <c r="B1869" s="9" t="str">
        <f>IF('DATA ACCURATE'!D1872&lt;&gt;"",'DATA ACCURATE'!D1872,"")</f>
        <v/>
      </c>
      <c r="C1869" s="38" t="str">
        <f>IF($AD1869="000000000000","",INDEX(DATABASE!$W$12:$W$71,MATCH($AD1869,DATABASE!$V$12:$V$71,0)))</f>
        <v/>
      </c>
      <c r="D1869" s="34" t="str">
        <f>IF(C1869="","",IF(E1869="",INDEX(DATABASE!$AF$13:$AF$62,MATCH($C1869,DATABASE!$AC$13:$AC$62,0)),IF(E1869="2x D11",INDEX(DATABASE!$AF$13:$AF$62,MATCH($C1869,DATABASE!$AC$13:$AC$62,0))+2*DATABASE!$AF$62,IF(E1869="3x D11",INDEX(DATABASE!$AF$13:$AF$62,MATCH($C1869,DATABASE!$AC$13:$AC$62,0))+3*DATABASE!$AF$62,""))))</f>
        <v/>
      </c>
      <c r="E1869" s="38" t="str">
        <f>IF(AND($K1869="Y",$G1869&lt;&gt;"UNYIL",$F1869&lt;DATABASE!$O$8),"2x D11",IF(AND($K1869="Y",$G1869&lt;&gt;"UNYIL",$F1869&gt;=DATABASE!$O$8),"3x D11",""))</f>
        <v/>
      </c>
      <c r="F1869" s="9" t="str">
        <f>IF('DATA ACCURATE'!N1872&lt;&gt;"",'DATA ACCURATE'!N1872,"")</f>
        <v/>
      </c>
      <c r="G1869" t="str">
        <f>IF(F1869="","",IF(F1869&lt;=DATABASE!$I$8,"UNYIL",IF(F1869&lt;=DATABASE!$J$8,"KECIL",IF(F1869&lt;DATABASE!$K$8,"TANGGUNG",IF(F1869&gt;=DATABASE!$K$8,"BESAR","")))))</f>
        <v/>
      </c>
      <c r="H1869" s="16" t="str">
        <f>IF('DATA ACCURATE'!J1872&lt;&gt;"",'DATA ACCURATE'!J1872,"")</f>
        <v/>
      </c>
      <c r="I1869" s="35" t="str">
        <f>IF(B1869&lt;&gt;"",IFERROR(VLOOKUP(B1869,'DATA TIMBANGAN'!G:M,7,FALSE),VLOOKUP(B1869,'DATA TIMBANGAN'!G:M,7)),"")</f>
        <v/>
      </c>
      <c r="J1869" s="25" t="str">
        <f>IF(H1869&lt;&gt;"",IFERROR(INDEX(DATABASE!$Z$19:$Z$38,MATCH(DATEVALUE(H1869),DATABASE!$AA$19:$AA$38,0)),INDEX(DATABASE!$Z$12:$Z$18,MATCH(WEEKDAY(H1869,2),DATABASE!$AA$12:$AA$18,0))),"")</f>
        <v/>
      </c>
      <c r="K1869" s="25" t="str">
        <f>IF('DATA ACCURATE'!V1872&lt;&gt;"",'DATA ACCURATE'!V1872,"")</f>
        <v/>
      </c>
      <c r="L1869" s="80" t="str">
        <f>IF($H1869="","",IF(OR($J1869="LIBUR",AND($L1868="LIBUR",$O1868=$O1869)),"LIBUR",IF(AND(OR($L1868="LUAR JAM KERJA 1",$L1868="LUAR JAM KERJA 2"),OR(OR(AND($H1868=$H1869,AND(OR($I1869&gt;DATABASE!$J$3,$I1869&lt;DATABASE!$J$6),((DATEVALUE($H1869)+$I1869)-(DATEVALUE($H1868)+$I1868))&lt;DATABASE!$J$6)),AND($H1868=$H1869,$O1868=$O1869,OR($I1869&gt;DATABASE!$J$6,$I1869&lt;DATABASE!$J$3))),AND(($H1869-$H1868)=1,OR($I1869&lt;DATABASE!$I$6,((DATEVALUE($H1869)+$I1869)-(DATEVALUE($H1868)+$I1868))&lt;DATABASE!$J$6))),$A1869=$A1868),"LUAR JAM KERJA 2",IF(AND(OR(WEEKDAY($H1869,2)=1,WEEKDAY($H1869,2)=2,WEEKDAY($H1869,2)=3,WEEKDAY($H1869,2)=4,WEEKDAY($H1869,2)=5),$I1869&lt;=DATABASE!$J$3,$I1869&gt;=DATABASE!$I$3),"JAM KERJA",IF(AND(WEEKDAY($H1869,2)=6,$I1869&lt;=DATABASE!$J$4,$I1869&gt;=DATABASE!$I$4),"JAM KERJA","LUAR JAM KERJA 1")))))</f>
        <v/>
      </c>
      <c r="M1869" s="33" t="str">
        <f>IF('DATA ACCURATE'!T1872&lt;&gt;"",IF('DATA ACCURATE'!T1872&gt;100,'DATA ACCURATE'!T1872/10,'DATA ACCURATE'!T1872),"")</f>
        <v/>
      </c>
      <c r="N1869" t="str">
        <f>IF(M1869="","",IF(M1869&lt;=DATABASE!$I$9,"LOKAL",IF(M1869&lt;DATABASE!$J$9,"LUAR KOTA 1",IF($M1869&gt;=DATABASE!$J$9,"LUAR KOTA 2",""))))</f>
        <v/>
      </c>
      <c r="O1869" s="38" t="str">
        <f>IF('DATA ACCURATE'!L1872&lt;&gt;"",'DATA ACCURATE'!L1872,"")</f>
        <v/>
      </c>
      <c r="Q1869" s="38">
        <f t="shared" si="204"/>
        <v>0</v>
      </c>
      <c r="R1869" s="38">
        <f t="shared" si="204"/>
        <v>0</v>
      </c>
      <c r="S1869" s="38">
        <f t="shared" si="204"/>
        <v>0</v>
      </c>
      <c r="T1869" s="38">
        <f t="shared" si="202"/>
        <v>0</v>
      </c>
      <c r="U1869" s="38">
        <f t="shared" si="205"/>
        <v>0</v>
      </c>
      <c r="V1869" s="38">
        <f t="shared" si="205"/>
        <v>0</v>
      </c>
      <c r="W1869" s="38">
        <f t="shared" si="205"/>
        <v>0</v>
      </c>
      <c r="X1869" s="38">
        <f t="shared" si="206"/>
        <v>0</v>
      </c>
      <c r="Y1869" s="38">
        <f t="shared" si="206"/>
        <v>0</v>
      </c>
      <c r="Z1869" s="38">
        <f t="shared" si="206"/>
        <v>0</v>
      </c>
      <c r="AA1869" s="38">
        <f t="shared" si="203"/>
        <v>0</v>
      </c>
      <c r="AB1869" s="38">
        <f t="shared" si="207"/>
        <v>0</v>
      </c>
      <c r="AC1869" s="38">
        <f t="shared" si="208"/>
        <v>0</v>
      </c>
      <c r="AD1869" s="38" t="str">
        <f t="shared" si="209"/>
        <v>000000000000</v>
      </c>
    </row>
    <row r="1870" spans="1:30">
      <c r="A1870" s="9" t="str">
        <f>IF('DATA ACCURATE'!A1873&lt;&gt;"",'DATA ACCURATE'!A1873,"")</f>
        <v/>
      </c>
      <c r="B1870" s="9" t="str">
        <f>IF('DATA ACCURATE'!D1873&lt;&gt;"",'DATA ACCURATE'!D1873,"")</f>
        <v/>
      </c>
      <c r="C1870" s="38" t="str">
        <f>IF($AD1870="000000000000","",INDEX(DATABASE!$W$12:$W$71,MATCH($AD1870,DATABASE!$V$12:$V$71,0)))</f>
        <v/>
      </c>
      <c r="D1870" s="34" t="str">
        <f>IF(C1870="","",IF(E1870="",INDEX(DATABASE!$AF$13:$AF$62,MATCH($C1870,DATABASE!$AC$13:$AC$62,0)),IF(E1870="2x D11",INDEX(DATABASE!$AF$13:$AF$62,MATCH($C1870,DATABASE!$AC$13:$AC$62,0))+2*DATABASE!$AF$62,IF(E1870="3x D11",INDEX(DATABASE!$AF$13:$AF$62,MATCH($C1870,DATABASE!$AC$13:$AC$62,0))+3*DATABASE!$AF$62,""))))</f>
        <v/>
      </c>
      <c r="E1870" s="38" t="str">
        <f>IF(AND($K1870="Y",$G1870&lt;&gt;"UNYIL",$F1870&lt;DATABASE!$O$8),"2x D11",IF(AND($K1870="Y",$G1870&lt;&gt;"UNYIL",$F1870&gt;=DATABASE!$O$8),"3x D11",""))</f>
        <v/>
      </c>
      <c r="F1870" s="9" t="str">
        <f>IF('DATA ACCURATE'!N1873&lt;&gt;"",'DATA ACCURATE'!N1873,"")</f>
        <v/>
      </c>
      <c r="G1870" t="str">
        <f>IF(F1870="","",IF(F1870&lt;=DATABASE!$I$8,"UNYIL",IF(F1870&lt;=DATABASE!$J$8,"KECIL",IF(F1870&lt;DATABASE!$K$8,"TANGGUNG",IF(F1870&gt;=DATABASE!$K$8,"BESAR","")))))</f>
        <v/>
      </c>
      <c r="H1870" s="16" t="str">
        <f>IF('DATA ACCURATE'!J1873&lt;&gt;"",'DATA ACCURATE'!J1873,"")</f>
        <v/>
      </c>
      <c r="I1870" s="35" t="str">
        <f>IF(B1870&lt;&gt;"",IFERROR(VLOOKUP(B1870,'DATA TIMBANGAN'!G:M,7,FALSE),VLOOKUP(B1870,'DATA TIMBANGAN'!G:M,7)),"")</f>
        <v/>
      </c>
      <c r="J1870" s="25" t="str">
        <f>IF(H1870&lt;&gt;"",IFERROR(INDEX(DATABASE!$Z$19:$Z$38,MATCH(DATEVALUE(H1870),DATABASE!$AA$19:$AA$38,0)),INDEX(DATABASE!$Z$12:$Z$18,MATCH(WEEKDAY(H1870,2),DATABASE!$AA$12:$AA$18,0))),"")</f>
        <v/>
      </c>
      <c r="K1870" s="25" t="str">
        <f>IF('DATA ACCURATE'!V1873&lt;&gt;"",'DATA ACCURATE'!V1873,"")</f>
        <v/>
      </c>
      <c r="L1870" s="80" t="str">
        <f>IF($H1870="","",IF(OR($J1870="LIBUR",AND($L1869="LIBUR",$O1869=$O1870)),"LIBUR",IF(AND(OR($L1869="LUAR JAM KERJA 1",$L1869="LUAR JAM KERJA 2"),OR(OR(AND($H1869=$H1870,AND(OR($I1870&gt;DATABASE!$J$3,$I1870&lt;DATABASE!$J$6),((DATEVALUE($H1870)+$I1870)-(DATEVALUE($H1869)+$I1869))&lt;DATABASE!$J$6)),AND($H1869=$H1870,$O1869=$O1870,OR($I1870&gt;DATABASE!$J$6,$I1870&lt;DATABASE!$J$3))),AND(($H1870-$H1869)=1,OR($I1870&lt;DATABASE!$I$6,((DATEVALUE($H1870)+$I1870)-(DATEVALUE($H1869)+$I1869))&lt;DATABASE!$J$6))),$A1870=$A1869),"LUAR JAM KERJA 2",IF(AND(OR(WEEKDAY($H1870,2)=1,WEEKDAY($H1870,2)=2,WEEKDAY($H1870,2)=3,WEEKDAY($H1870,2)=4,WEEKDAY($H1870,2)=5),$I1870&lt;=DATABASE!$J$3,$I1870&gt;=DATABASE!$I$3),"JAM KERJA",IF(AND(WEEKDAY($H1870,2)=6,$I1870&lt;=DATABASE!$J$4,$I1870&gt;=DATABASE!$I$4),"JAM KERJA","LUAR JAM KERJA 1")))))</f>
        <v/>
      </c>
      <c r="M1870" s="33" t="str">
        <f>IF('DATA ACCURATE'!T1873&lt;&gt;"",IF('DATA ACCURATE'!T1873&gt;100,'DATA ACCURATE'!T1873/10,'DATA ACCURATE'!T1873),"")</f>
        <v/>
      </c>
      <c r="N1870" t="str">
        <f>IF(M1870="","",IF(M1870&lt;=DATABASE!$I$9,"LOKAL",IF(M1870&lt;DATABASE!$J$9,"LUAR KOTA 1",IF($M1870&gt;=DATABASE!$J$9,"LUAR KOTA 2",""))))</f>
        <v/>
      </c>
      <c r="O1870" s="38" t="str">
        <f>IF('DATA ACCURATE'!L1873&lt;&gt;"",'DATA ACCURATE'!L1873,"")</f>
        <v/>
      </c>
      <c r="Q1870" s="38">
        <f t="shared" si="204"/>
        <v>0</v>
      </c>
      <c r="R1870" s="38">
        <f t="shared" si="204"/>
        <v>0</v>
      </c>
      <c r="S1870" s="38">
        <f t="shared" si="204"/>
        <v>0</v>
      </c>
      <c r="T1870" s="38">
        <f t="shared" si="202"/>
        <v>0</v>
      </c>
      <c r="U1870" s="38">
        <f t="shared" si="205"/>
        <v>0</v>
      </c>
      <c r="V1870" s="38">
        <f t="shared" si="205"/>
        <v>0</v>
      </c>
      <c r="W1870" s="38">
        <f t="shared" si="205"/>
        <v>0</v>
      </c>
      <c r="X1870" s="38">
        <f t="shared" si="206"/>
        <v>0</v>
      </c>
      <c r="Y1870" s="38">
        <f t="shared" si="206"/>
        <v>0</v>
      </c>
      <c r="Z1870" s="38">
        <f t="shared" si="206"/>
        <v>0</v>
      </c>
      <c r="AA1870" s="38">
        <f t="shared" si="203"/>
        <v>0</v>
      </c>
      <c r="AB1870" s="38">
        <f t="shared" si="207"/>
        <v>0</v>
      </c>
      <c r="AC1870" s="38">
        <f t="shared" si="208"/>
        <v>0</v>
      </c>
      <c r="AD1870" s="38" t="str">
        <f t="shared" si="209"/>
        <v>000000000000</v>
      </c>
    </row>
    <row r="1871" spans="1:30">
      <c r="A1871" s="9" t="str">
        <f>IF('DATA ACCURATE'!A1874&lt;&gt;"",'DATA ACCURATE'!A1874,"")</f>
        <v/>
      </c>
      <c r="B1871" s="9" t="str">
        <f>IF('DATA ACCURATE'!D1874&lt;&gt;"",'DATA ACCURATE'!D1874,"")</f>
        <v/>
      </c>
      <c r="C1871" s="38" t="str">
        <f>IF($AD1871="000000000000","",INDEX(DATABASE!$W$12:$W$71,MATCH($AD1871,DATABASE!$V$12:$V$71,0)))</f>
        <v/>
      </c>
      <c r="D1871" s="34" t="str">
        <f>IF(C1871="","",IF(E1871="",INDEX(DATABASE!$AF$13:$AF$62,MATCH($C1871,DATABASE!$AC$13:$AC$62,0)),IF(E1871="2x D11",INDEX(DATABASE!$AF$13:$AF$62,MATCH($C1871,DATABASE!$AC$13:$AC$62,0))+2*DATABASE!$AF$62,IF(E1871="3x D11",INDEX(DATABASE!$AF$13:$AF$62,MATCH($C1871,DATABASE!$AC$13:$AC$62,0))+3*DATABASE!$AF$62,""))))</f>
        <v/>
      </c>
      <c r="E1871" s="38" t="str">
        <f>IF(AND($K1871="Y",$G1871&lt;&gt;"UNYIL",$F1871&lt;DATABASE!$O$8),"2x D11",IF(AND($K1871="Y",$G1871&lt;&gt;"UNYIL",$F1871&gt;=DATABASE!$O$8),"3x D11",""))</f>
        <v/>
      </c>
      <c r="F1871" s="9" t="str">
        <f>IF('DATA ACCURATE'!N1874&lt;&gt;"",'DATA ACCURATE'!N1874,"")</f>
        <v/>
      </c>
      <c r="G1871" t="str">
        <f>IF(F1871="","",IF(F1871&lt;=DATABASE!$I$8,"UNYIL",IF(F1871&lt;=DATABASE!$J$8,"KECIL",IF(F1871&lt;DATABASE!$K$8,"TANGGUNG",IF(F1871&gt;=DATABASE!$K$8,"BESAR","")))))</f>
        <v/>
      </c>
      <c r="H1871" s="16" t="str">
        <f>IF('DATA ACCURATE'!J1874&lt;&gt;"",'DATA ACCURATE'!J1874,"")</f>
        <v/>
      </c>
      <c r="I1871" s="35" t="str">
        <f>IF(B1871&lt;&gt;"",IFERROR(VLOOKUP(B1871,'DATA TIMBANGAN'!G:M,7,FALSE),VLOOKUP(B1871,'DATA TIMBANGAN'!G:M,7)),"")</f>
        <v/>
      </c>
      <c r="J1871" s="25" t="str">
        <f>IF(H1871&lt;&gt;"",IFERROR(INDEX(DATABASE!$Z$19:$Z$38,MATCH(DATEVALUE(H1871),DATABASE!$AA$19:$AA$38,0)),INDEX(DATABASE!$Z$12:$Z$18,MATCH(WEEKDAY(H1871,2),DATABASE!$AA$12:$AA$18,0))),"")</f>
        <v/>
      </c>
      <c r="K1871" s="25" t="str">
        <f>IF('DATA ACCURATE'!V1874&lt;&gt;"",'DATA ACCURATE'!V1874,"")</f>
        <v/>
      </c>
      <c r="L1871" s="80" t="str">
        <f>IF($H1871="","",IF(OR($J1871="LIBUR",AND($L1870="LIBUR",$O1870=$O1871)),"LIBUR",IF(AND(OR($L1870="LUAR JAM KERJA 1",$L1870="LUAR JAM KERJA 2"),OR(OR(AND($H1870=$H1871,AND(OR($I1871&gt;DATABASE!$J$3,$I1871&lt;DATABASE!$J$6),((DATEVALUE($H1871)+$I1871)-(DATEVALUE($H1870)+$I1870))&lt;DATABASE!$J$6)),AND($H1870=$H1871,$O1870=$O1871,OR($I1871&gt;DATABASE!$J$6,$I1871&lt;DATABASE!$J$3))),AND(($H1871-$H1870)=1,OR($I1871&lt;DATABASE!$I$6,((DATEVALUE($H1871)+$I1871)-(DATEVALUE($H1870)+$I1870))&lt;DATABASE!$J$6))),$A1871=$A1870),"LUAR JAM KERJA 2",IF(AND(OR(WEEKDAY($H1871,2)=1,WEEKDAY($H1871,2)=2,WEEKDAY($H1871,2)=3,WEEKDAY($H1871,2)=4,WEEKDAY($H1871,2)=5),$I1871&lt;=DATABASE!$J$3,$I1871&gt;=DATABASE!$I$3),"JAM KERJA",IF(AND(WEEKDAY($H1871,2)=6,$I1871&lt;=DATABASE!$J$4,$I1871&gt;=DATABASE!$I$4),"JAM KERJA","LUAR JAM KERJA 1")))))</f>
        <v/>
      </c>
      <c r="M1871" s="33" t="str">
        <f>IF('DATA ACCURATE'!T1874&lt;&gt;"",IF('DATA ACCURATE'!T1874&gt;100,'DATA ACCURATE'!T1874/10,'DATA ACCURATE'!T1874),"")</f>
        <v/>
      </c>
      <c r="N1871" t="str">
        <f>IF(M1871="","",IF(M1871&lt;=DATABASE!$I$9,"LOKAL",IF(M1871&lt;DATABASE!$J$9,"LUAR KOTA 1",IF($M1871&gt;=DATABASE!$J$9,"LUAR KOTA 2",""))))</f>
        <v/>
      </c>
      <c r="O1871" s="38" t="str">
        <f>IF('DATA ACCURATE'!L1874&lt;&gt;"",'DATA ACCURATE'!L1874,"")</f>
        <v/>
      </c>
      <c r="Q1871" s="38">
        <f t="shared" si="204"/>
        <v>0</v>
      </c>
      <c r="R1871" s="38">
        <f t="shared" si="204"/>
        <v>0</v>
      </c>
      <c r="S1871" s="38">
        <f t="shared" si="204"/>
        <v>0</v>
      </c>
      <c r="T1871" s="38">
        <f t="shared" si="202"/>
        <v>0</v>
      </c>
      <c r="U1871" s="38">
        <f t="shared" si="205"/>
        <v>0</v>
      </c>
      <c r="V1871" s="38">
        <f t="shared" si="205"/>
        <v>0</v>
      </c>
      <c r="W1871" s="38">
        <f t="shared" si="205"/>
        <v>0</v>
      </c>
      <c r="X1871" s="38">
        <f t="shared" si="206"/>
        <v>0</v>
      </c>
      <c r="Y1871" s="38">
        <f t="shared" si="206"/>
        <v>0</v>
      </c>
      <c r="Z1871" s="38">
        <f t="shared" si="206"/>
        <v>0</v>
      </c>
      <c r="AA1871" s="38">
        <f t="shared" si="203"/>
        <v>0</v>
      </c>
      <c r="AB1871" s="38">
        <f t="shared" si="207"/>
        <v>0</v>
      </c>
      <c r="AC1871" s="38">
        <f t="shared" si="208"/>
        <v>0</v>
      </c>
      <c r="AD1871" s="38" t="str">
        <f t="shared" si="209"/>
        <v>000000000000</v>
      </c>
    </row>
    <row r="1872" spans="1:30">
      <c r="A1872" s="9" t="str">
        <f>IF('DATA ACCURATE'!A1875&lt;&gt;"",'DATA ACCURATE'!A1875,"")</f>
        <v/>
      </c>
      <c r="B1872" s="9" t="str">
        <f>IF('DATA ACCURATE'!D1875&lt;&gt;"",'DATA ACCURATE'!D1875,"")</f>
        <v/>
      </c>
      <c r="C1872" s="38" t="str">
        <f>IF($AD1872="000000000000","",INDEX(DATABASE!$W$12:$W$71,MATCH($AD1872,DATABASE!$V$12:$V$71,0)))</f>
        <v/>
      </c>
      <c r="D1872" s="34" t="str">
        <f>IF(C1872="","",IF(E1872="",INDEX(DATABASE!$AF$13:$AF$62,MATCH($C1872,DATABASE!$AC$13:$AC$62,0)),IF(E1872="2x D11",INDEX(DATABASE!$AF$13:$AF$62,MATCH($C1872,DATABASE!$AC$13:$AC$62,0))+2*DATABASE!$AF$62,IF(E1872="3x D11",INDEX(DATABASE!$AF$13:$AF$62,MATCH($C1872,DATABASE!$AC$13:$AC$62,0))+3*DATABASE!$AF$62,""))))</f>
        <v/>
      </c>
      <c r="E1872" s="38" t="str">
        <f>IF(AND($K1872="Y",$G1872&lt;&gt;"UNYIL",$F1872&lt;DATABASE!$O$8),"2x D11",IF(AND($K1872="Y",$G1872&lt;&gt;"UNYIL",$F1872&gt;=DATABASE!$O$8),"3x D11",""))</f>
        <v/>
      </c>
      <c r="F1872" s="9" t="str">
        <f>IF('DATA ACCURATE'!N1875&lt;&gt;"",'DATA ACCURATE'!N1875,"")</f>
        <v/>
      </c>
      <c r="G1872" t="str">
        <f>IF(F1872="","",IF(F1872&lt;=DATABASE!$I$8,"UNYIL",IF(F1872&lt;=DATABASE!$J$8,"KECIL",IF(F1872&lt;DATABASE!$K$8,"TANGGUNG",IF(F1872&gt;=DATABASE!$K$8,"BESAR","")))))</f>
        <v/>
      </c>
      <c r="H1872" s="16" t="str">
        <f>IF('DATA ACCURATE'!J1875&lt;&gt;"",'DATA ACCURATE'!J1875,"")</f>
        <v/>
      </c>
      <c r="I1872" s="35" t="str">
        <f>IF(B1872&lt;&gt;"",IFERROR(VLOOKUP(B1872,'DATA TIMBANGAN'!G:M,7,FALSE),VLOOKUP(B1872,'DATA TIMBANGAN'!G:M,7)),"")</f>
        <v/>
      </c>
      <c r="J1872" s="25" t="str">
        <f>IF(H1872&lt;&gt;"",IFERROR(INDEX(DATABASE!$Z$19:$Z$38,MATCH(DATEVALUE(H1872),DATABASE!$AA$19:$AA$38,0)),INDEX(DATABASE!$Z$12:$Z$18,MATCH(WEEKDAY(H1872,2),DATABASE!$AA$12:$AA$18,0))),"")</f>
        <v/>
      </c>
      <c r="K1872" s="25" t="str">
        <f>IF('DATA ACCURATE'!V1875&lt;&gt;"",'DATA ACCURATE'!V1875,"")</f>
        <v/>
      </c>
      <c r="L1872" s="80" t="str">
        <f>IF($H1872="","",IF(OR($J1872="LIBUR",AND($L1871="LIBUR",$O1871=$O1872)),"LIBUR",IF(AND(OR($L1871="LUAR JAM KERJA 1",$L1871="LUAR JAM KERJA 2"),OR(OR(AND($H1871=$H1872,AND(OR($I1872&gt;DATABASE!$J$3,$I1872&lt;DATABASE!$J$6),((DATEVALUE($H1872)+$I1872)-(DATEVALUE($H1871)+$I1871))&lt;DATABASE!$J$6)),AND($H1871=$H1872,$O1871=$O1872,OR($I1872&gt;DATABASE!$J$6,$I1872&lt;DATABASE!$J$3))),AND(($H1872-$H1871)=1,OR($I1872&lt;DATABASE!$I$6,((DATEVALUE($H1872)+$I1872)-(DATEVALUE($H1871)+$I1871))&lt;DATABASE!$J$6))),$A1872=$A1871),"LUAR JAM KERJA 2",IF(AND(OR(WEEKDAY($H1872,2)=1,WEEKDAY($H1872,2)=2,WEEKDAY($H1872,2)=3,WEEKDAY($H1872,2)=4,WEEKDAY($H1872,2)=5),$I1872&lt;=DATABASE!$J$3,$I1872&gt;=DATABASE!$I$3),"JAM KERJA",IF(AND(WEEKDAY($H1872,2)=6,$I1872&lt;=DATABASE!$J$4,$I1872&gt;=DATABASE!$I$4),"JAM KERJA","LUAR JAM KERJA 1")))))</f>
        <v/>
      </c>
      <c r="M1872" s="33" t="str">
        <f>IF('DATA ACCURATE'!T1875&lt;&gt;"",IF('DATA ACCURATE'!T1875&gt;100,'DATA ACCURATE'!T1875/10,'DATA ACCURATE'!T1875),"")</f>
        <v/>
      </c>
      <c r="N1872" t="str">
        <f>IF(M1872="","",IF(M1872&lt;=DATABASE!$I$9,"LOKAL",IF(M1872&lt;DATABASE!$J$9,"LUAR KOTA 1",IF($M1872&gt;=DATABASE!$J$9,"LUAR KOTA 2",""))))</f>
        <v/>
      </c>
      <c r="O1872" s="38" t="str">
        <f>IF('DATA ACCURATE'!L1875&lt;&gt;"",'DATA ACCURATE'!L1875,"")</f>
        <v/>
      </c>
      <c r="Q1872" s="38">
        <f t="shared" si="204"/>
        <v>0</v>
      </c>
      <c r="R1872" s="38">
        <f t="shared" si="204"/>
        <v>0</v>
      </c>
      <c r="S1872" s="38">
        <f t="shared" si="204"/>
        <v>0</v>
      </c>
      <c r="T1872" s="38">
        <f t="shared" si="202"/>
        <v>0</v>
      </c>
      <c r="U1872" s="38">
        <f t="shared" si="205"/>
        <v>0</v>
      </c>
      <c r="V1872" s="38">
        <f t="shared" si="205"/>
        <v>0</v>
      </c>
      <c r="W1872" s="38">
        <f t="shared" si="205"/>
        <v>0</v>
      </c>
      <c r="X1872" s="38">
        <f t="shared" si="206"/>
        <v>0</v>
      </c>
      <c r="Y1872" s="38">
        <f t="shared" si="206"/>
        <v>0</v>
      </c>
      <c r="Z1872" s="38">
        <f t="shared" si="206"/>
        <v>0</v>
      </c>
      <c r="AA1872" s="38">
        <f t="shared" si="203"/>
        <v>0</v>
      </c>
      <c r="AB1872" s="38">
        <f t="shared" si="207"/>
        <v>0</v>
      </c>
      <c r="AC1872" s="38">
        <f t="shared" si="208"/>
        <v>0</v>
      </c>
      <c r="AD1872" s="38" t="str">
        <f t="shared" si="209"/>
        <v>000000000000</v>
      </c>
    </row>
    <row r="1873" spans="1:30">
      <c r="A1873" s="9" t="str">
        <f>IF('DATA ACCURATE'!A1876&lt;&gt;"",'DATA ACCURATE'!A1876,"")</f>
        <v/>
      </c>
      <c r="B1873" s="9" t="str">
        <f>IF('DATA ACCURATE'!D1876&lt;&gt;"",'DATA ACCURATE'!D1876,"")</f>
        <v/>
      </c>
      <c r="C1873" s="38" t="str">
        <f>IF($AD1873="000000000000","",INDEX(DATABASE!$W$12:$W$71,MATCH($AD1873,DATABASE!$V$12:$V$71,0)))</f>
        <v/>
      </c>
      <c r="D1873" s="34" t="str">
        <f>IF(C1873="","",IF(E1873="",INDEX(DATABASE!$AF$13:$AF$62,MATCH($C1873,DATABASE!$AC$13:$AC$62,0)),IF(E1873="2x D11",INDEX(DATABASE!$AF$13:$AF$62,MATCH($C1873,DATABASE!$AC$13:$AC$62,0))+2*DATABASE!$AF$62,IF(E1873="3x D11",INDEX(DATABASE!$AF$13:$AF$62,MATCH($C1873,DATABASE!$AC$13:$AC$62,0))+3*DATABASE!$AF$62,""))))</f>
        <v/>
      </c>
      <c r="E1873" s="38" t="str">
        <f>IF(AND($K1873="Y",$G1873&lt;&gt;"UNYIL",$F1873&lt;DATABASE!$O$8),"2x D11",IF(AND($K1873="Y",$G1873&lt;&gt;"UNYIL",$F1873&gt;=DATABASE!$O$8),"3x D11",""))</f>
        <v/>
      </c>
      <c r="F1873" s="9" t="str">
        <f>IF('DATA ACCURATE'!N1876&lt;&gt;"",'DATA ACCURATE'!N1876,"")</f>
        <v/>
      </c>
      <c r="G1873" t="str">
        <f>IF(F1873="","",IF(F1873&lt;=DATABASE!$I$8,"UNYIL",IF(F1873&lt;=DATABASE!$J$8,"KECIL",IF(F1873&lt;DATABASE!$K$8,"TANGGUNG",IF(F1873&gt;=DATABASE!$K$8,"BESAR","")))))</f>
        <v/>
      </c>
      <c r="H1873" s="16" t="str">
        <f>IF('DATA ACCURATE'!J1876&lt;&gt;"",'DATA ACCURATE'!J1876,"")</f>
        <v/>
      </c>
      <c r="I1873" s="35" t="str">
        <f>IF(B1873&lt;&gt;"",IFERROR(VLOOKUP(B1873,'DATA TIMBANGAN'!G:M,7,FALSE),VLOOKUP(B1873,'DATA TIMBANGAN'!G:M,7)),"")</f>
        <v/>
      </c>
      <c r="J1873" s="25" t="str">
        <f>IF(H1873&lt;&gt;"",IFERROR(INDEX(DATABASE!$Z$19:$Z$38,MATCH(DATEVALUE(H1873),DATABASE!$AA$19:$AA$38,0)),INDEX(DATABASE!$Z$12:$Z$18,MATCH(WEEKDAY(H1873,2),DATABASE!$AA$12:$AA$18,0))),"")</f>
        <v/>
      </c>
      <c r="K1873" s="25" t="str">
        <f>IF('DATA ACCURATE'!V1876&lt;&gt;"",'DATA ACCURATE'!V1876,"")</f>
        <v/>
      </c>
      <c r="L1873" s="80" t="str">
        <f>IF($H1873="","",IF(OR($J1873="LIBUR",AND($L1872="LIBUR",$O1872=$O1873)),"LIBUR",IF(AND(OR($L1872="LUAR JAM KERJA 1",$L1872="LUAR JAM KERJA 2"),OR(OR(AND($H1872=$H1873,AND(OR($I1873&gt;DATABASE!$J$3,$I1873&lt;DATABASE!$J$6),((DATEVALUE($H1873)+$I1873)-(DATEVALUE($H1872)+$I1872))&lt;DATABASE!$J$6)),AND($H1872=$H1873,$O1872=$O1873,OR($I1873&gt;DATABASE!$J$6,$I1873&lt;DATABASE!$J$3))),AND(($H1873-$H1872)=1,OR($I1873&lt;DATABASE!$I$6,((DATEVALUE($H1873)+$I1873)-(DATEVALUE($H1872)+$I1872))&lt;DATABASE!$J$6))),$A1873=$A1872),"LUAR JAM KERJA 2",IF(AND(OR(WEEKDAY($H1873,2)=1,WEEKDAY($H1873,2)=2,WEEKDAY($H1873,2)=3,WEEKDAY($H1873,2)=4,WEEKDAY($H1873,2)=5),$I1873&lt;=DATABASE!$J$3,$I1873&gt;=DATABASE!$I$3),"JAM KERJA",IF(AND(WEEKDAY($H1873,2)=6,$I1873&lt;=DATABASE!$J$4,$I1873&gt;=DATABASE!$I$4),"JAM KERJA","LUAR JAM KERJA 1")))))</f>
        <v/>
      </c>
      <c r="M1873" s="33" t="str">
        <f>IF('DATA ACCURATE'!T1876&lt;&gt;"",IF('DATA ACCURATE'!T1876&gt;100,'DATA ACCURATE'!T1876/10,'DATA ACCURATE'!T1876),"")</f>
        <v/>
      </c>
      <c r="N1873" t="str">
        <f>IF(M1873="","",IF(M1873&lt;=DATABASE!$I$9,"LOKAL",IF(M1873&lt;DATABASE!$J$9,"LUAR KOTA 1",IF($M1873&gt;=DATABASE!$J$9,"LUAR KOTA 2",""))))</f>
        <v/>
      </c>
      <c r="O1873" s="38" t="str">
        <f>IF('DATA ACCURATE'!L1876&lt;&gt;"",'DATA ACCURATE'!L1876,"")</f>
        <v/>
      </c>
      <c r="Q1873" s="38">
        <f t="shared" si="204"/>
        <v>0</v>
      </c>
      <c r="R1873" s="38">
        <f t="shared" si="204"/>
        <v>0</v>
      </c>
      <c r="S1873" s="38">
        <f t="shared" si="204"/>
        <v>0</v>
      </c>
      <c r="T1873" s="38">
        <f t="shared" si="202"/>
        <v>0</v>
      </c>
      <c r="U1873" s="38">
        <f t="shared" si="205"/>
        <v>0</v>
      </c>
      <c r="V1873" s="38">
        <f t="shared" si="205"/>
        <v>0</v>
      </c>
      <c r="W1873" s="38">
        <f t="shared" si="205"/>
        <v>0</v>
      </c>
      <c r="X1873" s="38">
        <f t="shared" si="206"/>
        <v>0</v>
      </c>
      <c r="Y1873" s="38">
        <f t="shared" si="206"/>
        <v>0</v>
      </c>
      <c r="Z1873" s="38">
        <f t="shared" si="206"/>
        <v>0</v>
      </c>
      <c r="AA1873" s="38">
        <f t="shared" si="203"/>
        <v>0</v>
      </c>
      <c r="AB1873" s="38">
        <f t="shared" si="207"/>
        <v>0</v>
      </c>
      <c r="AC1873" s="38">
        <f t="shared" si="208"/>
        <v>0</v>
      </c>
      <c r="AD1873" s="38" t="str">
        <f t="shared" si="209"/>
        <v>000000000000</v>
      </c>
    </row>
    <row r="1874" spans="1:30">
      <c r="A1874" s="9" t="str">
        <f>IF('DATA ACCURATE'!A1877&lt;&gt;"",'DATA ACCURATE'!A1877,"")</f>
        <v/>
      </c>
      <c r="B1874" s="9" t="str">
        <f>IF('DATA ACCURATE'!D1877&lt;&gt;"",'DATA ACCURATE'!D1877,"")</f>
        <v/>
      </c>
      <c r="C1874" s="38" t="str">
        <f>IF($AD1874="000000000000","",INDEX(DATABASE!$W$12:$W$71,MATCH($AD1874,DATABASE!$V$12:$V$71,0)))</f>
        <v/>
      </c>
      <c r="D1874" s="34" t="str">
        <f>IF(C1874="","",IF(E1874="",INDEX(DATABASE!$AF$13:$AF$62,MATCH($C1874,DATABASE!$AC$13:$AC$62,0)),IF(E1874="2x D11",INDEX(DATABASE!$AF$13:$AF$62,MATCH($C1874,DATABASE!$AC$13:$AC$62,0))+2*DATABASE!$AF$62,IF(E1874="3x D11",INDEX(DATABASE!$AF$13:$AF$62,MATCH($C1874,DATABASE!$AC$13:$AC$62,0))+3*DATABASE!$AF$62,""))))</f>
        <v/>
      </c>
      <c r="E1874" s="38" t="str">
        <f>IF(AND($K1874="Y",$G1874&lt;&gt;"UNYIL",$F1874&lt;DATABASE!$O$8),"2x D11",IF(AND($K1874="Y",$G1874&lt;&gt;"UNYIL",$F1874&gt;=DATABASE!$O$8),"3x D11",""))</f>
        <v/>
      </c>
      <c r="F1874" s="9" t="str">
        <f>IF('DATA ACCURATE'!N1877&lt;&gt;"",'DATA ACCURATE'!N1877,"")</f>
        <v/>
      </c>
      <c r="G1874" t="str">
        <f>IF(F1874="","",IF(F1874&lt;=DATABASE!$I$8,"UNYIL",IF(F1874&lt;=DATABASE!$J$8,"KECIL",IF(F1874&lt;DATABASE!$K$8,"TANGGUNG",IF(F1874&gt;=DATABASE!$K$8,"BESAR","")))))</f>
        <v/>
      </c>
      <c r="H1874" s="16" t="str">
        <f>IF('DATA ACCURATE'!J1877&lt;&gt;"",'DATA ACCURATE'!J1877,"")</f>
        <v/>
      </c>
      <c r="I1874" s="35" t="str">
        <f>IF(B1874&lt;&gt;"",IFERROR(VLOOKUP(B1874,'DATA TIMBANGAN'!G:M,7,FALSE),VLOOKUP(B1874,'DATA TIMBANGAN'!G:M,7)),"")</f>
        <v/>
      </c>
      <c r="J1874" s="25" t="str">
        <f>IF(H1874&lt;&gt;"",IFERROR(INDEX(DATABASE!$Z$19:$Z$38,MATCH(DATEVALUE(H1874),DATABASE!$AA$19:$AA$38,0)),INDEX(DATABASE!$Z$12:$Z$18,MATCH(WEEKDAY(H1874,2),DATABASE!$AA$12:$AA$18,0))),"")</f>
        <v/>
      </c>
      <c r="K1874" s="25" t="str">
        <f>IF('DATA ACCURATE'!V1877&lt;&gt;"",'DATA ACCURATE'!V1877,"")</f>
        <v/>
      </c>
      <c r="L1874" s="80" t="str">
        <f>IF($H1874="","",IF(OR($J1874="LIBUR",AND($L1873="LIBUR",$O1873=$O1874)),"LIBUR",IF(AND(OR($L1873="LUAR JAM KERJA 1",$L1873="LUAR JAM KERJA 2"),OR(OR(AND($H1873=$H1874,AND(OR($I1874&gt;DATABASE!$J$3,$I1874&lt;DATABASE!$J$6),((DATEVALUE($H1874)+$I1874)-(DATEVALUE($H1873)+$I1873))&lt;DATABASE!$J$6)),AND($H1873=$H1874,$O1873=$O1874,OR($I1874&gt;DATABASE!$J$6,$I1874&lt;DATABASE!$J$3))),AND(($H1874-$H1873)=1,OR($I1874&lt;DATABASE!$I$6,((DATEVALUE($H1874)+$I1874)-(DATEVALUE($H1873)+$I1873))&lt;DATABASE!$J$6))),$A1874=$A1873),"LUAR JAM KERJA 2",IF(AND(OR(WEEKDAY($H1874,2)=1,WEEKDAY($H1874,2)=2,WEEKDAY($H1874,2)=3,WEEKDAY($H1874,2)=4,WEEKDAY($H1874,2)=5),$I1874&lt;=DATABASE!$J$3,$I1874&gt;=DATABASE!$I$3),"JAM KERJA",IF(AND(WEEKDAY($H1874,2)=6,$I1874&lt;=DATABASE!$J$4,$I1874&gt;=DATABASE!$I$4),"JAM KERJA","LUAR JAM KERJA 1")))))</f>
        <v/>
      </c>
      <c r="M1874" s="33" t="str">
        <f>IF('DATA ACCURATE'!T1877&lt;&gt;"",IF('DATA ACCURATE'!T1877&gt;100,'DATA ACCURATE'!T1877/10,'DATA ACCURATE'!T1877),"")</f>
        <v/>
      </c>
      <c r="N1874" t="str">
        <f>IF(M1874="","",IF(M1874&lt;=DATABASE!$I$9,"LOKAL",IF(M1874&lt;DATABASE!$J$9,"LUAR KOTA 1",IF($M1874&gt;=DATABASE!$J$9,"LUAR KOTA 2",""))))</f>
        <v/>
      </c>
      <c r="O1874" s="38" t="str">
        <f>IF('DATA ACCURATE'!L1877&lt;&gt;"",'DATA ACCURATE'!L1877,"")</f>
        <v/>
      </c>
      <c r="Q1874" s="38">
        <f t="shared" si="204"/>
        <v>0</v>
      </c>
      <c r="R1874" s="38">
        <f t="shared" si="204"/>
        <v>0</v>
      </c>
      <c r="S1874" s="38">
        <f t="shared" si="204"/>
        <v>0</v>
      </c>
      <c r="T1874" s="38">
        <f t="shared" si="202"/>
        <v>0</v>
      </c>
      <c r="U1874" s="38">
        <f t="shared" si="205"/>
        <v>0</v>
      </c>
      <c r="V1874" s="38">
        <f t="shared" si="205"/>
        <v>0</v>
      </c>
      <c r="W1874" s="38">
        <f t="shared" si="205"/>
        <v>0</v>
      </c>
      <c r="X1874" s="38">
        <f t="shared" si="206"/>
        <v>0</v>
      </c>
      <c r="Y1874" s="38">
        <f t="shared" si="206"/>
        <v>0</v>
      </c>
      <c r="Z1874" s="38">
        <f t="shared" si="206"/>
        <v>0</v>
      </c>
      <c r="AA1874" s="38">
        <f t="shared" si="203"/>
        <v>0</v>
      </c>
      <c r="AB1874" s="38">
        <f t="shared" si="207"/>
        <v>0</v>
      </c>
      <c r="AC1874" s="38">
        <f t="shared" si="208"/>
        <v>0</v>
      </c>
      <c r="AD1874" s="38" t="str">
        <f t="shared" si="209"/>
        <v>000000000000</v>
      </c>
    </row>
    <row r="1875" spans="1:30">
      <c r="A1875" s="9" t="str">
        <f>IF('DATA ACCURATE'!A1878&lt;&gt;"",'DATA ACCURATE'!A1878,"")</f>
        <v/>
      </c>
      <c r="B1875" s="9" t="str">
        <f>IF('DATA ACCURATE'!D1878&lt;&gt;"",'DATA ACCURATE'!D1878,"")</f>
        <v/>
      </c>
      <c r="C1875" s="38" t="str">
        <f>IF($AD1875="000000000000","",INDEX(DATABASE!$W$12:$W$71,MATCH($AD1875,DATABASE!$V$12:$V$71,0)))</f>
        <v/>
      </c>
      <c r="D1875" s="34" t="str">
        <f>IF(C1875="","",IF(E1875="",INDEX(DATABASE!$AF$13:$AF$62,MATCH($C1875,DATABASE!$AC$13:$AC$62,0)),IF(E1875="2x D11",INDEX(DATABASE!$AF$13:$AF$62,MATCH($C1875,DATABASE!$AC$13:$AC$62,0))+2*DATABASE!$AF$62,IF(E1875="3x D11",INDEX(DATABASE!$AF$13:$AF$62,MATCH($C1875,DATABASE!$AC$13:$AC$62,0))+3*DATABASE!$AF$62,""))))</f>
        <v/>
      </c>
      <c r="E1875" s="38" t="str">
        <f>IF(AND($K1875="Y",$G1875&lt;&gt;"UNYIL",$F1875&lt;DATABASE!$O$8),"2x D11",IF(AND($K1875="Y",$G1875&lt;&gt;"UNYIL",$F1875&gt;=DATABASE!$O$8),"3x D11",""))</f>
        <v/>
      </c>
      <c r="F1875" s="9" t="str">
        <f>IF('DATA ACCURATE'!N1878&lt;&gt;"",'DATA ACCURATE'!N1878,"")</f>
        <v/>
      </c>
      <c r="G1875" t="str">
        <f>IF(F1875="","",IF(F1875&lt;=DATABASE!$I$8,"UNYIL",IF(F1875&lt;=DATABASE!$J$8,"KECIL",IF(F1875&lt;DATABASE!$K$8,"TANGGUNG",IF(F1875&gt;=DATABASE!$K$8,"BESAR","")))))</f>
        <v/>
      </c>
      <c r="H1875" s="16" t="str">
        <f>IF('DATA ACCURATE'!J1878&lt;&gt;"",'DATA ACCURATE'!J1878,"")</f>
        <v/>
      </c>
      <c r="I1875" s="35" t="str">
        <f>IF(B1875&lt;&gt;"",IFERROR(VLOOKUP(B1875,'DATA TIMBANGAN'!G:M,7,FALSE),VLOOKUP(B1875,'DATA TIMBANGAN'!G:M,7)),"")</f>
        <v/>
      </c>
      <c r="J1875" s="25" t="str">
        <f>IF(H1875&lt;&gt;"",IFERROR(INDEX(DATABASE!$Z$19:$Z$38,MATCH(DATEVALUE(H1875),DATABASE!$AA$19:$AA$38,0)),INDEX(DATABASE!$Z$12:$Z$18,MATCH(WEEKDAY(H1875,2),DATABASE!$AA$12:$AA$18,0))),"")</f>
        <v/>
      </c>
      <c r="K1875" s="25" t="str">
        <f>IF('DATA ACCURATE'!V1878&lt;&gt;"",'DATA ACCURATE'!V1878,"")</f>
        <v/>
      </c>
      <c r="L1875" s="80" t="str">
        <f>IF($H1875="","",IF(OR($J1875="LIBUR",AND($L1874="LIBUR",$O1874=$O1875)),"LIBUR",IF(AND(OR($L1874="LUAR JAM KERJA 1",$L1874="LUAR JAM KERJA 2"),OR(OR(AND($H1874=$H1875,AND(OR($I1875&gt;DATABASE!$J$3,$I1875&lt;DATABASE!$J$6),((DATEVALUE($H1875)+$I1875)-(DATEVALUE($H1874)+$I1874))&lt;DATABASE!$J$6)),AND($H1874=$H1875,$O1874=$O1875,OR($I1875&gt;DATABASE!$J$6,$I1875&lt;DATABASE!$J$3))),AND(($H1875-$H1874)=1,OR($I1875&lt;DATABASE!$I$6,((DATEVALUE($H1875)+$I1875)-(DATEVALUE($H1874)+$I1874))&lt;DATABASE!$J$6))),$A1875=$A1874),"LUAR JAM KERJA 2",IF(AND(OR(WEEKDAY($H1875,2)=1,WEEKDAY($H1875,2)=2,WEEKDAY($H1875,2)=3,WEEKDAY($H1875,2)=4,WEEKDAY($H1875,2)=5),$I1875&lt;=DATABASE!$J$3,$I1875&gt;=DATABASE!$I$3),"JAM KERJA",IF(AND(WEEKDAY($H1875,2)=6,$I1875&lt;=DATABASE!$J$4,$I1875&gt;=DATABASE!$I$4),"JAM KERJA","LUAR JAM KERJA 1")))))</f>
        <v/>
      </c>
      <c r="M1875" s="33" t="str">
        <f>IF('DATA ACCURATE'!T1878&lt;&gt;"",IF('DATA ACCURATE'!T1878&gt;100,'DATA ACCURATE'!T1878/10,'DATA ACCURATE'!T1878),"")</f>
        <v/>
      </c>
      <c r="N1875" t="str">
        <f>IF(M1875="","",IF(M1875&lt;=DATABASE!$I$9,"LOKAL",IF(M1875&lt;DATABASE!$J$9,"LUAR KOTA 1",IF($M1875&gt;=DATABASE!$J$9,"LUAR KOTA 2",""))))</f>
        <v/>
      </c>
      <c r="O1875" s="38" t="str">
        <f>IF('DATA ACCURATE'!L1878&lt;&gt;"",'DATA ACCURATE'!L1878,"")</f>
        <v/>
      </c>
      <c r="Q1875" s="38">
        <f t="shared" si="204"/>
        <v>0</v>
      </c>
      <c r="R1875" s="38">
        <f t="shared" si="204"/>
        <v>0</v>
      </c>
      <c r="S1875" s="38">
        <f t="shared" si="204"/>
        <v>0</v>
      </c>
      <c r="T1875" s="38">
        <f t="shared" si="202"/>
        <v>0</v>
      </c>
      <c r="U1875" s="38">
        <f t="shared" si="205"/>
        <v>0</v>
      </c>
      <c r="V1875" s="38">
        <f t="shared" si="205"/>
        <v>0</v>
      </c>
      <c r="W1875" s="38">
        <f t="shared" si="205"/>
        <v>0</v>
      </c>
      <c r="X1875" s="38">
        <f t="shared" si="206"/>
        <v>0</v>
      </c>
      <c r="Y1875" s="38">
        <f t="shared" si="206"/>
        <v>0</v>
      </c>
      <c r="Z1875" s="38">
        <f t="shared" si="206"/>
        <v>0</v>
      </c>
      <c r="AA1875" s="38">
        <f t="shared" si="203"/>
        <v>0</v>
      </c>
      <c r="AB1875" s="38">
        <f t="shared" si="207"/>
        <v>0</v>
      </c>
      <c r="AC1875" s="38">
        <f t="shared" si="208"/>
        <v>0</v>
      </c>
      <c r="AD1875" s="38" t="str">
        <f t="shared" si="209"/>
        <v>000000000000</v>
      </c>
    </row>
    <row r="1876" spans="1:30">
      <c r="A1876" s="9" t="str">
        <f>IF('DATA ACCURATE'!A1879&lt;&gt;"",'DATA ACCURATE'!A1879,"")</f>
        <v/>
      </c>
      <c r="B1876" s="9" t="str">
        <f>IF('DATA ACCURATE'!D1879&lt;&gt;"",'DATA ACCURATE'!D1879,"")</f>
        <v/>
      </c>
      <c r="C1876" s="38" t="str">
        <f>IF($AD1876="000000000000","",INDEX(DATABASE!$W$12:$W$71,MATCH($AD1876,DATABASE!$V$12:$V$71,0)))</f>
        <v/>
      </c>
      <c r="D1876" s="34" t="str">
        <f>IF(C1876="","",IF(E1876="",INDEX(DATABASE!$AF$13:$AF$62,MATCH($C1876,DATABASE!$AC$13:$AC$62,0)),IF(E1876="2x D11",INDEX(DATABASE!$AF$13:$AF$62,MATCH($C1876,DATABASE!$AC$13:$AC$62,0))+2*DATABASE!$AF$62,IF(E1876="3x D11",INDEX(DATABASE!$AF$13:$AF$62,MATCH($C1876,DATABASE!$AC$13:$AC$62,0))+3*DATABASE!$AF$62,""))))</f>
        <v/>
      </c>
      <c r="E1876" s="38" t="str">
        <f>IF(AND($K1876="Y",$G1876&lt;&gt;"UNYIL",$F1876&lt;DATABASE!$O$8),"2x D11",IF(AND($K1876="Y",$G1876&lt;&gt;"UNYIL",$F1876&gt;=DATABASE!$O$8),"3x D11",""))</f>
        <v/>
      </c>
      <c r="F1876" s="9" t="str">
        <f>IF('DATA ACCURATE'!N1879&lt;&gt;"",'DATA ACCURATE'!N1879,"")</f>
        <v/>
      </c>
      <c r="G1876" t="str">
        <f>IF(F1876="","",IF(F1876&lt;=DATABASE!$I$8,"UNYIL",IF(F1876&lt;=DATABASE!$J$8,"KECIL",IF(F1876&lt;DATABASE!$K$8,"TANGGUNG",IF(F1876&gt;=DATABASE!$K$8,"BESAR","")))))</f>
        <v/>
      </c>
      <c r="H1876" s="16" t="str">
        <f>IF('DATA ACCURATE'!J1879&lt;&gt;"",'DATA ACCURATE'!J1879,"")</f>
        <v/>
      </c>
      <c r="I1876" s="35" t="str">
        <f>IF(B1876&lt;&gt;"",IFERROR(VLOOKUP(B1876,'DATA TIMBANGAN'!G:M,7,FALSE),VLOOKUP(B1876,'DATA TIMBANGAN'!G:M,7)),"")</f>
        <v/>
      </c>
      <c r="J1876" s="25" t="str">
        <f>IF(H1876&lt;&gt;"",IFERROR(INDEX(DATABASE!$Z$19:$Z$38,MATCH(DATEVALUE(H1876),DATABASE!$AA$19:$AA$38,0)),INDEX(DATABASE!$Z$12:$Z$18,MATCH(WEEKDAY(H1876,2),DATABASE!$AA$12:$AA$18,0))),"")</f>
        <v/>
      </c>
      <c r="K1876" s="25" t="str">
        <f>IF('DATA ACCURATE'!V1879&lt;&gt;"",'DATA ACCURATE'!V1879,"")</f>
        <v/>
      </c>
      <c r="L1876" s="80" t="str">
        <f>IF($H1876="","",IF(OR($J1876="LIBUR",AND($L1875="LIBUR",$O1875=$O1876)),"LIBUR",IF(AND(OR($L1875="LUAR JAM KERJA 1",$L1875="LUAR JAM KERJA 2"),OR(OR(AND($H1875=$H1876,AND(OR($I1876&gt;DATABASE!$J$3,$I1876&lt;DATABASE!$J$6),((DATEVALUE($H1876)+$I1876)-(DATEVALUE($H1875)+$I1875))&lt;DATABASE!$J$6)),AND($H1875=$H1876,$O1875=$O1876,OR($I1876&gt;DATABASE!$J$6,$I1876&lt;DATABASE!$J$3))),AND(($H1876-$H1875)=1,OR($I1876&lt;DATABASE!$I$6,((DATEVALUE($H1876)+$I1876)-(DATEVALUE($H1875)+$I1875))&lt;DATABASE!$J$6))),$A1876=$A1875),"LUAR JAM KERJA 2",IF(AND(OR(WEEKDAY($H1876,2)=1,WEEKDAY($H1876,2)=2,WEEKDAY($H1876,2)=3,WEEKDAY($H1876,2)=4,WEEKDAY($H1876,2)=5),$I1876&lt;=DATABASE!$J$3,$I1876&gt;=DATABASE!$I$3),"JAM KERJA",IF(AND(WEEKDAY($H1876,2)=6,$I1876&lt;=DATABASE!$J$4,$I1876&gt;=DATABASE!$I$4),"JAM KERJA","LUAR JAM KERJA 1")))))</f>
        <v/>
      </c>
      <c r="M1876" s="33" t="str">
        <f>IF('DATA ACCURATE'!T1879&lt;&gt;"",IF('DATA ACCURATE'!T1879&gt;100,'DATA ACCURATE'!T1879/10,'DATA ACCURATE'!T1879),"")</f>
        <v/>
      </c>
      <c r="N1876" t="str">
        <f>IF(M1876="","",IF(M1876&lt;=DATABASE!$I$9,"LOKAL",IF(M1876&lt;DATABASE!$J$9,"LUAR KOTA 1",IF($M1876&gt;=DATABASE!$J$9,"LUAR KOTA 2",""))))</f>
        <v/>
      </c>
      <c r="O1876" s="38" t="str">
        <f>IF('DATA ACCURATE'!L1879&lt;&gt;"",'DATA ACCURATE'!L1879,"")</f>
        <v/>
      </c>
      <c r="Q1876" s="38">
        <f t="shared" si="204"/>
        <v>0</v>
      </c>
      <c r="R1876" s="38">
        <f t="shared" si="204"/>
        <v>0</v>
      </c>
      <c r="S1876" s="38">
        <f t="shared" si="204"/>
        <v>0</v>
      </c>
      <c r="T1876" s="38">
        <f t="shared" si="202"/>
        <v>0</v>
      </c>
      <c r="U1876" s="38">
        <f t="shared" si="205"/>
        <v>0</v>
      </c>
      <c r="V1876" s="38">
        <f t="shared" si="205"/>
        <v>0</v>
      </c>
      <c r="W1876" s="38">
        <f t="shared" si="205"/>
        <v>0</v>
      </c>
      <c r="X1876" s="38">
        <f t="shared" si="206"/>
        <v>0</v>
      </c>
      <c r="Y1876" s="38">
        <f t="shared" si="206"/>
        <v>0</v>
      </c>
      <c r="Z1876" s="38">
        <f t="shared" si="206"/>
        <v>0</v>
      </c>
      <c r="AA1876" s="38">
        <f t="shared" si="203"/>
        <v>0</v>
      </c>
      <c r="AB1876" s="38">
        <f t="shared" si="207"/>
        <v>0</v>
      </c>
      <c r="AC1876" s="38">
        <f t="shared" si="208"/>
        <v>0</v>
      </c>
      <c r="AD1876" s="38" t="str">
        <f t="shared" si="209"/>
        <v>000000000000</v>
      </c>
    </row>
    <row r="1877" spans="1:30">
      <c r="A1877" s="9" t="str">
        <f>IF('DATA ACCURATE'!A1880&lt;&gt;"",'DATA ACCURATE'!A1880,"")</f>
        <v/>
      </c>
      <c r="B1877" s="9" t="str">
        <f>IF('DATA ACCURATE'!D1880&lt;&gt;"",'DATA ACCURATE'!D1880,"")</f>
        <v/>
      </c>
      <c r="C1877" s="38" t="str">
        <f>IF($AD1877="000000000000","",INDEX(DATABASE!$W$12:$W$71,MATCH($AD1877,DATABASE!$V$12:$V$71,0)))</f>
        <v/>
      </c>
      <c r="D1877" s="34" t="str">
        <f>IF(C1877="","",IF(E1877="",INDEX(DATABASE!$AF$13:$AF$62,MATCH($C1877,DATABASE!$AC$13:$AC$62,0)),IF(E1877="2x D11",INDEX(DATABASE!$AF$13:$AF$62,MATCH($C1877,DATABASE!$AC$13:$AC$62,0))+2*DATABASE!$AF$62,IF(E1877="3x D11",INDEX(DATABASE!$AF$13:$AF$62,MATCH($C1877,DATABASE!$AC$13:$AC$62,0))+3*DATABASE!$AF$62,""))))</f>
        <v/>
      </c>
      <c r="E1877" s="38" t="str">
        <f>IF(AND($K1877="Y",$G1877&lt;&gt;"UNYIL",$F1877&lt;DATABASE!$O$8),"2x D11",IF(AND($K1877="Y",$G1877&lt;&gt;"UNYIL",$F1877&gt;=DATABASE!$O$8),"3x D11",""))</f>
        <v/>
      </c>
      <c r="F1877" s="9" t="str">
        <f>IF('DATA ACCURATE'!N1880&lt;&gt;"",'DATA ACCURATE'!N1880,"")</f>
        <v/>
      </c>
      <c r="G1877" t="str">
        <f>IF(F1877="","",IF(F1877&lt;=DATABASE!$I$8,"UNYIL",IF(F1877&lt;=DATABASE!$J$8,"KECIL",IF(F1877&lt;DATABASE!$K$8,"TANGGUNG",IF(F1877&gt;=DATABASE!$K$8,"BESAR","")))))</f>
        <v/>
      </c>
      <c r="H1877" s="16" t="str">
        <f>IF('DATA ACCURATE'!J1880&lt;&gt;"",'DATA ACCURATE'!J1880,"")</f>
        <v/>
      </c>
      <c r="I1877" s="35" t="str">
        <f>IF(B1877&lt;&gt;"",IFERROR(VLOOKUP(B1877,'DATA TIMBANGAN'!G:M,7,FALSE),VLOOKUP(B1877,'DATA TIMBANGAN'!G:M,7)),"")</f>
        <v/>
      </c>
      <c r="J1877" s="25" t="str">
        <f>IF(H1877&lt;&gt;"",IFERROR(INDEX(DATABASE!$Z$19:$Z$38,MATCH(DATEVALUE(H1877),DATABASE!$AA$19:$AA$38,0)),INDEX(DATABASE!$Z$12:$Z$18,MATCH(WEEKDAY(H1877,2),DATABASE!$AA$12:$AA$18,0))),"")</f>
        <v/>
      </c>
      <c r="K1877" s="25" t="str">
        <f>IF('DATA ACCURATE'!V1880&lt;&gt;"",'DATA ACCURATE'!V1880,"")</f>
        <v/>
      </c>
      <c r="L1877" s="80" t="str">
        <f>IF($H1877="","",IF(OR($J1877="LIBUR",AND($L1876="LIBUR",$O1876=$O1877)),"LIBUR",IF(AND(OR($L1876="LUAR JAM KERJA 1",$L1876="LUAR JAM KERJA 2"),OR(OR(AND($H1876=$H1877,AND(OR($I1877&gt;DATABASE!$J$3,$I1877&lt;DATABASE!$J$6),((DATEVALUE($H1877)+$I1877)-(DATEVALUE($H1876)+$I1876))&lt;DATABASE!$J$6)),AND($H1876=$H1877,$O1876=$O1877,OR($I1877&gt;DATABASE!$J$6,$I1877&lt;DATABASE!$J$3))),AND(($H1877-$H1876)=1,OR($I1877&lt;DATABASE!$I$6,((DATEVALUE($H1877)+$I1877)-(DATEVALUE($H1876)+$I1876))&lt;DATABASE!$J$6))),$A1877=$A1876),"LUAR JAM KERJA 2",IF(AND(OR(WEEKDAY($H1877,2)=1,WEEKDAY($H1877,2)=2,WEEKDAY($H1877,2)=3,WEEKDAY($H1877,2)=4,WEEKDAY($H1877,2)=5),$I1877&lt;=DATABASE!$J$3,$I1877&gt;=DATABASE!$I$3),"JAM KERJA",IF(AND(WEEKDAY($H1877,2)=6,$I1877&lt;=DATABASE!$J$4,$I1877&gt;=DATABASE!$I$4),"JAM KERJA","LUAR JAM KERJA 1")))))</f>
        <v/>
      </c>
      <c r="M1877" s="33" t="str">
        <f>IF('DATA ACCURATE'!T1880&lt;&gt;"",IF('DATA ACCURATE'!T1880&gt;100,'DATA ACCURATE'!T1880/10,'DATA ACCURATE'!T1880),"")</f>
        <v/>
      </c>
      <c r="N1877" t="str">
        <f>IF(M1877="","",IF(M1877&lt;=DATABASE!$I$9,"LOKAL",IF(M1877&lt;DATABASE!$J$9,"LUAR KOTA 1",IF($M1877&gt;=DATABASE!$J$9,"LUAR KOTA 2",""))))</f>
        <v/>
      </c>
      <c r="O1877" s="38" t="str">
        <f>IF('DATA ACCURATE'!L1880&lt;&gt;"",'DATA ACCURATE'!L1880,"")</f>
        <v/>
      </c>
      <c r="Q1877" s="38">
        <f t="shared" si="204"/>
        <v>0</v>
      </c>
      <c r="R1877" s="38">
        <f t="shared" si="204"/>
        <v>0</v>
      </c>
      <c r="S1877" s="38">
        <f t="shared" si="204"/>
        <v>0</v>
      </c>
      <c r="T1877" s="38">
        <f t="shared" si="202"/>
        <v>0</v>
      </c>
      <c r="U1877" s="38">
        <f t="shared" si="205"/>
        <v>0</v>
      </c>
      <c r="V1877" s="38">
        <f t="shared" si="205"/>
        <v>0</v>
      </c>
      <c r="W1877" s="38">
        <f t="shared" si="205"/>
        <v>0</v>
      </c>
      <c r="X1877" s="38">
        <f t="shared" si="206"/>
        <v>0</v>
      </c>
      <c r="Y1877" s="38">
        <f t="shared" si="206"/>
        <v>0</v>
      </c>
      <c r="Z1877" s="38">
        <f t="shared" si="206"/>
        <v>0</v>
      </c>
      <c r="AA1877" s="38">
        <f t="shared" si="203"/>
        <v>0</v>
      </c>
      <c r="AB1877" s="38">
        <f t="shared" si="207"/>
        <v>0</v>
      </c>
      <c r="AC1877" s="38">
        <f t="shared" si="208"/>
        <v>0</v>
      </c>
      <c r="AD1877" s="38" t="str">
        <f t="shared" si="209"/>
        <v>000000000000</v>
      </c>
    </row>
    <row r="1878" spans="1:30">
      <c r="A1878" s="9" t="str">
        <f>IF('DATA ACCURATE'!A1881&lt;&gt;"",'DATA ACCURATE'!A1881,"")</f>
        <v/>
      </c>
      <c r="B1878" s="9" t="str">
        <f>IF('DATA ACCURATE'!D1881&lt;&gt;"",'DATA ACCURATE'!D1881,"")</f>
        <v/>
      </c>
      <c r="C1878" s="38" t="str">
        <f>IF($AD1878="000000000000","",INDEX(DATABASE!$W$12:$W$71,MATCH($AD1878,DATABASE!$V$12:$V$71,0)))</f>
        <v/>
      </c>
      <c r="D1878" s="34" t="str">
        <f>IF(C1878="","",IF(E1878="",INDEX(DATABASE!$AF$13:$AF$62,MATCH($C1878,DATABASE!$AC$13:$AC$62,0)),IF(E1878="2x D11",INDEX(DATABASE!$AF$13:$AF$62,MATCH($C1878,DATABASE!$AC$13:$AC$62,0))+2*DATABASE!$AF$62,IF(E1878="3x D11",INDEX(DATABASE!$AF$13:$AF$62,MATCH($C1878,DATABASE!$AC$13:$AC$62,0))+3*DATABASE!$AF$62,""))))</f>
        <v/>
      </c>
      <c r="E1878" s="38" t="str">
        <f>IF(AND($K1878="Y",$G1878&lt;&gt;"UNYIL",$F1878&lt;DATABASE!$O$8),"2x D11",IF(AND($K1878="Y",$G1878&lt;&gt;"UNYIL",$F1878&gt;=DATABASE!$O$8),"3x D11",""))</f>
        <v/>
      </c>
      <c r="F1878" s="9" t="str">
        <f>IF('DATA ACCURATE'!N1881&lt;&gt;"",'DATA ACCURATE'!N1881,"")</f>
        <v/>
      </c>
      <c r="G1878" t="str">
        <f>IF(F1878="","",IF(F1878&lt;=DATABASE!$I$8,"UNYIL",IF(F1878&lt;=DATABASE!$J$8,"KECIL",IF(F1878&lt;DATABASE!$K$8,"TANGGUNG",IF(F1878&gt;=DATABASE!$K$8,"BESAR","")))))</f>
        <v/>
      </c>
      <c r="H1878" s="16" t="str">
        <f>IF('DATA ACCURATE'!J1881&lt;&gt;"",'DATA ACCURATE'!J1881,"")</f>
        <v/>
      </c>
      <c r="I1878" s="35" t="str">
        <f>IF(B1878&lt;&gt;"",IFERROR(VLOOKUP(B1878,'DATA TIMBANGAN'!G:M,7,FALSE),VLOOKUP(B1878,'DATA TIMBANGAN'!G:M,7)),"")</f>
        <v/>
      </c>
      <c r="J1878" s="25" t="str">
        <f>IF(H1878&lt;&gt;"",IFERROR(INDEX(DATABASE!$Z$19:$Z$38,MATCH(DATEVALUE(H1878),DATABASE!$AA$19:$AA$38,0)),INDEX(DATABASE!$Z$12:$Z$18,MATCH(WEEKDAY(H1878,2),DATABASE!$AA$12:$AA$18,0))),"")</f>
        <v/>
      </c>
      <c r="K1878" s="25" t="str">
        <f>IF('DATA ACCURATE'!V1881&lt;&gt;"",'DATA ACCURATE'!V1881,"")</f>
        <v/>
      </c>
      <c r="L1878" s="80" t="str">
        <f>IF($H1878="","",IF(OR($J1878="LIBUR",AND($L1877="LIBUR",$O1877=$O1878)),"LIBUR",IF(AND(OR($L1877="LUAR JAM KERJA 1",$L1877="LUAR JAM KERJA 2"),OR(OR(AND($H1877=$H1878,AND(OR($I1878&gt;DATABASE!$J$3,$I1878&lt;DATABASE!$J$6),((DATEVALUE($H1878)+$I1878)-(DATEVALUE($H1877)+$I1877))&lt;DATABASE!$J$6)),AND($H1877=$H1878,$O1877=$O1878,OR($I1878&gt;DATABASE!$J$6,$I1878&lt;DATABASE!$J$3))),AND(($H1878-$H1877)=1,OR($I1878&lt;DATABASE!$I$6,((DATEVALUE($H1878)+$I1878)-(DATEVALUE($H1877)+$I1877))&lt;DATABASE!$J$6))),$A1878=$A1877),"LUAR JAM KERJA 2",IF(AND(OR(WEEKDAY($H1878,2)=1,WEEKDAY($H1878,2)=2,WEEKDAY($H1878,2)=3,WEEKDAY($H1878,2)=4,WEEKDAY($H1878,2)=5),$I1878&lt;=DATABASE!$J$3,$I1878&gt;=DATABASE!$I$3),"JAM KERJA",IF(AND(WEEKDAY($H1878,2)=6,$I1878&lt;=DATABASE!$J$4,$I1878&gt;=DATABASE!$I$4),"JAM KERJA","LUAR JAM KERJA 1")))))</f>
        <v/>
      </c>
      <c r="M1878" s="33" t="str">
        <f>IF('DATA ACCURATE'!T1881&lt;&gt;"",IF('DATA ACCURATE'!T1881&gt;100,'DATA ACCURATE'!T1881/10,'DATA ACCURATE'!T1881),"")</f>
        <v/>
      </c>
      <c r="N1878" t="str">
        <f>IF(M1878="","",IF(M1878&lt;=DATABASE!$I$9,"LOKAL",IF(M1878&lt;DATABASE!$J$9,"LUAR KOTA 1",IF($M1878&gt;=DATABASE!$J$9,"LUAR KOTA 2",""))))</f>
        <v/>
      </c>
      <c r="O1878" s="38" t="str">
        <f>IF('DATA ACCURATE'!L1881&lt;&gt;"",'DATA ACCURATE'!L1881,"")</f>
        <v/>
      </c>
      <c r="Q1878" s="38">
        <f t="shared" si="204"/>
        <v>0</v>
      </c>
      <c r="R1878" s="38">
        <f t="shared" si="204"/>
        <v>0</v>
      </c>
      <c r="S1878" s="38">
        <f t="shared" si="204"/>
        <v>0</v>
      </c>
      <c r="T1878" s="38">
        <f t="shared" si="202"/>
        <v>0</v>
      </c>
      <c r="U1878" s="38">
        <f t="shared" si="205"/>
        <v>0</v>
      </c>
      <c r="V1878" s="38">
        <f t="shared" si="205"/>
        <v>0</v>
      </c>
      <c r="W1878" s="38">
        <f t="shared" si="205"/>
        <v>0</v>
      </c>
      <c r="X1878" s="38">
        <f t="shared" si="206"/>
        <v>0</v>
      </c>
      <c r="Y1878" s="38">
        <f t="shared" si="206"/>
        <v>0</v>
      </c>
      <c r="Z1878" s="38">
        <f t="shared" si="206"/>
        <v>0</v>
      </c>
      <c r="AA1878" s="38">
        <f t="shared" si="203"/>
        <v>0</v>
      </c>
      <c r="AB1878" s="38">
        <f t="shared" si="207"/>
        <v>0</v>
      </c>
      <c r="AC1878" s="38">
        <f t="shared" si="208"/>
        <v>0</v>
      </c>
      <c r="AD1878" s="38" t="str">
        <f t="shared" si="209"/>
        <v>000000000000</v>
      </c>
    </row>
    <row r="1879" spans="1:30">
      <c r="A1879" s="9" t="str">
        <f>IF('DATA ACCURATE'!A1882&lt;&gt;"",'DATA ACCURATE'!A1882,"")</f>
        <v/>
      </c>
      <c r="B1879" s="9" t="str">
        <f>IF('DATA ACCURATE'!D1882&lt;&gt;"",'DATA ACCURATE'!D1882,"")</f>
        <v/>
      </c>
      <c r="C1879" s="38" t="str">
        <f>IF($AD1879="000000000000","",INDEX(DATABASE!$W$12:$W$71,MATCH($AD1879,DATABASE!$V$12:$V$71,0)))</f>
        <v/>
      </c>
      <c r="D1879" s="34" t="str">
        <f>IF(C1879="","",IF(E1879="",INDEX(DATABASE!$AF$13:$AF$62,MATCH($C1879,DATABASE!$AC$13:$AC$62,0)),IF(E1879="2x D11",INDEX(DATABASE!$AF$13:$AF$62,MATCH($C1879,DATABASE!$AC$13:$AC$62,0))+2*DATABASE!$AF$62,IF(E1879="3x D11",INDEX(DATABASE!$AF$13:$AF$62,MATCH($C1879,DATABASE!$AC$13:$AC$62,0))+3*DATABASE!$AF$62,""))))</f>
        <v/>
      </c>
      <c r="E1879" s="38" t="str">
        <f>IF(AND($K1879="Y",$G1879&lt;&gt;"UNYIL",$F1879&lt;DATABASE!$O$8),"2x D11",IF(AND($K1879="Y",$G1879&lt;&gt;"UNYIL",$F1879&gt;=DATABASE!$O$8),"3x D11",""))</f>
        <v/>
      </c>
      <c r="F1879" s="9" t="str">
        <f>IF('DATA ACCURATE'!N1882&lt;&gt;"",'DATA ACCURATE'!N1882,"")</f>
        <v/>
      </c>
      <c r="G1879" t="str">
        <f>IF(F1879="","",IF(F1879&lt;=DATABASE!$I$8,"UNYIL",IF(F1879&lt;=DATABASE!$J$8,"KECIL",IF(F1879&lt;DATABASE!$K$8,"TANGGUNG",IF(F1879&gt;=DATABASE!$K$8,"BESAR","")))))</f>
        <v/>
      </c>
      <c r="H1879" s="16" t="str">
        <f>IF('DATA ACCURATE'!J1882&lt;&gt;"",'DATA ACCURATE'!J1882,"")</f>
        <v/>
      </c>
      <c r="I1879" s="35" t="str">
        <f>IF(B1879&lt;&gt;"",IFERROR(VLOOKUP(B1879,'DATA TIMBANGAN'!G:M,7,FALSE),VLOOKUP(B1879,'DATA TIMBANGAN'!G:M,7)),"")</f>
        <v/>
      </c>
      <c r="J1879" s="25" t="str">
        <f>IF(H1879&lt;&gt;"",IFERROR(INDEX(DATABASE!$Z$19:$Z$38,MATCH(DATEVALUE(H1879),DATABASE!$AA$19:$AA$38,0)),INDEX(DATABASE!$Z$12:$Z$18,MATCH(WEEKDAY(H1879,2),DATABASE!$AA$12:$AA$18,0))),"")</f>
        <v/>
      </c>
      <c r="K1879" s="25" t="str">
        <f>IF('DATA ACCURATE'!V1882&lt;&gt;"",'DATA ACCURATE'!V1882,"")</f>
        <v/>
      </c>
      <c r="L1879" s="80" t="str">
        <f>IF($H1879="","",IF(OR($J1879="LIBUR",AND($L1878="LIBUR",$O1878=$O1879)),"LIBUR",IF(AND(OR($L1878="LUAR JAM KERJA 1",$L1878="LUAR JAM KERJA 2"),OR(OR(AND($H1878=$H1879,AND(OR($I1879&gt;DATABASE!$J$3,$I1879&lt;DATABASE!$J$6),((DATEVALUE($H1879)+$I1879)-(DATEVALUE($H1878)+$I1878))&lt;DATABASE!$J$6)),AND($H1878=$H1879,$O1878=$O1879,OR($I1879&gt;DATABASE!$J$6,$I1879&lt;DATABASE!$J$3))),AND(($H1879-$H1878)=1,OR($I1879&lt;DATABASE!$I$6,((DATEVALUE($H1879)+$I1879)-(DATEVALUE($H1878)+$I1878))&lt;DATABASE!$J$6))),$A1879=$A1878),"LUAR JAM KERJA 2",IF(AND(OR(WEEKDAY($H1879,2)=1,WEEKDAY($H1879,2)=2,WEEKDAY($H1879,2)=3,WEEKDAY($H1879,2)=4,WEEKDAY($H1879,2)=5),$I1879&lt;=DATABASE!$J$3,$I1879&gt;=DATABASE!$I$3),"JAM KERJA",IF(AND(WEEKDAY($H1879,2)=6,$I1879&lt;=DATABASE!$J$4,$I1879&gt;=DATABASE!$I$4),"JAM KERJA","LUAR JAM KERJA 1")))))</f>
        <v/>
      </c>
      <c r="M1879" s="33" t="str">
        <f>IF('DATA ACCURATE'!T1882&lt;&gt;"",IF('DATA ACCURATE'!T1882&gt;100,'DATA ACCURATE'!T1882/10,'DATA ACCURATE'!T1882),"")</f>
        <v/>
      </c>
      <c r="N1879" t="str">
        <f>IF(M1879="","",IF(M1879&lt;=DATABASE!$I$9,"LOKAL",IF(M1879&lt;DATABASE!$J$9,"LUAR KOTA 1",IF($M1879&gt;=DATABASE!$J$9,"LUAR KOTA 2",""))))</f>
        <v/>
      </c>
      <c r="O1879" s="38" t="str">
        <f>IF('DATA ACCURATE'!L1882&lt;&gt;"",'DATA ACCURATE'!L1882,"")</f>
        <v/>
      </c>
      <c r="Q1879" s="38">
        <f t="shared" si="204"/>
        <v>0</v>
      </c>
      <c r="R1879" s="38">
        <f t="shared" si="204"/>
        <v>0</v>
      </c>
      <c r="S1879" s="38">
        <f t="shared" si="204"/>
        <v>0</v>
      </c>
      <c r="T1879" s="38">
        <f t="shared" si="202"/>
        <v>0</v>
      </c>
      <c r="U1879" s="38">
        <f t="shared" si="205"/>
        <v>0</v>
      </c>
      <c r="V1879" s="38">
        <f t="shared" si="205"/>
        <v>0</v>
      </c>
      <c r="W1879" s="38">
        <f t="shared" si="205"/>
        <v>0</v>
      </c>
      <c r="X1879" s="38">
        <f t="shared" si="206"/>
        <v>0</v>
      </c>
      <c r="Y1879" s="38">
        <f t="shared" si="206"/>
        <v>0</v>
      </c>
      <c r="Z1879" s="38">
        <f t="shared" si="206"/>
        <v>0</v>
      </c>
      <c r="AA1879" s="38">
        <f t="shared" si="203"/>
        <v>0</v>
      </c>
      <c r="AB1879" s="38">
        <f t="shared" si="207"/>
        <v>0</v>
      </c>
      <c r="AC1879" s="38">
        <f t="shared" si="208"/>
        <v>0</v>
      </c>
      <c r="AD1879" s="38" t="str">
        <f t="shared" si="209"/>
        <v>000000000000</v>
      </c>
    </row>
    <row r="1880" spans="1:30">
      <c r="A1880" s="9" t="str">
        <f>IF('DATA ACCURATE'!A1883&lt;&gt;"",'DATA ACCURATE'!A1883,"")</f>
        <v/>
      </c>
      <c r="B1880" s="9" t="str">
        <f>IF('DATA ACCURATE'!D1883&lt;&gt;"",'DATA ACCURATE'!D1883,"")</f>
        <v/>
      </c>
      <c r="C1880" s="38" t="str">
        <f>IF($AD1880="000000000000","",INDEX(DATABASE!$W$12:$W$71,MATCH($AD1880,DATABASE!$V$12:$V$71,0)))</f>
        <v/>
      </c>
      <c r="D1880" s="34" t="str">
        <f>IF(C1880="","",IF(E1880="",INDEX(DATABASE!$AF$13:$AF$62,MATCH($C1880,DATABASE!$AC$13:$AC$62,0)),IF(E1880="2x D11",INDEX(DATABASE!$AF$13:$AF$62,MATCH($C1880,DATABASE!$AC$13:$AC$62,0))+2*DATABASE!$AF$62,IF(E1880="3x D11",INDEX(DATABASE!$AF$13:$AF$62,MATCH($C1880,DATABASE!$AC$13:$AC$62,0))+3*DATABASE!$AF$62,""))))</f>
        <v/>
      </c>
      <c r="E1880" s="38" t="str">
        <f>IF(AND($K1880="Y",$G1880&lt;&gt;"UNYIL",$F1880&lt;DATABASE!$O$8),"2x D11",IF(AND($K1880="Y",$G1880&lt;&gt;"UNYIL",$F1880&gt;=DATABASE!$O$8),"3x D11",""))</f>
        <v/>
      </c>
      <c r="F1880" s="9" t="str">
        <f>IF('DATA ACCURATE'!N1883&lt;&gt;"",'DATA ACCURATE'!N1883,"")</f>
        <v/>
      </c>
      <c r="G1880" t="str">
        <f>IF(F1880="","",IF(F1880&lt;=DATABASE!$I$8,"UNYIL",IF(F1880&lt;=DATABASE!$J$8,"KECIL",IF(F1880&lt;DATABASE!$K$8,"TANGGUNG",IF(F1880&gt;=DATABASE!$K$8,"BESAR","")))))</f>
        <v/>
      </c>
      <c r="H1880" s="16" t="str">
        <f>IF('DATA ACCURATE'!J1883&lt;&gt;"",'DATA ACCURATE'!J1883,"")</f>
        <v/>
      </c>
      <c r="I1880" s="35" t="str">
        <f>IF(B1880&lt;&gt;"",IFERROR(VLOOKUP(B1880,'DATA TIMBANGAN'!G:M,7,FALSE),VLOOKUP(B1880,'DATA TIMBANGAN'!G:M,7)),"")</f>
        <v/>
      </c>
      <c r="J1880" s="25" t="str">
        <f>IF(H1880&lt;&gt;"",IFERROR(INDEX(DATABASE!$Z$19:$Z$38,MATCH(DATEVALUE(H1880),DATABASE!$AA$19:$AA$38,0)),INDEX(DATABASE!$Z$12:$Z$18,MATCH(WEEKDAY(H1880,2),DATABASE!$AA$12:$AA$18,0))),"")</f>
        <v/>
      </c>
      <c r="K1880" s="25" t="str">
        <f>IF('DATA ACCURATE'!V1883&lt;&gt;"",'DATA ACCURATE'!V1883,"")</f>
        <v/>
      </c>
      <c r="L1880" s="80" t="str">
        <f>IF($H1880="","",IF(OR($J1880="LIBUR",AND($L1879="LIBUR",$O1879=$O1880)),"LIBUR",IF(AND(OR($L1879="LUAR JAM KERJA 1",$L1879="LUAR JAM KERJA 2"),OR(OR(AND($H1879=$H1880,AND(OR($I1880&gt;DATABASE!$J$3,$I1880&lt;DATABASE!$J$6),((DATEVALUE($H1880)+$I1880)-(DATEVALUE($H1879)+$I1879))&lt;DATABASE!$J$6)),AND($H1879=$H1880,$O1879=$O1880,OR($I1880&gt;DATABASE!$J$6,$I1880&lt;DATABASE!$J$3))),AND(($H1880-$H1879)=1,OR($I1880&lt;DATABASE!$I$6,((DATEVALUE($H1880)+$I1880)-(DATEVALUE($H1879)+$I1879))&lt;DATABASE!$J$6))),$A1880=$A1879),"LUAR JAM KERJA 2",IF(AND(OR(WEEKDAY($H1880,2)=1,WEEKDAY($H1880,2)=2,WEEKDAY($H1880,2)=3,WEEKDAY($H1880,2)=4,WEEKDAY($H1880,2)=5),$I1880&lt;=DATABASE!$J$3,$I1880&gt;=DATABASE!$I$3),"JAM KERJA",IF(AND(WEEKDAY($H1880,2)=6,$I1880&lt;=DATABASE!$J$4,$I1880&gt;=DATABASE!$I$4),"JAM KERJA","LUAR JAM KERJA 1")))))</f>
        <v/>
      </c>
      <c r="M1880" s="33" t="str">
        <f>IF('DATA ACCURATE'!T1883&lt;&gt;"",IF('DATA ACCURATE'!T1883&gt;100,'DATA ACCURATE'!T1883/10,'DATA ACCURATE'!T1883),"")</f>
        <v/>
      </c>
      <c r="N1880" t="str">
        <f>IF(M1880="","",IF(M1880&lt;=DATABASE!$I$9,"LOKAL",IF(M1880&lt;DATABASE!$J$9,"LUAR KOTA 1",IF($M1880&gt;=DATABASE!$J$9,"LUAR KOTA 2",""))))</f>
        <v/>
      </c>
      <c r="O1880" s="38" t="str">
        <f>IF('DATA ACCURATE'!L1883&lt;&gt;"",'DATA ACCURATE'!L1883,"")</f>
        <v/>
      </c>
      <c r="Q1880" s="38">
        <f t="shared" si="204"/>
        <v>0</v>
      </c>
      <c r="R1880" s="38">
        <f t="shared" si="204"/>
        <v>0</v>
      </c>
      <c r="S1880" s="38">
        <f t="shared" si="204"/>
        <v>0</v>
      </c>
      <c r="T1880" s="38">
        <f t="shared" si="202"/>
        <v>0</v>
      </c>
      <c r="U1880" s="38">
        <f t="shared" si="205"/>
        <v>0</v>
      </c>
      <c r="V1880" s="38">
        <f t="shared" si="205"/>
        <v>0</v>
      </c>
      <c r="W1880" s="38">
        <f t="shared" si="205"/>
        <v>0</v>
      </c>
      <c r="X1880" s="38">
        <f t="shared" si="206"/>
        <v>0</v>
      </c>
      <c r="Y1880" s="38">
        <f t="shared" si="206"/>
        <v>0</v>
      </c>
      <c r="Z1880" s="38">
        <f t="shared" si="206"/>
        <v>0</v>
      </c>
      <c r="AA1880" s="38">
        <f t="shared" si="203"/>
        <v>0</v>
      </c>
      <c r="AB1880" s="38">
        <f t="shared" si="207"/>
        <v>0</v>
      </c>
      <c r="AC1880" s="38">
        <f t="shared" si="208"/>
        <v>0</v>
      </c>
      <c r="AD1880" s="38" t="str">
        <f t="shared" si="209"/>
        <v>000000000000</v>
      </c>
    </row>
    <row r="1881" spans="1:30">
      <c r="A1881" s="9" t="str">
        <f>IF('DATA ACCURATE'!A1884&lt;&gt;"",'DATA ACCURATE'!A1884,"")</f>
        <v/>
      </c>
      <c r="B1881" s="9" t="str">
        <f>IF('DATA ACCURATE'!D1884&lt;&gt;"",'DATA ACCURATE'!D1884,"")</f>
        <v/>
      </c>
      <c r="C1881" s="38" t="str">
        <f>IF($AD1881="000000000000","",INDEX(DATABASE!$W$12:$W$71,MATCH($AD1881,DATABASE!$V$12:$V$71,0)))</f>
        <v/>
      </c>
      <c r="D1881" s="34" t="str">
        <f>IF(C1881="","",IF(E1881="",INDEX(DATABASE!$AF$13:$AF$62,MATCH($C1881,DATABASE!$AC$13:$AC$62,0)),IF(E1881="2x D11",INDEX(DATABASE!$AF$13:$AF$62,MATCH($C1881,DATABASE!$AC$13:$AC$62,0))+2*DATABASE!$AF$62,IF(E1881="3x D11",INDEX(DATABASE!$AF$13:$AF$62,MATCH($C1881,DATABASE!$AC$13:$AC$62,0))+3*DATABASE!$AF$62,""))))</f>
        <v/>
      </c>
      <c r="E1881" s="38" t="str">
        <f>IF(AND($K1881="Y",$G1881&lt;&gt;"UNYIL",$F1881&lt;DATABASE!$O$8),"2x D11",IF(AND($K1881="Y",$G1881&lt;&gt;"UNYIL",$F1881&gt;=DATABASE!$O$8),"3x D11",""))</f>
        <v/>
      </c>
      <c r="F1881" s="9" t="str">
        <f>IF('DATA ACCURATE'!N1884&lt;&gt;"",'DATA ACCURATE'!N1884,"")</f>
        <v/>
      </c>
      <c r="G1881" t="str">
        <f>IF(F1881="","",IF(F1881&lt;=DATABASE!$I$8,"UNYIL",IF(F1881&lt;=DATABASE!$J$8,"KECIL",IF(F1881&lt;DATABASE!$K$8,"TANGGUNG",IF(F1881&gt;=DATABASE!$K$8,"BESAR","")))))</f>
        <v/>
      </c>
      <c r="H1881" s="16" t="str">
        <f>IF('DATA ACCURATE'!J1884&lt;&gt;"",'DATA ACCURATE'!J1884,"")</f>
        <v/>
      </c>
      <c r="I1881" s="35" t="str">
        <f>IF(B1881&lt;&gt;"",IFERROR(VLOOKUP(B1881,'DATA TIMBANGAN'!G:M,7,FALSE),VLOOKUP(B1881,'DATA TIMBANGAN'!G:M,7)),"")</f>
        <v/>
      </c>
      <c r="J1881" s="25" t="str">
        <f>IF(H1881&lt;&gt;"",IFERROR(INDEX(DATABASE!$Z$19:$Z$38,MATCH(DATEVALUE(H1881),DATABASE!$AA$19:$AA$38,0)),INDEX(DATABASE!$Z$12:$Z$18,MATCH(WEEKDAY(H1881,2),DATABASE!$AA$12:$AA$18,0))),"")</f>
        <v/>
      </c>
      <c r="K1881" s="25" t="str">
        <f>IF('DATA ACCURATE'!V1884&lt;&gt;"",'DATA ACCURATE'!V1884,"")</f>
        <v/>
      </c>
      <c r="L1881" s="80" t="str">
        <f>IF($H1881="","",IF(OR($J1881="LIBUR",AND($L1880="LIBUR",$O1880=$O1881)),"LIBUR",IF(AND(OR($L1880="LUAR JAM KERJA 1",$L1880="LUAR JAM KERJA 2"),OR(OR(AND($H1880=$H1881,AND(OR($I1881&gt;DATABASE!$J$3,$I1881&lt;DATABASE!$J$6),((DATEVALUE($H1881)+$I1881)-(DATEVALUE($H1880)+$I1880))&lt;DATABASE!$J$6)),AND($H1880=$H1881,$O1880=$O1881,OR($I1881&gt;DATABASE!$J$6,$I1881&lt;DATABASE!$J$3))),AND(($H1881-$H1880)=1,OR($I1881&lt;DATABASE!$I$6,((DATEVALUE($H1881)+$I1881)-(DATEVALUE($H1880)+$I1880))&lt;DATABASE!$J$6))),$A1881=$A1880),"LUAR JAM KERJA 2",IF(AND(OR(WEEKDAY($H1881,2)=1,WEEKDAY($H1881,2)=2,WEEKDAY($H1881,2)=3,WEEKDAY($H1881,2)=4,WEEKDAY($H1881,2)=5),$I1881&lt;=DATABASE!$J$3,$I1881&gt;=DATABASE!$I$3),"JAM KERJA",IF(AND(WEEKDAY($H1881,2)=6,$I1881&lt;=DATABASE!$J$4,$I1881&gt;=DATABASE!$I$4),"JAM KERJA","LUAR JAM KERJA 1")))))</f>
        <v/>
      </c>
      <c r="M1881" s="33" t="str">
        <f>IF('DATA ACCURATE'!T1884&lt;&gt;"",IF('DATA ACCURATE'!T1884&gt;100,'DATA ACCURATE'!T1884/10,'DATA ACCURATE'!T1884),"")</f>
        <v/>
      </c>
      <c r="N1881" t="str">
        <f>IF(M1881="","",IF(M1881&lt;=DATABASE!$I$9,"LOKAL",IF(M1881&lt;DATABASE!$J$9,"LUAR KOTA 1",IF($M1881&gt;=DATABASE!$J$9,"LUAR KOTA 2",""))))</f>
        <v/>
      </c>
      <c r="O1881" s="38" t="str">
        <f>IF('DATA ACCURATE'!L1884&lt;&gt;"",'DATA ACCURATE'!L1884,"")</f>
        <v/>
      </c>
      <c r="Q1881" s="38">
        <f t="shared" si="204"/>
        <v>0</v>
      </c>
      <c r="R1881" s="38">
        <f t="shared" si="204"/>
        <v>0</v>
      </c>
      <c r="S1881" s="38">
        <f t="shared" si="204"/>
        <v>0</v>
      </c>
      <c r="T1881" s="38">
        <f t="shared" si="202"/>
        <v>0</v>
      </c>
      <c r="U1881" s="38">
        <f t="shared" si="205"/>
        <v>0</v>
      </c>
      <c r="V1881" s="38">
        <f t="shared" si="205"/>
        <v>0</v>
      </c>
      <c r="W1881" s="38">
        <f t="shared" si="205"/>
        <v>0</v>
      </c>
      <c r="X1881" s="38">
        <f t="shared" si="206"/>
        <v>0</v>
      </c>
      <c r="Y1881" s="38">
        <f t="shared" si="206"/>
        <v>0</v>
      </c>
      <c r="Z1881" s="38">
        <f t="shared" si="206"/>
        <v>0</v>
      </c>
      <c r="AA1881" s="38">
        <f t="shared" si="203"/>
        <v>0</v>
      </c>
      <c r="AB1881" s="38">
        <f t="shared" si="207"/>
        <v>0</v>
      </c>
      <c r="AC1881" s="38">
        <f t="shared" si="208"/>
        <v>0</v>
      </c>
      <c r="AD1881" s="38" t="str">
        <f t="shared" si="209"/>
        <v>000000000000</v>
      </c>
    </row>
    <row r="1882" spans="1:30">
      <c r="A1882" s="9" t="str">
        <f>IF('DATA ACCURATE'!A1885&lt;&gt;"",'DATA ACCURATE'!A1885,"")</f>
        <v/>
      </c>
      <c r="B1882" s="9" t="str">
        <f>IF('DATA ACCURATE'!D1885&lt;&gt;"",'DATA ACCURATE'!D1885,"")</f>
        <v/>
      </c>
      <c r="C1882" s="38" t="str">
        <f>IF($AD1882="000000000000","",INDEX(DATABASE!$W$12:$W$71,MATCH($AD1882,DATABASE!$V$12:$V$71,0)))</f>
        <v/>
      </c>
      <c r="D1882" s="34" t="str">
        <f>IF(C1882="","",IF(E1882="",INDEX(DATABASE!$AF$13:$AF$62,MATCH($C1882,DATABASE!$AC$13:$AC$62,0)),IF(E1882="2x D11",INDEX(DATABASE!$AF$13:$AF$62,MATCH($C1882,DATABASE!$AC$13:$AC$62,0))+2*DATABASE!$AF$62,IF(E1882="3x D11",INDEX(DATABASE!$AF$13:$AF$62,MATCH($C1882,DATABASE!$AC$13:$AC$62,0))+3*DATABASE!$AF$62,""))))</f>
        <v/>
      </c>
      <c r="E1882" s="38" t="str">
        <f>IF(AND($K1882="Y",$G1882&lt;&gt;"UNYIL",$F1882&lt;DATABASE!$O$8),"2x D11",IF(AND($K1882="Y",$G1882&lt;&gt;"UNYIL",$F1882&gt;=DATABASE!$O$8),"3x D11",""))</f>
        <v/>
      </c>
      <c r="F1882" s="9" t="str">
        <f>IF('DATA ACCURATE'!N1885&lt;&gt;"",'DATA ACCURATE'!N1885,"")</f>
        <v/>
      </c>
      <c r="G1882" t="str">
        <f>IF(F1882="","",IF(F1882&lt;=DATABASE!$I$8,"UNYIL",IF(F1882&lt;=DATABASE!$J$8,"KECIL",IF(F1882&lt;DATABASE!$K$8,"TANGGUNG",IF(F1882&gt;=DATABASE!$K$8,"BESAR","")))))</f>
        <v/>
      </c>
      <c r="H1882" s="16" t="str">
        <f>IF('DATA ACCURATE'!J1885&lt;&gt;"",'DATA ACCURATE'!J1885,"")</f>
        <v/>
      </c>
      <c r="I1882" s="35" t="str">
        <f>IF(B1882&lt;&gt;"",IFERROR(VLOOKUP(B1882,'DATA TIMBANGAN'!G:M,7,FALSE),VLOOKUP(B1882,'DATA TIMBANGAN'!G:M,7)),"")</f>
        <v/>
      </c>
      <c r="J1882" s="25" t="str">
        <f>IF(H1882&lt;&gt;"",IFERROR(INDEX(DATABASE!$Z$19:$Z$38,MATCH(DATEVALUE(H1882),DATABASE!$AA$19:$AA$38,0)),INDEX(DATABASE!$Z$12:$Z$18,MATCH(WEEKDAY(H1882,2),DATABASE!$AA$12:$AA$18,0))),"")</f>
        <v/>
      </c>
      <c r="K1882" s="25" t="str">
        <f>IF('DATA ACCURATE'!V1885&lt;&gt;"",'DATA ACCURATE'!V1885,"")</f>
        <v/>
      </c>
      <c r="L1882" s="80" t="str">
        <f>IF($H1882="","",IF(OR($J1882="LIBUR",AND($L1881="LIBUR",$O1881=$O1882)),"LIBUR",IF(AND(OR($L1881="LUAR JAM KERJA 1",$L1881="LUAR JAM KERJA 2"),OR(OR(AND($H1881=$H1882,AND(OR($I1882&gt;DATABASE!$J$3,$I1882&lt;DATABASE!$J$6),((DATEVALUE($H1882)+$I1882)-(DATEVALUE($H1881)+$I1881))&lt;DATABASE!$J$6)),AND($H1881=$H1882,$O1881=$O1882,OR($I1882&gt;DATABASE!$J$6,$I1882&lt;DATABASE!$J$3))),AND(($H1882-$H1881)=1,OR($I1882&lt;DATABASE!$I$6,((DATEVALUE($H1882)+$I1882)-(DATEVALUE($H1881)+$I1881))&lt;DATABASE!$J$6))),$A1882=$A1881),"LUAR JAM KERJA 2",IF(AND(OR(WEEKDAY($H1882,2)=1,WEEKDAY($H1882,2)=2,WEEKDAY($H1882,2)=3,WEEKDAY($H1882,2)=4,WEEKDAY($H1882,2)=5),$I1882&lt;=DATABASE!$J$3,$I1882&gt;=DATABASE!$I$3),"JAM KERJA",IF(AND(WEEKDAY($H1882,2)=6,$I1882&lt;=DATABASE!$J$4,$I1882&gt;=DATABASE!$I$4),"JAM KERJA","LUAR JAM KERJA 1")))))</f>
        <v/>
      </c>
      <c r="M1882" s="33" t="str">
        <f>IF('DATA ACCURATE'!T1885&lt;&gt;"",IF('DATA ACCURATE'!T1885&gt;100,'DATA ACCURATE'!T1885/10,'DATA ACCURATE'!T1885),"")</f>
        <v/>
      </c>
      <c r="N1882" t="str">
        <f>IF(M1882="","",IF(M1882&lt;=DATABASE!$I$9,"LOKAL",IF(M1882&lt;DATABASE!$J$9,"LUAR KOTA 1",IF($M1882&gt;=DATABASE!$J$9,"LUAR KOTA 2",""))))</f>
        <v/>
      </c>
      <c r="O1882" s="38" t="str">
        <f>IF('DATA ACCURATE'!L1885&lt;&gt;"",'DATA ACCURATE'!L1885,"")</f>
        <v/>
      </c>
      <c r="Q1882" s="38">
        <f t="shared" si="204"/>
        <v>0</v>
      </c>
      <c r="R1882" s="38">
        <f t="shared" si="204"/>
        <v>0</v>
      </c>
      <c r="S1882" s="38">
        <f t="shared" si="204"/>
        <v>0</v>
      </c>
      <c r="T1882" s="38">
        <f t="shared" si="202"/>
        <v>0</v>
      </c>
      <c r="U1882" s="38">
        <f t="shared" si="205"/>
        <v>0</v>
      </c>
      <c r="V1882" s="38">
        <f t="shared" si="205"/>
        <v>0</v>
      </c>
      <c r="W1882" s="38">
        <f t="shared" si="205"/>
        <v>0</v>
      </c>
      <c r="X1882" s="38">
        <f t="shared" si="206"/>
        <v>0</v>
      </c>
      <c r="Y1882" s="38">
        <f t="shared" si="206"/>
        <v>0</v>
      </c>
      <c r="Z1882" s="38">
        <f t="shared" si="206"/>
        <v>0</v>
      </c>
      <c r="AA1882" s="38">
        <f t="shared" si="203"/>
        <v>0</v>
      </c>
      <c r="AB1882" s="38">
        <f t="shared" si="207"/>
        <v>0</v>
      </c>
      <c r="AC1882" s="38">
        <f t="shared" si="208"/>
        <v>0</v>
      </c>
      <c r="AD1882" s="38" t="str">
        <f t="shared" si="209"/>
        <v>000000000000</v>
      </c>
    </row>
    <row r="1883" spans="1:30">
      <c r="A1883" s="9" t="str">
        <f>IF('DATA ACCURATE'!A1886&lt;&gt;"",'DATA ACCURATE'!A1886,"")</f>
        <v/>
      </c>
      <c r="B1883" s="9" t="str">
        <f>IF('DATA ACCURATE'!D1886&lt;&gt;"",'DATA ACCURATE'!D1886,"")</f>
        <v/>
      </c>
      <c r="C1883" s="38" t="str">
        <f>IF($AD1883="000000000000","",INDEX(DATABASE!$W$12:$W$71,MATCH($AD1883,DATABASE!$V$12:$V$71,0)))</f>
        <v/>
      </c>
      <c r="D1883" s="34" t="str">
        <f>IF(C1883="","",IF(E1883="",INDEX(DATABASE!$AF$13:$AF$62,MATCH($C1883,DATABASE!$AC$13:$AC$62,0)),IF(E1883="2x D11",INDEX(DATABASE!$AF$13:$AF$62,MATCH($C1883,DATABASE!$AC$13:$AC$62,0))+2*DATABASE!$AF$62,IF(E1883="3x D11",INDEX(DATABASE!$AF$13:$AF$62,MATCH($C1883,DATABASE!$AC$13:$AC$62,0))+3*DATABASE!$AF$62,""))))</f>
        <v/>
      </c>
      <c r="E1883" s="38" t="str">
        <f>IF(AND($K1883="Y",$G1883&lt;&gt;"UNYIL",$F1883&lt;DATABASE!$O$8),"2x D11",IF(AND($K1883="Y",$G1883&lt;&gt;"UNYIL",$F1883&gt;=DATABASE!$O$8),"3x D11",""))</f>
        <v/>
      </c>
      <c r="F1883" s="9" t="str">
        <f>IF('DATA ACCURATE'!N1886&lt;&gt;"",'DATA ACCURATE'!N1886,"")</f>
        <v/>
      </c>
      <c r="G1883" t="str">
        <f>IF(F1883="","",IF(F1883&lt;=DATABASE!$I$8,"UNYIL",IF(F1883&lt;=DATABASE!$J$8,"KECIL",IF(F1883&lt;DATABASE!$K$8,"TANGGUNG",IF(F1883&gt;=DATABASE!$K$8,"BESAR","")))))</f>
        <v/>
      </c>
      <c r="H1883" s="16" t="str">
        <f>IF('DATA ACCURATE'!J1886&lt;&gt;"",'DATA ACCURATE'!J1886,"")</f>
        <v/>
      </c>
      <c r="I1883" s="35" t="str">
        <f>IF(B1883&lt;&gt;"",IFERROR(VLOOKUP(B1883,'DATA TIMBANGAN'!G:M,7,FALSE),VLOOKUP(B1883,'DATA TIMBANGAN'!G:M,7)),"")</f>
        <v/>
      </c>
      <c r="J1883" s="25" t="str">
        <f>IF(H1883&lt;&gt;"",IFERROR(INDEX(DATABASE!$Z$19:$Z$38,MATCH(DATEVALUE(H1883),DATABASE!$AA$19:$AA$38,0)),INDEX(DATABASE!$Z$12:$Z$18,MATCH(WEEKDAY(H1883,2),DATABASE!$AA$12:$AA$18,0))),"")</f>
        <v/>
      </c>
      <c r="K1883" s="25" t="str">
        <f>IF('DATA ACCURATE'!V1886&lt;&gt;"",'DATA ACCURATE'!V1886,"")</f>
        <v/>
      </c>
      <c r="L1883" s="80" t="str">
        <f>IF($H1883="","",IF(OR($J1883="LIBUR",AND($L1882="LIBUR",$O1882=$O1883)),"LIBUR",IF(AND(OR($L1882="LUAR JAM KERJA 1",$L1882="LUAR JAM KERJA 2"),OR(OR(AND($H1882=$H1883,AND(OR($I1883&gt;DATABASE!$J$3,$I1883&lt;DATABASE!$J$6),((DATEVALUE($H1883)+$I1883)-(DATEVALUE($H1882)+$I1882))&lt;DATABASE!$J$6)),AND($H1882=$H1883,$O1882=$O1883,OR($I1883&gt;DATABASE!$J$6,$I1883&lt;DATABASE!$J$3))),AND(($H1883-$H1882)=1,OR($I1883&lt;DATABASE!$I$6,((DATEVALUE($H1883)+$I1883)-(DATEVALUE($H1882)+$I1882))&lt;DATABASE!$J$6))),$A1883=$A1882),"LUAR JAM KERJA 2",IF(AND(OR(WEEKDAY($H1883,2)=1,WEEKDAY($H1883,2)=2,WEEKDAY($H1883,2)=3,WEEKDAY($H1883,2)=4,WEEKDAY($H1883,2)=5),$I1883&lt;=DATABASE!$J$3,$I1883&gt;=DATABASE!$I$3),"JAM KERJA",IF(AND(WEEKDAY($H1883,2)=6,$I1883&lt;=DATABASE!$J$4,$I1883&gt;=DATABASE!$I$4),"JAM KERJA","LUAR JAM KERJA 1")))))</f>
        <v/>
      </c>
      <c r="M1883" s="33" t="str">
        <f>IF('DATA ACCURATE'!T1886&lt;&gt;"",IF('DATA ACCURATE'!T1886&gt;100,'DATA ACCURATE'!T1886/10,'DATA ACCURATE'!T1886),"")</f>
        <v/>
      </c>
      <c r="N1883" t="str">
        <f>IF(M1883="","",IF(M1883&lt;=DATABASE!$I$9,"LOKAL",IF(M1883&lt;DATABASE!$J$9,"LUAR KOTA 1",IF($M1883&gt;=DATABASE!$J$9,"LUAR KOTA 2",""))))</f>
        <v/>
      </c>
      <c r="O1883" s="38" t="str">
        <f>IF('DATA ACCURATE'!L1886&lt;&gt;"",'DATA ACCURATE'!L1886,"")</f>
        <v/>
      </c>
      <c r="Q1883" s="38">
        <f t="shared" si="204"/>
        <v>0</v>
      </c>
      <c r="R1883" s="38">
        <f t="shared" si="204"/>
        <v>0</v>
      </c>
      <c r="S1883" s="38">
        <f t="shared" si="204"/>
        <v>0</v>
      </c>
      <c r="T1883" s="38">
        <f t="shared" si="202"/>
        <v>0</v>
      </c>
      <c r="U1883" s="38">
        <f t="shared" si="205"/>
        <v>0</v>
      </c>
      <c r="V1883" s="38">
        <f t="shared" si="205"/>
        <v>0</v>
      </c>
      <c r="W1883" s="38">
        <f t="shared" si="205"/>
        <v>0</v>
      </c>
      <c r="X1883" s="38">
        <f t="shared" si="206"/>
        <v>0</v>
      </c>
      <c r="Y1883" s="38">
        <f t="shared" si="206"/>
        <v>0</v>
      </c>
      <c r="Z1883" s="38">
        <f t="shared" si="206"/>
        <v>0</v>
      </c>
      <c r="AA1883" s="38">
        <f t="shared" si="203"/>
        <v>0</v>
      </c>
      <c r="AB1883" s="38">
        <f t="shared" si="207"/>
        <v>0</v>
      </c>
      <c r="AC1883" s="38">
        <f t="shared" si="208"/>
        <v>0</v>
      </c>
      <c r="AD1883" s="38" t="str">
        <f t="shared" si="209"/>
        <v>000000000000</v>
      </c>
    </row>
    <row r="1884" spans="1:30">
      <c r="A1884" s="9" t="str">
        <f>IF('DATA ACCURATE'!A1887&lt;&gt;"",'DATA ACCURATE'!A1887,"")</f>
        <v/>
      </c>
      <c r="B1884" s="9" t="str">
        <f>IF('DATA ACCURATE'!D1887&lt;&gt;"",'DATA ACCURATE'!D1887,"")</f>
        <v/>
      </c>
      <c r="C1884" s="38" t="str">
        <f>IF($AD1884="000000000000","",INDEX(DATABASE!$W$12:$W$71,MATCH($AD1884,DATABASE!$V$12:$V$71,0)))</f>
        <v/>
      </c>
      <c r="D1884" s="34" t="str">
        <f>IF(C1884="","",IF(E1884="",INDEX(DATABASE!$AF$13:$AF$62,MATCH($C1884,DATABASE!$AC$13:$AC$62,0)),IF(E1884="2x D11",INDEX(DATABASE!$AF$13:$AF$62,MATCH($C1884,DATABASE!$AC$13:$AC$62,0))+2*DATABASE!$AF$62,IF(E1884="3x D11",INDEX(DATABASE!$AF$13:$AF$62,MATCH($C1884,DATABASE!$AC$13:$AC$62,0))+3*DATABASE!$AF$62,""))))</f>
        <v/>
      </c>
      <c r="E1884" s="38" t="str">
        <f>IF(AND($K1884="Y",$G1884&lt;&gt;"UNYIL",$F1884&lt;DATABASE!$O$8),"2x D11",IF(AND($K1884="Y",$G1884&lt;&gt;"UNYIL",$F1884&gt;=DATABASE!$O$8),"3x D11",""))</f>
        <v/>
      </c>
      <c r="F1884" s="9" t="str">
        <f>IF('DATA ACCURATE'!N1887&lt;&gt;"",'DATA ACCURATE'!N1887,"")</f>
        <v/>
      </c>
      <c r="G1884" t="str">
        <f>IF(F1884="","",IF(F1884&lt;=DATABASE!$I$8,"UNYIL",IF(F1884&lt;=DATABASE!$J$8,"KECIL",IF(F1884&lt;DATABASE!$K$8,"TANGGUNG",IF(F1884&gt;=DATABASE!$K$8,"BESAR","")))))</f>
        <v/>
      </c>
      <c r="H1884" s="16" t="str">
        <f>IF('DATA ACCURATE'!J1887&lt;&gt;"",'DATA ACCURATE'!J1887,"")</f>
        <v/>
      </c>
      <c r="I1884" s="35" t="str">
        <f>IF(B1884&lt;&gt;"",IFERROR(VLOOKUP(B1884,'DATA TIMBANGAN'!G:M,7,FALSE),VLOOKUP(B1884,'DATA TIMBANGAN'!G:M,7)),"")</f>
        <v/>
      </c>
      <c r="J1884" s="25" t="str">
        <f>IF(H1884&lt;&gt;"",IFERROR(INDEX(DATABASE!$Z$19:$Z$38,MATCH(DATEVALUE(H1884),DATABASE!$AA$19:$AA$38,0)),INDEX(DATABASE!$Z$12:$Z$18,MATCH(WEEKDAY(H1884,2),DATABASE!$AA$12:$AA$18,0))),"")</f>
        <v/>
      </c>
      <c r="K1884" s="25" t="str">
        <f>IF('DATA ACCURATE'!V1887&lt;&gt;"",'DATA ACCURATE'!V1887,"")</f>
        <v/>
      </c>
      <c r="L1884" s="80" t="str">
        <f>IF($H1884="","",IF(OR($J1884="LIBUR",AND($L1883="LIBUR",$O1883=$O1884)),"LIBUR",IF(AND(OR($L1883="LUAR JAM KERJA 1",$L1883="LUAR JAM KERJA 2"),OR(OR(AND($H1883=$H1884,AND(OR($I1884&gt;DATABASE!$J$3,$I1884&lt;DATABASE!$J$6),((DATEVALUE($H1884)+$I1884)-(DATEVALUE($H1883)+$I1883))&lt;DATABASE!$J$6)),AND($H1883=$H1884,$O1883=$O1884,OR($I1884&gt;DATABASE!$J$6,$I1884&lt;DATABASE!$J$3))),AND(($H1884-$H1883)=1,OR($I1884&lt;DATABASE!$I$6,((DATEVALUE($H1884)+$I1884)-(DATEVALUE($H1883)+$I1883))&lt;DATABASE!$J$6))),$A1884=$A1883),"LUAR JAM KERJA 2",IF(AND(OR(WEEKDAY($H1884,2)=1,WEEKDAY($H1884,2)=2,WEEKDAY($H1884,2)=3,WEEKDAY($H1884,2)=4,WEEKDAY($H1884,2)=5),$I1884&lt;=DATABASE!$J$3,$I1884&gt;=DATABASE!$I$3),"JAM KERJA",IF(AND(WEEKDAY($H1884,2)=6,$I1884&lt;=DATABASE!$J$4,$I1884&gt;=DATABASE!$I$4),"JAM KERJA","LUAR JAM KERJA 1")))))</f>
        <v/>
      </c>
      <c r="M1884" s="33" t="str">
        <f>IF('DATA ACCURATE'!T1887&lt;&gt;"",IF('DATA ACCURATE'!T1887&gt;100,'DATA ACCURATE'!T1887/10,'DATA ACCURATE'!T1887),"")</f>
        <v/>
      </c>
      <c r="N1884" t="str">
        <f>IF(M1884="","",IF(M1884&lt;=DATABASE!$I$9,"LOKAL",IF(M1884&lt;DATABASE!$J$9,"LUAR KOTA 1",IF($M1884&gt;=DATABASE!$J$9,"LUAR KOTA 2",""))))</f>
        <v/>
      </c>
      <c r="O1884" s="38" t="str">
        <f>IF('DATA ACCURATE'!L1887&lt;&gt;"",'DATA ACCURATE'!L1887,"")</f>
        <v/>
      </c>
      <c r="Q1884" s="38">
        <f t="shared" si="204"/>
        <v>0</v>
      </c>
      <c r="R1884" s="38">
        <f t="shared" si="204"/>
        <v>0</v>
      </c>
      <c r="S1884" s="38">
        <f t="shared" si="204"/>
        <v>0</v>
      </c>
      <c r="T1884" s="38">
        <f t="shared" si="202"/>
        <v>0</v>
      </c>
      <c r="U1884" s="38">
        <f t="shared" si="205"/>
        <v>0</v>
      </c>
      <c r="V1884" s="38">
        <f t="shared" si="205"/>
        <v>0</v>
      </c>
      <c r="W1884" s="38">
        <f t="shared" si="205"/>
        <v>0</v>
      </c>
      <c r="X1884" s="38">
        <f t="shared" si="206"/>
        <v>0</v>
      </c>
      <c r="Y1884" s="38">
        <f t="shared" si="206"/>
        <v>0</v>
      </c>
      <c r="Z1884" s="38">
        <f t="shared" si="206"/>
        <v>0</v>
      </c>
      <c r="AA1884" s="38">
        <f t="shared" si="203"/>
        <v>0</v>
      </c>
      <c r="AB1884" s="38">
        <f t="shared" si="207"/>
        <v>0</v>
      </c>
      <c r="AC1884" s="38">
        <f t="shared" si="208"/>
        <v>0</v>
      </c>
      <c r="AD1884" s="38" t="str">
        <f t="shared" si="209"/>
        <v>000000000000</v>
      </c>
    </row>
    <row r="1885" spans="1:30">
      <c r="A1885" s="9" t="str">
        <f>IF('DATA ACCURATE'!A1888&lt;&gt;"",'DATA ACCURATE'!A1888,"")</f>
        <v/>
      </c>
      <c r="B1885" s="9" t="str">
        <f>IF('DATA ACCURATE'!D1888&lt;&gt;"",'DATA ACCURATE'!D1888,"")</f>
        <v/>
      </c>
      <c r="C1885" s="38" t="str">
        <f>IF($AD1885="000000000000","",INDEX(DATABASE!$W$12:$W$71,MATCH($AD1885,DATABASE!$V$12:$V$71,0)))</f>
        <v/>
      </c>
      <c r="D1885" s="34" t="str">
        <f>IF(C1885="","",IF(E1885="",INDEX(DATABASE!$AF$13:$AF$62,MATCH($C1885,DATABASE!$AC$13:$AC$62,0)),IF(E1885="2x D11",INDEX(DATABASE!$AF$13:$AF$62,MATCH($C1885,DATABASE!$AC$13:$AC$62,0))+2*DATABASE!$AF$62,IF(E1885="3x D11",INDEX(DATABASE!$AF$13:$AF$62,MATCH($C1885,DATABASE!$AC$13:$AC$62,0))+3*DATABASE!$AF$62,""))))</f>
        <v/>
      </c>
      <c r="E1885" s="38" t="str">
        <f>IF(AND($K1885="Y",$G1885&lt;&gt;"UNYIL",$F1885&lt;DATABASE!$O$8),"2x D11",IF(AND($K1885="Y",$G1885&lt;&gt;"UNYIL",$F1885&gt;=DATABASE!$O$8),"3x D11",""))</f>
        <v/>
      </c>
      <c r="F1885" s="9" t="str">
        <f>IF('DATA ACCURATE'!N1888&lt;&gt;"",'DATA ACCURATE'!N1888,"")</f>
        <v/>
      </c>
      <c r="G1885" t="str">
        <f>IF(F1885="","",IF(F1885&lt;=DATABASE!$I$8,"UNYIL",IF(F1885&lt;=DATABASE!$J$8,"KECIL",IF(F1885&lt;DATABASE!$K$8,"TANGGUNG",IF(F1885&gt;=DATABASE!$K$8,"BESAR","")))))</f>
        <v/>
      </c>
      <c r="H1885" s="16" t="str">
        <f>IF('DATA ACCURATE'!J1888&lt;&gt;"",'DATA ACCURATE'!J1888,"")</f>
        <v/>
      </c>
      <c r="I1885" s="35" t="str">
        <f>IF(B1885&lt;&gt;"",IFERROR(VLOOKUP(B1885,'DATA TIMBANGAN'!G:M,7,FALSE),VLOOKUP(B1885,'DATA TIMBANGAN'!G:M,7)),"")</f>
        <v/>
      </c>
      <c r="J1885" s="25" t="str">
        <f>IF(H1885&lt;&gt;"",IFERROR(INDEX(DATABASE!$Z$19:$Z$38,MATCH(DATEVALUE(H1885),DATABASE!$AA$19:$AA$38,0)),INDEX(DATABASE!$Z$12:$Z$18,MATCH(WEEKDAY(H1885,2),DATABASE!$AA$12:$AA$18,0))),"")</f>
        <v/>
      </c>
      <c r="K1885" s="25" t="str">
        <f>IF('DATA ACCURATE'!V1888&lt;&gt;"",'DATA ACCURATE'!V1888,"")</f>
        <v/>
      </c>
      <c r="L1885" s="80" t="str">
        <f>IF($H1885="","",IF(OR($J1885="LIBUR",AND($L1884="LIBUR",$O1884=$O1885)),"LIBUR",IF(AND(OR($L1884="LUAR JAM KERJA 1",$L1884="LUAR JAM KERJA 2"),OR(OR(AND($H1884=$H1885,AND(OR($I1885&gt;DATABASE!$J$3,$I1885&lt;DATABASE!$J$6),((DATEVALUE($H1885)+$I1885)-(DATEVALUE($H1884)+$I1884))&lt;DATABASE!$J$6)),AND($H1884=$H1885,$O1884=$O1885,OR($I1885&gt;DATABASE!$J$6,$I1885&lt;DATABASE!$J$3))),AND(($H1885-$H1884)=1,OR($I1885&lt;DATABASE!$I$6,((DATEVALUE($H1885)+$I1885)-(DATEVALUE($H1884)+$I1884))&lt;DATABASE!$J$6))),$A1885=$A1884),"LUAR JAM KERJA 2",IF(AND(OR(WEEKDAY($H1885,2)=1,WEEKDAY($H1885,2)=2,WEEKDAY($H1885,2)=3,WEEKDAY($H1885,2)=4,WEEKDAY($H1885,2)=5),$I1885&lt;=DATABASE!$J$3,$I1885&gt;=DATABASE!$I$3),"JAM KERJA",IF(AND(WEEKDAY($H1885,2)=6,$I1885&lt;=DATABASE!$J$4,$I1885&gt;=DATABASE!$I$4),"JAM KERJA","LUAR JAM KERJA 1")))))</f>
        <v/>
      </c>
      <c r="M1885" s="33" t="str">
        <f>IF('DATA ACCURATE'!T1888&lt;&gt;"",IF('DATA ACCURATE'!T1888&gt;100,'DATA ACCURATE'!T1888/10,'DATA ACCURATE'!T1888),"")</f>
        <v/>
      </c>
      <c r="N1885" t="str">
        <f>IF(M1885="","",IF(M1885&lt;=DATABASE!$I$9,"LOKAL",IF(M1885&lt;DATABASE!$J$9,"LUAR KOTA 1",IF($M1885&gt;=DATABASE!$J$9,"LUAR KOTA 2",""))))</f>
        <v/>
      </c>
      <c r="O1885" s="38" t="str">
        <f>IF('DATA ACCURATE'!L1888&lt;&gt;"",'DATA ACCURATE'!L1888,"")</f>
        <v/>
      </c>
      <c r="Q1885" s="38">
        <f t="shared" si="204"/>
        <v>0</v>
      </c>
      <c r="R1885" s="38">
        <f t="shared" si="204"/>
        <v>0</v>
      </c>
      <c r="S1885" s="38">
        <f t="shared" si="204"/>
        <v>0</v>
      </c>
      <c r="T1885" s="38">
        <f t="shared" si="202"/>
        <v>0</v>
      </c>
      <c r="U1885" s="38">
        <f t="shared" si="205"/>
        <v>0</v>
      </c>
      <c r="V1885" s="38">
        <f t="shared" si="205"/>
        <v>0</v>
      </c>
      <c r="W1885" s="38">
        <f t="shared" si="205"/>
        <v>0</v>
      </c>
      <c r="X1885" s="38">
        <f t="shared" si="206"/>
        <v>0</v>
      </c>
      <c r="Y1885" s="38">
        <f t="shared" si="206"/>
        <v>0</v>
      </c>
      <c r="Z1885" s="38">
        <f t="shared" si="206"/>
        <v>0</v>
      </c>
      <c r="AA1885" s="38">
        <f t="shared" si="203"/>
        <v>0</v>
      </c>
      <c r="AB1885" s="38">
        <f t="shared" si="207"/>
        <v>0</v>
      </c>
      <c r="AC1885" s="38">
        <f t="shared" si="208"/>
        <v>0</v>
      </c>
      <c r="AD1885" s="38" t="str">
        <f t="shared" si="209"/>
        <v>000000000000</v>
      </c>
    </row>
    <row r="1886" spans="1:30">
      <c r="A1886" s="9" t="str">
        <f>IF('DATA ACCURATE'!A1889&lt;&gt;"",'DATA ACCURATE'!A1889,"")</f>
        <v/>
      </c>
      <c r="B1886" s="9" t="str">
        <f>IF('DATA ACCURATE'!D1889&lt;&gt;"",'DATA ACCURATE'!D1889,"")</f>
        <v/>
      </c>
      <c r="C1886" s="38" t="str">
        <f>IF($AD1886="000000000000","",INDEX(DATABASE!$W$12:$W$71,MATCH($AD1886,DATABASE!$V$12:$V$71,0)))</f>
        <v/>
      </c>
      <c r="D1886" s="34" t="str">
        <f>IF(C1886="","",IF(E1886="",INDEX(DATABASE!$AF$13:$AF$62,MATCH($C1886,DATABASE!$AC$13:$AC$62,0)),IF(E1886="2x D11",INDEX(DATABASE!$AF$13:$AF$62,MATCH($C1886,DATABASE!$AC$13:$AC$62,0))+2*DATABASE!$AF$62,IF(E1886="3x D11",INDEX(DATABASE!$AF$13:$AF$62,MATCH($C1886,DATABASE!$AC$13:$AC$62,0))+3*DATABASE!$AF$62,""))))</f>
        <v/>
      </c>
      <c r="E1886" s="38" t="str">
        <f>IF(AND($K1886="Y",$G1886&lt;&gt;"UNYIL",$F1886&lt;DATABASE!$O$8),"2x D11",IF(AND($K1886="Y",$G1886&lt;&gt;"UNYIL",$F1886&gt;=DATABASE!$O$8),"3x D11",""))</f>
        <v/>
      </c>
      <c r="F1886" s="9" t="str">
        <f>IF('DATA ACCURATE'!N1889&lt;&gt;"",'DATA ACCURATE'!N1889,"")</f>
        <v/>
      </c>
      <c r="G1886" t="str">
        <f>IF(F1886="","",IF(F1886&lt;=DATABASE!$I$8,"UNYIL",IF(F1886&lt;=DATABASE!$J$8,"KECIL",IF(F1886&lt;DATABASE!$K$8,"TANGGUNG",IF(F1886&gt;=DATABASE!$K$8,"BESAR","")))))</f>
        <v/>
      </c>
      <c r="H1886" s="16" t="str">
        <f>IF('DATA ACCURATE'!J1889&lt;&gt;"",'DATA ACCURATE'!J1889,"")</f>
        <v/>
      </c>
      <c r="I1886" s="35" t="str">
        <f>IF(B1886&lt;&gt;"",IFERROR(VLOOKUP(B1886,'DATA TIMBANGAN'!G:M,7,FALSE),VLOOKUP(B1886,'DATA TIMBANGAN'!G:M,7)),"")</f>
        <v/>
      </c>
      <c r="J1886" s="25" t="str">
        <f>IF(H1886&lt;&gt;"",IFERROR(INDEX(DATABASE!$Z$19:$Z$38,MATCH(DATEVALUE(H1886),DATABASE!$AA$19:$AA$38,0)),INDEX(DATABASE!$Z$12:$Z$18,MATCH(WEEKDAY(H1886,2),DATABASE!$AA$12:$AA$18,0))),"")</f>
        <v/>
      </c>
      <c r="K1886" s="25" t="str">
        <f>IF('DATA ACCURATE'!V1889&lt;&gt;"",'DATA ACCURATE'!V1889,"")</f>
        <v/>
      </c>
      <c r="L1886" s="80" t="str">
        <f>IF($H1886="","",IF(OR($J1886="LIBUR",AND($L1885="LIBUR",$O1885=$O1886)),"LIBUR",IF(AND(OR($L1885="LUAR JAM KERJA 1",$L1885="LUAR JAM KERJA 2"),OR(OR(AND($H1885=$H1886,AND(OR($I1886&gt;DATABASE!$J$3,$I1886&lt;DATABASE!$J$6),((DATEVALUE($H1886)+$I1886)-(DATEVALUE($H1885)+$I1885))&lt;DATABASE!$J$6)),AND($H1885=$H1886,$O1885=$O1886,OR($I1886&gt;DATABASE!$J$6,$I1886&lt;DATABASE!$J$3))),AND(($H1886-$H1885)=1,OR($I1886&lt;DATABASE!$I$6,((DATEVALUE($H1886)+$I1886)-(DATEVALUE($H1885)+$I1885))&lt;DATABASE!$J$6))),$A1886=$A1885),"LUAR JAM KERJA 2",IF(AND(OR(WEEKDAY($H1886,2)=1,WEEKDAY($H1886,2)=2,WEEKDAY($H1886,2)=3,WEEKDAY($H1886,2)=4,WEEKDAY($H1886,2)=5),$I1886&lt;=DATABASE!$J$3,$I1886&gt;=DATABASE!$I$3),"JAM KERJA",IF(AND(WEEKDAY($H1886,2)=6,$I1886&lt;=DATABASE!$J$4,$I1886&gt;=DATABASE!$I$4),"JAM KERJA","LUAR JAM KERJA 1")))))</f>
        <v/>
      </c>
      <c r="M1886" s="33" t="str">
        <f>IF('DATA ACCURATE'!T1889&lt;&gt;"",IF('DATA ACCURATE'!T1889&gt;100,'DATA ACCURATE'!T1889/10,'DATA ACCURATE'!T1889),"")</f>
        <v/>
      </c>
      <c r="N1886" t="str">
        <f>IF(M1886="","",IF(M1886&lt;=DATABASE!$I$9,"LOKAL",IF(M1886&lt;DATABASE!$J$9,"LUAR KOTA 1",IF($M1886&gt;=DATABASE!$J$9,"LUAR KOTA 2",""))))</f>
        <v/>
      </c>
      <c r="O1886" s="38" t="str">
        <f>IF('DATA ACCURATE'!L1889&lt;&gt;"",'DATA ACCURATE'!L1889,"")</f>
        <v/>
      </c>
      <c r="Q1886" s="38">
        <f t="shared" si="204"/>
        <v>0</v>
      </c>
      <c r="R1886" s="38">
        <f t="shared" si="204"/>
        <v>0</v>
      </c>
      <c r="S1886" s="38">
        <f t="shared" si="204"/>
        <v>0</v>
      </c>
      <c r="T1886" s="38">
        <f t="shared" si="202"/>
        <v>0</v>
      </c>
      <c r="U1886" s="38">
        <f t="shared" si="205"/>
        <v>0</v>
      </c>
      <c r="V1886" s="38">
        <f t="shared" si="205"/>
        <v>0</v>
      </c>
      <c r="W1886" s="38">
        <f t="shared" si="205"/>
        <v>0</v>
      </c>
      <c r="X1886" s="38">
        <f t="shared" si="206"/>
        <v>0</v>
      </c>
      <c r="Y1886" s="38">
        <f t="shared" si="206"/>
        <v>0</v>
      </c>
      <c r="Z1886" s="38">
        <f t="shared" si="206"/>
        <v>0</v>
      </c>
      <c r="AA1886" s="38">
        <f t="shared" si="203"/>
        <v>0</v>
      </c>
      <c r="AB1886" s="38">
        <f t="shared" si="207"/>
        <v>0</v>
      </c>
      <c r="AC1886" s="38">
        <f t="shared" si="208"/>
        <v>0</v>
      </c>
      <c r="AD1886" s="38" t="str">
        <f t="shared" si="209"/>
        <v>000000000000</v>
      </c>
    </row>
    <row r="1887" spans="1:30">
      <c r="A1887" s="9" t="str">
        <f>IF('DATA ACCURATE'!A1890&lt;&gt;"",'DATA ACCURATE'!A1890,"")</f>
        <v/>
      </c>
      <c r="B1887" s="9" t="str">
        <f>IF('DATA ACCURATE'!D1890&lt;&gt;"",'DATA ACCURATE'!D1890,"")</f>
        <v/>
      </c>
      <c r="C1887" s="38" t="str">
        <f>IF($AD1887="000000000000","",INDEX(DATABASE!$W$12:$W$71,MATCH($AD1887,DATABASE!$V$12:$V$71,0)))</f>
        <v/>
      </c>
      <c r="D1887" s="34" t="str">
        <f>IF(C1887="","",IF(E1887="",INDEX(DATABASE!$AF$13:$AF$62,MATCH($C1887,DATABASE!$AC$13:$AC$62,0)),IF(E1887="2x D11",INDEX(DATABASE!$AF$13:$AF$62,MATCH($C1887,DATABASE!$AC$13:$AC$62,0))+2*DATABASE!$AF$62,IF(E1887="3x D11",INDEX(DATABASE!$AF$13:$AF$62,MATCH($C1887,DATABASE!$AC$13:$AC$62,0))+3*DATABASE!$AF$62,""))))</f>
        <v/>
      </c>
      <c r="E1887" s="38" t="str">
        <f>IF(AND($K1887="Y",$G1887&lt;&gt;"UNYIL",$F1887&lt;DATABASE!$O$8),"2x D11",IF(AND($K1887="Y",$G1887&lt;&gt;"UNYIL",$F1887&gt;=DATABASE!$O$8),"3x D11",""))</f>
        <v/>
      </c>
      <c r="F1887" s="9" t="str">
        <f>IF('DATA ACCURATE'!N1890&lt;&gt;"",'DATA ACCURATE'!N1890,"")</f>
        <v/>
      </c>
      <c r="G1887" t="str">
        <f>IF(F1887="","",IF(F1887&lt;=DATABASE!$I$8,"UNYIL",IF(F1887&lt;=DATABASE!$J$8,"KECIL",IF(F1887&lt;DATABASE!$K$8,"TANGGUNG",IF(F1887&gt;=DATABASE!$K$8,"BESAR","")))))</f>
        <v/>
      </c>
      <c r="H1887" s="16" t="str">
        <f>IF('DATA ACCURATE'!J1890&lt;&gt;"",'DATA ACCURATE'!J1890,"")</f>
        <v/>
      </c>
      <c r="I1887" s="35" t="str">
        <f>IF(B1887&lt;&gt;"",IFERROR(VLOOKUP(B1887,'DATA TIMBANGAN'!G:M,7,FALSE),VLOOKUP(B1887,'DATA TIMBANGAN'!G:M,7)),"")</f>
        <v/>
      </c>
      <c r="J1887" s="25" t="str">
        <f>IF(H1887&lt;&gt;"",IFERROR(INDEX(DATABASE!$Z$19:$Z$38,MATCH(DATEVALUE(H1887),DATABASE!$AA$19:$AA$38,0)),INDEX(DATABASE!$Z$12:$Z$18,MATCH(WEEKDAY(H1887,2),DATABASE!$AA$12:$AA$18,0))),"")</f>
        <v/>
      </c>
      <c r="K1887" s="25" t="str">
        <f>IF('DATA ACCURATE'!V1890&lt;&gt;"",'DATA ACCURATE'!V1890,"")</f>
        <v/>
      </c>
      <c r="L1887" s="80" t="str">
        <f>IF($H1887="","",IF(OR($J1887="LIBUR",AND($L1886="LIBUR",$O1886=$O1887)),"LIBUR",IF(AND(OR($L1886="LUAR JAM KERJA 1",$L1886="LUAR JAM KERJA 2"),OR(OR(AND($H1886=$H1887,AND(OR($I1887&gt;DATABASE!$J$3,$I1887&lt;DATABASE!$J$6),((DATEVALUE($H1887)+$I1887)-(DATEVALUE($H1886)+$I1886))&lt;DATABASE!$J$6)),AND($H1886=$H1887,$O1886=$O1887,OR($I1887&gt;DATABASE!$J$6,$I1887&lt;DATABASE!$J$3))),AND(($H1887-$H1886)=1,OR($I1887&lt;DATABASE!$I$6,((DATEVALUE($H1887)+$I1887)-(DATEVALUE($H1886)+$I1886))&lt;DATABASE!$J$6))),$A1887=$A1886),"LUAR JAM KERJA 2",IF(AND(OR(WEEKDAY($H1887,2)=1,WEEKDAY($H1887,2)=2,WEEKDAY($H1887,2)=3,WEEKDAY($H1887,2)=4,WEEKDAY($H1887,2)=5),$I1887&lt;=DATABASE!$J$3,$I1887&gt;=DATABASE!$I$3),"JAM KERJA",IF(AND(WEEKDAY($H1887,2)=6,$I1887&lt;=DATABASE!$J$4,$I1887&gt;=DATABASE!$I$4),"JAM KERJA","LUAR JAM KERJA 1")))))</f>
        <v/>
      </c>
      <c r="M1887" s="33" t="str">
        <f>IF('DATA ACCURATE'!T1890&lt;&gt;"",IF('DATA ACCURATE'!T1890&gt;100,'DATA ACCURATE'!T1890/10,'DATA ACCURATE'!T1890),"")</f>
        <v/>
      </c>
      <c r="N1887" t="str">
        <f>IF(M1887="","",IF(M1887&lt;=DATABASE!$I$9,"LOKAL",IF(M1887&lt;DATABASE!$J$9,"LUAR KOTA 1",IF($M1887&gt;=DATABASE!$J$9,"LUAR KOTA 2",""))))</f>
        <v/>
      </c>
      <c r="O1887" s="38" t="str">
        <f>IF('DATA ACCURATE'!L1890&lt;&gt;"",'DATA ACCURATE'!L1890,"")</f>
        <v/>
      </c>
      <c r="Q1887" s="38">
        <f t="shared" si="204"/>
        <v>0</v>
      </c>
      <c r="R1887" s="38">
        <f t="shared" si="204"/>
        <v>0</v>
      </c>
      <c r="S1887" s="38">
        <f t="shared" si="204"/>
        <v>0</v>
      </c>
      <c r="T1887" s="38">
        <f t="shared" si="202"/>
        <v>0</v>
      </c>
      <c r="U1887" s="38">
        <f t="shared" si="205"/>
        <v>0</v>
      </c>
      <c r="V1887" s="38">
        <f t="shared" si="205"/>
        <v>0</v>
      </c>
      <c r="W1887" s="38">
        <f t="shared" si="205"/>
        <v>0</v>
      </c>
      <c r="X1887" s="38">
        <f t="shared" si="206"/>
        <v>0</v>
      </c>
      <c r="Y1887" s="38">
        <f t="shared" si="206"/>
        <v>0</v>
      </c>
      <c r="Z1887" s="38">
        <f t="shared" si="206"/>
        <v>0</v>
      </c>
      <c r="AA1887" s="38">
        <f t="shared" si="203"/>
        <v>0</v>
      </c>
      <c r="AB1887" s="38">
        <f t="shared" si="207"/>
        <v>0</v>
      </c>
      <c r="AC1887" s="38">
        <f t="shared" si="208"/>
        <v>0</v>
      </c>
      <c r="AD1887" s="38" t="str">
        <f t="shared" si="209"/>
        <v>000000000000</v>
      </c>
    </row>
    <row r="1888" spans="1:30">
      <c r="A1888" s="9" t="str">
        <f>IF('DATA ACCURATE'!A1891&lt;&gt;"",'DATA ACCURATE'!A1891,"")</f>
        <v/>
      </c>
      <c r="B1888" s="9" t="str">
        <f>IF('DATA ACCURATE'!D1891&lt;&gt;"",'DATA ACCURATE'!D1891,"")</f>
        <v/>
      </c>
      <c r="C1888" s="38" t="str">
        <f>IF($AD1888="000000000000","",INDEX(DATABASE!$W$12:$W$71,MATCH($AD1888,DATABASE!$V$12:$V$71,0)))</f>
        <v/>
      </c>
      <c r="D1888" s="34" t="str">
        <f>IF(C1888="","",IF(E1888="",INDEX(DATABASE!$AF$13:$AF$62,MATCH($C1888,DATABASE!$AC$13:$AC$62,0)),IF(E1888="2x D11",INDEX(DATABASE!$AF$13:$AF$62,MATCH($C1888,DATABASE!$AC$13:$AC$62,0))+2*DATABASE!$AF$62,IF(E1888="3x D11",INDEX(DATABASE!$AF$13:$AF$62,MATCH($C1888,DATABASE!$AC$13:$AC$62,0))+3*DATABASE!$AF$62,""))))</f>
        <v/>
      </c>
      <c r="E1888" s="38" t="str">
        <f>IF(AND($K1888="Y",$G1888&lt;&gt;"UNYIL",$F1888&lt;DATABASE!$O$8),"2x D11",IF(AND($K1888="Y",$G1888&lt;&gt;"UNYIL",$F1888&gt;=DATABASE!$O$8),"3x D11",""))</f>
        <v/>
      </c>
      <c r="F1888" s="9" t="str">
        <f>IF('DATA ACCURATE'!N1891&lt;&gt;"",'DATA ACCURATE'!N1891,"")</f>
        <v/>
      </c>
      <c r="G1888" t="str">
        <f>IF(F1888="","",IF(F1888&lt;=DATABASE!$I$8,"UNYIL",IF(F1888&lt;=DATABASE!$J$8,"KECIL",IF(F1888&lt;DATABASE!$K$8,"TANGGUNG",IF(F1888&gt;=DATABASE!$K$8,"BESAR","")))))</f>
        <v/>
      </c>
      <c r="H1888" s="16" t="str">
        <f>IF('DATA ACCURATE'!J1891&lt;&gt;"",'DATA ACCURATE'!J1891,"")</f>
        <v/>
      </c>
      <c r="I1888" s="35" t="str">
        <f>IF(B1888&lt;&gt;"",IFERROR(VLOOKUP(B1888,'DATA TIMBANGAN'!G:M,7,FALSE),VLOOKUP(B1888,'DATA TIMBANGAN'!G:M,7)),"")</f>
        <v/>
      </c>
      <c r="J1888" s="25" t="str">
        <f>IF(H1888&lt;&gt;"",IFERROR(INDEX(DATABASE!$Z$19:$Z$38,MATCH(DATEVALUE(H1888),DATABASE!$AA$19:$AA$38,0)),INDEX(DATABASE!$Z$12:$Z$18,MATCH(WEEKDAY(H1888,2),DATABASE!$AA$12:$AA$18,0))),"")</f>
        <v/>
      </c>
      <c r="K1888" s="25" t="str">
        <f>IF('DATA ACCURATE'!V1891&lt;&gt;"",'DATA ACCURATE'!V1891,"")</f>
        <v/>
      </c>
      <c r="L1888" s="80" t="str">
        <f>IF($H1888="","",IF(OR($J1888="LIBUR",AND($L1887="LIBUR",$O1887=$O1888)),"LIBUR",IF(AND(OR($L1887="LUAR JAM KERJA 1",$L1887="LUAR JAM KERJA 2"),OR(OR(AND($H1887=$H1888,AND(OR($I1888&gt;DATABASE!$J$3,$I1888&lt;DATABASE!$J$6),((DATEVALUE($H1888)+$I1888)-(DATEVALUE($H1887)+$I1887))&lt;DATABASE!$J$6)),AND($H1887=$H1888,$O1887=$O1888,OR($I1888&gt;DATABASE!$J$6,$I1888&lt;DATABASE!$J$3))),AND(($H1888-$H1887)=1,OR($I1888&lt;DATABASE!$I$6,((DATEVALUE($H1888)+$I1888)-(DATEVALUE($H1887)+$I1887))&lt;DATABASE!$J$6))),$A1888=$A1887),"LUAR JAM KERJA 2",IF(AND(OR(WEEKDAY($H1888,2)=1,WEEKDAY($H1888,2)=2,WEEKDAY($H1888,2)=3,WEEKDAY($H1888,2)=4,WEEKDAY($H1888,2)=5),$I1888&lt;=DATABASE!$J$3,$I1888&gt;=DATABASE!$I$3),"JAM KERJA",IF(AND(WEEKDAY($H1888,2)=6,$I1888&lt;=DATABASE!$J$4,$I1888&gt;=DATABASE!$I$4),"JAM KERJA","LUAR JAM KERJA 1")))))</f>
        <v/>
      </c>
      <c r="M1888" s="33" t="str">
        <f>IF('DATA ACCURATE'!T1891&lt;&gt;"",IF('DATA ACCURATE'!T1891&gt;100,'DATA ACCURATE'!T1891/10,'DATA ACCURATE'!T1891),"")</f>
        <v/>
      </c>
      <c r="N1888" t="str">
        <f>IF(M1888="","",IF(M1888&lt;=DATABASE!$I$9,"LOKAL",IF(M1888&lt;DATABASE!$J$9,"LUAR KOTA 1",IF($M1888&gt;=DATABASE!$J$9,"LUAR KOTA 2",""))))</f>
        <v/>
      </c>
      <c r="O1888" s="38" t="str">
        <f>IF('DATA ACCURATE'!L1891&lt;&gt;"",'DATA ACCURATE'!L1891,"")</f>
        <v/>
      </c>
      <c r="Q1888" s="38">
        <f t="shared" si="204"/>
        <v>0</v>
      </c>
      <c r="R1888" s="38">
        <f t="shared" si="204"/>
        <v>0</v>
      </c>
      <c r="S1888" s="38">
        <f t="shared" si="204"/>
        <v>0</v>
      </c>
      <c r="T1888" s="38">
        <f t="shared" si="202"/>
        <v>0</v>
      </c>
      <c r="U1888" s="38">
        <f t="shared" si="205"/>
        <v>0</v>
      </c>
      <c r="V1888" s="38">
        <f t="shared" si="205"/>
        <v>0</v>
      </c>
      <c r="W1888" s="38">
        <f t="shared" si="205"/>
        <v>0</v>
      </c>
      <c r="X1888" s="38">
        <f t="shared" si="206"/>
        <v>0</v>
      </c>
      <c r="Y1888" s="38">
        <f t="shared" si="206"/>
        <v>0</v>
      </c>
      <c r="Z1888" s="38">
        <f t="shared" si="206"/>
        <v>0</v>
      </c>
      <c r="AA1888" s="38">
        <f t="shared" si="203"/>
        <v>0</v>
      </c>
      <c r="AB1888" s="38">
        <f t="shared" si="207"/>
        <v>0</v>
      </c>
      <c r="AC1888" s="38">
        <f t="shared" si="208"/>
        <v>0</v>
      </c>
      <c r="AD1888" s="38" t="str">
        <f t="shared" si="209"/>
        <v>000000000000</v>
      </c>
    </row>
    <row r="1889" spans="1:30">
      <c r="A1889" s="9" t="str">
        <f>IF('DATA ACCURATE'!A1892&lt;&gt;"",'DATA ACCURATE'!A1892,"")</f>
        <v/>
      </c>
      <c r="B1889" s="9" t="str">
        <f>IF('DATA ACCURATE'!D1892&lt;&gt;"",'DATA ACCURATE'!D1892,"")</f>
        <v/>
      </c>
      <c r="C1889" s="38" t="str">
        <f>IF($AD1889="000000000000","",INDEX(DATABASE!$W$12:$W$71,MATCH($AD1889,DATABASE!$V$12:$V$71,0)))</f>
        <v/>
      </c>
      <c r="D1889" s="34" t="str">
        <f>IF(C1889="","",IF(E1889="",INDEX(DATABASE!$AF$13:$AF$62,MATCH($C1889,DATABASE!$AC$13:$AC$62,0)),IF(E1889="2x D11",INDEX(DATABASE!$AF$13:$AF$62,MATCH($C1889,DATABASE!$AC$13:$AC$62,0))+2*DATABASE!$AF$62,IF(E1889="3x D11",INDEX(DATABASE!$AF$13:$AF$62,MATCH($C1889,DATABASE!$AC$13:$AC$62,0))+3*DATABASE!$AF$62,""))))</f>
        <v/>
      </c>
      <c r="E1889" s="38" t="str">
        <f>IF(AND($K1889="Y",$G1889&lt;&gt;"UNYIL",$F1889&lt;DATABASE!$O$8),"2x D11",IF(AND($K1889="Y",$G1889&lt;&gt;"UNYIL",$F1889&gt;=DATABASE!$O$8),"3x D11",""))</f>
        <v/>
      </c>
      <c r="F1889" s="9" t="str">
        <f>IF('DATA ACCURATE'!N1892&lt;&gt;"",'DATA ACCURATE'!N1892,"")</f>
        <v/>
      </c>
      <c r="G1889" t="str">
        <f>IF(F1889="","",IF(F1889&lt;=DATABASE!$I$8,"UNYIL",IF(F1889&lt;=DATABASE!$J$8,"KECIL",IF(F1889&lt;DATABASE!$K$8,"TANGGUNG",IF(F1889&gt;=DATABASE!$K$8,"BESAR","")))))</f>
        <v/>
      </c>
      <c r="H1889" s="16" t="str">
        <f>IF('DATA ACCURATE'!J1892&lt;&gt;"",'DATA ACCURATE'!J1892,"")</f>
        <v/>
      </c>
      <c r="I1889" s="35" t="str">
        <f>IF(B1889&lt;&gt;"",IFERROR(VLOOKUP(B1889,'DATA TIMBANGAN'!G:M,7,FALSE),VLOOKUP(B1889,'DATA TIMBANGAN'!G:M,7)),"")</f>
        <v/>
      </c>
      <c r="J1889" s="25" t="str">
        <f>IF(H1889&lt;&gt;"",IFERROR(INDEX(DATABASE!$Z$19:$Z$38,MATCH(DATEVALUE(H1889),DATABASE!$AA$19:$AA$38,0)),INDEX(DATABASE!$Z$12:$Z$18,MATCH(WEEKDAY(H1889,2),DATABASE!$AA$12:$AA$18,0))),"")</f>
        <v/>
      </c>
      <c r="K1889" s="25" t="str">
        <f>IF('DATA ACCURATE'!V1892&lt;&gt;"",'DATA ACCURATE'!V1892,"")</f>
        <v/>
      </c>
      <c r="L1889" s="80" t="str">
        <f>IF($H1889="","",IF(OR($J1889="LIBUR",AND($L1888="LIBUR",$O1888=$O1889)),"LIBUR",IF(AND(OR($L1888="LUAR JAM KERJA 1",$L1888="LUAR JAM KERJA 2"),OR(OR(AND($H1888=$H1889,AND(OR($I1889&gt;DATABASE!$J$3,$I1889&lt;DATABASE!$J$6),((DATEVALUE($H1889)+$I1889)-(DATEVALUE($H1888)+$I1888))&lt;DATABASE!$J$6)),AND($H1888=$H1889,$O1888=$O1889,OR($I1889&gt;DATABASE!$J$6,$I1889&lt;DATABASE!$J$3))),AND(($H1889-$H1888)=1,OR($I1889&lt;DATABASE!$I$6,((DATEVALUE($H1889)+$I1889)-(DATEVALUE($H1888)+$I1888))&lt;DATABASE!$J$6))),$A1889=$A1888),"LUAR JAM KERJA 2",IF(AND(OR(WEEKDAY($H1889,2)=1,WEEKDAY($H1889,2)=2,WEEKDAY($H1889,2)=3,WEEKDAY($H1889,2)=4,WEEKDAY($H1889,2)=5),$I1889&lt;=DATABASE!$J$3,$I1889&gt;=DATABASE!$I$3),"JAM KERJA",IF(AND(WEEKDAY($H1889,2)=6,$I1889&lt;=DATABASE!$J$4,$I1889&gt;=DATABASE!$I$4),"JAM KERJA","LUAR JAM KERJA 1")))))</f>
        <v/>
      </c>
      <c r="M1889" s="33" t="str">
        <f>IF('DATA ACCURATE'!T1892&lt;&gt;"",IF('DATA ACCURATE'!T1892&gt;100,'DATA ACCURATE'!T1892/10,'DATA ACCURATE'!T1892),"")</f>
        <v/>
      </c>
      <c r="N1889" t="str">
        <f>IF(M1889="","",IF(M1889&lt;=DATABASE!$I$9,"LOKAL",IF(M1889&lt;DATABASE!$J$9,"LUAR KOTA 1",IF($M1889&gt;=DATABASE!$J$9,"LUAR KOTA 2",""))))</f>
        <v/>
      </c>
      <c r="O1889" s="38" t="str">
        <f>IF('DATA ACCURATE'!L1892&lt;&gt;"",'DATA ACCURATE'!L1892,"")</f>
        <v/>
      </c>
      <c r="Q1889" s="38">
        <f t="shared" si="204"/>
        <v>0</v>
      </c>
      <c r="R1889" s="38">
        <f t="shared" si="204"/>
        <v>0</v>
      </c>
      <c r="S1889" s="38">
        <f t="shared" si="204"/>
        <v>0</v>
      </c>
      <c r="T1889" s="38">
        <f t="shared" si="202"/>
        <v>0</v>
      </c>
      <c r="U1889" s="38">
        <f t="shared" si="205"/>
        <v>0</v>
      </c>
      <c r="V1889" s="38">
        <f t="shared" si="205"/>
        <v>0</v>
      </c>
      <c r="W1889" s="38">
        <f t="shared" si="205"/>
        <v>0</v>
      </c>
      <c r="X1889" s="38">
        <f t="shared" si="206"/>
        <v>0</v>
      </c>
      <c r="Y1889" s="38">
        <f t="shared" si="206"/>
        <v>0</v>
      </c>
      <c r="Z1889" s="38">
        <f t="shared" si="206"/>
        <v>0</v>
      </c>
      <c r="AA1889" s="38">
        <f t="shared" si="203"/>
        <v>0</v>
      </c>
      <c r="AB1889" s="38">
        <f t="shared" si="207"/>
        <v>0</v>
      </c>
      <c r="AC1889" s="38">
        <f t="shared" si="208"/>
        <v>0</v>
      </c>
      <c r="AD1889" s="38" t="str">
        <f t="shared" si="209"/>
        <v>000000000000</v>
      </c>
    </row>
    <row r="1890" spans="1:30">
      <c r="A1890" s="9" t="str">
        <f>IF('DATA ACCURATE'!A1893&lt;&gt;"",'DATA ACCURATE'!A1893,"")</f>
        <v/>
      </c>
      <c r="B1890" s="9" t="str">
        <f>IF('DATA ACCURATE'!D1893&lt;&gt;"",'DATA ACCURATE'!D1893,"")</f>
        <v/>
      </c>
      <c r="C1890" s="38" t="str">
        <f>IF($AD1890="000000000000","",INDEX(DATABASE!$W$12:$W$71,MATCH($AD1890,DATABASE!$V$12:$V$71,0)))</f>
        <v/>
      </c>
      <c r="D1890" s="34" t="str">
        <f>IF(C1890="","",IF(E1890="",INDEX(DATABASE!$AF$13:$AF$62,MATCH($C1890,DATABASE!$AC$13:$AC$62,0)),IF(E1890="2x D11",INDEX(DATABASE!$AF$13:$AF$62,MATCH($C1890,DATABASE!$AC$13:$AC$62,0))+2*DATABASE!$AF$62,IF(E1890="3x D11",INDEX(DATABASE!$AF$13:$AF$62,MATCH($C1890,DATABASE!$AC$13:$AC$62,0))+3*DATABASE!$AF$62,""))))</f>
        <v/>
      </c>
      <c r="E1890" s="38" t="str">
        <f>IF(AND($K1890="Y",$G1890&lt;&gt;"UNYIL",$F1890&lt;DATABASE!$O$8),"2x D11",IF(AND($K1890="Y",$G1890&lt;&gt;"UNYIL",$F1890&gt;=DATABASE!$O$8),"3x D11",""))</f>
        <v/>
      </c>
      <c r="F1890" s="9" t="str">
        <f>IF('DATA ACCURATE'!N1893&lt;&gt;"",'DATA ACCURATE'!N1893,"")</f>
        <v/>
      </c>
      <c r="G1890" t="str">
        <f>IF(F1890="","",IF(F1890&lt;=DATABASE!$I$8,"UNYIL",IF(F1890&lt;=DATABASE!$J$8,"KECIL",IF(F1890&lt;DATABASE!$K$8,"TANGGUNG",IF(F1890&gt;=DATABASE!$K$8,"BESAR","")))))</f>
        <v/>
      </c>
      <c r="H1890" s="16" t="str">
        <f>IF('DATA ACCURATE'!J1893&lt;&gt;"",'DATA ACCURATE'!J1893,"")</f>
        <v/>
      </c>
      <c r="I1890" s="35" t="str">
        <f>IF(B1890&lt;&gt;"",IFERROR(VLOOKUP(B1890,'DATA TIMBANGAN'!G:M,7,FALSE),VLOOKUP(B1890,'DATA TIMBANGAN'!G:M,7)),"")</f>
        <v/>
      </c>
      <c r="J1890" s="25" t="str">
        <f>IF(H1890&lt;&gt;"",IFERROR(INDEX(DATABASE!$Z$19:$Z$38,MATCH(DATEVALUE(H1890),DATABASE!$AA$19:$AA$38,0)),INDEX(DATABASE!$Z$12:$Z$18,MATCH(WEEKDAY(H1890,2),DATABASE!$AA$12:$AA$18,0))),"")</f>
        <v/>
      </c>
      <c r="K1890" s="25" t="str">
        <f>IF('DATA ACCURATE'!V1893&lt;&gt;"",'DATA ACCURATE'!V1893,"")</f>
        <v/>
      </c>
      <c r="L1890" s="80" t="str">
        <f>IF($H1890="","",IF(OR($J1890="LIBUR",AND($L1889="LIBUR",$O1889=$O1890)),"LIBUR",IF(AND(OR($L1889="LUAR JAM KERJA 1",$L1889="LUAR JAM KERJA 2"),OR(OR(AND($H1889=$H1890,AND(OR($I1890&gt;DATABASE!$J$3,$I1890&lt;DATABASE!$J$6),((DATEVALUE($H1890)+$I1890)-(DATEVALUE($H1889)+$I1889))&lt;DATABASE!$J$6)),AND($H1889=$H1890,$O1889=$O1890,OR($I1890&gt;DATABASE!$J$6,$I1890&lt;DATABASE!$J$3))),AND(($H1890-$H1889)=1,OR($I1890&lt;DATABASE!$I$6,((DATEVALUE($H1890)+$I1890)-(DATEVALUE($H1889)+$I1889))&lt;DATABASE!$J$6))),$A1890=$A1889),"LUAR JAM KERJA 2",IF(AND(OR(WEEKDAY($H1890,2)=1,WEEKDAY($H1890,2)=2,WEEKDAY($H1890,2)=3,WEEKDAY($H1890,2)=4,WEEKDAY($H1890,2)=5),$I1890&lt;=DATABASE!$J$3,$I1890&gt;=DATABASE!$I$3),"JAM KERJA",IF(AND(WEEKDAY($H1890,2)=6,$I1890&lt;=DATABASE!$J$4,$I1890&gt;=DATABASE!$I$4),"JAM KERJA","LUAR JAM KERJA 1")))))</f>
        <v/>
      </c>
      <c r="M1890" s="33" t="str">
        <f>IF('DATA ACCURATE'!T1893&lt;&gt;"",IF('DATA ACCURATE'!T1893&gt;100,'DATA ACCURATE'!T1893/10,'DATA ACCURATE'!T1893),"")</f>
        <v/>
      </c>
      <c r="N1890" t="str">
        <f>IF(M1890="","",IF(M1890&lt;=DATABASE!$I$9,"LOKAL",IF(M1890&lt;DATABASE!$J$9,"LUAR KOTA 1",IF($M1890&gt;=DATABASE!$J$9,"LUAR KOTA 2",""))))</f>
        <v/>
      </c>
      <c r="O1890" s="38" t="str">
        <f>IF('DATA ACCURATE'!L1893&lt;&gt;"",'DATA ACCURATE'!L1893,"")</f>
        <v/>
      </c>
      <c r="Q1890" s="38">
        <f t="shared" si="204"/>
        <v>0</v>
      </c>
      <c r="R1890" s="38">
        <f t="shared" si="204"/>
        <v>0</v>
      </c>
      <c r="S1890" s="38">
        <f t="shared" si="204"/>
        <v>0</v>
      </c>
      <c r="T1890" s="38">
        <f t="shared" si="202"/>
        <v>0</v>
      </c>
      <c r="U1890" s="38">
        <f t="shared" si="205"/>
        <v>0</v>
      </c>
      <c r="V1890" s="38">
        <f t="shared" si="205"/>
        <v>0</v>
      </c>
      <c r="W1890" s="38">
        <f t="shared" si="205"/>
        <v>0</v>
      </c>
      <c r="X1890" s="38">
        <f t="shared" si="206"/>
        <v>0</v>
      </c>
      <c r="Y1890" s="38">
        <f t="shared" si="206"/>
        <v>0</v>
      </c>
      <c r="Z1890" s="38">
        <f t="shared" si="206"/>
        <v>0</v>
      </c>
      <c r="AA1890" s="38">
        <f t="shared" si="203"/>
        <v>0</v>
      </c>
      <c r="AB1890" s="38">
        <f t="shared" si="207"/>
        <v>0</v>
      </c>
      <c r="AC1890" s="38">
        <f t="shared" si="208"/>
        <v>0</v>
      </c>
      <c r="AD1890" s="38" t="str">
        <f t="shared" si="209"/>
        <v>000000000000</v>
      </c>
    </row>
    <row r="1891" spans="1:30">
      <c r="A1891" s="9" t="str">
        <f>IF('DATA ACCURATE'!A1894&lt;&gt;"",'DATA ACCURATE'!A1894,"")</f>
        <v/>
      </c>
      <c r="B1891" s="9" t="str">
        <f>IF('DATA ACCURATE'!D1894&lt;&gt;"",'DATA ACCURATE'!D1894,"")</f>
        <v/>
      </c>
      <c r="C1891" s="38" t="str">
        <f>IF($AD1891="000000000000","",INDEX(DATABASE!$W$12:$W$71,MATCH($AD1891,DATABASE!$V$12:$V$71,0)))</f>
        <v/>
      </c>
      <c r="D1891" s="34" t="str">
        <f>IF(C1891="","",IF(E1891="",INDEX(DATABASE!$AF$13:$AF$62,MATCH($C1891,DATABASE!$AC$13:$AC$62,0)),IF(E1891="2x D11",INDEX(DATABASE!$AF$13:$AF$62,MATCH($C1891,DATABASE!$AC$13:$AC$62,0))+2*DATABASE!$AF$62,IF(E1891="3x D11",INDEX(DATABASE!$AF$13:$AF$62,MATCH($C1891,DATABASE!$AC$13:$AC$62,0))+3*DATABASE!$AF$62,""))))</f>
        <v/>
      </c>
      <c r="E1891" s="38" t="str">
        <f>IF(AND($K1891="Y",$G1891&lt;&gt;"UNYIL",$F1891&lt;DATABASE!$O$8),"2x D11",IF(AND($K1891="Y",$G1891&lt;&gt;"UNYIL",$F1891&gt;=DATABASE!$O$8),"3x D11",""))</f>
        <v/>
      </c>
      <c r="F1891" s="9" t="str">
        <f>IF('DATA ACCURATE'!N1894&lt;&gt;"",'DATA ACCURATE'!N1894,"")</f>
        <v/>
      </c>
      <c r="G1891" t="str">
        <f>IF(F1891="","",IF(F1891&lt;=DATABASE!$I$8,"UNYIL",IF(F1891&lt;=DATABASE!$J$8,"KECIL",IF(F1891&lt;DATABASE!$K$8,"TANGGUNG",IF(F1891&gt;=DATABASE!$K$8,"BESAR","")))))</f>
        <v/>
      </c>
      <c r="H1891" s="16" t="str">
        <f>IF('DATA ACCURATE'!J1894&lt;&gt;"",'DATA ACCURATE'!J1894,"")</f>
        <v/>
      </c>
      <c r="I1891" s="35" t="str">
        <f>IF(B1891&lt;&gt;"",IFERROR(VLOOKUP(B1891,'DATA TIMBANGAN'!G:M,7,FALSE),VLOOKUP(B1891,'DATA TIMBANGAN'!G:M,7)),"")</f>
        <v/>
      </c>
      <c r="J1891" s="25" t="str">
        <f>IF(H1891&lt;&gt;"",IFERROR(INDEX(DATABASE!$Z$19:$Z$38,MATCH(DATEVALUE(H1891),DATABASE!$AA$19:$AA$38,0)),INDEX(DATABASE!$Z$12:$Z$18,MATCH(WEEKDAY(H1891,2),DATABASE!$AA$12:$AA$18,0))),"")</f>
        <v/>
      </c>
      <c r="K1891" s="25" t="str">
        <f>IF('DATA ACCURATE'!V1894&lt;&gt;"",'DATA ACCURATE'!V1894,"")</f>
        <v/>
      </c>
      <c r="L1891" s="80" t="str">
        <f>IF($H1891="","",IF(OR($J1891="LIBUR",AND($L1890="LIBUR",$O1890=$O1891)),"LIBUR",IF(AND(OR($L1890="LUAR JAM KERJA 1",$L1890="LUAR JAM KERJA 2"),OR(OR(AND($H1890=$H1891,AND(OR($I1891&gt;DATABASE!$J$3,$I1891&lt;DATABASE!$J$6),((DATEVALUE($H1891)+$I1891)-(DATEVALUE($H1890)+$I1890))&lt;DATABASE!$J$6)),AND($H1890=$H1891,$O1890=$O1891,OR($I1891&gt;DATABASE!$J$6,$I1891&lt;DATABASE!$J$3))),AND(($H1891-$H1890)=1,OR($I1891&lt;DATABASE!$I$6,((DATEVALUE($H1891)+$I1891)-(DATEVALUE($H1890)+$I1890))&lt;DATABASE!$J$6))),$A1891=$A1890),"LUAR JAM KERJA 2",IF(AND(OR(WEEKDAY($H1891,2)=1,WEEKDAY($H1891,2)=2,WEEKDAY($H1891,2)=3,WEEKDAY($H1891,2)=4,WEEKDAY($H1891,2)=5),$I1891&lt;=DATABASE!$J$3,$I1891&gt;=DATABASE!$I$3),"JAM KERJA",IF(AND(WEEKDAY($H1891,2)=6,$I1891&lt;=DATABASE!$J$4,$I1891&gt;=DATABASE!$I$4),"JAM KERJA","LUAR JAM KERJA 1")))))</f>
        <v/>
      </c>
      <c r="M1891" s="33" t="str">
        <f>IF('DATA ACCURATE'!T1894&lt;&gt;"",IF('DATA ACCURATE'!T1894&gt;100,'DATA ACCURATE'!T1894/10,'DATA ACCURATE'!T1894),"")</f>
        <v/>
      </c>
      <c r="N1891" t="str">
        <f>IF(M1891="","",IF(M1891&lt;=DATABASE!$I$9,"LOKAL",IF(M1891&lt;DATABASE!$J$9,"LUAR KOTA 1",IF($M1891&gt;=DATABASE!$J$9,"LUAR KOTA 2",""))))</f>
        <v/>
      </c>
      <c r="O1891" s="38" t="str">
        <f>IF('DATA ACCURATE'!L1894&lt;&gt;"",'DATA ACCURATE'!L1894,"")</f>
        <v/>
      </c>
      <c r="Q1891" s="38">
        <f t="shared" si="204"/>
        <v>0</v>
      </c>
      <c r="R1891" s="38">
        <f t="shared" si="204"/>
        <v>0</v>
      </c>
      <c r="S1891" s="38">
        <f t="shared" si="204"/>
        <v>0</v>
      </c>
      <c r="T1891" s="38">
        <f t="shared" si="202"/>
        <v>0</v>
      </c>
      <c r="U1891" s="38">
        <f t="shared" si="205"/>
        <v>0</v>
      </c>
      <c r="V1891" s="38">
        <f t="shared" si="205"/>
        <v>0</v>
      </c>
      <c r="W1891" s="38">
        <f t="shared" si="205"/>
        <v>0</v>
      </c>
      <c r="X1891" s="38">
        <f t="shared" si="206"/>
        <v>0</v>
      </c>
      <c r="Y1891" s="38">
        <f t="shared" si="206"/>
        <v>0</v>
      </c>
      <c r="Z1891" s="38">
        <f t="shared" si="206"/>
        <v>0</v>
      </c>
      <c r="AA1891" s="38">
        <f t="shared" si="203"/>
        <v>0</v>
      </c>
      <c r="AB1891" s="38">
        <f t="shared" si="207"/>
        <v>0</v>
      </c>
      <c r="AC1891" s="38">
        <f t="shared" si="208"/>
        <v>0</v>
      </c>
      <c r="AD1891" s="38" t="str">
        <f t="shared" si="209"/>
        <v>000000000000</v>
      </c>
    </row>
    <row r="1892" spans="1:30">
      <c r="A1892" s="9" t="str">
        <f>IF('DATA ACCURATE'!A1895&lt;&gt;"",'DATA ACCURATE'!A1895,"")</f>
        <v/>
      </c>
      <c r="B1892" s="9" t="str">
        <f>IF('DATA ACCURATE'!D1895&lt;&gt;"",'DATA ACCURATE'!D1895,"")</f>
        <v/>
      </c>
      <c r="C1892" s="38" t="str">
        <f>IF($AD1892="000000000000","",INDEX(DATABASE!$W$12:$W$71,MATCH($AD1892,DATABASE!$V$12:$V$71,0)))</f>
        <v/>
      </c>
      <c r="D1892" s="34" t="str">
        <f>IF(C1892="","",IF(E1892="",INDEX(DATABASE!$AF$13:$AF$62,MATCH($C1892,DATABASE!$AC$13:$AC$62,0)),IF(E1892="2x D11",INDEX(DATABASE!$AF$13:$AF$62,MATCH($C1892,DATABASE!$AC$13:$AC$62,0))+2*DATABASE!$AF$62,IF(E1892="3x D11",INDEX(DATABASE!$AF$13:$AF$62,MATCH($C1892,DATABASE!$AC$13:$AC$62,0))+3*DATABASE!$AF$62,""))))</f>
        <v/>
      </c>
      <c r="E1892" s="38" t="str">
        <f>IF(AND($K1892="Y",$G1892&lt;&gt;"UNYIL",$F1892&lt;DATABASE!$O$8),"2x D11",IF(AND($K1892="Y",$G1892&lt;&gt;"UNYIL",$F1892&gt;=DATABASE!$O$8),"3x D11",""))</f>
        <v/>
      </c>
      <c r="F1892" s="9" t="str">
        <f>IF('DATA ACCURATE'!N1895&lt;&gt;"",'DATA ACCURATE'!N1895,"")</f>
        <v/>
      </c>
      <c r="G1892" t="str">
        <f>IF(F1892="","",IF(F1892&lt;=DATABASE!$I$8,"UNYIL",IF(F1892&lt;=DATABASE!$J$8,"KECIL",IF(F1892&lt;DATABASE!$K$8,"TANGGUNG",IF(F1892&gt;=DATABASE!$K$8,"BESAR","")))))</f>
        <v/>
      </c>
      <c r="H1892" s="16" t="str">
        <f>IF('DATA ACCURATE'!J1895&lt;&gt;"",'DATA ACCURATE'!J1895,"")</f>
        <v/>
      </c>
      <c r="I1892" s="35" t="str">
        <f>IF(B1892&lt;&gt;"",IFERROR(VLOOKUP(B1892,'DATA TIMBANGAN'!G:M,7,FALSE),VLOOKUP(B1892,'DATA TIMBANGAN'!G:M,7)),"")</f>
        <v/>
      </c>
      <c r="J1892" s="25" t="str">
        <f>IF(H1892&lt;&gt;"",IFERROR(INDEX(DATABASE!$Z$19:$Z$38,MATCH(DATEVALUE(H1892),DATABASE!$AA$19:$AA$38,0)),INDEX(DATABASE!$Z$12:$Z$18,MATCH(WEEKDAY(H1892,2),DATABASE!$AA$12:$AA$18,0))),"")</f>
        <v/>
      </c>
      <c r="K1892" s="25" t="str">
        <f>IF('DATA ACCURATE'!V1895&lt;&gt;"",'DATA ACCURATE'!V1895,"")</f>
        <v/>
      </c>
      <c r="L1892" s="80" t="str">
        <f>IF($H1892="","",IF(OR($J1892="LIBUR",AND($L1891="LIBUR",$O1891=$O1892)),"LIBUR",IF(AND(OR($L1891="LUAR JAM KERJA 1",$L1891="LUAR JAM KERJA 2"),OR(OR(AND($H1891=$H1892,AND(OR($I1892&gt;DATABASE!$J$3,$I1892&lt;DATABASE!$J$6),((DATEVALUE($H1892)+$I1892)-(DATEVALUE($H1891)+$I1891))&lt;DATABASE!$J$6)),AND($H1891=$H1892,$O1891=$O1892,OR($I1892&gt;DATABASE!$J$6,$I1892&lt;DATABASE!$J$3))),AND(($H1892-$H1891)=1,OR($I1892&lt;DATABASE!$I$6,((DATEVALUE($H1892)+$I1892)-(DATEVALUE($H1891)+$I1891))&lt;DATABASE!$J$6))),$A1892=$A1891),"LUAR JAM KERJA 2",IF(AND(OR(WEEKDAY($H1892,2)=1,WEEKDAY($H1892,2)=2,WEEKDAY($H1892,2)=3,WEEKDAY($H1892,2)=4,WEEKDAY($H1892,2)=5),$I1892&lt;=DATABASE!$J$3,$I1892&gt;=DATABASE!$I$3),"JAM KERJA",IF(AND(WEEKDAY($H1892,2)=6,$I1892&lt;=DATABASE!$J$4,$I1892&gt;=DATABASE!$I$4),"JAM KERJA","LUAR JAM KERJA 1")))))</f>
        <v/>
      </c>
      <c r="M1892" s="33" t="str">
        <f>IF('DATA ACCURATE'!T1895&lt;&gt;"",IF('DATA ACCURATE'!T1895&gt;100,'DATA ACCURATE'!T1895/10,'DATA ACCURATE'!T1895),"")</f>
        <v/>
      </c>
      <c r="N1892" t="str">
        <f>IF(M1892="","",IF(M1892&lt;=DATABASE!$I$9,"LOKAL",IF(M1892&lt;DATABASE!$J$9,"LUAR KOTA 1",IF($M1892&gt;=DATABASE!$J$9,"LUAR KOTA 2",""))))</f>
        <v/>
      </c>
      <c r="O1892" s="38" t="str">
        <f>IF('DATA ACCURATE'!L1895&lt;&gt;"",'DATA ACCURATE'!L1895,"")</f>
        <v/>
      </c>
      <c r="Q1892" s="38">
        <f t="shared" si="204"/>
        <v>0</v>
      </c>
      <c r="R1892" s="38">
        <f t="shared" si="204"/>
        <v>0</v>
      </c>
      <c r="S1892" s="38">
        <f t="shared" si="204"/>
        <v>0</v>
      </c>
      <c r="T1892" s="38">
        <f t="shared" si="202"/>
        <v>0</v>
      </c>
      <c r="U1892" s="38">
        <f t="shared" si="205"/>
        <v>0</v>
      </c>
      <c r="V1892" s="38">
        <f t="shared" si="205"/>
        <v>0</v>
      </c>
      <c r="W1892" s="38">
        <f t="shared" si="205"/>
        <v>0</v>
      </c>
      <c r="X1892" s="38">
        <f t="shared" si="206"/>
        <v>0</v>
      </c>
      <c r="Y1892" s="38">
        <f t="shared" si="206"/>
        <v>0</v>
      </c>
      <c r="Z1892" s="38">
        <f t="shared" si="206"/>
        <v>0</v>
      </c>
      <c r="AA1892" s="38">
        <f t="shared" si="203"/>
        <v>0</v>
      </c>
      <c r="AB1892" s="38">
        <f t="shared" si="207"/>
        <v>0</v>
      </c>
      <c r="AC1892" s="38">
        <f t="shared" si="208"/>
        <v>0</v>
      </c>
      <c r="AD1892" s="38" t="str">
        <f t="shared" si="209"/>
        <v>000000000000</v>
      </c>
    </row>
    <row r="1893" spans="1:30">
      <c r="A1893" s="9" t="str">
        <f>IF('DATA ACCURATE'!A1896&lt;&gt;"",'DATA ACCURATE'!A1896,"")</f>
        <v/>
      </c>
      <c r="B1893" s="9" t="str">
        <f>IF('DATA ACCURATE'!D1896&lt;&gt;"",'DATA ACCURATE'!D1896,"")</f>
        <v/>
      </c>
      <c r="C1893" s="38" t="str">
        <f>IF($AD1893="000000000000","",INDEX(DATABASE!$W$12:$W$71,MATCH($AD1893,DATABASE!$V$12:$V$71,0)))</f>
        <v/>
      </c>
      <c r="D1893" s="34" t="str">
        <f>IF(C1893="","",IF(E1893="",INDEX(DATABASE!$AF$13:$AF$62,MATCH($C1893,DATABASE!$AC$13:$AC$62,0)),IF(E1893="2x D11",INDEX(DATABASE!$AF$13:$AF$62,MATCH($C1893,DATABASE!$AC$13:$AC$62,0))+2*DATABASE!$AF$62,IF(E1893="3x D11",INDEX(DATABASE!$AF$13:$AF$62,MATCH($C1893,DATABASE!$AC$13:$AC$62,0))+3*DATABASE!$AF$62,""))))</f>
        <v/>
      </c>
      <c r="E1893" s="38" t="str">
        <f>IF(AND($K1893="Y",$G1893&lt;&gt;"UNYIL",$F1893&lt;DATABASE!$O$8),"2x D11",IF(AND($K1893="Y",$G1893&lt;&gt;"UNYIL",$F1893&gt;=DATABASE!$O$8),"3x D11",""))</f>
        <v/>
      </c>
      <c r="F1893" s="9" t="str">
        <f>IF('DATA ACCURATE'!N1896&lt;&gt;"",'DATA ACCURATE'!N1896,"")</f>
        <v/>
      </c>
      <c r="G1893" t="str">
        <f>IF(F1893="","",IF(F1893&lt;=DATABASE!$I$8,"UNYIL",IF(F1893&lt;=DATABASE!$J$8,"KECIL",IF(F1893&lt;DATABASE!$K$8,"TANGGUNG",IF(F1893&gt;=DATABASE!$K$8,"BESAR","")))))</f>
        <v/>
      </c>
      <c r="H1893" s="16" t="str">
        <f>IF('DATA ACCURATE'!J1896&lt;&gt;"",'DATA ACCURATE'!J1896,"")</f>
        <v/>
      </c>
      <c r="I1893" s="35" t="str">
        <f>IF(B1893&lt;&gt;"",IFERROR(VLOOKUP(B1893,'DATA TIMBANGAN'!G:M,7,FALSE),VLOOKUP(B1893,'DATA TIMBANGAN'!G:M,7)),"")</f>
        <v/>
      </c>
      <c r="J1893" s="25" t="str">
        <f>IF(H1893&lt;&gt;"",IFERROR(INDEX(DATABASE!$Z$19:$Z$38,MATCH(DATEVALUE(H1893),DATABASE!$AA$19:$AA$38,0)),INDEX(DATABASE!$Z$12:$Z$18,MATCH(WEEKDAY(H1893,2),DATABASE!$AA$12:$AA$18,0))),"")</f>
        <v/>
      </c>
      <c r="K1893" s="25" t="str">
        <f>IF('DATA ACCURATE'!V1896&lt;&gt;"",'DATA ACCURATE'!V1896,"")</f>
        <v/>
      </c>
      <c r="L1893" s="80" t="str">
        <f>IF($H1893="","",IF(OR($J1893="LIBUR",AND($L1892="LIBUR",$O1892=$O1893)),"LIBUR",IF(AND(OR($L1892="LUAR JAM KERJA 1",$L1892="LUAR JAM KERJA 2"),OR(OR(AND($H1892=$H1893,AND(OR($I1893&gt;DATABASE!$J$3,$I1893&lt;DATABASE!$J$6),((DATEVALUE($H1893)+$I1893)-(DATEVALUE($H1892)+$I1892))&lt;DATABASE!$J$6)),AND($H1892=$H1893,$O1892=$O1893,OR($I1893&gt;DATABASE!$J$6,$I1893&lt;DATABASE!$J$3))),AND(($H1893-$H1892)=1,OR($I1893&lt;DATABASE!$I$6,((DATEVALUE($H1893)+$I1893)-(DATEVALUE($H1892)+$I1892))&lt;DATABASE!$J$6))),$A1893=$A1892),"LUAR JAM KERJA 2",IF(AND(OR(WEEKDAY($H1893,2)=1,WEEKDAY($H1893,2)=2,WEEKDAY($H1893,2)=3,WEEKDAY($H1893,2)=4,WEEKDAY($H1893,2)=5),$I1893&lt;=DATABASE!$J$3,$I1893&gt;=DATABASE!$I$3),"JAM KERJA",IF(AND(WEEKDAY($H1893,2)=6,$I1893&lt;=DATABASE!$J$4,$I1893&gt;=DATABASE!$I$4),"JAM KERJA","LUAR JAM KERJA 1")))))</f>
        <v/>
      </c>
      <c r="M1893" s="33" t="str">
        <f>IF('DATA ACCURATE'!T1896&lt;&gt;"",IF('DATA ACCURATE'!T1896&gt;100,'DATA ACCURATE'!T1896/10,'DATA ACCURATE'!T1896),"")</f>
        <v/>
      </c>
      <c r="N1893" t="str">
        <f>IF(M1893="","",IF(M1893&lt;=DATABASE!$I$9,"LOKAL",IF(M1893&lt;DATABASE!$J$9,"LUAR KOTA 1",IF($M1893&gt;=DATABASE!$J$9,"LUAR KOTA 2",""))))</f>
        <v/>
      </c>
      <c r="O1893" s="38" t="str">
        <f>IF('DATA ACCURATE'!L1896&lt;&gt;"",'DATA ACCURATE'!L1896,"")</f>
        <v/>
      </c>
      <c r="Q1893" s="38">
        <f t="shared" si="204"/>
        <v>0</v>
      </c>
      <c r="R1893" s="38">
        <f t="shared" si="204"/>
        <v>0</v>
      </c>
      <c r="S1893" s="38">
        <f t="shared" si="204"/>
        <v>0</v>
      </c>
      <c r="T1893" s="38">
        <f t="shared" si="202"/>
        <v>0</v>
      </c>
      <c r="U1893" s="38">
        <f t="shared" si="205"/>
        <v>0</v>
      </c>
      <c r="V1893" s="38">
        <f t="shared" si="205"/>
        <v>0</v>
      </c>
      <c r="W1893" s="38">
        <f t="shared" si="205"/>
        <v>0</v>
      </c>
      <c r="X1893" s="38">
        <f t="shared" si="206"/>
        <v>0</v>
      </c>
      <c r="Y1893" s="38">
        <f t="shared" si="206"/>
        <v>0</v>
      </c>
      <c r="Z1893" s="38">
        <f t="shared" si="206"/>
        <v>0</v>
      </c>
      <c r="AA1893" s="38">
        <f t="shared" si="203"/>
        <v>0</v>
      </c>
      <c r="AB1893" s="38">
        <f t="shared" si="207"/>
        <v>0</v>
      </c>
      <c r="AC1893" s="38">
        <f t="shared" si="208"/>
        <v>0</v>
      </c>
      <c r="AD1893" s="38" t="str">
        <f t="shared" si="209"/>
        <v>000000000000</v>
      </c>
    </row>
    <row r="1894" spans="1:30">
      <c r="A1894" s="9" t="str">
        <f>IF('DATA ACCURATE'!A1897&lt;&gt;"",'DATA ACCURATE'!A1897,"")</f>
        <v/>
      </c>
      <c r="B1894" s="9" t="str">
        <f>IF('DATA ACCURATE'!D1897&lt;&gt;"",'DATA ACCURATE'!D1897,"")</f>
        <v/>
      </c>
      <c r="C1894" s="38" t="str">
        <f>IF($AD1894="000000000000","",INDEX(DATABASE!$W$12:$W$71,MATCH($AD1894,DATABASE!$V$12:$V$71,0)))</f>
        <v/>
      </c>
      <c r="D1894" s="34" t="str">
        <f>IF(C1894="","",IF(E1894="",INDEX(DATABASE!$AF$13:$AF$62,MATCH($C1894,DATABASE!$AC$13:$AC$62,0)),IF(E1894="2x D11",INDEX(DATABASE!$AF$13:$AF$62,MATCH($C1894,DATABASE!$AC$13:$AC$62,0))+2*DATABASE!$AF$62,IF(E1894="3x D11",INDEX(DATABASE!$AF$13:$AF$62,MATCH($C1894,DATABASE!$AC$13:$AC$62,0))+3*DATABASE!$AF$62,""))))</f>
        <v/>
      </c>
      <c r="E1894" s="38" t="str">
        <f>IF(AND($K1894="Y",$G1894&lt;&gt;"UNYIL",$F1894&lt;DATABASE!$O$8),"2x D11",IF(AND($K1894="Y",$G1894&lt;&gt;"UNYIL",$F1894&gt;=DATABASE!$O$8),"3x D11",""))</f>
        <v/>
      </c>
      <c r="F1894" s="9" t="str">
        <f>IF('DATA ACCURATE'!N1897&lt;&gt;"",'DATA ACCURATE'!N1897,"")</f>
        <v/>
      </c>
      <c r="G1894" t="str">
        <f>IF(F1894="","",IF(F1894&lt;=DATABASE!$I$8,"UNYIL",IF(F1894&lt;=DATABASE!$J$8,"KECIL",IF(F1894&lt;DATABASE!$K$8,"TANGGUNG",IF(F1894&gt;=DATABASE!$K$8,"BESAR","")))))</f>
        <v/>
      </c>
      <c r="H1894" s="16" t="str">
        <f>IF('DATA ACCURATE'!J1897&lt;&gt;"",'DATA ACCURATE'!J1897,"")</f>
        <v/>
      </c>
      <c r="I1894" s="35" t="str">
        <f>IF(B1894&lt;&gt;"",IFERROR(VLOOKUP(B1894,'DATA TIMBANGAN'!G:M,7,FALSE),VLOOKUP(B1894,'DATA TIMBANGAN'!G:M,7)),"")</f>
        <v/>
      </c>
      <c r="J1894" s="25" t="str">
        <f>IF(H1894&lt;&gt;"",IFERROR(INDEX(DATABASE!$Z$19:$Z$38,MATCH(DATEVALUE(H1894),DATABASE!$AA$19:$AA$38,0)),INDEX(DATABASE!$Z$12:$Z$18,MATCH(WEEKDAY(H1894,2),DATABASE!$AA$12:$AA$18,0))),"")</f>
        <v/>
      </c>
      <c r="K1894" s="25" t="str">
        <f>IF('DATA ACCURATE'!V1897&lt;&gt;"",'DATA ACCURATE'!V1897,"")</f>
        <v/>
      </c>
      <c r="L1894" s="80" t="str">
        <f>IF($H1894="","",IF(OR($J1894="LIBUR",AND($L1893="LIBUR",$O1893=$O1894)),"LIBUR",IF(AND(OR($L1893="LUAR JAM KERJA 1",$L1893="LUAR JAM KERJA 2"),OR(OR(AND($H1893=$H1894,AND(OR($I1894&gt;DATABASE!$J$3,$I1894&lt;DATABASE!$J$6),((DATEVALUE($H1894)+$I1894)-(DATEVALUE($H1893)+$I1893))&lt;DATABASE!$J$6)),AND($H1893=$H1894,$O1893=$O1894,OR($I1894&gt;DATABASE!$J$6,$I1894&lt;DATABASE!$J$3))),AND(($H1894-$H1893)=1,OR($I1894&lt;DATABASE!$I$6,((DATEVALUE($H1894)+$I1894)-(DATEVALUE($H1893)+$I1893))&lt;DATABASE!$J$6))),$A1894=$A1893),"LUAR JAM KERJA 2",IF(AND(OR(WEEKDAY($H1894,2)=1,WEEKDAY($H1894,2)=2,WEEKDAY($H1894,2)=3,WEEKDAY($H1894,2)=4,WEEKDAY($H1894,2)=5),$I1894&lt;=DATABASE!$J$3,$I1894&gt;=DATABASE!$I$3),"JAM KERJA",IF(AND(WEEKDAY($H1894,2)=6,$I1894&lt;=DATABASE!$J$4,$I1894&gt;=DATABASE!$I$4),"JAM KERJA","LUAR JAM KERJA 1")))))</f>
        <v/>
      </c>
      <c r="M1894" s="33" t="str">
        <f>IF('DATA ACCURATE'!T1897&lt;&gt;"",IF('DATA ACCURATE'!T1897&gt;100,'DATA ACCURATE'!T1897/10,'DATA ACCURATE'!T1897),"")</f>
        <v/>
      </c>
      <c r="N1894" t="str">
        <f>IF(M1894="","",IF(M1894&lt;=DATABASE!$I$9,"LOKAL",IF(M1894&lt;DATABASE!$J$9,"LUAR KOTA 1",IF($M1894&gt;=DATABASE!$J$9,"LUAR KOTA 2",""))))</f>
        <v/>
      </c>
      <c r="O1894" s="38" t="str">
        <f>IF('DATA ACCURATE'!L1897&lt;&gt;"",'DATA ACCURATE'!L1897,"")</f>
        <v/>
      </c>
      <c r="Q1894" s="38">
        <f t="shared" si="204"/>
        <v>0</v>
      </c>
      <c r="R1894" s="38">
        <f t="shared" si="204"/>
        <v>0</v>
      </c>
      <c r="S1894" s="38">
        <f t="shared" si="204"/>
        <v>0</v>
      </c>
      <c r="T1894" s="38">
        <f t="shared" si="202"/>
        <v>0</v>
      </c>
      <c r="U1894" s="38">
        <f t="shared" si="205"/>
        <v>0</v>
      </c>
      <c r="V1894" s="38">
        <f t="shared" si="205"/>
        <v>0</v>
      </c>
      <c r="W1894" s="38">
        <f t="shared" si="205"/>
        <v>0</v>
      </c>
      <c r="X1894" s="38">
        <f t="shared" si="206"/>
        <v>0</v>
      </c>
      <c r="Y1894" s="38">
        <f t="shared" si="206"/>
        <v>0</v>
      </c>
      <c r="Z1894" s="38">
        <f t="shared" si="206"/>
        <v>0</v>
      </c>
      <c r="AA1894" s="38">
        <f t="shared" si="203"/>
        <v>0</v>
      </c>
      <c r="AB1894" s="38">
        <f t="shared" si="207"/>
        <v>0</v>
      </c>
      <c r="AC1894" s="38">
        <f t="shared" si="208"/>
        <v>0</v>
      </c>
      <c r="AD1894" s="38" t="str">
        <f t="shared" si="209"/>
        <v>000000000000</v>
      </c>
    </row>
    <row r="1895" spans="1:30">
      <c r="A1895" s="9" t="str">
        <f>IF('DATA ACCURATE'!A1898&lt;&gt;"",'DATA ACCURATE'!A1898,"")</f>
        <v/>
      </c>
      <c r="B1895" s="9" t="str">
        <f>IF('DATA ACCURATE'!D1898&lt;&gt;"",'DATA ACCURATE'!D1898,"")</f>
        <v/>
      </c>
      <c r="C1895" s="38" t="str">
        <f>IF($AD1895="000000000000","",INDEX(DATABASE!$W$12:$W$71,MATCH($AD1895,DATABASE!$V$12:$V$71,0)))</f>
        <v/>
      </c>
      <c r="D1895" s="34" t="str">
        <f>IF(C1895="","",IF(E1895="",INDEX(DATABASE!$AF$13:$AF$62,MATCH($C1895,DATABASE!$AC$13:$AC$62,0)),IF(E1895="2x D11",INDEX(DATABASE!$AF$13:$AF$62,MATCH($C1895,DATABASE!$AC$13:$AC$62,0))+2*DATABASE!$AF$62,IF(E1895="3x D11",INDEX(DATABASE!$AF$13:$AF$62,MATCH($C1895,DATABASE!$AC$13:$AC$62,0))+3*DATABASE!$AF$62,""))))</f>
        <v/>
      </c>
      <c r="E1895" s="38" t="str">
        <f>IF(AND($K1895="Y",$G1895&lt;&gt;"UNYIL",$F1895&lt;DATABASE!$O$8),"2x D11",IF(AND($K1895="Y",$G1895&lt;&gt;"UNYIL",$F1895&gt;=DATABASE!$O$8),"3x D11",""))</f>
        <v/>
      </c>
      <c r="F1895" s="9" t="str">
        <f>IF('DATA ACCURATE'!N1898&lt;&gt;"",'DATA ACCURATE'!N1898,"")</f>
        <v/>
      </c>
      <c r="G1895" t="str">
        <f>IF(F1895="","",IF(F1895&lt;=DATABASE!$I$8,"UNYIL",IF(F1895&lt;=DATABASE!$J$8,"KECIL",IF(F1895&lt;DATABASE!$K$8,"TANGGUNG",IF(F1895&gt;=DATABASE!$K$8,"BESAR","")))))</f>
        <v/>
      </c>
      <c r="H1895" s="16" t="str">
        <f>IF('DATA ACCURATE'!J1898&lt;&gt;"",'DATA ACCURATE'!J1898,"")</f>
        <v/>
      </c>
      <c r="I1895" s="35" t="str">
        <f>IF(B1895&lt;&gt;"",IFERROR(VLOOKUP(B1895,'DATA TIMBANGAN'!G:M,7,FALSE),VLOOKUP(B1895,'DATA TIMBANGAN'!G:M,7)),"")</f>
        <v/>
      </c>
      <c r="J1895" s="25" t="str">
        <f>IF(H1895&lt;&gt;"",IFERROR(INDEX(DATABASE!$Z$19:$Z$38,MATCH(DATEVALUE(H1895),DATABASE!$AA$19:$AA$38,0)),INDEX(DATABASE!$Z$12:$Z$18,MATCH(WEEKDAY(H1895,2),DATABASE!$AA$12:$AA$18,0))),"")</f>
        <v/>
      </c>
      <c r="K1895" s="25" t="str">
        <f>IF('DATA ACCURATE'!V1898&lt;&gt;"",'DATA ACCURATE'!V1898,"")</f>
        <v/>
      </c>
      <c r="L1895" s="80" t="str">
        <f>IF($H1895="","",IF(OR($J1895="LIBUR",AND($L1894="LIBUR",$O1894=$O1895)),"LIBUR",IF(AND(OR($L1894="LUAR JAM KERJA 1",$L1894="LUAR JAM KERJA 2"),OR(OR(AND($H1894=$H1895,AND(OR($I1895&gt;DATABASE!$J$3,$I1895&lt;DATABASE!$J$6),((DATEVALUE($H1895)+$I1895)-(DATEVALUE($H1894)+$I1894))&lt;DATABASE!$J$6)),AND($H1894=$H1895,$O1894=$O1895,OR($I1895&gt;DATABASE!$J$6,$I1895&lt;DATABASE!$J$3))),AND(($H1895-$H1894)=1,OR($I1895&lt;DATABASE!$I$6,((DATEVALUE($H1895)+$I1895)-(DATEVALUE($H1894)+$I1894))&lt;DATABASE!$J$6))),$A1895=$A1894),"LUAR JAM KERJA 2",IF(AND(OR(WEEKDAY($H1895,2)=1,WEEKDAY($H1895,2)=2,WEEKDAY($H1895,2)=3,WEEKDAY($H1895,2)=4,WEEKDAY($H1895,2)=5),$I1895&lt;=DATABASE!$J$3,$I1895&gt;=DATABASE!$I$3),"JAM KERJA",IF(AND(WEEKDAY($H1895,2)=6,$I1895&lt;=DATABASE!$J$4,$I1895&gt;=DATABASE!$I$4),"JAM KERJA","LUAR JAM KERJA 1")))))</f>
        <v/>
      </c>
      <c r="M1895" s="33" t="str">
        <f>IF('DATA ACCURATE'!T1898&lt;&gt;"",IF('DATA ACCURATE'!T1898&gt;100,'DATA ACCURATE'!T1898/10,'DATA ACCURATE'!T1898),"")</f>
        <v/>
      </c>
      <c r="N1895" t="str">
        <f>IF(M1895="","",IF(M1895&lt;=DATABASE!$I$9,"LOKAL",IF(M1895&lt;DATABASE!$J$9,"LUAR KOTA 1",IF($M1895&gt;=DATABASE!$J$9,"LUAR KOTA 2",""))))</f>
        <v/>
      </c>
      <c r="O1895" s="38" t="str">
        <f>IF('DATA ACCURATE'!L1898&lt;&gt;"",'DATA ACCURATE'!L1898,"")</f>
        <v/>
      </c>
      <c r="Q1895" s="38">
        <f t="shared" si="204"/>
        <v>0</v>
      </c>
      <c r="R1895" s="38">
        <f t="shared" si="204"/>
        <v>0</v>
      </c>
      <c r="S1895" s="38">
        <f t="shared" si="204"/>
        <v>0</v>
      </c>
      <c r="T1895" s="38">
        <f t="shared" si="202"/>
        <v>0</v>
      </c>
      <c r="U1895" s="38">
        <f t="shared" si="205"/>
        <v>0</v>
      </c>
      <c r="V1895" s="38">
        <f t="shared" si="205"/>
        <v>0</v>
      </c>
      <c r="W1895" s="38">
        <f t="shared" si="205"/>
        <v>0</v>
      </c>
      <c r="X1895" s="38">
        <f t="shared" si="206"/>
        <v>0</v>
      </c>
      <c r="Y1895" s="38">
        <f t="shared" si="206"/>
        <v>0</v>
      </c>
      <c r="Z1895" s="38">
        <f t="shared" si="206"/>
        <v>0</v>
      </c>
      <c r="AA1895" s="38">
        <f t="shared" si="203"/>
        <v>0</v>
      </c>
      <c r="AB1895" s="38">
        <f t="shared" si="207"/>
        <v>0</v>
      </c>
      <c r="AC1895" s="38">
        <f t="shared" si="208"/>
        <v>0</v>
      </c>
      <c r="AD1895" s="38" t="str">
        <f t="shared" si="209"/>
        <v>000000000000</v>
      </c>
    </row>
    <row r="1896" spans="1:30">
      <c r="A1896" s="9" t="str">
        <f>IF('DATA ACCURATE'!A1899&lt;&gt;"",'DATA ACCURATE'!A1899,"")</f>
        <v/>
      </c>
      <c r="B1896" s="9" t="str">
        <f>IF('DATA ACCURATE'!D1899&lt;&gt;"",'DATA ACCURATE'!D1899,"")</f>
        <v/>
      </c>
      <c r="C1896" s="38" t="str">
        <f>IF($AD1896="000000000000","",INDEX(DATABASE!$W$12:$W$71,MATCH($AD1896,DATABASE!$V$12:$V$71,0)))</f>
        <v/>
      </c>
      <c r="D1896" s="34" t="str">
        <f>IF(C1896="","",IF(E1896="",INDEX(DATABASE!$AF$13:$AF$62,MATCH($C1896,DATABASE!$AC$13:$AC$62,0)),IF(E1896="2x D11",INDEX(DATABASE!$AF$13:$AF$62,MATCH($C1896,DATABASE!$AC$13:$AC$62,0))+2*DATABASE!$AF$62,IF(E1896="3x D11",INDEX(DATABASE!$AF$13:$AF$62,MATCH($C1896,DATABASE!$AC$13:$AC$62,0))+3*DATABASE!$AF$62,""))))</f>
        <v/>
      </c>
      <c r="E1896" s="38" t="str">
        <f>IF(AND($K1896="Y",$G1896&lt;&gt;"UNYIL",$F1896&lt;DATABASE!$O$8),"2x D11",IF(AND($K1896="Y",$G1896&lt;&gt;"UNYIL",$F1896&gt;=DATABASE!$O$8),"3x D11",""))</f>
        <v/>
      </c>
      <c r="F1896" s="9" t="str">
        <f>IF('DATA ACCURATE'!N1899&lt;&gt;"",'DATA ACCURATE'!N1899,"")</f>
        <v/>
      </c>
      <c r="G1896" t="str">
        <f>IF(F1896="","",IF(F1896&lt;=DATABASE!$I$8,"UNYIL",IF(F1896&lt;=DATABASE!$J$8,"KECIL",IF(F1896&lt;DATABASE!$K$8,"TANGGUNG",IF(F1896&gt;=DATABASE!$K$8,"BESAR","")))))</f>
        <v/>
      </c>
      <c r="H1896" s="16" t="str">
        <f>IF('DATA ACCURATE'!J1899&lt;&gt;"",'DATA ACCURATE'!J1899,"")</f>
        <v/>
      </c>
      <c r="I1896" s="35" t="str">
        <f>IF(B1896&lt;&gt;"",IFERROR(VLOOKUP(B1896,'DATA TIMBANGAN'!G:M,7,FALSE),VLOOKUP(B1896,'DATA TIMBANGAN'!G:M,7)),"")</f>
        <v/>
      </c>
      <c r="J1896" s="25" t="str">
        <f>IF(H1896&lt;&gt;"",IFERROR(INDEX(DATABASE!$Z$19:$Z$38,MATCH(DATEVALUE(H1896),DATABASE!$AA$19:$AA$38,0)),INDEX(DATABASE!$Z$12:$Z$18,MATCH(WEEKDAY(H1896,2),DATABASE!$AA$12:$AA$18,0))),"")</f>
        <v/>
      </c>
      <c r="K1896" s="25" t="str">
        <f>IF('DATA ACCURATE'!V1899&lt;&gt;"",'DATA ACCURATE'!V1899,"")</f>
        <v/>
      </c>
      <c r="L1896" s="80" t="str">
        <f>IF($H1896="","",IF(OR($J1896="LIBUR",AND($L1895="LIBUR",$O1895=$O1896)),"LIBUR",IF(AND(OR($L1895="LUAR JAM KERJA 1",$L1895="LUAR JAM KERJA 2"),OR(OR(AND($H1895=$H1896,AND(OR($I1896&gt;DATABASE!$J$3,$I1896&lt;DATABASE!$J$6),((DATEVALUE($H1896)+$I1896)-(DATEVALUE($H1895)+$I1895))&lt;DATABASE!$J$6)),AND($H1895=$H1896,$O1895=$O1896,OR($I1896&gt;DATABASE!$J$6,$I1896&lt;DATABASE!$J$3))),AND(($H1896-$H1895)=1,OR($I1896&lt;DATABASE!$I$6,((DATEVALUE($H1896)+$I1896)-(DATEVALUE($H1895)+$I1895))&lt;DATABASE!$J$6))),$A1896=$A1895),"LUAR JAM KERJA 2",IF(AND(OR(WEEKDAY($H1896,2)=1,WEEKDAY($H1896,2)=2,WEEKDAY($H1896,2)=3,WEEKDAY($H1896,2)=4,WEEKDAY($H1896,2)=5),$I1896&lt;=DATABASE!$J$3,$I1896&gt;=DATABASE!$I$3),"JAM KERJA",IF(AND(WEEKDAY($H1896,2)=6,$I1896&lt;=DATABASE!$J$4,$I1896&gt;=DATABASE!$I$4),"JAM KERJA","LUAR JAM KERJA 1")))))</f>
        <v/>
      </c>
      <c r="M1896" s="33" t="str">
        <f>IF('DATA ACCURATE'!T1899&lt;&gt;"",IF('DATA ACCURATE'!T1899&gt;100,'DATA ACCURATE'!T1899/10,'DATA ACCURATE'!T1899),"")</f>
        <v/>
      </c>
      <c r="N1896" t="str">
        <f>IF(M1896="","",IF(M1896&lt;=DATABASE!$I$9,"LOKAL",IF(M1896&lt;DATABASE!$J$9,"LUAR KOTA 1",IF($M1896&gt;=DATABASE!$J$9,"LUAR KOTA 2",""))))</f>
        <v/>
      </c>
      <c r="O1896" s="38" t="str">
        <f>IF('DATA ACCURATE'!L1899&lt;&gt;"",'DATA ACCURATE'!L1899,"")</f>
        <v/>
      </c>
      <c r="Q1896" s="38">
        <f t="shared" si="204"/>
        <v>0</v>
      </c>
      <c r="R1896" s="38">
        <f t="shared" si="204"/>
        <v>0</v>
      </c>
      <c r="S1896" s="38">
        <f t="shared" si="204"/>
        <v>0</v>
      </c>
      <c r="T1896" s="38">
        <f t="shared" si="202"/>
        <v>0</v>
      </c>
      <c r="U1896" s="38">
        <f t="shared" si="205"/>
        <v>0</v>
      </c>
      <c r="V1896" s="38">
        <f t="shared" si="205"/>
        <v>0</v>
      </c>
      <c r="W1896" s="38">
        <f t="shared" si="205"/>
        <v>0</v>
      </c>
      <c r="X1896" s="38">
        <f t="shared" si="206"/>
        <v>0</v>
      </c>
      <c r="Y1896" s="38">
        <f t="shared" si="206"/>
        <v>0</v>
      </c>
      <c r="Z1896" s="38">
        <f t="shared" si="206"/>
        <v>0</v>
      </c>
      <c r="AA1896" s="38">
        <f t="shared" si="203"/>
        <v>0</v>
      </c>
      <c r="AB1896" s="38">
        <f t="shared" si="207"/>
        <v>0</v>
      </c>
      <c r="AC1896" s="38">
        <f t="shared" si="208"/>
        <v>0</v>
      </c>
      <c r="AD1896" s="38" t="str">
        <f t="shared" si="209"/>
        <v>000000000000</v>
      </c>
    </row>
    <row r="1897" spans="1:30">
      <c r="A1897" s="9" t="str">
        <f>IF('DATA ACCURATE'!A1900&lt;&gt;"",'DATA ACCURATE'!A1900,"")</f>
        <v/>
      </c>
      <c r="B1897" s="9" t="str">
        <f>IF('DATA ACCURATE'!D1900&lt;&gt;"",'DATA ACCURATE'!D1900,"")</f>
        <v/>
      </c>
      <c r="C1897" s="38" t="str">
        <f>IF($AD1897="000000000000","",INDEX(DATABASE!$W$12:$W$71,MATCH($AD1897,DATABASE!$V$12:$V$71,0)))</f>
        <v/>
      </c>
      <c r="D1897" s="34" t="str">
        <f>IF(C1897="","",IF(E1897="",INDEX(DATABASE!$AF$13:$AF$62,MATCH($C1897,DATABASE!$AC$13:$AC$62,0)),IF(E1897="2x D11",INDEX(DATABASE!$AF$13:$AF$62,MATCH($C1897,DATABASE!$AC$13:$AC$62,0))+2*DATABASE!$AF$62,IF(E1897="3x D11",INDEX(DATABASE!$AF$13:$AF$62,MATCH($C1897,DATABASE!$AC$13:$AC$62,0))+3*DATABASE!$AF$62,""))))</f>
        <v/>
      </c>
      <c r="E1897" s="38" t="str">
        <f>IF(AND($K1897="Y",$G1897&lt;&gt;"UNYIL",$F1897&lt;DATABASE!$O$8),"2x D11",IF(AND($K1897="Y",$G1897&lt;&gt;"UNYIL",$F1897&gt;=DATABASE!$O$8),"3x D11",""))</f>
        <v/>
      </c>
      <c r="F1897" s="9" t="str">
        <f>IF('DATA ACCURATE'!N1900&lt;&gt;"",'DATA ACCURATE'!N1900,"")</f>
        <v/>
      </c>
      <c r="G1897" t="str">
        <f>IF(F1897="","",IF(F1897&lt;=DATABASE!$I$8,"UNYIL",IF(F1897&lt;=DATABASE!$J$8,"KECIL",IF(F1897&lt;DATABASE!$K$8,"TANGGUNG",IF(F1897&gt;=DATABASE!$K$8,"BESAR","")))))</f>
        <v/>
      </c>
      <c r="H1897" s="16" t="str">
        <f>IF('DATA ACCURATE'!J1900&lt;&gt;"",'DATA ACCURATE'!J1900,"")</f>
        <v/>
      </c>
      <c r="I1897" s="35" t="str">
        <f>IF(B1897&lt;&gt;"",IFERROR(VLOOKUP(B1897,'DATA TIMBANGAN'!G:M,7,FALSE),VLOOKUP(B1897,'DATA TIMBANGAN'!G:M,7)),"")</f>
        <v/>
      </c>
      <c r="J1897" s="25" t="str">
        <f>IF(H1897&lt;&gt;"",IFERROR(INDEX(DATABASE!$Z$19:$Z$38,MATCH(DATEVALUE(H1897),DATABASE!$AA$19:$AA$38,0)),INDEX(DATABASE!$Z$12:$Z$18,MATCH(WEEKDAY(H1897,2),DATABASE!$AA$12:$AA$18,0))),"")</f>
        <v/>
      </c>
      <c r="K1897" s="25" t="str">
        <f>IF('DATA ACCURATE'!V1900&lt;&gt;"",'DATA ACCURATE'!V1900,"")</f>
        <v/>
      </c>
      <c r="L1897" s="80" t="str">
        <f>IF($H1897="","",IF(OR($J1897="LIBUR",AND($L1896="LIBUR",$O1896=$O1897)),"LIBUR",IF(AND(OR($L1896="LUAR JAM KERJA 1",$L1896="LUAR JAM KERJA 2"),OR(OR(AND($H1896=$H1897,AND(OR($I1897&gt;DATABASE!$J$3,$I1897&lt;DATABASE!$J$6),((DATEVALUE($H1897)+$I1897)-(DATEVALUE($H1896)+$I1896))&lt;DATABASE!$J$6)),AND($H1896=$H1897,$O1896=$O1897,OR($I1897&gt;DATABASE!$J$6,$I1897&lt;DATABASE!$J$3))),AND(($H1897-$H1896)=1,OR($I1897&lt;DATABASE!$I$6,((DATEVALUE($H1897)+$I1897)-(DATEVALUE($H1896)+$I1896))&lt;DATABASE!$J$6))),$A1897=$A1896),"LUAR JAM KERJA 2",IF(AND(OR(WEEKDAY($H1897,2)=1,WEEKDAY($H1897,2)=2,WEEKDAY($H1897,2)=3,WEEKDAY($H1897,2)=4,WEEKDAY($H1897,2)=5),$I1897&lt;=DATABASE!$J$3,$I1897&gt;=DATABASE!$I$3),"JAM KERJA",IF(AND(WEEKDAY($H1897,2)=6,$I1897&lt;=DATABASE!$J$4,$I1897&gt;=DATABASE!$I$4),"JAM KERJA","LUAR JAM KERJA 1")))))</f>
        <v/>
      </c>
      <c r="M1897" s="33" t="str">
        <f>IF('DATA ACCURATE'!T1900&lt;&gt;"",IF('DATA ACCURATE'!T1900&gt;100,'DATA ACCURATE'!T1900/10,'DATA ACCURATE'!T1900),"")</f>
        <v/>
      </c>
      <c r="N1897" t="str">
        <f>IF(M1897="","",IF(M1897&lt;=DATABASE!$I$9,"LOKAL",IF(M1897&lt;DATABASE!$J$9,"LUAR KOTA 1",IF($M1897&gt;=DATABASE!$J$9,"LUAR KOTA 2",""))))</f>
        <v/>
      </c>
      <c r="O1897" s="38" t="str">
        <f>IF('DATA ACCURATE'!L1900&lt;&gt;"",'DATA ACCURATE'!L1900,"")</f>
        <v/>
      </c>
      <c r="Q1897" s="38">
        <f t="shared" si="204"/>
        <v>0</v>
      </c>
      <c r="R1897" s="38">
        <f t="shared" si="204"/>
        <v>0</v>
      </c>
      <c r="S1897" s="38">
        <f t="shared" si="204"/>
        <v>0</v>
      </c>
      <c r="T1897" s="38">
        <f t="shared" si="202"/>
        <v>0</v>
      </c>
      <c r="U1897" s="38">
        <f t="shared" si="205"/>
        <v>0</v>
      </c>
      <c r="V1897" s="38">
        <f t="shared" si="205"/>
        <v>0</v>
      </c>
      <c r="W1897" s="38">
        <f t="shared" si="205"/>
        <v>0</v>
      </c>
      <c r="X1897" s="38">
        <f t="shared" si="206"/>
        <v>0</v>
      </c>
      <c r="Y1897" s="38">
        <f t="shared" si="206"/>
        <v>0</v>
      </c>
      <c r="Z1897" s="38">
        <f t="shared" si="206"/>
        <v>0</v>
      </c>
      <c r="AA1897" s="38">
        <f t="shared" si="203"/>
        <v>0</v>
      </c>
      <c r="AB1897" s="38">
        <f t="shared" si="207"/>
        <v>0</v>
      </c>
      <c r="AC1897" s="38">
        <f t="shared" si="208"/>
        <v>0</v>
      </c>
      <c r="AD1897" s="38" t="str">
        <f t="shared" si="209"/>
        <v>000000000000</v>
      </c>
    </row>
    <row r="1898" spans="1:30">
      <c r="A1898" s="9" t="str">
        <f>IF('DATA ACCURATE'!A1901&lt;&gt;"",'DATA ACCURATE'!A1901,"")</f>
        <v/>
      </c>
      <c r="B1898" s="9" t="str">
        <f>IF('DATA ACCURATE'!D1901&lt;&gt;"",'DATA ACCURATE'!D1901,"")</f>
        <v/>
      </c>
      <c r="C1898" s="38" t="str">
        <f>IF($AD1898="000000000000","",INDEX(DATABASE!$W$12:$W$71,MATCH($AD1898,DATABASE!$V$12:$V$71,0)))</f>
        <v/>
      </c>
      <c r="D1898" s="34" t="str">
        <f>IF(C1898="","",IF(E1898="",INDEX(DATABASE!$AF$13:$AF$62,MATCH($C1898,DATABASE!$AC$13:$AC$62,0)),IF(E1898="2x D11",INDEX(DATABASE!$AF$13:$AF$62,MATCH($C1898,DATABASE!$AC$13:$AC$62,0))+2*DATABASE!$AF$62,IF(E1898="3x D11",INDEX(DATABASE!$AF$13:$AF$62,MATCH($C1898,DATABASE!$AC$13:$AC$62,0))+3*DATABASE!$AF$62,""))))</f>
        <v/>
      </c>
      <c r="E1898" s="38" t="str">
        <f>IF(AND($K1898="Y",$G1898&lt;&gt;"UNYIL",$F1898&lt;DATABASE!$O$8),"2x D11",IF(AND($K1898="Y",$G1898&lt;&gt;"UNYIL",$F1898&gt;=DATABASE!$O$8),"3x D11",""))</f>
        <v/>
      </c>
      <c r="F1898" s="9" t="str">
        <f>IF('DATA ACCURATE'!N1901&lt;&gt;"",'DATA ACCURATE'!N1901,"")</f>
        <v/>
      </c>
      <c r="G1898" t="str">
        <f>IF(F1898="","",IF(F1898&lt;=DATABASE!$I$8,"UNYIL",IF(F1898&lt;=DATABASE!$J$8,"KECIL",IF(F1898&lt;DATABASE!$K$8,"TANGGUNG",IF(F1898&gt;=DATABASE!$K$8,"BESAR","")))))</f>
        <v/>
      </c>
      <c r="H1898" s="16" t="str">
        <f>IF('DATA ACCURATE'!J1901&lt;&gt;"",'DATA ACCURATE'!J1901,"")</f>
        <v/>
      </c>
      <c r="I1898" s="35" t="str">
        <f>IF(B1898&lt;&gt;"",IFERROR(VLOOKUP(B1898,'DATA TIMBANGAN'!G:M,7,FALSE),VLOOKUP(B1898,'DATA TIMBANGAN'!G:M,7)),"")</f>
        <v/>
      </c>
      <c r="J1898" s="25" t="str">
        <f>IF(H1898&lt;&gt;"",IFERROR(INDEX(DATABASE!$Z$19:$Z$38,MATCH(DATEVALUE(H1898),DATABASE!$AA$19:$AA$38,0)),INDEX(DATABASE!$Z$12:$Z$18,MATCH(WEEKDAY(H1898,2),DATABASE!$AA$12:$AA$18,0))),"")</f>
        <v/>
      </c>
      <c r="K1898" s="25" t="str">
        <f>IF('DATA ACCURATE'!V1901&lt;&gt;"",'DATA ACCURATE'!V1901,"")</f>
        <v/>
      </c>
      <c r="L1898" s="80" t="str">
        <f>IF($H1898="","",IF(OR($J1898="LIBUR",AND($L1897="LIBUR",$O1897=$O1898)),"LIBUR",IF(AND(OR($L1897="LUAR JAM KERJA 1",$L1897="LUAR JAM KERJA 2"),OR(OR(AND($H1897=$H1898,AND(OR($I1898&gt;DATABASE!$J$3,$I1898&lt;DATABASE!$J$6),((DATEVALUE($H1898)+$I1898)-(DATEVALUE($H1897)+$I1897))&lt;DATABASE!$J$6)),AND($H1897=$H1898,$O1897=$O1898,OR($I1898&gt;DATABASE!$J$6,$I1898&lt;DATABASE!$J$3))),AND(($H1898-$H1897)=1,OR($I1898&lt;DATABASE!$I$6,((DATEVALUE($H1898)+$I1898)-(DATEVALUE($H1897)+$I1897))&lt;DATABASE!$J$6))),$A1898=$A1897),"LUAR JAM KERJA 2",IF(AND(OR(WEEKDAY($H1898,2)=1,WEEKDAY($H1898,2)=2,WEEKDAY($H1898,2)=3,WEEKDAY($H1898,2)=4,WEEKDAY($H1898,2)=5),$I1898&lt;=DATABASE!$J$3,$I1898&gt;=DATABASE!$I$3),"JAM KERJA",IF(AND(WEEKDAY($H1898,2)=6,$I1898&lt;=DATABASE!$J$4,$I1898&gt;=DATABASE!$I$4),"JAM KERJA","LUAR JAM KERJA 1")))))</f>
        <v/>
      </c>
      <c r="M1898" s="33" t="str">
        <f>IF('DATA ACCURATE'!T1901&lt;&gt;"",IF('DATA ACCURATE'!T1901&gt;100,'DATA ACCURATE'!T1901/10,'DATA ACCURATE'!T1901),"")</f>
        <v/>
      </c>
      <c r="N1898" t="str">
        <f>IF(M1898="","",IF(M1898&lt;=DATABASE!$I$9,"LOKAL",IF(M1898&lt;DATABASE!$J$9,"LUAR KOTA 1",IF($M1898&gt;=DATABASE!$J$9,"LUAR KOTA 2",""))))</f>
        <v/>
      </c>
      <c r="O1898" s="38" t="str">
        <f>IF('DATA ACCURATE'!L1901&lt;&gt;"",'DATA ACCURATE'!L1901,"")</f>
        <v/>
      </c>
      <c r="Q1898" s="38">
        <f t="shared" si="204"/>
        <v>0</v>
      </c>
      <c r="R1898" s="38">
        <f t="shared" si="204"/>
        <v>0</v>
      </c>
      <c r="S1898" s="38">
        <f t="shared" si="204"/>
        <v>0</v>
      </c>
      <c r="T1898" s="38">
        <f t="shared" si="202"/>
        <v>0</v>
      </c>
      <c r="U1898" s="38">
        <f t="shared" si="205"/>
        <v>0</v>
      </c>
      <c r="V1898" s="38">
        <f t="shared" si="205"/>
        <v>0</v>
      </c>
      <c r="W1898" s="38">
        <f t="shared" si="205"/>
        <v>0</v>
      </c>
      <c r="X1898" s="38">
        <f t="shared" si="206"/>
        <v>0</v>
      </c>
      <c r="Y1898" s="38">
        <f t="shared" si="206"/>
        <v>0</v>
      </c>
      <c r="Z1898" s="38">
        <f t="shared" si="206"/>
        <v>0</v>
      </c>
      <c r="AA1898" s="38">
        <f t="shared" si="203"/>
        <v>0</v>
      </c>
      <c r="AB1898" s="38">
        <f t="shared" si="207"/>
        <v>0</v>
      </c>
      <c r="AC1898" s="38">
        <f t="shared" si="208"/>
        <v>0</v>
      </c>
      <c r="AD1898" s="38" t="str">
        <f t="shared" si="209"/>
        <v>000000000000</v>
      </c>
    </row>
    <row r="1899" spans="1:30">
      <c r="A1899" s="9" t="str">
        <f>IF('DATA ACCURATE'!A1902&lt;&gt;"",'DATA ACCURATE'!A1902,"")</f>
        <v/>
      </c>
      <c r="B1899" s="9" t="str">
        <f>IF('DATA ACCURATE'!D1902&lt;&gt;"",'DATA ACCURATE'!D1902,"")</f>
        <v/>
      </c>
      <c r="C1899" s="38" t="str">
        <f>IF($AD1899="000000000000","",INDEX(DATABASE!$W$12:$W$71,MATCH($AD1899,DATABASE!$V$12:$V$71,0)))</f>
        <v/>
      </c>
      <c r="D1899" s="34" t="str">
        <f>IF(C1899="","",IF(E1899="",INDEX(DATABASE!$AF$13:$AF$62,MATCH($C1899,DATABASE!$AC$13:$AC$62,0)),IF(E1899="2x D11",INDEX(DATABASE!$AF$13:$AF$62,MATCH($C1899,DATABASE!$AC$13:$AC$62,0))+2*DATABASE!$AF$62,IF(E1899="3x D11",INDEX(DATABASE!$AF$13:$AF$62,MATCH($C1899,DATABASE!$AC$13:$AC$62,0))+3*DATABASE!$AF$62,""))))</f>
        <v/>
      </c>
      <c r="E1899" s="38" t="str">
        <f>IF(AND($K1899="Y",$G1899&lt;&gt;"UNYIL",$F1899&lt;DATABASE!$O$8),"2x D11",IF(AND($K1899="Y",$G1899&lt;&gt;"UNYIL",$F1899&gt;=DATABASE!$O$8),"3x D11",""))</f>
        <v/>
      </c>
      <c r="F1899" s="9" t="str">
        <f>IF('DATA ACCURATE'!N1902&lt;&gt;"",'DATA ACCURATE'!N1902,"")</f>
        <v/>
      </c>
      <c r="G1899" t="str">
        <f>IF(F1899="","",IF(F1899&lt;=DATABASE!$I$8,"UNYIL",IF(F1899&lt;=DATABASE!$J$8,"KECIL",IF(F1899&lt;DATABASE!$K$8,"TANGGUNG",IF(F1899&gt;=DATABASE!$K$8,"BESAR","")))))</f>
        <v/>
      </c>
      <c r="H1899" s="16" t="str">
        <f>IF('DATA ACCURATE'!J1902&lt;&gt;"",'DATA ACCURATE'!J1902,"")</f>
        <v/>
      </c>
      <c r="I1899" s="35" t="str">
        <f>IF(B1899&lt;&gt;"",IFERROR(VLOOKUP(B1899,'DATA TIMBANGAN'!G:M,7,FALSE),VLOOKUP(B1899,'DATA TIMBANGAN'!G:M,7)),"")</f>
        <v/>
      </c>
      <c r="J1899" s="25" t="str">
        <f>IF(H1899&lt;&gt;"",IFERROR(INDEX(DATABASE!$Z$19:$Z$38,MATCH(DATEVALUE(H1899),DATABASE!$AA$19:$AA$38,0)),INDEX(DATABASE!$Z$12:$Z$18,MATCH(WEEKDAY(H1899,2),DATABASE!$AA$12:$AA$18,0))),"")</f>
        <v/>
      </c>
      <c r="K1899" s="25" t="str">
        <f>IF('DATA ACCURATE'!V1902&lt;&gt;"",'DATA ACCURATE'!V1902,"")</f>
        <v/>
      </c>
      <c r="L1899" s="80" t="str">
        <f>IF($H1899="","",IF(OR($J1899="LIBUR",AND($L1898="LIBUR",$O1898=$O1899)),"LIBUR",IF(AND(OR($L1898="LUAR JAM KERJA 1",$L1898="LUAR JAM KERJA 2"),OR(OR(AND($H1898=$H1899,AND(OR($I1899&gt;DATABASE!$J$3,$I1899&lt;DATABASE!$J$6),((DATEVALUE($H1899)+$I1899)-(DATEVALUE($H1898)+$I1898))&lt;DATABASE!$J$6)),AND($H1898=$H1899,$O1898=$O1899,OR($I1899&gt;DATABASE!$J$6,$I1899&lt;DATABASE!$J$3))),AND(($H1899-$H1898)=1,OR($I1899&lt;DATABASE!$I$6,((DATEVALUE($H1899)+$I1899)-(DATEVALUE($H1898)+$I1898))&lt;DATABASE!$J$6))),$A1899=$A1898),"LUAR JAM KERJA 2",IF(AND(OR(WEEKDAY($H1899,2)=1,WEEKDAY($H1899,2)=2,WEEKDAY($H1899,2)=3,WEEKDAY($H1899,2)=4,WEEKDAY($H1899,2)=5),$I1899&lt;=DATABASE!$J$3,$I1899&gt;=DATABASE!$I$3),"JAM KERJA",IF(AND(WEEKDAY($H1899,2)=6,$I1899&lt;=DATABASE!$J$4,$I1899&gt;=DATABASE!$I$4),"JAM KERJA","LUAR JAM KERJA 1")))))</f>
        <v/>
      </c>
      <c r="M1899" s="33" t="str">
        <f>IF('DATA ACCURATE'!T1902&lt;&gt;"",IF('DATA ACCURATE'!T1902&gt;100,'DATA ACCURATE'!T1902/10,'DATA ACCURATE'!T1902),"")</f>
        <v/>
      </c>
      <c r="N1899" t="str">
        <f>IF(M1899="","",IF(M1899&lt;=DATABASE!$I$9,"LOKAL",IF(M1899&lt;DATABASE!$J$9,"LUAR KOTA 1",IF($M1899&gt;=DATABASE!$J$9,"LUAR KOTA 2",""))))</f>
        <v/>
      </c>
      <c r="O1899" s="38" t="str">
        <f>IF('DATA ACCURATE'!L1902&lt;&gt;"",'DATA ACCURATE'!L1902,"")</f>
        <v/>
      </c>
      <c r="Q1899" s="38">
        <f t="shared" si="204"/>
        <v>0</v>
      </c>
      <c r="R1899" s="38">
        <f t="shared" si="204"/>
        <v>0</v>
      </c>
      <c r="S1899" s="38">
        <f t="shared" si="204"/>
        <v>0</v>
      </c>
      <c r="T1899" s="38">
        <f t="shared" si="202"/>
        <v>0</v>
      </c>
      <c r="U1899" s="38">
        <f t="shared" si="205"/>
        <v>0</v>
      </c>
      <c r="V1899" s="38">
        <f t="shared" si="205"/>
        <v>0</v>
      </c>
      <c r="W1899" s="38">
        <f t="shared" si="205"/>
        <v>0</v>
      </c>
      <c r="X1899" s="38">
        <f t="shared" si="206"/>
        <v>0</v>
      </c>
      <c r="Y1899" s="38">
        <f t="shared" si="206"/>
        <v>0</v>
      </c>
      <c r="Z1899" s="38">
        <f t="shared" si="206"/>
        <v>0</v>
      </c>
      <c r="AA1899" s="38">
        <f t="shared" si="203"/>
        <v>0</v>
      </c>
      <c r="AB1899" s="38">
        <f t="shared" si="207"/>
        <v>0</v>
      </c>
      <c r="AC1899" s="38">
        <f t="shared" si="208"/>
        <v>0</v>
      </c>
      <c r="AD1899" s="38" t="str">
        <f t="shared" si="209"/>
        <v>000000000000</v>
      </c>
    </row>
    <row r="1900" spans="1:30">
      <c r="A1900" s="9" t="str">
        <f>IF('DATA ACCURATE'!A1903&lt;&gt;"",'DATA ACCURATE'!A1903,"")</f>
        <v/>
      </c>
      <c r="B1900" s="9" t="str">
        <f>IF('DATA ACCURATE'!D1903&lt;&gt;"",'DATA ACCURATE'!D1903,"")</f>
        <v/>
      </c>
      <c r="C1900" s="38" t="str">
        <f>IF($AD1900="000000000000","",INDEX(DATABASE!$W$12:$W$71,MATCH($AD1900,DATABASE!$V$12:$V$71,0)))</f>
        <v/>
      </c>
      <c r="D1900" s="34" t="str">
        <f>IF(C1900="","",IF(E1900="",INDEX(DATABASE!$AF$13:$AF$62,MATCH($C1900,DATABASE!$AC$13:$AC$62,0)),IF(E1900="2x D11",INDEX(DATABASE!$AF$13:$AF$62,MATCH($C1900,DATABASE!$AC$13:$AC$62,0))+2*DATABASE!$AF$62,IF(E1900="3x D11",INDEX(DATABASE!$AF$13:$AF$62,MATCH($C1900,DATABASE!$AC$13:$AC$62,0))+3*DATABASE!$AF$62,""))))</f>
        <v/>
      </c>
      <c r="E1900" s="38" t="str">
        <f>IF(AND($K1900="Y",$G1900&lt;&gt;"UNYIL",$F1900&lt;DATABASE!$O$8),"2x D11",IF(AND($K1900="Y",$G1900&lt;&gt;"UNYIL",$F1900&gt;=DATABASE!$O$8),"3x D11",""))</f>
        <v/>
      </c>
      <c r="F1900" s="9" t="str">
        <f>IF('DATA ACCURATE'!N1903&lt;&gt;"",'DATA ACCURATE'!N1903,"")</f>
        <v/>
      </c>
      <c r="G1900" t="str">
        <f>IF(F1900="","",IF(F1900&lt;=DATABASE!$I$8,"UNYIL",IF(F1900&lt;=DATABASE!$J$8,"KECIL",IF(F1900&lt;DATABASE!$K$8,"TANGGUNG",IF(F1900&gt;=DATABASE!$K$8,"BESAR","")))))</f>
        <v/>
      </c>
      <c r="H1900" s="16" t="str">
        <f>IF('DATA ACCURATE'!J1903&lt;&gt;"",'DATA ACCURATE'!J1903,"")</f>
        <v/>
      </c>
      <c r="I1900" s="35" t="str">
        <f>IF(B1900&lt;&gt;"",IFERROR(VLOOKUP(B1900,'DATA TIMBANGAN'!G:M,7,FALSE),VLOOKUP(B1900,'DATA TIMBANGAN'!G:M,7)),"")</f>
        <v/>
      </c>
      <c r="J1900" s="25" t="str">
        <f>IF(H1900&lt;&gt;"",IFERROR(INDEX(DATABASE!$Z$19:$Z$38,MATCH(DATEVALUE(H1900),DATABASE!$AA$19:$AA$38,0)),INDEX(DATABASE!$Z$12:$Z$18,MATCH(WEEKDAY(H1900,2),DATABASE!$AA$12:$AA$18,0))),"")</f>
        <v/>
      </c>
      <c r="K1900" s="25" t="str">
        <f>IF('DATA ACCURATE'!V1903&lt;&gt;"",'DATA ACCURATE'!V1903,"")</f>
        <v/>
      </c>
      <c r="L1900" s="80" t="str">
        <f>IF($H1900="","",IF(OR($J1900="LIBUR",AND($L1899="LIBUR",$O1899=$O1900)),"LIBUR",IF(AND(OR($L1899="LUAR JAM KERJA 1",$L1899="LUAR JAM KERJA 2"),OR(OR(AND($H1899=$H1900,AND(OR($I1900&gt;DATABASE!$J$3,$I1900&lt;DATABASE!$J$6),((DATEVALUE($H1900)+$I1900)-(DATEVALUE($H1899)+$I1899))&lt;DATABASE!$J$6)),AND($H1899=$H1900,$O1899=$O1900,OR($I1900&gt;DATABASE!$J$6,$I1900&lt;DATABASE!$J$3))),AND(($H1900-$H1899)=1,OR($I1900&lt;DATABASE!$I$6,((DATEVALUE($H1900)+$I1900)-(DATEVALUE($H1899)+$I1899))&lt;DATABASE!$J$6))),$A1900=$A1899),"LUAR JAM KERJA 2",IF(AND(OR(WEEKDAY($H1900,2)=1,WEEKDAY($H1900,2)=2,WEEKDAY($H1900,2)=3,WEEKDAY($H1900,2)=4,WEEKDAY($H1900,2)=5),$I1900&lt;=DATABASE!$J$3,$I1900&gt;=DATABASE!$I$3),"JAM KERJA",IF(AND(WEEKDAY($H1900,2)=6,$I1900&lt;=DATABASE!$J$4,$I1900&gt;=DATABASE!$I$4),"JAM KERJA","LUAR JAM KERJA 1")))))</f>
        <v/>
      </c>
      <c r="M1900" s="33" t="str">
        <f>IF('DATA ACCURATE'!T1903&lt;&gt;"",IF('DATA ACCURATE'!T1903&gt;100,'DATA ACCURATE'!T1903/10,'DATA ACCURATE'!T1903),"")</f>
        <v/>
      </c>
      <c r="N1900" t="str">
        <f>IF(M1900="","",IF(M1900&lt;=DATABASE!$I$9,"LOKAL",IF(M1900&lt;DATABASE!$J$9,"LUAR KOTA 1",IF($M1900&gt;=DATABASE!$J$9,"LUAR KOTA 2",""))))</f>
        <v/>
      </c>
      <c r="O1900" s="38" t="str">
        <f>IF('DATA ACCURATE'!L1903&lt;&gt;"",'DATA ACCURATE'!L1903,"")</f>
        <v/>
      </c>
      <c r="Q1900" s="38">
        <f t="shared" si="204"/>
        <v>0</v>
      </c>
      <c r="R1900" s="38">
        <f t="shared" si="204"/>
        <v>0</v>
      </c>
      <c r="S1900" s="38">
        <f t="shared" si="204"/>
        <v>0</v>
      </c>
      <c r="T1900" s="38">
        <f t="shared" si="202"/>
        <v>0</v>
      </c>
      <c r="U1900" s="38">
        <f t="shared" si="205"/>
        <v>0</v>
      </c>
      <c r="V1900" s="38">
        <f t="shared" si="205"/>
        <v>0</v>
      </c>
      <c r="W1900" s="38">
        <f t="shared" si="205"/>
        <v>0</v>
      </c>
      <c r="X1900" s="38">
        <f t="shared" si="206"/>
        <v>0</v>
      </c>
      <c r="Y1900" s="38">
        <f t="shared" si="206"/>
        <v>0</v>
      </c>
      <c r="Z1900" s="38">
        <f t="shared" si="206"/>
        <v>0</v>
      </c>
      <c r="AA1900" s="38">
        <f t="shared" si="203"/>
        <v>0</v>
      </c>
      <c r="AB1900" s="38">
        <f t="shared" si="207"/>
        <v>0</v>
      </c>
      <c r="AC1900" s="38">
        <f t="shared" si="208"/>
        <v>0</v>
      </c>
      <c r="AD1900" s="38" t="str">
        <f t="shared" si="209"/>
        <v>000000000000</v>
      </c>
    </row>
    <row r="1901" spans="1:30">
      <c r="A1901" s="9" t="str">
        <f>IF('DATA ACCURATE'!A1904&lt;&gt;"",'DATA ACCURATE'!A1904,"")</f>
        <v/>
      </c>
      <c r="B1901" s="9" t="str">
        <f>IF('DATA ACCURATE'!D1904&lt;&gt;"",'DATA ACCURATE'!D1904,"")</f>
        <v/>
      </c>
      <c r="C1901" s="38" t="str">
        <f>IF($AD1901="000000000000","",INDEX(DATABASE!$W$12:$W$71,MATCH($AD1901,DATABASE!$V$12:$V$71,0)))</f>
        <v/>
      </c>
      <c r="D1901" s="34" t="str">
        <f>IF(C1901="","",IF(E1901="",INDEX(DATABASE!$AF$13:$AF$62,MATCH($C1901,DATABASE!$AC$13:$AC$62,0)),IF(E1901="2x D11",INDEX(DATABASE!$AF$13:$AF$62,MATCH($C1901,DATABASE!$AC$13:$AC$62,0))+2*DATABASE!$AF$62,IF(E1901="3x D11",INDEX(DATABASE!$AF$13:$AF$62,MATCH($C1901,DATABASE!$AC$13:$AC$62,0))+3*DATABASE!$AF$62,""))))</f>
        <v/>
      </c>
      <c r="E1901" s="38" t="str">
        <f>IF(AND($K1901="Y",$G1901&lt;&gt;"UNYIL",$F1901&lt;DATABASE!$O$8),"2x D11",IF(AND($K1901="Y",$G1901&lt;&gt;"UNYIL",$F1901&gt;=DATABASE!$O$8),"3x D11",""))</f>
        <v/>
      </c>
      <c r="F1901" s="9" t="str">
        <f>IF('DATA ACCURATE'!N1904&lt;&gt;"",'DATA ACCURATE'!N1904,"")</f>
        <v/>
      </c>
      <c r="G1901" t="str">
        <f>IF(F1901="","",IF(F1901&lt;=DATABASE!$I$8,"UNYIL",IF(F1901&lt;=DATABASE!$J$8,"KECIL",IF(F1901&lt;DATABASE!$K$8,"TANGGUNG",IF(F1901&gt;=DATABASE!$K$8,"BESAR","")))))</f>
        <v/>
      </c>
      <c r="H1901" s="16" t="str">
        <f>IF('DATA ACCURATE'!J1904&lt;&gt;"",'DATA ACCURATE'!J1904,"")</f>
        <v/>
      </c>
      <c r="I1901" s="35" t="str">
        <f>IF(B1901&lt;&gt;"",IFERROR(VLOOKUP(B1901,'DATA TIMBANGAN'!G:M,7,FALSE),VLOOKUP(B1901,'DATA TIMBANGAN'!G:M,7)),"")</f>
        <v/>
      </c>
      <c r="J1901" s="25" t="str">
        <f>IF(H1901&lt;&gt;"",IFERROR(INDEX(DATABASE!$Z$19:$Z$38,MATCH(DATEVALUE(H1901),DATABASE!$AA$19:$AA$38,0)),INDEX(DATABASE!$Z$12:$Z$18,MATCH(WEEKDAY(H1901,2),DATABASE!$AA$12:$AA$18,0))),"")</f>
        <v/>
      </c>
      <c r="K1901" s="25" t="str">
        <f>IF('DATA ACCURATE'!V1904&lt;&gt;"",'DATA ACCURATE'!V1904,"")</f>
        <v/>
      </c>
      <c r="L1901" s="80" t="str">
        <f>IF($H1901="","",IF(OR($J1901="LIBUR",AND($L1900="LIBUR",$O1900=$O1901)),"LIBUR",IF(AND(OR($L1900="LUAR JAM KERJA 1",$L1900="LUAR JAM KERJA 2"),OR(OR(AND($H1900=$H1901,AND(OR($I1901&gt;DATABASE!$J$3,$I1901&lt;DATABASE!$J$6),((DATEVALUE($H1901)+$I1901)-(DATEVALUE($H1900)+$I1900))&lt;DATABASE!$J$6)),AND($H1900=$H1901,$O1900=$O1901,OR($I1901&gt;DATABASE!$J$6,$I1901&lt;DATABASE!$J$3))),AND(($H1901-$H1900)=1,OR($I1901&lt;DATABASE!$I$6,((DATEVALUE($H1901)+$I1901)-(DATEVALUE($H1900)+$I1900))&lt;DATABASE!$J$6))),$A1901=$A1900),"LUAR JAM KERJA 2",IF(AND(OR(WEEKDAY($H1901,2)=1,WEEKDAY($H1901,2)=2,WEEKDAY($H1901,2)=3,WEEKDAY($H1901,2)=4,WEEKDAY($H1901,2)=5),$I1901&lt;=DATABASE!$J$3,$I1901&gt;=DATABASE!$I$3),"JAM KERJA",IF(AND(WEEKDAY($H1901,2)=6,$I1901&lt;=DATABASE!$J$4,$I1901&gt;=DATABASE!$I$4),"JAM KERJA","LUAR JAM KERJA 1")))))</f>
        <v/>
      </c>
      <c r="M1901" s="33" t="str">
        <f>IF('DATA ACCURATE'!T1904&lt;&gt;"",IF('DATA ACCURATE'!T1904&gt;100,'DATA ACCURATE'!T1904/10,'DATA ACCURATE'!T1904),"")</f>
        <v/>
      </c>
      <c r="N1901" t="str">
        <f>IF(M1901="","",IF(M1901&lt;=DATABASE!$I$9,"LOKAL",IF(M1901&lt;DATABASE!$J$9,"LUAR KOTA 1",IF($M1901&gt;=DATABASE!$J$9,"LUAR KOTA 2",""))))</f>
        <v/>
      </c>
      <c r="O1901" s="38" t="str">
        <f>IF('DATA ACCURATE'!L1904&lt;&gt;"",'DATA ACCURATE'!L1904,"")</f>
        <v/>
      </c>
      <c r="Q1901" s="38">
        <f t="shared" si="204"/>
        <v>0</v>
      </c>
      <c r="R1901" s="38">
        <f t="shared" si="204"/>
        <v>0</v>
      </c>
      <c r="S1901" s="38">
        <f t="shared" si="204"/>
        <v>0</v>
      </c>
      <c r="T1901" s="38">
        <f t="shared" si="202"/>
        <v>0</v>
      </c>
      <c r="U1901" s="38">
        <f t="shared" si="205"/>
        <v>0</v>
      </c>
      <c r="V1901" s="38">
        <f t="shared" si="205"/>
        <v>0</v>
      </c>
      <c r="W1901" s="38">
        <f t="shared" si="205"/>
        <v>0</v>
      </c>
      <c r="X1901" s="38">
        <f t="shared" si="206"/>
        <v>0</v>
      </c>
      <c r="Y1901" s="38">
        <f t="shared" si="206"/>
        <v>0</v>
      </c>
      <c r="Z1901" s="38">
        <f t="shared" si="206"/>
        <v>0</v>
      </c>
      <c r="AA1901" s="38">
        <f t="shared" si="203"/>
        <v>0</v>
      </c>
      <c r="AB1901" s="38">
        <f t="shared" si="207"/>
        <v>0</v>
      </c>
      <c r="AC1901" s="38">
        <f t="shared" si="208"/>
        <v>0</v>
      </c>
      <c r="AD1901" s="38" t="str">
        <f t="shared" si="209"/>
        <v>000000000000</v>
      </c>
    </row>
    <row r="1902" spans="1:30">
      <c r="A1902" s="9" t="str">
        <f>IF('DATA ACCURATE'!A1905&lt;&gt;"",'DATA ACCURATE'!A1905,"")</f>
        <v/>
      </c>
      <c r="B1902" s="9" t="str">
        <f>IF('DATA ACCURATE'!D1905&lt;&gt;"",'DATA ACCURATE'!D1905,"")</f>
        <v/>
      </c>
      <c r="C1902" s="38" t="str">
        <f>IF($AD1902="000000000000","",INDEX(DATABASE!$W$12:$W$71,MATCH($AD1902,DATABASE!$V$12:$V$71,0)))</f>
        <v/>
      </c>
      <c r="D1902" s="34" t="str">
        <f>IF(C1902="","",IF(E1902="",INDEX(DATABASE!$AF$13:$AF$62,MATCH($C1902,DATABASE!$AC$13:$AC$62,0)),IF(E1902="2x D11",INDEX(DATABASE!$AF$13:$AF$62,MATCH($C1902,DATABASE!$AC$13:$AC$62,0))+2*DATABASE!$AF$62,IF(E1902="3x D11",INDEX(DATABASE!$AF$13:$AF$62,MATCH($C1902,DATABASE!$AC$13:$AC$62,0))+3*DATABASE!$AF$62,""))))</f>
        <v/>
      </c>
      <c r="E1902" s="38" t="str">
        <f>IF(AND($K1902="Y",$G1902&lt;&gt;"UNYIL",$F1902&lt;DATABASE!$O$8),"2x D11",IF(AND($K1902="Y",$G1902&lt;&gt;"UNYIL",$F1902&gt;=DATABASE!$O$8),"3x D11",""))</f>
        <v/>
      </c>
      <c r="F1902" s="9" t="str">
        <f>IF('DATA ACCURATE'!N1905&lt;&gt;"",'DATA ACCURATE'!N1905,"")</f>
        <v/>
      </c>
      <c r="G1902" t="str">
        <f>IF(F1902="","",IF(F1902&lt;=DATABASE!$I$8,"UNYIL",IF(F1902&lt;=DATABASE!$J$8,"KECIL",IF(F1902&lt;DATABASE!$K$8,"TANGGUNG",IF(F1902&gt;=DATABASE!$K$8,"BESAR","")))))</f>
        <v/>
      </c>
      <c r="H1902" s="16" t="str">
        <f>IF('DATA ACCURATE'!J1905&lt;&gt;"",'DATA ACCURATE'!J1905,"")</f>
        <v/>
      </c>
      <c r="I1902" s="35" t="str">
        <f>IF(B1902&lt;&gt;"",IFERROR(VLOOKUP(B1902,'DATA TIMBANGAN'!G:M,7,FALSE),VLOOKUP(B1902,'DATA TIMBANGAN'!G:M,7)),"")</f>
        <v/>
      </c>
      <c r="J1902" s="25" t="str">
        <f>IF(H1902&lt;&gt;"",IFERROR(INDEX(DATABASE!$Z$19:$Z$38,MATCH(DATEVALUE(H1902),DATABASE!$AA$19:$AA$38,0)),INDEX(DATABASE!$Z$12:$Z$18,MATCH(WEEKDAY(H1902,2),DATABASE!$AA$12:$AA$18,0))),"")</f>
        <v/>
      </c>
      <c r="K1902" s="25" t="str">
        <f>IF('DATA ACCURATE'!V1905&lt;&gt;"",'DATA ACCURATE'!V1905,"")</f>
        <v/>
      </c>
      <c r="L1902" s="80" t="str">
        <f>IF($H1902="","",IF(OR($J1902="LIBUR",AND($L1901="LIBUR",$O1901=$O1902)),"LIBUR",IF(AND(OR($L1901="LUAR JAM KERJA 1",$L1901="LUAR JAM KERJA 2"),OR(OR(AND($H1901=$H1902,AND(OR($I1902&gt;DATABASE!$J$3,$I1902&lt;DATABASE!$J$6),((DATEVALUE($H1902)+$I1902)-(DATEVALUE($H1901)+$I1901))&lt;DATABASE!$J$6)),AND($H1901=$H1902,$O1901=$O1902,OR($I1902&gt;DATABASE!$J$6,$I1902&lt;DATABASE!$J$3))),AND(($H1902-$H1901)=1,OR($I1902&lt;DATABASE!$I$6,((DATEVALUE($H1902)+$I1902)-(DATEVALUE($H1901)+$I1901))&lt;DATABASE!$J$6))),$A1902=$A1901),"LUAR JAM KERJA 2",IF(AND(OR(WEEKDAY($H1902,2)=1,WEEKDAY($H1902,2)=2,WEEKDAY($H1902,2)=3,WEEKDAY($H1902,2)=4,WEEKDAY($H1902,2)=5),$I1902&lt;=DATABASE!$J$3,$I1902&gt;=DATABASE!$I$3),"JAM KERJA",IF(AND(WEEKDAY($H1902,2)=6,$I1902&lt;=DATABASE!$J$4,$I1902&gt;=DATABASE!$I$4),"JAM KERJA","LUAR JAM KERJA 1")))))</f>
        <v/>
      </c>
      <c r="M1902" s="33" t="str">
        <f>IF('DATA ACCURATE'!T1905&lt;&gt;"",IF('DATA ACCURATE'!T1905&gt;100,'DATA ACCURATE'!T1905/10,'DATA ACCURATE'!T1905),"")</f>
        <v/>
      </c>
      <c r="N1902" t="str">
        <f>IF(M1902="","",IF(M1902&lt;=DATABASE!$I$9,"LOKAL",IF(M1902&lt;DATABASE!$J$9,"LUAR KOTA 1",IF($M1902&gt;=DATABASE!$J$9,"LUAR KOTA 2",""))))</f>
        <v/>
      </c>
      <c r="O1902" s="38" t="str">
        <f>IF('DATA ACCURATE'!L1905&lt;&gt;"",'DATA ACCURATE'!L1905,"")</f>
        <v/>
      </c>
      <c r="Q1902" s="38">
        <f t="shared" si="204"/>
        <v>0</v>
      </c>
      <c r="R1902" s="38">
        <f t="shared" si="204"/>
        <v>0</v>
      </c>
      <c r="S1902" s="38">
        <f t="shared" si="204"/>
        <v>0</v>
      </c>
      <c r="T1902" s="38">
        <f t="shared" si="202"/>
        <v>0</v>
      </c>
      <c r="U1902" s="38">
        <f t="shared" si="205"/>
        <v>0</v>
      </c>
      <c r="V1902" s="38">
        <f t="shared" si="205"/>
        <v>0</v>
      </c>
      <c r="W1902" s="38">
        <f t="shared" si="205"/>
        <v>0</v>
      </c>
      <c r="X1902" s="38">
        <f t="shared" si="206"/>
        <v>0</v>
      </c>
      <c r="Y1902" s="38">
        <f t="shared" si="206"/>
        <v>0</v>
      </c>
      <c r="Z1902" s="38">
        <f t="shared" si="206"/>
        <v>0</v>
      </c>
      <c r="AA1902" s="38">
        <f t="shared" si="203"/>
        <v>0</v>
      </c>
      <c r="AB1902" s="38">
        <f t="shared" si="207"/>
        <v>0</v>
      </c>
      <c r="AC1902" s="38">
        <f t="shared" si="208"/>
        <v>0</v>
      </c>
      <c r="AD1902" s="38" t="str">
        <f t="shared" si="209"/>
        <v>000000000000</v>
      </c>
    </row>
    <row r="1903" spans="1:30">
      <c r="A1903" s="9" t="str">
        <f>IF('DATA ACCURATE'!A1906&lt;&gt;"",'DATA ACCURATE'!A1906,"")</f>
        <v/>
      </c>
      <c r="B1903" s="9" t="str">
        <f>IF('DATA ACCURATE'!D1906&lt;&gt;"",'DATA ACCURATE'!D1906,"")</f>
        <v/>
      </c>
      <c r="C1903" s="38" t="str">
        <f>IF($AD1903="000000000000","",INDEX(DATABASE!$W$12:$W$71,MATCH($AD1903,DATABASE!$V$12:$V$71,0)))</f>
        <v/>
      </c>
      <c r="D1903" s="34" t="str">
        <f>IF(C1903="","",IF(E1903="",INDEX(DATABASE!$AF$13:$AF$62,MATCH($C1903,DATABASE!$AC$13:$AC$62,0)),IF(E1903="2x D11",INDEX(DATABASE!$AF$13:$AF$62,MATCH($C1903,DATABASE!$AC$13:$AC$62,0))+2*DATABASE!$AF$62,IF(E1903="3x D11",INDEX(DATABASE!$AF$13:$AF$62,MATCH($C1903,DATABASE!$AC$13:$AC$62,0))+3*DATABASE!$AF$62,""))))</f>
        <v/>
      </c>
      <c r="E1903" s="38" t="str">
        <f>IF(AND($K1903="Y",$G1903&lt;&gt;"UNYIL",$F1903&lt;DATABASE!$O$8),"2x D11",IF(AND($K1903="Y",$G1903&lt;&gt;"UNYIL",$F1903&gt;=DATABASE!$O$8),"3x D11",""))</f>
        <v/>
      </c>
      <c r="F1903" s="9" t="str">
        <f>IF('DATA ACCURATE'!N1906&lt;&gt;"",'DATA ACCURATE'!N1906,"")</f>
        <v/>
      </c>
      <c r="G1903" t="str">
        <f>IF(F1903="","",IF(F1903&lt;=DATABASE!$I$8,"UNYIL",IF(F1903&lt;=DATABASE!$J$8,"KECIL",IF(F1903&lt;DATABASE!$K$8,"TANGGUNG",IF(F1903&gt;=DATABASE!$K$8,"BESAR","")))))</f>
        <v/>
      </c>
      <c r="H1903" s="16" t="str">
        <f>IF('DATA ACCURATE'!J1906&lt;&gt;"",'DATA ACCURATE'!J1906,"")</f>
        <v/>
      </c>
      <c r="I1903" s="35" t="str">
        <f>IF(B1903&lt;&gt;"",IFERROR(VLOOKUP(B1903,'DATA TIMBANGAN'!G:M,7,FALSE),VLOOKUP(B1903,'DATA TIMBANGAN'!G:M,7)),"")</f>
        <v/>
      </c>
      <c r="J1903" s="25" t="str">
        <f>IF(H1903&lt;&gt;"",IFERROR(INDEX(DATABASE!$Z$19:$Z$38,MATCH(DATEVALUE(H1903),DATABASE!$AA$19:$AA$38,0)),INDEX(DATABASE!$Z$12:$Z$18,MATCH(WEEKDAY(H1903,2),DATABASE!$AA$12:$AA$18,0))),"")</f>
        <v/>
      </c>
      <c r="K1903" s="25" t="str">
        <f>IF('DATA ACCURATE'!V1906&lt;&gt;"",'DATA ACCURATE'!V1906,"")</f>
        <v/>
      </c>
      <c r="L1903" s="80" t="str">
        <f>IF($H1903="","",IF(OR($J1903="LIBUR",AND($L1902="LIBUR",$O1902=$O1903)),"LIBUR",IF(AND(OR($L1902="LUAR JAM KERJA 1",$L1902="LUAR JAM KERJA 2"),OR(OR(AND($H1902=$H1903,AND(OR($I1903&gt;DATABASE!$J$3,$I1903&lt;DATABASE!$J$6),((DATEVALUE($H1903)+$I1903)-(DATEVALUE($H1902)+$I1902))&lt;DATABASE!$J$6)),AND($H1902=$H1903,$O1902=$O1903,OR($I1903&gt;DATABASE!$J$6,$I1903&lt;DATABASE!$J$3))),AND(($H1903-$H1902)=1,OR($I1903&lt;DATABASE!$I$6,((DATEVALUE($H1903)+$I1903)-(DATEVALUE($H1902)+$I1902))&lt;DATABASE!$J$6))),$A1903=$A1902),"LUAR JAM KERJA 2",IF(AND(OR(WEEKDAY($H1903,2)=1,WEEKDAY($H1903,2)=2,WEEKDAY($H1903,2)=3,WEEKDAY($H1903,2)=4,WEEKDAY($H1903,2)=5),$I1903&lt;=DATABASE!$J$3,$I1903&gt;=DATABASE!$I$3),"JAM KERJA",IF(AND(WEEKDAY($H1903,2)=6,$I1903&lt;=DATABASE!$J$4,$I1903&gt;=DATABASE!$I$4),"JAM KERJA","LUAR JAM KERJA 1")))))</f>
        <v/>
      </c>
      <c r="M1903" s="33" t="str">
        <f>IF('DATA ACCURATE'!T1906&lt;&gt;"",IF('DATA ACCURATE'!T1906&gt;100,'DATA ACCURATE'!T1906/10,'DATA ACCURATE'!T1906),"")</f>
        <v/>
      </c>
      <c r="N1903" t="str">
        <f>IF(M1903="","",IF(M1903&lt;=DATABASE!$I$9,"LOKAL",IF(M1903&lt;DATABASE!$J$9,"LUAR KOTA 1",IF($M1903&gt;=DATABASE!$J$9,"LUAR KOTA 2",""))))</f>
        <v/>
      </c>
      <c r="O1903" s="38" t="str">
        <f>IF('DATA ACCURATE'!L1906&lt;&gt;"",'DATA ACCURATE'!L1906,"")</f>
        <v/>
      </c>
      <c r="Q1903" s="38">
        <f t="shared" si="204"/>
        <v>0</v>
      </c>
      <c r="R1903" s="38">
        <f t="shared" si="204"/>
        <v>0</v>
      </c>
      <c r="S1903" s="38">
        <f t="shared" si="204"/>
        <v>0</v>
      </c>
      <c r="T1903" s="38">
        <f t="shared" si="202"/>
        <v>0</v>
      </c>
      <c r="U1903" s="38">
        <f t="shared" si="205"/>
        <v>0</v>
      </c>
      <c r="V1903" s="38">
        <f t="shared" si="205"/>
        <v>0</v>
      </c>
      <c r="W1903" s="38">
        <f t="shared" si="205"/>
        <v>0</v>
      </c>
      <c r="X1903" s="38">
        <f t="shared" si="206"/>
        <v>0</v>
      </c>
      <c r="Y1903" s="38">
        <f t="shared" si="206"/>
        <v>0</v>
      </c>
      <c r="Z1903" s="38">
        <f t="shared" si="206"/>
        <v>0</v>
      </c>
      <c r="AA1903" s="38">
        <f t="shared" si="203"/>
        <v>0</v>
      </c>
      <c r="AB1903" s="38">
        <f t="shared" si="207"/>
        <v>0</v>
      </c>
      <c r="AC1903" s="38">
        <f t="shared" si="208"/>
        <v>0</v>
      </c>
      <c r="AD1903" s="38" t="str">
        <f t="shared" si="209"/>
        <v>000000000000</v>
      </c>
    </row>
    <row r="1904" spans="1:30">
      <c r="A1904" s="9" t="str">
        <f>IF('DATA ACCURATE'!A1907&lt;&gt;"",'DATA ACCURATE'!A1907,"")</f>
        <v/>
      </c>
      <c r="B1904" s="9" t="str">
        <f>IF('DATA ACCURATE'!D1907&lt;&gt;"",'DATA ACCURATE'!D1907,"")</f>
        <v/>
      </c>
      <c r="C1904" s="38" t="str">
        <f>IF($AD1904="000000000000","",INDEX(DATABASE!$W$12:$W$71,MATCH($AD1904,DATABASE!$V$12:$V$71,0)))</f>
        <v/>
      </c>
      <c r="D1904" s="34" t="str">
        <f>IF(C1904="","",IF(E1904="",INDEX(DATABASE!$AF$13:$AF$62,MATCH($C1904,DATABASE!$AC$13:$AC$62,0)),IF(E1904="2x D11",INDEX(DATABASE!$AF$13:$AF$62,MATCH($C1904,DATABASE!$AC$13:$AC$62,0))+2*DATABASE!$AF$62,IF(E1904="3x D11",INDEX(DATABASE!$AF$13:$AF$62,MATCH($C1904,DATABASE!$AC$13:$AC$62,0))+3*DATABASE!$AF$62,""))))</f>
        <v/>
      </c>
      <c r="E1904" s="38" t="str">
        <f>IF(AND($K1904="Y",$G1904&lt;&gt;"UNYIL",$F1904&lt;DATABASE!$O$8),"2x D11",IF(AND($K1904="Y",$G1904&lt;&gt;"UNYIL",$F1904&gt;=DATABASE!$O$8),"3x D11",""))</f>
        <v/>
      </c>
      <c r="F1904" s="9" t="str">
        <f>IF('DATA ACCURATE'!N1907&lt;&gt;"",'DATA ACCURATE'!N1907,"")</f>
        <v/>
      </c>
      <c r="G1904" t="str">
        <f>IF(F1904="","",IF(F1904&lt;=DATABASE!$I$8,"UNYIL",IF(F1904&lt;=DATABASE!$J$8,"KECIL",IF(F1904&lt;DATABASE!$K$8,"TANGGUNG",IF(F1904&gt;=DATABASE!$K$8,"BESAR","")))))</f>
        <v/>
      </c>
      <c r="H1904" s="16" t="str">
        <f>IF('DATA ACCURATE'!J1907&lt;&gt;"",'DATA ACCURATE'!J1907,"")</f>
        <v/>
      </c>
      <c r="I1904" s="35" t="str">
        <f>IF(B1904&lt;&gt;"",IFERROR(VLOOKUP(B1904,'DATA TIMBANGAN'!G:M,7,FALSE),VLOOKUP(B1904,'DATA TIMBANGAN'!G:M,7)),"")</f>
        <v/>
      </c>
      <c r="J1904" s="25" t="str">
        <f>IF(H1904&lt;&gt;"",IFERROR(INDEX(DATABASE!$Z$19:$Z$38,MATCH(DATEVALUE(H1904),DATABASE!$AA$19:$AA$38,0)),INDEX(DATABASE!$Z$12:$Z$18,MATCH(WEEKDAY(H1904,2),DATABASE!$AA$12:$AA$18,0))),"")</f>
        <v/>
      </c>
      <c r="K1904" s="25" t="str">
        <f>IF('DATA ACCURATE'!V1907&lt;&gt;"",'DATA ACCURATE'!V1907,"")</f>
        <v/>
      </c>
      <c r="L1904" s="80" t="str">
        <f>IF($H1904="","",IF(OR($J1904="LIBUR",AND($L1903="LIBUR",$O1903=$O1904)),"LIBUR",IF(AND(OR($L1903="LUAR JAM KERJA 1",$L1903="LUAR JAM KERJA 2"),OR(OR(AND($H1903=$H1904,AND(OR($I1904&gt;DATABASE!$J$3,$I1904&lt;DATABASE!$J$6),((DATEVALUE($H1904)+$I1904)-(DATEVALUE($H1903)+$I1903))&lt;DATABASE!$J$6)),AND($H1903=$H1904,$O1903=$O1904,OR($I1904&gt;DATABASE!$J$6,$I1904&lt;DATABASE!$J$3))),AND(($H1904-$H1903)=1,OR($I1904&lt;DATABASE!$I$6,((DATEVALUE($H1904)+$I1904)-(DATEVALUE($H1903)+$I1903))&lt;DATABASE!$J$6))),$A1904=$A1903),"LUAR JAM KERJA 2",IF(AND(OR(WEEKDAY($H1904,2)=1,WEEKDAY($H1904,2)=2,WEEKDAY($H1904,2)=3,WEEKDAY($H1904,2)=4,WEEKDAY($H1904,2)=5),$I1904&lt;=DATABASE!$J$3,$I1904&gt;=DATABASE!$I$3),"JAM KERJA",IF(AND(WEEKDAY($H1904,2)=6,$I1904&lt;=DATABASE!$J$4,$I1904&gt;=DATABASE!$I$4),"JAM KERJA","LUAR JAM KERJA 1")))))</f>
        <v/>
      </c>
      <c r="M1904" s="33" t="str">
        <f>IF('DATA ACCURATE'!T1907&lt;&gt;"",IF('DATA ACCURATE'!T1907&gt;100,'DATA ACCURATE'!T1907/10,'DATA ACCURATE'!T1907),"")</f>
        <v/>
      </c>
      <c r="N1904" t="str">
        <f>IF(M1904="","",IF(M1904&lt;=DATABASE!$I$9,"LOKAL",IF(M1904&lt;DATABASE!$J$9,"LUAR KOTA 1",IF($M1904&gt;=DATABASE!$J$9,"LUAR KOTA 2",""))))</f>
        <v/>
      </c>
      <c r="O1904" s="38" t="str">
        <f>IF('DATA ACCURATE'!L1907&lt;&gt;"",'DATA ACCURATE'!L1907,"")</f>
        <v/>
      </c>
      <c r="Q1904" s="38">
        <f t="shared" si="204"/>
        <v>0</v>
      </c>
      <c r="R1904" s="38">
        <f t="shared" si="204"/>
        <v>0</v>
      </c>
      <c r="S1904" s="38">
        <f t="shared" si="204"/>
        <v>0</v>
      </c>
      <c r="T1904" s="38">
        <f t="shared" si="202"/>
        <v>0</v>
      </c>
      <c r="U1904" s="38">
        <f t="shared" si="205"/>
        <v>0</v>
      </c>
      <c r="V1904" s="38">
        <f t="shared" si="205"/>
        <v>0</v>
      </c>
      <c r="W1904" s="38">
        <f t="shared" si="205"/>
        <v>0</v>
      </c>
      <c r="X1904" s="38">
        <f t="shared" si="206"/>
        <v>0</v>
      </c>
      <c r="Y1904" s="38">
        <f t="shared" si="206"/>
        <v>0</v>
      </c>
      <c r="Z1904" s="38">
        <f t="shared" si="206"/>
        <v>0</v>
      </c>
      <c r="AA1904" s="38">
        <f t="shared" si="203"/>
        <v>0</v>
      </c>
      <c r="AB1904" s="38">
        <f t="shared" si="207"/>
        <v>0</v>
      </c>
      <c r="AC1904" s="38">
        <f t="shared" si="208"/>
        <v>0</v>
      </c>
      <c r="AD1904" s="38" t="str">
        <f t="shared" si="209"/>
        <v>000000000000</v>
      </c>
    </row>
    <row r="1905" spans="1:30">
      <c r="A1905" s="9" t="str">
        <f>IF('DATA ACCURATE'!A1908&lt;&gt;"",'DATA ACCURATE'!A1908,"")</f>
        <v/>
      </c>
      <c r="B1905" s="9" t="str">
        <f>IF('DATA ACCURATE'!D1908&lt;&gt;"",'DATA ACCURATE'!D1908,"")</f>
        <v/>
      </c>
      <c r="C1905" s="38" t="str">
        <f>IF($AD1905="000000000000","",INDEX(DATABASE!$W$12:$W$71,MATCH($AD1905,DATABASE!$V$12:$V$71,0)))</f>
        <v/>
      </c>
      <c r="D1905" s="34" t="str">
        <f>IF(C1905="","",IF(E1905="",INDEX(DATABASE!$AF$13:$AF$62,MATCH($C1905,DATABASE!$AC$13:$AC$62,0)),IF(E1905="2x D11",INDEX(DATABASE!$AF$13:$AF$62,MATCH($C1905,DATABASE!$AC$13:$AC$62,0))+2*DATABASE!$AF$62,IF(E1905="3x D11",INDEX(DATABASE!$AF$13:$AF$62,MATCH($C1905,DATABASE!$AC$13:$AC$62,0))+3*DATABASE!$AF$62,""))))</f>
        <v/>
      </c>
      <c r="E1905" s="38" t="str">
        <f>IF(AND($K1905="Y",$G1905&lt;&gt;"UNYIL",$F1905&lt;DATABASE!$O$8),"2x D11",IF(AND($K1905="Y",$G1905&lt;&gt;"UNYIL",$F1905&gt;=DATABASE!$O$8),"3x D11",""))</f>
        <v/>
      </c>
      <c r="F1905" s="9" t="str">
        <f>IF('DATA ACCURATE'!N1908&lt;&gt;"",'DATA ACCURATE'!N1908,"")</f>
        <v/>
      </c>
      <c r="G1905" t="str">
        <f>IF(F1905="","",IF(F1905&lt;=DATABASE!$I$8,"UNYIL",IF(F1905&lt;=DATABASE!$J$8,"KECIL",IF(F1905&lt;DATABASE!$K$8,"TANGGUNG",IF(F1905&gt;=DATABASE!$K$8,"BESAR","")))))</f>
        <v/>
      </c>
      <c r="H1905" s="16" t="str">
        <f>IF('DATA ACCURATE'!J1908&lt;&gt;"",'DATA ACCURATE'!J1908,"")</f>
        <v/>
      </c>
      <c r="I1905" s="35" t="str">
        <f>IF(B1905&lt;&gt;"",IFERROR(VLOOKUP(B1905,'DATA TIMBANGAN'!G:M,7,FALSE),VLOOKUP(B1905,'DATA TIMBANGAN'!G:M,7)),"")</f>
        <v/>
      </c>
      <c r="J1905" s="25" t="str">
        <f>IF(H1905&lt;&gt;"",IFERROR(INDEX(DATABASE!$Z$19:$Z$38,MATCH(DATEVALUE(H1905),DATABASE!$AA$19:$AA$38,0)),INDEX(DATABASE!$Z$12:$Z$18,MATCH(WEEKDAY(H1905,2),DATABASE!$AA$12:$AA$18,0))),"")</f>
        <v/>
      </c>
      <c r="K1905" s="25" t="str">
        <f>IF('DATA ACCURATE'!V1908&lt;&gt;"",'DATA ACCURATE'!V1908,"")</f>
        <v/>
      </c>
      <c r="L1905" s="80" t="str">
        <f>IF($H1905="","",IF(OR($J1905="LIBUR",AND($L1904="LIBUR",$O1904=$O1905)),"LIBUR",IF(AND(OR($L1904="LUAR JAM KERJA 1",$L1904="LUAR JAM KERJA 2"),OR(OR(AND($H1904=$H1905,AND(OR($I1905&gt;DATABASE!$J$3,$I1905&lt;DATABASE!$J$6),((DATEVALUE($H1905)+$I1905)-(DATEVALUE($H1904)+$I1904))&lt;DATABASE!$J$6)),AND($H1904=$H1905,$O1904=$O1905,OR($I1905&gt;DATABASE!$J$6,$I1905&lt;DATABASE!$J$3))),AND(($H1905-$H1904)=1,OR($I1905&lt;DATABASE!$I$6,((DATEVALUE($H1905)+$I1905)-(DATEVALUE($H1904)+$I1904))&lt;DATABASE!$J$6))),$A1905=$A1904),"LUAR JAM KERJA 2",IF(AND(OR(WEEKDAY($H1905,2)=1,WEEKDAY($H1905,2)=2,WEEKDAY($H1905,2)=3,WEEKDAY($H1905,2)=4,WEEKDAY($H1905,2)=5),$I1905&lt;=DATABASE!$J$3,$I1905&gt;=DATABASE!$I$3),"JAM KERJA",IF(AND(WEEKDAY($H1905,2)=6,$I1905&lt;=DATABASE!$J$4,$I1905&gt;=DATABASE!$I$4),"JAM KERJA","LUAR JAM KERJA 1")))))</f>
        <v/>
      </c>
      <c r="M1905" s="33" t="str">
        <f>IF('DATA ACCURATE'!T1908&lt;&gt;"",IF('DATA ACCURATE'!T1908&gt;100,'DATA ACCURATE'!T1908/10,'DATA ACCURATE'!T1908),"")</f>
        <v/>
      </c>
      <c r="N1905" t="str">
        <f>IF(M1905="","",IF(M1905&lt;=DATABASE!$I$9,"LOKAL",IF(M1905&lt;DATABASE!$J$9,"LUAR KOTA 1",IF($M1905&gt;=DATABASE!$J$9,"LUAR KOTA 2",""))))</f>
        <v/>
      </c>
      <c r="O1905" s="38" t="str">
        <f>IF('DATA ACCURATE'!L1908&lt;&gt;"",'DATA ACCURATE'!L1908,"")</f>
        <v/>
      </c>
      <c r="Q1905" s="38">
        <f t="shared" si="204"/>
        <v>0</v>
      </c>
      <c r="R1905" s="38">
        <f t="shared" si="204"/>
        <v>0</v>
      </c>
      <c r="S1905" s="38">
        <f t="shared" si="204"/>
        <v>0</v>
      </c>
      <c r="T1905" s="38">
        <f t="shared" si="202"/>
        <v>0</v>
      </c>
      <c r="U1905" s="38">
        <f t="shared" si="205"/>
        <v>0</v>
      </c>
      <c r="V1905" s="38">
        <f t="shared" si="205"/>
        <v>0</v>
      </c>
      <c r="W1905" s="38">
        <f t="shared" si="205"/>
        <v>0</v>
      </c>
      <c r="X1905" s="38">
        <f t="shared" si="206"/>
        <v>0</v>
      </c>
      <c r="Y1905" s="38">
        <f t="shared" si="206"/>
        <v>0</v>
      </c>
      <c r="Z1905" s="38">
        <f t="shared" si="206"/>
        <v>0</v>
      </c>
      <c r="AA1905" s="38">
        <f t="shared" si="203"/>
        <v>0</v>
      </c>
      <c r="AB1905" s="38">
        <f t="shared" si="207"/>
        <v>0</v>
      </c>
      <c r="AC1905" s="38">
        <f t="shared" si="208"/>
        <v>0</v>
      </c>
      <c r="AD1905" s="38" t="str">
        <f t="shared" si="209"/>
        <v>000000000000</v>
      </c>
    </row>
    <row r="1906" spans="1:30">
      <c r="A1906" s="9" t="str">
        <f>IF('DATA ACCURATE'!A1909&lt;&gt;"",'DATA ACCURATE'!A1909,"")</f>
        <v/>
      </c>
      <c r="B1906" s="9" t="str">
        <f>IF('DATA ACCURATE'!D1909&lt;&gt;"",'DATA ACCURATE'!D1909,"")</f>
        <v/>
      </c>
      <c r="C1906" s="38" t="str">
        <f>IF($AD1906="000000000000","",INDEX(DATABASE!$W$12:$W$71,MATCH($AD1906,DATABASE!$V$12:$V$71,0)))</f>
        <v/>
      </c>
      <c r="D1906" s="34" t="str">
        <f>IF(C1906="","",IF(E1906="",INDEX(DATABASE!$AF$13:$AF$62,MATCH($C1906,DATABASE!$AC$13:$AC$62,0)),IF(E1906="2x D11",INDEX(DATABASE!$AF$13:$AF$62,MATCH($C1906,DATABASE!$AC$13:$AC$62,0))+2*DATABASE!$AF$62,IF(E1906="3x D11",INDEX(DATABASE!$AF$13:$AF$62,MATCH($C1906,DATABASE!$AC$13:$AC$62,0))+3*DATABASE!$AF$62,""))))</f>
        <v/>
      </c>
      <c r="E1906" s="38" t="str">
        <f>IF(AND($K1906="Y",$G1906&lt;&gt;"UNYIL",$F1906&lt;DATABASE!$O$8),"2x D11",IF(AND($K1906="Y",$G1906&lt;&gt;"UNYIL",$F1906&gt;=DATABASE!$O$8),"3x D11",""))</f>
        <v/>
      </c>
      <c r="F1906" s="9" t="str">
        <f>IF('DATA ACCURATE'!N1909&lt;&gt;"",'DATA ACCURATE'!N1909,"")</f>
        <v/>
      </c>
      <c r="G1906" t="str">
        <f>IF(F1906="","",IF(F1906&lt;=DATABASE!$I$8,"UNYIL",IF(F1906&lt;=DATABASE!$J$8,"KECIL",IF(F1906&lt;DATABASE!$K$8,"TANGGUNG",IF(F1906&gt;=DATABASE!$K$8,"BESAR","")))))</f>
        <v/>
      </c>
      <c r="H1906" s="16" t="str">
        <f>IF('DATA ACCURATE'!J1909&lt;&gt;"",'DATA ACCURATE'!J1909,"")</f>
        <v/>
      </c>
      <c r="I1906" s="35" t="str">
        <f>IF(B1906&lt;&gt;"",IFERROR(VLOOKUP(B1906,'DATA TIMBANGAN'!G:M,7,FALSE),VLOOKUP(B1906,'DATA TIMBANGAN'!G:M,7)),"")</f>
        <v/>
      </c>
      <c r="J1906" s="25" t="str">
        <f>IF(H1906&lt;&gt;"",IFERROR(INDEX(DATABASE!$Z$19:$Z$38,MATCH(DATEVALUE(H1906),DATABASE!$AA$19:$AA$38,0)),INDEX(DATABASE!$Z$12:$Z$18,MATCH(WEEKDAY(H1906,2),DATABASE!$AA$12:$AA$18,0))),"")</f>
        <v/>
      </c>
      <c r="K1906" s="25" t="str">
        <f>IF('DATA ACCURATE'!V1909&lt;&gt;"",'DATA ACCURATE'!V1909,"")</f>
        <v/>
      </c>
      <c r="L1906" s="80" t="str">
        <f>IF($H1906="","",IF(OR($J1906="LIBUR",AND($L1905="LIBUR",$O1905=$O1906)),"LIBUR",IF(AND(OR($L1905="LUAR JAM KERJA 1",$L1905="LUAR JAM KERJA 2"),OR(OR(AND($H1905=$H1906,AND(OR($I1906&gt;DATABASE!$J$3,$I1906&lt;DATABASE!$J$6),((DATEVALUE($H1906)+$I1906)-(DATEVALUE($H1905)+$I1905))&lt;DATABASE!$J$6)),AND($H1905=$H1906,$O1905=$O1906,OR($I1906&gt;DATABASE!$J$6,$I1906&lt;DATABASE!$J$3))),AND(($H1906-$H1905)=1,OR($I1906&lt;DATABASE!$I$6,((DATEVALUE($H1906)+$I1906)-(DATEVALUE($H1905)+$I1905))&lt;DATABASE!$J$6))),$A1906=$A1905),"LUAR JAM KERJA 2",IF(AND(OR(WEEKDAY($H1906,2)=1,WEEKDAY($H1906,2)=2,WEEKDAY($H1906,2)=3,WEEKDAY($H1906,2)=4,WEEKDAY($H1906,2)=5),$I1906&lt;=DATABASE!$J$3,$I1906&gt;=DATABASE!$I$3),"JAM KERJA",IF(AND(WEEKDAY($H1906,2)=6,$I1906&lt;=DATABASE!$J$4,$I1906&gt;=DATABASE!$I$4),"JAM KERJA","LUAR JAM KERJA 1")))))</f>
        <v/>
      </c>
      <c r="M1906" s="33" t="str">
        <f>IF('DATA ACCURATE'!T1909&lt;&gt;"",IF('DATA ACCURATE'!T1909&gt;100,'DATA ACCURATE'!T1909/10,'DATA ACCURATE'!T1909),"")</f>
        <v/>
      </c>
      <c r="N1906" t="str">
        <f>IF(M1906="","",IF(M1906&lt;=DATABASE!$I$9,"LOKAL",IF(M1906&lt;DATABASE!$J$9,"LUAR KOTA 1",IF($M1906&gt;=DATABASE!$J$9,"LUAR KOTA 2",""))))</f>
        <v/>
      </c>
      <c r="O1906" s="38" t="str">
        <f>IF('DATA ACCURATE'!L1909&lt;&gt;"",'DATA ACCURATE'!L1909,"")</f>
        <v/>
      </c>
      <c r="Q1906" s="38">
        <f t="shared" si="204"/>
        <v>0</v>
      </c>
      <c r="R1906" s="38">
        <f t="shared" si="204"/>
        <v>0</v>
      </c>
      <c r="S1906" s="38">
        <f t="shared" si="204"/>
        <v>0</v>
      </c>
      <c r="T1906" s="38">
        <f t="shared" si="202"/>
        <v>0</v>
      </c>
      <c r="U1906" s="38">
        <f t="shared" si="205"/>
        <v>0</v>
      </c>
      <c r="V1906" s="38">
        <f t="shared" si="205"/>
        <v>0</v>
      </c>
      <c r="W1906" s="38">
        <f t="shared" si="205"/>
        <v>0</v>
      </c>
      <c r="X1906" s="38">
        <f t="shared" si="206"/>
        <v>0</v>
      </c>
      <c r="Y1906" s="38">
        <f t="shared" si="206"/>
        <v>0</v>
      </c>
      <c r="Z1906" s="38">
        <f t="shared" si="206"/>
        <v>0</v>
      </c>
      <c r="AA1906" s="38">
        <f t="shared" si="203"/>
        <v>0</v>
      </c>
      <c r="AB1906" s="38">
        <f t="shared" si="207"/>
        <v>0</v>
      </c>
      <c r="AC1906" s="38">
        <f t="shared" si="208"/>
        <v>0</v>
      </c>
      <c r="AD1906" s="38" t="str">
        <f t="shared" si="209"/>
        <v>000000000000</v>
      </c>
    </row>
    <row r="1907" spans="1:30">
      <c r="A1907" s="9" t="str">
        <f>IF('DATA ACCURATE'!A1910&lt;&gt;"",'DATA ACCURATE'!A1910,"")</f>
        <v/>
      </c>
      <c r="B1907" s="9" t="str">
        <f>IF('DATA ACCURATE'!D1910&lt;&gt;"",'DATA ACCURATE'!D1910,"")</f>
        <v/>
      </c>
      <c r="C1907" s="38" t="str">
        <f>IF($AD1907="000000000000","",INDEX(DATABASE!$W$12:$W$71,MATCH($AD1907,DATABASE!$V$12:$V$71,0)))</f>
        <v/>
      </c>
      <c r="D1907" s="34" t="str">
        <f>IF(C1907="","",IF(E1907="",INDEX(DATABASE!$AF$13:$AF$62,MATCH($C1907,DATABASE!$AC$13:$AC$62,0)),IF(E1907="2x D11",INDEX(DATABASE!$AF$13:$AF$62,MATCH($C1907,DATABASE!$AC$13:$AC$62,0))+2*DATABASE!$AF$62,IF(E1907="3x D11",INDEX(DATABASE!$AF$13:$AF$62,MATCH($C1907,DATABASE!$AC$13:$AC$62,0))+3*DATABASE!$AF$62,""))))</f>
        <v/>
      </c>
      <c r="E1907" s="38" t="str">
        <f>IF(AND($K1907="Y",$G1907&lt;&gt;"UNYIL",$F1907&lt;DATABASE!$O$8),"2x D11",IF(AND($K1907="Y",$G1907&lt;&gt;"UNYIL",$F1907&gt;=DATABASE!$O$8),"3x D11",""))</f>
        <v/>
      </c>
      <c r="F1907" s="9" t="str">
        <f>IF('DATA ACCURATE'!N1910&lt;&gt;"",'DATA ACCURATE'!N1910,"")</f>
        <v/>
      </c>
      <c r="G1907" t="str">
        <f>IF(F1907="","",IF(F1907&lt;=DATABASE!$I$8,"UNYIL",IF(F1907&lt;=DATABASE!$J$8,"KECIL",IF(F1907&lt;DATABASE!$K$8,"TANGGUNG",IF(F1907&gt;=DATABASE!$K$8,"BESAR","")))))</f>
        <v/>
      </c>
      <c r="H1907" s="16" t="str">
        <f>IF('DATA ACCURATE'!J1910&lt;&gt;"",'DATA ACCURATE'!J1910,"")</f>
        <v/>
      </c>
      <c r="I1907" s="35" t="str">
        <f>IF(B1907&lt;&gt;"",IFERROR(VLOOKUP(B1907,'DATA TIMBANGAN'!G:M,7,FALSE),VLOOKUP(B1907,'DATA TIMBANGAN'!G:M,7)),"")</f>
        <v/>
      </c>
      <c r="J1907" s="25" t="str">
        <f>IF(H1907&lt;&gt;"",IFERROR(INDEX(DATABASE!$Z$19:$Z$38,MATCH(DATEVALUE(H1907),DATABASE!$AA$19:$AA$38,0)),INDEX(DATABASE!$Z$12:$Z$18,MATCH(WEEKDAY(H1907,2),DATABASE!$AA$12:$AA$18,0))),"")</f>
        <v/>
      </c>
      <c r="K1907" s="25" t="str">
        <f>IF('DATA ACCURATE'!V1910&lt;&gt;"",'DATA ACCURATE'!V1910,"")</f>
        <v/>
      </c>
      <c r="L1907" s="80" t="str">
        <f>IF($H1907="","",IF(OR($J1907="LIBUR",AND($L1906="LIBUR",$O1906=$O1907)),"LIBUR",IF(AND(OR($L1906="LUAR JAM KERJA 1",$L1906="LUAR JAM KERJA 2"),OR(OR(AND($H1906=$H1907,AND(OR($I1907&gt;DATABASE!$J$3,$I1907&lt;DATABASE!$J$6),((DATEVALUE($H1907)+$I1907)-(DATEVALUE($H1906)+$I1906))&lt;DATABASE!$J$6)),AND($H1906=$H1907,$O1906=$O1907,OR($I1907&gt;DATABASE!$J$6,$I1907&lt;DATABASE!$J$3))),AND(($H1907-$H1906)=1,OR($I1907&lt;DATABASE!$I$6,((DATEVALUE($H1907)+$I1907)-(DATEVALUE($H1906)+$I1906))&lt;DATABASE!$J$6))),$A1907=$A1906),"LUAR JAM KERJA 2",IF(AND(OR(WEEKDAY($H1907,2)=1,WEEKDAY($H1907,2)=2,WEEKDAY($H1907,2)=3,WEEKDAY($H1907,2)=4,WEEKDAY($H1907,2)=5),$I1907&lt;=DATABASE!$J$3,$I1907&gt;=DATABASE!$I$3),"JAM KERJA",IF(AND(WEEKDAY($H1907,2)=6,$I1907&lt;=DATABASE!$J$4,$I1907&gt;=DATABASE!$I$4),"JAM KERJA","LUAR JAM KERJA 1")))))</f>
        <v/>
      </c>
      <c r="M1907" s="33" t="str">
        <f>IF('DATA ACCURATE'!T1910&lt;&gt;"",IF('DATA ACCURATE'!T1910&gt;100,'DATA ACCURATE'!T1910/10,'DATA ACCURATE'!T1910),"")</f>
        <v/>
      </c>
      <c r="N1907" t="str">
        <f>IF(M1907="","",IF(M1907&lt;=DATABASE!$I$9,"LOKAL",IF(M1907&lt;DATABASE!$J$9,"LUAR KOTA 1",IF($M1907&gt;=DATABASE!$J$9,"LUAR KOTA 2",""))))</f>
        <v/>
      </c>
      <c r="O1907" s="38" t="str">
        <f>IF('DATA ACCURATE'!L1910&lt;&gt;"",'DATA ACCURATE'!L1910,"")</f>
        <v/>
      </c>
      <c r="Q1907" s="38">
        <f t="shared" si="204"/>
        <v>0</v>
      </c>
      <c r="R1907" s="38">
        <f t="shared" si="204"/>
        <v>0</v>
      </c>
      <c r="S1907" s="38">
        <f t="shared" si="204"/>
        <v>0</v>
      </c>
      <c r="T1907" s="38">
        <f t="shared" si="202"/>
        <v>0</v>
      </c>
      <c r="U1907" s="38">
        <f t="shared" si="205"/>
        <v>0</v>
      </c>
      <c r="V1907" s="38">
        <f t="shared" si="205"/>
        <v>0</v>
      </c>
      <c r="W1907" s="38">
        <f t="shared" si="205"/>
        <v>0</v>
      </c>
      <c r="X1907" s="38">
        <f t="shared" si="206"/>
        <v>0</v>
      </c>
      <c r="Y1907" s="38">
        <f t="shared" si="206"/>
        <v>0</v>
      </c>
      <c r="Z1907" s="38">
        <f t="shared" si="206"/>
        <v>0</v>
      </c>
      <c r="AA1907" s="38">
        <f t="shared" si="203"/>
        <v>0</v>
      </c>
      <c r="AB1907" s="38">
        <f t="shared" si="207"/>
        <v>0</v>
      </c>
      <c r="AC1907" s="38">
        <f t="shared" si="208"/>
        <v>0</v>
      </c>
      <c r="AD1907" s="38" t="str">
        <f t="shared" si="209"/>
        <v>000000000000</v>
      </c>
    </row>
    <row r="1908" spans="1:30">
      <c r="A1908" s="9" t="str">
        <f>IF('DATA ACCURATE'!A1911&lt;&gt;"",'DATA ACCURATE'!A1911,"")</f>
        <v/>
      </c>
      <c r="B1908" s="9" t="str">
        <f>IF('DATA ACCURATE'!D1911&lt;&gt;"",'DATA ACCURATE'!D1911,"")</f>
        <v/>
      </c>
      <c r="C1908" s="38" t="str">
        <f>IF($AD1908="000000000000","",INDEX(DATABASE!$W$12:$W$71,MATCH($AD1908,DATABASE!$V$12:$V$71,0)))</f>
        <v/>
      </c>
      <c r="D1908" s="34" t="str">
        <f>IF(C1908="","",IF(E1908="",INDEX(DATABASE!$AF$13:$AF$62,MATCH($C1908,DATABASE!$AC$13:$AC$62,0)),IF(E1908="2x D11",INDEX(DATABASE!$AF$13:$AF$62,MATCH($C1908,DATABASE!$AC$13:$AC$62,0))+2*DATABASE!$AF$62,IF(E1908="3x D11",INDEX(DATABASE!$AF$13:$AF$62,MATCH($C1908,DATABASE!$AC$13:$AC$62,0))+3*DATABASE!$AF$62,""))))</f>
        <v/>
      </c>
      <c r="E1908" s="38" t="str">
        <f>IF(AND($K1908="Y",$G1908&lt;&gt;"UNYIL",$F1908&lt;DATABASE!$O$8),"2x D11",IF(AND($K1908="Y",$G1908&lt;&gt;"UNYIL",$F1908&gt;=DATABASE!$O$8),"3x D11",""))</f>
        <v/>
      </c>
      <c r="F1908" s="9" t="str">
        <f>IF('DATA ACCURATE'!N1911&lt;&gt;"",'DATA ACCURATE'!N1911,"")</f>
        <v/>
      </c>
      <c r="G1908" t="str">
        <f>IF(F1908="","",IF(F1908&lt;=DATABASE!$I$8,"UNYIL",IF(F1908&lt;=DATABASE!$J$8,"KECIL",IF(F1908&lt;DATABASE!$K$8,"TANGGUNG",IF(F1908&gt;=DATABASE!$K$8,"BESAR","")))))</f>
        <v/>
      </c>
      <c r="H1908" s="16" t="str">
        <f>IF('DATA ACCURATE'!J1911&lt;&gt;"",'DATA ACCURATE'!J1911,"")</f>
        <v/>
      </c>
      <c r="I1908" s="35" t="str">
        <f>IF(B1908&lt;&gt;"",IFERROR(VLOOKUP(B1908,'DATA TIMBANGAN'!G:M,7,FALSE),VLOOKUP(B1908,'DATA TIMBANGAN'!G:M,7)),"")</f>
        <v/>
      </c>
      <c r="J1908" s="25" t="str">
        <f>IF(H1908&lt;&gt;"",IFERROR(INDEX(DATABASE!$Z$19:$Z$38,MATCH(DATEVALUE(H1908),DATABASE!$AA$19:$AA$38,0)),INDEX(DATABASE!$Z$12:$Z$18,MATCH(WEEKDAY(H1908,2),DATABASE!$AA$12:$AA$18,0))),"")</f>
        <v/>
      </c>
      <c r="K1908" s="25" t="str">
        <f>IF('DATA ACCURATE'!V1911&lt;&gt;"",'DATA ACCURATE'!V1911,"")</f>
        <v/>
      </c>
      <c r="L1908" s="80" t="str">
        <f>IF($H1908="","",IF(OR($J1908="LIBUR",AND($L1907="LIBUR",$O1907=$O1908)),"LIBUR",IF(AND(OR($L1907="LUAR JAM KERJA 1",$L1907="LUAR JAM KERJA 2"),OR(OR(AND($H1907=$H1908,AND(OR($I1908&gt;DATABASE!$J$3,$I1908&lt;DATABASE!$J$6),((DATEVALUE($H1908)+$I1908)-(DATEVALUE($H1907)+$I1907))&lt;DATABASE!$J$6)),AND($H1907=$H1908,$O1907=$O1908,OR($I1908&gt;DATABASE!$J$6,$I1908&lt;DATABASE!$J$3))),AND(($H1908-$H1907)=1,OR($I1908&lt;DATABASE!$I$6,((DATEVALUE($H1908)+$I1908)-(DATEVALUE($H1907)+$I1907))&lt;DATABASE!$J$6))),$A1908=$A1907),"LUAR JAM KERJA 2",IF(AND(OR(WEEKDAY($H1908,2)=1,WEEKDAY($H1908,2)=2,WEEKDAY($H1908,2)=3,WEEKDAY($H1908,2)=4,WEEKDAY($H1908,2)=5),$I1908&lt;=DATABASE!$J$3,$I1908&gt;=DATABASE!$I$3),"JAM KERJA",IF(AND(WEEKDAY($H1908,2)=6,$I1908&lt;=DATABASE!$J$4,$I1908&gt;=DATABASE!$I$4),"JAM KERJA","LUAR JAM KERJA 1")))))</f>
        <v/>
      </c>
      <c r="M1908" s="33" t="str">
        <f>IF('DATA ACCURATE'!T1911&lt;&gt;"",IF('DATA ACCURATE'!T1911&gt;100,'DATA ACCURATE'!T1911/10,'DATA ACCURATE'!T1911),"")</f>
        <v/>
      </c>
      <c r="N1908" t="str">
        <f>IF(M1908="","",IF(M1908&lt;=DATABASE!$I$9,"LOKAL",IF(M1908&lt;DATABASE!$J$9,"LUAR KOTA 1",IF($M1908&gt;=DATABASE!$J$9,"LUAR KOTA 2",""))))</f>
        <v/>
      </c>
      <c r="O1908" s="38" t="str">
        <f>IF('DATA ACCURATE'!L1911&lt;&gt;"",'DATA ACCURATE'!L1911,"")</f>
        <v/>
      </c>
      <c r="Q1908" s="38">
        <f t="shared" si="204"/>
        <v>0</v>
      </c>
      <c r="R1908" s="38">
        <f t="shared" si="204"/>
        <v>0</v>
      </c>
      <c r="S1908" s="38">
        <f t="shared" si="204"/>
        <v>0</v>
      </c>
      <c r="T1908" s="38">
        <f t="shared" si="202"/>
        <v>0</v>
      </c>
      <c r="U1908" s="38">
        <f t="shared" si="205"/>
        <v>0</v>
      </c>
      <c r="V1908" s="38">
        <f t="shared" si="205"/>
        <v>0</v>
      </c>
      <c r="W1908" s="38">
        <f t="shared" si="205"/>
        <v>0</v>
      </c>
      <c r="X1908" s="38">
        <f t="shared" si="206"/>
        <v>0</v>
      </c>
      <c r="Y1908" s="38">
        <f t="shared" si="206"/>
        <v>0</v>
      </c>
      <c r="Z1908" s="38">
        <f t="shared" si="206"/>
        <v>0</v>
      </c>
      <c r="AA1908" s="38">
        <f t="shared" si="203"/>
        <v>0</v>
      </c>
      <c r="AB1908" s="38">
        <f t="shared" si="207"/>
        <v>0</v>
      </c>
      <c r="AC1908" s="38">
        <f t="shared" si="208"/>
        <v>0</v>
      </c>
      <c r="AD1908" s="38" t="str">
        <f t="shared" si="209"/>
        <v>000000000000</v>
      </c>
    </row>
    <row r="1909" spans="1:30">
      <c r="A1909" s="9" t="str">
        <f>IF('DATA ACCURATE'!A1912&lt;&gt;"",'DATA ACCURATE'!A1912,"")</f>
        <v/>
      </c>
      <c r="B1909" s="9" t="str">
        <f>IF('DATA ACCURATE'!D1912&lt;&gt;"",'DATA ACCURATE'!D1912,"")</f>
        <v/>
      </c>
      <c r="C1909" s="38" t="str">
        <f>IF($AD1909="000000000000","",INDEX(DATABASE!$W$12:$W$71,MATCH($AD1909,DATABASE!$V$12:$V$71,0)))</f>
        <v/>
      </c>
      <c r="D1909" s="34" t="str">
        <f>IF(C1909="","",IF(E1909="",INDEX(DATABASE!$AF$13:$AF$62,MATCH($C1909,DATABASE!$AC$13:$AC$62,0)),IF(E1909="2x D11",INDEX(DATABASE!$AF$13:$AF$62,MATCH($C1909,DATABASE!$AC$13:$AC$62,0))+2*DATABASE!$AF$62,IF(E1909="3x D11",INDEX(DATABASE!$AF$13:$AF$62,MATCH($C1909,DATABASE!$AC$13:$AC$62,0))+3*DATABASE!$AF$62,""))))</f>
        <v/>
      </c>
      <c r="E1909" s="38" t="str">
        <f>IF(AND($K1909="Y",$G1909&lt;&gt;"UNYIL",$F1909&lt;DATABASE!$O$8),"2x D11",IF(AND($K1909="Y",$G1909&lt;&gt;"UNYIL",$F1909&gt;=DATABASE!$O$8),"3x D11",""))</f>
        <v/>
      </c>
      <c r="F1909" s="9" t="str">
        <f>IF('DATA ACCURATE'!N1912&lt;&gt;"",'DATA ACCURATE'!N1912,"")</f>
        <v/>
      </c>
      <c r="G1909" t="str">
        <f>IF(F1909="","",IF(F1909&lt;=DATABASE!$I$8,"UNYIL",IF(F1909&lt;=DATABASE!$J$8,"KECIL",IF(F1909&lt;DATABASE!$K$8,"TANGGUNG",IF(F1909&gt;=DATABASE!$K$8,"BESAR","")))))</f>
        <v/>
      </c>
      <c r="H1909" s="16" t="str">
        <f>IF('DATA ACCURATE'!J1912&lt;&gt;"",'DATA ACCURATE'!J1912,"")</f>
        <v/>
      </c>
      <c r="I1909" s="35" t="str">
        <f>IF(B1909&lt;&gt;"",IFERROR(VLOOKUP(B1909,'DATA TIMBANGAN'!G:M,7,FALSE),VLOOKUP(B1909,'DATA TIMBANGAN'!G:M,7)),"")</f>
        <v/>
      </c>
      <c r="J1909" s="25" t="str">
        <f>IF(H1909&lt;&gt;"",IFERROR(INDEX(DATABASE!$Z$19:$Z$38,MATCH(DATEVALUE(H1909),DATABASE!$AA$19:$AA$38,0)),INDEX(DATABASE!$Z$12:$Z$18,MATCH(WEEKDAY(H1909,2),DATABASE!$AA$12:$AA$18,0))),"")</f>
        <v/>
      </c>
      <c r="K1909" s="25" t="str">
        <f>IF('DATA ACCURATE'!V1912&lt;&gt;"",'DATA ACCURATE'!V1912,"")</f>
        <v/>
      </c>
      <c r="L1909" s="80" t="str">
        <f>IF($H1909="","",IF(OR($J1909="LIBUR",AND($L1908="LIBUR",$O1908=$O1909)),"LIBUR",IF(AND(OR($L1908="LUAR JAM KERJA 1",$L1908="LUAR JAM KERJA 2"),OR(OR(AND($H1908=$H1909,AND(OR($I1909&gt;DATABASE!$J$3,$I1909&lt;DATABASE!$J$6),((DATEVALUE($H1909)+$I1909)-(DATEVALUE($H1908)+$I1908))&lt;DATABASE!$J$6)),AND($H1908=$H1909,$O1908=$O1909,OR($I1909&gt;DATABASE!$J$6,$I1909&lt;DATABASE!$J$3))),AND(($H1909-$H1908)=1,OR($I1909&lt;DATABASE!$I$6,((DATEVALUE($H1909)+$I1909)-(DATEVALUE($H1908)+$I1908))&lt;DATABASE!$J$6))),$A1909=$A1908),"LUAR JAM KERJA 2",IF(AND(OR(WEEKDAY($H1909,2)=1,WEEKDAY($H1909,2)=2,WEEKDAY($H1909,2)=3,WEEKDAY($H1909,2)=4,WEEKDAY($H1909,2)=5),$I1909&lt;=DATABASE!$J$3,$I1909&gt;=DATABASE!$I$3),"JAM KERJA",IF(AND(WEEKDAY($H1909,2)=6,$I1909&lt;=DATABASE!$J$4,$I1909&gt;=DATABASE!$I$4),"JAM KERJA","LUAR JAM KERJA 1")))))</f>
        <v/>
      </c>
      <c r="M1909" s="33" t="str">
        <f>IF('DATA ACCURATE'!T1912&lt;&gt;"",IF('DATA ACCURATE'!T1912&gt;100,'DATA ACCURATE'!T1912/10,'DATA ACCURATE'!T1912),"")</f>
        <v/>
      </c>
      <c r="N1909" t="str">
        <f>IF(M1909="","",IF(M1909&lt;=DATABASE!$I$9,"LOKAL",IF(M1909&lt;DATABASE!$J$9,"LUAR KOTA 1",IF($M1909&gt;=DATABASE!$J$9,"LUAR KOTA 2",""))))</f>
        <v/>
      </c>
      <c r="O1909" s="38" t="str">
        <f>IF('DATA ACCURATE'!L1912&lt;&gt;"",'DATA ACCURATE'!L1912,"")</f>
        <v/>
      </c>
      <c r="Q1909" s="38">
        <f t="shared" si="204"/>
        <v>0</v>
      </c>
      <c r="R1909" s="38">
        <f t="shared" si="204"/>
        <v>0</v>
      </c>
      <c r="S1909" s="38">
        <f t="shared" si="204"/>
        <v>0</v>
      </c>
      <c r="T1909" s="38">
        <f t="shared" si="202"/>
        <v>0</v>
      </c>
      <c r="U1909" s="38">
        <f t="shared" si="205"/>
        <v>0</v>
      </c>
      <c r="V1909" s="38">
        <f t="shared" si="205"/>
        <v>0</v>
      </c>
      <c r="W1909" s="38">
        <f t="shared" si="205"/>
        <v>0</v>
      </c>
      <c r="X1909" s="38">
        <f t="shared" si="206"/>
        <v>0</v>
      </c>
      <c r="Y1909" s="38">
        <f t="shared" si="206"/>
        <v>0</v>
      </c>
      <c r="Z1909" s="38">
        <f t="shared" si="206"/>
        <v>0</v>
      </c>
      <c r="AA1909" s="38">
        <f t="shared" si="203"/>
        <v>0</v>
      </c>
      <c r="AB1909" s="38">
        <f t="shared" si="207"/>
        <v>0</v>
      </c>
      <c r="AC1909" s="38">
        <f t="shared" si="208"/>
        <v>0</v>
      </c>
      <c r="AD1909" s="38" t="str">
        <f t="shared" si="209"/>
        <v>000000000000</v>
      </c>
    </row>
    <row r="1910" spans="1:30">
      <c r="A1910" s="9" t="str">
        <f>IF('DATA ACCURATE'!A1913&lt;&gt;"",'DATA ACCURATE'!A1913,"")</f>
        <v/>
      </c>
      <c r="B1910" s="9" t="str">
        <f>IF('DATA ACCURATE'!D1913&lt;&gt;"",'DATA ACCURATE'!D1913,"")</f>
        <v/>
      </c>
      <c r="C1910" s="38" t="str">
        <f>IF($AD1910="000000000000","",INDEX(DATABASE!$W$12:$W$71,MATCH($AD1910,DATABASE!$V$12:$V$71,0)))</f>
        <v/>
      </c>
      <c r="D1910" s="34" t="str">
        <f>IF(C1910="","",IF(E1910="",INDEX(DATABASE!$AF$13:$AF$62,MATCH($C1910,DATABASE!$AC$13:$AC$62,0)),IF(E1910="2x D11",INDEX(DATABASE!$AF$13:$AF$62,MATCH($C1910,DATABASE!$AC$13:$AC$62,0))+2*DATABASE!$AF$62,IF(E1910="3x D11",INDEX(DATABASE!$AF$13:$AF$62,MATCH($C1910,DATABASE!$AC$13:$AC$62,0))+3*DATABASE!$AF$62,""))))</f>
        <v/>
      </c>
      <c r="E1910" s="38" t="str">
        <f>IF(AND($K1910="Y",$G1910&lt;&gt;"UNYIL",$F1910&lt;DATABASE!$O$8),"2x D11",IF(AND($K1910="Y",$G1910&lt;&gt;"UNYIL",$F1910&gt;=DATABASE!$O$8),"3x D11",""))</f>
        <v/>
      </c>
      <c r="F1910" s="9" t="str">
        <f>IF('DATA ACCURATE'!N1913&lt;&gt;"",'DATA ACCURATE'!N1913,"")</f>
        <v/>
      </c>
      <c r="G1910" t="str">
        <f>IF(F1910="","",IF(F1910&lt;=DATABASE!$I$8,"UNYIL",IF(F1910&lt;=DATABASE!$J$8,"KECIL",IF(F1910&lt;DATABASE!$K$8,"TANGGUNG",IF(F1910&gt;=DATABASE!$K$8,"BESAR","")))))</f>
        <v/>
      </c>
      <c r="H1910" s="16" t="str">
        <f>IF('DATA ACCURATE'!J1913&lt;&gt;"",'DATA ACCURATE'!J1913,"")</f>
        <v/>
      </c>
      <c r="I1910" s="35" t="str">
        <f>IF(B1910&lt;&gt;"",IFERROR(VLOOKUP(B1910,'DATA TIMBANGAN'!G:M,7,FALSE),VLOOKUP(B1910,'DATA TIMBANGAN'!G:M,7)),"")</f>
        <v/>
      </c>
      <c r="J1910" s="25" t="str">
        <f>IF(H1910&lt;&gt;"",IFERROR(INDEX(DATABASE!$Z$19:$Z$38,MATCH(DATEVALUE(H1910),DATABASE!$AA$19:$AA$38,0)),INDEX(DATABASE!$Z$12:$Z$18,MATCH(WEEKDAY(H1910,2),DATABASE!$AA$12:$AA$18,0))),"")</f>
        <v/>
      </c>
      <c r="K1910" s="25" t="str">
        <f>IF('DATA ACCURATE'!V1913&lt;&gt;"",'DATA ACCURATE'!V1913,"")</f>
        <v/>
      </c>
      <c r="L1910" s="80" t="str">
        <f>IF($H1910="","",IF(OR($J1910="LIBUR",AND($L1909="LIBUR",$O1909=$O1910)),"LIBUR",IF(AND(OR($L1909="LUAR JAM KERJA 1",$L1909="LUAR JAM KERJA 2"),OR(OR(AND($H1909=$H1910,AND(OR($I1910&gt;DATABASE!$J$3,$I1910&lt;DATABASE!$J$6),((DATEVALUE($H1910)+$I1910)-(DATEVALUE($H1909)+$I1909))&lt;DATABASE!$J$6)),AND($H1909=$H1910,$O1909=$O1910,OR($I1910&gt;DATABASE!$J$6,$I1910&lt;DATABASE!$J$3))),AND(($H1910-$H1909)=1,OR($I1910&lt;DATABASE!$I$6,((DATEVALUE($H1910)+$I1910)-(DATEVALUE($H1909)+$I1909))&lt;DATABASE!$J$6))),$A1910=$A1909),"LUAR JAM KERJA 2",IF(AND(OR(WEEKDAY($H1910,2)=1,WEEKDAY($H1910,2)=2,WEEKDAY($H1910,2)=3,WEEKDAY($H1910,2)=4,WEEKDAY($H1910,2)=5),$I1910&lt;=DATABASE!$J$3,$I1910&gt;=DATABASE!$I$3),"JAM KERJA",IF(AND(WEEKDAY($H1910,2)=6,$I1910&lt;=DATABASE!$J$4,$I1910&gt;=DATABASE!$I$4),"JAM KERJA","LUAR JAM KERJA 1")))))</f>
        <v/>
      </c>
      <c r="M1910" s="33" t="str">
        <f>IF('DATA ACCURATE'!T1913&lt;&gt;"",IF('DATA ACCURATE'!T1913&gt;100,'DATA ACCURATE'!T1913/10,'DATA ACCURATE'!T1913),"")</f>
        <v/>
      </c>
      <c r="N1910" t="str">
        <f>IF(M1910="","",IF(M1910&lt;=DATABASE!$I$9,"LOKAL",IF(M1910&lt;DATABASE!$J$9,"LUAR KOTA 1",IF($M1910&gt;=DATABASE!$J$9,"LUAR KOTA 2",""))))</f>
        <v/>
      </c>
      <c r="O1910" s="38" t="str">
        <f>IF('DATA ACCURATE'!L1913&lt;&gt;"",'DATA ACCURATE'!L1913,"")</f>
        <v/>
      </c>
      <c r="Q1910" s="38">
        <f t="shared" si="204"/>
        <v>0</v>
      </c>
      <c r="R1910" s="38">
        <f t="shared" si="204"/>
        <v>0</v>
      </c>
      <c r="S1910" s="38">
        <f t="shared" si="204"/>
        <v>0</v>
      </c>
      <c r="T1910" s="38">
        <f t="shared" si="202"/>
        <v>0</v>
      </c>
      <c r="U1910" s="38">
        <f t="shared" si="205"/>
        <v>0</v>
      </c>
      <c r="V1910" s="38">
        <f t="shared" si="205"/>
        <v>0</v>
      </c>
      <c r="W1910" s="38">
        <f t="shared" si="205"/>
        <v>0</v>
      </c>
      <c r="X1910" s="38">
        <f t="shared" si="206"/>
        <v>0</v>
      </c>
      <c r="Y1910" s="38">
        <f t="shared" si="206"/>
        <v>0</v>
      </c>
      <c r="Z1910" s="38">
        <f t="shared" si="206"/>
        <v>0</v>
      </c>
      <c r="AA1910" s="38">
        <f t="shared" si="203"/>
        <v>0</v>
      </c>
      <c r="AB1910" s="38">
        <f t="shared" si="207"/>
        <v>0</v>
      </c>
      <c r="AC1910" s="38">
        <f t="shared" si="208"/>
        <v>0</v>
      </c>
      <c r="AD1910" s="38" t="str">
        <f t="shared" si="209"/>
        <v>000000000000</v>
      </c>
    </row>
    <row r="1911" spans="1:30">
      <c r="A1911" s="9" t="str">
        <f>IF('DATA ACCURATE'!A1914&lt;&gt;"",'DATA ACCURATE'!A1914,"")</f>
        <v/>
      </c>
      <c r="B1911" s="9" t="str">
        <f>IF('DATA ACCURATE'!D1914&lt;&gt;"",'DATA ACCURATE'!D1914,"")</f>
        <v/>
      </c>
      <c r="C1911" s="38" t="str">
        <f>IF($AD1911="000000000000","",INDEX(DATABASE!$W$12:$W$71,MATCH($AD1911,DATABASE!$V$12:$V$71,0)))</f>
        <v/>
      </c>
      <c r="D1911" s="34" t="str">
        <f>IF(C1911="","",IF(E1911="",INDEX(DATABASE!$AF$13:$AF$62,MATCH($C1911,DATABASE!$AC$13:$AC$62,0)),IF(E1911="2x D11",INDEX(DATABASE!$AF$13:$AF$62,MATCH($C1911,DATABASE!$AC$13:$AC$62,0))+2*DATABASE!$AF$62,IF(E1911="3x D11",INDEX(DATABASE!$AF$13:$AF$62,MATCH($C1911,DATABASE!$AC$13:$AC$62,0))+3*DATABASE!$AF$62,""))))</f>
        <v/>
      </c>
      <c r="E1911" s="38" t="str">
        <f>IF(AND($K1911="Y",$G1911&lt;&gt;"UNYIL",$F1911&lt;DATABASE!$O$8),"2x D11",IF(AND($K1911="Y",$G1911&lt;&gt;"UNYIL",$F1911&gt;=DATABASE!$O$8),"3x D11",""))</f>
        <v/>
      </c>
      <c r="F1911" s="9" t="str">
        <f>IF('DATA ACCURATE'!N1914&lt;&gt;"",'DATA ACCURATE'!N1914,"")</f>
        <v/>
      </c>
      <c r="G1911" t="str">
        <f>IF(F1911="","",IF(F1911&lt;=DATABASE!$I$8,"UNYIL",IF(F1911&lt;=DATABASE!$J$8,"KECIL",IF(F1911&lt;DATABASE!$K$8,"TANGGUNG",IF(F1911&gt;=DATABASE!$K$8,"BESAR","")))))</f>
        <v/>
      </c>
      <c r="H1911" s="16" t="str">
        <f>IF('DATA ACCURATE'!J1914&lt;&gt;"",'DATA ACCURATE'!J1914,"")</f>
        <v/>
      </c>
      <c r="I1911" s="35" t="str">
        <f>IF(B1911&lt;&gt;"",IFERROR(VLOOKUP(B1911,'DATA TIMBANGAN'!G:M,7,FALSE),VLOOKUP(B1911,'DATA TIMBANGAN'!G:M,7)),"")</f>
        <v/>
      </c>
      <c r="J1911" s="25" t="str">
        <f>IF(H1911&lt;&gt;"",IFERROR(INDEX(DATABASE!$Z$19:$Z$38,MATCH(DATEVALUE(H1911),DATABASE!$AA$19:$AA$38,0)),INDEX(DATABASE!$Z$12:$Z$18,MATCH(WEEKDAY(H1911,2),DATABASE!$AA$12:$AA$18,0))),"")</f>
        <v/>
      </c>
      <c r="K1911" s="25" t="str">
        <f>IF('DATA ACCURATE'!V1914&lt;&gt;"",'DATA ACCURATE'!V1914,"")</f>
        <v/>
      </c>
      <c r="L1911" s="80" t="str">
        <f>IF($H1911="","",IF(OR($J1911="LIBUR",AND($L1910="LIBUR",$O1910=$O1911)),"LIBUR",IF(AND(OR($L1910="LUAR JAM KERJA 1",$L1910="LUAR JAM KERJA 2"),OR(OR(AND($H1910=$H1911,AND(OR($I1911&gt;DATABASE!$J$3,$I1911&lt;DATABASE!$J$6),((DATEVALUE($H1911)+$I1911)-(DATEVALUE($H1910)+$I1910))&lt;DATABASE!$J$6)),AND($H1910=$H1911,$O1910=$O1911,OR($I1911&gt;DATABASE!$J$6,$I1911&lt;DATABASE!$J$3))),AND(($H1911-$H1910)=1,OR($I1911&lt;DATABASE!$I$6,((DATEVALUE($H1911)+$I1911)-(DATEVALUE($H1910)+$I1910))&lt;DATABASE!$J$6))),$A1911=$A1910),"LUAR JAM KERJA 2",IF(AND(OR(WEEKDAY($H1911,2)=1,WEEKDAY($H1911,2)=2,WEEKDAY($H1911,2)=3,WEEKDAY($H1911,2)=4,WEEKDAY($H1911,2)=5),$I1911&lt;=DATABASE!$J$3,$I1911&gt;=DATABASE!$I$3),"JAM KERJA",IF(AND(WEEKDAY($H1911,2)=6,$I1911&lt;=DATABASE!$J$4,$I1911&gt;=DATABASE!$I$4),"JAM KERJA","LUAR JAM KERJA 1")))))</f>
        <v/>
      </c>
      <c r="M1911" s="33" t="str">
        <f>IF('DATA ACCURATE'!T1914&lt;&gt;"",IF('DATA ACCURATE'!T1914&gt;100,'DATA ACCURATE'!T1914/10,'DATA ACCURATE'!T1914),"")</f>
        <v/>
      </c>
      <c r="N1911" t="str">
        <f>IF(M1911="","",IF(M1911&lt;=DATABASE!$I$9,"LOKAL",IF(M1911&lt;DATABASE!$J$9,"LUAR KOTA 1",IF($M1911&gt;=DATABASE!$J$9,"LUAR KOTA 2",""))))</f>
        <v/>
      </c>
      <c r="O1911" s="38" t="str">
        <f>IF('DATA ACCURATE'!L1914&lt;&gt;"",'DATA ACCURATE'!L1914,"")</f>
        <v/>
      </c>
      <c r="Q1911" s="38">
        <f t="shared" si="204"/>
        <v>0</v>
      </c>
      <c r="R1911" s="38">
        <f t="shared" si="204"/>
        <v>0</v>
      </c>
      <c r="S1911" s="38">
        <f t="shared" si="204"/>
        <v>0</v>
      </c>
      <c r="T1911" s="38">
        <f t="shared" si="202"/>
        <v>0</v>
      </c>
      <c r="U1911" s="38">
        <f t="shared" si="205"/>
        <v>0</v>
      </c>
      <c r="V1911" s="38">
        <f t="shared" si="205"/>
        <v>0</v>
      </c>
      <c r="W1911" s="38">
        <f t="shared" si="205"/>
        <v>0</v>
      </c>
      <c r="X1911" s="38">
        <f t="shared" si="206"/>
        <v>0</v>
      </c>
      <c r="Y1911" s="38">
        <f t="shared" si="206"/>
        <v>0</v>
      </c>
      <c r="Z1911" s="38">
        <f t="shared" si="206"/>
        <v>0</v>
      </c>
      <c r="AA1911" s="38">
        <f t="shared" si="203"/>
        <v>0</v>
      </c>
      <c r="AB1911" s="38">
        <f t="shared" si="207"/>
        <v>0</v>
      </c>
      <c r="AC1911" s="38">
        <f t="shared" si="208"/>
        <v>0</v>
      </c>
      <c r="AD1911" s="38" t="str">
        <f t="shared" si="209"/>
        <v>000000000000</v>
      </c>
    </row>
    <row r="1912" spans="1:30">
      <c r="A1912" s="9" t="str">
        <f>IF('DATA ACCURATE'!A1915&lt;&gt;"",'DATA ACCURATE'!A1915,"")</f>
        <v/>
      </c>
      <c r="B1912" s="9" t="str">
        <f>IF('DATA ACCURATE'!D1915&lt;&gt;"",'DATA ACCURATE'!D1915,"")</f>
        <v/>
      </c>
      <c r="C1912" s="38" t="str">
        <f>IF($AD1912="000000000000","",INDEX(DATABASE!$W$12:$W$71,MATCH($AD1912,DATABASE!$V$12:$V$71,0)))</f>
        <v/>
      </c>
      <c r="D1912" s="34" t="str">
        <f>IF(C1912="","",IF(E1912="",INDEX(DATABASE!$AF$13:$AF$62,MATCH($C1912,DATABASE!$AC$13:$AC$62,0)),IF(E1912="2x D11",INDEX(DATABASE!$AF$13:$AF$62,MATCH($C1912,DATABASE!$AC$13:$AC$62,0))+2*DATABASE!$AF$62,IF(E1912="3x D11",INDEX(DATABASE!$AF$13:$AF$62,MATCH($C1912,DATABASE!$AC$13:$AC$62,0))+3*DATABASE!$AF$62,""))))</f>
        <v/>
      </c>
      <c r="E1912" s="38" t="str">
        <f>IF(AND($K1912="Y",$G1912&lt;&gt;"UNYIL",$F1912&lt;DATABASE!$O$8),"2x D11",IF(AND($K1912="Y",$G1912&lt;&gt;"UNYIL",$F1912&gt;=DATABASE!$O$8),"3x D11",""))</f>
        <v/>
      </c>
      <c r="F1912" s="9" t="str">
        <f>IF('DATA ACCURATE'!N1915&lt;&gt;"",'DATA ACCURATE'!N1915,"")</f>
        <v/>
      </c>
      <c r="G1912" t="str">
        <f>IF(F1912="","",IF(F1912&lt;=DATABASE!$I$8,"UNYIL",IF(F1912&lt;=DATABASE!$J$8,"KECIL",IF(F1912&lt;DATABASE!$K$8,"TANGGUNG",IF(F1912&gt;=DATABASE!$K$8,"BESAR","")))))</f>
        <v/>
      </c>
      <c r="H1912" s="16" t="str">
        <f>IF('DATA ACCURATE'!J1915&lt;&gt;"",'DATA ACCURATE'!J1915,"")</f>
        <v/>
      </c>
      <c r="I1912" s="35" t="str">
        <f>IF(B1912&lt;&gt;"",IFERROR(VLOOKUP(B1912,'DATA TIMBANGAN'!G:M,7,FALSE),VLOOKUP(B1912,'DATA TIMBANGAN'!G:M,7)),"")</f>
        <v/>
      </c>
      <c r="J1912" s="25" t="str">
        <f>IF(H1912&lt;&gt;"",IFERROR(INDEX(DATABASE!$Z$19:$Z$38,MATCH(DATEVALUE(H1912),DATABASE!$AA$19:$AA$38,0)),INDEX(DATABASE!$Z$12:$Z$18,MATCH(WEEKDAY(H1912,2),DATABASE!$AA$12:$AA$18,0))),"")</f>
        <v/>
      </c>
      <c r="K1912" s="25" t="str">
        <f>IF('DATA ACCURATE'!V1915&lt;&gt;"",'DATA ACCURATE'!V1915,"")</f>
        <v/>
      </c>
      <c r="L1912" s="80" t="str">
        <f>IF($H1912="","",IF(OR($J1912="LIBUR",AND($L1911="LIBUR",$O1911=$O1912)),"LIBUR",IF(AND(OR($L1911="LUAR JAM KERJA 1",$L1911="LUAR JAM KERJA 2"),OR(OR(AND($H1911=$H1912,AND(OR($I1912&gt;DATABASE!$J$3,$I1912&lt;DATABASE!$J$6),((DATEVALUE($H1912)+$I1912)-(DATEVALUE($H1911)+$I1911))&lt;DATABASE!$J$6)),AND($H1911=$H1912,$O1911=$O1912,OR($I1912&gt;DATABASE!$J$6,$I1912&lt;DATABASE!$J$3))),AND(($H1912-$H1911)=1,OR($I1912&lt;DATABASE!$I$6,((DATEVALUE($H1912)+$I1912)-(DATEVALUE($H1911)+$I1911))&lt;DATABASE!$J$6))),$A1912=$A1911),"LUAR JAM KERJA 2",IF(AND(OR(WEEKDAY($H1912,2)=1,WEEKDAY($H1912,2)=2,WEEKDAY($H1912,2)=3,WEEKDAY($H1912,2)=4,WEEKDAY($H1912,2)=5),$I1912&lt;=DATABASE!$J$3,$I1912&gt;=DATABASE!$I$3),"JAM KERJA",IF(AND(WEEKDAY($H1912,2)=6,$I1912&lt;=DATABASE!$J$4,$I1912&gt;=DATABASE!$I$4),"JAM KERJA","LUAR JAM KERJA 1")))))</f>
        <v/>
      </c>
      <c r="M1912" s="33" t="str">
        <f>IF('DATA ACCURATE'!T1915&lt;&gt;"",IF('DATA ACCURATE'!T1915&gt;100,'DATA ACCURATE'!T1915/10,'DATA ACCURATE'!T1915),"")</f>
        <v/>
      </c>
      <c r="N1912" t="str">
        <f>IF(M1912="","",IF(M1912&lt;=DATABASE!$I$9,"LOKAL",IF(M1912&lt;DATABASE!$J$9,"LUAR KOTA 1",IF($M1912&gt;=DATABASE!$J$9,"LUAR KOTA 2",""))))</f>
        <v/>
      </c>
      <c r="O1912" s="38" t="str">
        <f>IF('DATA ACCURATE'!L1915&lt;&gt;"",'DATA ACCURATE'!L1915,"")</f>
        <v/>
      </c>
      <c r="Q1912" s="38">
        <f t="shared" si="204"/>
        <v>0</v>
      </c>
      <c r="R1912" s="38">
        <f t="shared" si="204"/>
        <v>0</v>
      </c>
      <c r="S1912" s="38">
        <f t="shared" si="204"/>
        <v>0</v>
      </c>
      <c r="T1912" s="38">
        <f t="shared" si="202"/>
        <v>0</v>
      </c>
      <c r="U1912" s="38">
        <f t="shared" si="205"/>
        <v>0</v>
      </c>
      <c r="V1912" s="38">
        <f t="shared" si="205"/>
        <v>0</v>
      </c>
      <c r="W1912" s="38">
        <f t="shared" si="205"/>
        <v>0</v>
      </c>
      <c r="X1912" s="38">
        <f t="shared" si="206"/>
        <v>0</v>
      </c>
      <c r="Y1912" s="38">
        <f t="shared" si="206"/>
        <v>0</v>
      </c>
      <c r="Z1912" s="38">
        <f t="shared" si="206"/>
        <v>0</v>
      </c>
      <c r="AA1912" s="38">
        <f t="shared" si="203"/>
        <v>0</v>
      </c>
      <c r="AB1912" s="38">
        <f t="shared" si="207"/>
        <v>0</v>
      </c>
      <c r="AC1912" s="38">
        <f t="shared" si="208"/>
        <v>0</v>
      </c>
      <c r="AD1912" s="38" t="str">
        <f t="shared" si="209"/>
        <v>000000000000</v>
      </c>
    </row>
    <row r="1913" spans="1:30">
      <c r="A1913" s="9" t="str">
        <f>IF('DATA ACCURATE'!A1916&lt;&gt;"",'DATA ACCURATE'!A1916,"")</f>
        <v/>
      </c>
      <c r="B1913" s="9" t="str">
        <f>IF('DATA ACCURATE'!D1916&lt;&gt;"",'DATA ACCURATE'!D1916,"")</f>
        <v/>
      </c>
      <c r="C1913" s="38" t="str">
        <f>IF($AD1913="000000000000","",INDEX(DATABASE!$W$12:$W$71,MATCH($AD1913,DATABASE!$V$12:$V$71,0)))</f>
        <v/>
      </c>
      <c r="D1913" s="34" t="str">
        <f>IF(C1913="","",IF(E1913="",INDEX(DATABASE!$AF$13:$AF$62,MATCH($C1913,DATABASE!$AC$13:$AC$62,0)),IF(E1913="2x D11",INDEX(DATABASE!$AF$13:$AF$62,MATCH($C1913,DATABASE!$AC$13:$AC$62,0))+2*DATABASE!$AF$62,IF(E1913="3x D11",INDEX(DATABASE!$AF$13:$AF$62,MATCH($C1913,DATABASE!$AC$13:$AC$62,0))+3*DATABASE!$AF$62,""))))</f>
        <v/>
      </c>
      <c r="E1913" s="38" t="str">
        <f>IF(AND($K1913="Y",$G1913&lt;&gt;"UNYIL",$F1913&lt;DATABASE!$O$8),"2x D11",IF(AND($K1913="Y",$G1913&lt;&gt;"UNYIL",$F1913&gt;=DATABASE!$O$8),"3x D11",""))</f>
        <v/>
      </c>
      <c r="F1913" s="9" t="str">
        <f>IF('DATA ACCURATE'!N1916&lt;&gt;"",'DATA ACCURATE'!N1916,"")</f>
        <v/>
      </c>
      <c r="G1913" t="str">
        <f>IF(F1913="","",IF(F1913&lt;=DATABASE!$I$8,"UNYIL",IF(F1913&lt;=DATABASE!$J$8,"KECIL",IF(F1913&lt;DATABASE!$K$8,"TANGGUNG",IF(F1913&gt;=DATABASE!$K$8,"BESAR","")))))</f>
        <v/>
      </c>
      <c r="H1913" s="16" t="str">
        <f>IF('DATA ACCURATE'!J1916&lt;&gt;"",'DATA ACCURATE'!J1916,"")</f>
        <v/>
      </c>
      <c r="I1913" s="35" t="str">
        <f>IF(B1913&lt;&gt;"",IFERROR(VLOOKUP(B1913,'DATA TIMBANGAN'!G:M,7,FALSE),VLOOKUP(B1913,'DATA TIMBANGAN'!G:M,7)),"")</f>
        <v/>
      </c>
      <c r="J1913" s="25" t="str">
        <f>IF(H1913&lt;&gt;"",IFERROR(INDEX(DATABASE!$Z$19:$Z$38,MATCH(DATEVALUE(H1913),DATABASE!$AA$19:$AA$38,0)),INDEX(DATABASE!$Z$12:$Z$18,MATCH(WEEKDAY(H1913,2),DATABASE!$AA$12:$AA$18,0))),"")</f>
        <v/>
      </c>
      <c r="K1913" s="25" t="str">
        <f>IF('DATA ACCURATE'!V1916&lt;&gt;"",'DATA ACCURATE'!V1916,"")</f>
        <v/>
      </c>
      <c r="L1913" s="80" t="str">
        <f>IF($H1913="","",IF(OR($J1913="LIBUR",AND($L1912="LIBUR",$O1912=$O1913)),"LIBUR",IF(AND(OR($L1912="LUAR JAM KERJA 1",$L1912="LUAR JAM KERJA 2"),OR(OR(AND($H1912=$H1913,AND(OR($I1913&gt;DATABASE!$J$3,$I1913&lt;DATABASE!$J$6),((DATEVALUE($H1913)+$I1913)-(DATEVALUE($H1912)+$I1912))&lt;DATABASE!$J$6)),AND($H1912=$H1913,$O1912=$O1913,OR($I1913&gt;DATABASE!$J$6,$I1913&lt;DATABASE!$J$3))),AND(($H1913-$H1912)=1,OR($I1913&lt;DATABASE!$I$6,((DATEVALUE($H1913)+$I1913)-(DATEVALUE($H1912)+$I1912))&lt;DATABASE!$J$6))),$A1913=$A1912),"LUAR JAM KERJA 2",IF(AND(OR(WEEKDAY($H1913,2)=1,WEEKDAY($H1913,2)=2,WEEKDAY($H1913,2)=3,WEEKDAY($H1913,2)=4,WEEKDAY($H1913,2)=5),$I1913&lt;=DATABASE!$J$3,$I1913&gt;=DATABASE!$I$3),"JAM KERJA",IF(AND(WEEKDAY($H1913,2)=6,$I1913&lt;=DATABASE!$J$4,$I1913&gt;=DATABASE!$I$4),"JAM KERJA","LUAR JAM KERJA 1")))))</f>
        <v/>
      </c>
      <c r="M1913" s="33" t="str">
        <f>IF('DATA ACCURATE'!T1916&lt;&gt;"",IF('DATA ACCURATE'!T1916&gt;100,'DATA ACCURATE'!T1916/10,'DATA ACCURATE'!T1916),"")</f>
        <v/>
      </c>
      <c r="N1913" t="str">
        <f>IF(M1913="","",IF(M1913&lt;=DATABASE!$I$9,"LOKAL",IF(M1913&lt;DATABASE!$J$9,"LUAR KOTA 1",IF($M1913&gt;=DATABASE!$J$9,"LUAR KOTA 2",""))))</f>
        <v/>
      </c>
      <c r="O1913" s="38" t="str">
        <f>IF('DATA ACCURATE'!L1916&lt;&gt;"",'DATA ACCURATE'!L1916,"")</f>
        <v/>
      </c>
      <c r="Q1913" s="38">
        <f t="shared" si="204"/>
        <v>0</v>
      </c>
      <c r="R1913" s="38">
        <f t="shared" si="204"/>
        <v>0</v>
      </c>
      <c r="S1913" s="38">
        <f t="shared" si="204"/>
        <v>0</v>
      </c>
      <c r="T1913" s="38">
        <f t="shared" si="202"/>
        <v>0</v>
      </c>
      <c r="U1913" s="38">
        <f t="shared" si="205"/>
        <v>0</v>
      </c>
      <c r="V1913" s="38">
        <f t="shared" si="205"/>
        <v>0</v>
      </c>
      <c r="W1913" s="38">
        <f t="shared" si="205"/>
        <v>0</v>
      </c>
      <c r="X1913" s="38">
        <f t="shared" si="206"/>
        <v>0</v>
      </c>
      <c r="Y1913" s="38">
        <f t="shared" si="206"/>
        <v>0</v>
      </c>
      <c r="Z1913" s="38">
        <f t="shared" si="206"/>
        <v>0</v>
      </c>
      <c r="AA1913" s="38">
        <f t="shared" si="203"/>
        <v>0</v>
      </c>
      <c r="AB1913" s="38">
        <f t="shared" si="207"/>
        <v>0</v>
      </c>
      <c r="AC1913" s="38">
        <f t="shared" si="208"/>
        <v>0</v>
      </c>
      <c r="AD1913" s="38" t="str">
        <f t="shared" si="209"/>
        <v>000000000000</v>
      </c>
    </row>
    <row r="1914" spans="1:30">
      <c r="A1914" s="9" t="str">
        <f>IF('DATA ACCURATE'!A1917&lt;&gt;"",'DATA ACCURATE'!A1917,"")</f>
        <v/>
      </c>
      <c r="B1914" s="9" t="str">
        <f>IF('DATA ACCURATE'!D1917&lt;&gt;"",'DATA ACCURATE'!D1917,"")</f>
        <v/>
      </c>
      <c r="C1914" s="38" t="str">
        <f>IF($AD1914="000000000000","",INDEX(DATABASE!$W$12:$W$71,MATCH($AD1914,DATABASE!$V$12:$V$71,0)))</f>
        <v/>
      </c>
      <c r="D1914" s="34" t="str">
        <f>IF(C1914="","",IF(E1914="",INDEX(DATABASE!$AF$13:$AF$62,MATCH($C1914,DATABASE!$AC$13:$AC$62,0)),IF(E1914="2x D11",INDEX(DATABASE!$AF$13:$AF$62,MATCH($C1914,DATABASE!$AC$13:$AC$62,0))+2*DATABASE!$AF$62,IF(E1914="3x D11",INDEX(DATABASE!$AF$13:$AF$62,MATCH($C1914,DATABASE!$AC$13:$AC$62,0))+3*DATABASE!$AF$62,""))))</f>
        <v/>
      </c>
      <c r="E1914" s="38" t="str">
        <f>IF(AND($K1914="Y",$G1914&lt;&gt;"UNYIL",$F1914&lt;DATABASE!$O$8),"2x D11",IF(AND($K1914="Y",$G1914&lt;&gt;"UNYIL",$F1914&gt;=DATABASE!$O$8),"3x D11",""))</f>
        <v/>
      </c>
      <c r="F1914" s="9" t="str">
        <f>IF('DATA ACCURATE'!N1917&lt;&gt;"",'DATA ACCURATE'!N1917,"")</f>
        <v/>
      </c>
      <c r="G1914" t="str">
        <f>IF(F1914="","",IF(F1914&lt;=DATABASE!$I$8,"UNYIL",IF(F1914&lt;=DATABASE!$J$8,"KECIL",IF(F1914&lt;DATABASE!$K$8,"TANGGUNG",IF(F1914&gt;=DATABASE!$K$8,"BESAR","")))))</f>
        <v/>
      </c>
      <c r="H1914" s="16" t="str">
        <f>IF('DATA ACCURATE'!J1917&lt;&gt;"",'DATA ACCURATE'!J1917,"")</f>
        <v/>
      </c>
      <c r="I1914" s="35" t="str">
        <f>IF(B1914&lt;&gt;"",IFERROR(VLOOKUP(B1914,'DATA TIMBANGAN'!G:M,7,FALSE),VLOOKUP(B1914,'DATA TIMBANGAN'!G:M,7)),"")</f>
        <v/>
      </c>
      <c r="J1914" s="25" t="str">
        <f>IF(H1914&lt;&gt;"",IFERROR(INDEX(DATABASE!$Z$19:$Z$38,MATCH(DATEVALUE(H1914),DATABASE!$AA$19:$AA$38,0)),INDEX(DATABASE!$Z$12:$Z$18,MATCH(WEEKDAY(H1914,2),DATABASE!$AA$12:$AA$18,0))),"")</f>
        <v/>
      </c>
      <c r="K1914" s="25" t="str">
        <f>IF('DATA ACCURATE'!V1917&lt;&gt;"",'DATA ACCURATE'!V1917,"")</f>
        <v/>
      </c>
      <c r="L1914" s="80" t="str">
        <f>IF($H1914="","",IF(OR($J1914="LIBUR",AND($L1913="LIBUR",$O1913=$O1914)),"LIBUR",IF(AND(OR($L1913="LUAR JAM KERJA 1",$L1913="LUAR JAM KERJA 2"),OR(OR(AND($H1913=$H1914,AND(OR($I1914&gt;DATABASE!$J$3,$I1914&lt;DATABASE!$J$6),((DATEVALUE($H1914)+$I1914)-(DATEVALUE($H1913)+$I1913))&lt;DATABASE!$J$6)),AND($H1913=$H1914,$O1913=$O1914,OR($I1914&gt;DATABASE!$J$6,$I1914&lt;DATABASE!$J$3))),AND(($H1914-$H1913)=1,OR($I1914&lt;DATABASE!$I$6,((DATEVALUE($H1914)+$I1914)-(DATEVALUE($H1913)+$I1913))&lt;DATABASE!$J$6))),$A1914=$A1913),"LUAR JAM KERJA 2",IF(AND(OR(WEEKDAY($H1914,2)=1,WEEKDAY($H1914,2)=2,WEEKDAY($H1914,2)=3,WEEKDAY($H1914,2)=4,WEEKDAY($H1914,2)=5),$I1914&lt;=DATABASE!$J$3,$I1914&gt;=DATABASE!$I$3),"JAM KERJA",IF(AND(WEEKDAY($H1914,2)=6,$I1914&lt;=DATABASE!$J$4,$I1914&gt;=DATABASE!$I$4),"JAM KERJA","LUAR JAM KERJA 1")))))</f>
        <v/>
      </c>
      <c r="M1914" s="33" t="str">
        <f>IF('DATA ACCURATE'!T1917&lt;&gt;"",IF('DATA ACCURATE'!T1917&gt;100,'DATA ACCURATE'!T1917/10,'DATA ACCURATE'!T1917),"")</f>
        <v/>
      </c>
      <c r="N1914" t="str">
        <f>IF(M1914="","",IF(M1914&lt;=DATABASE!$I$9,"LOKAL",IF(M1914&lt;DATABASE!$J$9,"LUAR KOTA 1",IF($M1914&gt;=DATABASE!$J$9,"LUAR KOTA 2",""))))</f>
        <v/>
      </c>
      <c r="O1914" s="38" t="str">
        <f>IF('DATA ACCURATE'!L1917&lt;&gt;"",'DATA ACCURATE'!L1917,"")</f>
        <v/>
      </c>
      <c r="Q1914" s="38">
        <f t="shared" si="204"/>
        <v>0</v>
      </c>
      <c r="R1914" s="38">
        <f t="shared" si="204"/>
        <v>0</v>
      </c>
      <c r="S1914" s="38">
        <f t="shared" si="204"/>
        <v>0</v>
      </c>
      <c r="T1914" s="38">
        <f t="shared" si="202"/>
        <v>0</v>
      </c>
      <c r="U1914" s="38">
        <f t="shared" si="205"/>
        <v>0</v>
      </c>
      <c r="V1914" s="38">
        <f t="shared" si="205"/>
        <v>0</v>
      </c>
      <c r="W1914" s="38">
        <f t="shared" si="205"/>
        <v>0</v>
      </c>
      <c r="X1914" s="38">
        <f t="shared" si="206"/>
        <v>0</v>
      </c>
      <c r="Y1914" s="38">
        <f t="shared" si="206"/>
        <v>0</v>
      </c>
      <c r="Z1914" s="38">
        <f t="shared" si="206"/>
        <v>0</v>
      </c>
      <c r="AA1914" s="38">
        <f t="shared" si="203"/>
        <v>0</v>
      </c>
      <c r="AB1914" s="38">
        <f t="shared" si="207"/>
        <v>0</v>
      </c>
      <c r="AC1914" s="38">
        <f t="shared" si="208"/>
        <v>0</v>
      </c>
      <c r="AD1914" s="38" t="str">
        <f t="shared" si="209"/>
        <v>000000000000</v>
      </c>
    </row>
    <row r="1915" spans="1:30">
      <c r="A1915" s="9" t="str">
        <f>IF('DATA ACCURATE'!A1918&lt;&gt;"",'DATA ACCURATE'!A1918,"")</f>
        <v/>
      </c>
      <c r="B1915" s="9" t="str">
        <f>IF('DATA ACCURATE'!D1918&lt;&gt;"",'DATA ACCURATE'!D1918,"")</f>
        <v/>
      </c>
      <c r="C1915" s="38" t="str">
        <f>IF($AD1915="000000000000","",INDEX(DATABASE!$W$12:$W$71,MATCH($AD1915,DATABASE!$V$12:$V$71,0)))</f>
        <v/>
      </c>
      <c r="D1915" s="34" t="str">
        <f>IF(C1915="","",IF(E1915="",INDEX(DATABASE!$AF$13:$AF$62,MATCH($C1915,DATABASE!$AC$13:$AC$62,0)),IF(E1915="2x D11",INDEX(DATABASE!$AF$13:$AF$62,MATCH($C1915,DATABASE!$AC$13:$AC$62,0))+2*DATABASE!$AF$62,IF(E1915="3x D11",INDEX(DATABASE!$AF$13:$AF$62,MATCH($C1915,DATABASE!$AC$13:$AC$62,0))+3*DATABASE!$AF$62,""))))</f>
        <v/>
      </c>
      <c r="E1915" s="38" t="str">
        <f>IF(AND($K1915="Y",$G1915&lt;&gt;"UNYIL",$F1915&lt;DATABASE!$O$8),"2x D11",IF(AND($K1915="Y",$G1915&lt;&gt;"UNYIL",$F1915&gt;=DATABASE!$O$8),"3x D11",""))</f>
        <v/>
      </c>
      <c r="F1915" s="9" t="str">
        <f>IF('DATA ACCURATE'!N1918&lt;&gt;"",'DATA ACCURATE'!N1918,"")</f>
        <v/>
      </c>
      <c r="G1915" t="str">
        <f>IF(F1915="","",IF(F1915&lt;=DATABASE!$I$8,"UNYIL",IF(F1915&lt;=DATABASE!$J$8,"KECIL",IF(F1915&lt;DATABASE!$K$8,"TANGGUNG",IF(F1915&gt;=DATABASE!$K$8,"BESAR","")))))</f>
        <v/>
      </c>
      <c r="H1915" s="16" t="str">
        <f>IF('DATA ACCURATE'!J1918&lt;&gt;"",'DATA ACCURATE'!J1918,"")</f>
        <v/>
      </c>
      <c r="I1915" s="35" t="str">
        <f>IF(B1915&lt;&gt;"",IFERROR(VLOOKUP(B1915,'DATA TIMBANGAN'!G:M,7,FALSE),VLOOKUP(B1915,'DATA TIMBANGAN'!G:M,7)),"")</f>
        <v/>
      </c>
      <c r="J1915" s="25" t="str">
        <f>IF(H1915&lt;&gt;"",IFERROR(INDEX(DATABASE!$Z$19:$Z$38,MATCH(DATEVALUE(H1915),DATABASE!$AA$19:$AA$38,0)),INDEX(DATABASE!$Z$12:$Z$18,MATCH(WEEKDAY(H1915,2),DATABASE!$AA$12:$AA$18,0))),"")</f>
        <v/>
      </c>
      <c r="K1915" s="25" t="str">
        <f>IF('DATA ACCURATE'!V1918&lt;&gt;"",'DATA ACCURATE'!V1918,"")</f>
        <v/>
      </c>
      <c r="L1915" s="80" t="str">
        <f>IF($H1915="","",IF(OR($J1915="LIBUR",AND($L1914="LIBUR",$O1914=$O1915)),"LIBUR",IF(AND(OR($L1914="LUAR JAM KERJA 1",$L1914="LUAR JAM KERJA 2"),OR(OR(AND($H1914=$H1915,AND(OR($I1915&gt;DATABASE!$J$3,$I1915&lt;DATABASE!$J$6),((DATEVALUE($H1915)+$I1915)-(DATEVALUE($H1914)+$I1914))&lt;DATABASE!$J$6)),AND($H1914=$H1915,$O1914=$O1915,OR($I1915&gt;DATABASE!$J$6,$I1915&lt;DATABASE!$J$3))),AND(($H1915-$H1914)=1,OR($I1915&lt;DATABASE!$I$6,((DATEVALUE($H1915)+$I1915)-(DATEVALUE($H1914)+$I1914))&lt;DATABASE!$J$6))),$A1915=$A1914),"LUAR JAM KERJA 2",IF(AND(OR(WEEKDAY($H1915,2)=1,WEEKDAY($H1915,2)=2,WEEKDAY($H1915,2)=3,WEEKDAY($H1915,2)=4,WEEKDAY($H1915,2)=5),$I1915&lt;=DATABASE!$J$3,$I1915&gt;=DATABASE!$I$3),"JAM KERJA",IF(AND(WEEKDAY($H1915,2)=6,$I1915&lt;=DATABASE!$J$4,$I1915&gt;=DATABASE!$I$4),"JAM KERJA","LUAR JAM KERJA 1")))))</f>
        <v/>
      </c>
      <c r="M1915" s="33" t="str">
        <f>IF('DATA ACCURATE'!T1918&lt;&gt;"",IF('DATA ACCURATE'!T1918&gt;100,'DATA ACCURATE'!T1918/10,'DATA ACCURATE'!T1918),"")</f>
        <v/>
      </c>
      <c r="N1915" t="str">
        <f>IF(M1915="","",IF(M1915&lt;=DATABASE!$I$9,"LOKAL",IF(M1915&lt;DATABASE!$J$9,"LUAR KOTA 1",IF($M1915&gt;=DATABASE!$J$9,"LUAR KOTA 2",""))))</f>
        <v/>
      </c>
      <c r="O1915" s="38" t="str">
        <f>IF('DATA ACCURATE'!L1918&lt;&gt;"",'DATA ACCURATE'!L1918,"")</f>
        <v/>
      </c>
      <c r="Q1915" s="38">
        <f t="shared" si="204"/>
        <v>0</v>
      </c>
      <c r="R1915" s="38">
        <f t="shared" si="204"/>
        <v>0</v>
      </c>
      <c r="S1915" s="38">
        <f t="shared" si="204"/>
        <v>0</v>
      </c>
      <c r="T1915" s="38">
        <f t="shared" si="202"/>
        <v>0</v>
      </c>
      <c r="U1915" s="38">
        <f t="shared" si="205"/>
        <v>0</v>
      </c>
      <c r="V1915" s="38">
        <f t="shared" si="205"/>
        <v>0</v>
      </c>
      <c r="W1915" s="38">
        <f t="shared" si="205"/>
        <v>0</v>
      </c>
      <c r="X1915" s="38">
        <f t="shared" si="206"/>
        <v>0</v>
      </c>
      <c r="Y1915" s="38">
        <f t="shared" si="206"/>
        <v>0</v>
      </c>
      <c r="Z1915" s="38">
        <f t="shared" si="206"/>
        <v>0</v>
      </c>
      <c r="AA1915" s="38">
        <f t="shared" si="203"/>
        <v>0</v>
      </c>
      <c r="AB1915" s="38">
        <f t="shared" si="207"/>
        <v>0</v>
      </c>
      <c r="AC1915" s="38">
        <f t="shared" si="208"/>
        <v>0</v>
      </c>
      <c r="AD1915" s="38" t="str">
        <f t="shared" si="209"/>
        <v>000000000000</v>
      </c>
    </row>
    <row r="1916" spans="1:30">
      <c r="A1916" s="9" t="str">
        <f>IF('DATA ACCURATE'!A1919&lt;&gt;"",'DATA ACCURATE'!A1919,"")</f>
        <v/>
      </c>
      <c r="B1916" s="9" t="str">
        <f>IF('DATA ACCURATE'!D1919&lt;&gt;"",'DATA ACCURATE'!D1919,"")</f>
        <v/>
      </c>
      <c r="C1916" s="38" t="str">
        <f>IF($AD1916="000000000000","",INDEX(DATABASE!$W$12:$W$71,MATCH($AD1916,DATABASE!$V$12:$V$71,0)))</f>
        <v/>
      </c>
      <c r="D1916" s="34" t="str">
        <f>IF(C1916="","",IF(E1916="",INDEX(DATABASE!$AF$13:$AF$62,MATCH($C1916,DATABASE!$AC$13:$AC$62,0)),IF(E1916="2x D11",INDEX(DATABASE!$AF$13:$AF$62,MATCH($C1916,DATABASE!$AC$13:$AC$62,0))+2*DATABASE!$AF$62,IF(E1916="3x D11",INDEX(DATABASE!$AF$13:$AF$62,MATCH($C1916,DATABASE!$AC$13:$AC$62,0))+3*DATABASE!$AF$62,""))))</f>
        <v/>
      </c>
      <c r="E1916" s="38" t="str">
        <f>IF(AND($K1916="Y",$G1916&lt;&gt;"UNYIL",$F1916&lt;DATABASE!$O$8),"2x D11",IF(AND($K1916="Y",$G1916&lt;&gt;"UNYIL",$F1916&gt;=DATABASE!$O$8),"3x D11",""))</f>
        <v/>
      </c>
      <c r="F1916" s="9" t="str">
        <f>IF('DATA ACCURATE'!N1919&lt;&gt;"",'DATA ACCURATE'!N1919,"")</f>
        <v/>
      </c>
      <c r="G1916" t="str">
        <f>IF(F1916="","",IF(F1916&lt;=DATABASE!$I$8,"UNYIL",IF(F1916&lt;=DATABASE!$J$8,"KECIL",IF(F1916&lt;DATABASE!$K$8,"TANGGUNG",IF(F1916&gt;=DATABASE!$K$8,"BESAR","")))))</f>
        <v/>
      </c>
      <c r="H1916" s="16" t="str">
        <f>IF('DATA ACCURATE'!J1919&lt;&gt;"",'DATA ACCURATE'!J1919,"")</f>
        <v/>
      </c>
      <c r="I1916" s="35" t="str">
        <f>IF(B1916&lt;&gt;"",IFERROR(VLOOKUP(B1916,'DATA TIMBANGAN'!G:M,7,FALSE),VLOOKUP(B1916,'DATA TIMBANGAN'!G:M,7)),"")</f>
        <v/>
      </c>
      <c r="J1916" s="25" t="str">
        <f>IF(H1916&lt;&gt;"",IFERROR(INDEX(DATABASE!$Z$19:$Z$38,MATCH(DATEVALUE(H1916),DATABASE!$AA$19:$AA$38,0)),INDEX(DATABASE!$Z$12:$Z$18,MATCH(WEEKDAY(H1916,2),DATABASE!$AA$12:$AA$18,0))),"")</f>
        <v/>
      </c>
      <c r="K1916" s="25" t="str">
        <f>IF('DATA ACCURATE'!V1919&lt;&gt;"",'DATA ACCURATE'!V1919,"")</f>
        <v/>
      </c>
      <c r="L1916" s="80" t="str">
        <f>IF($H1916="","",IF(OR($J1916="LIBUR",AND($L1915="LIBUR",$O1915=$O1916)),"LIBUR",IF(AND(OR($L1915="LUAR JAM KERJA 1",$L1915="LUAR JAM KERJA 2"),OR(OR(AND($H1915=$H1916,AND(OR($I1916&gt;DATABASE!$J$3,$I1916&lt;DATABASE!$J$6),((DATEVALUE($H1916)+$I1916)-(DATEVALUE($H1915)+$I1915))&lt;DATABASE!$J$6)),AND($H1915=$H1916,$O1915=$O1916,OR($I1916&gt;DATABASE!$J$6,$I1916&lt;DATABASE!$J$3))),AND(($H1916-$H1915)=1,OR($I1916&lt;DATABASE!$I$6,((DATEVALUE($H1916)+$I1916)-(DATEVALUE($H1915)+$I1915))&lt;DATABASE!$J$6))),$A1916=$A1915),"LUAR JAM KERJA 2",IF(AND(OR(WEEKDAY($H1916,2)=1,WEEKDAY($H1916,2)=2,WEEKDAY($H1916,2)=3,WEEKDAY($H1916,2)=4,WEEKDAY($H1916,2)=5),$I1916&lt;=DATABASE!$J$3,$I1916&gt;=DATABASE!$I$3),"JAM KERJA",IF(AND(WEEKDAY($H1916,2)=6,$I1916&lt;=DATABASE!$J$4,$I1916&gt;=DATABASE!$I$4),"JAM KERJA","LUAR JAM KERJA 1")))))</f>
        <v/>
      </c>
      <c r="M1916" s="33" t="str">
        <f>IF('DATA ACCURATE'!T1919&lt;&gt;"",IF('DATA ACCURATE'!T1919&gt;100,'DATA ACCURATE'!T1919/10,'DATA ACCURATE'!T1919),"")</f>
        <v/>
      </c>
      <c r="N1916" t="str">
        <f>IF(M1916="","",IF(M1916&lt;=DATABASE!$I$9,"LOKAL",IF(M1916&lt;DATABASE!$J$9,"LUAR KOTA 1",IF($M1916&gt;=DATABASE!$J$9,"LUAR KOTA 2",""))))</f>
        <v/>
      </c>
      <c r="O1916" s="38" t="str">
        <f>IF('DATA ACCURATE'!L1919&lt;&gt;"",'DATA ACCURATE'!L1919,"")</f>
        <v/>
      </c>
      <c r="Q1916" s="38">
        <f t="shared" si="204"/>
        <v>0</v>
      </c>
      <c r="R1916" s="38">
        <f t="shared" si="204"/>
        <v>0</v>
      </c>
      <c r="S1916" s="38">
        <f t="shared" si="204"/>
        <v>0</v>
      </c>
      <c r="T1916" s="38">
        <f t="shared" si="202"/>
        <v>0</v>
      </c>
      <c r="U1916" s="38">
        <f t="shared" si="205"/>
        <v>0</v>
      </c>
      <c r="V1916" s="38">
        <f t="shared" si="205"/>
        <v>0</v>
      </c>
      <c r="W1916" s="38">
        <f t="shared" si="205"/>
        <v>0</v>
      </c>
      <c r="X1916" s="38">
        <f t="shared" si="206"/>
        <v>0</v>
      </c>
      <c r="Y1916" s="38">
        <f t="shared" si="206"/>
        <v>0</v>
      </c>
      <c r="Z1916" s="38">
        <f t="shared" si="206"/>
        <v>0</v>
      </c>
      <c r="AA1916" s="38">
        <f t="shared" si="203"/>
        <v>0</v>
      </c>
      <c r="AB1916" s="38">
        <f t="shared" si="207"/>
        <v>0</v>
      </c>
      <c r="AC1916" s="38">
        <f t="shared" si="208"/>
        <v>0</v>
      </c>
      <c r="AD1916" s="38" t="str">
        <f t="shared" si="209"/>
        <v>000000000000</v>
      </c>
    </row>
    <row r="1917" spans="1:30">
      <c r="A1917" s="9" t="str">
        <f>IF('DATA ACCURATE'!A1920&lt;&gt;"",'DATA ACCURATE'!A1920,"")</f>
        <v/>
      </c>
      <c r="B1917" s="9" t="str">
        <f>IF('DATA ACCURATE'!D1920&lt;&gt;"",'DATA ACCURATE'!D1920,"")</f>
        <v/>
      </c>
      <c r="C1917" s="38" t="str">
        <f>IF($AD1917="000000000000","",INDEX(DATABASE!$W$12:$W$71,MATCH($AD1917,DATABASE!$V$12:$V$71,0)))</f>
        <v/>
      </c>
      <c r="D1917" s="34" t="str">
        <f>IF(C1917="","",IF(E1917="",INDEX(DATABASE!$AF$13:$AF$62,MATCH($C1917,DATABASE!$AC$13:$AC$62,0)),IF(E1917="2x D11",INDEX(DATABASE!$AF$13:$AF$62,MATCH($C1917,DATABASE!$AC$13:$AC$62,0))+2*DATABASE!$AF$62,IF(E1917="3x D11",INDEX(DATABASE!$AF$13:$AF$62,MATCH($C1917,DATABASE!$AC$13:$AC$62,0))+3*DATABASE!$AF$62,""))))</f>
        <v/>
      </c>
      <c r="E1917" s="38" t="str">
        <f>IF(AND($K1917="Y",$G1917&lt;&gt;"UNYIL",$F1917&lt;DATABASE!$O$8),"2x D11",IF(AND($K1917="Y",$G1917&lt;&gt;"UNYIL",$F1917&gt;=DATABASE!$O$8),"3x D11",""))</f>
        <v/>
      </c>
      <c r="F1917" s="9" t="str">
        <f>IF('DATA ACCURATE'!N1920&lt;&gt;"",'DATA ACCURATE'!N1920,"")</f>
        <v/>
      </c>
      <c r="G1917" t="str">
        <f>IF(F1917="","",IF(F1917&lt;=DATABASE!$I$8,"UNYIL",IF(F1917&lt;=DATABASE!$J$8,"KECIL",IF(F1917&lt;DATABASE!$K$8,"TANGGUNG",IF(F1917&gt;=DATABASE!$K$8,"BESAR","")))))</f>
        <v/>
      </c>
      <c r="H1917" s="16" t="str">
        <f>IF('DATA ACCURATE'!J1920&lt;&gt;"",'DATA ACCURATE'!J1920,"")</f>
        <v/>
      </c>
      <c r="I1917" s="35" t="str">
        <f>IF(B1917&lt;&gt;"",IFERROR(VLOOKUP(B1917,'DATA TIMBANGAN'!G:M,7,FALSE),VLOOKUP(B1917,'DATA TIMBANGAN'!G:M,7)),"")</f>
        <v/>
      </c>
      <c r="J1917" s="25" t="str">
        <f>IF(H1917&lt;&gt;"",IFERROR(INDEX(DATABASE!$Z$19:$Z$38,MATCH(DATEVALUE(H1917),DATABASE!$AA$19:$AA$38,0)),INDEX(DATABASE!$Z$12:$Z$18,MATCH(WEEKDAY(H1917,2),DATABASE!$AA$12:$AA$18,0))),"")</f>
        <v/>
      </c>
      <c r="K1917" s="25" t="str">
        <f>IF('DATA ACCURATE'!V1920&lt;&gt;"",'DATA ACCURATE'!V1920,"")</f>
        <v/>
      </c>
      <c r="L1917" s="80" t="str">
        <f>IF($H1917="","",IF(OR($J1917="LIBUR",AND($L1916="LIBUR",$O1916=$O1917)),"LIBUR",IF(AND(OR($L1916="LUAR JAM KERJA 1",$L1916="LUAR JAM KERJA 2"),OR(OR(AND($H1916=$H1917,AND(OR($I1917&gt;DATABASE!$J$3,$I1917&lt;DATABASE!$J$6),((DATEVALUE($H1917)+$I1917)-(DATEVALUE($H1916)+$I1916))&lt;DATABASE!$J$6)),AND($H1916=$H1917,$O1916=$O1917,OR($I1917&gt;DATABASE!$J$6,$I1917&lt;DATABASE!$J$3))),AND(($H1917-$H1916)=1,OR($I1917&lt;DATABASE!$I$6,((DATEVALUE($H1917)+$I1917)-(DATEVALUE($H1916)+$I1916))&lt;DATABASE!$J$6))),$A1917=$A1916),"LUAR JAM KERJA 2",IF(AND(OR(WEEKDAY($H1917,2)=1,WEEKDAY($H1917,2)=2,WEEKDAY($H1917,2)=3,WEEKDAY($H1917,2)=4,WEEKDAY($H1917,2)=5),$I1917&lt;=DATABASE!$J$3,$I1917&gt;=DATABASE!$I$3),"JAM KERJA",IF(AND(WEEKDAY($H1917,2)=6,$I1917&lt;=DATABASE!$J$4,$I1917&gt;=DATABASE!$I$4),"JAM KERJA","LUAR JAM KERJA 1")))))</f>
        <v/>
      </c>
      <c r="M1917" s="33" t="str">
        <f>IF('DATA ACCURATE'!T1920&lt;&gt;"",IF('DATA ACCURATE'!T1920&gt;100,'DATA ACCURATE'!T1920/10,'DATA ACCURATE'!T1920),"")</f>
        <v/>
      </c>
      <c r="N1917" t="str">
        <f>IF(M1917="","",IF(M1917&lt;=DATABASE!$I$9,"LOKAL",IF(M1917&lt;DATABASE!$J$9,"LUAR KOTA 1",IF($M1917&gt;=DATABASE!$J$9,"LUAR KOTA 2",""))))</f>
        <v/>
      </c>
      <c r="O1917" s="38" t="str">
        <f>IF('DATA ACCURATE'!L1920&lt;&gt;"",'DATA ACCURATE'!L1920,"")</f>
        <v/>
      </c>
      <c r="Q1917" s="38">
        <f t="shared" si="204"/>
        <v>0</v>
      </c>
      <c r="R1917" s="38">
        <f t="shared" si="204"/>
        <v>0</v>
      </c>
      <c r="S1917" s="38">
        <f t="shared" si="204"/>
        <v>0</v>
      </c>
      <c r="T1917" s="38">
        <f t="shared" si="202"/>
        <v>0</v>
      </c>
      <c r="U1917" s="38">
        <f t="shared" si="205"/>
        <v>0</v>
      </c>
      <c r="V1917" s="38">
        <f t="shared" si="205"/>
        <v>0</v>
      </c>
      <c r="W1917" s="38">
        <f t="shared" si="205"/>
        <v>0</v>
      </c>
      <c r="X1917" s="38">
        <f t="shared" si="206"/>
        <v>0</v>
      </c>
      <c r="Y1917" s="38">
        <f t="shared" si="206"/>
        <v>0</v>
      </c>
      <c r="Z1917" s="38">
        <f t="shared" si="206"/>
        <v>0</v>
      </c>
      <c r="AA1917" s="38">
        <f t="shared" si="203"/>
        <v>0</v>
      </c>
      <c r="AB1917" s="38">
        <f t="shared" si="207"/>
        <v>0</v>
      </c>
      <c r="AC1917" s="38">
        <f t="shared" si="208"/>
        <v>0</v>
      </c>
      <c r="AD1917" s="38" t="str">
        <f t="shared" si="209"/>
        <v>000000000000</v>
      </c>
    </row>
    <row r="1918" spans="1:30">
      <c r="A1918" s="9" t="str">
        <f>IF('DATA ACCURATE'!A1921&lt;&gt;"",'DATA ACCURATE'!A1921,"")</f>
        <v/>
      </c>
      <c r="B1918" s="9" t="str">
        <f>IF('DATA ACCURATE'!D1921&lt;&gt;"",'DATA ACCURATE'!D1921,"")</f>
        <v/>
      </c>
      <c r="C1918" s="38" t="str">
        <f>IF($AD1918="000000000000","",INDEX(DATABASE!$W$12:$W$71,MATCH($AD1918,DATABASE!$V$12:$V$71,0)))</f>
        <v/>
      </c>
      <c r="D1918" s="34" t="str">
        <f>IF(C1918="","",IF(E1918="",INDEX(DATABASE!$AF$13:$AF$62,MATCH($C1918,DATABASE!$AC$13:$AC$62,0)),IF(E1918="2x D11",INDEX(DATABASE!$AF$13:$AF$62,MATCH($C1918,DATABASE!$AC$13:$AC$62,0))+2*DATABASE!$AF$62,IF(E1918="3x D11",INDEX(DATABASE!$AF$13:$AF$62,MATCH($C1918,DATABASE!$AC$13:$AC$62,0))+3*DATABASE!$AF$62,""))))</f>
        <v/>
      </c>
      <c r="E1918" s="38" t="str">
        <f>IF(AND($K1918="Y",$G1918&lt;&gt;"UNYIL",$F1918&lt;DATABASE!$O$8),"2x D11",IF(AND($K1918="Y",$G1918&lt;&gt;"UNYIL",$F1918&gt;=DATABASE!$O$8),"3x D11",""))</f>
        <v/>
      </c>
      <c r="F1918" s="9" t="str">
        <f>IF('DATA ACCURATE'!N1921&lt;&gt;"",'DATA ACCURATE'!N1921,"")</f>
        <v/>
      </c>
      <c r="G1918" t="str">
        <f>IF(F1918="","",IF(F1918&lt;=DATABASE!$I$8,"UNYIL",IF(F1918&lt;=DATABASE!$J$8,"KECIL",IF(F1918&lt;DATABASE!$K$8,"TANGGUNG",IF(F1918&gt;=DATABASE!$K$8,"BESAR","")))))</f>
        <v/>
      </c>
      <c r="H1918" s="16" t="str">
        <f>IF('DATA ACCURATE'!J1921&lt;&gt;"",'DATA ACCURATE'!J1921,"")</f>
        <v/>
      </c>
      <c r="I1918" s="35" t="str">
        <f>IF(B1918&lt;&gt;"",IFERROR(VLOOKUP(B1918,'DATA TIMBANGAN'!G:M,7,FALSE),VLOOKUP(B1918,'DATA TIMBANGAN'!G:M,7)),"")</f>
        <v/>
      </c>
      <c r="J1918" s="25" t="str">
        <f>IF(H1918&lt;&gt;"",IFERROR(INDEX(DATABASE!$Z$19:$Z$38,MATCH(DATEVALUE(H1918),DATABASE!$AA$19:$AA$38,0)),INDEX(DATABASE!$Z$12:$Z$18,MATCH(WEEKDAY(H1918,2),DATABASE!$AA$12:$AA$18,0))),"")</f>
        <v/>
      </c>
      <c r="K1918" s="25" t="str">
        <f>IF('DATA ACCURATE'!V1921&lt;&gt;"",'DATA ACCURATE'!V1921,"")</f>
        <v/>
      </c>
      <c r="L1918" s="80" t="str">
        <f>IF($H1918="","",IF(OR($J1918="LIBUR",AND($L1917="LIBUR",$O1917=$O1918)),"LIBUR",IF(AND(OR($L1917="LUAR JAM KERJA 1",$L1917="LUAR JAM KERJA 2"),OR(OR(AND($H1917=$H1918,AND(OR($I1918&gt;DATABASE!$J$3,$I1918&lt;DATABASE!$J$6),((DATEVALUE($H1918)+$I1918)-(DATEVALUE($H1917)+$I1917))&lt;DATABASE!$J$6)),AND($H1917=$H1918,$O1917=$O1918,OR($I1918&gt;DATABASE!$J$6,$I1918&lt;DATABASE!$J$3))),AND(($H1918-$H1917)=1,OR($I1918&lt;DATABASE!$I$6,((DATEVALUE($H1918)+$I1918)-(DATEVALUE($H1917)+$I1917))&lt;DATABASE!$J$6))),$A1918=$A1917),"LUAR JAM KERJA 2",IF(AND(OR(WEEKDAY($H1918,2)=1,WEEKDAY($H1918,2)=2,WEEKDAY($H1918,2)=3,WEEKDAY($H1918,2)=4,WEEKDAY($H1918,2)=5),$I1918&lt;=DATABASE!$J$3,$I1918&gt;=DATABASE!$I$3),"JAM KERJA",IF(AND(WEEKDAY($H1918,2)=6,$I1918&lt;=DATABASE!$J$4,$I1918&gt;=DATABASE!$I$4),"JAM KERJA","LUAR JAM KERJA 1")))))</f>
        <v/>
      </c>
      <c r="M1918" s="33" t="str">
        <f>IF('DATA ACCURATE'!T1921&lt;&gt;"",IF('DATA ACCURATE'!T1921&gt;100,'DATA ACCURATE'!T1921/10,'DATA ACCURATE'!T1921),"")</f>
        <v/>
      </c>
      <c r="N1918" t="str">
        <f>IF(M1918="","",IF(M1918&lt;=DATABASE!$I$9,"LOKAL",IF(M1918&lt;DATABASE!$J$9,"LUAR KOTA 1",IF($M1918&gt;=DATABASE!$J$9,"LUAR KOTA 2",""))))</f>
        <v/>
      </c>
      <c r="O1918" s="38" t="str">
        <f>IF('DATA ACCURATE'!L1921&lt;&gt;"",'DATA ACCURATE'!L1921,"")</f>
        <v/>
      </c>
      <c r="Q1918" s="38">
        <f t="shared" si="204"/>
        <v>0</v>
      </c>
      <c r="R1918" s="38">
        <f t="shared" si="204"/>
        <v>0</v>
      </c>
      <c r="S1918" s="38">
        <f t="shared" si="204"/>
        <v>0</v>
      </c>
      <c r="T1918" s="38">
        <f t="shared" si="202"/>
        <v>0</v>
      </c>
      <c r="U1918" s="38">
        <f t="shared" si="205"/>
        <v>0</v>
      </c>
      <c r="V1918" s="38">
        <f t="shared" si="205"/>
        <v>0</v>
      </c>
      <c r="W1918" s="38">
        <f t="shared" si="205"/>
        <v>0</v>
      </c>
      <c r="X1918" s="38">
        <f t="shared" si="206"/>
        <v>0</v>
      </c>
      <c r="Y1918" s="38">
        <f t="shared" si="206"/>
        <v>0</v>
      </c>
      <c r="Z1918" s="38">
        <f t="shared" si="206"/>
        <v>0</v>
      </c>
      <c r="AA1918" s="38">
        <f t="shared" si="203"/>
        <v>0</v>
      </c>
      <c r="AB1918" s="38">
        <f t="shared" si="207"/>
        <v>0</v>
      </c>
      <c r="AC1918" s="38">
        <f t="shared" si="208"/>
        <v>0</v>
      </c>
      <c r="AD1918" s="38" t="str">
        <f t="shared" si="209"/>
        <v>000000000000</v>
      </c>
    </row>
    <row r="1919" spans="1:30">
      <c r="A1919" s="9" t="str">
        <f>IF('DATA ACCURATE'!A1922&lt;&gt;"",'DATA ACCURATE'!A1922,"")</f>
        <v/>
      </c>
      <c r="B1919" s="9" t="str">
        <f>IF('DATA ACCURATE'!D1922&lt;&gt;"",'DATA ACCURATE'!D1922,"")</f>
        <v/>
      </c>
      <c r="C1919" s="38" t="str">
        <f>IF($AD1919="000000000000","",INDEX(DATABASE!$W$12:$W$71,MATCH($AD1919,DATABASE!$V$12:$V$71,0)))</f>
        <v/>
      </c>
      <c r="D1919" s="34" t="str">
        <f>IF(C1919="","",IF(E1919="",INDEX(DATABASE!$AF$13:$AF$62,MATCH($C1919,DATABASE!$AC$13:$AC$62,0)),IF(E1919="2x D11",INDEX(DATABASE!$AF$13:$AF$62,MATCH($C1919,DATABASE!$AC$13:$AC$62,0))+2*DATABASE!$AF$62,IF(E1919="3x D11",INDEX(DATABASE!$AF$13:$AF$62,MATCH($C1919,DATABASE!$AC$13:$AC$62,0))+3*DATABASE!$AF$62,""))))</f>
        <v/>
      </c>
      <c r="E1919" s="38" t="str">
        <f>IF(AND($K1919="Y",$G1919&lt;&gt;"UNYIL",$F1919&lt;DATABASE!$O$8),"2x D11",IF(AND($K1919="Y",$G1919&lt;&gt;"UNYIL",$F1919&gt;=DATABASE!$O$8),"3x D11",""))</f>
        <v/>
      </c>
      <c r="F1919" s="9" t="str">
        <f>IF('DATA ACCURATE'!N1922&lt;&gt;"",'DATA ACCURATE'!N1922,"")</f>
        <v/>
      </c>
      <c r="G1919" t="str">
        <f>IF(F1919="","",IF(F1919&lt;=DATABASE!$I$8,"UNYIL",IF(F1919&lt;=DATABASE!$J$8,"KECIL",IF(F1919&lt;DATABASE!$K$8,"TANGGUNG",IF(F1919&gt;=DATABASE!$K$8,"BESAR","")))))</f>
        <v/>
      </c>
      <c r="H1919" s="16" t="str">
        <f>IF('DATA ACCURATE'!J1922&lt;&gt;"",'DATA ACCURATE'!J1922,"")</f>
        <v/>
      </c>
      <c r="I1919" s="35" t="str">
        <f>IF(B1919&lt;&gt;"",IFERROR(VLOOKUP(B1919,'DATA TIMBANGAN'!G:M,7,FALSE),VLOOKUP(B1919,'DATA TIMBANGAN'!G:M,7)),"")</f>
        <v/>
      </c>
      <c r="J1919" s="25" t="str">
        <f>IF(H1919&lt;&gt;"",IFERROR(INDEX(DATABASE!$Z$19:$Z$38,MATCH(DATEVALUE(H1919),DATABASE!$AA$19:$AA$38,0)),INDEX(DATABASE!$Z$12:$Z$18,MATCH(WEEKDAY(H1919,2),DATABASE!$AA$12:$AA$18,0))),"")</f>
        <v/>
      </c>
      <c r="K1919" s="25" t="str">
        <f>IF('DATA ACCURATE'!V1922&lt;&gt;"",'DATA ACCURATE'!V1922,"")</f>
        <v/>
      </c>
      <c r="L1919" s="80" t="str">
        <f>IF($H1919="","",IF(OR($J1919="LIBUR",AND($L1918="LIBUR",$O1918=$O1919)),"LIBUR",IF(AND(OR($L1918="LUAR JAM KERJA 1",$L1918="LUAR JAM KERJA 2"),OR(OR(AND($H1918=$H1919,AND(OR($I1919&gt;DATABASE!$J$3,$I1919&lt;DATABASE!$J$6),((DATEVALUE($H1919)+$I1919)-(DATEVALUE($H1918)+$I1918))&lt;DATABASE!$J$6)),AND($H1918=$H1919,$O1918=$O1919,OR($I1919&gt;DATABASE!$J$6,$I1919&lt;DATABASE!$J$3))),AND(($H1919-$H1918)=1,OR($I1919&lt;DATABASE!$I$6,((DATEVALUE($H1919)+$I1919)-(DATEVALUE($H1918)+$I1918))&lt;DATABASE!$J$6))),$A1919=$A1918),"LUAR JAM KERJA 2",IF(AND(OR(WEEKDAY($H1919,2)=1,WEEKDAY($H1919,2)=2,WEEKDAY($H1919,2)=3,WEEKDAY($H1919,2)=4,WEEKDAY($H1919,2)=5),$I1919&lt;=DATABASE!$J$3,$I1919&gt;=DATABASE!$I$3),"JAM KERJA",IF(AND(WEEKDAY($H1919,2)=6,$I1919&lt;=DATABASE!$J$4,$I1919&gt;=DATABASE!$I$4),"JAM KERJA","LUAR JAM KERJA 1")))))</f>
        <v/>
      </c>
      <c r="M1919" s="33" t="str">
        <f>IF('DATA ACCURATE'!T1922&lt;&gt;"",IF('DATA ACCURATE'!T1922&gt;100,'DATA ACCURATE'!T1922/10,'DATA ACCURATE'!T1922),"")</f>
        <v/>
      </c>
      <c r="N1919" t="str">
        <f>IF(M1919="","",IF(M1919&lt;=DATABASE!$I$9,"LOKAL",IF(M1919&lt;DATABASE!$J$9,"LUAR KOTA 1",IF($M1919&gt;=DATABASE!$J$9,"LUAR KOTA 2",""))))</f>
        <v/>
      </c>
      <c r="O1919" s="38" t="str">
        <f>IF('DATA ACCURATE'!L1922&lt;&gt;"",'DATA ACCURATE'!L1922,"")</f>
        <v/>
      </c>
      <c r="Q1919" s="38">
        <f t="shared" si="204"/>
        <v>0</v>
      </c>
      <c r="R1919" s="38">
        <f t="shared" si="204"/>
        <v>0</v>
      </c>
      <c r="S1919" s="38">
        <f t="shared" si="204"/>
        <v>0</v>
      </c>
      <c r="T1919" s="38">
        <f t="shared" si="202"/>
        <v>0</v>
      </c>
      <c r="U1919" s="38">
        <f t="shared" si="205"/>
        <v>0</v>
      </c>
      <c r="V1919" s="38">
        <f t="shared" si="205"/>
        <v>0</v>
      </c>
      <c r="W1919" s="38">
        <f t="shared" si="205"/>
        <v>0</v>
      </c>
      <c r="X1919" s="38">
        <f t="shared" si="206"/>
        <v>0</v>
      </c>
      <c r="Y1919" s="38">
        <f t="shared" si="206"/>
        <v>0</v>
      </c>
      <c r="Z1919" s="38">
        <f t="shared" si="206"/>
        <v>0</v>
      </c>
      <c r="AA1919" s="38">
        <f t="shared" si="203"/>
        <v>0</v>
      </c>
      <c r="AB1919" s="38">
        <f t="shared" si="207"/>
        <v>0</v>
      </c>
      <c r="AC1919" s="38">
        <f t="shared" si="208"/>
        <v>0</v>
      </c>
      <c r="AD1919" s="38" t="str">
        <f t="shared" si="209"/>
        <v>000000000000</v>
      </c>
    </row>
    <row r="1920" spans="1:30">
      <c r="A1920" s="9" t="str">
        <f>IF('DATA ACCURATE'!A1923&lt;&gt;"",'DATA ACCURATE'!A1923,"")</f>
        <v/>
      </c>
      <c r="B1920" s="9" t="str">
        <f>IF('DATA ACCURATE'!D1923&lt;&gt;"",'DATA ACCURATE'!D1923,"")</f>
        <v/>
      </c>
      <c r="C1920" s="38" t="str">
        <f>IF($AD1920="000000000000","",INDEX(DATABASE!$W$12:$W$71,MATCH($AD1920,DATABASE!$V$12:$V$71,0)))</f>
        <v/>
      </c>
      <c r="D1920" s="34" t="str">
        <f>IF(C1920="","",IF(E1920="",INDEX(DATABASE!$AF$13:$AF$62,MATCH($C1920,DATABASE!$AC$13:$AC$62,0)),IF(E1920="2x D11",INDEX(DATABASE!$AF$13:$AF$62,MATCH($C1920,DATABASE!$AC$13:$AC$62,0))+2*DATABASE!$AF$62,IF(E1920="3x D11",INDEX(DATABASE!$AF$13:$AF$62,MATCH($C1920,DATABASE!$AC$13:$AC$62,0))+3*DATABASE!$AF$62,""))))</f>
        <v/>
      </c>
      <c r="E1920" s="38" t="str">
        <f>IF(AND($K1920="Y",$G1920&lt;&gt;"UNYIL",$F1920&lt;DATABASE!$O$8),"2x D11",IF(AND($K1920="Y",$G1920&lt;&gt;"UNYIL",$F1920&gt;=DATABASE!$O$8),"3x D11",""))</f>
        <v/>
      </c>
      <c r="F1920" s="9" t="str">
        <f>IF('DATA ACCURATE'!N1923&lt;&gt;"",'DATA ACCURATE'!N1923,"")</f>
        <v/>
      </c>
      <c r="G1920" t="str">
        <f>IF(F1920="","",IF(F1920&lt;=DATABASE!$I$8,"UNYIL",IF(F1920&lt;=DATABASE!$J$8,"KECIL",IF(F1920&lt;DATABASE!$K$8,"TANGGUNG",IF(F1920&gt;=DATABASE!$K$8,"BESAR","")))))</f>
        <v/>
      </c>
      <c r="H1920" s="16" t="str">
        <f>IF('DATA ACCURATE'!J1923&lt;&gt;"",'DATA ACCURATE'!J1923,"")</f>
        <v/>
      </c>
      <c r="I1920" s="35" t="str">
        <f>IF(B1920&lt;&gt;"",IFERROR(VLOOKUP(B1920,'DATA TIMBANGAN'!G:M,7,FALSE),VLOOKUP(B1920,'DATA TIMBANGAN'!G:M,7)),"")</f>
        <v/>
      </c>
      <c r="J1920" s="25" t="str">
        <f>IF(H1920&lt;&gt;"",IFERROR(INDEX(DATABASE!$Z$19:$Z$38,MATCH(DATEVALUE(H1920),DATABASE!$AA$19:$AA$38,0)),INDEX(DATABASE!$Z$12:$Z$18,MATCH(WEEKDAY(H1920,2),DATABASE!$AA$12:$AA$18,0))),"")</f>
        <v/>
      </c>
      <c r="K1920" s="25" t="str">
        <f>IF('DATA ACCURATE'!V1923&lt;&gt;"",'DATA ACCURATE'!V1923,"")</f>
        <v/>
      </c>
      <c r="L1920" s="80" t="str">
        <f>IF($H1920="","",IF(OR($J1920="LIBUR",AND($L1919="LIBUR",$O1919=$O1920)),"LIBUR",IF(AND(OR($L1919="LUAR JAM KERJA 1",$L1919="LUAR JAM KERJA 2"),OR(OR(AND($H1919=$H1920,AND(OR($I1920&gt;DATABASE!$J$3,$I1920&lt;DATABASE!$J$6),((DATEVALUE($H1920)+$I1920)-(DATEVALUE($H1919)+$I1919))&lt;DATABASE!$J$6)),AND($H1919=$H1920,$O1919=$O1920,OR($I1920&gt;DATABASE!$J$6,$I1920&lt;DATABASE!$J$3))),AND(($H1920-$H1919)=1,OR($I1920&lt;DATABASE!$I$6,((DATEVALUE($H1920)+$I1920)-(DATEVALUE($H1919)+$I1919))&lt;DATABASE!$J$6))),$A1920=$A1919),"LUAR JAM KERJA 2",IF(AND(OR(WEEKDAY($H1920,2)=1,WEEKDAY($H1920,2)=2,WEEKDAY($H1920,2)=3,WEEKDAY($H1920,2)=4,WEEKDAY($H1920,2)=5),$I1920&lt;=DATABASE!$J$3,$I1920&gt;=DATABASE!$I$3),"JAM KERJA",IF(AND(WEEKDAY($H1920,2)=6,$I1920&lt;=DATABASE!$J$4,$I1920&gt;=DATABASE!$I$4),"JAM KERJA","LUAR JAM KERJA 1")))))</f>
        <v/>
      </c>
      <c r="M1920" s="33" t="str">
        <f>IF('DATA ACCURATE'!T1923&lt;&gt;"",IF('DATA ACCURATE'!T1923&gt;100,'DATA ACCURATE'!T1923/10,'DATA ACCURATE'!T1923),"")</f>
        <v/>
      </c>
      <c r="N1920" t="str">
        <f>IF(M1920="","",IF(M1920&lt;=DATABASE!$I$9,"LOKAL",IF(M1920&lt;DATABASE!$J$9,"LUAR KOTA 1",IF($M1920&gt;=DATABASE!$J$9,"LUAR KOTA 2",""))))</f>
        <v/>
      </c>
      <c r="O1920" s="38" t="str">
        <f>IF('DATA ACCURATE'!L1923&lt;&gt;"",'DATA ACCURATE'!L1923,"")</f>
        <v/>
      </c>
      <c r="Q1920" s="38">
        <f t="shared" si="204"/>
        <v>0</v>
      </c>
      <c r="R1920" s="38">
        <f t="shared" si="204"/>
        <v>0</v>
      </c>
      <c r="S1920" s="38">
        <f t="shared" si="204"/>
        <v>0</v>
      </c>
      <c r="T1920" s="38">
        <f t="shared" si="202"/>
        <v>0</v>
      </c>
      <c r="U1920" s="38">
        <f t="shared" si="205"/>
        <v>0</v>
      </c>
      <c r="V1920" s="38">
        <f t="shared" si="205"/>
        <v>0</v>
      </c>
      <c r="W1920" s="38">
        <f t="shared" si="205"/>
        <v>0</v>
      </c>
      <c r="X1920" s="38">
        <f t="shared" si="206"/>
        <v>0</v>
      </c>
      <c r="Y1920" s="38">
        <f t="shared" si="206"/>
        <v>0</v>
      </c>
      <c r="Z1920" s="38">
        <f t="shared" si="206"/>
        <v>0</v>
      </c>
      <c r="AA1920" s="38">
        <f t="shared" si="203"/>
        <v>0</v>
      </c>
      <c r="AB1920" s="38">
        <f t="shared" si="207"/>
        <v>0</v>
      </c>
      <c r="AC1920" s="38">
        <f t="shared" si="208"/>
        <v>0</v>
      </c>
      <c r="AD1920" s="38" t="str">
        <f t="shared" si="209"/>
        <v>000000000000</v>
      </c>
    </row>
    <row r="1921" spans="1:30">
      <c r="A1921" s="9" t="str">
        <f>IF('DATA ACCURATE'!A1924&lt;&gt;"",'DATA ACCURATE'!A1924,"")</f>
        <v/>
      </c>
      <c r="B1921" s="9" t="str">
        <f>IF('DATA ACCURATE'!D1924&lt;&gt;"",'DATA ACCURATE'!D1924,"")</f>
        <v/>
      </c>
      <c r="C1921" s="38" t="str">
        <f>IF($AD1921="000000000000","",INDEX(DATABASE!$W$12:$W$71,MATCH($AD1921,DATABASE!$V$12:$V$71,0)))</f>
        <v/>
      </c>
      <c r="D1921" s="34" t="str">
        <f>IF(C1921="","",IF(E1921="",INDEX(DATABASE!$AF$13:$AF$62,MATCH($C1921,DATABASE!$AC$13:$AC$62,0)),IF(E1921="2x D11",INDEX(DATABASE!$AF$13:$AF$62,MATCH($C1921,DATABASE!$AC$13:$AC$62,0))+2*DATABASE!$AF$62,IF(E1921="3x D11",INDEX(DATABASE!$AF$13:$AF$62,MATCH($C1921,DATABASE!$AC$13:$AC$62,0))+3*DATABASE!$AF$62,""))))</f>
        <v/>
      </c>
      <c r="E1921" s="38" t="str">
        <f>IF(AND($K1921="Y",$G1921&lt;&gt;"UNYIL",$F1921&lt;DATABASE!$O$8),"2x D11",IF(AND($K1921="Y",$G1921&lt;&gt;"UNYIL",$F1921&gt;=DATABASE!$O$8),"3x D11",""))</f>
        <v/>
      </c>
      <c r="F1921" s="9" t="str">
        <f>IF('DATA ACCURATE'!N1924&lt;&gt;"",'DATA ACCURATE'!N1924,"")</f>
        <v/>
      </c>
      <c r="G1921" t="str">
        <f>IF(F1921="","",IF(F1921&lt;=DATABASE!$I$8,"UNYIL",IF(F1921&lt;=DATABASE!$J$8,"KECIL",IF(F1921&lt;DATABASE!$K$8,"TANGGUNG",IF(F1921&gt;=DATABASE!$K$8,"BESAR","")))))</f>
        <v/>
      </c>
      <c r="H1921" s="16" t="str">
        <f>IF('DATA ACCURATE'!J1924&lt;&gt;"",'DATA ACCURATE'!J1924,"")</f>
        <v/>
      </c>
      <c r="I1921" s="35" t="str">
        <f>IF(B1921&lt;&gt;"",IFERROR(VLOOKUP(B1921,'DATA TIMBANGAN'!G:M,7,FALSE),VLOOKUP(B1921,'DATA TIMBANGAN'!G:M,7)),"")</f>
        <v/>
      </c>
      <c r="J1921" s="25" t="str">
        <f>IF(H1921&lt;&gt;"",IFERROR(INDEX(DATABASE!$Z$19:$Z$38,MATCH(DATEVALUE(H1921),DATABASE!$AA$19:$AA$38,0)),INDEX(DATABASE!$Z$12:$Z$18,MATCH(WEEKDAY(H1921,2),DATABASE!$AA$12:$AA$18,0))),"")</f>
        <v/>
      </c>
      <c r="K1921" s="25" t="str">
        <f>IF('DATA ACCURATE'!V1924&lt;&gt;"",'DATA ACCURATE'!V1924,"")</f>
        <v/>
      </c>
      <c r="L1921" s="80" t="str">
        <f>IF($H1921="","",IF(OR($J1921="LIBUR",AND($L1920="LIBUR",$O1920=$O1921)),"LIBUR",IF(AND(OR($L1920="LUAR JAM KERJA 1",$L1920="LUAR JAM KERJA 2"),OR(OR(AND($H1920=$H1921,AND(OR($I1921&gt;DATABASE!$J$3,$I1921&lt;DATABASE!$J$6),((DATEVALUE($H1921)+$I1921)-(DATEVALUE($H1920)+$I1920))&lt;DATABASE!$J$6)),AND($H1920=$H1921,$O1920=$O1921,OR($I1921&gt;DATABASE!$J$6,$I1921&lt;DATABASE!$J$3))),AND(($H1921-$H1920)=1,OR($I1921&lt;DATABASE!$I$6,((DATEVALUE($H1921)+$I1921)-(DATEVALUE($H1920)+$I1920))&lt;DATABASE!$J$6))),$A1921=$A1920),"LUAR JAM KERJA 2",IF(AND(OR(WEEKDAY($H1921,2)=1,WEEKDAY($H1921,2)=2,WEEKDAY($H1921,2)=3,WEEKDAY($H1921,2)=4,WEEKDAY($H1921,2)=5),$I1921&lt;=DATABASE!$J$3,$I1921&gt;=DATABASE!$I$3),"JAM KERJA",IF(AND(WEEKDAY($H1921,2)=6,$I1921&lt;=DATABASE!$J$4,$I1921&gt;=DATABASE!$I$4),"JAM KERJA","LUAR JAM KERJA 1")))))</f>
        <v/>
      </c>
      <c r="M1921" s="33" t="str">
        <f>IF('DATA ACCURATE'!T1924&lt;&gt;"",IF('DATA ACCURATE'!T1924&gt;100,'DATA ACCURATE'!T1924/10,'DATA ACCURATE'!T1924),"")</f>
        <v/>
      </c>
      <c r="N1921" t="str">
        <f>IF(M1921="","",IF(M1921&lt;=DATABASE!$I$9,"LOKAL",IF(M1921&lt;DATABASE!$J$9,"LUAR KOTA 1",IF($M1921&gt;=DATABASE!$J$9,"LUAR KOTA 2",""))))</f>
        <v/>
      </c>
      <c r="O1921" s="38" t="str">
        <f>IF('DATA ACCURATE'!L1924&lt;&gt;"",'DATA ACCURATE'!L1924,"")</f>
        <v/>
      </c>
      <c r="Q1921" s="38">
        <f t="shared" si="204"/>
        <v>0</v>
      </c>
      <c r="R1921" s="38">
        <f t="shared" si="204"/>
        <v>0</v>
      </c>
      <c r="S1921" s="38">
        <f t="shared" si="204"/>
        <v>0</v>
      </c>
      <c r="T1921" s="38">
        <f t="shared" si="202"/>
        <v>0</v>
      </c>
      <c r="U1921" s="38">
        <f t="shared" si="205"/>
        <v>0</v>
      </c>
      <c r="V1921" s="38">
        <f t="shared" si="205"/>
        <v>0</v>
      </c>
      <c r="W1921" s="38">
        <f t="shared" si="205"/>
        <v>0</v>
      </c>
      <c r="X1921" s="38">
        <f t="shared" si="206"/>
        <v>0</v>
      </c>
      <c r="Y1921" s="38">
        <f t="shared" si="206"/>
        <v>0</v>
      </c>
      <c r="Z1921" s="38">
        <f t="shared" si="206"/>
        <v>0</v>
      </c>
      <c r="AA1921" s="38">
        <f t="shared" si="203"/>
        <v>0</v>
      </c>
      <c r="AB1921" s="38">
        <f t="shared" si="207"/>
        <v>0</v>
      </c>
      <c r="AC1921" s="38">
        <f t="shared" si="208"/>
        <v>0</v>
      </c>
      <c r="AD1921" s="38" t="str">
        <f t="shared" si="209"/>
        <v>000000000000</v>
      </c>
    </row>
    <row r="1922" spans="1:30">
      <c r="A1922" s="9" t="str">
        <f>IF('DATA ACCURATE'!A1925&lt;&gt;"",'DATA ACCURATE'!A1925,"")</f>
        <v/>
      </c>
      <c r="B1922" s="9" t="str">
        <f>IF('DATA ACCURATE'!D1925&lt;&gt;"",'DATA ACCURATE'!D1925,"")</f>
        <v/>
      </c>
      <c r="C1922" s="38" t="str">
        <f>IF($AD1922="000000000000","",INDEX(DATABASE!$W$12:$W$71,MATCH($AD1922,DATABASE!$V$12:$V$71,0)))</f>
        <v/>
      </c>
      <c r="D1922" s="34" t="str">
        <f>IF(C1922="","",IF(E1922="",INDEX(DATABASE!$AF$13:$AF$62,MATCH($C1922,DATABASE!$AC$13:$AC$62,0)),IF(E1922="2x D11",INDEX(DATABASE!$AF$13:$AF$62,MATCH($C1922,DATABASE!$AC$13:$AC$62,0))+2*DATABASE!$AF$62,IF(E1922="3x D11",INDEX(DATABASE!$AF$13:$AF$62,MATCH($C1922,DATABASE!$AC$13:$AC$62,0))+3*DATABASE!$AF$62,""))))</f>
        <v/>
      </c>
      <c r="E1922" s="38" t="str">
        <f>IF(AND($K1922="Y",$G1922&lt;&gt;"UNYIL",$F1922&lt;DATABASE!$O$8),"2x D11",IF(AND($K1922="Y",$G1922&lt;&gt;"UNYIL",$F1922&gt;=DATABASE!$O$8),"3x D11",""))</f>
        <v/>
      </c>
      <c r="F1922" s="9" t="str">
        <f>IF('DATA ACCURATE'!N1925&lt;&gt;"",'DATA ACCURATE'!N1925,"")</f>
        <v/>
      </c>
      <c r="G1922" t="str">
        <f>IF(F1922="","",IF(F1922&lt;=DATABASE!$I$8,"UNYIL",IF(F1922&lt;=DATABASE!$J$8,"KECIL",IF(F1922&lt;DATABASE!$K$8,"TANGGUNG",IF(F1922&gt;=DATABASE!$K$8,"BESAR","")))))</f>
        <v/>
      </c>
      <c r="H1922" s="16" t="str">
        <f>IF('DATA ACCURATE'!J1925&lt;&gt;"",'DATA ACCURATE'!J1925,"")</f>
        <v/>
      </c>
      <c r="I1922" s="35" t="str">
        <f>IF(B1922&lt;&gt;"",IFERROR(VLOOKUP(B1922,'DATA TIMBANGAN'!G:M,7,FALSE),VLOOKUP(B1922,'DATA TIMBANGAN'!G:M,7)),"")</f>
        <v/>
      </c>
      <c r="J1922" s="25" t="str">
        <f>IF(H1922&lt;&gt;"",IFERROR(INDEX(DATABASE!$Z$19:$Z$38,MATCH(DATEVALUE(H1922),DATABASE!$AA$19:$AA$38,0)),INDEX(DATABASE!$Z$12:$Z$18,MATCH(WEEKDAY(H1922,2),DATABASE!$AA$12:$AA$18,0))),"")</f>
        <v/>
      </c>
      <c r="K1922" s="25" t="str">
        <f>IF('DATA ACCURATE'!V1925&lt;&gt;"",'DATA ACCURATE'!V1925,"")</f>
        <v/>
      </c>
      <c r="L1922" s="80" t="str">
        <f>IF($H1922="","",IF(OR($J1922="LIBUR",AND($L1921="LIBUR",$O1921=$O1922)),"LIBUR",IF(AND(OR($L1921="LUAR JAM KERJA 1",$L1921="LUAR JAM KERJA 2"),OR(OR(AND($H1921=$H1922,AND(OR($I1922&gt;DATABASE!$J$3,$I1922&lt;DATABASE!$J$6),((DATEVALUE($H1922)+$I1922)-(DATEVALUE($H1921)+$I1921))&lt;DATABASE!$J$6)),AND($H1921=$H1922,$O1921=$O1922,OR($I1922&gt;DATABASE!$J$6,$I1922&lt;DATABASE!$J$3))),AND(($H1922-$H1921)=1,OR($I1922&lt;DATABASE!$I$6,((DATEVALUE($H1922)+$I1922)-(DATEVALUE($H1921)+$I1921))&lt;DATABASE!$J$6))),$A1922=$A1921),"LUAR JAM KERJA 2",IF(AND(OR(WEEKDAY($H1922,2)=1,WEEKDAY($H1922,2)=2,WEEKDAY($H1922,2)=3,WEEKDAY($H1922,2)=4,WEEKDAY($H1922,2)=5),$I1922&lt;=DATABASE!$J$3,$I1922&gt;=DATABASE!$I$3),"JAM KERJA",IF(AND(WEEKDAY($H1922,2)=6,$I1922&lt;=DATABASE!$J$4,$I1922&gt;=DATABASE!$I$4),"JAM KERJA","LUAR JAM KERJA 1")))))</f>
        <v/>
      </c>
      <c r="M1922" s="33" t="str">
        <f>IF('DATA ACCURATE'!T1925&lt;&gt;"",IF('DATA ACCURATE'!T1925&gt;100,'DATA ACCURATE'!T1925/10,'DATA ACCURATE'!T1925),"")</f>
        <v/>
      </c>
      <c r="N1922" t="str">
        <f>IF(M1922="","",IF(M1922&lt;=DATABASE!$I$9,"LOKAL",IF(M1922&lt;DATABASE!$J$9,"LUAR KOTA 1",IF($M1922&gt;=DATABASE!$J$9,"LUAR KOTA 2",""))))</f>
        <v/>
      </c>
      <c r="O1922" s="38" t="str">
        <f>IF('DATA ACCURATE'!L1925&lt;&gt;"",'DATA ACCURATE'!L1925,"")</f>
        <v/>
      </c>
      <c r="Q1922" s="38">
        <f t="shared" si="204"/>
        <v>0</v>
      </c>
      <c r="R1922" s="38">
        <f t="shared" si="204"/>
        <v>0</v>
      </c>
      <c r="S1922" s="38">
        <f t="shared" si="204"/>
        <v>0</v>
      </c>
      <c r="T1922" s="38">
        <f t="shared" si="204"/>
        <v>0</v>
      </c>
      <c r="U1922" s="38">
        <f t="shared" si="205"/>
        <v>0</v>
      </c>
      <c r="V1922" s="38">
        <f t="shared" si="205"/>
        <v>0</v>
      </c>
      <c r="W1922" s="38">
        <f t="shared" si="205"/>
        <v>0</v>
      </c>
      <c r="X1922" s="38">
        <f t="shared" si="206"/>
        <v>0</v>
      </c>
      <c r="Y1922" s="38">
        <f t="shared" si="206"/>
        <v>0</v>
      </c>
      <c r="Z1922" s="38">
        <f t="shared" si="206"/>
        <v>0</v>
      </c>
      <c r="AA1922" s="38">
        <f t="shared" si="206"/>
        <v>0</v>
      </c>
      <c r="AB1922" s="38">
        <f t="shared" si="207"/>
        <v>0</v>
      </c>
      <c r="AC1922" s="38">
        <f t="shared" si="208"/>
        <v>0</v>
      </c>
      <c r="AD1922" s="38" t="str">
        <f t="shared" si="209"/>
        <v>000000000000</v>
      </c>
    </row>
    <row r="1923" spans="1:30">
      <c r="A1923" s="9" t="str">
        <f>IF('DATA ACCURATE'!A1926&lt;&gt;"",'DATA ACCURATE'!A1926,"")</f>
        <v/>
      </c>
      <c r="B1923" s="9" t="str">
        <f>IF('DATA ACCURATE'!D1926&lt;&gt;"",'DATA ACCURATE'!D1926,"")</f>
        <v/>
      </c>
      <c r="C1923" s="38" t="str">
        <f>IF($AD1923="000000000000","",INDEX(DATABASE!$W$12:$W$71,MATCH($AD1923,DATABASE!$V$12:$V$71,0)))</f>
        <v/>
      </c>
      <c r="D1923" s="34" t="str">
        <f>IF(C1923="","",IF(E1923="",INDEX(DATABASE!$AF$13:$AF$62,MATCH($C1923,DATABASE!$AC$13:$AC$62,0)),IF(E1923="2x D11",INDEX(DATABASE!$AF$13:$AF$62,MATCH($C1923,DATABASE!$AC$13:$AC$62,0))+2*DATABASE!$AF$62,IF(E1923="3x D11",INDEX(DATABASE!$AF$13:$AF$62,MATCH($C1923,DATABASE!$AC$13:$AC$62,0))+3*DATABASE!$AF$62,""))))</f>
        <v/>
      </c>
      <c r="E1923" s="38" t="str">
        <f>IF(AND($K1923="Y",$G1923&lt;&gt;"UNYIL",$F1923&lt;DATABASE!$O$8),"2x D11",IF(AND($K1923="Y",$G1923&lt;&gt;"UNYIL",$F1923&gt;=DATABASE!$O$8),"3x D11",""))</f>
        <v/>
      </c>
      <c r="F1923" s="9" t="str">
        <f>IF('DATA ACCURATE'!N1926&lt;&gt;"",'DATA ACCURATE'!N1926,"")</f>
        <v/>
      </c>
      <c r="G1923" t="str">
        <f>IF(F1923="","",IF(F1923&lt;=DATABASE!$I$8,"UNYIL",IF(F1923&lt;=DATABASE!$J$8,"KECIL",IF(F1923&lt;DATABASE!$K$8,"TANGGUNG",IF(F1923&gt;=DATABASE!$K$8,"BESAR","")))))</f>
        <v/>
      </c>
      <c r="H1923" s="16" t="str">
        <f>IF('DATA ACCURATE'!J1926&lt;&gt;"",'DATA ACCURATE'!J1926,"")</f>
        <v/>
      </c>
      <c r="I1923" s="35" t="str">
        <f>IF(B1923&lt;&gt;"",IFERROR(VLOOKUP(B1923,'DATA TIMBANGAN'!G:M,7,FALSE),VLOOKUP(B1923,'DATA TIMBANGAN'!G:M,7)),"")</f>
        <v/>
      </c>
      <c r="J1923" s="25" t="str">
        <f>IF(H1923&lt;&gt;"",IFERROR(INDEX(DATABASE!$Z$19:$Z$38,MATCH(DATEVALUE(H1923),DATABASE!$AA$19:$AA$38,0)),INDEX(DATABASE!$Z$12:$Z$18,MATCH(WEEKDAY(H1923,2),DATABASE!$AA$12:$AA$18,0))),"")</f>
        <v/>
      </c>
      <c r="K1923" s="25" t="str">
        <f>IF('DATA ACCURATE'!V1926&lt;&gt;"",'DATA ACCURATE'!V1926,"")</f>
        <v/>
      </c>
      <c r="L1923" s="80" t="str">
        <f>IF($H1923="","",IF(OR($J1923="LIBUR",AND($L1922="LIBUR",$O1922=$O1923)),"LIBUR",IF(AND(OR($L1922="LUAR JAM KERJA 1",$L1922="LUAR JAM KERJA 2"),OR(OR(AND($H1922=$H1923,AND(OR($I1923&gt;DATABASE!$J$3,$I1923&lt;DATABASE!$J$6),((DATEVALUE($H1923)+$I1923)-(DATEVALUE($H1922)+$I1922))&lt;DATABASE!$J$6)),AND($H1922=$H1923,$O1922=$O1923,OR($I1923&gt;DATABASE!$J$6,$I1923&lt;DATABASE!$J$3))),AND(($H1923-$H1922)=1,OR($I1923&lt;DATABASE!$I$6,((DATEVALUE($H1923)+$I1923)-(DATEVALUE($H1922)+$I1922))&lt;DATABASE!$J$6))),$A1923=$A1922),"LUAR JAM KERJA 2",IF(AND(OR(WEEKDAY($H1923,2)=1,WEEKDAY($H1923,2)=2,WEEKDAY($H1923,2)=3,WEEKDAY($H1923,2)=4,WEEKDAY($H1923,2)=5),$I1923&lt;=DATABASE!$J$3,$I1923&gt;=DATABASE!$I$3),"JAM KERJA",IF(AND(WEEKDAY($H1923,2)=6,$I1923&lt;=DATABASE!$J$4,$I1923&gt;=DATABASE!$I$4),"JAM KERJA","LUAR JAM KERJA 1")))))</f>
        <v/>
      </c>
      <c r="M1923" s="33" t="str">
        <f>IF('DATA ACCURATE'!T1926&lt;&gt;"",IF('DATA ACCURATE'!T1926&gt;100,'DATA ACCURATE'!T1926/10,'DATA ACCURATE'!T1926),"")</f>
        <v/>
      </c>
      <c r="N1923" t="str">
        <f>IF(M1923="","",IF(M1923&lt;=DATABASE!$I$9,"LOKAL",IF(M1923&lt;DATABASE!$J$9,"LUAR KOTA 1",IF($M1923&gt;=DATABASE!$J$9,"LUAR KOTA 2",""))))</f>
        <v/>
      </c>
      <c r="O1923" s="38" t="str">
        <f>IF('DATA ACCURATE'!L1926&lt;&gt;"",'DATA ACCURATE'!L1926,"")</f>
        <v/>
      </c>
      <c r="Q1923" s="38">
        <f t="shared" ref="Q1923:T1986" si="210">IF($G1923=Q$1,1,0)</f>
        <v>0</v>
      </c>
      <c r="R1923" s="38">
        <f t="shared" si="210"/>
        <v>0</v>
      </c>
      <c r="S1923" s="38">
        <f t="shared" si="210"/>
        <v>0</v>
      </c>
      <c r="T1923" s="38">
        <f t="shared" si="210"/>
        <v>0</v>
      </c>
      <c r="U1923" s="38">
        <f t="shared" ref="U1923:W1986" si="211">IF($N1923=U$1,1,0)</f>
        <v>0</v>
      </c>
      <c r="V1923" s="38">
        <f t="shared" si="211"/>
        <v>0</v>
      </c>
      <c r="W1923" s="38">
        <f t="shared" si="211"/>
        <v>0</v>
      </c>
      <c r="X1923" s="38">
        <f t="shared" ref="X1923:AA1986" si="212">IF($L1923=X$1,1,0)</f>
        <v>0</v>
      </c>
      <c r="Y1923" s="38">
        <f t="shared" si="212"/>
        <v>0</v>
      </c>
      <c r="Z1923" s="38">
        <f t="shared" si="212"/>
        <v>0</v>
      </c>
      <c r="AA1923" s="38">
        <f t="shared" si="212"/>
        <v>0</v>
      </c>
      <c r="AB1923" s="38">
        <f t="shared" ref="AB1923:AB1986" si="213">IF(AND($G1923="UNYIL",$K1923="Y"),1,0)</f>
        <v>0</v>
      </c>
      <c r="AC1923" s="38">
        <f t="shared" ref="AC1923:AC1986" si="214">IF($E1923="2x D11",2,IF($E1923="3x D11",3,0))</f>
        <v>0</v>
      </c>
      <c r="AD1923" s="38" t="str">
        <f t="shared" ref="AD1923:AD1986" si="215">Q1923&amp;R1923&amp;S1923&amp;T1923&amp;U1923&amp;V1923&amp;W1923&amp;X1923&amp;Y1923&amp;Z1923&amp;AA1923&amp;AB1923</f>
        <v>000000000000</v>
      </c>
    </row>
    <row r="1924" spans="1:30">
      <c r="A1924" s="9" t="str">
        <f>IF('DATA ACCURATE'!A1927&lt;&gt;"",'DATA ACCURATE'!A1927,"")</f>
        <v/>
      </c>
      <c r="B1924" s="9" t="str">
        <f>IF('DATA ACCURATE'!D1927&lt;&gt;"",'DATA ACCURATE'!D1927,"")</f>
        <v/>
      </c>
      <c r="C1924" s="38" t="str">
        <f>IF($AD1924="000000000000","",INDEX(DATABASE!$W$12:$W$71,MATCH($AD1924,DATABASE!$V$12:$V$71,0)))</f>
        <v/>
      </c>
      <c r="D1924" s="34" t="str">
        <f>IF(C1924="","",IF(E1924="",INDEX(DATABASE!$AF$13:$AF$62,MATCH($C1924,DATABASE!$AC$13:$AC$62,0)),IF(E1924="2x D11",INDEX(DATABASE!$AF$13:$AF$62,MATCH($C1924,DATABASE!$AC$13:$AC$62,0))+2*DATABASE!$AF$62,IF(E1924="3x D11",INDEX(DATABASE!$AF$13:$AF$62,MATCH($C1924,DATABASE!$AC$13:$AC$62,0))+3*DATABASE!$AF$62,""))))</f>
        <v/>
      </c>
      <c r="E1924" s="38" t="str">
        <f>IF(AND($K1924="Y",$G1924&lt;&gt;"UNYIL",$F1924&lt;DATABASE!$O$8),"2x D11",IF(AND($K1924="Y",$G1924&lt;&gt;"UNYIL",$F1924&gt;=DATABASE!$O$8),"3x D11",""))</f>
        <v/>
      </c>
      <c r="F1924" s="9" t="str">
        <f>IF('DATA ACCURATE'!N1927&lt;&gt;"",'DATA ACCURATE'!N1927,"")</f>
        <v/>
      </c>
      <c r="G1924" t="str">
        <f>IF(F1924="","",IF(F1924&lt;=DATABASE!$I$8,"UNYIL",IF(F1924&lt;=DATABASE!$J$8,"KECIL",IF(F1924&lt;DATABASE!$K$8,"TANGGUNG",IF(F1924&gt;=DATABASE!$K$8,"BESAR","")))))</f>
        <v/>
      </c>
      <c r="H1924" s="16" t="str">
        <f>IF('DATA ACCURATE'!J1927&lt;&gt;"",'DATA ACCURATE'!J1927,"")</f>
        <v/>
      </c>
      <c r="I1924" s="35" t="str">
        <f>IF(B1924&lt;&gt;"",IFERROR(VLOOKUP(B1924,'DATA TIMBANGAN'!G:M,7,FALSE),VLOOKUP(B1924,'DATA TIMBANGAN'!G:M,7)),"")</f>
        <v/>
      </c>
      <c r="J1924" s="25" t="str">
        <f>IF(H1924&lt;&gt;"",IFERROR(INDEX(DATABASE!$Z$19:$Z$38,MATCH(DATEVALUE(H1924),DATABASE!$AA$19:$AA$38,0)),INDEX(DATABASE!$Z$12:$Z$18,MATCH(WEEKDAY(H1924,2),DATABASE!$AA$12:$AA$18,0))),"")</f>
        <v/>
      </c>
      <c r="K1924" s="25" t="str">
        <f>IF('DATA ACCURATE'!V1927&lt;&gt;"",'DATA ACCURATE'!V1927,"")</f>
        <v/>
      </c>
      <c r="L1924" s="80" t="str">
        <f>IF($H1924="","",IF(OR($J1924="LIBUR",AND($L1923="LIBUR",$O1923=$O1924)),"LIBUR",IF(AND(OR($L1923="LUAR JAM KERJA 1",$L1923="LUAR JAM KERJA 2"),OR(OR(AND($H1923=$H1924,AND(OR($I1924&gt;DATABASE!$J$3,$I1924&lt;DATABASE!$J$6),((DATEVALUE($H1924)+$I1924)-(DATEVALUE($H1923)+$I1923))&lt;DATABASE!$J$6)),AND($H1923=$H1924,$O1923=$O1924,OR($I1924&gt;DATABASE!$J$6,$I1924&lt;DATABASE!$J$3))),AND(($H1924-$H1923)=1,OR($I1924&lt;DATABASE!$I$6,((DATEVALUE($H1924)+$I1924)-(DATEVALUE($H1923)+$I1923))&lt;DATABASE!$J$6))),$A1924=$A1923),"LUAR JAM KERJA 2",IF(AND(OR(WEEKDAY($H1924,2)=1,WEEKDAY($H1924,2)=2,WEEKDAY($H1924,2)=3,WEEKDAY($H1924,2)=4,WEEKDAY($H1924,2)=5),$I1924&lt;=DATABASE!$J$3,$I1924&gt;=DATABASE!$I$3),"JAM KERJA",IF(AND(WEEKDAY($H1924,2)=6,$I1924&lt;=DATABASE!$J$4,$I1924&gt;=DATABASE!$I$4),"JAM KERJA","LUAR JAM KERJA 1")))))</f>
        <v/>
      </c>
      <c r="M1924" s="33" t="str">
        <f>IF('DATA ACCURATE'!T1927&lt;&gt;"",IF('DATA ACCURATE'!T1927&gt;100,'DATA ACCURATE'!T1927/10,'DATA ACCURATE'!T1927),"")</f>
        <v/>
      </c>
      <c r="N1924" t="str">
        <f>IF(M1924="","",IF(M1924&lt;=DATABASE!$I$9,"LOKAL",IF(M1924&lt;DATABASE!$J$9,"LUAR KOTA 1",IF($M1924&gt;=DATABASE!$J$9,"LUAR KOTA 2",""))))</f>
        <v/>
      </c>
      <c r="O1924" s="38" t="str">
        <f>IF('DATA ACCURATE'!L1927&lt;&gt;"",'DATA ACCURATE'!L1927,"")</f>
        <v/>
      </c>
      <c r="Q1924" s="38">
        <f t="shared" si="210"/>
        <v>0</v>
      </c>
      <c r="R1924" s="38">
        <f t="shared" si="210"/>
        <v>0</v>
      </c>
      <c r="S1924" s="38">
        <f t="shared" si="210"/>
        <v>0</v>
      </c>
      <c r="T1924" s="38">
        <f t="shared" si="210"/>
        <v>0</v>
      </c>
      <c r="U1924" s="38">
        <f t="shared" si="211"/>
        <v>0</v>
      </c>
      <c r="V1924" s="38">
        <f t="shared" si="211"/>
        <v>0</v>
      </c>
      <c r="W1924" s="38">
        <f t="shared" si="211"/>
        <v>0</v>
      </c>
      <c r="X1924" s="38">
        <f t="shared" si="212"/>
        <v>0</v>
      </c>
      <c r="Y1924" s="38">
        <f t="shared" si="212"/>
        <v>0</v>
      </c>
      <c r="Z1924" s="38">
        <f t="shared" si="212"/>
        <v>0</v>
      </c>
      <c r="AA1924" s="38">
        <f t="shared" si="212"/>
        <v>0</v>
      </c>
      <c r="AB1924" s="38">
        <f t="shared" si="213"/>
        <v>0</v>
      </c>
      <c r="AC1924" s="38">
        <f t="shared" si="214"/>
        <v>0</v>
      </c>
      <c r="AD1924" s="38" t="str">
        <f t="shared" si="215"/>
        <v>000000000000</v>
      </c>
    </row>
    <row r="1925" spans="1:30">
      <c r="A1925" s="9" t="str">
        <f>IF('DATA ACCURATE'!A1928&lt;&gt;"",'DATA ACCURATE'!A1928,"")</f>
        <v/>
      </c>
      <c r="B1925" s="9" t="str">
        <f>IF('DATA ACCURATE'!D1928&lt;&gt;"",'DATA ACCURATE'!D1928,"")</f>
        <v/>
      </c>
      <c r="C1925" s="38" t="str">
        <f>IF($AD1925="000000000000","",INDEX(DATABASE!$W$12:$W$71,MATCH($AD1925,DATABASE!$V$12:$V$71,0)))</f>
        <v/>
      </c>
      <c r="D1925" s="34" t="str">
        <f>IF(C1925="","",IF(E1925="",INDEX(DATABASE!$AF$13:$AF$62,MATCH($C1925,DATABASE!$AC$13:$AC$62,0)),IF(E1925="2x D11",INDEX(DATABASE!$AF$13:$AF$62,MATCH($C1925,DATABASE!$AC$13:$AC$62,0))+2*DATABASE!$AF$62,IF(E1925="3x D11",INDEX(DATABASE!$AF$13:$AF$62,MATCH($C1925,DATABASE!$AC$13:$AC$62,0))+3*DATABASE!$AF$62,""))))</f>
        <v/>
      </c>
      <c r="E1925" s="38" t="str">
        <f>IF(AND($K1925="Y",$G1925&lt;&gt;"UNYIL",$F1925&lt;DATABASE!$O$8),"2x D11",IF(AND($K1925="Y",$G1925&lt;&gt;"UNYIL",$F1925&gt;=DATABASE!$O$8),"3x D11",""))</f>
        <v/>
      </c>
      <c r="F1925" s="9" t="str">
        <f>IF('DATA ACCURATE'!N1928&lt;&gt;"",'DATA ACCURATE'!N1928,"")</f>
        <v/>
      </c>
      <c r="G1925" t="str">
        <f>IF(F1925="","",IF(F1925&lt;=DATABASE!$I$8,"UNYIL",IF(F1925&lt;=DATABASE!$J$8,"KECIL",IF(F1925&lt;DATABASE!$K$8,"TANGGUNG",IF(F1925&gt;=DATABASE!$K$8,"BESAR","")))))</f>
        <v/>
      </c>
      <c r="H1925" s="16" t="str">
        <f>IF('DATA ACCURATE'!J1928&lt;&gt;"",'DATA ACCURATE'!J1928,"")</f>
        <v/>
      </c>
      <c r="I1925" s="35" t="str">
        <f>IF(B1925&lt;&gt;"",IFERROR(VLOOKUP(B1925,'DATA TIMBANGAN'!G:M,7,FALSE),VLOOKUP(B1925,'DATA TIMBANGAN'!G:M,7)),"")</f>
        <v/>
      </c>
      <c r="J1925" s="25" t="str">
        <f>IF(H1925&lt;&gt;"",IFERROR(INDEX(DATABASE!$Z$19:$Z$38,MATCH(DATEVALUE(H1925),DATABASE!$AA$19:$AA$38,0)),INDEX(DATABASE!$Z$12:$Z$18,MATCH(WEEKDAY(H1925,2),DATABASE!$AA$12:$AA$18,0))),"")</f>
        <v/>
      </c>
      <c r="K1925" s="25" t="str">
        <f>IF('DATA ACCURATE'!V1928&lt;&gt;"",'DATA ACCURATE'!V1928,"")</f>
        <v/>
      </c>
      <c r="L1925" s="80" t="str">
        <f>IF($H1925="","",IF(OR($J1925="LIBUR",AND($L1924="LIBUR",$O1924=$O1925)),"LIBUR",IF(AND(OR($L1924="LUAR JAM KERJA 1",$L1924="LUAR JAM KERJA 2"),OR(OR(AND($H1924=$H1925,AND(OR($I1925&gt;DATABASE!$J$3,$I1925&lt;DATABASE!$J$6),((DATEVALUE($H1925)+$I1925)-(DATEVALUE($H1924)+$I1924))&lt;DATABASE!$J$6)),AND($H1924=$H1925,$O1924=$O1925,OR($I1925&gt;DATABASE!$J$6,$I1925&lt;DATABASE!$J$3))),AND(($H1925-$H1924)=1,OR($I1925&lt;DATABASE!$I$6,((DATEVALUE($H1925)+$I1925)-(DATEVALUE($H1924)+$I1924))&lt;DATABASE!$J$6))),$A1925=$A1924),"LUAR JAM KERJA 2",IF(AND(OR(WEEKDAY($H1925,2)=1,WEEKDAY($H1925,2)=2,WEEKDAY($H1925,2)=3,WEEKDAY($H1925,2)=4,WEEKDAY($H1925,2)=5),$I1925&lt;=DATABASE!$J$3,$I1925&gt;=DATABASE!$I$3),"JAM KERJA",IF(AND(WEEKDAY($H1925,2)=6,$I1925&lt;=DATABASE!$J$4,$I1925&gt;=DATABASE!$I$4),"JAM KERJA","LUAR JAM KERJA 1")))))</f>
        <v/>
      </c>
      <c r="M1925" s="33" t="str">
        <f>IF('DATA ACCURATE'!T1928&lt;&gt;"",IF('DATA ACCURATE'!T1928&gt;100,'DATA ACCURATE'!T1928/10,'DATA ACCURATE'!T1928),"")</f>
        <v/>
      </c>
      <c r="N1925" t="str">
        <f>IF(M1925="","",IF(M1925&lt;=DATABASE!$I$9,"LOKAL",IF(M1925&lt;DATABASE!$J$9,"LUAR KOTA 1",IF($M1925&gt;=DATABASE!$J$9,"LUAR KOTA 2",""))))</f>
        <v/>
      </c>
      <c r="O1925" s="38" t="str">
        <f>IF('DATA ACCURATE'!L1928&lt;&gt;"",'DATA ACCURATE'!L1928,"")</f>
        <v/>
      </c>
      <c r="Q1925" s="38">
        <f t="shared" si="210"/>
        <v>0</v>
      </c>
      <c r="R1925" s="38">
        <f t="shared" si="210"/>
        <v>0</v>
      </c>
      <c r="S1925" s="38">
        <f t="shared" si="210"/>
        <v>0</v>
      </c>
      <c r="T1925" s="38">
        <f t="shared" si="210"/>
        <v>0</v>
      </c>
      <c r="U1925" s="38">
        <f t="shared" si="211"/>
        <v>0</v>
      </c>
      <c r="V1925" s="38">
        <f t="shared" si="211"/>
        <v>0</v>
      </c>
      <c r="W1925" s="38">
        <f t="shared" si="211"/>
        <v>0</v>
      </c>
      <c r="X1925" s="38">
        <f t="shared" si="212"/>
        <v>0</v>
      </c>
      <c r="Y1925" s="38">
        <f t="shared" si="212"/>
        <v>0</v>
      </c>
      <c r="Z1925" s="38">
        <f t="shared" si="212"/>
        <v>0</v>
      </c>
      <c r="AA1925" s="38">
        <f t="shared" si="212"/>
        <v>0</v>
      </c>
      <c r="AB1925" s="38">
        <f t="shared" si="213"/>
        <v>0</v>
      </c>
      <c r="AC1925" s="38">
        <f t="shared" si="214"/>
        <v>0</v>
      </c>
      <c r="AD1925" s="38" t="str">
        <f t="shared" si="215"/>
        <v>000000000000</v>
      </c>
    </row>
    <row r="1926" spans="1:30">
      <c r="A1926" s="9" t="str">
        <f>IF('DATA ACCURATE'!A1929&lt;&gt;"",'DATA ACCURATE'!A1929,"")</f>
        <v/>
      </c>
      <c r="B1926" s="9" t="str">
        <f>IF('DATA ACCURATE'!D1929&lt;&gt;"",'DATA ACCURATE'!D1929,"")</f>
        <v/>
      </c>
      <c r="C1926" s="38" t="str">
        <f>IF($AD1926="000000000000","",INDEX(DATABASE!$W$12:$W$71,MATCH($AD1926,DATABASE!$V$12:$V$71,0)))</f>
        <v/>
      </c>
      <c r="D1926" s="34" t="str">
        <f>IF(C1926="","",IF(E1926="",INDEX(DATABASE!$AF$13:$AF$62,MATCH($C1926,DATABASE!$AC$13:$AC$62,0)),IF(E1926="2x D11",INDEX(DATABASE!$AF$13:$AF$62,MATCH($C1926,DATABASE!$AC$13:$AC$62,0))+2*DATABASE!$AF$62,IF(E1926="3x D11",INDEX(DATABASE!$AF$13:$AF$62,MATCH($C1926,DATABASE!$AC$13:$AC$62,0))+3*DATABASE!$AF$62,""))))</f>
        <v/>
      </c>
      <c r="E1926" s="38" t="str">
        <f>IF(AND($K1926="Y",$G1926&lt;&gt;"UNYIL",$F1926&lt;DATABASE!$O$8),"2x D11",IF(AND($K1926="Y",$G1926&lt;&gt;"UNYIL",$F1926&gt;=DATABASE!$O$8),"3x D11",""))</f>
        <v/>
      </c>
      <c r="F1926" s="9" t="str">
        <f>IF('DATA ACCURATE'!N1929&lt;&gt;"",'DATA ACCURATE'!N1929,"")</f>
        <v/>
      </c>
      <c r="G1926" t="str">
        <f>IF(F1926="","",IF(F1926&lt;=DATABASE!$I$8,"UNYIL",IF(F1926&lt;=DATABASE!$J$8,"KECIL",IF(F1926&lt;DATABASE!$K$8,"TANGGUNG",IF(F1926&gt;=DATABASE!$K$8,"BESAR","")))))</f>
        <v/>
      </c>
      <c r="H1926" s="16" t="str">
        <f>IF('DATA ACCURATE'!J1929&lt;&gt;"",'DATA ACCURATE'!J1929,"")</f>
        <v/>
      </c>
      <c r="I1926" s="35" t="str">
        <f>IF(B1926&lt;&gt;"",IFERROR(VLOOKUP(B1926,'DATA TIMBANGAN'!G:M,7,FALSE),VLOOKUP(B1926,'DATA TIMBANGAN'!G:M,7)),"")</f>
        <v/>
      </c>
      <c r="J1926" s="25" t="str">
        <f>IF(H1926&lt;&gt;"",IFERROR(INDEX(DATABASE!$Z$19:$Z$38,MATCH(DATEVALUE(H1926),DATABASE!$AA$19:$AA$38,0)),INDEX(DATABASE!$Z$12:$Z$18,MATCH(WEEKDAY(H1926,2),DATABASE!$AA$12:$AA$18,0))),"")</f>
        <v/>
      </c>
      <c r="K1926" s="25" t="str">
        <f>IF('DATA ACCURATE'!V1929&lt;&gt;"",'DATA ACCURATE'!V1929,"")</f>
        <v/>
      </c>
      <c r="L1926" s="80" t="str">
        <f>IF($H1926="","",IF(OR($J1926="LIBUR",AND($L1925="LIBUR",$O1925=$O1926)),"LIBUR",IF(AND(OR($L1925="LUAR JAM KERJA 1",$L1925="LUAR JAM KERJA 2"),OR(OR(AND($H1925=$H1926,AND(OR($I1926&gt;DATABASE!$J$3,$I1926&lt;DATABASE!$J$6),((DATEVALUE($H1926)+$I1926)-(DATEVALUE($H1925)+$I1925))&lt;DATABASE!$J$6)),AND($H1925=$H1926,$O1925=$O1926,OR($I1926&gt;DATABASE!$J$6,$I1926&lt;DATABASE!$J$3))),AND(($H1926-$H1925)=1,OR($I1926&lt;DATABASE!$I$6,((DATEVALUE($H1926)+$I1926)-(DATEVALUE($H1925)+$I1925))&lt;DATABASE!$J$6))),$A1926=$A1925),"LUAR JAM KERJA 2",IF(AND(OR(WEEKDAY($H1926,2)=1,WEEKDAY($H1926,2)=2,WEEKDAY($H1926,2)=3,WEEKDAY($H1926,2)=4,WEEKDAY($H1926,2)=5),$I1926&lt;=DATABASE!$J$3,$I1926&gt;=DATABASE!$I$3),"JAM KERJA",IF(AND(WEEKDAY($H1926,2)=6,$I1926&lt;=DATABASE!$J$4,$I1926&gt;=DATABASE!$I$4),"JAM KERJA","LUAR JAM KERJA 1")))))</f>
        <v/>
      </c>
      <c r="M1926" s="33" t="str">
        <f>IF('DATA ACCURATE'!T1929&lt;&gt;"",IF('DATA ACCURATE'!T1929&gt;100,'DATA ACCURATE'!T1929/10,'DATA ACCURATE'!T1929),"")</f>
        <v/>
      </c>
      <c r="N1926" t="str">
        <f>IF(M1926="","",IF(M1926&lt;=DATABASE!$I$9,"LOKAL",IF(M1926&lt;DATABASE!$J$9,"LUAR KOTA 1",IF($M1926&gt;=DATABASE!$J$9,"LUAR KOTA 2",""))))</f>
        <v/>
      </c>
      <c r="O1926" s="38" t="str">
        <f>IF('DATA ACCURATE'!L1929&lt;&gt;"",'DATA ACCURATE'!L1929,"")</f>
        <v/>
      </c>
      <c r="Q1926" s="38">
        <f t="shared" si="210"/>
        <v>0</v>
      </c>
      <c r="R1926" s="38">
        <f t="shared" si="210"/>
        <v>0</v>
      </c>
      <c r="S1926" s="38">
        <f t="shared" si="210"/>
        <v>0</v>
      </c>
      <c r="T1926" s="38">
        <f t="shared" si="210"/>
        <v>0</v>
      </c>
      <c r="U1926" s="38">
        <f t="shared" si="211"/>
        <v>0</v>
      </c>
      <c r="V1926" s="38">
        <f t="shared" si="211"/>
        <v>0</v>
      </c>
      <c r="W1926" s="38">
        <f t="shared" si="211"/>
        <v>0</v>
      </c>
      <c r="X1926" s="38">
        <f t="shared" si="212"/>
        <v>0</v>
      </c>
      <c r="Y1926" s="38">
        <f t="shared" si="212"/>
        <v>0</v>
      </c>
      <c r="Z1926" s="38">
        <f t="shared" si="212"/>
        <v>0</v>
      </c>
      <c r="AA1926" s="38">
        <f t="shared" si="212"/>
        <v>0</v>
      </c>
      <c r="AB1926" s="38">
        <f t="shared" si="213"/>
        <v>0</v>
      </c>
      <c r="AC1926" s="38">
        <f t="shared" si="214"/>
        <v>0</v>
      </c>
      <c r="AD1926" s="38" t="str">
        <f t="shared" si="215"/>
        <v>000000000000</v>
      </c>
    </row>
    <row r="1927" spans="1:30">
      <c r="A1927" s="9" t="str">
        <f>IF('DATA ACCURATE'!A1930&lt;&gt;"",'DATA ACCURATE'!A1930,"")</f>
        <v/>
      </c>
      <c r="B1927" s="9" t="str">
        <f>IF('DATA ACCURATE'!D1930&lt;&gt;"",'DATA ACCURATE'!D1930,"")</f>
        <v/>
      </c>
      <c r="C1927" s="38" t="str">
        <f>IF($AD1927="000000000000","",INDEX(DATABASE!$W$12:$W$71,MATCH($AD1927,DATABASE!$V$12:$V$71,0)))</f>
        <v/>
      </c>
      <c r="D1927" s="34" t="str">
        <f>IF(C1927="","",IF(E1927="",INDEX(DATABASE!$AF$13:$AF$62,MATCH($C1927,DATABASE!$AC$13:$AC$62,0)),IF(E1927="2x D11",INDEX(DATABASE!$AF$13:$AF$62,MATCH($C1927,DATABASE!$AC$13:$AC$62,0))+2*DATABASE!$AF$62,IF(E1927="3x D11",INDEX(DATABASE!$AF$13:$AF$62,MATCH($C1927,DATABASE!$AC$13:$AC$62,0))+3*DATABASE!$AF$62,""))))</f>
        <v/>
      </c>
      <c r="E1927" s="38" t="str">
        <f>IF(AND($K1927="Y",$G1927&lt;&gt;"UNYIL",$F1927&lt;DATABASE!$O$8),"2x D11",IF(AND($K1927="Y",$G1927&lt;&gt;"UNYIL",$F1927&gt;=DATABASE!$O$8),"3x D11",""))</f>
        <v/>
      </c>
      <c r="F1927" s="9" t="str">
        <f>IF('DATA ACCURATE'!N1930&lt;&gt;"",'DATA ACCURATE'!N1930,"")</f>
        <v/>
      </c>
      <c r="G1927" t="str">
        <f>IF(F1927="","",IF(F1927&lt;=DATABASE!$I$8,"UNYIL",IF(F1927&lt;=DATABASE!$J$8,"KECIL",IF(F1927&lt;DATABASE!$K$8,"TANGGUNG",IF(F1927&gt;=DATABASE!$K$8,"BESAR","")))))</f>
        <v/>
      </c>
      <c r="H1927" s="16" t="str">
        <f>IF('DATA ACCURATE'!J1930&lt;&gt;"",'DATA ACCURATE'!J1930,"")</f>
        <v/>
      </c>
      <c r="I1927" s="35" t="str">
        <f>IF(B1927&lt;&gt;"",IFERROR(VLOOKUP(B1927,'DATA TIMBANGAN'!G:M,7,FALSE),VLOOKUP(B1927,'DATA TIMBANGAN'!G:M,7)),"")</f>
        <v/>
      </c>
      <c r="J1927" s="25" t="str">
        <f>IF(H1927&lt;&gt;"",IFERROR(INDEX(DATABASE!$Z$19:$Z$38,MATCH(DATEVALUE(H1927),DATABASE!$AA$19:$AA$38,0)),INDEX(DATABASE!$Z$12:$Z$18,MATCH(WEEKDAY(H1927,2),DATABASE!$AA$12:$AA$18,0))),"")</f>
        <v/>
      </c>
      <c r="K1927" s="25" t="str">
        <f>IF('DATA ACCURATE'!V1930&lt;&gt;"",'DATA ACCURATE'!V1930,"")</f>
        <v/>
      </c>
      <c r="L1927" s="80" t="str">
        <f>IF($H1927="","",IF(OR($J1927="LIBUR",AND($L1926="LIBUR",$O1926=$O1927)),"LIBUR",IF(AND(OR($L1926="LUAR JAM KERJA 1",$L1926="LUAR JAM KERJA 2"),OR(OR(AND($H1926=$H1927,AND(OR($I1927&gt;DATABASE!$J$3,$I1927&lt;DATABASE!$J$6),((DATEVALUE($H1927)+$I1927)-(DATEVALUE($H1926)+$I1926))&lt;DATABASE!$J$6)),AND($H1926=$H1927,$O1926=$O1927,OR($I1927&gt;DATABASE!$J$6,$I1927&lt;DATABASE!$J$3))),AND(($H1927-$H1926)=1,OR($I1927&lt;DATABASE!$I$6,((DATEVALUE($H1927)+$I1927)-(DATEVALUE($H1926)+$I1926))&lt;DATABASE!$J$6))),$A1927=$A1926),"LUAR JAM KERJA 2",IF(AND(OR(WEEKDAY($H1927,2)=1,WEEKDAY($H1927,2)=2,WEEKDAY($H1927,2)=3,WEEKDAY($H1927,2)=4,WEEKDAY($H1927,2)=5),$I1927&lt;=DATABASE!$J$3,$I1927&gt;=DATABASE!$I$3),"JAM KERJA",IF(AND(WEEKDAY($H1927,2)=6,$I1927&lt;=DATABASE!$J$4,$I1927&gt;=DATABASE!$I$4),"JAM KERJA","LUAR JAM KERJA 1")))))</f>
        <v/>
      </c>
      <c r="M1927" s="33" t="str">
        <f>IF('DATA ACCURATE'!T1930&lt;&gt;"",IF('DATA ACCURATE'!T1930&gt;100,'DATA ACCURATE'!T1930/10,'DATA ACCURATE'!T1930),"")</f>
        <v/>
      </c>
      <c r="N1927" t="str">
        <f>IF(M1927="","",IF(M1927&lt;=DATABASE!$I$9,"LOKAL",IF(M1927&lt;DATABASE!$J$9,"LUAR KOTA 1",IF($M1927&gt;=DATABASE!$J$9,"LUAR KOTA 2",""))))</f>
        <v/>
      </c>
      <c r="O1927" s="38" t="str">
        <f>IF('DATA ACCURATE'!L1930&lt;&gt;"",'DATA ACCURATE'!L1930,"")</f>
        <v/>
      </c>
      <c r="Q1927" s="38">
        <f t="shared" si="210"/>
        <v>0</v>
      </c>
      <c r="R1927" s="38">
        <f t="shared" si="210"/>
        <v>0</v>
      </c>
      <c r="S1927" s="38">
        <f t="shared" si="210"/>
        <v>0</v>
      </c>
      <c r="T1927" s="38">
        <f t="shared" si="210"/>
        <v>0</v>
      </c>
      <c r="U1927" s="38">
        <f t="shared" si="211"/>
        <v>0</v>
      </c>
      <c r="V1927" s="38">
        <f t="shared" si="211"/>
        <v>0</v>
      </c>
      <c r="W1927" s="38">
        <f t="shared" si="211"/>
        <v>0</v>
      </c>
      <c r="X1927" s="38">
        <f t="shared" si="212"/>
        <v>0</v>
      </c>
      <c r="Y1927" s="38">
        <f t="shared" si="212"/>
        <v>0</v>
      </c>
      <c r="Z1927" s="38">
        <f t="shared" si="212"/>
        <v>0</v>
      </c>
      <c r="AA1927" s="38">
        <f t="shared" si="212"/>
        <v>0</v>
      </c>
      <c r="AB1927" s="38">
        <f t="shared" si="213"/>
        <v>0</v>
      </c>
      <c r="AC1927" s="38">
        <f t="shared" si="214"/>
        <v>0</v>
      </c>
      <c r="AD1927" s="38" t="str">
        <f t="shared" si="215"/>
        <v>000000000000</v>
      </c>
    </row>
    <row r="1928" spans="1:30">
      <c r="A1928" s="9" t="str">
        <f>IF('DATA ACCURATE'!A1931&lt;&gt;"",'DATA ACCURATE'!A1931,"")</f>
        <v/>
      </c>
      <c r="B1928" s="9" t="str">
        <f>IF('DATA ACCURATE'!D1931&lt;&gt;"",'DATA ACCURATE'!D1931,"")</f>
        <v/>
      </c>
      <c r="C1928" s="38" t="str">
        <f>IF($AD1928="000000000000","",INDEX(DATABASE!$W$12:$W$71,MATCH($AD1928,DATABASE!$V$12:$V$71,0)))</f>
        <v/>
      </c>
      <c r="D1928" s="34" t="str">
        <f>IF(C1928="","",IF(E1928="",INDEX(DATABASE!$AF$13:$AF$62,MATCH($C1928,DATABASE!$AC$13:$AC$62,0)),IF(E1928="2x D11",INDEX(DATABASE!$AF$13:$AF$62,MATCH($C1928,DATABASE!$AC$13:$AC$62,0))+2*DATABASE!$AF$62,IF(E1928="3x D11",INDEX(DATABASE!$AF$13:$AF$62,MATCH($C1928,DATABASE!$AC$13:$AC$62,0))+3*DATABASE!$AF$62,""))))</f>
        <v/>
      </c>
      <c r="E1928" s="38" t="str">
        <f>IF(AND($K1928="Y",$G1928&lt;&gt;"UNYIL",$F1928&lt;DATABASE!$O$8),"2x D11",IF(AND($K1928="Y",$G1928&lt;&gt;"UNYIL",$F1928&gt;=DATABASE!$O$8),"3x D11",""))</f>
        <v/>
      </c>
      <c r="F1928" s="9" t="str">
        <f>IF('DATA ACCURATE'!N1931&lt;&gt;"",'DATA ACCURATE'!N1931,"")</f>
        <v/>
      </c>
      <c r="G1928" t="str">
        <f>IF(F1928="","",IF(F1928&lt;=DATABASE!$I$8,"UNYIL",IF(F1928&lt;=DATABASE!$J$8,"KECIL",IF(F1928&lt;DATABASE!$K$8,"TANGGUNG",IF(F1928&gt;=DATABASE!$K$8,"BESAR","")))))</f>
        <v/>
      </c>
      <c r="H1928" s="16" t="str">
        <f>IF('DATA ACCURATE'!J1931&lt;&gt;"",'DATA ACCURATE'!J1931,"")</f>
        <v/>
      </c>
      <c r="I1928" s="35" t="str">
        <f>IF(B1928&lt;&gt;"",IFERROR(VLOOKUP(B1928,'DATA TIMBANGAN'!G:M,7,FALSE),VLOOKUP(B1928,'DATA TIMBANGAN'!G:M,7)),"")</f>
        <v/>
      </c>
      <c r="J1928" s="25" t="str">
        <f>IF(H1928&lt;&gt;"",IFERROR(INDEX(DATABASE!$Z$19:$Z$38,MATCH(DATEVALUE(H1928),DATABASE!$AA$19:$AA$38,0)),INDEX(DATABASE!$Z$12:$Z$18,MATCH(WEEKDAY(H1928,2),DATABASE!$AA$12:$AA$18,0))),"")</f>
        <v/>
      </c>
      <c r="K1928" s="25" t="str">
        <f>IF('DATA ACCURATE'!V1931&lt;&gt;"",'DATA ACCURATE'!V1931,"")</f>
        <v/>
      </c>
      <c r="L1928" s="80" t="str">
        <f>IF($H1928="","",IF(OR($J1928="LIBUR",AND($L1927="LIBUR",$O1927=$O1928)),"LIBUR",IF(AND(OR($L1927="LUAR JAM KERJA 1",$L1927="LUAR JAM KERJA 2"),OR(OR(AND($H1927=$H1928,AND(OR($I1928&gt;DATABASE!$J$3,$I1928&lt;DATABASE!$J$6),((DATEVALUE($H1928)+$I1928)-(DATEVALUE($H1927)+$I1927))&lt;DATABASE!$J$6)),AND($H1927=$H1928,$O1927=$O1928,OR($I1928&gt;DATABASE!$J$6,$I1928&lt;DATABASE!$J$3))),AND(($H1928-$H1927)=1,OR($I1928&lt;DATABASE!$I$6,((DATEVALUE($H1928)+$I1928)-(DATEVALUE($H1927)+$I1927))&lt;DATABASE!$J$6))),$A1928=$A1927),"LUAR JAM KERJA 2",IF(AND(OR(WEEKDAY($H1928,2)=1,WEEKDAY($H1928,2)=2,WEEKDAY($H1928,2)=3,WEEKDAY($H1928,2)=4,WEEKDAY($H1928,2)=5),$I1928&lt;=DATABASE!$J$3,$I1928&gt;=DATABASE!$I$3),"JAM KERJA",IF(AND(WEEKDAY($H1928,2)=6,$I1928&lt;=DATABASE!$J$4,$I1928&gt;=DATABASE!$I$4),"JAM KERJA","LUAR JAM KERJA 1")))))</f>
        <v/>
      </c>
      <c r="M1928" s="33" t="str">
        <f>IF('DATA ACCURATE'!T1931&lt;&gt;"",IF('DATA ACCURATE'!T1931&gt;100,'DATA ACCURATE'!T1931/10,'DATA ACCURATE'!T1931),"")</f>
        <v/>
      </c>
      <c r="N1928" t="str">
        <f>IF(M1928="","",IF(M1928&lt;=DATABASE!$I$9,"LOKAL",IF(M1928&lt;DATABASE!$J$9,"LUAR KOTA 1",IF($M1928&gt;=DATABASE!$J$9,"LUAR KOTA 2",""))))</f>
        <v/>
      </c>
      <c r="O1928" s="38" t="str">
        <f>IF('DATA ACCURATE'!L1931&lt;&gt;"",'DATA ACCURATE'!L1931,"")</f>
        <v/>
      </c>
      <c r="Q1928" s="38">
        <f t="shared" si="210"/>
        <v>0</v>
      </c>
      <c r="R1928" s="38">
        <f t="shared" si="210"/>
        <v>0</v>
      </c>
      <c r="S1928" s="38">
        <f t="shared" si="210"/>
        <v>0</v>
      </c>
      <c r="T1928" s="38">
        <f t="shared" si="210"/>
        <v>0</v>
      </c>
      <c r="U1928" s="38">
        <f t="shared" si="211"/>
        <v>0</v>
      </c>
      <c r="V1928" s="38">
        <f t="shared" si="211"/>
        <v>0</v>
      </c>
      <c r="W1928" s="38">
        <f t="shared" si="211"/>
        <v>0</v>
      </c>
      <c r="X1928" s="38">
        <f t="shared" si="212"/>
        <v>0</v>
      </c>
      <c r="Y1928" s="38">
        <f t="shared" si="212"/>
        <v>0</v>
      </c>
      <c r="Z1928" s="38">
        <f t="shared" si="212"/>
        <v>0</v>
      </c>
      <c r="AA1928" s="38">
        <f t="shared" si="212"/>
        <v>0</v>
      </c>
      <c r="AB1928" s="38">
        <f t="shared" si="213"/>
        <v>0</v>
      </c>
      <c r="AC1928" s="38">
        <f t="shared" si="214"/>
        <v>0</v>
      </c>
      <c r="AD1928" s="38" t="str">
        <f t="shared" si="215"/>
        <v>000000000000</v>
      </c>
    </row>
    <row r="1929" spans="1:30">
      <c r="A1929" s="9" t="str">
        <f>IF('DATA ACCURATE'!A1932&lt;&gt;"",'DATA ACCURATE'!A1932,"")</f>
        <v/>
      </c>
      <c r="B1929" s="9" t="str">
        <f>IF('DATA ACCURATE'!D1932&lt;&gt;"",'DATA ACCURATE'!D1932,"")</f>
        <v/>
      </c>
      <c r="C1929" s="38" t="str">
        <f>IF($AD1929="000000000000","",INDEX(DATABASE!$W$12:$W$71,MATCH($AD1929,DATABASE!$V$12:$V$71,0)))</f>
        <v/>
      </c>
      <c r="D1929" s="34" t="str">
        <f>IF(C1929="","",IF(E1929="",INDEX(DATABASE!$AF$13:$AF$62,MATCH($C1929,DATABASE!$AC$13:$AC$62,0)),IF(E1929="2x D11",INDEX(DATABASE!$AF$13:$AF$62,MATCH($C1929,DATABASE!$AC$13:$AC$62,0))+2*DATABASE!$AF$62,IF(E1929="3x D11",INDEX(DATABASE!$AF$13:$AF$62,MATCH($C1929,DATABASE!$AC$13:$AC$62,0))+3*DATABASE!$AF$62,""))))</f>
        <v/>
      </c>
      <c r="E1929" s="38" t="str">
        <f>IF(AND($K1929="Y",$G1929&lt;&gt;"UNYIL",$F1929&lt;DATABASE!$O$8),"2x D11",IF(AND($K1929="Y",$G1929&lt;&gt;"UNYIL",$F1929&gt;=DATABASE!$O$8),"3x D11",""))</f>
        <v/>
      </c>
      <c r="F1929" s="9" t="str">
        <f>IF('DATA ACCURATE'!N1932&lt;&gt;"",'DATA ACCURATE'!N1932,"")</f>
        <v/>
      </c>
      <c r="G1929" t="str">
        <f>IF(F1929="","",IF(F1929&lt;=DATABASE!$I$8,"UNYIL",IF(F1929&lt;=DATABASE!$J$8,"KECIL",IF(F1929&lt;DATABASE!$K$8,"TANGGUNG",IF(F1929&gt;=DATABASE!$K$8,"BESAR","")))))</f>
        <v/>
      </c>
      <c r="H1929" s="16" t="str">
        <f>IF('DATA ACCURATE'!J1932&lt;&gt;"",'DATA ACCURATE'!J1932,"")</f>
        <v/>
      </c>
      <c r="I1929" s="35" t="str">
        <f>IF(B1929&lt;&gt;"",IFERROR(VLOOKUP(B1929,'DATA TIMBANGAN'!G:M,7,FALSE),VLOOKUP(B1929,'DATA TIMBANGAN'!G:M,7)),"")</f>
        <v/>
      </c>
      <c r="J1929" s="25" t="str">
        <f>IF(H1929&lt;&gt;"",IFERROR(INDEX(DATABASE!$Z$19:$Z$38,MATCH(DATEVALUE(H1929),DATABASE!$AA$19:$AA$38,0)),INDEX(DATABASE!$Z$12:$Z$18,MATCH(WEEKDAY(H1929,2),DATABASE!$AA$12:$AA$18,0))),"")</f>
        <v/>
      </c>
      <c r="K1929" s="25" t="str">
        <f>IF('DATA ACCURATE'!V1932&lt;&gt;"",'DATA ACCURATE'!V1932,"")</f>
        <v/>
      </c>
      <c r="L1929" s="80" t="str">
        <f>IF($H1929="","",IF(OR($J1929="LIBUR",AND($L1928="LIBUR",$O1928=$O1929)),"LIBUR",IF(AND(OR($L1928="LUAR JAM KERJA 1",$L1928="LUAR JAM KERJA 2"),OR(OR(AND($H1928=$H1929,AND(OR($I1929&gt;DATABASE!$J$3,$I1929&lt;DATABASE!$J$6),((DATEVALUE($H1929)+$I1929)-(DATEVALUE($H1928)+$I1928))&lt;DATABASE!$J$6)),AND($H1928=$H1929,$O1928=$O1929,OR($I1929&gt;DATABASE!$J$6,$I1929&lt;DATABASE!$J$3))),AND(($H1929-$H1928)=1,OR($I1929&lt;DATABASE!$I$6,((DATEVALUE($H1929)+$I1929)-(DATEVALUE($H1928)+$I1928))&lt;DATABASE!$J$6))),$A1929=$A1928),"LUAR JAM KERJA 2",IF(AND(OR(WEEKDAY($H1929,2)=1,WEEKDAY($H1929,2)=2,WEEKDAY($H1929,2)=3,WEEKDAY($H1929,2)=4,WEEKDAY($H1929,2)=5),$I1929&lt;=DATABASE!$J$3,$I1929&gt;=DATABASE!$I$3),"JAM KERJA",IF(AND(WEEKDAY($H1929,2)=6,$I1929&lt;=DATABASE!$J$4,$I1929&gt;=DATABASE!$I$4),"JAM KERJA","LUAR JAM KERJA 1")))))</f>
        <v/>
      </c>
      <c r="M1929" s="33" t="str">
        <f>IF('DATA ACCURATE'!T1932&lt;&gt;"",IF('DATA ACCURATE'!T1932&gt;100,'DATA ACCURATE'!T1932/10,'DATA ACCURATE'!T1932),"")</f>
        <v/>
      </c>
      <c r="N1929" t="str">
        <f>IF(M1929="","",IF(M1929&lt;=DATABASE!$I$9,"LOKAL",IF(M1929&lt;DATABASE!$J$9,"LUAR KOTA 1",IF($M1929&gt;=DATABASE!$J$9,"LUAR KOTA 2",""))))</f>
        <v/>
      </c>
      <c r="O1929" s="38" t="str">
        <f>IF('DATA ACCURATE'!L1932&lt;&gt;"",'DATA ACCURATE'!L1932,"")</f>
        <v/>
      </c>
      <c r="Q1929" s="38">
        <f t="shared" si="210"/>
        <v>0</v>
      </c>
      <c r="R1929" s="38">
        <f t="shared" si="210"/>
        <v>0</v>
      </c>
      <c r="S1929" s="38">
        <f t="shared" si="210"/>
        <v>0</v>
      </c>
      <c r="T1929" s="38">
        <f t="shared" si="210"/>
        <v>0</v>
      </c>
      <c r="U1929" s="38">
        <f t="shared" si="211"/>
        <v>0</v>
      </c>
      <c r="V1929" s="38">
        <f t="shared" si="211"/>
        <v>0</v>
      </c>
      <c r="W1929" s="38">
        <f t="shared" si="211"/>
        <v>0</v>
      </c>
      <c r="X1929" s="38">
        <f t="shared" si="212"/>
        <v>0</v>
      </c>
      <c r="Y1929" s="38">
        <f t="shared" si="212"/>
        <v>0</v>
      </c>
      <c r="Z1929" s="38">
        <f t="shared" si="212"/>
        <v>0</v>
      </c>
      <c r="AA1929" s="38">
        <f t="shared" si="212"/>
        <v>0</v>
      </c>
      <c r="AB1929" s="38">
        <f t="shared" si="213"/>
        <v>0</v>
      </c>
      <c r="AC1929" s="38">
        <f t="shared" si="214"/>
        <v>0</v>
      </c>
      <c r="AD1929" s="38" t="str">
        <f t="shared" si="215"/>
        <v>000000000000</v>
      </c>
    </row>
    <row r="1930" spans="1:30">
      <c r="A1930" s="9" t="str">
        <f>IF('DATA ACCURATE'!A1933&lt;&gt;"",'DATA ACCURATE'!A1933,"")</f>
        <v/>
      </c>
      <c r="B1930" s="9" t="str">
        <f>IF('DATA ACCURATE'!D1933&lt;&gt;"",'DATA ACCURATE'!D1933,"")</f>
        <v/>
      </c>
      <c r="C1930" s="38" t="str">
        <f>IF($AD1930="000000000000","",INDEX(DATABASE!$W$12:$W$71,MATCH($AD1930,DATABASE!$V$12:$V$71,0)))</f>
        <v/>
      </c>
      <c r="D1930" s="34" t="str">
        <f>IF(C1930="","",IF(E1930="",INDEX(DATABASE!$AF$13:$AF$62,MATCH($C1930,DATABASE!$AC$13:$AC$62,0)),IF(E1930="2x D11",INDEX(DATABASE!$AF$13:$AF$62,MATCH($C1930,DATABASE!$AC$13:$AC$62,0))+2*DATABASE!$AF$62,IF(E1930="3x D11",INDEX(DATABASE!$AF$13:$AF$62,MATCH($C1930,DATABASE!$AC$13:$AC$62,0))+3*DATABASE!$AF$62,""))))</f>
        <v/>
      </c>
      <c r="E1930" s="38" t="str">
        <f>IF(AND($K1930="Y",$G1930&lt;&gt;"UNYIL",$F1930&lt;DATABASE!$O$8),"2x D11",IF(AND($K1930="Y",$G1930&lt;&gt;"UNYIL",$F1930&gt;=DATABASE!$O$8),"3x D11",""))</f>
        <v/>
      </c>
      <c r="F1930" s="9" t="str">
        <f>IF('DATA ACCURATE'!N1933&lt;&gt;"",'DATA ACCURATE'!N1933,"")</f>
        <v/>
      </c>
      <c r="G1930" t="str">
        <f>IF(F1930="","",IF(F1930&lt;=DATABASE!$I$8,"UNYIL",IF(F1930&lt;=DATABASE!$J$8,"KECIL",IF(F1930&lt;DATABASE!$K$8,"TANGGUNG",IF(F1930&gt;=DATABASE!$K$8,"BESAR","")))))</f>
        <v/>
      </c>
      <c r="H1930" s="16" t="str">
        <f>IF('DATA ACCURATE'!J1933&lt;&gt;"",'DATA ACCURATE'!J1933,"")</f>
        <v/>
      </c>
      <c r="I1930" s="35" t="str">
        <f>IF(B1930&lt;&gt;"",IFERROR(VLOOKUP(B1930,'DATA TIMBANGAN'!G:M,7,FALSE),VLOOKUP(B1930,'DATA TIMBANGAN'!G:M,7)),"")</f>
        <v/>
      </c>
      <c r="J1930" s="25" t="str">
        <f>IF(H1930&lt;&gt;"",IFERROR(INDEX(DATABASE!$Z$19:$Z$38,MATCH(DATEVALUE(H1930),DATABASE!$AA$19:$AA$38,0)),INDEX(DATABASE!$Z$12:$Z$18,MATCH(WEEKDAY(H1930,2),DATABASE!$AA$12:$AA$18,0))),"")</f>
        <v/>
      </c>
      <c r="K1930" s="25" t="str">
        <f>IF('DATA ACCURATE'!V1933&lt;&gt;"",'DATA ACCURATE'!V1933,"")</f>
        <v/>
      </c>
      <c r="L1930" s="80" t="str">
        <f>IF($H1930="","",IF(OR($J1930="LIBUR",AND($L1929="LIBUR",$O1929=$O1930)),"LIBUR",IF(AND(OR($L1929="LUAR JAM KERJA 1",$L1929="LUAR JAM KERJA 2"),OR(OR(AND($H1929=$H1930,AND(OR($I1930&gt;DATABASE!$J$3,$I1930&lt;DATABASE!$J$6),((DATEVALUE($H1930)+$I1930)-(DATEVALUE($H1929)+$I1929))&lt;DATABASE!$J$6)),AND($H1929=$H1930,$O1929=$O1930,OR($I1930&gt;DATABASE!$J$6,$I1930&lt;DATABASE!$J$3))),AND(($H1930-$H1929)=1,OR($I1930&lt;DATABASE!$I$6,((DATEVALUE($H1930)+$I1930)-(DATEVALUE($H1929)+$I1929))&lt;DATABASE!$J$6))),$A1930=$A1929),"LUAR JAM KERJA 2",IF(AND(OR(WEEKDAY($H1930,2)=1,WEEKDAY($H1930,2)=2,WEEKDAY($H1930,2)=3,WEEKDAY($H1930,2)=4,WEEKDAY($H1930,2)=5),$I1930&lt;=DATABASE!$J$3,$I1930&gt;=DATABASE!$I$3),"JAM KERJA",IF(AND(WEEKDAY($H1930,2)=6,$I1930&lt;=DATABASE!$J$4,$I1930&gt;=DATABASE!$I$4),"JAM KERJA","LUAR JAM KERJA 1")))))</f>
        <v/>
      </c>
      <c r="M1930" s="33" t="str">
        <f>IF('DATA ACCURATE'!T1933&lt;&gt;"",IF('DATA ACCURATE'!T1933&gt;100,'DATA ACCURATE'!T1933/10,'DATA ACCURATE'!T1933),"")</f>
        <v/>
      </c>
      <c r="N1930" t="str">
        <f>IF(M1930="","",IF(M1930&lt;=DATABASE!$I$9,"LOKAL",IF(M1930&lt;DATABASE!$J$9,"LUAR KOTA 1",IF($M1930&gt;=DATABASE!$J$9,"LUAR KOTA 2",""))))</f>
        <v/>
      </c>
      <c r="O1930" s="38" t="str">
        <f>IF('DATA ACCURATE'!L1933&lt;&gt;"",'DATA ACCURATE'!L1933,"")</f>
        <v/>
      </c>
      <c r="Q1930" s="38">
        <f t="shared" si="210"/>
        <v>0</v>
      </c>
      <c r="R1930" s="38">
        <f t="shared" si="210"/>
        <v>0</v>
      </c>
      <c r="S1930" s="38">
        <f t="shared" si="210"/>
        <v>0</v>
      </c>
      <c r="T1930" s="38">
        <f t="shared" si="210"/>
        <v>0</v>
      </c>
      <c r="U1930" s="38">
        <f t="shared" si="211"/>
        <v>0</v>
      </c>
      <c r="V1930" s="38">
        <f t="shared" si="211"/>
        <v>0</v>
      </c>
      <c r="W1930" s="38">
        <f t="shared" si="211"/>
        <v>0</v>
      </c>
      <c r="X1930" s="38">
        <f t="shared" si="212"/>
        <v>0</v>
      </c>
      <c r="Y1930" s="38">
        <f t="shared" si="212"/>
        <v>0</v>
      </c>
      <c r="Z1930" s="38">
        <f t="shared" si="212"/>
        <v>0</v>
      </c>
      <c r="AA1930" s="38">
        <f t="shared" si="212"/>
        <v>0</v>
      </c>
      <c r="AB1930" s="38">
        <f t="shared" si="213"/>
        <v>0</v>
      </c>
      <c r="AC1930" s="38">
        <f t="shared" si="214"/>
        <v>0</v>
      </c>
      <c r="AD1930" s="38" t="str">
        <f t="shared" si="215"/>
        <v>000000000000</v>
      </c>
    </row>
    <row r="1931" spans="1:30">
      <c r="A1931" s="9" t="str">
        <f>IF('DATA ACCURATE'!A1934&lt;&gt;"",'DATA ACCURATE'!A1934,"")</f>
        <v/>
      </c>
      <c r="B1931" s="9" t="str">
        <f>IF('DATA ACCURATE'!D1934&lt;&gt;"",'DATA ACCURATE'!D1934,"")</f>
        <v/>
      </c>
      <c r="C1931" s="38" t="str">
        <f>IF($AD1931="000000000000","",INDEX(DATABASE!$W$12:$W$71,MATCH($AD1931,DATABASE!$V$12:$V$71,0)))</f>
        <v/>
      </c>
      <c r="D1931" s="34" t="str">
        <f>IF(C1931="","",IF(E1931="",INDEX(DATABASE!$AF$13:$AF$62,MATCH($C1931,DATABASE!$AC$13:$AC$62,0)),IF(E1931="2x D11",INDEX(DATABASE!$AF$13:$AF$62,MATCH($C1931,DATABASE!$AC$13:$AC$62,0))+2*DATABASE!$AF$62,IF(E1931="3x D11",INDEX(DATABASE!$AF$13:$AF$62,MATCH($C1931,DATABASE!$AC$13:$AC$62,0))+3*DATABASE!$AF$62,""))))</f>
        <v/>
      </c>
      <c r="E1931" s="38" t="str">
        <f>IF(AND($K1931="Y",$G1931&lt;&gt;"UNYIL",$F1931&lt;DATABASE!$O$8),"2x D11",IF(AND($K1931="Y",$G1931&lt;&gt;"UNYIL",$F1931&gt;=DATABASE!$O$8),"3x D11",""))</f>
        <v/>
      </c>
      <c r="F1931" s="9" t="str">
        <f>IF('DATA ACCURATE'!N1934&lt;&gt;"",'DATA ACCURATE'!N1934,"")</f>
        <v/>
      </c>
      <c r="G1931" t="str">
        <f>IF(F1931="","",IF(F1931&lt;=DATABASE!$I$8,"UNYIL",IF(F1931&lt;=DATABASE!$J$8,"KECIL",IF(F1931&lt;DATABASE!$K$8,"TANGGUNG",IF(F1931&gt;=DATABASE!$K$8,"BESAR","")))))</f>
        <v/>
      </c>
      <c r="H1931" s="16" t="str">
        <f>IF('DATA ACCURATE'!J1934&lt;&gt;"",'DATA ACCURATE'!J1934,"")</f>
        <v/>
      </c>
      <c r="I1931" s="35" t="str">
        <f>IF(B1931&lt;&gt;"",IFERROR(VLOOKUP(B1931,'DATA TIMBANGAN'!G:M,7,FALSE),VLOOKUP(B1931,'DATA TIMBANGAN'!G:M,7)),"")</f>
        <v/>
      </c>
      <c r="J1931" s="25" t="str">
        <f>IF(H1931&lt;&gt;"",IFERROR(INDEX(DATABASE!$Z$19:$Z$38,MATCH(DATEVALUE(H1931),DATABASE!$AA$19:$AA$38,0)),INDEX(DATABASE!$Z$12:$Z$18,MATCH(WEEKDAY(H1931,2),DATABASE!$AA$12:$AA$18,0))),"")</f>
        <v/>
      </c>
      <c r="K1931" s="25" t="str">
        <f>IF('DATA ACCURATE'!V1934&lt;&gt;"",'DATA ACCURATE'!V1934,"")</f>
        <v/>
      </c>
      <c r="L1931" s="80" t="str">
        <f>IF($H1931="","",IF(OR($J1931="LIBUR",AND($L1930="LIBUR",$O1930=$O1931)),"LIBUR",IF(AND(OR($L1930="LUAR JAM KERJA 1",$L1930="LUAR JAM KERJA 2"),OR(OR(AND($H1930=$H1931,AND(OR($I1931&gt;DATABASE!$J$3,$I1931&lt;DATABASE!$J$6),((DATEVALUE($H1931)+$I1931)-(DATEVALUE($H1930)+$I1930))&lt;DATABASE!$J$6)),AND($H1930=$H1931,$O1930=$O1931,OR($I1931&gt;DATABASE!$J$6,$I1931&lt;DATABASE!$J$3))),AND(($H1931-$H1930)=1,OR($I1931&lt;DATABASE!$I$6,((DATEVALUE($H1931)+$I1931)-(DATEVALUE($H1930)+$I1930))&lt;DATABASE!$J$6))),$A1931=$A1930),"LUAR JAM KERJA 2",IF(AND(OR(WEEKDAY($H1931,2)=1,WEEKDAY($H1931,2)=2,WEEKDAY($H1931,2)=3,WEEKDAY($H1931,2)=4,WEEKDAY($H1931,2)=5),$I1931&lt;=DATABASE!$J$3,$I1931&gt;=DATABASE!$I$3),"JAM KERJA",IF(AND(WEEKDAY($H1931,2)=6,$I1931&lt;=DATABASE!$J$4,$I1931&gt;=DATABASE!$I$4),"JAM KERJA","LUAR JAM KERJA 1")))))</f>
        <v/>
      </c>
      <c r="M1931" s="33" t="str">
        <f>IF('DATA ACCURATE'!T1934&lt;&gt;"",IF('DATA ACCURATE'!T1934&gt;100,'DATA ACCURATE'!T1934/10,'DATA ACCURATE'!T1934),"")</f>
        <v/>
      </c>
      <c r="N1931" t="str">
        <f>IF(M1931="","",IF(M1931&lt;=DATABASE!$I$9,"LOKAL",IF(M1931&lt;DATABASE!$J$9,"LUAR KOTA 1",IF($M1931&gt;=DATABASE!$J$9,"LUAR KOTA 2",""))))</f>
        <v/>
      </c>
      <c r="O1931" s="38" t="str">
        <f>IF('DATA ACCURATE'!L1934&lt;&gt;"",'DATA ACCURATE'!L1934,"")</f>
        <v/>
      </c>
      <c r="Q1931" s="38">
        <f t="shared" si="210"/>
        <v>0</v>
      </c>
      <c r="R1931" s="38">
        <f t="shared" si="210"/>
        <v>0</v>
      </c>
      <c r="S1931" s="38">
        <f t="shared" si="210"/>
        <v>0</v>
      </c>
      <c r="T1931" s="38">
        <f t="shared" si="210"/>
        <v>0</v>
      </c>
      <c r="U1931" s="38">
        <f t="shared" si="211"/>
        <v>0</v>
      </c>
      <c r="V1931" s="38">
        <f t="shared" si="211"/>
        <v>0</v>
      </c>
      <c r="W1931" s="38">
        <f t="shared" si="211"/>
        <v>0</v>
      </c>
      <c r="X1931" s="38">
        <f t="shared" si="212"/>
        <v>0</v>
      </c>
      <c r="Y1931" s="38">
        <f t="shared" si="212"/>
        <v>0</v>
      </c>
      <c r="Z1931" s="38">
        <f t="shared" si="212"/>
        <v>0</v>
      </c>
      <c r="AA1931" s="38">
        <f t="shared" si="212"/>
        <v>0</v>
      </c>
      <c r="AB1931" s="38">
        <f t="shared" si="213"/>
        <v>0</v>
      </c>
      <c r="AC1931" s="38">
        <f t="shared" si="214"/>
        <v>0</v>
      </c>
      <c r="AD1931" s="38" t="str">
        <f t="shared" si="215"/>
        <v>000000000000</v>
      </c>
    </row>
    <row r="1932" spans="1:30">
      <c r="A1932" s="9" t="str">
        <f>IF('DATA ACCURATE'!A1935&lt;&gt;"",'DATA ACCURATE'!A1935,"")</f>
        <v/>
      </c>
      <c r="B1932" s="9" t="str">
        <f>IF('DATA ACCURATE'!D1935&lt;&gt;"",'DATA ACCURATE'!D1935,"")</f>
        <v/>
      </c>
      <c r="C1932" s="38" t="str">
        <f>IF($AD1932="000000000000","",INDEX(DATABASE!$W$12:$W$71,MATCH($AD1932,DATABASE!$V$12:$V$71,0)))</f>
        <v/>
      </c>
      <c r="D1932" s="34" t="str">
        <f>IF(C1932="","",IF(E1932="",INDEX(DATABASE!$AF$13:$AF$62,MATCH($C1932,DATABASE!$AC$13:$AC$62,0)),IF(E1932="2x D11",INDEX(DATABASE!$AF$13:$AF$62,MATCH($C1932,DATABASE!$AC$13:$AC$62,0))+2*DATABASE!$AF$62,IF(E1932="3x D11",INDEX(DATABASE!$AF$13:$AF$62,MATCH($C1932,DATABASE!$AC$13:$AC$62,0))+3*DATABASE!$AF$62,""))))</f>
        <v/>
      </c>
      <c r="E1932" s="38" t="str">
        <f>IF(AND($K1932="Y",$G1932&lt;&gt;"UNYIL",$F1932&lt;DATABASE!$O$8),"2x D11",IF(AND($K1932="Y",$G1932&lt;&gt;"UNYIL",$F1932&gt;=DATABASE!$O$8),"3x D11",""))</f>
        <v/>
      </c>
      <c r="F1932" s="9" t="str">
        <f>IF('DATA ACCURATE'!N1935&lt;&gt;"",'DATA ACCURATE'!N1935,"")</f>
        <v/>
      </c>
      <c r="G1932" t="str">
        <f>IF(F1932="","",IF(F1932&lt;=DATABASE!$I$8,"UNYIL",IF(F1932&lt;=DATABASE!$J$8,"KECIL",IF(F1932&lt;DATABASE!$K$8,"TANGGUNG",IF(F1932&gt;=DATABASE!$K$8,"BESAR","")))))</f>
        <v/>
      </c>
      <c r="H1932" s="16" t="str">
        <f>IF('DATA ACCURATE'!J1935&lt;&gt;"",'DATA ACCURATE'!J1935,"")</f>
        <v/>
      </c>
      <c r="I1932" s="35" t="str">
        <f>IF(B1932&lt;&gt;"",IFERROR(VLOOKUP(B1932,'DATA TIMBANGAN'!G:M,7,FALSE),VLOOKUP(B1932,'DATA TIMBANGAN'!G:M,7)),"")</f>
        <v/>
      </c>
      <c r="J1932" s="25" t="str">
        <f>IF(H1932&lt;&gt;"",IFERROR(INDEX(DATABASE!$Z$19:$Z$38,MATCH(DATEVALUE(H1932),DATABASE!$AA$19:$AA$38,0)),INDEX(DATABASE!$Z$12:$Z$18,MATCH(WEEKDAY(H1932,2),DATABASE!$AA$12:$AA$18,0))),"")</f>
        <v/>
      </c>
      <c r="K1932" s="25" t="str">
        <f>IF('DATA ACCURATE'!V1935&lt;&gt;"",'DATA ACCURATE'!V1935,"")</f>
        <v/>
      </c>
      <c r="L1932" s="80" t="str">
        <f>IF($H1932="","",IF(OR($J1932="LIBUR",AND($L1931="LIBUR",$O1931=$O1932)),"LIBUR",IF(AND(OR($L1931="LUAR JAM KERJA 1",$L1931="LUAR JAM KERJA 2"),OR(OR(AND($H1931=$H1932,AND(OR($I1932&gt;DATABASE!$J$3,$I1932&lt;DATABASE!$J$6),((DATEVALUE($H1932)+$I1932)-(DATEVALUE($H1931)+$I1931))&lt;DATABASE!$J$6)),AND($H1931=$H1932,$O1931=$O1932,OR($I1932&gt;DATABASE!$J$6,$I1932&lt;DATABASE!$J$3))),AND(($H1932-$H1931)=1,OR($I1932&lt;DATABASE!$I$6,((DATEVALUE($H1932)+$I1932)-(DATEVALUE($H1931)+$I1931))&lt;DATABASE!$J$6))),$A1932=$A1931),"LUAR JAM KERJA 2",IF(AND(OR(WEEKDAY($H1932,2)=1,WEEKDAY($H1932,2)=2,WEEKDAY($H1932,2)=3,WEEKDAY($H1932,2)=4,WEEKDAY($H1932,2)=5),$I1932&lt;=DATABASE!$J$3,$I1932&gt;=DATABASE!$I$3),"JAM KERJA",IF(AND(WEEKDAY($H1932,2)=6,$I1932&lt;=DATABASE!$J$4,$I1932&gt;=DATABASE!$I$4),"JAM KERJA","LUAR JAM KERJA 1")))))</f>
        <v/>
      </c>
      <c r="M1932" s="33" t="str">
        <f>IF('DATA ACCURATE'!T1935&lt;&gt;"",IF('DATA ACCURATE'!T1935&gt;100,'DATA ACCURATE'!T1935/10,'DATA ACCURATE'!T1935),"")</f>
        <v/>
      </c>
      <c r="N1932" t="str">
        <f>IF(M1932="","",IF(M1932&lt;=DATABASE!$I$9,"LOKAL",IF(M1932&lt;DATABASE!$J$9,"LUAR KOTA 1",IF($M1932&gt;=DATABASE!$J$9,"LUAR KOTA 2",""))))</f>
        <v/>
      </c>
      <c r="O1932" s="38" t="str">
        <f>IF('DATA ACCURATE'!L1935&lt;&gt;"",'DATA ACCURATE'!L1935,"")</f>
        <v/>
      </c>
      <c r="Q1932" s="38">
        <f t="shared" si="210"/>
        <v>0</v>
      </c>
      <c r="R1932" s="38">
        <f t="shared" si="210"/>
        <v>0</v>
      </c>
      <c r="S1932" s="38">
        <f t="shared" si="210"/>
        <v>0</v>
      </c>
      <c r="T1932" s="38">
        <f t="shared" si="210"/>
        <v>0</v>
      </c>
      <c r="U1932" s="38">
        <f t="shared" si="211"/>
        <v>0</v>
      </c>
      <c r="V1932" s="38">
        <f t="shared" si="211"/>
        <v>0</v>
      </c>
      <c r="W1932" s="38">
        <f t="shared" si="211"/>
        <v>0</v>
      </c>
      <c r="X1932" s="38">
        <f t="shared" si="212"/>
        <v>0</v>
      </c>
      <c r="Y1932" s="38">
        <f t="shared" si="212"/>
        <v>0</v>
      </c>
      <c r="Z1932" s="38">
        <f t="shared" si="212"/>
        <v>0</v>
      </c>
      <c r="AA1932" s="38">
        <f t="shared" si="212"/>
        <v>0</v>
      </c>
      <c r="AB1932" s="38">
        <f t="shared" si="213"/>
        <v>0</v>
      </c>
      <c r="AC1932" s="38">
        <f t="shared" si="214"/>
        <v>0</v>
      </c>
      <c r="AD1932" s="38" t="str">
        <f t="shared" si="215"/>
        <v>000000000000</v>
      </c>
    </row>
    <row r="1933" spans="1:30">
      <c r="A1933" s="9" t="str">
        <f>IF('DATA ACCURATE'!A1936&lt;&gt;"",'DATA ACCURATE'!A1936,"")</f>
        <v/>
      </c>
      <c r="B1933" s="9" t="str">
        <f>IF('DATA ACCURATE'!D1936&lt;&gt;"",'DATA ACCURATE'!D1936,"")</f>
        <v/>
      </c>
      <c r="C1933" s="38" t="str">
        <f>IF($AD1933="000000000000","",INDEX(DATABASE!$W$12:$W$71,MATCH($AD1933,DATABASE!$V$12:$V$71,0)))</f>
        <v/>
      </c>
      <c r="D1933" s="34" t="str">
        <f>IF(C1933="","",IF(E1933="",INDEX(DATABASE!$AF$13:$AF$62,MATCH($C1933,DATABASE!$AC$13:$AC$62,0)),IF(E1933="2x D11",INDEX(DATABASE!$AF$13:$AF$62,MATCH($C1933,DATABASE!$AC$13:$AC$62,0))+2*DATABASE!$AF$62,IF(E1933="3x D11",INDEX(DATABASE!$AF$13:$AF$62,MATCH($C1933,DATABASE!$AC$13:$AC$62,0))+3*DATABASE!$AF$62,""))))</f>
        <v/>
      </c>
      <c r="E1933" s="38" t="str">
        <f>IF(AND($K1933="Y",$G1933&lt;&gt;"UNYIL",$F1933&lt;DATABASE!$O$8),"2x D11",IF(AND($K1933="Y",$G1933&lt;&gt;"UNYIL",$F1933&gt;=DATABASE!$O$8),"3x D11",""))</f>
        <v/>
      </c>
      <c r="F1933" s="9" t="str">
        <f>IF('DATA ACCURATE'!N1936&lt;&gt;"",'DATA ACCURATE'!N1936,"")</f>
        <v/>
      </c>
      <c r="G1933" t="str">
        <f>IF(F1933="","",IF(F1933&lt;=DATABASE!$I$8,"UNYIL",IF(F1933&lt;=DATABASE!$J$8,"KECIL",IF(F1933&lt;DATABASE!$K$8,"TANGGUNG",IF(F1933&gt;=DATABASE!$K$8,"BESAR","")))))</f>
        <v/>
      </c>
      <c r="H1933" s="16" t="str">
        <f>IF('DATA ACCURATE'!J1936&lt;&gt;"",'DATA ACCURATE'!J1936,"")</f>
        <v/>
      </c>
      <c r="I1933" s="35" t="str">
        <f>IF(B1933&lt;&gt;"",IFERROR(VLOOKUP(B1933,'DATA TIMBANGAN'!G:M,7,FALSE),VLOOKUP(B1933,'DATA TIMBANGAN'!G:M,7)),"")</f>
        <v/>
      </c>
      <c r="J1933" s="25" t="str">
        <f>IF(H1933&lt;&gt;"",IFERROR(INDEX(DATABASE!$Z$19:$Z$38,MATCH(DATEVALUE(H1933),DATABASE!$AA$19:$AA$38,0)),INDEX(DATABASE!$Z$12:$Z$18,MATCH(WEEKDAY(H1933,2),DATABASE!$AA$12:$AA$18,0))),"")</f>
        <v/>
      </c>
      <c r="K1933" s="25" t="str">
        <f>IF('DATA ACCURATE'!V1936&lt;&gt;"",'DATA ACCURATE'!V1936,"")</f>
        <v/>
      </c>
      <c r="L1933" s="80" t="str">
        <f>IF($H1933="","",IF(OR($J1933="LIBUR",AND($L1932="LIBUR",$O1932=$O1933)),"LIBUR",IF(AND(OR($L1932="LUAR JAM KERJA 1",$L1932="LUAR JAM KERJA 2"),OR(OR(AND($H1932=$H1933,AND(OR($I1933&gt;DATABASE!$J$3,$I1933&lt;DATABASE!$J$6),((DATEVALUE($H1933)+$I1933)-(DATEVALUE($H1932)+$I1932))&lt;DATABASE!$J$6)),AND($H1932=$H1933,$O1932=$O1933,OR($I1933&gt;DATABASE!$J$6,$I1933&lt;DATABASE!$J$3))),AND(($H1933-$H1932)=1,OR($I1933&lt;DATABASE!$I$6,((DATEVALUE($H1933)+$I1933)-(DATEVALUE($H1932)+$I1932))&lt;DATABASE!$J$6))),$A1933=$A1932),"LUAR JAM KERJA 2",IF(AND(OR(WEEKDAY($H1933,2)=1,WEEKDAY($H1933,2)=2,WEEKDAY($H1933,2)=3,WEEKDAY($H1933,2)=4,WEEKDAY($H1933,2)=5),$I1933&lt;=DATABASE!$J$3,$I1933&gt;=DATABASE!$I$3),"JAM KERJA",IF(AND(WEEKDAY($H1933,2)=6,$I1933&lt;=DATABASE!$J$4,$I1933&gt;=DATABASE!$I$4),"JAM KERJA","LUAR JAM KERJA 1")))))</f>
        <v/>
      </c>
      <c r="M1933" s="33" t="str">
        <f>IF('DATA ACCURATE'!T1936&lt;&gt;"",IF('DATA ACCURATE'!T1936&gt;100,'DATA ACCURATE'!T1936/10,'DATA ACCURATE'!T1936),"")</f>
        <v/>
      </c>
      <c r="N1933" t="str">
        <f>IF(M1933="","",IF(M1933&lt;=DATABASE!$I$9,"LOKAL",IF(M1933&lt;DATABASE!$J$9,"LUAR KOTA 1",IF($M1933&gt;=DATABASE!$J$9,"LUAR KOTA 2",""))))</f>
        <v/>
      </c>
      <c r="O1933" s="38" t="str">
        <f>IF('DATA ACCURATE'!L1936&lt;&gt;"",'DATA ACCURATE'!L1936,"")</f>
        <v/>
      </c>
      <c r="Q1933" s="38">
        <f t="shared" si="210"/>
        <v>0</v>
      </c>
      <c r="R1933" s="38">
        <f t="shared" si="210"/>
        <v>0</v>
      </c>
      <c r="S1933" s="38">
        <f t="shared" si="210"/>
        <v>0</v>
      </c>
      <c r="T1933" s="38">
        <f t="shared" si="210"/>
        <v>0</v>
      </c>
      <c r="U1933" s="38">
        <f t="shared" si="211"/>
        <v>0</v>
      </c>
      <c r="V1933" s="38">
        <f t="shared" si="211"/>
        <v>0</v>
      </c>
      <c r="W1933" s="38">
        <f t="shared" si="211"/>
        <v>0</v>
      </c>
      <c r="X1933" s="38">
        <f t="shared" si="212"/>
        <v>0</v>
      </c>
      <c r="Y1933" s="38">
        <f t="shared" si="212"/>
        <v>0</v>
      </c>
      <c r="Z1933" s="38">
        <f t="shared" si="212"/>
        <v>0</v>
      </c>
      <c r="AA1933" s="38">
        <f t="shared" si="212"/>
        <v>0</v>
      </c>
      <c r="AB1933" s="38">
        <f t="shared" si="213"/>
        <v>0</v>
      </c>
      <c r="AC1933" s="38">
        <f t="shared" si="214"/>
        <v>0</v>
      </c>
      <c r="AD1933" s="38" t="str">
        <f t="shared" si="215"/>
        <v>000000000000</v>
      </c>
    </row>
    <row r="1934" spans="1:30">
      <c r="A1934" s="9" t="str">
        <f>IF('DATA ACCURATE'!A1937&lt;&gt;"",'DATA ACCURATE'!A1937,"")</f>
        <v/>
      </c>
      <c r="B1934" s="9" t="str">
        <f>IF('DATA ACCURATE'!D1937&lt;&gt;"",'DATA ACCURATE'!D1937,"")</f>
        <v/>
      </c>
      <c r="C1934" s="38" t="str">
        <f>IF($AD1934="000000000000","",INDEX(DATABASE!$W$12:$W$71,MATCH($AD1934,DATABASE!$V$12:$V$71,0)))</f>
        <v/>
      </c>
      <c r="D1934" s="34" t="str">
        <f>IF(C1934="","",IF(E1934="",INDEX(DATABASE!$AF$13:$AF$62,MATCH($C1934,DATABASE!$AC$13:$AC$62,0)),IF(E1934="2x D11",INDEX(DATABASE!$AF$13:$AF$62,MATCH($C1934,DATABASE!$AC$13:$AC$62,0))+2*DATABASE!$AF$62,IF(E1934="3x D11",INDEX(DATABASE!$AF$13:$AF$62,MATCH($C1934,DATABASE!$AC$13:$AC$62,0))+3*DATABASE!$AF$62,""))))</f>
        <v/>
      </c>
      <c r="E1934" s="38" t="str">
        <f>IF(AND($K1934="Y",$G1934&lt;&gt;"UNYIL",$F1934&lt;DATABASE!$O$8),"2x D11",IF(AND($K1934="Y",$G1934&lt;&gt;"UNYIL",$F1934&gt;=DATABASE!$O$8),"3x D11",""))</f>
        <v/>
      </c>
      <c r="F1934" s="9" t="str">
        <f>IF('DATA ACCURATE'!N1937&lt;&gt;"",'DATA ACCURATE'!N1937,"")</f>
        <v/>
      </c>
      <c r="G1934" t="str">
        <f>IF(F1934="","",IF(F1934&lt;=DATABASE!$I$8,"UNYIL",IF(F1934&lt;=DATABASE!$J$8,"KECIL",IF(F1934&lt;DATABASE!$K$8,"TANGGUNG",IF(F1934&gt;=DATABASE!$K$8,"BESAR","")))))</f>
        <v/>
      </c>
      <c r="H1934" s="16" t="str">
        <f>IF('DATA ACCURATE'!J1937&lt;&gt;"",'DATA ACCURATE'!J1937,"")</f>
        <v/>
      </c>
      <c r="I1934" s="35" t="str">
        <f>IF(B1934&lt;&gt;"",IFERROR(VLOOKUP(B1934,'DATA TIMBANGAN'!G:M,7,FALSE),VLOOKUP(B1934,'DATA TIMBANGAN'!G:M,7)),"")</f>
        <v/>
      </c>
      <c r="J1934" s="25" t="str">
        <f>IF(H1934&lt;&gt;"",IFERROR(INDEX(DATABASE!$Z$19:$Z$38,MATCH(DATEVALUE(H1934),DATABASE!$AA$19:$AA$38,0)),INDEX(DATABASE!$Z$12:$Z$18,MATCH(WEEKDAY(H1934,2),DATABASE!$AA$12:$AA$18,0))),"")</f>
        <v/>
      </c>
      <c r="K1934" s="25" t="str">
        <f>IF('DATA ACCURATE'!V1937&lt;&gt;"",'DATA ACCURATE'!V1937,"")</f>
        <v/>
      </c>
      <c r="L1934" s="80" t="str">
        <f>IF($H1934="","",IF(OR($J1934="LIBUR",AND($L1933="LIBUR",$O1933=$O1934)),"LIBUR",IF(AND(OR($L1933="LUAR JAM KERJA 1",$L1933="LUAR JAM KERJA 2"),OR(OR(AND($H1933=$H1934,AND(OR($I1934&gt;DATABASE!$J$3,$I1934&lt;DATABASE!$J$6),((DATEVALUE($H1934)+$I1934)-(DATEVALUE($H1933)+$I1933))&lt;DATABASE!$J$6)),AND($H1933=$H1934,$O1933=$O1934,OR($I1934&gt;DATABASE!$J$6,$I1934&lt;DATABASE!$J$3))),AND(($H1934-$H1933)=1,OR($I1934&lt;DATABASE!$I$6,((DATEVALUE($H1934)+$I1934)-(DATEVALUE($H1933)+$I1933))&lt;DATABASE!$J$6))),$A1934=$A1933),"LUAR JAM KERJA 2",IF(AND(OR(WEEKDAY($H1934,2)=1,WEEKDAY($H1934,2)=2,WEEKDAY($H1934,2)=3,WEEKDAY($H1934,2)=4,WEEKDAY($H1934,2)=5),$I1934&lt;=DATABASE!$J$3,$I1934&gt;=DATABASE!$I$3),"JAM KERJA",IF(AND(WEEKDAY($H1934,2)=6,$I1934&lt;=DATABASE!$J$4,$I1934&gt;=DATABASE!$I$4),"JAM KERJA","LUAR JAM KERJA 1")))))</f>
        <v/>
      </c>
      <c r="M1934" s="33" t="str">
        <f>IF('DATA ACCURATE'!T1937&lt;&gt;"",IF('DATA ACCURATE'!T1937&gt;100,'DATA ACCURATE'!T1937/10,'DATA ACCURATE'!T1937),"")</f>
        <v/>
      </c>
      <c r="N1934" t="str">
        <f>IF(M1934="","",IF(M1934&lt;=DATABASE!$I$9,"LOKAL",IF(M1934&lt;DATABASE!$J$9,"LUAR KOTA 1",IF($M1934&gt;=DATABASE!$J$9,"LUAR KOTA 2",""))))</f>
        <v/>
      </c>
      <c r="O1934" s="38" t="str">
        <f>IF('DATA ACCURATE'!L1937&lt;&gt;"",'DATA ACCURATE'!L1937,"")</f>
        <v/>
      </c>
      <c r="Q1934" s="38">
        <f t="shared" si="210"/>
        <v>0</v>
      </c>
      <c r="R1934" s="38">
        <f t="shared" si="210"/>
        <v>0</v>
      </c>
      <c r="S1934" s="38">
        <f t="shared" si="210"/>
        <v>0</v>
      </c>
      <c r="T1934" s="38">
        <f t="shared" si="210"/>
        <v>0</v>
      </c>
      <c r="U1934" s="38">
        <f t="shared" si="211"/>
        <v>0</v>
      </c>
      <c r="V1934" s="38">
        <f t="shared" si="211"/>
        <v>0</v>
      </c>
      <c r="W1934" s="38">
        <f t="shared" si="211"/>
        <v>0</v>
      </c>
      <c r="X1934" s="38">
        <f t="shared" si="212"/>
        <v>0</v>
      </c>
      <c r="Y1934" s="38">
        <f t="shared" si="212"/>
        <v>0</v>
      </c>
      <c r="Z1934" s="38">
        <f t="shared" si="212"/>
        <v>0</v>
      </c>
      <c r="AA1934" s="38">
        <f t="shared" si="212"/>
        <v>0</v>
      </c>
      <c r="AB1934" s="38">
        <f t="shared" si="213"/>
        <v>0</v>
      </c>
      <c r="AC1934" s="38">
        <f t="shared" si="214"/>
        <v>0</v>
      </c>
      <c r="AD1934" s="38" t="str">
        <f t="shared" si="215"/>
        <v>000000000000</v>
      </c>
    </row>
    <row r="1935" spans="1:30">
      <c r="A1935" s="9" t="str">
        <f>IF('DATA ACCURATE'!A1938&lt;&gt;"",'DATA ACCURATE'!A1938,"")</f>
        <v/>
      </c>
      <c r="B1935" s="9" t="str">
        <f>IF('DATA ACCURATE'!D1938&lt;&gt;"",'DATA ACCURATE'!D1938,"")</f>
        <v/>
      </c>
      <c r="C1935" s="38" t="str">
        <f>IF($AD1935="000000000000","",INDEX(DATABASE!$W$12:$W$71,MATCH($AD1935,DATABASE!$V$12:$V$71,0)))</f>
        <v/>
      </c>
      <c r="D1935" s="34" t="str">
        <f>IF(C1935="","",IF(E1935="",INDEX(DATABASE!$AF$13:$AF$62,MATCH($C1935,DATABASE!$AC$13:$AC$62,0)),IF(E1935="2x D11",INDEX(DATABASE!$AF$13:$AF$62,MATCH($C1935,DATABASE!$AC$13:$AC$62,0))+2*DATABASE!$AF$62,IF(E1935="3x D11",INDEX(DATABASE!$AF$13:$AF$62,MATCH($C1935,DATABASE!$AC$13:$AC$62,0))+3*DATABASE!$AF$62,""))))</f>
        <v/>
      </c>
      <c r="E1935" s="38" t="str">
        <f>IF(AND($K1935="Y",$G1935&lt;&gt;"UNYIL",$F1935&lt;DATABASE!$O$8),"2x D11",IF(AND($K1935="Y",$G1935&lt;&gt;"UNYIL",$F1935&gt;=DATABASE!$O$8),"3x D11",""))</f>
        <v/>
      </c>
      <c r="F1935" s="9" t="str">
        <f>IF('DATA ACCURATE'!N1938&lt;&gt;"",'DATA ACCURATE'!N1938,"")</f>
        <v/>
      </c>
      <c r="G1935" t="str">
        <f>IF(F1935="","",IF(F1935&lt;=DATABASE!$I$8,"UNYIL",IF(F1935&lt;=DATABASE!$J$8,"KECIL",IF(F1935&lt;DATABASE!$K$8,"TANGGUNG",IF(F1935&gt;=DATABASE!$K$8,"BESAR","")))))</f>
        <v/>
      </c>
      <c r="H1935" s="16" t="str">
        <f>IF('DATA ACCURATE'!J1938&lt;&gt;"",'DATA ACCURATE'!J1938,"")</f>
        <v/>
      </c>
      <c r="I1935" s="35" t="str">
        <f>IF(B1935&lt;&gt;"",IFERROR(VLOOKUP(B1935,'DATA TIMBANGAN'!G:M,7,FALSE),VLOOKUP(B1935,'DATA TIMBANGAN'!G:M,7)),"")</f>
        <v/>
      </c>
      <c r="J1935" s="25" t="str">
        <f>IF(H1935&lt;&gt;"",IFERROR(INDEX(DATABASE!$Z$19:$Z$38,MATCH(DATEVALUE(H1935),DATABASE!$AA$19:$AA$38,0)),INDEX(DATABASE!$Z$12:$Z$18,MATCH(WEEKDAY(H1935,2),DATABASE!$AA$12:$AA$18,0))),"")</f>
        <v/>
      </c>
      <c r="K1935" s="25" t="str">
        <f>IF('DATA ACCURATE'!V1938&lt;&gt;"",'DATA ACCURATE'!V1938,"")</f>
        <v/>
      </c>
      <c r="L1935" s="80" t="str">
        <f>IF($H1935="","",IF(OR($J1935="LIBUR",AND($L1934="LIBUR",$O1934=$O1935)),"LIBUR",IF(AND(OR($L1934="LUAR JAM KERJA 1",$L1934="LUAR JAM KERJA 2"),OR(OR(AND($H1934=$H1935,AND(OR($I1935&gt;DATABASE!$J$3,$I1935&lt;DATABASE!$J$6),((DATEVALUE($H1935)+$I1935)-(DATEVALUE($H1934)+$I1934))&lt;DATABASE!$J$6)),AND($H1934=$H1935,$O1934=$O1935,OR($I1935&gt;DATABASE!$J$6,$I1935&lt;DATABASE!$J$3))),AND(($H1935-$H1934)=1,OR($I1935&lt;DATABASE!$I$6,((DATEVALUE($H1935)+$I1935)-(DATEVALUE($H1934)+$I1934))&lt;DATABASE!$J$6))),$A1935=$A1934),"LUAR JAM KERJA 2",IF(AND(OR(WEEKDAY($H1935,2)=1,WEEKDAY($H1935,2)=2,WEEKDAY($H1935,2)=3,WEEKDAY($H1935,2)=4,WEEKDAY($H1935,2)=5),$I1935&lt;=DATABASE!$J$3,$I1935&gt;=DATABASE!$I$3),"JAM KERJA",IF(AND(WEEKDAY($H1935,2)=6,$I1935&lt;=DATABASE!$J$4,$I1935&gt;=DATABASE!$I$4),"JAM KERJA","LUAR JAM KERJA 1")))))</f>
        <v/>
      </c>
      <c r="M1935" s="33" t="str">
        <f>IF('DATA ACCURATE'!T1938&lt;&gt;"",IF('DATA ACCURATE'!T1938&gt;100,'DATA ACCURATE'!T1938/10,'DATA ACCURATE'!T1938),"")</f>
        <v/>
      </c>
      <c r="N1935" t="str">
        <f>IF(M1935="","",IF(M1935&lt;=DATABASE!$I$9,"LOKAL",IF(M1935&lt;DATABASE!$J$9,"LUAR KOTA 1",IF($M1935&gt;=DATABASE!$J$9,"LUAR KOTA 2",""))))</f>
        <v/>
      </c>
      <c r="O1935" s="38" t="str">
        <f>IF('DATA ACCURATE'!L1938&lt;&gt;"",'DATA ACCURATE'!L1938,"")</f>
        <v/>
      </c>
      <c r="Q1935" s="38">
        <f t="shared" si="210"/>
        <v>0</v>
      </c>
      <c r="R1935" s="38">
        <f t="shared" si="210"/>
        <v>0</v>
      </c>
      <c r="S1935" s="38">
        <f t="shared" si="210"/>
        <v>0</v>
      </c>
      <c r="T1935" s="38">
        <f t="shared" si="210"/>
        <v>0</v>
      </c>
      <c r="U1935" s="38">
        <f t="shared" si="211"/>
        <v>0</v>
      </c>
      <c r="V1935" s="38">
        <f t="shared" si="211"/>
        <v>0</v>
      </c>
      <c r="W1935" s="38">
        <f t="shared" si="211"/>
        <v>0</v>
      </c>
      <c r="X1935" s="38">
        <f t="shared" si="212"/>
        <v>0</v>
      </c>
      <c r="Y1935" s="38">
        <f t="shared" si="212"/>
        <v>0</v>
      </c>
      <c r="Z1935" s="38">
        <f t="shared" si="212"/>
        <v>0</v>
      </c>
      <c r="AA1935" s="38">
        <f t="shared" si="212"/>
        <v>0</v>
      </c>
      <c r="AB1935" s="38">
        <f t="shared" si="213"/>
        <v>0</v>
      </c>
      <c r="AC1935" s="38">
        <f t="shared" si="214"/>
        <v>0</v>
      </c>
      <c r="AD1935" s="38" t="str">
        <f t="shared" si="215"/>
        <v>000000000000</v>
      </c>
    </row>
    <row r="1936" spans="1:30">
      <c r="A1936" s="9" t="str">
        <f>IF('DATA ACCURATE'!A1939&lt;&gt;"",'DATA ACCURATE'!A1939,"")</f>
        <v/>
      </c>
      <c r="B1936" s="9" t="str">
        <f>IF('DATA ACCURATE'!D1939&lt;&gt;"",'DATA ACCURATE'!D1939,"")</f>
        <v/>
      </c>
      <c r="C1936" s="38" t="str">
        <f>IF($AD1936="000000000000","",INDEX(DATABASE!$W$12:$W$71,MATCH($AD1936,DATABASE!$V$12:$V$71,0)))</f>
        <v/>
      </c>
      <c r="D1936" s="34" t="str">
        <f>IF(C1936="","",IF(E1936="",INDEX(DATABASE!$AF$13:$AF$62,MATCH($C1936,DATABASE!$AC$13:$AC$62,0)),IF(E1936="2x D11",INDEX(DATABASE!$AF$13:$AF$62,MATCH($C1936,DATABASE!$AC$13:$AC$62,0))+2*DATABASE!$AF$62,IF(E1936="3x D11",INDEX(DATABASE!$AF$13:$AF$62,MATCH($C1936,DATABASE!$AC$13:$AC$62,0))+3*DATABASE!$AF$62,""))))</f>
        <v/>
      </c>
      <c r="E1936" s="38" t="str">
        <f>IF(AND($K1936="Y",$G1936&lt;&gt;"UNYIL",$F1936&lt;DATABASE!$O$8),"2x D11",IF(AND($K1936="Y",$G1936&lt;&gt;"UNYIL",$F1936&gt;=DATABASE!$O$8),"3x D11",""))</f>
        <v/>
      </c>
      <c r="F1936" s="9" t="str">
        <f>IF('DATA ACCURATE'!N1939&lt;&gt;"",'DATA ACCURATE'!N1939,"")</f>
        <v/>
      </c>
      <c r="G1936" t="str">
        <f>IF(F1936="","",IF(F1936&lt;=DATABASE!$I$8,"UNYIL",IF(F1936&lt;=DATABASE!$J$8,"KECIL",IF(F1936&lt;DATABASE!$K$8,"TANGGUNG",IF(F1936&gt;=DATABASE!$K$8,"BESAR","")))))</f>
        <v/>
      </c>
      <c r="H1936" s="16" t="str">
        <f>IF('DATA ACCURATE'!J1939&lt;&gt;"",'DATA ACCURATE'!J1939,"")</f>
        <v/>
      </c>
      <c r="I1936" s="35" t="str">
        <f>IF(B1936&lt;&gt;"",IFERROR(VLOOKUP(B1936,'DATA TIMBANGAN'!G:M,7,FALSE),VLOOKUP(B1936,'DATA TIMBANGAN'!G:M,7)),"")</f>
        <v/>
      </c>
      <c r="J1936" s="25" t="str">
        <f>IF(H1936&lt;&gt;"",IFERROR(INDEX(DATABASE!$Z$19:$Z$38,MATCH(DATEVALUE(H1936),DATABASE!$AA$19:$AA$38,0)),INDEX(DATABASE!$Z$12:$Z$18,MATCH(WEEKDAY(H1936,2),DATABASE!$AA$12:$AA$18,0))),"")</f>
        <v/>
      </c>
      <c r="K1936" s="25" t="str">
        <f>IF('DATA ACCURATE'!V1939&lt;&gt;"",'DATA ACCURATE'!V1939,"")</f>
        <v/>
      </c>
      <c r="L1936" s="80" t="str">
        <f>IF($H1936="","",IF(OR($J1936="LIBUR",AND($L1935="LIBUR",$O1935=$O1936)),"LIBUR",IF(AND(OR($L1935="LUAR JAM KERJA 1",$L1935="LUAR JAM KERJA 2"),OR(OR(AND($H1935=$H1936,AND(OR($I1936&gt;DATABASE!$J$3,$I1936&lt;DATABASE!$J$6),((DATEVALUE($H1936)+$I1936)-(DATEVALUE($H1935)+$I1935))&lt;DATABASE!$J$6)),AND($H1935=$H1936,$O1935=$O1936,OR($I1936&gt;DATABASE!$J$6,$I1936&lt;DATABASE!$J$3))),AND(($H1936-$H1935)=1,OR($I1936&lt;DATABASE!$I$6,((DATEVALUE($H1936)+$I1936)-(DATEVALUE($H1935)+$I1935))&lt;DATABASE!$J$6))),$A1936=$A1935),"LUAR JAM KERJA 2",IF(AND(OR(WEEKDAY($H1936,2)=1,WEEKDAY($H1936,2)=2,WEEKDAY($H1936,2)=3,WEEKDAY($H1936,2)=4,WEEKDAY($H1936,2)=5),$I1936&lt;=DATABASE!$J$3,$I1936&gt;=DATABASE!$I$3),"JAM KERJA",IF(AND(WEEKDAY($H1936,2)=6,$I1936&lt;=DATABASE!$J$4,$I1936&gt;=DATABASE!$I$4),"JAM KERJA","LUAR JAM KERJA 1")))))</f>
        <v/>
      </c>
      <c r="M1936" s="33" t="str">
        <f>IF('DATA ACCURATE'!T1939&lt;&gt;"",IF('DATA ACCURATE'!T1939&gt;100,'DATA ACCURATE'!T1939/10,'DATA ACCURATE'!T1939),"")</f>
        <v/>
      </c>
      <c r="N1936" t="str">
        <f>IF(M1936="","",IF(M1936&lt;=DATABASE!$I$9,"LOKAL",IF(M1936&lt;DATABASE!$J$9,"LUAR KOTA 1",IF($M1936&gt;=DATABASE!$J$9,"LUAR KOTA 2",""))))</f>
        <v/>
      </c>
      <c r="O1936" s="38" t="str">
        <f>IF('DATA ACCURATE'!L1939&lt;&gt;"",'DATA ACCURATE'!L1939,"")</f>
        <v/>
      </c>
      <c r="Q1936" s="38">
        <f t="shared" si="210"/>
        <v>0</v>
      </c>
      <c r="R1936" s="38">
        <f t="shared" si="210"/>
        <v>0</v>
      </c>
      <c r="S1936" s="38">
        <f t="shared" si="210"/>
        <v>0</v>
      </c>
      <c r="T1936" s="38">
        <f t="shared" si="210"/>
        <v>0</v>
      </c>
      <c r="U1936" s="38">
        <f t="shared" si="211"/>
        <v>0</v>
      </c>
      <c r="V1936" s="38">
        <f t="shared" si="211"/>
        <v>0</v>
      </c>
      <c r="W1936" s="38">
        <f t="shared" si="211"/>
        <v>0</v>
      </c>
      <c r="X1936" s="38">
        <f t="shared" si="212"/>
        <v>0</v>
      </c>
      <c r="Y1936" s="38">
        <f t="shared" si="212"/>
        <v>0</v>
      </c>
      <c r="Z1936" s="38">
        <f t="shared" si="212"/>
        <v>0</v>
      </c>
      <c r="AA1936" s="38">
        <f t="shared" si="212"/>
        <v>0</v>
      </c>
      <c r="AB1936" s="38">
        <f t="shared" si="213"/>
        <v>0</v>
      </c>
      <c r="AC1936" s="38">
        <f t="shared" si="214"/>
        <v>0</v>
      </c>
      <c r="AD1936" s="38" t="str">
        <f t="shared" si="215"/>
        <v>000000000000</v>
      </c>
    </row>
    <row r="1937" spans="1:30">
      <c r="A1937" s="9" t="str">
        <f>IF('DATA ACCURATE'!A1940&lt;&gt;"",'DATA ACCURATE'!A1940,"")</f>
        <v/>
      </c>
      <c r="B1937" s="9" t="str">
        <f>IF('DATA ACCURATE'!D1940&lt;&gt;"",'DATA ACCURATE'!D1940,"")</f>
        <v/>
      </c>
      <c r="C1937" s="38" t="str">
        <f>IF($AD1937="000000000000","",INDEX(DATABASE!$W$12:$W$71,MATCH($AD1937,DATABASE!$V$12:$V$71,0)))</f>
        <v/>
      </c>
      <c r="D1937" s="34" t="str">
        <f>IF(C1937="","",IF(E1937="",INDEX(DATABASE!$AF$13:$AF$62,MATCH($C1937,DATABASE!$AC$13:$AC$62,0)),IF(E1937="2x D11",INDEX(DATABASE!$AF$13:$AF$62,MATCH($C1937,DATABASE!$AC$13:$AC$62,0))+2*DATABASE!$AF$62,IF(E1937="3x D11",INDEX(DATABASE!$AF$13:$AF$62,MATCH($C1937,DATABASE!$AC$13:$AC$62,0))+3*DATABASE!$AF$62,""))))</f>
        <v/>
      </c>
      <c r="E1937" s="38" t="str">
        <f>IF(AND($K1937="Y",$G1937&lt;&gt;"UNYIL",$F1937&lt;DATABASE!$O$8),"2x D11",IF(AND($K1937="Y",$G1937&lt;&gt;"UNYIL",$F1937&gt;=DATABASE!$O$8),"3x D11",""))</f>
        <v/>
      </c>
      <c r="F1937" s="9" t="str">
        <f>IF('DATA ACCURATE'!N1940&lt;&gt;"",'DATA ACCURATE'!N1940,"")</f>
        <v/>
      </c>
      <c r="G1937" t="str">
        <f>IF(F1937="","",IF(F1937&lt;=DATABASE!$I$8,"UNYIL",IF(F1937&lt;=DATABASE!$J$8,"KECIL",IF(F1937&lt;DATABASE!$K$8,"TANGGUNG",IF(F1937&gt;=DATABASE!$K$8,"BESAR","")))))</f>
        <v/>
      </c>
      <c r="H1937" s="16" t="str">
        <f>IF('DATA ACCURATE'!J1940&lt;&gt;"",'DATA ACCURATE'!J1940,"")</f>
        <v/>
      </c>
      <c r="I1937" s="35" t="str">
        <f>IF(B1937&lt;&gt;"",IFERROR(VLOOKUP(B1937,'DATA TIMBANGAN'!G:M,7,FALSE),VLOOKUP(B1937,'DATA TIMBANGAN'!G:M,7)),"")</f>
        <v/>
      </c>
      <c r="J1937" s="25" t="str">
        <f>IF(H1937&lt;&gt;"",IFERROR(INDEX(DATABASE!$Z$19:$Z$38,MATCH(DATEVALUE(H1937),DATABASE!$AA$19:$AA$38,0)),INDEX(DATABASE!$Z$12:$Z$18,MATCH(WEEKDAY(H1937,2),DATABASE!$AA$12:$AA$18,0))),"")</f>
        <v/>
      </c>
      <c r="K1937" s="25" t="str">
        <f>IF('DATA ACCURATE'!V1940&lt;&gt;"",'DATA ACCURATE'!V1940,"")</f>
        <v/>
      </c>
      <c r="L1937" s="80" t="str">
        <f>IF($H1937="","",IF(OR($J1937="LIBUR",AND($L1936="LIBUR",$O1936=$O1937)),"LIBUR",IF(AND(OR($L1936="LUAR JAM KERJA 1",$L1936="LUAR JAM KERJA 2"),OR(OR(AND($H1936=$H1937,AND(OR($I1937&gt;DATABASE!$J$3,$I1937&lt;DATABASE!$J$6),((DATEVALUE($H1937)+$I1937)-(DATEVALUE($H1936)+$I1936))&lt;DATABASE!$J$6)),AND($H1936=$H1937,$O1936=$O1937,OR($I1937&gt;DATABASE!$J$6,$I1937&lt;DATABASE!$J$3))),AND(($H1937-$H1936)=1,OR($I1937&lt;DATABASE!$I$6,((DATEVALUE($H1937)+$I1937)-(DATEVALUE($H1936)+$I1936))&lt;DATABASE!$J$6))),$A1937=$A1936),"LUAR JAM KERJA 2",IF(AND(OR(WEEKDAY($H1937,2)=1,WEEKDAY($H1937,2)=2,WEEKDAY($H1937,2)=3,WEEKDAY($H1937,2)=4,WEEKDAY($H1937,2)=5),$I1937&lt;=DATABASE!$J$3,$I1937&gt;=DATABASE!$I$3),"JAM KERJA",IF(AND(WEEKDAY($H1937,2)=6,$I1937&lt;=DATABASE!$J$4,$I1937&gt;=DATABASE!$I$4),"JAM KERJA","LUAR JAM KERJA 1")))))</f>
        <v/>
      </c>
      <c r="M1937" s="33" t="str">
        <f>IF('DATA ACCURATE'!T1940&lt;&gt;"",IF('DATA ACCURATE'!T1940&gt;100,'DATA ACCURATE'!T1940/10,'DATA ACCURATE'!T1940),"")</f>
        <v/>
      </c>
      <c r="N1937" t="str">
        <f>IF(M1937="","",IF(M1937&lt;=DATABASE!$I$9,"LOKAL",IF(M1937&lt;DATABASE!$J$9,"LUAR KOTA 1",IF($M1937&gt;=DATABASE!$J$9,"LUAR KOTA 2",""))))</f>
        <v/>
      </c>
      <c r="O1937" s="38" t="str">
        <f>IF('DATA ACCURATE'!L1940&lt;&gt;"",'DATA ACCURATE'!L1940,"")</f>
        <v/>
      </c>
      <c r="Q1937" s="38">
        <f t="shared" si="210"/>
        <v>0</v>
      </c>
      <c r="R1937" s="38">
        <f t="shared" si="210"/>
        <v>0</v>
      </c>
      <c r="S1937" s="38">
        <f t="shared" si="210"/>
        <v>0</v>
      </c>
      <c r="T1937" s="38">
        <f t="shared" si="210"/>
        <v>0</v>
      </c>
      <c r="U1937" s="38">
        <f t="shared" si="211"/>
        <v>0</v>
      </c>
      <c r="V1937" s="38">
        <f t="shared" si="211"/>
        <v>0</v>
      </c>
      <c r="W1937" s="38">
        <f t="shared" si="211"/>
        <v>0</v>
      </c>
      <c r="X1937" s="38">
        <f t="shared" si="212"/>
        <v>0</v>
      </c>
      <c r="Y1937" s="38">
        <f t="shared" si="212"/>
        <v>0</v>
      </c>
      <c r="Z1937" s="38">
        <f t="shared" si="212"/>
        <v>0</v>
      </c>
      <c r="AA1937" s="38">
        <f t="shared" si="212"/>
        <v>0</v>
      </c>
      <c r="AB1937" s="38">
        <f t="shared" si="213"/>
        <v>0</v>
      </c>
      <c r="AC1937" s="38">
        <f t="shared" si="214"/>
        <v>0</v>
      </c>
      <c r="AD1937" s="38" t="str">
        <f t="shared" si="215"/>
        <v>000000000000</v>
      </c>
    </row>
    <row r="1938" spans="1:30">
      <c r="A1938" s="9" t="str">
        <f>IF('DATA ACCURATE'!A1941&lt;&gt;"",'DATA ACCURATE'!A1941,"")</f>
        <v/>
      </c>
      <c r="B1938" s="9" t="str">
        <f>IF('DATA ACCURATE'!D1941&lt;&gt;"",'DATA ACCURATE'!D1941,"")</f>
        <v/>
      </c>
      <c r="C1938" s="38" t="str">
        <f>IF($AD1938="000000000000","",INDEX(DATABASE!$W$12:$W$71,MATCH($AD1938,DATABASE!$V$12:$V$71,0)))</f>
        <v/>
      </c>
      <c r="D1938" s="34" t="str">
        <f>IF(C1938="","",IF(E1938="",INDEX(DATABASE!$AF$13:$AF$62,MATCH($C1938,DATABASE!$AC$13:$AC$62,0)),IF(E1938="2x D11",INDEX(DATABASE!$AF$13:$AF$62,MATCH($C1938,DATABASE!$AC$13:$AC$62,0))+2*DATABASE!$AF$62,IF(E1938="3x D11",INDEX(DATABASE!$AF$13:$AF$62,MATCH($C1938,DATABASE!$AC$13:$AC$62,0))+3*DATABASE!$AF$62,""))))</f>
        <v/>
      </c>
      <c r="E1938" s="38" t="str">
        <f>IF(AND($K1938="Y",$G1938&lt;&gt;"UNYIL",$F1938&lt;DATABASE!$O$8),"2x D11",IF(AND($K1938="Y",$G1938&lt;&gt;"UNYIL",$F1938&gt;=DATABASE!$O$8),"3x D11",""))</f>
        <v/>
      </c>
      <c r="F1938" s="9" t="str">
        <f>IF('DATA ACCURATE'!N1941&lt;&gt;"",'DATA ACCURATE'!N1941,"")</f>
        <v/>
      </c>
      <c r="G1938" t="str">
        <f>IF(F1938="","",IF(F1938&lt;=DATABASE!$I$8,"UNYIL",IF(F1938&lt;=DATABASE!$J$8,"KECIL",IF(F1938&lt;DATABASE!$K$8,"TANGGUNG",IF(F1938&gt;=DATABASE!$K$8,"BESAR","")))))</f>
        <v/>
      </c>
      <c r="H1938" s="16" t="str">
        <f>IF('DATA ACCURATE'!J1941&lt;&gt;"",'DATA ACCURATE'!J1941,"")</f>
        <v/>
      </c>
      <c r="I1938" s="35" t="str">
        <f>IF(B1938&lt;&gt;"",IFERROR(VLOOKUP(B1938,'DATA TIMBANGAN'!G:M,7,FALSE),VLOOKUP(B1938,'DATA TIMBANGAN'!G:M,7)),"")</f>
        <v/>
      </c>
      <c r="J1938" s="25" t="str">
        <f>IF(H1938&lt;&gt;"",IFERROR(INDEX(DATABASE!$Z$19:$Z$38,MATCH(DATEVALUE(H1938),DATABASE!$AA$19:$AA$38,0)),INDEX(DATABASE!$Z$12:$Z$18,MATCH(WEEKDAY(H1938,2),DATABASE!$AA$12:$AA$18,0))),"")</f>
        <v/>
      </c>
      <c r="K1938" s="25" t="str">
        <f>IF('DATA ACCURATE'!V1941&lt;&gt;"",'DATA ACCURATE'!V1941,"")</f>
        <v/>
      </c>
      <c r="L1938" s="80" t="str">
        <f>IF($H1938="","",IF(OR($J1938="LIBUR",AND($L1937="LIBUR",$O1937=$O1938)),"LIBUR",IF(AND(OR($L1937="LUAR JAM KERJA 1",$L1937="LUAR JAM KERJA 2"),OR(OR(AND($H1937=$H1938,AND(OR($I1938&gt;DATABASE!$J$3,$I1938&lt;DATABASE!$J$6),((DATEVALUE($H1938)+$I1938)-(DATEVALUE($H1937)+$I1937))&lt;DATABASE!$J$6)),AND($H1937=$H1938,$O1937=$O1938,OR($I1938&gt;DATABASE!$J$6,$I1938&lt;DATABASE!$J$3))),AND(($H1938-$H1937)=1,OR($I1938&lt;DATABASE!$I$6,((DATEVALUE($H1938)+$I1938)-(DATEVALUE($H1937)+$I1937))&lt;DATABASE!$J$6))),$A1938=$A1937),"LUAR JAM KERJA 2",IF(AND(OR(WEEKDAY($H1938,2)=1,WEEKDAY($H1938,2)=2,WEEKDAY($H1938,2)=3,WEEKDAY($H1938,2)=4,WEEKDAY($H1938,2)=5),$I1938&lt;=DATABASE!$J$3,$I1938&gt;=DATABASE!$I$3),"JAM KERJA",IF(AND(WEEKDAY($H1938,2)=6,$I1938&lt;=DATABASE!$J$4,$I1938&gt;=DATABASE!$I$4),"JAM KERJA","LUAR JAM KERJA 1")))))</f>
        <v/>
      </c>
      <c r="M1938" s="33" t="str">
        <f>IF('DATA ACCURATE'!T1941&lt;&gt;"",IF('DATA ACCURATE'!T1941&gt;100,'DATA ACCURATE'!T1941/10,'DATA ACCURATE'!T1941),"")</f>
        <v/>
      </c>
      <c r="N1938" t="str">
        <f>IF(M1938="","",IF(M1938&lt;=DATABASE!$I$9,"LOKAL",IF(M1938&lt;DATABASE!$J$9,"LUAR KOTA 1",IF($M1938&gt;=DATABASE!$J$9,"LUAR KOTA 2",""))))</f>
        <v/>
      </c>
      <c r="O1938" s="38" t="str">
        <f>IF('DATA ACCURATE'!L1941&lt;&gt;"",'DATA ACCURATE'!L1941,"")</f>
        <v/>
      </c>
      <c r="Q1938" s="38">
        <f t="shared" si="210"/>
        <v>0</v>
      </c>
      <c r="R1938" s="38">
        <f t="shared" si="210"/>
        <v>0</v>
      </c>
      <c r="S1938" s="38">
        <f t="shared" si="210"/>
        <v>0</v>
      </c>
      <c r="T1938" s="38">
        <f t="shared" si="210"/>
        <v>0</v>
      </c>
      <c r="U1938" s="38">
        <f t="shared" si="211"/>
        <v>0</v>
      </c>
      <c r="V1938" s="38">
        <f t="shared" si="211"/>
        <v>0</v>
      </c>
      <c r="W1938" s="38">
        <f t="shared" si="211"/>
        <v>0</v>
      </c>
      <c r="X1938" s="38">
        <f t="shared" si="212"/>
        <v>0</v>
      </c>
      <c r="Y1938" s="38">
        <f t="shared" si="212"/>
        <v>0</v>
      </c>
      <c r="Z1938" s="38">
        <f t="shared" si="212"/>
        <v>0</v>
      </c>
      <c r="AA1938" s="38">
        <f t="shared" si="212"/>
        <v>0</v>
      </c>
      <c r="AB1938" s="38">
        <f t="shared" si="213"/>
        <v>0</v>
      </c>
      <c r="AC1938" s="38">
        <f t="shared" si="214"/>
        <v>0</v>
      </c>
      <c r="AD1938" s="38" t="str">
        <f t="shared" si="215"/>
        <v>000000000000</v>
      </c>
    </row>
    <row r="1939" spans="1:30">
      <c r="A1939" s="9" t="str">
        <f>IF('DATA ACCURATE'!A1942&lt;&gt;"",'DATA ACCURATE'!A1942,"")</f>
        <v/>
      </c>
      <c r="B1939" s="9" t="str">
        <f>IF('DATA ACCURATE'!D1942&lt;&gt;"",'DATA ACCURATE'!D1942,"")</f>
        <v/>
      </c>
      <c r="C1939" s="38" t="str">
        <f>IF($AD1939="000000000000","",INDEX(DATABASE!$W$12:$W$71,MATCH($AD1939,DATABASE!$V$12:$V$71,0)))</f>
        <v/>
      </c>
      <c r="D1939" s="34" t="str">
        <f>IF(C1939="","",IF(E1939="",INDEX(DATABASE!$AF$13:$AF$62,MATCH($C1939,DATABASE!$AC$13:$AC$62,0)),IF(E1939="2x D11",INDEX(DATABASE!$AF$13:$AF$62,MATCH($C1939,DATABASE!$AC$13:$AC$62,0))+2*DATABASE!$AF$62,IF(E1939="3x D11",INDEX(DATABASE!$AF$13:$AF$62,MATCH($C1939,DATABASE!$AC$13:$AC$62,0))+3*DATABASE!$AF$62,""))))</f>
        <v/>
      </c>
      <c r="E1939" s="38" t="str">
        <f>IF(AND($K1939="Y",$G1939&lt;&gt;"UNYIL",$F1939&lt;DATABASE!$O$8),"2x D11",IF(AND($K1939="Y",$G1939&lt;&gt;"UNYIL",$F1939&gt;=DATABASE!$O$8),"3x D11",""))</f>
        <v/>
      </c>
      <c r="F1939" s="9" t="str">
        <f>IF('DATA ACCURATE'!N1942&lt;&gt;"",'DATA ACCURATE'!N1942,"")</f>
        <v/>
      </c>
      <c r="G1939" t="str">
        <f>IF(F1939="","",IF(F1939&lt;=DATABASE!$I$8,"UNYIL",IF(F1939&lt;=DATABASE!$J$8,"KECIL",IF(F1939&lt;DATABASE!$K$8,"TANGGUNG",IF(F1939&gt;=DATABASE!$K$8,"BESAR","")))))</f>
        <v/>
      </c>
      <c r="H1939" s="16" t="str">
        <f>IF('DATA ACCURATE'!J1942&lt;&gt;"",'DATA ACCURATE'!J1942,"")</f>
        <v/>
      </c>
      <c r="I1939" s="35" t="str">
        <f>IF(B1939&lt;&gt;"",IFERROR(VLOOKUP(B1939,'DATA TIMBANGAN'!G:M,7,FALSE),VLOOKUP(B1939,'DATA TIMBANGAN'!G:M,7)),"")</f>
        <v/>
      </c>
      <c r="J1939" s="25" t="str">
        <f>IF(H1939&lt;&gt;"",IFERROR(INDEX(DATABASE!$Z$19:$Z$38,MATCH(DATEVALUE(H1939),DATABASE!$AA$19:$AA$38,0)),INDEX(DATABASE!$Z$12:$Z$18,MATCH(WEEKDAY(H1939,2),DATABASE!$AA$12:$AA$18,0))),"")</f>
        <v/>
      </c>
      <c r="K1939" s="25" t="str">
        <f>IF('DATA ACCURATE'!V1942&lt;&gt;"",'DATA ACCURATE'!V1942,"")</f>
        <v/>
      </c>
      <c r="L1939" s="80" t="str">
        <f>IF($H1939="","",IF(OR($J1939="LIBUR",AND($L1938="LIBUR",$O1938=$O1939)),"LIBUR",IF(AND(OR($L1938="LUAR JAM KERJA 1",$L1938="LUAR JAM KERJA 2"),OR(OR(AND($H1938=$H1939,AND(OR($I1939&gt;DATABASE!$J$3,$I1939&lt;DATABASE!$J$6),((DATEVALUE($H1939)+$I1939)-(DATEVALUE($H1938)+$I1938))&lt;DATABASE!$J$6)),AND($H1938=$H1939,$O1938=$O1939,OR($I1939&gt;DATABASE!$J$6,$I1939&lt;DATABASE!$J$3))),AND(($H1939-$H1938)=1,OR($I1939&lt;DATABASE!$I$6,((DATEVALUE($H1939)+$I1939)-(DATEVALUE($H1938)+$I1938))&lt;DATABASE!$J$6))),$A1939=$A1938),"LUAR JAM KERJA 2",IF(AND(OR(WEEKDAY($H1939,2)=1,WEEKDAY($H1939,2)=2,WEEKDAY($H1939,2)=3,WEEKDAY($H1939,2)=4,WEEKDAY($H1939,2)=5),$I1939&lt;=DATABASE!$J$3,$I1939&gt;=DATABASE!$I$3),"JAM KERJA",IF(AND(WEEKDAY($H1939,2)=6,$I1939&lt;=DATABASE!$J$4,$I1939&gt;=DATABASE!$I$4),"JAM KERJA","LUAR JAM KERJA 1")))))</f>
        <v/>
      </c>
      <c r="M1939" s="33" t="str">
        <f>IF('DATA ACCURATE'!T1942&lt;&gt;"",IF('DATA ACCURATE'!T1942&gt;100,'DATA ACCURATE'!T1942/10,'DATA ACCURATE'!T1942),"")</f>
        <v/>
      </c>
      <c r="N1939" t="str">
        <f>IF(M1939="","",IF(M1939&lt;=DATABASE!$I$9,"LOKAL",IF(M1939&lt;DATABASE!$J$9,"LUAR KOTA 1",IF($M1939&gt;=DATABASE!$J$9,"LUAR KOTA 2",""))))</f>
        <v/>
      </c>
      <c r="O1939" s="38" t="str">
        <f>IF('DATA ACCURATE'!L1942&lt;&gt;"",'DATA ACCURATE'!L1942,"")</f>
        <v/>
      </c>
      <c r="Q1939" s="38">
        <f t="shared" si="210"/>
        <v>0</v>
      </c>
      <c r="R1939" s="38">
        <f t="shared" si="210"/>
        <v>0</v>
      </c>
      <c r="S1939" s="38">
        <f t="shared" si="210"/>
        <v>0</v>
      </c>
      <c r="T1939" s="38">
        <f t="shared" si="210"/>
        <v>0</v>
      </c>
      <c r="U1939" s="38">
        <f t="shared" si="211"/>
        <v>0</v>
      </c>
      <c r="V1939" s="38">
        <f t="shared" si="211"/>
        <v>0</v>
      </c>
      <c r="W1939" s="38">
        <f t="shared" si="211"/>
        <v>0</v>
      </c>
      <c r="X1939" s="38">
        <f t="shared" si="212"/>
        <v>0</v>
      </c>
      <c r="Y1939" s="38">
        <f t="shared" si="212"/>
        <v>0</v>
      </c>
      <c r="Z1939" s="38">
        <f t="shared" si="212"/>
        <v>0</v>
      </c>
      <c r="AA1939" s="38">
        <f t="shared" si="212"/>
        <v>0</v>
      </c>
      <c r="AB1939" s="38">
        <f t="shared" si="213"/>
        <v>0</v>
      </c>
      <c r="AC1939" s="38">
        <f t="shared" si="214"/>
        <v>0</v>
      </c>
      <c r="AD1939" s="38" t="str">
        <f t="shared" si="215"/>
        <v>000000000000</v>
      </c>
    </row>
    <row r="1940" spans="1:30">
      <c r="A1940" s="9" t="str">
        <f>IF('DATA ACCURATE'!A1943&lt;&gt;"",'DATA ACCURATE'!A1943,"")</f>
        <v/>
      </c>
      <c r="B1940" s="9" t="str">
        <f>IF('DATA ACCURATE'!D1943&lt;&gt;"",'DATA ACCURATE'!D1943,"")</f>
        <v/>
      </c>
      <c r="C1940" s="38" t="str">
        <f>IF($AD1940="000000000000","",INDEX(DATABASE!$W$12:$W$71,MATCH($AD1940,DATABASE!$V$12:$V$71,0)))</f>
        <v/>
      </c>
      <c r="D1940" s="34" t="str">
        <f>IF(C1940="","",IF(E1940="",INDEX(DATABASE!$AF$13:$AF$62,MATCH($C1940,DATABASE!$AC$13:$AC$62,0)),IF(E1940="2x D11",INDEX(DATABASE!$AF$13:$AF$62,MATCH($C1940,DATABASE!$AC$13:$AC$62,0))+2*DATABASE!$AF$62,IF(E1940="3x D11",INDEX(DATABASE!$AF$13:$AF$62,MATCH($C1940,DATABASE!$AC$13:$AC$62,0))+3*DATABASE!$AF$62,""))))</f>
        <v/>
      </c>
      <c r="E1940" s="38" t="str">
        <f>IF(AND($K1940="Y",$G1940&lt;&gt;"UNYIL",$F1940&lt;DATABASE!$O$8),"2x D11",IF(AND($K1940="Y",$G1940&lt;&gt;"UNYIL",$F1940&gt;=DATABASE!$O$8),"3x D11",""))</f>
        <v/>
      </c>
      <c r="F1940" s="9" t="str">
        <f>IF('DATA ACCURATE'!N1943&lt;&gt;"",'DATA ACCURATE'!N1943,"")</f>
        <v/>
      </c>
      <c r="G1940" t="str">
        <f>IF(F1940="","",IF(F1940&lt;=DATABASE!$I$8,"UNYIL",IF(F1940&lt;=DATABASE!$J$8,"KECIL",IF(F1940&lt;DATABASE!$K$8,"TANGGUNG",IF(F1940&gt;=DATABASE!$K$8,"BESAR","")))))</f>
        <v/>
      </c>
      <c r="H1940" s="16" t="str">
        <f>IF('DATA ACCURATE'!J1943&lt;&gt;"",'DATA ACCURATE'!J1943,"")</f>
        <v/>
      </c>
      <c r="I1940" s="35" t="str">
        <f>IF(B1940&lt;&gt;"",IFERROR(VLOOKUP(B1940,'DATA TIMBANGAN'!G:M,7,FALSE),VLOOKUP(B1940,'DATA TIMBANGAN'!G:M,7)),"")</f>
        <v/>
      </c>
      <c r="J1940" s="25" t="str">
        <f>IF(H1940&lt;&gt;"",IFERROR(INDEX(DATABASE!$Z$19:$Z$38,MATCH(DATEVALUE(H1940),DATABASE!$AA$19:$AA$38,0)),INDEX(DATABASE!$Z$12:$Z$18,MATCH(WEEKDAY(H1940,2),DATABASE!$AA$12:$AA$18,0))),"")</f>
        <v/>
      </c>
      <c r="K1940" s="25" t="str">
        <f>IF('DATA ACCURATE'!V1943&lt;&gt;"",'DATA ACCURATE'!V1943,"")</f>
        <v/>
      </c>
      <c r="L1940" s="80" t="str">
        <f>IF($H1940="","",IF(OR($J1940="LIBUR",AND($L1939="LIBUR",$O1939=$O1940)),"LIBUR",IF(AND(OR($L1939="LUAR JAM KERJA 1",$L1939="LUAR JAM KERJA 2"),OR(OR(AND($H1939=$H1940,AND(OR($I1940&gt;DATABASE!$J$3,$I1940&lt;DATABASE!$J$6),((DATEVALUE($H1940)+$I1940)-(DATEVALUE($H1939)+$I1939))&lt;DATABASE!$J$6)),AND($H1939=$H1940,$O1939=$O1940,OR($I1940&gt;DATABASE!$J$6,$I1940&lt;DATABASE!$J$3))),AND(($H1940-$H1939)=1,OR($I1940&lt;DATABASE!$I$6,((DATEVALUE($H1940)+$I1940)-(DATEVALUE($H1939)+$I1939))&lt;DATABASE!$J$6))),$A1940=$A1939),"LUAR JAM KERJA 2",IF(AND(OR(WEEKDAY($H1940,2)=1,WEEKDAY($H1940,2)=2,WEEKDAY($H1940,2)=3,WEEKDAY($H1940,2)=4,WEEKDAY($H1940,2)=5),$I1940&lt;=DATABASE!$J$3,$I1940&gt;=DATABASE!$I$3),"JAM KERJA",IF(AND(WEEKDAY($H1940,2)=6,$I1940&lt;=DATABASE!$J$4,$I1940&gt;=DATABASE!$I$4),"JAM KERJA","LUAR JAM KERJA 1")))))</f>
        <v/>
      </c>
      <c r="M1940" s="33" t="str">
        <f>IF('DATA ACCURATE'!T1943&lt;&gt;"",IF('DATA ACCURATE'!T1943&gt;100,'DATA ACCURATE'!T1943/10,'DATA ACCURATE'!T1943),"")</f>
        <v/>
      </c>
      <c r="N1940" t="str">
        <f>IF(M1940="","",IF(M1940&lt;=DATABASE!$I$9,"LOKAL",IF(M1940&lt;DATABASE!$J$9,"LUAR KOTA 1",IF($M1940&gt;=DATABASE!$J$9,"LUAR KOTA 2",""))))</f>
        <v/>
      </c>
      <c r="O1940" s="38" t="str">
        <f>IF('DATA ACCURATE'!L1943&lt;&gt;"",'DATA ACCURATE'!L1943,"")</f>
        <v/>
      </c>
      <c r="Q1940" s="38">
        <f t="shared" si="210"/>
        <v>0</v>
      </c>
      <c r="R1940" s="38">
        <f t="shared" si="210"/>
        <v>0</v>
      </c>
      <c r="S1940" s="38">
        <f t="shared" si="210"/>
        <v>0</v>
      </c>
      <c r="T1940" s="38">
        <f t="shared" si="210"/>
        <v>0</v>
      </c>
      <c r="U1940" s="38">
        <f t="shared" si="211"/>
        <v>0</v>
      </c>
      <c r="V1940" s="38">
        <f t="shared" si="211"/>
        <v>0</v>
      </c>
      <c r="W1940" s="38">
        <f t="shared" si="211"/>
        <v>0</v>
      </c>
      <c r="X1940" s="38">
        <f t="shared" si="212"/>
        <v>0</v>
      </c>
      <c r="Y1940" s="38">
        <f t="shared" si="212"/>
        <v>0</v>
      </c>
      <c r="Z1940" s="38">
        <f t="shared" si="212"/>
        <v>0</v>
      </c>
      <c r="AA1940" s="38">
        <f t="shared" si="212"/>
        <v>0</v>
      </c>
      <c r="AB1940" s="38">
        <f t="shared" si="213"/>
        <v>0</v>
      </c>
      <c r="AC1940" s="38">
        <f t="shared" si="214"/>
        <v>0</v>
      </c>
      <c r="AD1940" s="38" t="str">
        <f t="shared" si="215"/>
        <v>000000000000</v>
      </c>
    </row>
    <row r="1941" spans="1:30">
      <c r="A1941" s="9" t="str">
        <f>IF('DATA ACCURATE'!A1944&lt;&gt;"",'DATA ACCURATE'!A1944,"")</f>
        <v/>
      </c>
      <c r="B1941" s="9" t="str">
        <f>IF('DATA ACCURATE'!D1944&lt;&gt;"",'DATA ACCURATE'!D1944,"")</f>
        <v/>
      </c>
      <c r="C1941" s="38" t="str">
        <f>IF($AD1941="000000000000","",INDEX(DATABASE!$W$12:$W$71,MATCH($AD1941,DATABASE!$V$12:$V$71,0)))</f>
        <v/>
      </c>
      <c r="D1941" s="34" t="str">
        <f>IF(C1941="","",IF(E1941="",INDEX(DATABASE!$AF$13:$AF$62,MATCH($C1941,DATABASE!$AC$13:$AC$62,0)),IF(E1941="2x D11",INDEX(DATABASE!$AF$13:$AF$62,MATCH($C1941,DATABASE!$AC$13:$AC$62,0))+2*DATABASE!$AF$62,IF(E1941="3x D11",INDEX(DATABASE!$AF$13:$AF$62,MATCH($C1941,DATABASE!$AC$13:$AC$62,0))+3*DATABASE!$AF$62,""))))</f>
        <v/>
      </c>
      <c r="E1941" s="38" t="str">
        <f>IF(AND($K1941="Y",$G1941&lt;&gt;"UNYIL",$F1941&lt;DATABASE!$O$8),"2x D11",IF(AND($K1941="Y",$G1941&lt;&gt;"UNYIL",$F1941&gt;=DATABASE!$O$8),"3x D11",""))</f>
        <v/>
      </c>
      <c r="F1941" s="9" t="str">
        <f>IF('DATA ACCURATE'!N1944&lt;&gt;"",'DATA ACCURATE'!N1944,"")</f>
        <v/>
      </c>
      <c r="G1941" t="str">
        <f>IF(F1941="","",IF(F1941&lt;=DATABASE!$I$8,"UNYIL",IF(F1941&lt;=DATABASE!$J$8,"KECIL",IF(F1941&lt;DATABASE!$K$8,"TANGGUNG",IF(F1941&gt;=DATABASE!$K$8,"BESAR","")))))</f>
        <v/>
      </c>
      <c r="H1941" s="16" t="str">
        <f>IF('DATA ACCURATE'!J1944&lt;&gt;"",'DATA ACCURATE'!J1944,"")</f>
        <v/>
      </c>
      <c r="I1941" s="35" t="str">
        <f>IF(B1941&lt;&gt;"",IFERROR(VLOOKUP(B1941,'DATA TIMBANGAN'!G:M,7,FALSE),VLOOKUP(B1941,'DATA TIMBANGAN'!G:M,7)),"")</f>
        <v/>
      </c>
      <c r="J1941" s="25" t="str">
        <f>IF(H1941&lt;&gt;"",IFERROR(INDEX(DATABASE!$Z$19:$Z$38,MATCH(DATEVALUE(H1941),DATABASE!$AA$19:$AA$38,0)),INDEX(DATABASE!$Z$12:$Z$18,MATCH(WEEKDAY(H1941,2),DATABASE!$AA$12:$AA$18,0))),"")</f>
        <v/>
      </c>
      <c r="K1941" s="25" t="str">
        <f>IF('DATA ACCURATE'!V1944&lt;&gt;"",'DATA ACCURATE'!V1944,"")</f>
        <v/>
      </c>
      <c r="L1941" s="80" t="str">
        <f>IF($H1941="","",IF(OR($J1941="LIBUR",AND($L1940="LIBUR",$O1940=$O1941)),"LIBUR",IF(AND(OR($L1940="LUAR JAM KERJA 1",$L1940="LUAR JAM KERJA 2"),OR(OR(AND($H1940=$H1941,AND(OR($I1941&gt;DATABASE!$J$3,$I1941&lt;DATABASE!$J$6),((DATEVALUE($H1941)+$I1941)-(DATEVALUE($H1940)+$I1940))&lt;DATABASE!$J$6)),AND($H1940=$H1941,$O1940=$O1941,OR($I1941&gt;DATABASE!$J$6,$I1941&lt;DATABASE!$J$3))),AND(($H1941-$H1940)=1,OR($I1941&lt;DATABASE!$I$6,((DATEVALUE($H1941)+$I1941)-(DATEVALUE($H1940)+$I1940))&lt;DATABASE!$J$6))),$A1941=$A1940),"LUAR JAM KERJA 2",IF(AND(OR(WEEKDAY($H1941,2)=1,WEEKDAY($H1941,2)=2,WEEKDAY($H1941,2)=3,WEEKDAY($H1941,2)=4,WEEKDAY($H1941,2)=5),$I1941&lt;=DATABASE!$J$3,$I1941&gt;=DATABASE!$I$3),"JAM KERJA",IF(AND(WEEKDAY($H1941,2)=6,$I1941&lt;=DATABASE!$J$4,$I1941&gt;=DATABASE!$I$4),"JAM KERJA","LUAR JAM KERJA 1")))))</f>
        <v/>
      </c>
      <c r="M1941" s="33" t="str">
        <f>IF('DATA ACCURATE'!T1944&lt;&gt;"",IF('DATA ACCURATE'!T1944&gt;100,'DATA ACCURATE'!T1944/10,'DATA ACCURATE'!T1944),"")</f>
        <v/>
      </c>
      <c r="N1941" t="str">
        <f>IF(M1941="","",IF(M1941&lt;=DATABASE!$I$9,"LOKAL",IF(M1941&lt;DATABASE!$J$9,"LUAR KOTA 1",IF($M1941&gt;=DATABASE!$J$9,"LUAR KOTA 2",""))))</f>
        <v/>
      </c>
      <c r="O1941" s="38" t="str">
        <f>IF('DATA ACCURATE'!L1944&lt;&gt;"",'DATA ACCURATE'!L1944,"")</f>
        <v/>
      </c>
      <c r="Q1941" s="38">
        <f t="shared" si="210"/>
        <v>0</v>
      </c>
      <c r="R1941" s="38">
        <f t="shared" si="210"/>
        <v>0</v>
      </c>
      <c r="S1941" s="38">
        <f t="shared" si="210"/>
        <v>0</v>
      </c>
      <c r="T1941" s="38">
        <f t="shared" si="210"/>
        <v>0</v>
      </c>
      <c r="U1941" s="38">
        <f t="shared" si="211"/>
        <v>0</v>
      </c>
      <c r="V1941" s="38">
        <f t="shared" si="211"/>
        <v>0</v>
      </c>
      <c r="W1941" s="38">
        <f t="shared" si="211"/>
        <v>0</v>
      </c>
      <c r="X1941" s="38">
        <f t="shared" si="212"/>
        <v>0</v>
      </c>
      <c r="Y1941" s="38">
        <f t="shared" si="212"/>
        <v>0</v>
      </c>
      <c r="Z1941" s="38">
        <f t="shared" si="212"/>
        <v>0</v>
      </c>
      <c r="AA1941" s="38">
        <f t="shared" si="212"/>
        <v>0</v>
      </c>
      <c r="AB1941" s="38">
        <f t="shared" si="213"/>
        <v>0</v>
      </c>
      <c r="AC1941" s="38">
        <f t="shared" si="214"/>
        <v>0</v>
      </c>
      <c r="AD1941" s="38" t="str">
        <f t="shared" si="215"/>
        <v>000000000000</v>
      </c>
    </row>
    <row r="1942" spans="1:30">
      <c r="A1942" s="9" t="str">
        <f>IF('DATA ACCURATE'!A1945&lt;&gt;"",'DATA ACCURATE'!A1945,"")</f>
        <v/>
      </c>
      <c r="B1942" s="9" t="str">
        <f>IF('DATA ACCURATE'!D1945&lt;&gt;"",'DATA ACCURATE'!D1945,"")</f>
        <v/>
      </c>
      <c r="C1942" s="38" t="str">
        <f>IF($AD1942="000000000000","",INDEX(DATABASE!$W$12:$W$71,MATCH($AD1942,DATABASE!$V$12:$V$71,0)))</f>
        <v/>
      </c>
      <c r="D1942" s="34" t="str">
        <f>IF(C1942="","",IF(E1942="",INDEX(DATABASE!$AF$13:$AF$62,MATCH($C1942,DATABASE!$AC$13:$AC$62,0)),IF(E1942="2x D11",INDEX(DATABASE!$AF$13:$AF$62,MATCH($C1942,DATABASE!$AC$13:$AC$62,0))+2*DATABASE!$AF$62,IF(E1942="3x D11",INDEX(DATABASE!$AF$13:$AF$62,MATCH($C1942,DATABASE!$AC$13:$AC$62,0))+3*DATABASE!$AF$62,""))))</f>
        <v/>
      </c>
      <c r="E1942" s="38" t="str">
        <f>IF(AND($K1942="Y",$G1942&lt;&gt;"UNYIL",$F1942&lt;DATABASE!$O$8),"2x D11",IF(AND($K1942="Y",$G1942&lt;&gt;"UNYIL",$F1942&gt;=DATABASE!$O$8),"3x D11",""))</f>
        <v/>
      </c>
      <c r="F1942" s="9" t="str">
        <f>IF('DATA ACCURATE'!N1945&lt;&gt;"",'DATA ACCURATE'!N1945,"")</f>
        <v/>
      </c>
      <c r="G1942" t="str">
        <f>IF(F1942="","",IF(F1942&lt;=DATABASE!$I$8,"UNYIL",IF(F1942&lt;=DATABASE!$J$8,"KECIL",IF(F1942&lt;DATABASE!$K$8,"TANGGUNG",IF(F1942&gt;=DATABASE!$K$8,"BESAR","")))))</f>
        <v/>
      </c>
      <c r="H1942" s="16" t="str">
        <f>IF('DATA ACCURATE'!J1945&lt;&gt;"",'DATA ACCURATE'!J1945,"")</f>
        <v/>
      </c>
      <c r="I1942" s="35" t="str">
        <f>IF(B1942&lt;&gt;"",IFERROR(VLOOKUP(B1942,'DATA TIMBANGAN'!G:M,7,FALSE),VLOOKUP(B1942,'DATA TIMBANGAN'!G:M,7)),"")</f>
        <v/>
      </c>
      <c r="J1942" s="25" t="str">
        <f>IF(H1942&lt;&gt;"",IFERROR(INDEX(DATABASE!$Z$19:$Z$38,MATCH(DATEVALUE(H1942),DATABASE!$AA$19:$AA$38,0)),INDEX(DATABASE!$Z$12:$Z$18,MATCH(WEEKDAY(H1942,2),DATABASE!$AA$12:$AA$18,0))),"")</f>
        <v/>
      </c>
      <c r="K1942" s="25" t="str">
        <f>IF('DATA ACCURATE'!V1945&lt;&gt;"",'DATA ACCURATE'!V1945,"")</f>
        <v/>
      </c>
      <c r="L1942" s="80" t="str">
        <f>IF($H1942="","",IF(OR($J1942="LIBUR",AND($L1941="LIBUR",$O1941=$O1942)),"LIBUR",IF(AND(OR($L1941="LUAR JAM KERJA 1",$L1941="LUAR JAM KERJA 2"),OR(OR(AND($H1941=$H1942,AND(OR($I1942&gt;DATABASE!$J$3,$I1942&lt;DATABASE!$J$6),((DATEVALUE($H1942)+$I1942)-(DATEVALUE($H1941)+$I1941))&lt;DATABASE!$J$6)),AND($H1941=$H1942,$O1941=$O1942,OR($I1942&gt;DATABASE!$J$6,$I1942&lt;DATABASE!$J$3))),AND(($H1942-$H1941)=1,OR($I1942&lt;DATABASE!$I$6,((DATEVALUE($H1942)+$I1942)-(DATEVALUE($H1941)+$I1941))&lt;DATABASE!$J$6))),$A1942=$A1941),"LUAR JAM KERJA 2",IF(AND(OR(WEEKDAY($H1942,2)=1,WEEKDAY($H1942,2)=2,WEEKDAY($H1942,2)=3,WEEKDAY($H1942,2)=4,WEEKDAY($H1942,2)=5),$I1942&lt;=DATABASE!$J$3,$I1942&gt;=DATABASE!$I$3),"JAM KERJA",IF(AND(WEEKDAY($H1942,2)=6,$I1942&lt;=DATABASE!$J$4,$I1942&gt;=DATABASE!$I$4),"JAM KERJA","LUAR JAM KERJA 1")))))</f>
        <v/>
      </c>
      <c r="M1942" s="33" t="str">
        <f>IF('DATA ACCURATE'!T1945&lt;&gt;"",IF('DATA ACCURATE'!T1945&gt;100,'DATA ACCURATE'!T1945/10,'DATA ACCURATE'!T1945),"")</f>
        <v/>
      </c>
      <c r="N1942" t="str">
        <f>IF(M1942="","",IF(M1942&lt;=DATABASE!$I$9,"LOKAL",IF(M1942&lt;DATABASE!$J$9,"LUAR KOTA 1",IF($M1942&gt;=DATABASE!$J$9,"LUAR KOTA 2",""))))</f>
        <v/>
      </c>
      <c r="O1942" s="38" t="str">
        <f>IF('DATA ACCURATE'!L1945&lt;&gt;"",'DATA ACCURATE'!L1945,"")</f>
        <v/>
      </c>
      <c r="Q1942" s="38">
        <f t="shared" si="210"/>
        <v>0</v>
      </c>
      <c r="R1942" s="38">
        <f t="shared" si="210"/>
        <v>0</v>
      </c>
      <c r="S1942" s="38">
        <f t="shared" si="210"/>
        <v>0</v>
      </c>
      <c r="T1942" s="38">
        <f t="shared" si="210"/>
        <v>0</v>
      </c>
      <c r="U1942" s="38">
        <f t="shared" si="211"/>
        <v>0</v>
      </c>
      <c r="V1942" s="38">
        <f t="shared" si="211"/>
        <v>0</v>
      </c>
      <c r="W1942" s="38">
        <f t="shared" si="211"/>
        <v>0</v>
      </c>
      <c r="X1942" s="38">
        <f t="shared" si="212"/>
        <v>0</v>
      </c>
      <c r="Y1942" s="38">
        <f t="shared" si="212"/>
        <v>0</v>
      </c>
      <c r="Z1942" s="38">
        <f t="shared" si="212"/>
        <v>0</v>
      </c>
      <c r="AA1942" s="38">
        <f t="shared" si="212"/>
        <v>0</v>
      </c>
      <c r="AB1942" s="38">
        <f t="shared" si="213"/>
        <v>0</v>
      </c>
      <c r="AC1942" s="38">
        <f t="shared" si="214"/>
        <v>0</v>
      </c>
      <c r="AD1942" s="38" t="str">
        <f t="shared" si="215"/>
        <v>000000000000</v>
      </c>
    </row>
    <row r="1943" spans="1:30">
      <c r="A1943" s="9" t="str">
        <f>IF('DATA ACCURATE'!A1946&lt;&gt;"",'DATA ACCURATE'!A1946,"")</f>
        <v/>
      </c>
      <c r="B1943" s="9" t="str">
        <f>IF('DATA ACCURATE'!D1946&lt;&gt;"",'DATA ACCURATE'!D1946,"")</f>
        <v/>
      </c>
      <c r="C1943" s="38" t="str">
        <f>IF($AD1943="000000000000","",INDEX(DATABASE!$W$12:$W$71,MATCH($AD1943,DATABASE!$V$12:$V$71,0)))</f>
        <v/>
      </c>
      <c r="D1943" s="34" t="str">
        <f>IF(C1943="","",IF(E1943="",INDEX(DATABASE!$AF$13:$AF$62,MATCH($C1943,DATABASE!$AC$13:$AC$62,0)),IF(E1943="2x D11",INDEX(DATABASE!$AF$13:$AF$62,MATCH($C1943,DATABASE!$AC$13:$AC$62,0))+2*DATABASE!$AF$62,IF(E1943="3x D11",INDEX(DATABASE!$AF$13:$AF$62,MATCH($C1943,DATABASE!$AC$13:$AC$62,0))+3*DATABASE!$AF$62,""))))</f>
        <v/>
      </c>
      <c r="E1943" s="38" t="str">
        <f>IF(AND($K1943="Y",$G1943&lt;&gt;"UNYIL",$F1943&lt;DATABASE!$O$8),"2x D11",IF(AND($K1943="Y",$G1943&lt;&gt;"UNYIL",$F1943&gt;=DATABASE!$O$8),"3x D11",""))</f>
        <v/>
      </c>
      <c r="F1943" s="9" t="str">
        <f>IF('DATA ACCURATE'!N1946&lt;&gt;"",'DATA ACCURATE'!N1946,"")</f>
        <v/>
      </c>
      <c r="G1943" t="str">
        <f>IF(F1943="","",IF(F1943&lt;=DATABASE!$I$8,"UNYIL",IF(F1943&lt;=DATABASE!$J$8,"KECIL",IF(F1943&lt;DATABASE!$K$8,"TANGGUNG",IF(F1943&gt;=DATABASE!$K$8,"BESAR","")))))</f>
        <v/>
      </c>
      <c r="H1943" s="16" t="str">
        <f>IF('DATA ACCURATE'!J1946&lt;&gt;"",'DATA ACCURATE'!J1946,"")</f>
        <v/>
      </c>
      <c r="I1943" s="35" t="str">
        <f>IF(B1943&lt;&gt;"",IFERROR(VLOOKUP(B1943,'DATA TIMBANGAN'!G:M,7,FALSE),VLOOKUP(B1943,'DATA TIMBANGAN'!G:M,7)),"")</f>
        <v/>
      </c>
      <c r="J1943" s="25" t="str">
        <f>IF(H1943&lt;&gt;"",IFERROR(INDEX(DATABASE!$Z$19:$Z$38,MATCH(DATEVALUE(H1943),DATABASE!$AA$19:$AA$38,0)),INDEX(DATABASE!$Z$12:$Z$18,MATCH(WEEKDAY(H1943,2),DATABASE!$AA$12:$AA$18,0))),"")</f>
        <v/>
      </c>
      <c r="K1943" s="25" t="str">
        <f>IF('DATA ACCURATE'!V1946&lt;&gt;"",'DATA ACCURATE'!V1946,"")</f>
        <v/>
      </c>
      <c r="L1943" s="80" t="str">
        <f>IF($H1943="","",IF(OR($J1943="LIBUR",AND($L1942="LIBUR",$O1942=$O1943)),"LIBUR",IF(AND(OR($L1942="LUAR JAM KERJA 1",$L1942="LUAR JAM KERJA 2"),OR(OR(AND($H1942=$H1943,AND(OR($I1943&gt;DATABASE!$J$3,$I1943&lt;DATABASE!$J$6),((DATEVALUE($H1943)+$I1943)-(DATEVALUE($H1942)+$I1942))&lt;DATABASE!$J$6)),AND($H1942=$H1943,$O1942=$O1943,OR($I1943&gt;DATABASE!$J$6,$I1943&lt;DATABASE!$J$3))),AND(($H1943-$H1942)=1,OR($I1943&lt;DATABASE!$I$6,((DATEVALUE($H1943)+$I1943)-(DATEVALUE($H1942)+$I1942))&lt;DATABASE!$J$6))),$A1943=$A1942),"LUAR JAM KERJA 2",IF(AND(OR(WEEKDAY($H1943,2)=1,WEEKDAY($H1943,2)=2,WEEKDAY($H1943,2)=3,WEEKDAY($H1943,2)=4,WEEKDAY($H1943,2)=5),$I1943&lt;=DATABASE!$J$3,$I1943&gt;=DATABASE!$I$3),"JAM KERJA",IF(AND(WEEKDAY($H1943,2)=6,$I1943&lt;=DATABASE!$J$4,$I1943&gt;=DATABASE!$I$4),"JAM KERJA","LUAR JAM KERJA 1")))))</f>
        <v/>
      </c>
      <c r="M1943" s="33" t="str">
        <f>IF('DATA ACCURATE'!T1946&lt;&gt;"",IF('DATA ACCURATE'!T1946&gt;100,'DATA ACCURATE'!T1946/10,'DATA ACCURATE'!T1946),"")</f>
        <v/>
      </c>
      <c r="N1943" t="str">
        <f>IF(M1943="","",IF(M1943&lt;=DATABASE!$I$9,"LOKAL",IF(M1943&lt;DATABASE!$J$9,"LUAR KOTA 1",IF($M1943&gt;=DATABASE!$J$9,"LUAR KOTA 2",""))))</f>
        <v/>
      </c>
      <c r="O1943" s="38" t="str">
        <f>IF('DATA ACCURATE'!L1946&lt;&gt;"",'DATA ACCURATE'!L1946,"")</f>
        <v/>
      </c>
      <c r="Q1943" s="38">
        <f t="shared" si="210"/>
        <v>0</v>
      </c>
      <c r="R1943" s="38">
        <f t="shared" si="210"/>
        <v>0</v>
      </c>
      <c r="S1943" s="38">
        <f t="shared" si="210"/>
        <v>0</v>
      </c>
      <c r="T1943" s="38">
        <f t="shared" si="210"/>
        <v>0</v>
      </c>
      <c r="U1943" s="38">
        <f t="shared" si="211"/>
        <v>0</v>
      </c>
      <c r="V1943" s="38">
        <f t="shared" si="211"/>
        <v>0</v>
      </c>
      <c r="W1943" s="38">
        <f t="shared" si="211"/>
        <v>0</v>
      </c>
      <c r="X1943" s="38">
        <f t="shared" si="212"/>
        <v>0</v>
      </c>
      <c r="Y1943" s="38">
        <f t="shared" si="212"/>
        <v>0</v>
      </c>
      <c r="Z1943" s="38">
        <f t="shared" si="212"/>
        <v>0</v>
      </c>
      <c r="AA1943" s="38">
        <f t="shared" si="212"/>
        <v>0</v>
      </c>
      <c r="AB1943" s="38">
        <f t="shared" si="213"/>
        <v>0</v>
      </c>
      <c r="AC1943" s="38">
        <f t="shared" si="214"/>
        <v>0</v>
      </c>
      <c r="AD1943" s="38" t="str">
        <f t="shared" si="215"/>
        <v>000000000000</v>
      </c>
    </row>
    <row r="1944" spans="1:30">
      <c r="A1944" s="9" t="str">
        <f>IF('DATA ACCURATE'!A1947&lt;&gt;"",'DATA ACCURATE'!A1947,"")</f>
        <v/>
      </c>
      <c r="B1944" s="9" t="str">
        <f>IF('DATA ACCURATE'!D1947&lt;&gt;"",'DATA ACCURATE'!D1947,"")</f>
        <v/>
      </c>
      <c r="C1944" s="38" t="str">
        <f>IF($AD1944="000000000000","",INDEX(DATABASE!$W$12:$W$71,MATCH($AD1944,DATABASE!$V$12:$V$71,0)))</f>
        <v/>
      </c>
      <c r="D1944" s="34" t="str">
        <f>IF(C1944="","",IF(E1944="",INDEX(DATABASE!$AF$13:$AF$62,MATCH($C1944,DATABASE!$AC$13:$AC$62,0)),IF(E1944="2x D11",INDEX(DATABASE!$AF$13:$AF$62,MATCH($C1944,DATABASE!$AC$13:$AC$62,0))+2*DATABASE!$AF$62,IF(E1944="3x D11",INDEX(DATABASE!$AF$13:$AF$62,MATCH($C1944,DATABASE!$AC$13:$AC$62,0))+3*DATABASE!$AF$62,""))))</f>
        <v/>
      </c>
      <c r="E1944" s="38" t="str">
        <f>IF(AND($K1944="Y",$G1944&lt;&gt;"UNYIL",$F1944&lt;DATABASE!$O$8),"2x D11",IF(AND($K1944="Y",$G1944&lt;&gt;"UNYIL",$F1944&gt;=DATABASE!$O$8),"3x D11",""))</f>
        <v/>
      </c>
      <c r="F1944" s="9" t="str">
        <f>IF('DATA ACCURATE'!N1947&lt;&gt;"",'DATA ACCURATE'!N1947,"")</f>
        <v/>
      </c>
      <c r="G1944" t="str">
        <f>IF(F1944="","",IF(F1944&lt;=DATABASE!$I$8,"UNYIL",IF(F1944&lt;=DATABASE!$J$8,"KECIL",IF(F1944&lt;DATABASE!$K$8,"TANGGUNG",IF(F1944&gt;=DATABASE!$K$8,"BESAR","")))))</f>
        <v/>
      </c>
      <c r="H1944" s="16" t="str">
        <f>IF('DATA ACCURATE'!J1947&lt;&gt;"",'DATA ACCURATE'!J1947,"")</f>
        <v/>
      </c>
      <c r="I1944" s="35" t="str">
        <f>IF(B1944&lt;&gt;"",IFERROR(VLOOKUP(B1944,'DATA TIMBANGAN'!G:M,7,FALSE),VLOOKUP(B1944,'DATA TIMBANGAN'!G:M,7)),"")</f>
        <v/>
      </c>
      <c r="J1944" s="25" t="str">
        <f>IF(H1944&lt;&gt;"",IFERROR(INDEX(DATABASE!$Z$19:$Z$38,MATCH(DATEVALUE(H1944),DATABASE!$AA$19:$AA$38,0)),INDEX(DATABASE!$Z$12:$Z$18,MATCH(WEEKDAY(H1944,2),DATABASE!$AA$12:$AA$18,0))),"")</f>
        <v/>
      </c>
      <c r="K1944" s="25" t="str">
        <f>IF('DATA ACCURATE'!V1947&lt;&gt;"",'DATA ACCURATE'!V1947,"")</f>
        <v/>
      </c>
      <c r="L1944" s="80" t="str">
        <f>IF($H1944="","",IF(OR($J1944="LIBUR",AND($L1943="LIBUR",$O1943=$O1944)),"LIBUR",IF(AND(OR($L1943="LUAR JAM KERJA 1",$L1943="LUAR JAM KERJA 2"),OR(OR(AND($H1943=$H1944,AND(OR($I1944&gt;DATABASE!$J$3,$I1944&lt;DATABASE!$J$6),((DATEVALUE($H1944)+$I1944)-(DATEVALUE($H1943)+$I1943))&lt;DATABASE!$J$6)),AND($H1943=$H1944,$O1943=$O1944,OR($I1944&gt;DATABASE!$J$6,$I1944&lt;DATABASE!$J$3))),AND(($H1944-$H1943)=1,OR($I1944&lt;DATABASE!$I$6,((DATEVALUE($H1944)+$I1944)-(DATEVALUE($H1943)+$I1943))&lt;DATABASE!$J$6))),$A1944=$A1943),"LUAR JAM KERJA 2",IF(AND(OR(WEEKDAY($H1944,2)=1,WEEKDAY($H1944,2)=2,WEEKDAY($H1944,2)=3,WEEKDAY($H1944,2)=4,WEEKDAY($H1944,2)=5),$I1944&lt;=DATABASE!$J$3,$I1944&gt;=DATABASE!$I$3),"JAM KERJA",IF(AND(WEEKDAY($H1944,2)=6,$I1944&lt;=DATABASE!$J$4,$I1944&gt;=DATABASE!$I$4),"JAM KERJA","LUAR JAM KERJA 1")))))</f>
        <v/>
      </c>
      <c r="M1944" s="33" t="str">
        <f>IF('DATA ACCURATE'!T1947&lt;&gt;"",IF('DATA ACCURATE'!T1947&gt;100,'DATA ACCURATE'!T1947/10,'DATA ACCURATE'!T1947),"")</f>
        <v/>
      </c>
      <c r="N1944" t="str">
        <f>IF(M1944="","",IF(M1944&lt;=DATABASE!$I$9,"LOKAL",IF(M1944&lt;DATABASE!$J$9,"LUAR KOTA 1",IF($M1944&gt;=DATABASE!$J$9,"LUAR KOTA 2",""))))</f>
        <v/>
      </c>
      <c r="O1944" s="38" t="str">
        <f>IF('DATA ACCURATE'!L1947&lt;&gt;"",'DATA ACCURATE'!L1947,"")</f>
        <v/>
      </c>
      <c r="Q1944" s="38">
        <f t="shared" si="210"/>
        <v>0</v>
      </c>
      <c r="R1944" s="38">
        <f t="shared" si="210"/>
        <v>0</v>
      </c>
      <c r="S1944" s="38">
        <f t="shared" si="210"/>
        <v>0</v>
      </c>
      <c r="T1944" s="38">
        <f t="shared" si="210"/>
        <v>0</v>
      </c>
      <c r="U1944" s="38">
        <f t="shared" si="211"/>
        <v>0</v>
      </c>
      <c r="V1944" s="38">
        <f t="shared" si="211"/>
        <v>0</v>
      </c>
      <c r="W1944" s="38">
        <f t="shared" si="211"/>
        <v>0</v>
      </c>
      <c r="X1944" s="38">
        <f t="shared" si="212"/>
        <v>0</v>
      </c>
      <c r="Y1944" s="38">
        <f t="shared" si="212"/>
        <v>0</v>
      </c>
      <c r="Z1944" s="38">
        <f t="shared" si="212"/>
        <v>0</v>
      </c>
      <c r="AA1944" s="38">
        <f t="shared" si="212"/>
        <v>0</v>
      </c>
      <c r="AB1944" s="38">
        <f t="shared" si="213"/>
        <v>0</v>
      </c>
      <c r="AC1944" s="38">
        <f t="shared" si="214"/>
        <v>0</v>
      </c>
      <c r="AD1944" s="38" t="str">
        <f t="shared" si="215"/>
        <v>000000000000</v>
      </c>
    </row>
    <row r="1945" spans="1:30">
      <c r="A1945" s="9" t="str">
        <f>IF('DATA ACCURATE'!A1948&lt;&gt;"",'DATA ACCURATE'!A1948,"")</f>
        <v/>
      </c>
      <c r="B1945" s="9" t="str">
        <f>IF('DATA ACCURATE'!D1948&lt;&gt;"",'DATA ACCURATE'!D1948,"")</f>
        <v/>
      </c>
      <c r="C1945" s="38" t="str">
        <f>IF($AD1945="000000000000","",INDEX(DATABASE!$W$12:$W$71,MATCH($AD1945,DATABASE!$V$12:$V$71,0)))</f>
        <v/>
      </c>
      <c r="D1945" s="34" t="str">
        <f>IF(C1945="","",IF(E1945="",INDEX(DATABASE!$AF$13:$AF$62,MATCH($C1945,DATABASE!$AC$13:$AC$62,0)),IF(E1945="2x D11",INDEX(DATABASE!$AF$13:$AF$62,MATCH($C1945,DATABASE!$AC$13:$AC$62,0))+2*DATABASE!$AF$62,IF(E1945="3x D11",INDEX(DATABASE!$AF$13:$AF$62,MATCH($C1945,DATABASE!$AC$13:$AC$62,0))+3*DATABASE!$AF$62,""))))</f>
        <v/>
      </c>
      <c r="E1945" s="38" t="str">
        <f>IF(AND($K1945="Y",$G1945&lt;&gt;"UNYIL",$F1945&lt;DATABASE!$O$8),"2x D11",IF(AND($K1945="Y",$G1945&lt;&gt;"UNYIL",$F1945&gt;=DATABASE!$O$8),"3x D11",""))</f>
        <v/>
      </c>
      <c r="F1945" s="9" t="str">
        <f>IF('DATA ACCURATE'!N1948&lt;&gt;"",'DATA ACCURATE'!N1948,"")</f>
        <v/>
      </c>
      <c r="G1945" t="str">
        <f>IF(F1945="","",IF(F1945&lt;=DATABASE!$I$8,"UNYIL",IF(F1945&lt;=DATABASE!$J$8,"KECIL",IF(F1945&lt;DATABASE!$K$8,"TANGGUNG",IF(F1945&gt;=DATABASE!$K$8,"BESAR","")))))</f>
        <v/>
      </c>
      <c r="H1945" s="16" t="str">
        <f>IF('DATA ACCURATE'!J1948&lt;&gt;"",'DATA ACCURATE'!J1948,"")</f>
        <v/>
      </c>
      <c r="I1945" s="35" t="str">
        <f>IF(B1945&lt;&gt;"",IFERROR(VLOOKUP(B1945,'DATA TIMBANGAN'!G:M,7,FALSE),VLOOKUP(B1945,'DATA TIMBANGAN'!G:M,7)),"")</f>
        <v/>
      </c>
      <c r="J1945" s="25" t="str">
        <f>IF(H1945&lt;&gt;"",IFERROR(INDEX(DATABASE!$Z$19:$Z$38,MATCH(DATEVALUE(H1945),DATABASE!$AA$19:$AA$38,0)),INDEX(DATABASE!$Z$12:$Z$18,MATCH(WEEKDAY(H1945,2),DATABASE!$AA$12:$AA$18,0))),"")</f>
        <v/>
      </c>
      <c r="K1945" s="25" t="str">
        <f>IF('DATA ACCURATE'!V1948&lt;&gt;"",'DATA ACCURATE'!V1948,"")</f>
        <v/>
      </c>
      <c r="L1945" s="80" t="str">
        <f>IF($H1945="","",IF(OR($J1945="LIBUR",AND($L1944="LIBUR",$O1944=$O1945)),"LIBUR",IF(AND(OR($L1944="LUAR JAM KERJA 1",$L1944="LUAR JAM KERJA 2"),OR(OR(AND($H1944=$H1945,AND(OR($I1945&gt;DATABASE!$J$3,$I1945&lt;DATABASE!$J$6),((DATEVALUE($H1945)+$I1945)-(DATEVALUE($H1944)+$I1944))&lt;DATABASE!$J$6)),AND($H1944=$H1945,$O1944=$O1945,OR($I1945&gt;DATABASE!$J$6,$I1945&lt;DATABASE!$J$3))),AND(($H1945-$H1944)=1,OR($I1945&lt;DATABASE!$I$6,((DATEVALUE($H1945)+$I1945)-(DATEVALUE($H1944)+$I1944))&lt;DATABASE!$J$6))),$A1945=$A1944),"LUAR JAM KERJA 2",IF(AND(OR(WEEKDAY($H1945,2)=1,WEEKDAY($H1945,2)=2,WEEKDAY($H1945,2)=3,WEEKDAY($H1945,2)=4,WEEKDAY($H1945,2)=5),$I1945&lt;=DATABASE!$J$3,$I1945&gt;=DATABASE!$I$3),"JAM KERJA",IF(AND(WEEKDAY($H1945,2)=6,$I1945&lt;=DATABASE!$J$4,$I1945&gt;=DATABASE!$I$4),"JAM KERJA","LUAR JAM KERJA 1")))))</f>
        <v/>
      </c>
      <c r="M1945" s="33" t="str">
        <f>IF('DATA ACCURATE'!T1948&lt;&gt;"",IF('DATA ACCURATE'!T1948&gt;100,'DATA ACCURATE'!T1948/10,'DATA ACCURATE'!T1948),"")</f>
        <v/>
      </c>
      <c r="N1945" t="str">
        <f>IF(M1945="","",IF(M1945&lt;=DATABASE!$I$9,"LOKAL",IF(M1945&lt;DATABASE!$J$9,"LUAR KOTA 1",IF($M1945&gt;=DATABASE!$J$9,"LUAR KOTA 2",""))))</f>
        <v/>
      </c>
      <c r="O1945" s="38" t="str">
        <f>IF('DATA ACCURATE'!L1948&lt;&gt;"",'DATA ACCURATE'!L1948,"")</f>
        <v/>
      </c>
      <c r="Q1945" s="38">
        <f t="shared" si="210"/>
        <v>0</v>
      </c>
      <c r="R1945" s="38">
        <f t="shared" si="210"/>
        <v>0</v>
      </c>
      <c r="S1945" s="38">
        <f t="shared" si="210"/>
        <v>0</v>
      </c>
      <c r="T1945" s="38">
        <f t="shared" si="210"/>
        <v>0</v>
      </c>
      <c r="U1945" s="38">
        <f t="shared" si="211"/>
        <v>0</v>
      </c>
      <c r="V1945" s="38">
        <f t="shared" si="211"/>
        <v>0</v>
      </c>
      <c r="W1945" s="38">
        <f t="shared" si="211"/>
        <v>0</v>
      </c>
      <c r="X1945" s="38">
        <f t="shared" si="212"/>
        <v>0</v>
      </c>
      <c r="Y1945" s="38">
        <f t="shared" si="212"/>
        <v>0</v>
      </c>
      <c r="Z1945" s="38">
        <f t="shared" si="212"/>
        <v>0</v>
      </c>
      <c r="AA1945" s="38">
        <f t="shared" si="212"/>
        <v>0</v>
      </c>
      <c r="AB1945" s="38">
        <f t="shared" si="213"/>
        <v>0</v>
      </c>
      <c r="AC1945" s="38">
        <f t="shared" si="214"/>
        <v>0</v>
      </c>
      <c r="AD1945" s="38" t="str">
        <f t="shared" si="215"/>
        <v>000000000000</v>
      </c>
    </row>
    <row r="1946" spans="1:30">
      <c r="A1946" s="9" t="str">
        <f>IF('DATA ACCURATE'!A1949&lt;&gt;"",'DATA ACCURATE'!A1949,"")</f>
        <v/>
      </c>
      <c r="B1946" s="9" t="str">
        <f>IF('DATA ACCURATE'!D1949&lt;&gt;"",'DATA ACCURATE'!D1949,"")</f>
        <v/>
      </c>
      <c r="C1946" s="38" t="str">
        <f>IF($AD1946="000000000000","",INDEX(DATABASE!$W$12:$W$71,MATCH($AD1946,DATABASE!$V$12:$V$71,0)))</f>
        <v/>
      </c>
      <c r="D1946" s="34" t="str">
        <f>IF(C1946="","",IF(E1946="",INDEX(DATABASE!$AF$13:$AF$62,MATCH($C1946,DATABASE!$AC$13:$AC$62,0)),IF(E1946="2x D11",INDEX(DATABASE!$AF$13:$AF$62,MATCH($C1946,DATABASE!$AC$13:$AC$62,0))+2*DATABASE!$AF$62,IF(E1946="3x D11",INDEX(DATABASE!$AF$13:$AF$62,MATCH($C1946,DATABASE!$AC$13:$AC$62,0))+3*DATABASE!$AF$62,""))))</f>
        <v/>
      </c>
      <c r="E1946" s="38" t="str">
        <f>IF(AND($K1946="Y",$G1946&lt;&gt;"UNYIL",$F1946&lt;DATABASE!$O$8),"2x D11",IF(AND($K1946="Y",$G1946&lt;&gt;"UNYIL",$F1946&gt;=DATABASE!$O$8),"3x D11",""))</f>
        <v/>
      </c>
      <c r="F1946" s="9" t="str">
        <f>IF('DATA ACCURATE'!N1949&lt;&gt;"",'DATA ACCURATE'!N1949,"")</f>
        <v/>
      </c>
      <c r="G1946" t="str">
        <f>IF(F1946="","",IF(F1946&lt;=DATABASE!$I$8,"UNYIL",IF(F1946&lt;=DATABASE!$J$8,"KECIL",IF(F1946&lt;DATABASE!$K$8,"TANGGUNG",IF(F1946&gt;=DATABASE!$K$8,"BESAR","")))))</f>
        <v/>
      </c>
      <c r="H1946" s="16" t="str">
        <f>IF('DATA ACCURATE'!J1949&lt;&gt;"",'DATA ACCURATE'!J1949,"")</f>
        <v/>
      </c>
      <c r="I1946" s="35" t="str">
        <f>IF(B1946&lt;&gt;"",IFERROR(VLOOKUP(B1946,'DATA TIMBANGAN'!G:M,7,FALSE),VLOOKUP(B1946,'DATA TIMBANGAN'!G:M,7)),"")</f>
        <v/>
      </c>
      <c r="J1946" s="25" t="str">
        <f>IF(H1946&lt;&gt;"",IFERROR(INDEX(DATABASE!$Z$19:$Z$38,MATCH(DATEVALUE(H1946),DATABASE!$AA$19:$AA$38,0)),INDEX(DATABASE!$Z$12:$Z$18,MATCH(WEEKDAY(H1946,2),DATABASE!$AA$12:$AA$18,0))),"")</f>
        <v/>
      </c>
      <c r="K1946" s="25" t="str">
        <f>IF('DATA ACCURATE'!V1949&lt;&gt;"",'DATA ACCURATE'!V1949,"")</f>
        <v/>
      </c>
      <c r="L1946" s="80" t="str">
        <f>IF($H1946="","",IF(OR($J1946="LIBUR",AND($L1945="LIBUR",$O1945=$O1946)),"LIBUR",IF(AND(OR($L1945="LUAR JAM KERJA 1",$L1945="LUAR JAM KERJA 2"),OR(OR(AND($H1945=$H1946,AND(OR($I1946&gt;DATABASE!$J$3,$I1946&lt;DATABASE!$J$6),((DATEVALUE($H1946)+$I1946)-(DATEVALUE($H1945)+$I1945))&lt;DATABASE!$J$6)),AND($H1945=$H1946,$O1945=$O1946,OR($I1946&gt;DATABASE!$J$6,$I1946&lt;DATABASE!$J$3))),AND(($H1946-$H1945)=1,OR($I1946&lt;DATABASE!$I$6,((DATEVALUE($H1946)+$I1946)-(DATEVALUE($H1945)+$I1945))&lt;DATABASE!$J$6))),$A1946=$A1945),"LUAR JAM KERJA 2",IF(AND(OR(WEEKDAY($H1946,2)=1,WEEKDAY($H1946,2)=2,WEEKDAY($H1946,2)=3,WEEKDAY($H1946,2)=4,WEEKDAY($H1946,2)=5),$I1946&lt;=DATABASE!$J$3,$I1946&gt;=DATABASE!$I$3),"JAM KERJA",IF(AND(WEEKDAY($H1946,2)=6,$I1946&lt;=DATABASE!$J$4,$I1946&gt;=DATABASE!$I$4),"JAM KERJA","LUAR JAM KERJA 1")))))</f>
        <v/>
      </c>
      <c r="M1946" s="33" t="str">
        <f>IF('DATA ACCURATE'!T1949&lt;&gt;"",IF('DATA ACCURATE'!T1949&gt;100,'DATA ACCURATE'!T1949/10,'DATA ACCURATE'!T1949),"")</f>
        <v/>
      </c>
      <c r="N1946" t="str">
        <f>IF(M1946="","",IF(M1946&lt;=DATABASE!$I$9,"LOKAL",IF(M1946&lt;DATABASE!$J$9,"LUAR KOTA 1",IF($M1946&gt;=DATABASE!$J$9,"LUAR KOTA 2",""))))</f>
        <v/>
      </c>
      <c r="O1946" s="38" t="str">
        <f>IF('DATA ACCURATE'!L1949&lt;&gt;"",'DATA ACCURATE'!L1949,"")</f>
        <v/>
      </c>
      <c r="Q1946" s="38">
        <f t="shared" si="210"/>
        <v>0</v>
      </c>
      <c r="R1946" s="38">
        <f t="shared" si="210"/>
        <v>0</v>
      </c>
      <c r="S1946" s="38">
        <f t="shared" si="210"/>
        <v>0</v>
      </c>
      <c r="T1946" s="38">
        <f t="shared" si="210"/>
        <v>0</v>
      </c>
      <c r="U1946" s="38">
        <f t="shared" si="211"/>
        <v>0</v>
      </c>
      <c r="V1946" s="38">
        <f t="shared" si="211"/>
        <v>0</v>
      </c>
      <c r="W1946" s="38">
        <f t="shared" si="211"/>
        <v>0</v>
      </c>
      <c r="X1946" s="38">
        <f t="shared" si="212"/>
        <v>0</v>
      </c>
      <c r="Y1946" s="38">
        <f t="shared" si="212"/>
        <v>0</v>
      </c>
      <c r="Z1946" s="38">
        <f t="shared" si="212"/>
        <v>0</v>
      </c>
      <c r="AA1946" s="38">
        <f t="shared" si="212"/>
        <v>0</v>
      </c>
      <c r="AB1946" s="38">
        <f t="shared" si="213"/>
        <v>0</v>
      </c>
      <c r="AC1946" s="38">
        <f t="shared" si="214"/>
        <v>0</v>
      </c>
      <c r="AD1946" s="38" t="str">
        <f t="shared" si="215"/>
        <v>000000000000</v>
      </c>
    </row>
    <row r="1947" spans="1:30">
      <c r="A1947" s="9" t="str">
        <f>IF('DATA ACCURATE'!A1950&lt;&gt;"",'DATA ACCURATE'!A1950,"")</f>
        <v/>
      </c>
      <c r="B1947" s="9" t="str">
        <f>IF('DATA ACCURATE'!D1950&lt;&gt;"",'DATA ACCURATE'!D1950,"")</f>
        <v/>
      </c>
      <c r="C1947" s="38" t="str">
        <f>IF($AD1947="000000000000","",INDEX(DATABASE!$W$12:$W$71,MATCH($AD1947,DATABASE!$V$12:$V$71,0)))</f>
        <v/>
      </c>
      <c r="D1947" s="34" t="str">
        <f>IF(C1947="","",IF(E1947="",INDEX(DATABASE!$AF$13:$AF$62,MATCH($C1947,DATABASE!$AC$13:$AC$62,0)),IF(E1947="2x D11",INDEX(DATABASE!$AF$13:$AF$62,MATCH($C1947,DATABASE!$AC$13:$AC$62,0))+2*DATABASE!$AF$62,IF(E1947="3x D11",INDEX(DATABASE!$AF$13:$AF$62,MATCH($C1947,DATABASE!$AC$13:$AC$62,0))+3*DATABASE!$AF$62,""))))</f>
        <v/>
      </c>
      <c r="E1947" s="38" t="str">
        <f>IF(AND($K1947="Y",$G1947&lt;&gt;"UNYIL",$F1947&lt;DATABASE!$O$8),"2x D11",IF(AND($K1947="Y",$G1947&lt;&gt;"UNYIL",$F1947&gt;=DATABASE!$O$8),"3x D11",""))</f>
        <v/>
      </c>
      <c r="F1947" s="9" t="str">
        <f>IF('DATA ACCURATE'!N1950&lt;&gt;"",'DATA ACCURATE'!N1950,"")</f>
        <v/>
      </c>
      <c r="G1947" t="str">
        <f>IF(F1947="","",IF(F1947&lt;=DATABASE!$I$8,"UNYIL",IF(F1947&lt;=DATABASE!$J$8,"KECIL",IF(F1947&lt;DATABASE!$K$8,"TANGGUNG",IF(F1947&gt;=DATABASE!$K$8,"BESAR","")))))</f>
        <v/>
      </c>
      <c r="H1947" s="16" t="str">
        <f>IF('DATA ACCURATE'!J1950&lt;&gt;"",'DATA ACCURATE'!J1950,"")</f>
        <v/>
      </c>
      <c r="I1947" s="35" t="str">
        <f>IF(B1947&lt;&gt;"",IFERROR(VLOOKUP(B1947,'DATA TIMBANGAN'!G:M,7,FALSE),VLOOKUP(B1947,'DATA TIMBANGAN'!G:M,7)),"")</f>
        <v/>
      </c>
      <c r="J1947" s="25" t="str">
        <f>IF(H1947&lt;&gt;"",IFERROR(INDEX(DATABASE!$Z$19:$Z$38,MATCH(DATEVALUE(H1947),DATABASE!$AA$19:$AA$38,0)),INDEX(DATABASE!$Z$12:$Z$18,MATCH(WEEKDAY(H1947,2),DATABASE!$AA$12:$AA$18,0))),"")</f>
        <v/>
      </c>
      <c r="K1947" s="25" t="str">
        <f>IF('DATA ACCURATE'!V1950&lt;&gt;"",'DATA ACCURATE'!V1950,"")</f>
        <v/>
      </c>
      <c r="L1947" s="80" t="str">
        <f>IF($H1947="","",IF(OR($J1947="LIBUR",AND($L1946="LIBUR",$O1946=$O1947)),"LIBUR",IF(AND(OR($L1946="LUAR JAM KERJA 1",$L1946="LUAR JAM KERJA 2"),OR(OR(AND($H1946=$H1947,AND(OR($I1947&gt;DATABASE!$J$3,$I1947&lt;DATABASE!$J$6),((DATEVALUE($H1947)+$I1947)-(DATEVALUE($H1946)+$I1946))&lt;DATABASE!$J$6)),AND($H1946=$H1947,$O1946=$O1947,OR($I1947&gt;DATABASE!$J$6,$I1947&lt;DATABASE!$J$3))),AND(($H1947-$H1946)=1,OR($I1947&lt;DATABASE!$I$6,((DATEVALUE($H1947)+$I1947)-(DATEVALUE($H1946)+$I1946))&lt;DATABASE!$J$6))),$A1947=$A1946),"LUAR JAM KERJA 2",IF(AND(OR(WEEKDAY($H1947,2)=1,WEEKDAY($H1947,2)=2,WEEKDAY($H1947,2)=3,WEEKDAY($H1947,2)=4,WEEKDAY($H1947,2)=5),$I1947&lt;=DATABASE!$J$3,$I1947&gt;=DATABASE!$I$3),"JAM KERJA",IF(AND(WEEKDAY($H1947,2)=6,$I1947&lt;=DATABASE!$J$4,$I1947&gt;=DATABASE!$I$4),"JAM KERJA","LUAR JAM KERJA 1")))))</f>
        <v/>
      </c>
      <c r="M1947" s="33" t="str">
        <f>IF('DATA ACCURATE'!T1950&lt;&gt;"",IF('DATA ACCURATE'!T1950&gt;100,'DATA ACCURATE'!T1950/10,'DATA ACCURATE'!T1950),"")</f>
        <v/>
      </c>
      <c r="N1947" t="str">
        <f>IF(M1947="","",IF(M1947&lt;=DATABASE!$I$9,"LOKAL",IF(M1947&lt;DATABASE!$J$9,"LUAR KOTA 1",IF($M1947&gt;=DATABASE!$J$9,"LUAR KOTA 2",""))))</f>
        <v/>
      </c>
      <c r="O1947" s="38" t="str">
        <f>IF('DATA ACCURATE'!L1950&lt;&gt;"",'DATA ACCURATE'!L1950,"")</f>
        <v/>
      </c>
      <c r="Q1947" s="38">
        <f t="shared" si="210"/>
        <v>0</v>
      </c>
      <c r="R1947" s="38">
        <f t="shared" si="210"/>
        <v>0</v>
      </c>
      <c r="S1947" s="38">
        <f t="shared" si="210"/>
        <v>0</v>
      </c>
      <c r="T1947" s="38">
        <f t="shared" si="210"/>
        <v>0</v>
      </c>
      <c r="U1947" s="38">
        <f t="shared" si="211"/>
        <v>0</v>
      </c>
      <c r="V1947" s="38">
        <f t="shared" si="211"/>
        <v>0</v>
      </c>
      <c r="W1947" s="38">
        <f t="shared" si="211"/>
        <v>0</v>
      </c>
      <c r="X1947" s="38">
        <f t="shared" si="212"/>
        <v>0</v>
      </c>
      <c r="Y1947" s="38">
        <f t="shared" si="212"/>
        <v>0</v>
      </c>
      <c r="Z1947" s="38">
        <f t="shared" si="212"/>
        <v>0</v>
      </c>
      <c r="AA1947" s="38">
        <f t="shared" si="212"/>
        <v>0</v>
      </c>
      <c r="AB1947" s="38">
        <f t="shared" si="213"/>
        <v>0</v>
      </c>
      <c r="AC1947" s="38">
        <f t="shared" si="214"/>
        <v>0</v>
      </c>
      <c r="AD1947" s="38" t="str">
        <f t="shared" si="215"/>
        <v>000000000000</v>
      </c>
    </row>
    <row r="1948" spans="1:30">
      <c r="A1948" s="9" t="str">
        <f>IF('DATA ACCURATE'!A1951&lt;&gt;"",'DATA ACCURATE'!A1951,"")</f>
        <v/>
      </c>
      <c r="B1948" s="9" t="str">
        <f>IF('DATA ACCURATE'!D1951&lt;&gt;"",'DATA ACCURATE'!D1951,"")</f>
        <v/>
      </c>
      <c r="C1948" s="38" t="str">
        <f>IF($AD1948="000000000000","",INDEX(DATABASE!$W$12:$W$71,MATCH($AD1948,DATABASE!$V$12:$V$71,0)))</f>
        <v/>
      </c>
      <c r="D1948" s="34" t="str">
        <f>IF(C1948="","",IF(E1948="",INDEX(DATABASE!$AF$13:$AF$62,MATCH($C1948,DATABASE!$AC$13:$AC$62,0)),IF(E1948="2x D11",INDEX(DATABASE!$AF$13:$AF$62,MATCH($C1948,DATABASE!$AC$13:$AC$62,0))+2*DATABASE!$AF$62,IF(E1948="3x D11",INDEX(DATABASE!$AF$13:$AF$62,MATCH($C1948,DATABASE!$AC$13:$AC$62,0))+3*DATABASE!$AF$62,""))))</f>
        <v/>
      </c>
      <c r="E1948" s="38" t="str">
        <f>IF(AND($K1948="Y",$G1948&lt;&gt;"UNYIL",$F1948&lt;DATABASE!$O$8),"2x D11",IF(AND($K1948="Y",$G1948&lt;&gt;"UNYIL",$F1948&gt;=DATABASE!$O$8),"3x D11",""))</f>
        <v/>
      </c>
      <c r="F1948" s="9" t="str">
        <f>IF('DATA ACCURATE'!N1951&lt;&gt;"",'DATA ACCURATE'!N1951,"")</f>
        <v/>
      </c>
      <c r="G1948" t="str">
        <f>IF(F1948="","",IF(F1948&lt;=DATABASE!$I$8,"UNYIL",IF(F1948&lt;=DATABASE!$J$8,"KECIL",IF(F1948&lt;DATABASE!$K$8,"TANGGUNG",IF(F1948&gt;=DATABASE!$K$8,"BESAR","")))))</f>
        <v/>
      </c>
      <c r="H1948" s="16" t="str">
        <f>IF('DATA ACCURATE'!J1951&lt;&gt;"",'DATA ACCURATE'!J1951,"")</f>
        <v/>
      </c>
      <c r="I1948" s="35" t="str">
        <f>IF(B1948&lt;&gt;"",IFERROR(VLOOKUP(B1948,'DATA TIMBANGAN'!G:M,7,FALSE),VLOOKUP(B1948,'DATA TIMBANGAN'!G:M,7)),"")</f>
        <v/>
      </c>
      <c r="J1948" s="25" t="str">
        <f>IF(H1948&lt;&gt;"",IFERROR(INDEX(DATABASE!$Z$19:$Z$38,MATCH(DATEVALUE(H1948),DATABASE!$AA$19:$AA$38,0)),INDEX(DATABASE!$Z$12:$Z$18,MATCH(WEEKDAY(H1948,2),DATABASE!$AA$12:$AA$18,0))),"")</f>
        <v/>
      </c>
      <c r="K1948" s="25" t="str">
        <f>IF('DATA ACCURATE'!V1951&lt;&gt;"",'DATA ACCURATE'!V1951,"")</f>
        <v/>
      </c>
      <c r="L1948" s="80" t="str">
        <f>IF($H1948="","",IF(OR($J1948="LIBUR",AND($L1947="LIBUR",$O1947=$O1948)),"LIBUR",IF(AND(OR($L1947="LUAR JAM KERJA 1",$L1947="LUAR JAM KERJA 2"),OR(OR(AND($H1947=$H1948,AND(OR($I1948&gt;DATABASE!$J$3,$I1948&lt;DATABASE!$J$6),((DATEVALUE($H1948)+$I1948)-(DATEVALUE($H1947)+$I1947))&lt;DATABASE!$J$6)),AND($H1947=$H1948,$O1947=$O1948,OR($I1948&gt;DATABASE!$J$6,$I1948&lt;DATABASE!$J$3))),AND(($H1948-$H1947)=1,OR($I1948&lt;DATABASE!$I$6,((DATEVALUE($H1948)+$I1948)-(DATEVALUE($H1947)+$I1947))&lt;DATABASE!$J$6))),$A1948=$A1947),"LUAR JAM KERJA 2",IF(AND(OR(WEEKDAY($H1948,2)=1,WEEKDAY($H1948,2)=2,WEEKDAY($H1948,2)=3,WEEKDAY($H1948,2)=4,WEEKDAY($H1948,2)=5),$I1948&lt;=DATABASE!$J$3,$I1948&gt;=DATABASE!$I$3),"JAM KERJA",IF(AND(WEEKDAY($H1948,2)=6,$I1948&lt;=DATABASE!$J$4,$I1948&gt;=DATABASE!$I$4),"JAM KERJA","LUAR JAM KERJA 1")))))</f>
        <v/>
      </c>
      <c r="M1948" s="33" t="str">
        <f>IF('DATA ACCURATE'!T1951&lt;&gt;"",IF('DATA ACCURATE'!T1951&gt;100,'DATA ACCURATE'!T1951/10,'DATA ACCURATE'!T1951),"")</f>
        <v/>
      </c>
      <c r="N1948" t="str">
        <f>IF(M1948="","",IF(M1948&lt;=DATABASE!$I$9,"LOKAL",IF(M1948&lt;DATABASE!$J$9,"LUAR KOTA 1",IF($M1948&gt;=DATABASE!$J$9,"LUAR KOTA 2",""))))</f>
        <v/>
      </c>
      <c r="O1948" s="38" t="str">
        <f>IF('DATA ACCURATE'!L1951&lt;&gt;"",'DATA ACCURATE'!L1951,"")</f>
        <v/>
      </c>
      <c r="Q1948" s="38">
        <f t="shared" si="210"/>
        <v>0</v>
      </c>
      <c r="R1948" s="38">
        <f t="shared" si="210"/>
        <v>0</v>
      </c>
      <c r="S1948" s="38">
        <f t="shared" si="210"/>
        <v>0</v>
      </c>
      <c r="T1948" s="38">
        <f t="shared" si="210"/>
        <v>0</v>
      </c>
      <c r="U1948" s="38">
        <f t="shared" si="211"/>
        <v>0</v>
      </c>
      <c r="V1948" s="38">
        <f t="shared" si="211"/>
        <v>0</v>
      </c>
      <c r="W1948" s="38">
        <f t="shared" si="211"/>
        <v>0</v>
      </c>
      <c r="X1948" s="38">
        <f t="shared" si="212"/>
        <v>0</v>
      </c>
      <c r="Y1948" s="38">
        <f t="shared" si="212"/>
        <v>0</v>
      </c>
      <c r="Z1948" s="38">
        <f t="shared" si="212"/>
        <v>0</v>
      </c>
      <c r="AA1948" s="38">
        <f t="shared" si="212"/>
        <v>0</v>
      </c>
      <c r="AB1948" s="38">
        <f t="shared" si="213"/>
        <v>0</v>
      </c>
      <c r="AC1948" s="38">
        <f t="shared" si="214"/>
        <v>0</v>
      </c>
      <c r="AD1948" s="38" t="str">
        <f t="shared" si="215"/>
        <v>000000000000</v>
      </c>
    </row>
    <row r="1949" spans="1:30">
      <c r="A1949" s="9" t="str">
        <f>IF('DATA ACCURATE'!A1952&lt;&gt;"",'DATA ACCURATE'!A1952,"")</f>
        <v/>
      </c>
      <c r="B1949" s="9" t="str">
        <f>IF('DATA ACCURATE'!D1952&lt;&gt;"",'DATA ACCURATE'!D1952,"")</f>
        <v/>
      </c>
      <c r="C1949" s="38" t="str">
        <f>IF($AD1949="000000000000","",INDEX(DATABASE!$W$12:$W$71,MATCH($AD1949,DATABASE!$V$12:$V$71,0)))</f>
        <v/>
      </c>
      <c r="D1949" s="34" t="str">
        <f>IF(C1949="","",IF(E1949="",INDEX(DATABASE!$AF$13:$AF$62,MATCH($C1949,DATABASE!$AC$13:$AC$62,0)),IF(E1949="2x D11",INDEX(DATABASE!$AF$13:$AF$62,MATCH($C1949,DATABASE!$AC$13:$AC$62,0))+2*DATABASE!$AF$62,IF(E1949="3x D11",INDEX(DATABASE!$AF$13:$AF$62,MATCH($C1949,DATABASE!$AC$13:$AC$62,0))+3*DATABASE!$AF$62,""))))</f>
        <v/>
      </c>
      <c r="E1949" s="38" t="str">
        <f>IF(AND($K1949="Y",$G1949&lt;&gt;"UNYIL",$F1949&lt;DATABASE!$O$8),"2x D11",IF(AND($K1949="Y",$G1949&lt;&gt;"UNYIL",$F1949&gt;=DATABASE!$O$8),"3x D11",""))</f>
        <v/>
      </c>
      <c r="F1949" s="9" t="str">
        <f>IF('DATA ACCURATE'!N1952&lt;&gt;"",'DATA ACCURATE'!N1952,"")</f>
        <v/>
      </c>
      <c r="G1949" t="str">
        <f>IF(F1949="","",IF(F1949&lt;=DATABASE!$I$8,"UNYIL",IF(F1949&lt;=DATABASE!$J$8,"KECIL",IF(F1949&lt;DATABASE!$K$8,"TANGGUNG",IF(F1949&gt;=DATABASE!$K$8,"BESAR","")))))</f>
        <v/>
      </c>
      <c r="H1949" s="16" t="str">
        <f>IF('DATA ACCURATE'!J1952&lt;&gt;"",'DATA ACCURATE'!J1952,"")</f>
        <v/>
      </c>
      <c r="I1949" s="35" t="str">
        <f>IF(B1949&lt;&gt;"",IFERROR(VLOOKUP(B1949,'DATA TIMBANGAN'!G:M,7,FALSE),VLOOKUP(B1949,'DATA TIMBANGAN'!G:M,7)),"")</f>
        <v/>
      </c>
      <c r="J1949" s="25" t="str">
        <f>IF(H1949&lt;&gt;"",IFERROR(INDEX(DATABASE!$Z$19:$Z$38,MATCH(DATEVALUE(H1949),DATABASE!$AA$19:$AA$38,0)),INDEX(DATABASE!$Z$12:$Z$18,MATCH(WEEKDAY(H1949,2),DATABASE!$AA$12:$AA$18,0))),"")</f>
        <v/>
      </c>
      <c r="K1949" s="25" t="str">
        <f>IF('DATA ACCURATE'!V1952&lt;&gt;"",'DATA ACCURATE'!V1952,"")</f>
        <v/>
      </c>
      <c r="L1949" s="80" t="str">
        <f>IF($H1949="","",IF(OR($J1949="LIBUR",AND($L1948="LIBUR",$O1948=$O1949)),"LIBUR",IF(AND(OR($L1948="LUAR JAM KERJA 1",$L1948="LUAR JAM KERJA 2"),OR(OR(AND($H1948=$H1949,AND(OR($I1949&gt;DATABASE!$J$3,$I1949&lt;DATABASE!$J$6),((DATEVALUE($H1949)+$I1949)-(DATEVALUE($H1948)+$I1948))&lt;DATABASE!$J$6)),AND($H1948=$H1949,$O1948=$O1949,OR($I1949&gt;DATABASE!$J$6,$I1949&lt;DATABASE!$J$3))),AND(($H1949-$H1948)=1,OR($I1949&lt;DATABASE!$I$6,((DATEVALUE($H1949)+$I1949)-(DATEVALUE($H1948)+$I1948))&lt;DATABASE!$J$6))),$A1949=$A1948),"LUAR JAM KERJA 2",IF(AND(OR(WEEKDAY($H1949,2)=1,WEEKDAY($H1949,2)=2,WEEKDAY($H1949,2)=3,WEEKDAY($H1949,2)=4,WEEKDAY($H1949,2)=5),$I1949&lt;=DATABASE!$J$3,$I1949&gt;=DATABASE!$I$3),"JAM KERJA",IF(AND(WEEKDAY($H1949,2)=6,$I1949&lt;=DATABASE!$J$4,$I1949&gt;=DATABASE!$I$4),"JAM KERJA","LUAR JAM KERJA 1")))))</f>
        <v/>
      </c>
      <c r="M1949" s="33" t="str">
        <f>IF('DATA ACCURATE'!T1952&lt;&gt;"",IF('DATA ACCURATE'!T1952&gt;100,'DATA ACCURATE'!T1952/10,'DATA ACCURATE'!T1952),"")</f>
        <v/>
      </c>
      <c r="N1949" t="str">
        <f>IF(M1949="","",IF(M1949&lt;=DATABASE!$I$9,"LOKAL",IF(M1949&lt;DATABASE!$J$9,"LUAR KOTA 1",IF($M1949&gt;=DATABASE!$J$9,"LUAR KOTA 2",""))))</f>
        <v/>
      </c>
      <c r="O1949" s="38" t="str">
        <f>IF('DATA ACCURATE'!L1952&lt;&gt;"",'DATA ACCURATE'!L1952,"")</f>
        <v/>
      </c>
      <c r="Q1949" s="38">
        <f t="shared" si="210"/>
        <v>0</v>
      </c>
      <c r="R1949" s="38">
        <f t="shared" si="210"/>
        <v>0</v>
      </c>
      <c r="S1949" s="38">
        <f t="shared" si="210"/>
        <v>0</v>
      </c>
      <c r="T1949" s="38">
        <f t="shared" si="210"/>
        <v>0</v>
      </c>
      <c r="U1949" s="38">
        <f t="shared" si="211"/>
        <v>0</v>
      </c>
      <c r="V1949" s="38">
        <f t="shared" si="211"/>
        <v>0</v>
      </c>
      <c r="W1949" s="38">
        <f t="shared" si="211"/>
        <v>0</v>
      </c>
      <c r="X1949" s="38">
        <f t="shared" si="212"/>
        <v>0</v>
      </c>
      <c r="Y1949" s="38">
        <f t="shared" si="212"/>
        <v>0</v>
      </c>
      <c r="Z1949" s="38">
        <f t="shared" si="212"/>
        <v>0</v>
      </c>
      <c r="AA1949" s="38">
        <f t="shared" si="212"/>
        <v>0</v>
      </c>
      <c r="AB1949" s="38">
        <f t="shared" si="213"/>
        <v>0</v>
      </c>
      <c r="AC1949" s="38">
        <f t="shared" si="214"/>
        <v>0</v>
      </c>
      <c r="AD1949" s="38" t="str">
        <f t="shared" si="215"/>
        <v>000000000000</v>
      </c>
    </row>
    <row r="1950" spans="1:30">
      <c r="A1950" s="9" t="str">
        <f>IF('DATA ACCURATE'!A1953&lt;&gt;"",'DATA ACCURATE'!A1953,"")</f>
        <v/>
      </c>
      <c r="B1950" s="9" t="str">
        <f>IF('DATA ACCURATE'!D1953&lt;&gt;"",'DATA ACCURATE'!D1953,"")</f>
        <v/>
      </c>
      <c r="C1950" s="38" t="str">
        <f>IF($AD1950="000000000000","",INDEX(DATABASE!$W$12:$W$71,MATCH($AD1950,DATABASE!$V$12:$V$71,0)))</f>
        <v/>
      </c>
      <c r="D1950" s="34" t="str">
        <f>IF(C1950="","",IF(E1950="",INDEX(DATABASE!$AF$13:$AF$62,MATCH($C1950,DATABASE!$AC$13:$AC$62,0)),IF(E1950="2x D11",INDEX(DATABASE!$AF$13:$AF$62,MATCH($C1950,DATABASE!$AC$13:$AC$62,0))+2*DATABASE!$AF$62,IF(E1950="3x D11",INDEX(DATABASE!$AF$13:$AF$62,MATCH($C1950,DATABASE!$AC$13:$AC$62,0))+3*DATABASE!$AF$62,""))))</f>
        <v/>
      </c>
      <c r="E1950" s="38" t="str">
        <f>IF(AND($K1950="Y",$G1950&lt;&gt;"UNYIL",$F1950&lt;DATABASE!$O$8),"2x D11",IF(AND($K1950="Y",$G1950&lt;&gt;"UNYIL",$F1950&gt;=DATABASE!$O$8),"3x D11",""))</f>
        <v/>
      </c>
      <c r="F1950" s="9" t="str">
        <f>IF('DATA ACCURATE'!N1953&lt;&gt;"",'DATA ACCURATE'!N1953,"")</f>
        <v/>
      </c>
      <c r="G1950" t="str">
        <f>IF(F1950="","",IF(F1950&lt;=DATABASE!$I$8,"UNYIL",IF(F1950&lt;=DATABASE!$J$8,"KECIL",IF(F1950&lt;DATABASE!$K$8,"TANGGUNG",IF(F1950&gt;=DATABASE!$K$8,"BESAR","")))))</f>
        <v/>
      </c>
      <c r="H1950" s="16" t="str">
        <f>IF('DATA ACCURATE'!J1953&lt;&gt;"",'DATA ACCURATE'!J1953,"")</f>
        <v/>
      </c>
      <c r="I1950" s="35" t="str">
        <f>IF(B1950&lt;&gt;"",IFERROR(VLOOKUP(B1950,'DATA TIMBANGAN'!G:M,7,FALSE),VLOOKUP(B1950,'DATA TIMBANGAN'!G:M,7)),"")</f>
        <v/>
      </c>
      <c r="J1950" s="25" t="str">
        <f>IF(H1950&lt;&gt;"",IFERROR(INDEX(DATABASE!$Z$19:$Z$38,MATCH(DATEVALUE(H1950),DATABASE!$AA$19:$AA$38,0)),INDEX(DATABASE!$Z$12:$Z$18,MATCH(WEEKDAY(H1950,2),DATABASE!$AA$12:$AA$18,0))),"")</f>
        <v/>
      </c>
      <c r="K1950" s="25" t="str">
        <f>IF('DATA ACCURATE'!V1953&lt;&gt;"",'DATA ACCURATE'!V1953,"")</f>
        <v/>
      </c>
      <c r="L1950" s="80" t="str">
        <f>IF($H1950="","",IF(OR($J1950="LIBUR",AND($L1949="LIBUR",$O1949=$O1950)),"LIBUR",IF(AND(OR($L1949="LUAR JAM KERJA 1",$L1949="LUAR JAM KERJA 2"),OR(OR(AND($H1949=$H1950,AND(OR($I1950&gt;DATABASE!$J$3,$I1950&lt;DATABASE!$J$6),((DATEVALUE($H1950)+$I1950)-(DATEVALUE($H1949)+$I1949))&lt;DATABASE!$J$6)),AND($H1949=$H1950,$O1949=$O1950,OR($I1950&gt;DATABASE!$J$6,$I1950&lt;DATABASE!$J$3))),AND(($H1950-$H1949)=1,OR($I1950&lt;DATABASE!$I$6,((DATEVALUE($H1950)+$I1950)-(DATEVALUE($H1949)+$I1949))&lt;DATABASE!$J$6))),$A1950=$A1949),"LUAR JAM KERJA 2",IF(AND(OR(WEEKDAY($H1950,2)=1,WEEKDAY($H1950,2)=2,WEEKDAY($H1950,2)=3,WEEKDAY($H1950,2)=4,WEEKDAY($H1950,2)=5),$I1950&lt;=DATABASE!$J$3,$I1950&gt;=DATABASE!$I$3),"JAM KERJA",IF(AND(WEEKDAY($H1950,2)=6,$I1950&lt;=DATABASE!$J$4,$I1950&gt;=DATABASE!$I$4),"JAM KERJA","LUAR JAM KERJA 1")))))</f>
        <v/>
      </c>
      <c r="M1950" s="33" t="str">
        <f>IF('DATA ACCURATE'!T1953&lt;&gt;"",IF('DATA ACCURATE'!T1953&gt;100,'DATA ACCURATE'!T1953/10,'DATA ACCURATE'!T1953),"")</f>
        <v/>
      </c>
      <c r="N1950" t="str">
        <f>IF(M1950="","",IF(M1950&lt;=DATABASE!$I$9,"LOKAL",IF(M1950&lt;DATABASE!$J$9,"LUAR KOTA 1",IF($M1950&gt;=DATABASE!$J$9,"LUAR KOTA 2",""))))</f>
        <v/>
      </c>
      <c r="O1950" s="38" t="str">
        <f>IF('DATA ACCURATE'!L1953&lt;&gt;"",'DATA ACCURATE'!L1953,"")</f>
        <v/>
      </c>
      <c r="Q1950" s="38">
        <f t="shared" si="210"/>
        <v>0</v>
      </c>
      <c r="R1950" s="38">
        <f t="shared" si="210"/>
        <v>0</v>
      </c>
      <c r="S1950" s="38">
        <f t="shared" si="210"/>
        <v>0</v>
      </c>
      <c r="T1950" s="38">
        <f t="shared" si="210"/>
        <v>0</v>
      </c>
      <c r="U1950" s="38">
        <f t="shared" si="211"/>
        <v>0</v>
      </c>
      <c r="V1950" s="38">
        <f t="shared" si="211"/>
        <v>0</v>
      </c>
      <c r="W1950" s="38">
        <f t="shared" si="211"/>
        <v>0</v>
      </c>
      <c r="X1950" s="38">
        <f t="shared" si="212"/>
        <v>0</v>
      </c>
      <c r="Y1950" s="38">
        <f t="shared" si="212"/>
        <v>0</v>
      </c>
      <c r="Z1950" s="38">
        <f t="shared" si="212"/>
        <v>0</v>
      </c>
      <c r="AA1950" s="38">
        <f t="shared" si="212"/>
        <v>0</v>
      </c>
      <c r="AB1950" s="38">
        <f t="shared" si="213"/>
        <v>0</v>
      </c>
      <c r="AC1950" s="38">
        <f t="shared" si="214"/>
        <v>0</v>
      </c>
      <c r="AD1950" s="38" t="str">
        <f t="shared" si="215"/>
        <v>000000000000</v>
      </c>
    </row>
    <row r="1951" spans="1:30">
      <c r="A1951" s="9" t="str">
        <f>IF('DATA ACCURATE'!A1954&lt;&gt;"",'DATA ACCURATE'!A1954,"")</f>
        <v/>
      </c>
      <c r="B1951" s="9" t="str">
        <f>IF('DATA ACCURATE'!D1954&lt;&gt;"",'DATA ACCURATE'!D1954,"")</f>
        <v/>
      </c>
      <c r="C1951" s="38" t="str">
        <f>IF($AD1951="000000000000","",INDEX(DATABASE!$W$12:$W$71,MATCH($AD1951,DATABASE!$V$12:$V$71,0)))</f>
        <v/>
      </c>
      <c r="D1951" s="34" t="str">
        <f>IF(C1951="","",IF(E1951="",INDEX(DATABASE!$AF$13:$AF$62,MATCH($C1951,DATABASE!$AC$13:$AC$62,0)),IF(E1951="2x D11",INDEX(DATABASE!$AF$13:$AF$62,MATCH($C1951,DATABASE!$AC$13:$AC$62,0))+2*DATABASE!$AF$62,IF(E1951="3x D11",INDEX(DATABASE!$AF$13:$AF$62,MATCH($C1951,DATABASE!$AC$13:$AC$62,0))+3*DATABASE!$AF$62,""))))</f>
        <v/>
      </c>
      <c r="E1951" s="38" t="str">
        <f>IF(AND($K1951="Y",$G1951&lt;&gt;"UNYIL",$F1951&lt;DATABASE!$O$8),"2x D11",IF(AND($K1951="Y",$G1951&lt;&gt;"UNYIL",$F1951&gt;=DATABASE!$O$8),"3x D11",""))</f>
        <v/>
      </c>
      <c r="F1951" s="9" t="str">
        <f>IF('DATA ACCURATE'!N1954&lt;&gt;"",'DATA ACCURATE'!N1954,"")</f>
        <v/>
      </c>
      <c r="G1951" t="str">
        <f>IF(F1951="","",IF(F1951&lt;=DATABASE!$I$8,"UNYIL",IF(F1951&lt;=DATABASE!$J$8,"KECIL",IF(F1951&lt;DATABASE!$K$8,"TANGGUNG",IF(F1951&gt;=DATABASE!$K$8,"BESAR","")))))</f>
        <v/>
      </c>
      <c r="H1951" s="16" t="str">
        <f>IF('DATA ACCURATE'!J1954&lt;&gt;"",'DATA ACCURATE'!J1954,"")</f>
        <v/>
      </c>
      <c r="I1951" s="35" t="str">
        <f>IF(B1951&lt;&gt;"",IFERROR(VLOOKUP(B1951,'DATA TIMBANGAN'!G:M,7,FALSE),VLOOKUP(B1951,'DATA TIMBANGAN'!G:M,7)),"")</f>
        <v/>
      </c>
      <c r="J1951" s="25" t="str">
        <f>IF(H1951&lt;&gt;"",IFERROR(INDEX(DATABASE!$Z$19:$Z$38,MATCH(DATEVALUE(H1951),DATABASE!$AA$19:$AA$38,0)),INDEX(DATABASE!$Z$12:$Z$18,MATCH(WEEKDAY(H1951,2),DATABASE!$AA$12:$AA$18,0))),"")</f>
        <v/>
      </c>
      <c r="K1951" s="25" t="str">
        <f>IF('DATA ACCURATE'!V1954&lt;&gt;"",'DATA ACCURATE'!V1954,"")</f>
        <v/>
      </c>
      <c r="L1951" s="80" t="str">
        <f>IF($H1951="","",IF(OR($J1951="LIBUR",AND($L1950="LIBUR",$O1950=$O1951)),"LIBUR",IF(AND(OR($L1950="LUAR JAM KERJA 1",$L1950="LUAR JAM KERJA 2"),OR(OR(AND($H1950=$H1951,AND(OR($I1951&gt;DATABASE!$J$3,$I1951&lt;DATABASE!$J$6),((DATEVALUE($H1951)+$I1951)-(DATEVALUE($H1950)+$I1950))&lt;DATABASE!$J$6)),AND($H1950=$H1951,$O1950=$O1951,OR($I1951&gt;DATABASE!$J$6,$I1951&lt;DATABASE!$J$3))),AND(($H1951-$H1950)=1,OR($I1951&lt;DATABASE!$I$6,((DATEVALUE($H1951)+$I1951)-(DATEVALUE($H1950)+$I1950))&lt;DATABASE!$J$6))),$A1951=$A1950),"LUAR JAM KERJA 2",IF(AND(OR(WEEKDAY($H1951,2)=1,WEEKDAY($H1951,2)=2,WEEKDAY($H1951,2)=3,WEEKDAY($H1951,2)=4,WEEKDAY($H1951,2)=5),$I1951&lt;=DATABASE!$J$3,$I1951&gt;=DATABASE!$I$3),"JAM KERJA",IF(AND(WEEKDAY($H1951,2)=6,$I1951&lt;=DATABASE!$J$4,$I1951&gt;=DATABASE!$I$4),"JAM KERJA","LUAR JAM KERJA 1")))))</f>
        <v/>
      </c>
      <c r="M1951" s="33" t="str">
        <f>IF('DATA ACCURATE'!T1954&lt;&gt;"",IF('DATA ACCURATE'!T1954&gt;100,'DATA ACCURATE'!T1954/10,'DATA ACCURATE'!T1954),"")</f>
        <v/>
      </c>
      <c r="N1951" t="str">
        <f>IF(M1951="","",IF(M1951&lt;=DATABASE!$I$9,"LOKAL",IF(M1951&lt;DATABASE!$J$9,"LUAR KOTA 1",IF($M1951&gt;=DATABASE!$J$9,"LUAR KOTA 2",""))))</f>
        <v/>
      </c>
      <c r="O1951" s="38" t="str">
        <f>IF('DATA ACCURATE'!L1954&lt;&gt;"",'DATA ACCURATE'!L1954,"")</f>
        <v/>
      </c>
      <c r="Q1951" s="38">
        <f t="shared" si="210"/>
        <v>0</v>
      </c>
      <c r="R1951" s="38">
        <f t="shared" si="210"/>
        <v>0</v>
      </c>
      <c r="S1951" s="38">
        <f t="shared" si="210"/>
        <v>0</v>
      </c>
      <c r="T1951" s="38">
        <f t="shared" si="210"/>
        <v>0</v>
      </c>
      <c r="U1951" s="38">
        <f t="shared" si="211"/>
        <v>0</v>
      </c>
      <c r="V1951" s="38">
        <f t="shared" si="211"/>
        <v>0</v>
      </c>
      <c r="W1951" s="38">
        <f t="shared" si="211"/>
        <v>0</v>
      </c>
      <c r="X1951" s="38">
        <f t="shared" si="212"/>
        <v>0</v>
      </c>
      <c r="Y1951" s="38">
        <f t="shared" si="212"/>
        <v>0</v>
      </c>
      <c r="Z1951" s="38">
        <f t="shared" si="212"/>
        <v>0</v>
      </c>
      <c r="AA1951" s="38">
        <f t="shared" si="212"/>
        <v>0</v>
      </c>
      <c r="AB1951" s="38">
        <f t="shared" si="213"/>
        <v>0</v>
      </c>
      <c r="AC1951" s="38">
        <f t="shared" si="214"/>
        <v>0</v>
      </c>
      <c r="AD1951" s="38" t="str">
        <f t="shared" si="215"/>
        <v>000000000000</v>
      </c>
    </row>
    <row r="1952" spans="1:30">
      <c r="A1952" s="9" t="str">
        <f>IF('DATA ACCURATE'!A1955&lt;&gt;"",'DATA ACCURATE'!A1955,"")</f>
        <v/>
      </c>
      <c r="B1952" s="9" t="str">
        <f>IF('DATA ACCURATE'!D1955&lt;&gt;"",'DATA ACCURATE'!D1955,"")</f>
        <v/>
      </c>
      <c r="C1952" s="38" t="str">
        <f>IF($AD1952="000000000000","",INDEX(DATABASE!$W$12:$W$71,MATCH($AD1952,DATABASE!$V$12:$V$71,0)))</f>
        <v/>
      </c>
      <c r="D1952" s="34" t="str">
        <f>IF(C1952="","",IF(E1952="",INDEX(DATABASE!$AF$13:$AF$62,MATCH($C1952,DATABASE!$AC$13:$AC$62,0)),IF(E1952="2x D11",INDEX(DATABASE!$AF$13:$AF$62,MATCH($C1952,DATABASE!$AC$13:$AC$62,0))+2*DATABASE!$AF$62,IF(E1952="3x D11",INDEX(DATABASE!$AF$13:$AF$62,MATCH($C1952,DATABASE!$AC$13:$AC$62,0))+3*DATABASE!$AF$62,""))))</f>
        <v/>
      </c>
      <c r="E1952" s="38" t="str">
        <f>IF(AND($K1952="Y",$G1952&lt;&gt;"UNYIL",$F1952&lt;DATABASE!$O$8),"2x D11",IF(AND($K1952="Y",$G1952&lt;&gt;"UNYIL",$F1952&gt;=DATABASE!$O$8),"3x D11",""))</f>
        <v/>
      </c>
      <c r="F1952" s="9" t="str">
        <f>IF('DATA ACCURATE'!N1955&lt;&gt;"",'DATA ACCURATE'!N1955,"")</f>
        <v/>
      </c>
      <c r="G1952" t="str">
        <f>IF(F1952="","",IF(F1952&lt;=DATABASE!$I$8,"UNYIL",IF(F1952&lt;=DATABASE!$J$8,"KECIL",IF(F1952&lt;DATABASE!$K$8,"TANGGUNG",IF(F1952&gt;=DATABASE!$K$8,"BESAR","")))))</f>
        <v/>
      </c>
      <c r="H1952" s="16" t="str">
        <f>IF('DATA ACCURATE'!J1955&lt;&gt;"",'DATA ACCURATE'!J1955,"")</f>
        <v/>
      </c>
      <c r="I1952" s="35" t="str">
        <f>IF(B1952&lt;&gt;"",IFERROR(VLOOKUP(B1952,'DATA TIMBANGAN'!G:M,7,FALSE),VLOOKUP(B1952,'DATA TIMBANGAN'!G:M,7)),"")</f>
        <v/>
      </c>
      <c r="J1952" s="25" t="str">
        <f>IF(H1952&lt;&gt;"",IFERROR(INDEX(DATABASE!$Z$19:$Z$38,MATCH(DATEVALUE(H1952),DATABASE!$AA$19:$AA$38,0)),INDEX(DATABASE!$Z$12:$Z$18,MATCH(WEEKDAY(H1952,2),DATABASE!$AA$12:$AA$18,0))),"")</f>
        <v/>
      </c>
      <c r="K1952" s="25" t="str">
        <f>IF('DATA ACCURATE'!V1955&lt;&gt;"",'DATA ACCURATE'!V1955,"")</f>
        <v/>
      </c>
      <c r="L1952" s="80" t="str">
        <f>IF($H1952="","",IF(OR($J1952="LIBUR",AND($L1951="LIBUR",$O1951=$O1952)),"LIBUR",IF(AND(OR($L1951="LUAR JAM KERJA 1",$L1951="LUAR JAM KERJA 2"),OR(OR(AND($H1951=$H1952,AND(OR($I1952&gt;DATABASE!$J$3,$I1952&lt;DATABASE!$J$6),((DATEVALUE($H1952)+$I1952)-(DATEVALUE($H1951)+$I1951))&lt;DATABASE!$J$6)),AND($H1951=$H1952,$O1951=$O1952,OR($I1952&gt;DATABASE!$J$6,$I1952&lt;DATABASE!$J$3))),AND(($H1952-$H1951)=1,OR($I1952&lt;DATABASE!$I$6,((DATEVALUE($H1952)+$I1952)-(DATEVALUE($H1951)+$I1951))&lt;DATABASE!$J$6))),$A1952=$A1951),"LUAR JAM KERJA 2",IF(AND(OR(WEEKDAY($H1952,2)=1,WEEKDAY($H1952,2)=2,WEEKDAY($H1952,2)=3,WEEKDAY($H1952,2)=4,WEEKDAY($H1952,2)=5),$I1952&lt;=DATABASE!$J$3,$I1952&gt;=DATABASE!$I$3),"JAM KERJA",IF(AND(WEEKDAY($H1952,2)=6,$I1952&lt;=DATABASE!$J$4,$I1952&gt;=DATABASE!$I$4),"JAM KERJA","LUAR JAM KERJA 1")))))</f>
        <v/>
      </c>
      <c r="M1952" s="33" t="str">
        <f>IF('DATA ACCURATE'!T1955&lt;&gt;"",IF('DATA ACCURATE'!T1955&gt;100,'DATA ACCURATE'!T1955/10,'DATA ACCURATE'!T1955),"")</f>
        <v/>
      </c>
      <c r="N1952" t="str">
        <f>IF(M1952="","",IF(M1952&lt;=DATABASE!$I$9,"LOKAL",IF(M1952&lt;DATABASE!$J$9,"LUAR KOTA 1",IF($M1952&gt;=DATABASE!$J$9,"LUAR KOTA 2",""))))</f>
        <v/>
      </c>
      <c r="O1952" s="38" t="str">
        <f>IF('DATA ACCURATE'!L1955&lt;&gt;"",'DATA ACCURATE'!L1955,"")</f>
        <v/>
      </c>
      <c r="Q1952" s="38">
        <f t="shared" si="210"/>
        <v>0</v>
      </c>
      <c r="R1952" s="38">
        <f t="shared" si="210"/>
        <v>0</v>
      </c>
      <c r="S1952" s="38">
        <f t="shared" si="210"/>
        <v>0</v>
      </c>
      <c r="T1952" s="38">
        <f t="shared" si="210"/>
        <v>0</v>
      </c>
      <c r="U1952" s="38">
        <f t="shared" si="211"/>
        <v>0</v>
      </c>
      <c r="V1952" s="38">
        <f t="shared" si="211"/>
        <v>0</v>
      </c>
      <c r="W1952" s="38">
        <f t="shared" si="211"/>
        <v>0</v>
      </c>
      <c r="X1952" s="38">
        <f t="shared" si="212"/>
        <v>0</v>
      </c>
      <c r="Y1952" s="38">
        <f t="shared" si="212"/>
        <v>0</v>
      </c>
      <c r="Z1952" s="38">
        <f t="shared" si="212"/>
        <v>0</v>
      </c>
      <c r="AA1952" s="38">
        <f t="shared" si="212"/>
        <v>0</v>
      </c>
      <c r="AB1952" s="38">
        <f t="shared" si="213"/>
        <v>0</v>
      </c>
      <c r="AC1952" s="38">
        <f t="shared" si="214"/>
        <v>0</v>
      </c>
      <c r="AD1952" s="38" t="str">
        <f t="shared" si="215"/>
        <v>000000000000</v>
      </c>
    </row>
    <row r="1953" spans="1:30">
      <c r="A1953" s="9" t="str">
        <f>IF('DATA ACCURATE'!A1956&lt;&gt;"",'DATA ACCURATE'!A1956,"")</f>
        <v/>
      </c>
      <c r="B1953" s="9" t="str">
        <f>IF('DATA ACCURATE'!D1956&lt;&gt;"",'DATA ACCURATE'!D1956,"")</f>
        <v/>
      </c>
      <c r="C1953" s="38" t="str">
        <f>IF($AD1953="000000000000","",INDEX(DATABASE!$W$12:$W$71,MATCH($AD1953,DATABASE!$V$12:$V$71,0)))</f>
        <v/>
      </c>
      <c r="D1953" s="34" t="str">
        <f>IF(C1953="","",IF(E1953="",INDEX(DATABASE!$AF$13:$AF$62,MATCH($C1953,DATABASE!$AC$13:$AC$62,0)),IF(E1953="2x D11",INDEX(DATABASE!$AF$13:$AF$62,MATCH($C1953,DATABASE!$AC$13:$AC$62,0))+2*DATABASE!$AF$62,IF(E1953="3x D11",INDEX(DATABASE!$AF$13:$AF$62,MATCH($C1953,DATABASE!$AC$13:$AC$62,0))+3*DATABASE!$AF$62,""))))</f>
        <v/>
      </c>
      <c r="E1953" s="38" t="str">
        <f>IF(AND($K1953="Y",$G1953&lt;&gt;"UNYIL",$F1953&lt;DATABASE!$O$8),"2x D11",IF(AND($K1953="Y",$G1953&lt;&gt;"UNYIL",$F1953&gt;=DATABASE!$O$8),"3x D11",""))</f>
        <v/>
      </c>
      <c r="F1953" s="9" t="str">
        <f>IF('DATA ACCURATE'!N1956&lt;&gt;"",'DATA ACCURATE'!N1956,"")</f>
        <v/>
      </c>
      <c r="G1953" t="str">
        <f>IF(F1953="","",IF(F1953&lt;=DATABASE!$I$8,"UNYIL",IF(F1953&lt;=DATABASE!$J$8,"KECIL",IF(F1953&lt;DATABASE!$K$8,"TANGGUNG",IF(F1953&gt;=DATABASE!$K$8,"BESAR","")))))</f>
        <v/>
      </c>
      <c r="H1953" s="16" t="str">
        <f>IF('DATA ACCURATE'!J1956&lt;&gt;"",'DATA ACCURATE'!J1956,"")</f>
        <v/>
      </c>
      <c r="I1953" s="35" t="str">
        <f>IF(B1953&lt;&gt;"",IFERROR(VLOOKUP(B1953,'DATA TIMBANGAN'!G:M,7,FALSE),VLOOKUP(B1953,'DATA TIMBANGAN'!G:M,7)),"")</f>
        <v/>
      </c>
      <c r="J1953" s="25" t="str">
        <f>IF(H1953&lt;&gt;"",IFERROR(INDEX(DATABASE!$Z$19:$Z$38,MATCH(DATEVALUE(H1953),DATABASE!$AA$19:$AA$38,0)),INDEX(DATABASE!$Z$12:$Z$18,MATCH(WEEKDAY(H1953,2),DATABASE!$AA$12:$AA$18,0))),"")</f>
        <v/>
      </c>
      <c r="K1953" s="25" t="str">
        <f>IF('DATA ACCURATE'!V1956&lt;&gt;"",'DATA ACCURATE'!V1956,"")</f>
        <v/>
      </c>
      <c r="L1953" s="80" t="str">
        <f>IF($H1953="","",IF(OR($J1953="LIBUR",AND($L1952="LIBUR",$O1952=$O1953)),"LIBUR",IF(AND(OR($L1952="LUAR JAM KERJA 1",$L1952="LUAR JAM KERJA 2"),OR(OR(AND($H1952=$H1953,AND(OR($I1953&gt;DATABASE!$J$3,$I1953&lt;DATABASE!$J$6),((DATEVALUE($H1953)+$I1953)-(DATEVALUE($H1952)+$I1952))&lt;DATABASE!$J$6)),AND($H1952=$H1953,$O1952=$O1953,OR($I1953&gt;DATABASE!$J$6,$I1953&lt;DATABASE!$J$3))),AND(($H1953-$H1952)=1,OR($I1953&lt;DATABASE!$I$6,((DATEVALUE($H1953)+$I1953)-(DATEVALUE($H1952)+$I1952))&lt;DATABASE!$J$6))),$A1953=$A1952),"LUAR JAM KERJA 2",IF(AND(OR(WEEKDAY($H1953,2)=1,WEEKDAY($H1953,2)=2,WEEKDAY($H1953,2)=3,WEEKDAY($H1953,2)=4,WEEKDAY($H1953,2)=5),$I1953&lt;=DATABASE!$J$3,$I1953&gt;=DATABASE!$I$3),"JAM KERJA",IF(AND(WEEKDAY($H1953,2)=6,$I1953&lt;=DATABASE!$J$4,$I1953&gt;=DATABASE!$I$4),"JAM KERJA","LUAR JAM KERJA 1")))))</f>
        <v/>
      </c>
      <c r="M1953" s="33" t="str">
        <f>IF('DATA ACCURATE'!T1956&lt;&gt;"",IF('DATA ACCURATE'!T1956&gt;100,'DATA ACCURATE'!T1956/10,'DATA ACCURATE'!T1956),"")</f>
        <v/>
      </c>
      <c r="N1953" t="str">
        <f>IF(M1953="","",IF(M1953&lt;=DATABASE!$I$9,"LOKAL",IF(M1953&lt;DATABASE!$J$9,"LUAR KOTA 1",IF($M1953&gt;=DATABASE!$J$9,"LUAR KOTA 2",""))))</f>
        <v/>
      </c>
      <c r="O1953" s="38" t="str">
        <f>IF('DATA ACCURATE'!L1956&lt;&gt;"",'DATA ACCURATE'!L1956,"")</f>
        <v/>
      </c>
      <c r="Q1953" s="38">
        <f t="shared" si="210"/>
        <v>0</v>
      </c>
      <c r="R1953" s="38">
        <f t="shared" si="210"/>
        <v>0</v>
      </c>
      <c r="S1953" s="38">
        <f t="shared" si="210"/>
        <v>0</v>
      </c>
      <c r="T1953" s="38">
        <f t="shared" si="210"/>
        <v>0</v>
      </c>
      <c r="U1953" s="38">
        <f t="shared" si="211"/>
        <v>0</v>
      </c>
      <c r="V1953" s="38">
        <f t="shared" si="211"/>
        <v>0</v>
      </c>
      <c r="W1953" s="38">
        <f t="shared" si="211"/>
        <v>0</v>
      </c>
      <c r="X1953" s="38">
        <f t="shared" si="212"/>
        <v>0</v>
      </c>
      <c r="Y1953" s="38">
        <f t="shared" si="212"/>
        <v>0</v>
      </c>
      <c r="Z1953" s="38">
        <f t="shared" si="212"/>
        <v>0</v>
      </c>
      <c r="AA1953" s="38">
        <f t="shared" si="212"/>
        <v>0</v>
      </c>
      <c r="AB1953" s="38">
        <f t="shared" si="213"/>
        <v>0</v>
      </c>
      <c r="AC1953" s="38">
        <f t="shared" si="214"/>
        <v>0</v>
      </c>
      <c r="AD1953" s="38" t="str">
        <f t="shared" si="215"/>
        <v>000000000000</v>
      </c>
    </row>
    <row r="1954" spans="1:30">
      <c r="A1954" s="9" t="str">
        <f>IF('DATA ACCURATE'!A1957&lt;&gt;"",'DATA ACCURATE'!A1957,"")</f>
        <v/>
      </c>
      <c r="B1954" s="9" t="str">
        <f>IF('DATA ACCURATE'!D1957&lt;&gt;"",'DATA ACCURATE'!D1957,"")</f>
        <v/>
      </c>
      <c r="C1954" s="38" t="str">
        <f>IF($AD1954="000000000000","",INDEX(DATABASE!$W$12:$W$71,MATCH($AD1954,DATABASE!$V$12:$V$71,0)))</f>
        <v/>
      </c>
      <c r="D1954" s="34" t="str">
        <f>IF(C1954="","",IF(E1954="",INDEX(DATABASE!$AF$13:$AF$62,MATCH($C1954,DATABASE!$AC$13:$AC$62,0)),IF(E1954="2x D11",INDEX(DATABASE!$AF$13:$AF$62,MATCH($C1954,DATABASE!$AC$13:$AC$62,0))+2*DATABASE!$AF$62,IF(E1954="3x D11",INDEX(DATABASE!$AF$13:$AF$62,MATCH($C1954,DATABASE!$AC$13:$AC$62,0))+3*DATABASE!$AF$62,""))))</f>
        <v/>
      </c>
      <c r="E1954" s="38" t="str">
        <f>IF(AND($K1954="Y",$G1954&lt;&gt;"UNYIL",$F1954&lt;DATABASE!$O$8),"2x D11",IF(AND($K1954="Y",$G1954&lt;&gt;"UNYIL",$F1954&gt;=DATABASE!$O$8),"3x D11",""))</f>
        <v/>
      </c>
      <c r="F1954" s="9" t="str">
        <f>IF('DATA ACCURATE'!N1957&lt;&gt;"",'DATA ACCURATE'!N1957,"")</f>
        <v/>
      </c>
      <c r="G1954" t="str">
        <f>IF(F1954="","",IF(F1954&lt;=DATABASE!$I$8,"UNYIL",IF(F1954&lt;=DATABASE!$J$8,"KECIL",IF(F1954&lt;DATABASE!$K$8,"TANGGUNG",IF(F1954&gt;=DATABASE!$K$8,"BESAR","")))))</f>
        <v/>
      </c>
      <c r="H1954" s="16" t="str">
        <f>IF('DATA ACCURATE'!J1957&lt;&gt;"",'DATA ACCURATE'!J1957,"")</f>
        <v/>
      </c>
      <c r="I1954" s="35" t="str">
        <f>IF(B1954&lt;&gt;"",IFERROR(VLOOKUP(B1954,'DATA TIMBANGAN'!G:M,7,FALSE),VLOOKUP(B1954,'DATA TIMBANGAN'!G:M,7)),"")</f>
        <v/>
      </c>
      <c r="J1954" s="25" t="str">
        <f>IF(H1954&lt;&gt;"",IFERROR(INDEX(DATABASE!$Z$19:$Z$38,MATCH(DATEVALUE(H1954),DATABASE!$AA$19:$AA$38,0)),INDEX(DATABASE!$Z$12:$Z$18,MATCH(WEEKDAY(H1954,2),DATABASE!$AA$12:$AA$18,0))),"")</f>
        <v/>
      </c>
      <c r="K1954" s="25" t="str">
        <f>IF('DATA ACCURATE'!V1957&lt;&gt;"",'DATA ACCURATE'!V1957,"")</f>
        <v/>
      </c>
      <c r="L1954" s="80" t="str">
        <f>IF($H1954="","",IF(OR($J1954="LIBUR",AND($L1953="LIBUR",$O1953=$O1954)),"LIBUR",IF(AND(OR($L1953="LUAR JAM KERJA 1",$L1953="LUAR JAM KERJA 2"),OR(OR(AND($H1953=$H1954,AND(OR($I1954&gt;DATABASE!$J$3,$I1954&lt;DATABASE!$J$6),((DATEVALUE($H1954)+$I1954)-(DATEVALUE($H1953)+$I1953))&lt;DATABASE!$J$6)),AND($H1953=$H1954,$O1953=$O1954,OR($I1954&gt;DATABASE!$J$6,$I1954&lt;DATABASE!$J$3))),AND(($H1954-$H1953)=1,OR($I1954&lt;DATABASE!$I$6,((DATEVALUE($H1954)+$I1954)-(DATEVALUE($H1953)+$I1953))&lt;DATABASE!$J$6))),$A1954=$A1953),"LUAR JAM KERJA 2",IF(AND(OR(WEEKDAY($H1954,2)=1,WEEKDAY($H1954,2)=2,WEEKDAY($H1954,2)=3,WEEKDAY($H1954,2)=4,WEEKDAY($H1954,2)=5),$I1954&lt;=DATABASE!$J$3,$I1954&gt;=DATABASE!$I$3),"JAM KERJA",IF(AND(WEEKDAY($H1954,2)=6,$I1954&lt;=DATABASE!$J$4,$I1954&gt;=DATABASE!$I$4),"JAM KERJA","LUAR JAM KERJA 1")))))</f>
        <v/>
      </c>
      <c r="M1954" s="33" t="str">
        <f>IF('DATA ACCURATE'!T1957&lt;&gt;"",IF('DATA ACCURATE'!T1957&gt;100,'DATA ACCURATE'!T1957/10,'DATA ACCURATE'!T1957),"")</f>
        <v/>
      </c>
      <c r="N1954" t="str">
        <f>IF(M1954="","",IF(M1954&lt;=DATABASE!$I$9,"LOKAL",IF(M1954&lt;DATABASE!$J$9,"LUAR KOTA 1",IF($M1954&gt;=DATABASE!$J$9,"LUAR KOTA 2",""))))</f>
        <v/>
      </c>
      <c r="O1954" s="38" t="str">
        <f>IF('DATA ACCURATE'!L1957&lt;&gt;"",'DATA ACCURATE'!L1957,"")</f>
        <v/>
      </c>
      <c r="Q1954" s="38">
        <f t="shared" si="210"/>
        <v>0</v>
      </c>
      <c r="R1954" s="38">
        <f t="shared" si="210"/>
        <v>0</v>
      </c>
      <c r="S1954" s="38">
        <f t="shared" si="210"/>
        <v>0</v>
      </c>
      <c r="T1954" s="38">
        <f t="shared" si="210"/>
        <v>0</v>
      </c>
      <c r="U1954" s="38">
        <f t="shared" si="211"/>
        <v>0</v>
      </c>
      <c r="V1954" s="38">
        <f t="shared" si="211"/>
        <v>0</v>
      </c>
      <c r="W1954" s="38">
        <f t="shared" si="211"/>
        <v>0</v>
      </c>
      <c r="X1954" s="38">
        <f t="shared" si="212"/>
        <v>0</v>
      </c>
      <c r="Y1954" s="38">
        <f t="shared" si="212"/>
        <v>0</v>
      </c>
      <c r="Z1954" s="38">
        <f t="shared" si="212"/>
        <v>0</v>
      </c>
      <c r="AA1954" s="38">
        <f t="shared" si="212"/>
        <v>0</v>
      </c>
      <c r="AB1954" s="38">
        <f t="shared" si="213"/>
        <v>0</v>
      </c>
      <c r="AC1954" s="38">
        <f t="shared" si="214"/>
        <v>0</v>
      </c>
      <c r="AD1954" s="38" t="str">
        <f t="shared" si="215"/>
        <v>000000000000</v>
      </c>
    </row>
    <row r="1955" spans="1:30">
      <c r="A1955" s="9" t="str">
        <f>IF('DATA ACCURATE'!A1958&lt;&gt;"",'DATA ACCURATE'!A1958,"")</f>
        <v/>
      </c>
      <c r="B1955" s="9" t="str">
        <f>IF('DATA ACCURATE'!D1958&lt;&gt;"",'DATA ACCURATE'!D1958,"")</f>
        <v/>
      </c>
      <c r="C1955" s="38" t="str">
        <f>IF($AD1955="000000000000","",INDEX(DATABASE!$W$12:$W$71,MATCH($AD1955,DATABASE!$V$12:$V$71,0)))</f>
        <v/>
      </c>
      <c r="D1955" s="34" t="str">
        <f>IF(C1955="","",IF(E1955="",INDEX(DATABASE!$AF$13:$AF$62,MATCH($C1955,DATABASE!$AC$13:$AC$62,0)),IF(E1955="2x D11",INDEX(DATABASE!$AF$13:$AF$62,MATCH($C1955,DATABASE!$AC$13:$AC$62,0))+2*DATABASE!$AF$62,IF(E1955="3x D11",INDEX(DATABASE!$AF$13:$AF$62,MATCH($C1955,DATABASE!$AC$13:$AC$62,0))+3*DATABASE!$AF$62,""))))</f>
        <v/>
      </c>
      <c r="E1955" s="38" t="str">
        <f>IF(AND($K1955="Y",$G1955&lt;&gt;"UNYIL",$F1955&lt;DATABASE!$O$8),"2x D11",IF(AND($K1955="Y",$G1955&lt;&gt;"UNYIL",$F1955&gt;=DATABASE!$O$8),"3x D11",""))</f>
        <v/>
      </c>
      <c r="F1955" s="9" t="str">
        <f>IF('DATA ACCURATE'!N1958&lt;&gt;"",'DATA ACCURATE'!N1958,"")</f>
        <v/>
      </c>
      <c r="G1955" t="str">
        <f>IF(F1955="","",IF(F1955&lt;=DATABASE!$I$8,"UNYIL",IF(F1955&lt;=DATABASE!$J$8,"KECIL",IF(F1955&lt;DATABASE!$K$8,"TANGGUNG",IF(F1955&gt;=DATABASE!$K$8,"BESAR","")))))</f>
        <v/>
      </c>
      <c r="H1955" s="16" t="str">
        <f>IF('DATA ACCURATE'!J1958&lt;&gt;"",'DATA ACCURATE'!J1958,"")</f>
        <v/>
      </c>
      <c r="I1955" s="35" t="str">
        <f>IF(B1955&lt;&gt;"",IFERROR(VLOOKUP(B1955,'DATA TIMBANGAN'!G:M,7,FALSE),VLOOKUP(B1955,'DATA TIMBANGAN'!G:M,7)),"")</f>
        <v/>
      </c>
      <c r="J1955" s="25" t="str">
        <f>IF(H1955&lt;&gt;"",IFERROR(INDEX(DATABASE!$Z$19:$Z$38,MATCH(DATEVALUE(H1955),DATABASE!$AA$19:$AA$38,0)),INDEX(DATABASE!$Z$12:$Z$18,MATCH(WEEKDAY(H1955,2),DATABASE!$AA$12:$AA$18,0))),"")</f>
        <v/>
      </c>
      <c r="K1955" s="25" t="str">
        <f>IF('DATA ACCURATE'!V1958&lt;&gt;"",'DATA ACCURATE'!V1958,"")</f>
        <v/>
      </c>
      <c r="L1955" s="80" t="str">
        <f>IF($H1955="","",IF(OR($J1955="LIBUR",AND($L1954="LIBUR",$O1954=$O1955)),"LIBUR",IF(AND(OR($L1954="LUAR JAM KERJA 1",$L1954="LUAR JAM KERJA 2"),OR(OR(AND($H1954=$H1955,AND(OR($I1955&gt;DATABASE!$J$3,$I1955&lt;DATABASE!$J$6),((DATEVALUE($H1955)+$I1955)-(DATEVALUE($H1954)+$I1954))&lt;DATABASE!$J$6)),AND($H1954=$H1955,$O1954=$O1955,OR($I1955&gt;DATABASE!$J$6,$I1955&lt;DATABASE!$J$3))),AND(($H1955-$H1954)=1,OR($I1955&lt;DATABASE!$I$6,((DATEVALUE($H1955)+$I1955)-(DATEVALUE($H1954)+$I1954))&lt;DATABASE!$J$6))),$A1955=$A1954),"LUAR JAM KERJA 2",IF(AND(OR(WEEKDAY($H1955,2)=1,WEEKDAY($H1955,2)=2,WEEKDAY($H1955,2)=3,WEEKDAY($H1955,2)=4,WEEKDAY($H1955,2)=5),$I1955&lt;=DATABASE!$J$3,$I1955&gt;=DATABASE!$I$3),"JAM KERJA",IF(AND(WEEKDAY($H1955,2)=6,$I1955&lt;=DATABASE!$J$4,$I1955&gt;=DATABASE!$I$4),"JAM KERJA","LUAR JAM KERJA 1")))))</f>
        <v/>
      </c>
      <c r="M1955" s="33" t="str">
        <f>IF('DATA ACCURATE'!T1958&lt;&gt;"",IF('DATA ACCURATE'!T1958&gt;100,'DATA ACCURATE'!T1958/10,'DATA ACCURATE'!T1958),"")</f>
        <v/>
      </c>
      <c r="N1955" t="str">
        <f>IF(M1955="","",IF(M1955&lt;=DATABASE!$I$9,"LOKAL",IF(M1955&lt;DATABASE!$J$9,"LUAR KOTA 1",IF($M1955&gt;=DATABASE!$J$9,"LUAR KOTA 2",""))))</f>
        <v/>
      </c>
      <c r="O1955" s="38" t="str">
        <f>IF('DATA ACCURATE'!L1958&lt;&gt;"",'DATA ACCURATE'!L1958,"")</f>
        <v/>
      </c>
      <c r="Q1955" s="38">
        <f t="shared" si="210"/>
        <v>0</v>
      </c>
      <c r="R1955" s="38">
        <f t="shared" si="210"/>
        <v>0</v>
      </c>
      <c r="S1955" s="38">
        <f t="shared" si="210"/>
        <v>0</v>
      </c>
      <c r="T1955" s="38">
        <f t="shared" si="210"/>
        <v>0</v>
      </c>
      <c r="U1955" s="38">
        <f t="shared" si="211"/>
        <v>0</v>
      </c>
      <c r="V1955" s="38">
        <f t="shared" si="211"/>
        <v>0</v>
      </c>
      <c r="W1955" s="38">
        <f t="shared" si="211"/>
        <v>0</v>
      </c>
      <c r="X1955" s="38">
        <f t="shared" si="212"/>
        <v>0</v>
      </c>
      <c r="Y1955" s="38">
        <f t="shared" si="212"/>
        <v>0</v>
      </c>
      <c r="Z1955" s="38">
        <f t="shared" si="212"/>
        <v>0</v>
      </c>
      <c r="AA1955" s="38">
        <f t="shared" si="212"/>
        <v>0</v>
      </c>
      <c r="AB1955" s="38">
        <f t="shared" si="213"/>
        <v>0</v>
      </c>
      <c r="AC1955" s="38">
        <f t="shared" si="214"/>
        <v>0</v>
      </c>
      <c r="AD1955" s="38" t="str">
        <f t="shared" si="215"/>
        <v>000000000000</v>
      </c>
    </row>
    <row r="1956" spans="1:30">
      <c r="A1956" s="9" t="str">
        <f>IF('DATA ACCURATE'!A1959&lt;&gt;"",'DATA ACCURATE'!A1959,"")</f>
        <v/>
      </c>
      <c r="B1956" s="9" t="str">
        <f>IF('DATA ACCURATE'!D1959&lt;&gt;"",'DATA ACCURATE'!D1959,"")</f>
        <v/>
      </c>
      <c r="C1956" s="38" t="str">
        <f>IF($AD1956="000000000000","",INDEX(DATABASE!$W$12:$W$71,MATCH($AD1956,DATABASE!$V$12:$V$71,0)))</f>
        <v/>
      </c>
      <c r="D1956" s="34" t="str">
        <f>IF(C1956="","",IF(E1956="",INDEX(DATABASE!$AF$13:$AF$62,MATCH($C1956,DATABASE!$AC$13:$AC$62,0)),IF(E1956="2x D11",INDEX(DATABASE!$AF$13:$AF$62,MATCH($C1956,DATABASE!$AC$13:$AC$62,0))+2*DATABASE!$AF$62,IF(E1956="3x D11",INDEX(DATABASE!$AF$13:$AF$62,MATCH($C1956,DATABASE!$AC$13:$AC$62,0))+3*DATABASE!$AF$62,""))))</f>
        <v/>
      </c>
      <c r="E1956" s="38" t="str">
        <f>IF(AND($K1956="Y",$G1956&lt;&gt;"UNYIL",$F1956&lt;DATABASE!$O$8),"2x D11",IF(AND($K1956="Y",$G1956&lt;&gt;"UNYIL",$F1956&gt;=DATABASE!$O$8),"3x D11",""))</f>
        <v/>
      </c>
      <c r="F1956" s="9" t="str">
        <f>IF('DATA ACCURATE'!N1959&lt;&gt;"",'DATA ACCURATE'!N1959,"")</f>
        <v/>
      </c>
      <c r="G1956" t="str">
        <f>IF(F1956="","",IF(F1956&lt;=DATABASE!$I$8,"UNYIL",IF(F1956&lt;=DATABASE!$J$8,"KECIL",IF(F1956&lt;DATABASE!$K$8,"TANGGUNG",IF(F1956&gt;=DATABASE!$K$8,"BESAR","")))))</f>
        <v/>
      </c>
      <c r="H1956" s="16" t="str">
        <f>IF('DATA ACCURATE'!J1959&lt;&gt;"",'DATA ACCURATE'!J1959,"")</f>
        <v/>
      </c>
      <c r="I1956" s="35" t="str">
        <f>IF(B1956&lt;&gt;"",IFERROR(VLOOKUP(B1956,'DATA TIMBANGAN'!G:M,7,FALSE),VLOOKUP(B1956,'DATA TIMBANGAN'!G:M,7)),"")</f>
        <v/>
      </c>
      <c r="J1956" s="25" t="str">
        <f>IF(H1956&lt;&gt;"",IFERROR(INDEX(DATABASE!$Z$19:$Z$38,MATCH(DATEVALUE(H1956),DATABASE!$AA$19:$AA$38,0)),INDEX(DATABASE!$Z$12:$Z$18,MATCH(WEEKDAY(H1956,2),DATABASE!$AA$12:$AA$18,0))),"")</f>
        <v/>
      </c>
      <c r="K1956" s="25" t="str">
        <f>IF('DATA ACCURATE'!V1959&lt;&gt;"",'DATA ACCURATE'!V1959,"")</f>
        <v/>
      </c>
      <c r="L1956" s="80" t="str">
        <f>IF($H1956="","",IF(OR($J1956="LIBUR",AND($L1955="LIBUR",$O1955=$O1956)),"LIBUR",IF(AND(OR($L1955="LUAR JAM KERJA 1",$L1955="LUAR JAM KERJA 2"),OR(OR(AND($H1955=$H1956,AND(OR($I1956&gt;DATABASE!$J$3,$I1956&lt;DATABASE!$J$6),((DATEVALUE($H1956)+$I1956)-(DATEVALUE($H1955)+$I1955))&lt;DATABASE!$J$6)),AND($H1955=$H1956,$O1955=$O1956,OR($I1956&gt;DATABASE!$J$6,$I1956&lt;DATABASE!$J$3))),AND(($H1956-$H1955)=1,OR($I1956&lt;DATABASE!$I$6,((DATEVALUE($H1956)+$I1956)-(DATEVALUE($H1955)+$I1955))&lt;DATABASE!$J$6))),$A1956=$A1955),"LUAR JAM KERJA 2",IF(AND(OR(WEEKDAY($H1956,2)=1,WEEKDAY($H1956,2)=2,WEEKDAY($H1956,2)=3,WEEKDAY($H1956,2)=4,WEEKDAY($H1956,2)=5),$I1956&lt;=DATABASE!$J$3,$I1956&gt;=DATABASE!$I$3),"JAM KERJA",IF(AND(WEEKDAY($H1956,2)=6,$I1956&lt;=DATABASE!$J$4,$I1956&gt;=DATABASE!$I$4),"JAM KERJA","LUAR JAM KERJA 1")))))</f>
        <v/>
      </c>
      <c r="M1956" s="33" t="str">
        <f>IF('DATA ACCURATE'!T1959&lt;&gt;"",IF('DATA ACCURATE'!T1959&gt;100,'DATA ACCURATE'!T1959/10,'DATA ACCURATE'!T1959),"")</f>
        <v/>
      </c>
      <c r="N1956" t="str">
        <f>IF(M1956="","",IF(M1956&lt;=DATABASE!$I$9,"LOKAL",IF(M1956&lt;DATABASE!$J$9,"LUAR KOTA 1",IF($M1956&gt;=DATABASE!$J$9,"LUAR KOTA 2",""))))</f>
        <v/>
      </c>
      <c r="O1956" s="38" t="str">
        <f>IF('DATA ACCURATE'!L1959&lt;&gt;"",'DATA ACCURATE'!L1959,"")</f>
        <v/>
      </c>
      <c r="Q1956" s="38">
        <f t="shared" si="210"/>
        <v>0</v>
      </c>
      <c r="R1956" s="38">
        <f t="shared" si="210"/>
        <v>0</v>
      </c>
      <c r="S1956" s="38">
        <f t="shared" si="210"/>
        <v>0</v>
      </c>
      <c r="T1956" s="38">
        <f t="shared" si="210"/>
        <v>0</v>
      </c>
      <c r="U1956" s="38">
        <f t="shared" si="211"/>
        <v>0</v>
      </c>
      <c r="V1956" s="38">
        <f t="shared" si="211"/>
        <v>0</v>
      </c>
      <c r="W1956" s="38">
        <f t="shared" si="211"/>
        <v>0</v>
      </c>
      <c r="X1956" s="38">
        <f t="shared" si="212"/>
        <v>0</v>
      </c>
      <c r="Y1956" s="38">
        <f t="shared" si="212"/>
        <v>0</v>
      </c>
      <c r="Z1956" s="38">
        <f t="shared" si="212"/>
        <v>0</v>
      </c>
      <c r="AA1956" s="38">
        <f t="shared" si="212"/>
        <v>0</v>
      </c>
      <c r="AB1956" s="38">
        <f t="shared" si="213"/>
        <v>0</v>
      </c>
      <c r="AC1956" s="38">
        <f t="shared" si="214"/>
        <v>0</v>
      </c>
      <c r="AD1956" s="38" t="str">
        <f t="shared" si="215"/>
        <v>000000000000</v>
      </c>
    </row>
    <row r="1957" spans="1:30">
      <c r="A1957" s="9" t="str">
        <f>IF('DATA ACCURATE'!A1960&lt;&gt;"",'DATA ACCURATE'!A1960,"")</f>
        <v/>
      </c>
      <c r="B1957" s="9" t="str">
        <f>IF('DATA ACCURATE'!D1960&lt;&gt;"",'DATA ACCURATE'!D1960,"")</f>
        <v/>
      </c>
      <c r="C1957" s="38" t="str">
        <f>IF($AD1957="000000000000","",INDEX(DATABASE!$W$12:$W$71,MATCH($AD1957,DATABASE!$V$12:$V$71,0)))</f>
        <v/>
      </c>
      <c r="D1957" s="34" t="str">
        <f>IF(C1957="","",IF(E1957="",INDEX(DATABASE!$AF$13:$AF$62,MATCH($C1957,DATABASE!$AC$13:$AC$62,0)),IF(E1957="2x D11",INDEX(DATABASE!$AF$13:$AF$62,MATCH($C1957,DATABASE!$AC$13:$AC$62,0))+2*DATABASE!$AF$62,IF(E1957="3x D11",INDEX(DATABASE!$AF$13:$AF$62,MATCH($C1957,DATABASE!$AC$13:$AC$62,0))+3*DATABASE!$AF$62,""))))</f>
        <v/>
      </c>
      <c r="E1957" s="38" t="str">
        <f>IF(AND($K1957="Y",$G1957&lt;&gt;"UNYIL",$F1957&lt;DATABASE!$O$8),"2x D11",IF(AND($K1957="Y",$G1957&lt;&gt;"UNYIL",$F1957&gt;=DATABASE!$O$8),"3x D11",""))</f>
        <v/>
      </c>
      <c r="F1957" s="9" t="str">
        <f>IF('DATA ACCURATE'!N1960&lt;&gt;"",'DATA ACCURATE'!N1960,"")</f>
        <v/>
      </c>
      <c r="G1957" t="str">
        <f>IF(F1957="","",IF(F1957&lt;=DATABASE!$I$8,"UNYIL",IF(F1957&lt;=DATABASE!$J$8,"KECIL",IF(F1957&lt;DATABASE!$K$8,"TANGGUNG",IF(F1957&gt;=DATABASE!$K$8,"BESAR","")))))</f>
        <v/>
      </c>
      <c r="H1957" s="16" t="str">
        <f>IF('DATA ACCURATE'!J1960&lt;&gt;"",'DATA ACCURATE'!J1960,"")</f>
        <v/>
      </c>
      <c r="I1957" s="35" t="str">
        <f>IF(B1957&lt;&gt;"",IFERROR(VLOOKUP(B1957,'DATA TIMBANGAN'!G:M,7,FALSE),VLOOKUP(B1957,'DATA TIMBANGAN'!G:M,7)),"")</f>
        <v/>
      </c>
      <c r="J1957" s="25" t="str">
        <f>IF(H1957&lt;&gt;"",IFERROR(INDEX(DATABASE!$Z$19:$Z$38,MATCH(DATEVALUE(H1957),DATABASE!$AA$19:$AA$38,0)),INDEX(DATABASE!$Z$12:$Z$18,MATCH(WEEKDAY(H1957,2),DATABASE!$AA$12:$AA$18,0))),"")</f>
        <v/>
      </c>
      <c r="K1957" s="25" t="str">
        <f>IF('DATA ACCURATE'!V1960&lt;&gt;"",'DATA ACCURATE'!V1960,"")</f>
        <v/>
      </c>
      <c r="L1957" s="80" t="str">
        <f>IF($H1957="","",IF(OR($J1957="LIBUR",AND($L1956="LIBUR",$O1956=$O1957)),"LIBUR",IF(AND(OR($L1956="LUAR JAM KERJA 1",$L1956="LUAR JAM KERJA 2"),OR(OR(AND($H1956=$H1957,AND(OR($I1957&gt;DATABASE!$J$3,$I1957&lt;DATABASE!$J$6),((DATEVALUE($H1957)+$I1957)-(DATEVALUE($H1956)+$I1956))&lt;DATABASE!$J$6)),AND($H1956=$H1957,$O1956=$O1957,OR($I1957&gt;DATABASE!$J$6,$I1957&lt;DATABASE!$J$3))),AND(($H1957-$H1956)=1,OR($I1957&lt;DATABASE!$I$6,((DATEVALUE($H1957)+$I1957)-(DATEVALUE($H1956)+$I1956))&lt;DATABASE!$J$6))),$A1957=$A1956),"LUAR JAM KERJA 2",IF(AND(OR(WEEKDAY($H1957,2)=1,WEEKDAY($H1957,2)=2,WEEKDAY($H1957,2)=3,WEEKDAY($H1957,2)=4,WEEKDAY($H1957,2)=5),$I1957&lt;=DATABASE!$J$3,$I1957&gt;=DATABASE!$I$3),"JAM KERJA",IF(AND(WEEKDAY($H1957,2)=6,$I1957&lt;=DATABASE!$J$4,$I1957&gt;=DATABASE!$I$4),"JAM KERJA","LUAR JAM KERJA 1")))))</f>
        <v/>
      </c>
      <c r="M1957" s="33" t="str">
        <f>IF('DATA ACCURATE'!T1960&lt;&gt;"",IF('DATA ACCURATE'!T1960&gt;100,'DATA ACCURATE'!T1960/10,'DATA ACCURATE'!T1960),"")</f>
        <v/>
      </c>
      <c r="N1957" t="str">
        <f>IF(M1957="","",IF(M1957&lt;=DATABASE!$I$9,"LOKAL",IF(M1957&lt;DATABASE!$J$9,"LUAR KOTA 1",IF($M1957&gt;=DATABASE!$J$9,"LUAR KOTA 2",""))))</f>
        <v/>
      </c>
      <c r="O1957" s="38" t="str">
        <f>IF('DATA ACCURATE'!L1960&lt;&gt;"",'DATA ACCURATE'!L1960,"")</f>
        <v/>
      </c>
      <c r="Q1957" s="38">
        <f t="shared" si="210"/>
        <v>0</v>
      </c>
      <c r="R1957" s="38">
        <f t="shared" si="210"/>
        <v>0</v>
      </c>
      <c r="S1957" s="38">
        <f t="shared" si="210"/>
        <v>0</v>
      </c>
      <c r="T1957" s="38">
        <f t="shared" si="210"/>
        <v>0</v>
      </c>
      <c r="U1957" s="38">
        <f t="shared" si="211"/>
        <v>0</v>
      </c>
      <c r="V1957" s="38">
        <f t="shared" si="211"/>
        <v>0</v>
      </c>
      <c r="W1957" s="38">
        <f t="shared" si="211"/>
        <v>0</v>
      </c>
      <c r="X1957" s="38">
        <f t="shared" si="212"/>
        <v>0</v>
      </c>
      <c r="Y1957" s="38">
        <f t="shared" si="212"/>
        <v>0</v>
      </c>
      <c r="Z1957" s="38">
        <f t="shared" si="212"/>
        <v>0</v>
      </c>
      <c r="AA1957" s="38">
        <f t="shared" si="212"/>
        <v>0</v>
      </c>
      <c r="AB1957" s="38">
        <f t="shared" si="213"/>
        <v>0</v>
      </c>
      <c r="AC1957" s="38">
        <f t="shared" si="214"/>
        <v>0</v>
      </c>
      <c r="AD1957" s="38" t="str">
        <f t="shared" si="215"/>
        <v>000000000000</v>
      </c>
    </row>
    <row r="1958" spans="1:30">
      <c r="A1958" s="9" t="str">
        <f>IF('DATA ACCURATE'!A1961&lt;&gt;"",'DATA ACCURATE'!A1961,"")</f>
        <v/>
      </c>
      <c r="B1958" s="9" t="str">
        <f>IF('DATA ACCURATE'!D1961&lt;&gt;"",'DATA ACCURATE'!D1961,"")</f>
        <v/>
      </c>
      <c r="C1958" s="38" t="str">
        <f>IF($AD1958="000000000000","",INDEX(DATABASE!$W$12:$W$71,MATCH($AD1958,DATABASE!$V$12:$V$71,0)))</f>
        <v/>
      </c>
      <c r="D1958" s="34" t="str">
        <f>IF(C1958="","",IF(E1958="",INDEX(DATABASE!$AF$13:$AF$62,MATCH($C1958,DATABASE!$AC$13:$AC$62,0)),IF(E1958="2x D11",INDEX(DATABASE!$AF$13:$AF$62,MATCH($C1958,DATABASE!$AC$13:$AC$62,0))+2*DATABASE!$AF$62,IF(E1958="3x D11",INDEX(DATABASE!$AF$13:$AF$62,MATCH($C1958,DATABASE!$AC$13:$AC$62,0))+3*DATABASE!$AF$62,""))))</f>
        <v/>
      </c>
      <c r="E1958" s="38" t="str">
        <f>IF(AND($K1958="Y",$G1958&lt;&gt;"UNYIL",$F1958&lt;DATABASE!$O$8),"2x D11",IF(AND($K1958="Y",$G1958&lt;&gt;"UNYIL",$F1958&gt;=DATABASE!$O$8),"3x D11",""))</f>
        <v/>
      </c>
      <c r="F1958" s="9" t="str">
        <f>IF('DATA ACCURATE'!N1961&lt;&gt;"",'DATA ACCURATE'!N1961,"")</f>
        <v/>
      </c>
      <c r="G1958" t="str">
        <f>IF(F1958="","",IF(F1958&lt;=DATABASE!$I$8,"UNYIL",IF(F1958&lt;=DATABASE!$J$8,"KECIL",IF(F1958&lt;DATABASE!$K$8,"TANGGUNG",IF(F1958&gt;=DATABASE!$K$8,"BESAR","")))))</f>
        <v/>
      </c>
      <c r="H1958" s="16" t="str">
        <f>IF('DATA ACCURATE'!J1961&lt;&gt;"",'DATA ACCURATE'!J1961,"")</f>
        <v/>
      </c>
      <c r="I1958" s="35" t="str">
        <f>IF(B1958&lt;&gt;"",IFERROR(VLOOKUP(B1958,'DATA TIMBANGAN'!G:M,7,FALSE),VLOOKUP(B1958,'DATA TIMBANGAN'!G:M,7)),"")</f>
        <v/>
      </c>
      <c r="J1958" s="25" t="str">
        <f>IF(H1958&lt;&gt;"",IFERROR(INDEX(DATABASE!$Z$19:$Z$38,MATCH(DATEVALUE(H1958),DATABASE!$AA$19:$AA$38,0)),INDEX(DATABASE!$Z$12:$Z$18,MATCH(WEEKDAY(H1958,2),DATABASE!$AA$12:$AA$18,0))),"")</f>
        <v/>
      </c>
      <c r="K1958" s="25" t="str">
        <f>IF('DATA ACCURATE'!V1961&lt;&gt;"",'DATA ACCURATE'!V1961,"")</f>
        <v/>
      </c>
      <c r="L1958" s="80" t="str">
        <f>IF($H1958="","",IF(OR($J1958="LIBUR",AND($L1957="LIBUR",$O1957=$O1958)),"LIBUR",IF(AND(OR($L1957="LUAR JAM KERJA 1",$L1957="LUAR JAM KERJA 2"),OR(OR(AND($H1957=$H1958,AND(OR($I1958&gt;DATABASE!$J$3,$I1958&lt;DATABASE!$J$6),((DATEVALUE($H1958)+$I1958)-(DATEVALUE($H1957)+$I1957))&lt;DATABASE!$J$6)),AND($H1957=$H1958,$O1957=$O1958,OR($I1958&gt;DATABASE!$J$6,$I1958&lt;DATABASE!$J$3))),AND(($H1958-$H1957)=1,OR($I1958&lt;DATABASE!$I$6,((DATEVALUE($H1958)+$I1958)-(DATEVALUE($H1957)+$I1957))&lt;DATABASE!$J$6))),$A1958=$A1957),"LUAR JAM KERJA 2",IF(AND(OR(WEEKDAY($H1958,2)=1,WEEKDAY($H1958,2)=2,WEEKDAY($H1958,2)=3,WEEKDAY($H1958,2)=4,WEEKDAY($H1958,2)=5),$I1958&lt;=DATABASE!$J$3,$I1958&gt;=DATABASE!$I$3),"JAM KERJA",IF(AND(WEEKDAY($H1958,2)=6,$I1958&lt;=DATABASE!$J$4,$I1958&gt;=DATABASE!$I$4),"JAM KERJA","LUAR JAM KERJA 1")))))</f>
        <v/>
      </c>
      <c r="M1958" s="33" t="str">
        <f>IF('DATA ACCURATE'!T1961&lt;&gt;"",IF('DATA ACCURATE'!T1961&gt;100,'DATA ACCURATE'!T1961/10,'DATA ACCURATE'!T1961),"")</f>
        <v/>
      </c>
      <c r="N1958" t="str">
        <f>IF(M1958="","",IF(M1958&lt;=DATABASE!$I$9,"LOKAL",IF(M1958&lt;DATABASE!$J$9,"LUAR KOTA 1",IF($M1958&gt;=DATABASE!$J$9,"LUAR KOTA 2",""))))</f>
        <v/>
      </c>
      <c r="O1958" s="38" t="str">
        <f>IF('DATA ACCURATE'!L1961&lt;&gt;"",'DATA ACCURATE'!L1961,"")</f>
        <v/>
      </c>
      <c r="Q1958" s="38">
        <f t="shared" si="210"/>
        <v>0</v>
      </c>
      <c r="R1958" s="38">
        <f t="shared" si="210"/>
        <v>0</v>
      </c>
      <c r="S1958" s="38">
        <f t="shared" si="210"/>
        <v>0</v>
      </c>
      <c r="T1958" s="38">
        <f t="shared" si="210"/>
        <v>0</v>
      </c>
      <c r="U1958" s="38">
        <f t="shared" si="211"/>
        <v>0</v>
      </c>
      <c r="V1958" s="38">
        <f t="shared" si="211"/>
        <v>0</v>
      </c>
      <c r="W1958" s="38">
        <f t="shared" si="211"/>
        <v>0</v>
      </c>
      <c r="X1958" s="38">
        <f t="shared" si="212"/>
        <v>0</v>
      </c>
      <c r="Y1958" s="38">
        <f t="shared" si="212"/>
        <v>0</v>
      </c>
      <c r="Z1958" s="38">
        <f t="shared" si="212"/>
        <v>0</v>
      </c>
      <c r="AA1958" s="38">
        <f t="shared" si="212"/>
        <v>0</v>
      </c>
      <c r="AB1958" s="38">
        <f t="shared" si="213"/>
        <v>0</v>
      </c>
      <c r="AC1958" s="38">
        <f t="shared" si="214"/>
        <v>0</v>
      </c>
      <c r="AD1958" s="38" t="str">
        <f t="shared" si="215"/>
        <v>000000000000</v>
      </c>
    </row>
    <row r="1959" spans="1:30">
      <c r="A1959" s="9" t="str">
        <f>IF('DATA ACCURATE'!A1962&lt;&gt;"",'DATA ACCURATE'!A1962,"")</f>
        <v/>
      </c>
      <c r="B1959" s="9" t="str">
        <f>IF('DATA ACCURATE'!D1962&lt;&gt;"",'DATA ACCURATE'!D1962,"")</f>
        <v/>
      </c>
      <c r="C1959" s="38" t="str">
        <f>IF($AD1959="000000000000","",INDEX(DATABASE!$W$12:$W$71,MATCH($AD1959,DATABASE!$V$12:$V$71,0)))</f>
        <v/>
      </c>
      <c r="D1959" s="34" t="str">
        <f>IF(C1959="","",IF(E1959="",INDEX(DATABASE!$AF$13:$AF$62,MATCH($C1959,DATABASE!$AC$13:$AC$62,0)),IF(E1959="2x D11",INDEX(DATABASE!$AF$13:$AF$62,MATCH($C1959,DATABASE!$AC$13:$AC$62,0))+2*DATABASE!$AF$62,IF(E1959="3x D11",INDEX(DATABASE!$AF$13:$AF$62,MATCH($C1959,DATABASE!$AC$13:$AC$62,0))+3*DATABASE!$AF$62,""))))</f>
        <v/>
      </c>
      <c r="E1959" s="38" t="str">
        <f>IF(AND($K1959="Y",$G1959&lt;&gt;"UNYIL",$F1959&lt;DATABASE!$O$8),"2x D11",IF(AND($K1959="Y",$G1959&lt;&gt;"UNYIL",$F1959&gt;=DATABASE!$O$8),"3x D11",""))</f>
        <v/>
      </c>
      <c r="F1959" s="9" t="str">
        <f>IF('DATA ACCURATE'!N1962&lt;&gt;"",'DATA ACCURATE'!N1962,"")</f>
        <v/>
      </c>
      <c r="G1959" t="str">
        <f>IF(F1959="","",IF(F1959&lt;=DATABASE!$I$8,"UNYIL",IF(F1959&lt;=DATABASE!$J$8,"KECIL",IF(F1959&lt;DATABASE!$K$8,"TANGGUNG",IF(F1959&gt;=DATABASE!$K$8,"BESAR","")))))</f>
        <v/>
      </c>
      <c r="H1959" s="16" t="str">
        <f>IF('DATA ACCURATE'!J1962&lt;&gt;"",'DATA ACCURATE'!J1962,"")</f>
        <v/>
      </c>
      <c r="I1959" s="35" t="str">
        <f>IF(B1959&lt;&gt;"",IFERROR(VLOOKUP(B1959,'DATA TIMBANGAN'!G:M,7,FALSE),VLOOKUP(B1959,'DATA TIMBANGAN'!G:M,7)),"")</f>
        <v/>
      </c>
      <c r="J1959" s="25" t="str">
        <f>IF(H1959&lt;&gt;"",IFERROR(INDEX(DATABASE!$Z$19:$Z$38,MATCH(DATEVALUE(H1959),DATABASE!$AA$19:$AA$38,0)),INDEX(DATABASE!$Z$12:$Z$18,MATCH(WEEKDAY(H1959,2),DATABASE!$AA$12:$AA$18,0))),"")</f>
        <v/>
      </c>
      <c r="K1959" s="25" t="str">
        <f>IF('DATA ACCURATE'!V1962&lt;&gt;"",'DATA ACCURATE'!V1962,"")</f>
        <v/>
      </c>
      <c r="L1959" s="80" t="str">
        <f>IF($H1959="","",IF(OR($J1959="LIBUR",AND($L1958="LIBUR",$O1958=$O1959)),"LIBUR",IF(AND(OR($L1958="LUAR JAM KERJA 1",$L1958="LUAR JAM KERJA 2"),OR(OR(AND($H1958=$H1959,AND(OR($I1959&gt;DATABASE!$J$3,$I1959&lt;DATABASE!$J$6),((DATEVALUE($H1959)+$I1959)-(DATEVALUE($H1958)+$I1958))&lt;DATABASE!$J$6)),AND($H1958=$H1959,$O1958=$O1959,OR($I1959&gt;DATABASE!$J$6,$I1959&lt;DATABASE!$J$3))),AND(($H1959-$H1958)=1,OR($I1959&lt;DATABASE!$I$6,((DATEVALUE($H1959)+$I1959)-(DATEVALUE($H1958)+$I1958))&lt;DATABASE!$J$6))),$A1959=$A1958),"LUAR JAM KERJA 2",IF(AND(OR(WEEKDAY($H1959,2)=1,WEEKDAY($H1959,2)=2,WEEKDAY($H1959,2)=3,WEEKDAY($H1959,2)=4,WEEKDAY($H1959,2)=5),$I1959&lt;=DATABASE!$J$3,$I1959&gt;=DATABASE!$I$3),"JAM KERJA",IF(AND(WEEKDAY($H1959,2)=6,$I1959&lt;=DATABASE!$J$4,$I1959&gt;=DATABASE!$I$4),"JAM KERJA","LUAR JAM KERJA 1")))))</f>
        <v/>
      </c>
      <c r="M1959" s="33" t="str">
        <f>IF('DATA ACCURATE'!T1962&lt;&gt;"",IF('DATA ACCURATE'!T1962&gt;100,'DATA ACCURATE'!T1962/10,'DATA ACCURATE'!T1962),"")</f>
        <v/>
      </c>
      <c r="N1959" t="str">
        <f>IF(M1959="","",IF(M1959&lt;=DATABASE!$I$9,"LOKAL",IF(M1959&lt;DATABASE!$J$9,"LUAR KOTA 1",IF($M1959&gt;=DATABASE!$J$9,"LUAR KOTA 2",""))))</f>
        <v/>
      </c>
      <c r="O1959" s="38" t="str">
        <f>IF('DATA ACCURATE'!L1962&lt;&gt;"",'DATA ACCURATE'!L1962,"")</f>
        <v/>
      </c>
      <c r="Q1959" s="38">
        <f t="shared" si="210"/>
        <v>0</v>
      </c>
      <c r="R1959" s="38">
        <f t="shared" si="210"/>
        <v>0</v>
      </c>
      <c r="S1959" s="38">
        <f t="shared" si="210"/>
        <v>0</v>
      </c>
      <c r="T1959" s="38">
        <f t="shared" si="210"/>
        <v>0</v>
      </c>
      <c r="U1959" s="38">
        <f t="shared" si="211"/>
        <v>0</v>
      </c>
      <c r="V1959" s="38">
        <f t="shared" si="211"/>
        <v>0</v>
      </c>
      <c r="W1959" s="38">
        <f t="shared" si="211"/>
        <v>0</v>
      </c>
      <c r="X1959" s="38">
        <f t="shared" si="212"/>
        <v>0</v>
      </c>
      <c r="Y1959" s="38">
        <f t="shared" si="212"/>
        <v>0</v>
      </c>
      <c r="Z1959" s="38">
        <f t="shared" si="212"/>
        <v>0</v>
      </c>
      <c r="AA1959" s="38">
        <f t="shared" si="212"/>
        <v>0</v>
      </c>
      <c r="AB1959" s="38">
        <f t="shared" si="213"/>
        <v>0</v>
      </c>
      <c r="AC1959" s="38">
        <f t="shared" si="214"/>
        <v>0</v>
      </c>
      <c r="AD1959" s="38" t="str">
        <f t="shared" si="215"/>
        <v>000000000000</v>
      </c>
    </row>
    <row r="1960" spans="1:30">
      <c r="A1960" s="9" t="str">
        <f>IF('DATA ACCURATE'!A1963&lt;&gt;"",'DATA ACCURATE'!A1963,"")</f>
        <v/>
      </c>
      <c r="B1960" s="9" t="str">
        <f>IF('DATA ACCURATE'!D1963&lt;&gt;"",'DATA ACCURATE'!D1963,"")</f>
        <v/>
      </c>
      <c r="C1960" s="38" t="str">
        <f>IF($AD1960="000000000000","",INDEX(DATABASE!$W$12:$W$71,MATCH($AD1960,DATABASE!$V$12:$V$71,0)))</f>
        <v/>
      </c>
      <c r="D1960" s="34" t="str">
        <f>IF(C1960="","",IF(E1960="",INDEX(DATABASE!$AF$13:$AF$62,MATCH($C1960,DATABASE!$AC$13:$AC$62,0)),IF(E1960="2x D11",INDEX(DATABASE!$AF$13:$AF$62,MATCH($C1960,DATABASE!$AC$13:$AC$62,0))+2*DATABASE!$AF$62,IF(E1960="3x D11",INDEX(DATABASE!$AF$13:$AF$62,MATCH($C1960,DATABASE!$AC$13:$AC$62,0))+3*DATABASE!$AF$62,""))))</f>
        <v/>
      </c>
      <c r="E1960" s="38" t="str">
        <f>IF(AND($K1960="Y",$G1960&lt;&gt;"UNYIL",$F1960&lt;DATABASE!$O$8),"2x D11",IF(AND($K1960="Y",$G1960&lt;&gt;"UNYIL",$F1960&gt;=DATABASE!$O$8),"3x D11",""))</f>
        <v/>
      </c>
      <c r="F1960" s="9" t="str">
        <f>IF('DATA ACCURATE'!N1963&lt;&gt;"",'DATA ACCURATE'!N1963,"")</f>
        <v/>
      </c>
      <c r="G1960" t="str">
        <f>IF(F1960="","",IF(F1960&lt;=DATABASE!$I$8,"UNYIL",IF(F1960&lt;=DATABASE!$J$8,"KECIL",IF(F1960&lt;DATABASE!$K$8,"TANGGUNG",IF(F1960&gt;=DATABASE!$K$8,"BESAR","")))))</f>
        <v/>
      </c>
      <c r="H1960" s="16" t="str">
        <f>IF('DATA ACCURATE'!J1963&lt;&gt;"",'DATA ACCURATE'!J1963,"")</f>
        <v/>
      </c>
      <c r="I1960" s="35" t="str">
        <f>IF(B1960&lt;&gt;"",IFERROR(VLOOKUP(B1960,'DATA TIMBANGAN'!G:M,7,FALSE),VLOOKUP(B1960,'DATA TIMBANGAN'!G:M,7)),"")</f>
        <v/>
      </c>
      <c r="J1960" s="25" t="str">
        <f>IF(H1960&lt;&gt;"",IFERROR(INDEX(DATABASE!$Z$19:$Z$38,MATCH(DATEVALUE(H1960),DATABASE!$AA$19:$AA$38,0)),INDEX(DATABASE!$Z$12:$Z$18,MATCH(WEEKDAY(H1960,2),DATABASE!$AA$12:$AA$18,0))),"")</f>
        <v/>
      </c>
      <c r="K1960" s="25" t="str">
        <f>IF('DATA ACCURATE'!V1963&lt;&gt;"",'DATA ACCURATE'!V1963,"")</f>
        <v/>
      </c>
      <c r="L1960" s="80" t="str">
        <f>IF($H1960="","",IF(OR($J1960="LIBUR",AND($L1959="LIBUR",$O1959=$O1960)),"LIBUR",IF(AND(OR($L1959="LUAR JAM KERJA 1",$L1959="LUAR JAM KERJA 2"),OR(OR(AND($H1959=$H1960,AND(OR($I1960&gt;DATABASE!$J$3,$I1960&lt;DATABASE!$J$6),((DATEVALUE($H1960)+$I1960)-(DATEVALUE($H1959)+$I1959))&lt;DATABASE!$J$6)),AND($H1959=$H1960,$O1959=$O1960,OR($I1960&gt;DATABASE!$J$6,$I1960&lt;DATABASE!$J$3))),AND(($H1960-$H1959)=1,OR($I1960&lt;DATABASE!$I$6,((DATEVALUE($H1960)+$I1960)-(DATEVALUE($H1959)+$I1959))&lt;DATABASE!$J$6))),$A1960=$A1959),"LUAR JAM KERJA 2",IF(AND(OR(WEEKDAY($H1960,2)=1,WEEKDAY($H1960,2)=2,WEEKDAY($H1960,2)=3,WEEKDAY($H1960,2)=4,WEEKDAY($H1960,2)=5),$I1960&lt;=DATABASE!$J$3,$I1960&gt;=DATABASE!$I$3),"JAM KERJA",IF(AND(WEEKDAY($H1960,2)=6,$I1960&lt;=DATABASE!$J$4,$I1960&gt;=DATABASE!$I$4),"JAM KERJA","LUAR JAM KERJA 1")))))</f>
        <v/>
      </c>
      <c r="M1960" s="33" t="str">
        <f>IF('DATA ACCURATE'!T1963&lt;&gt;"",IF('DATA ACCURATE'!T1963&gt;100,'DATA ACCURATE'!T1963/10,'DATA ACCURATE'!T1963),"")</f>
        <v/>
      </c>
      <c r="N1960" t="str">
        <f>IF(M1960="","",IF(M1960&lt;=DATABASE!$I$9,"LOKAL",IF(M1960&lt;DATABASE!$J$9,"LUAR KOTA 1",IF($M1960&gt;=DATABASE!$J$9,"LUAR KOTA 2",""))))</f>
        <v/>
      </c>
      <c r="O1960" s="38" t="str">
        <f>IF('DATA ACCURATE'!L1963&lt;&gt;"",'DATA ACCURATE'!L1963,"")</f>
        <v/>
      </c>
      <c r="Q1960" s="38">
        <f t="shared" si="210"/>
        <v>0</v>
      </c>
      <c r="R1960" s="38">
        <f t="shared" si="210"/>
        <v>0</v>
      </c>
      <c r="S1960" s="38">
        <f t="shared" si="210"/>
        <v>0</v>
      </c>
      <c r="T1960" s="38">
        <f t="shared" si="210"/>
        <v>0</v>
      </c>
      <c r="U1960" s="38">
        <f t="shared" si="211"/>
        <v>0</v>
      </c>
      <c r="V1960" s="38">
        <f t="shared" si="211"/>
        <v>0</v>
      </c>
      <c r="W1960" s="38">
        <f t="shared" si="211"/>
        <v>0</v>
      </c>
      <c r="X1960" s="38">
        <f t="shared" si="212"/>
        <v>0</v>
      </c>
      <c r="Y1960" s="38">
        <f t="shared" si="212"/>
        <v>0</v>
      </c>
      <c r="Z1960" s="38">
        <f t="shared" si="212"/>
        <v>0</v>
      </c>
      <c r="AA1960" s="38">
        <f t="shared" si="212"/>
        <v>0</v>
      </c>
      <c r="AB1960" s="38">
        <f t="shared" si="213"/>
        <v>0</v>
      </c>
      <c r="AC1960" s="38">
        <f t="shared" si="214"/>
        <v>0</v>
      </c>
      <c r="AD1960" s="38" t="str">
        <f t="shared" si="215"/>
        <v>000000000000</v>
      </c>
    </row>
    <row r="1961" spans="1:30">
      <c r="A1961" s="9" t="str">
        <f>IF('DATA ACCURATE'!A1964&lt;&gt;"",'DATA ACCURATE'!A1964,"")</f>
        <v/>
      </c>
      <c r="B1961" s="9" t="str">
        <f>IF('DATA ACCURATE'!D1964&lt;&gt;"",'DATA ACCURATE'!D1964,"")</f>
        <v/>
      </c>
      <c r="C1961" s="38" t="str">
        <f>IF($AD1961="000000000000","",INDEX(DATABASE!$W$12:$W$71,MATCH($AD1961,DATABASE!$V$12:$V$71,0)))</f>
        <v/>
      </c>
      <c r="D1961" s="34" t="str">
        <f>IF(C1961="","",IF(E1961="",INDEX(DATABASE!$AF$13:$AF$62,MATCH($C1961,DATABASE!$AC$13:$AC$62,0)),IF(E1961="2x D11",INDEX(DATABASE!$AF$13:$AF$62,MATCH($C1961,DATABASE!$AC$13:$AC$62,0))+2*DATABASE!$AF$62,IF(E1961="3x D11",INDEX(DATABASE!$AF$13:$AF$62,MATCH($C1961,DATABASE!$AC$13:$AC$62,0))+3*DATABASE!$AF$62,""))))</f>
        <v/>
      </c>
      <c r="E1961" s="38" t="str">
        <f>IF(AND($K1961="Y",$G1961&lt;&gt;"UNYIL",$F1961&lt;DATABASE!$O$8),"2x D11",IF(AND($K1961="Y",$G1961&lt;&gt;"UNYIL",$F1961&gt;=DATABASE!$O$8),"3x D11",""))</f>
        <v/>
      </c>
      <c r="F1961" s="9" t="str">
        <f>IF('DATA ACCURATE'!N1964&lt;&gt;"",'DATA ACCURATE'!N1964,"")</f>
        <v/>
      </c>
      <c r="G1961" t="str">
        <f>IF(F1961="","",IF(F1961&lt;=DATABASE!$I$8,"UNYIL",IF(F1961&lt;=DATABASE!$J$8,"KECIL",IF(F1961&lt;DATABASE!$K$8,"TANGGUNG",IF(F1961&gt;=DATABASE!$K$8,"BESAR","")))))</f>
        <v/>
      </c>
      <c r="H1961" s="16" t="str">
        <f>IF('DATA ACCURATE'!J1964&lt;&gt;"",'DATA ACCURATE'!J1964,"")</f>
        <v/>
      </c>
      <c r="I1961" s="35" t="str">
        <f>IF(B1961&lt;&gt;"",IFERROR(VLOOKUP(B1961,'DATA TIMBANGAN'!G:M,7,FALSE),VLOOKUP(B1961,'DATA TIMBANGAN'!G:M,7)),"")</f>
        <v/>
      </c>
      <c r="J1961" s="25" t="str">
        <f>IF(H1961&lt;&gt;"",IFERROR(INDEX(DATABASE!$Z$19:$Z$38,MATCH(DATEVALUE(H1961),DATABASE!$AA$19:$AA$38,0)),INDEX(DATABASE!$Z$12:$Z$18,MATCH(WEEKDAY(H1961,2),DATABASE!$AA$12:$AA$18,0))),"")</f>
        <v/>
      </c>
      <c r="K1961" s="25" t="str">
        <f>IF('DATA ACCURATE'!V1964&lt;&gt;"",'DATA ACCURATE'!V1964,"")</f>
        <v/>
      </c>
      <c r="L1961" s="80" t="str">
        <f>IF($H1961="","",IF(OR($J1961="LIBUR",AND($L1960="LIBUR",$O1960=$O1961)),"LIBUR",IF(AND(OR($L1960="LUAR JAM KERJA 1",$L1960="LUAR JAM KERJA 2"),OR(OR(AND($H1960=$H1961,AND(OR($I1961&gt;DATABASE!$J$3,$I1961&lt;DATABASE!$J$6),((DATEVALUE($H1961)+$I1961)-(DATEVALUE($H1960)+$I1960))&lt;DATABASE!$J$6)),AND($H1960=$H1961,$O1960=$O1961,OR($I1961&gt;DATABASE!$J$6,$I1961&lt;DATABASE!$J$3))),AND(($H1961-$H1960)=1,OR($I1961&lt;DATABASE!$I$6,((DATEVALUE($H1961)+$I1961)-(DATEVALUE($H1960)+$I1960))&lt;DATABASE!$J$6))),$A1961=$A1960),"LUAR JAM KERJA 2",IF(AND(OR(WEEKDAY($H1961,2)=1,WEEKDAY($H1961,2)=2,WEEKDAY($H1961,2)=3,WEEKDAY($H1961,2)=4,WEEKDAY($H1961,2)=5),$I1961&lt;=DATABASE!$J$3,$I1961&gt;=DATABASE!$I$3),"JAM KERJA",IF(AND(WEEKDAY($H1961,2)=6,$I1961&lt;=DATABASE!$J$4,$I1961&gt;=DATABASE!$I$4),"JAM KERJA","LUAR JAM KERJA 1")))))</f>
        <v/>
      </c>
      <c r="M1961" s="33" t="str">
        <f>IF('DATA ACCURATE'!T1964&lt;&gt;"",IF('DATA ACCURATE'!T1964&gt;100,'DATA ACCURATE'!T1964/10,'DATA ACCURATE'!T1964),"")</f>
        <v/>
      </c>
      <c r="N1961" t="str">
        <f>IF(M1961="","",IF(M1961&lt;=DATABASE!$I$9,"LOKAL",IF(M1961&lt;DATABASE!$J$9,"LUAR KOTA 1",IF($M1961&gt;=DATABASE!$J$9,"LUAR KOTA 2",""))))</f>
        <v/>
      </c>
      <c r="O1961" s="38" t="str">
        <f>IF('DATA ACCURATE'!L1964&lt;&gt;"",'DATA ACCURATE'!L1964,"")</f>
        <v/>
      </c>
      <c r="Q1961" s="38">
        <f t="shared" si="210"/>
        <v>0</v>
      </c>
      <c r="R1961" s="38">
        <f t="shared" si="210"/>
        <v>0</v>
      </c>
      <c r="S1961" s="38">
        <f t="shared" si="210"/>
        <v>0</v>
      </c>
      <c r="T1961" s="38">
        <f t="shared" si="210"/>
        <v>0</v>
      </c>
      <c r="U1961" s="38">
        <f t="shared" si="211"/>
        <v>0</v>
      </c>
      <c r="V1961" s="38">
        <f t="shared" si="211"/>
        <v>0</v>
      </c>
      <c r="W1961" s="38">
        <f t="shared" si="211"/>
        <v>0</v>
      </c>
      <c r="X1961" s="38">
        <f t="shared" si="212"/>
        <v>0</v>
      </c>
      <c r="Y1961" s="38">
        <f t="shared" si="212"/>
        <v>0</v>
      </c>
      <c r="Z1961" s="38">
        <f t="shared" si="212"/>
        <v>0</v>
      </c>
      <c r="AA1961" s="38">
        <f t="shared" si="212"/>
        <v>0</v>
      </c>
      <c r="AB1961" s="38">
        <f t="shared" si="213"/>
        <v>0</v>
      </c>
      <c r="AC1961" s="38">
        <f t="shared" si="214"/>
        <v>0</v>
      </c>
      <c r="AD1961" s="38" t="str">
        <f t="shared" si="215"/>
        <v>000000000000</v>
      </c>
    </row>
    <row r="1962" spans="1:30">
      <c r="A1962" s="9" t="str">
        <f>IF('DATA ACCURATE'!A1965&lt;&gt;"",'DATA ACCURATE'!A1965,"")</f>
        <v/>
      </c>
      <c r="B1962" s="9" t="str">
        <f>IF('DATA ACCURATE'!D1965&lt;&gt;"",'DATA ACCURATE'!D1965,"")</f>
        <v/>
      </c>
      <c r="C1962" s="38" t="str">
        <f>IF($AD1962="000000000000","",INDEX(DATABASE!$W$12:$W$71,MATCH($AD1962,DATABASE!$V$12:$V$71,0)))</f>
        <v/>
      </c>
      <c r="D1962" s="34" t="str">
        <f>IF(C1962="","",IF(E1962="",INDEX(DATABASE!$AF$13:$AF$62,MATCH($C1962,DATABASE!$AC$13:$AC$62,0)),IF(E1962="2x D11",INDEX(DATABASE!$AF$13:$AF$62,MATCH($C1962,DATABASE!$AC$13:$AC$62,0))+2*DATABASE!$AF$62,IF(E1962="3x D11",INDEX(DATABASE!$AF$13:$AF$62,MATCH($C1962,DATABASE!$AC$13:$AC$62,0))+3*DATABASE!$AF$62,""))))</f>
        <v/>
      </c>
      <c r="E1962" s="38" t="str">
        <f>IF(AND($K1962="Y",$G1962&lt;&gt;"UNYIL",$F1962&lt;DATABASE!$O$8),"2x D11",IF(AND($K1962="Y",$G1962&lt;&gt;"UNYIL",$F1962&gt;=DATABASE!$O$8),"3x D11",""))</f>
        <v/>
      </c>
      <c r="F1962" s="9" t="str">
        <f>IF('DATA ACCURATE'!N1965&lt;&gt;"",'DATA ACCURATE'!N1965,"")</f>
        <v/>
      </c>
      <c r="G1962" t="str">
        <f>IF(F1962="","",IF(F1962&lt;=DATABASE!$I$8,"UNYIL",IF(F1962&lt;=DATABASE!$J$8,"KECIL",IF(F1962&lt;DATABASE!$K$8,"TANGGUNG",IF(F1962&gt;=DATABASE!$K$8,"BESAR","")))))</f>
        <v/>
      </c>
      <c r="H1962" s="16" t="str">
        <f>IF('DATA ACCURATE'!J1965&lt;&gt;"",'DATA ACCURATE'!J1965,"")</f>
        <v/>
      </c>
      <c r="I1962" s="35" t="str">
        <f>IF(B1962&lt;&gt;"",IFERROR(VLOOKUP(B1962,'DATA TIMBANGAN'!G:M,7,FALSE),VLOOKUP(B1962,'DATA TIMBANGAN'!G:M,7)),"")</f>
        <v/>
      </c>
      <c r="J1962" s="25" t="str">
        <f>IF(H1962&lt;&gt;"",IFERROR(INDEX(DATABASE!$Z$19:$Z$38,MATCH(DATEVALUE(H1962),DATABASE!$AA$19:$AA$38,0)),INDEX(DATABASE!$Z$12:$Z$18,MATCH(WEEKDAY(H1962,2),DATABASE!$AA$12:$AA$18,0))),"")</f>
        <v/>
      </c>
      <c r="K1962" s="25" t="str">
        <f>IF('DATA ACCURATE'!V1965&lt;&gt;"",'DATA ACCURATE'!V1965,"")</f>
        <v/>
      </c>
      <c r="L1962" s="80" t="str">
        <f>IF($H1962="","",IF(OR($J1962="LIBUR",AND($L1961="LIBUR",$O1961=$O1962)),"LIBUR",IF(AND(OR($L1961="LUAR JAM KERJA 1",$L1961="LUAR JAM KERJA 2"),OR(OR(AND($H1961=$H1962,AND(OR($I1962&gt;DATABASE!$J$3,$I1962&lt;DATABASE!$J$6),((DATEVALUE($H1962)+$I1962)-(DATEVALUE($H1961)+$I1961))&lt;DATABASE!$J$6)),AND($H1961=$H1962,$O1961=$O1962,OR($I1962&gt;DATABASE!$J$6,$I1962&lt;DATABASE!$J$3))),AND(($H1962-$H1961)=1,OR($I1962&lt;DATABASE!$I$6,((DATEVALUE($H1962)+$I1962)-(DATEVALUE($H1961)+$I1961))&lt;DATABASE!$J$6))),$A1962=$A1961),"LUAR JAM KERJA 2",IF(AND(OR(WEEKDAY($H1962,2)=1,WEEKDAY($H1962,2)=2,WEEKDAY($H1962,2)=3,WEEKDAY($H1962,2)=4,WEEKDAY($H1962,2)=5),$I1962&lt;=DATABASE!$J$3,$I1962&gt;=DATABASE!$I$3),"JAM KERJA",IF(AND(WEEKDAY($H1962,2)=6,$I1962&lt;=DATABASE!$J$4,$I1962&gt;=DATABASE!$I$4),"JAM KERJA","LUAR JAM KERJA 1")))))</f>
        <v/>
      </c>
      <c r="M1962" s="33" t="str">
        <f>IF('DATA ACCURATE'!T1965&lt;&gt;"",IF('DATA ACCURATE'!T1965&gt;100,'DATA ACCURATE'!T1965/10,'DATA ACCURATE'!T1965),"")</f>
        <v/>
      </c>
      <c r="N1962" t="str">
        <f>IF(M1962="","",IF(M1962&lt;=DATABASE!$I$9,"LOKAL",IF(M1962&lt;DATABASE!$J$9,"LUAR KOTA 1",IF($M1962&gt;=DATABASE!$J$9,"LUAR KOTA 2",""))))</f>
        <v/>
      </c>
      <c r="O1962" s="38" t="str">
        <f>IF('DATA ACCURATE'!L1965&lt;&gt;"",'DATA ACCURATE'!L1965,"")</f>
        <v/>
      </c>
      <c r="Q1962" s="38">
        <f t="shared" si="210"/>
        <v>0</v>
      </c>
      <c r="R1962" s="38">
        <f t="shared" si="210"/>
        <v>0</v>
      </c>
      <c r="S1962" s="38">
        <f t="shared" si="210"/>
        <v>0</v>
      </c>
      <c r="T1962" s="38">
        <f t="shared" si="210"/>
        <v>0</v>
      </c>
      <c r="U1962" s="38">
        <f t="shared" si="211"/>
        <v>0</v>
      </c>
      <c r="V1962" s="38">
        <f t="shared" si="211"/>
        <v>0</v>
      </c>
      <c r="W1962" s="38">
        <f t="shared" si="211"/>
        <v>0</v>
      </c>
      <c r="X1962" s="38">
        <f t="shared" si="212"/>
        <v>0</v>
      </c>
      <c r="Y1962" s="38">
        <f t="shared" si="212"/>
        <v>0</v>
      </c>
      <c r="Z1962" s="38">
        <f t="shared" si="212"/>
        <v>0</v>
      </c>
      <c r="AA1962" s="38">
        <f t="shared" si="212"/>
        <v>0</v>
      </c>
      <c r="AB1962" s="38">
        <f t="shared" si="213"/>
        <v>0</v>
      </c>
      <c r="AC1962" s="38">
        <f t="shared" si="214"/>
        <v>0</v>
      </c>
      <c r="AD1962" s="38" t="str">
        <f t="shared" si="215"/>
        <v>000000000000</v>
      </c>
    </row>
    <row r="1963" spans="1:30">
      <c r="A1963" s="9" t="str">
        <f>IF('DATA ACCURATE'!A1966&lt;&gt;"",'DATA ACCURATE'!A1966,"")</f>
        <v/>
      </c>
      <c r="B1963" s="9" t="str">
        <f>IF('DATA ACCURATE'!D1966&lt;&gt;"",'DATA ACCURATE'!D1966,"")</f>
        <v/>
      </c>
      <c r="C1963" s="38" t="str">
        <f>IF($AD1963="000000000000","",INDEX(DATABASE!$W$12:$W$71,MATCH($AD1963,DATABASE!$V$12:$V$71,0)))</f>
        <v/>
      </c>
      <c r="D1963" s="34" t="str">
        <f>IF(C1963="","",IF(E1963="",INDEX(DATABASE!$AF$13:$AF$62,MATCH($C1963,DATABASE!$AC$13:$AC$62,0)),IF(E1963="2x D11",INDEX(DATABASE!$AF$13:$AF$62,MATCH($C1963,DATABASE!$AC$13:$AC$62,0))+2*DATABASE!$AF$62,IF(E1963="3x D11",INDEX(DATABASE!$AF$13:$AF$62,MATCH($C1963,DATABASE!$AC$13:$AC$62,0))+3*DATABASE!$AF$62,""))))</f>
        <v/>
      </c>
      <c r="E1963" s="38" t="str">
        <f>IF(AND($K1963="Y",$G1963&lt;&gt;"UNYIL",$F1963&lt;DATABASE!$O$8),"2x D11",IF(AND($K1963="Y",$G1963&lt;&gt;"UNYIL",$F1963&gt;=DATABASE!$O$8),"3x D11",""))</f>
        <v/>
      </c>
      <c r="F1963" s="9" t="str">
        <f>IF('DATA ACCURATE'!N1966&lt;&gt;"",'DATA ACCURATE'!N1966,"")</f>
        <v/>
      </c>
      <c r="G1963" t="str">
        <f>IF(F1963="","",IF(F1963&lt;=DATABASE!$I$8,"UNYIL",IF(F1963&lt;=DATABASE!$J$8,"KECIL",IF(F1963&lt;DATABASE!$K$8,"TANGGUNG",IF(F1963&gt;=DATABASE!$K$8,"BESAR","")))))</f>
        <v/>
      </c>
      <c r="H1963" s="16" t="str">
        <f>IF('DATA ACCURATE'!J1966&lt;&gt;"",'DATA ACCURATE'!J1966,"")</f>
        <v/>
      </c>
      <c r="I1963" s="35" t="str">
        <f>IF(B1963&lt;&gt;"",IFERROR(VLOOKUP(B1963,'DATA TIMBANGAN'!G:M,7,FALSE),VLOOKUP(B1963,'DATA TIMBANGAN'!G:M,7)),"")</f>
        <v/>
      </c>
      <c r="J1963" s="25" t="str">
        <f>IF(H1963&lt;&gt;"",IFERROR(INDEX(DATABASE!$Z$19:$Z$38,MATCH(DATEVALUE(H1963),DATABASE!$AA$19:$AA$38,0)),INDEX(DATABASE!$Z$12:$Z$18,MATCH(WEEKDAY(H1963,2),DATABASE!$AA$12:$AA$18,0))),"")</f>
        <v/>
      </c>
      <c r="K1963" s="25" t="str">
        <f>IF('DATA ACCURATE'!V1966&lt;&gt;"",'DATA ACCURATE'!V1966,"")</f>
        <v/>
      </c>
      <c r="L1963" s="80" t="str">
        <f>IF($H1963="","",IF(OR($J1963="LIBUR",AND($L1962="LIBUR",$O1962=$O1963)),"LIBUR",IF(AND(OR($L1962="LUAR JAM KERJA 1",$L1962="LUAR JAM KERJA 2"),OR(OR(AND($H1962=$H1963,AND(OR($I1963&gt;DATABASE!$J$3,$I1963&lt;DATABASE!$J$6),((DATEVALUE($H1963)+$I1963)-(DATEVALUE($H1962)+$I1962))&lt;DATABASE!$J$6)),AND($H1962=$H1963,$O1962=$O1963,OR($I1963&gt;DATABASE!$J$6,$I1963&lt;DATABASE!$J$3))),AND(($H1963-$H1962)=1,OR($I1963&lt;DATABASE!$I$6,((DATEVALUE($H1963)+$I1963)-(DATEVALUE($H1962)+$I1962))&lt;DATABASE!$J$6))),$A1963=$A1962),"LUAR JAM KERJA 2",IF(AND(OR(WEEKDAY($H1963,2)=1,WEEKDAY($H1963,2)=2,WEEKDAY($H1963,2)=3,WEEKDAY($H1963,2)=4,WEEKDAY($H1963,2)=5),$I1963&lt;=DATABASE!$J$3,$I1963&gt;=DATABASE!$I$3),"JAM KERJA",IF(AND(WEEKDAY($H1963,2)=6,$I1963&lt;=DATABASE!$J$4,$I1963&gt;=DATABASE!$I$4),"JAM KERJA","LUAR JAM KERJA 1")))))</f>
        <v/>
      </c>
      <c r="M1963" s="33" t="str">
        <f>IF('DATA ACCURATE'!T1966&lt;&gt;"",IF('DATA ACCURATE'!T1966&gt;100,'DATA ACCURATE'!T1966/10,'DATA ACCURATE'!T1966),"")</f>
        <v/>
      </c>
      <c r="N1963" t="str">
        <f>IF(M1963="","",IF(M1963&lt;=DATABASE!$I$9,"LOKAL",IF(M1963&lt;DATABASE!$J$9,"LUAR KOTA 1",IF($M1963&gt;=DATABASE!$J$9,"LUAR KOTA 2",""))))</f>
        <v/>
      </c>
      <c r="O1963" s="38" t="str">
        <f>IF('DATA ACCURATE'!L1966&lt;&gt;"",'DATA ACCURATE'!L1966,"")</f>
        <v/>
      </c>
      <c r="Q1963" s="38">
        <f t="shared" si="210"/>
        <v>0</v>
      </c>
      <c r="R1963" s="38">
        <f t="shared" si="210"/>
        <v>0</v>
      </c>
      <c r="S1963" s="38">
        <f t="shared" si="210"/>
        <v>0</v>
      </c>
      <c r="T1963" s="38">
        <f t="shared" si="210"/>
        <v>0</v>
      </c>
      <c r="U1963" s="38">
        <f t="shared" si="211"/>
        <v>0</v>
      </c>
      <c r="V1963" s="38">
        <f t="shared" si="211"/>
        <v>0</v>
      </c>
      <c r="W1963" s="38">
        <f t="shared" si="211"/>
        <v>0</v>
      </c>
      <c r="X1963" s="38">
        <f t="shared" si="212"/>
        <v>0</v>
      </c>
      <c r="Y1963" s="38">
        <f t="shared" si="212"/>
        <v>0</v>
      </c>
      <c r="Z1963" s="38">
        <f t="shared" si="212"/>
        <v>0</v>
      </c>
      <c r="AA1963" s="38">
        <f t="shared" si="212"/>
        <v>0</v>
      </c>
      <c r="AB1963" s="38">
        <f t="shared" si="213"/>
        <v>0</v>
      </c>
      <c r="AC1963" s="38">
        <f t="shared" si="214"/>
        <v>0</v>
      </c>
      <c r="AD1963" s="38" t="str">
        <f t="shared" si="215"/>
        <v>000000000000</v>
      </c>
    </row>
    <row r="1964" spans="1:30">
      <c r="A1964" s="9" t="str">
        <f>IF('DATA ACCURATE'!A1967&lt;&gt;"",'DATA ACCURATE'!A1967,"")</f>
        <v/>
      </c>
      <c r="B1964" s="9" t="str">
        <f>IF('DATA ACCURATE'!D1967&lt;&gt;"",'DATA ACCURATE'!D1967,"")</f>
        <v/>
      </c>
      <c r="C1964" s="38" t="str">
        <f>IF($AD1964="000000000000","",INDEX(DATABASE!$W$12:$W$71,MATCH($AD1964,DATABASE!$V$12:$V$71,0)))</f>
        <v/>
      </c>
      <c r="D1964" s="34" t="str">
        <f>IF(C1964="","",IF(E1964="",INDEX(DATABASE!$AF$13:$AF$62,MATCH($C1964,DATABASE!$AC$13:$AC$62,0)),IF(E1964="2x D11",INDEX(DATABASE!$AF$13:$AF$62,MATCH($C1964,DATABASE!$AC$13:$AC$62,0))+2*DATABASE!$AF$62,IF(E1964="3x D11",INDEX(DATABASE!$AF$13:$AF$62,MATCH($C1964,DATABASE!$AC$13:$AC$62,0))+3*DATABASE!$AF$62,""))))</f>
        <v/>
      </c>
      <c r="E1964" s="38" t="str">
        <f>IF(AND($K1964="Y",$G1964&lt;&gt;"UNYIL",$F1964&lt;DATABASE!$O$8),"2x D11",IF(AND($K1964="Y",$G1964&lt;&gt;"UNYIL",$F1964&gt;=DATABASE!$O$8),"3x D11",""))</f>
        <v/>
      </c>
      <c r="F1964" s="9" t="str">
        <f>IF('DATA ACCURATE'!N1967&lt;&gt;"",'DATA ACCURATE'!N1967,"")</f>
        <v/>
      </c>
      <c r="G1964" t="str">
        <f>IF(F1964="","",IF(F1964&lt;=DATABASE!$I$8,"UNYIL",IF(F1964&lt;=DATABASE!$J$8,"KECIL",IF(F1964&lt;DATABASE!$K$8,"TANGGUNG",IF(F1964&gt;=DATABASE!$K$8,"BESAR","")))))</f>
        <v/>
      </c>
      <c r="H1964" s="16" t="str">
        <f>IF('DATA ACCURATE'!J1967&lt;&gt;"",'DATA ACCURATE'!J1967,"")</f>
        <v/>
      </c>
      <c r="I1964" s="35" t="str">
        <f>IF(B1964&lt;&gt;"",IFERROR(VLOOKUP(B1964,'DATA TIMBANGAN'!G:M,7,FALSE),VLOOKUP(B1964,'DATA TIMBANGAN'!G:M,7)),"")</f>
        <v/>
      </c>
      <c r="J1964" s="25" t="str">
        <f>IF(H1964&lt;&gt;"",IFERROR(INDEX(DATABASE!$Z$19:$Z$38,MATCH(DATEVALUE(H1964),DATABASE!$AA$19:$AA$38,0)),INDEX(DATABASE!$Z$12:$Z$18,MATCH(WEEKDAY(H1964,2),DATABASE!$AA$12:$AA$18,0))),"")</f>
        <v/>
      </c>
      <c r="K1964" s="25" t="str">
        <f>IF('DATA ACCURATE'!V1967&lt;&gt;"",'DATA ACCURATE'!V1967,"")</f>
        <v/>
      </c>
      <c r="L1964" s="80" t="str">
        <f>IF($H1964="","",IF(OR($J1964="LIBUR",AND($L1963="LIBUR",$O1963=$O1964)),"LIBUR",IF(AND(OR($L1963="LUAR JAM KERJA 1",$L1963="LUAR JAM KERJA 2"),OR(OR(AND($H1963=$H1964,AND(OR($I1964&gt;DATABASE!$J$3,$I1964&lt;DATABASE!$J$6),((DATEVALUE($H1964)+$I1964)-(DATEVALUE($H1963)+$I1963))&lt;DATABASE!$J$6)),AND($H1963=$H1964,$O1963=$O1964,OR($I1964&gt;DATABASE!$J$6,$I1964&lt;DATABASE!$J$3))),AND(($H1964-$H1963)=1,OR($I1964&lt;DATABASE!$I$6,((DATEVALUE($H1964)+$I1964)-(DATEVALUE($H1963)+$I1963))&lt;DATABASE!$J$6))),$A1964=$A1963),"LUAR JAM KERJA 2",IF(AND(OR(WEEKDAY($H1964,2)=1,WEEKDAY($H1964,2)=2,WEEKDAY($H1964,2)=3,WEEKDAY($H1964,2)=4,WEEKDAY($H1964,2)=5),$I1964&lt;=DATABASE!$J$3,$I1964&gt;=DATABASE!$I$3),"JAM KERJA",IF(AND(WEEKDAY($H1964,2)=6,$I1964&lt;=DATABASE!$J$4,$I1964&gt;=DATABASE!$I$4),"JAM KERJA","LUAR JAM KERJA 1")))))</f>
        <v/>
      </c>
      <c r="M1964" s="33" t="str">
        <f>IF('DATA ACCURATE'!T1967&lt;&gt;"",IF('DATA ACCURATE'!T1967&gt;100,'DATA ACCURATE'!T1967/10,'DATA ACCURATE'!T1967),"")</f>
        <v/>
      </c>
      <c r="N1964" t="str">
        <f>IF(M1964="","",IF(M1964&lt;=DATABASE!$I$9,"LOKAL",IF(M1964&lt;DATABASE!$J$9,"LUAR KOTA 1",IF($M1964&gt;=DATABASE!$J$9,"LUAR KOTA 2",""))))</f>
        <v/>
      </c>
      <c r="O1964" s="38" t="str">
        <f>IF('DATA ACCURATE'!L1967&lt;&gt;"",'DATA ACCURATE'!L1967,"")</f>
        <v/>
      </c>
      <c r="Q1964" s="38">
        <f t="shared" si="210"/>
        <v>0</v>
      </c>
      <c r="R1964" s="38">
        <f t="shared" si="210"/>
        <v>0</v>
      </c>
      <c r="S1964" s="38">
        <f t="shared" si="210"/>
        <v>0</v>
      </c>
      <c r="T1964" s="38">
        <f t="shared" si="210"/>
        <v>0</v>
      </c>
      <c r="U1964" s="38">
        <f t="shared" si="211"/>
        <v>0</v>
      </c>
      <c r="V1964" s="38">
        <f t="shared" si="211"/>
        <v>0</v>
      </c>
      <c r="W1964" s="38">
        <f t="shared" si="211"/>
        <v>0</v>
      </c>
      <c r="X1964" s="38">
        <f t="shared" si="212"/>
        <v>0</v>
      </c>
      <c r="Y1964" s="38">
        <f t="shared" si="212"/>
        <v>0</v>
      </c>
      <c r="Z1964" s="38">
        <f t="shared" si="212"/>
        <v>0</v>
      </c>
      <c r="AA1964" s="38">
        <f t="shared" si="212"/>
        <v>0</v>
      </c>
      <c r="AB1964" s="38">
        <f t="shared" si="213"/>
        <v>0</v>
      </c>
      <c r="AC1964" s="38">
        <f t="shared" si="214"/>
        <v>0</v>
      </c>
      <c r="AD1964" s="38" t="str">
        <f t="shared" si="215"/>
        <v>000000000000</v>
      </c>
    </row>
    <row r="1965" spans="1:30">
      <c r="A1965" s="9" t="str">
        <f>IF('DATA ACCURATE'!A1968&lt;&gt;"",'DATA ACCURATE'!A1968,"")</f>
        <v/>
      </c>
      <c r="B1965" s="9" t="str">
        <f>IF('DATA ACCURATE'!D1968&lt;&gt;"",'DATA ACCURATE'!D1968,"")</f>
        <v/>
      </c>
      <c r="C1965" s="38" t="str">
        <f>IF($AD1965="000000000000","",INDEX(DATABASE!$W$12:$W$71,MATCH($AD1965,DATABASE!$V$12:$V$71,0)))</f>
        <v/>
      </c>
      <c r="D1965" s="34" t="str">
        <f>IF(C1965="","",IF(E1965="",INDEX(DATABASE!$AF$13:$AF$62,MATCH($C1965,DATABASE!$AC$13:$AC$62,0)),IF(E1965="2x D11",INDEX(DATABASE!$AF$13:$AF$62,MATCH($C1965,DATABASE!$AC$13:$AC$62,0))+2*DATABASE!$AF$62,IF(E1965="3x D11",INDEX(DATABASE!$AF$13:$AF$62,MATCH($C1965,DATABASE!$AC$13:$AC$62,0))+3*DATABASE!$AF$62,""))))</f>
        <v/>
      </c>
      <c r="E1965" s="38" t="str">
        <f>IF(AND($K1965="Y",$G1965&lt;&gt;"UNYIL",$F1965&lt;DATABASE!$O$8),"2x D11",IF(AND($K1965="Y",$G1965&lt;&gt;"UNYIL",$F1965&gt;=DATABASE!$O$8),"3x D11",""))</f>
        <v/>
      </c>
      <c r="F1965" s="9" t="str">
        <f>IF('DATA ACCURATE'!N1968&lt;&gt;"",'DATA ACCURATE'!N1968,"")</f>
        <v/>
      </c>
      <c r="G1965" t="str">
        <f>IF(F1965="","",IF(F1965&lt;=DATABASE!$I$8,"UNYIL",IF(F1965&lt;=DATABASE!$J$8,"KECIL",IF(F1965&lt;DATABASE!$K$8,"TANGGUNG",IF(F1965&gt;=DATABASE!$K$8,"BESAR","")))))</f>
        <v/>
      </c>
      <c r="H1965" s="16" t="str">
        <f>IF('DATA ACCURATE'!J1968&lt;&gt;"",'DATA ACCURATE'!J1968,"")</f>
        <v/>
      </c>
      <c r="I1965" s="35" t="str">
        <f>IF(B1965&lt;&gt;"",IFERROR(VLOOKUP(B1965,'DATA TIMBANGAN'!G:M,7,FALSE),VLOOKUP(B1965,'DATA TIMBANGAN'!G:M,7)),"")</f>
        <v/>
      </c>
      <c r="J1965" s="25" t="str">
        <f>IF(H1965&lt;&gt;"",IFERROR(INDEX(DATABASE!$Z$19:$Z$38,MATCH(DATEVALUE(H1965),DATABASE!$AA$19:$AA$38,0)),INDEX(DATABASE!$Z$12:$Z$18,MATCH(WEEKDAY(H1965,2),DATABASE!$AA$12:$AA$18,0))),"")</f>
        <v/>
      </c>
      <c r="K1965" s="25" t="str">
        <f>IF('DATA ACCURATE'!V1968&lt;&gt;"",'DATA ACCURATE'!V1968,"")</f>
        <v/>
      </c>
      <c r="L1965" s="80" t="str">
        <f>IF($H1965="","",IF(OR($J1965="LIBUR",AND($L1964="LIBUR",$O1964=$O1965)),"LIBUR",IF(AND(OR($L1964="LUAR JAM KERJA 1",$L1964="LUAR JAM KERJA 2"),OR(OR(AND($H1964=$H1965,AND(OR($I1965&gt;DATABASE!$J$3,$I1965&lt;DATABASE!$J$6),((DATEVALUE($H1965)+$I1965)-(DATEVALUE($H1964)+$I1964))&lt;DATABASE!$J$6)),AND($H1964=$H1965,$O1964=$O1965,OR($I1965&gt;DATABASE!$J$6,$I1965&lt;DATABASE!$J$3))),AND(($H1965-$H1964)=1,OR($I1965&lt;DATABASE!$I$6,((DATEVALUE($H1965)+$I1965)-(DATEVALUE($H1964)+$I1964))&lt;DATABASE!$J$6))),$A1965=$A1964),"LUAR JAM KERJA 2",IF(AND(OR(WEEKDAY($H1965,2)=1,WEEKDAY($H1965,2)=2,WEEKDAY($H1965,2)=3,WEEKDAY($H1965,2)=4,WEEKDAY($H1965,2)=5),$I1965&lt;=DATABASE!$J$3,$I1965&gt;=DATABASE!$I$3),"JAM KERJA",IF(AND(WEEKDAY($H1965,2)=6,$I1965&lt;=DATABASE!$J$4,$I1965&gt;=DATABASE!$I$4),"JAM KERJA","LUAR JAM KERJA 1")))))</f>
        <v/>
      </c>
      <c r="M1965" s="33" t="str">
        <f>IF('DATA ACCURATE'!T1968&lt;&gt;"",IF('DATA ACCURATE'!T1968&gt;100,'DATA ACCURATE'!T1968/10,'DATA ACCURATE'!T1968),"")</f>
        <v/>
      </c>
      <c r="N1965" t="str">
        <f>IF(M1965="","",IF(M1965&lt;=DATABASE!$I$9,"LOKAL",IF(M1965&lt;DATABASE!$J$9,"LUAR KOTA 1",IF($M1965&gt;=DATABASE!$J$9,"LUAR KOTA 2",""))))</f>
        <v/>
      </c>
      <c r="O1965" s="38" t="str">
        <f>IF('DATA ACCURATE'!L1968&lt;&gt;"",'DATA ACCURATE'!L1968,"")</f>
        <v/>
      </c>
      <c r="Q1965" s="38">
        <f t="shared" si="210"/>
        <v>0</v>
      </c>
      <c r="R1965" s="38">
        <f t="shared" si="210"/>
        <v>0</v>
      </c>
      <c r="S1965" s="38">
        <f t="shared" si="210"/>
        <v>0</v>
      </c>
      <c r="T1965" s="38">
        <f t="shared" si="210"/>
        <v>0</v>
      </c>
      <c r="U1965" s="38">
        <f t="shared" si="211"/>
        <v>0</v>
      </c>
      <c r="V1965" s="38">
        <f t="shared" si="211"/>
        <v>0</v>
      </c>
      <c r="W1965" s="38">
        <f t="shared" si="211"/>
        <v>0</v>
      </c>
      <c r="X1965" s="38">
        <f t="shared" si="212"/>
        <v>0</v>
      </c>
      <c r="Y1965" s="38">
        <f t="shared" si="212"/>
        <v>0</v>
      </c>
      <c r="Z1965" s="38">
        <f t="shared" si="212"/>
        <v>0</v>
      </c>
      <c r="AA1965" s="38">
        <f t="shared" si="212"/>
        <v>0</v>
      </c>
      <c r="AB1965" s="38">
        <f t="shared" si="213"/>
        <v>0</v>
      </c>
      <c r="AC1965" s="38">
        <f t="shared" si="214"/>
        <v>0</v>
      </c>
      <c r="AD1965" s="38" t="str">
        <f t="shared" si="215"/>
        <v>000000000000</v>
      </c>
    </row>
    <row r="1966" spans="1:30">
      <c r="A1966" s="9" t="str">
        <f>IF('DATA ACCURATE'!A1969&lt;&gt;"",'DATA ACCURATE'!A1969,"")</f>
        <v/>
      </c>
      <c r="B1966" s="9" t="str">
        <f>IF('DATA ACCURATE'!D1969&lt;&gt;"",'DATA ACCURATE'!D1969,"")</f>
        <v/>
      </c>
      <c r="C1966" s="38" t="str">
        <f>IF($AD1966="000000000000","",INDEX(DATABASE!$W$12:$W$71,MATCH($AD1966,DATABASE!$V$12:$V$71,0)))</f>
        <v/>
      </c>
      <c r="D1966" s="34" t="str">
        <f>IF(C1966="","",IF(E1966="",INDEX(DATABASE!$AF$13:$AF$62,MATCH($C1966,DATABASE!$AC$13:$AC$62,0)),IF(E1966="2x D11",INDEX(DATABASE!$AF$13:$AF$62,MATCH($C1966,DATABASE!$AC$13:$AC$62,0))+2*DATABASE!$AF$62,IF(E1966="3x D11",INDEX(DATABASE!$AF$13:$AF$62,MATCH($C1966,DATABASE!$AC$13:$AC$62,0))+3*DATABASE!$AF$62,""))))</f>
        <v/>
      </c>
      <c r="E1966" s="38" t="str">
        <f>IF(AND($K1966="Y",$G1966&lt;&gt;"UNYIL",$F1966&lt;DATABASE!$O$8),"2x D11",IF(AND($K1966="Y",$G1966&lt;&gt;"UNYIL",$F1966&gt;=DATABASE!$O$8),"3x D11",""))</f>
        <v/>
      </c>
      <c r="F1966" s="9" t="str">
        <f>IF('DATA ACCURATE'!N1969&lt;&gt;"",'DATA ACCURATE'!N1969,"")</f>
        <v/>
      </c>
      <c r="G1966" t="str">
        <f>IF(F1966="","",IF(F1966&lt;=DATABASE!$I$8,"UNYIL",IF(F1966&lt;=DATABASE!$J$8,"KECIL",IF(F1966&lt;DATABASE!$K$8,"TANGGUNG",IF(F1966&gt;=DATABASE!$K$8,"BESAR","")))))</f>
        <v/>
      </c>
      <c r="H1966" s="16" t="str">
        <f>IF('DATA ACCURATE'!J1969&lt;&gt;"",'DATA ACCURATE'!J1969,"")</f>
        <v/>
      </c>
      <c r="I1966" s="35" t="str">
        <f>IF(B1966&lt;&gt;"",IFERROR(VLOOKUP(B1966,'DATA TIMBANGAN'!G:M,7,FALSE),VLOOKUP(B1966,'DATA TIMBANGAN'!G:M,7)),"")</f>
        <v/>
      </c>
      <c r="J1966" s="25" t="str">
        <f>IF(H1966&lt;&gt;"",IFERROR(INDEX(DATABASE!$Z$19:$Z$38,MATCH(DATEVALUE(H1966),DATABASE!$AA$19:$AA$38,0)),INDEX(DATABASE!$Z$12:$Z$18,MATCH(WEEKDAY(H1966,2),DATABASE!$AA$12:$AA$18,0))),"")</f>
        <v/>
      </c>
      <c r="K1966" s="25" t="str">
        <f>IF('DATA ACCURATE'!V1969&lt;&gt;"",'DATA ACCURATE'!V1969,"")</f>
        <v/>
      </c>
      <c r="L1966" s="80" t="str">
        <f>IF($H1966="","",IF(OR($J1966="LIBUR",AND($L1965="LIBUR",$O1965=$O1966)),"LIBUR",IF(AND(OR($L1965="LUAR JAM KERJA 1",$L1965="LUAR JAM KERJA 2"),OR(OR(AND($H1965=$H1966,AND(OR($I1966&gt;DATABASE!$J$3,$I1966&lt;DATABASE!$J$6),((DATEVALUE($H1966)+$I1966)-(DATEVALUE($H1965)+$I1965))&lt;DATABASE!$J$6)),AND($H1965=$H1966,$O1965=$O1966,OR($I1966&gt;DATABASE!$J$6,$I1966&lt;DATABASE!$J$3))),AND(($H1966-$H1965)=1,OR($I1966&lt;DATABASE!$I$6,((DATEVALUE($H1966)+$I1966)-(DATEVALUE($H1965)+$I1965))&lt;DATABASE!$J$6))),$A1966=$A1965),"LUAR JAM KERJA 2",IF(AND(OR(WEEKDAY($H1966,2)=1,WEEKDAY($H1966,2)=2,WEEKDAY($H1966,2)=3,WEEKDAY($H1966,2)=4,WEEKDAY($H1966,2)=5),$I1966&lt;=DATABASE!$J$3,$I1966&gt;=DATABASE!$I$3),"JAM KERJA",IF(AND(WEEKDAY($H1966,2)=6,$I1966&lt;=DATABASE!$J$4,$I1966&gt;=DATABASE!$I$4),"JAM KERJA","LUAR JAM KERJA 1")))))</f>
        <v/>
      </c>
      <c r="M1966" s="33" t="str">
        <f>IF('DATA ACCURATE'!T1969&lt;&gt;"",IF('DATA ACCURATE'!T1969&gt;100,'DATA ACCURATE'!T1969/10,'DATA ACCURATE'!T1969),"")</f>
        <v/>
      </c>
      <c r="N1966" t="str">
        <f>IF(M1966="","",IF(M1966&lt;=DATABASE!$I$9,"LOKAL",IF(M1966&lt;DATABASE!$J$9,"LUAR KOTA 1",IF($M1966&gt;=DATABASE!$J$9,"LUAR KOTA 2",""))))</f>
        <v/>
      </c>
      <c r="O1966" s="38" t="str">
        <f>IF('DATA ACCURATE'!L1969&lt;&gt;"",'DATA ACCURATE'!L1969,"")</f>
        <v/>
      </c>
      <c r="Q1966" s="38">
        <f t="shared" si="210"/>
        <v>0</v>
      </c>
      <c r="R1966" s="38">
        <f t="shared" si="210"/>
        <v>0</v>
      </c>
      <c r="S1966" s="38">
        <f t="shared" si="210"/>
        <v>0</v>
      </c>
      <c r="T1966" s="38">
        <f t="shared" si="210"/>
        <v>0</v>
      </c>
      <c r="U1966" s="38">
        <f t="shared" si="211"/>
        <v>0</v>
      </c>
      <c r="V1966" s="38">
        <f t="shared" si="211"/>
        <v>0</v>
      </c>
      <c r="W1966" s="38">
        <f t="shared" si="211"/>
        <v>0</v>
      </c>
      <c r="X1966" s="38">
        <f t="shared" si="212"/>
        <v>0</v>
      </c>
      <c r="Y1966" s="38">
        <f t="shared" si="212"/>
        <v>0</v>
      </c>
      <c r="Z1966" s="38">
        <f t="shared" si="212"/>
        <v>0</v>
      </c>
      <c r="AA1966" s="38">
        <f t="shared" si="212"/>
        <v>0</v>
      </c>
      <c r="AB1966" s="38">
        <f t="shared" si="213"/>
        <v>0</v>
      </c>
      <c r="AC1966" s="38">
        <f t="shared" si="214"/>
        <v>0</v>
      </c>
      <c r="AD1966" s="38" t="str">
        <f t="shared" si="215"/>
        <v>000000000000</v>
      </c>
    </row>
    <row r="1967" spans="1:30">
      <c r="A1967" s="9" t="str">
        <f>IF('DATA ACCURATE'!A1970&lt;&gt;"",'DATA ACCURATE'!A1970,"")</f>
        <v/>
      </c>
      <c r="B1967" s="9" t="str">
        <f>IF('DATA ACCURATE'!D1970&lt;&gt;"",'DATA ACCURATE'!D1970,"")</f>
        <v/>
      </c>
      <c r="C1967" s="38" t="str">
        <f>IF($AD1967="000000000000","",INDEX(DATABASE!$W$12:$W$71,MATCH($AD1967,DATABASE!$V$12:$V$71,0)))</f>
        <v/>
      </c>
      <c r="D1967" s="34" t="str">
        <f>IF(C1967="","",IF(E1967="",INDEX(DATABASE!$AF$13:$AF$62,MATCH($C1967,DATABASE!$AC$13:$AC$62,0)),IF(E1967="2x D11",INDEX(DATABASE!$AF$13:$AF$62,MATCH($C1967,DATABASE!$AC$13:$AC$62,0))+2*DATABASE!$AF$62,IF(E1967="3x D11",INDEX(DATABASE!$AF$13:$AF$62,MATCH($C1967,DATABASE!$AC$13:$AC$62,0))+3*DATABASE!$AF$62,""))))</f>
        <v/>
      </c>
      <c r="E1967" s="38" t="str">
        <f>IF(AND($K1967="Y",$G1967&lt;&gt;"UNYIL",$F1967&lt;DATABASE!$O$8),"2x D11",IF(AND($K1967="Y",$G1967&lt;&gt;"UNYIL",$F1967&gt;=DATABASE!$O$8),"3x D11",""))</f>
        <v/>
      </c>
      <c r="F1967" s="9" t="str">
        <f>IF('DATA ACCURATE'!N1970&lt;&gt;"",'DATA ACCURATE'!N1970,"")</f>
        <v/>
      </c>
      <c r="G1967" t="str">
        <f>IF(F1967="","",IF(F1967&lt;=DATABASE!$I$8,"UNYIL",IF(F1967&lt;=DATABASE!$J$8,"KECIL",IF(F1967&lt;DATABASE!$K$8,"TANGGUNG",IF(F1967&gt;=DATABASE!$K$8,"BESAR","")))))</f>
        <v/>
      </c>
      <c r="H1967" s="16" t="str">
        <f>IF('DATA ACCURATE'!J1970&lt;&gt;"",'DATA ACCURATE'!J1970,"")</f>
        <v/>
      </c>
      <c r="I1967" s="35" t="str">
        <f>IF(B1967&lt;&gt;"",IFERROR(VLOOKUP(B1967,'DATA TIMBANGAN'!G:M,7,FALSE),VLOOKUP(B1967,'DATA TIMBANGAN'!G:M,7)),"")</f>
        <v/>
      </c>
      <c r="J1967" s="25" t="str">
        <f>IF(H1967&lt;&gt;"",IFERROR(INDEX(DATABASE!$Z$19:$Z$38,MATCH(DATEVALUE(H1967),DATABASE!$AA$19:$AA$38,0)),INDEX(DATABASE!$Z$12:$Z$18,MATCH(WEEKDAY(H1967,2),DATABASE!$AA$12:$AA$18,0))),"")</f>
        <v/>
      </c>
      <c r="K1967" s="25" t="str">
        <f>IF('DATA ACCURATE'!V1970&lt;&gt;"",'DATA ACCURATE'!V1970,"")</f>
        <v/>
      </c>
      <c r="L1967" s="80" t="str">
        <f>IF($H1967="","",IF(OR($J1967="LIBUR",AND($L1966="LIBUR",$O1966=$O1967)),"LIBUR",IF(AND(OR($L1966="LUAR JAM KERJA 1",$L1966="LUAR JAM KERJA 2"),OR(OR(AND($H1966=$H1967,AND(OR($I1967&gt;DATABASE!$J$3,$I1967&lt;DATABASE!$J$6),((DATEVALUE($H1967)+$I1967)-(DATEVALUE($H1966)+$I1966))&lt;DATABASE!$J$6)),AND($H1966=$H1967,$O1966=$O1967,OR($I1967&gt;DATABASE!$J$6,$I1967&lt;DATABASE!$J$3))),AND(($H1967-$H1966)=1,OR($I1967&lt;DATABASE!$I$6,((DATEVALUE($H1967)+$I1967)-(DATEVALUE($H1966)+$I1966))&lt;DATABASE!$J$6))),$A1967=$A1966),"LUAR JAM KERJA 2",IF(AND(OR(WEEKDAY($H1967,2)=1,WEEKDAY($H1967,2)=2,WEEKDAY($H1967,2)=3,WEEKDAY($H1967,2)=4,WEEKDAY($H1967,2)=5),$I1967&lt;=DATABASE!$J$3,$I1967&gt;=DATABASE!$I$3),"JAM KERJA",IF(AND(WEEKDAY($H1967,2)=6,$I1967&lt;=DATABASE!$J$4,$I1967&gt;=DATABASE!$I$4),"JAM KERJA","LUAR JAM KERJA 1")))))</f>
        <v/>
      </c>
      <c r="M1967" s="33" t="str">
        <f>IF('DATA ACCURATE'!T1970&lt;&gt;"",IF('DATA ACCURATE'!T1970&gt;100,'DATA ACCURATE'!T1970/10,'DATA ACCURATE'!T1970),"")</f>
        <v/>
      </c>
      <c r="N1967" t="str">
        <f>IF(M1967="","",IF(M1967&lt;=DATABASE!$I$9,"LOKAL",IF(M1967&lt;DATABASE!$J$9,"LUAR KOTA 1",IF($M1967&gt;=DATABASE!$J$9,"LUAR KOTA 2",""))))</f>
        <v/>
      </c>
      <c r="O1967" s="38" t="str">
        <f>IF('DATA ACCURATE'!L1970&lt;&gt;"",'DATA ACCURATE'!L1970,"")</f>
        <v/>
      </c>
      <c r="Q1967" s="38">
        <f t="shared" si="210"/>
        <v>0</v>
      </c>
      <c r="R1967" s="38">
        <f t="shared" si="210"/>
        <v>0</v>
      </c>
      <c r="S1967" s="38">
        <f t="shared" si="210"/>
        <v>0</v>
      </c>
      <c r="T1967" s="38">
        <f t="shared" si="210"/>
        <v>0</v>
      </c>
      <c r="U1967" s="38">
        <f t="shared" si="211"/>
        <v>0</v>
      </c>
      <c r="V1967" s="38">
        <f t="shared" si="211"/>
        <v>0</v>
      </c>
      <c r="W1967" s="38">
        <f t="shared" si="211"/>
        <v>0</v>
      </c>
      <c r="X1967" s="38">
        <f t="shared" si="212"/>
        <v>0</v>
      </c>
      <c r="Y1967" s="38">
        <f t="shared" si="212"/>
        <v>0</v>
      </c>
      <c r="Z1967" s="38">
        <f t="shared" si="212"/>
        <v>0</v>
      </c>
      <c r="AA1967" s="38">
        <f t="shared" si="212"/>
        <v>0</v>
      </c>
      <c r="AB1967" s="38">
        <f t="shared" si="213"/>
        <v>0</v>
      </c>
      <c r="AC1967" s="38">
        <f t="shared" si="214"/>
        <v>0</v>
      </c>
      <c r="AD1967" s="38" t="str">
        <f t="shared" si="215"/>
        <v>000000000000</v>
      </c>
    </row>
    <row r="1968" spans="1:30">
      <c r="A1968" s="9" t="str">
        <f>IF('DATA ACCURATE'!A1971&lt;&gt;"",'DATA ACCURATE'!A1971,"")</f>
        <v/>
      </c>
      <c r="B1968" s="9" t="str">
        <f>IF('DATA ACCURATE'!D1971&lt;&gt;"",'DATA ACCURATE'!D1971,"")</f>
        <v/>
      </c>
      <c r="C1968" s="38" t="str">
        <f>IF($AD1968="000000000000","",INDEX(DATABASE!$W$12:$W$71,MATCH($AD1968,DATABASE!$V$12:$V$71,0)))</f>
        <v/>
      </c>
      <c r="D1968" s="34" t="str">
        <f>IF(C1968="","",IF(E1968="",INDEX(DATABASE!$AF$13:$AF$62,MATCH($C1968,DATABASE!$AC$13:$AC$62,0)),IF(E1968="2x D11",INDEX(DATABASE!$AF$13:$AF$62,MATCH($C1968,DATABASE!$AC$13:$AC$62,0))+2*DATABASE!$AF$62,IF(E1968="3x D11",INDEX(DATABASE!$AF$13:$AF$62,MATCH($C1968,DATABASE!$AC$13:$AC$62,0))+3*DATABASE!$AF$62,""))))</f>
        <v/>
      </c>
      <c r="E1968" s="38" t="str">
        <f>IF(AND($K1968="Y",$G1968&lt;&gt;"UNYIL",$F1968&lt;DATABASE!$O$8),"2x D11",IF(AND($K1968="Y",$G1968&lt;&gt;"UNYIL",$F1968&gt;=DATABASE!$O$8),"3x D11",""))</f>
        <v/>
      </c>
      <c r="F1968" s="9" t="str">
        <f>IF('DATA ACCURATE'!N1971&lt;&gt;"",'DATA ACCURATE'!N1971,"")</f>
        <v/>
      </c>
      <c r="G1968" t="str">
        <f>IF(F1968="","",IF(F1968&lt;=DATABASE!$I$8,"UNYIL",IF(F1968&lt;=DATABASE!$J$8,"KECIL",IF(F1968&lt;DATABASE!$K$8,"TANGGUNG",IF(F1968&gt;=DATABASE!$K$8,"BESAR","")))))</f>
        <v/>
      </c>
      <c r="H1968" s="16" t="str">
        <f>IF('DATA ACCURATE'!J1971&lt;&gt;"",'DATA ACCURATE'!J1971,"")</f>
        <v/>
      </c>
      <c r="I1968" s="35" t="str">
        <f>IF(B1968&lt;&gt;"",IFERROR(VLOOKUP(B1968,'DATA TIMBANGAN'!G:M,7,FALSE),VLOOKUP(B1968,'DATA TIMBANGAN'!G:M,7)),"")</f>
        <v/>
      </c>
      <c r="J1968" s="25" t="str">
        <f>IF(H1968&lt;&gt;"",IFERROR(INDEX(DATABASE!$Z$19:$Z$38,MATCH(DATEVALUE(H1968),DATABASE!$AA$19:$AA$38,0)),INDEX(DATABASE!$Z$12:$Z$18,MATCH(WEEKDAY(H1968,2),DATABASE!$AA$12:$AA$18,0))),"")</f>
        <v/>
      </c>
      <c r="K1968" s="25" t="str">
        <f>IF('DATA ACCURATE'!V1971&lt;&gt;"",'DATA ACCURATE'!V1971,"")</f>
        <v/>
      </c>
      <c r="L1968" s="80" t="str">
        <f>IF($H1968="","",IF(OR($J1968="LIBUR",AND($L1967="LIBUR",$O1967=$O1968)),"LIBUR",IF(AND(OR($L1967="LUAR JAM KERJA 1",$L1967="LUAR JAM KERJA 2"),OR(OR(AND($H1967=$H1968,AND(OR($I1968&gt;DATABASE!$J$3,$I1968&lt;DATABASE!$J$6),((DATEVALUE($H1968)+$I1968)-(DATEVALUE($H1967)+$I1967))&lt;DATABASE!$J$6)),AND($H1967=$H1968,$O1967=$O1968,OR($I1968&gt;DATABASE!$J$6,$I1968&lt;DATABASE!$J$3))),AND(($H1968-$H1967)=1,OR($I1968&lt;DATABASE!$I$6,((DATEVALUE($H1968)+$I1968)-(DATEVALUE($H1967)+$I1967))&lt;DATABASE!$J$6))),$A1968=$A1967),"LUAR JAM KERJA 2",IF(AND(OR(WEEKDAY($H1968,2)=1,WEEKDAY($H1968,2)=2,WEEKDAY($H1968,2)=3,WEEKDAY($H1968,2)=4,WEEKDAY($H1968,2)=5),$I1968&lt;=DATABASE!$J$3,$I1968&gt;=DATABASE!$I$3),"JAM KERJA",IF(AND(WEEKDAY($H1968,2)=6,$I1968&lt;=DATABASE!$J$4,$I1968&gt;=DATABASE!$I$4),"JAM KERJA","LUAR JAM KERJA 1")))))</f>
        <v/>
      </c>
      <c r="M1968" s="33" t="str">
        <f>IF('DATA ACCURATE'!T1971&lt;&gt;"",IF('DATA ACCURATE'!T1971&gt;100,'DATA ACCURATE'!T1971/10,'DATA ACCURATE'!T1971),"")</f>
        <v/>
      </c>
      <c r="N1968" t="str">
        <f>IF(M1968="","",IF(M1968&lt;=DATABASE!$I$9,"LOKAL",IF(M1968&lt;DATABASE!$J$9,"LUAR KOTA 1",IF($M1968&gt;=DATABASE!$J$9,"LUAR KOTA 2",""))))</f>
        <v/>
      </c>
      <c r="O1968" s="38" t="str">
        <f>IF('DATA ACCURATE'!L1971&lt;&gt;"",'DATA ACCURATE'!L1971,"")</f>
        <v/>
      </c>
      <c r="Q1968" s="38">
        <f t="shared" si="210"/>
        <v>0</v>
      </c>
      <c r="R1968" s="38">
        <f t="shared" si="210"/>
        <v>0</v>
      </c>
      <c r="S1968" s="38">
        <f t="shared" si="210"/>
        <v>0</v>
      </c>
      <c r="T1968" s="38">
        <f t="shared" si="210"/>
        <v>0</v>
      </c>
      <c r="U1968" s="38">
        <f t="shared" si="211"/>
        <v>0</v>
      </c>
      <c r="V1968" s="38">
        <f t="shared" si="211"/>
        <v>0</v>
      </c>
      <c r="W1968" s="38">
        <f t="shared" si="211"/>
        <v>0</v>
      </c>
      <c r="X1968" s="38">
        <f t="shared" si="212"/>
        <v>0</v>
      </c>
      <c r="Y1968" s="38">
        <f t="shared" si="212"/>
        <v>0</v>
      </c>
      <c r="Z1968" s="38">
        <f t="shared" si="212"/>
        <v>0</v>
      </c>
      <c r="AA1968" s="38">
        <f t="shared" si="212"/>
        <v>0</v>
      </c>
      <c r="AB1968" s="38">
        <f t="shared" si="213"/>
        <v>0</v>
      </c>
      <c r="AC1968" s="38">
        <f t="shared" si="214"/>
        <v>0</v>
      </c>
      <c r="AD1968" s="38" t="str">
        <f t="shared" si="215"/>
        <v>000000000000</v>
      </c>
    </row>
    <row r="1969" spans="1:30">
      <c r="A1969" s="9" t="str">
        <f>IF('DATA ACCURATE'!A1972&lt;&gt;"",'DATA ACCURATE'!A1972,"")</f>
        <v/>
      </c>
      <c r="B1969" s="9" t="str">
        <f>IF('DATA ACCURATE'!D1972&lt;&gt;"",'DATA ACCURATE'!D1972,"")</f>
        <v/>
      </c>
      <c r="C1969" s="38" t="str">
        <f>IF($AD1969="000000000000","",INDEX(DATABASE!$W$12:$W$71,MATCH($AD1969,DATABASE!$V$12:$V$71,0)))</f>
        <v/>
      </c>
      <c r="D1969" s="34" t="str">
        <f>IF(C1969="","",IF(E1969="",INDEX(DATABASE!$AF$13:$AF$62,MATCH($C1969,DATABASE!$AC$13:$AC$62,0)),IF(E1969="2x D11",INDEX(DATABASE!$AF$13:$AF$62,MATCH($C1969,DATABASE!$AC$13:$AC$62,0))+2*DATABASE!$AF$62,IF(E1969="3x D11",INDEX(DATABASE!$AF$13:$AF$62,MATCH($C1969,DATABASE!$AC$13:$AC$62,0))+3*DATABASE!$AF$62,""))))</f>
        <v/>
      </c>
      <c r="E1969" s="38" t="str">
        <f>IF(AND($K1969="Y",$G1969&lt;&gt;"UNYIL",$F1969&lt;DATABASE!$O$8),"2x D11",IF(AND($K1969="Y",$G1969&lt;&gt;"UNYIL",$F1969&gt;=DATABASE!$O$8),"3x D11",""))</f>
        <v/>
      </c>
      <c r="F1969" s="9" t="str">
        <f>IF('DATA ACCURATE'!N1972&lt;&gt;"",'DATA ACCURATE'!N1972,"")</f>
        <v/>
      </c>
      <c r="G1969" t="str">
        <f>IF(F1969="","",IF(F1969&lt;=DATABASE!$I$8,"UNYIL",IF(F1969&lt;=DATABASE!$J$8,"KECIL",IF(F1969&lt;DATABASE!$K$8,"TANGGUNG",IF(F1969&gt;=DATABASE!$K$8,"BESAR","")))))</f>
        <v/>
      </c>
      <c r="H1969" s="16" t="str">
        <f>IF('DATA ACCURATE'!J1972&lt;&gt;"",'DATA ACCURATE'!J1972,"")</f>
        <v/>
      </c>
      <c r="I1969" s="35" t="str">
        <f>IF(B1969&lt;&gt;"",IFERROR(VLOOKUP(B1969,'DATA TIMBANGAN'!G:M,7,FALSE),VLOOKUP(B1969,'DATA TIMBANGAN'!G:M,7)),"")</f>
        <v/>
      </c>
      <c r="J1969" s="25" t="str">
        <f>IF(H1969&lt;&gt;"",IFERROR(INDEX(DATABASE!$Z$19:$Z$38,MATCH(DATEVALUE(H1969),DATABASE!$AA$19:$AA$38,0)),INDEX(DATABASE!$Z$12:$Z$18,MATCH(WEEKDAY(H1969,2),DATABASE!$AA$12:$AA$18,0))),"")</f>
        <v/>
      </c>
      <c r="K1969" s="25" t="str">
        <f>IF('DATA ACCURATE'!V1972&lt;&gt;"",'DATA ACCURATE'!V1972,"")</f>
        <v/>
      </c>
      <c r="L1969" s="80" t="str">
        <f>IF($H1969="","",IF(OR($J1969="LIBUR",AND($L1968="LIBUR",$O1968=$O1969)),"LIBUR",IF(AND(OR($L1968="LUAR JAM KERJA 1",$L1968="LUAR JAM KERJA 2"),OR(OR(AND($H1968=$H1969,AND(OR($I1969&gt;DATABASE!$J$3,$I1969&lt;DATABASE!$J$6),((DATEVALUE($H1969)+$I1969)-(DATEVALUE($H1968)+$I1968))&lt;DATABASE!$J$6)),AND($H1968=$H1969,$O1968=$O1969,OR($I1969&gt;DATABASE!$J$6,$I1969&lt;DATABASE!$J$3))),AND(($H1969-$H1968)=1,OR($I1969&lt;DATABASE!$I$6,((DATEVALUE($H1969)+$I1969)-(DATEVALUE($H1968)+$I1968))&lt;DATABASE!$J$6))),$A1969=$A1968),"LUAR JAM KERJA 2",IF(AND(OR(WEEKDAY($H1969,2)=1,WEEKDAY($H1969,2)=2,WEEKDAY($H1969,2)=3,WEEKDAY($H1969,2)=4,WEEKDAY($H1969,2)=5),$I1969&lt;=DATABASE!$J$3,$I1969&gt;=DATABASE!$I$3),"JAM KERJA",IF(AND(WEEKDAY($H1969,2)=6,$I1969&lt;=DATABASE!$J$4,$I1969&gt;=DATABASE!$I$4),"JAM KERJA","LUAR JAM KERJA 1")))))</f>
        <v/>
      </c>
      <c r="M1969" s="33" t="str">
        <f>IF('DATA ACCURATE'!T1972&lt;&gt;"",IF('DATA ACCURATE'!T1972&gt;100,'DATA ACCURATE'!T1972/10,'DATA ACCURATE'!T1972),"")</f>
        <v/>
      </c>
      <c r="N1969" t="str">
        <f>IF(M1969="","",IF(M1969&lt;=DATABASE!$I$9,"LOKAL",IF(M1969&lt;DATABASE!$J$9,"LUAR KOTA 1",IF($M1969&gt;=DATABASE!$J$9,"LUAR KOTA 2",""))))</f>
        <v/>
      </c>
      <c r="O1969" s="38" t="str">
        <f>IF('DATA ACCURATE'!L1972&lt;&gt;"",'DATA ACCURATE'!L1972,"")</f>
        <v/>
      </c>
      <c r="Q1969" s="38">
        <f t="shared" si="210"/>
        <v>0</v>
      </c>
      <c r="R1969" s="38">
        <f t="shared" si="210"/>
        <v>0</v>
      </c>
      <c r="S1969" s="38">
        <f t="shared" si="210"/>
        <v>0</v>
      </c>
      <c r="T1969" s="38">
        <f t="shared" si="210"/>
        <v>0</v>
      </c>
      <c r="U1969" s="38">
        <f t="shared" si="211"/>
        <v>0</v>
      </c>
      <c r="V1969" s="38">
        <f t="shared" si="211"/>
        <v>0</v>
      </c>
      <c r="W1969" s="38">
        <f t="shared" si="211"/>
        <v>0</v>
      </c>
      <c r="X1969" s="38">
        <f t="shared" si="212"/>
        <v>0</v>
      </c>
      <c r="Y1969" s="38">
        <f t="shared" si="212"/>
        <v>0</v>
      </c>
      <c r="Z1969" s="38">
        <f t="shared" si="212"/>
        <v>0</v>
      </c>
      <c r="AA1969" s="38">
        <f t="shared" si="212"/>
        <v>0</v>
      </c>
      <c r="AB1969" s="38">
        <f t="shared" si="213"/>
        <v>0</v>
      </c>
      <c r="AC1969" s="38">
        <f t="shared" si="214"/>
        <v>0</v>
      </c>
      <c r="AD1969" s="38" t="str">
        <f t="shared" si="215"/>
        <v>000000000000</v>
      </c>
    </row>
    <row r="1970" spans="1:30">
      <c r="A1970" s="9" t="str">
        <f>IF('DATA ACCURATE'!A1973&lt;&gt;"",'DATA ACCURATE'!A1973,"")</f>
        <v/>
      </c>
      <c r="B1970" s="9" t="str">
        <f>IF('DATA ACCURATE'!D1973&lt;&gt;"",'DATA ACCURATE'!D1973,"")</f>
        <v/>
      </c>
      <c r="C1970" s="38" t="str">
        <f>IF($AD1970="000000000000","",INDEX(DATABASE!$W$12:$W$71,MATCH($AD1970,DATABASE!$V$12:$V$71,0)))</f>
        <v/>
      </c>
      <c r="D1970" s="34" t="str">
        <f>IF(C1970="","",IF(E1970="",INDEX(DATABASE!$AF$13:$AF$62,MATCH($C1970,DATABASE!$AC$13:$AC$62,0)),IF(E1970="2x D11",INDEX(DATABASE!$AF$13:$AF$62,MATCH($C1970,DATABASE!$AC$13:$AC$62,0))+2*DATABASE!$AF$62,IF(E1970="3x D11",INDEX(DATABASE!$AF$13:$AF$62,MATCH($C1970,DATABASE!$AC$13:$AC$62,0))+3*DATABASE!$AF$62,""))))</f>
        <v/>
      </c>
      <c r="E1970" s="38" t="str">
        <f>IF(AND($K1970="Y",$G1970&lt;&gt;"UNYIL",$F1970&lt;DATABASE!$O$8),"2x D11",IF(AND($K1970="Y",$G1970&lt;&gt;"UNYIL",$F1970&gt;=DATABASE!$O$8),"3x D11",""))</f>
        <v/>
      </c>
      <c r="F1970" s="9" t="str">
        <f>IF('DATA ACCURATE'!N1973&lt;&gt;"",'DATA ACCURATE'!N1973,"")</f>
        <v/>
      </c>
      <c r="G1970" t="str">
        <f>IF(F1970="","",IF(F1970&lt;=DATABASE!$I$8,"UNYIL",IF(F1970&lt;=DATABASE!$J$8,"KECIL",IF(F1970&lt;DATABASE!$K$8,"TANGGUNG",IF(F1970&gt;=DATABASE!$K$8,"BESAR","")))))</f>
        <v/>
      </c>
      <c r="H1970" s="16" t="str">
        <f>IF('DATA ACCURATE'!J1973&lt;&gt;"",'DATA ACCURATE'!J1973,"")</f>
        <v/>
      </c>
      <c r="I1970" s="35" t="str">
        <f>IF(B1970&lt;&gt;"",IFERROR(VLOOKUP(B1970,'DATA TIMBANGAN'!G:M,7,FALSE),VLOOKUP(B1970,'DATA TIMBANGAN'!G:M,7)),"")</f>
        <v/>
      </c>
      <c r="J1970" s="25" t="str">
        <f>IF(H1970&lt;&gt;"",IFERROR(INDEX(DATABASE!$Z$19:$Z$38,MATCH(DATEVALUE(H1970),DATABASE!$AA$19:$AA$38,0)),INDEX(DATABASE!$Z$12:$Z$18,MATCH(WEEKDAY(H1970,2),DATABASE!$AA$12:$AA$18,0))),"")</f>
        <v/>
      </c>
      <c r="K1970" s="25" t="str">
        <f>IF('DATA ACCURATE'!V1973&lt;&gt;"",'DATA ACCURATE'!V1973,"")</f>
        <v/>
      </c>
      <c r="L1970" s="80" t="str">
        <f>IF($H1970="","",IF(OR($J1970="LIBUR",AND($L1969="LIBUR",$O1969=$O1970)),"LIBUR",IF(AND(OR($L1969="LUAR JAM KERJA 1",$L1969="LUAR JAM KERJA 2"),OR(OR(AND($H1969=$H1970,AND(OR($I1970&gt;DATABASE!$J$3,$I1970&lt;DATABASE!$J$6),((DATEVALUE($H1970)+$I1970)-(DATEVALUE($H1969)+$I1969))&lt;DATABASE!$J$6)),AND($H1969=$H1970,$O1969=$O1970,OR($I1970&gt;DATABASE!$J$6,$I1970&lt;DATABASE!$J$3))),AND(($H1970-$H1969)=1,OR($I1970&lt;DATABASE!$I$6,((DATEVALUE($H1970)+$I1970)-(DATEVALUE($H1969)+$I1969))&lt;DATABASE!$J$6))),$A1970=$A1969),"LUAR JAM KERJA 2",IF(AND(OR(WEEKDAY($H1970,2)=1,WEEKDAY($H1970,2)=2,WEEKDAY($H1970,2)=3,WEEKDAY($H1970,2)=4,WEEKDAY($H1970,2)=5),$I1970&lt;=DATABASE!$J$3,$I1970&gt;=DATABASE!$I$3),"JAM KERJA",IF(AND(WEEKDAY($H1970,2)=6,$I1970&lt;=DATABASE!$J$4,$I1970&gt;=DATABASE!$I$4),"JAM KERJA","LUAR JAM KERJA 1")))))</f>
        <v/>
      </c>
      <c r="M1970" s="33" t="str">
        <f>IF('DATA ACCURATE'!T1973&lt;&gt;"",IF('DATA ACCURATE'!T1973&gt;100,'DATA ACCURATE'!T1973/10,'DATA ACCURATE'!T1973),"")</f>
        <v/>
      </c>
      <c r="N1970" t="str">
        <f>IF(M1970="","",IF(M1970&lt;=DATABASE!$I$9,"LOKAL",IF(M1970&lt;DATABASE!$J$9,"LUAR KOTA 1",IF($M1970&gt;=DATABASE!$J$9,"LUAR KOTA 2",""))))</f>
        <v/>
      </c>
      <c r="O1970" s="38" t="str">
        <f>IF('DATA ACCURATE'!L1973&lt;&gt;"",'DATA ACCURATE'!L1973,"")</f>
        <v/>
      </c>
      <c r="Q1970" s="38">
        <f t="shared" si="210"/>
        <v>0</v>
      </c>
      <c r="R1970" s="38">
        <f t="shared" si="210"/>
        <v>0</v>
      </c>
      <c r="S1970" s="38">
        <f t="shared" si="210"/>
        <v>0</v>
      </c>
      <c r="T1970" s="38">
        <f t="shared" si="210"/>
        <v>0</v>
      </c>
      <c r="U1970" s="38">
        <f t="shared" si="211"/>
        <v>0</v>
      </c>
      <c r="V1970" s="38">
        <f t="shared" si="211"/>
        <v>0</v>
      </c>
      <c r="W1970" s="38">
        <f t="shared" si="211"/>
        <v>0</v>
      </c>
      <c r="X1970" s="38">
        <f t="shared" si="212"/>
        <v>0</v>
      </c>
      <c r="Y1970" s="38">
        <f t="shared" si="212"/>
        <v>0</v>
      </c>
      <c r="Z1970" s="38">
        <f t="shared" si="212"/>
        <v>0</v>
      </c>
      <c r="AA1970" s="38">
        <f t="shared" si="212"/>
        <v>0</v>
      </c>
      <c r="AB1970" s="38">
        <f t="shared" si="213"/>
        <v>0</v>
      </c>
      <c r="AC1970" s="38">
        <f t="shared" si="214"/>
        <v>0</v>
      </c>
      <c r="AD1970" s="38" t="str">
        <f t="shared" si="215"/>
        <v>000000000000</v>
      </c>
    </row>
    <row r="1971" spans="1:30">
      <c r="A1971" s="9" t="str">
        <f>IF('DATA ACCURATE'!A1974&lt;&gt;"",'DATA ACCURATE'!A1974,"")</f>
        <v/>
      </c>
      <c r="B1971" s="9" t="str">
        <f>IF('DATA ACCURATE'!D1974&lt;&gt;"",'DATA ACCURATE'!D1974,"")</f>
        <v/>
      </c>
      <c r="C1971" s="38" t="str">
        <f>IF($AD1971="000000000000","",INDEX(DATABASE!$W$12:$W$71,MATCH($AD1971,DATABASE!$V$12:$V$71,0)))</f>
        <v/>
      </c>
      <c r="D1971" s="34" t="str">
        <f>IF(C1971="","",IF(E1971="",INDEX(DATABASE!$AF$13:$AF$62,MATCH($C1971,DATABASE!$AC$13:$AC$62,0)),IF(E1971="2x D11",INDEX(DATABASE!$AF$13:$AF$62,MATCH($C1971,DATABASE!$AC$13:$AC$62,0))+2*DATABASE!$AF$62,IF(E1971="3x D11",INDEX(DATABASE!$AF$13:$AF$62,MATCH($C1971,DATABASE!$AC$13:$AC$62,0))+3*DATABASE!$AF$62,""))))</f>
        <v/>
      </c>
      <c r="E1971" s="38" t="str">
        <f>IF(AND($K1971="Y",$G1971&lt;&gt;"UNYIL",$F1971&lt;DATABASE!$O$8),"2x D11",IF(AND($K1971="Y",$G1971&lt;&gt;"UNYIL",$F1971&gt;=DATABASE!$O$8),"3x D11",""))</f>
        <v/>
      </c>
      <c r="F1971" s="9" t="str">
        <f>IF('DATA ACCURATE'!N1974&lt;&gt;"",'DATA ACCURATE'!N1974,"")</f>
        <v/>
      </c>
      <c r="G1971" t="str">
        <f>IF(F1971="","",IF(F1971&lt;=DATABASE!$I$8,"UNYIL",IF(F1971&lt;=DATABASE!$J$8,"KECIL",IF(F1971&lt;DATABASE!$K$8,"TANGGUNG",IF(F1971&gt;=DATABASE!$K$8,"BESAR","")))))</f>
        <v/>
      </c>
      <c r="H1971" s="16" t="str">
        <f>IF('DATA ACCURATE'!J1974&lt;&gt;"",'DATA ACCURATE'!J1974,"")</f>
        <v/>
      </c>
      <c r="I1971" s="35" t="str">
        <f>IF(B1971&lt;&gt;"",IFERROR(VLOOKUP(B1971,'DATA TIMBANGAN'!G:M,7,FALSE),VLOOKUP(B1971,'DATA TIMBANGAN'!G:M,7)),"")</f>
        <v/>
      </c>
      <c r="J1971" s="25" t="str">
        <f>IF(H1971&lt;&gt;"",IFERROR(INDEX(DATABASE!$Z$19:$Z$38,MATCH(DATEVALUE(H1971),DATABASE!$AA$19:$AA$38,0)),INDEX(DATABASE!$Z$12:$Z$18,MATCH(WEEKDAY(H1971,2),DATABASE!$AA$12:$AA$18,0))),"")</f>
        <v/>
      </c>
      <c r="K1971" s="25" t="str">
        <f>IF('DATA ACCURATE'!V1974&lt;&gt;"",'DATA ACCURATE'!V1974,"")</f>
        <v/>
      </c>
      <c r="L1971" s="80" t="str">
        <f>IF($H1971="","",IF(OR($J1971="LIBUR",AND($L1970="LIBUR",$O1970=$O1971)),"LIBUR",IF(AND(OR($L1970="LUAR JAM KERJA 1",$L1970="LUAR JAM KERJA 2"),OR(OR(AND($H1970=$H1971,AND(OR($I1971&gt;DATABASE!$J$3,$I1971&lt;DATABASE!$J$6),((DATEVALUE($H1971)+$I1971)-(DATEVALUE($H1970)+$I1970))&lt;DATABASE!$J$6)),AND($H1970=$H1971,$O1970=$O1971,OR($I1971&gt;DATABASE!$J$6,$I1971&lt;DATABASE!$J$3))),AND(($H1971-$H1970)=1,OR($I1971&lt;DATABASE!$I$6,((DATEVALUE($H1971)+$I1971)-(DATEVALUE($H1970)+$I1970))&lt;DATABASE!$J$6))),$A1971=$A1970),"LUAR JAM KERJA 2",IF(AND(OR(WEEKDAY($H1971,2)=1,WEEKDAY($H1971,2)=2,WEEKDAY($H1971,2)=3,WEEKDAY($H1971,2)=4,WEEKDAY($H1971,2)=5),$I1971&lt;=DATABASE!$J$3,$I1971&gt;=DATABASE!$I$3),"JAM KERJA",IF(AND(WEEKDAY($H1971,2)=6,$I1971&lt;=DATABASE!$J$4,$I1971&gt;=DATABASE!$I$4),"JAM KERJA","LUAR JAM KERJA 1")))))</f>
        <v/>
      </c>
      <c r="M1971" s="33" t="str">
        <f>IF('DATA ACCURATE'!T1974&lt;&gt;"",IF('DATA ACCURATE'!T1974&gt;100,'DATA ACCURATE'!T1974/10,'DATA ACCURATE'!T1974),"")</f>
        <v/>
      </c>
      <c r="N1971" t="str">
        <f>IF(M1971="","",IF(M1971&lt;=DATABASE!$I$9,"LOKAL",IF(M1971&lt;DATABASE!$J$9,"LUAR KOTA 1",IF($M1971&gt;=DATABASE!$J$9,"LUAR KOTA 2",""))))</f>
        <v/>
      </c>
      <c r="O1971" s="38" t="str">
        <f>IF('DATA ACCURATE'!L1974&lt;&gt;"",'DATA ACCURATE'!L1974,"")</f>
        <v/>
      </c>
      <c r="Q1971" s="38">
        <f t="shared" si="210"/>
        <v>0</v>
      </c>
      <c r="R1971" s="38">
        <f t="shared" si="210"/>
        <v>0</v>
      </c>
      <c r="S1971" s="38">
        <f t="shared" si="210"/>
        <v>0</v>
      </c>
      <c r="T1971" s="38">
        <f t="shared" si="210"/>
        <v>0</v>
      </c>
      <c r="U1971" s="38">
        <f t="shared" si="211"/>
        <v>0</v>
      </c>
      <c r="V1971" s="38">
        <f t="shared" si="211"/>
        <v>0</v>
      </c>
      <c r="W1971" s="38">
        <f t="shared" si="211"/>
        <v>0</v>
      </c>
      <c r="X1971" s="38">
        <f t="shared" si="212"/>
        <v>0</v>
      </c>
      <c r="Y1971" s="38">
        <f t="shared" si="212"/>
        <v>0</v>
      </c>
      <c r="Z1971" s="38">
        <f t="shared" si="212"/>
        <v>0</v>
      </c>
      <c r="AA1971" s="38">
        <f t="shared" si="212"/>
        <v>0</v>
      </c>
      <c r="AB1971" s="38">
        <f t="shared" si="213"/>
        <v>0</v>
      </c>
      <c r="AC1971" s="38">
        <f t="shared" si="214"/>
        <v>0</v>
      </c>
      <c r="AD1971" s="38" t="str">
        <f t="shared" si="215"/>
        <v>000000000000</v>
      </c>
    </row>
    <row r="1972" spans="1:30">
      <c r="A1972" s="9" t="str">
        <f>IF('DATA ACCURATE'!A1975&lt;&gt;"",'DATA ACCURATE'!A1975,"")</f>
        <v/>
      </c>
      <c r="B1972" s="9" t="str">
        <f>IF('DATA ACCURATE'!D1975&lt;&gt;"",'DATA ACCURATE'!D1975,"")</f>
        <v/>
      </c>
      <c r="C1972" s="38" t="str">
        <f>IF($AD1972="000000000000","",INDEX(DATABASE!$W$12:$W$71,MATCH($AD1972,DATABASE!$V$12:$V$71,0)))</f>
        <v/>
      </c>
      <c r="D1972" s="34" t="str">
        <f>IF(C1972="","",IF(E1972="",INDEX(DATABASE!$AF$13:$AF$62,MATCH($C1972,DATABASE!$AC$13:$AC$62,0)),IF(E1972="2x D11",INDEX(DATABASE!$AF$13:$AF$62,MATCH($C1972,DATABASE!$AC$13:$AC$62,0))+2*DATABASE!$AF$62,IF(E1972="3x D11",INDEX(DATABASE!$AF$13:$AF$62,MATCH($C1972,DATABASE!$AC$13:$AC$62,0))+3*DATABASE!$AF$62,""))))</f>
        <v/>
      </c>
      <c r="E1972" s="38" t="str">
        <f>IF(AND($K1972="Y",$G1972&lt;&gt;"UNYIL",$F1972&lt;DATABASE!$O$8),"2x D11",IF(AND($K1972="Y",$G1972&lt;&gt;"UNYIL",$F1972&gt;=DATABASE!$O$8),"3x D11",""))</f>
        <v/>
      </c>
      <c r="F1972" s="9" t="str">
        <f>IF('DATA ACCURATE'!N1975&lt;&gt;"",'DATA ACCURATE'!N1975,"")</f>
        <v/>
      </c>
      <c r="G1972" t="str">
        <f>IF(F1972="","",IF(F1972&lt;=DATABASE!$I$8,"UNYIL",IF(F1972&lt;=DATABASE!$J$8,"KECIL",IF(F1972&lt;DATABASE!$K$8,"TANGGUNG",IF(F1972&gt;=DATABASE!$K$8,"BESAR","")))))</f>
        <v/>
      </c>
      <c r="H1972" s="16" t="str">
        <f>IF('DATA ACCURATE'!J1975&lt;&gt;"",'DATA ACCURATE'!J1975,"")</f>
        <v/>
      </c>
      <c r="I1972" s="35" t="str">
        <f>IF(B1972&lt;&gt;"",IFERROR(VLOOKUP(B1972,'DATA TIMBANGAN'!G:M,7,FALSE),VLOOKUP(B1972,'DATA TIMBANGAN'!G:M,7)),"")</f>
        <v/>
      </c>
      <c r="J1972" s="25" t="str">
        <f>IF(H1972&lt;&gt;"",IFERROR(INDEX(DATABASE!$Z$19:$Z$38,MATCH(DATEVALUE(H1972),DATABASE!$AA$19:$AA$38,0)),INDEX(DATABASE!$Z$12:$Z$18,MATCH(WEEKDAY(H1972,2),DATABASE!$AA$12:$AA$18,0))),"")</f>
        <v/>
      </c>
      <c r="K1972" s="25" t="str">
        <f>IF('DATA ACCURATE'!V1975&lt;&gt;"",'DATA ACCURATE'!V1975,"")</f>
        <v/>
      </c>
      <c r="L1972" s="80" t="str">
        <f>IF($H1972="","",IF(OR($J1972="LIBUR",AND($L1971="LIBUR",$O1971=$O1972)),"LIBUR",IF(AND(OR($L1971="LUAR JAM KERJA 1",$L1971="LUAR JAM KERJA 2"),OR(OR(AND($H1971=$H1972,AND(OR($I1972&gt;DATABASE!$J$3,$I1972&lt;DATABASE!$J$6),((DATEVALUE($H1972)+$I1972)-(DATEVALUE($H1971)+$I1971))&lt;DATABASE!$J$6)),AND($H1971=$H1972,$O1971=$O1972,OR($I1972&gt;DATABASE!$J$6,$I1972&lt;DATABASE!$J$3))),AND(($H1972-$H1971)=1,OR($I1972&lt;DATABASE!$I$6,((DATEVALUE($H1972)+$I1972)-(DATEVALUE($H1971)+$I1971))&lt;DATABASE!$J$6))),$A1972=$A1971),"LUAR JAM KERJA 2",IF(AND(OR(WEEKDAY($H1972,2)=1,WEEKDAY($H1972,2)=2,WEEKDAY($H1972,2)=3,WEEKDAY($H1972,2)=4,WEEKDAY($H1972,2)=5),$I1972&lt;=DATABASE!$J$3,$I1972&gt;=DATABASE!$I$3),"JAM KERJA",IF(AND(WEEKDAY($H1972,2)=6,$I1972&lt;=DATABASE!$J$4,$I1972&gt;=DATABASE!$I$4),"JAM KERJA","LUAR JAM KERJA 1")))))</f>
        <v/>
      </c>
      <c r="M1972" s="33" t="str">
        <f>IF('DATA ACCURATE'!T1975&lt;&gt;"",IF('DATA ACCURATE'!T1975&gt;100,'DATA ACCURATE'!T1975/10,'DATA ACCURATE'!T1975),"")</f>
        <v/>
      </c>
      <c r="N1972" t="str">
        <f>IF(M1972="","",IF(M1972&lt;=DATABASE!$I$9,"LOKAL",IF(M1972&lt;DATABASE!$J$9,"LUAR KOTA 1",IF($M1972&gt;=DATABASE!$J$9,"LUAR KOTA 2",""))))</f>
        <v/>
      </c>
      <c r="O1972" s="38" t="str">
        <f>IF('DATA ACCURATE'!L1975&lt;&gt;"",'DATA ACCURATE'!L1975,"")</f>
        <v/>
      </c>
      <c r="Q1972" s="38">
        <f t="shared" si="210"/>
        <v>0</v>
      </c>
      <c r="R1972" s="38">
        <f t="shared" si="210"/>
        <v>0</v>
      </c>
      <c r="S1972" s="38">
        <f t="shared" si="210"/>
        <v>0</v>
      </c>
      <c r="T1972" s="38">
        <f t="shared" si="210"/>
        <v>0</v>
      </c>
      <c r="U1972" s="38">
        <f t="shared" si="211"/>
        <v>0</v>
      </c>
      <c r="V1972" s="38">
        <f t="shared" si="211"/>
        <v>0</v>
      </c>
      <c r="W1972" s="38">
        <f t="shared" si="211"/>
        <v>0</v>
      </c>
      <c r="X1972" s="38">
        <f t="shared" si="212"/>
        <v>0</v>
      </c>
      <c r="Y1972" s="38">
        <f t="shared" si="212"/>
        <v>0</v>
      </c>
      <c r="Z1972" s="38">
        <f t="shared" si="212"/>
        <v>0</v>
      </c>
      <c r="AA1972" s="38">
        <f t="shared" si="212"/>
        <v>0</v>
      </c>
      <c r="AB1972" s="38">
        <f t="shared" si="213"/>
        <v>0</v>
      </c>
      <c r="AC1972" s="38">
        <f t="shared" si="214"/>
        <v>0</v>
      </c>
      <c r="AD1972" s="38" t="str">
        <f t="shared" si="215"/>
        <v>000000000000</v>
      </c>
    </row>
    <row r="1973" spans="1:30">
      <c r="A1973" s="9" t="str">
        <f>IF('DATA ACCURATE'!A1976&lt;&gt;"",'DATA ACCURATE'!A1976,"")</f>
        <v/>
      </c>
      <c r="B1973" s="9" t="str">
        <f>IF('DATA ACCURATE'!D1976&lt;&gt;"",'DATA ACCURATE'!D1976,"")</f>
        <v/>
      </c>
      <c r="C1973" s="38" t="str">
        <f>IF($AD1973="000000000000","",INDEX(DATABASE!$W$12:$W$71,MATCH($AD1973,DATABASE!$V$12:$V$71,0)))</f>
        <v/>
      </c>
      <c r="D1973" s="34" t="str">
        <f>IF(C1973="","",IF(E1973="",INDEX(DATABASE!$AF$13:$AF$62,MATCH($C1973,DATABASE!$AC$13:$AC$62,0)),IF(E1973="2x D11",INDEX(DATABASE!$AF$13:$AF$62,MATCH($C1973,DATABASE!$AC$13:$AC$62,0))+2*DATABASE!$AF$62,IF(E1973="3x D11",INDEX(DATABASE!$AF$13:$AF$62,MATCH($C1973,DATABASE!$AC$13:$AC$62,0))+3*DATABASE!$AF$62,""))))</f>
        <v/>
      </c>
      <c r="E1973" s="38" t="str">
        <f>IF(AND($K1973="Y",$G1973&lt;&gt;"UNYIL",$F1973&lt;DATABASE!$O$8),"2x D11",IF(AND($K1973="Y",$G1973&lt;&gt;"UNYIL",$F1973&gt;=DATABASE!$O$8),"3x D11",""))</f>
        <v/>
      </c>
      <c r="F1973" s="9" t="str">
        <f>IF('DATA ACCURATE'!N1976&lt;&gt;"",'DATA ACCURATE'!N1976,"")</f>
        <v/>
      </c>
      <c r="G1973" t="str">
        <f>IF(F1973="","",IF(F1973&lt;=DATABASE!$I$8,"UNYIL",IF(F1973&lt;=DATABASE!$J$8,"KECIL",IF(F1973&lt;DATABASE!$K$8,"TANGGUNG",IF(F1973&gt;=DATABASE!$K$8,"BESAR","")))))</f>
        <v/>
      </c>
      <c r="H1973" s="16" t="str">
        <f>IF('DATA ACCURATE'!J1976&lt;&gt;"",'DATA ACCURATE'!J1976,"")</f>
        <v/>
      </c>
      <c r="I1973" s="35" t="str">
        <f>IF(B1973&lt;&gt;"",IFERROR(VLOOKUP(B1973,'DATA TIMBANGAN'!G:M,7,FALSE),VLOOKUP(B1973,'DATA TIMBANGAN'!G:M,7)),"")</f>
        <v/>
      </c>
      <c r="J1973" s="25" t="str">
        <f>IF(H1973&lt;&gt;"",IFERROR(INDEX(DATABASE!$Z$19:$Z$38,MATCH(DATEVALUE(H1973),DATABASE!$AA$19:$AA$38,0)),INDEX(DATABASE!$Z$12:$Z$18,MATCH(WEEKDAY(H1973,2),DATABASE!$AA$12:$AA$18,0))),"")</f>
        <v/>
      </c>
      <c r="K1973" s="25" t="str">
        <f>IF('DATA ACCURATE'!V1976&lt;&gt;"",'DATA ACCURATE'!V1976,"")</f>
        <v/>
      </c>
      <c r="L1973" s="80" t="str">
        <f>IF($H1973="","",IF(OR($J1973="LIBUR",AND($L1972="LIBUR",$O1972=$O1973)),"LIBUR",IF(AND(OR($L1972="LUAR JAM KERJA 1",$L1972="LUAR JAM KERJA 2"),OR(OR(AND($H1972=$H1973,AND(OR($I1973&gt;DATABASE!$J$3,$I1973&lt;DATABASE!$J$6),((DATEVALUE($H1973)+$I1973)-(DATEVALUE($H1972)+$I1972))&lt;DATABASE!$J$6)),AND($H1972=$H1973,$O1972=$O1973,OR($I1973&gt;DATABASE!$J$6,$I1973&lt;DATABASE!$J$3))),AND(($H1973-$H1972)=1,OR($I1973&lt;DATABASE!$I$6,((DATEVALUE($H1973)+$I1973)-(DATEVALUE($H1972)+$I1972))&lt;DATABASE!$J$6))),$A1973=$A1972),"LUAR JAM KERJA 2",IF(AND(OR(WEEKDAY($H1973,2)=1,WEEKDAY($H1973,2)=2,WEEKDAY($H1973,2)=3,WEEKDAY($H1973,2)=4,WEEKDAY($H1973,2)=5),$I1973&lt;=DATABASE!$J$3,$I1973&gt;=DATABASE!$I$3),"JAM KERJA",IF(AND(WEEKDAY($H1973,2)=6,$I1973&lt;=DATABASE!$J$4,$I1973&gt;=DATABASE!$I$4),"JAM KERJA","LUAR JAM KERJA 1")))))</f>
        <v/>
      </c>
      <c r="M1973" s="33" t="str">
        <f>IF('DATA ACCURATE'!T1976&lt;&gt;"",IF('DATA ACCURATE'!T1976&gt;100,'DATA ACCURATE'!T1976/10,'DATA ACCURATE'!T1976),"")</f>
        <v/>
      </c>
      <c r="N1973" t="str">
        <f>IF(M1973="","",IF(M1973&lt;=DATABASE!$I$9,"LOKAL",IF(M1973&lt;DATABASE!$J$9,"LUAR KOTA 1",IF($M1973&gt;=DATABASE!$J$9,"LUAR KOTA 2",""))))</f>
        <v/>
      </c>
      <c r="O1973" s="38" t="str">
        <f>IF('DATA ACCURATE'!L1976&lt;&gt;"",'DATA ACCURATE'!L1976,"")</f>
        <v/>
      </c>
      <c r="Q1973" s="38">
        <f t="shared" si="210"/>
        <v>0</v>
      </c>
      <c r="R1973" s="38">
        <f t="shared" si="210"/>
        <v>0</v>
      </c>
      <c r="S1973" s="38">
        <f t="shared" si="210"/>
        <v>0</v>
      </c>
      <c r="T1973" s="38">
        <f t="shared" si="210"/>
        <v>0</v>
      </c>
      <c r="U1973" s="38">
        <f t="shared" si="211"/>
        <v>0</v>
      </c>
      <c r="V1973" s="38">
        <f t="shared" si="211"/>
        <v>0</v>
      </c>
      <c r="W1973" s="38">
        <f t="shared" si="211"/>
        <v>0</v>
      </c>
      <c r="X1973" s="38">
        <f t="shared" si="212"/>
        <v>0</v>
      </c>
      <c r="Y1973" s="38">
        <f t="shared" si="212"/>
        <v>0</v>
      </c>
      <c r="Z1973" s="38">
        <f t="shared" si="212"/>
        <v>0</v>
      </c>
      <c r="AA1973" s="38">
        <f t="shared" si="212"/>
        <v>0</v>
      </c>
      <c r="AB1973" s="38">
        <f t="shared" si="213"/>
        <v>0</v>
      </c>
      <c r="AC1973" s="38">
        <f t="shared" si="214"/>
        <v>0</v>
      </c>
      <c r="AD1973" s="38" t="str">
        <f t="shared" si="215"/>
        <v>000000000000</v>
      </c>
    </row>
    <row r="1974" spans="1:30">
      <c r="A1974" s="9" t="str">
        <f>IF('DATA ACCURATE'!A1977&lt;&gt;"",'DATA ACCURATE'!A1977,"")</f>
        <v/>
      </c>
      <c r="B1974" s="9" t="str">
        <f>IF('DATA ACCURATE'!D1977&lt;&gt;"",'DATA ACCURATE'!D1977,"")</f>
        <v/>
      </c>
      <c r="C1974" s="38" t="str">
        <f>IF($AD1974="000000000000","",INDEX(DATABASE!$W$12:$W$71,MATCH($AD1974,DATABASE!$V$12:$V$71,0)))</f>
        <v/>
      </c>
      <c r="D1974" s="34" t="str">
        <f>IF(C1974="","",IF(E1974="",INDEX(DATABASE!$AF$13:$AF$62,MATCH($C1974,DATABASE!$AC$13:$AC$62,0)),IF(E1974="2x D11",INDEX(DATABASE!$AF$13:$AF$62,MATCH($C1974,DATABASE!$AC$13:$AC$62,0))+2*DATABASE!$AF$62,IF(E1974="3x D11",INDEX(DATABASE!$AF$13:$AF$62,MATCH($C1974,DATABASE!$AC$13:$AC$62,0))+3*DATABASE!$AF$62,""))))</f>
        <v/>
      </c>
      <c r="E1974" s="38" t="str">
        <f>IF(AND($K1974="Y",$G1974&lt;&gt;"UNYIL",$F1974&lt;DATABASE!$O$8),"2x D11",IF(AND($K1974="Y",$G1974&lt;&gt;"UNYIL",$F1974&gt;=DATABASE!$O$8),"3x D11",""))</f>
        <v/>
      </c>
      <c r="F1974" s="9" t="str">
        <f>IF('DATA ACCURATE'!N1977&lt;&gt;"",'DATA ACCURATE'!N1977,"")</f>
        <v/>
      </c>
      <c r="G1974" t="str">
        <f>IF(F1974="","",IF(F1974&lt;=DATABASE!$I$8,"UNYIL",IF(F1974&lt;=DATABASE!$J$8,"KECIL",IF(F1974&lt;DATABASE!$K$8,"TANGGUNG",IF(F1974&gt;=DATABASE!$K$8,"BESAR","")))))</f>
        <v/>
      </c>
      <c r="H1974" s="16" t="str">
        <f>IF('DATA ACCURATE'!J1977&lt;&gt;"",'DATA ACCURATE'!J1977,"")</f>
        <v/>
      </c>
      <c r="I1974" s="35" t="str">
        <f>IF(B1974&lt;&gt;"",IFERROR(VLOOKUP(B1974,'DATA TIMBANGAN'!G:M,7,FALSE),VLOOKUP(B1974,'DATA TIMBANGAN'!G:M,7)),"")</f>
        <v/>
      </c>
      <c r="J1974" s="25" t="str">
        <f>IF(H1974&lt;&gt;"",IFERROR(INDEX(DATABASE!$Z$19:$Z$38,MATCH(DATEVALUE(H1974),DATABASE!$AA$19:$AA$38,0)),INDEX(DATABASE!$Z$12:$Z$18,MATCH(WEEKDAY(H1974,2),DATABASE!$AA$12:$AA$18,0))),"")</f>
        <v/>
      </c>
      <c r="K1974" s="25" t="str">
        <f>IF('DATA ACCURATE'!V1977&lt;&gt;"",'DATA ACCURATE'!V1977,"")</f>
        <v/>
      </c>
      <c r="L1974" s="80" t="str">
        <f>IF($H1974="","",IF(OR($J1974="LIBUR",AND($L1973="LIBUR",$O1973=$O1974)),"LIBUR",IF(AND(OR($L1973="LUAR JAM KERJA 1",$L1973="LUAR JAM KERJA 2"),OR(OR(AND($H1973=$H1974,AND(OR($I1974&gt;DATABASE!$J$3,$I1974&lt;DATABASE!$J$6),((DATEVALUE($H1974)+$I1974)-(DATEVALUE($H1973)+$I1973))&lt;DATABASE!$J$6)),AND($H1973=$H1974,$O1973=$O1974,OR($I1974&gt;DATABASE!$J$6,$I1974&lt;DATABASE!$J$3))),AND(($H1974-$H1973)=1,OR($I1974&lt;DATABASE!$I$6,((DATEVALUE($H1974)+$I1974)-(DATEVALUE($H1973)+$I1973))&lt;DATABASE!$J$6))),$A1974=$A1973),"LUAR JAM KERJA 2",IF(AND(OR(WEEKDAY($H1974,2)=1,WEEKDAY($H1974,2)=2,WEEKDAY($H1974,2)=3,WEEKDAY($H1974,2)=4,WEEKDAY($H1974,2)=5),$I1974&lt;=DATABASE!$J$3,$I1974&gt;=DATABASE!$I$3),"JAM KERJA",IF(AND(WEEKDAY($H1974,2)=6,$I1974&lt;=DATABASE!$J$4,$I1974&gt;=DATABASE!$I$4),"JAM KERJA","LUAR JAM KERJA 1")))))</f>
        <v/>
      </c>
      <c r="M1974" s="33" t="str">
        <f>IF('DATA ACCURATE'!T1977&lt;&gt;"",IF('DATA ACCURATE'!T1977&gt;100,'DATA ACCURATE'!T1977/10,'DATA ACCURATE'!T1977),"")</f>
        <v/>
      </c>
      <c r="N1974" t="str">
        <f>IF(M1974="","",IF(M1974&lt;=DATABASE!$I$9,"LOKAL",IF(M1974&lt;DATABASE!$J$9,"LUAR KOTA 1",IF($M1974&gt;=DATABASE!$J$9,"LUAR KOTA 2",""))))</f>
        <v/>
      </c>
      <c r="O1974" s="38" t="str">
        <f>IF('DATA ACCURATE'!L1977&lt;&gt;"",'DATA ACCURATE'!L1977,"")</f>
        <v/>
      </c>
      <c r="Q1974" s="38">
        <f t="shared" si="210"/>
        <v>0</v>
      </c>
      <c r="R1974" s="38">
        <f t="shared" si="210"/>
        <v>0</v>
      </c>
      <c r="S1974" s="38">
        <f t="shared" si="210"/>
        <v>0</v>
      </c>
      <c r="T1974" s="38">
        <f t="shared" si="210"/>
        <v>0</v>
      </c>
      <c r="U1974" s="38">
        <f t="shared" si="211"/>
        <v>0</v>
      </c>
      <c r="V1974" s="38">
        <f t="shared" si="211"/>
        <v>0</v>
      </c>
      <c r="W1974" s="38">
        <f t="shared" si="211"/>
        <v>0</v>
      </c>
      <c r="X1974" s="38">
        <f t="shared" si="212"/>
        <v>0</v>
      </c>
      <c r="Y1974" s="38">
        <f t="shared" si="212"/>
        <v>0</v>
      </c>
      <c r="Z1974" s="38">
        <f t="shared" si="212"/>
        <v>0</v>
      </c>
      <c r="AA1974" s="38">
        <f t="shared" si="212"/>
        <v>0</v>
      </c>
      <c r="AB1974" s="38">
        <f t="shared" si="213"/>
        <v>0</v>
      </c>
      <c r="AC1974" s="38">
        <f t="shared" si="214"/>
        <v>0</v>
      </c>
      <c r="AD1974" s="38" t="str">
        <f t="shared" si="215"/>
        <v>000000000000</v>
      </c>
    </row>
    <row r="1975" spans="1:30">
      <c r="A1975" s="9" t="str">
        <f>IF('DATA ACCURATE'!A1978&lt;&gt;"",'DATA ACCURATE'!A1978,"")</f>
        <v/>
      </c>
      <c r="B1975" s="9" t="str">
        <f>IF('DATA ACCURATE'!D1978&lt;&gt;"",'DATA ACCURATE'!D1978,"")</f>
        <v/>
      </c>
      <c r="C1975" s="38" t="str">
        <f>IF($AD1975="000000000000","",INDEX(DATABASE!$W$12:$W$71,MATCH($AD1975,DATABASE!$V$12:$V$71,0)))</f>
        <v/>
      </c>
      <c r="D1975" s="34" t="str">
        <f>IF(C1975="","",IF(E1975="",INDEX(DATABASE!$AF$13:$AF$62,MATCH($C1975,DATABASE!$AC$13:$AC$62,0)),IF(E1975="2x D11",INDEX(DATABASE!$AF$13:$AF$62,MATCH($C1975,DATABASE!$AC$13:$AC$62,0))+2*DATABASE!$AF$62,IF(E1975="3x D11",INDEX(DATABASE!$AF$13:$AF$62,MATCH($C1975,DATABASE!$AC$13:$AC$62,0))+3*DATABASE!$AF$62,""))))</f>
        <v/>
      </c>
      <c r="E1975" s="38" t="str">
        <f>IF(AND($K1975="Y",$G1975&lt;&gt;"UNYIL",$F1975&lt;DATABASE!$O$8),"2x D11",IF(AND($K1975="Y",$G1975&lt;&gt;"UNYIL",$F1975&gt;=DATABASE!$O$8),"3x D11",""))</f>
        <v/>
      </c>
      <c r="F1975" s="9" t="str">
        <f>IF('DATA ACCURATE'!N1978&lt;&gt;"",'DATA ACCURATE'!N1978,"")</f>
        <v/>
      </c>
      <c r="G1975" t="str">
        <f>IF(F1975="","",IF(F1975&lt;=DATABASE!$I$8,"UNYIL",IF(F1975&lt;=DATABASE!$J$8,"KECIL",IF(F1975&lt;DATABASE!$K$8,"TANGGUNG",IF(F1975&gt;=DATABASE!$K$8,"BESAR","")))))</f>
        <v/>
      </c>
      <c r="H1975" s="16" t="str">
        <f>IF('DATA ACCURATE'!J1978&lt;&gt;"",'DATA ACCURATE'!J1978,"")</f>
        <v/>
      </c>
      <c r="I1975" s="35" t="str">
        <f>IF(B1975&lt;&gt;"",IFERROR(VLOOKUP(B1975,'DATA TIMBANGAN'!G:M,7,FALSE),VLOOKUP(B1975,'DATA TIMBANGAN'!G:M,7)),"")</f>
        <v/>
      </c>
      <c r="J1975" s="25" t="str">
        <f>IF(H1975&lt;&gt;"",IFERROR(INDEX(DATABASE!$Z$19:$Z$38,MATCH(DATEVALUE(H1975),DATABASE!$AA$19:$AA$38,0)),INDEX(DATABASE!$Z$12:$Z$18,MATCH(WEEKDAY(H1975,2),DATABASE!$AA$12:$AA$18,0))),"")</f>
        <v/>
      </c>
      <c r="K1975" s="25" t="str">
        <f>IF('DATA ACCURATE'!V1978&lt;&gt;"",'DATA ACCURATE'!V1978,"")</f>
        <v/>
      </c>
      <c r="L1975" s="80" t="str">
        <f>IF($H1975="","",IF(OR($J1975="LIBUR",AND($L1974="LIBUR",$O1974=$O1975)),"LIBUR",IF(AND(OR($L1974="LUAR JAM KERJA 1",$L1974="LUAR JAM KERJA 2"),OR(OR(AND($H1974=$H1975,AND(OR($I1975&gt;DATABASE!$J$3,$I1975&lt;DATABASE!$J$6),((DATEVALUE($H1975)+$I1975)-(DATEVALUE($H1974)+$I1974))&lt;DATABASE!$J$6)),AND($H1974=$H1975,$O1974=$O1975,OR($I1975&gt;DATABASE!$J$6,$I1975&lt;DATABASE!$J$3))),AND(($H1975-$H1974)=1,OR($I1975&lt;DATABASE!$I$6,((DATEVALUE($H1975)+$I1975)-(DATEVALUE($H1974)+$I1974))&lt;DATABASE!$J$6))),$A1975=$A1974),"LUAR JAM KERJA 2",IF(AND(OR(WEEKDAY($H1975,2)=1,WEEKDAY($H1975,2)=2,WEEKDAY($H1975,2)=3,WEEKDAY($H1975,2)=4,WEEKDAY($H1975,2)=5),$I1975&lt;=DATABASE!$J$3,$I1975&gt;=DATABASE!$I$3),"JAM KERJA",IF(AND(WEEKDAY($H1975,2)=6,$I1975&lt;=DATABASE!$J$4,$I1975&gt;=DATABASE!$I$4),"JAM KERJA","LUAR JAM KERJA 1")))))</f>
        <v/>
      </c>
      <c r="M1975" s="33" t="str">
        <f>IF('DATA ACCURATE'!T1978&lt;&gt;"",IF('DATA ACCURATE'!T1978&gt;100,'DATA ACCURATE'!T1978/10,'DATA ACCURATE'!T1978),"")</f>
        <v/>
      </c>
      <c r="N1975" t="str">
        <f>IF(M1975="","",IF(M1975&lt;=DATABASE!$I$9,"LOKAL",IF(M1975&lt;DATABASE!$J$9,"LUAR KOTA 1",IF($M1975&gt;=DATABASE!$J$9,"LUAR KOTA 2",""))))</f>
        <v/>
      </c>
      <c r="O1975" s="38" t="str">
        <f>IF('DATA ACCURATE'!L1978&lt;&gt;"",'DATA ACCURATE'!L1978,"")</f>
        <v/>
      </c>
      <c r="Q1975" s="38">
        <f t="shared" si="210"/>
        <v>0</v>
      </c>
      <c r="R1975" s="38">
        <f t="shared" si="210"/>
        <v>0</v>
      </c>
      <c r="S1975" s="38">
        <f t="shared" si="210"/>
        <v>0</v>
      </c>
      <c r="T1975" s="38">
        <f t="shared" si="210"/>
        <v>0</v>
      </c>
      <c r="U1975" s="38">
        <f t="shared" si="211"/>
        <v>0</v>
      </c>
      <c r="V1975" s="38">
        <f t="shared" si="211"/>
        <v>0</v>
      </c>
      <c r="W1975" s="38">
        <f t="shared" si="211"/>
        <v>0</v>
      </c>
      <c r="X1975" s="38">
        <f t="shared" si="212"/>
        <v>0</v>
      </c>
      <c r="Y1975" s="38">
        <f t="shared" si="212"/>
        <v>0</v>
      </c>
      <c r="Z1975" s="38">
        <f t="shared" si="212"/>
        <v>0</v>
      </c>
      <c r="AA1975" s="38">
        <f t="shared" si="212"/>
        <v>0</v>
      </c>
      <c r="AB1975" s="38">
        <f t="shared" si="213"/>
        <v>0</v>
      </c>
      <c r="AC1975" s="38">
        <f t="shared" si="214"/>
        <v>0</v>
      </c>
      <c r="AD1975" s="38" t="str">
        <f t="shared" si="215"/>
        <v>000000000000</v>
      </c>
    </row>
    <row r="1976" spans="1:30">
      <c r="A1976" s="9" t="str">
        <f>IF('DATA ACCURATE'!A1979&lt;&gt;"",'DATA ACCURATE'!A1979,"")</f>
        <v/>
      </c>
      <c r="B1976" s="9" t="str">
        <f>IF('DATA ACCURATE'!D1979&lt;&gt;"",'DATA ACCURATE'!D1979,"")</f>
        <v/>
      </c>
      <c r="C1976" s="38" t="str">
        <f>IF($AD1976="000000000000","",INDEX(DATABASE!$W$12:$W$71,MATCH($AD1976,DATABASE!$V$12:$V$71,0)))</f>
        <v/>
      </c>
      <c r="D1976" s="34" t="str">
        <f>IF(C1976="","",IF(E1976="",INDEX(DATABASE!$AF$13:$AF$62,MATCH($C1976,DATABASE!$AC$13:$AC$62,0)),IF(E1976="2x D11",INDEX(DATABASE!$AF$13:$AF$62,MATCH($C1976,DATABASE!$AC$13:$AC$62,0))+2*DATABASE!$AF$62,IF(E1976="3x D11",INDEX(DATABASE!$AF$13:$AF$62,MATCH($C1976,DATABASE!$AC$13:$AC$62,0))+3*DATABASE!$AF$62,""))))</f>
        <v/>
      </c>
      <c r="E1976" s="38" t="str">
        <f>IF(AND($K1976="Y",$G1976&lt;&gt;"UNYIL",$F1976&lt;DATABASE!$O$8),"2x D11",IF(AND($K1976="Y",$G1976&lt;&gt;"UNYIL",$F1976&gt;=DATABASE!$O$8),"3x D11",""))</f>
        <v/>
      </c>
      <c r="F1976" s="9" t="str">
        <f>IF('DATA ACCURATE'!N1979&lt;&gt;"",'DATA ACCURATE'!N1979,"")</f>
        <v/>
      </c>
      <c r="G1976" t="str">
        <f>IF(F1976="","",IF(F1976&lt;=DATABASE!$I$8,"UNYIL",IF(F1976&lt;=DATABASE!$J$8,"KECIL",IF(F1976&lt;DATABASE!$K$8,"TANGGUNG",IF(F1976&gt;=DATABASE!$K$8,"BESAR","")))))</f>
        <v/>
      </c>
      <c r="H1976" s="16" t="str">
        <f>IF('DATA ACCURATE'!J1979&lt;&gt;"",'DATA ACCURATE'!J1979,"")</f>
        <v/>
      </c>
      <c r="I1976" s="35" t="str">
        <f>IF(B1976&lt;&gt;"",IFERROR(VLOOKUP(B1976,'DATA TIMBANGAN'!G:M,7,FALSE),VLOOKUP(B1976,'DATA TIMBANGAN'!G:M,7)),"")</f>
        <v/>
      </c>
      <c r="J1976" s="25" t="str">
        <f>IF(H1976&lt;&gt;"",IFERROR(INDEX(DATABASE!$Z$19:$Z$38,MATCH(DATEVALUE(H1976),DATABASE!$AA$19:$AA$38,0)),INDEX(DATABASE!$Z$12:$Z$18,MATCH(WEEKDAY(H1976,2),DATABASE!$AA$12:$AA$18,0))),"")</f>
        <v/>
      </c>
      <c r="K1976" s="25" t="str">
        <f>IF('DATA ACCURATE'!V1979&lt;&gt;"",'DATA ACCURATE'!V1979,"")</f>
        <v/>
      </c>
      <c r="L1976" s="80" t="str">
        <f>IF($H1976="","",IF(OR($J1976="LIBUR",AND($L1975="LIBUR",$O1975=$O1976)),"LIBUR",IF(AND(OR($L1975="LUAR JAM KERJA 1",$L1975="LUAR JAM KERJA 2"),OR(OR(AND($H1975=$H1976,AND(OR($I1976&gt;DATABASE!$J$3,$I1976&lt;DATABASE!$J$6),((DATEVALUE($H1976)+$I1976)-(DATEVALUE($H1975)+$I1975))&lt;DATABASE!$J$6)),AND($H1975=$H1976,$O1975=$O1976,OR($I1976&gt;DATABASE!$J$6,$I1976&lt;DATABASE!$J$3))),AND(($H1976-$H1975)=1,OR($I1976&lt;DATABASE!$I$6,((DATEVALUE($H1976)+$I1976)-(DATEVALUE($H1975)+$I1975))&lt;DATABASE!$J$6))),$A1976=$A1975),"LUAR JAM KERJA 2",IF(AND(OR(WEEKDAY($H1976,2)=1,WEEKDAY($H1976,2)=2,WEEKDAY($H1976,2)=3,WEEKDAY($H1976,2)=4,WEEKDAY($H1976,2)=5),$I1976&lt;=DATABASE!$J$3,$I1976&gt;=DATABASE!$I$3),"JAM KERJA",IF(AND(WEEKDAY($H1976,2)=6,$I1976&lt;=DATABASE!$J$4,$I1976&gt;=DATABASE!$I$4),"JAM KERJA","LUAR JAM KERJA 1")))))</f>
        <v/>
      </c>
      <c r="M1976" s="33" t="str">
        <f>IF('DATA ACCURATE'!T1979&lt;&gt;"",IF('DATA ACCURATE'!T1979&gt;100,'DATA ACCURATE'!T1979/10,'DATA ACCURATE'!T1979),"")</f>
        <v/>
      </c>
      <c r="N1976" t="str">
        <f>IF(M1976="","",IF(M1976&lt;=DATABASE!$I$9,"LOKAL",IF(M1976&lt;DATABASE!$J$9,"LUAR KOTA 1",IF($M1976&gt;=DATABASE!$J$9,"LUAR KOTA 2",""))))</f>
        <v/>
      </c>
      <c r="O1976" s="38" t="str">
        <f>IF('DATA ACCURATE'!L1979&lt;&gt;"",'DATA ACCURATE'!L1979,"")</f>
        <v/>
      </c>
      <c r="Q1976" s="38">
        <f t="shared" si="210"/>
        <v>0</v>
      </c>
      <c r="R1976" s="38">
        <f t="shared" si="210"/>
        <v>0</v>
      </c>
      <c r="S1976" s="38">
        <f t="shared" si="210"/>
        <v>0</v>
      </c>
      <c r="T1976" s="38">
        <f t="shared" si="210"/>
        <v>0</v>
      </c>
      <c r="U1976" s="38">
        <f t="shared" si="211"/>
        <v>0</v>
      </c>
      <c r="V1976" s="38">
        <f t="shared" si="211"/>
        <v>0</v>
      </c>
      <c r="W1976" s="38">
        <f t="shared" si="211"/>
        <v>0</v>
      </c>
      <c r="X1976" s="38">
        <f t="shared" si="212"/>
        <v>0</v>
      </c>
      <c r="Y1976" s="38">
        <f t="shared" si="212"/>
        <v>0</v>
      </c>
      <c r="Z1976" s="38">
        <f t="shared" si="212"/>
        <v>0</v>
      </c>
      <c r="AA1976" s="38">
        <f t="shared" si="212"/>
        <v>0</v>
      </c>
      <c r="AB1976" s="38">
        <f t="shared" si="213"/>
        <v>0</v>
      </c>
      <c r="AC1976" s="38">
        <f t="shared" si="214"/>
        <v>0</v>
      </c>
      <c r="AD1976" s="38" t="str">
        <f t="shared" si="215"/>
        <v>000000000000</v>
      </c>
    </row>
    <row r="1977" spans="1:30">
      <c r="A1977" s="9" t="str">
        <f>IF('DATA ACCURATE'!A1980&lt;&gt;"",'DATA ACCURATE'!A1980,"")</f>
        <v/>
      </c>
      <c r="B1977" s="9" t="str">
        <f>IF('DATA ACCURATE'!D1980&lt;&gt;"",'DATA ACCURATE'!D1980,"")</f>
        <v/>
      </c>
      <c r="C1977" s="38" t="str">
        <f>IF($AD1977="000000000000","",INDEX(DATABASE!$W$12:$W$71,MATCH($AD1977,DATABASE!$V$12:$V$71,0)))</f>
        <v/>
      </c>
      <c r="D1977" s="34" t="str">
        <f>IF(C1977="","",IF(E1977="",INDEX(DATABASE!$AF$13:$AF$62,MATCH($C1977,DATABASE!$AC$13:$AC$62,0)),IF(E1977="2x D11",INDEX(DATABASE!$AF$13:$AF$62,MATCH($C1977,DATABASE!$AC$13:$AC$62,0))+2*DATABASE!$AF$62,IF(E1977="3x D11",INDEX(DATABASE!$AF$13:$AF$62,MATCH($C1977,DATABASE!$AC$13:$AC$62,0))+3*DATABASE!$AF$62,""))))</f>
        <v/>
      </c>
      <c r="E1977" s="38" t="str">
        <f>IF(AND($K1977="Y",$G1977&lt;&gt;"UNYIL",$F1977&lt;DATABASE!$O$8),"2x D11",IF(AND($K1977="Y",$G1977&lt;&gt;"UNYIL",$F1977&gt;=DATABASE!$O$8),"3x D11",""))</f>
        <v/>
      </c>
      <c r="F1977" s="9" t="str">
        <f>IF('DATA ACCURATE'!N1980&lt;&gt;"",'DATA ACCURATE'!N1980,"")</f>
        <v/>
      </c>
      <c r="G1977" t="str">
        <f>IF(F1977="","",IF(F1977&lt;=DATABASE!$I$8,"UNYIL",IF(F1977&lt;=DATABASE!$J$8,"KECIL",IF(F1977&lt;DATABASE!$K$8,"TANGGUNG",IF(F1977&gt;=DATABASE!$K$8,"BESAR","")))))</f>
        <v/>
      </c>
      <c r="H1977" s="16" t="str">
        <f>IF('DATA ACCURATE'!J1980&lt;&gt;"",'DATA ACCURATE'!J1980,"")</f>
        <v/>
      </c>
      <c r="I1977" s="35" t="str">
        <f>IF(B1977&lt;&gt;"",IFERROR(VLOOKUP(B1977,'DATA TIMBANGAN'!G:M,7,FALSE),VLOOKUP(B1977,'DATA TIMBANGAN'!G:M,7)),"")</f>
        <v/>
      </c>
      <c r="J1977" s="25" t="str">
        <f>IF(H1977&lt;&gt;"",IFERROR(INDEX(DATABASE!$Z$19:$Z$38,MATCH(DATEVALUE(H1977),DATABASE!$AA$19:$AA$38,0)),INDEX(DATABASE!$Z$12:$Z$18,MATCH(WEEKDAY(H1977,2),DATABASE!$AA$12:$AA$18,0))),"")</f>
        <v/>
      </c>
      <c r="K1977" s="25" t="str">
        <f>IF('DATA ACCURATE'!V1980&lt;&gt;"",'DATA ACCURATE'!V1980,"")</f>
        <v/>
      </c>
      <c r="L1977" s="80" t="str">
        <f>IF($H1977="","",IF(OR($J1977="LIBUR",AND($L1976="LIBUR",$O1976=$O1977)),"LIBUR",IF(AND(OR($L1976="LUAR JAM KERJA 1",$L1976="LUAR JAM KERJA 2"),OR(OR(AND($H1976=$H1977,AND(OR($I1977&gt;DATABASE!$J$3,$I1977&lt;DATABASE!$J$6),((DATEVALUE($H1977)+$I1977)-(DATEVALUE($H1976)+$I1976))&lt;DATABASE!$J$6)),AND($H1976=$H1977,$O1976=$O1977,OR($I1977&gt;DATABASE!$J$6,$I1977&lt;DATABASE!$J$3))),AND(($H1977-$H1976)=1,OR($I1977&lt;DATABASE!$I$6,((DATEVALUE($H1977)+$I1977)-(DATEVALUE($H1976)+$I1976))&lt;DATABASE!$J$6))),$A1977=$A1976),"LUAR JAM KERJA 2",IF(AND(OR(WEEKDAY($H1977,2)=1,WEEKDAY($H1977,2)=2,WEEKDAY($H1977,2)=3,WEEKDAY($H1977,2)=4,WEEKDAY($H1977,2)=5),$I1977&lt;=DATABASE!$J$3,$I1977&gt;=DATABASE!$I$3),"JAM KERJA",IF(AND(WEEKDAY($H1977,2)=6,$I1977&lt;=DATABASE!$J$4,$I1977&gt;=DATABASE!$I$4),"JAM KERJA","LUAR JAM KERJA 1")))))</f>
        <v/>
      </c>
      <c r="M1977" s="33" t="str">
        <f>IF('DATA ACCURATE'!T1980&lt;&gt;"",IF('DATA ACCURATE'!T1980&gt;100,'DATA ACCURATE'!T1980/10,'DATA ACCURATE'!T1980),"")</f>
        <v/>
      </c>
      <c r="N1977" t="str">
        <f>IF(M1977="","",IF(M1977&lt;=DATABASE!$I$9,"LOKAL",IF(M1977&lt;DATABASE!$J$9,"LUAR KOTA 1",IF($M1977&gt;=DATABASE!$J$9,"LUAR KOTA 2",""))))</f>
        <v/>
      </c>
      <c r="O1977" s="38" t="str">
        <f>IF('DATA ACCURATE'!L1980&lt;&gt;"",'DATA ACCURATE'!L1980,"")</f>
        <v/>
      </c>
      <c r="Q1977" s="38">
        <f t="shared" si="210"/>
        <v>0</v>
      </c>
      <c r="R1977" s="38">
        <f t="shared" si="210"/>
        <v>0</v>
      </c>
      <c r="S1977" s="38">
        <f t="shared" si="210"/>
        <v>0</v>
      </c>
      <c r="T1977" s="38">
        <f t="shared" si="210"/>
        <v>0</v>
      </c>
      <c r="U1977" s="38">
        <f t="shared" si="211"/>
        <v>0</v>
      </c>
      <c r="V1977" s="38">
        <f t="shared" si="211"/>
        <v>0</v>
      </c>
      <c r="W1977" s="38">
        <f t="shared" si="211"/>
        <v>0</v>
      </c>
      <c r="X1977" s="38">
        <f t="shared" si="212"/>
        <v>0</v>
      </c>
      <c r="Y1977" s="38">
        <f t="shared" si="212"/>
        <v>0</v>
      </c>
      <c r="Z1977" s="38">
        <f t="shared" si="212"/>
        <v>0</v>
      </c>
      <c r="AA1977" s="38">
        <f t="shared" si="212"/>
        <v>0</v>
      </c>
      <c r="AB1977" s="38">
        <f t="shared" si="213"/>
        <v>0</v>
      </c>
      <c r="AC1977" s="38">
        <f t="shared" si="214"/>
        <v>0</v>
      </c>
      <c r="AD1977" s="38" t="str">
        <f t="shared" si="215"/>
        <v>000000000000</v>
      </c>
    </row>
    <row r="1978" spans="1:30">
      <c r="A1978" s="9" t="str">
        <f>IF('DATA ACCURATE'!A1981&lt;&gt;"",'DATA ACCURATE'!A1981,"")</f>
        <v/>
      </c>
      <c r="B1978" s="9" t="str">
        <f>IF('DATA ACCURATE'!D1981&lt;&gt;"",'DATA ACCURATE'!D1981,"")</f>
        <v/>
      </c>
      <c r="C1978" s="38" t="str">
        <f>IF($AD1978="000000000000","",INDEX(DATABASE!$W$12:$W$71,MATCH($AD1978,DATABASE!$V$12:$V$71,0)))</f>
        <v/>
      </c>
      <c r="D1978" s="34" t="str">
        <f>IF(C1978="","",IF(E1978="",INDEX(DATABASE!$AF$13:$AF$62,MATCH($C1978,DATABASE!$AC$13:$AC$62,0)),IF(E1978="2x D11",INDEX(DATABASE!$AF$13:$AF$62,MATCH($C1978,DATABASE!$AC$13:$AC$62,0))+2*DATABASE!$AF$62,IF(E1978="3x D11",INDEX(DATABASE!$AF$13:$AF$62,MATCH($C1978,DATABASE!$AC$13:$AC$62,0))+3*DATABASE!$AF$62,""))))</f>
        <v/>
      </c>
      <c r="E1978" s="38" t="str">
        <f>IF(AND($K1978="Y",$G1978&lt;&gt;"UNYIL",$F1978&lt;DATABASE!$O$8),"2x D11",IF(AND($K1978="Y",$G1978&lt;&gt;"UNYIL",$F1978&gt;=DATABASE!$O$8),"3x D11",""))</f>
        <v/>
      </c>
      <c r="F1978" s="9" t="str">
        <f>IF('DATA ACCURATE'!N1981&lt;&gt;"",'DATA ACCURATE'!N1981,"")</f>
        <v/>
      </c>
      <c r="G1978" t="str">
        <f>IF(F1978="","",IF(F1978&lt;=DATABASE!$I$8,"UNYIL",IF(F1978&lt;=DATABASE!$J$8,"KECIL",IF(F1978&lt;DATABASE!$K$8,"TANGGUNG",IF(F1978&gt;=DATABASE!$K$8,"BESAR","")))))</f>
        <v/>
      </c>
      <c r="H1978" s="16" t="str">
        <f>IF('DATA ACCURATE'!J1981&lt;&gt;"",'DATA ACCURATE'!J1981,"")</f>
        <v/>
      </c>
      <c r="I1978" s="35" t="str">
        <f>IF(B1978&lt;&gt;"",IFERROR(VLOOKUP(B1978,'DATA TIMBANGAN'!G:M,7,FALSE),VLOOKUP(B1978,'DATA TIMBANGAN'!G:M,7)),"")</f>
        <v/>
      </c>
      <c r="J1978" s="25" t="str">
        <f>IF(H1978&lt;&gt;"",IFERROR(INDEX(DATABASE!$Z$19:$Z$38,MATCH(DATEVALUE(H1978),DATABASE!$AA$19:$AA$38,0)),INDEX(DATABASE!$Z$12:$Z$18,MATCH(WEEKDAY(H1978,2),DATABASE!$AA$12:$AA$18,0))),"")</f>
        <v/>
      </c>
      <c r="K1978" s="25" t="str">
        <f>IF('DATA ACCURATE'!V1981&lt;&gt;"",'DATA ACCURATE'!V1981,"")</f>
        <v/>
      </c>
      <c r="L1978" s="80" t="str">
        <f>IF($H1978="","",IF(OR($J1978="LIBUR",AND($L1977="LIBUR",$O1977=$O1978)),"LIBUR",IF(AND(OR($L1977="LUAR JAM KERJA 1",$L1977="LUAR JAM KERJA 2"),OR(OR(AND($H1977=$H1978,AND(OR($I1978&gt;DATABASE!$J$3,$I1978&lt;DATABASE!$J$6),((DATEVALUE($H1978)+$I1978)-(DATEVALUE($H1977)+$I1977))&lt;DATABASE!$J$6)),AND($H1977=$H1978,$O1977=$O1978,OR($I1978&gt;DATABASE!$J$6,$I1978&lt;DATABASE!$J$3))),AND(($H1978-$H1977)=1,OR($I1978&lt;DATABASE!$I$6,((DATEVALUE($H1978)+$I1978)-(DATEVALUE($H1977)+$I1977))&lt;DATABASE!$J$6))),$A1978=$A1977),"LUAR JAM KERJA 2",IF(AND(OR(WEEKDAY($H1978,2)=1,WEEKDAY($H1978,2)=2,WEEKDAY($H1978,2)=3,WEEKDAY($H1978,2)=4,WEEKDAY($H1978,2)=5),$I1978&lt;=DATABASE!$J$3,$I1978&gt;=DATABASE!$I$3),"JAM KERJA",IF(AND(WEEKDAY($H1978,2)=6,$I1978&lt;=DATABASE!$J$4,$I1978&gt;=DATABASE!$I$4),"JAM KERJA","LUAR JAM KERJA 1")))))</f>
        <v/>
      </c>
      <c r="M1978" s="33" t="str">
        <f>IF('DATA ACCURATE'!T1981&lt;&gt;"",IF('DATA ACCURATE'!T1981&gt;100,'DATA ACCURATE'!T1981/10,'DATA ACCURATE'!T1981),"")</f>
        <v/>
      </c>
      <c r="N1978" t="str">
        <f>IF(M1978="","",IF(M1978&lt;=DATABASE!$I$9,"LOKAL",IF(M1978&lt;DATABASE!$J$9,"LUAR KOTA 1",IF($M1978&gt;=DATABASE!$J$9,"LUAR KOTA 2",""))))</f>
        <v/>
      </c>
      <c r="O1978" s="38" t="str">
        <f>IF('DATA ACCURATE'!L1981&lt;&gt;"",'DATA ACCURATE'!L1981,"")</f>
        <v/>
      </c>
      <c r="Q1978" s="38">
        <f t="shared" si="210"/>
        <v>0</v>
      </c>
      <c r="R1978" s="38">
        <f t="shared" si="210"/>
        <v>0</v>
      </c>
      <c r="S1978" s="38">
        <f t="shared" si="210"/>
        <v>0</v>
      </c>
      <c r="T1978" s="38">
        <f t="shared" si="210"/>
        <v>0</v>
      </c>
      <c r="U1978" s="38">
        <f t="shared" si="211"/>
        <v>0</v>
      </c>
      <c r="V1978" s="38">
        <f t="shared" si="211"/>
        <v>0</v>
      </c>
      <c r="W1978" s="38">
        <f t="shared" si="211"/>
        <v>0</v>
      </c>
      <c r="X1978" s="38">
        <f t="shared" si="212"/>
        <v>0</v>
      </c>
      <c r="Y1978" s="38">
        <f t="shared" si="212"/>
        <v>0</v>
      </c>
      <c r="Z1978" s="38">
        <f t="shared" si="212"/>
        <v>0</v>
      </c>
      <c r="AA1978" s="38">
        <f t="shared" si="212"/>
        <v>0</v>
      </c>
      <c r="AB1978" s="38">
        <f t="shared" si="213"/>
        <v>0</v>
      </c>
      <c r="AC1978" s="38">
        <f t="shared" si="214"/>
        <v>0</v>
      </c>
      <c r="AD1978" s="38" t="str">
        <f t="shared" si="215"/>
        <v>000000000000</v>
      </c>
    </row>
    <row r="1979" spans="1:30">
      <c r="A1979" s="9" t="str">
        <f>IF('DATA ACCURATE'!A1982&lt;&gt;"",'DATA ACCURATE'!A1982,"")</f>
        <v/>
      </c>
      <c r="B1979" s="9" t="str">
        <f>IF('DATA ACCURATE'!D1982&lt;&gt;"",'DATA ACCURATE'!D1982,"")</f>
        <v/>
      </c>
      <c r="C1979" s="38" t="str">
        <f>IF($AD1979="000000000000","",INDEX(DATABASE!$W$12:$W$71,MATCH($AD1979,DATABASE!$V$12:$V$71,0)))</f>
        <v/>
      </c>
      <c r="D1979" s="34" t="str">
        <f>IF(C1979="","",IF(E1979="",INDEX(DATABASE!$AF$13:$AF$62,MATCH($C1979,DATABASE!$AC$13:$AC$62,0)),IF(E1979="2x D11",INDEX(DATABASE!$AF$13:$AF$62,MATCH($C1979,DATABASE!$AC$13:$AC$62,0))+2*DATABASE!$AF$62,IF(E1979="3x D11",INDEX(DATABASE!$AF$13:$AF$62,MATCH($C1979,DATABASE!$AC$13:$AC$62,0))+3*DATABASE!$AF$62,""))))</f>
        <v/>
      </c>
      <c r="E1979" s="38" t="str">
        <f>IF(AND($K1979="Y",$G1979&lt;&gt;"UNYIL",$F1979&lt;DATABASE!$O$8),"2x D11",IF(AND($K1979="Y",$G1979&lt;&gt;"UNYIL",$F1979&gt;=DATABASE!$O$8),"3x D11",""))</f>
        <v/>
      </c>
      <c r="F1979" s="9" t="str">
        <f>IF('DATA ACCURATE'!N1982&lt;&gt;"",'DATA ACCURATE'!N1982,"")</f>
        <v/>
      </c>
      <c r="G1979" t="str">
        <f>IF(F1979="","",IF(F1979&lt;=DATABASE!$I$8,"UNYIL",IF(F1979&lt;=DATABASE!$J$8,"KECIL",IF(F1979&lt;DATABASE!$K$8,"TANGGUNG",IF(F1979&gt;=DATABASE!$K$8,"BESAR","")))))</f>
        <v/>
      </c>
      <c r="H1979" s="16" t="str">
        <f>IF('DATA ACCURATE'!J1982&lt;&gt;"",'DATA ACCURATE'!J1982,"")</f>
        <v/>
      </c>
      <c r="I1979" s="35" t="str">
        <f>IF(B1979&lt;&gt;"",IFERROR(VLOOKUP(B1979,'DATA TIMBANGAN'!G:M,7,FALSE),VLOOKUP(B1979,'DATA TIMBANGAN'!G:M,7)),"")</f>
        <v/>
      </c>
      <c r="J1979" s="25" t="str">
        <f>IF(H1979&lt;&gt;"",IFERROR(INDEX(DATABASE!$Z$19:$Z$38,MATCH(DATEVALUE(H1979),DATABASE!$AA$19:$AA$38,0)),INDEX(DATABASE!$Z$12:$Z$18,MATCH(WEEKDAY(H1979,2),DATABASE!$AA$12:$AA$18,0))),"")</f>
        <v/>
      </c>
      <c r="K1979" s="25" t="str">
        <f>IF('DATA ACCURATE'!V1982&lt;&gt;"",'DATA ACCURATE'!V1982,"")</f>
        <v/>
      </c>
      <c r="L1979" s="80" t="str">
        <f>IF($H1979="","",IF(OR($J1979="LIBUR",AND($L1978="LIBUR",$O1978=$O1979)),"LIBUR",IF(AND(OR($L1978="LUAR JAM KERJA 1",$L1978="LUAR JAM KERJA 2"),OR(OR(AND($H1978=$H1979,AND(OR($I1979&gt;DATABASE!$J$3,$I1979&lt;DATABASE!$J$6),((DATEVALUE($H1979)+$I1979)-(DATEVALUE($H1978)+$I1978))&lt;DATABASE!$J$6)),AND($H1978=$H1979,$O1978=$O1979,OR($I1979&gt;DATABASE!$J$6,$I1979&lt;DATABASE!$J$3))),AND(($H1979-$H1978)=1,OR($I1979&lt;DATABASE!$I$6,((DATEVALUE($H1979)+$I1979)-(DATEVALUE($H1978)+$I1978))&lt;DATABASE!$J$6))),$A1979=$A1978),"LUAR JAM KERJA 2",IF(AND(OR(WEEKDAY($H1979,2)=1,WEEKDAY($H1979,2)=2,WEEKDAY($H1979,2)=3,WEEKDAY($H1979,2)=4,WEEKDAY($H1979,2)=5),$I1979&lt;=DATABASE!$J$3,$I1979&gt;=DATABASE!$I$3),"JAM KERJA",IF(AND(WEEKDAY($H1979,2)=6,$I1979&lt;=DATABASE!$J$4,$I1979&gt;=DATABASE!$I$4),"JAM KERJA","LUAR JAM KERJA 1")))))</f>
        <v/>
      </c>
      <c r="M1979" s="33" t="str">
        <f>IF('DATA ACCURATE'!T1982&lt;&gt;"",IF('DATA ACCURATE'!T1982&gt;100,'DATA ACCURATE'!T1982/10,'DATA ACCURATE'!T1982),"")</f>
        <v/>
      </c>
      <c r="N1979" t="str">
        <f>IF(M1979="","",IF(M1979&lt;=DATABASE!$I$9,"LOKAL",IF(M1979&lt;DATABASE!$J$9,"LUAR KOTA 1",IF($M1979&gt;=DATABASE!$J$9,"LUAR KOTA 2",""))))</f>
        <v/>
      </c>
      <c r="O1979" s="38" t="str">
        <f>IF('DATA ACCURATE'!L1982&lt;&gt;"",'DATA ACCURATE'!L1982,"")</f>
        <v/>
      </c>
      <c r="Q1979" s="38">
        <f t="shared" si="210"/>
        <v>0</v>
      </c>
      <c r="R1979" s="38">
        <f t="shared" si="210"/>
        <v>0</v>
      </c>
      <c r="S1979" s="38">
        <f t="shared" si="210"/>
        <v>0</v>
      </c>
      <c r="T1979" s="38">
        <f t="shared" si="210"/>
        <v>0</v>
      </c>
      <c r="U1979" s="38">
        <f t="shared" si="211"/>
        <v>0</v>
      </c>
      <c r="V1979" s="38">
        <f t="shared" si="211"/>
        <v>0</v>
      </c>
      <c r="W1979" s="38">
        <f t="shared" si="211"/>
        <v>0</v>
      </c>
      <c r="X1979" s="38">
        <f t="shared" si="212"/>
        <v>0</v>
      </c>
      <c r="Y1979" s="38">
        <f t="shared" si="212"/>
        <v>0</v>
      </c>
      <c r="Z1979" s="38">
        <f t="shared" si="212"/>
        <v>0</v>
      </c>
      <c r="AA1979" s="38">
        <f t="shared" si="212"/>
        <v>0</v>
      </c>
      <c r="AB1979" s="38">
        <f t="shared" si="213"/>
        <v>0</v>
      </c>
      <c r="AC1979" s="38">
        <f t="shared" si="214"/>
        <v>0</v>
      </c>
      <c r="AD1979" s="38" t="str">
        <f t="shared" si="215"/>
        <v>000000000000</v>
      </c>
    </row>
    <row r="1980" spans="1:30">
      <c r="A1980" s="9" t="str">
        <f>IF('DATA ACCURATE'!A1983&lt;&gt;"",'DATA ACCURATE'!A1983,"")</f>
        <v/>
      </c>
      <c r="B1980" s="9" t="str">
        <f>IF('DATA ACCURATE'!D1983&lt;&gt;"",'DATA ACCURATE'!D1983,"")</f>
        <v/>
      </c>
      <c r="C1980" s="38" t="str">
        <f>IF($AD1980="000000000000","",INDEX(DATABASE!$W$12:$W$71,MATCH($AD1980,DATABASE!$V$12:$V$71,0)))</f>
        <v/>
      </c>
      <c r="D1980" s="34" t="str">
        <f>IF(C1980="","",IF(E1980="",INDEX(DATABASE!$AF$13:$AF$62,MATCH($C1980,DATABASE!$AC$13:$AC$62,0)),IF(E1980="2x D11",INDEX(DATABASE!$AF$13:$AF$62,MATCH($C1980,DATABASE!$AC$13:$AC$62,0))+2*DATABASE!$AF$62,IF(E1980="3x D11",INDEX(DATABASE!$AF$13:$AF$62,MATCH($C1980,DATABASE!$AC$13:$AC$62,0))+3*DATABASE!$AF$62,""))))</f>
        <v/>
      </c>
      <c r="E1980" s="38" t="str">
        <f>IF(AND($K1980="Y",$G1980&lt;&gt;"UNYIL",$F1980&lt;DATABASE!$O$8),"2x D11",IF(AND($K1980="Y",$G1980&lt;&gt;"UNYIL",$F1980&gt;=DATABASE!$O$8),"3x D11",""))</f>
        <v/>
      </c>
      <c r="F1980" s="9" t="str">
        <f>IF('DATA ACCURATE'!N1983&lt;&gt;"",'DATA ACCURATE'!N1983,"")</f>
        <v/>
      </c>
      <c r="G1980" t="str">
        <f>IF(F1980="","",IF(F1980&lt;=DATABASE!$I$8,"UNYIL",IF(F1980&lt;=DATABASE!$J$8,"KECIL",IF(F1980&lt;DATABASE!$K$8,"TANGGUNG",IF(F1980&gt;=DATABASE!$K$8,"BESAR","")))))</f>
        <v/>
      </c>
      <c r="H1980" s="16" t="str">
        <f>IF('DATA ACCURATE'!J1983&lt;&gt;"",'DATA ACCURATE'!J1983,"")</f>
        <v/>
      </c>
      <c r="I1980" s="35" t="str">
        <f>IF(B1980&lt;&gt;"",IFERROR(VLOOKUP(B1980,'DATA TIMBANGAN'!G:M,7,FALSE),VLOOKUP(B1980,'DATA TIMBANGAN'!G:M,7)),"")</f>
        <v/>
      </c>
      <c r="J1980" s="25" t="str">
        <f>IF(H1980&lt;&gt;"",IFERROR(INDEX(DATABASE!$Z$19:$Z$38,MATCH(DATEVALUE(H1980),DATABASE!$AA$19:$AA$38,0)),INDEX(DATABASE!$Z$12:$Z$18,MATCH(WEEKDAY(H1980,2),DATABASE!$AA$12:$AA$18,0))),"")</f>
        <v/>
      </c>
      <c r="K1980" s="25" t="str">
        <f>IF('DATA ACCURATE'!V1983&lt;&gt;"",'DATA ACCURATE'!V1983,"")</f>
        <v/>
      </c>
      <c r="L1980" s="80" t="str">
        <f>IF($H1980="","",IF(OR($J1980="LIBUR",AND($L1979="LIBUR",$O1979=$O1980)),"LIBUR",IF(AND(OR($L1979="LUAR JAM KERJA 1",$L1979="LUAR JAM KERJA 2"),OR(OR(AND($H1979=$H1980,AND(OR($I1980&gt;DATABASE!$J$3,$I1980&lt;DATABASE!$J$6),((DATEVALUE($H1980)+$I1980)-(DATEVALUE($H1979)+$I1979))&lt;DATABASE!$J$6)),AND($H1979=$H1980,$O1979=$O1980,OR($I1980&gt;DATABASE!$J$6,$I1980&lt;DATABASE!$J$3))),AND(($H1980-$H1979)=1,OR($I1980&lt;DATABASE!$I$6,((DATEVALUE($H1980)+$I1980)-(DATEVALUE($H1979)+$I1979))&lt;DATABASE!$J$6))),$A1980=$A1979),"LUAR JAM KERJA 2",IF(AND(OR(WEEKDAY($H1980,2)=1,WEEKDAY($H1980,2)=2,WEEKDAY($H1980,2)=3,WEEKDAY($H1980,2)=4,WEEKDAY($H1980,2)=5),$I1980&lt;=DATABASE!$J$3,$I1980&gt;=DATABASE!$I$3),"JAM KERJA",IF(AND(WEEKDAY($H1980,2)=6,$I1980&lt;=DATABASE!$J$4,$I1980&gt;=DATABASE!$I$4),"JAM KERJA","LUAR JAM KERJA 1")))))</f>
        <v/>
      </c>
      <c r="M1980" s="33" t="str">
        <f>IF('DATA ACCURATE'!T1983&lt;&gt;"",IF('DATA ACCURATE'!T1983&gt;100,'DATA ACCURATE'!T1983/10,'DATA ACCURATE'!T1983),"")</f>
        <v/>
      </c>
      <c r="N1980" t="str">
        <f>IF(M1980="","",IF(M1980&lt;=DATABASE!$I$9,"LOKAL",IF(M1980&lt;DATABASE!$J$9,"LUAR KOTA 1",IF($M1980&gt;=DATABASE!$J$9,"LUAR KOTA 2",""))))</f>
        <v/>
      </c>
      <c r="O1980" s="38" t="str">
        <f>IF('DATA ACCURATE'!L1983&lt;&gt;"",'DATA ACCURATE'!L1983,"")</f>
        <v/>
      </c>
      <c r="Q1980" s="38">
        <f t="shared" si="210"/>
        <v>0</v>
      </c>
      <c r="R1980" s="38">
        <f t="shared" si="210"/>
        <v>0</v>
      </c>
      <c r="S1980" s="38">
        <f t="shared" si="210"/>
        <v>0</v>
      </c>
      <c r="T1980" s="38">
        <f t="shared" si="210"/>
        <v>0</v>
      </c>
      <c r="U1980" s="38">
        <f t="shared" si="211"/>
        <v>0</v>
      </c>
      <c r="V1980" s="38">
        <f t="shared" si="211"/>
        <v>0</v>
      </c>
      <c r="W1980" s="38">
        <f t="shared" si="211"/>
        <v>0</v>
      </c>
      <c r="X1980" s="38">
        <f t="shared" si="212"/>
        <v>0</v>
      </c>
      <c r="Y1980" s="38">
        <f t="shared" si="212"/>
        <v>0</v>
      </c>
      <c r="Z1980" s="38">
        <f t="shared" si="212"/>
        <v>0</v>
      </c>
      <c r="AA1980" s="38">
        <f t="shared" si="212"/>
        <v>0</v>
      </c>
      <c r="AB1980" s="38">
        <f t="shared" si="213"/>
        <v>0</v>
      </c>
      <c r="AC1980" s="38">
        <f t="shared" si="214"/>
        <v>0</v>
      </c>
      <c r="AD1980" s="38" t="str">
        <f t="shared" si="215"/>
        <v>000000000000</v>
      </c>
    </row>
    <row r="1981" spans="1:30">
      <c r="A1981" s="9" t="str">
        <f>IF('DATA ACCURATE'!A1984&lt;&gt;"",'DATA ACCURATE'!A1984,"")</f>
        <v/>
      </c>
      <c r="B1981" s="9" t="str">
        <f>IF('DATA ACCURATE'!D1984&lt;&gt;"",'DATA ACCURATE'!D1984,"")</f>
        <v/>
      </c>
      <c r="C1981" s="38" t="str">
        <f>IF($AD1981="000000000000","",INDEX(DATABASE!$W$12:$W$71,MATCH($AD1981,DATABASE!$V$12:$V$71,0)))</f>
        <v/>
      </c>
      <c r="D1981" s="34" t="str">
        <f>IF(C1981="","",IF(E1981="",INDEX(DATABASE!$AF$13:$AF$62,MATCH($C1981,DATABASE!$AC$13:$AC$62,0)),IF(E1981="2x D11",INDEX(DATABASE!$AF$13:$AF$62,MATCH($C1981,DATABASE!$AC$13:$AC$62,0))+2*DATABASE!$AF$62,IF(E1981="3x D11",INDEX(DATABASE!$AF$13:$AF$62,MATCH($C1981,DATABASE!$AC$13:$AC$62,0))+3*DATABASE!$AF$62,""))))</f>
        <v/>
      </c>
      <c r="E1981" s="38" t="str">
        <f>IF(AND($K1981="Y",$G1981&lt;&gt;"UNYIL",$F1981&lt;DATABASE!$O$8),"2x D11",IF(AND($K1981="Y",$G1981&lt;&gt;"UNYIL",$F1981&gt;=DATABASE!$O$8),"3x D11",""))</f>
        <v/>
      </c>
      <c r="F1981" s="9" t="str">
        <f>IF('DATA ACCURATE'!N1984&lt;&gt;"",'DATA ACCURATE'!N1984,"")</f>
        <v/>
      </c>
      <c r="G1981" t="str">
        <f>IF(F1981="","",IF(F1981&lt;=DATABASE!$I$8,"UNYIL",IF(F1981&lt;=DATABASE!$J$8,"KECIL",IF(F1981&lt;DATABASE!$K$8,"TANGGUNG",IF(F1981&gt;=DATABASE!$K$8,"BESAR","")))))</f>
        <v/>
      </c>
      <c r="H1981" s="16" t="str">
        <f>IF('DATA ACCURATE'!J1984&lt;&gt;"",'DATA ACCURATE'!J1984,"")</f>
        <v/>
      </c>
      <c r="I1981" s="35" t="str">
        <f>IF(B1981&lt;&gt;"",IFERROR(VLOOKUP(B1981,'DATA TIMBANGAN'!G:M,7,FALSE),VLOOKUP(B1981,'DATA TIMBANGAN'!G:M,7)),"")</f>
        <v/>
      </c>
      <c r="J1981" s="25" t="str">
        <f>IF(H1981&lt;&gt;"",IFERROR(INDEX(DATABASE!$Z$19:$Z$38,MATCH(DATEVALUE(H1981),DATABASE!$AA$19:$AA$38,0)),INDEX(DATABASE!$Z$12:$Z$18,MATCH(WEEKDAY(H1981,2),DATABASE!$AA$12:$AA$18,0))),"")</f>
        <v/>
      </c>
      <c r="K1981" s="25" t="str">
        <f>IF('DATA ACCURATE'!V1984&lt;&gt;"",'DATA ACCURATE'!V1984,"")</f>
        <v/>
      </c>
      <c r="L1981" s="80" t="str">
        <f>IF($H1981="","",IF(OR($J1981="LIBUR",AND($L1980="LIBUR",$O1980=$O1981)),"LIBUR",IF(AND(OR($L1980="LUAR JAM KERJA 1",$L1980="LUAR JAM KERJA 2"),OR(OR(AND($H1980=$H1981,AND(OR($I1981&gt;DATABASE!$J$3,$I1981&lt;DATABASE!$J$6),((DATEVALUE($H1981)+$I1981)-(DATEVALUE($H1980)+$I1980))&lt;DATABASE!$J$6)),AND($H1980=$H1981,$O1980=$O1981,OR($I1981&gt;DATABASE!$J$6,$I1981&lt;DATABASE!$J$3))),AND(($H1981-$H1980)=1,OR($I1981&lt;DATABASE!$I$6,((DATEVALUE($H1981)+$I1981)-(DATEVALUE($H1980)+$I1980))&lt;DATABASE!$J$6))),$A1981=$A1980),"LUAR JAM KERJA 2",IF(AND(OR(WEEKDAY($H1981,2)=1,WEEKDAY($H1981,2)=2,WEEKDAY($H1981,2)=3,WEEKDAY($H1981,2)=4,WEEKDAY($H1981,2)=5),$I1981&lt;=DATABASE!$J$3,$I1981&gt;=DATABASE!$I$3),"JAM KERJA",IF(AND(WEEKDAY($H1981,2)=6,$I1981&lt;=DATABASE!$J$4,$I1981&gt;=DATABASE!$I$4),"JAM KERJA","LUAR JAM KERJA 1")))))</f>
        <v/>
      </c>
      <c r="M1981" s="33" t="str">
        <f>IF('DATA ACCURATE'!T1984&lt;&gt;"",IF('DATA ACCURATE'!T1984&gt;100,'DATA ACCURATE'!T1984/10,'DATA ACCURATE'!T1984),"")</f>
        <v/>
      </c>
      <c r="N1981" t="str">
        <f>IF(M1981="","",IF(M1981&lt;=DATABASE!$I$9,"LOKAL",IF(M1981&lt;DATABASE!$J$9,"LUAR KOTA 1",IF($M1981&gt;=DATABASE!$J$9,"LUAR KOTA 2",""))))</f>
        <v/>
      </c>
      <c r="O1981" s="38" t="str">
        <f>IF('DATA ACCURATE'!L1984&lt;&gt;"",'DATA ACCURATE'!L1984,"")</f>
        <v/>
      </c>
      <c r="Q1981" s="38">
        <f t="shared" si="210"/>
        <v>0</v>
      </c>
      <c r="R1981" s="38">
        <f t="shared" si="210"/>
        <v>0</v>
      </c>
      <c r="S1981" s="38">
        <f t="shared" si="210"/>
        <v>0</v>
      </c>
      <c r="T1981" s="38">
        <f t="shared" si="210"/>
        <v>0</v>
      </c>
      <c r="U1981" s="38">
        <f t="shared" si="211"/>
        <v>0</v>
      </c>
      <c r="V1981" s="38">
        <f t="shared" si="211"/>
        <v>0</v>
      </c>
      <c r="W1981" s="38">
        <f t="shared" si="211"/>
        <v>0</v>
      </c>
      <c r="X1981" s="38">
        <f t="shared" si="212"/>
        <v>0</v>
      </c>
      <c r="Y1981" s="38">
        <f t="shared" si="212"/>
        <v>0</v>
      </c>
      <c r="Z1981" s="38">
        <f t="shared" si="212"/>
        <v>0</v>
      </c>
      <c r="AA1981" s="38">
        <f t="shared" si="212"/>
        <v>0</v>
      </c>
      <c r="AB1981" s="38">
        <f t="shared" si="213"/>
        <v>0</v>
      </c>
      <c r="AC1981" s="38">
        <f t="shared" si="214"/>
        <v>0</v>
      </c>
      <c r="AD1981" s="38" t="str">
        <f t="shared" si="215"/>
        <v>000000000000</v>
      </c>
    </row>
    <row r="1982" spans="1:30">
      <c r="A1982" s="9" t="str">
        <f>IF('DATA ACCURATE'!A1985&lt;&gt;"",'DATA ACCURATE'!A1985,"")</f>
        <v/>
      </c>
      <c r="B1982" s="9" t="str">
        <f>IF('DATA ACCURATE'!D1985&lt;&gt;"",'DATA ACCURATE'!D1985,"")</f>
        <v/>
      </c>
      <c r="C1982" s="38" t="str">
        <f>IF($AD1982="000000000000","",INDEX(DATABASE!$W$12:$W$71,MATCH($AD1982,DATABASE!$V$12:$V$71,0)))</f>
        <v/>
      </c>
      <c r="D1982" s="34" t="str">
        <f>IF(C1982="","",IF(E1982="",INDEX(DATABASE!$AF$13:$AF$62,MATCH($C1982,DATABASE!$AC$13:$AC$62,0)),IF(E1982="2x D11",INDEX(DATABASE!$AF$13:$AF$62,MATCH($C1982,DATABASE!$AC$13:$AC$62,0))+2*DATABASE!$AF$62,IF(E1982="3x D11",INDEX(DATABASE!$AF$13:$AF$62,MATCH($C1982,DATABASE!$AC$13:$AC$62,0))+3*DATABASE!$AF$62,""))))</f>
        <v/>
      </c>
      <c r="E1982" s="38" t="str">
        <f>IF(AND($K1982="Y",$G1982&lt;&gt;"UNYIL",$F1982&lt;DATABASE!$O$8),"2x D11",IF(AND($K1982="Y",$G1982&lt;&gt;"UNYIL",$F1982&gt;=DATABASE!$O$8),"3x D11",""))</f>
        <v/>
      </c>
      <c r="F1982" s="9" t="str">
        <f>IF('DATA ACCURATE'!N1985&lt;&gt;"",'DATA ACCURATE'!N1985,"")</f>
        <v/>
      </c>
      <c r="G1982" t="str">
        <f>IF(F1982="","",IF(F1982&lt;=DATABASE!$I$8,"UNYIL",IF(F1982&lt;=DATABASE!$J$8,"KECIL",IF(F1982&lt;DATABASE!$K$8,"TANGGUNG",IF(F1982&gt;=DATABASE!$K$8,"BESAR","")))))</f>
        <v/>
      </c>
      <c r="H1982" s="16" t="str">
        <f>IF('DATA ACCURATE'!J1985&lt;&gt;"",'DATA ACCURATE'!J1985,"")</f>
        <v/>
      </c>
      <c r="I1982" s="35" t="str">
        <f>IF(B1982&lt;&gt;"",IFERROR(VLOOKUP(B1982,'DATA TIMBANGAN'!G:M,7,FALSE),VLOOKUP(B1982,'DATA TIMBANGAN'!G:M,7)),"")</f>
        <v/>
      </c>
      <c r="J1982" s="25" t="str">
        <f>IF(H1982&lt;&gt;"",IFERROR(INDEX(DATABASE!$Z$19:$Z$38,MATCH(DATEVALUE(H1982),DATABASE!$AA$19:$AA$38,0)),INDEX(DATABASE!$Z$12:$Z$18,MATCH(WEEKDAY(H1982,2),DATABASE!$AA$12:$AA$18,0))),"")</f>
        <v/>
      </c>
      <c r="K1982" s="25" t="str">
        <f>IF('DATA ACCURATE'!V1985&lt;&gt;"",'DATA ACCURATE'!V1985,"")</f>
        <v/>
      </c>
      <c r="L1982" s="80" t="str">
        <f>IF($H1982="","",IF(OR($J1982="LIBUR",AND($L1981="LIBUR",$O1981=$O1982)),"LIBUR",IF(AND(OR($L1981="LUAR JAM KERJA 1",$L1981="LUAR JAM KERJA 2"),OR(OR(AND($H1981=$H1982,AND(OR($I1982&gt;DATABASE!$J$3,$I1982&lt;DATABASE!$J$6),((DATEVALUE($H1982)+$I1982)-(DATEVALUE($H1981)+$I1981))&lt;DATABASE!$J$6)),AND($H1981=$H1982,$O1981=$O1982,OR($I1982&gt;DATABASE!$J$6,$I1982&lt;DATABASE!$J$3))),AND(($H1982-$H1981)=1,OR($I1982&lt;DATABASE!$I$6,((DATEVALUE($H1982)+$I1982)-(DATEVALUE($H1981)+$I1981))&lt;DATABASE!$J$6))),$A1982=$A1981),"LUAR JAM KERJA 2",IF(AND(OR(WEEKDAY($H1982,2)=1,WEEKDAY($H1982,2)=2,WEEKDAY($H1982,2)=3,WEEKDAY($H1982,2)=4,WEEKDAY($H1982,2)=5),$I1982&lt;=DATABASE!$J$3,$I1982&gt;=DATABASE!$I$3),"JAM KERJA",IF(AND(WEEKDAY($H1982,2)=6,$I1982&lt;=DATABASE!$J$4,$I1982&gt;=DATABASE!$I$4),"JAM KERJA","LUAR JAM KERJA 1")))))</f>
        <v/>
      </c>
      <c r="M1982" s="33" t="str">
        <f>IF('DATA ACCURATE'!T1985&lt;&gt;"",IF('DATA ACCURATE'!T1985&gt;100,'DATA ACCURATE'!T1985/10,'DATA ACCURATE'!T1985),"")</f>
        <v/>
      </c>
      <c r="N1982" t="str">
        <f>IF(M1982="","",IF(M1982&lt;=DATABASE!$I$9,"LOKAL",IF(M1982&lt;DATABASE!$J$9,"LUAR KOTA 1",IF($M1982&gt;=DATABASE!$J$9,"LUAR KOTA 2",""))))</f>
        <v/>
      </c>
      <c r="O1982" s="38" t="str">
        <f>IF('DATA ACCURATE'!L1985&lt;&gt;"",'DATA ACCURATE'!L1985,"")</f>
        <v/>
      </c>
      <c r="Q1982" s="38">
        <f t="shared" si="210"/>
        <v>0</v>
      </c>
      <c r="R1982" s="38">
        <f t="shared" si="210"/>
        <v>0</v>
      </c>
      <c r="S1982" s="38">
        <f t="shared" si="210"/>
        <v>0</v>
      </c>
      <c r="T1982" s="38">
        <f t="shared" si="210"/>
        <v>0</v>
      </c>
      <c r="U1982" s="38">
        <f t="shared" si="211"/>
        <v>0</v>
      </c>
      <c r="V1982" s="38">
        <f t="shared" si="211"/>
        <v>0</v>
      </c>
      <c r="W1982" s="38">
        <f t="shared" si="211"/>
        <v>0</v>
      </c>
      <c r="X1982" s="38">
        <f t="shared" si="212"/>
        <v>0</v>
      </c>
      <c r="Y1982" s="38">
        <f t="shared" si="212"/>
        <v>0</v>
      </c>
      <c r="Z1982" s="38">
        <f t="shared" si="212"/>
        <v>0</v>
      </c>
      <c r="AA1982" s="38">
        <f t="shared" si="212"/>
        <v>0</v>
      </c>
      <c r="AB1982" s="38">
        <f t="shared" si="213"/>
        <v>0</v>
      </c>
      <c r="AC1982" s="38">
        <f t="shared" si="214"/>
        <v>0</v>
      </c>
      <c r="AD1982" s="38" t="str">
        <f t="shared" si="215"/>
        <v>000000000000</v>
      </c>
    </row>
    <row r="1983" spans="1:30">
      <c r="A1983" s="9" t="str">
        <f>IF('DATA ACCURATE'!A1986&lt;&gt;"",'DATA ACCURATE'!A1986,"")</f>
        <v/>
      </c>
      <c r="B1983" s="9" t="str">
        <f>IF('DATA ACCURATE'!D1986&lt;&gt;"",'DATA ACCURATE'!D1986,"")</f>
        <v/>
      </c>
      <c r="C1983" s="38" t="str">
        <f>IF($AD1983="000000000000","",INDEX(DATABASE!$W$12:$W$71,MATCH($AD1983,DATABASE!$V$12:$V$71,0)))</f>
        <v/>
      </c>
      <c r="D1983" s="34" t="str">
        <f>IF(C1983="","",IF(E1983="",INDEX(DATABASE!$AF$13:$AF$62,MATCH($C1983,DATABASE!$AC$13:$AC$62,0)),IF(E1983="2x D11",INDEX(DATABASE!$AF$13:$AF$62,MATCH($C1983,DATABASE!$AC$13:$AC$62,0))+2*DATABASE!$AF$62,IF(E1983="3x D11",INDEX(DATABASE!$AF$13:$AF$62,MATCH($C1983,DATABASE!$AC$13:$AC$62,0))+3*DATABASE!$AF$62,""))))</f>
        <v/>
      </c>
      <c r="E1983" s="38" t="str">
        <f>IF(AND($K1983="Y",$G1983&lt;&gt;"UNYIL",$F1983&lt;DATABASE!$O$8),"2x D11",IF(AND($K1983="Y",$G1983&lt;&gt;"UNYIL",$F1983&gt;=DATABASE!$O$8),"3x D11",""))</f>
        <v/>
      </c>
      <c r="F1983" s="9" t="str">
        <f>IF('DATA ACCURATE'!N1986&lt;&gt;"",'DATA ACCURATE'!N1986,"")</f>
        <v/>
      </c>
      <c r="G1983" t="str">
        <f>IF(F1983="","",IF(F1983&lt;=DATABASE!$I$8,"UNYIL",IF(F1983&lt;=DATABASE!$J$8,"KECIL",IF(F1983&lt;DATABASE!$K$8,"TANGGUNG",IF(F1983&gt;=DATABASE!$K$8,"BESAR","")))))</f>
        <v/>
      </c>
      <c r="H1983" s="16" t="str">
        <f>IF('DATA ACCURATE'!J1986&lt;&gt;"",'DATA ACCURATE'!J1986,"")</f>
        <v/>
      </c>
      <c r="I1983" s="35" t="str">
        <f>IF(B1983&lt;&gt;"",IFERROR(VLOOKUP(B1983,'DATA TIMBANGAN'!G:M,7,FALSE),VLOOKUP(B1983,'DATA TIMBANGAN'!G:M,7)),"")</f>
        <v/>
      </c>
      <c r="J1983" s="25" t="str">
        <f>IF(H1983&lt;&gt;"",IFERROR(INDEX(DATABASE!$Z$19:$Z$38,MATCH(DATEVALUE(H1983),DATABASE!$AA$19:$AA$38,0)),INDEX(DATABASE!$Z$12:$Z$18,MATCH(WEEKDAY(H1983,2),DATABASE!$AA$12:$AA$18,0))),"")</f>
        <v/>
      </c>
      <c r="K1983" s="25" t="str">
        <f>IF('DATA ACCURATE'!V1986&lt;&gt;"",'DATA ACCURATE'!V1986,"")</f>
        <v/>
      </c>
      <c r="L1983" s="80" t="str">
        <f>IF($H1983="","",IF(OR($J1983="LIBUR",AND($L1982="LIBUR",$O1982=$O1983)),"LIBUR",IF(AND(OR($L1982="LUAR JAM KERJA 1",$L1982="LUAR JAM KERJA 2"),OR(OR(AND($H1982=$H1983,AND(OR($I1983&gt;DATABASE!$J$3,$I1983&lt;DATABASE!$J$6),((DATEVALUE($H1983)+$I1983)-(DATEVALUE($H1982)+$I1982))&lt;DATABASE!$J$6)),AND($H1982=$H1983,$O1982=$O1983,OR($I1983&gt;DATABASE!$J$6,$I1983&lt;DATABASE!$J$3))),AND(($H1983-$H1982)=1,OR($I1983&lt;DATABASE!$I$6,((DATEVALUE($H1983)+$I1983)-(DATEVALUE($H1982)+$I1982))&lt;DATABASE!$J$6))),$A1983=$A1982),"LUAR JAM KERJA 2",IF(AND(OR(WEEKDAY($H1983,2)=1,WEEKDAY($H1983,2)=2,WEEKDAY($H1983,2)=3,WEEKDAY($H1983,2)=4,WEEKDAY($H1983,2)=5),$I1983&lt;=DATABASE!$J$3,$I1983&gt;=DATABASE!$I$3),"JAM KERJA",IF(AND(WEEKDAY($H1983,2)=6,$I1983&lt;=DATABASE!$J$4,$I1983&gt;=DATABASE!$I$4),"JAM KERJA","LUAR JAM KERJA 1")))))</f>
        <v/>
      </c>
      <c r="M1983" s="33" t="str">
        <f>IF('DATA ACCURATE'!T1986&lt;&gt;"",IF('DATA ACCURATE'!T1986&gt;100,'DATA ACCURATE'!T1986/10,'DATA ACCURATE'!T1986),"")</f>
        <v/>
      </c>
      <c r="N1983" t="str">
        <f>IF(M1983="","",IF(M1983&lt;=DATABASE!$I$9,"LOKAL",IF(M1983&lt;DATABASE!$J$9,"LUAR KOTA 1",IF($M1983&gt;=DATABASE!$J$9,"LUAR KOTA 2",""))))</f>
        <v/>
      </c>
      <c r="O1983" s="38" t="str">
        <f>IF('DATA ACCURATE'!L1986&lt;&gt;"",'DATA ACCURATE'!L1986,"")</f>
        <v/>
      </c>
      <c r="Q1983" s="38">
        <f t="shared" si="210"/>
        <v>0</v>
      </c>
      <c r="R1983" s="38">
        <f t="shared" si="210"/>
        <v>0</v>
      </c>
      <c r="S1983" s="38">
        <f t="shared" si="210"/>
        <v>0</v>
      </c>
      <c r="T1983" s="38">
        <f t="shared" si="210"/>
        <v>0</v>
      </c>
      <c r="U1983" s="38">
        <f t="shared" si="211"/>
        <v>0</v>
      </c>
      <c r="V1983" s="38">
        <f t="shared" si="211"/>
        <v>0</v>
      </c>
      <c r="W1983" s="38">
        <f t="shared" si="211"/>
        <v>0</v>
      </c>
      <c r="X1983" s="38">
        <f t="shared" si="212"/>
        <v>0</v>
      </c>
      <c r="Y1983" s="38">
        <f t="shared" si="212"/>
        <v>0</v>
      </c>
      <c r="Z1983" s="38">
        <f t="shared" si="212"/>
        <v>0</v>
      </c>
      <c r="AA1983" s="38">
        <f t="shared" si="212"/>
        <v>0</v>
      </c>
      <c r="AB1983" s="38">
        <f t="shared" si="213"/>
        <v>0</v>
      </c>
      <c r="AC1983" s="38">
        <f t="shared" si="214"/>
        <v>0</v>
      </c>
      <c r="AD1983" s="38" t="str">
        <f t="shared" si="215"/>
        <v>000000000000</v>
      </c>
    </row>
    <row r="1984" spans="1:30">
      <c r="A1984" s="9" t="str">
        <f>IF('DATA ACCURATE'!A1987&lt;&gt;"",'DATA ACCURATE'!A1987,"")</f>
        <v/>
      </c>
      <c r="B1984" s="9" t="str">
        <f>IF('DATA ACCURATE'!D1987&lt;&gt;"",'DATA ACCURATE'!D1987,"")</f>
        <v/>
      </c>
      <c r="C1984" s="38" t="str">
        <f>IF($AD1984="000000000000","",INDEX(DATABASE!$W$12:$W$71,MATCH($AD1984,DATABASE!$V$12:$V$71,0)))</f>
        <v/>
      </c>
      <c r="D1984" s="34" t="str">
        <f>IF(C1984="","",IF(E1984="",INDEX(DATABASE!$AF$13:$AF$62,MATCH($C1984,DATABASE!$AC$13:$AC$62,0)),IF(E1984="2x D11",INDEX(DATABASE!$AF$13:$AF$62,MATCH($C1984,DATABASE!$AC$13:$AC$62,0))+2*DATABASE!$AF$62,IF(E1984="3x D11",INDEX(DATABASE!$AF$13:$AF$62,MATCH($C1984,DATABASE!$AC$13:$AC$62,0))+3*DATABASE!$AF$62,""))))</f>
        <v/>
      </c>
      <c r="E1984" s="38" t="str">
        <f>IF(AND($K1984="Y",$G1984&lt;&gt;"UNYIL",$F1984&lt;DATABASE!$O$8),"2x D11",IF(AND($K1984="Y",$G1984&lt;&gt;"UNYIL",$F1984&gt;=DATABASE!$O$8),"3x D11",""))</f>
        <v/>
      </c>
      <c r="F1984" s="9" t="str">
        <f>IF('DATA ACCURATE'!N1987&lt;&gt;"",'DATA ACCURATE'!N1987,"")</f>
        <v/>
      </c>
      <c r="G1984" t="str">
        <f>IF(F1984="","",IF(F1984&lt;=DATABASE!$I$8,"UNYIL",IF(F1984&lt;=DATABASE!$J$8,"KECIL",IF(F1984&lt;DATABASE!$K$8,"TANGGUNG",IF(F1984&gt;=DATABASE!$K$8,"BESAR","")))))</f>
        <v/>
      </c>
      <c r="H1984" s="16" t="str">
        <f>IF('DATA ACCURATE'!J1987&lt;&gt;"",'DATA ACCURATE'!J1987,"")</f>
        <v/>
      </c>
      <c r="I1984" s="35" t="str">
        <f>IF(B1984&lt;&gt;"",IFERROR(VLOOKUP(B1984,'DATA TIMBANGAN'!G:M,7,FALSE),VLOOKUP(B1984,'DATA TIMBANGAN'!G:M,7)),"")</f>
        <v/>
      </c>
      <c r="J1984" s="25" t="str">
        <f>IF(H1984&lt;&gt;"",IFERROR(INDEX(DATABASE!$Z$19:$Z$38,MATCH(DATEVALUE(H1984),DATABASE!$AA$19:$AA$38,0)),INDEX(DATABASE!$Z$12:$Z$18,MATCH(WEEKDAY(H1984,2),DATABASE!$AA$12:$AA$18,0))),"")</f>
        <v/>
      </c>
      <c r="K1984" s="25" t="str">
        <f>IF('DATA ACCURATE'!V1987&lt;&gt;"",'DATA ACCURATE'!V1987,"")</f>
        <v/>
      </c>
      <c r="L1984" s="80" t="str">
        <f>IF($H1984="","",IF(OR($J1984="LIBUR",AND($L1983="LIBUR",$O1983=$O1984)),"LIBUR",IF(AND(OR($L1983="LUAR JAM KERJA 1",$L1983="LUAR JAM KERJA 2"),OR(OR(AND($H1983=$H1984,AND(OR($I1984&gt;DATABASE!$J$3,$I1984&lt;DATABASE!$J$6),((DATEVALUE($H1984)+$I1984)-(DATEVALUE($H1983)+$I1983))&lt;DATABASE!$J$6)),AND($H1983=$H1984,$O1983=$O1984,OR($I1984&gt;DATABASE!$J$6,$I1984&lt;DATABASE!$J$3))),AND(($H1984-$H1983)=1,OR($I1984&lt;DATABASE!$I$6,((DATEVALUE($H1984)+$I1984)-(DATEVALUE($H1983)+$I1983))&lt;DATABASE!$J$6))),$A1984=$A1983),"LUAR JAM KERJA 2",IF(AND(OR(WEEKDAY($H1984,2)=1,WEEKDAY($H1984,2)=2,WEEKDAY($H1984,2)=3,WEEKDAY($H1984,2)=4,WEEKDAY($H1984,2)=5),$I1984&lt;=DATABASE!$J$3,$I1984&gt;=DATABASE!$I$3),"JAM KERJA",IF(AND(WEEKDAY($H1984,2)=6,$I1984&lt;=DATABASE!$J$4,$I1984&gt;=DATABASE!$I$4),"JAM KERJA","LUAR JAM KERJA 1")))))</f>
        <v/>
      </c>
      <c r="M1984" s="33" t="str">
        <f>IF('DATA ACCURATE'!T1987&lt;&gt;"",IF('DATA ACCURATE'!T1987&gt;100,'DATA ACCURATE'!T1987/10,'DATA ACCURATE'!T1987),"")</f>
        <v/>
      </c>
      <c r="N1984" t="str">
        <f>IF(M1984="","",IF(M1984&lt;=DATABASE!$I$9,"LOKAL",IF(M1984&lt;DATABASE!$J$9,"LUAR KOTA 1",IF($M1984&gt;=DATABASE!$J$9,"LUAR KOTA 2",""))))</f>
        <v/>
      </c>
      <c r="O1984" s="38" t="str">
        <f>IF('DATA ACCURATE'!L1987&lt;&gt;"",'DATA ACCURATE'!L1987,"")</f>
        <v/>
      </c>
      <c r="Q1984" s="38">
        <f t="shared" si="210"/>
        <v>0</v>
      </c>
      <c r="R1984" s="38">
        <f t="shared" si="210"/>
        <v>0</v>
      </c>
      <c r="S1984" s="38">
        <f t="shared" si="210"/>
        <v>0</v>
      </c>
      <c r="T1984" s="38">
        <f t="shared" si="210"/>
        <v>0</v>
      </c>
      <c r="U1984" s="38">
        <f t="shared" si="211"/>
        <v>0</v>
      </c>
      <c r="V1984" s="38">
        <f t="shared" si="211"/>
        <v>0</v>
      </c>
      <c r="W1984" s="38">
        <f t="shared" si="211"/>
        <v>0</v>
      </c>
      <c r="X1984" s="38">
        <f t="shared" si="212"/>
        <v>0</v>
      </c>
      <c r="Y1984" s="38">
        <f t="shared" si="212"/>
        <v>0</v>
      </c>
      <c r="Z1984" s="38">
        <f t="shared" si="212"/>
        <v>0</v>
      </c>
      <c r="AA1984" s="38">
        <f t="shared" si="212"/>
        <v>0</v>
      </c>
      <c r="AB1984" s="38">
        <f t="shared" si="213"/>
        <v>0</v>
      </c>
      <c r="AC1984" s="38">
        <f t="shared" si="214"/>
        <v>0</v>
      </c>
      <c r="AD1984" s="38" t="str">
        <f t="shared" si="215"/>
        <v>000000000000</v>
      </c>
    </row>
    <row r="1985" spans="1:30">
      <c r="A1985" s="9" t="str">
        <f>IF('DATA ACCURATE'!A1988&lt;&gt;"",'DATA ACCURATE'!A1988,"")</f>
        <v/>
      </c>
      <c r="B1985" s="9" t="str">
        <f>IF('DATA ACCURATE'!D1988&lt;&gt;"",'DATA ACCURATE'!D1988,"")</f>
        <v/>
      </c>
      <c r="C1985" s="38" t="str">
        <f>IF($AD1985="000000000000","",INDEX(DATABASE!$W$12:$W$71,MATCH($AD1985,DATABASE!$V$12:$V$71,0)))</f>
        <v/>
      </c>
      <c r="D1985" s="34" t="str">
        <f>IF(C1985="","",IF(E1985="",INDEX(DATABASE!$AF$13:$AF$62,MATCH($C1985,DATABASE!$AC$13:$AC$62,0)),IF(E1985="2x D11",INDEX(DATABASE!$AF$13:$AF$62,MATCH($C1985,DATABASE!$AC$13:$AC$62,0))+2*DATABASE!$AF$62,IF(E1985="3x D11",INDEX(DATABASE!$AF$13:$AF$62,MATCH($C1985,DATABASE!$AC$13:$AC$62,0))+3*DATABASE!$AF$62,""))))</f>
        <v/>
      </c>
      <c r="E1985" s="38" t="str">
        <f>IF(AND($K1985="Y",$G1985&lt;&gt;"UNYIL",$F1985&lt;DATABASE!$O$8),"2x D11",IF(AND($K1985="Y",$G1985&lt;&gt;"UNYIL",$F1985&gt;=DATABASE!$O$8),"3x D11",""))</f>
        <v/>
      </c>
      <c r="F1985" s="9" t="str">
        <f>IF('DATA ACCURATE'!N1988&lt;&gt;"",'DATA ACCURATE'!N1988,"")</f>
        <v/>
      </c>
      <c r="G1985" t="str">
        <f>IF(F1985="","",IF(F1985&lt;=DATABASE!$I$8,"UNYIL",IF(F1985&lt;=DATABASE!$J$8,"KECIL",IF(F1985&lt;DATABASE!$K$8,"TANGGUNG",IF(F1985&gt;=DATABASE!$K$8,"BESAR","")))))</f>
        <v/>
      </c>
      <c r="H1985" s="16" t="str">
        <f>IF('DATA ACCURATE'!J1988&lt;&gt;"",'DATA ACCURATE'!J1988,"")</f>
        <v/>
      </c>
      <c r="I1985" s="35" t="str">
        <f>IF(B1985&lt;&gt;"",IFERROR(VLOOKUP(B1985,'DATA TIMBANGAN'!G:M,7,FALSE),VLOOKUP(B1985,'DATA TIMBANGAN'!G:M,7)),"")</f>
        <v/>
      </c>
      <c r="J1985" s="25" t="str">
        <f>IF(H1985&lt;&gt;"",IFERROR(INDEX(DATABASE!$Z$19:$Z$38,MATCH(DATEVALUE(H1985),DATABASE!$AA$19:$AA$38,0)),INDEX(DATABASE!$Z$12:$Z$18,MATCH(WEEKDAY(H1985,2),DATABASE!$AA$12:$AA$18,0))),"")</f>
        <v/>
      </c>
      <c r="K1985" s="25" t="str">
        <f>IF('DATA ACCURATE'!V1988&lt;&gt;"",'DATA ACCURATE'!V1988,"")</f>
        <v/>
      </c>
      <c r="L1985" s="80" t="str">
        <f>IF($H1985="","",IF(OR($J1985="LIBUR",AND($L1984="LIBUR",$O1984=$O1985)),"LIBUR",IF(AND(OR($L1984="LUAR JAM KERJA 1",$L1984="LUAR JAM KERJA 2"),OR(OR(AND($H1984=$H1985,AND(OR($I1985&gt;DATABASE!$J$3,$I1985&lt;DATABASE!$J$6),((DATEVALUE($H1985)+$I1985)-(DATEVALUE($H1984)+$I1984))&lt;DATABASE!$J$6)),AND($H1984=$H1985,$O1984=$O1985,OR($I1985&gt;DATABASE!$J$6,$I1985&lt;DATABASE!$J$3))),AND(($H1985-$H1984)=1,OR($I1985&lt;DATABASE!$I$6,((DATEVALUE($H1985)+$I1985)-(DATEVALUE($H1984)+$I1984))&lt;DATABASE!$J$6))),$A1985=$A1984),"LUAR JAM KERJA 2",IF(AND(OR(WEEKDAY($H1985,2)=1,WEEKDAY($H1985,2)=2,WEEKDAY($H1985,2)=3,WEEKDAY($H1985,2)=4,WEEKDAY($H1985,2)=5),$I1985&lt;=DATABASE!$J$3,$I1985&gt;=DATABASE!$I$3),"JAM KERJA",IF(AND(WEEKDAY($H1985,2)=6,$I1985&lt;=DATABASE!$J$4,$I1985&gt;=DATABASE!$I$4),"JAM KERJA","LUAR JAM KERJA 1")))))</f>
        <v/>
      </c>
      <c r="M1985" s="33" t="str">
        <f>IF('DATA ACCURATE'!T1988&lt;&gt;"",IF('DATA ACCURATE'!T1988&gt;100,'DATA ACCURATE'!T1988/10,'DATA ACCURATE'!T1988),"")</f>
        <v/>
      </c>
      <c r="N1985" t="str">
        <f>IF(M1985="","",IF(M1985&lt;=DATABASE!$I$9,"LOKAL",IF(M1985&lt;DATABASE!$J$9,"LUAR KOTA 1",IF($M1985&gt;=DATABASE!$J$9,"LUAR KOTA 2",""))))</f>
        <v/>
      </c>
      <c r="O1985" s="38" t="str">
        <f>IF('DATA ACCURATE'!L1988&lt;&gt;"",'DATA ACCURATE'!L1988,"")</f>
        <v/>
      </c>
      <c r="Q1985" s="38">
        <f t="shared" si="210"/>
        <v>0</v>
      </c>
      <c r="R1985" s="38">
        <f t="shared" si="210"/>
        <v>0</v>
      </c>
      <c r="S1985" s="38">
        <f t="shared" si="210"/>
        <v>0</v>
      </c>
      <c r="T1985" s="38">
        <f t="shared" si="210"/>
        <v>0</v>
      </c>
      <c r="U1985" s="38">
        <f t="shared" si="211"/>
        <v>0</v>
      </c>
      <c r="V1985" s="38">
        <f t="shared" si="211"/>
        <v>0</v>
      </c>
      <c r="W1985" s="38">
        <f t="shared" si="211"/>
        <v>0</v>
      </c>
      <c r="X1985" s="38">
        <f t="shared" si="212"/>
        <v>0</v>
      </c>
      <c r="Y1985" s="38">
        <f t="shared" si="212"/>
        <v>0</v>
      </c>
      <c r="Z1985" s="38">
        <f t="shared" si="212"/>
        <v>0</v>
      </c>
      <c r="AA1985" s="38">
        <f t="shared" si="212"/>
        <v>0</v>
      </c>
      <c r="AB1985" s="38">
        <f t="shared" si="213"/>
        <v>0</v>
      </c>
      <c r="AC1985" s="38">
        <f t="shared" si="214"/>
        <v>0</v>
      </c>
      <c r="AD1985" s="38" t="str">
        <f t="shared" si="215"/>
        <v>000000000000</v>
      </c>
    </row>
    <row r="1986" spans="1:30">
      <c r="A1986" s="9" t="str">
        <f>IF('DATA ACCURATE'!A1989&lt;&gt;"",'DATA ACCURATE'!A1989,"")</f>
        <v/>
      </c>
      <c r="B1986" s="9" t="str">
        <f>IF('DATA ACCURATE'!D1989&lt;&gt;"",'DATA ACCURATE'!D1989,"")</f>
        <v/>
      </c>
      <c r="C1986" s="38" t="str">
        <f>IF($AD1986="000000000000","",INDEX(DATABASE!$W$12:$W$71,MATCH($AD1986,DATABASE!$V$12:$V$71,0)))</f>
        <v/>
      </c>
      <c r="D1986" s="34" t="str">
        <f>IF(C1986="","",IF(E1986="",INDEX(DATABASE!$AF$13:$AF$62,MATCH($C1986,DATABASE!$AC$13:$AC$62,0)),IF(E1986="2x D11",INDEX(DATABASE!$AF$13:$AF$62,MATCH($C1986,DATABASE!$AC$13:$AC$62,0))+2*DATABASE!$AF$62,IF(E1986="3x D11",INDEX(DATABASE!$AF$13:$AF$62,MATCH($C1986,DATABASE!$AC$13:$AC$62,0))+3*DATABASE!$AF$62,""))))</f>
        <v/>
      </c>
      <c r="E1986" s="38" t="str">
        <f>IF(AND($K1986="Y",$G1986&lt;&gt;"UNYIL",$F1986&lt;DATABASE!$O$8),"2x D11",IF(AND($K1986="Y",$G1986&lt;&gt;"UNYIL",$F1986&gt;=DATABASE!$O$8),"3x D11",""))</f>
        <v/>
      </c>
      <c r="F1986" s="9" t="str">
        <f>IF('DATA ACCURATE'!N1989&lt;&gt;"",'DATA ACCURATE'!N1989,"")</f>
        <v/>
      </c>
      <c r="G1986" t="str">
        <f>IF(F1986="","",IF(F1986&lt;=DATABASE!$I$8,"UNYIL",IF(F1986&lt;=DATABASE!$J$8,"KECIL",IF(F1986&lt;DATABASE!$K$8,"TANGGUNG",IF(F1986&gt;=DATABASE!$K$8,"BESAR","")))))</f>
        <v/>
      </c>
      <c r="H1986" s="16" t="str">
        <f>IF('DATA ACCURATE'!J1989&lt;&gt;"",'DATA ACCURATE'!J1989,"")</f>
        <v/>
      </c>
      <c r="I1986" s="35" t="str">
        <f>IF(B1986&lt;&gt;"",IFERROR(VLOOKUP(B1986,'DATA TIMBANGAN'!G:M,7,FALSE),VLOOKUP(B1986,'DATA TIMBANGAN'!G:M,7)),"")</f>
        <v/>
      </c>
      <c r="J1986" s="25" t="str">
        <f>IF(H1986&lt;&gt;"",IFERROR(INDEX(DATABASE!$Z$19:$Z$38,MATCH(DATEVALUE(H1986),DATABASE!$AA$19:$AA$38,0)),INDEX(DATABASE!$Z$12:$Z$18,MATCH(WEEKDAY(H1986,2),DATABASE!$AA$12:$AA$18,0))),"")</f>
        <v/>
      </c>
      <c r="K1986" s="25" t="str">
        <f>IF('DATA ACCURATE'!V1989&lt;&gt;"",'DATA ACCURATE'!V1989,"")</f>
        <v/>
      </c>
      <c r="L1986" s="80" t="str">
        <f>IF($H1986="","",IF(OR($J1986="LIBUR",AND($L1985="LIBUR",$O1985=$O1986)),"LIBUR",IF(AND(OR($L1985="LUAR JAM KERJA 1",$L1985="LUAR JAM KERJA 2"),OR(OR(AND($H1985=$H1986,AND(OR($I1986&gt;DATABASE!$J$3,$I1986&lt;DATABASE!$J$6),((DATEVALUE($H1986)+$I1986)-(DATEVALUE($H1985)+$I1985))&lt;DATABASE!$J$6)),AND($H1985=$H1986,$O1985=$O1986,OR($I1986&gt;DATABASE!$J$6,$I1986&lt;DATABASE!$J$3))),AND(($H1986-$H1985)=1,OR($I1986&lt;DATABASE!$I$6,((DATEVALUE($H1986)+$I1986)-(DATEVALUE($H1985)+$I1985))&lt;DATABASE!$J$6))),$A1986=$A1985),"LUAR JAM KERJA 2",IF(AND(OR(WEEKDAY($H1986,2)=1,WEEKDAY($H1986,2)=2,WEEKDAY($H1986,2)=3,WEEKDAY($H1986,2)=4,WEEKDAY($H1986,2)=5),$I1986&lt;=DATABASE!$J$3,$I1986&gt;=DATABASE!$I$3),"JAM KERJA",IF(AND(WEEKDAY($H1986,2)=6,$I1986&lt;=DATABASE!$J$4,$I1986&gt;=DATABASE!$I$4),"JAM KERJA","LUAR JAM KERJA 1")))))</f>
        <v/>
      </c>
      <c r="M1986" s="33" t="str">
        <f>IF('DATA ACCURATE'!T1989&lt;&gt;"",IF('DATA ACCURATE'!T1989&gt;100,'DATA ACCURATE'!T1989/10,'DATA ACCURATE'!T1989),"")</f>
        <v/>
      </c>
      <c r="N1986" t="str">
        <f>IF(M1986="","",IF(M1986&lt;=DATABASE!$I$9,"LOKAL",IF(M1986&lt;DATABASE!$J$9,"LUAR KOTA 1",IF($M1986&gt;=DATABASE!$J$9,"LUAR KOTA 2",""))))</f>
        <v/>
      </c>
      <c r="O1986" s="38" t="str">
        <f>IF('DATA ACCURATE'!L1989&lt;&gt;"",'DATA ACCURATE'!L1989,"")</f>
        <v/>
      </c>
      <c r="Q1986" s="38">
        <f t="shared" si="210"/>
        <v>0</v>
      </c>
      <c r="R1986" s="38">
        <f t="shared" si="210"/>
        <v>0</v>
      </c>
      <c r="S1986" s="38">
        <f t="shared" si="210"/>
        <v>0</v>
      </c>
      <c r="T1986" s="38">
        <f t="shared" ref="T1986:T2049" si="216">IF($G1986=T$1,1,0)</f>
        <v>0</v>
      </c>
      <c r="U1986" s="38">
        <f t="shared" si="211"/>
        <v>0</v>
      </c>
      <c r="V1986" s="38">
        <f t="shared" si="211"/>
        <v>0</v>
      </c>
      <c r="W1986" s="38">
        <f t="shared" si="211"/>
        <v>0</v>
      </c>
      <c r="X1986" s="38">
        <f t="shared" si="212"/>
        <v>0</v>
      </c>
      <c r="Y1986" s="38">
        <f t="shared" si="212"/>
        <v>0</v>
      </c>
      <c r="Z1986" s="38">
        <f t="shared" si="212"/>
        <v>0</v>
      </c>
      <c r="AA1986" s="38">
        <f t="shared" ref="AA1986:AA2049" si="217">IF($L1986=AA$1,1,0)</f>
        <v>0</v>
      </c>
      <c r="AB1986" s="38">
        <f t="shared" si="213"/>
        <v>0</v>
      </c>
      <c r="AC1986" s="38">
        <f t="shared" si="214"/>
        <v>0</v>
      </c>
      <c r="AD1986" s="38" t="str">
        <f t="shared" si="215"/>
        <v>000000000000</v>
      </c>
    </row>
    <row r="1987" spans="1:30">
      <c r="A1987" s="9" t="str">
        <f>IF('DATA ACCURATE'!A1990&lt;&gt;"",'DATA ACCURATE'!A1990,"")</f>
        <v/>
      </c>
      <c r="B1987" s="9" t="str">
        <f>IF('DATA ACCURATE'!D1990&lt;&gt;"",'DATA ACCURATE'!D1990,"")</f>
        <v/>
      </c>
      <c r="C1987" s="38" t="str">
        <f>IF($AD1987="000000000000","",INDEX(DATABASE!$W$12:$W$71,MATCH($AD1987,DATABASE!$V$12:$V$71,0)))</f>
        <v/>
      </c>
      <c r="D1987" s="34" t="str">
        <f>IF(C1987="","",IF(E1987="",INDEX(DATABASE!$AF$13:$AF$62,MATCH($C1987,DATABASE!$AC$13:$AC$62,0)),IF(E1987="2x D11",INDEX(DATABASE!$AF$13:$AF$62,MATCH($C1987,DATABASE!$AC$13:$AC$62,0))+2*DATABASE!$AF$62,IF(E1987="3x D11",INDEX(DATABASE!$AF$13:$AF$62,MATCH($C1987,DATABASE!$AC$13:$AC$62,0))+3*DATABASE!$AF$62,""))))</f>
        <v/>
      </c>
      <c r="E1987" s="38" t="str">
        <f>IF(AND($K1987="Y",$G1987&lt;&gt;"UNYIL",$F1987&lt;DATABASE!$O$8),"2x D11",IF(AND($K1987="Y",$G1987&lt;&gt;"UNYIL",$F1987&gt;=DATABASE!$O$8),"3x D11",""))</f>
        <v/>
      </c>
      <c r="F1987" s="9" t="str">
        <f>IF('DATA ACCURATE'!N1990&lt;&gt;"",'DATA ACCURATE'!N1990,"")</f>
        <v/>
      </c>
      <c r="G1987" t="str">
        <f>IF(F1987="","",IF(F1987&lt;=DATABASE!$I$8,"UNYIL",IF(F1987&lt;=DATABASE!$J$8,"KECIL",IF(F1987&lt;DATABASE!$K$8,"TANGGUNG",IF(F1987&gt;=DATABASE!$K$8,"BESAR","")))))</f>
        <v/>
      </c>
      <c r="H1987" s="16" t="str">
        <f>IF('DATA ACCURATE'!J1990&lt;&gt;"",'DATA ACCURATE'!J1990,"")</f>
        <v/>
      </c>
      <c r="I1987" s="35" t="str">
        <f>IF(B1987&lt;&gt;"",IFERROR(VLOOKUP(B1987,'DATA TIMBANGAN'!G:M,7,FALSE),VLOOKUP(B1987,'DATA TIMBANGAN'!G:M,7)),"")</f>
        <v/>
      </c>
      <c r="J1987" s="25" t="str">
        <f>IF(H1987&lt;&gt;"",IFERROR(INDEX(DATABASE!$Z$19:$Z$38,MATCH(DATEVALUE(H1987),DATABASE!$AA$19:$AA$38,0)),INDEX(DATABASE!$Z$12:$Z$18,MATCH(WEEKDAY(H1987,2),DATABASE!$AA$12:$AA$18,0))),"")</f>
        <v/>
      </c>
      <c r="K1987" s="25" t="str">
        <f>IF('DATA ACCURATE'!V1990&lt;&gt;"",'DATA ACCURATE'!V1990,"")</f>
        <v/>
      </c>
      <c r="L1987" s="80" t="str">
        <f>IF($H1987="","",IF(OR($J1987="LIBUR",AND($L1986="LIBUR",$O1986=$O1987)),"LIBUR",IF(AND(OR($L1986="LUAR JAM KERJA 1",$L1986="LUAR JAM KERJA 2"),OR(OR(AND($H1986=$H1987,AND(OR($I1987&gt;DATABASE!$J$3,$I1987&lt;DATABASE!$J$6),((DATEVALUE($H1987)+$I1987)-(DATEVALUE($H1986)+$I1986))&lt;DATABASE!$J$6)),AND($H1986=$H1987,$O1986=$O1987,OR($I1987&gt;DATABASE!$J$6,$I1987&lt;DATABASE!$J$3))),AND(($H1987-$H1986)=1,OR($I1987&lt;DATABASE!$I$6,((DATEVALUE($H1987)+$I1987)-(DATEVALUE($H1986)+$I1986))&lt;DATABASE!$J$6))),$A1987=$A1986),"LUAR JAM KERJA 2",IF(AND(OR(WEEKDAY($H1987,2)=1,WEEKDAY($H1987,2)=2,WEEKDAY($H1987,2)=3,WEEKDAY($H1987,2)=4,WEEKDAY($H1987,2)=5),$I1987&lt;=DATABASE!$J$3,$I1987&gt;=DATABASE!$I$3),"JAM KERJA",IF(AND(WEEKDAY($H1987,2)=6,$I1987&lt;=DATABASE!$J$4,$I1987&gt;=DATABASE!$I$4),"JAM KERJA","LUAR JAM KERJA 1")))))</f>
        <v/>
      </c>
      <c r="M1987" s="33" t="str">
        <f>IF('DATA ACCURATE'!T1990&lt;&gt;"",IF('DATA ACCURATE'!T1990&gt;100,'DATA ACCURATE'!T1990/10,'DATA ACCURATE'!T1990),"")</f>
        <v/>
      </c>
      <c r="N1987" t="str">
        <f>IF(M1987="","",IF(M1987&lt;=DATABASE!$I$9,"LOKAL",IF(M1987&lt;DATABASE!$J$9,"LUAR KOTA 1",IF($M1987&gt;=DATABASE!$J$9,"LUAR KOTA 2",""))))</f>
        <v/>
      </c>
      <c r="O1987" s="38" t="str">
        <f>IF('DATA ACCURATE'!L1990&lt;&gt;"",'DATA ACCURATE'!L1990,"")</f>
        <v/>
      </c>
      <c r="Q1987" s="38">
        <f t="shared" ref="Q1987:T2050" si="218">IF($G1987=Q$1,1,0)</f>
        <v>0</v>
      </c>
      <c r="R1987" s="38">
        <f t="shared" si="218"/>
        <v>0</v>
      </c>
      <c r="S1987" s="38">
        <f t="shared" si="218"/>
        <v>0</v>
      </c>
      <c r="T1987" s="38">
        <f t="shared" si="216"/>
        <v>0</v>
      </c>
      <c r="U1987" s="38">
        <f t="shared" ref="U1987:W2050" si="219">IF($N1987=U$1,1,0)</f>
        <v>0</v>
      </c>
      <c r="V1987" s="38">
        <f t="shared" si="219"/>
        <v>0</v>
      </c>
      <c r="W1987" s="38">
        <f t="shared" si="219"/>
        <v>0</v>
      </c>
      <c r="X1987" s="38">
        <f t="shared" ref="X1987:AA2050" si="220">IF($L1987=X$1,1,0)</f>
        <v>0</v>
      </c>
      <c r="Y1987" s="38">
        <f t="shared" si="220"/>
        <v>0</v>
      </c>
      <c r="Z1987" s="38">
        <f t="shared" si="220"/>
        <v>0</v>
      </c>
      <c r="AA1987" s="38">
        <f t="shared" si="217"/>
        <v>0</v>
      </c>
      <c r="AB1987" s="38">
        <f t="shared" ref="AB1987:AB2050" si="221">IF(AND($G1987="UNYIL",$K1987="Y"),1,0)</f>
        <v>0</v>
      </c>
      <c r="AC1987" s="38">
        <f t="shared" ref="AC1987:AC2050" si="222">IF($E1987="2x D11",2,IF($E1987="3x D11",3,0))</f>
        <v>0</v>
      </c>
      <c r="AD1987" s="38" t="str">
        <f t="shared" ref="AD1987:AD2050" si="223">Q1987&amp;R1987&amp;S1987&amp;T1987&amp;U1987&amp;V1987&amp;W1987&amp;X1987&amp;Y1987&amp;Z1987&amp;AA1987&amp;AB1987</f>
        <v>000000000000</v>
      </c>
    </row>
    <row r="1988" spans="1:30">
      <c r="A1988" s="9" t="str">
        <f>IF('DATA ACCURATE'!A1991&lt;&gt;"",'DATA ACCURATE'!A1991,"")</f>
        <v/>
      </c>
      <c r="B1988" s="9" t="str">
        <f>IF('DATA ACCURATE'!D1991&lt;&gt;"",'DATA ACCURATE'!D1991,"")</f>
        <v/>
      </c>
      <c r="C1988" s="38" t="str">
        <f>IF($AD1988="000000000000","",INDEX(DATABASE!$W$12:$W$71,MATCH($AD1988,DATABASE!$V$12:$V$71,0)))</f>
        <v/>
      </c>
      <c r="D1988" s="34" t="str">
        <f>IF(C1988="","",IF(E1988="",INDEX(DATABASE!$AF$13:$AF$62,MATCH($C1988,DATABASE!$AC$13:$AC$62,0)),IF(E1988="2x D11",INDEX(DATABASE!$AF$13:$AF$62,MATCH($C1988,DATABASE!$AC$13:$AC$62,0))+2*DATABASE!$AF$62,IF(E1988="3x D11",INDEX(DATABASE!$AF$13:$AF$62,MATCH($C1988,DATABASE!$AC$13:$AC$62,0))+3*DATABASE!$AF$62,""))))</f>
        <v/>
      </c>
      <c r="E1988" s="38" t="str">
        <f>IF(AND($K1988="Y",$G1988&lt;&gt;"UNYIL",$F1988&lt;DATABASE!$O$8),"2x D11",IF(AND($K1988="Y",$G1988&lt;&gt;"UNYIL",$F1988&gt;=DATABASE!$O$8),"3x D11",""))</f>
        <v/>
      </c>
      <c r="F1988" s="9" t="str">
        <f>IF('DATA ACCURATE'!N1991&lt;&gt;"",'DATA ACCURATE'!N1991,"")</f>
        <v/>
      </c>
      <c r="G1988" t="str">
        <f>IF(F1988="","",IF(F1988&lt;=DATABASE!$I$8,"UNYIL",IF(F1988&lt;=DATABASE!$J$8,"KECIL",IF(F1988&lt;DATABASE!$K$8,"TANGGUNG",IF(F1988&gt;=DATABASE!$K$8,"BESAR","")))))</f>
        <v/>
      </c>
      <c r="H1988" s="16" t="str">
        <f>IF('DATA ACCURATE'!J1991&lt;&gt;"",'DATA ACCURATE'!J1991,"")</f>
        <v/>
      </c>
      <c r="I1988" s="35" t="str">
        <f>IF(B1988&lt;&gt;"",IFERROR(VLOOKUP(B1988,'DATA TIMBANGAN'!G:M,7,FALSE),VLOOKUP(B1988,'DATA TIMBANGAN'!G:M,7)),"")</f>
        <v/>
      </c>
      <c r="J1988" s="25" t="str">
        <f>IF(H1988&lt;&gt;"",IFERROR(INDEX(DATABASE!$Z$19:$Z$38,MATCH(DATEVALUE(H1988),DATABASE!$AA$19:$AA$38,0)),INDEX(DATABASE!$Z$12:$Z$18,MATCH(WEEKDAY(H1988,2),DATABASE!$AA$12:$AA$18,0))),"")</f>
        <v/>
      </c>
      <c r="K1988" s="25" t="str">
        <f>IF('DATA ACCURATE'!V1991&lt;&gt;"",'DATA ACCURATE'!V1991,"")</f>
        <v/>
      </c>
      <c r="L1988" s="80" t="str">
        <f>IF($H1988="","",IF(OR($J1988="LIBUR",AND($L1987="LIBUR",$O1987=$O1988)),"LIBUR",IF(AND(OR($L1987="LUAR JAM KERJA 1",$L1987="LUAR JAM KERJA 2"),OR(OR(AND($H1987=$H1988,AND(OR($I1988&gt;DATABASE!$J$3,$I1988&lt;DATABASE!$J$6),((DATEVALUE($H1988)+$I1988)-(DATEVALUE($H1987)+$I1987))&lt;DATABASE!$J$6)),AND($H1987=$H1988,$O1987=$O1988,OR($I1988&gt;DATABASE!$J$6,$I1988&lt;DATABASE!$J$3))),AND(($H1988-$H1987)=1,OR($I1988&lt;DATABASE!$I$6,((DATEVALUE($H1988)+$I1988)-(DATEVALUE($H1987)+$I1987))&lt;DATABASE!$J$6))),$A1988=$A1987),"LUAR JAM KERJA 2",IF(AND(OR(WEEKDAY($H1988,2)=1,WEEKDAY($H1988,2)=2,WEEKDAY($H1988,2)=3,WEEKDAY($H1988,2)=4,WEEKDAY($H1988,2)=5),$I1988&lt;=DATABASE!$J$3,$I1988&gt;=DATABASE!$I$3),"JAM KERJA",IF(AND(WEEKDAY($H1988,2)=6,$I1988&lt;=DATABASE!$J$4,$I1988&gt;=DATABASE!$I$4),"JAM KERJA","LUAR JAM KERJA 1")))))</f>
        <v/>
      </c>
      <c r="M1988" s="33" t="str">
        <f>IF('DATA ACCURATE'!T1991&lt;&gt;"",IF('DATA ACCURATE'!T1991&gt;100,'DATA ACCURATE'!T1991/10,'DATA ACCURATE'!T1991),"")</f>
        <v/>
      </c>
      <c r="N1988" t="str">
        <f>IF(M1988="","",IF(M1988&lt;=DATABASE!$I$9,"LOKAL",IF(M1988&lt;DATABASE!$J$9,"LUAR KOTA 1",IF($M1988&gt;=DATABASE!$J$9,"LUAR KOTA 2",""))))</f>
        <v/>
      </c>
      <c r="O1988" s="38" t="str">
        <f>IF('DATA ACCURATE'!L1991&lt;&gt;"",'DATA ACCURATE'!L1991,"")</f>
        <v/>
      </c>
      <c r="Q1988" s="38">
        <f t="shared" si="218"/>
        <v>0</v>
      </c>
      <c r="R1988" s="38">
        <f t="shared" si="218"/>
        <v>0</v>
      </c>
      <c r="S1988" s="38">
        <f t="shared" si="218"/>
        <v>0</v>
      </c>
      <c r="T1988" s="38">
        <f t="shared" si="216"/>
        <v>0</v>
      </c>
      <c r="U1988" s="38">
        <f t="shared" si="219"/>
        <v>0</v>
      </c>
      <c r="V1988" s="38">
        <f t="shared" si="219"/>
        <v>0</v>
      </c>
      <c r="W1988" s="38">
        <f t="shared" si="219"/>
        <v>0</v>
      </c>
      <c r="X1988" s="38">
        <f t="shared" si="220"/>
        <v>0</v>
      </c>
      <c r="Y1988" s="38">
        <f t="shared" si="220"/>
        <v>0</v>
      </c>
      <c r="Z1988" s="38">
        <f t="shared" si="220"/>
        <v>0</v>
      </c>
      <c r="AA1988" s="38">
        <f t="shared" si="217"/>
        <v>0</v>
      </c>
      <c r="AB1988" s="38">
        <f t="shared" si="221"/>
        <v>0</v>
      </c>
      <c r="AC1988" s="38">
        <f t="shared" si="222"/>
        <v>0</v>
      </c>
      <c r="AD1988" s="38" t="str">
        <f t="shared" si="223"/>
        <v>000000000000</v>
      </c>
    </row>
    <row r="1989" spans="1:30">
      <c r="A1989" s="9" t="str">
        <f>IF('DATA ACCURATE'!A1992&lt;&gt;"",'DATA ACCURATE'!A1992,"")</f>
        <v/>
      </c>
      <c r="B1989" s="9" t="str">
        <f>IF('DATA ACCURATE'!D1992&lt;&gt;"",'DATA ACCURATE'!D1992,"")</f>
        <v/>
      </c>
      <c r="C1989" s="38" t="str">
        <f>IF($AD1989="000000000000","",INDEX(DATABASE!$W$12:$W$71,MATCH($AD1989,DATABASE!$V$12:$V$71,0)))</f>
        <v/>
      </c>
      <c r="D1989" s="34" t="str">
        <f>IF(C1989="","",IF(E1989="",INDEX(DATABASE!$AF$13:$AF$62,MATCH($C1989,DATABASE!$AC$13:$AC$62,0)),IF(E1989="2x D11",INDEX(DATABASE!$AF$13:$AF$62,MATCH($C1989,DATABASE!$AC$13:$AC$62,0))+2*DATABASE!$AF$62,IF(E1989="3x D11",INDEX(DATABASE!$AF$13:$AF$62,MATCH($C1989,DATABASE!$AC$13:$AC$62,0))+3*DATABASE!$AF$62,""))))</f>
        <v/>
      </c>
      <c r="E1989" s="38" t="str">
        <f>IF(AND($K1989="Y",$G1989&lt;&gt;"UNYIL",$F1989&lt;DATABASE!$O$8),"2x D11",IF(AND($K1989="Y",$G1989&lt;&gt;"UNYIL",$F1989&gt;=DATABASE!$O$8),"3x D11",""))</f>
        <v/>
      </c>
      <c r="F1989" s="9" t="str">
        <f>IF('DATA ACCURATE'!N1992&lt;&gt;"",'DATA ACCURATE'!N1992,"")</f>
        <v/>
      </c>
      <c r="G1989" t="str">
        <f>IF(F1989="","",IF(F1989&lt;=DATABASE!$I$8,"UNYIL",IF(F1989&lt;=DATABASE!$J$8,"KECIL",IF(F1989&lt;DATABASE!$K$8,"TANGGUNG",IF(F1989&gt;=DATABASE!$K$8,"BESAR","")))))</f>
        <v/>
      </c>
      <c r="H1989" s="16" t="str">
        <f>IF('DATA ACCURATE'!J1992&lt;&gt;"",'DATA ACCURATE'!J1992,"")</f>
        <v/>
      </c>
      <c r="I1989" s="35" t="str">
        <f>IF(B1989&lt;&gt;"",IFERROR(VLOOKUP(B1989,'DATA TIMBANGAN'!G:M,7,FALSE),VLOOKUP(B1989,'DATA TIMBANGAN'!G:M,7)),"")</f>
        <v/>
      </c>
      <c r="J1989" s="25" t="str">
        <f>IF(H1989&lt;&gt;"",IFERROR(INDEX(DATABASE!$Z$19:$Z$38,MATCH(DATEVALUE(H1989),DATABASE!$AA$19:$AA$38,0)),INDEX(DATABASE!$Z$12:$Z$18,MATCH(WEEKDAY(H1989,2),DATABASE!$AA$12:$AA$18,0))),"")</f>
        <v/>
      </c>
      <c r="K1989" s="25" t="str">
        <f>IF('DATA ACCURATE'!V1992&lt;&gt;"",'DATA ACCURATE'!V1992,"")</f>
        <v/>
      </c>
      <c r="L1989" s="80" t="str">
        <f>IF($H1989="","",IF(OR($J1989="LIBUR",AND($L1988="LIBUR",$O1988=$O1989)),"LIBUR",IF(AND(OR($L1988="LUAR JAM KERJA 1",$L1988="LUAR JAM KERJA 2"),OR(OR(AND($H1988=$H1989,AND(OR($I1989&gt;DATABASE!$J$3,$I1989&lt;DATABASE!$J$6),((DATEVALUE($H1989)+$I1989)-(DATEVALUE($H1988)+$I1988))&lt;DATABASE!$J$6)),AND($H1988=$H1989,$O1988=$O1989,OR($I1989&gt;DATABASE!$J$6,$I1989&lt;DATABASE!$J$3))),AND(($H1989-$H1988)=1,OR($I1989&lt;DATABASE!$I$6,((DATEVALUE($H1989)+$I1989)-(DATEVALUE($H1988)+$I1988))&lt;DATABASE!$J$6))),$A1989=$A1988),"LUAR JAM KERJA 2",IF(AND(OR(WEEKDAY($H1989,2)=1,WEEKDAY($H1989,2)=2,WEEKDAY($H1989,2)=3,WEEKDAY($H1989,2)=4,WEEKDAY($H1989,2)=5),$I1989&lt;=DATABASE!$J$3,$I1989&gt;=DATABASE!$I$3),"JAM KERJA",IF(AND(WEEKDAY($H1989,2)=6,$I1989&lt;=DATABASE!$J$4,$I1989&gt;=DATABASE!$I$4),"JAM KERJA","LUAR JAM KERJA 1")))))</f>
        <v/>
      </c>
      <c r="M1989" s="33" t="str">
        <f>IF('DATA ACCURATE'!T1992&lt;&gt;"",IF('DATA ACCURATE'!T1992&gt;100,'DATA ACCURATE'!T1992/10,'DATA ACCURATE'!T1992),"")</f>
        <v/>
      </c>
      <c r="N1989" t="str">
        <f>IF(M1989="","",IF(M1989&lt;=DATABASE!$I$9,"LOKAL",IF(M1989&lt;DATABASE!$J$9,"LUAR KOTA 1",IF($M1989&gt;=DATABASE!$J$9,"LUAR KOTA 2",""))))</f>
        <v/>
      </c>
      <c r="O1989" s="38" t="str">
        <f>IF('DATA ACCURATE'!L1992&lt;&gt;"",'DATA ACCURATE'!L1992,"")</f>
        <v/>
      </c>
      <c r="Q1989" s="38">
        <f t="shared" si="218"/>
        <v>0</v>
      </c>
      <c r="R1989" s="38">
        <f t="shared" si="218"/>
        <v>0</v>
      </c>
      <c r="S1989" s="38">
        <f t="shared" si="218"/>
        <v>0</v>
      </c>
      <c r="T1989" s="38">
        <f t="shared" si="216"/>
        <v>0</v>
      </c>
      <c r="U1989" s="38">
        <f t="shared" si="219"/>
        <v>0</v>
      </c>
      <c r="V1989" s="38">
        <f t="shared" si="219"/>
        <v>0</v>
      </c>
      <c r="W1989" s="38">
        <f t="shared" si="219"/>
        <v>0</v>
      </c>
      <c r="X1989" s="38">
        <f t="shared" si="220"/>
        <v>0</v>
      </c>
      <c r="Y1989" s="38">
        <f t="shared" si="220"/>
        <v>0</v>
      </c>
      <c r="Z1989" s="38">
        <f t="shared" si="220"/>
        <v>0</v>
      </c>
      <c r="AA1989" s="38">
        <f t="shared" si="217"/>
        <v>0</v>
      </c>
      <c r="AB1989" s="38">
        <f t="shared" si="221"/>
        <v>0</v>
      </c>
      <c r="AC1989" s="38">
        <f t="shared" si="222"/>
        <v>0</v>
      </c>
      <c r="AD1989" s="38" t="str">
        <f t="shared" si="223"/>
        <v>000000000000</v>
      </c>
    </row>
    <row r="1990" spans="1:30">
      <c r="A1990" s="9" t="str">
        <f>IF('DATA ACCURATE'!A1993&lt;&gt;"",'DATA ACCURATE'!A1993,"")</f>
        <v/>
      </c>
      <c r="B1990" s="9" t="str">
        <f>IF('DATA ACCURATE'!D1993&lt;&gt;"",'DATA ACCURATE'!D1993,"")</f>
        <v/>
      </c>
      <c r="C1990" s="38" t="str">
        <f>IF($AD1990="000000000000","",INDEX(DATABASE!$W$12:$W$71,MATCH($AD1990,DATABASE!$V$12:$V$71,0)))</f>
        <v/>
      </c>
      <c r="D1990" s="34" t="str">
        <f>IF(C1990="","",IF(E1990="",INDEX(DATABASE!$AF$13:$AF$62,MATCH($C1990,DATABASE!$AC$13:$AC$62,0)),IF(E1990="2x D11",INDEX(DATABASE!$AF$13:$AF$62,MATCH($C1990,DATABASE!$AC$13:$AC$62,0))+2*DATABASE!$AF$62,IF(E1990="3x D11",INDEX(DATABASE!$AF$13:$AF$62,MATCH($C1990,DATABASE!$AC$13:$AC$62,0))+3*DATABASE!$AF$62,""))))</f>
        <v/>
      </c>
      <c r="E1990" s="38" t="str">
        <f>IF(AND($K1990="Y",$G1990&lt;&gt;"UNYIL",$F1990&lt;DATABASE!$O$8),"2x D11",IF(AND($K1990="Y",$G1990&lt;&gt;"UNYIL",$F1990&gt;=DATABASE!$O$8),"3x D11",""))</f>
        <v/>
      </c>
      <c r="F1990" s="9" t="str">
        <f>IF('DATA ACCURATE'!N1993&lt;&gt;"",'DATA ACCURATE'!N1993,"")</f>
        <v/>
      </c>
      <c r="G1990" t="str">
        <f>IF(F1990="","",IF(F1990&lt;=DATABASE!$I$8,"UNYIL",IF(F1990&lt;=DATABASE!$J$8,"KECIL",IF(F1990&lt;DATABASE!$K$8,"TANGGUNG",IF(F1990&gt;=DATABASE!$K$8,"BESAR","")))))</f>
        <v/>
      </c>
      <c r="H1990" s="16" t="str">
        <f>IF('DATA ACCURATE'!J1993&lt;&gt;"",'DATA ACCURATE'!J1993,"")</f>
        <v/>
      </c>
      <c r="I1990" s="35" t="str">
        <f>IF(B1990&lt;&gt;"",IFERROR(VLOOKUP(B1990,'DATA TIMBANGAN'!G:M,7,FALSE),VLOOKUP(B1990,'DATA TIMBANGAN'!G:M,7)),"")</f>
        <v/>
      </c>
      <c r="J1990" s="25" t="str">
        <f>IF(H1990&lt;&gt;"",IFERROR(INDEX(DATABASE!$Z$19:$Z$38,MATCH(DATEVALUE(H1990),DATABASE!$AA$19:$AA$38,0)),INDEX(DATABASE!$Z$12:$Z$18,MATCH(WEEKDAY(H1990,2),DATABASE!$AA$12:$AA$18,0))),"")</f>
        <v/>
      </c>
      <c r="K1990" s="25" t="str">
        <f>IF('DATA ACCURATE'!V1993&lt;&gt;"",'DATA ACCURATE'!V1993,"")</f>
        <v/>
      </c>
      <c r="L1990" s="80" t="str">
        <f>IF($H1990="","",IF(OR($J1990="LIBUR",AND($L1989="LIBUR",$O1989=$O1990)),"LIBUR",IF(AND(OR($L1989="LUAR JAM KERJA 1",$L1989="LUAR JAM KERJA 2"),OR(OR(AND($H1989=$H1990,AND(OR($I1990&gt;DATABASE!$J$3,$I1990&lt;DATABASE!$J$6),((DATEVALUE($H1990)+$I1990)-(DATEVALUE($H1989)+$I1989))&lt;DATABASE!$J$6)),AND($H1989=$H1990,$O1989=$O1990,OR($I1990&gt;DATABASE!$J$6,$I1990&lt;DATABASE!$J$3))),AND(($H1990-$H1989)=1,OR($I1990&lt;DATABASE!$I$6,((DATEVALUE($H1990)+$I1990)-(DATEVALUE($H1989)+$I1989))&lt;DATABASE!$J$6))),$A1990=$A1989),"LUAR JAM KERJA 2",IF(AND(OR(WEEKDAY($H1990,2)=1,WEEKDAY($H1990,2)=2,WEEKDAY($H1990,2)=3,WEEKDAY($H1990,2)=4,WEEKDAY($H1990,2)=5),$I1990&lt;=DATABASE!$J$3,$I1990&gt;=DATABASE!$I$3),"JAM KERJA",IF(AND(WEEKDAY($H1990,2)=6,$I1990&lt;=DATABASE!$J$4,$I1990&gt;=DATABASE!$I$4),"JAM KERJA","LUAR JAM KERJA 1")))))</f>
        <v/>
      </c>
      <c r="M1990" s="33" t="str">
        <f>IF('DATA ACCURATE'!T1993&lt;&gt;"",IF('DATA ACCURATE'!T1993&gt;100,'DATA ACCURATE'!T1993/10,'DATA ACCURATE'!T1993),"")</f>
        <v/>
      </c>
      <c r="N1990" t="str">
        <f>IF(M1990="","",IF(M1990&lt;=DATABASE!$I$9,"LOKAL",IF(M1990&lt;DATABASE!$J$9,"LUAR KOTA 1",IF($M1990&gt;=DATABASE!$J$9,"LUAR KOTA 2",""))))</f>
        <v/>
      </c>
      <c r="O1990" s="38" t="str">
        <f>IF('DATA ACCURATE'!L1993&lt;&gt;"",'DATA ACCURATE'!L1993,"")</f>
        <v/>
      </c>
      <c r="Q1990" s="38">
        <f t="shared" si="218"/>
        <v>0</v>
      </c>
      <c r="R1990" s="38">
        <f t="shared" si="218"/>
        <v>0</v>
      </c>
      <c r="S1990" s="38">
        <f t="shared" si="218"/>
        <v>0</v>
      </c>
      <c r="T1990" s="38">
        <f t="shared" si="216"/>
        <v>0</v>
      </c>
      <c r="U1990" s="38">
        <f t="shared" si="219"/>
        <v>0</v>
      </c>
      <c r="V1990" s="38">
        <f t="shared" si="219"/>
        <v>0</v>
      </c>
      <c r="W1990" s="38">
        <f t="shared" si="219"/>
        <v>0</v>
      </c>
      <c r="X1990" s="38">
        <f t="shared" si="220"/>
        <v>0</v>
      </c>
      <c r="Y1990" s="38">
        <f t="shared" si="220"/>
        <v>0</v>
      </c>
      <c r="Z1990" s="38">
        <f t="shared" si="220"/>
        <v>0</v>
      </c>
      <c r="AA1990" s="38">
        <f t="shared" si="217"/>
        <v>0</v>
      </c>
      <c r="AB1990" s="38">
        <f t="shared" si="221"/>
        <v>0</v>
      </c>
      <c r="AC1990" s="38">
        <f t="shared" si="222"/>
        <v>0</v>
      </c>
      <c r="AD1990" s="38" t="str">
        <f t="shared" si="223"/>
        <v>000000000000</v>
      </c>
    </row>
    <row r="1991" spans="1:30">
      <c r="A1991" s="9" t="str">
        <f>IF('DATA ACCURATE'!A1994&lt;&gt;"",'DATA ACCURATE'!A1994,"")</f>
        <v/>
      </c>
      <c r="B1991" s="9" t="str">
        <f>IF('DATA ACCURATE'!D1994&lt;&gt;"",'DATA ACCURATE'!D1994,"")</f>
        <v/>
      </c>
      <c r="C1991" s="38" t="str">
        <f>IF($AD1991="000000000000","",INDEX(DATABASE!$W$12:$W$71,MATCH($AD1991,DATABASE!$V$12:$V$71,0)))</f>
        <v/>
      </c>
      <c r="D1991" s="34" t="str">
        <f>IF(C1991="","",IF(E1991="",INDEX(DATABASE!$AF$13:$AF$62,MATCH($C1991,DATABASE!$AC$13:$AC$62,0)),IF(E1991="2x D11",INDEX(DATABASE!$AF$13:$AF$62,MATCH($C1991,DATABASE!$AC$13:$AC$62,0))+2*DATABASE!$AF$62,IF(E1991="3x D11",INDEX(DATABASE!$AF$13:$AF$62,MATCH($C1991,DATABASE!$AC$13:$AC$62,0))+3*DATABASE!$AF$62,""))))</f>
        <v/>
      </c>
      <c r="E1991" s="38" t="str">
        <f>IF(AND($K1991="Y",$G1991&lt;&gt;"UNYIL",$F1991&lt;DATABASE!$O$8),"2x D11",IF(AND($K1991="Y",$G1991&lt;&gt;"UNYIL",$F1991&gt;=DATABASE!$O$8),"3x D11",""))</f>
        <v/>
      </c>
      <c r="F1991" s="9" t="str">
        <f>IF('DATA ACCURATE'!N1994&lt;&gt;"",'DATA ACCURATE'!N1994,"")</f>
        <v/>
      </c>
      <c r="G1991" t="str">
        <f>IF(F1991="","",IF(F1991&lt;=DATABASE!$I$8,"UNYIL",IF(F1991&lt;=DATABASE!$J$8,"KECIL",IF(F1991&lt;DATABASE!$K$8,"TANGGUNG",IF(F1991&gt;=DATABASE!$K$8,"BESAR","")))))</f>
        <v/>
      </c>
      <c r="H1991" s="16" t="str">
        <f>IF('DATA ACCURATE'!J1994&lt;&gt;"",'DATA ACCURATE'!J1994,"")</f>
        <v/>
      </c>
      <c r="I1991" s="35" t="str">
        <f>IF(B1991&lt;&gt;"",IFERROR(VLOOKUP(B1991,'DATA TIMBANGAN'!G:M,7,FALSE),VLOOKUP(B1991,'DATA TIMBANGAN'!G:M,7)),"")</f>
        <v/>
      </c>
      <c r="J1991" s="25" t="str">
        <f>IF(H1991&lt;&gt;"",IFERROR(INDEX(DATABASE!$Z$19:$Z$38,MATCH(DATEVALUE(H1991),DATABASE!$AA$19:$AA$38,0)),INDEX(DATABASE!$Z$12:$Z$18,MATCH(WEEKDAY(H1991,2),DATABASE!$AA$12:$AA$18,0))),"")</f>
        <v/>
      </c>
      <c r="K1991" s="25" t="str">
        <f>IF('DATA ACCURATE'!V1994&lt;&gt;"",'DATA ACCURATE'!V1994,"")</f>
        <v/>
      </c>
      <c r="L1991" s="80" t="str">
        <f>IF($H1991="","",IF(OR($J1991="LIBUR",AND($L1990="LIBUR",$O1990=$O1991)),"LIBUR",IF(AND(OR($L1990="LUAR JAM KERJA 1",$L1990="LUAR JAM KERJA 2"),OR(OR(AND($H1990=$H1991,AND(OR($I1991&gt;DATABASE!$J$3,$I1991&lt;DATABASE!$J$6),((DATEVALUE($H1991)+$I1991)-(DATEVALUE($H1990)+$I1990))&lt;DATABASE!$J$6)),AND($H1990=$H1991,$O1990=$O1991,OR($I1991&gt;DATABASE!$J$6,$I1991&lt;DATABASE!$J$3))),AND(($H1991-$H1990)=1,OR($I1991&lt;DATABASE!$I$6,((DATEVALUE($H1991)+$I1991)-(DATEVALUE($H1990)+$I1990))&lt;DATABASE!$J$6))),$A1991=$A1990),"LUAR JAM KERJA 2",IF(AND(OR(WEEKDAY($H1991,2)=1,WEEKDAY($H1991,2)=2,WEEKDAY($H1991,2)=3,WEEKDAY($H1991,2)=4,WEEKDAY($H1991,2)=5),$I1991&lt;=DATABASE!$J$3,$I1991&gt;=DATABASE!$I$3),"JAM KERJA",IF(AND(WEEKDAY($H1991,2)=6,$I1991&lt;=DATABASE!$J$4,$I1991&gt;=DATABASE!$I$4),"JAM KERJA","LUAR JAM KERJA 1")))))</f>
        <v/>
      </c>
      <c r="M1991" s="33" t="str">
        <f>IF('DATA ACCURATE'!T1994&lt;&gt;"",IF('DATA ACCURATE'!T1994&gt;100,'DATA ACCURATE'!T1994/10,'DATA ACCURATE'!T1994),"")</f>
        <v/>
      </c>
      <c r="N1991" t="str">
        <f>IF(M1991="","",IF(M1991&lt;=DATABASE!$I$9,"LOKAL",IF(M1991&lt;DATABASE!$J$9,"LUAR KOTA 1",IF($M1991&gt;=DATABASE!$J$9,"LUAR KOTA 2",""))))</f>
        <v/>
      </c>
      <c r="O1991" s="38" t="str">
        <f>IF('DATA ACCURATE'!L1994&lt;&gt;"",'DATA ACCURATE'!L1994,"")</f>
        <v/>
      </c>
      <c r="Q1991" s="38">
        <f t="shared" si="218"/>
        <v>0</v>
      </c>
      <c r="R1991" s="38">
        <f t="shared" si="218"/>
        <v>0</v>
      </c>
      <c r="S1991" s="38">
        <f t="shared" si="218"/>
        <v>0</v>
      </c>
      <c r="T1991" s="38">
        <f t="shared" si="216"/>
        <v>0</v>
      </c>
      <c r="U1991" s="38">
        <f t="shared" si="219"/>
        <v>0</v>
      </c>
      <c r="V1991" s="38">
        <f t="shared" si="219"/>
        <v>0</v>
      </c>
      <c r="W1991" s="38">
        <f t="shared" si="219"/>
        <v>0</v>
      </c>
      <c r="X1991" s="38">
        <f t="shared" si="220"/>
        <v>0</v>
      </c>
      <c r="Y1991" s="38">
        <f t="shared" si="220"/>
        <v>0</v>
      </c>
      <c r="Z1991" s="38">
        <f t="shared" si="220"/>
        <v>0</v>
      </c>
      <c r="AA1991" s="38">
        <f t="shared" si="217"/>
        <v>0</v>
      </c>
      <c r="AB1991" s="38">
        <f t="shared" si="221"/>
        <v>0</v>
      </c>
      <c r="AC1991" s="38">
        <f t="shared" si="222"/>
        <v>0</v>
      </c>
      <c r="AD1991" s="38" t="str">
        <f t="shared" si="223"/>
        <v>000000000000</v>
      </c>
    </row>
    <row r="1992" spans="1:30">
      <c r="A1992" s="9" t="str">
        <f>IF('DATA ACCURATE'!A1995&lt;&gt;"",'DATA ACCURATE'!A1995,"")</f>
        <v/>
      </c>
      <c r="B1992" s="9" t="str">
        <f>IF('DATA ACCURATE'!D1995&lt;&gt;"",'DATA ACCURATE'!D1995,"")</f>
        <v/>
      </c>
      <c r="C1992" s="38" t="str">
        <f>IF($AD1992="000000000000","",INDEX(DATABASE!$W$12:$W$71,MATCH($AD1992,DATABASE!$V$12:$V$71,0)))</f>
        <v/>
      </c>
      <c r="D1992" s="34" t="str">
        <f>IF(C1992="","",IF(E1992="",INDEX(DATABASE!$AF$13:$AF$62,MATCH($C1992,DATABASE!$AC$13:$AC$62,0)),IF(E1992="2x D11",INDEX(DATABASE!$AF$13:$AF$62,MATCH($C1992,DATABASE!$AC$13:$AC$62,0))+2*DATABASE!$AF$62,IF(E1992="3x D11",INDEX(DATABASE!$AF$13:$AF$62,MATCH($C1992,DATABASE!$AC$13:$AC$62,0))+3*DATABASE!$AF$62,""))))</f>
        <v/>
      </c>
      <c r="E1992" s="38" t="str">
        <f>IF(AND($K1992="Y",$G1992&lt;&gt;"UNYIL",$F1992&lt;DATABASE!$O$8),"2x D11",IF(AND($K1992="Y",$G1992&lt;&gt;"UNYIL",$F1992&gt;=DATABASE!$O$8),"3x D11",""))</f>
        <v/>
      </c>
      <c r="F1992" s="9" t="str">
        <f>IF('DATA ACCURATE'!N1995&lt;&gt;"",'DATA ACCURATE'!N1995,"")</f>
        <v/>
      </c>
      <c r="G1992" t="str">
        <f>IF(F1992="","",IF(F1992&lt;=DATABASE!$I$8,"UNYIL",IF(F1992&lt;=DATABASE!$J$8,"KECIL",IF(F1992&lt;DATABASE!$K$8,"TANGGUNG",IF(F1992&gt;=DATABASE!$K$8,"BESAR","")))))</f>
        <v/>
      </c>
      <c r="H1992" s="16" t="str">
        <f>IF('DATA ACCURATE'!J1995&lt;&gt;"",'DATA ACCURATE'!J1995,"")</f>
        <v/>
      </c>
      <c r="I1992" s="35" t="str">
        <f>IF(B1992&lt;&gt;"",IFERROR(VLOOKUP(B1992,'DATA TIMBANGAN'!G:M,7,FALSE),VLOOKUP(B1992,'DATA TIMBANGAN'!G:M,7)),"")</f>
        <v/>
      </c>
      <c r="J1992" s="25" t="str">
        <f>IF(H1992&lt;&gt;"",IFERROR(INDEX(DATABASE!$Z$19:$Z$38,MATCH(DATEVALUE(H1992),DATABASE!$AA$19:$AA$38,0)),INDEX(DATABASE!$Z$12:$Z$18,MATCH(WEEKDAY(H1992,2),DATABASE!$AA$12:$AA$18,0))),"")</f>
        <v/>
      </c>
      <c r="K1992" s="25" t="str">
        <f>IF('DATA ACCURATE'!V1995&lt;&gt;"",'DATA ACCURATE'!V1995,"")</f>
        <v/>
      </c>
      <c r="L1992" s="80" t="str">
        <f>IF($H1992="","",IF(OR($J1992="LIBUR",AND($L1991="LIBUR",$O1991=$O1992)),"LIBUR",IF(AND(OR($L1991="LUAR JAM KERJA 1",$L1991="LUAR JAM KERJA 2"),OR(OR(AND($H1991=$H1992,AND(OR($I1992&gt;DATABASE!$J$3,$I1992&lt;DATABASE!$J$6),((DATEVALUE($H1992)+$I1992)-(DATEVALUE($H1991)+$I1991))&lt;DATABASE!$J$6)),AND($H1991=$H1992,$O1991=$O1992,OR($I1992&gt;DATABASE!$J$6,$I1992&lt;DATABASE!$J$3))),AND(($H1992-$H1991)=1,OR($I1992&lt;DATABASE!$I$6,((DATEVALUE($H1992)+$I1992)-(DATEVALUE($H1991)+$I1991))&lt;DATABASE!$J$6))),$A1992=$A1991),"LUAR JAM KERJA 2",IF(AND(OR(WEEKDAY($H1992,2)=1,WEEKDAY($H1992,2)=2,WEEKDAY($H1992,2)=3,WEEKDAY($H1992,2)=4,WEEKDAY($H1992,2)=5),$I1992&lt;=DATABASE!$J$3,$I1992&gt;=DATABASE!$I$3),"JAM KERJA",IF(AND(WEEKDAY($H1992,2)=6,$I1992&lt;=DATABASE!$J$4,$I1992&gt;=DATABASE!$I$4),"JAM KERJA","LUAR JAM KERJA 1")))))</f>
        <v/>
      </c>
      <c r="M1992" s="33" t="str">
        <f>IF('DATA ACCURATE'!T1995&lt;&gt;"",IF('DATA ACCURATE'!T1995&gt;100,'DATA ACCURATE'!T1995/10,'DATA ACCURATE'!T1995),"")</f>
        <v/>
      </c>
      <c r="N1992" t="str">
        <f>IF(M1992="","",IF(M1992&lt;=DATABASE!$I$9,"LOKAL",IF(M1992&lt;DATABASE!$J$9,"LUAR KOTA 1",IF($M1992&gt;=DATABASE!$J$9,"LUAR KOTA 2",""))))</f>
        <v/>
      </c>
      <c r="O1992" s="38" t="str">
        <f>IF('DATA ACCURATE'!L1995&lt;&gt;"",'DATA ACCURATE'!L1995,"")</f>
        <v/>
      </c>
      <c r="Q1992" s="38">
        <f t="shared" si="218"/>
        <v>0</v>
      </c>
      <c r="R1992" s="38">
        <f t="shared" si="218"/>
        <v>0</v>
      </c>
      <c r="S1992" s="38">
        <f t="shared" si="218"/>
        <v>0</v>
      </c>
      <c r="T1992" s="38">
        <f t="shared" si="216"/>
        <v>0</v>
      </c>
      <c r="U1992" s="38">
        <f t="shared" si="219"/>
        <v>0</v>
      </c>
      <c r="V1992" s="38">
        <f t="shared" si="219"/>
        <v>0</v>
      </c>
      <c r="W1992" s="38">
        <f t="shared" si="219"/>
        <v>0</v>
      </c>
      <c r="X1992" s="38">
        <f t="shared" si="220"/>
        <v>0</v>
      </c>
      <c r="Y1992" s="38">
        <f t="shared" si="220"/>
        <v>0</v>
      </c>
      <c r="Z1992" s="38">
        <f t="shared" si="220"/>
        <v>0</v>
      </c>
      <c r="AA1992" s="38">
        <f t="shared" si="217"/>
        <v>0</v>
      </c>
      <c r="AB1992" s="38">
        <f t="shared" si="221"/>
        <v>0</v>
      </c>
      <c r="AC1992" s="38">
        <f t="shared" si="222"/>
        <v>0</v>
      </c>
      <c r="AD1992" s="38" t="str">
        <f t="shared" si="223"/>
        <v>000000000000</v>
      </c>
    </row>
    <row r="1993" spans="1:30">
      <c r="A1993" s="9" t="str">
        <f>IF('DATA ACCURATE'!A1996&lt;&gt;"",'DATA ACCURATE'!A1996,"")</f>
        <v/>
      </c>
      <c r="B1993" s="9" t="str">
        <f>IF('DATA ACCURATE'!D1996&lt;&gt;"",'DATA ACCURATE'!D1996,"")</f>
        <v/>
      </c>
      <c r="C1993" s="38" t="str">
        <f>IF($AD1993="000000000000","",INDEX(DATABASE!$W$12:$W$71,MATCH($AD1993,DATABASE!$V$12:$V$71,0)))</f>
        <v/>
      </c>
      <c r="D1993" s="34" t="str">
        <f>IF(C1993="","",IF(E1993="",INDEX(DATABASE!$AF$13:$AF$62,MATCH($C1993,DATABASE!$AC$13:$AC$62,0)),IF(E1993="2x D11",INDEX(DATABASE!$AF$13:$AF$62,MATCH($C1993,DATABASE!$AC$13:$AC$62,0))+2*DATABASE!$AF$62,IF(E1993="3x D11",INDEX(DATABASE!$AF$13:$AF$62,MATCH($C1993,DATABASE!$AC$13:$AC$62,0))+3*DATABASE!$AF$62,""))))</f>
        <v/>
      </c>
      <c r="E1993" s="38" t="str">
        <f>IF(AND($K1993="Y",$G1993&lt;&gt;"UNYIL",$F1993&lt;DATABASE!$O$8),"2x D11",IF(AND($K1993="Y",$G1993&lt;&gt;"UNYIL",$F1993&gt;=DATABASE!$O$8),"3x D11",""))</f>
        <v/>
      </c>
      <c r="F1993" s="9" t="str">
        <f>IF('DATA ACCURATE'!N1996&lt;&gt;"",'DATA ACCURATE'!N1996,"")</f>
        <v/>
      </c>
      <c r="G1993" t="str">
        <f>IF(F1993="","",IF(F1993&lt;=DATABASE!$I$8,"UNYIL",IF(F1993&lt;=DATABASE!$J$8,"KECIL",IF(F1993&lt;DATABASE!$K$8,"TANGGUNG",IF(F1993&gt;=DATABASE!$K$8,"BESAR","")))))</f>
        <v/>
      </c>
      <c r="H1993" s="16" t="str">
        <f>IF('DATA ACCURATE'!J1996&lt;&gt;"",'DATA ACCURATE'!J1996,"")</f>
        <v/>
      </c>
      <c r="I1993" s="35" t="str">
        <f>IF(B1993&lt;&gt;"",IFERROR(VLOOKUP(B1993,'DATA TIMBANGAN'!G:M,7,FALSE),VLOOKUP(B1993,'DATA TIMBANGAN'!G:M,7)),"")</f>
        <v/>
      </c>
      <c r="J1993" s="25" t="str">
        <f>IF(H1993&lt;&gt;"",IFERROR(INDEX(DATABASE!$Z$19:$Z$38,MATCH(DATEVALUE(H1993),DATABASE!$AA$19:$AA$38,0)),INDEX(DATABASE!$Z$12:$Z$18,MATCH(WEEKDAY(H1993,2),DATABASE!$AA$12:$AA$18,0))),"")</f>
        <v/>
      </c>
      <c r="K1993" s="25" t="str">
        <f>IF('DATA ACCURATE'!V1996&lt;&gt;"",'DATA ACCURATE'!V1996,"")</f>
        <v/>
      </c>
      <c r="L1993" s="80" t="str">
        <f>IF($H1993="","",IF(OR($J1993="LIBUR",AND($L1992="LIBUR",$O1992=$O1993)),"LIBUR",IF(AND(OR($L1992="LUAR JAM KERJA 1",$L1992="LUAR JAM KERJA 2"),OR(OR(AND($H1992=$H1993,AND(OR($I1993&gt;DATABASE!$J$3,$I1993&lt;DATABASE!$J$6),((DATEVALUE($H1993)+$I1993)-(DATEVALUE($H1992)+$I1992))&lt;DATABASE!$J$6)),AND($H1992=$H1993,$O1992=$O1993,OR($I1993&gt;DATABASE!$J$6,$I1993&lt;DATABASE!$J$3))),AND(($H1993-$H1992)=1,OR($I1993&lt;DATABASE!$I$6,((DATEVALUE($H1993)+$I1993)-(DATEVALUE($H1992)+$I1992))&lt;DATABASE!$J$6))),$A1993=$A1992),"LUAR JAM KERJA 2",IF(AND(OR(WEEKDAY($H1993,2)=1,WEEKDAY($H1993,2)=2,WEEKDAY($H1993,2)=3,WEEKDAY($H1993,2)=4,WEEKDAY($H1993,2)=5),$I1993&lt;=DATABASE!$J$3,$I1993&gt;=DATABASE!$I$3),"JAM KERJA",IF(AND(WEEKDAY($H1993,2)=6,$I1993&lt;=DATABASE!$J$4,$I1993&gt;=DATABASE!$I$4),"JAM KERJA","LUAR JAM KERJA 1")))))</f>
        <v/>
      </c>
      <c r="M1993" s="33" t="str">
        <f>IF('DATA ACCURATE'!T1996&lt;&gt;"",IF('DATA ACCURATE'!T1996&gt;100,'DATA ACCURATE'!T1996/10,'DATA ACCURATE'!T1996),"")</f>
        <v/>
      </c>
      <c r="N1993" t="str">
        <f>IF(M1993="","",IF(M1993&lt;=DATABASE!$I$9,"LOKAL",IF(M1993&lt;DATABASE!$J$9,"LUAR KOTA 1",IF($M1993&gt;=DATABASE!$J$9,"LUAR KOTA 2",""))))</f>
        <v/>
      </c>
      <c r="O1993" s="38" t="str">
        <f>IF('DATA ACCURATE'!L1996&lt;&gt;"",'DATA ACCURATE'!L1996,"")</f>
        <v/>
      </c>
      <c r="Q1993" s="38">
        <f t="shared" si="218"/>
        <v>0</v>
      </c>
      <c r="R1993" s="38">
        <f t="shared" si="218"/>
        <v>0</v>
      </c>
      <c r="S1993" s="38">
        <f t="shared" si="218"/>
        <v>0</v>
      </c>
      <c r="T1993" s="38">
        <f t="shared" si="216"/>
        <v>0</v>
      </c>
      <c r="U1993" s="38">
        <f t="shared" si="219"/>
        <v>0</v>
      </c>
      <c r="V1993" s="38">
        <f t="shared" si="219"/>
        <v>0</v>
      </c>
      <c r="W1993" s="38">
        <f t="shared" si="219"/>
        <v>0</v>
      </c>
      <c r="X1993" s="38">
        <f t="shared" si="220"/>
        <v>0</v>
      </c>
      <c r="Y1993" s="38">
        <f t="shared" si="220"/>
        <v>0</v>
      </c>
      <c r="Z1993" s="38">
        <f t="shared" si="220"/>
        <v>0</v>
      </c>
      <c r="AA1993" s="38">
        <f t="shared" si="217"/>
        <v>0</v>
      </c>
      <c r="AB1993" s="38">
        <f t="shared" si="221"/>
        <v>0</v>
      </c>
      <c r="AC1993" s="38">
        <f t="shared" si="222"/>
        <v>0</v>
      </c>
      <c r="AD1993" s="38" t="str">
        <f t="shared" si="223"/>
        <v>000000000000</v>
      </c>
    </row>
    <row r="1994" spans="1:30">
      <c r="A1994" s="9" t="str">
        <f>IF('DATA ACCURATE'!A1997&lt;&gt;"",'DATA ACCURATE'!A1997,"")</f>
        <v/>
      </c>
      <c r="B1994" s="9" t="str">
        <f>IF('DATA ACCURATE'!D1997&lt;&gt;"",'DATA ACCURATE'!D1997,"")</f>
        <v/>
      </c>
      <c r="C1994" s="38" t="str">
        <f>IF($AD1994="000000000000","",INDEX(DATABASE!$W$12:$W$71,MATCH($AD1994,DATABASE!$V$12:$V$71,0)))</f>
        <v/>
      </c>
      <c r="D1994" s="34" t="str">
        <f>IF(C1994="","",IF(E1994="",INDEX(DATABASE!$AF$13:$AF$62,MATCH($C1994,DATABASE!$AC$13:$AC$62,0)),IF(E1994="2x D11",INDEX(DATABASE!$AF$13:$AF$62,MATCH($C1994,DATABASE!$AC$13:$AC$62,0))+2*DATABASE!$AF$62,IF(E1994="3x D11",INDEX(DATABASE!$AF$13:$AF$62,MATCH($C1994,DATABASE!$AC$13:$AC$62,0))+3*DATABASE!$AF$62,""))))</f>
        <v/>
      </c>
      <c r="E1994" s="38" t="str">
        <f>IF(AND($K1994="Y",$G1994&lt;&gt;"UNYIL",$F1994&lt;DATABASE!$O$8),"2x D11",IF(AND($K1994="Y",$G1994&lt;&gt;"UNYIL",$F1994&gt;=DATABASE!$O$8),"3x D11",""))</f>
        <v/>
      </c>
      <c r="F1994" s="9" t="str">
        <f>IF('DATA ACCURATE'!N1997&lt;&gt;"",'DATA ACCURATE'!N1997,"")</f>
        <v/>
      </c>
      <c r="G1994" t="str">
        <f>IF(F1994="","",IF(F1994&lt;=DATABASE!$I$8,"UNYIL",IF(F1994&lt;=DATABASE!$J$8,"KECIL",IF(F1994&lt;DATABASE!$K$8,"TANGGUNG",IF(F1994&gt;=DATABASE!$K$8,"BESAR","")))))</f>
        <v/>
      </c>
      <c r="H1994" s="16" t="str">
        <f>IF('DATA ACCURATE'!J1997&lt;&gt;"",'DATA ACCURATE'!J1997,"")</f>
        <v/>
      </c>
      <c r="I1994" s="35" t="str">
        <f>IF(B1994&lt;&gt;"",IFERROR(VLOOKUP(B1994,'DATA TIMBANGAN'!G:M,7,FALSE),VLOOKUP(B1994,'DATA TIMBANGAN'!G:M,7)),"")</f>
        <v/>
      </c>
      <c r="J1994" s="25" t="str">
        <f>IF(H1994&lt;&gt;"",IFERROR(INDEX(DATABASE!$Z$19:$Z$38,MATCH(DATEVALUE(H1994),DATABASE!$AA$19:$AA$38,0)),INDEX(DATABASE!$Z$12:$Z$18,MATCH(WEEKDAY(H1994,2),DATABASE!$AA$12:$AA$18,0))),"")</f>
        <v/>
      </c>
      <c r="K1994" s="25" t="str">
        <f>IF('DATA ACCURATE'!V1997&lt;&gt;"",'DATA ACCURATE'!V1997,"")</f>
        <v/>
      </c>
      <c r="L1994" s="80" t="str">
        <f>IF($H1994="","",IF(OR($J1994="LIBUR",AND($L1993="LIBUR",$O1993=$O1994)),"LIBUR",IF(AND(OR($L1993="LUAR JAM KERJA 1",$L1993="LUAR JAM KERJA 2"),OR(OR(AND($H1993=$H1994,AND(OR($I1994&gt;DATABASE!$J$3,$I1994&lt;DATABASE!$J$6),((DATEVALUE($H1994)+$I1994)-(DATEVALUE($H1993)+$I1993))&lt;DATABASE!$J$6)),AND($H1993=$H1994,$O1993=$O1994,OR($I1994&gt;DATABASE!$J$6,$I1994&lt;DATABASE!$J$3))),AND(($H1994-$H1993)=1,OR($I1994&lt;DATABASE!$I$6,((DATEVALUE($H1994)+$I1994)-(DATEVALUE($H1993)+$I1993))&lt;DATABASE!$J$6))),$A1994=$A1993),"LUAR JAM KERJA 2",IF(AND(OR(WEEKDAY($H1994,2)=1,WEEKDAY($H1994,2)=2,WEEKDAY($H1994,2)=3,WEEKDAY($H1994,2)=4,WEEKDAY($H1994,2)=5),$I1994&lt;=DATABASE!$J$3,$I1994&gt;=DATABASE!$I$3),"JAM KERJA",IF(AND(WEEKDAY($H1994,2)=6,$I1994&lt;=DATABASE!$J$4,$I1994&gt;=DATABASE!$I$4),"JAM KERJA","LUAR JAM KERJA 1")))))</f>
        <v/>
      </c>
      <c r="M1994" s="33" t="str">
        <f>IF('DATA ACCURATE'!T1997&lt;&gt;"",IF('DATA ACCURATE'!T1997&gt;100,'DATA ACCURATE'!T1997/10,'DATA ACCURATE'!T1997),"")</f>
        <v/>
      </c>
      <c r="N1994" t="str">
        <f>IF(M1994="","",IF(M1994&lt;=DATABASE!$I$9,"LOKAL",IF(M1994&lt;DATABASE!$J$9,"LUAR KOTA 1",IF($M1994&gt;=DATABASE!$J$9,"LUAR KOTA 2",""))))</f>
        <v/>
      </c>
      <c r="O1994" s="38" t="str">
        <f>IF('DATA ACCURATE'!L1997&lt;&gt;"",'DATA ACCURATE'!L1997,"")</f>
        <v/>
      </c>
      <c r="Q1994" s="38">
        <f t="shared" si="218"/>
        <v>0</v>
      </c>
      <c r="R1994" s="38">
        <f t="shared" si="218"/>
        <v>0</v>
      </c>
      <c r="S1994" s="38">
        <f t="shared" si="218"/>
        <v>0</v>
      </c>
      <c r="T1994" s="38">
        <f t="shared" si="216"/>
        <v>0</v>
      </c>
      <c r="U1994" s="38">
        <f t="shared" si="219"/>
        <v>0</v>
      </c>
      <c r="V1994" s="38">
        <f t="shared" si="219"/>
        <v>0</v>
      </c>
      <c r="W1994" s="38">
        <f t="shared" si="219"/>
        <v>0</v>
      </c>
      <c r="X1994" s="38">
        <f t="shared" si="220"/>
        <v>0</v>
      </c>
      <c r="Y1994" s="38">
        <f t="shared" si="220"/>
        <v>0</v>
      </c>
      <c r="Z1994" s="38">
        <f t="shared" si="220"/>
        <v>0</v>
      </c>
      <c r="AA1994" s="38">
        <f t="shared" si="217"/>
        <v>0</v>
      </c>
      <c r="AB1994" s="38">
        <f t="shared" si="221"/>
        <v>0</v>
      </c>
      <c r="AC1994" s="38">
        <f t="shared" si="222"/>
        <v>0</v>
      </c>
      <c r="AD1994" s="38" t="str">
        <f t="shared" si="223"/>
        <v>000000000000</v>
      </c>
    </row>
    <row r="1995" spans="1:30">
      <c r="A1995" s="9" t="str">
        <f>IF('DATA ACCURATE'!A1998&lt;&gt;"",'DATA ACCURATE'!A1998,"")</f>
        <v/>
      </c>
      <c r="B1995" s="9" t="str">
        <f>IF('DATA ACCURATE'!D1998&lt;&gt;"",'DATA ACCURATE'!D1998,"")</f>
        <v/>
      </c>
      <c r="C1995" s="38" t="str">
        <f>IF($AD1995="000000000000","",INDEX(DATABASE!$W$12:$W$71,MATCH($AD1995,DATABASE!$V$12:$V$71,0)))</f>
        <v/>
      </c>
      <c r="D1995" s="34" t="str">
        <f>IF(C1995="","",IF(E1995="",INDEX(DATABASE!$AF$13:$AF$62,MATCH($C1995,DATABASE!$AC$13:$AC$62,0)),IF(E1995="2x D11",INDEX(DATABASE!$AF$13:$AF$62,MATCH($C1995,DATABASE!$AC$13:$AC$62,0))+2*DATABASE!$AF$62,IF(E1995="3x D11",INDEX(DATABASE!$AF$13:$AF$62,MATCH($C1995,DATABASE!$AC$13:$AC$62,0))+3*DATABASE!$AF$62,""))))</f>
        <v/>
      </c>
      <c r="E1995" s="38" t="str">
        <f>IF(AND($K1995="Y",$G1995&lt;&gt;"UNYIL",$F1995&lt;DATABASE!$O$8),"2x D11",IF(AND($K1995="Y",$G1995&lt;&gt;"UNYIL",$F1995&gt;=DATABASE!$O$8),"3x D11",""))</f>
        <v/>
      </c>
      <c r="F1995" s="9" t="str">
        <f>IF('DATA ACCURATE'!N1998&lt;&gt;"",'DATA ACCURATE'!N1998,"")</f>
        <v/>
      </c>
      <c r="G1995" t="str">
        <f>IF(F1995="","",IF(F1995&lt;=DATABASE!$I$8,"UNYIL",IF(F1995&lt;=DATABASE!$J$8,"KECIL",IF(F1995&lt;DATABASE!$K$8,"TANGGUNG",IF(F1995&gt;=DATABASE!$K$8,"BESAR","")))))</f>
        <v/>
      </c>
      <c r="H1995" s="16" t="str">
        <f>IF('DATA ACCURATE'!J1998&lt;&gt;"",'DATA ACCURATE'!J1998,"")</f>
        <v/>
      </c>
      <c r="I1995" s="35" t="str">
        <f>IF(B1995&lt;&gt;"",IFERROR(VLOOKUP(B1995,'DATA TIMBANGAN'!G:M,7,FALSE),VLOOKUP(B1995,'DATA TIMBANGAN'!G:M,7)),"")</f>
        <v/>
      </c>
      <c r="J1995" s="25" t="str">
        <f>IF(H1995&lt;&gt;"",IFERROR(INDEX(DATABASE!$Z$19:$Z$38,MATCH(DATEVALUE(H1995),DATABASE!$AA$19:$AA$38,0)),INDEX(DATABASE!$Z$12:$Z$18,MATCH(WEEKDAY(H1995,2),DATABASE!$AA$12:$AA$18,0))),"")</f>
        <v/>
      </c>
      <c r="K1995" s="25" t="str">
        <f>IF('DATA ACCURATE'!V1998&lt;&gt;"",'DATA ACCURATE'!V1998,"")</f>
        <v/>
      </c>
      <c r="L1995" s="80" t="str">
        <f>IF($H1995="","",IF(OR($J1995="LIBUR",AND($L1994="LIBUR",$O1994=$O1995)),"LIBUR",IF(AND(OR($L1994="LUAR JAM KERJA 1",$L1994="LUAR JAM KERJA 2"),OR(OR(AND($H1994=$H1995,AND(OR($I1995&gt;DATABASE!$J$3,$I1995&lt;DATABASE!$J$6),((DATEVALUE($H1995)+$I1995)-(DATEVALUE($H1994)+$I1994))&lt;DATABASE!$J$6)),AND($H1994=$H1995,$O1994=$O1995,OR($I1995&gt;DATABASE!$J$6,$I1995&lt;DATABASE!$J$3))),AND(($H1995-$H1994)=1,OR($I1995&lt;DATABASE!$I$6,((DATEVALUE($H1995)+$I1995)-(DATEVALUE($H1994)+$I1994))&lt;DATABASE!$J$6))),$A1995=$A1994),"LUAR JAM KERJA 2",IF(AND(OR(WEEKDAY($H1995,2)=1,WEEKDAY($H1995,2)=2,WEEKDAY($H1995,2)=3,WEEKDAY($H1995,2)=4,WEEKDAY($H1995,2)=5),$I1995&lt;=DATABASE!$J$3,$I1995&gt;=DATABASE!$I$3),"JAM KERJA",IF(AND(WEEKDAY($H1995,2)=6,$I1995&lt;=DATABASE!$J$4,$I1995&gt;=DATABASE!$I$4),"JAM KERJA","LUAR JAM KERJA 1")))))</f>
        <v/>
      </c>
      <c r="M1995" s="33" t="str">
        <f>IF('DATA ACCURATE'!T1998&lt;&gt;"",IF('DATA ACCURATE'!T1998&gt;100,'DATA ACCURATE'!T1998/10,'DATA ACCURATE'!T1998),"")</f>
        <v/>
      </c>
      <c r="N1995" t="str">
        <f>IF(M1995="","",IF(M1995&lt;=DATABASE!$I$9,"LOKAL",IF(M1995&lt;DATABASE!$J$9,"LUAR KOTA 1",IF($M1995&gt;=DATABASE!$J$9,"LUAR KOTA 2",""))))</f>
        <v/>
      </c>
      <c r="O1995" s="38" t="str">
        <f>IF('DATA ACCURATE'!L1998&lt;&gt;"",'DATA ACCURATE'!L1998,"")</f>
        <v/>
      </c>
      <c r="Q1995" s="38">
        <f t="shared" si="218"/>
        <v>0</v>
      </c>
      <c r="R1995" s="38">
        <f t="shared" si="218"/>
        <v>0</v>
      </c>
      <c r="S1995" s="38">
        <f t="shared" si="218"/>
        <v>0</v>
      </c>
      <c r="T1995" s="38">
        <f t="shared" si="216"/>
        <v>0</v>
      </c>
      <c r="U1995" s="38">
        <f t="shared" si="219"/>
        <v>0</v>
      </c>
      <c r="V1995" s="38">
        <f t="shared" si="219"/>
        <v>0</v>
      </c>
      <c r="W1995" s="38">
        <f t="shared" si="219"/>
        <v>0</v>
      </c>
      <c r="X1995" s="38">
        <f t="shared" si="220"/>
        <v>0</v>
      </c>
      <c r="Y1995" s="38">
        <f t="shared" si="220"/>
        <v>0</v>
      </c>
      <c r="Z1995" s="38">
        <f t="shared" si="220"/>
        <v>0</v>
      </c>
      <c r="AA1995" s="38">
        <f t="shared" si="217"/>
        <v>0</v>
      </c>
      <c r="AB1995" s="38">
        <f t="shared" si="221"/>
        <v>0</v>
      </c>
      <c r="AC1995" s="38">
        <f t="shared" si="222"/>
        <v>0</v>
      </c>
      <c r="AD1995" s="38" t="str">
        <f t="shared" si="223"/>
        <v>000000000000</v>
      </c>
    </row>
    <row r="1996" spans="1:30">
      <c r="A1996" s="9" t="str">
        <f>IF('DATA ACCURATE'!A1999&lt;&gt;"",'DATA ACCURATE'!A1999,"")</f>
        <v/>
      </c>
      <c r="B1996" s="9" t="str">
        <f>IF('DATA ACCURATE'!D1999&lt;&gt;"",'DATA ACCURATE'!D1999,"")</f>
        <v/>
      </c>
      <c r="C1996" s="38" t="str">
        <f>IF($AD1996="000000000000","",INDEX(DATABASE!$W$12:$W$71,MATCH($AD1996,DATABASE!$V$12:$V$71,0)))</f>
        <v/>
      </c>
      <c r="D1996" s="34" t="str">
        <f>IF(C1996="","",IF(E1996="",INDEX(DATABASE!$AF$13:$AF$62,MATCH($C1996,DATABASE!$AC$13:$AC$62,0)),IF(E1996="2x D11",INDEX(DATABASE!$AF$13:$AF$62,MATCH($C1996,DATABASE!$AC$13:$AC$62,0))+2*DATABASE!$AF$62,IF(E1996="3x D11",INDEX(DATABASE!$AF$13:$AF$62,MATCH($C1996,DATABASE!$AC$13:$AC$62,0))+3*DATABASE!$AF$62,""))))</f>
        <v/>
      </c>
      <c r="E1996" s="38" t="str">
        <f>IF(AND($K1996="Y",$G1996&lt;&gt;"UNYIL",$F1996&lt;DATABASE!$O$8),"2x D11",IF(AND($K1996="Y",$G1996&lt;&gt;"UNYIL",$F1996&gt;=DATABASE!$O$8),"3x D11",""))</f>
        <v/>
      </c>
      <c r="F1996" s="9" t="str">
        <f>IF('DATA ACCURATE'!N1999&lt;&gt;"",'DATA ACCURATE'!N1999,"")</f>
        <v/>
      </c>
      <c r="G1996" t="str">
        <f>IF(F1996="","",IF(F1996&lt;=DATABASE!$I$8,"UNYIL",IF(F1996&lt;=DATABASE!$J$8,"KECIL",IF(F1996&lt;DATABASE!$K$8,"TANGGUNG",IF(F1996&gt;=DATABASE!$K$8,"BESAR","")))))</f>
        <v/>
      </c>
      <c r="H1996" s="16" t="str">
        <f>IF('DATA ACCURATE'!J1999&lt;&gt;"",'DATA ACCURATE'!J1999,"")</f>
        <v/>
      </c>
      <c r="I1996" s="35" t="str">
        <f>IF(B1996&lt;&gt;"",IFERROR(VLOOKUP(B1996,'DATA TIMBANGAN'!G:M,7,FALSE),VLOOKUP(B1996,'DATA TIMBANGAN'!G:M,7)),"")</f>
        <v/>
      </c>
      <c r="J1996" s="25" t="str">
        <f>IF(H1996&lt;&gt;"",IFERROR(INDEX(DATABASE!$Z$19:$Z$38,MATCH(DATEVALUE(H1996),DATABASE!$AA$19:$AA$38,0)),INDEX(DATABASE!$Z$12:$Z$18,MATCH(WEEKDAY(H1996,2),DATABASE!$AA$12:$AA$18,0))),"")</f>
        <v/>
      </c>
      <c r="K1996" s="25" t="str">
        <f>IF('DATA ACCURATE'!V1999&lt;&gt;"",'DATA ACCURATE'!V1999,"")</f>
        <v/>
      </c>
      <c r="L1996" s="80" t="str">
        <f>IF($H1996="","",IF(OR($J1996="LIBUR",AND($L1995="LIBUR",$O1995=$O1996)),"LIBUR",IF(AND(OR($L1995="LUAR JAM KERJA 1",$L1995="LUAR JAM KERJA 2"),OR(OR(AND($H1995=$H1996,AND(OR($I1996&gt;DATABASE!$J$3,$I1996&lt;DATABASE!$J$6),((DATEVALUE($H1996)+$I1996)-(DATEVALUE($H1995)+$I1995))&lt;DATABASE!$J$6)),AND($H1995=$H1996,$O1995=$O1996,OR($I1996&gt;DATABASE!$J$6,$I1996&lt;DATABASE!$J$3))),AND(($H1996-$H1995)=1,OR($I1996&lt;DATABASE!$I$6,((DATEVALUE($H1996)+$I1996)-(DATEVALUE($H1995)+$I1995))&lt;DATABASE!$J$6))),$A1996=$A1995),"LUAR JAM KERJA 2",IF(AND(OR(WEEKDAY($H1996,2)=1,WEEKDAY($H1996,2)=2,WEEKDAY($H1996,2)=3,WEEKDAY($H1996,2)=4,WEEKDAY($H1996,2)=5),$I1996&lt;=DATABASE!$J$3,$I1996&gt;=DATABASE!$I$3),"JAM KERJA",IF(AND(WEEKDAY($H1996,2)=6,$I1996&lt;=DATABASE!$J$4,$I1996&gt;=DATABASE!$I$4),"JAM KERJA","LUAR JAM KERJA 1")))))</f>
        <v/>
      </c>
      <c r="M1996" s="33" t="str">
        <f>IF('DATA ACCURATE'!T1999&lt;&gt;"",IF('DATA ACCURATE'!T1999&gt;100,'DATA ACCURATE'!T1999/10,'DATA ACCURATE'!T1999),"")</f>
        <v/>
      </c>
      <c r="N1996" t="str">
        <f>IF(M1996="","",IF(M1996&lt;=DATABASE!$I$9,"LOKAL",IF(M1996&lt;DATABASE!$J$9,"LUAR KOTA 1",IF($M1996&gt;=DATABASE!$J$9,"LUAR KOTA 2",""))))</f>
        <v/>
      </c>
      <c r="O1996" s="38" t="str">
        <f>IF('DATA ACCURATE'!L1999&lt;&gt;"",'DATA ACCURATE'!L1999,"")</f>
        <v/>
      </c>
      <c r="Q1996" s="38">
        <f t="shared" si="218"/>
        <v>0</v>
      </c>
      <c r="R1996" s="38">
        <f t="shared" si="218"/>
        <v>0</v>
      </c>
      <c r="S1996" s="38">
        <f t="shared" si="218"/>
        <v>0</v>
      </c>
      <c r="T1996" s="38">
        <f t="shared" si="216"/>
        <v>0</v>
      </c>
      <c r="U1996" s="38">
        <f t="shared" si="219"/>
        <v>0</v>
      </c>
      <c r="V1996" s="38">
        <f t="shared" si="219"/>
        <v>0</v>
      </c>
      <c r="W1996" s="38">
        <f t="shared" si="219"/>
        <v>0</v>
      </c>
      <c r="X1996" s="38">
        <f t="shared" si="220"/>
        <v>0</v>
      </c>
      <c r="Y1996" s="38">
        <f t="shared" si="220"/>
        <v>0</v>
      </c>
      <c r="Z1996" s="38">
        <f t="shared" si="220"/>
        <v>0</v>
      </c>
      <c r="AA1996" s="38">
        <f t="shared" si="217"/>
        <v>0</v>
      </c>
      <c r="AB1996" s="38">
        <f t="shared" si="221"/>
        <v>0</v>
      </c>
      <c r="AC1996" s="38">
        <f t="shared" si="222"/>
        <v>0</v>
      </c>
      <c r="AD1996" s="38" t="str">
        <f t="shared" si="223"/>
        <v>000000000000</v>
      </c>
    </row>
    <row r="1997" spans="1:30">
      <c r="A1997" s="9" t="str">
        <f>IF('DATA ACCURATE'!A2000&lt;&gt;"",'DATA ACCURATE'!A2000,"")</f>
        <v/>
      </c>
      <c r="B1997" s="9" t="str">
        <f>IF('DATA ACCURATE'!D2000&lt;&gt;"",'DATA ACCURATE'!D2000,"")</f>
        <v/>
      </c>
      <c r="C1997" s="38" t="str">
        <f>IF($AD1997="000000000000","",INDEX(DATABASE!$W$12:$W$71,MATCH($AD1997,DATABASE!$V$12:$V$71,0)))</f>
        <v/>
      </c>
      <c r="D1997" s="34" t="str">
        <f>IF(C1997="","",IF(E1997="",INDEX(DATABASE!$AF$13:$AF$62,MATCH($C1997,DATABASE!$AC$13:$AC$62,0)),IF(E1997="2x D11",INDEX(DATABASE!$AF$13:$AF$62,MATCH($C1997,DATABASE!$AC$13:$AC$62,0))+2*DATABASE!$AF$62,IF(E1997="3x D11",INDEX(DATABASE!$AF$13:$AF$62,MATCH($C1997,DATABASE!$AC$13:$AC$62,0))+3*DATABASE!$AF$62,""))))</f>
        <v/>
      </c>
      <c r="E1997" s="38" t="str">
        <f>IF(AND($K1997="Y",$G1997&lt;&gt;"UNYIL",$F1997&lt;DATABASE!$O$8),"2x D11",IF(AND($K1997="Y",$G1997&lt;&gt;"UNYIL",$F1997&gt;=DATABASE!$O$8),"3x D11",""))</f>
        <v/>
      </c>
      <c r="F1997" s="9" t="str">
        <f>IF('DATA ACCURATE'!N2000&lt;&gt;"",'DATA ACCURATE'!N2000,"")</f>
        <v/>
      </c>
      <c r="G1997" t="str">
        <f>IF(F1997="","",IF(F1997&lt;=DATABASE!$I$8,"UNYIL",IF(F1997&lt;=DATABASE!$J$8,"KECIL",IF(F1997&lt;DATABASE!$K$8,"TANGGUNG",IF(F1997&gt;=DATABASE!$K$8,"BESAR","")))))</f>
        <v/>
      </c>
      <c r="H1997" s="16" t="str">
        <f>IF('DATA ACCURATE'!J2000&lt;&gt;"",'DATA ACCURATE'!J2000,"")</f>
        <v/>
      </c>
      <c r="I1997" s="35" t="str">
        <f>IF(B1997&lt;&gt;"",IFERROR(VLOOKUP(B1997,'DATA TIMBANGAN'!G:M,7,FALSE),VLOOKUP(B1997,'DATA TIMBANGAN'!G:M,7)),"")</f>
        <v/>
      </c>
      <c r="J1997" s="25" t="str">
        <f>IF(H1997&lt;&gt;"",IFERROR(INDEX(DATABASE!$Z$19:$Z$38,MATCH(DATEVALUE(H1997),DATABASE!$AA$19:$AA$38,0)),INDEX(DATABASE!$Z$12:$Z$18,MATCH(WEEKDAY(H1997,2),DATABASE!$AA$12:$AA$18,0))),"")</f>
        <v/>
      </c>
      <c r="K1997" s="25" t="str">
        <f>IF('DATA ACCURATE'!V2000&lt;&gt;"",'DATA ACCURATE'!V2000,"")</f>
        <v/>
      </c>
      <c r="L1997" s="80" t="str">
        <f>IF($H1997="","",IF(OR($J1997="LIBUR",AND($L1996="LIBUR",$O1996=$O1997)),"LIBUR",IF(AND(OR($L1996="LUAR JAM KERJA 1",$L1996="LUAR JAM KERJA 2"),OR(OR(AND($H1996=$H1997,AND(OR($I1997&gt;DATABASE!$J$3,$I1997&lt;DATABASE!$J$6),((DATEVALUE($H1997)+$I1997)-(DATEVALUE($H1996)+$I1996))&lt;DATABASE!$J$6)),AND($H1996=$H1997,$O1996=$O1997,OR($I1997&gt;DATABASE!$J$6,$I1997&lt;DATABASE!$J$3))),AND(($H1997-$H1996)=1,OR($I1997&lt;DATABASE!$I$6,((DATEVALUE($H1997)+$I1997)-(DATEVALUE($H1996)+$I1996))&lt;DATABASE!$J$6))),$A1997=$A1996),"LUAR JAM KERJA 2",IF(AND(OR(WEEKDAY($H1997,2)=1,WEEKDAY($H1997,2)=2,WEEKDAY($H1997,2)=3,WEEKDAY($H1997,2)=4,WEEKDAY($H1997,2)=5),$I1997&lt;=DATABASE!$J$3,$I1997&gt;=DATABASE!$I$3),"JAM KERJA",IF(AND(WEEKDAY($H1997,2)=6,$I1997&lt;=DATABASE!$J$4,$I1997&gt;=DATABASE!$I$4),"JAM KERJA","LUAR JAM KERJA 1")))))</f>
        <v/>
      </c>
      <c r="M1997" s="33" t="str">
        <f>IF('DATA ACCURATE'!T2000&lt;&gt;"",IF('DATA ACCURATE'!T2000&gt;100,'DATA ACCURATE'!T2000/10,'DATA ACCURATE'!T2000),"")</f>
        <v/>
      </c>
      <c r="N1997" t="str">
        <f>IF(M1997="","",IF(M1997&lt;=DATABASE!$I$9,"LOKAL",IF(M1997&lt;DATABASE!$J$9,"LUAR KOTA 1",IF($M1997&gt;=DATABASE!$J$9,"LUAR KOTA 2",""))))</f>
        <v/>
      </c>
      <c r="O1997" s="38" t="str">
        <f>IF('DATA ACCURATE'!L2000&lt;&gt;"",'DATA ACCURATE'!L2000,"")</f>
        <v/>
      </c>
      <c r="Q1997" s="38">
        <f t="shared" si="218"/>
        <v>0</v>
      </c>
      <c r="R1997" s="38">
        <f t="shared" si="218"/>
        <v>0</v>
      </c>
      <c r="S1997" s="38">
        <f t="shared" si="218"/>
        <v>0</v>
      </c>
      <c r="T1997" s="38">
        <f t="shared" si="216"/>
        <v>0</v>
      </c>
      <c r="U1997" s="38">
        <f t="shared" si="219"/>
        <v>0</v>
      </c>
      <c r="V1997" s="38">
        <f t="shared" si="219"/>
        <v>0</v>
      </c>
      <c r="W1997" s="38">
        <f t="shared" si="219"/>
        <v>0</v>
      </c>
      <c r="X1997" s="38">
        <f t="shared" si="220"/>
        <v>0</v>
      </c>
      <c r="Y1997" s="38">
        <f t="shared" si="220"/>
        <v>0</v>
      </c>
      <c r="Z1997" s="38">
        <f t="shared" si="220"/>
        <v>0</v>
      </c>
      <c r="AA1997" s="38">
        <f t="shared" si="217"/>
        <v>0</v>
      </c>
      <c r="AB1997" s="38">
        <f t="shared" si="221"/>
        <v>0</v>
      </c>
      <c r="AC1997" s="38">
        <f t="shared" si="222"/>
        <v>0</v>
      </c>
      <c r="AD1997" s="38" t="str">
        <f t="shared" si="223"/>
        <v>000000000000</v>
      </c>
    </row>
    <row r="1998" spans="1:30">
      <c r="A1998" s="9" t="str">
        <f>IF('DATA ACCURATE'!A2001&lt;&gt;"",'DATA ACCURATE'!A2001,"")</f>
        <v/>
      </c>
      <c r="B1998" s="9" t="str">
        <f>IF('DATA ACCURATE'!D2001&lt;&gt;"",'DATA ACCURATE'!D2001,"")</f>
        <v/>
      </c>
      <c r="C1998" s="38" t="str">
        <f>IF($AD1998="000000000000","",INDEX(DATABASE!$W$12:$W$71,MATCH($AD1998,DATABASE!$V$12:$V$71,0)))</f>
        <v/>
      </c>
      <c r="D1998" s="34" t="str">
        <f>IF(C1998="","",IF(E1998="",INDEX(DATABASE!$AF$13:$AF$62,MATCH($C1998,DATABASE!$AC$13:$AC$62,0)),IF(E1998="2x D11",INDEX(DATABASE!$AF$13:$AF$62,MATCH($C1998,DATABASE!$AC$13:$AC$62,0))+2*DATABASE!$AF$62,IF(E1998="3x D11",INDEX(DATABASE!$AF$13:$AF$62,MATCH($C1998,DATABASE!$AC$13:$AC$62,0))+3*DATABASE!$AF$62,""))))</f>
        <v/>
      </c>
      <c r="E1998" s="38" t="str">
        <f>IF(AND($K1998="Y",$G1998&lt;&gt;"UNYIL",$F1998&lt;DATABASE!$O$8),"2x D11",IF(AND($K1998="Y",$G1998&lt;&gt;"UNYIL",$F1998&gt;=DATABASE!$O$8),"3x D11",""))</f>
        <v/>
      </c>
      <c r="F1998" s="9" t="str">
        <f>IF('DATA ACCURATE'!N2001&lt;&gt;"",'DATA ACCURATE'!N2001,"")</f>
        <v/>
      </c>
      <c r="G1998" t="str">
        <f>IF(F1998="","",IF(F1998&lt;=DATABASE!$I$8,"UNYIL",IF(F1998&lt;=DATABASE!$J$8,"KECIL",IF(F1998&lt;DATABASE!$K$8,"TANGGUNG",IF(F1998&gt;=DATABASE!$K$8,"BESAR","")))))</f>
        <v/>
      </c>
      <c r="H1998" s="16" t="str">
        <f>IF('DATA ACCURATE'!J2001&lt;&gt;"",'DATA ACCURATE'!J2001,"")</f>
        <v/>
      </c>
      <c r="I1998" s="35" t="str">
        <f>IF(B1998&lt;&gt;"",IFERROR(VLOOKUP(B1998,'DATA TIMBANGAN'!G:M,7,FALSE),VLOOKUP(B1998,'DATA TIMBANGAN'!G:M,7)),"")</f>
        <v/>
      </c>
      <c r="J1998" s="25" t="str">
        <f>IF(H1998&lt;&gt;"",IFERROR(INDEX(DATABASE!$Z$19:$Z$38,MATCH(DATEVALUE(H1998),DATABASE!$AA$19:$AA$38,0)),INDEX(DATABASE!$Z$12:$Z$18,MATCH(WEEKDAY(H1998,2),DATABASE!$AA$12:$AA$18,0))),"")</f>
        <v/>
      </c>
      <c r="K1998" s="25" t="str">
        <f>IF('DATA ACCURATE'!V2001&lt;&gt;"",'DATA ACCURATE'!V2001,"")</f>
        <v/>
      </c>
      <c r="L1998" s="80" t="str">
        <f>IF($H1998="","",IF(OR($J1998="LIBUR",AND($L1997="LIBUR",$O1997=$O1998)),"LIBUR",IF(AND(OR($L1997="LUAR JAM KERJA 1",$L1997="LUAR JAM KERJA 2"),OR(OR(AND($H1997=$H1998,AND(OR($I1998&gt;DATABASE!$J$3,$I1998&lt;DATABASE!$J$6),((DATEVALUE($H1998)+$I1998)-(DATEVALUE($H1997)+$I1997))&lt;DATABASE!$J$6)),AND($H1997=$H1998,$O1997=$O1998,OR($I1998&gt;DATABASE!$J$6,$I1998&lt;DATABASE!$J$3))),AND(($H1998-$H1997)=1,OR($I1998&lt;DATABASE!$I$6,((DATEVALUE($H1998)+$I1998)-(DATEVALUE($H1997)+$I1997))&lt;DATABASE!$J$6))),$A1998=$A1997),"LUAR JAM KERJA 2",IF(AND(OR(WEEKDAY($H1998,2)=1,WEEKDAY($H1998,2)=2,WEEKDAY($H1998,2)=3,WEEKDAY($H1998,2)=4,WEEKDAY($H1998,2)=5),$I1998&lt;=DATABASE!$J$3,$I1998&gt;=DATABASE!$I$3),"JAM KERJA",IF(AND(WEEKDAY($H1998,2)=6,$I1998&lt;=DATABASE!$J$4,$I1998&gt;=DATABASE!$I$4),"JAM KERJA","LUAR JAM KERJA 1")))))</f>
        <v/>
      </c>
      <c r="M1998" s="33" t="str">
        <f>IF('DATA ACCURATE'!T2001&lt;&gt;"",IF('DATA ACCURATE'!T2001&gt;100,'DATA ACCURATE'!T2001/10,'DATA ACCURATE'!T2001),"")</f>
        <v/>
      </c>
      <c r="N1998" t="str">
        <f>IF(M1998="","",IF(M1998&lt;=DATABASE!$I$9,"LOKAL",IF(M1998&lt;DATABASE!$J$9,"LUAR KOTA 1",IF($M1998&gt;=DATABASE!$J$9,"LUAR KOTA 2",""))))</f>
        <v/>
      </c>
      <c r="O1998" s="38" t="str">
        <f>IF('DATA ACCURATE'!L2001&lt;&gt;"",'DATA ACCURATE'!L2001,"")</f>
        <v/>
      </c>
      <c r="Q1998" s="38">
        <f t="shared" si="218"/>
        <v>0</v>
      </c>
      <c r="R1998" s="38">
        <f t="shared" si="218"/>
        <v>0</v>
      </c>
      <c r="S1998" s="38">
        <f t="shared" si="218"/>
        <v>0</v>
      </c>
      <c r="T1998" s="38">
        <f t="shared" si="216"/>
        <v>0</v>
      </c>
      <c r="U1998" s="38">
        <f t="shared" si="219"/>
        <v>0</v>
      </c>
      <c r="V1998" s="38">
        <f t="shared" si="219"/>
        <v>0</v>
      </c>
      <c r="W1998" s="38">
        <f t="shared" si="219"/>
        <v>0</v>
      </c>
      <c r="X1998" s="38">
        <f t="shared" si="220"/>
        <v>0</v>
      </c>
      <c r="Y1998" s="38">
        <f t="shared" si="220"/>
        <v>0</v>
      </c>
      <c r="Z1998" s="38">
        <f t="shared" si="220"/>
        <v>0</v>
      </c>
      <c r="AA1998" s="38">
        <f t="shared" si="217"/>
        <v>0</v>
      </c>
      <c r="AB1998" s="38">
        <f t="shared" si="221"/>
        <v>0</v>
      </c>
      <c r="AC1998" s="38">
        <f t="shared" si="222"/>
        <v>0</v>
      </c>
      <c r="AD1998" s="38" t="str">
        <f t="shared" si="223"/>
        <v>000000000000</v>
      </c>
    </row>
    <row r="1999" spans="1:30">
      <c r="A1999" s="9" t="str">
        <f>IF('DATA ACCURATE'!A2002&lt;&gt;"",'DATA ACCURATE'!A2002,"")</f>
        <v/>
      </c>
      <c r="B1999" s="9" t="str">
        <f>IF('DATA ACCURATE'!D2002&lt;&gt;"",'DATA ACCURATE'!D2002,"")</f>
        <v/>
      </c>
      <c r="C1999" s="38" t="str">
        <f>IF($AD1999="000000000000","",INDEX(DATABASE!$W$12:$W$71,MATCH($AD1999,DATABASE!$V$12:$V$71,0)))</f>
        <v/>
      </c>
      <c r="D1999" s="34" t="str">
        <f>IF(C1999="","",IF(E1999="",INDEX(DATABASE!$AF$13:$AF$62,MATCH($C1999,DATABASE!$AC$13:$AC$62,0)),IF(E1999="2x D11",INDEX(DATABASE!$AF$13:$AF$62,MATCH($C1999,DATABASE!$AC$13:$AC$62,0))+2*DATABASE!$AF$62,IF(E1999="3x D11",INDEX(DATABASE!$AF$13:$AF$62,MATCH($C1999,DATABASE!$AC$13:$AC$62,0))+3*DATABASE!$AF$62,""))))</f>
        <v/>
      </c>
      <c r="E1999" s="38" t="str">
        <f>IF(AND($K1999="Y",$G1999&lt;&gt;"UNYIL",$F1999&lt;DATABASE!$O$8),"2x D11",IF(AND($K1999="Y",$G1999&lt;&gt;"UNYIL",$F1999&gt;=DATABASE!$O$8),"3x D11",""))</f>
        <v/>
      </c>
      <c r="F1999" s="9" t="str">
        <f>IF('DATA ACCURATE'!N2002&lt;&gt;"",'DATA ACCURATE'!N2002,"")</f>
        <v/>
      </c>
      <c r="G1999" t="str">
        <f>IF(F1999="","",IF(F1999&lt;=DATABASE!$I$8,"UNYIL",IF(F1999&lt;=DATABASE!$J$8,"KECIL",IF(F1999&lt;DATABASE!$K$8,"TANGGUNG",IF(F1999&gt;=DATABASE!$K$8,"BESAR","")))))</f>
        <v/>
      </c>
      <c r="H1999" s="16" t="str">
        <f>IF('DATA ACCURATE'!J2002&lt;&gt;"",'DATA ACCURATE'!J2002,"")</f>
        <v/>
      </c>
      <c r="I1999" s="35" t="str">
        <f>IF(B1999&lt;&gt;"",IFERROR(VLOOKUP(B1999,'DATA TIMBANGAN'!G:M,7,FALSE),VLOOKUP(B1999,'DATA TIMBANGAN'!G:M,7)),"")</f>
        <v/>
      </c>
      <c r="J1999" s="25" t="str">
        <f>IF(H1999&lt;&gt;"",IFERROR(INDEX(DATABASE!$Z$19:$Z$38,MATCH(DATEVALUE(H1999),DATABASE!$AA$19:$AA$38,0)),INDEX(DATABASE!$Z$12:$Z$18,MATCH(WEEKDAY(H1999,2),DATABASE!$AA$12:$AA$18,0))),"")</f>
        <v/>
      </c>
      <c r="K1999" s="25" t="str">
        <f>IF('DATA ACCURATE'!V2002&lt;&gt;"",'DATA ACCURATE'!V2002,"")</f>
        <v/>
      </c>
      <c r="L1999" s="80" t="str">
        <f>IF($H1999="","",IF(OR($J1999="LIBUR",AND($L1998="LIBUR",$O1998=$O1999)),"LIBUR",IF(AND(OR($L1998="LUAR JAM KERJA 1",$L1998="LUAR JAM KERJA 2"),OR(OR(AND($H1998=$H1999,AND(OR($I1999&gt;DATABASE!$J$3,$I1999&lt;DATABASE!$J$6),((DATEVALUE($H1999)+$I1999)-(DATEVALUE($H1998)+$I1998))&lt;DATABASE!$J$6)),AND($H1998=$H1999,$O1998=$O1999,OR($I1999&gt;DATABASE!$J$6,$I1999&lt;DATABASE!$J$3))),AND(($H1999-$H1998)=1,OR($I1999&lt;DATABASE!$I$6,((DATEVALUE($H1999)+$I1999)-(DATEVALUE($H1998)+$I1998))&lt;DATABASE!$J$6))),$A1999=$A1998),"LUAR JAM KERJA 2",IF(AND(OR(WEEKDAY($H1999,2)=1,WEEKDAY($H1999,2)=2,WEEKDAY($H1999,2)=3,WEEKDAY($H1999,2)=4,WEEKDAY($H1999,2)=5),$I1999&lt;=DATABASE!$J$3,$I1999&gt;=DATABASE!$I$3),"JAM KERJA",IF(AND(WEEKDAY($H1999,2)=6,$I1999&lt;=DATABASE!$J$4,$I1999&gt;=DATABASE!$I$4),"JAM KERJA","LUAR JAM KERJA 1")))))</f>
        <v/>
      </c>
      <c r="M1999" s="33" t="str">
        <f>IF('DATA ACCURATE'!T2002&lt;&gt;"",IF('DATA ACCURATE'!T2002&gt;100,'DATA ACCURATE'!T2002/10,'DATA ACCURATE'!T2002),"")</f>
        <v/>
      </c>
      <c r="N1999" t="str">
        <f>IF(M1999="","",IF(M1999&lt;=DATABASE!$I$9,"LOKAL",IF(M1999&lt;DATABASE!$J$9,"LUAR KOTA 1",IF($M1999&gt;=DATABASE!$J$9,"LUAR KOTA 2",""))))</f>
        <v/>
      </c>
      <c r="O1999" s="38" t="str">
        <f>IF('DATA ACCURATE'!L2002&lt;&gt;"",'DATA ACCURATE'!L2002,"")</f>
        <v/>
      </c>
      <c r="Q1999" s="38">
        <f t="shared" si="218"/>
        <v>0</v>
      </c>
      <c r="R1999" s="38">
        <f t="shared" si="218"/>
        <v>0</v>
      </c>
      <c r="S1999" s="38">
        <f t="shared" si="218"/>
        <v>0</v>
      </c>
      <c r="T1999" s="38">
        <f t="shared" si="216"/>
        <v>0</v>
      </c>
      <c r="U1999" s="38">
        <f t="shared" si="219"/>
        <v>0</v>
      </c>
      <c r="V1999" s="38">
        <f t="shared" si="219"/>
        <v>0</v>
      </c>
      <c r="W1999" s="38">
        <f t="shared" si="219"/>
        <v>0</v>
      </c>
      <c r="X1999" s="38">
        <f t="shared" si="220"/>
        <v>0</v>
      </c>
      <c r="Y1999" s="38">
        <f t="shared" si="220"/>
        <v>0</v>
      </c>
      <c r="Z1999" s="38">
        <f t="shared" si="220"/>
        <v>0</v>
      </c>
      <c r="AA1999" s="38">
        <f t="shared" si="217"/>
        <v>0</v>
      </c>
      <c r="AB1999" s="38">
        <f t="shared" si="221"/>
        <v>0</v>
      </c>
      <c r="AC1999" s="38">
        <f t="shared" si="222"/>
        <v>0</v>
      </c>
      <c r="AD1999" s="38" t="str">
        <f t="shared" si="223"/>
        <v>000000000000</v>
      </c>
    </row>
    <row r="2000" spans="1:30">
      <c r="A2000" s="9" t="str">
        <f>IF('DATA ACCURATE'!A2003&lt;&gt;"",'DATA ACCURATE'!A2003,"")</f>
        <v/>
      </c>
      <c r="B2000" s="9" t="str">
        <f>IF('DATA ACCURATE'!D2003&lt;&gt;"",'DATA ACCURATE'!D2003,"")</f>
        <v/>
      </c>
      <c r="C2000" s="38" t="str">
        <f>IF($AD2000="000000000000","",INDEX(DATABASE!$W$12:$W$71,MATCH($AD2000,DATABASE!$V$12:$V$71,0)))</f>
        <v/>
      </c>
      <c r="D2000" s="34" t="str">
        <f>IF(C2000="","",IF(E2000="",INDEX(DATABASE!$AF$13:$AF$62,MATCH($C2000,DATABASE!$AC$13:$AC$62,0)),IF(E2000="2x D11",INDEX(DATABASE!$AF$13:$AF$62,MATCH($C2000,DATABASE!$AC$13:$AC$62,0))+2*DATABASE!$AF$62,IF(E2000="3x D11",INDEX(DATABASE!$AF$13:$AF$62,MATCH($C2000,DATABASE!$AC$13:$AC$62,0))+3*DATABASE!$AF$62,""))))</f>
        <v/>
      </c>
      <c r="E2000" s="38" t="str">
        <f>IF(AND($K2000="Y",$G2000&lt;&gt;"UNYIL",$F2000&lt;DATABASE!$O$8),"2x D11",IF(AND($K2000="Y",$G2000&lt;&gt;"UNYIL",$F2000&gt;=DATABASE!$O$8),"3x D11",""))</f>
        <v/>
      </c>
      <c r="F2000" s="9" t="str">
        <f>IF('DATA ACCURATE'!N2003&lt;&gt;"",'DATA ACCURATE'!N2003,"")</f>
        <v/>
      </c>
      <c r="G2000" t="str">
        <f>IF(F2000="","",IF(F2000&lt;=DATABASE!$I$8,"UNYIL",IF(F2000&lt;=DATABASE!$J$8,"KECIL",IF(F2000&lt;DATABASE!$K$8,"TANGGUNG",IF(F2000&gt;=DATABASE!$K$8,"BESAR","")))))</f>
        <v/>
      </c>
      <c r="H2000" s="16" t="str">
        <f>IF('DATA ACCURATE'!J2003&lt;&gt;"",'DATA ACCURATE'!J2003,"")</f>
        <v/>
      </c>
      <c r="I2000" s="35" t="str">
        <f>IF(B2000&lt;&gt;"",IFERROR(VLOOKUP(B2000,'DATA TIMBANGAN'!G:M,7,FALSE),VLOOKUP(B2000,'DATA TIMBANGAN'!G:M,7)),"")</f>
        <v/>
      </c>
      <c r="J2000" s="25" t="str">
        <f>IF(H2000&lt;&gt;"",IFERROR(INDEX(DATABASE!$Z$19:$Z$38,MATCH(DATEVALUE(H2000),DATABASE!$AA$19:$AA$38,0)),INDEX(DATABASE!$Z$12:$Z$18,MATCH(WEEKDAY(H2000,2),DATABASE!$AA$12:$AA$18,0))),"")</f>
        <v/>
      </c>
      <c r="K2000" s="25" t="str">
        <f>IF('DATA ACCURATE'!V2003&lt;&gt;"",'DATA ACCURATE'!V2003,"")</f>
        <v/>
      </c>
      <c r="L2000" s="80" t="str">
        <f>IF($H2000="","",IF(OR($J2000="LIBUR",AND($L1999="LIBUR",$O1999=$O2000)),"LIBUR",IF(AND(OR($L1999="LUAR JAM KERJA 1",$L1999="LUAR JAM KERJA 2"),OR(OR(AND($H1999=$H2000,AND(OR($I2000&gt;DATABASE!$J$3,$I2000&lt;DATABASE!$J$6),((DATEVALUE($H2000)+$I2000)-(DATEVALUE($H1999)+$I1999))&lt;DATABASE!$J$6)),AND($H1999=$H2000,$O1999=$O2000,OR($I2000&gt;DATABASE!$J$6,$I2000&lt;DATABASE!$J$3))),AND(($H2000-$H1999)=1,OR($I2000&lt;DATABASE!$I$6,((DATEVALUE($H2000)+$I2000)-(DATEVALUE($H1999)+$I1999))&lt;DATABASE!$J$6))),$A2000=$A1999),"LUAR JAM KERJA 2",IF(AND(OR(WEEKDAY($H2000,2)=1,WEEKDAY($H2000,2)=2,WEEKDAY($H2000,2)=3,WEEKDAY($H2000,2)=4,WEEKDAY($H2000,2)=5),$I2000&lt;=DATABASE!$J$3,$I2000&gt;=DATABASE!$I$3),"JAM KERJA",IF(AND(WEEKDAY($H2000,2)=6,$I2000&lt;=DATABASE!$J$4,$I2000&gt;=DATABASE!$I$4),"JAM KERJA","LUAR JAM KERJA 1")))))</f>
        <v/>
      </c>
      <c r="M2000" s="33" t="str">
        <f>IF('DATA ACCURATE'!T2003&lt;&gt;"",IF('DATA ACCURATE'!T2003&gt;100,'DATA ACCURATE'!T2003/10,'DATA ACCURATE'!T2003),"")</f>
        <v/>
      </c>
      <c r="N2000" t="str">
        <f>IF(M2000="","",IF(M2000&lt;=DATABASE!$I$9,"LOKAL",IF(M2000&lt;DATABASE!$J$9,"LUAR KOTA 1",IF($M2000&gt;=DATABASE!$J$9,"LUAR KOTA 2",""))))</f>
        <v/>
      </c>
      <c r="O2000" s="38" t="str">
        <f>IF('DATA ACCURATE'!L2003&lt;&gt;"",'DATA ACCURATE'!L2003,"")</f>
        <v/>
      </c>
      <c r="Q2000" s="38">
        <f t="shared" si="218"/>
        <v>0</v>
      </c>
      <c r="R2000" s="38">
        <f t="shared" si="218"/>
        <v>0</v>
      </c>
      <c r="S2000" s="38">
        <f t="shared" si="218"/>
        <v>0</v>
      </c>
      <c r="T2000" s="38">
        <f t="shared" si="216"/>
        <v>0</v>
      </c>
      <c r="U2000" s="38">
        <f t="shared" si="219"/>
        <v>0</v>
      </c>
      <c r="V2000" s="38">
        <f t="shared" si="219"/>
        <v>0</v>
      </c>
      <c r="W2000" s="38">
        <f t="shared" si="219"/>
        <v>0</v>
      </c>
      <c r="X2000" s="38">
        <f t="shared" si="220"/>
        <v>0</v>
      </c>
      <c r="Y2000" s="38">
        <f t="shared" si="220"/>
        <v>0</v>
      </c>
      <c r="Z2000" s="38">
        <f t="shared" si="220"/>
        <v>0</v>
      </c>
      <c r="AA2000" s="38">
        <f t="shared" si="217"/>
        <v>0</v>
      </c>
      <c r="AB2000" s="38">
        <f t="shared" si="221"/>
        <v>0</v>
      </c>
      <c r="AC2000" s="38">
        <f t="shared" si="222"/>
        <v>0</v>
      </c>
      <c r="AD2000" s="38" t="str">
        <f t="shared" si="223"/>
        <v>000000000000</v>
      </c>
    </row>
    <row r="2001" spans="1:30">
      <c r="A2001" s="9" t="str">
        <f>IF('DATA ACCURATE'!A2004&lt;&gt;"",'DATA ACCURATE'!A2004,"")</f>
        <v/>
      </c>
      <c r="B2001" s="9" t="str">
        <f>IF('DATA ACCURATE'!D2004&lt;&gt;"",'DATA ACCURATE'!D2004,"")</f>
        <v/>
      </c>
      <c r="C2001" s="38" t="str">
        <f>IF($AD2001="000000000000","",INDEX(DATABASE!$W$12:$W$71,MATCH($AD2001,DATABASE!$V$12:$V$71,0)))</f>
        <v/>
      </c>
      <c r="D2001" s="34" t="str">
        <f>IF(C2001="","",IF(E2001="",INDEX(DATABASE!$AF$13:$AF$62,MATCH($C2001,DATABASE!$AC$13:$AC$62,0)),IF(E2001="2x D11",INDEX(DATABASE!$AF$13:$AF$62,MATCH($C2001,DATABASE!$AC$13:$AC$62,0))+2*DATABASE!$AF$62,IF(E2001="3x D11",INDEX(DATABASE!$AF$13:$AF$62,MATCH($C2001,DATABASE!$AC$13:$AC$62,0))+3*DATABASE!$AF$62,""))))</f>
        <v/>
      </c>
      <c r="E2001" s="38" t="str">
        <f>IF(AND($K2001="Y",$G2001&lt;&gt;"UNYIL",$F2001&lt;DATABASE!$O$8),"2x D11",IF(AND($K2001="Y",$G2001&lt;&gt;"UNYIL",$F2001&gt;=DATABASE!$O$8),"3x D11",""))</f>
        <v/>
      </c>
      <c r="F2001" s="9" t="str">
        <f>IF('DATA ACCURATE'!N2004&lt;&gt;"",'DATA ACCURATE'!N2004,"")</f>
        <v/>
      </c>
      <c r="G2001" t="str">
        <f>IF(F2001="","",IF(F2001&lt;=DATABASE!$I$8,"UNYIL",IF(F2001&lt;=DATABASE!$J$8,"KECIL",IF(F2001&lt;DATABASE!$K$8,"TANGGUNG",IF(F2001&gt;=DATABASE!$K$8,"BESAR","")))))</f>
        <v/>
      </c>
      <c r="H2001" s="16" t="str">
        <f>IF('DATA ACCURATE'!J2004&lt;&gt;"",'DATA ACCURATE'!J2004,"")</f>
        <v/>
      </c>
      <c r="I2001" s="35" t="str">
        <f>IF(B2001&lt;&gt;"",IFERROR(VLOOKUP(B2001,'DATA TIMBANGAN'!G:M,7,FALSE),VLOOKUP(B2001,'DATA TIMBANGAN'!G:M,7)),"")</f>
        <v/>
      </c>
      <c r="J2001" s="25" t="str">
        <f>IF(H2001&lt;&gt;"",IFERROR(INDEX(DATABASE!$Z$19:$Z$38,MATCH(DATEVALUE(H2001),DATABASE!$AA$19:$AA$38,0)),INDEX(DATABASE!$Z$12:$Z$18,MATCH(WEEKDAY(H2001,2),DATABASE!$AA$12:$AA$18,0))),"")</f>
        <v/>
      </c>
      <c r="K2001" s="25" t="str">
        <f>IF('DATA ACCURATE'!V2004&lt;&gt;"",'DATA ACCURATE'!V2004,"")</f>
        <v/>
      </c>
      <c r="L2001" s="80" t="str">
        <f>IF($H2001="","",IF(OR($J2001="LIBUR",AND($L2000="LIBUR",$O2000=$O2001)),"LIBUR",IF(AND(OR($L2000="LUAR JAM KERJA 1",$L2000="LUAR JAM KERJA 2"),OR(OR(AND($H2000=$H2001,AND(OR($I2001&gt;DATABASE!$J$3,$I2001&lt;DATABASE!$J$6),((DATEVALUE($H2001)+$I2001)-(DATEVALUE($H2000)+$I2000))&lt;DATABASE!$J$6)),AND($H2000=$H2001,$O2000=$O2001,OR($I2001&gt;DATABASE!$J$6,$I2001&lt;DATABASE!$J$3))),AND(($H2001-$H2000)=1,OR($I2001&lt;DATABASE!$I$6,((DATEVALUE($H2001)+$I2001)-(DATEVALUE($H2000)+$I2000))&lt;DATABASE!$J$6))),$A2001=$A2000),"LUAR JAM KERJA 2",IF(AND(OR(WEEKDAY($H2001,2)=1,WEEKDAY($H2001,2)=2,WEEKDAY($H2001,2)=3,WEEKDAY($H2001,2)=4,WEEKDAY($H2001,2)=5),$I2001&lt;=DATABASE!$J$3,$I2001&gt;=DATABASE!$I$3),"JAM KERJA",IF(AND(WEEKDAY($H2001,2)=6,$I2001&lt;=DATABASE!$J$4,$I2001&gt;=DATABASE!$I$4),"JAM KERJA","LUAR JAM KERJA 1")))))</f>
        <v/>
      </c>
      <c r="M2001" s="33" t="str">
        <f>IF('DATA ACCURATE'!T2004&lt;&gt;"",IF('DATA ACCURATE'!T2004&gt;100,'DATA ACCURATE'!T2004/10,'DATA ACCURATE'!T2004),"")</f>
        <v/>
      </c>
      <c r="N2001" t="str">
        <f>IF(M2001="","",IF(M2001&lt;=DATABASE!$I$9,"LOKAL",IF(M2001&lt;DATABASE!$J$9,"LUAR KOTA 1",IF($M2001&gt;=DATABASE!$J$9,"LUAR KOTA 2",""))))</f>
        <v/>
      </c>
      <c r="O2001" s="38" t="str">
        <f>IF('DATA ACCURATE'!L2004&lt;&gt;"",'DATA ACCURATE'!L2004,"")</f>
        <v/>
      </c>
      <c r="Q2001" s="38">
        <f t="shared" si="218"/>
        <v>0</v>
      </c>
      <c r="R2001" s="38">
        <f t="shared" si="218"/>
        <v>0</v>
      </c>
      <c r="S2001" s="38">
        <f t="shared" si="218"/>
        <v>0</v>
      </c>
      <c r="T2001" s="38">
        <f t="shared" si="216"/>
        <v>0</v>
      </c>
      <c r="U2001" s="38">
        <f t="shared" si="219"/>
        <v>0</v>
      </c>
      <c r="V2001" s="38">
        <f t="shared" si="219"/>
        <v>0</v>
      </c>
      <c r="W2001" s="38">
        <f t="shared" si="219"/>
        <v>0</v>
      </c>
      <c r="X2001" s="38">
        <f t="shared" si="220"/>
        <v>0</v>
      </c>
      <c r="Y2001" s="38">
        <f t="shared" si="220"/>
        <v>0</v>
      </c>
      <c r="Z2001" s="38">
        <f t="shared" si="220"/>
        <v>0</v>
      </c>
      <c r="AA2001" s="38">
        <f t="shared" si="217"/>
        <v>0</v>
      </c>
      <c r="AB2001" s="38">
        <f t="shared" si="221"/>
        <v>0</v>
      </c>
      <c r="AC2001" s="38">
        <f t="shared" si="222"/>
        <v>0</v>
      </c>
      <c r="AD2001" s="38" t="str">
        <f t="shared" si="223"/>
        <v>000000000000</v>
      </c>
    </row>
    <row r="2002" spans="1:30">
      <c r="A2002" s="9" t="str">
        <f>IF('DATA ACCURATE'!A2005&lt;&gt;"",'DATA ACCURATE'!A2005,"")</f>
        <v/>
      </c>
      <c r="B2002" s="9" t="str">
        <f>IF('DATA ACCURATE'!D2005&lt;&gt;"",'DATA ACCURATE'!D2005,"")</f>
        <v/>
      </c>
      <c r="C2002" s="38" t="str">
        <f>IF($AD2002="000000000000","",INDEX(DATABASE!$W$12:$W$71,MATCH($AD2002,DATABASE!$V$12:$V$71,0)))</f>
        <v/>
      </c>
      <c r="D2002" s="34" t="str">
        <f>IF(C2002="","",IF(E2002="",INDEX(DATABASE!$AF$13:$AF$62,MATCH($C2002,DATABASE!$AC$13:$AC$62,0)),IF(E2002="2x D11",INDEX(DATABASE!$AF$13:$AF$62,MATCH($C2002,DATABASE!$AC$13:$AC$62,0))+2*DATABASE!$AF$62,IF(E2002="3x D11",INDEX(DATABASE!$AF$13:$AF$62,MATCH($C2002,DATABASE!$AC$13:$AC$62,0))+3*DATABASE!$AF$62,""))))</f>
        <v/>
      </c>
      <c r="E2002" s="38" t="str">
        <f>IF(AND($K2002="Y",$G2002&lt;&gt;"UNYIL",$F2002&lt;DATABASE!$O$8),"2x D11",IF(AND($K2002="Y",$G2002&lt;&gt;"UNYIL",$F2002&gt;=DATABASE!$O$8),"3x D11",""))</f>
        <v/>
      </c>
      <c r="F2002" s="9" t="str">
        <f>IF('DATA ACCURATE'!N2005&lt;&gt;"",'DATA ACCURATE'!N2005,"")</f>
        <v/>
      </c>
      <c r="G2002" t="str">
        <f>IF(F2002="","",IF(F2002&lt;=DATABASE!$I$8,"UNYIL",IF(F2002&lt;=DATABASE!$J$8,"KECIL",IF(F2002&lt;DATABASE!$K$8,"TANGGUNG",IF(F2002&gt;=DATABASE!$K$8,"BESAR","")))))</f>
        <v/>
      </c>
      <c r="H2002" s="16" t="str">
        <f>IF('DATA ACCURATE'!J2005&lt;&gt;"",'DATA ACCURATE'!J2005,"")</f>
        <v/>
      </c>
      <c r="I2002" s="35" t="str">
        <f>IF(B2002&lt;&gt;"",IFERROR(VLOOKUP(B2002,'DATA TIMBANGAN'!G:M,7,FALSE),VLOOKUP(B2002,'DATA TIMBANGAN'!G:M,7)),"")</f>
        <v/>
      </c>
      <c r="J2002" s="25" t="str">
        <f>IF(H2002&lt;&gt;"",IFERROR(INDEX(DATABASE!$Z$19:$Z$38,MATCH(DATEVALUE(H2002),DATABASE!$AA$19:$AA$38,0)),INDEX(DATABASE!$Z$12:$Z$18,MATCH(WEEKDAY(H2002,2),DATABASE!$AA$12:$AA$18,0))),"")</f>
        <v/>
      </c>
      <c r="K2002" s="25" t="str">
        <f>IF('DATA ACCURATE'!V2005&lt;&gt;"",'DATA ACCURATE'!V2005,"")</f>
        <v/>
      </c>
      <c r="L2002" s="80" t="str">
        <f>IF($H2002="","",IF(OR($J2002="LIBUR",AND($L2001="LIBUR",$O2001=$O2002)),"LIBUR",IF(AND(OR($L2001="LUAR JAM KERJA 1",$L2001="LUAR JAM KERJA 2"),OR(OR(AND($H2001=$H2002,AND(OR($I2002&gt;DATABASE!$J$3,$I2002&lt;DATABASE!$J$6),((DATEVALUE($H2002)+$I2002)-(DATEVALUE($H2001)+$I2001))&lt;DATABASE!$J$6)),AND($H2001=$H2002,$O2001=$O2002,OR($I2002&gt;DATABASE!$J$6,$I2002&lt;DATABASE!$J$3))),AND(($H2002-$H2001)=1,OR($I2002&lt;DATABASE!$I$6,((DATEVALUE($H2002)+$I2002)-(DATEVALUE($H2001)+$I2001))&lt;DATABASE!$J$6))),$A2002=$A2001),"LUAR JAM KERJA 2",IF(AND(OR(WEEKDAY($H2002,2)=1,WEEKDAY($H2002,2)=2,WEEKDAY($H2002,2)=3,WEEKDAY($H2002,2)=4,WEEKDAY($H2002,2)=5),$I2002&lt;=DATABASE!$J$3,$I2002&gt;=DATABASE!$I$3),"JAM KERJA",IF(AND(WEEKDAY($H2002,2)=6,$I2002&lt;=DATABASE!$J$4,$I2002&gt;=DATABASE!$I$4),"JAM KERJA","LUAR JAM KERJA 1")))))</f>
        <v/>
      </c>
      <c r="M2002" s="33" t="str">
        <f>IF('DATA ACCURATE'!T2005&lt;&gt;"",IF('DATA ACCURATE'!T2005&gt;100,'DATA ACCURATE'!T2005/10,'DATA ACCURATE'!T2005),"")</f>
        <v/>
      </c>
      <c r="N2002" t="str">
        <f>IF(M2002="","",IF(M2002&lt;=DATABASE!$I$9,"LOKAL",IF(M2002&lt;DATABASE!$J$9,"LUAR KOTA 1",IF($M2002&gt;=DATABASE!$J$9,"LUAR KOTA 2",""))))</f>
        <v/>
      </c>
      <c r="O2002" s="38" t="str">
        <f>IF('DATA ACCURATE'!L2005&lt;&gt;"",'DATA ACCURATE'!L2005,"")</f>
        <v/>
      </c>
      <c r="Q2002" s="38">
        <f t="shared" si="218"/>
        <v>0</v>
      </c>
      <c r="R2002" s="38">
        <f t="shared" si="218"/>
        <v>0</v>
      </c>
      <c r="S2002" s="38">
        <f t="shared" si="218"/>
        <v>0</v>
      </c>
      <c r="T2002" s="38">
        <f t="shared" si="216"/>
        <v>0</v>
      </c>
      <c r="U2002" s="38">
        <f t="shared" si="219"/>
        <v>0</v>
      </c>
      <c r="V2002" s="38">
        <f t="shared" si="219"/>
        <v>0</v>
      </c>
      <c r="W2002" s="38">
        <f t="shared" si="219"/>
        <v>0</v>
      </c>
      <c r="X2002" s="38">
        <f t="shared" si="220"/>
        <v>0</v>
      </c>
      <c r="Y2002" s="38">
        <f t="shared" si="220"/>
        <v>0</v>
      </c>
      <c r="Z2002" s="38">
        <f t="shared" si="220"/>
        <v>0</v>
      </c>
      <c r="AA2002" s="38">
        <f t="shared" si="217"/>
        <v>0</v>
      </c>
      <c r="AB2002" s="38">
        <f t="shared" si="221"/>
        <v>0</v>
      </c>
      <c r="AC2002" s="38">
        <f t="shared" si="222"/>
        <v>0</v>
      </c>
      <c r="AD2002" s="38" t="str">
        <f t="shared" si="223"/>
        <v>000000000000</v>
      </c>
    </row>
    <row r="2003" spans="1:30">
      <c r="A2003" s="9" t="str">
        <f>IF('DATA ACCURATE'!A2006&lt;&gt;"",'DATA ACCURATE'!A2006,"")</f>
        <v/>
      </c>
      <c r="B2003" s="9" t="str">
        <f>IF('DATA ACCURATE'!D2006&lt;&gt;"",'DATA ACCURATE'!D2006,"")</f>
        <v/>
      </c>
      <c r="C2003" s="38" t="str">
        <f>IF($AD2003="000000000000","",INDEX(DATABASE!$W$12:$W$71,MATCH($AD2003,DATABASE!$V$12:$V$71,0)))</f>
        <v/>
      </c>
      <c r="D2003" s="34" t="str">
        <f>IF(C2003="","",IF(E2003="",INDEX(DATABASE!$AF$13:$AF$62,MATCH($C2003,DATABASE!$AC$13:$AC$62,0)),IF(E2003="2x D11",INDEX(DATABASE!$AF$13:$AF$62,MATCH($C2003,DATABASE!$AC$13:$AC$62,0))+2*DATABASE!$AF$62,IF(E2003="3x D11",INDEX(DATABASE!$AF$13:$AF$62,MATCH($C2003,DATABASE!$AC$13:$AC$62,0))+3*DATABASE!$AF$62,""))))</f>
        <v/>
      </c>
      <c r="E2003" s="38" t="str">
        <f>IF(AND($K2003="Y",$G2003&lt;&gt;"UNYIL",$F2003&lt;DATABASE!$O$8),"2x D11",IF(AND($K2003="Y",$G2003&lt;&gt;"UNYIL",$F2003&gt;=DATABASE!$O$8),"3x D11",""))</f>
        <v/>
      </c>
      <c r="F2003" s="9" t="str">
        <f>IF('DATA ACCURATE'!N2006&lt;&gt;"",'DATA ACCURATE'!N2006,"")</f>
        <v/>
      </c>
      <c r="G2003" t="str">
        <f>IF(F2003="","",IF(F2003&lt;=DATABASE!$I$8,"UNYIL",IF(F2003&lt;=DATABASE!$J$8,"KECIL",IF(F2003&lt;DATABASE!$K$8,"TANGGUNG",IF(F2003&gt;=DATABASE!$K$8,"BESAR","")))))</f>
        <v/>
      </c>
      <c r="H2003" s="16" t="str">
        <f>IF('DATA ACCURATE'!J2006&lt;&gt;"",'DATA ACCURATE'!J2006,"")</f>
        <v/>
      </c>
      <c r="I2003" s="35" t="str">
        <f>IF(B2003&lt;&gt;"",IFERROR(VLOOKUP(B2003,'DATA TIMBANGAN'!G:M,7,FALSE),VLOOKUP(B2003,'DATA TIMBANGAN'!G:M,7)),"")</f>
        <v/>
      </c>
      <c r="J2003" s="25" t="str">
        <f>IF(H2003&lt;&gt;"",IFERROR(INDEX(DATABASE!$Z$19:$Z$38,MATCH(DATEVALUE(H2003),DATABASE!$AA$19:$AA$38,0)),INDEX(DATABASE!$Z$12:$Z$18,MATCH(WEEKDAY(H2003,2),DATABASE!$AA$12:$AA$18,0))),"")</f>
        <v/>
      </c>
      <c r="K2003" s="25" t="str">
        <f>IF('DATA ACCURATE'!V2006&lt;&gt;"",'DATA ACCURATE'!V2006,"")</f>
        <v/>
      </c>
      <c r="L2003" s="80" t="str">
        <f>IF($H2003="","",IF(OR($J2003="LIBUR",AND($L2002="LIBUR",$O2002=$O2003)),"LIBUR",IF(AND(OR($L2002="LUAR JAM KERJA 1",$L2002="LUAR JAM KERJA 2"),OR(OR(AND($H2002=$H2003,AND(OR($I2003&gt;DATABASE!$J$3,$I2003&lt;DATABASE!$J$6),((DATEVALUE($H2003)+$I2003)-(DATEVALUE($H2002)+$I2002))&lt;DATABASE!$J$6)),AND($H2002=$H2003,$O2002=$O2003,OR($I2003&gt;DATABASE!$J$6,$I2003&lt;DATABASE!$J$3))),AND(($H2003-$H2002)=1,OR($I2003&lt;DATABASE!$I$6,((DATEVALUE($H2003)+$I2003)-(DATEVALUE($H2002)+$I2002))&lt;DATABASE!$J$6))),$A2003=$A2002),"LUAR JAM KERJA 2",IF(AND(OR(WEEKDAY($H2003,2)=1,WEEKDAY($H2003,2)=2,WEEKDAY($H2003,2)=3,WEEKDAY($H2003,2)=4,WEEKDAY($H2003,2)=5),$I2003&lt;=DATABASE!$J$3,$I2003&gt;=DATABASE!$I$3),"JAM KERJA",IF(AND(WEEKDAY($H2003,2)=6,$I2003&lt;=DATABASE!$J$4,$I2003&gt;=DATABASE!$I$4),"JAM KERJA","LUAR JAM KERJA 1")))))</f>
        <v/>
      </c>
      <c r="M2003" s="33" t="str">
        <f>IF('DATA ACCURATE'!T2006&lt;&gt;"",IF('DATA ACCURATE'!T2006&gt;100,'DATA ACCURATE'!T2006/10,'DATA ACCURATE'!T2006),"")</f>
        <v/>
      </c>
      <c r="N2003" t="str">
        <f>IF(M2003="","",IF(M2003&lt;=DATABASE!$I$9,"LOKAL",IF(M2003&lt;DATABASE!$J$9,"LUAR KOTA 1",IF($M2003&gt;=DATABASE!$J$9,"LUAR KOTA 2",""))))</f>
        <v/>
      </c>
      <c r="O2003" s="38" t="str">
        <f>IF('DATA ACCURATE'!L2006&lt;&gt;"",'DATA ACCURATE'!L2006,"")</f>
        <v/>
      </c>
      <c r="Q2003" s="38">
        <f t="shared" si="218"/>
        <v>0</v>
      </c>
      <c r="R2003" s="38">
        <f t="shared" si="218"/>
        <v>0</v>
      </c>
      <c r="S2003" s="38">
        <f t="shared" si="218"/>
        <v>0</v>
      </c>
      <c r="T2003" s="38">
        <f t="shared" si="216"/>
        <v>0</v>
      </c>
      <c r="U2003" s="38">
        <f t="shared" si="219"/>
        <v>0</v>
      </c>
      <c r="V2003" s="38">
        <f t="shared" si="219"/>
        <v>0</v>
      </c>
      <c r="W2003" s="38">
        <f t="shared" si="219"/>
        <v>0</v>
      </c>
      <c r="X2003" s="38">
        <f t="shared" si="220"/>
        <v>0</v>
      </c>
      <c r="Y2003" s="38">
        <f t="shared" si="220"/>
        <v>0</v>
      </c>
      <c r="Z2003" s="38">
        <f t="shared" si="220"/>
        <v>0</v>
      </c>
      <c r="AA2003" s="38">
        <f t="shared" si="217"/>
        <v>0</v>
      </c>
      <c r="AB2003" s="38">
        <f t="shared" si="221"/>
        <v>0</v>
      </c>
      <c r="AC2003" s="38">
        <f t="shared" si="222"/>
        <v>0</v>
      </c>
      <c r="AD2003" s="38" t="str">
        <f t="shared" si="223"/>
        <v>000000000000</v>
      </c>
    </row>
    <row r="2004" spans="1:30">
      <c r="A2004" s="9" t="str">
        <f>IF('DATA ACCURATE'!A2007&lt;&gt;"",'DATA ACCURATE'!A2007,"")</f>
        <v/>
      </c>
      <c r="B2004" s="9" t="str">
        <f>IF('DATA ACCURATE'!D2007&lt;&gt;"",'DATA ACCURATE'!D2007,"")</f>
        <v/>
      </c>
      <c r="C2004" s="38" t="str">
        <f>IF($AD2004="000000000000","",INDEX(DATABASE!$W$12:$W$71,MATCH($AD2004,DATABASE!$V$12:$V$71,0)))</f>
        <v/>
      </c>
      <c r="D2004" s="34" t="str">
        <f>IF(C2004="","",IF(E2004="",INDEX(DATABASE!$AF$13:$AF$62,MATCH($C2004,DATABASE!$AC$13:$AC$62,0)),IF(E2004="2x D11",INDEX(DATABASE!$AF$13:$AF$62,MATCH($C2004,DATABASE!$AC$13:$AC$62,0))+2*DATABASE!$AF$62,IF(E2004="3x D11",INDEX(DATABASE!$AF$13:$AF$62,MATCH($C2004,DATABASE!$AC$13:$AC$62,0))+3*DATABASE!$AF$62,""))))</f>
        <v/>
      </c>
      <c r="E2004" s="38" t="str">
        <f>IF(AND($K2004="Y",$G2004&lt;&gt;"UNYIL",$F2004&lt;DATABASE!$O$8),"2x D11",IF(AND($K2004="Y",$G2004&lt;&gt;"UNYIL",$F2004&gt;=DATABASE!$O$8),"3x D11",""))</f>
        <v/>
      </c>
      <c r="F2004" s="9" t="str">
        <f>IF('DATA ACCURATE'!N2007&lt;&gt;"",'DATA ACCURATE'!N2007,"")</f>
        <v/>
      </c>
      <c r="G2004" t="str">
        <f>IF(F2004="","",IF(F2004&lt;=DATABASE!$I$8,"UNYIL",IF(F2004&lt;=DATABASE!$J$8,"KECIL",IF(F2004&lt;DATABASE!$K$8,"TANGGUNG",IF(F2004&gt;=DATABASE!$K$8,"BESAR","")))))</f>
        <v/>
      </c>
      <c r="H2004" s="16" t="str">
        <f>IF('DATA ACCURATE'!J2007&lt;&gt;"",'DATA ACCURATE'!J2007,"")</f>
        <v/>
      </c>
      <c r="I2004" s="35" t="str">
        <f>IF(B2004&lt;&gt;"",IFERROR(VLOOKUP(B2004,'DATA TIMBANGAN'!G:M,7,FALSE),VLOOKUP(B2004,'DATA TIMBANGAN'!G:M,7)),"")</f>
        <v/>
      </c>
      <c r="J2004" s="25" t="str">
        <f>IF(H2004&lt;&gt;"",IFERROR(INDEX(DATABASE!$Z$19:$Z$38,MATCH(DATEVALUE(H2004),DATABASE!$AA$19:$AA$38,0)),INDEX(DATABASE!$Z$12:$Z$18,MATCH(WEEKDAY(H2004,2),DATABASE!$AA$12:$AA$18,0))),"")</f>
        <v/>
      </c>
      <c r="K2004" s="25" t="str">
        <f>IF('DATA ACCURATE'!V2007&lt;&gt;"",'DATA ACCURATE'!V2007,"")</f>
        <v/>
      </c>
      <c r="L2004" s="80" t="str">
        <f>IF($H2004="","",IF(OR($J2004="LIBUR",AND($L2003="LIBUR",$O2003=$O2004)),"LIBUR",IF(AND(OR($L2003="LUAR JAM KERJA 1",$L2003="LUAR JAM KERJA 2"),OR(OR(AND($H2003=$H2004,AND(OR($I2004&gt;DATABASE!$J$3,$I2004&lt;DATABASE!$J$6),((DATEVALUE($H2004)+$I2004)-(DATEVALUE($H2003)+$I2003))&lt;DATABASE!$J$6)),AND($H2003=$H2004,$O2003=$O2004,OR($I2004&gt;DATABASE!$J$6,$I2004&lt;DATABASE!$J$3))),AND(($H2004-$H2003)=1,OR($I2004&lt;DATABASE!$I$6,((DATEVALUE($H2004)+$I2004)-(DATEVALUE($H2003)+$I2003))&lt;DATABASE!$J$6))),$A2004=$A2003),"LUAR JAM KERJA 2",IF(AND(OR(WEEKDAY($H2004,2)=1,WEEKDAY($H2004,2)=2,WEEKDAY($H2004,2)=3,WEEKDAY($H2004,2)=4,WEEKDAY($H2004,2)=5),$I2004&lt;=DATABASE!$J$3,$I2004&gt;=DATABASE!$I$3),"JAM KERJA",IF(AND(WEEKDAY($H2004,2)=6,$I2004&lt;=DATABASE!$J$4,$I2004&gt;=DATABASE!$I$4),"JAM KERJA","LUAR JAM KERJA 1")))))</f>
        <v/>
      </c>
      <c r="M2004" s="33" t="str">
        <f>IF('DATA ACCURATE'!T2007&lt;&gt;"",IF('DATA ACCURATE'!T2007&gt;100,'DATA ACCURATE'!T2007/10,'DATA ACCURATE'!T2007),"")</f>
        <v/>
      </c>
      <c r="N2004" t="str">
        <f>IF(M2004="","",IF(M2004&lt;=DATABASE!$I$9,"LOKAL",IF(M2004&lt;DATABASE!$J$9,"LUAR KOTA 1",IF($M2004&gt;=DATABASE!$J$9,"LUAR KOTA 2",""))))</f>
        <v/>
      </c>
      <c r="O2004" s="38" t="str">
        <f>IF('DATA ACCURATE'!L2007&lt;&gt;"",'DATA ACCURATE'!L2007,"")</f>
        <v/>
      </c>
      <c r="Q2004" s="38">
        <f t="shared" si="218"/>
        <v>0</v>
      </c>
      <c r="R2004" s="38">
        <f t="shared" si="218"/>
        <v>0</v>
      </c>
      <c r="S2004" s="38">
        <f t="shared" si="218"/>
        <v>0</v>
      </c>
      <c r="T2004" s="38">
        <f t="shared" si="216"/>
        <v>0</v>
      </c>
      <c r="U2004" s="38">
        <f t="shared" si="219"/>
        <v>0</v>
      </c>
      <c r="V2004" s="38">
        <f t="shared" si="219"/>
        <v>0</v>
      </c>
      <c r="W2004" s="38">
        <f t="shared" si="219"/>
        <v>0</v>
      </c>
      <c r="X2004" s="38">
        <f t="shared" si="220"/>
        <v>0</v>
      </c>
      <c r="Y2004" s="38">
        <f t="shared" si="220"/>
        <v>0</v>
      </c>
      <c r="Z2004" s="38">
        <f t="shared" si="220"/>
        <v>0</v>
      </c>
      <c r="AA2004" s="38">
        <f t="shared" si="217"/>
        <v>0</v>
      </c>
      <c r="AB2004" s="38">
        <f t="shared" si="221"/>
        <v>0</v>
      </c>
      <c r="AC2004" s="38">
        <f t="shared" si="222"/>
        <v>0</v>
      </c>
      <c r="AD2004" s="38" t="str">
        <f t="shared" si="223"/>
        <v>000000000000</v>
      </c>
    </row>
    <row r="2005" spans="1:30">
      <c r="A2005" s="9" t="str">
        <f>IF('DATA ACCURATE'!A2008&lt;&gt;"",'DATA ACCURATE'!A2008,"")</f>
        <v/>
      </c>
      <c r="B2005" s="9" t="str">
        <f>IF('DATA ACCURATE'!D2008&lt;&gt;"",'DATA ACCURATE'!D2008,"")</f>
        <v/>
      </c>
      <c r="C2005" s="38" t="str">
        <f>IF($AD2005="000000000000","",INDEX(DATABASE!$W$12:$W$71,MATCH($AD2005,DATABASE!$V$12:$V$71,0)))</f>
        <v/>
      </c>
      <c r="D2005" s="34" t="str">
        <f>IF(C2005="","",IF(E2005="",INDEX(DATABASE!$AF$13:$AF$62,MATCH($C2005,DATABASE!$AC$13:$AC$62,0)),IF(E2005="2x D11",INDEX(DATABASE!$AF$13:$AF$62,MATCH($C2005,DATABASE!$AC$13:$AC$62,0))+2*DATABASE!$AF$62,IF(E2005="3x D11",INDEX(DATABASE!$AF$13:$AF$62,MATCH($C2005,DATABASE!$AC$13:$AC$62,0))+3*DATABASE!$AF$62,""))))</f>
        <v/>
      </c>
      <c r="E2005" s="38" t="str">
        <f>IF(AND($K2005="Y",$G2005&lt;&gt;"UNYIL",$F2005&lt;DATABASE!$O$8),"2x D11",IF(AND($K2005="Y",$G2005&lt;&gt;"UNYIL",$F2005&gt;=DATABASE!$O$8),"3x D11",""))</f>
        <v/>
      </c>
      <c r="F2005" s="9" t="str">
        <f>IF('DATA ACCURATE'!N2008&lt;&gt;"",'DATA ACCURATE'!N2008,"")</f>
        <v/>
      </c>
      <c r="G2005" t="str">
        <f>IF(F2005="","",IF(F2005&lt;=DATABASE!$I$8,"UNYIL",IF(F2005&lt;=DATABASE!$J$8,"KECIL",IF(F2005&lt;DATABASE!$K$8,"TANGGUNG",IF(F2005&gt;=DATABASE!$K$8,"BESAR","")))))</f>
        <v/>
      </c>
      <c r="H2005" s="16" t="str">
        <f>IF('DATA ACCURATE'!J2008&lt;&gt;"",'DATA ACCURATE'!J2008,"")</f>
        <v/>
      </c>
      <c r="I2005" s="35" t="str">
        <f>IF(B2005&lt;&gt;"",IFERROR(VLOOKUP(B2005,'DATA TIMBANGAN'!G:M,7,FALSE),VLOOKUP(B2005,'DATA TIMBANGAN'!G:M,7)),"")</f>
        <v/>
      </c>
      <c r="J2005" s="25" t="str">
        <f>IF(H2005&lt;&gt;"",IFERROR(INDEX(DATABASE!$Z$19:$Z$38,MATCH(DATEVALUE(H2005),DATABASE!$AA$19:$AA$38,0)),INDEX(DATABASE!$Z$12:$Z$18,MATCH(WEEKDAY(H2005,2),DATABASE!$AA$12:$AA$18,0))),"")</f>
        <v/>
      </c>
      <c r="K2005" s="25" t="str">
        <f>IF('DATA ACCURATE'!V2008&lt;&gt;"",'DATA ACCURATE'!V2008,"")</f>
        <v/>
      </c>
      <c r="L2005" s="80" t="str">
        <f>IF($H2005="","",IF(OR($J2005="LIBUR",AND($L2004="LIBUR",$O2004=$O2005)),"LIBUR",IF(AND(OR($L2004="LUAR JAM KERJA 1",$L2004="LUAR JAM KERJA 2"),OR(OR(AND($H2004=$H2005,AND(OR($I2005&gt;DATABASE!$J$3,$I2005&lt;DATABASE!$J$6),((DATEVALUE($H2005)+$I2005)-(DATEVALUE($H2004)+$I2004))&lt;DATABASE!$J$6)),AND($H2004=$H2005,$O2004=$O2005,OR($I2005&gt;DATABASE!$J$6,$I2005&lt;DATABASE!$J$3))),AND(($H2005-$H2004)=1,OR($I2005&lt;DATABASE!$I$6,((DATEVALUE($H2005)+$I2005)-(DATEVALUE($H2004)+$I2004))&lt;DATABASE!$J$6))),$A2005=$A2004),"LUAR JAM KERJA 2",IF(AND(OR(WEEKDAY($H2005,2)=1,WEEKDAY($H2005,2)=2,WEEKDAY($H2005,2)=3,WEEKDAY($H2005,2)=4,WEEKDAY($H2005,2)=5),$I2005&lt;=DATABASE!$J$3,$I2005&gt;=DATABASE!$I$3),"JAM KERJA",IF(AND(WEEKDAY($H2005,2)=6,$I2005&lt;=DATABASE!$J$4,$I2005&gt;=DATABASE!$I$4),"JAM KERJA","LUAR JAM KERJA 1")))))</f>
        <v/>
      </c>
      <c r="M2005" s="33" t="str">
        <f>IF('DATA ACCURATE'!T2008&lt;&gt;"",IF('DATA ACCURATE'!T2008&gt;100,'DATA ACCURATE'!T2008/10,'DATA ACCURATE'!T2008),"")</f>
        <v/>
      </c>
      <c r="N2005" t="str">
        <f>IF(M2005="","",IF(M2005&lt;=DATABASE!$I$9,"LOKAL",IF(M2005&lt;DATABASE!$J$9,"LUAR KOTA 1",IF($M2005&gt;=DATABASE!$J$9,"LUAR KOTA 2",""))))</f>
        <v/>
      </c>
      <c r="O2005" s="38" t="str">
        <f>IF('DATA ACCURATE'!L2008&lt;&gt;"",'DATA ACCURATE'!L2008,"")</f>
        <v/>
      </c>
      <c r="Q2005" s="38">
        <f t="shared" si="218"/>
        <v>0</v>
      </c>
      <c r="R2005" s="38">
        <f t="shared" si="218"/>
        <v>0</v>
      </c>
      <c r="S2005" s="38">
        <f t="shared" si="218"/>
        <v>0</v>
      </c>
      <c r="T2005" s="38">
        <f t="shared" si="216"/>
        <v>0</v>
      </c>
      <c r="U2005" s="38">
        <f t="shared" si="219"/>
        <v>0</v>
      </c>
      <c r="V2005" s="38">
        <f t="shared" si="219"/>
        <v>0</v>
      </c>
      <c r="W2005" s="38">
        <f t="shared" si="219"/>
        <v>0</v>
      </c>
      <c r="X2005" s="38">
        <f t="shared" si="220"/>
        <v>0</v>
      </c>
      <c r="Y2005" s="38">
        <f t="shared" si="220"/>
        <v>0</v>
      </c>
      <c r="Z2005" s="38">
        <f t="shared" si="220"/>
        <v>0</v>
      </c>
      <c r="AA2005" s="38">
        <f t="shared" si="217"/>
        <v>0</v>
      </c>
      <c r="AB2005" s="38">
        <f t="shared" si="221"/>
        <v>0</v>
      </c>
      <c r="AC2005" s="38">
        <f t="shared" si="222"/>
        <v>0</v>
      </c>
      <c r="AD2005" s="38" t="str">
        <f t="shared" si="223"/>
        <v>000000000000</v>
      </c>
    </row>
    <row r="2006" spans="1:30">
      <c r="A2006" s="9" t="str">
        <f>IF('DATA ACCURATE'!A2009&lt;&gt;"",'DATA ACCURATE'!A2009,"")</f>
        <v/>
      </c>
      <c r="B2006" s="9" t="str">
        <f>IF('DATA ACCURATE'!D2009&lt;&gt;"",'DATA ACCURATE'!D2009,"")</f>
        <v/>
      </c>
      <c r="C2006" s="38" t="str">
        <f>IF($AD2006="000000000000","",INDEX(DATABASE!$W$12:$W$71,MATCH($AD2006,DATABASE!$V$12:$V$71,0)))</f>
        <v/>
      </c>
      <c r="D2006" s="34" t="str">
        <f>IF(C2006="","",IF(E2006="",INDEX(DATABASE!$AF$13:$AF$62,MATCH($C2006,DATABASE!$AC$13:$AC$62,0)),IF(E2006="2x D11",INDEX(DATABASE!$AF$13:$AF$62,MATCH($C2006,DATABASE!$AC$13:$AC$62,0))+2*DATABASE!$AF$62,IF(E2006="3x D11",INDEX(DATABASE!$AF$13:$AF$62,MATCH($C2006,DATABASE!$AC$13:$AC$62,0))+3*DATABASE!$AF$62,""))))</f>
        <v/>
      </c>
      <c r="E2006" s="38" t="str">
        <f>IF(AND($K2006="Y",$G2006&lt;&gt;"UNYIL",$F2006&lt;DATABASE!$O$8),"2x D11",IF(AND($K2006="Y",$G2006&lt;&gt;"UNYIL",$F2006&gt;=DATABASE!$O$8),"3x D11",""))</f>
        <v/>
      </c>
      <c r="F2006" s="9" t="str">
        <f>IF('DATA ACCURATE'!N2009&lt;&gt;"",'DATA ACCURATE'!N2009,"")</f>
        <v/>
      </c>
      <c r="G2006" t="str">
        <f>IF(F2006="","",IF(F2006&lt;=DATABASE!$I$8,"UNYIL",IF(F2006&lt;=DATABASE!$J$8,"KECIL",IF(F2006&lt;DATABASE!$K$8,"TANGGUNG",IF(F2006&gt;=DATABASE!$K$8,"BESAR","")))))</f>
        <v/>
      </c>
      <c r="H2006" s="16" t="str">
        <f>IF('DATA ACCURATE'!J2009&lt;&gt;"",'DATA ACCURATE'!J2009,"")</f>
        <v/>
      </c>
      <c r="I2006" s="35" t="str">
        <f>IF(B2006&lt;&gt;"",IFERROR(VLOOKUP(B2006,'DATA TIMBANGAN'!G:M,7,FALSE),VLOOKUP(B2006,'DATA TIMBANGAN'!G:M,7)),"")</f>
        <v/>
      </c>
      <c r="J2006" s="25" t="str">
        <f>IF(H2006&lt;&gt;"",IFERROR(INDEX(DATABASE!$Z$19:$Z$38,MATCH(DATEVALUE(H2006),DATABASE!$AA$19:$AA$38,0)),INDEX(DATABASE!$Z$12:$Z$18,MATCH(WEEKDAY(H2006,2),DATABASE!$AA$12:$AA$18,0))),"")</f>
        <v/>
      </c>
      <c r="K2006" s="25" t="str">
        <f>IF('DATA ACCURATE'!V2009&lt;&gt;"",'DATA ACCURATE'!V2009,"")</f>
        <v/>
      </c>
      <c r="L2006" s="80" t="str">
        <f>IF($H2006="","",IF(OR($J2006="LIBUR",AND($L2005="LIBUR",$O2005=$O2006)),"LIBUR",IF(AND(OR($L2005="LUAR JAM KERJA 1",$L2005="LUAR JAM KERJA 2"),OR(OR(AND($H2005=$H2006,AND(OR($I2006&gt;DATABASE!$J$3,$I2006&lt;DATABASE!$J$6),((DATEVALUE($H2006)+$I2006)-(DATEVALUE($H2005)+$I2005))&lt;DATABASE!$J$6)),AND($H2005=$H2006,$O2005=$O2006,OR($I2006&gt;DATABASE!$J$6,$I2006&lt;DATABASE!$J$3))),AND(($H2006-$H2005)=1,OR($I2006&lt;DATABASE!$I$6,((DATEVALUE($H2006)+$I2006)-(DATEVALUE($H2005)+$I2005))&lt;DATABASE!$J$6))),$A2006=$A2005),"LUAR JAM KERJA 2",IF(AND(OR(WEEKDAY($H2006,2)=1,WEEKDAY($H2006,2)=2,WEEKDAY($H2006,2)=3,WEEKDAY($H2006,2)=4,WEEKDAY($H2006,2)=5),$I2006&lt;=DATABASE!$J$3,$I2006&gt;=DATABASE!$I$3),"JAM KERJA",IF(AND(WEEKDAY($H2006,2)=6,$I2006&lt;=DATABASE!$J$4,$I2006&gt;=DATABASE!$I$4),"JAM KERJA","LUAR JAM KERJA 1")))))</f>
        <v/>
      </c>
      <c r="M2006" s="33" t="str">
        <f>IF('DATA ACCURATE'!T2009&lt;&gt;"",IF('DATA ACCURATE'!T2009&gt;100,'DATA ACCURATE'!T2009/10,'DATA ACCURATE'!T2009),"")</f>
        <v/>
      </c>
      <c r="N2006" t="str">
        <f>IF(M2006="","",IF(M2006&lt;=DATABASE!$I$9,"LOKAL",IF(M2006&lt;DATABASE!$J$9,"LUAR KOTA 1",IF($M2006&gt;=DATABASE!$J$9,"LUAR KOTA 2",""))))</f>
        <v/>
      </c>
      <c r="O2006" s="38" t="str">
        <f>IF('DATA ACCURATE'!L2009&lt;&gt;"",'DATA ACCURATE'!L2009,"")</f>
        <v/>
      </c>
      <c r="Q2006" s="38">
        <f t="shared" si="218"/>
        <v>0</v>
      </c>
      <c r="R2006" s="38">
        <f t="shared" si="218"/>
        <v>0</v>
      </c>
      <c r="S2006" s="38">
        <f t="shared" si="218"/>
        <v>0</v>
      </c>
      <c r="T2006" s="38">
        <f t="shared" si="216"/>
        <v>0</v>
      </c>
      <c r="U2006" s="38">
        <f t="shared" si="219"/>
        <v>0</v>
      </c>
      <c r="V2006" s="38">
        <f t="shared" si="219"/>
        <v>0</v>
      </c>
      <c r="W2006" s="38">
        <f t="shared" si="219"/>
        <v>0</v>
      </c>
      <c r="X2006" s="38">
        <f t="shared" si="220"/>
        <v>0</v>
      </c>
      <c r="Y2006" s="38">
        <f t="shared" si="220"/>
        <v>0</v>
      </c>
      <c r="Z2006" s="38">
        <f t="shared" si="220"/>
        <v>0</v>
      </c>
      <c r="AA2006" s="38">
        <f t="shared" si="217"/>
        <v>0</v>
      </c>
      <c r="AB2006" s="38">
        <f t="shared" si="221"/>
        <v>0</v>
      </c>
      <c r="AC2006" s="38">
        <f t="shared" si="222"/>
        <v>0</v>
      </c>
      <c r="AD2006" s="38" t="str">
        <f t="shared" si="223"/>
        <v>000000000000</v>
      </c>
    </row>
    <row r="2007" spans="1:30">
      <c r="A2007" s="9" t="str">
        <f>IF('DATA ACCURATE'!A2010&lt;&gt;"",'DATA ACCURATE'!A2010,"")</f>
        <v/>
      </c>
      <c r="B2007" s="9" t="str">
        <f>IF('DATA ACCURATE'!D2010&lt;&gt;"",'DATA ACCURATE'!D2010,"")</f>
        <v/>
      </c>
      <c r="C2007" s="38" t="str">
        <f>IF($AD2007="000000000000","",INDEX(DATABASE!$W$12:$W$71,MATCH($AD2007,DATABASE!$V$12:$V$71,0)))</f>
        <v/>
      </c>
      <c r="D2007" s="34" t="str">
        <f>IF(C2007="","",IF(E2007="",INDEX(DATABASE!$AF$13:$AF$62,MATCH($C2007,DATABASE!$AC$13:$AC$62,0)),IF(E2007="2x D11",INDEX(DATABASE!$AF$13:$AF$62,MATCH($C2007,DATABASE!$AC$13:$AC$62,0))+2*DATABASE!$AF$62,IF(E2007="3x D11",INDEX(DATABASE!$AF$13:$AF$62,MATCH($C2007,DATABASE!$AC$13:$AC$62,0))+3*DATABASE!$AF$62,""))))</f>
        <v/>
      </c>
      <c r="E2007" s="38" t="str">
        <f>IF(AND($K2007="Y",$G2007&lt;&gt;"UNYIL",$F2007&lt;DATABASE!$O$8),"2x D11",IF(AND($K2007="Y",$G2007&lt;&gt;"UNYIL",$F2007&gt;=DATABASE!$O$8),"3x D11",""))</f>
        <v/>
      </c>
      <c r="F2007" s="9" t="str">
        <f>IF('DATA ACCURATE'!N2010&lt;&gt;"",'DATA ACCURATE'!N2010,"")</f>
        <v/>
      </c>
      <c r="G2007" t="str">
        <f>IF(F2007="","",IF(F2007&lt;=DATABASE!$I$8,"UNYIL",IF(F2007&lt;=DATABASE!$J$8,"KECIL",IF(F2007&lt;DATABASE!$K$8,"TANGGUNG",IF(F2007&gt;=DATABASE!$K$8,"BESAR","")))))</f>
        <v/>
      </c>
      <c r="H2007" s="16" t="str">
        <f>IF('DATA ACCURATE'!J2010&lt;&gt;"",'DATA ACCURATE'!J2010,"")</f>
        <v/>
      </c>
      <c r="I2007" s="35" t="str">
        <f>IF(B2007&lt;&gt;"",IFERROR(VLOOKUP(B2007,'DATA TIMBANGAN'!G:M,7,FALSE),VLOOKUP(B2007,'DATA TIMBANGAN'!G:M,7)),"")</f>
        <v/>
      </c>
      <c r="J2007" s="25" t="str">
        <f>IF(H2007&lt;&gt;"",IFERROR(INDEX(DATABASE!$Z$19:$Z$38,MATCH(DATEVALUE(H2007),DATABASE!$AA$19:$AA$38,0)),INDEX(DATABASE!$Z$12:$Z$18,MATCH(WEEKDAY(H2007,2),DATABASE!$AA$12:$AA$18,0))),"")</f>
        <v/>
      </c>
      <c r="K2007" s="25" t="str">
        <f>IF('DATA ACCURATE'!V2010&lt;&gt;"",'DATA ACCURATE'!V2010,"")</f>
        <v/>
      </c>
      <c r="L2007" s="80" t="str">
        <f>IF($H2007="","",IF(OR($J2007="LIBUR",AND($L2006="LIBUR",$O2006=$O2007)),"LIBUR",IF(AND(OR($L2006="LUAR JAM KERJA 1",$L2006="LUAR JAM KERJA 2"),OR(OR(AND($H2006=$H2007,AND(OR($I2007&gt;DATABASE!$J$3,$I2007&lt;DATABASE!$J$6),((DATEVALUE($H2007)+$I2007)-(DATEVALUE($H2006)+$I2006))&lt;DATABASE!$J$6)),AND($H2006=$H2007,$O2006=$O2007,OR($I2007&gt;DATABASE!$J$6,$I2007&lt;DATABASE!$J$3))),AND(($H2007-$H2006)=1,OR($I2007&lt;DATABASE!$I$6,((DATEVALUE($H2007)+$I2007)-(DATEVALUE($H2006)+$I2006))&lt;DATABASE!$J$6))),$A2007=$A2006),"LUAR JAM KERJA 2",IF(AND(OR(WEEKDAY($H2007,2)=1,WEEKDAY($H2007,2)=2,WEEKDAY($H2007,2)=3,WEEKDAY($H2007,2)=4,WEEKDAY($H2007,2)=5),$I2007&lt;=DATABASE!$J$3,$I2007&gt;=DATABASE!$I$3),"JAM KERJA",IF(AND(WEEKDAY($H2007,2)=6,$I2007&lt;=DATABASE!$J$4,$I2007&gt;=DATABASE!$I$4),"JAM KERJA","LUAR JAM KERJA 1")))))</f>
        <v/>
      </c>
      <c r="M2007" s="33" t="str">
        <f>IF('DATA ACCURATE'!T2010&lt;&gt;"",IF('DATA ACCURATE'!T2010&gt;100,'DATA ACCURATE'!T2010/10,'DATA ACCURATE'!T2010),"")</f>
        <v/>
      </c>
      <c r="N2007" t="str">
        <f>IF(M2007="","",IF(M2007&lt;=DATABASE!$I$9,"LOKAL",IF(M2007&lt;DATABASE!$J$9,"LUAR KOTA 1",IF($M2007&gt;=DATABASE!$J$9,"LUAR KOTA 2",""))))</f>
        <v/>
      </c>
      <c r="O2007" s="38" t="str">
        <f>IF('DATA ACCURATE'!L2010&lt;&gt;"",'DATA ACCURATE'!L2010,"")</f>
        <v/>
      </c>
      <c r="Q2007" s="38">
        <f t="shared" si="218"/>
        <v>0</v>
      </c>
      <c r="R2007" s="38">
        <f t="shared" si="218"/>
        <v>0</v>
      </c>
      <c r="S2007" s="38">
        <f t="shared" si="218"/>
        <v>0</v>
      </c>
      <c r="T2007" s="38">
        <f t="shared" si="216"/>
        <v>0</v>
      </c>
      <c r="U2007" s="38">
        <f t="shared" si="219"/>
        <v>0</v>
      </c>
      <c r="V2007" s="38">
        <f t="shared" si="219"/>
        <v>0</v>
      </c>
      <c r="W2007" s="38">
        <f t="shared" si="219"/>
        <v>0</v>
      </c>
      <c r="X2007" s="38">
        <f t="shared" si="220"/>
        <v>0</v>
      </c>
      <c r="Y2007" s="38">
        <f t="shared" si="220"/>
        <v>0</v>
      </c>
      <c r="Z2007" s="38">
        <f t="shared" si="220"/>
        <v>0</v>
      </c>
      <c r="AA2007" s="38">
        <f t="shared" si="217"/>
        <v>0</v>
      </c>
      <c r="AB2007" s="38">
        <f t="shared" si="221"/>
        <v>0</v>
      </c>
      <c r="AC2007" s="38">
        <f t="shared" si="222"/>
        <v>0</v>
      </c>
      <c r="AD2007" s="38" t="str">
        <f t="shared" si="223"/>
        <v>000000000000</v>
      </c>
    </row>
    <row r="2008" spans="1:30">
      <c r="A2008" s="9" t="str">
        <f>IF('DATA ACCURATE'!A2011&lt;&gt;"",'DATA ACCURATE'!A2011,"")</f>
        <v/>
      </c>
      <c r="B2008" s="9" t="str">
        <f>IF('DATA ACCURATE'!D2011&lt;&gt;"",'DATA ACCURATE'!D2011,"")</f>
        <v/>
      </c>
      <c r="C2008" s="38" t="str">
        <f>IF($AD2008="000000000000","",INDEX(DATABASE!$W$12:$W$71,MATCH($AD2008,DATABASE!$V$12:$V$71,0)))</f>
        <v/>
      </c>
      <c r="D2008" s="34" t="str">
        <f>IF(C2008="","",IF(E2008="",INDEX(DATABASE!$AF$13:$AF$62,MATCH($C2008,DATABASE!$AC$13:$AC$62,0)),IF(E2008="2x D11",INDEX(DATABASE!$AF$13:$AF$62,MATCH($C2008,DATABASE!$AC$13:$AC$62,0))+2*DATABASE!$AF$62,IF(E2008="3x D11",INDEX(DATABASE!$AF$13:$AF$62,MATCH($C2008,DATABASE!$AC$13:$AC$62,0))+3*DATABASE!$AF$62,""))))</f>
        <v/>
      </c>
      <c r="E2008" s="38" t="str">
        <f>IF(AND($K2008="Y",$G2008&lt;&gt;"UNYIL",$F2008&lt;DATABASE!$O$8),"2x D11",IF(AND($K2008="Y",$G2008&lt;&gt;"UNYIL",$F2008&gt;=DATABASE!$O$8),"3x D11",""))</f>
        <v/>
      </c>
      <c r="F2008" s="9" t="str">
        <f>IF('DATA ACCURATE'!N2011&lt;&gt;"",'DATA ACCURATE'!N2011,"")</f>
        <v/>
      </c>
      <c r="G2008" t="str">
        <f>IF(F2008="","",IF(F2008&lt;=DATABASE!$I$8,"UNYIL",IF(F2008&lt;=DATABASE!$J$8,"KECIL",IF(F2008&lt;DATABASE!$K$8,"TANGGUNG",IF(F2008&gt;=DATABASE!$K$8,"BESAR","")))))</f>
        <v/>
      </c>
      <c r="H2008" s="16" t="str">
        <f>IF('DATA ACCURATE'!J2011&lt;&gt;"",'DATA ACCURATE'!J2011,"")</f>
        <v/>
      </c>
      <c r="I2008" s="35" t="str">
        <f>IF(B2008&lt;&gt;"",IFERROR(VLOOKUP(B2008,'DATA TIMBANGAN'!G:M,7,FALSE),VLOOKUP(B2008,'DATA TIMBANGAN'!G:M,7)),"")</f>
        <v/>
      </c>
      <c r="J2008" s="25" t="str">
        <f>IF(H2008&lt;&gt;"",IFERROR(INDEX(DATABASE!$Z$19:$Z$38,MATCH(DATEVALUE(H2008),DATABASE!$AA$19:$AA$38,0)),INDEX(DATABASE!$Z$12:$Z$18,MATCH(WEEKDAY(H2008,2),DATABASE!$AA$12:$AA$18,0))),"")</f>
        <v/>
      </c>
      <c r="K2008" s="25" t="str">
        <f>IF('DATA ACCURATE'!V2011&lt;&gt;"",'DATA ACCURATE'!V2011,"")</f>
        <v/>
      </c>
      <c r="L2008" s="80" t="str">
        <f>IF($H2008="","",IF(OR($J2008="LIBUR",AND($L2007="LIBUR",$O2007=$O2008)),"LIBUR",IF(AND(OR($L2007="LUAR JAM KERJA 1",$L2007="LUAR JAM KERJA 2"),OR(OR(AND($H2007=$H2008,AND(OR($I2008&gt;DATABASE!$J$3,$I2008&lt;DATABASE!$J$6),((DATEVALUE($H2008)+$I2008)-(DATEVALUE($H2007)+$I2007))&lt;DATABASE!$J$6)),AND($H2007=$H2008,$O2007=$O2008,OR($I2008&gt;DATABASE!$J$6,$I2008&lt;DATABASE!$J$3))),AND(($H2008-$H2007)=1,OR($I2008&lt;DATABASE!$I$6,((DATEVALUE($H2008)+$I2008)-(DATEVALUE($H2007)+$I2007))&lt;DATABASE!$J$6))),$A2008=$A2007),"LUAR JAM KERJA 2",IF(AND(OR(WEEKDAY($H2008,2)=1,WEEKDAY($H2008,2)=2,WEEKDAY($H2008,2)=3,WEEKDAY($H2008,2)=4,WEEKDAY($H2008,2)=5),$I2008&lt;=DATABASE!$J$3,$I2008&gt;=DATABASE!$I$3),"JAM KERJA",IF(AND(WEEKDAY($H2008,2)=6,$I2008&lt;=DATABASE!$J$4,$I2008&gt;=DATABASE!$I$4),"JAM KERJA","LUAR JAM KERJA 1")))))</f>
        <v/>
      </c>
      <c r="M2008" s="33" t="str">
        <f>IF('DATA ACCURATE'!T2011&lt;&gt;"",IF('DATA ACCURATE'!T2011&gt;100,'DATA ACCURATE'!T2011/10,'DATA ACCURATE'!T2011),"")</f>
        <v/>
      </c>
      <c r="N2008" t="str">
        <f>IF(M2008="","",IF(M2008&lt;=DATABASE!$I$9,"LOKAL",IF(M2008&lt;DATABASE!$J$9,"LUAR KOTA 1",IF($M2008&gt;=DATABASE!$J$9,"LUAR KOTA 2",""))))</f>
        <v/>
      </c>
      <c r="O2008" s="38" t="str">
        <f>IF('DATA ACCURATE'!L2011&lt;&gt;"",'DATA ACCURATE'!L2011,"")</f>
        <v/>
      </c>
      <c r="Q2008" s="38">
        <f t="shared" si="218"/>
        <v>0</v>
      </c>
      <c r="R2008" s="38">
        <f t="shared" si="218"/>
        <v>0</v>
      </c>
      <c r="S2008" s="38">
        <f t="shared" si="218"/>
        <v>0</v>
      </c>
      <c r="T2008" s="38">
        <f t="shared" si="216"/>
        <v>0</v>
      </c>
      <c r="U2008" s="38">
        <f t="shared" si="219"/>
        <v>0</v>
      </c>
      <c r="V2008" s="38">
        <f t="shared" si="219"/>
        <v>0</v>
      </c>
      <c r="W2008" s="38">
        <f t="shared" si="219"/>
        <v>0</v>
      </c>
      <c r="X2008" s="38">
        <f t="shared" si="220"/>
        <v>0</v>
      </c>
      <c r="Y2008" s="38">
        <f t="shared" si="220"/>
        <v>0</v>
      </c>
      <c r="Z2008" s="38">
        <f t="shared" si="220"/>
        <v>0</v>
      </c>
      <c r="AA2008" s="38">
        <f t="shared" si="217"/>
        <v>0</v>
      </c>
      <c r="AB2008" s="38">
        <f t="shared" si="221"/>
        <v>0</v>
      </c>
      <c r="AC2008" s="38">
        <f t="shared" si="222"/>
        <v>0</v>
      </c>
      <c r="AD2008" s="38" t="str">
        <f t="shared" si="223"/>
        <v>000000000000</v>
      </c>
    </row>
    <row r="2009" spans="1:30">
      <c r="A2009" s="9" t="str">
        <f>IF('DATA ACCURATE'!A2012&lt;&gt;"",'DATA ACCURATE'!A2012,"")</f>
        <v/>
      </c>
      <c r="B2009" s="9" t="str">
        <f>IF('DATA ACCURATE'!D2012&lt;&gt;"",'DATA ACCURATE'!D2012,"")</f>
        <v/>
      </c>
      <c r="C2009" s="38" t="str">
        <f>IF($AD2009="000000000000","",INDEX(DATABASE!$W$12:$W$71,MATCH($AD2009,DATABASE!$V$12:$V$71,0)))</f>
        <v/>
      </c>
      <c r="D2009" s="34" t="str">
        <f>IF(C2009="","",IF(E2009="",INDEX(DATABASE!$AF$13:$AF$62,MATCH($C2009,DATABASE!$AC$13:$AC$62,0)),IF(E2009="2x D11",INDEX(DATABASE!$AF$13:$AF$62,MATCH($C2009,DATABASE!$AC$13:$AC$62,0))+2*DATABASE!$AF$62,IF(E2009="3x D11",INDEX(DATABASE!$AF$13:$AF$62,MATCH($C2009,DATABASE!$AC$13:$AC$62,0))+3*DATABASE!$AF$62,""))))</f>
        <v/>
      </c>
      <c r="E2009" s="38" t="str">
        <f>IF(AND($K2009="Y",$G2009&lt;&gt;"UNYIL",$F2009&lt;DATABASE!$O$8),"2x D11",IF(AND($K2009="Y",$G2009&lt;&gt;"UNYIL",$F2009&gt;=DATABASE!$O$8),"3x D11",""))</f>
        <v/>
      </c>
      <c r="F2009" s="9" t="str">
        <f>IF('DATA ACCURATE'!N2012&lt;&gt;"",'DATA ACCURATE'!N2012,"")</f>
        <v/>
      </c>
      <c r="G2009" t="str">
        <f>IF(F2009="","",IF(F2009&lt;=DATABASE!$I$8,"UNYIL",IF(F2009&lt;=DATABASE!$J$8,"KECIL",IF(F2009&lt;DATABASE!$K$8,"TANGGUNG",IF(F2009&gt;=DATABASE!$K$8,"BESAR","")))))</f>
        <v/>
      </c>
      <c r="H2009" s="16" t="str">
        <f>IF('DATA ACCURATE'!J2012&lt;&gt;"",'DATA ACCURATE'!J2012,"")</f>
        <v/>
      </c>
      <c r="I2009" s="35" t="str">
        <f>IF(B2009&lt;&gt;"",IFERROR(VLOOKUP(B2009,'DATA TIMBANGAN'!G:M,7,FALSE),VLOOKUP(B2009,'DATA TIMBANGAN'!G:M,7)),"")</f>
        <v/>
      </c>
      <c r="J2009" s="25" t="str">
        <f>IF(H2009&lt;&gt;"",IFERROR(INDEX(DATABASE!$Z$19:$Z$38,MATCH(DATEVALUE(H2009),DATABASE!$AA$19:$AA$38,0)),INDEX(DATABASE!$Z$12:$Z$18,MATCH(WEEKDAY(H2009,2),DATABASE!$AA$12:$AA$18,0))),"")</f>
        <v/>
      </c>
      <c r="K2009" s="25" t="str">
        <f>IF('DATA ACCURATE'!V2012&lt;&gt;"",'DATA ACCURATE'!V2012,"")</f>
        <v/>
      </c>
      <c r="L2009" s="80" t="str">
        <f>IF($H2009="","",IF(OR($J2009="LIBUR",AND($L2008="LIBUR",$O2008=$O2009)),"LIBUR",IF(AND(OR($L2008="LUAR JAM KERJA 1",$L2008="LUAR JAM KERJA 2"),OR(OR(AND($H2008=$H2009,AND(OR($I2009&gt;DATABASE!$J$3,$I2009&lt;DATABASE!$J$6),((DATEVALUE($H2009)+$I2009)-(DATEVALUE($H2008)+$I2008))&lt;DATABASE!$J$6)),AND($H2008=$H2009,$O2008=$O2009,OR($I2009&gt;DATABASE!$J$6,$I2009&lt;DATABASE!$J$3))),AND(($H2009-$H2008)=1,OR($I2009&lt;DATABASE!$I$6,((DATEVALUE($H2009)+$I2009)-(DATEVALUE($H2008)+$I2008))&lt;DATABASE!$J$6))),$A2009=$A2008),"LUAR JAM KERJA 2",IF(AND(OR(WEEKDAY($H2009,2)=1,WEEKDAY($H2009,2)=2,WEEKDAY($H2009,2)=3,WEEKDAY($H2009,2)=4,WEEKDAY($H2009,2)=5),$I2009&lt;=DATABASE!$J$3,$I2009&gt;=DATABASE!$I$3),"JAM KERJA",IF(AND(WEEKDAY($H2009,2)=6,$I2009&lt;=DATABASE!$J$4,$I2009&gt;=DATABASE!$I$4),"JAM KERJA","LUAR JAM KERJA 1")))))</f>
        <v/>
      </c>
      <c r="M2009" s="33" t="str">
        <f>IF('DATA ACCURATE'!T2012&lt;&gt;"",IF('DATA ACCURATE'!T2012&gt;100,'DATA ACCURATE'!T2012/10,'DATA ACCURATE'!T2012),"")</f>
        <v/>
      </c>
      <c r="N2009" t="str">
        <f>IF(M2009="","",IF(M2009&lt;=DATABASE!$I$9,"LOKAL",IF(M2009&lt;DATABASE!$J$9,"LUAR KOTA 1",IF($M2009&gt;=DATABASE!$J$9,"LUAR KOTA 2",""))))</f>
        <v/>
      </c>
      <c r="O2009" s="38" t="str">
        <f>IF('DATA ACCURATE'!L2012&lt;&gt;"",'DATA ACCURATE'!L2012,"")</f>
        <v/>
      </c>
      <c r="Q2009" s="38">
        <f t="shared" si="218"/>
        <v>0</v>
      </c>
      <c r="R2009" s="38">
        <f t="shared" si="218"/>
        <v>0</v>
      </c>
      <c r="S2009" s="38">
        <f t="shared" si="218"/>
        <v>0</v>
      </c>
      <c r="T2009" s="38">
        <f t="shared" si="216"/>
        <v>0</v>
      </c>
      <c r="U2009" s="38">
        <f t="shared" si="219"/>
        <v>0</v>
      </c>
      <c r="V2009" s="38">
        <f t="shared" si="219"/>
        <v>0</v>
      </c>
      <c r="W2009" s="38">
        <f t="shared" si="219"/>
        <v>0</v>
      </c>
      <c r="X2009" s="38">
        <f t="shared" si="220"/>
        <v>0</v>
      </c>
      <c r="Y2009" s="38">
        <f t="shared" si="220"/>
        <v>0</v>
      </c>
      <c r="Z2009" s="38">
        <f t="shared" si="220"/>
        <v>0</v>
      </c>
      <c r="AA2009" s="38">
        <f t="shared" si="217"/>
        <v>0</v>
      </c>
      <c r="AB2009" s="38">
        <f t="shared" si="221"/>
        <v>0</v>
      </c>
      <c r="AC2009" s="38">
        <f t="shared" si="222"/>
        <v>0</v>
      </c>
      <c r="AD2009" s="38" t="str">
        <f t="shared" si="223"/>
        <v>000000000000</v>
      </c>
    </row>
    <row r="2010" spans="1:30">
      <c r="A2010" s="9" t="str">
        <f>IF('DATA ACCURATE'!A2013&lt;&gt;"",'DATA ACCURATE'!A2013,"")</f>
        <v/>
      </c>
      <c r="B2010" s="9" t="str">
        <f>IF('DATA ACCURATE'!D2013&lt;&gt;"",'DATA ACCURATE'!D2013,"")</f>
        <v/>
      </c>
      <c r="C2010" s="38" t="str">
        <f>IF($AD2010="000000000000","",INDEX(DATABASE!$W$12:$W$71,MATCH($AD2010,DATABASE!$V$12:$V$71,0)))</f>
        <v/>
      </c>
      <c r="D2010" s="34" t="str">
        <f>IF(C2010="","",IF(E2010="",INDEX(DATABASE!$AF$13:$AF$62,MATCH($C2010,DATABASE!$AC$13:$AC$62,0)),IF(E2010="2x D11",INDEX(DATABASE!$AF$13:$AF$62,MATCH($C2010,DATABASE!$AC$13:$AC$62,0))+2*DATABASE!$AF$62,IF(E2010="3x D11",INDEX(DATABASE!$AF$13:$AF$62,MATCH($C2010,DATABASE!$AC$13:$AC$62,0))+3*DATABASE!$AF$62,""))))</f>
        <v/>
      </c>
      <c r="E2010" s="38" t="str">
        <f>IF(AND($K2010="Y",$G2010&lt;&gt;"UNYIL",$F2010&lt;DATABASE!$O$8),"2x D11",IF(AND($K2010="Y",$G2010&lt;&gt;"UNYIL",$F2010&gt;=DATABASE!$O$8),"3x D11",""))</f>
        <v/>
      </c>
      <c r="F2010" s="9" t="str">
        <f>IF('DATA ACCURATE'!N2013&lt;&gt;"",'DATA ACCURATE'!N2013,"")</f>
        <v/>
      </c>
      <c r="G2010" t="str">
        <f>IF(F2010="","",IF(F2010&lt;=DATABASE!$I$8,"UNYIL",IF(F2010&lt;=DATABASE!$J$8,"KECIL",IF(F2010&lt;DATABASE!$K$8,"TANGGUNG",IF(F2010&gt;=DATABASE!$K$8,"BESAR","")))))</f>
        <v/>
      </c>
      <c r="H2010" s="16" t="str">
        <f>IF('DATA ACCURATE'!J2013&lt;&gt;"",'DATA ACCURATE'!J2013,"")</f>
        <v/>
      </c>
      <c r="I2010" s="35" t="str">
        <f>IF(B2010&lt;&gt;"",IFERROR(VLOOKUP(B2010,'DATA TIMBANGAN'!G:M,7,FALSE),VLOOKUP(B2010,'DATA TIMBANGAN'!G:M,7)),"")</f>
        <v/>
      </c>
      <c r="J2010" s="25" t="str">
        <f>IF(H2010&lt;&gt;"",IFERROR(INDEX(DATABASE!$Z$19:$Z$38,MATCH(DATEVALUE(H2010),DATABASE!$AA$19:$AA$38,0)),INDEX(DATABASE!$Z$12:$Z$18,MATCH(WEEKDAY(H2010,2),DATABASE!$AA$12:$AA$18,0))),"")</f>
        <v/>
      </c>
      <c r="K2010" s="25" t="str">
        <f>IF('DATA ACCURATE'!V2013&lt;&gt;"",'DATA ACCURATE'!V2013,"")</f>
        <v/>
      </c>
      <c r="L2010" s="80" t="str">
        <f>IF($H2010="","",IF(OR($J2010="LIBUR",AND($L2009="LIBUR",$O2009=$O2010)),"LIBUR",IF(AND(OR($L2009="LUAR JAM KERJA 1",$L2009="LUAR JAM KERJA 2"),OR(OR(AND($H2009=$H2010,AND(OR($I2010&gt;DATABASE!$J$3,$I2010&lt;DATABASE!$J$6),((DATEVALUE($H2010)+$I2010)-(DATEVALUE($H2009)+$I2009))&lt;DATABASE!$J$6)),AND($H2009=$H2010,$O2009=$O2010,OR($I2010&gt;DATABASE!$J$6,$I2010&lt;DATABASE!$J$3))),AND(($H2010-$H2009)=1,OR($I2010&lt;DATABASE!$I$6,((DATEVALUE($H2010)+$I2010)-(DATEVALUE($H2009)+$I2009))&lt;DATABASE!$J$6))),$A2010=$A2009),"LUAR JAM KERJA 2",IF(AND(OR(WEEKDAY($H2010,2)=1,WEEKDAY($H2010,2)=2,WEEKDAY($H2010,2)=3,WEEKDAY($H2010,2)=4,WEEKDAY($H2010,2)=5),$I2010&lt;=DATABASE!$J$3,$I2010&gt;=DATABASE!$I$3),"JAM KERJA",IF(AND(WEEKDAY($H2010,2)=6,$I2010&lt;=DATABASE!$J$4,$I2010&gt;=DATABASE!$I$4),"JAM KERJA","LUAR JAM KERJA 1")))))</f>
        <v/>
      </c>
      <c r="M2010" s="33" t="str">
        <f>IF('DATA ACCURATE'!T2013&lt;&gt;"",IF('DATA ACCURATE'!T2013&gt;100,'DATA ACCURATE'!T2013/10,'DATA ACCURATE'!T2013),"")</f>
        <v/>
      </c>
      <c r="N2010" t="str">
        <f>IF(M2010="","",IF(M2010&lt;=DATABASE!$I$9,"LOKAL",IF(M2010&lt;DATABASE!$J$9,"LUAR KOTA 1",IF($M2010&gt;=DATABASE!$J$9,"LUAR KOTA 2",""))))</f>
        <v/>
      </c>
      <c r="O2010" s="38" t="str">
        <f>IF('DATA ACCURATE'!L2013&lt;&gt;"",'DATA ACCURATE'!L2013,"")</f>
        <v/>
      </c>
      <c r="Q2010" s="38">
        <f t="shared" si="218"/>
        <v>0</v>
      </c>
      <c r="R2010" s="38">
        <f t="shared" si="218"/>
        <v>0</v>
      </c>
      <c r="S2010" s="38">
        <f t="shared" si="218"/>
        <v>0</v>
      </c>
      <c r="T2010" s="38">
        <f t="shared" si="216"/>
        <v>0</v>
      </c>
      <c r="U2010" s="38">
        <f t="shared" si="219"/>
        <v>0</v>
      </c>
      <c r="V2010" s="38">
        <f t="shared" si="219"/>
        <v>0</v>
      </c>
      <c r="W2010" s="38">
        <f t="shared" si="219"/>
        <v>0</v>
      </c>
      <c r="X2010" s="38">
        <f t="shared" si="220"/>
        <v>0</v>
      </c>
      <c r="Y2010" s="38">
        <f t="shared" si="220"/>
        <v>0</v>
      </c>
      <c r="Z2010" s="38">
        <f t="shared" si="220"/>
        <v>0</v>
      </c>
      <c r="AA2010" s="38">
        <f t="shared" si="217"/>
        <v>0</v>
      </c>
      <c r="AB2010" s="38">
        <f t="shared" si="221"/>
        <v>0</v>
      </c>
      <c r="AC2010" s="38">
        <f t="shared" si="222"/>
        <v>0</v>
      </c>
      <c r="AD2010" s="38" t="str">
        <f t="shared" si="223"/>
        <v>000000000000</v>
      </c>
    </row>
    <row r="2011" spans="1:30">
      <c r="A2011" s="9" t="str">
        <f>IF('DATA ACCURATE'!A2014&lt;&gt;"",'DATA ACCURATE'!A2014,"")</f>
        <v/>
      </c>
      <c r="B2011" s="9" t="str">
        <f>IF('DATA ACCURATE'!D2014&lt;&gt;"",'DATA ACCURATE'!D2014,"")</f>
        <v/>
      </c>
      <c r="C2011" s="38" t="str">
        <f>IF($AD2011="000000000000","",INDEX(DATABASE!$W$12:$W$71,MATCH($AD2011,DATABASE!$V$12:$V$71,0)))</f>
        <v/>
      </c>
      <c r="D2011" s="34" t="str">
        <f>IF(C2011="","",IF(E2011="",INDEX(DATABASE!$AF$13:$AF$62,MATCH($C2011,DATABASE!$AC$13:$AC$62,0)),IF(E2011="2x D11",INDEX(DATABASE!$AF$13:$AF$62,MATCH($C2011,DATABASE!$AC$13:$AC$62,0))+2*DATABASE!$AF$62,IF(E2011="3x D11",INDEX(DATABASE!$AF$13:$AF$62,MATCH($C2011,DATABASE!$AC$13:$AC$62,0))+3*DATABASE!$AF$62,""))))</f>
        <v/>
      </c>
      <c r="E2011" s="38" t="str">
        <f>IF(AND($K2011="Y",$G2011&lt;&gt;"UNYIL",$F2011&lt;DATABASE!$O$8),"2x D11",IF(AND($K2011="Y",$G2011&lt;&gt;"UNYIL",$F2011&gt;=DATABASE!$O$8),"3x D11",""))</f>
        <v/>
      </c>
      <c r="F2011" s="9" t="str">
        <f>IF('DATA ACCURATE'!N2014&lt;&gt;"",'DATA ACCURATE'!N2014,"")</f>
        <v/>
      </c>
      <c r="G2011" t="str">
        <f>IF(F2011="","",IF(F2011&lt;=DATABASE!$I$8,"UNYIL",IF(F2011&lt;=DATABASE!$J$8,"KECIL",IF(F2011&lt;DATABASE!$K$8,"TANGGUNG",IF(F2011&gt;=DATABASE!$K$8,"BESAR","")))))</f>
        <v/>
      </c>
      <c r="H2011" s="16" t="str">
        <f>IF('DATA ACCURATE'!J2014&lt;&gt;"",'DATA ACCURATE'!J2014,"")</f>
        <v/>
      </c>
      <c r="I2011" s="35" t="str">
        <f>IF(B2011&lt;&gt;"",IFERROR(VLOOKUP(B2011,'DATA TIMBANGAN'!G:M,7,FALSE),VLOOKUP(B2011,'DATA TIMBANGAN'!G:M,7)),"")</f>
        <v/>
      </c>
      <c r="J2011" s="25" t="str">
        <f>IF(H2011&lt;&gt;"",IFERROR(INDEX(DATABASE!$Z$19:$Z$38,MATCH(DATEVALUE(H2011),DATABASE!$AA$19:$AA$38,0)),INDEX(DATABASE!$Z$12:$Z$18,MATCH(WEEKDAY(H2011,2),DATABASE!$AA$12:$AA$18,0))),"")</f>
        <v/>
      </c>
      <c r="K2011" s="25" t="str">
        <f>IF('DATA ACCURATE'!V2014&lt;&gt;"",'DATA ACCURATE'!V2014,"")</f>
        <v/>
      </c>
      <c r="L2011" s="80" t="str">
        <f>IF($H2011="","",IF(OR($J2011="LIBUR",AND($L2010="LIBUR",$O2010=$O2011)),"LIBUR",IF(AND(OR($L2010="LUAR JAM KERJA 1",$L2010="LUAR JAM KERJA 2"),OR(OR(AND($H2010=$H2011,AND(OR($I2011&gt;DATABASE!$J$3,$I2011&lt;DATABASE!$J$6),((DATEVALUE($H2011)+$I2011)-(DATEVALUE($H2010)+$I2010))&lt;DATABASE!$J$6)),AND($H2010=$H2011,$O2010=$O2011,OR($I2011&gt;DATABASE!$J$6,$I2011&lt;DATABASE!$J$3))),AND(($H2011-$H2010)=1,OR($I2011&lt;DATABASE!$I$6,((DATEVALUE($H2011)+$I2011)-(DATEVALUE($H2010)+$I2010))&lt;DATABASE!$J$6))),$A2011=$A2010),"LUAR JAM KERJA 2",IF(AND(OR(WEEKDAY($H2011,2)=1,WEEKDAY($H2011,2)=2,WEEKDAY($H2011,2)=3,WEEKDAY($H2011,2)=4,WEEKDAY($H2011,2)=5),$I2011&lt;=DATABASE!$J$3,$I2011&gt;=DATABASE!$I$3),"JAM KERJA",IF(AND(WEEKDAY($H2011,2)=6,$I2011&lt;=DATABASE!$J$4,$I2011&gt;=DATABASE!$I$4),"JAM KERJA","LUAR JAM KERJA 1")))))</f>
        <v/>
      </c>
      <c r="M2011" s="33" t="str">
        <f>IF('DATA ACCURATE'!T2014&lt;&gt;"",IF('DATA ACCURATE'!T2014&gt;100,'DATA ACCURATE'!T2014/10,'DATA ACCURATE'!T2014),"")</f>
        <v/>
      </c>
      <c r="N2011" t="str">
        <f>IF(M2011="","",IF(M2011&lt;=DATABASE!$I$9,"LOKAL",IF(M2011&lt;DATABASE!$J$9,"LUAR KOTA 1",IF($M2011&gt;=DATABASE!$J$9,"LUAR KOTA 2",""))))</f>
        <v/>
      </c>
      <c r="O2011" s="38" t="str">
        <f>IF('DATA ACCURATE'!L2014&lt;&gt;"",'DATA ACCURATE'!L2014,"")</f>
        <v/>
      </c>
      <c r="Q2011" s="38">
        <f t="shared" si="218"/>
        <v>0</v>
      </c>
      <c r="R2011" s="38">
        <f t="shared" si="218"/>
        <v>0</v>
      </c>
      <c r="S2011" s="38">
        <f t="shared" si="218"/>
        <v>0</v>
      </c>
      <c r="T2011" s="38">
        <f t="shared" si="216"/>
        <v>0</v>
      </c>
      <c r="U2011" s="38">
        <f t="shared" si="219"/>
        <v>0</v>
      </c>
      <c r="V2011" s="38">
        <f t="shared" si="219"/>
        <v>0</v>
      </c>
      <c r="W2011" s="38">
        <f t="shared" si="219"/>
        <v>0</v>
      </c>
      <c r="X2011" s="38">
        <f t="shared" si="220"/>
        <v>0</v>
      </c>
      <c r="Y2011" s="38">
        <f t="shared" si="220"/>
        <v>0</v>
      </c>
      <c r="Z2011" s="38">
        <f t="shared" si="220"/>
        <v>0</v>
      </c>
      <c r="AA2011" s="38">
        <f t="shared" si="217"/>
        <v>0</v>
      </c>
      <c r="AB2011" s="38">
        <f t="shared" si="221"/>
        <v>0</v>
      </c>
      <c r="AC2011" s="38">
        <f t="shared" si="222"/>
        <v>0</v>
      </c>
      <c r="AD2011" s="38" t="str">
        <f t="shared" si="223"/>
        <v>000000000000</v>
      </c>
    </row>
    <row r="2012" spans="1:30">
      <c r="A2012" s="9" t="str">
        <f>IF('DATA ACCURATE'!A2015&lt;&gt;"",'DATA ACCURATE'!A2015,"")</f>
        <v/>
      </c>
      <c r="B2012" s="9" t="str">
        <f>IF('DATA ACCURATE'!D2015&lt;&gt;"",'DATA ACCURATE'!D2015,"")</f>
        <v/>
      </c>
      <c r="C2012" s="38" t="str">
        <f>IF($AD2012="000000000000","",INDEX(DATABASE!$W$12:$W$71,MATCH($AD2012,DATABASE!$V$12:$V$71,0)))</f>
        <v/>
      </c>
      <c r="D2012" s="34" t="str">
        <f>IF(C2012="","",IF(E2012="",INDEX(DATABASE!$AF$13:$AF$62,MATCH($C2012,DATABASE!$AC$13:$AC$62,0)),IF(E2012="2x D11",INDEX(DATABASE!$AF$13:$AF$62,MATCH($C2012,DATABASE!$AC$13:$AC$62,0))+2*DATABASE!$AF$62,IF(E2012="3x D11",INDEX(DATABASE!$AF$13:$AF$62,MATCH($C2012,DATABASE!$AC$13:$AC$62,0))+3*DATABASE!$AF$62,""))))</f>
        <v/>
      </c>
      <c r="E2012" s="38" t="str">
        <f>IF(AND($K2012="Y",$G2012&lt;&gt;"UNYIL",$F2012&lt;DATABASE!$O$8),"2x D11",IF(AND($K2012="Y",$G2012&lt;&gt;"UNYIL",$F2012&gt;=DATABASE!$O$8),"3x D11",""))</f>
        <v/>
      </c>
      <c r="F2012" s="9" t="str">
        <f>IF('DATA ACCURATE'!N2015&lt;&gt;"",'DATA ACCURATE'!N2015,"")</f>
        <v/>
      </c>
      <c r="G2012" t="str">
        <f>IF(F2012="","",IF(F2012&lt;=DATABASE!$I$8,"UNYIL",IF(F2012&lt;=DATABASE!$J$8,"KECIL",IF(F2012&lt;DATABASE!$K$8,"TANGGUNG",IF(F2012&gt;=DATABASE!$K$8,"BESAR","")))))</f>
        <v/>
      </c>
      <c r="H2012" s="16" t="str">
        <f>IF('DATA ACCURATE'!J2015&lt;&gt;"",'DATA ACCURATE'!J2015,"")</f>
        <v/>
      </c>
      <c r="I2012" s="35" t="str">
        <f>IF(B2012&lt;&gt;"",IFERROR(VLOOKUP(B2012,'DATA TIMBANGAN'!G:M,7,FALSE),VLOOKUP(B2012,'DATA TIMBANGAN'!G:M,7)),"")</f>
        <v/>
      </c>
      <c r="J2012" s="25" t="str">
        <f>IF(H2012&lt;&gt;"",IFERROR(INDEX(DATABASE!$Z$19:$Z$38,MATCH(DATEVALUE(H2012),DATABASE!$AA$19:$AA$38,0)),INDEX(DATABASE!$Z$12:$Z$18,MATCH(WEEKDAY(H2012,2),DATABASE!$AA$12:$AA$18,0))),"")</f>
        <v/>
      </c>
      <c r="K2012" s="25" t="str">
        <f>IF('DATA ACCURATE'!V2015&lt;&gt;"",'DATA ACCURATE'!V2015,"")</f>
        <v/>
      </c>
      <c r="L2012" s="80" t="str">
        <f>IF($H2012="","",IF(OR($J2012="LIBUR",AND($L2011="LIBUR",$O2011=$O2012)),"LIBUR",IF(AND(OR($L2011="LUAR JAM KERJA 1",$L2011="LUAR JAM KERJA 2"),OR(OR(AND($H2011=$H2012,AND(OR($I2012&gt;DATABASE!$J$3,$I2012&lt;DATABASE!$J$6),((DATEVALUE($H2012)+$I2012)-(DATEVALUE($H2011)+$I2011))&lt;DATABASE!$J$6)),AND($H2011=$H2012,$O2011=$O2012,OR($I2012&gt;DATABASE!$J$6,$I2012&lt;DATABASE!$J$3))),AND(($H2012-$H2011)=1,OR($I2012&lt;DATABASE!$I$6,((DATEVALUE($H2012)+$I2012)-(DATEVALUE($H2011)+$I2011))&lt;DATABASE!$J$6))),$A2012=$A2011),"LUAR JAM KERJA 2",IF(AND(OR(WEEKDAY($H2012,2)=1,WEEKDAY($H2012,2)=2,WEEKDAY($H2012,2)=3,WEEKDAY($H2012,2)=4,WEEKDAY($H2012,2)=5),$I2012&lt;=DATABASE!$J$3,$I2012&gt;=DATABASE!$I$3),"JAM KERJA",IF(AND(WEEKDAY($H2012,2)=6,$I2012&lt;=DATABASE!$J$4,$I2012&gt;=DATABASE!$I$4),"JAM KERJA","LUAR JAM KERJA 1")))))</f>
        <v/>
      </c>
      <c r="M2012" s="33" t="str">
        <f>IF('DATA ACCURATE'!T2015&lt;&gt;"",IF('DATA ACCURATE'!T2015&gt;100,'DATA ACCURATE'!T2015/10,'DATA ACCURATE'!T2015),"")</f>
        <v/>
      </c>
      <c r="N2012" t="str">
        <f>IF(M2012="","",IF(M2012&lt;=DATABASE!$I$9,"LOKAL",IF(M2012&lt;DATABASE!$J$9,"LUAR KOTA 1",IF($M2012&gt;=DATABASE!$J$9,"LUAR KOTA 2",""))))</f>
        <v/>
      </c>
      <c r="O2012" s="38" t="str">
        <f>IF('DATA ACCURATE'!L2015&lt;&gt;"",'DATA ACCURATE'!L2015,"")</f>
        <v/>
      </c>
      <c r="Q2012" s="38">
        <f t="shared" si="218"/>
        <v>0</v>
      </c>
      <c r="R2012" s="38">
        <f t="shared" si="218"/>
        <v>0</v>
      </c>
      <c r="S2012" s="38">
        <f t="shared" si="218"/>
        <v>0</v>
      </c>
      <c r="T2012" s="38">
        <f t="shared" si="216"/>
        <v>0</v>
      </c>
      <c r="U2012" s="38">
        <f t="shared" si="219"/>
        <v>0</v>
      </c>
      <c r="V2012" s="38">
        <f t="shared" si="219"/>
        <v>0</v>
      </c>
      <c r="W2012" s="38">
        <f t="shared" si="219"/>
        <v>0</v>
      </c>
      <c r="X2012" s="38">
        <f t="shared" si="220"/>
        <v>0</v>
      </c>
      <c r="Y2012" s="38">
        <f t="shared" si="220"/>
        <v>0</v>
      </c>
      <c r="Z2012" s="38">
        <f t="shared" si="220"/>
        <v>0</v>
      </c>
      <c r="AA2012" s="38">
        <f t="shared" si="217"/>
        <v>0</v>
      </c>
      <c r="AB2012" s="38">
        <f t="shared" si="221"/>
        <v>0</v>
      </c>
      <c r="AC2012" s="38">
        <f t="shared" si="222"/>
        <v>0</v>
      </c>
      <c r="AD2012" s="38" t="str">
        <f t="shared" si="223"/>
        <v>000000000000</v>
      </c>
    </row>
    <row r="2013" spans="1:30">
      <c r="A2013" s="9" t="str">
        <f>IF('DATA ACCURATE'!A2016&lt;&gt;"",'DATA ACCURATE'!A2016,"")</f>
        <v/>
      </c>
      <c r="B2013" s="9" t="str">
        <f>IF('DATA ACCURATE'!D2016&lt;&gt;"",'DATA ACCURATE'!D2016,"")</f>
        <v/>
      </c>
      <c r="C2013" s="38" t="str">
        <f>IF($AD2013="000000000000","",INDEX(DATABASE!$W$12:$W$71,MATCH($AD2013,DATABASE!$V$12:$V$71,0)))</f>
        <v/>
      </c>
      <c r="D2013" s="34" t="str">
        <f>IF(C2013="","",IF(E2013="",INDEX(DATABASE!$AF$13:$AF$62,MATCH($C2013,DATABASE!$AC$13:$AC$62,0)),IF(E2013="2x D11",INDEX(DATABASE!$AF$13:$AF$62,MATCH($C2013,DATABASE!$AC$13:$AC$62,0))+2*DATABASE!$AF$62,IF(E2013="3x D11",INDEX(DATABASE!$AF$13:$AF$62,MATCH($C2013,DATABASE!$AC$13:$AC$62,0))+3*DATABASE!$AF$62,""))))</f>
        <v/>
      </c>
      <c r="E2013" s="38" t="str">
        <f>IF(AND($K2013="Y",$G2013&lt;&gt;"UNYIL",$F2013&lt;DATABASE!$O$8),"2x D11",IF(AND($K2013="Y",$G2013&lt;&gt;"UNYIL",$F2013&gt;=DATABASE!$O$8),"3x D11",""))</f>
        <v/>
      </c>
      <c r="F2013" s="9" t="str">
        <f>IF('DATA ACCURATE'!N2016&lt;&gt;"",'DATA ACCURATE'!N2016,"")</f>
        <v/>
      </c>
      <c r="G2013" t="str">
        <f>IF(F2013="","",IF(F2013&lt;=DATABASE!$I$8,"UNYIL",IF(F2013&lt;=DATABASE!$J$8,"KECIL",IF(F2013&lt;DATABASE!$K$8,"TANGGUNG",IF(F2013&gt;=DATABASE!$K$8,"BESAR","")))))</f>
        <v/>
      </c>
      <c r="H2013" s="16" t="str">
        <f>IF('DATA ACCURATE'!J2016&lt;&gt;"",'DATA ACCURATE'!J2016,"")</f>
        <v/>
      </c>
      <c r="I2013" s="35" t="str">
        <f>IF(B2013&lt;&gt;"",IFERROR(VLOOKUP(B2013,'DATA TIMBANGAN'!G:M,7,FALSE),VLOOKUP(B2013,'DATA TIMBANGAN'!G:M,7)),"")</f>
        <v/>
      </c>
      <c r="J2013" s="25" t="str">
        <f>IF(H2013&lt;&gt;"",IFERROR(INDEX(DATABASE!$Z$19:$Z$38,MATCH(DATEVALUE(H2013),DATABASE!$AA$19:$AA$38,0)),INDEX(DATABASE!$Z$12:$Z$18,MATCH(WEEKDAY(H2013,2),DATABASE!$AA$12:$AA$18,0))),"")</f>
        <v/>
      </c>
      <c r="K2013" s="25" t="str">
        <f>IF('DATA ACCURATE'!V2016&lt;&gt;"",'DATA ACCURATE'!V2016,"")</f>
        <v/>
      </c>
      <c r="L2013" s="80" t="str">
        <f>IF($H2013="","",IF(OR($J2013="LIBUR",AND($L2012="LIBUR",$O2012=$O2013)),"LIBUR",IF(AND(OR($L2012="LUAR JAM KERJA 1",$L2012="LUAR JAM KERJA 2"),OR(OR(AND($H2012=$H2013,AND(OR($I2013&gt;DATABASE!$J$3,$I2013&lt;DATABASE!$J$6),((DATEVALUE($H2013)+$I2013)-(DATEVALUE($H2012)+$I2012))&lt;DATABASE!$J$6)),AND($H2012=$H2013,$O2012=$O2013,OR($I2013&gt;DATABASE!$J$6,$I2013&lt;DATABASE!$J$3))),AND(($H2013-$H2012)=1,OR($I2013&lt;DATABASE!$I$6,((DATEVALUE($H2013)+$I2013)-(DATEVALUE($H2012)+$I2012))&lt;DATABASE!$J$6))),$A2013=$A2012),"LUAR JAM KERJA 2",IF(AND(OR(WEEKDAY($H2013,2)=1,WEEKDAY($H2013,2)=2,WEEKDAY($H2013,2)=3,WEEKDAY($H2013,2)=4,WEEKDAY($H2013,2)=5),$I2013&lt;=DATABASE!$J$3,$I2013&gt;=DATABASE!$I$3),"JAM KERJA",IF(AND(WEEKDAY($H2013,2)=6,$I2013&lt;=DATABASE!$J$4,$I2013&gt;=DATABASE!$I$4),"JAM KERJA","LUAR JAM KERJA 1")))))</f>
        <v/>
      </c>
      <c r="M2013" s="33" t="str">
        <f>IF('DATA ACCURATE'!T2016&lt;&gt;"",IF('DATA ACCURATE'!T2016&gt;100,'DATA ACCURATE'!T2016/10,'DATA ACCURATE'!T2016),"")</f>
        <v/>
      </c>
      <c r="N2013" t="str">
        <f>IF(M2013="","",IF(M2013&lt;=DATABASE!$I$9,"LOKAL",IF(M2013&lt;DATABASE!$J$9,"LUAR KOTA 1",IF($M2013&gt;=DATABASE!$J$9,"LUAR KOTA 2",""))))</f>
        <v/>
      </c>
      <c r="O2013" s="38" t="str">
        <f>IF('DATA ACCURATE'!L2016&lt;&gt;"",'DATA ACCURATE'!L2016,"")</f>
        <v/>
      </c>
      <c r="Q2013" s="38">
        <f t="shared" si="218"/>
        <v>0</v>
      </c>
      <c r="R2013" s="38">
        <f t="shared" si="218"/>
        <v>0</v>
      </c>
      <c r="S2013" s="38">
        <f t="shared" si="218"/>
        <v>0</v>
      </c>
      <c r="T2013" s="38">
        <f t="shared" si="216"/>
        <v>0</v>
      </c>
      <c r="U2013" s="38">
        <f t="shared" si="219"/>
        <v>0</v>
      </c>
      <c r="V2013" s="38">
        <f t="shared" si="219"/>
        <v>0</v>
      </c>
      <c r="W2013" s="38">
        <f t="shared" si="219"/>
        <v>0</v>
      </c>
      <c r="X2013" s="38">
        <f t="shared" si="220"/>
        <v>0</v>
      </c>
      <c r="Y2013" s="38">
        <f t="shared" si="220"/>
        <v>0</v>
      </c>
      <c r="Z2013" s="38">
        <f t="shared" si="220"/>
        <v>0</v>
      </c>
      <c r="AA2013" s="38">
        <f t="shared" si="217"/>
        <v>0</v>
      </c>
      <c r="AB2013" s="38">
        <f t="shared" si="221"/>
        <v>0</v>
      </c>
      <c r="AC2013" s="38">
        <f t="shared" si="222"/>
        <v>0</v>
      </c>
      <c r="AD2013" s="38" t="str">
        <f t="shared" si="223"/>
        <v>000000000000</v>
      </c>
    </row>
    <row r="2014" spans="1:30">
      <c r="A2014" s="9" t="str">
        <f>IF('DATA ACCURATE'!A2017&lt;&gt;"",'DATA ACCURATE'!A2017,"")</f>
        <v/>
      </c>
      <c r="B2014" s="9" t="str">
        <f>IF('DATA ACCURATE'!D2017&lt;&gt;"",'DATA ACCURATE'!D2017,"")</f>
        <v/>
      </c>
      <c r="C2014" s="38" t="str">
        <f>IF($AD2014="000000000000","",INDEX(DATABASE!$W$12:$W$71,MATCH($AD2014,DATABASE!$V$12:$V$71,0)))</f>
        <v/>
      </c>
      <c r="D2014" s="34" t="str">
        <f>IF(C2014="","",IF(E2014="",INDEX(DATABASE!$AF$13:$AF$62,MATCH($C2014,DATABASE!$AC$13:$AC$62,0)),IF(E2014="2x D11",INDEX(DATABASE!$AF$13:$AF$62,MATCH($C2014,DATABASE!$AC$13:$AC$62,0))+2*DATABASE!$AF$62,IF(E2014="3x D11",INDEX(DATABASE!$AF$13:$AF$62,MATCH($C2014,DATABASE!$AC$13:$AC$62,0))+3*DATABASE!$AF$62,""))))</f>
        <v/>
      </c>
      <c r="E2014" s="38" t="str">
        <f>IF(AND($K2014="Y",$G2014&lt;&gt;"UNYIL",$F2014&lt;DATABASE!$O$8),"2x D11",IF(AND($K2014="Y",$G2014&lt;&gt;"UNYIL",$F2014&gt;=DATABASE!$O$8),"3x D11",""))</f>
        <v/>
      </c>
      <c r="F2014" s="9" t="str">
        <f>IF('DATA ACCURATE'!N2017&lt;&gt;"",'DATA ACCURATE'!N2017,"")</f>
        <v/>
      </c>
      <c r="G2014" t="str">
        <f>IF(F2014="","",IF(F2014&lt;=DATABASE!$I$8,"UNYIL",IF(F2014&lt;=DATABASE!$J$8,"KECIL",IF(F2014&lt;DATABASE!$K$8,"TANGGUNG",IF(F2014&gt;=DATABASE!$K$8,"BESAR","")))))</f>
        <v/>
      </c>
      <c r="H2014" s="16" t="str">
        <f>IF('DATA ACCURATE'!J2017&lt;&gt;"",'DATA ACCURATE'!J2017,"")</f>
        <v/>
      </c>
      <c r="I2014" s="35" t="str">
        <f>IF(B2014&lt;&gt;"",IFERROR(VLOOKUP(B2014,'DATA TIMBANGAN'!G:M,7,FALSE),VLOOKUP(B2014,'DATA TIMBANGAN'!G:M,7)),"")</f>
        <v/>
      </c>
      <c r="J2014" s="25" t="str">
        <f>IF(H2014&lt;&gt;"",IFERROR(INDEX(DATABASE!$Z$19:$Z$38,MATCH(DATEVALUE(H2014),DATABASE!$AA$19:$AA$38,0)),INDEX(DATABASE!$Z$12:$Z$18,MATCH(WEEKDAY(H2014,2),DATABASE!$AA$12:$AA$18,0))),"")</f>
        <v/>
      </c>
      <c r="K2014" s="25" t="str">
        <f>IF('DATA ACCURATE'!V2017&lt;&gt;"",'DATA ACCURATE'!V2017,"")</f>
        <v/>
      </c>
      <c r="L2014" s="80" t="str">
        <f>IF($H2014="","",IF(OR($J2014="LIBUR",AND($L2013="LIBUR",$O2013=$O2014)),"LIBUR",IF(AND(OR($L2013="LUAR JAM KERJA 1",$L2013="LUAR JAM KERJA 2"),OR(OR(AND($H2013=$H2014,AND(OR($I2014&gt;DATABASE!$J$3,$I2014&lt;DATABASE!$J$6),((DATEVALUE($H2014)+$I2014)-(DATEVALUE($H2013)+$I2013))&lt;DATABASE!$J$6)),AND($H2013=$H2014,$O2013=$O2014,OR($I2014&gt;DATABASE!$J$6,$I2014&lt;DATABASE!$J$3))),AND(($H2014-$H2013)=1,OR($I2014&lt;DATABASE!$I$6,((DATEVALUE($H2014)+$I2014)-(DATEVALUE($H2013)+$I2013))&lt;DATABASE!$J$6))),$A2014=$A2013),"LUAR JAM KERJA 2",IF(AND(OR(WEEKDAY($H2014,2)=1,WEEKDAY($H2014,2)=2,WEEKDAY($H2014,2)=3,WEEKDAY($H2014,2)=4,WEEKDAY($H2014,2)=5),$I2014&lt;=DATABASE!$J$3,$I2014&gt;=DATABASE!$I$3),"JAM KERJA",IF(AND(WEEKDAY($H2014,2)=6,$I2014&lt;=DATABASE!$J$4,$I2014&gt;=DATABASE!$I$4),"JAM KERJA","LUAR JAM KERJA 1")))))</f>
        <v/>
      </c>
      <c r="M2014" s="33" t="str">
        <f>IF('DATA ACCURATE'!T2017&lt;&gt;"",IF('DATA ACCURATE'!T2017&gt;100,'DATA ACCURATE'!T2017/10,'DATA ACCURATE'!T2017),"")</f>
        <v/>
      </c>
      <c r="N2014" t="str">
        <f>IF(M2014="","",IF(M2014&lt;=DATABASE!$I$9,"LOKAL",IF(M2014&lt;DATABASE!$J$9,"LUAR KOTA 1",IF($M2014&gt;=DATABASE!$J$9,"LUAR KOTA 2",""))))</f>
        <v/>
      </c>
      <c r="O2014" s="38" t="str">
        <f>IF('DATA ACCURATE'!L2017&lt;&gt;"",'DATA ACCURATE'!L2017,"")</f>
        <v/>
      </c>
      <c r="Q2014" s="38">
        <f t="shared" si="218"/>
        <v>0</v>
      </c>
      <c r="R2014" s="38">
        <f t="shared" si="218"/>
        <v>0</v>
      </c>
      <c r="S2014" s="38">
        <f t="shared" si="218"/>
        <v>0</v>
      </c>
      <c r="T2014" s="38">
        <f t="shared" si="216"/>
        <v>0</v>
      </c>
      <c r="U2014" s="38">
        <f t="shared" si="219"/>
        <v>0</v>
      </c>
      <c r="V2014" s="38">
        <f t="shared" si="219"/>
        <v>0</v>
      </c>
      <c r="W2014" s="38">
        <f t="shared" si="219"/>
        <v>0</v>
      </c>
      <c r="X2014" s="38">
        <f t="shared" si="220"/>
        <v>0</v>
      </c>
      <c r="Y2014" s="38">
        <f t="shared" si="220"/>
        <v>0</v>
      </c>
      <c r="Z2014" s="38">
        <f t="shared" si="220"/>
        <v>0</v>
      </c>
      <c r="AA2014" s="38">
        <f t="shared" si="217"/>
        <v>0</v>
      </c>
      <c r="AB2014" s="38">
        <f t="shared" si="221"/>
        <v>0</v>
      </c>
      <c r="AC2014" s="38">
        <f t="shared" si="222"/>
        <v>0</v>
      </c>
      <c r="AD2014" s="38" t="str">
        <f t="shared" si="223"/>
        <v>000000000000</v>
      </c>
    </row>
    <row r="2015" spans="1:30">
      <c r="A2015" s="9" t="str">
        <f>IF('DATA ACCURATE'!A2018&lt;&gt;"",'DATA ACCURATE'!A2018,"")</f>
        <v/>
      </c>
      <c r="B2015" s="9" t="str">
        <f>IF('DATA ACCURATE'!D2018&lt;&gt;"",'DATA ACCURATE'!D2018,"")</f>
        <v/>
      </c>
      <c r="C2015" s="38" t="str">
        <f>IF($AD2015="000000000000","",INDEX(DATABASE!$W$12:$W$71,MATCH($AD2015,DATABASE!$V$12:$V$71,0)))</f>
        <v/>
      </c>
      <c r="D2015" s="34" t="str">
        <f>IF(C2015="","",IF(E2015="",INDEX(DATABASE!$AF$13:$AF$62,MATCH($C2015,DATABASE!$AC$13:$AC$62,0)),IF(E2015="2x D11",INDEX(DATABASE!$AF$13:$AF$62,MATCH($C2015,DATABASE!$AC$13:$AC$62,0))+2*DATABASE!$AF$62,IF(E2015="3x D11",INDEX(DATABASE!$AF$13:$AF$62,MATCH($C2015,DATABASE!$AC$13:$AC$62,0))+3*DATABASE!$AF$62,""))))</f>
        <v/>
      </c>
      <c r="E2015" s="38" t="str">
        <f>IF(AND($K2015="Y",$G2015&lt;&gt;"UNYIL",$F2015&lt;DATABASE!$O$8),"2x D11",IF(AND($K2015="Y",$G2015&lt;&gt;"UNYIL",$F2015&gt;=DATABASE!$O$8),"3x D11",""))</f>
        <v/>
      </c>
      <c r="F2015" s="9" t="str">
        <f>IF('DATA ACCURATE'!N2018&lt;&gt;"",'DATA ACCURATE'!N2018,"")</f>
        <v/>
      </c>
      <c r="G2015" t="str">
        <f>IF(F2015="","",IF(F2015&lt;=DATABASE!$I$8,"UNYIL",IF(F2015&lt;=DATABASE!$J$8,"KECIL",IF(F2015&lt;DATABASE!$K$8,"TANGGUNG",IF(F2015&gt;=DATABASE!$K$8,"BESAR","")))))</f>
        <v/>
      </c>
      <c r="H2015" s="16" t="str">
        <f>IF('DATA ACCURATE'!J2018&lt;&gt;"",'DATA ACCURATE'!J2018,"")</f>
        <v/>
      </c>
      <c r="I2015" s="35" t="str">
        <f>IF(B2015&lt;&gt;"",IFERROR(VLOOKUP(B2015,'DATA TIMBANGAN'!G:M,7,FALSE),VLOOKUP(B2015,'DATA TIMBANGAN'!G:M,7)),"")</f>
        <v/>
      </c>
      <c r="J2015" s="25" t="str">
        <f>IF(H2015&lt;&gt;"",IFERROR(INDEX(DATABASE!$Z$19:$Z$38,MATCH(DATEVALUE(H2015),DATABASE!$AA$19:$AA$38,0)),INDEX(DATABASE!$Z$12:$Z$18,MATCH(WEEKDAY(H2015,2),DATABASE!$AA$12:$AA$18,0))),"")</f>
        <v/>
      </c>
      <c r="K2015" s="25" t="str">
        <f>IF('DATA ACCURATE'!V2018&lt;&gt;"",'DATA ACCURATE'!V2018,"")</f>
        <v/>
      </c>
      <c r="L2015" s="80" t="str">
        <f>IF($H2015="","",IF(OR($J2015="LIBUR",AND($L2014="LIBUR",$O2014=$O2015)),"LIBUR",IF(AND(OR($L2014="LUAR JAM KERJA 1",$L2014="LUAR JAM KERJA 2"),OR(OR(AND($H2014=$H2015,AND(OR($I2015&gt;DATABASE!$J$3,$I2015&lt;DATABASE!$J$6),((DATEVALUE($H2015)+$I2015)-(DATEVALUE($H2014)+$I2014))&lt;DATABASE!$J$6)),AND($H2014=$H2015,$O2014=$O2015,OR($I2015&gt;DATABASE!$J$6,$I2015&lt;DATABASE!$J$3))),AND(($H2015-$H2014)=1,OR($I2015&lt;DATABASE!$I$6,((DATEVALUE($H2015)+$I2015)-(DATEVALUE($H2014)+$I2014))&lt;DATABASE!$J$6))),$A2015=$A2014),"LUAR JAM KERJA 2",IF(AND(OR(WEEKDAY($H2015,2)=1,WEEKDAY($H2015,2)=2,WEEKDAY($H2015,2)=3,WEEKDAY($H2015,2)=4,WEEKDAY($H2015,2)=5),$I2015&lt;=DATABASE!$J$3,$I2015&gt;=DATABASE!$I$3),"JAM KERJA",IF(AND(WEEKDAY($H2015,2)=6,$I2015&lt;=DATABASE!$J$4,$I2015&gt;=DATABASE!$I$4),"JAM KERJA","LUAR JAM KERJA 1")))))</f>
        <v/>
      </c>
      <c r="M2015" s="33" t="str">
        <f>IF('DATA ACCURATE'!T2018&lt;&gt;"",IF('DATA ACCURATE'!T2018&gt;100,'DATA ACCURATE'!T2018/10,'DATA ACCURATE'!T2018),"")</f>
        <v/>
      </c>
      <c r="N2015" t="str">
        <f>IF(M2015="","",IF(M2015&lt;=DATABASE!$I$9,"LOKAL",IF(M2015&lt;DATABASE!$J$9,"LUAR KOTA 1",IF($M2015&gt;=DATABASE!$J$9,"LUAR KOTA 2",""))))</f>
        <v/>
      </c>
      <c r="O2015" s="38" t="str">
        <f>IF('DATA ACCURATE'!L2018&lt;&gt;"",'DATA ACCURATE'!L2018,"")</f>
        <v/>
      </c>
      <c r="Q2015" s="38">
        <f t="shared" si="218"/>
        <v>0</v>
      </c>
      <c r="R2015" s="38">
        <f t="shared" si="218"/>
        <v>0</v>
      </c>
      <c r="S2015" s="38">
        <f t="shared" si="218"/>
        <v>0</v>
      </c>
      <c r="T2015" s="38">
        <f t="shared" si="216"/>
        <v>0</v>
      </c>
      <c r="U2015" s="38">
        <f t="shared" si="219"/>
        <v>0</v>
      </c>
      <c r="V2015" s="38">
        <f t="shared" si="219"/>
        <v>0</v>
      </c>
      <c r="W2015" s="38">
        <f t="shared" si="219"/>
        <v>0</v>
      </c>
      <c r="X2015" s="38">
        <f t="shared" si="220"/>
        <v>0</v>
      </c>
      <c r="Y2015" s="38">
        <f t="shared" si="220"/>
        <v>0</v>
      </c>
      <c r="Z2015" s="38">
        <f t="shared" si="220"/>
        <v>0</v>
      </c>
      <c r="AA2015" s="38">
        <f t="shared" si="217"/>
        <v>0</v>
      </c>
      <c r="AB2015" s="38">
        <f t="shared" si="221"/>
        <v>0</v>
      </c>
      <c r="AC2015" s="38">
        <f t="shared" si="222"/>
        <v>0</v>
      </c>
      <c r="AD2015" s="38" t="str">
        <f t="shared" si="223"/>
        <v>000000000000</v>
      </c>
    </row>
    <row r="2016" spans="1:30">
      <c r="A2016" s="9" t="str">
        <f>IF('DATA ACCURATE'!A2019&lt;&gt;"",'DATA ACCURATE'!A2019,"")</f>
        <v/>
      </c>
      <c r="B2016" s="9" t="str">
        <f>IF('DATA ACCURATE'!D2019&lt;&gt;"",'DATA ACCURATE'!D2019,"")</f>
        <v/>
      </c>
      <c r="C2016" s="38" t="str">
        <f>IF($AD2016="000000000000","",INDEX(DATABASE!$W$12:$W$71,MATCH($AD2016,DATABASE!$V$12:$V$71,0)))</f>
        <v/>
      </c>
      <c r="D2016" s="34" t="str">
        <f>IF(C2016="","",IF(E2016="",INDEX(DATABASE!$AF$13:$AF$62,MATCH($C2016,DATABASE!$AC$13:$AC$62,0)),IF(E2016="2x D11",INDEX(DATABASE!$AF$13:$AF$62,MATCH($C2016,DATABASE!$AC$13:$AC$62,0))+2*DATABASE!$AF$62,IF(E2016="3x D11",INDEX(DATABASE!$AF$13:$AF$62,MATCH($C2016,DATABASE!$AC$13:$AC$62,0))+3*DATABASE!$AF$62,""))))</f>
        <v/>
      </c>
      <c r="E2016" s="38" t="str">
        <f>IF(AND($K2016="Y",$G2016&lt;&gt;"UNYIL",$F2016&lt;DATABASE!$O$8),"2x D11",IF(AND($K2016="Y",$G2016&lt;&gt;"UNYIL",$F2016&gt;=DATABASE!$O$8),"3x D11",""))</f>
        <v/>
      </c>
      <c r="F2016" s="9" t="str">
        <f>IF('DATA ACCURATE'!N2019&lt;&gt;"",'DATA ACCURATE'!N2019,"")</f>
        <v/>
      </c>
      <c r="G2016" t="str">
        <f>IF(F2016="","",IF(F2016&lt;=DATABASE!$I$8,"UNYIL",IF(F2016&lt;=DATABASE!$J$8,"KECIL",IF(F2016&lt;DATABASE!$K$8,"TANGGUNG",IF(F2016&gt;=DATABASE!$K$8,"BESAR","")))))</f>
        <v/>
      </c>
      <c r="H2016" s="16" t="str">
        <f>IF('DATA ACCURATE'!J2019&lt;&gt;"",'DATA ACCURATE'!J2019,"")</f>
        <v/>
      </c>
      <c r="I2016" s="35" t="str">
        <f>IF(B2016&lt;&gt;"",IFERROR(VLOOKUP(B2016,'DATA TIMBANGAN'!G:M,7,FALSE),VLOOKUP(B2016,'DATA TIMBANGAN'!G:M,7)),"")</f>
        <v/>
      </c>
      <c r="J2016" s="25" t="str">
        <f>IF(H2016&lt;&gt;"",IFERROR(INDEX(DATABASE!$Z$19:$Z$38,MATCH(DATEVALUE(H2016),DATABASE!$AA$19:$AA$38,0)),INDEX(DATABASE!$Z$12:$Z$18,MATCH(WEEKDAY(H2016,2),DATABASE!$AA$12:$AA$18,0))),"")</f>
        <v/>
      </c>
      <c r="K2016" s="25" t="str">
        <f>IF('DATA ACCURATE'!V2019&lt;&gt;"",'DATA ACCURATE'!V2019,"")</f>
        <v/>
      </c>
      <c r="L2016" s="80" t="str">
        <f>IF($H2016="","",IF(OR($J2016="LIBUR",AND($L2015="LIBUR",$O2015=$O2016)),"LIBUR",IF(AND(OR($L2015="LUAR JAM KERJA 1",$L2015="LUAR JAM KERJA 2"),OR(OR(AND($H2015=$H2016,AND(OR($I2016&gt;DATABASE!$J$3,$I2016&lt;DATABASE!$J$6),((DATEVALUE($H2016)+$I2016)-(DATEVALUE($H2015)+$I2015))&lt;DATABASE!$J$6)),AND($H2015=$H2016,$O2015=$O2016,OR($I2016&gt;DATABASE!$J$6,$I2016&lt;DATABASE!$J$3))),AND(($H2016-$H2015)=1,OR($I2016&lt;DATABASE!$I$6,((DATEVALUE($H2016)+$I2016)-(DATEVALUE($H2015)+$I2015))&lt;DATABASE!$J$6))),$A2016=$A2015),"LUAR JAM KERJA 2",IF(AND(OR(WEEKDAY($H2016,2)=1,WEEKDAY($H2016,2)=2,WEEKDAY($H2016,2)=3,WEEKDAY($H2016,2)=4,WEEKDAY($H2016,2)=5),$I2016&lt;=DATABASE!$J$3,$I2016&gt;=DATABASE!$I$3),"JAM KERJA",IF(AND(WEEKDAY($H2016,2)=6,$I2016&lt;=DATABASE!$J$4,$I2016&gt;=DATABASE!$I$4),"JAM KERJA","LUAR JAM KERJA 1")))))</f>
        <v/>
      </c>
      <c r="M2016" s="33" t="str">
        <f>IF('DATA ACCURATE'!T2019&lt;&gt;"",IF('DATA ACCURATE'!T2019&gt;100,'DATA ACCURATE'!T2019/10,'DATA ACCURATE'!T2019),"")</f>
        <v/>
      </c>
      <c r="N2016" t="str">
        <f>IF(M2016="","",IF(M2016&lt;=DATABASE!$I$9,"LOKAL",IF(M2016&lt;DATABASE!$J$9,"LUAR KOTA 1",IF($M2016&gt;=DATABASE!$J$9,"LUAR KOTA 2",""))))</f>
        <v/>
      </c>
      <c r="O2016" s="38" t="str">
        <f>IF('DATA ACCURATE'!L2019&lt;&gt;"",'DATA ACCURATE'!L2019,"")</f>
        <v/>
      </c>
      <c r="Q2016" s="38">
        <f t="shared" si="218"/>
        <v>0</v>
      </c>
      <c r="R2016" s="38">
        <f t="shared" si="218"/>
        <v>0</v>
      </c>
      <c r="S2016" s="38">
        <f t="shared" si="218"/>
        <v>0</v>
      </c>
      <c r="T2016" s="38">
        <f t="shared" si="216"/>
        <v>0</v>
      </c>
      <c r="U2016" s="38">
        <f t="shared" si="219"/>
        <v>0</v>
      </c>
      <c r="V2016" s="38">
        <f t="shared" si="219"/>
        <v>0</v>
      </c>
      <c r="W2016" s="38">
        <f t="shared" si="219"/>
        <v>0</v>
      </c>
      <c r="X2016" s="38">
        <f t="shared" si="220"/>
        <v>0</v>
      </c>
      <c r="Y2016" s="38">
        <f t="shared" si="220"/>
        <v>0</v>
      </c>
      <c r="Z2016" s="38">
        <f t="shared" si="220"/>
        <v>0</v>
      </c>
      <c r="AA2016" s="38">
        <f t="shared" si="217"/>
        <v>0</v>
      </c>
      <c r="AB2016" s="38">
        <f t="shared" si="221"/>
        <v>0</v>
      </c>
      <c r="AC2016" s="38">
        <f t="shared" si="222"/>
        <v>0</v>
      </c>
      <c r="AD2016" s="38" t="str">
        <f t="shared" si="223"/>
        <v>000000000000</v>
      </c>
    </row>
    <row r="2017" spans="1:30">
      <c r="A2017" s="9" t="str">
        <f>IF('DATA ACCURATE'!A2020&lt;&gt;"",'DATA ACCURATE'!A2020,"")</f>
        <v/>
      </c>
      <c r="B2017" s="9" t="str">
        <f>IF('DATA ACCURATE'!D2020&lt;&gt;"",'DATA ACCURATE'!D2020,"")</f>
        <v/>
      </c>
      <c r="C2017" s="38" t="str">
        <f>IF($AD2017="000000000000","",INDEX(DATABASE!$W$12:$W$71,MATCH($AD2017,DATABASE!$V$12:$V$71,0)))</f>
        <v/>
      </c>
      <c r="D2017" s="34" t="str">
        <f>IF(C2017="","",IF(E2017="",INDEX(DATABASE!$AF$13:$AF$62,MATCH($C2017,DATABASE!$AC$13:$AC$62,0)),IF(E2017="2x D11",INDEX(DATABASE!$AF$13:$AF$62,MATCH($C2017,DATABASE!$AC$13:$AC$62,0))+2*DATABASE!$AF$62,IF(E2017="3x D11",INDEX(DATABASE!$AF$13:$AF$62,MATCH($C2017,DATABASE!$AC$13:$AC$62,0))+3*DATABASE!$AF$62,""))))</f>
        <v/>
      </c>
      <c r="E2017" s="38" t="str">
        <f>IF(AND($K2017="Y",$G2017&lt;&gt;"UNYIL",$F2017&lt;DATABASE!$O$8),"2x D11",IF(AND($K2017="Y",$G2017&lt;&gt;"UNYIL",$F2017&gt;=DATABASE!$O$8),"3x D11",""))</f>
        <v/>
      </c>
      <c r="F2017" s="9" t="str">
        <f>IF('DATA ACCURATE'!N2020&lt;&gt;"",'DATA ACCURATE'!N2020,"")</f>
        <v/>
      </c>
      <c r="G2017" t="str">
        <f>IF(F2017="","",IF(F2017&lt;=DATABASE!$I$8,"UNYIL",IF(F2017&lt;=DATABASE!$J$8,"KECIL",IF(F2017&lt;DATABASE!$K$8,"TANGGUNG",IF(F2017&gt;=DATABASE!$K$8,"BESAR","")))))</f>
        <v/>
      </c>
      <c r="H2017" s="16" t="str">
        <f>IF('DATA ACCURATE'!J2020&lt;&gt;"",'DATA ACCURATE'!J2020,"")</f>
        <v/>
      </c>
      <c r="I2017" s="35" t="str">
        <f>IF(B2017&lt;&gt;"",IFERROR(VLOOKUP(B2017,'DATA TIMBANGAN'!G:M,7,FALSE),VLOOKUP(B2017,'DATA TIMBANGAN'!G:M,7)),"")</f>
        <v/>
      </c>
      <c r="J2017" s="25" t="str">
        <f>IF(H2017&lt;&gt;"",IFERROR(INDEX(DATABASE!$Z$19:$Z$38,MATCH(DATEVALUE(H2017),DATABASE!$AA$19:$AA$38,0)),INDEX(DATABASE!$Z$12:$Z$18,MATCH(WEEKDAY(H2017,2),DATABASE!$AA$12:$AA$18,0))),"")</f>
        <v/>
      </c>
      <c r="K2017" s="25" t="str">
        <f>IF('DATA ACCURATE'!V2020&lt;&gt;"",'DATA ACCURATE'!V2020,"")</f>
        <v/>
      </c>
      <c r="L2017" s="80" t="str">
        <f>IF($H2017="","",IF(OR($J2017="LIBUR",AND($L2016="LIBUR",$O2016=$O2017)),"LIBUR",IF(AND(OR($L2016="LUAR JAM KERJA 1",$L2016="LUAR JAM KERJA 2"),OR(OR(AND($H2016=$H2017,AND(OR($I2017&gt;DATABASE!$J$3,$I2017&lt;DATABASE!$J$6),((DATEVALUE($H2017)+$I2017)-(DATEVALUE($H2016)+$I2016))&lt;DATABASE!$J$6)),AND($H2016=$H2017,$O2016=$O2017,OR($I2017&gt;DATABASE!$J$6,$I2017&lt;DATABASE!$J$3))),AND(($H2017-$H2016)=1,OR($I2017&lt;DATABASE!$I$6,((DATEVALUE($H2017)+$I2017)-(DATEVALUE($H2016)+$I2016))&lt;DATABASE!$J$6))),$A2017=$A2016),"LUAR JAM KERJA 2",IF(AND(OR(WEEKDAY($H2017,2)=1,WEEKDAY($H2017,2)=2,WEEKDAY($H2017,2)=3,WEEKDAY($H2017,2)=4,WEEKDAY($H2017,2)=5),$I2017&lt;=DATABASE!$J$3,$I2017&gt;=DATABASE!$I$3),"JAM KERJA",IF(AND(WEEKDAY($H2017,2)=6,$I2017&lt;=DATABASE!$J$4,$I2017&gt;=DATABASE!$I$4),"JAM KERJA","LUAR JAM KERJA 1")))))</f>
        <v/>
      </c>
      <c r="M2017" s="33" t="str">
        <f>IF('DATA ACCURATE'!T2020&lt;&gt;"",IF('DATA ACCURATE'!T2020&gt;100,'DATA ACCURATE'!T2020/10,'DATA ACCURATE'!T2020),"")</f>
        <v/>
      </c>
      <c r="N2017" t="str">
        <f>IF(M2017="","",IF(M2017&lt;=DATABASE!$I$9,"LOKAL",IF(M2017&lt;DATABASE!$J$9,"LUAR KOTA 1",IF($M2017&gt;=DATABASE!$J$9,"LUAR KOTA 2",""))))</f>
        <v/>
      </c>
      <c r="O2017" s="38" t="str">
        <f>IF('DATA ACCURATE'!L2020&lt;&gt;"",'DATA ACCURATE'!L2020,"")</f>
        <v/>
      </c>
      <c r="Q2017" s="38">
        <f t="shared" si="218"/>
        <v>0</v>
      </c>
      <c r="R2017" s="38">
        <f t="shared" si="218"/>
        <v>0</v>
      </c>
      <c r="S2017" s="38">
        <f t="shared" si="218"/>
        <v>0</v>
      </c>
      <c r="T2017" s="38">
        <f t="shared" si="216"/>
        <v>0</v>
      </c>
      <c r="U2017" s="38">
        <f t="shared" si="219"/>
        <v>0</v>
      </c>
      <c r="V2017" s="38">
        <f t="shared" si="219"/>
        <v>0</v>
      </c>
      <c r="W2017" s="38">
        <f t="shared" si="219"/>
        <v>0</v>
      </c>
      <c r="X2017" s="38">
        <f t="shared" si="220"/>
        <v>0</v>
      </c>
      <c r="Y2017" s="38">
        <f t="shared" si="220"/>
        <v>0</v>
      </c>
      <c r="Z2017" s="38">
        <f t="shared" si="220"/>
        <v>0</v>
      </c>
      <c r="AA2017" s="38">
        <f t="shared" si="217"/>
        <v>0</v>
      </c>
      <c r="AB2017" s="38">
        <f t="shared" si="221"/>
        <v>0</v>
      </c>
      <c r="AC2017" s="38">
        <f t="shared" si="222"/>
        <v>0</v>
      </c>
      <c r="AD2017" s="38" t="str">
        <f t="shared" si="223"/>
        <v>000000000000</v>
      </c>
    </row>
    <row r="2018" spans="1:30">
      <c r="A2018" s="9" t="str">
        <f>IF('DATA ACCURATE'!A2021&lt;&gt;"",'DATA ACCURATE'!A2021,"")</f>
        <v/>
      </c>
      <c r="B2018" s="9" t="str">
        <f>IF('DATA ACCURATE'!D2021&lt;&gt;"",'DATA ACCURATE'!D2021,"")</f>
        <v/>
      </c>
      <c r="C2018" s="38" t="str">
        <f>IF($AD2018="000000000000","",INDEX(DATABASE!$W$12:$W$71,MATCH($AD2018,DATABASE!$V$12:$V$71,0)))</f>
        <v/>
      </c>
      <c r="D2018" s="34" t="str">
        <f>IF(C2018="","",IF(E2018="",INDEX(DATABASE!$AF$13:$AF$62,MATCH($C2018,DATABASE!$AC$13:$AC$62,0)),IF(E2018="2x D11",INDEX(DATABASE!$AF$13:$AF$62,MATCH($C2018,DATABASE!$AC$13:$AC$62,0))+2*DATABASE!$AF$62,IF(E2018="3x D11",INDEX(DATABASE!$AF$13:$AF$62,MATCH($C2018,DATABASE!$AC$13:$AC$62,0))+3*DATABASE!$AF$62,""))))</f>
        <v/>
      </c>
      <c r="E2018" s="38" t="str">
        <f>IF(AND($K2018="Y",$G2018&lt;&gt;"UNYIL",$F2018&lt;DATABASE!$O$8),"2x D11",IF(AND($K2018="Y",$G2018&lt;&gt;"UNYIL",$F2018&gt;=DATABASE!$O$8),"3x D11",""))</f>
        <v/>
      </c>
      <c r="F2018" s="9" t="str">
        <f>IF('DATA ACCURATE'!N2021&lt;&gt;"",'DATA ACCURATE'!N2021,"")</f>
        <v/>
      </c>
      <c r="G2018" t="str">
        <f>IF(F2018="","",IF(F2018&lt;=DATABASE!$I$8,"UNYIL",IF(F2018&lt;=DATABASE!$J$8,"KECIL",IF(F2018&lt;DATABASE!$K$8,"TANGGUNG",IF(F2018&gt;=DATABASE!$K$8,"BESAR","")))))</f>
        <v/>
      </c>
      <c r="H2018" s="16" t="str">
        <f>IF('DATA ACCURATE'!J2021&lt;&gt;"",'DATA ACCURATE'!J2021,"")</f>
        <v/>
      </c>
      <c r="I2018" s="35" t="str">
        <f>IF(B2018&lt;&gt;"",IFERROR(VLOOKUP(B2018,'DATA TIMBANGAN'!G:M,7,FALSE),VLOOKUP(B2018,'DATA TIMBANGAN'!G:M,7)),"")</f>
        <v/>
      </c>
      <c r="J2018" s="25" t="str">
        <f>IF(H2018&lt;&gt;"",IFERROR(INDEX(DATABASE!$Z$19:$Z$38,MATCH(DATEVALUE(H2018),DATABASE!$AA$19:$AA$38,0)),INDEX(DATABASE!$Z$12:$Z$18,MATCH(WEEKDAY(H2018,2),DATABASE!$AA$12:$AA$18,0))),"")</f>
        <v/>
      </c>
      <c r="K2018" s="25" t="str">
        <f>IF('DATA ACCURATE'!V2021&lt;&gt;"",'DATA ACCURATE'!V2021,"")</f>
        <v/>
      </c>
      <c r="L2018" s="80" t="str">
        <f>IF($H2018="","",IF(OR($J2018="LIBUR",AND($L2017="LIBUR",$O2017=$O2018)),"LIBUR",IF(AND(OR($L2017="LUAR JAM KERJA 1",$L2017="LUAR JAM KERJA 2"),OR(OR(AND($H2017=$H2018,AND(OR($I2018&gt;DATABASE!$J$3,$I2018&lt;DATABASE!$J$6),((DATEVALUE($H2018)+$I2018)-(DATEVALUE($H2017)+$I2017))&lt;DATABASE!$J$6)),AND($H2017=$H2018,$O2017=$O2018,OR($I2018&gt;DATABASE!$J$6,$I2018&lt;DATABASE!$J$3))),AND(($H2018-$H2017)=1,OR($I2018&lt;DATABASE!$I$6,((DATEVALUE($H2018)+$I2018)-(DATEVALUE($H2017)+$I2017))&lt;DATABASE!$J$6))),$A2018=$A2017),"LUAR JAM KERJA 2",IF(AND(OR(WEEKDAY($H2018,2)=1,WEEKDAY($H2018,2)=2,WEEKDAY($H2018,2)=3,WEEKDAY($H2018,2)=4,WEEKDAY($H2018,2)=5),$I2018&lt;=DATABASE!$J$3,$I2018&gt;=DATABASE!$I$3),"JAM KERJA",IF(AND(WEEKDAY($H2018,2)=6,$I2018&lt;=DATABASE!$J$4,$I2018&gt;=DATABASE!$I$4),"JAM KERJA","LUAR JAM KERJA 1")))))</f>
        <v/>
      </c>
      <c r="M2018" s="33" t="str">
        <f>IF('DATA ACCURATE'!T2021&lt;&gt;"",IF('DATA ACCURATE'!T2021&gt;100,'DATA ACCURATE'!T2021/10,'DATA ACCURATE'!T2021),"")</f>
        <v/>
      </c>
      <c r="N2018" t="str">
        <f>IF(M2018="","",IF(M2018&lt;=DATABASE!$I$9,"LOKAL",IF(M2018&lt;DATABASE!$J$9,"LUAR KOTA 1",IF($M2018&gt;=DATABASE!$J$9,"LUAR KOTA 2",""))))</f>
        <v/>
      </c>
      <c r="O2018" s="38" t="str">
        <f>IF('DATA ACCURATE'!L2021&lt;&gt;"",'DATA ACCURATE'!L2021,"")</f>
        <v/>
      </c>
      <c r="Q2018" s="38">
        <f t="shared" si="218"/>
        <v>0</v>
      </c>
      <c r="R2018" s="38">
        <f t="shared" si="218"/>
        <v>0</v>
      </c>
      <c r="S2018" s="38">
        <f t="shared" si="218"/>
        <v>0</v>
      </c>
      <c r="T2018" s="38">
        <f t="shared" si="216"/>
        <v>0</v>
      </c>
      <c r="U2018" s="38">
        <f t="shared" si="219"/>
        <v>0</v>
      </c>
      <c r="V2018" s="38">
        <f t="shared" si="219"/>
        <v>0</v>
      </c>
      <c r="W2018" s="38">
        <f t="shared" si="219"/>
        <v>0</v>
      </c>
      <c r="X2018" s="38">
        <f t="shared" si="220"/>
        <v>0</v>
      </c>
      <c r="Y2018" s="38">
        <f t="shared" si="220"/>
        <v>0</v>
      </c>
      <c r="Z2018" s="38">
        <f t="shared" si="220"/>
        <v>0</v>
      </c>
      <c r="AA2018" s="38">
        <f t="shared" si="217"/>
        <v>0</v>
      </c>
      <c r="AB2018" s="38">
        <f t="shared" si="221"/>
        <v>0</v>
      </c>
      <c r="AC2018" s="38">
        <f t="shared" si="222"/>
        <v>0</v>
      </c>
      <c r="AD2018" s="38" t="str">
        <f t="shared" si="223"/>
        <v>000000000000</v>
      </c>
    </row>
    <row r="2019" spans="1:30">
      <c r="A2019" s="9" t="str">
        <f>IF('DATA ACCURATE'!A2022&lt;&gt;"",'DATA ACCURATE'!A2022,"")</f>
        <v/>
      </c>
      <c r="B2019" s="9" t="str">
        <f>IF('DATA ACCURATE'!D2022&lt;&gt;"",'DATA ACCURATE'!D2022,"")</f>
        <v/>
      </c>
      <c r="C2019" s="38" t="str">
        <f>IF($AD2019="000000000000","",INDEX(DATABASE!$W$12:$W$71,MATCH($AD2019,DATABASE!$V$12:$V$71,0)))</f>
        <v/>
      </c>
      <c r="D2019" s="34" t="str">
        <f>IF(C2019="","",IF(E2019="",INDEX(DATABASE!$AF$13:$AF$62,MATCH($C2019,DATABASE!$AC$13:$AC$62,0)),IF(E2019="2x D11",INDEX(DATABASE!$AF$13:$AF$62,MATCH($C2019,DATABASE!$AC$13:$AC$62,0))+2*DATABASE!$AF$62,IF(E2019="3x D11",INDEX(DATABASE!$AF$13:$AF$62,MATCH($C2019,DATABASE!$AC$13:$AC$62,0))+3*DATABASE!$AF$62,""))))</f>
        <v/>
      </c>
      <c r="E2019" s="38" t="str">
        <f>IF(AND($K2019="Y",$G2019&lt;&gt;"UNYIL",$F2019&lt;DATABASE!$O$8),"2x D11",IF(AND($K2019="Y",$G2019&lt;&gt;"UNYIL",$F2019&gt;=DATABASE!$O$8),"3x D11",""))</f>
        <v/>
      </c>
      <c r="F2019" s="9" t="str">
        <f>IF('DATA ACCURATE'!N2022&lt;&gt;"",'DATA ACCURATE'!N2022,"")</f>
        <v/>
      </c>
      <c r="G2019" t="str">
        <f>IF(F2019="","",IF(F2019&lt;=DATABASE!$I$8,"UNYIL",IF(F2019&lt;=DATABASE!$J$8,"KECIL",IF(F2019&lt;DATABASE!$K$8,"TANGGUNG",IF(F2019&gt;=DATABASE!$K$8,"BESAR","")))))</f>
        <v/>
      </c>
      <c r="H2019" s="16" t="str">
        <f>IF('DATA ACCURATE'!J2022&lt;&gt;"",'DATA ACCURATE'!J2022,"")</f>
        <v/>
      </c>
      <c r="I2019" s="35" t="str">
        <f>IF(B2019&lt;&gt;"",IFERROR(VLOOKUP(B2019,'DATA TIMBANGAN'!G:M,7,FALSE),VLOOKUP(B2019,'DATA TIMBANGAN'!G:M,7)),"")</f>
        <v/>
      </c>
      <c r="J2019" s="25" t="str">
        <f>IF(H2019&lt;&gt;"",IFERROR(INDEX(DATABASE!$Z$19:$Z$38,MATCH(DATEVALUE(H2019),DATABASE!$AA$19:$AA$38,0)),INDEX(DATABASE!$Z$12:$Z$18,MATCH(WEEKDAY(H2019,2),DATABASE!$AA$12:$AA$18,0))),"")</f>
        <v/>
      </c>
      <c r="K2019" s="25" t="str">
        <f>IF('DATA ACCURATE'!V2022&lt;&gt;"",'DATA ACCURATE'!V2022,"")</f>
        <v/>
      </c>
      <c r="L2019" s="80" t="str">
        <f>IF($H2019="","",IF(OR($J2019="LIBUR",AND($L2018="LIBUR",$O2018=$O2019)),"LIBUR",IF(AND(OR($L2018="LUAR JAM KERJA 1",$L2018="LUAR JAM KERJA 2"),OR(OR(AND($H2018=$H2019,AND(OR($I2019&gt;DATABASE!$J$3,$I2019&lt;DATABASE!$J$6),((DATEVALUE($H2019)+$I2019)-(DATEVALUE($H2018)+$I2018))&lt;DATABASE!$J$6)),AND($H2018=$H2019,$O2018=$O2019,OR($I2019&gt;DATABASE!$J$6,$I2019&lt;DATABASE!$J$3))),AND(($H2019-$H2018)=1,OR($I2019&lt;DATABASE!$I$6,((DATEVALUE($H2019)+$I2019)-(DATEVALUE($H2018)+$I2018))&lt;DATABASE!$J$6))),$A2019=$A2018),"LUAR JAM KERJA 2",IF(AND(OR(WEEKDAY($H2019,2)=1,WEEKDAY($H2019,2)=2,WEEKDAY($H2019,2)=3,WEEKDAY($H2019,2)=4,WEEKDAY($H2019,2)=5),$I2019&lt;=DATABASE!$J$3,$I2019&gt;=DATABASE!$I$3),"JAM KERJA",IF(AND(WEEKDAY($H2019,2)=6,$I2019&lt;=DATABASE!$J$4,$I2019&gt;=DATABASE!$I$4),"JAM KERJA","LUAR JAM KERJA 1")))))</f>
        <v/>
      </c>
      <c r="M2019" s="33" t="str">
        <f>IF('DATA ACCURATE'!T2022&lt;&gt;"",IF('DATA ACCURATE'!T2022&gt;100,'DATA ACCURATE'!T2022/10,'DATA ACCURATE'!T2022),"")</f>
        <v/>
      </c>
      <c r="N2019" t="str">
        <f>IF(M2019="","",IF(M2019&lt;=DATABASE!$I$9,"LOKAL",IF(M2019&lt;DATABASE!$J$9,"LUAR KOTA 1",IF($M2019&gt;=DATABASE!$J$9,"LUAR KOTA 2",""))))</f>
        <v/>
      </c>
      <c r="O2019" s="38" t="str">
        <f>IF('DATA ACCURATE'!L2022&lt;&gt;"",'DATA ACCURATE'!L2022,"")</f>
        <v/>
      </c>
      <c r="Q2019" s="38">
        <f t="shared" si="218"/>
        <v>0</v>
      </c>
      <c r="R2019" s="38">
        <f t="shared" si="218"/>
        <v>0</v>
      </c>
      <c r="S2019" s="38">
        <f t="shared" si="218"/>
        <v>0</v>
      </c>
      <c r="T2019" s="38">
        <f t="shared" si="216"/>
        <v>0</v>
      </c>
      <c r="U2019" s="38">
        <f t="shared" si="219"/>
        <v>0</v>
      </c>
      <c r="V2019" s="38">
        <f t="shared" si="219"/>
        <v>0</v>
      </c>
      <c r="W2019" s="38">
        <f t="shared" si="219"/>
        <v>0</v>
      </c>
      <c r="X2019" s="38">
        <f t="shared" si="220"/>
        <v>0</v>
      </c>
      <c r="Y2019" s="38">
        <f t="shared" si="220"/>
        <v>0</v>
      </c>
      <c r="Z2019" s="38">
        <f t="shared" si="220"/>
        <v>0</v>
      </c>
      <c r="AA2019" s="38">
        <f t="shared" si="217"/>
        <v>0</v>
      </c>
      <c r="AB2019" s="38">
        <f t="shared" si="221"/>
        <v>0</v>
      </c>
      <c r="AC2019" s="38">
        <f t="shared" si="222"/>
        <v>0</v>
      </c>
      <c r="AD2019" s="38" t="str">
        <f t="shared" si="223"/>
        <v>000000000000</v>
      </c>
    </row>
    <row r="2020" spans="1:30">
      <c r="A2020" s="9" t="str">
        <f>IF('DATA ACCURATE'!A2023&lt;&gt;"",'DATA ACCURATE'!A2023,"")</f>
        <v/>
      </c>
      <c r="B2020" s="9" t="str">
        <f>IF('DATA ACCURATE'!D2023&lt;&gt;"",'DATA ACCURATE'!D2023,"")</f>
        <v/>
      </c>
      <c r="C2020" s="38" t="str">
        <f>IF($AD2020="000000000000","",INDEX(DATABASE!$W$12:$W$71,MATCH($AD2020,DATABASE!$V$12:$V$71,0)))</f>
        <v/>
      </c>
      <c r="D2020" s="34" t="str">
        <f>IF(C2020="","",IF(E2020="",INDEX(DATABASE!$AF$13:$AF$62,MATCH($C2020,DATABASE!$AC$13:$AC$62,0)),IF(E2020="2x D11",INDEX(DATABASE!$AF$13:$AF$62,MATCH($C2020,DATABASE!$AC$13:$AC$62,0))+2*DATABASE!$AF$62,IF(E2020="3x D11",INDEX(DATABASE!$AF$13:$AF$62,MATCH($C2020,DATABASE!$AC$13:$AC$62,0))+3*DATABASE!$AF$62,""))))</f>
        <v/>
      </c>
      <c r="E2020" s="38" t="str">
        <f>IF(AND($K2020="Y",$G2020&lt;&gt;"UNYIL",$F2020&lt;DATABASE!$O$8),"2x D11",IF(AND($K2020="Y",$G2020&lt;&gt;"UNYIL",$F2020&gt;=DATABASE!$O$8),"3x D11",""))</f>
        <v/>
      </c>
      <c r="F2020" s="9" t="str">
        <f>IF('DATA ACCURATE'!N2023&lt;&gt;"",'DATA ACCURATE'!N2023,"")</f>
        <v/>
      </c>
      <c r="G2020" t="str">
        <f>IF(F2020="","",IF(F2020&lt;=DATABASE!$I$8,"UNYIL",IF(F2020&lt;=DATABASE!$J$8,"KECIL",IF(F2020&lt;DATABASE!$K$8,"TANGGUNG",IF(F2020&gt;=DATABASE!$K$8,"BESAR","")))))</f>
        <v/>
      </c>
      <c r="H2020" s="16" t="str">
        <f>IF('DATA ACCURATE'!J2023&lt;&gt;"",'DATA ACCURATE'!J2023,"")</f>
        <v/>
      </c>
      <c r="I2020" s="35" t="str">
        <f>IF(B2020&lt;&gt;"",IFERROR(VLOOKUP(B2020,'DATA TIMBANGAN'!G:M,7,FALSE),VLOOKUP(B2020,'DATA TIMBANGAN'!G:M,7)),"")</f>
        <v/>
      </c>
      <c r="J2020" s="25" t="str">
        <f>IF(H2020&lt;&gt;"",IFERROR(INDEX(DATABASE!$Z$19:$Z$38,MATCH(DATEVALUE(H2020),DATABASE!$AA$19:$AA$38,0)),INDEX(DATABASE!$Z$12:$Z$18,MATCH(WEEKDAY(H2020,2),DATABASE!$AA$12:$AA$18,0))),"")</f>
        <v/>
      </c>
      <c r="K2020" s="25" t="str">
        <f>IF('DATA ACCURATE'!V2023&lt;&gt;"",'DATA ACCURATE'!V2023,"")</f>
        <v/>
      </c>
      <c r="L2020" s="80" t="str">
        <f>IF($H2020="","",IF(OR($J2020="LIBUR",AND($L2019="LIBUR",$O2019=$O2020)),"LIBUR",IF(AND(OR($L2019="LUAR JAM KERJA 1",$L2019="LUAR JAM KERJA 2"),OR(OR(AND($H2019=$H2020,AND(OR($I2020&gt;DATABASE!$J$3,$I2020&lt;DATABASE!$J$6),((DATEVALUE($H2020)+$I2020)-(DATEVALUE($H2019)+$I2019))&lt;DATABASE!$J$6)),AND($H2019=$H2020,$O2019=$O2020,OR($I2020&gt;DATABASE!$J$6,$I2020&lt;DATABASE!$J$3))),AND(($H2020-$H2019)=1,OR($I2020&lt;DATABASE!$I$6,((DATEVALUE($H2020)+$I2020)-(DATEVALUE($H2019)+$I2019))&lt;DATABASE!$J$6))),$A2020=$A2019),"LUAR JAM KERJA 2",IF(AND(OR(WEEKDAY($H2020,2)=1,WEEKDAY($H2020,2)=2,WEEKDAY($H2020,2)=3,WEEKDAY($H2020,2)=4,WEEKDAY($H2020,2)=5),$I2020&lt;=DATABASE!$J$3,$I2020&gt;=DATABASE!$I$3),"JAM KERJA",IF(AND(WEEKDAY($H2020,2)=6,$I2020&lt;=DATABASE!$J$4,$I2020&gt;=DATABASE!$I$4),"JAM KERJA","LUAR JAM KERJA 1")))))</f>
        <v/>
      </c>
      <c r="M2020" s="33" t="str">
        <f>IF('DATA ACCURATE'!T2023&lt;&gt;"",IF('DATA ACCURATE'!T2023&gt;100,'DATA ACCURATE'!T2023/10,'DATA ACCURATE'!T2023),"")</f>
        <v/>
      </c>
      <c r="N2020" t="str">
        <f>IF(M2020="","",IF(M2020&lt;=DATABASE!$I$9,"LOKAL",IF(M2020&lt;DATABASE!$J$9,"LUAR KOTA 1",IF($M2020&gt;=DATABASE!$J$9,"LUAR KOTA 2",""))))</f>
        <v/>
      </c>
      <c r="O2020" s="38" t="str">
        <f>IF('DATA ACCURATE'!L2023&lt;&gt;"",'DATA ACCURATE'!L2023,"")</f>
        <v/>
      </c>
      <c r="Q2020" s="38">
        <f t="shared" si="218"/>
        <v>0</v>
      </c>
      <c r="R2020" s="38">
        <f t="shared" si="218"/>
        <v>0</v>
      </c>
      <c r="S2020" s="38">
        <f t="shared" si="218"/>
        <v>0</v>
      </c>
      <c r="T2020" s="38">
        <f t="shared" si="216"/>
        <v>0</v>
      </c>
      <c r="U2020" s="38">
        <f t="shared" si="219"/>
        <v>0</v>
      </c>
      <c r="V2020" s="38">
        <f t="shared" si="219"/>
        <v>0</v>
      </c>
      <c r="W2020" s="38">
        <f t="shared" si="219"/>
        <v>0</v>
      </c>
      <c r="X2020" s="38">
        <f t="shared" si="220"/>
        <v>0</v>
      </c>
      <c r="Y2020" s="38">
        <f t="shared" si="220"/>
        <v>0</v>
      </c>
      <c r="Z2020" s="38">
        <f t="shared" si="220"/>
        <v>0</v>
      </c>
      <c r="AA2020" s="38">
        <f t="shared" si="217"/>
        <v>0</v>
      </c>
      <c r="AB2020" s="38">
        <f t="shared" si="221"/>
        <v>0</v>
      </c>
      <c r="AC2020" s="38">
        <f t="shared" si="222"/>
        <v>0</v>
      </c>
      <c r="AD2020" s="38" t="str">
        <f t="shared" si="223"/>
        <v>000000000000</v>
      </c>
    </row>
    <row r="2021" spans="1:30">
      <c r="A2021" s="9" t="str">
        <f>IF('DATA ACCURATE'!A2024&lt;&gt;"",'DATA ACCURATE'!A2024,"")</f>
        <v/>
      </c>
      <c r="B2021" s="9" t="str">
        <f>IF('DATA ACCURATE'!D2024&lt;&gt;"",'DATA ACCURATE'!D2024,"")</f>
        <v/>
      </c>
      <c r="C2021" s="38" t="str">
        <f>IF($AD2021="000000000000","",INDEX(DATABASE!$W$12:$W$71,MATCH($AD2021,DATABASE!$V$12:$V$71,0)))</f>
        <v/>
      </c>
      <c r="D2021" s="34" t="str">
        <f>IF(C2021="","",IF(E2021="",INDEX(DATABASE!$AF$13:$AF$62,MATCH($C2021,DATABASE!$AC$13:$AC$62,0)),IF(E2021="2x D11",INDEX(DATABASE!$AF$13:$AF$62,MATCH($C2021,DATABASE!$AC$13:$AC$62,0))+2*DATABASE!$AF$62,IF(E2021="3x D11",INDEX(DATABASE!$AF$13:$AF$62,MATCH($C2021,DATABASE!$AC$13:$AC$62,0))+3*DATABASE!$AF$62,""))))</f>
        <v/>
      </c>
      <c r="E2021" s="38" t="str">
        <f>IF(AND($K2021="Y",$G2021&lt;&gt;"UNYIL",$F2021&lt;DATABASE!$O$8),"2x D11",IF(AND($K2021="Y",$G2021&lt;&gt;"UNYIL",$F2021&gt;=DATABASE!$O$8),"3x D11",""))</f>
        <v/>
      </c>
      <c r="F2021" s="9" t="str">
        <f>IF('DATA ACCURATE'!N2024&lt;&gt;"",'DATA ACCURATE'!N2024,"")</f>
        <v/>
      </c>
      <c r="G2021" t="str">
        <f>IF(F2021="","",IF(F2021&lt;=DATABASE!$I$8,"UNYIL",IF(F2021&lt;=DATABASE!$J$8,"KECIL",IF(F2021&lt;DATABASE!$K$8,"TANGGUNG",IF(F2021&gt;=DATABASE!$K$8,"BESAR","")))))</f>
        <v/>
      </c>
      <c r="H2021" s="16" t="str">
        <f>IF('DATA ACCURATE'!J2024&lt;&gt;"",'DATA ACCURATE'!J2024,"")</f>
        <v/>
      </c>
      <c r="I2021" s="35" t="str">
        <f>IF(B2021&lt;&gt;"",IFERROR(VLOOKUP(B2021,'DATA TIMBANGAN'!G:M,7,FALSE),VLOOKUP(B2021,'DATA TIMBANGAN'!G:M,7)),"")</f>
        <v/>
      </c>
      <c r="J2021" s="25" t="str">
        <f>IF(H2021&lt;&gt;"",IFERROR(INDEX(DATABASE!$Z$19:$Z$38,MATCH(DATEVALUE(H2021),DATABASE!$AA$19:$AA$38,0)),INDEX(DATABASE!$Z$12:$Z$18,MATCH(WEEKDAY(H2021,2),DATABASE!$AA$12:$AA$18,0))),"")</f>
        <v/>
      </c>
      <c r="K2021" s="25" t="str">
        <f>IF('DATA ACCURATE'!V2024&lt;&gt;"",'DATA ACCURATE'!V2024,"")</f>
        <v/>
      </c>
      <c r="L2021" s="80" t="str">
        <f>IF($H2021="","",IF(OR($J2021="LIBUR",AND($L2020="LIBUR",$O2020=$O2021)),"LIBUR",IF(AND(OR($L2020="LUAR JAM KERJA 1",$L2020="LUAR JAM KERJA 2"),OR(OR(AND($H2020=$H2021,AND(OR($I2021&gt;DATABASE!$J$3,$I2021&lt;DATABASE!$J$6),((DATEVALUE($H2021)+$I2021)-(DATEVALUE($H2020)+$I2020))&lt;DATABASE!$J$6)),AND($H2020=$H2021,$O2020=$O2021,OR($I2021&gt;DATABASE!$J$6,$I2021&lt;DATABASE!$J$3))),AND(($H2021-$H2020)=1,OR($I2021&lt;DATABASE!$I$6,((DATEVALUE($H2021)+$I2021)-(DATEVALUE($H2020)+$I2020))&lt;DATABASE!$J$6))),$A2021=$A2020),"LUAR JAM KERJA 2",IF(AND(OR(WEEKDAY($H2021,2)=1,WEEKDAY($H2021,2)=2,WEEKDAY($H2021,2)=3,WEEKDAY($H2021,2)=4,WEEKDAY($H2021,2)=5),$I2021&lt;=DATABASE!$J$3,$I2021&gt;=DATABASE!$I$3),"JAM KERJA",IF(AND(WEEKDAY($H2021,2)=6,$I2021&lt;=DATABASE!$J$4,$I2021&gt;=DATABASE!$I$4),"JAM KERJA","LUAR JAM KERJA 1")))))</f>
        <v/>
      </c>
      <c r="M2021" s="33" t="str">
        <f>IF('DATA ACCURATE'!T2024&lt;&gt;"",IF('DATA ACCURATE'!T2024&gt;100,'DATA ACCURATE'!T2024/10,'DATA ACCURATE'!T2024),"")</f>
        <v/>
      </c>
      <c r="N2021" t="str">
        <f>IF(M2021="","",IF(M2021&lt;=DATABASE!$I$9,"LOKAL",IF(M2021&lt;DATABASE!$J$9,"LUAR KOTA 1",IF($M2021&gt;=DATABASE!$J$9,"LUAR KOTA 2",""))))</f>
        <v/>
      </c>
      <c r="O2021" s="38" t="str">
        <f>IF('DATA ACCURATE'!L2024&lt;&gt;"",'DATA ACCURATE'!L2024,"")</f>
        <v/>
      </c>
      <c r="Q2021" s="38">
        <f t="shared" si="218"/>
        <v>0</v>
      </c>
      <c r="R2021" s="38">
        <f t="shared" si="218"/>
        <v>0</v>
      </c>
      <c r="S2021" s="38">
        <f t="shared" si="218"/>
        <v>0</v>
      </c>
      <c r="T2021" s="38">
        <f t="shared" si="216"/>
        <v>0</v>
      </c>
      <c r="U2021" s="38">
        <f t="shared" si="219"/>
        <v>0</v>
      </c>
      <c r="V2021" s="38">
        <f t="shared" si="219"/>
        <v>0</v>
      </c>
      <c r="W2021" s="38">
        <f t="shared" si="219"/>
        <v>0</v>
      </c>
      <c r="X2021" s="38">
        <f t="shared" si="220"/>
        <v>0</v>
      </c>
      <c r="Y2021" s="38">
        <f t="shared" si="220"/>
        <v>0</v>
      </c>
      <c r="Z2021" s="38">
        <f t="shared" si="220"/>
        <v>0</v>
      </c>
      <c r="AA2021" s="38">
        <f t="shared" si="217"/>
        <v>0</v>
      </c>
      <c r="AB2021" s="38">
        <f t="shared" si="221"/>
        <v>0</v>
      </c>
      <c r="AC2021" s="38">
        <f t="shared" si="222"/>
        <v>0</v>
      </c>
      <c r="AD2021" s="38" t="str">
        <f t="shared" si="223"/>
        <v>000000000000</v>
      </c>
    </row>
    <row r="2022" spans="1:30">
      <c r="A2022" s="9" t="str">
        <f>IF('DATA ACCURATE'!A2025&lt;&gt;"",'DATA ACCURATE'!A2025,"")</f>
        <v/>
      </c>
      <c r="B2022" s="9" t="str">
        <f>IF('DATA ACCURATE'!D2025&lt;&gt;"",'DATA ACCURATE'!D2025,"")</f>
        <v/>
      </c>
      <c r="C2022" s="38" t="str">
        <f>IF($AD2022="000000000000","",INDEX(DATABASE!$W$12:$W$71,MATCH($AD2022,DATABASE!$V$12:$V$71,0)))</f>
        <v/>
      </c>
      <c r="D2022" s="34" t="str">
        <f>IF(C2022="","",IF(E2022="",INDEX(DATABASE!$AF$13:$AF$62,MATCH($C2022,DATABASE!$AC$13:$AC$62,0)),IF(E2022="2x D11",INDEX(DATABASE!$AF$13:$AF$62,MATCH($C2022,DATABASE!$AC$13:$AC$62,0))+2*DATABASE!$AF$62,IF(E2022="3x D11",INDEX(DATABASE!$AF$13:$AF$62,MATCH($C2022,DATABASE!$AC$13:$AC$62,0))+3*DATABASE!$AF$62,""))))</f>
        <v/>
      </c>
      <c r="E2022" s="38" t="str">
        <f>IF(AND($K2022="Y",$G2022&lt;&gt;"UNYIL",$F2022&lt;DATABASE!$O$8),"2x D11",IF(AND($K2022="Y",$G2022&lt;&gt;"UNYIL",$F2022&gt;=DATABASE!$O$8),"3x D11",""))</f>
        <v/>
      </c>
      <c r="F2022" s="9" t="str">
        <f>IF('DATA ACCURATE'!N2025&lt;&gt;"",'DATA ACCURATE'!N2025,"")</f>
        <v/>
      </c>
      <c r="G2022" t="str">
        <f>IF(F2022="","",IF(F2022&lt;=DATABASE!$I$8,"UNYIL",IF(F2022&lt;=DATABASE!$J$8,"KECIL",IF(F2022&lt;DATABASE!$K$8,"TANGGUNG",IF(F2022&gt;=DATABASE!$K$8,"BESAR","")))))</f>
        <v/>
      </c>
      <c r="H2022" s="16" t="str">
        <f>IF('DATA ACCURATE'!J2025&lt;&gt;"",'DATA ACCURATE'!J2025,"")</f>
        <v/>
      </c>
      <c r="I2022" s="35" t="str">
        <f>IF(B2022&lt;&gt;"",IFERROR(VLOOKUP(B2022,'DATA TIMBANGAN'!G:M,7,FALSE),VLOOKUP(B2022,'DATA TIMBANGAN'!G:M,7)),"")</f>
        <v/>
      </c>
      <c r="J2022" s="25" t="str">
        <f>IF(H2022&lt;&gt;"",IFERROR(INDEX(DATABASE!$Z$19:$Z$38,MATCH(DATEVALUE(H2022),DATABASE!$AA$19:$AA$38,0)),INDEX(DATABASE!$Z$12:$Z$18,MATCH(WEEKDAY(H2022,2),DATABASE!$AA$12:$AA$18,0))),"")</f>
        <v/>
      </c>
      <c r="K2022" s="25" t="str">
        <f>IF('DATA ACCURATE'!V2025&lt;&gt;"",'DATA ACCURATE'!V2025,"")</f>
        <v/>
      </c>
      <c r="L2022" s="80" t="str">
        <f>IF($H2022="","",IF(OR($J2022="LIBUR",AND($L2021="LIBUR",$O2021=$O2022)),"LIBUR",IF(AND(OR($L2021="LUAR JAM KERJA 1",$L2021="LUAR JAM KERJA 2"),OR(OR(AND($H2021=$H2022,AND(OR($I2022&gt;DATABASE!$J$3,$I2022&lt;DATABASE!$J$6),((DATEVALUE($H2022)+$I2022)-(DATEVALUE($H2021)+$I2021))&lt;DATABASE!$J$6)),AND($H2021=$H2022,$O2021=$O2022,OR($I2022&gt;DATABASE!$J$6,$I2022&lt;DATABASE!$J$3))),AND(($H2022-$H2021)=1,OR($I2022&lt;DATABASE!$I$6,((DATEVALUE($H2022)+$I2022)-(DATEVALUE($H2021)+$I2021))&lt;DATABASE!$J$6))),$A2022=$A2021),"LUAR JAM KERJA 2",IF(AND(OR(WEEKDAY($H2022,2)=1,WEEKDAY($H2022,2)=2,WEEKDAY($H2022,2)=3,WEEKDAY($H2022,2)=4,WEEKDAY($H2022,2)=5),$I2022&lt;=DATABASE!$J$3,$I2022&gt;=DATABASE!$I$3),"JAM KERJA",IF(AND(WEEKDAY($H2022,2)=6,$I2022&lt;=DATABASE!$J$4,$I2022&gt;=DATABASE!$I$4),"JAM KERJA","LUAR JAM KERJA 1")))))</f>
        <v/>
      </c>
      <c r="M2022" s="33" t="str">
        <f>IF('DATA ACCURATE'!T2025&lt;&gt;"",IF('DATA ACCURATE'!T2025&gt;100,'DATA ACCURATE'!T2025/10,'DATA ACCURATE'!T2025),"")</f>
        <v/>
      </c>
      <c r="N2022" t="str">
        <f>IF(M2022="","",IF(M2022&lt;=DATABASE!$I$9,"LOKAL",IF(M2022&lt;DATABASE!$J$9,"LUAR KOTA 1",IF($M2022&gt;=DATABASE!$J$9,"LUAR KOTA 2",""))))</f>
        <v/>
      </c>
      <c r="O2022" s="38" t="str">
        <f>IF('DATA ACCURATE'!L2025&lt;&gt;"",'DATA ACCURATE'!L2025,"")</f>
        <v/>
      </c>
      <c r="Q2022" s="38">
        <f t="shared" si="218"/>
        <v>0</v>
      </c>
      <c r="R2022" s="38">
        <f t="shared" si="218"/>
        <v>0</v>
      </c>
      <c r="S2022" s="38">
        <f t="shared" si="218"/>
        <v>0</v>
      </c>
      <c r="T2022" s="38">
        <f t="shared" si="216"/>
        <v>0</v>
      </c>
      <c r="U2022" s="38">
        <f t="shared" si="219"/>
        <v>0</v>
      </c>
      <c r="V2022" s="38">
        <f t="shared" si="219"/>
        <v>0</v>
      </c>
      <c r="W2022" s="38">
        <f t="shared" si="219"/>
        <v>0</v>
      </c>
      <c r="X2022" s="38">
        <f t="shared" si="220"/>
        <v>0</v>
      </c>
      <c r="Y2022" s="38">
        <f t="shared" si="220"/>
        <v>0</v>
      </c>
      <c r="Z2022" s="38">
        <f t="shared" si="220"/>
        <v>0</v>
      </c>
      <c r="AA2022" s="38">
        <f t="shared" si="217"/>
        <v>0</v>
      </c>
      <c r="AB2022" s="38">
        <f t="shared" si="221"/>
        <v>0</v>
      </c>
      <c r="AC2022" s="38">
        <f t="shared" si="222"/>
        <v>0</v>
      </c>
      <c r="AD2022" s="38" t="str">
        <f t="shared" si="223"/>
        <v>000000000000</v>
      </c>
    </row>
    <row r="2023" spans="1:30">
      <c r="A2023" s="9" t="str">
        <f>IF('DATA ACCURATE'!A2026&lt;&gt;"",'DATA ACCURATE'!A2026,"")</f>
        <v/>
      </c>
      <c r="B2023" s="9" t="str">
        <f>IF('DATA ACCURATE'!D2026&lt;&gt;"",'DATA ACCURATE'!D2026,"")</f>
        <v/>
      </c>
      <c r="C2023" s="38" t="str">
        <f>IF($AD2023="000000000000","",INDEX(DATABASE!$W$12:$W$71,MATCH($AD2023,DATABASE!$V$12:$V$71,0)))</f>
        <v/>
      </c>
      <c r="D2023" s="34" t="str">
        <f>IF(C2023="","",IF(E2023="",INDEX(DATABASE!$AF$13:$AF$62,MATCH($C2023,DATABASE!$AC$13:$AC$62,0)),IF(E2023="2x D11",INDEX(DATABASE!$AF$13:$AF$62,MATCH($C2023,DATABASE!$AC$13:$AC$62,0))+2*DATABASE!$AF$62,IF(E2023="3x D11",INDEX(DATABASE!$AF$13:$AF$62,MATCH($C2023,DATABASE!$AC$13:$AC$62,0))+3*DATABASE!$AF$62,""))))</f>
        <v/>
      </c>
      <c r="E2023" s="38" t="str">
        <f>IF(AND($K2023="Y",$G2023&lt;&gt;"UNYIL",$F2023&lt;DATABASE!$O$8),"2x D11",IF(AND($K2023="Y",$G2023&lt;&gt;"UNYIL",$F2023&gt;=DATABASE!$O$8),"3x D11",""))</f>
        <v/>
      </c>
      <c r="F2023" s="9" t="str">
        <f>IF('DATA ACCURATE'!N2026&lt;&gt;"",'DATA ACCURATE'!N2026,"")</f>
        <v/>
      </c>
      <c r="G2023" t="str">
        <f>IF(F2023="","",IF(F2023&lt;=DATABASE!$I$8,"UNYIL",IF(F2023&lt;=DATABASE!$J$8,"KECIL",IF(F2023&lt;DATABASE!$K$8,"TANGGUNG",IF(F2023&gt;=DATABASE!$K$8,"BESAR","")))))</f>
        <v/>
      </c>
      <c r="H2023" s="16" t="str">
        <f>IF('DATA ACCURATE'!J2026&lt;&gt;"",'DATA ACCURATE'!J2026,"")</f>
        <v/>
      </c>
      <c r="I2023" s="35" t="str">
        <f>IF(B2023&lt;&gt;"",IFERROR(VLOOKUP(B2023,'DATA TIMBANGAN'!G:M,7,FALSE),VLOOKUP(B2023,'DATA TIMBANGAN'!G:M,7)),"")</f>
        <v/>
      </c>
      <c r="J2023" s="25" t="str">
        <f>IF(H2023&lt;&gt;"",IFERROR(INDEX(DATABASE!$Z$19:$Z$38,MATCH(DATEVALUE(H2023),DATABASE!$AA$19:$AA$38,0)),INDEX(DATABASE!$Z$12:$Z$18,MATCH(WEEKDAY(H2023,2),DATABASE!$AA$12:$AA$18,0))),"")</f>
        <v/>
      </c>
      <c r="K2023" s="25" t="str">
        <f>IF('DATA ACCURATE'!V2026&lt;&gt;"",'DATA ACCURATE'!V2026,"")</f>
        <v/>
      </c>
      <c r="L2023" s="80" t="str">
        <f>IF($H2023="","",IF(OR($J2023="LIBUR",AND($L2022="LIBUR",$O2022=$O2023)),"LIBUR",IF(AND(OR($L2022="LUAR JAM KERJA 1",$L2022="LUAR JAM KERJA 2"),OR(OR(AND($H2022=$H2023,AND(OR($I2023&gt;DATABASE!$J$3,$I2023&lt;DATABASE!$J$6),((DATEVALUE($H2023)+$I2023)-(DATEVALUE($H2022)+$I2022))&lt;DATABASE!$J$6)),AND($H2022=$H2023,$O2022=$O2023,OR($I2023&gt;DATABASE!$J$6,$I2023&lt;DATABASE!$J$3))),AND(($H2023-$H2022)=1,OR($I2023&lt;DATABASE!$I$6,((DATEVALUE($H2023)+$I2023)-(DATEVALUE($H2022)+$I2022))&lt;DATABASE!$J$6))),$A2023=$A2022),"LUAR JAM KERJA 2",IF(AND(OR(WEEKDAY($H2023,2)=1,WEEKDAY($H2023,2)=2,WEEKDAY($H2023,2)=3,WEEKDAY($H2023,2)=4,WEEKDAY($H2023,2)=5),$I2023&lt;=DATABASE!$J$3,$I2023&gt;=DATABASE!$I$3),"JAM KERJA",IF(AND(WEEKDAY($H2023,2)=6,$I2023&lt;=DATABASE!$J$4,$I2023&gt;=DATABASE!$I$4),"JAM KERJA","LUAR JAM KERJA 1")))))</f>
        <v/>
      </c>
      <c r="M2023" s="33" t="str">
        <f>IF('DATA ACCURATE'!T2026&lt;&gt;"",IF('DATA ACCURATE'!T2026&gt;100,'DATA ACCURATE'!T2026/10,'DATA ACCURATE'!T2026),"")</f>
        <v/>
      </c>
      <c r="N2023" t="str">
        <f>IF(M2023="","",IF(M2023&lt;=DATABASE!$I$9,"LOKAL",IF(M2023&lt;DATABASE!$J$9,"LUAR KOTA 1",IF($M2023&gt;=DATABASE!$J$9,"LUAR KOTA 2",""))))</f>
        <v/>
      </c>
      <c r="O2023" s="38" t="str">
        <f>IF('DATA ACCURATE'!L2026&lt;&gt;"",'DATA ACCURATE'!L2026,"")</f>
        <v/>
      </c>
      <c r="Q2023" s="38">
        <f t="shared" si="218"/>
        <v>0</v>
      </c>
      <c r="R2023" s="38">
        <f t="shared" si="218"/>
        <v>0</v>
      </c>
      <c r="S2023" s="38">
        <f t="shared" si="218"/>
        <v>0</v>
      </c>
      <c r="T2023" s="38">
        <f t="shared" si="216"/>
        <v>0</v>
      </c>
      <c r="U2023" s="38">
        <f t="shared" si="219"/>
        <v>0</v>
      </c>
      <c r="V2023" s="38">
        <f t="shared" si="219"/>
        <v>0</v>
      </c>
      <c r="W2023" s="38">
        <f t="shared" si="219"/>
        <v>0</v>
      </c>
      <c r="X2023" s="38">
        <f t="shared" si="220"/>
        <v>0</v>
      </c>
      <c r="Y2023" s="38">
        <f t="shared" si="220"/>
        <v>0</v>
      </c>
      <c r="Z2023" s="38">
        <f t="shared" si="220"/>
        <v>0</v>
      </c>
      <c r="AA2023" s="38">
        <f t="shared" si="217"/>
        <v>0</v>
      </c>
      <c r="AB2023" s="38">
        <f t="shared" si="221"/>
        <v>0</v>
      </c>
      <c r="AC2023" s="38">
        <f t="shared" si="222"/>
        <v>0</v>
      </c>
      <c r="AD2023" s="38" t="str">
        <f t="shared" si="223"/>
        <v>000000000000</v>
      </c>
    </row>
    <row r="2024" spans="1:30">
      <c r="A2024" s="9" t="str">
        <f>IF('DATA ACCURATE'!A2027&lt;&gt;"",'DATA ACCURATE'!A2027,"")</f>
        <v/>
      </c>
      <c r="B2024" s="9" t="str">
        <f>IF('DATA ACCURATE'!D2027&lt;&gt;"",'DATA ACCURATE'!D2027,"")</f>
        <v/>
      </c>
      <c r="C2024" s="38" t="str">
        <f>IF($AD2024="000000000000","",INDEX(DATABASE!$W$12:$W$71,MATCH($AD2024,DATABASE!$V$12:$V$71,0)))</f>
        <v/>
      </c>
      <c r="D2024" s="34" t="str">
        <f>IF(C2024="","",IF(E2024="",INDEX(DATABASE!$AF$13:$AF$62,MATCH($C2024,DATABASE!$AC$13:$AC$62,0)),IF(E2024="2x D11",INDEX(DATABASE!$AF$13:$AF$62,MATCH($C2024,DATABASE!$AC$13:$AC$62,0))+2*DATABASE!$AF$62,IF(E2024="3x D11",INDEX(DATABASE!$AF$13:$AF$62,MATCH($C2024,DATABASE!$AC$13:$AC$62,0))+3*DATABASE!$AF$62,""))))</f>
        <v/>
      </c>
      <c r="E2024" s="38" t="str">
        <f>IF(AND($K2024="Y",$G2024&lt;&gt;"UNYIL",$F2024&lt;DATABASE!$O$8),"2x D11",IF(AND($K2024="Y",$G2024&lt;&gt;"UNYIL",$F2024&gt;=DATABASE!$O$8),"3x D11",""))</f>
        <v/>
      </c>
      <c r="F2024" s="9" t="str">
        <f>IF('DATA ACCURATE'!N2027&lt;&gt;"",'DATA ACCURATE'!N2027,"")</f>
        <v/>
      </c>
      <c r="G2024" t="str">
        <f>IF(F2024="","",IF(F2024&lt;=DATABASE!$I$8,"UNYIL",IF(F2024&lt;=DATABASE!$J$8,"KECIL",IF(F2024&lt;DATABASE!$K$8,"TANGGUNG",IF(F2024&gt;=DATABASE!$K$8,"BESAR","")))))</f>
        <v/>
      </c>
      <c r="H2024" s="16" t="str">
        <f>IF('DATA ACCURATE'!J2027&lt;&gt;"",'DATA ACCURATE'!J2027,"")</f>
        <v/>
      </c>
      <c r="I2024" s="35" t="str">
        <f>IF(B2024&lt;&gt;"",IFERROR(VLOOKUP(B2024,'DATA TIMBANGAN'!G:M,7,FALSE),VLOOKUP(B2024,'DATA TIMBANGAN'!G:M,7)),"")</f>
        <v/>
      </c>
      <c r="J2024" s="25" t="str">
        <f>IF(H2024&lt;&gt;"",IFERROR(INDEX(DATABASE!$Z$19:$Z$38,MATCH(DATEVALUE(H2024),DATABASE!$AA$19:$AA$38,0)),INDEX(DATABASE!$Z$12:$Z$18,MATCH(WEEKDAY(H2024,2),DATABASE!$AA$12:$AA$18,0))),"")</f>
        <v/>
      </c>
      <c r="K2024" s="25" t="str">
        <f>IF('DATA ACCURATE'!V2027&lt;&gt;"",'DATA ACCURATE'!V2027,"")</f>
        <v/>
      </c>
      <c r="L2024" s="80" t="str">
        <f>IF($H2024="","",IF(OR($J2024="LIBUR",AND($L2023="LIBUR",$O2023=$O2024)),"LIBUR",IF(AND(OR($L2023="LUAR JAM KERJA 1",$L2023="LUAR JAM KERJA 2"),OR(OR(AND($H2023=$H2024,AND(OR($I2024&gt;DATABASE!$J$3,$I2024&lt;DATABASE!$J$6),((DATEVALUE($H2024)+$I2024)-(DATEVALUE($H2023)+$I2023))&lt;DATABASE!$J$6)),AND($H2023=$H2024,$O2023=$O2024,OR($I2024&gt;DATABASE!$J$6,$I2024&lt;DATABASE!$J$3))),AND(($H2024-$H2023)=1,OR($I2024&lt;DATABASE!$I$6,((DATEVALUE($H2024)+$I2024)-(DATEVALUE($H2023)+$I2023))&lt;DATABASE!$J$6))),$A2024=$A2023),"LUAR JAM KERJA 2",IF(AND(OR(WEEKDAY($H2024,2)=1,WEEKDAY($H2024,2)=2,WEEKDAY($H2024,2)=3,WEEKDAY($H2024,2)=4,WEEKDAY($H2024,2)=5),$I2024&lt;=DATABASE!$J$3,$I2024&gt;=DATABASE!$I$3),"JAM KERJA",IF(AND(WEEKDAY($H2024,2)=6,$I2024&lt;=DATABASE!$J$4,$I2024&gt;=DATABASE!$I$4),"JAM KERJA","LUAR JAM KERJA 1")))))</f>
        <v/>
      </c>
      <c r="M2024" s="33" t="str">
        <f>IF('DATA ACCURATE'!T2027&lt;&gt;"",IF('DATA ACCURATE'!T2027&gt;100,'DATA ACCURATE'!T2027/10,'DATA ACCURATE'!T2027),"")</f>
        <v/>
      </c>
      <c r="N2024" t="str">
        <f>IF(M2024="","",IF(M2024&lt;=DATABASE!$I$9,"LOKAL",IF(M2024&lt;DATABASE!$J$9,"LUAR KOTA 1",IF($M2024&gt;=DATABASE!$J$9,"LUAR KOTA 2",""))))</f>
        <v/>
      </c>
      <c r="O2024" s="38" t="str">
        <f>IF('DATA ACCURATE'!L2027&lt;&gt;"",'DATA ACCURATE'!L2027,"")</f>
        <v/>
      </c>
      <c r="Q2024" s="38">
        <f t="shared" si="218"/>
        <v>0</v>
      </c>
      <c r="R2024" s="38">
        <f t="shared" si="218"/>
        <v>0</v>
      </c>
      <c r="S2024" s="38">
        <f t="shared" si="218"/>
        <v>0</v>
      </c>
      <c r="T2024" s="38">
        <f t="shared" si="216"/>
        <v>0</v>
      </c>
      <c r="U2024" s="38">
        <f t="shared" si="219"/>
        <v>0</v>
      </c>
      <c r="V2024" s="38">
        <f t="shared" si="219"/>
        <v>0</v>
      </c>
      <c r="W2024" s="38">
        <f t="shared" si="219"/>
        <v>0</v>
      </c>
      <c r="X2024" s="38">
        <f t="shared" si="220"/>
        <v>0</v>
      </c>
      <c r="Y2024" s="38">
        <f t="shared" si="220"/>
        <v>0</v>
      </c>
      <c r="Z2024" s="38">
        <f t="shared" si="220"/>
        <v>0</v>
      </c>
      <c r="AA2024" s="38">
        <f t="shared" si="217"/>
        <v>0</v>
      </c>
      <c r="AB2024" s="38">
        <f t="shared" si="221"/>
        <v>0</v>
      </c>
      <c r="AC2024" s="38">
        <f t="shared" si="222"/>
        <v>0</v>
      </c>
      <c r="AD2024" s="38" t="str">
        <f t="shared" si="223"/>
        <v>000000000000</v>
      </c>
    </row>
    <row r="2025" spans="1:30">
      <c r="A2025" s="9" t="str">
        <f>IF('DATA ACCURATE'!A2028&lt;&gt;"",'DATA ACCURATE'!A2028,"")</f>
        <v/>
      </c>
      <c r="B2025" s="9" t="str">
        <f>IF('DATA ACCURATE'!D2028&lt;&gt;"",'DATA ACCURATE'!D2028,"")</f>
        <v/>
      </c>
      <c r="C2025" s="38" t="str">
        <f>IF($AD2025="000000000000","",INDEX(DATABASE!$W$12:$W$71,MATCH($AD2025,DATABASE!$V$12:$V$71,0)))</f>
        <v/>
      </c>
      <c r="D2025" s="34" t="str">
        <f>IF(C2025="","",IF(E2025="",INDEX(DATABASE!$AF$13:$AF$62,MATCH($C2025,DATABASE!$AC$13:$AC$62,0)),IF(E2025="2x D11",INDEX(DATABASE!$AF$13:$AF$62,MATCH($C2025,DATABASE!$AC$13:$AC$62,0))+2*DATABASE!$AF$62,IF(E2025="3x D11",INDEX(DATABASE!$AF$13:$AF$62,MATCH($C2025,DATABASE!$AC$13:$AC$62,0))+3*DATABASE!$AF$62,""))))</f>
        <v/>
      </c>
      <c r="E2025" s="38" t="str">
        <f>IF(AND($K2025="Y",$G2025&lt;&gt;"UNYIL",$F2025&lt;DATABASE!$O$8),"2x D11",IF(AND($K2025="Y",$G2025&lt;&gt;"UNYIL",$F2025&gt;=DATABASE!$O$8),"3x D11",""))</f>
        <v/>
      </c>
      <c r="F2025" s="9" t="str">
        <f>IF('DATA ACCURATE'!N2028&lt;&gt;"",'DATA ACCURATE'!N2028,"")</f>
        <v/>
      </c>
      <c r="G2025" t="str">
        <f>IF(F2025="","",IF(F2025&lt;=DATABASE!$I$8,"UNYIL",IF(F2025&lt;=DATABASE!$J$8,"KECIL",IF(F2025&lt;DATABASE!$K$8,"TANGGUNG",IF(F2025&gt;=DATABASE!$K$8,"BESAR","")))))</f>
        <v/>
      </c>
      <c r="H2025" s="16" t="str">
        <f>IF('DATA ACCURATE'!J2028&lt;&gt;"",'DATA ACCURATE'!J2028,"")</f>
        <v/>
      </c>
      <c r="I2025" s="35" t="str">
        <f>IF(B2025&lt;&gt;"",IFERROR(VLOOKUP(B2025,'DATA TIMBANGAN'!G:M,7,FALSE),VLOOKUP(B2025,'DATA TIMBANGAN'!G:M,7)),"")</f>
        <v/>
      </c>
      <c r="J2025" s="25" t="str">
        <f>IF(H2025&lt;&gt;"",IFERROR(INDEX(DATABASE!$Z$19:$Z$38,MATCH(DATEVALUE(H2025),DATABASE!$AA$19:$AA$38,0)),INDEX(DATABASE!$Z$12:$Z$18,MATCH(WEEKDAY(H2025,2),DATABASE!$AA$12:$AA$18,0))),"")</f>
        <v/>
      </c>
      <c r="K2025" s="25" t="str">
        <f>IF('DATA ACCURATE'!V2028&lt;&gt;"",'DATA ACCURATE'!V2028,"")</f>
        <v/>
      </c>
      <c r="L2025" s="80" t="str">
        <f>IF($H2025="","",IF(OR($J2025="LIBUR",AND($L2024="LIBUR",$O2024=$O2025)),"LIBUR",IF(AND(OR($L2024="LUAR JAM KERJA 1",$L2024="LUAR JAM KERJA 2"),OR(OR(AND($H2024=$H2025,AND(OR($I2025&gt;DATABASE!$J$3,$I2025&lt;DATABASE!$J$6),((DATEVALUE($H2025)+$I2025)-(DATEVALUE($H2024)+$I2024))&lt;DATABASE!$J$6)),AND($H2024=$H2025,$O2024=$O2025,OR($I2025&gt;DATABASE!$J$6,$I2025&lt;DATABASE!$J$3))),AND(($H2025-$H2024)=1,OR($I2025&lt;DATABASE!$I$6,((DATEVALUE($H2025)+$I2025)-(DATEVALUE($H2024)+$I2024))&lt;DATABASE!$J$6))),$A2025=$A2024),"LUAR JAM KERJA 2",IF(AND(OR(WEEKDAY($H2025,2)=1,WEEKDAY($H2025,2)=2,WEEKDAY($H2025,2)=3,WEEKDAY($H2025,2)=4,WEEKDAY($H2025,2)=5),$I2025&lt;=DATABASE!$J$3,$I2025&gt;=DATABASE!$I$3),"JAM KERJA",IF(AND(WEEKDAY($H2025,2)=6,$I2025&lt;=DATABASE!$J$4,$I2025&gt;=DATABASE!$I$4),"JAM KERJA","LUAR JAM KERJA 1")))))</f>
        <v/>
      </c>
      <c r="M2025" s="33" t="str">
        <f>IF('DATA ACCURATE'!T2028&lt;&gt;"",IF('DATA ACCURATE'!T2028&gt;100,'DATA ACCURATE'!T2028/10,'DATA ACCURATE'!T2028),"")</f>
        <v/>
      </c>
      <c r="N2025" t="str">
        <f>IF(M2025="","",IF(M2025&lt;=DATABASE!$I$9,"LOKAL",IF(M2025&lt;DATABASE!$J$9,"LUAR KOTA 1",IF($M2025&gt;=DATABASE!$J$9,"LUAR KOTA 2",""))))</f>
        <v/>
      </c>
      <c r="O2025" s="38" t="str">
        <f>IF('DATA ACCURATE'!L2028&lt;&gt;"",'DATA ACCURATE'!L2028,"")</f>
        <v/>
      </c>
      <c r="Q2025" s="38">
        <f t="shared" si="218"/>
        <v>0</v>
      </c>
      <c r="R2025" s="38">
        <f t="shared" si="218"/>
        <v>0</v>
      </c>
      <c r="S2025" s="38">
        <f t="shared" si="218"/>
        <v>0</v>
      </c>
      <c r="T2025" s="38">
        <f t="shared" si="216"/>
        <v>0</v>
      </c>
      <c r="U2025" s="38">
        <f t="shared" si="219"/>
        <v>0</v>
      </c>
      <c r="V2025" s="38">
        <f t="shared" si="219"/>
        <v>0</v>
      </c>
      <c r="W2025" s="38">
        <f t="shared" si="219"/>
        <v>0</v>
      </c>
      <c r="X2025" s="38">
        <f t="shared" si="220"/>
        <v>0</v>
      </c>
      <c r="Y2025" s="38">
        <f t="shared" si="220"/>
        <v>0</v>
      </c>
      <c r="Z2025" s="38">
        <f t="shared" si="220"/>
        <v>0</v>
      </c>
      <c r="AA2025" s="38">
        <f t="shared" si="217"/>
        <v>0</v>
      </c>
      <c r="AB2025" s="38">
        <f t="shared" si="221"/>
        <v>0</v>
      </c>
      <c r="AC2025" s="38">
        <f t="shared" si="222"/>
        <v>0</v>
      </c>
      <c r="AD2025" s="38" t="str">
        <f t="shared" si="223"/>
        <v>000000000000</v>
      </c>
    </row>
    <row r="2026" spans="1:30">
      <c r="A2026" s="9" t="str">
        <f>IF('DATA ACCURATE'!A2029&lt;&gt;"",'DATA ACCURATE'!A2029,"")</f>
        <v/>
      </c>
      <c r="B2026" s="9" t="str">
        <f>IF('DATA ACCURATE'!D2029&lt;&gt;"",'DATA ACCURATE'!D2029,"")</f>
        <v/>
      </c>
      <c r="C2026" s="38" t="str">
        <f>IF($AD2026="000000000000","",INDEX(DATABASE!$W$12:$W$71,MATCH($AD2026,DATABASE!$V$12:$V$71,0)))</f>
        <v/>
      </c>
      <c r="D2026" s="34" t="str">
        <f>IF(C2026="","",IF(E2026="",INDEX(DATABASE!$AF$13:$AF$62,MATCH($C2026,DATABASE!$AC$13:$AC$62,0)),IF(E2026="2x D11",INDEX(DATABASE!$AF$13:$AF$62,MATCH($C2026,DATABASE!$AC$13:$AC$62,0))+2*DATABASE!$AF$62,IF(E2026="3x D11",INDEX(DATABASE!$AF$13:$AF$62,MATCH($C2026,DATABASE!$AC$13:$AC$62,0))+3*DATABASE!$AF$62,""))))</f>
        <v/>
      </c>
      <c r="E2026" s="38" t="str">
        <f>IF(AND($K2026="Y",$G2026&lt;&gt;"UNYIL",$F2026&lt;DATABASE!$O$8),"2x D11",IF(AND($K2026="Y",$G2026&lt;&gt;"UNYIL",$F2026&gt;=DATABASE!$O$8),"3x D11",""))</f>
        <v/>
      </c>
      <c r="F2026" s="9" t="str">
        <f>IF('DATA ACCURATE'!N2029&lt;&gt;"",'DATA ACCURATE'!N2029,"")</f>
        <v/>
      </c>
      <c r="G2026" t="str">
        <f>IF(F2026="","",IF(F2026&lt;=DATABASE!$I$8,"UNYIL",IF(F2026&lt;=DATABASE!$J$8,"KECIL",IF(F2026&lt;DATABASE!$K$8,"TANGGUNG",IF(F2026&gt;=DATABASE!$K$8,"BESAR","")))))</f>
        <v/>
      </c>
      <c r="H2026" s="16" t="str">
        <f>IF('DATA ACCURATE'!J2029&lt;&gt;"",'DATA ACCURATE'!J2029,"")</f>
        <v/>
      </c>
      <c r="I2026" s="35" t="str">
        <f>IF(B2026&lt;&gt;"",IFERROR(VLOOKUP(B2026,'DATA TIMBANGAN'!G:M,7,FALSE),VLOOKUP(B2026,'DATA TIMBANGAN'!G:M,7)),"")</f>
        <v/>
      </c>
      <c r="J2026" s="25" t="str">
        <f>IF(H2026&lt;&gt;"",IFERROR(INDEX(DATABASE!$Z$19:$Z$38,MATCH(DATEVALUE(H2026),DATABASE!$AA$19:$AA$38,0)),INDEX(DATABASE!$Z$12:$Z$18,MATCH(WEEKDAY(H2026,2),DATABASE!$AA$12:$AA$18,0))),"")</f>
        <v/>
      </c>
      <c r="K2026" s="25" t="str">
        <f>IF('DATA ACCURATE'!V2029&lt;&gt;"",'DATA ACCURATE'!V2029,"")</f>
        <v/>
      </c>
      <c r="L2026" s="80" t="str">
        <f>IF($H2026="","",IF(OR($J2026="LIBUR",AND($L2025="LIBUR",$O2025=$O2026)),"LIBUR",IF(AND(OR($L2025="LUAR JAM KERJA 1",$L2025="LUAR JAM KERJA 2"),OR(OR(AND($H2025=$H2026,AND(OR($I2026&gt;DATABASE!$J$3,$I2026&lt;DATABASE!$J$6),((DATEVALUE($H2026)+$I2026)-(DATEVALUE($H2025)+$I2025))&lt;DATABASE!$J$6)),AND($H2025=$H2026,$O2025=$O2026,OR($I2026&gt;DATABASE!$J$6,$I2026&lt;DATABASE!$J$3))),AND(($H2026-$H2025)=1,OR($I2026&lt;DATABASE!$I$6,((DATEVALUE($H2026)+$I2026)-(DATEVALUE($H2025)+$I2025))&lt;DATABASE!$J$6))),$A2026=$A2025),"LUAR JAM KERJA 2",IF(AND(OR(WEEKDAY($H2026,2)=1,WEEKDAY($H2026,2)=2,WEEKDAY($H2026,2)=3,WEEKDAY($H2026,2)=4,WEEKDAY($H2026,2)=5),$I2026&lt;=DATABASE!$J$3,$I2026&gt;=DATABASE!$I$3),"JAM KERJA",IF(AND(WEEKDAY($H2026,2)=6,$I2026&lt;=DATABASE!$J$4,$I2026&gt;=DATABASE!$I$4),"JAM KERJA","LUAR JAM KERJA 1")))))</f>
        <v/>
      </c>
      <c r="M2026" s="33" t="str">
        <f>IF('DATA ACCURATE'!T2029&lt;&gt;"",IF('DATA ACCURATE'!T2029&gt;100,'DATA ACCURATE'!T2029/10,'DATA ACCURATE'!T2029),"")</f>
        <v/>
      </c>
      <c r="N2026" t="str">
        <f>IF(M2026="","",IF(M2026&lt;=DATABASE!$I$9,"LOKAL",IF(M2026&lt;DATABASE!$J$9,"LUAR KOTA 1",IF($M2026&gt;=DATABASE!$J$9,"LUAR KOTA 2",""))))</f>
        <v/>
      </c>
      <c r="O2026" s="38" t="str">
        <f>IF('DATA ACCURATE'!L2029&lt;&gt;"",'DATA ACCURATE'!L2029,"")</f>
        <v/>
      </c>
      <c r="Q2026" s="38">
        <f t="shared" si="218"/>
        <v>0</v>
      </c>
      <c r="R2026" s="38">
        <f t="shared" si="218"/>
        <v>0</v>
      </c>
      <c r="S2026" s="38">
        <f t="shared" si="218"/>
        <v>0</v>
      </c>
      <c r="T2026" s="38">
        <f t="shared" si="216"/>
        <v>0</v>
      </c>
      <c r="U2026" s="38">
        <f t="shared" si="219"/>
        <v>0</v>
      </c>
      <c r="V2026" s="38">
        <f t="shared" si="219"/>
        <v>0</v>
      </c>
      <c r="W2026" s="38">
        <f t="shared" si="219"/>
        <v>0</v>
      </c>
      <c r="X2026" s="38">
        <f t="shared" si="220"/>
        <v>0</v>
      </c>
      <c r="Y2026" s="38">
        <f t="shared" si="220"/>
        <v>0</v>
      </c>
      <c r="Z2026" s="38">
        <f t="shared" si="220"/>
        <v>0</v>
      </c>
      <c r="AA2026" s="38">
        <f t="shared" si="217"/>
        <v>0</v>
      </c>
      <c r="AB2026" s="38">
        <f t="shared" si="221"/>
        <v>0</v>
      </c>
      <c r="AC2026" s="38">
        <f t="shared" si="222"/>
        <v>0</v>
      </c>
      <c r="AD2026" s="38" t="str">
        <f t="shared" si="223"/>
        <v>000000000000</v>
      </c>
    </row>
    <row r="2027" spans="1:30">
      <c r="A2027" s="9" t="str">
        <f>IF('DATA ACCURATE'!A2030&lt;&gt;"",'DATA ACCURATE'!A2030,"")</f>
        <v/>
      </c>
      <c r="B2027" s="9" t="str">
        <f>IF('DATA ACCURATE'!D2030&lt;&gt;"",'DATA ACCURATE'!D2030,"")</f>
        <v/>
      </c>
      <c r="C2027" s="38" t="str">
        <f>IF($AD2027="000000000000","",INDEX(DATABASE!$W$12:$W$71,MATCH($AD2027,DATABASE!$V$12:$V$71,0)))</f>
        <v/>
      </c>
      <c r="D2027" s="34" t="str">
        <f>IF(C2027="","",IF(E2027="",INDEX(DATABASE!$AF$13:$AF$62,MATCH($C2027,DATABASE!$AC$13:$AC$62,0)),IF(E2027="2x D11",INDEX(DATABASE!$AF$13:$AF$62,MATCH($C2027,DATABASE!$AC$13:$AC$62,0))+2*DATABASE!$AF$62,IF(E2027="3x D11",INDEX(DATABASE!$AF$13:$AF$62,MATCH($C2027,DATABASE!$AC$13:$AC$62,0))+3*DATABASE!$AF$62,""))))</f>
        <v/>
      </c>
      <c r="E2027" s="38" t="str">
        <f>IF(AND($K2027="Y",$G2027&lt;&gt;"UNYIL",$F2027&lt;DATABASE!$O$8),"2x D11",IF(AND($K2027="Y",$G2027&lt;&gt;"UNYIL",$F2027&gt;=DATABASE!$O$8),"3x D11",""))</f>
        <v/>
      </c>
      <c r="F2027" s="9" t="str">
        <f>IF('DATA ACCURATE'!N2030&lt;&gt;"",'DATA ACCURATE'!N2030,"")</f>
        <v/>
      </c>
      <c r="G2027" t="str">
        <f>IF(F2027="","",IF(F2027&lt;=DATABASE!$I$8,"UNYIL",IF(F2027&lt;=DATABASE!$J$8,"KECIL",IF(F2027&lt;DATABASE!$K$8,"TANGGUNG",IF(F2027&gt;=DATABASE!$K$8,"BESAR","")))))</f>
        <v/>
      </c>
      <c r="H2027" s="16" t="str">
        <f>IF('DATA ACCURATE'!J2030&lt;&gt;"",'DATA ACCURATE'!J2030,"")</f>
        <v/>
      </c>
      <c r="I2027" s="35" t="str">
        <f>IF(B2027&lt;&gt;"",IFERROR(VLOOKUP(B2027,'DATA TIMBANGAN'!G:M,7,FALSE),VLOOKUP(B2027,'DATA TIMBANGAN'!G:M,7)),"")</f>
        <v/>
      </c>
      <c r="J2027" s="25" t="str">
        <f>IF(H2027&lt;&gt;"",IFERROR(INDEX(DATABASE!$Z$19:$Z$38,MATCH(DATEVALUE(H2027),DATABASE!$AA$19:$AA$38,0)),INDEX(DATABASE!$Z$12:$Z$18,MATCH(WEEKDAY(H2027,2),DATABASE!$AA$12:$AA$18,0))),"")</f>
        <v/>
      </c>
      <c r="K2027" s="25" t="str">
        <f>IF('DATA ACCURATE'!V2030&lt;&gt;"",'DATA ACCURATE'!V2030,"")</f>
        <v/>
      </c>
      <c r="L2027" s="80" t="str">
        <f>IF($H2027="","",IF(OR($J2027="LIBUR",AND($L2026="LIBUR",$O2026=$O2027)),"LIBUR",IF(AND(OR($L2026="LUAR JAM KERJA 1",$L2026="LUAR JAM KERJA 2"),OR(OR(AND($H2026=$H2027,AND(OR($I2027&gt;DATABASE!$J$3,$I2027&lt;DATABASE!$J$6),((DATEVALUE($H2027)+$I2027)-(DATEVALUE($H2026)+$I2026))&lt;DATABASE!$J$6)),AND($H2026=$H2027,$O2026=$O2027,OR($I2027&gt;DATABASE!$J$6,$I2027&lt;DATABASE!$J$3))),AND(($H2027-$H2026)=1,OR($I2027&lt;DATABASE!$I$6,((DATEVALUE($H2027)+$I2027)-(DATEVALUE($H2026)+$I2026))&lt;DATABASE!$J$6))),$A2027=$A2026),"LUAR JAM KERJA 2",IF(AND(OR(WEEKDAY($H2027,2)=1,WEEKDAY($H2027,2)=2,WEEKDAY($H2027,2)=3,WEEKDAY($H2027,2)=4,WEEKDAY($H2027,2)=5),$I2027&lt;=DATABASE!$J$3,$I2027&gt;=DATABASE!$I$3),"JAM KERJA",IF(AND(WEEKDAY($H2027,2)=6,$I2027&lt;=DATABASE!$J$4,$I2027&gt;=DATABASE!$I$4),"JAM KERJA","LUAR JAM KERJA 1")))))</f>
        <v/>
      </c>
      <c r="M2027" s="33" t="str">
        <f>IF('DATA ACCURATE'!T2030&lt;&gt;"",IF('DATA ACCURATE'!T2030&gt;100,'DATA ACCURATE'!T2030/10,'DATA ACCURATE'!T2030),"")</f>
        <v/>
      </c>
      <c r="N2027" t="str">
        <f>IF(M2027="","",IF(M2027&lt;=DATABASE!$I$9,"LOKAL",IF(M2027&lt;DATABASE!$J$9,"LUAR KOTA 1",IF($M2027&gt;=DATABASE!$J$9,"LUAR KOTA 2",""))))</f>
        <v/>
      </c>
      <c r="O2027" s="38" t="str">
        <f>IF('DATA ACCURATE'!L2030&lt;&gt;"",'DATA ACCURATE'!L2030,"")</f>
        <v/>
      </c>
      <c r="Q2027" s="38">
        <f t="shared" si="218"/>
        <v>0</v>
      </c>
      <c r="R2027" s="38">
        <f t="shared" si="218"/>
        <v>0</v>
      </c>
      <c r="S2027" s="38">
        <f t="shared" si="218"/>
        <v>0</v>
      </c>
      <c r="T2027" s="38">
        <f t="shared" si="216"/>
        <v>0</v>
      </c>
      <c r="U2027" s="38">
        <f t="shared" si="219"/>
        <v>0</v>
      </c>
      <c r="V2027" s="38">
        <f t="shared" si="219"/>
        <v>0</v>
      </c>
      <c r="W2027" s="38">
        <f t="shared" si="219"/>
        <v>0</v>
      </c>
      <c r="X2027" s="38">
        <f t="shared" si="220"/>
        <v>0</v>
      </c>
      <c r="Y2027" s="38">
        <f t="shared" si="220"/>
        <v>0</v>
      </c>
      <c r="Z2027" s="38">
        <f t="shared" si="220"/>
        <v>0</v>
      </c>
      <c r="AA2027" s="38">
        <f t="shared" si="217"/>
        <v>0</v>
      </c>
      <c r="AB2027" s="38">
        <f t="shared" si="221"/>
        <v>0</v>
      </c>
      <c r="AC2027" s="38">
        <f t="shared" si="222"/>
        <v>0</v>
      </c>
      <c r="AD2027" s="38" t="str">
        <f t="shared" si="223"/>
        <v>000000000000</v>
      </c>
    </row>
    <row r="2028" spans="1:30">
      <c r="A2028" s="9" t="str">
        <f>IF('DATA ACCURATE'!A2031&lt;&gt;"",'DATA ACCURATE'!A2031,"")</f>
        <v/>
      </c>
      <c r="B2028" s="9" t="str">
        <f>IF('DATA ACCURATE'!D2031&lt;&gt;"",'DATA ACCURATE'!D2031,"")</f>
        <v/>
      </c>
      <c r="C2028" s="38" t="str">
        <f>IF($AD2028="000000000000","",INDEX(DATABASE!$W$12:$W$71,MATCH($AD2028,DATABASE!$V$12:$V$71,0)))</f>
        <v/>
      </c>
      <c r="D2028" s="34" t="str">
        <f>IF(C2028="","",IF(E2028="",INDEX(DATABASE!$AF$13:$AF$62,MATCH($C2028,DATABASE!$AC$13:$AC$62,0)),IF(E2028="2x D11",INDEX(DATABASE!$AF$13:$AF$62,MATCH($C2028,DATABASE!$AC$13:$AC$62,0))+2*DATABASE!$AF$62,IF(E2028="3x D11",INDEX(DATABASE!$AF$13:$AF$62,MATCH($C2028,DATABASE!$AC$13:$AC$62,0))+3*DATABASE!$AF$62,""))))</f>
        <v/>
      </c>
      <c r="E2028" s="38" t="str">
        <f>IF(AND($K2028="Y",$G2028&lt;&gt;"UNYIL",$F2028&lt;DATABASE!$O$8),"2x D11",IF(AND($K2028="Y",$G2028&lt;&gt;"UNYIL",$F2028&gt;=DATABASE!$O$8),"3x D11",""))</f>
        <v/>
      </c>
      <c r="F2028" s="9" t="str">
        <f>IF('DATA ACCURATE'!N2031&lt;&gt;"",'DATA ACCURATE'!N2031,"")</f>
        <v/>
      </c>
      <c r="G2028" t="str">
        <f>IF(F2028="","",IF(F2028&lt;=DATABASE!$I$8,"UNYIL",IF(F2028&lt;=DATABASE!$J$8,"KECIL",IF(F2028&lt;DATABASE!$K$8,"TANGGUNG",IF(F2028&gt;=DATABASE!$K$8,"BESAR","")))))</f>
        <v/>
      </c>
      <c r="H2028" s="16" t="str">
        <f>IF('DATA ACCURATE'!J2031&lt;&gt;"",'DATA ACCURATE'!J2031,"")</f>
        <v/>
      </c>
      <c r="I2028" s="35" t="str">
        <f>IF(B2028&lt;&gt;"",IFERROR(VLOOKUP(B2028,'DATA TIMBANGAN'!G:M,7,FALSE),VLOOKUP(B2028,'DATA TIMBANGAN'!G:M,7)),"")</f>
        <v/>
      </c>
      <c r="J2028" s="25" t="str">
        <f>IF(H2028&lt;&gt;"",IFERROR(INDEX(DATABASE!$Z$19:$Z$38,MATCH(DATEVALUE(H2028),DATABASE!$AA$19:$AA$38,0)),INDEX(DATABASE!$Z$12:$Z$18,MATCH(WEEKDAY(H2028,2),DATABASE!$AA$12:$AA$18,0))),"")</f>
        <v/>
      </c>
      <c r="K2028" s="25" t="str">
        <f>IF('DATA ACCURATE'!V2031&lt;&gt;"",'DATA ACCURATE'!V2031,"")</f>
        <v/>
      </c>
      <c r="L2028" s="80" t="str">
        <f>IF($H2028="","",IF(OR($J2028="LIBUR",AND($L2027="LIBUR",$O2027=$O2028)),"LIBUR",IF(AND(OR($L2027="LUAR JAM KERJA 1",$L2027="LUAR JAM KERJA 2"),OR(OR(AND($H2027=$H2028,AND(OR($I2028&gt;DATABASE!$J$3,$I2028&lt;DATABASE!$J$6),((DATEVALUE($H2028)+$I2028)-(DATEVALUE($H2027)+$I2027))&lt;DATABASE!$J$6)),AND($H2027=$H2028,$O2027=$O2028,OR($I2028&gt;DATABASE!$J$6,$I2028&lt;DATABASE!$J$3))),AND(($H2028-$H2027)=1,OR($I2028&lt;DATABASE!$I$6,((DATEVALUE($H2028)+$I2028)-(DATEVALUE($H2027)+$I2027))&lt;DATABASE!$J$6))),$A2028=$A2027),"LUAR JAM KERJA 2",IF(AND(OR(WEEKDAY($H2028,2)=1,WEEKDAY($H2028,2)=2,WEEKDAY($H2028,2)=3,WEEKDAY($H2028,2)=4,WEEKDAY($H2028,2)=5),$I2028&lt;=DATABASE!$J$3,$I2028&gt;=DATABASE!$I$3),"JAM KERJA",IF(AND(WEEKDAY($H2028,2)=6,$I2028&lt;=DATABASE!$J$4,$I2028&gt;=DATABASE!$I$4),"JAM KERJA","LUAR JAM KERJA 1")))))</f>
        <v/>
      </c>
      <c r="M2028" s="33" t="str">
        <f>IF('DATA ACCURATE'!T2031&lt;&gt;"",IF('DATA ACCURATE'!T2031&gt;100,'DATA ACCURATE'!T2031/10,'DATA ACCURATE'!T2031),"")</f>
        <v/>
      </c>
      <c r="N2028" t="str">
        <f>IF(M2028="","",IF(M2028&lt;=DATABASE!$I$9,"LOKAL",IF(M2028&lt;DATABASE!$J$9,"LUAR KOTA 1",IF($M2028&gt;=DATABASE!$J$9,"LUAR KOTA 2",""))))</f>
        <v/>
      </c>
      <c r="O2028" s="38" t="str">
        <f>IF('DATA ACCURATE'!L2031&lt;&gt;"",'DATA ACCURATE'!L2031,"")</f>
        <v/>
      </c>
      <c r="Q2028" s="38">
        <f t="shared" si="218"/>
        <v>0</v>
      </c>
      <c r="R2028" s="38">
        <f t="shared" si="218"/>
        <v>0</v>
      </c>
      <c r="S2028" s="38">
        <f t="shared" si="218"/>
        <v>0</v>
      </c>
      <c r="T2028" s="38">
        <f t="shared" si="216"/>
        <v>0</v>
      </c>
      <c r="U2028" s="38">
        <f t="shared" si="219"/>
        <v>0</v>
      </c>
      <c r="V2028" s="38">
        <f t="shared" si="219"/>
        <v>0</v>
      </c>
      <c r="W2028" s="38">
        <f t="shared" si="219"/>
        <v>0</v>
      </c>
      <c r="X2028" s="38">
        <f t="shared" si="220"/>
        <v>0</v>
      </c>
      <c r="Y2028" s="38">
        <f t="shared" si="220"/>
        <v>0</v>
      </c>
      <c r="Z2028" s="38">
        <f t="shared" si="220"/>
        <v>0</v>
      </c>
      <c r="AA2028" s="38">
        <f t="shared" si="217"/>
        <v>0</v>
      </c>
      <c r="AB2028" s="38">
        <f t="shared" si="221"/>
        <v>0</v>
      </c>
      <c r="AC2028" s="38">
        <f t="shared" si="222"/>
        <v>0</v>
      </c>
      <c r="AD2028" s="38" t="str">
        <f t="shared" si="223"/>
        <v>000000000000</v>
      </c>
    </row>
    <row r="2029" spans="1:30">
      <c r="A2029" s="9" t="str">
        <f>IF('DATA ACCURATE'!A2032&lt;&gt;"",'DATA ACCURATE'!A2032,"")</f>
        <v/>
      </c>
      <c r="B2029" s="9" t="str">
        <f>IF('DATA ACCURATE'!D2032&lt;&gt;"",'DATA ACCURATE'!D2032,"")</f>
        <v/>
      </c>
      <c r="C2029" s="38" t="str">
        <f>IF($AD2029="000000000000","",INDEX(DATABASE!$W$12:$W$71,MATCH($AD2029,DATABASE!$V$12:$V$71,0)))</f>
        <v/>
      </c>
      <c r="D2029" s="34" t="str">
        <f>IF(C2029="","",IF(E2029="",INDEX(DATABASE!$AF$13:$AF$62,MATCH($C2029,DATABASE!$AC$13:$AC$62,0)),IF(E2029="2x D11",INDEX(DATABASE!$AF$13:$AF$62,MATCH($C2029,DATABASE!$AC$13:$AC$62,0))+2*DATABASE!$AF$62,IF(E2029="3x D11",INDEX(DATABASE!$AF$13:$AF$62,MATCH($C2029,DATABASE!$AC$13:$AC$62,0))+3*DATABASE!$AF$62,""))))</f>
        <v/>
      </c>
      <c r="E2029" s="38" t="str">
        <f>IF(AND($K2029="Y",$G2029&lt;&gt;"UNYIL",$F2029&lt;DATABASE!$O$8),"2x D11",IF(AND($K2029="Y",$G2029&lt;&gt;"UNYIL",$F2029&gt;=DATABASE!$O$8),"3x D11",""))</f>
        <v/>
      </c>
      <c r="F2029" s="9" t="str">
        <f>IF('DATA ACCURATE'!N2032&lt;&gt;"",'DATA ACCURATE'!N2032,"")</f>
        <v/>
      </c>
      <c r="G2029" t="str">
        <f>IF(F2029="","",IF(F2029&lt;=DATABASE!$I$8,"UNYIL",IF(F2029&lt;=DATABASE!$J$8,"KECIL",IF(F2029&lt;DATABASE!$K$8,"TANGGUNG",IF(F2029&gt;=DATABASE!$K$8,"BESAR","")))))</f>
        <v/>
      </c>
      <c r="H2029" s="16" t="str">
        <f>IF('DATA ACCURATE'!J2032&lt;&gt;"",'DATA ACCURATE'!J2032,"")</f>
        <v/>
      </c>
      <c r="I2029" s="35" t="str">
        <f>IF(B2029&lt;&gt;"",IFERROR(VLOOKUP(B2029,'DATA TIMBANGAN'!G:M,7,FALSE),VLOOKUP(B2029,'DATA TIMBANGAN'!G:M,7)),"")</f>
        <v/>
      </c>
      <c r="J2029" s="25" t="str">
        <f>IF(H2029&lt;&gt;"",IFERROR(INDEX(DATABASE!$Z$19:$Z$38,MATCH(DATEVALUE(H2029),DATABASE!$AA$19:$AA$38,0)),INDEX(DATABASE!$Z$12:$Z$18,MATCH(WEEKDAY(H2029,2),DATABASE!$AA$12:$AA$18,0))),"")</f>
        <v/>
      </c>
      <c r="K2029" s="25" t="str">
        <f>IF('DATA ACCURATE'!V2032&lt;&gt;"",'DATA ACCURATE'!V2032,"")</f>
        <v/>
      </c>
      <c r="L2029" s="80" t="str">
        <f>IF($H2029="","",IF(OR($J2029="LIBUR",AND($L2028="LIBUR",$O2028=$O2029)),"LIBUR",IF(AND(OR($L2028="LUAR JAM KERJA 1",$L2028="LUAR JAM KERJA 2"),OR(OR(AND($H2028=$H2029,AND(OR($I2029&gt;DATABASE!$J$3,$I2029&lt;DATABASE!$J$6),((DATEVALUE($H2029)+$I2029)-(DATEVALUE($H2028)+$I2028))&lt;DATABASE!$J$6)),AND($H2028=$H2029,$O2028=$O2029,OR($I2029&gt;DATABASE!$J$6,$I2029&lt;DATABASE!$J$3))),AND(($H2029-$H2028)=1,OR($I2029&lt;DATABASE!$I$6,((DATEVALUE($H2029)+$I2029)-(DATEVALUE($H2028)+$I2028))&lt;DATABASE!$J$6))),$A2029=$A2028),"LUAR JAM KERJA 2",IF(AND(OR(WEEKDAY($H2029,2)=1,WEEKDAY($H2029,2)=2,WEEKDAY($H2029,2)=3,WEEKDAY($H2029,2)=4,WEEKDAY($H2029,2)=5),$I2029&lt;=DATABASE!$J$3,$I2029&gt;=DATABASE!$I$3),"JAM KERJA",IF(AND(WEEKDAY($H2029,2)=6,$I2029&lt;=DATABASE!$J$4,$I2029&gt;=DATABASE!$I$4),"JAM KERJA","LUAR JAM KERJA 1")))))</f>
        <v/>
      </c>
      <c r="M2029" s="33" t="str">
        <f>IF('DATA ACCURATE'!T2032&lt;&gt;"",IF('DATA ACCURATE'!T2032&gt;100,'DATA ACCURATE'!T2032/10,'DATA ACCURATE'!T2032),"")</f>
        <v/>
      </c>
      <c r="N2029" t="str">
        <f>IF(M2029="","",IF(M2029&lt;=DATABASE!$I$9,"LOKAL",IF(M2029&lt;DATABASE!$J$9,"LUAR KOTA 1",IF($M2029&gt;=DATABASE!$J$9,"LUAR KOTA 2",""))))</f>
        <v/>
      </c>
      <c r="O2029" s="38" t="str">
        <f>IF('DATA ACCURATE'!L2032&lt;&gt;"",'DATA ACCURATE'!L2032,"")</f>
        <v/>
      </c>
      <c r="Q2029" s="38">
        <f t="shared" si="218"/>
        <v>0</v>
      </c>
      <c r="R2029" s="38">
        <f t="shared" si="218"/>
        <v>0</v>
      </c>
      <c r="S2029" s="38">
        <f t="shared" si="218"/>
        <v>0</v>
      </c>
      <c r="T2029" s="38">
        <f t="shared" si="216"/>
        <v>0</v>
      </c>
      <c r="U2029" s="38">
        <f t="shared" si="219"/>
        <v>0</v>
      </c>
      <c r="V2029" s="38">
        <f t="shared" si="219"/>
        <v>0</v>
      </c>
      <c r="W2029" s="38">
        <f t="shared" si="219"/>
        <v>0</v>
      </c>
      <c r="X2029" s="38">
        <f t="shared" si="220"/>
        <v>0</v>
      </c>
      <c r="Y2029" s="38">
        <f t="shared" si="220"/>
        <v>0</v>
      </c>
      <c r="Z2029" s="38">
        <f t="shared" si="220"/>
        <v>0</v>
      </c>
      <c r="AA2029" s="38">
        <f t="shared" si="217"/>
        <v>0</v>
      </c>
      <c r="AB2029" s="38">
        <f t="shared" si="221"/>
        <v>0</v>
      </c>
      <c r="AC2029" s="38">
        <f t="shared" si="222"/>
        <v>0</v>
      </c>
      <c r="AD2029" s="38" t="str">
        <f t="shared" si="223"/>
        <v>000000000000</v>
      </c>
    </row>
    <row r="2030" spans="1:30">
      <c r="A2030" s="9" t="str">
        <f>IF('DATA ACCURATE'!A2033&lt;&gt;"",'DATA ACCURATE'!A2033,"")</f>
        <v/>
      </c>
      <c r="B2030" s="9" t="str">
        <f>IF('DATA ACCURATE'!D2033&lt;&gt;"",'DATA ACCURATE'!D2033,"")</f>
        <v/>
      </c>
      <c r="C2030" s="38" t="str">
        <f>IF($AD2030="000000000000","",INDEX(DATABASE!$W$12:$W$71,MATCH($AD2030,DATABASE!$V$12:$V$71,0)))</f>
        <v/>
      </c>
      <c r="D2030" s="34" t="str">
        <f>IF(C2030="","",IF(E2030="",INDEX(DATABASE!$AF$13:$AF$62,MATCH($C2030,DATABASE!$AC$13:$AC$62,0)),IF(E2030="2x D11",INDEX(DATABASE!$AF$13:$AF$62,MATCH($C2030,DATABASE!$AC$13:$AC$62,0))+2*DATABASE!$AF$62,IF(E2030="3x D11",INDEX(DATABASE!$AF$13:$AF$62,MATCH($C2030,DATABASE!$AC$13:$AC$62,0))+3*DATABASE!$AF$62,""))))</f>
        <v/>
      </c>
      <c r="E2030" s="38" t="str">
        <f>IF(AND($K2030="Y",$G2030&lt;&gt;"UNYIL",$F2030&lt;DATABASE!$O$8),"2x D11",IF(AND($K2030="Y",$G2030&lt;&gt;"UNYIL",$F2030&gt;=DATABASE!$O$8),"3x D11",""))</f>
        <v/>
      </c>
      <c r="F2030" s="9" t="str">
        <f>IF('DATA ACCURATE'!N2033&lt;&gt;"",'DATA ACCURATE'!N2033,"")</f>
        <v/>
      </c>
      <c r="G2030" t="str">
        <f>IF(F2030="","",IF(F2030&lt;=DATABASE!$I$8,"UNYIL",IF(F2030&lt;=DATABASE!$J$8,"KECIL",IF(F2030&lt;DATABASE!$K$8,"TANGGUNG",IF(F2030&gt;=DATABASE!$K$8,"BESAR","")))))</f>
        <v/>
      </c>
      <c r="H2030" s="16" t="str">
        <f>IF('DATA ACCURATE'!J2033&lt;&gt;"",'DATA ACCURATE'!J2033,"")</f>
        <v/>
      </c>
      <c r="I2030" s="35" t="str">
        <f>IF(B2030&lt;&gt;"",IFERROR(VLOOKUP(B2030,'DATA TIMBANGAN'!G:M,7,FALSE),VLOOKUP(B2030,'DATA TIMBANGAN'!G:M,7)),"")</f>
        <v/>
      </c>
      <c r="J2030" s="25" t="str">
        <f>IF(H2030&lt;&gt;"",IFERROR(INDEX(DATABASE!$Z$19:$Z$38,MATCH(DATEVALUE(H2030),DATABASE!$AA$19:$AA$38,0)),INDEX(DATABASE!$Z$12:$Z$18,MATCH(WEEKDAY(H2030,2),DATABASE!$AA$12:$AA$18,0))),"")</f>
        <v/>
      </c>
      <c r="K2030" s="25" t="str">
        <f>IF('DATA ACCURATE'!V2033&lt;&gt;"",'DATA ACCURATE'!V2033,"")</f>
        <v/>
      </c>
      <c r="L2030" s="80" t="str">
        <f>IF($H2030="","",IF(OR($J2030="LIBUR",AND($L2029="LIBUR",$O2029=$O2030)),"LIBUR",IF(AND(OR($L2029="LUAR JAM KERJA 1",$L2029="LUAR JAM KERJA 2"),OR(OR(AND($H2029=$H2030,AND(OR($I2030&gt;DATABASE!$J$3,$I2030&lt;DATABASE!$J$6),((DATEVALUE($H2030)+$I2030)-(DATEVALUE($H2029)+$I2029))&lt;DATABASE!$J$6)),AND($H2029=$H2030,$O2029=$O2030,OR($I2030&gt;DATABASE!$J$6,$I2030&lt;DATABASE!$J$3))),AND(($H2030-$H2029)=1,OR($I2030&lt;DATABASE!$I$6,((DATEVALUE($H2030)+$I2030)-(DATEVALUE($H2029)+$I2029))&lt;DATABASE!$J$6))),$A2030=$A2029),"LUAR JAM KERJA 2",IF(AND(OR(WEEKDAY($H2030,2)=1,WEEKDAY($H2030,2)=2,WEEKDAY($H2030,2)=3,WEEKDAY($H2030,2)=4,WEEKDAY($H2030,2)=5),$I2030&lt;=DATABASE!$J$3,$I2030&gt;=DATABASE!$I$3),"JAM KERJA",IF(AND(WEEKDAY($H2030,2)=6,$I2030&lt;=DATABASE!$J$4,$I2030&gt;=DATABASE!$I$4),"JAM KERJA","LUAR JAM KERJA 1")))))</f>
        <v/>
      </c>
      <c r="M2030" s="33" t="str">
        <f>IF('DATA ACCURATE'!T2033&lt;&gt;"",IF('DATA ACCURATE'!T2033&gt;100,'DATA ACCURATE'!T2033/10,'DATA ACCURATE'!T2033),"")</f>
        <v/>
      </c>
      <c r="N2030" t="str">
        <f>IF(M2030="","",IF(M2030&lt;=DATABASE!$I$9,"LOKAL",IF(M2030&lt;DATABASE!$J$9,"LUAR KOTA 1",IF($M2030&gt;=DATABASE!$J$9,"LUAR KOTA 2",""))))</f>
        <v/>
      </c>
      <c r="O2030" s="38" t="str">
        <f>IF('DATA ACCURATE'!L2033&lt;&gt;"",'DATA ACCURATE'!L2033,"")</f>
        <v/>
      </c>
      <c r="Q2030" s="38">
        <f t="shared" si="218"/>
        <v>0</v>
      </c>
      <c r="R2030" s="38">
        <f t="shared" si="218"/>
        <v>0</v>
      </c>
      <c r="S2030" s="38">
        <f t="shared" si="218"/>
        <v>0</v>
      </c>
      <c r="T2030" s="38">
        <f t="shared" si="216"/>
        <v>0</v>
      </c>
      <c r="U2030" s="38">
        <f t="shared" si="219"/>
        <v>0</v>
      </c>
      <c r="V2030" s="38">
        <f t="shared" si="219"/>
        <v>0</v>
      </c>
      <c r="W2030" s="38">
        <f t="shared" si="219"/>
        <v>0</v>
      </c>
      <c r="X2030" s="38">
        <f t="shared" si="220"/>
        <v>0</v>
      </c>
      <c r="Y2030" s="38">
        <f t="shared" si="220"/>
        <v>0</v>
      </c>
      <c r="Z2030" s="38">
        <f t="shared" si="220"/>
        <v>0</v>
      </c>
      <c r="AA2030" s="38">
        <f t="shared" si="217"/>
        <v>0</v>
      </c>
      <c r="AB2030" s="38">
        <f t="shared" si="221"/>
        <v>0</v>
      </c>
      <c r="AC2030" s="38">
        <f t="shared" si="222"/>
        <v>0</v>
      </c>
      <c r="AD2030" s="38" t="str">
        <f t="shared" si="223"/>
        <v>000000000000</v>
      </c>
    </row>
    <row r="2031" spans="1:30">
      <c r="A2031" s="9" t="str">
        <f>IF('DATA ACCURATE'!A2034&lt;&gt;"",'DATA ACCURATE'!A2034,"")</f>
        <v/>
      </c>
      <c r="B2031" s="9" t="str">
        <f>IF('DATA ACCURATE'!D2034&lt;&gt;"",'DATA ACCURATE'!D2034,"")</f>
        <v/>
      </c>
      <c r="C2031" s="38" t="str">
        <f>IF($AD2031="000000000000","",INDEX(DATABASE!$W$12:$W$71,MATCH($AD2031,DATABASE!$V$12:$V$71,0)))</f>
        <v/>
      </c>
      <c r="D2031" s="34" t="str">
        <f>IF(C2031="","",IF(E2031="",INDEX(DATABASE!$AF$13:$AF$62,MATCH($C2031,DATABASE!$AC$13:$AC$62,0)),IF(E2031="2x D11",INDEX(DATABASE!$AF$13:$AF$62,MATCH($C2031,DATABASE!$AC$13:$AC$62,0))+2*DATABASE!$AF$62,IF(E2031="3x D11",INDEX(DATABASE!$AF$13:$AF$62,MATCH($C2031,DATABASE!$AC$13:$AC$62,0))+3*DATABASE!$AF$62,""))))</f>
        <v/>
      </c>
      <c r="E2031" s="38" t="str">
        <f>IF(AND($K2031="Y",$G2031&lt;&gt;"UNYIL",$F2031&lt;DATABASE!$O$8),"2x D11",IF(AND($K2031="Y",$G2031&lt;&gt;"UNYIL",$F2031&gt;=DATABASE!$O$8),"3x D11",""))</f>
        <v/>
      </c>
      <c r="F2031" s="9" t="str">
        <f>IF('DATA ACCURATE'!N2034&lt;&gt;"",'DATA ACCURATE'!N2034,"")</f>
        <v/>
      </c>
      <c r="G2031" t="str">
        <f>IF(F2031="","",IF(F2031&lt;=DATABASE!$I$8,"UNYIL",IF(F2031&lt;=DATABASE!$J$8,"KECIL",IF(F2031&lt;DATABASE!$K$8,"TANGGUNG",IF(F2031&gt;=DATABASE!$K$8,"BESAR","")))))</f>
        <v/>
      </c>
      <c r="H2031" s="16" t="str">
        <f>IF('DATA ACCURATE'!J2034&lt;&gt;"",'DATA ACCURATE'!J2034,"")</f>
        <v/>
      </c>
      <c r="I2031" s="35" t="str">
        <f>IF(B2031&lt;&gt;"",IFERROR(VLOOKUP(B2031,'DATA TIMBANGAN'!G:M,7,FALSE),VLOOKUP(B2031,'DATA TIMBANGAN'!G:M,7)),"")</f>
        <v/>
      </c>
      <c r="J2031" s="25" t="str">
        <f>IF(H2031&lt;&gt;"",IFERROR(INDEX(DATABASE!$Z$19:$Z$38,MATCH(DATEVALUE(H2031),DATABASE!$AA$19:$AA$38,0)),INDEX(DATABASE!$Z$12:$Z$18,MATCH(WEEKDAY(H2031,2),DATABASE!$AA$12:$AA$18,0))),"")</f>
        <v/>
      </c>
      <c r="K2031" s="25" t="str">
        <f>IF('DATA ACCURATE'!V2034&lt;&gt;"",'DATA ACCURATE'!V2034,"")</f>
        <v/>
      </c>
      <c r="L2031" s="80" t="str">
        <f>IF($H2031="","",IF(OR($J2031="LIBUR",AND($L2030="LIBUR",$O2030=$O2031)),"LIBUR",IF(AND(OR($L2030="LUAR JAM KERJA 1",$L2030="LUAR JAM KERJA 2"),OR(OR(AND($H2030=$H2031,AND(OR($I2031&gt;DATABASE!$J$3,$I2031&lt;DATABASE!$J$6),((DATEVALUE($H2031)+$I2031)-(DATEVALUE($H2030)+$I2030))&lt;DATABASE!$J$6)),AND($H2030=$H2031,$O2030=$O2031,OR($I2031&gt;DATABASE!$J$6,$I2031&lt;DATABASE!$J$3))),AND(($H2031-$H2030)=1,OR($I2031&lt;DATABASE!$I$6,((DATEVALUE($H2031)+$I2031)-(DATEVALUE($H2030)+$I2030))&lt;DATABASE!$J$6))),$A2031=$A2030),"LUAR JAM KERJA 2",IF(AND(OR(WEEKDAY($H2031,2)=1,WEEKDAY($H2031,2)=2,WEEKDAY($H2031,2)=3,WEEKDAY($H2031,2)=4,WEEKDAY($H2031,2)=5),$I2031&lt;=DATABASE!$J$3,$I2031&gt;=DATABASE!$I$3),"JAM KERJA",IF(AND(WEEKDAY($H2031,2)=6,$I2031&lt;=DATABASE!$J$4,$I2031&gt;=DATABASE!$I$4),"JAM KERJA","LUAR JAM KERJA 1")))))</f>
        <v/>
      </c>
      <c r="M2031" s="33" t="str">
        <f>IF('DATA ACCURATE'!T2034&lt;&gt;"",IF('DATA ACCURATE'!T2034&gt;100,'DATA ACCURATE'!T2034/10,'DATA ACCURATE'!T2034),"")</f>
        <v/>
      </c>
      <c r="N2031" t="str">
        <f>IF(M2031="","",IF(M2031&lt;=DATABASE!$I$9,"LOKAL",IF(M2031&lt;DATABASE!$J$9,"LUAR KOTA 1",IF($M2031&gt;=DATABASE!$J$9,"LUAR KOTA 2",""))))</f>
        <v/>
      </c>
      <c r="O2031" s="38" t="str">
        <f>IF('DATA ACCURATE'!L2034&lt;&gt;"",'DATA ACCURATE'!L2034,"")</f>
        <v/>
      </c>
      <c r="Q2031" s="38">
        <f t="shared" si="218"/>
        <v>0</v>
      </c>
      <c r="R2031" s="38">
        <f t="shared" si="218"/>
        <v>0</v>
      </c>
      <c r="S2031" s="38">
        <f t="shared" si="218"/>
        <v>0</v>
      </c>
      <c r="T2031" s="38">
        <f t="shared" si="216"/>
        <v>0</v>
      </c>
      <c r="U2031" s="38">
        <f t="shared" si="219"/>
        <v>0</v>
      </c>
      <c r="V2031" s="38">
        <f t="shared" si="219"/>
        <v>0</v>
      </c>
      <c r="W2031" s="38">
        <f t="shared" si="219"/>
        <v>0</v>
      </c>
      <c r="X2031" s="38">
        <f t="shared" si="220"/>
        <v>0</v>
      </c>
      <c r="Y2031" s="38">
        <f t="shared" si="220"/>
        <v>0</v>
      </c>
      <c r="Z2031" s="38">
        <f t="shared" si="220"/>
        <v>0</v>
      </c>
      <c r="AA2031" s="38">
        <f t="shared" si="217"/>
        <v>0</v>
      </c>
      <c r="AB2031" s="38">
        <f t="shared" si="221"/>
        <v>0</v>
      </c>
      <c r="AC2031" s="38">
        <f t="shared" si="222"/>
        <v>0</v>
      </c>
      <c r="AD2031" s="38" t="str">
        <f t="shared" si="223"/>
        <v>000000000000</v>
      </c>
    </row>
    <row r="2032" spans="1:30">
      <c r="A2032" s="9" t="str">
        <f>IF('DATA ACCURATE'!A2035&lt;&gt;"",'DATA ACCURATE'!A2035,"")</f>
        <v/>
      </c>
      <c r="B2032" s="9" t="str">
        <f>IF('DATA ACCURATE'!D2035&lt;&gt;"",'DATA ACCURATE'!D2035,"")</f>
        <v/>
      </c>
      <c r="C2032" s="38" t="str">
        <f>IF($AD2032="000000000000","",INDEX(DATABASE!$W$12:$W$71,MATCH($AD2032,DATABASE!$V$12:$V$71,0)))</f>
        <v/>
      </c>
      <c r="D2032" s="34" t="str">
        <f>IF(C2032="","",IF(E2032="",INDEX(DATABASE!$AF$13:$AF$62,MATCH($C2032,DATABASE!$AC$13:$AC$62,0)),IF(E2032="2x D11",INDEX(DATABASE!$AF$13:$AF$62,MATCH($C2032,DATABASE!$AC$13:$AC$62,0))+2*DATABASE!$AF$62,IF(E2032="3x D11",INDEX(DATABASE!$AF$13:$AF$62,MATCH($C2032,DATABASE!$AC$13:$AC$62,0))+3*DATABASE!$AF$62,""))))</f>
        <v/>
      </c>
      <c r="E2032" s="38" t="str">
        <f>IF(AND($K2032="Y",$G2032&lt;&gt;"UNYIL",$F2032&lt;DATABASE!$O$8),"2x D11",IF(AND($K2032="Y",$G2032&lt;&gt;"UNYIL",$F2032&gt;=DATABASE!$O$8),"3x D11",""))</f>
        <v/>
      </c>
      <c r="F2032" s="9" t="str">
        <f>IF('DATA ACCURATE'!N2035&lt;&gt;"",'DATA ACCURATE'!N2035,"")</f>
        <v/>
      </c>
      <c r="G2032" t="str">
        <f>IF(F2032="","",IF(F2032&lt;=DATABASE!$I$8,"UNYIL",IF(F2032&lt;=DATABASE!$J$8,"KECIL",IF(F2032&lt;DATABASE!$K$8,"TANGGUNG",IF(F2032&gt;=DATABASE!$K$8,"BESAR","")))))</f>
        <v/>
      </c>
      <c r="H2032" s="16" t="str">
        <f>IF('DATA ACCURATE'!J2035&lt;&gt;"",'DATA ACCURATE'!J2035,"")</f>
        <v/>
      </c>
      <c r="I2032" s="35" t="str">
        <f>IF(B2032&lt;&gt;"",IFERROR(VLOOKUP(B2032,'DATA TIMBANGAN'!G:M,7,FALSE),VLOOKUP(B2032,'DATA TIMBANGAN'!G:M,7)),"")</f>
        <v/>
      </c>
      <c r="J2032" s="25" t="str">
        <f>IF(H2032&lt;&gt;"",IFERROR(INDEX(DATABASE!$Z$19:$Z$38,MATCH(DATEVALUE(H2032),DATABASE!$AA$19:$AA$38,0)),INDEX(DATABASE!$Z$12:$Z$18,MATCH(WEEKDAY(H2032,2),DATABASE!$AA$12:$AA$18,0))),"")</f>
        <v/>
      </c>
      <c r="K2032" s="25" t="str">
        <f>IF('DATA ACCURATE'!V2035&lt;&gt;"",'DATA ACCURATE'!V2035,"")</f>
        <v/>
      </c>
      <c r="L2032" s="80" t="str">
        <f>IF($H2032="","",IF(OR($J2032="LIBUR",AND($L2031="LIBUR",$O2031=$O2032)),"LIBUR",IF(AND(OR($L2031="LUAR JAM KERJA 1",$L2031="LUAR JAM KERJA 2"),OR(OR(AND($H2031=$H2032,AND(OR($I2032&gt;DATABASE!$J$3,$I2032&lt;DATABASE!$J$6),((DATEVALUE($H2032)+$I2032)-(DATEVALUE($H2031)+$I2031))&lt;DATABASE!$J$6)),AND($H2031=$H2032,$O2031=$O2032,OR($I2032&gt;DATABASE!$J$6,$I2032&lt;DATABASE!$J$3))),AND(($H2032-$H2031)=1,OR($I2032&lt;DATABASE!$I$6,((DATEVALUE($H2032)+$I2032)-(DATEVALUE($H2031)+$I2031))&lt;DATABASE!$J$6))),$A2032=$A2031),"LUAR JAM KERJA 2",IF(AND(OR(WEEKDAY($H2032,2)=1,WEEKDAY($H2032,2)=2,WEEKDAY($H2032,2)=3,WEEKDAY($H2032,2)=4,WEEKDAY($H2032,2)=5),$I2032&lt;=DATABASE!$J$3,$I2032&gt;=DATABASE!$I$3),"JAM KERJA",IF(AND(WEEKDAY($H2032,2)=6,$I2032&lt;=DATABASE!$J$4,$I2032&gt;=DATABASE!$I$4),"JAM KERJA","LUAR JAM KERJA 1")))))</f>
        <v/>
      </c>
      <c r="M2032" s="33" t="str">
        <f>IF('DATA ACCURATE'!T2035&lt;&gt;"",IF('DATA ACCURATE'!T2035&gt;100,'DATA ACCURATE'!T2035/10,'DATA ACCURATE'!T2035),"")</f>
        <v/>
      </c>
      <c r="N2032" t="str">
        <f>IF(M2032="","",IF(M2032&lt;=DATABASE!$I$9,"LOKAL",IF(M2032&lt;DATABASE!$J$9,"LUAR KOTA 1",IF($M2032&gt;=DATABASE!$J$9,"LUAR KOTA 2",""))))</f>
        <v/>
      </c>
      <c r="O2032" s="38" t="str">
        <f>IF('DATA ACCURATE'!L2035&lt;&gt;"",'DATA ACCURATE'!L2035,"")</f>
        <v/>
      </c>
      <c r="Q2032" s="38">
        <f t="shared" si="218"/>
        <v>0</v>
      </c>
      <c r="R2032" s="38">
        <f t="shared" si="218"/>
        <v>0</v>
      </c>
      <c r="S2032" s="38">
        <f t="shared" si="218"/>
        <v>0</v>
      </c>
      <c r="T2032" s="38">
        <f t="shared" si="216"/>
        <v>0</v>
      </c>
      <c r="U2032" s="38">
        <f t="shared" si="219"/>
        <v>0</v>
      </c>
      <c r="V2032" s="38">
        <f t="shared" si="219"/>
        <v>0</v>
      </c>
      <c r="W2032" s="38">
        <f t="shared" si="219"/>
        <v>0</v>
      </c>
      <c r="X2032" s="38">
        <f t="shared" si="220"/>
        <v>0</v>
      </c>
      <c r="Y2032" s="38">
        <f t="shared" si="220"/>
        <v>0</v>
      </c>
      <c r="Z2032" s="38">
        <f t="shared" si="220"/>
        <v>0</v>
      </c>
      <c r="AA2032" s="38">
        <f t="shared" si="217"/>
        <v>0</v>
      </c>
      <c r="AB2032" s="38">
        <f t="shared" si="221"/>
        <v>0</v>
      </c>
      <c r="AC2032" s="38">
        <f t="shared" si="222"/>
        <v>0</v>
      </c>
      <c r="AD2032" s="38" t="str">
        <f t="shared" si="223"/>
        <v>000000000000</v>
      </c>
    </row>
    <row r="2033" spans="1:30">
      <c r="A2033" s="9" t="str">
        <f>IF('DATA ACCURATE'!A2036&lt;&gt;"",'DATA ACCURATE'!A2036,"")</f>
        <v/>
      </c>
      <c r="B2033" s="9" t="str">
        <f>IF('DATA ACCURATE'!D2036&lt;&gt;"",'DATA ACCURATE'!D2036,"")</f>
        <v/>
      </c>
      <c r="C2033" s="38" t="str">
        <f>IF($AD2033="000000000000","",INDEX(DATABASE!$W$12:$W$71,MATCH($AD2033,DATABASE!$V$12:$V$71,0)))</f>
        <v/>
      </c>
      <c r="D2033" s="34" t="str">
        <f>IF(C2033="","",IF(E2033="",INDEX(DATABASE!$AF$13:$AF$62,MATCH($C2033,DATABASE!$AC$13:$AC$62,0)),IF(E2033="2x D11",INDEX(DATABASE!$AF$13:$AF$62,MATCH($C2033,DATABASE!$AC$13:$AC$62,0))+2*DATABASE!$AF$62,IF(E2033="3x D11",INDEX(DATABASE!$AF$13:$AF$62,MATCH($C2033,DATABASE!$AC$13:$AC$62,0))+3*DATABASE!$AF$62,""))))</f>
        <v/>
      </c>
      <c r="E2033" s="38" t="str">
        <f>IF(AND($K2033="Y",$G2033&lt;&gt;"UNYIL",$F2033&lt;DATABASE!$O$8),"2x D11",IF(AND($K2033="Y",$G2033&lt;&gt;"UNYIL",$F2033&gt;=DATABASE!$O$8),"3x D11",""))</f>
        <v/>
      </c>
      <c r="F2033" s="9" t="str">
        <f>IF('DATA ACCURATE'!N2036&lt;&gt;"",'DATA ACCURATE'!N2036,"")</f>
        <v/>
      </c>
      <c r="G2033" t="str">
        <f>IF(F2033="","",IF(F2033&lt;=DATABASE!$I$8,"UNYIL",IF(F2033&lt;=DATABASE!$J$8,"KECIL",IF(F2033&lt;DATABASE!$K$8,"TANGGUNG",IF(F2033&gt;=DATABASE!$K$8,"BESAR","")))))</f>
        <v/>
      </c>
      <c r="H2033" s="16" t="str">
        <f>IF('DATA ACCURATE'!J2036&lt;&gt;"",'DATA ACCURATE'!J2036,"")</f>
        <v/>
      </c>
      <c r="I2033" s="35" t="str">
        <f>IF(B2033&lt;&gt;"",IFERROR(VLOOKUP(B2033,'DATA TIMBANGAN'!G:M,7,FALSE),VLOOKUP(B2033,'DATA TIMBANGAN'!G:M,7)),"")</f>
        <v/>
      </c>
      <c r="J2033" s="25" t="str">
        <f>IF(H2033&lt;&gt;"",IFERROR(INDEX(DATABASE!$Z$19:$Z$38,MATCH(DATEVALUE(H2033),DATABASE!$AA$19:$AA$38,0)),INDEX(DATABASE!$Z$12:$Z$18,MATCH(WEEKDAY(H2033,2),DATABASE!$AA$12:$AA$18,0))),"")</f>
        <v/>
      </c>
      <c r="K2033" s="25" t="str">
        <f>IF('DATA ACCURATE'!V2036&lt;&gt;"",'DATA ACCURATE'!V2036,"")</f>
        <v/>
      </c>
      <c r="L2033" s="80" t="str">
        <f>IF($H2033="","",IF(OR($J2033="LIBUR",AND($L2032="LIBUR",$O2032=$O2033)),"LIBUR",IF(AND(OR($L2032="LUAR JAM KERJA 1",$L2032="LUAR JAM KERJA 2"),OR(OR(AND($H2032=$H2033,AND(OR($I2033&gt;DATABASE!$J$3,$I2033&lt;DATABASE!$J$6),((DATEVALUE($H2033)+$I2033)-(DATEVALUE($H2032)+$I2032))&lt;DATABASE!$J$6)),AND($H2032=$H2033,$O2032=$O2033,OR($I2033&gt;DATABASE!$J$6,$I2033&lt;DATABASE!$J$3))),AND(($H2033-$H2032)=1,OR($I2033&lt;DATABASE!$I$6,((DATEVALUE($H2033)+$I2033)-(DATEVALUE($H2032)+$I2032))&lt;DATABASE!$J$6))),$A2033=$A2032),"LUAR JAM KERJA 2",IF(AND(OR(WEEKDAY($H2033,2)=1,WEEKDAY($H2033,2)=2,WEEKDAY($H2033,2)=3,WEEKDAY($H2033,2)=4,WEEKDAY($H2033,2)=5),$I2033&lt;=DATABASE!$J$3,$I2033&gt;=DATABASE!$I$3),"JAM KERJA",IF(AND(WEEKDAY($H2033,2)=6,$I2033&lt;=DATABASE!$J$4,$I2033&gt;=DATABASE!$I$4),"JAM KERJA","LUAR JAM KERJA 1")))))</f>
        <v/>
      </c>
      <c r="M2033" s="33" t="str">
        <f>IF('DATA ACCURATE'!T2036&lt;&gt;"",IF('DATA ACCURATE'!T2036&gt;100,'DATA ACCURATE'!T2036/10,'DATA ACCURATE'!T2036),"")</f>
        <v/>
      </c>
      <c r="N2033" t="str">
        <f>IF(M2033="","",IF(M2033&lt;=DATABASE!$I$9,"LOKAL",IF(M2033&lt;DATABASE!$J$9,"LUAR KOTA 1",IF($M2033&gt;=DATABASE!$J$9,"LUAR KOTA 2",""))))</f>
        <v/>
      </c>
      <c r="O2033" s="38" t="str">
        <f>IF('DATA ACCURATE'!L2036&lt;&gt;"",'DATA ACCURATE'!L2036,"")</f>
        <v/>
      </c>
      <c r="Q2033" s="38">
        <f t="shared" si="218"/>
        <v>0</v>
      </c>
      <c r="R2033" s="38">
        <f t="shared" si="218"/>
        <v>0</v>
      </c>
      <c r="S2033" s="38">
        <f t="shared" si="218"/>
        <v>0</v>
      </c>
      <c r="T2033" s="38">
        <f t="shared" si="216"/>
        <v>0</v>
      </c>
      <c r="U2033" s="38">
        <f t="shared" si="219"/>
        <v>0</v>
      </c>
      <c r="V2033" s="38">
        <f t="shared" si="219"/>
        <v>0</v>
      </c>
      <c r="W2033" s="38">
        <f t="shared" si="219"/>
        <v>0</v>
      </c>
      <c r="X2033" s="38">
        <f t="shared" si="220"/>
        <v>0</v>
      </c>
      <c r="Y2033" s="38">
        <f t="shared" si="220"/>
        <v>0</v>
      </c>
      <c r="Z2033" s="38">
        <f t="shared" si="220"/>
        <v>0</v>
      </c>
      <c r="AA2033" s="38">
        <f t="shared" si="217"/>
        <v>0</v>
      </c>
      <c r="AB2033" s="38">
        <f t="shared" si="221"/>
        <v>0</v>
      </c>
      <c r="AC2033" s="38">
        <f t="shared" si="222"/>
        <v>0</v>
      </c>
      <c r="AD2033" s="38" t="str">
        <f t="shared" si="223"/>
        <v>000000000000</v>
      </c>
    </row>
    <row r="2034" spans="1:30">
      <c r="A2034" s="9" t="str">
        <f>IF('DATA ACCURATE'!A2037&lt;&gt;"",'DATA ACCURATE'!A2037,"")</f>
        <v/>
      </c>
      <c r="B2034" s="9" t="str">
        <f>IF('DATA ACCURATE'!D2037&lt;&gt;"",'DATA ACCURATE'!D2037,"")</f>
        <v/>
      </c>
      <c r="C2034" s="38" t="str">
        <f>IF($AD2034="000000000000","",INDEX(DATABASE!$W$12:$W$71,MATCH($AD2034,DATABASE!$V$12:$V$71,0)))</f>
        <v/>
      </c>
      <c r="D2034" s="34" t="str">
        <f>IF(C2034="","",IF(E2034="",INDEX(DATABASE!$AF$13:$AF$62,MATCH($C2034,DATABASE!$AC$13:$AC$62,0)),IF(E2034="2x D11",INDEX(DATABASE!$AF$13:$AF$62,MATCH($C2034,DATABASE!$AC$13:$AC$62,0))+2*DATABASE!$AF$62,IF(E2034="3x D11",INDEX(DATABASE!$AF$13:$AF$62,MATCH($C2034,DATABASE!$AC$13:$AC$62,0))+3*DATABASE!$AF$62,""))))</f>
        <v/>
      </c>
      <c r="E2034" s="38" t="str">
        <f>IF(AND($K2034="Y",$G2034&lt;&gt;"UNYIL",$F2034&lt;DATABASE!$O$8),"2x D11",IF(AND($K2034="Y",$G2034&lt;&gt;"UNYIL",$F2034&gt;=DATABASE!$O$8),"3x D11",""))</f>
        <v/>
      </c>
      <c r="F2034" s="9" t="str">
        <f>IF('DATA ACCURATE'!N2037&lt;&gt;"",'DATA ACCURATE'!N2037,"")</f>
        <v/>
      </c>
      <c r="G2034" t="str">
        <f>IF(F2034="","",IF(F2034&lt;=DATABASE!$I$8,"UNYIL",IF(F2034&lt;=DATABASE!$J$8,"KECIL",IF(F2034&lt;DATABASE!$K$8,"TANGGUNG",IF(F2034&gt;=DATABASE!$K$8,"BESAR","")))))</f>
        <v/>
      </c>
      <c r="H2034" s="16" t="str">
        <f>IF('DATA ACCURATE'!J2037&lt;&gt;"",'DATA ACCURATE'!J2037,"")</f>
        <v/>
      </c>
      <c r="I2034" s="35" t="str">
        <f>IF(B2034&lt;&gt;"",IFERROR(VLOOKUP(B2034,'DATA TIMBANGAN'!G:M,7,FALSE),VLOOKUP(B2034,'DATA TIMBANGAN'!G:M,7)),"")</f>
        <v/>
      </c>
      <c r="J2034" s="25" t="str">
        <f>IF(H2034&lt;&gt;"",IFERROR(INDEX(DATABASE!$Z$19:$Z$38,MATCH(DATEVALUE(H2034),DATABASE!$AA$19:$AA$38,0)),INDEX(DATABASE!$Z$12:$Z$18,MATCH(WEEKDAY(H2034,2),DATABASE!$AA$12:$AA$18,0))),"")</f>
        <v/>
      </c>
      <c r="K2034" s="25" t="str">
        <f>IF('DATA ACCURATE'!V2037&lt;&gt;"",'DATA ACCURATE'!V2037,"")</f>
        <v/>
      </c>
      <c r="L2034" s="80" t="str">
        <f>IF($H2034="","",IF(OR($J2034="LIBUR",AND($L2033="LIBUR",$O2033=$O2034)),"LIBUR",IF(AND(OR($L2033="LUAR JAM KERJA 1",$L2033="LUAR JAM KERJA 2"),OR(OR(AND($H2033=$H2034,AND(OR($I2034&gt;DATABASE!$J$3,$I2034&lt;DATABASE!$J$6),((DATEVALUE($H2034)+$I2034)-(DATEVALUE($H2033)+$I2033))&lt;DATABASE!$J$6)),AND($H2033=$H2034,$O2033=$O2034,OR($I2034&gt;DATABASE!$J$6,$I2034&lt;DATABASE!$J$3))),AND(($H2034-$H2033)=1,OR($I2034&lt;DATABASE!$I$6,((DATEVALUE($H2034)+$I2034)-(DATEVALUE($H2033)+$I2033))&lt;DATABASE!$J$6))),$A2034=$A2033),"LUAR JAM KERJA 2",IF(AND(OR(WEEKDAY($H2034,2)=1,WEEKDAY($H2034,2)=2,WEEKDAY($H2034,2)=3,WEEKDAY($H2034,2)=4,WEEKDAY($H2034,2)=5),$I2034&lt;=DATABASE!$J$3,$I2034&gt;=DATABASE!$I$3),"JAM KERJA",IF(AND(WEEKDAY($H2034,2)=6,$I2034&lt;=DATABASE!$J$4,$I2034&gt;=DATABASE!$I$4),"JAM KERJA","LUAR JAM KERJA 1")))))</f>
        <v/>
      </c>
      <c r="M2034" s="33" t="str">
        <f>IF('DATA ACCURATE'!T2037&lt;&gt;"",IF('DATA ACCURATE'!T2037&gt;100,'DATA ACCURATE'!T2037/10,'DATA ACCURATE'!T2037),"")</f>
        <v/>
      </c>
      <c r="N2034" t="str">
        <f>IF(M2034="","",IF(M2034&lt;=DATABASE!$I$9,"LOKAL",IF(M2034&lt;DATABASE!$J$9,"LUAR KOTA 1",IF($M2034&gt;=DATABASE!$J$9,"LUAR KOTA 2",""))))</f>
        <v/>
      </c>
      <c r="O2034" s="38" t="str">
        <f>IF('DATA ACCURATE'!L2037&lt;&gt;"",'DATA ACCURATE'!L2037,"")</f>
        <v/>
      </c>
      <c r="Q2034" s="38">
        <f t="shared" si="218"/>
        <v>0</v>
      </c>
      <c r="R2034" s="38">
        <f t="shared" si="218"/>
        <v>0</v>
      </c>
      <c r="S2034" s="38">
        <f t="shared" si="218"/>
        <v>0</v>
      </c>
      <c r="T2034" s="38">
        <f t="shared" si="216"/>
        <v>0</v>
      </c>
      <c r="U2034" s="38">
        <f t="shared" si="219"/>
        <v>0</v>
      </c>
      <c r="V2034" s="38">
        <f t="shared" si="219"/>
        <v>0</v>
      </c>
      <c r="W2034" s="38">
        <f t="shared" si="219"/>
        <v>0</v>
      </c>
      <c r="X2034" s="38">
        <f t="shared" si="220"/>
        <v>0</v>
      </c>
      <c r="Y2034" s="38">
        <f t="shared" si="220"/>
        <v>0</v>
      </c>
      <c r="Z2034" s="38">
        <f t="shared" si="220"/>
        <v>0</v>
      </c>
      <c r="AA2034" s="38">
        <f t="shared" si="217"/>
        <v>0</v>
      </c>
      <c r="AB2034" s="38">
        <f t="shared" si="221"/>
        <v>0</v>
      </c>
      <c r="AC2034" s="38">
        <f t="shared" si="222"/>
        <v>0</v>
      </c>
      <c r="AD2034" s="38" t="str">
        <f t="shared" si="223"/>
        <v>000000000000</v>
      </c>
    </row>
    <row r="2035" spans="1:30">
      <c r="A2035" s="9" t="str">
        <f>IF('DATA ACCURATE'!A2038&lt;&gt;"",'DATA ACCURATE'!A2038,"")</f>
        <v/>
      </c>
      <c r="B2035" s="9" t="str">
        <f>IF('DATA ACCURATE'!D2038&lt;&gt;"",'DATA ACCURATE'!D2038,"")</f>
        <v/>
      </c>
      <c r="C2035" s="38" t="str">
        <f>IF($AD2035="000000000000","",INDEX(DATABASE!$W$12:$W$71,MATCH($AD2035,DATABASE!$V$12:$V$71,0)))</f>
        <v/>
      </c>
      <c r="D2035" s="34" t="str">
        <f>IF(C2035="","",IF(E2035="",INDEX(DATABASE!$AF$13:$AF$62,MATCH($C2035,DATABASE!$AC$13:$AC$62,0)),IF(E2035="2x D11",INDEX(DATABASE!$AF$13:$AF$62,MATCH($C2035,DATABASE!$AC$13:$AC$62,0))+2*DATABASE!$AF$62,IF(E2035="3x D11",INDEX(DATABASE!$AF$13:$AF$62,MATCH($C2035,DATABASE!$AC$13:$AC$62,0))+3*DATABASE!$AF$62,""))))</f>
        <v/>
      </c>
      <c r="E2035" s="38" t="str">
        <f>IF(AND($K2035="Y",$G2035&lt;&gt;"UNYIL",$F2035&lt;DATABASE!$O$8),"2x D11",IF(AND($K2035="Y",$G2035&lt;&gt;"UNYIL",$F2035&gt;=DATABASE!$O$8),"3x D11",""))</f>
        <v/>
      </c>
      <c r="F2035" s="9" t="str">
        <f>IF('DATA ACCURATE'!N2038&lt;&gt;"",'DATA ACCURATE'!N2038,"")</f>
        <v/>
      </c>
      <c r="G2035" t="str">
        <f>IF(F2035="","",IF(F2035&lt;=DATABASE!$I$8,"UNYIL",IF(F2035&lt;=DATABASE!$J$8,"KECIL",IF(F2035&lt;DATABASE!$K$8,"TANGGUNG",IF(F2035&gt;=DATABASE!$K$8,"BESAR","")))))</f>
        <v/>
      </c>
      <c r="H2035" s="16" t="str">
        <f>IF('DATA ACCURATE'!J2038&lt;&gt;"",'DATA ACCURATE'!J2038,"")</f>
        <v/>
      </c>
      <c r="I2035" s="35" t="str">
        <f>IF(B2035&lt;&gt;"",IFERROR(VLOOKUP(B2035,'DATA TIMBANGAN'!G:M,7,FALSE),VLOOKUP(B2035,'DATA TIMBANGAN'!G:M,7)),"")</f>
        <v/>
      </c>
      <c r="J2035" s="25" t="str">
        <f>IF(H2035&lt;&gt;"",IFERROR(INDEX(DATABASE!$Z$19:$Z$38,MATCH(DATEVALUE(H2035),DATABASE!$AA$19:$AA$38,0)),INDEX(DATABASE!$Z$12:$Z$18,MATCH(WEEKDAY(H2035,2),DATABASE!$AA$12:$AA$18,0))),"")</f>
        <v/>
      </c>
      <c r="K2035" s="25" t="str">
        <f>IF('DATA ACCURATE'!V2038&lt;&gt;"",'DATA ACCURATE'!V2038,"")</f>
        <v/>
      </c>
      <c r="L2035" s="80" t="str">
        <f>IF($H2035="","",IF(OR($J2035="LIBUR",AND($L2034="LIBUR",$O2034=$O2035)),"LIBUR",IF(AND(OR($L2034="LUAR JAM KERJA 1",$L2034="LUAR JAM KERJA 2"),OR(OR(AND($H2034=$H2035,AND(OR($I2035&gt;DATABASE!$J$3,$I2035&lt;DATABASE!$J$6),((DATEVALUE($H2035)+$I2035)-(DATEVALUE($H2034)+$I2034))&lt;DATABASE!$J$6)),AND($H2034=$H2035,$O2034=$O2035,OR($I2035&gt;DATABASE!$J$6,$I2035&lt;DATABASE!$J$3))),AND(($H2035-$H2034)=1,OR($I2035&lt;DATABASE!$I$6,((DATEVALUE($H2035)+$I2035)-(DATEVALUE($H2034)+$I2034))&lt;DATABASE!$J$6))),$A2035=$A2034),"LUAR JAM KERJA 2",IF(AND(OR(WEEKDAY($H2035,2)=1,WEEKDAY($H2035,2)=2,WEEKDAY($H2035,2)=3,WEEKDAY($H2035,2)=4,WEEKDAY($H2035,2)=5),$I2035&lt;=DATABASE!$J$3,$I2035&gt;=DATABASE!$I$3),"JAM KERJA",IF(AND(WEEKDAY($H2035,2)=6,$I2035&lt;=DATABASE!$J$4,$I2035&gt;=DATABASE!$I$4),"JAM KERJA","LUAR JAM KERJA 1")))))</f>
        <v/>
      </c>
      <c r="M2035" s="33" t="str">
        <f>IF('DATA ACCURATE'!T2038&lt;&gt;"",IF('DATA ACCURATE'!T2038&gt;100,'DATA ACCURATE'!T2038/10,'DATA ACCURATE'!T2038),"")</f>
        <v/>
      </c>
      <c r="N2035" t="str">
        <f>IF(M2035="","",IF(M2035&lt;=DATABASE!$I$9,"LOKAL",IF(M2035&lt;DATABASE!$J$9,"LUAR KOTA 1",IF($M2035&gt;=DATABASE!$J$9,"LUAR KOTA 2",""))))</f>
        <v/>
      </c>
      <c r="O2035" s="38" t="str">
        <f>IF('DATA ACCURATE'!L2038&lt;&gt;"",'DATA ACCURATE'!L2038,"")</f>
        <v/>
      </c>
      <c r="Q2035" s="38">
        <f t="shared" si="218"/>
        <v>0</v>
      </c>
      <c r="R2035" s="38">
        <f t="shared" si="218"/>
        <v>0</v>
      </c>
      <c r="S2035" s="38">
        <f t="shared" si="218"/>
        <v>0</v>
      </c>
      <c r="T2035" s="38">
        <f t="shared" si="216"/>
        <v>0</v>
      </c>
      <c r="U2035" s="38">
        <f t="shared" si="219"/>
        <v>0</v>
      </c>
      <c r="V2035" s="38">
        <f t="shared" si="219"/>
        <v>0</v>
      </c>
      <c r="W2035" s="38">
        <f t="shared" si="219"/>
        <v>0</v>
      </c>
      <c r="X2035" s="38">
        <f t="shared" si="220"/>
        <v>0</v>
      </c>
      <c r="Y2035" s="38">
        <f t="shared" si="220"/>
        <v>0</v>
      </c>
      <c r="Z2035" s="38">
        <f t="shared" si="220"/>
        <v>0</v>
      </c>
      <c r="AA2035" s="38">
        <f t="shared" si="217"/>
        <v>0</v>
      </c>
      <c r="AB2035" s="38">
        <f t="shared" si="221"/>
        <v>0</v>
      </c>
      <c r="AC2035" s="38">
        <f t="shared" si="222"/>
        <v>0</v>
      </c>
      <c r="AD2035" s="38" t="str">
        <f t="shared" si="223"/>
        <v>000000000000</v>
      </c>
    </row>
    <row r="2036" spans="1:30">
      <c r="A2036" s="9" t="str">
        <f>IF('DATA ACCURATE'!A2039&lt;&gt;"",'DATA ACCURATE'!A2039,"")</f>
        <v/>
      </c>
      <c r="B2036" s="9" t="str">
        <f>IF('DATA ACCURATE'!D2039&lt;&gt;"",'DATA ACCURATE'!D2039,"")</f>
        <v/>
      </c>
      <c r="C2036" s="38" t="str">
        <f>IF($AD2036="000000000000","",INDEX(DATABASE!$W$12:$W$71,MATCH($AD2036,DATABASE!$V$12:$V$71,0)))</f>
        <v/>
      </c>
      <c r="D2036" s="34" t="str">
        <f>IF(C2036="","",IF(E2036="",INDEX(DATABASE!$AF$13:$AF$62,MATCH($C2036,DATABASE!$AC$13:$AC$62,0)),IF(E2036="2x D11",INDEX(DATABASE!$AF$13:$AF$62,MATCH($C2036,DATABASE!$AC$13:$AC$62,0))+2*DATABASE!$AF$62,IF(E2036="3x D11",INDEX(DATABASE!$AF$13:$AF$62,MATCH($C2036,DATABASE!$AC$13:$AC$62,0))+3*DATABASE!$AF$62,""))))</f>
        <v/>
      </c>
      <c r="E2036" s="38" t="str">
        <f>IF(AND($K2036="Y",$G2036&lt;&gt;"UNYIL",$F2036&lt;DATABASE!$O$8),"2x D11",IF(AND($K2036="Y",$G2036&lt;&gt;"UNYIL",$F2036&gt;=DATABASE!$O$8),"3x D11",""))</f>
        <v/>
      </c>
      <c r="F2036" s="9" t="str">
        <f>IF('DATA ACCURATE'!N2039&lt;&gt;"",'DATA ACCURATE'!N2039,"")</f>
        <v/>
      </c>
      <c r="G2036" t="str">
        <f>IF(F2036="","",IF(F2036&lt;=DATABASE!$I$8,"UNYIL",IF(F2036&lt;=DATABASE!$J$8,"KECIL",IF(F2036&lt;DATABASE!$K$8,"TANGGUNG",IF(F2036&gt;=DATABASE!$K$8,"BESAR","")))))</f>
        <v/>
      </c>
      <c r="H2036" s="16" t="str">
        <f>IF('DATA ACCURATE'!J2039&lt;&gt;"",'DATA ACCURATE'!J2039,"")</f>
        <v/>
      </c>
      <c r="I2036" s="35" t="str">
        <f>IF(B2036&lt;&gt;"",IFERROR(VLOOKUP(B2036,'DATA TIMBANGAN'!G:M,7,FALSE),VLOOKUP(B2036,'DATA TIMBANGAN'!G:M,7)),"")</f>
        <v/>
      </c>
      <c r="J2036" s="25" t="str">
        <f>IF(H2036&lt;&gt;"",IFERROR(INDEX(DATABASE!$Z$19:$Z$38,MATCH(DATEVALUE(H2036),DATABASE!$AA$19:$AA$38,0)),INDEX(DATABASE!$Z$12:$Z$18,MATCH(WEEKDAY(H2036,2),DATABASE!$AA$12:$AA$18,0))),"")</f>
        <v/>
      </c>
      <c r="K2036" s="25" t="str">
        <f>IF('DATA ACCURATE'!V2039&lt;&gt;"",'DATA ACCURATE'!V2039,"")</f>
        <v/>
      </c>
      <c r="L2036" s="80" t="str">
        <f>IF($H2036="","",IF(OR($J2036="LIBUR",AND($L2035="LIBUR",$O2035=$O2036)),"LIBUR",IF(AND(OR($L2035="LUAR JAM KERJA 1",$L2035="LUAR JAM KERJA 2"),OR(OR(AND($H2035=$H2036,AND(OR($I2036&gt;DATABASE!$J$3,$I2036&lt;DATABASE!$J$6),((DATEVALUE($H2036)+$I2036)-(DATEVALUE($H2035)+$I2035))&lt;DATABASE!$J$6)),AND($H2035=$H2036,$O2035=$O2036,OR($I2036&gt;DATABASE!$J$6,$I2036&lt;DATABASE!$J$3))),AND(($H2036-$H2035)=1,OR($I2036&lt;DATABASE!$I$6,((DATEVALUE($H2036)+$I2036)-(DATEVALUE($H2035)+$I2035))&lt;DATABASE!$J$6))),$A2036=$A2035),"LUAR JAM KERJA 2",IF(AND(OR(WEEKDAY($H2036,2)=1,WEEKDAY($H2036,2)=2,WEEKDAY($H2036,2)=3,WEEKDAY($H2036,2)=4,WEEKDAY($H2036,2)=5),$I2036&lt;=DATABASE!$J$3,$I2036&gt;=DATABASE!$I$3),"JAM KERJA",IF(AND(WEEKDAY($H2036,2)=6,$I2036&lt;=DATABASE!$J$4,$I2036&gt;=DATABASE!$I$4),"JAM KERJA","LUAR JAM KERJA 1")))))</f>
        <v/>
      </c>
      <c r="M2036" s="33" t="str">
        <f>IF('DATA ACCURATE'!T2039&lt;&gt;"",IF('DATA ACCURATE'!T2039&gt;100,'DATA ACCURATE'!T2039/10,'DATA ACCURATE'!T2039),"")</f>
        <v/>
      </c>
      <c r="N2036" t="str">
        <f>IF(M2036="","",IF(M2036&lt;=DATABASE!$I$9,"LOKAL",IF(M2036&lt;DATABASE!$J$9,"LUAR KOTA 1",IF($M2036&gt;=DATABASE!$J$9,"LUAR KOTA 2",""))))</f>
        <v/>
      </c>
      <c r="O2036" s="38" t="str">
        <f>IF('DATA ACCURATE'!L2039&lt;&gt;"",'DATA ACCURATE'!L2039,"")</f>
        <v/>
      </c>
      <c r="Q2036" s="38">
        <f t="shared" si="218"/>
        <v>0</v>
      </c>
      <c r="R2036" s="38">
        <f t="shared" si="218"/>
        <v>0</v>
      </c>
      <c r="S2036" s="38">
        <f t="shared" si="218"/>
        <v>0</v>
      </c>
      <c r="T2036" s="38">
        <f t="shared" si="216"/>
        <v>0</v>
      </c>
      <c r="U2036" s="38">
        <f t="shared" si="219"/>
        <v>0</v>
      </c>
      <c r="V2036" s="38">
        <f t="shared" si="219"/>
        <v>0</v>
      </c>
      <c r="W2036" s="38">
        <f t="shared" si="219"/>
        <v>0</v>
      </c>
      <c r="X2036" s="38">
        <f t="shared" si="220"/>
        <v>0</v>
      </c>
      <c r="Y2036" s="38">
        <f t="shared" si="220"/>
        <v>0</v>
      </c>
      <c r="Z2036" s="38">
        <f t="shared" si="220"/>
        <v>0</v>
      </c>
      <c r="AA2036" s="38">
        <f t="shared" si="217"/>
        <v>0</v>
      </c>
      <c r="AB2036" s="38">
        <f t="shared" si="221"/>
        <v>0</v>
      </c>
      <c r="AC2036" s="38">
        <f t="shared" si="222"/>
        <v>0</v>
      </c>
      <c r="AD2036" s="38" t="str">
        <f t="shared" si="223"/>
        <v>000000000000</v>
      </c>
    </row>
    <row r="2037" spans="1:30">
      <c r="A2037" s="9" t="str">
        <f>IF('DATA ACCURATE'!A2040&lt;&gt;"",'DATA ACCURATE'!A2040,"")</f>
        <v/>
      </c>
      <c r="B2037" s="9" t="str">
        <f>IF('DATA ACCURATE'!D2040&lt;&gt;"",'DATA ACCURATE'!D2040,"")</f>
        <v/>
      </c>
      <c r="C2037" s="38" t="str">
        <f>IF($AD2037="000000000000","",INDEX(DATABASE!$W$12:$W$71,MATCH($AD2037,DATABASE!$V$12:$V$71,0)))</f>
        <v/>
      </c>
      <c r="D2037" s="34" t="str">
        <f>IF(C2037="","",IF(E2037="",INDEX(DATABASE!$AF$13:$AF$62,MATCH($C2037,DATABASE!$AC$13:$AC$62,0)),IF(E2037="2x D11",INDEX(DATABASE!$AF$13:$AF$62,MATCH($C2037,DATABASE!$AC$13:$AC$62,0))+2*DATABASE!$AF$62,IF(E2037="3x D11",INDEX(DATABASE!$AF$13:$AF$62,MATCH($C2037,DATABASE!$AC$13:$AC$62,0))+3*DATABASE!$AF$62,""))))</f>
        <v/>
      </c>
      <c r="E2037" s="38" t="str">
        <f>IF(AND($K2037="Y",$G2037&lt;&gt;"UNYIL",$F2037&lt;DATABASE!$O$8),"2x D11",IF(AND($K2037="Y",$G2037&lt;&gt;"UNYIL",$F2037&gt;=DATABASE!$O$8),"3x D11",""))</f>
        <v/>
      </c>
      <c r="F2037" s="9" t="str">
        <f>IF('DATA ACCURATE'!N2040&lt;&gt;"",'DATA ACCURATE'!N2040,"")</f>
        <v/>
      </c>
      <c r="G2037" t="str">
        <f>IF(F2037="","",IF(F2037&lt;=DATABASE!$I$8,"UNYIL",IF(F2037&lt;=DATABASE!$J$8,"KECIL",IF(F2037&lt;DATABASE!$K$8,"TANGGUNG",IF(F2037&gt;=DATABASE!$K$8,"BESAR","")))))</f>
        <v/>
      </c>
      <c r="H2037" s="16" t="str">
        <f>IF('DATA ACCURATE'!J2040&lt;&gt;"",'DATA ACCURATE'!J2040,"")</f>
        <v/>
      </c>
      <c r="I2037" s="35" t="str">
        <f>IF(B2037&lt;&gt;"",IFERROR(VLOOKUP(B2037,'DATA TIMBANGAN'!G:M,7,FALSE),VLOOKUP(B2037,'DATA TIMBANGAN'!G:M,7)),"")</f>
        <v/>
      </c>
      <c r="J2037" s="25" t="str">
        <f>IF(H2037&lt;&gt;"",IFERROR(INDEX(DATABASE!$Z$19:$Z$38,MATCH(DATEVALUE(H2037),DATABASE!$AA$19:$AA$38,0)),INDEX(DATABASE!$Z$12:$Z$18,MATCH(WEEKDAY(H2037,2),DATABASE!$AA$12:$AA$18,0))),"")</f>
        <v/>
      </c>
      <c r="K2037" s="25" t="str">
        <f>IF('DATA ACCURATE'!V2040&lt;&gt;"",'DATA ACCURATE'!V2040,"")</f>
        <v/>
      </c>
      <c r="L2037" s="80" t="str">
        <f>IF($H2037="","",IF(OR($J2037="LIBUR",AND($L2036="LIBUR",$O2036=$O2037)),"LIBUR",IF(AND(OR($L2036="LUAR JAM KERJA 1",$L2036="LUAR JAM KERJA 2"),OR(OR(AND($H2036=$H2037,AND(OR($I2037&gt;DATABASE!$J$3,$I2037&lt;DATABASE!$J$6),((DATEVALUE($H2037)+$I2037)-(DATEVALUE($H2036)+$I2036))&lt;DATABASE!$J$6)),AND($H2036=$H2037,$O2036=$O2037,OR($I2037&gt;DATABASE!$J$6,$I2037&lt;DATABASE!$J$3))),AND(($H2037-$H2036)=1,OR($I2037&lt;DATABASE!$I$6,((DATEVALUE($H2037)+$I2037)-(DATEVALUE($H2036)+$I2036))&lt;DATABASE!$J$6))),$A2037=$A2036),"LUAR JAM KERJA 2",IF(AND(OR(WEEKDAY($H2037,2)=1,WEEKDAY($H2037,2)=2,WEEKDAY($H2037,2)=3,WEEKDAY($H2037,2)=4,WEEKDAY($H2037,2)=5),$I2037&lt;=DATABASE!$J$3,$I2037&gt;=DATABASE!$I$3),"JAM KERJA",IF(AND(WEEKDAY($H2037,2)=6,$I2037&lt;=DATABASE!$J$4,$I2037&gt;=DATABASE!$I$4),"JAM KERJA","LUAR JAM KERJA 1")))))</f>
        <v/>
      </c>
      <c r="M2037" s="33" t="str">
        <f>IF('DATA ACCURATE'!T2040&lt;&gt;"",IF('DATA ACCURATE'!T2040&gt;100,'DATA ACCURATE'!T2040/10,'DATA ACCURATE'!T2040),"")</f>
        <v/>
      </c>
      <c r="N2037" t="str">
        <f>IF(M2037="","",IF(M2037&lt;=DATABASE!$I$9,"LOKAL",IF(M2037&lt;DATABASE!$J$9,"LUAR KOTA 1",IF($M2037&gt;=DATABASE!$J$9,"LUAR KOTA 2",""))))</f>
        <v/>
      </c>
      <c r="O2037" s="38" t="str">
        <f>IF('DATA ACCURATE'!L2040&lt;&gt;"",'DATA ACCURATE'!L2040,"")</f>
        <v/>
      </c>
      <c r="Q2037" s="38">
        <f t="shared" si="218"/>
        <v>0</v>
      </c>
      <c r="R2037" s="38">
        <f t="shared" si="218"/>
        <v>0</v>
      </c>
      <c r="S2037" s="38">
        <f t="shared" si="218"/>
        <v>0</v>
      </c>
      <c r="T2037" s="38">
        <f t="shared" si="216"/>
        <v>0</v>
      </c>
      <c r="U2037" s="38">
        <f t="shared" si="219"/>
        <v>0</v>
      </c>
      <c r="V2037" s="38">
        <f t="shared" si="219"/>
        <v>0</v>
      </c>
      <c r="W2037" s="38">
        <f t="shared" si="219"/>
        <v>0</v>
      </c>
      <c r="X2037" s="38">
        <f t="shared" si="220"/>
        <v>0</v>
      </c>
      <c r="Y2037" s="38">
        <f t="shared" si="220"/>
        <v>0</v>
      </c>
      <c r="Z2037" s="38">
        <f t="shared" si="220"/>
        <v>0</v>
      </c>
      <c r="AA2037" s="38">
        <f t="shared" si="217"/>
        <v>0</v>
      </c>
      <c r="AB2037" s="38">
        <f t="shared" si="221"/>
        <v>0</v>
      </c>
      <c r="AC2037" s="38">
        <f t="shared" si="222"/>
        <v>0</v>
      </c>
      <c r="AD2037" s="38" t="str">
        <f t="shared" si="223"/>
        <v>000000000000</v>
      </c>
    </row>
    <row r="2038" spans="1:30">
      <c r="A2038" s="9" t="str">
        <f>IF('DATA ACCURATE'!A2041&lt;&gt;"",'DATA ACCURATE'!A2041,"")</f>
        <v/>
      </c>
      <c r="B2038" s="9" t="str">
        <f>IF('DATA ACCURATE'!D2041&lt;&gt;"",'DATA ACCURATE'!D2041,"")</f>
        <v/>
      </c>
      <c r="C2038" s="38" t="str">
        <f>IF($AD2038="000000000000","",INDEX(DATABASE!$W$12:$W$71,MATCH($AD2038,DATABASE!$V$12:$V$71,0)))</f>
        <v/>
      </c>
      <c r="D2038" s="34" t="str">
        <f>IF(C2038="","",IF(E2038="",INDEX(DATABASE!$AF$13:$AF$62,MATCH($C2038,DATABASE!$AC$13:$AC$62,0)),IF(E2038="2x D11",INDEX(DATABASE!$AF$13:$AF$62,MATCH($C2038,DATABASE!$AC$13:$AC$62,0))+2*DATABASE!$AF$62,IF(E2038="3x D11",INDEX(DATABASE!$AF$13:$AF$62,MATCH($C2038,DATABASE!$AC$13:$AC$62,0))+3*DATABASE!$AF$62,""))))</f>
        <v/>
      </c>
      <c r="E2038" s="38" t="str">
        <f>IF(AND($K2038="Y",$G2038&lt;&gt;"UNYIL",$F2038&lt;DATABASE!$O$8),"2x D11",IF(AND($K2038="Y",$G2038&lt;&gt;"UNYIL",$F2038&gt;=DATABASE!$O$8),"3x D11",""))</f>
        <v/>
      </c>
      <c r="F2038" s="9" t="str">
        <f>IF('DATA ACCURATE'!N2041&lt;&gt;"",'DATA ACCURATE'!N2041,"")</f>
        <v/>
      </c>
      <c r="G2038" t="str">
        <f>IF(F2038="","",IF(F2038&lt;=DATABASE!$I$8,"UNYIL",IF(F2038&lt;=DATABASE!$J$8,"KECIL",IF(F2038&lt;DATABASE!$K$8,"TANGGUNG",IF(F2038&gt;=DATABASE!$K$8,"BESAR","")))))</f>
        <v/>
      </c>
      <c r="H2038" s="16" t="str">
        <f>IF('DATA ACCURATE'!J2041&lt;&gt;"",'DATA ACCURATE'!J2041,"")</f>
        <v/>
      </c>
      <c r="I2038" s="35" t="str">
        <f>IF(B2038&lt;&gt;"",IFERROR(VLOOKUP(B2038,'DATA TIMBANGAN'!G:M,7,FALSE),VLOOKUP(B2038,'DATA TIMBANGAN'!G:M,7)),"")</f>
        <v/>
      </c>
      <c r="J2038" s="25" t="str">
        <f>IF(H2038&lt;&gt;"",IFERROR(INDEX(DATABASE!$Z$19:$Z$38,MATCH(DATEVALUE(H2038),DATABASE!$AA$19:$AA$38,0)),INDEX(DATABASE!$Z$12:$Z$18,MATCH(WEEKDAY(H2038,2),DATABASE!$AA$12:$AA$18,0))),"")</f>
        <v/>
      </c>
      <c r="K2038" s="25" t="str">
        <f>IF('DATA ACCURATE'!V2041&lt;&gt;"",'DATA ACCURATE'!V2041,"")</f>
        <v/>
      </c>
      <c r="L2038" s="80" t="str">
        <f>IF($H2038="","",IF(OR($J2038="LIBUR",AND($L2037="LIBUR",$O2037=$O2038)),"LIBUR",IF(AND(OR($L2037="LUAR JAM KERJA 1",$L2037="LUAR JAM KERJA 2"),OR(OR(AND($H2037=$H2038,AND(OR($I2038&gt;DATABASE!$J$3,$I2038&lt;DATABASE!$J$6),((DATEVALUE($H2038)+$I2038)-(DATEVALUE($H2037)+$I2037))&lt;DATABASE!$J$6)),AND($H2037=$H2038,$O2037=$O2038,OR($I2038&gt;DATABASE!$J$6,$I2038&lt;DATABASE!$J$3))),AND(($H2038-$H2037)=1,OR($I2038&lt;DATABASE!$I$6,((DATEVALUE($H2038)+$I2038)-(DATEVALUE($H2037)+$I2037))&lt;DATABASE!$J$6))),$A2038=$A2037),"LUAR JAM KERJA 2",IF(AND(OR(WEEKDAY($H2038,2)=1,WEEKDAY($H2038,2)=2,WEEKDAY($H2038,2)=3,WEEKDAY($H2038,2)=4,WEEKDAY($H2038,2)=5),$I2038&lt;=DATABASE!$J$3,$I2038&gt;=DATABASE!$I$3),"JAM KERJA",IF(AND(WEEKDAY($H2038,2)=6,$I2038&lt;=DATABASE!$J$4,$I2038&gt;=DATABASE!$I$4),"JAM KERJA","LUAR JAM KERJA 1")))))</f>
        <v/>
      </c>
      <c r="M2038" s="33" t="str">
        <f>IF('DATA ACCURATE'!T2041&lt;&gt;"",IF('DATA ACCURATE'!T2041&gt;100,'DATA ACCURATE'!T2041/10,'DATA ACCURATE'!T2041),"")</f>
        <v/>
      </c>
      <c r="N2038" t="str">
        <f>IF(M2038="","",IF(M2038&lt;=DATABASE!$I$9,"LOKAL",IF(M2038&lt;DATABASE!$J$9,"LUAR KOTA 1",IF($M2038&gt;=DATABASE!$J$9,"LUAR KOTA 2",""))))</f>
        <v/>
      </c>
      <c r="O2038" s="38" t="str">
        <f>IF('DATA ACCURATE'!L2041&lt;&gt;"",'DATA ACCURATE'!L2041,"")</f>
        <v/>
      </c>
      <c r="Q2038" s="38">
        <f t="shared" si="218"/>
        <v>0</v>
      </c>
      <c r="R2038" s="38">
        <f t="shared" si="218"/>
        <v>0</v>
      </c>
      <c r="S2038" s="38">
        <f t="shared" si="218"/>
        <v>0</v>
      </c>
      <c r="T2038" s="38">
        <f t="shared" si="216"/>
        <v>0</v>
      </c>
      <c r="U2038" s="38">
        <f t="shared" si="219"/>
        <v>0</v>
      </c>
      <c r="V2038" s="38">
        <f t="shared" si="219"/>
        <v>0</v>
      </c>
      <c r="W2038" s="38">
        <f t="shared" si="219"/>
        <v>0</v>
      </c>
      <c r="X2038" s="38">
        <f t="shared" si="220"/>
        <v>0</v>
      </c>
      <c r="Y2038" s="38">
        <f t="shared" si="220"/>
        <v>0</v>
      </c>
      <c r="Z2038" s="38">
        <f t="shared" si="220"/>
        <v>0</v>
      </c>
      <c r="AA2038" s="38">
        <f t="shared" si="217"/>
        <v>0</v>
      </c>
      <c r="AB2038" s="38">
        <f t="shared" si="221"/>
        <v>0</v>
      </c>
      <c r="AC2038" s="38">
        <f t="shared" si="222"/>
        <v>0</v>
      </c>
      <c r="AD2038" s="38" t="str">
        <f t="shared" si="223"/>
        <v>000000000000</v>
      </c>
    </row>
    <row r="2039" spans="1:30">
      <c r="A2039" s="9" t="str">
        <f>IF('DATA ACCURATE'!A2042&lt;&gt;"",'DATA ACCURATE'!A2042,"")</f>
        <v/>
      </c>
      <c r="B2039" s="9" t="str">
        <f>IF('DATA ACCURATE'!D2042&lt;&gt;"",'DATA ACCURATE'!D2042,"")</f>
        <v/>
      </c>
      <c r="C2039" s="38" t="str">
        <f>IF($AD2039="000000000000","",INDEX(DATABASE!$W$12:$W$71,MATCH($AD2039,DATABASE!$V$12:$V$71,0)))</f>
        <v/>
      </c>
      <c r="D2039" s="34" t="str">
        <f>IF(C2039="","",IF(E2039="",INDEX(DATABASE!$AF$13:$AF$62,MATCH($C2039,DATABASE!$AC$13:$AC$62,0)),IF(E2039="2x D11",INDEX(DATABASE!$AF$13:$AF$62,MATCH($C2039,DATABASE!$AC$13:$AC$62,0))+2*DATABASE!$AF$62,IF(E2039="3x D11",INDEX(DATABASE!$AF$13:$AF$62,MATCH($C2039,DATABASE!$AC$13:$AC$62,0))+3*DATABASE!$AF$62,""))))</f>
        <v/>
      </c>
      <c r="E2039" s="38" t="str">
        <f>IF(AND($K2039="Y",$G2039&lt;&gt;"UNYIL",$F2039&lt;DATABASE!$O$8),"2x D11",IF(AND($K2039="Y",$G2039&lt;&gt;"UNYIL",$F2039&gt;=DATABASE!$O$8),"3x D11",""))</f>
        <v/>
      </c>
      <c r="F2039" s="9" t="str">
        <f>IF('DATA ACCURATE'!N2042&lt;&gt;"",'DATA ACCURATE'!N2042,"")</f>
        <v/>
      </c>
      <c r="G2039" t="str">
        <f>IF(F2039="","",IF(F2039&lt;=DATABASE!$I$8,"UNYIL",IF(F2039&lt;=DATABASE!$J$8,"KECIL",IF(F2039&lt;DATABASE!$K$8,"TANGGUNG",IF(F2039&gt;=DATABASE!$K$8,"BESAR","")))))</f>
        <v/>
      </c>
      <c r="H2039" s="16" t="str">
        <f>IF('DATA ACCURATE'!J2042&lt;&gt;"",'DATA ACCURATE'!J2042,"")</f>
        <v/>
      </c>
      <c r="I2039" s="35" t="str">
        <f>IF(B2039&lt;&gt;"",IFERROR(VLOOKUP(B2039,'DATA TIMBANGAN'!G:M,7,FALSE),VLOOKUP(B2039,'DATA TIMBANGAN'!G:M,7)),"")</f>
        <v/>
      </c>
      <c r="J2039" s="25" t="str">
        <f>IF(H2039&lt;&gt;"",IFERROR(INDEX(DATABASE!$Z$19:$Z$38,MATCH(DATEVALUE(H2039),DATABASE!$AA$19:$AA$38,0)),INDEX(DATABASE!$Z$12:$Z$18,MATCH(WEEKDAY(H2039,2),DATABASE!$AA$12:$AA$18,0))),"")</f>
        <v/>
      </c>
      <c r="K2039" s="25" t="str">
        <f>IF('DATA ACCURATE'!V2042&lt;&gt;"",'DATA ACCURATE'!V2042,"")</f>
        <v/>
      </c>
      <c r="L2039" s="80" t="str">
        <f>IF($H2039="","",IF(OR($J2039="LIBUR",AND($L2038="LIBUR",$O2038=$O2039)),"LIBUR",IF(AND(OR($L2038="LUAR JAM KERJA 1",$L2038="LUAR JAM KERJA 2"),OR(OR(AND($H2038=$H2039,AND(OR($I2039&gt;DATABASE!$J$3,$I2039&lt;DATABASE!$J$6),((DATEVALUE($H2039)+$I2039)-(DATEVALUE($H2038)+$I2038))&lt;DATABASE!$J$6)),AND($H2038=$H2039,$O2038=$O2039,OR($I2039&gt;DATABASE!$J$6,$I2039&lt;DATABASE!$J$3))),AND(($H2039-$H2038)=1,OR($I2039&lt;DATABASE!$I$6,((DATEVALUE($H2039)+$I2039)-(DATEVALUE($H2038)+$I2038))&lt;DATABASE!$J$6))),$A2039=$A2038),"LUAR JAM KERJA 2",IF(AND(OR(WEEKDAY($H2039,2)=1,WEEKDAY($H2039,2)=2,WEEKDAY($H2039,2)=3,WEEKDAY($H2039,2)=4,WEEKDAY($H2039,2)=5),$I2039&lt;=DATABASE!$J$3,$I2039&gt;=DATABASE!$I$3),"JAM KERJA",IF(AND(WEEKDAY($H2039,2)=6,$I2039&lt;=DATABASE!$J$4,$I2039&gt;=DATABASE!$I$4),"JAM KERJA","LUAR JAM KERJA 1")))))</f>
        <v/>
      </c>
      <c r="M2039" s="33" t="str">
        <f>IF('DATA ACCURATE'!T2042&lt;&gt;"",IF('DATA ACCURATE'!T2042&gt;100,'DATA ACCURATE'!T2042/10,'DATA ACCURATE'!T2042),"")</f>
        <v/>
      </c>
      <c r="N2039" t="str">
        <f>IF(M2039="","",IF(M2039&lt;=DATABASE!$I$9,"LOKAL",IF(M2039&lt;DATABASE!$J$9,"LUAR KOTA 1",IF($M2039&gt;=DATABASE!$J$9,"LUAR KOTA 2",""))))</f>
        <v/>
      </c>
      <c r="O2039" s="38" t="str">
        <f>IF('DATA ACCURATE'!L2042&lt;&gt;"",'DATA ACCURATE'!L2042,"")</f>
        <v/>
      </c>
      <c r="Q2039" s="38">
        <f t="shared" si="218"/>
        <v>0</v>
      </c>
      <c r="R2039" s="38">
        <f t="shared" si="218"/>
        <v>0</v>
      </c>
      <c r="S2039" s="38">
        <f t="shared" si="218"/>
        <v>0</v>
      </c>
      <c r="T2039" s="38">
        <f t="shared" si="216"/>
        <v>0</v>
      </c>
      <c r="U2039" s="38">
        <f t="shared" si="219"/>
        <v>0</v>
      </c>
      <c r="V2039" s="38">
        <f t="shared" si="219"/>
        <v>0</v>
      </c>
      <c r="W2039" s="38">
        <f t="shared" si="219"/>
        <v>0</v>
      </c>
      <c r="X2039" s="38">
        <f t="shared" si="220"/>
        <v>0</v>
      </c>
      <c r="Y2039" s="38">
        <f t="shared" si="220"/>
        <v>0</v>
      </c>
      <c r="Z2039" s="38">
        <f t="shared" si="220"/>
        <v>0</v>
      </c>
      <c r="AA2039" s="38">
        <f t="shared" si="217"/>
        <v>0</v>
      </c>
      <c r="AB2039" s="38">
        <f t="shared" si="221"/>
        <v>0</v>
      </c>
      <c r="AC2039" s="38">
        <f t="shared" si="222"/>
        <v>0</v>
      </c>
      <c r="AD2039" s="38" t="str">
        <f t="shared" si="223"/>
        <v>000000000000</v>
      </c>
    </row>
    <row r="2040" spans="1:30">
      <c r="A2040" s="9" t="str">
        <f>IF('DATA ACCURATE'!A2043&lt;&gt;"",'DATA ACCURATE'!A2043,"")</f>
        <v/>
      </c>
      <c r="B2040" s="9" t="str">
        <f>IF('DATA ACCURATE'!D2043&lt;&gt;"",'DATA ACCURATE'!D2043,"")</f>
        <v/>
      </c>
      <c r="C2040" s="38" t="str">
        <f>IF($AD2040="000000000000","",INDEX(DATABASE!$W$12:$W$71,MATCH($AD2040,DATABASE!$V$12:$V$71,0)))</f>
        <v/>
      </c>
      <c r="D2040" s="34" t="str">
        <f>IF(C2040="","",IF(E2040="",INDEX(DATABASE!$AF$13:$AF$62,MATCH($C2040,DATABASE!$AC$13:$AC$62,0)),IF(E2040="2x D11",INDEX(DATABASE!$AF$13:$AF$62,MATCH($C2040,DATABASE!$AC$13:$AC$62,0))+2*DATABASE!$AF$62,IF(E2040="3x D11",INDEX(DATABASE!$AF$13:$AF$62,MATCH($C2040,DATABASE!$AC$13:$AC$62,0))+3*DATABASE!$AF$62,""))))</f>
        <v/>
      </c>
      <c r="E2040" s="38" t="str">
        <f>IF(AND($K2040="Y",$G2040&lt;&gt;"UNYIL",$F2040&lt;DATABASE!$O$8),"2x D11",IF(AND($K2040="Y",$G2040&lt;&gt;"UNYIL",$F2040&gt;=DATABASE!$O$8),"3x D11",""))</f>
        <v/>
      </c>
      <c r="F2040" s="9" t="str">
        <f>IF('DATA ACCURATE'!N2043&lt;&gt;"",'DATA ACCURATE'!N2043,"")</f>
        <v/>
      </c>
      <c r="G2040" t="str">
        <f>IF(F2040="","",IF(F2040&lt;=DATABASE!$I$8,"UNYIL",IF(F2040&lt;=DATABASE!$J$8,"KECIL",IF(F2040&lt;DATABASE!$K$8,"TANGGUNG",IF(F2040&gt;=DATABASE!$K$8,"BESAR","")))))</f>
        <v/>
      </c>
      <c r="H2040" s="16" t="str">
        <f>IF('DATA ACCURATE'!J2043&lt;&gt;"",'DATA ACCURATE'!J2043,"")</f>
        <v/>
      </c>
      <c r="I2040" s="35" t="str">
        <f>IF(B2040&lt;&gt;"",IFERROR(VLOOKUP(B2040,'DATA TIMBANGAN'!G:M,7,FALSE),VLOOKUP(B2040,'DATA TIMBANGAN'!G:M,7)),"")</f>
        <v/>
      </c>
      <c r="J2040" s="25" t="str">
        <f>IF(H2040&lt;&gt;"",IFERROR(INDEX(DATABASE!$Z$19:$Z$38,MATCH(DATEVALUE(H2040),DATABASE!$AA$19:$AA$38,0)),INDEX(DATABASE!$Z$12:$Z$18,MATCH(WEEKDAY(H2040,2),DATABASE!$AA$12:$AA$18,0))),"")</f>
        <v/>
      </c>
      <c r="K2040" s="25" t="str">
        <f>IF('DATA ACCURATE'!V2043&lt;&gt;"",'DATA ACCURATE'!V2043,"")</f>
        <v/>
      </c>
      <c r="L2040" s="80" t="str">
        <f>IF($H2040="","",IF(OR($J2040="LIBUR",AND($L2039="LIBUR",$O2039=$O2040)),"LIBUR",IF(AND(OR($L2039="LUAR JAM KERJA 1",$L2039="LUAR JAM KERJA 2"),OR(OR(AND($H2039=$H2040,AND(OR($I2040&gt;DATABASE!$J$3,$I2040&lt;DATABASE!$J$6),((DATEVALUE($H2040)+$I2040)-(DATEVALUE($H2039)+$I2039))&lt;DATABASE!$J$6)),AND($H2039=$H2040,$O2039=$O2040,OR($I2040&gt;DATABASE!$J$6,$I2040&lt;DATABASE!$J$3))),AND(($H2040-$H2039)=1,OR($I2040&lt;DATABASE!$I$6,((DATEVALUE($H2040)+$I2040)-(DATEVALUE($H2039)+$I2039))&lt;DATABASE!$J$6))),$A2040=$A2039),"LUAR JAM KERJA 2",IF(AND(OR(WEEKDAY($H2040,2)=1,WEEKDAY($H2040,2)=2,WEEKDAY($H2040,2)=3,WEEKDAY($H2040,2)=4,WEEKDAY($H2040,2)=5),$I2040&lt;=DATABASE!$J$3,$I2040&gt;=DATABASE!$I$3),"JAM KERJA",IF(AND(WEEKDAY($H2040,2)=6,$I2040&lt;=DATABASE!$J$4,$I2040&gt;=DATABASE!$I$4),"JAM KERJA","LUAR JAM KERJA 1")))))</f>
        <v/>
      </c>
      <c r="M2040" s="33" t="str">
        <f>IF('DATA ACCURATE'!T2043&lt;&gt;"",IF('DATA ACCURATE'!T2043&gt;100,'DATA ACCURATE'!T2043/10,'DATA ACCURATE'!T2043),"")</f>
        <v/>
      </c>
      <c r="N2040" t="str">
        <f>IF(M2040="","",IF(M2040&lt;=DATABASE!$I$9,"LOKAL",IF(M2040&lt;DATABASE!$J$9,"LUAR KOTA 1",IF($M2040&gt;=DATABASE!$J$9,"LUAR KOTA 2",""))))</f>
        <v/>
      </c>
      <c r="O2040" s="38" t="str">
        <f>IF('DATA ACCURATE'!L2043&lt;&gt;"",'DATA ACCURATE'!L2043,"")</f>
        <v/>
      </c>
      <c r="Q2040" s="38">
        <f t="shared" si="218"/>
        <v>0</v>
      </c>
      <c r="R2040" s="38">
        <f t="shared" si="218"/>
        <v>0</v>
      </c>
      <c r="S2040" s="38">
        <f t="shared" si="218"/>
        <v>0</v>
      </c>
      <c r="T2040" s="38">
        <f t="shared" si="216"/>
        <v>0</v>
      </c>
      <c r="U2040" s="38">
        <f t="shared" si="219"/>
        <v>0</v>
      </c>
      <c r="V2040" s="38">
        <f t="shared" si="219"/>
        <v>0</v>
      </c>
      <c r="W2040" s="38">
        <f t="shared" si="219"/>
        <v>0</v>
      </c>
      <c r="X2040" s="38">
        <f t="shared" si="220"/>
        <v>0</v>
      </c>
      <c r="Y2040" s="38">
        <f t="shared" si="220"/>
        <v>0</v>
      </c>
      <c r="Z2040" s="38">
        <f t="shared" si="220"/>
        <v>0</v>
      </c>
      <c r="AA2040" s="38">
        <f t="shared" si="217"/>
        <v>0</v>
      </c>
      <c r="AB2040" s="38">
        <f t="shared" si="221"/>
        <v>0</v>
      </c>
      <c r="AC2040" s="38">
        <f t="shared" si="222"/>
        <v>0</v>
      </c>
      <c r="AD2040" s="38" t="str">
        <f t="shared" si="223"/>
        <v>000000000000</v>
      </c>
    </row>
    <row r="2041" spans="1:30">
      <c r="A2041" s="9" t="str">
        <f>IF('DATA ACCURATE'!A2044&lt;&gt;"",'DATA ACCURATE'!A2044,"")</f>
        <v/>
      </c>
      <c r="B2041" s="9" t="str">
        <f>IF('DATA ACCURATE'!D2044&lt;&gt;"",'DATA ACCURATE'!D2044,"")</f>
        <v/>
      </c>
      <c r="C2041" s="38" t="str">
        <f>IF($AD2041="000000000000","",INDEX(DATABASE!$W$12:$W$71,MATCH($AD2041,DATABASE!$V$12:$V$71,0)))</f>
        <v/>
      </c>
      <c r="D2041" s="34" t="str">
        <f>IF(C2041="","",IF(E2041="",INDEX(DATABASE!$AF$13:$AF$62,MATCH($C2041,DATABASE!$AC$13:$AC$62,0)),IF(E2041="2x D11",INDEX(DATABASE!$AF$13:$AF$62,MATCH($C2041,DATABASE!$AC$13:$AC$62,0))+2*DATABASE!$AF$62,IF(E2041="3x D11",INDEX(DATABASE!$AF$13:$AF$62,MATCH($C2041,DATABASE!$AC$13:$AC$62,0))+3*DATABASE!$AF$62,""))))</f>
        <v/>
      </c>
      <c r="E2041" s="38" t="str">
        <f>IF(AND($K2041="Y",$G2041&lt;&gt;"UNYIL",$F2041&lt;DATABASE!$O$8),"2x D11",IF(AND($K2041="Y",$G2041&lt;&gt;"UNYIL",$F2041&gt;=DATABASE!$O$8),"3x D11",""))</f>
        <v/>
      </c>
      <c r="F2041" s="9" t="str">
        <f>IF('DATA ACCURATE'!N2044&lt;&gt;"",'DATA ACCURATE'!N2044,"")</f>
        <v/>
      </c>
      <c r="G2041" t="str">
        <f>IF(F2041="","",IF(F2041&lt;=DATABASE!$I$8,"UNYIL",IF(F2041&lt;=DATABASE!$J$8,"KECIL",IF(F2041&lt;DATABASE!$K$8,"TANGGUNG",IF(F2041&gt;=DATABASE!$K$8,"BESAR","")))))</f>
        <v/>
      </c>
      <c r="H2041" s="16" t="str">
        <f>IF('DATA ACCURATE'!J2044&lt;&gt;"",'DATA ACCURATE'!J2044,"")</f>
        <v/>
      </c>
      <c r="I2041" s="35" t="str">
        <f>IF(B2041&lt;&gt;"",IFERROR(VLOOKUP(B2041,'DATA TIMBANGAN'!G:M,7,FALSE),VLOOKUP(B2041,'DATA TIMBANGAN'!G:M,7)),"")</f>
        <v/>
      </c>
      <c r="J2041" s="25" t="str">
        <f>IF(H2041&lt;&gt;"",IFERROR(INDEX(DATABASE!$Z$19:$Z$38,MATCH(DATEVALUE(H2041),DATABASE!$AA$19:$AA$38,0)),INDEX(DATABASE!$Z$12:$Z$18,MATCH(WEEKDAY(H2041,2),DATABASE!$AA$12:$AA$18,0))),"")</f>
        <v/>
      </c>
      <c r="K2041" s="25" t="str">
        <f>IF('DATA ACCURATE'!V2044&lt;&gt;"",'DATA ACCURATE'!V2044,"")</f>
        <v/>
      </c>
      <c r="L2041" s="80" t="str">
        <f>IF($H2041="","",IF(OR($J2041="LIBUR",AND($L2040="LIBUR",$O2040=$O2041)),"LIBUR",IF(AND(OR($L2040="LUAR JAM KERJA 1",$L2040="LUAR JAM KERJA 2"),OR(OR(AND($H2040=$H2041,AND(OR($I2041&gt;DATABASE!$J$3,$I2041&lt;DATABASE!$J$6),((DATEVALUE($H2041)+$I2041)-(DATEVALUE($H2040)+$I2040))&lt;DATABASE!$J$6)),AND($H2040=$H2041,$O2040=$O2041,OR($I2041&gt;DATABASE!$J$6,$I2041&lt;DATABASE!$J$3))),AND(($H2041-$H2040)=1,OR($I2041&lt;DATABASE!$I$6,((DATEVALUE($H2041)+$I2041)-(DATEVALUE($H2040)+$I2040))&lt;DATABASE!$J$6))),$A2041=$A2040),"LUAR JAM KERJA 2",IF(AND(OR(WEEKDAY($H2041,2)=1,WEEKDAY($H2041,2)=2,WEEKDAY($H2041,2)=3,WEEKDAY($H2041,2)=4,WEEKDAY($H2041,2)=5),$I2041&lt;=DATABASE!$J$3,$I2041&gt;=DATABASE!$I$3),"JAM KERJA",IF(AND(WEEKDAY($H2041,2)=6,$I2041&lt;=DATABASE!$J$4,$I2041&gt;=DATABASE!$I$4),"JAM KERJA","LUAR JAM KERJA 1")))))</f>
        <v/>
      </c>
      <c r="M2041" s="33" t="str">
        <f>IF('DATA ACCURATE'!T2044&lt;&gt;"",IF('DATA ACCURATE'!T2044&gt;100,'DATA ACCURATE'!T2044/10,'DATA ACCURATE'!T2044),"")</f>
        <v/>
      </c>
      <c r="N2041" t="str">
        <f>IF(M2041="","",IF(M2041&lt;=DATABASE!$I$9,"LOKAL",IF(M2041&lt;DATABASE!$J$9,"LUAR KOTA 1",IF($M2041&gt;=DATABASE!$J$9,"LUAR KOTA 2",""))))</f>
        <v/>
      </c>
      <c r="O2041" s="38" t="str">
        <f>IF('DATA ACCURATE'!L2044&lt;&gt;"",'DATA ACCURATE'!L2044,"")</f>
        <v/>
      </c>
      <c r="Q2041" s="38">
        <f t="shared" si="218"/>
        <v>0</v>
      </c>
      <c r="R2041" s="38">
        <f t="shared" si="218"/>
        <v>0</v>
      </c>
      <c r="S2041" s="38">
        <f t="shared" si="218"/>
        <v>0</v>
      </c>
      <c r="T2041" s="38">
        <f t="shared" si="216"/>
        <v>0</v>
      </c>
      <c r="U2041" s="38">
        <f t="shared" si="219"/>
        <v>0</v>
      </c>
      <c r="V2041" s="38">
        <f t="shared" si="219"/>
        <v>0</v>
      </c>
      <c r="W2041" s="38">
        <f t="shared" si="219"/>
        <v>0</v>
      </c>
      <c r="X2041" s="38">
        <f t="shared" si="220"/>
        <v>0</v>
      </c>
      <c r="Y2041" s="38">
        <f t="shared" si="220"/>
        <v>0</v>
      </c>
      <c r="Z2041" s="38">
        <f t="shared" si="220"/>
        <v>0</v>
      </c>
      <c r="AA2041" s="38">
        <f t="shared" si="217"/>
        <v>0</v>
      </c>
      <c r="AB2041" s="38">
        <f t="shared" si="221"/>
        <v>0</v>
      </c>
      <c r="AC2041" s="38">
        <f t="shared" si="222"/>
        <v>0</v>
      </c>
      <c r="AD2041" s="38" t="str">
        <f t="shared" si="223"/>
        <v>000000000000</v>
      </c>
    </row>
    <row r="2042" spans="1:30">
      <c r="A2042" s="9" t="str">
        <f>IF('DATA ACCURATE'!A2045&lt;&gt;"",'DATA ACCURATE'!A2045,"")</f>
        <v/>
      </c>
      <c r="B2042" s="9" t="str">
        <f>IF('DATA ACCURATE'!D2045&lt;&gt;"",'DATA ACCURATE'!D2045,"")</f>
        <v/>
      </c>
      <c r="C2042" s="38" t="str">
        <f>IF($AD2042="000000000000","",INDEX(DATABASE!$W$12:$W$71,MATCH($AD2042,DATABASE!$V$12:$V$71,0)))</f>
        <v/>
      </c>
      <c r="D2042" s="34" t="str">
        <f>IF(C2042="","",IF(E2042="",INDEX(DATABASE!$AF$13:$AF$62,MATCH($C2042,DATABASE!$AC$13:$AC$62,0)),IF(E2042="2x D11",INDEX(DATABASE!$AF$13:$AF$62,MATCH($C2042,DATABASE!$AC$13:$AC$62,0))+2*DATABASE!$AF$62,IF(E2042="3x D11",INDEX(DATABASE!$AF$13:$AF$62,MATCH($C2042,DATABASE!$AC$13:$AC$62,0))+3*DATABASE!$AF$62,""))))</f>
        <v/>
      </c>
      <c r="E2042" s="38" t="str">
        <f>IF(AND($K2042="Y",$G2042&lt;&gt;"UNYIL",$F2042&lt;DATABASE!$O$8),"2x D11",IF(AND($K2042="Y",$G2042&lt;&gt;"UNYIL",$F2042&gt;=DATABASE!$O$8),"3x D11",""))</f>
        <v/>
      </c>
      <c r="F2042" s="9" t="str">
        <f>IF('DATA ACCURATE'!N2045&lt;&gt;"",'DATA ACCURATE'!N2045,"")</f>
        <v/>
      </c>
      <c r="G2042" t="str">
        <f>IF(F2042="","",IF(F2042&lt;=DATABASE!$I$8,"UNYIL",IF(F2042&lt;=DATABASE!$J$8,"KECIL",IF(F2042&lt;DATABASE!$K$8,"TANGGUNG",IF(F2042&gt;=DATABASE!$K$8,"BESAR","")))))</f>
        <v/>
      </c>
      <c r="H2042" s="16" t="str">
        <f>IF('DATA ACCURATE'!J2045&lt;&gt;"",'DATA ACCURATE'!J2045,"")</f>
        <v/>
      </c>
      <c r="I2042" s="35" t="str">
        <f>IF(B2042&lt;&gt;"",IFERROR(VLOOKUP(B2042,'DATA TIMBANGAN'!G:M,7,FALSE),VLOOKUP(B2042,'DATA TIMBANGAN'!G:M,7)),"")</f>
        <v/>
      </c>
      <c r="J2042" s="25" t="str">
        <f>IF(H2042&lt;&gt;"",IFERROR(INDEX(DATABASE!$Z$19:$Z$38,MATCH(DATEVALUE(H2042),DATABASE!$AA$19:$AA$38,0)),INDEX(DATABASE!$Z$12:$Z$18,MATCH(WEEKDAY(H2042,2),DATABASE!$AA$12:$AA$18,0))),"")</f>
        <v/>
      </c>
      <c r="K2042" s="25" t="str">
        <f>IF('DATA ACCURATE'!V2045&lt;&gt;"",'DATA ACCURATE'!V2045,"")</f>
        <v/>
      </c>
      <c r="L2042" s="80" t="str">
        <f>IF($H2042="","",IF(OR($J2042="LIBUR",AND($L2041="LIBUR",$O2041=$O2042)),"LIBUR",IF(AND(OR($L2041="LUAR JAM KERJA 1",$L2041="LUAR JAM KERJA 2"),OR(OR(AND($H2041=$H2042,AND(OR($I2042&gt;DATABASE!$J$3,$I2042&lt;DATABASE!$J$6),((DATEVALUE($H2042)+$I2042)-(DATEVALUE($H2041)+$I2041))&lt;DATABASE!$J$6)),AND($H2041=$H2042,$O2041=$O2042,OR($I2042&gt;DATABASE!$J$6,$I2042&lt;DATABASE!$J$3))),AND(($H2042-$H2041)=1,OR($I2042&lt;DATABASE!$I$6,((DATEVALUE($H2042)+$I2042)-(DATEVALUE($H2041)+$I2041))&lt;DATABASE!$J$6))),$A2042=$A2041),"LUAR JAM KERJA 2",IF(AND(OR(WEEKDAY($H2042,2)=1,WEEKDAY($H2042,2)=2,WEEKDAY($H2042,2)=3,WEEKDAY($H2042,2)=4,WEEKDAY($H2042,2)=5),$I2042&lt;=DATABASE!$J$3,$I2042&gt;=DATABASE!$I$3),"JAM KERJA",IF(AND(WEEKDAY($H2042,2)=6,$I2042&lt;=DATABASE!$J$4,$I2042&gt;=DATABASE!$I$4),"JAM KERJA","LUAR JAM KERJA 1")))))</f>
        <v/>
      </c>
      <c r="M2042" s="33" t="str">
        <f>IF('DATA ACCURATE'!T2045&lt;&gt;"",IF('DATA ACCURATE'!T2045&gt;100,'DATA ACCURATE'!T2045/10,'DATA ACCURATE'!T2045),"")</f>
        <v/>
      </c>
      <c r="N2042" t="str">
        <f>IF(M2042="","",IF(M2042&lt;=DATABASE!$I$9,"LOKAL",IF(M2042&lt;DATABASE!$J$9,"LUAR KOTA 1",IF($M2042&gt;=DATABASE!$J$9,"LUAR KOTA 2",""))))</f>
        <v/>
      </c>
      <c r="O2042" s="38" t="str">
        <f>IF('DATA ACCURATE'!L2045&lt;&gt;"",'DATA ACCURATE'!L2045,"")</f>
        <v/>
      </c>
      <c r="Q2042" s="38">
        <f t="shared" si="218"/>
        <v>0</v>
      </c>
      <c r="R2042" s="38">
        <f t="shared" si="218"/>
        <v>0</v>
      </c>
      <c r="S2042" s="38">
        <f t="shared" si="218"/>
        <v>0</v>
      </c>
      <c r="T2042" s="38">
        <f t="shared" si="216"/>
        <v>0</v>
      </c>
      <c r="U2042" s="38">
        <f t="shared" si="219"/>
        <v>0</v>
      </c>
      <c r="V2042" s="38">
        <f t="shared" si="219"/>
        <v>0</v>
      </c>
      <c r="W2042" s="38">
        <f t="shared" si="219"/>
        <v>0</v>
      </c>
      <c r="X2042" s="38">
        <f t="shared" si="220"/>
        <v>0</v>
      </c>
      <c r="Y2042" s="38">
        <f t="shared" si="220"/>
        <v>0</v>
      </c>
      <c r="Z2042" s="38">
        <f t="shared" si="220"/>
        <v>0</v>
      </c>
      <c r="AA2042" s="38">
        <f t="shared" si="217"/>
        <v>0</v>
      </c>
      <c r="AB2042" s="38">
        <f t="shared" si="221"/>
        <v>0</v>
      </c>
      <c r="AC2042" s="38">
        <f t="shared" si="222"/>
        <v>0</v>
      </c>
      <c r="AD2042" s="38" t="str">
        <f t="shared" si="223"/>
        <v>000000000000</v>
      </c>
    </row>
    <row r="2043" spans="1:30">
      <c r="A2043" s="9" t="str">
        <f>IF('DATA ACCURATE'!A2046&lt;&gt;"",'DATA ACCURATE'!A2046,"")</f>
        <v/>
      </c>
      <c r="B2043" s="9" t="str">
        <f>IF('DATA ACCURATE'!D2046&lt;&gt;"",'DATA ACCURATE'!D2046,"")</f>
        <v/>
      </c>
      <c r="C2043" s="38" t="str">
        <f>IF($AD2043="000000000000","",INDEX(DATABASE!$W$12:$W$71,MATCH($AD2043,DATABASE!$V$12:$V$71,0)))</f>
        <v/>
      </c>
      <c r="D2043" s="34" t="str">
        <f>IF(C2043="","",IF(E2043="",INDEX(DATABASE!$AF$13:$AF$62,MATCH($C2043,DATABASE!$AC$13:$AC$62,0)),IF(E2043="2x D11",INDEX(DATABASE!$AF$13:$AF$62,MATCH($C2043,DATABASE!$AC$13:$AC$62,0))+2*DATABASE!$AF$62,IF(E2043="3x D11",INDEX(DATABASE!$AF$13:$AF$62,MATCH($C2043,DATABASE!$AC$13:$AC$62,0))+3*DATABASE!$AF$62,""))))</f>
        <v/>
      </c>
      <c r="E2043" s="38" t="str">
        <f>IF(AND($K2043="Y",$G2043&lt;&gt;"UNYIL",$F2043&lt;DATABASE!$O$8),"2x D11",IF(AND($K2043="Y",$G2043&lt;&gt;"UNYIL",$F2043&gt;=DATABASE!$O$8),"3x D11",""))</f>
        <v/>
      </c>
      <c r="F2043" s="9" t="str">
        <f>IF('DATA ACCURATE'!N2046&lt;&gt;"",'DATA ACCURATE'!N2046,"")</f>
        <v/>
      </c>
      <c r="G2043" t="str">
        <f>IF(F2043="","",IF(F2043&lt;=DATABASE!$I$8,"UNYIL",IF(F2043&lt;=DATABASE!$J$8,"KECIL",IF(F2043&lt;DATABASE!$K$8,"TANGGUNG",IF(F2043&gt;=DATABASE!$K$8,"BESAR","")))))</f>
        <v/>
      </c>
      <c r="H2043" s="16" t="str">
        <f>IF('DATA ACCURATE'!J2046&lt;&gt;"",'DATA ACCURATE'!J2046,"")</f>
        <v/>
      </c>
      <c r="I2043" s="35" t="str">
        <f>IF(B2043&lt;&gt;"",IFERROR(VLOOKUP(B2043,'DATA TIMBANGAN'!G:M,7,FALSE),VLOOKUP(B2043,'DATA TIMBANGAN'!G:M,7)),"")</f>
        <v/>
      </c>
      <c r="J2043" s="25" t="str">
        <f>IF(H2043&lt;&gt;"",IFERROR(INDEX(DATABASE!$Z$19:$Z$38,MATCH(DATEVALUE(H2043),DATABASE!$AA$19:$AA$38,0)),INDEX(DATABASE!$Z$12:$Z$18,MATCH(WEEKDAY(H2043,2),DATABASE!$AA$12:$AA$18,0))),"")</f>
        <v/>
      </c>
      <c r="K2043" s="25" t="str">
        <f>IF('DATA ACCURATE'!V2046&lt;&gt;"",'DATA ACCURATE'!V2046,"")</f>
        <v/>
      </c>
      <c r="L2043" s="80" t="str">
        <f>IF($H2043="","",IF(OR($J2043="LIBUR",AND($L2042="LIBUR",$O2042=$O2043)),"LIBUR",IF(AND(OR($L2042="LUAR JAM KERJA 1",$L2042="LUAR JAM KERJA 2"),OR(OR(AND($H2042=$H2043,AND(OR($I2043&gt;DATABASE!$J$3,$I2043&lt;DATABASE!$J$6),((DATEVALUE($H2043)+$I2043)-(DATEVALUE($H2042)+$I2042))&lt;DATABASE!$J$6)),AND($H2042=$H2043,$O2042=$O2043,OR($I2043&gt;DATABASE!$J$6,$I2043&lt;DATABASE!$J$3))),AND(($H2043-$H2042)=1,OR($I2043&lt;DATABASE!$I$6,((DATEVALUE($H2043)+$I2043)-(DATEVALUE($H2042)+$I2042))&lt;DATABASE!$J$6))),$A2043=$A2042),"LUAR JAM KERJA 2",IF(AND(OR(WEEKDAY($H2043,2)=1,WEEKDAY($H2043,2)=2,WEEKDAY($H2043,2)=3,WEEKDAY($H2043,2)=4,WEEKDAY($H2043,2)=5),$I2043&lt;=DATABASE!$J$3,$I2043&gt;=DATABASE!$I$3),"JAM KERJA",IF(AND(WEEKDAY($H2043,2)=6,$I2043&lt;=DATABASE!$J$4,$I2043&gt;=DATABASE!$I$4),"JAM KERJA","LUAR JAM KERJA 1")))))</f>
        <v/>
      </c>
      <c r="M2043" s="33" t="str">
        <f>IF('DATA ACCURATE'!T2046&lt;&gt;"",IF('DATA ACCURATE'!T2046&gt;100,'DATA ACCURATE'!T2046/10,'DATA ACCURATE'!T2046),"")</f>
        <v/>
      </c>
      <c r="N2043" t="str">
        <f>IF(M2043="","",IF(M2043&lt;=DATABASE!$I$9,"LOKAL",IF(M2043&lt;DATABASE!$J$9,"LUAR KOTA 1",IF($M2043&gt;=DATABASE!$J$9,"LUAR KOTA 2",""))))</f>
        <v/>
      </c>
      <c r="O2043" s="38" t="str">
        <f>IF('DATA ACCURATE'!L2046&lt;&gt;"",'DATA ACCURATE'!L2046,"")</f>
        <v/>
      </c>
      <c r="Q2043" s="38">
        <f t="shared" si="218"/>
        <v>0</v>
      </c>
      <c r="R2043" s="38">
        <f t="shared" si="218"/>
        <v>0</v>
      </c>
      <c r="S2043" s="38">
        <f t="shared" si="218"/>
        <v>0</v>
      </c>
      <c r="T2043" s="38">
        <f t="shared" si="216"/>
        <v>0</v>
      </c>
      <c r="U2043" s="38">
        <f t="shared" si="219"/>
        <v>0</v>
      </c>
      <c r="V2043" s="38">
        <f t="shared" si="219"/>
        <v>0</v>
      </c>
      <c r="W2043" s="38">
        <f t="shared" si="219"/>
        <v>0</v>
      </c>
      <c r="X2043" s="38">
        <f t="shared" si="220"/>
        <v>0</v>
      </c>
      <c r="Y2043" s="38">
        <f t="shared" si="220"/>
        <v>0</v>
      </c>
      <c r="Z2043" s="38">
        <f t="shared" si="220"/>
        <v>0</v>
      </c>
      <c r="AA2043" s="38">
        <f t="shared" si="217"/>
        <v>0</v>
      </c>
      <c r="AB2043" s="38">
        <f t="shared" si="221"/>
        <v>0</v>
      </c>
      <c r="AC2043" s="38">
        <f t="shared" si="222"/>
        <v>0</v>
      </c>
      <c r="AD2043" s="38" t="str">
        <f t="shared" si="223"/>
        <v>000000000000</v>
      </c>
    </row>
    <row r="2044" spans="1:30">
      <c r="A2044" s="9" t="str">
        <f>IF('DATA ACCURATE'!A2047&lt;&gt;"",'DATA ACCURATE'!A2047,"")</f>
        <v/>
      </c>
      <c r="B2044" s="9" t="str">
        <f>IF('DATA ACCURATE'!D2047&lt;&gt;"",'DATA ACCURATE'!D2047,"")</f>
        <v/>
      </c>
      <c r="C2044" s="38" t="str">
        <f>IF($AD2044="000000000000","",INDEX(DATABASE!$W$12:$W$71,MATCH($AD2044,DATABASE!$V$12:$V$71,0)))</f>
        <v/>
      </c>
      <c r="D2044" s="34" t="str">
        <f>IF(C2044="","",IF(E2044="",INDEX(DATABASE!$AF$13:$AF$62,MATCH($C2044,DATABASE!$AC$13:$AC$62,0)),IF(E2044="2x D11",INDEX(DATABASE!$AF$13:$AF$62,MATCH($C2044,DATABASE!$AC$13:$AC$62,0))+2*DATABASE!$AF$62,IF(E2044="3x D11",INDEX(DATABASE!$AF$13:$AF$62,MATCH($C2044,DATABASE!$AC$13:$AC$62,0))+3*DATABASE!$AF$62,""))))</f>
        <v/>
      </c>
      <c r="E2044" s="38" t="str">
        <f>IF(AND($K2044="Y",$G2044&lt;&gt;"UNYIL",$F2044&lt;DATABASE!$O$8),"2x D11",IF(AND($K2044="Y",$G2044&lt;&gt;"UNYIL",$F2044&gt;=DATABASE!$O$8),"3x D11",""))</f>
        <v/>
      </c>
      <c r="F2044" s="9" t="str">
        <f>IF('DATA ACCURATE'!N2047&lt;&gt;"",'DATA ACCURATE'!N2047,"")</f>
        <v/>
      </c>
      <c r="G2044" t="str">
        <f>IF(F2044="","",IF(F2044&lt;=DATABASE!$I$8,"UNYIL",IF(F2044&lt;=DATABASE!$J$8,"KECIL",IF(F2044&lt;DATABASE!$K$8,"TANGGUNG",IF(F2044&gt;=DATABASE!$K$8,"BESAR","")))))</f>
        <v/>
      </c>
      <c r="H2044" s="16" t="str">
        <f>IF('DATA ACCURATE'!J2047&lt;&gt;"",'DATA ACCURATE'!J2047,"")</f>
        <v/>
      </c>
      <c r="I2044" s="35" t="str">
        <f>IF(B2044&lt;&gt;"",IFERROR(VLOOKUP(B2044,'DATA TIMBANGAN'!G:M,7,FALSE),VLOOKUP(B2044,'DATA TIMBANGAN'!G:M,7)),"")</f>
        <v/>
      </c>
      <c r="J2044" s="25" t="str">
        <f>IF(H2044&lt;&gt;"",IFERROR(INDEX(DATABASE!$Z$19:$Z$38,MATCH(DATEVALUE(H2044),DATABASE!$AA$19:$AA$38,0)),INDEX(DATABASE!$Z$12:$Z$18,MATCH(WEEKDAY(H2044,2),DATABASE!$AA$12:$AA$18,0))),"")</f>
        <v/>
      </c>
      <c r="K2044" s="25" t="str">
        <f>IF('DATA ACCURATE'!V2047&lt;&gt;"",'DATA ACCURATE'!V2047,"")</f>
        <v/>
      </c>
      <c r="L2044" s="80" t="str">
        <f>IF($H2044="","",IF(OR($J2044="LIBUR",AND($L2043="LIBUR",$O2043=$O2044)),"LIBUR",IF(AND(OR($L2043="LUAR JAM KERJA 1",$L2043="LUAR JAM KERJA 2"),OR(OR(AND($H2043=$H2044,AND(OR($I2044&gt;DATABASE!$J$3,$I2044&lt;DATABASE!$J$6),((DATEVALUE($H2044)+$I2044)-(DATEVALUE($H2043)+$I2043))&lt;DATABASE!$J$6)),AND($H2043=$H2044,$O2043=$O2044,OR($I2044&gt;DATABASE!$J$6,$I2044&lt;DATABASE!$J$3))),AND(($H2044-$H2043)=1,OR($I2044&lt;DATABASE!$I$6,((DATEVALUE($H2044)+$I2044)-(DATEVALUE($H2043)+$I2043))&lt;DATABASE!$J$6))),$A2044=$A2043),"LUAR JAM KERJA 2",IF(AND(OR(WEEKDAY($H2044,2)=1,WEEKDAY($H2044,2)=2,WEEKDAY($H2044,2)=3,WEEKDAY($H2044,2)=4,WEEKDAY($H2044,2)=5),$I2044&lt;=DATABASE!$J$3,$I2044&gt;=DATABASE!$I$3),"JAM KERJA",IF(AND(WEEKDAY($H2044,2)=6,$I2044&lt;=DATABASE!$J$4,$I2044&gt;=DATABASE!$I$4),"JAM KERJA","LUAR JAM KERJA 1")))))</f>
        <v/>
      </c>
      <c r="M2044" s="33" t="str">
        <f>IF('DATA ACCURATE'!T2047&lt;&gt;"",IF('DATA ACCURATE'!T2047&gt;100,'DATA ACCURATE'!T2047/10,'DATA ACCURATE'!T2047),"")</f>
        <v/>
      </c>
      <c r="N2044" t="str">
        <f>IF(M2044="","",IF(M2044&lt;=DATABASE!$I$9,"LOKAL",IF(M2044&lt;DATABASE!$J$9,"LUAR KOTA 1",IF($M2044&gt;=DATABASE!$J$9,"LUAR KOTA 2",""))))</f>
        <v/>
      </c>
      <c r="O2044" s="38" t="str">
        <f>IF('DATA ACCURATE'!L2047&lt;&gt;"",'DATA ACCURATE'!L2047,"")</f>
        <v/>
      </c>
      <c r="Q2044" s="38">
        <f t="shared" si="218"/>
        <v>0</v>
      </c>
      <c r="R2044" s="38">
        <f t="shared" si="218"/>
        <v>0</v>
      </c>
      <c r="S2044" s="38">
        <f t="shared" si="218"/>
        <v>0</v>
      </c>
      <c r="T2044" s="38">
        <f t="shared" si="216"/>
        <v>0</v>
      </c>
      <c r="U2044" s="38">
        <f t="shared" si="219"/>
        <v>0</v>
      </c>
      <c r="V2044" s="38">
        <f t="shared" si="219"/>
        <v>0</v>
      </c>
      <c r="W2044" s="38">
        <f t="shared" si="219"/>
        <v>0</v>
      </c>
      <c r="X2044" s="38">
        <f t="shared" si="220"/>
        <v>0</v>
      </c>
      <c r="Y2044" s="38">
        <f t="shared" si="220"/>
        <v>0</v>
      </c>
      <c r="Z2044" s="38">
        <f t="shared" si="220"/>
        <v>0</v>
      </c>
      <c r="AA2044" s="38">
        <f t="shared" si="217"/>
        <v>0</v>
      </c>
      <c r="AB2044" s="38">
        <f t="shared" si="221"/>
        <v>0</v>
      </c>
      <c r="AC2044" s="38">
        <f t="shared" si="222"/>
        <v>0</v>
      </c>
      <c r="AD2044" s="38" t="str">
        <f t="shared" si="223"/>
        <v>000000000000</v>
      </c>
    </row>
    <row r="2045" spans="1:30">
      <c r="A2045" s="9" t="str">
        <f>IF('DATA ACCURATE'!A2048&lt;&gt;"",'DATA ACCURATE'!A2048,"")</f>
        <v/>
      </c>
      <c r="B2045" s="9" t="str">
        <f>IF('DATA ACCURATE'!D2048&lt;&gt;"",'DATA ACCURATE'!D2048,"")</f>
        <v/>
      </c>
      <c r="C2045" s="38" t="str">
        <f>IF($AD2045="000000000000","",INDEX(DATABASE!$W$12:$W$71,MATCH($AD2045,DATABASE!$V$12:$V$71,0)))</f>
        <v/>
      </c>
      <c r="D2045" s="34" t="str">
        <f>IF(C2045="","",IF(E2045="",INDEX(DATABASE!$AF$13:$AF$62,MATCH($C2045,DATABASE!$AC$13:$AC$62,0)),IF(E2045="2x D11",INDEX(DATABASE!$AF$13:$AF$62,MATCH($C2045,DATABASE!$AC$13:$AC$62,0))+2*DATABASE!$AF$62,IF(E2045="3x D11",INDEX(DATABASE!$AF$13:$AF$62,MATCH($C2045,DATABASE!$AC$13:$AC$62,0))+3*DATABASE!$AF$62,""))))</f>
        <v/>
      </c>
      <c r="E2045" s="38" t="str">
        <f>IF(AND($K2045="Y",$G2045&lt;&gt;"UNYIL",$F2045&lt;DATABASE!$O$8),"2x D11",IF(AND($K2045="Y",$G2045&lt;&gt;"UNYIL",$F2045&gt;=DATABASE!$O$8),"3x D11",""))</f>
        <v/>
      </c>
      <c r="F2045" s="9" t="str">
        <f>IF('DATA ACCURATE'!N2048&lt;&gt;"",'DATA ACCURATE'!N2048,"")</f>
        <v/>
      </c>
      <c r="G2045" t="str">
        <f>IF(F2045="","",IF(F2045&lt;=DATABASE!$I$8,"UNYIL",IF(F2045&lt;=DATABASE!$J$8,"KECIL",IF(F2045&lt;DATABASE!$K$8,"TANGGUNG",IF(F2045&gt;=DATABASE!$K$8,"BESAR","")))))</f>
        <v/>
      </c>
      <c r="H2045" s="16" t="str">
        <f>IF('DATA ACCURATE'!J2048&lt;&gt;"",'DATA ACCURATE'!J2048,"")</f>
        <v/>
      </c>
      <c r="I2045" s="35" t="str">
        <f>IF(B2045&lt;&gt;"",IFERROR(VLOOKUP(B2045,'DATA TIMBANGAN'!G:M,7,FALSE),VLOOKUP(B2045,'DATA TIMBANGAN'!G:M,7)),"")</f>
        <v/>
      </c>
      <c r="J2045" s="25" t="str">
        <f>IF(H2045&lt;&gt;"",IFERROR(INDEX(DATABASE!$Z$19:$Z$38,MATCH(DATEVALUE(H2045),DATABASE!$AA$19:$AA$38,0)),INDEX(DATABASE!$Z$12:$Z$18,MATCH(WEEKDAY(H2045,2),DATABASE!$AA$12:$AA$18,0))),"")</f>
        <v/>
      </c>
      <c r="K2045" s="25" t="str">
        <f>IF('DATA ACCURATE'!V2048&lt;&gt;"",'DATA ACCURATE'!V2048,"")</f>
        <v/>
      </c>
      <c r="L2045" s="80" t="str">
        <f>IF($H2045="","",IF(OR($J2045="LIBUR",AND($L2044="LIBUR",$O2044=$O2045)),"LIBUR",IF(AND(OR($L2044="LUAR JAM KERJA 1",$L2044="LUAR JAM KERJA 2"),OR(OR(AND($H2044=$H2045,AND(OR($I2045&gt;DATABASE!$J$3,$I2045&lt;DATABASE!$J$6),((DATEVALUE($H2045)+$I2045)-(DATEVALUE($H2044)+$I2044))&lt;DATABASE!$J$6)),AND($H2044=$H2045,$O2044=$O2045,OR($I2045&gt;DATABASE!$J$6,$I2045&lt;DATABASE!$J$3))),AND(($H2045-$H2044)=1,OR($I2045&lt;DATABASE!$I$6,((DATEVALUE($H2045)+$I2045)-(DATEVALUE($H2044)+$I2044))&lt;DATABASE!$J$6))),$A2045=$A2044),"LUAR JAM KERJA 2",IF(AND(OR(WEEKDAY($H2045,2)=1,WEEKDAY($H2045,2)=2,WEEKDAY($H2045,2)=3,WEEKDAY($H2045,2)=4,WEEKDAY($H2045,2)=5),$I2045&lt;=DATABASE!$J$3,$I2045&gt;=DATABASE!$I$3),"JAM KERJA",IF(AND(WEEKDAY($H2045,2)=6,$I2045&lt;=DATABASE!$J$4,$I2045&gt;=DATABASE!$I$4),"JAM KERJA","LUAR JAM KERJA 1")))))</f>
        <v/>
      </c>
      <c r="M2045" s="33" t="str">
        <f>IF('DATA ACCURATE'!T2048&lt;&gt;"",IF('DATA ACCURATE'!T2048&gt;100,'DATA ACCURATE'!T2048/10,'DATA ACCURATE'!T2048),"")</f>
        <v/>
      </c>
      <c r="N2045" t="str">
        <f>IF(M2045="","",IF(M2045&lt;=DATABASE!$I$9,"LOKAL",IF(M2045&lt;DATABASE!$J$9,"LUAR KOTA 1",IF($M2045&gt;=DATABASE!$J$9,"LUAR KOTA 2",""))))</f>
        <v/>
      </c>
      <c r="O2045" s="38" t="str">
        <f>IF('DATA ACCURATE'!L2048&lt;&gt;"",'DATA ACCURATE'!L2048,"")</f>
        <v/>
      </c>
      <c r="Q2045" s="38">
        <f t="shared" si="218"/>
        <v>0</v>
      </c>
      <c r="R2045" s="38">
        <f t="shared" si="218"/>
        <v>0</v>
      </c>
      <c r="S2045" s="38">
        <f t="shared" si="218"/>
        <v>0</v>
      </c>
      <c r="T2045" s="38">
        <f t="shared" si="216"/>
        <v>0</v>
      </c>
      <c r="U2045" s="38">
        <f t="shared" si="219"/>
        <v>0</v>
      </c>
      <c r="V2045" s="38">
        <f t="shared" si="219"/>
        <v>0</v>
      </c>
      <c r="W2045" s="38">
        <f t="shared" si="219"/>
        <v>0</v>
      </c>
      <c r="X2045" s="38">
        <f t="shared" si="220"/>
        <v>0</v>
      </c>
      <c r="Y2045" s="38">
        <f t="shared" si="220"/>
        <v>0</v>
      </c>
      <c r="Z2045" s="38">
        <f t="shared" si="220"/>
        <v>0</v>
      </c>
      <c r="AA2045" s="38">
        <f t="shared" si="217"/>
        <v>0</v>
      </c>
      <c r="AB2045" s="38">
        <f t="shared" si="221"/>
        <v>0</v>
      </c>
      <c r="AC2045" s="38">
        <f t="shared" si="222"/>
        <v>0</v>
      </c>
      <c r="AD2045" s="38" t="str">
        <f t="shared" si="223"/>
        <v>000000000000</v>
      </c>
    </row>
    <row r="2046" spans="1:30">
      <c r="A2046" s="9" t="str">
        <f>IF('DATA ACCURATE'!A2049&lt;&gt;"",'DATA ACCURATE'!A2049,"")</f>
        <v/>
      </c>
      <c r="B2046" s="9" t="str">
        <f>IF('DATA ACCURATE'!D2049&lt;&gt;"",'DATA ACCURATE'!D2049,"")</f>
        <v/>
      </c>
      <c r="C2046" s="38" t="str">
        <f>IF($AD2046="000000000000","",INDEX(DATABASE!$W$12:$W$71,MATCH($AD2046,DATABASE!$V$12:$V$71,0)))</f>
        <v/>
      </c>
      <c r="D2046" s="34" t="str">
        <f>IF(C2046="","",IF(E2046="",INDEX(DATABASE!$AF$13:$AF$62,MATCH($C2046,DATABASE!$AC$13:$AC$62,0)),IF(E2046="2x D11",INDEX(DATABASE!$AF$13:$AF$62,MATCH($C2046,DATABASE!$AC$13:$AC$62,0))+2*DATABASE!$AF$62,IF(E2046="3x D11",INDEX(DATABASE!$AF$13:$AF$62,MATCH($C2046,DATABASE!$AC$13:$AC$62,0))+3*DATABASE!$AF$62,""))))</f>
        <v/>
      </c>
      <c r="E2046" s="38" t="str">
        <f>IF(AND($K2046="Y",$G2046&lt;&gt;"UNYIL",$F2046&lt;DATABASE!$O$8),"2x D11",IF(AND($K2046="Y",$G2046&lt;&gt;"UNYIL",$F2046&gt;=DATABASE!$O$8),"3x D11",""))</f>
        <v/>
      </c>
      <c r="F2046" s="9" t="str">
        <f>IF('DATA ACCURATE'!N2049&lt;&gt;"",'DATA ACCURATE'!N2049,"")</f>
        <v/>
      </c>
      <c r="G2046" t="str">
        <f>IF(F2046="","",IF(F2046&lt;=DATABASE!$I$8,"UNYIL",IF(F2046&lt;=DATABASE!$J$8,"KECIL",IF(F2046&lt;DATABASE!$K$8,"TANGGUNG",IF(F2046&gt;=DATABASE!$K$8,"BESAR","")))))</f>
        <v/>
      </c>
      <c r="H2046" s="16" t="str">
        <f>IF('DATA ACCURATE'!J2049&lt;&gt;"",'DATA ACCURATE'!J2049,"")</f>
        <v/>
      </c>
      <c r="I2046" s="35" t="str">
        <f>IF(B2046&lt;&gt;"",IFERROR(VLOOKUP(B2046,'DATA TIMBANGAN'!G:M,7,FALSE),VLOOKUP(B2046,'DATA TIMBANGAN'!G:M,7)),"")</f>
        <v/>
      </c>
      <c r="J2046" s="25" t="str">
        <f>IF(H2046&lt;&gt;"",IFERROR(INDEX(DATABASE!$Z$19:$Z$38,MATCH(DATEVALUE(H2046),DATABASE!$AA$19:$AA$38,0)),INDEX(DATABASE!$Z$12:$Z$18,MATCH(WEEKDAY(H2046,2),DATABASE!$AA$12:$AA$18,0))),"")</f>
        <v/>
      </c>
      <c r="K2046" s="25" t="str">
        <f>IF('DATA ACCURATE'!V2049&lt;&gt;"",'DATA ACCURATE'!V2049,"")</f>
        <v/>
      </c>
      <c r="L2046" s="80" t="str">
        <f>IF($H2046="","",IF(OR($J2046="LIBUR",AND($L2045="LIBUR",$O2045=$O2046)),"LIBUR",IF(AND(OR($L2045="LUAR JAM KERJA 1",$L2045="LUAR JAM KERJA 2"),OR(OR(AND($H2045=$H2046,AND(OR($I2046&gt;DATABASE!$J$3,$I2046&lt;DATABASE!$J$6),((DATEVALUE($H2046)+$I2046)-(DATEVALUE($H2045)+$I2045))&lt;DATABASE!$J$6)),AND($H2045=$H2046,$O2045=$O2046,OR($I2046&gt;DATABASE!$J$6,$I2046&lt;DATABASE!$J$3))),AND(($H2046-$H2045)=1,OR($I2046&lt;DATABASE!$I$6,((DATEVALUE($H2046)+$I2046)-(DATEVALUE($H2045)+$I2045))&lt;DATABASE!$J$6))),$A2046=$A2045),"LUAR JAM KERJA 2",IF(AND(OR(WEEKDAY($H2046,2)=1,WEEKDAY($H2046,2)=2,WEEKDAY($H2046,2)=3,WEEKDAY($H2046,2)=4,WEEKDAY($H2046,2)=5),$I2046&lt;=DATABASE!$J$3,$I2046&gt;=DATABASE!$I$3),"JAM KERJA",IF(AND(WEEKDAY($H2046,2)=6,$I2046&lt;=DATABASE!$J$4,$I2046&gt;=DATABASE!$I$4),"JAM KERJA","LUAR JAM KERJA 1")))))</f>
        <v/>
      </c>
      <c r="M2046" s="33" t="str">
        <f>IF('DATA ACCURATE'!T2049&lt;&gt;"",IF('DATA ACCURATE'!T2049&gt;100,'DATA ACCURATE'!T2049/10,'DATA ACCURATE'!T2049),"")</f>
        <v/>
      </c>
      <c r="N2046" t="str">
        <f>IF(M2046="","",IF(M2046&lt;=DATABASE!$I$9,"LOKAL",IF(M2046&lt;DATABASE!$J$9,"LUAR KOTA 1",IF($M2046&gt;=DATABASE!$J$9,"LUAR KOTA 2",""))))</f>
        <v/>
      </c>
      <c r="O2046" s="38" t="str">
        <f>IF('DATA ACCURATE'!L2049&lt;&gt;"",'DATA ACCURATE'!L2049,"")</f>
        <v/>
      </c>
      <c r="Q2046" s="38">
        <f t="shared" si="218"/>
        <v>0</v>
      </c>
      <c r="R2046" s="38">
        <f t="shared" si="218"/>
        <v>0</v>
      </c>
      <c r="S2046" s="38">
        <f t="shared" si="218"/>
        <v>0</v>
      </c>
      <c r="T2046" s="38">
        <f t="shared" si="216"/>
        <v>0</v>
      </c>
      <c r="U2046" s="38">
        <f t="shared" si="219"/>
        <v>0</v>
      </c>
      <c r="V2046" s="38">
        <f t="shared" si="219"/>
        <v>0</v>
      </c>
      <c r="W2046" s="38">
        <f t="shared" si="219"/>
        <v>0</v>
      </c>
      <c r="X2046" s="38">
        <f t="shared" si="220"/>
        <v>0</v>
      </c>
      <c r="Y2046" s="38">
        <f t="shared" si="220"/>
        <v>0</v>
      </c>
      <c r="Z2046" s="38">
        <f t="shared" si="220"/>
        <v>0</v>
      </c>
      <c r="AA2046" s="38">
        <f t="shared" si="217"/>
        <v>0</v>
      </c>
      <c r="AB2046" s="38">
        <f t="shared" si="221"/>
        <v>0</v>
      </c>
      <c r="AC2046" s="38">
        <f t="shared" si="222"/>
        <v>0</v>
      </c>
      <c r="AD2046" s="38" t="str">
        <f t="shared" si="223"/>
        <v>000000000000</v>
      </c>
    </row>
    <row r="2047" spans="1:30">
      <c r="A2047" s="9" t="str">
        <f>IF('DATA ACCURATE'!A2050&lt;&gt;"",'DATA ACCURATE'!A2050,"")</f>
        <v/>
      </c>
      <c r="B2047" s="9" t="str">
        <f>IF('DATA ACCURATE'!D2050&lt;&gt;"",'DATA ACCURATE'!D2050,"")</f>
        <v/>
      </c>
      <c r="C2047" s="38" t="str">
        <f>IF($AD2047="000000000000","",INDEX(DATABASE!$W$12:$W$71,MATCH($AD2047,DATABASE!$V$12:$V$71,0)))</f>
        <v/>
      </c>
      <c r="D2047" s="34" t="str">
        <f>IF(C2047="","",IF(E2047="",INDEX(DATABASE!$AF$13:$AF$62,MATCH($C2047,DATABASE!$AC$13:$AC$62,0)),IF(E2047="2x D11",INDEX(DATABASE!$AF$13:$AF$62,MATCH($C2047,DATABASE!$AC$13:$AC$62,0))+2*DATABASE!$AF$62,IF(E2047="3x D11",INDEX(DATABASE!$AF$13:$AF$62,MATCH($C2047,DATABASE!$AC$13:$AC$62,0))+3*DATABASE!$AF$62,""))))</f>
        <v/>
      </c>
      <c r="E2047" s="38" t="str">
        <f>IF(AND($K2047="Y",$G2047&lt;&gt;"UNYIL",$F2047&lt;DATABASE!$O$8),"2x D11",IF(AND($K2047="Y",$G2047&lt;&gt;"UNYIL",$F2047&gt;=DATABASE!$O$8),"3x D11",""))</f>
        <v/>
      </c>
      <c r="F2047" s="9" t="str">
        <f>IF('DATA ACCURATE'!N2050&lt;&gt;"",'DATA ACCURATE'!N2050,"")</f>
        <v/>
      </c>
      <c r="G2047" t="str">
        <f>IF(F2047="","",IF(F2047&lt;=DATABASE!$I$8,"UNYIL",IF(F2047&lt;=DATABASE!$J$8,"KECIL",IF(F2047&lt;DATABASE!$K$8,"TANGGUNG",IF(F2047&gt;=DATABASE!$K$8,"BESAR","")))))</f>
        <v/>
      </c>
      <c r="H2047" s="16" t="str">
        <f>IF('DATA ACCURATE'!J2050&lt;&gt;"",'DATA ACCURATE'!J2050,"")</f>
        <v/>
      </c>
      <c r="I2047" s="35" t="str">
        <f>IF(B2047&lt;&gt;"",IFERROR(VLOOKUP(B2047,'DATA TIMBANGAN'!G:M,7,FALSE),VLOOKUP(B2047,'DATA TIMBANGAN'!G:M,7)),"")</f>
        <v/>
      </c>
      <c r="J2047" s="25" t="str">
        <f>IF(H2047&lt;&gt;"",IFERROR(INDEX(DATABASE!$Z$19:$Z$38,MATCH(DATEVALUE(H2047),DATABASE!$AA$19:$AA$38,0)),INDEX(DATABASE!$Z$12:$Z$18,MATCH(WEEKDAY(H2047,2),DATABASE!$AA$12:$AA$18,0))),"")</f>
        <v/>
      </c>
      <c r="K2047" s="25" t="str">
        <f>IF('DATA ACCURATE'!V2050&lt;&gt;"",'DATA ACCURATE'!V2050,"")</f>
        <v/>
      </c>
      <c r="L2047" s="80" t="str">
        <f>IF($H2047="","",IF(OR($J2047="LIBUR",AND($L2046="LIBUR",$O2046=$O2047)),"LIBUR",IF(AND(OR($L2046="LUAR JAM KERJA 1",$L2046="LUAR JAM KERJA 2"),OR(OR(AND($H2046=$H2047,AND(OR($I2047&gt;DATABASE!$J$3,$I2047&lt;DATABASE!$J$6),((DATEVALUE($H2047)+$I2047)-(DATEVALUE($H2046)+$I2046))&lt;DATABASE!$J$6)),AND($H2046=$H2047,$O2046=$O2047,OR($I2047&gt;DATABASE!$J$6,$I2047&lt;DATABASE!$J$3))),AND(($H2047-$H2046)=1,OR($I2047&lt;DATABASE!$I$6,((DATEVALUE($H2047)+$I2047)-(DATEVALUE($H2046)+$I2046))&lt;DATABASE!$J$6))),$A2047=$A2046),"LUAR JAM KERJA 2",IF(AND(OR(WEEKDAY($H2047,2)=1,WEEKDAY($H2047,2)=2,WEEKDAY($H2047,2)=3,WEEKDAY($H2047,2)=4,WEEKDAY($H2047,2)=5),$I2047&lt;=DATABASE!$J$3,$I2047&gt;=DATABASE!$I$3),"JAM KERJA",IF(AND(WEEKDAY($H2047,2)=6,$I2047&lt;=DATABASE!$J$4,$I2047&gt;=DATABASE!$I$4),"JAM KERJA","LUAR JAM KERJA 1")))))</f>
        <v/>
      </c>
      <c r="M2047" s="33" t="str">
        <f>IF('DATA ACCURATE'!T2050&lt;&gt;"",IF('DATA ACCURATE'!T2050&gt;100,'DATA ACCURATE'!T2050/10,'DATA ACCURATE'!T2050),"")</f>
        <v/>
      </c>
      <c r="N2047" t="str">
        <f>IF(M2047="","",IF(M2047&lt;=DATABASE!$I$9,"LOKAL",IF(M2047&lt;DATABASE!$J$9,"LUAR KOTA 1",IF($M2047&gt;=DATABASE!$J$9,"LUAR KOTA 2",""))))</f>
        <v/>
      </c>
      <c r="O2047" s="38" t="str">
        <f>IF('DATA ACCURATE'!L2050&lt;&gt;"",'DATA ACCURATE'!L2050,"")</f>
        <v/>
      </c>
      <c r="Q2047" s="38">
        <f t="shared" si="218"/>
        <v>0</v>
      </c>
      <c r="R2047" s="38">
        <f t="shared" si="218"/>
        <v>0</v>
      </c>
      <c r="S2047" s="38">
        <f t="shared" si="218"/>
        <v>0</v>
      </c>
      <c r="T2047" s="38">
        <f t="shared" si="216"/>
        <v>0</v>
      </c>
      <c r="U2047" s="38">
        <f t="shared" si="219"/>
        <v>0</v>
      </c>
      <c r="V2047" s="38">
        <f t="shared" si="219"/>
        <v>0</v>
      </c>
      <c r="W2047" s="38">
        <f t="shared" si="219"/>
        <v>0</v>
      </c>
      <c r="X2047" s="38">
        <f t="shared" si="220"/>
        <v>0</v>
      </c>
      <c r="Y2047" s="38">
        <f t="shared" si="220"/>
        <v>0</v>
      </c>
      <c r="Z2047" s="38">
        <f t="shared" si="220"/>
        <v>0</v>
      </c>
      <c r="AA2047" s="38">
        <f t="shared" si="217"/>
        <v>0</v>
      </c>
      <c r="AB2047" s="38">
        <f t="shared" si="221"/>
        <v>0</v>
      </c>
      <c r="AC2047" s="38">
        <f t="shared" si="222"/>
        <v>0</v>
      </c>
      <c r="AD2047" s="38" t="str">
        <f t="shared" si="223"/>
        <v>000000000000</v>
      </c>
    </row>
    <row r="2048" spans="1:30">
      <c r="A2048" s="9" t="str">
        <f>IF('DATA ACCURATE'!A2051&lt;&gt;"",'DATA ACCURATE'!A2051,"")</f>
        <v/>
      </c>
      <c r="B2048" s="9" t="str">
        <f>IF('DATA ACCURATE'!D2051&lt;&gt;"",'DATA ACCURATE'!D2051,"")</f>
        <v/>
      </c>
      <c r="C2048" s="38" t="str">
        <f>IF($AD2048="000000000000","",INDEX(DATABASE!$W$12:$W$71,MATCH($AD2048,DATABASE!$V$12:$V$71,0)))</f>
        <v/>
      </c>
      <c r="D2048" s="34" t="str">
        <f>IF(C2048="","",IF(E2048="",INDEX(DATABASE!$AF$13:$AF$62,MATCH($C2048,DATABASE!$AC$13:$AC$62,0)),IF(E2048="2x D11",INDEX(DATABASE!$AF$13:$AF$62,MATCH($C2048,DATABASE!$AC$13:$AC$62,0))+2*DATABASE!$AF$62,IF(E2048="3x D11",INDEX(DATABASE!$AF$13:$AF$62,MATCH($C2048,DATABASE!$AC$13:$AC$62,0))+3*DATABASE!$AF$62,""))))</f>
        <v/>
      </c>
      <c r="E2048" s="38" t="str">
        <f>IF(AND($K2048="Y",$G2048&lt;&gt;"UNYIL",$F2048&lt;DATABASE!$O$8),"2x D11",IF(AND($K2048="Y",$G2048&lt;&gt;"UNYIL",$F2048&gt;=DATABASE!$O$8),"3x D11",""))</f>
        <v/>
      </c>
      <c r="F2048" s="9" t="str">
        <f>IF('DATA ACCURATE'!N2051&lt;&gt;"",'DATA ACCURATE'!N2051,"")</f>
        <v/>
      </c>
      <c r="G2048" t="str">
        <f>IF(F2048="","",IF(F2048&lt;=DATABASE!$I$8,"UNYIL",IF(F2048&lt;=DATABASE!$J$8,"KECIL",IF(F2048&lt;DATABASE!$K$8,"TANGGUNG",IF(F2048&gt;=DATABASE!$K$8,"BESAR","")))))</f>
        <v/>
      </c>
      <c r="H2048" s="16" t="str">
        <f>IF('DATA ACCURATE'!J2051&lt;&gt;"",'DATA ACCURATE'!J2051,"")</f>
        <v/>
      </c>
      <c r="I2048" s="35" t="str">
        <f>IF(B2048&lt;&gt;"",IFERROR(VLOOKUP(B2048,'DATA TIMBANGAN'!G:M,7,FALSE),VLOOKUP(B2048,'DATA TIMBANGAN'!G:M,7)),"")</f>
        <v/>
      </c>
      <c r="J2048" s="25" t="str">
        <f>IF(H2048&lt;&gt;"",IFERROR(INDEX(DATABASE!$Z$19:$Z$38,MATCH(DATEVALUE(H2048),DATABASE!$AA$19:$AA$38,0)),INDEX(DATABASE!$Z$12:$Z$18,MATCH(WEEKDAY(H2048,2),DATABASE!$AA$12:$AA$18,0))),"")</f>
        <v/>
      </c>
      <c r="K2048" s="25" t="str">
        <f>IF('DATA ACCURATE'!V2051&lt;&gt;"",'DATA ACCURATE'!V2051,"")</f>
        <v/>
      </c>
      <c r="L2048" s="80" t="str">
        <f>IF($H2048="","",IF(OR($J2048="LIBUR",AND($L2047="LIBUR",$O2047=$O2048)),"LIBUR",IF(AND(OR($L2047="LUAR JAM KERJA 1",$L2047="LUAR JAM KERJA 2"),OR(OR(AND($H2047=$H2048,AND(OR($I2048&gt;DATABASE!$J$3,$I2048&lt;DATABASE!$J$6),((DATEVALUE($H2048)+$I2048)-(DATEVALUE($H2047)+$I2047))&lt;DATABASE!$J$6)),AND($H2047=$H2048,$O2047=$O2048,OR($I2048&gt;DATABASE!$J$6,$I2048&lt;DATABASE!$J$3))),AND(($H2048-$H2047)=1,OR($I2048&lt;DATABASE!$I$6,((DATEVALUE($H2048)+$I2048)-(DATEVALUE($H2047)+$I2047))&lt;DATABASE!$J$6))),$A2048=$A2047),"LUAR JAM KERJA 2",IF(AND(OR(WEEKDAY($H2048,2)=1,WEEKDAY($H2048,2)=2,WEEKDAY($H2048,2)=3,WEEKDAY($H2048,2)=4,WEEKDAY($H2048,2)=5),$I2048&lt;=DATABASE!$J$3,$I2048&gt;=DATABASE!$I$3),"JAM KERJA",IF(AND(WEEKDAY($H2048,2)=6,$I2048&lt;=DATABASE!$J$4,$I2048&gt;=DATABASE!$I$4),"JAM KERJA","LUAR JAM KERJA 1")))))</f>
        <v/>
      </c>
      <c r="M2048" s="33" t="str">
        <f>IF('DATA ACCURATE'!T2051&lt;&gt;"",IF('DATA ACCURATE'!T2051&gt;100,'DATA ACCURATE'!T2051/10,'DATA ACCURATE'!T2051),"")</f>
        <v/>
      </c>
      <c r="N2048" t="str">
        <f>IF(M2048="","",IF(M2048&lt;=DATABASE!$I$9,"LOKAL",IF(M2048&lt;DATABASE!$J$9,"LUAR KOTA 1",IF($M2048&gt;=DATABASE!$J$9,"LUAR KOTA 2",""))))</f>
        <v/>
      </c>
      <c r="O2048" s="38" t="str">
        <f>IF('DATA ACCURATE'!L2051&lt;&gt;"",'DATA ACCURATE'!L2051,"")</f>
        <v/>
      </c>
      <c r="Q2048" s="38">
        <f t="shared" si="218"/>
        <v>0</v>
      </c>
      <c r="R2048" s="38">
        <f t="shared" si="218"/>
        <v>0</v>
      </c>
      <c r="S2048" s="38">
        <f t="shared" si="218"/>
        <v>0</v>
      </c>
      <c r="T2048" s="38">
        <f t="shared" si="216"/>
        <v>0</v>
      </c>
      <c r="U2048" s="38">
        <f t="shared" si="219"/>
        <v>0</v>
      </c>
      <c r="V2048" s="38">
        <f t="shared" si="219"/>
        <v>0</v>
      </c>
      <c r="W2048" s="38">
        <f t="shared" si="219"/>
        <v>0</v>
      </c>
      <c r="X2048" s="38">
        <f t="shared" si="220"/>
        <v>0</v>
      </c>
      <c r="Y2048" s="38">
        <f t="shared" si="220"/>
        <v>0</v>
      </c>
      <c r="Z2048" s="38">
        <f t="shared" si="220"/>
        <v>0</v>
      </c>
      <c r="AA2048" s="38">
        <f t="shared" si="217"/>
        <v>0</v>
      </c>
      <c r="AB2048" s="38">
        <f t="shared" si="221"/>
        <v>0</v>
      </c>
      <c r="AC2048" s="38">
        <f t="shared" si="222"/>
        <v>0</v>
      </c>
      <c r="AD2048" s="38" t="str">
        <f t="shared" si="223"/>
        <v>000000000000</v>
      </c>
    </row>
    <row r="2049" spans="1:30">
      <c r="A2049" s="9" t="str">
        <f>IF('DATA ACCURATE'!A2052&lt;&gt;"",'DATA ACCURATE'!A2052,"")</f>
        <v/>
      </c>
      <c r="B2049" s="9" t="str">
        <f>IF('DATA ACCURATE'!D2052&lt;&gt;"",'DATA ACCURATE'!D2052,"")</f>
        <v/>
      </c>
      <c r="C2049" s="38" t="str">
        <f>IF($AD2049="000000000000","",INDEX(DATABASE!$W$12:$W$71,MATCH($AD2049,DATABASE!$V$12:$V$71,0)))</f>
        <v/>
      </c>
      <c r="D2049" s="34" t="str">
        <f>IF(C2049="","",IF(E2049="",INDEX(DATABASE!$AF$13:$AF$62,MATCH($C2049,DATABASE!$AC$13:$AC$62,0)),IF(E2049="2x D11",INDEX(DATABASE!$AF$13:$AF$62,MATCH($C2049,DATABASE!$AC$13:$AC$62,0))+2*DATABASE!$AF$62,IF(E2049="3x D11",INDEX(DATABASE!$AF$13:$AF$62,MATCH($C2049,DATABASE!$AC$13:$AC$62,0))+3*DATABASE!$AF$62,""))))</f>
        <v/>
      </c>
      <c r="E2049" s="38" t="str">
        <f>IF(AND($K2049="Y",$G2049&lt;&gt;"UNYIL",$F2049&lt;DATABASE!$O$8),"2x D11",IF(AND($K2049="Y",$G2049&lt;&gt;"UNYIL",$F2049&gt;=DATABASE!$O$8),"3x D11",""))</f>
        <v/>
      </c>
      <c r="F2049" s="9" t="str">
        <f>IF('DATA ACCURATE'!N2052&lt;&gt;"",'DATA ACCURATE'!N2052,"")</f>
        <v/>
      </c>
      <c r="G2049" t="str">
        <f>IF(F2049="","",IF(F2049&lt;=DATABASE!$I$8,"UNYIL",IF(F2049&lt;=DATABASE!$J$8,"KECIL",IF(F2049&lt;DATABASE!$K$8,"TANGGUNG",IF(F2049&gt;=DATABASE!$K$8,"BESAR","")))))</f>
        <v/>
      </c>
      <c r="H2049" s="16" t="str">
        <f>IF('DATA ACCURATE'!J2052&lt;&gt;"",'DATA ACCURATE'!J2052,"")</f>
        <v/>
      </c>
      <c r="I2049" s="35" t="str">
        <f>IF(B2049&lt;&gt;"",IFERROR(VLOOKUP(B2049,'DATA TIMBANGAN'!G:M,7,FALSE),VLOOKUP(B2049,'DATA TIMBANGAN'!G:M,7)),"")</f>
        <v/>
      </c>
      <c r="J2049" s="25" t="str">
        <f>IF(H2049&lt;&gt;"",IFERROR(INDEX(DATABASE!$Z$19:$Z$38,MATCH(DATEVALUE(H2049),DATABASE!$AA$19:$AA$38,0)),INDEX(DATABASE!$Z$12:$Z$18,MATCH(WEEKDAY(H2049,2),DATABASE!$AA$12:$AA$18,0))),"")</f>
        <v/>
      </c>
      <c r="K2049" s="25" t="str">
        <f>IF('DATA ACCURATE'!V2052&lt;&gt;"",'DATA ACCURATE'!V2052,"")</f>
        <v/>
      </c>
      <c r="L2049" s="80" t="str">
        <f>IF($H2049="","",IF(OR($J2049="LIBUR",AND($L2048="LIBUR",$O2048=$O2049)),"LIBUR",IF(AND(OR($L2048="LUAR JAM KERJA 1",$L2048="LUAR JAM KERJA 2"),OR(OR(AND($H2048=$H2049,AND(OR($I2049&gt;DATABASE!$J$3,$I2049&lt;DATABASE!$J$6),((DATEVALUE($H2049)+$I2049)-(DATEVALUE($H2048)+$I2048))&lt;DATABASE!$J$6)),AND($H2048=$H2049,$O2048=$O2049,OR($I2049&gt;DATABASE!$J$6,$I2049&lt;DATABASE!$J$3))),AND(($H2049-$H2048)=1,OR($I2049&lt;DATABASE!$I$6,((DATEVALUE($H2049)+$I2049)-(DATEVALUE($H2048)+$I2048))&lt;DATABASE!$J$6))),$A2049=$A2048),"LUAR JAM KERJA 2",IF(AND(OR(WEEKDAY($H2049,2)=1,WEEKDAY($H2049,2)=2,WEEKDAY($H2049,2)=3,WEEKDAY($H2049,2)=4,WEEKDAY($H2049,2)=5),$I2049&lt;=DATABASE!$J$3,$I2049&gt;=DATABASE!$I$3),"JAM KERJA",IF(AND(WEEKDAY($H2049,2)=6,$I2049&lt;=DATABASE!$J$4,$I2049&gt;=DATABASE!$I$4),"JAM KERJA","LUAR JAM KERJA 1")))))</f>
        <v/>
      </c>
      <c r="M2049" s="33" t="str">
        <f>IF('DATA ACCURATE'!T2052&lt;&gt;"",IF('DATA ACCURATE'!T2052&gt;100,'DATA ACCURATE'!T2052/10,'DATA ACCURATE'!T2052),"")</f>
        <v/>
      </c>
      <c r="N2049" t="str">
        <f>IF(M2049="","",IF(M2049&lt;=DATABASE!$I$9,"LOKAL",IF(M2049&lt;DATABASE!$J$9,"LUAR KOTA 1",IF($M2049&gt;=DATABASE!$J$9,"LUAR KOTA 2",""))))</f>
        <v/>
      </c>
      <c r="O2049" s="38" t="str">
        <f>IF('DATA ACCURATE'!L2052&lt;&gt;"",'DATA ACCURATE'!L2052,"")</f>
        <v/>
      </c>
      <c r="Q2049" s="38">
        <f t="shared" si="218"/>
        <v>0</v>
      </c>
      <c r="R2049" s="38">
        <f t="shared" si="218"/>
        <v>0</v>
      </c>
      <c r="S2049" s="38">
        <f t="shared" si="218"/>
        <v>0</v>
      </c>
      <c r="T2049" s="38">
        <f t="shared" si="216"/>
        <v>0</v>
      </c>
      <c r="U2049" s="38">
        <f t="shared" si="219"/>
        <v>0</v>
      </c>
      <c r="V2049" s="38">
        <f t="shared" si="219"/>
        <v>0</v>
      </c>
      <c r="W2049" s="38">
        <f t="shared" si="219"/>
        <v>0</v>
      </c>
      <c r="X2049" s="38">
        <f t="shared" si="220"/>
        <v>0</v>
      </c>
      <c r="Y2049" s="38">
        <f t="shared" si="220"/>
        <v>0</v>
      </c>
      <c r="Z2049" s="38">
        <f t="shared" si="220"/>
        <v>0</v>
      </c>
      <c r="AA2049" s="38">
        <f t="shared" si="217"/>
        <v>0</v>
      </c>
      <c r="AB2049" s="38">
        <f t="shared" si="221"/>
        <v>0</v>
      </c>
      <c r="AC2049" s="38">
        <f t="shared" si="222"/>
        <v>0</v>
      </c>
      <c r="AD2049" s="38" t="str">
        <f t="shared" si="223"/>
        <v>000000000000</v>
      </c>
    </row>
    <row r="2050" spans="1:30">
      <c r="A2050" s="9" t="str">
        <f>IF('DATA ACCURATE'!A2053&lt;&gt;"",'DATA ACCURATE'!A2053,"")</f>
        <v/>
      </c>
      <c r="B2050" s="9" t="str">
        <f>IF('DATA ACCURATE'!D2053&lt;&gt;"",'DATA ACCURATE'!D2053,"")</f>
        <v/>
      </c>
      <c r="C2050" s="38" t="str">
        <f>IF($AD2050="000000000000","",INDEX(DATABASE!$W$12:$W$71,MATCH($AD2050,DATABASE!$V$12:$V$71,0)))</f>
        <v/>
      </c>
      <c r="D2050" s="34" t="str">
        <f>IF(C2050="","",IF(E2050="",INDEX(DATABASE!$AF$13:$AF$62,MATCH($C2050,DATABASE!$AC$13:$AC$62,0)),IF(E2050="2x D11",INDEX(DATABASE!$AF$13:$AF$62,MATCH($C2050,DATABASE!$AC$13:$AC$62,0))+2*DATABASE!$AF$62,IF(E2050="3x D11",INDEX(DATABASE!$AF$13:$AF$62,MATCH($C2050,DATABASE!$AC$13:$AC$62,0))+3*DATABASE!$AF$62,""))))</f>
        <v/>
      </c>
      <c r="E2050" s="38" t="str">
        <f>IF(AND($K2050="Y",$G2050&lt;&gt;"UNYIL",$F2050&lt;DATABASE!$O$8),"2x D11",IF(AND($K2050="Y",$G2050&lt;&gt;"UNYIL",$F2050&gt;=DATABASE!$O$8),"3x D11",""))</f>
        <v/>
      </c>
      <c r="F2050" s="9" t="str">
        <f>IF('DATA ACCURATE'!N2053&lt;&gt;"",'DATA ACCURATE'!N2053,"")</f>
        <v/>
      </c>
      <c r="G2050" t="str">
        <f>IF(F2050="","",IF(F2050&lt;=DATABASE!$I$8,"UNYIL",IF(F2050&lt;=DATABASE!$J$8,"KECIL",IF(F2050&lt;DATABASE!$K$8,"TANGGUNG",IF(F2050&gt;=DATABASE!$K$8,"BESAR","")))))</f>
        <v/>
      </c>
      <c r="H2050" s="16" t="str">
        <f>IF('DATA ACCURATE'!J2053&lt;&gt;"",'DATA ACCURATE'!J2053,"")</f>
        <v/>
      </c>
      <c r="I2050" s="35" t="str">
        <f>IF(B2050&lt;&gt;"",IFERROR(VLOOKUP(B2050,'DATA TIMBANGAN'!G:M,7,FALSE),VLOOKUP(B2050,'DATA TIMBANGAN'!G:M,7)),"")</f>
        <v/>
      </c>
      <c r="J2050" s="25" t="str">
        <f>IF(H2050&lt;&gt;"",IFERROR(INDEX(DATABASE!$Z$19:$Z$38,MATCH(DATEVALUE(H2050),DATABASE!$AA$19:$AA$38,0)),INDEX(DATABASE!$Z$12:$Z$18,MATCH(WEEKDAY(H2050,2),DATABASE!$AA$12:$AA$18,0))),"")</f>
        <v/>
      </c>
      <c r="K2050" s="25" t="str">
        <f>IF('DATA ACCURATE'!V2053&lt;&gt;"",'DATA ACCURATE'!V2053,"")</f>
        <v/>
      </c>
      <c r="L2050" s="80" t="str">
        <f>IF($H2050="","",IF(OR($J2050="LIBUR",AND($L2049="LIBUR",$O2049=$O2050)),"LIBUR",IF(AND(OR($L2049="LUAR JAM KERJA 1",$L2049="LUAR JAM KERJA 2"),OR(OR(AND($H2049=$H2050,AND(OR($I2050&gt;DATABASE!$J$3,$I2050&lt;DATABASE!$J$6),((DATEVALUE($H2050)+$I2050)-(DATEVALUE($H2049)+$I2049))&lt;DATABASE!$J$6)),AND($H2049=$H2050,$O2049=$O2050,OR($I2050&gt;DATABASE!$J$6,$I2050&lt;DATABASE!$J$3))),AND(($H2050-$H2049)=1,OR($I2050&lt;DATABASE!$I$6,((DATEVALUE($H2050)+$I2050)-(DATEVALUE($H2049)+$I2049))&lt;DATABASE!$J$6))),$A2050=$A2049),"LUAR JAM KERJA 2",IF(AND(OR(WEEKDAY($H2050,2)=1,WEEKDAY($H2050,2)=2,WEEKDAY($H2050,2)=3,WEEKDAY($H2050,2)=4,WEEKDAY($H2050,2)=5),$I2050&lt;=DATABASE!$J$3,$I2050&gt;=DATABASE!$I$3),"JAM KERJA",IF(AND(WEEKDAY($H2050,2)=6,$I2050&lt;=DATABASE!$J$4,$I2050&gt;=DATABASE!$I$4),"JAM KERJA","LUAR JAM KERJA 1")))))</f>
        <v/>
      </c>
      <c r="M2050" s="33" t="str">
        <f>IF('DATA ACCURATE'!T2053&lt;&gt;"",IF('DATA ACCURATE'!T2053&gt;100,'DATA ACCURATE'!T2053/10,'DATA ACCURATE'!T2053),"")</f>
        <v/>
      </c>
      <c r="N2050" t="str">
        <f>IF(M2050="","",IF(M2050&lt;=DATABASE!$I$9,"LOKAL",IF(M2050&lt;DATABASE!$J$9,"LUAR KOTA 1",IF($M2050&gt;=DATABASE!$J$9,"LUAR KOTA 2",""))))</f>
        <v/>
      </c>
      <c r="O2050" s="38" t="str">
        <f>IF('DATA ACCURATE'!L2053&lt;&gt;"",'DATA ACCURATE'!L2053,"")</f>
        <v/>
      </c>
      <c r="Q2050" s="38">
        <f t="shared" si="218"/>
        <v>0</v>
      </c>
      <c r="R2050" s="38">
        <f t="shared" si="218"/>
        <v>0</v>
      </c>
      <c r="S2050" s="38">
        <f t="shared" si="218"/>
        <v>0</v>
      </c>
      <c r="T2050" s="38">
        <f t="shared" si="218"/>
        <v>0</v>
      </c>
      <c r="U2050" s="38">
        <f t="shared" si="219"/>
        <v>0</v>
      </c>
      <c r="V2050" s="38">
        <f t="shared" si="219"/>
        <v>0</v>
      </c>
      <c r="W2050" s="38">
        <f t="shared" si="219"/>
        <v>0</v>
      </c>
      <c r="X2050" s="38">
        <f t="shared" si="220"/>
        <v>0</v>
      </c>
      <c r="Y2050" s="38">
        <f t="shared" si="220"/>
        <v>0</v>
      </c>
      <c r="Z2050" s="38">
        <f t="shared" si="220"/>
        <v>0</v>
      </c>
      <c r="AA2050" s="38">
        <f t="shared" si="220"/>
        <v>0</v>
      </c>
      <c r="AB2050" s="38">
        <f t="shared" si="221"/>
        <v>0</v>
      </c>
      <c r="AC2050" s="38">
        <f t="shared" si="222"/>
        <v>0</v>
      </c>
      <c r="AD2050" s="38" t="str">
        <f t="shared" si="223"/>
        <v>000000000000</v>
      </c>
    </row>
    <row r="2051" spans="1:30">
      <c r="A2051" s="9" t="str">
        <f>IF('DATA ACCURATE'!A2054&lt;&gt;"",'DATA ACCURATE'!A2054,"")</f>
        <v/>
      </c>
      <c r="B2051" s="9" t="str">
        <f>IF('DATA ACCURATE'!D2054&lt;&gt;"",'DATA ACCURATE'!D2054,"")</f>
        <v/>
      </c>
      <c r="C2051" s="38" t="str">
        <f>IF($AD2051="000000000000","",INDEX(DATABASE!$W$12:$W$71,MATCH($AD2051,DATABASE!$V$12:$V$71,0)))</f>
        <v/>
      </c>
      <c r="D2051" s="34" t="str">
        <f>IF(C2051="","",IF(E2051="",INDEX(DATABASE!$AF$13:$AF$62,MATCH($C2051,DATABASE!$AC$13:$AC$62,0)),IF(E2051="2x D11",INDEX(DATABASE!$AF$13:$AF$62,MATCH($C2051,DATABASE!$AC$13:$AC$62,0))+2*DATABASE!$AF$62,IF(E2051="3x D11",INDEX(DATABASE!$AF$13:$AF$62,MATCH($C2051,DATABASE!$AC$13:$AC$62,0))+3*DATABASE!$AF$62,""))))</f>
        <v/>
      </c>
      <c r="E2051" s="38" t="str">
        <f>IF(AND($K2051="Y",$G2051&lt;&gt;"UNYIL",$F2051&lt;DATABASE!$O$8),"2x D11",IF(AND($K2051="Y",$G2051&lt;&gt;"UNYIL",$F2051&gt;=DATABASE!$O$8),"3x D11",""))</f>
        <v/>
      </c>
      <c r="F2051" s="9" t="str">
        <f>IF('DATA ACCURATE'!N2054&lt;&gt;"",'DATA ACCURATE'!N2054,"")</f>
        <v/>
      </c>
      <c r="G2051" t="str">
        <f>IF(F2051="","",IF(F2051&lt;=DATABASE!$I$8,"UNYIL",IF(F2051&lt;=DATABASE!$J$8,"KECIL",IF(F2051&lt;DATABASE!$K$8,"TANGGUNG",IF(F2051&gt;=DATABASE!$K$8,"BESAR","")))))</f>
        <v/>
      </c>
      <c r="H2051" s="16" t="str">
        <f>IF('DATA ACCURATE'!J2054&lt;&gt;"",'DATA ACCURATE'!J2054,"")</f>
        <v/>
      </c>
      <c r="I2051" s="35" t="str">
        <f>IF(B2051&lt;&gt;"",IFERROR(VLOOKUP(B2051,'DATA TIMBANGAN'!G:M,7,FALSE),VLOOKUP(B2051,'DATA TIMBANGAN'!G:M,7)),"")</f>
        <v/>
      </c>
      <c r="J2051" s="25" t="str">
        <f>IF(H2051&lt;&gt;"",IFERROR(INDEX(DATABASE!$Z$19:$Z$38,MATCH(DATEVALUE(H2051),DATABASE!$AA$19:$AA$38,0)),INDEX(DATABASE!$Z$12:$Z$18,MATCH(WEEKDAY(H2051,2),DATABASE!$AA$12:$AA$18,0))),"")</f>
        <v/>
      </c>
      <c r="K2051" s="25" t="str">
        <f>IF('DATA ACCURATE'!V2054&lt;&gt;"",'DATA ACCURATE'!V2054,"")</f>
        <v/>
      </c>
      <c r="L2051" s="80" t="str">
        <f>IF($H2051="","",IF(OR($J2051="LIBUR",AND($L2050="LIBUR",$O2050=$O2051)),"LIBUR",IF(AND(OR($L2050="LUAR JAM KERJA 1",$L2050="LUAR JAM KERJA 2"),OR(OR(AND($H2050=$H2051,AND(OR($I2051&gt;DATABASE!$J$3,$I2051&lt;DATABASE!$J$6),((DATEVALUE($H2051)+$I2051)-(DATEVALUE($H2050)+$I2050))&lt;DATABASE!$J$6)),AND($H2050=$H2051,$O2050=$O2051,OR($I2051&gt;DATABASE!$J$6,$I2051&lt;DATABASE!$J$3))),AND(($H2051-$H2050)=1,OR($I2051&lt;DATABASE!$I$6,((DATEVALUE($H2051)+$I2051)-(DATEVALUE($H2050)+$I2050))&lt;DATABASE!$J$6))),$A2051=$A2050),"LUAR JAM KERJA 2",IF(AND(OR(WEEKDAY($H2051,2)=1,WEEKDAY($H2051,2)=2,WEEKDAY($H2051,2)=3,WEEKDAY($H2051,2)=4,WEEKDAY($H2051,2)=5),$I2051&lt;=DATABASE!$J$3,$I2051&gt;=DATABASE!$I$3),"JAM KERJA",IF(AND(WEEKDAY($H2051,2)=6,$I2051&lt;=DATABASE!$J$4,$I2051&gt;=DATABASE!$I$4),"JAM KERJA","LUAR JAM KERJA 1")))))</f>
        <v/>
      </c>
      <c r="M2051" s="33" t="str">
        <f>IF('DATA ACCURATE'!T2054&lt;&gt;"",IF('DATA ACCURATE'!T2054&gt;100,'DATA ACCURATE'!T2054/10,'DATA ACCURATE'!T2054),"")</f>
        <v/>
      </c>
      <c r="N2051" t="str">
        <f>IF(M2051="","",IF(M2051&lt;=DATABASE!$I$9,"LOKAL",IF(M2051&lt;DATABASE!$J$9,"LUAR KOTA 1",IF($M2051&gt;=DATABASE!$J$9,"LUAR KOTA 2",""))))</f>
        <v/>
      </c>
      <c r="O2051" s="38" t="str">
        <f>IF('DATA ACCURATE'!L2054&lt;&gt;"",'DATA ACCURATE'!L2054,"")</f>
        <v/>
      </c>
      <c r="Q2051" s="38">
        <f t="shared" ref="Q2051:T2114" si="224">IF($G2051=Q$1,1,0)</f>
        <v>0</v>
      </c>
      <c r="R2051" s="38">
        <f t="shared" si="224"/>
        <v>0</v>
      </c>
      <c r="S2051" s="38">
        <f t="shared" si="224"/>
        <v>0</v>
      </c>
      <c r="T2051" s="38">
        <f t="shared" si="224"/>
        <v>0</v>
      </c>
      <c r="U2051" s="38">
        <f t="shared" ref="U2051:W2114" si="225">IF($N2051=U$1,1,0)</f>
        <v>0</v>
      </c>
      <c r="V2051" s="38">
        <f t="shared" si="225"/>
        <v>0</v>
      </c>
      <c r="W2051" s="38">
        <f t="shared" si="225"/>
        <v>0</v>
      </c>
      <c r="X2051" s="38">
        <f t="shared" ref="X2051:AA2114" si="226">IF($L2051=X$1,1,0)</f>
        <v>0</v>
      </c>
      <c r="Y2051" s="38">
        <f t="shared" si="226"/>
        <v>0</v>
      </c>
      <c r="Z2051" s="38">
        <f t="shared" si="226"/>
        <v>0</v>
      </c>
      <c r="AA2051" s="38">
        <f t="shared" si="226"/>
        <v>0</v>
      </c>
      <c r="AB2051" s="38">
        <f t="shared" ref="AB2051:AB2114" si="227">IF(AND($G2051="UNYIL",$K2051="Y"),1,0)</f>
        <v>0</v>
      </c>
      <c r="AC2051" s="38">
        <f t="shared" ref="AC2051:AC2114" si="228">IF($E2051="2x D11",2,IF($E2051="3x D11",3,0))</f>
        <v>0</v>
      </c>
      <c r="AD2051" s="38" t="str">
        <f t="shared" ref="AD2051:AD2114" si="229">Q2051&amp;R2051&amp;S2051&amp;T2051&amp;U2051&amp;V2051&amp;W2051&amp;X2051&amp;Y2051&amp;Z2051&amp;AA2051&amp;AB2051</f>
        <v>000000000000</v>
      </c>
    </row>
    <row r="2052" spans="1:30">
      <c r="A2052" s="9" t="str">
        <f>IF('DATA ACCURATE'!A2055&lt;&gt;"",'DATA ACCURATE'!A2055,"")</f>
        <v/>
      </c>
      <c r="B2052" s="9" t="str">
        <f>IF('DATA ACCURATE'!D2055&lt;&gt;"",'DATA ACCURATE'!D2055,"")</f>
        <v/>
      </c>
      <c r="C2052" s="38" t="str">
        <f>IF($AD2052="000000000000","",INDEX(DATABASE!$W$12:$W$71,MATCH($AD2052,DATABASE!$V$12:$V$71,0)))</f>
        <v/>
      </c>
      <c r="D2052" s="34" t="str">
        <f>IF(C2052="","",IF(E2052="",INDEX(DATABASE!$AF$13:$AF$62,MATCH($C2052,DATABASE!$AC$13:$AC$62,0)),IF(E2052="2x D11",INDEX(DATABASE!$AF$13:$AF$62,MATCH($C2052,DATABASE!$AC$13:$AC$62,0))+2*DATABASE!$AF$62,IF(E2052="3x D11",INDEX(DATABASE!$AF$13:$AF$62,MATCH($C2052,DATABASE!$AC$13:$AC$62,0))+3*DATABASE!$AF$62,""))))</f>
        <v/>
      </c>
      <c r="E2052" s="38" t="str">
        <f>IF(AND($K2052="Y",$G2052&lt;&gt;"UNYIL",$F2052&lt;DATABASE!$O$8),"2x D11",IF(AND($K2052="Y",$G2052&lt;&gt;"UNYIL",$F2052&gt;=DATABASE!$O$8),"3x D11",""))</f>
        <v/>
      </c>
      <c r="F2052" s="9" t="str">
        <f>IF('DATA ACCURATE'!N2055&lt;&gt;"",'DATA ACCURATE'!N2055,"")</f>
        <v/>
      </c>
      <c r="G2052" t="str">
        <f>IF(F2052="","",IF(F2052&lt;=DATABASE!$I$8,"UNYIL",IF(F2052&lt;=DATABASE!$J$8,"KECIL",IF(F2052&lt;DATABASE!$K$8,"TANGGUNG",IF(F2052&gt;=DATABASE!$K$8,"BESAR","")))))</f>
        <v/>
      </c>
      <c r="H2052" s="16" t="str">
        <f>IF('DATA ACCURATE'!J2055&lt;&gt;"",'DATA ACCURATE'!J2055,"")</f>
        <v/>
      </c>
      <c r="I2052" s="35" t="str">
        <f>IF(B2052&lt;&gt;"",IFERROR(VLOOKUP(B2052,'DATA TIMBANGAN'!G:M,7,FALSE),VLOOKUP(B2052,'DATA TIMBANGAN'!G:M,7)),"")</f>
        <v/>
      </c>
      <c r="J2052" s="25" t="str">
        <f>IF(H2052&lt;&gt;"",IFERROR(INDEX(DATABASE!$Z$19:$Z$38,MATCH(DATEVALUE(H2052),DATABASE!$AA$19:$AA$38,0)),INDEX(DATABASE!$Z$12:$Z$18,MATCH(WEEKDAY(H2052,2),DATABASE!$AA$12:$AA$18,0))),"")</f>
        <v/>
      </c>
      <c r="K2052" s="25" t="str">
        <f>IF('DATA ACCURATE'!V2055&lt;&gt;"",'DATA ACCURATE'!V2055,"")</f>
        <v/>
      </c>
      <c r="L2052" s="80" t="str">
        <f>IF($H2052="","",IF(OR($J2052="LIBUR",AND($L2051="LIBUR",$O2051=$O2052)),"LIBUR",IF(AND(OR($L2051="LUAR JAM KERJA 1",$L2051="LUAR JAM KERJA 2"),OR(OR(AND($H2051=$H2052,AND(OR($I2052&gt;DATABASE!$J$3,$I2052&lt;DATABASE!$J$6),((DATEVALUE($H2052)+$I2052)-(DATEVALUE($H2051)+$I2051))&lt;DATABASE!$J$6)),AND($H2051=$H2052,$O2051=$O2052,OR($I2052&gt;DATABASE!$J$6,$I2052&lt;DATABASE!$J$3))),AND(($H2052-$H2051)=1,OR($I2052&lt;DATABASE!$I$6,((DATEVALUE($H2052)+$I2052)-(DATEVALUE($H2051)+$I2051))&lt;DATABASE!$J$6))),$A2052=$A2051),"LUAR JAM KERJA 2",IF(AND(OR(WEEKDAY($H2052,2)=1,WEEKDAY($H2052,2)=2,WEEKDAY($H2052,2)=3,WEEKDAY($H2052,2)=4,WEEKDAY($H2052,2)=5),$I2052&lt;=DATABASE!$J$3,$I2052&gt;=DATABASE!$I$3),"JAM KERJA",IF(AND(WEEKDAY($H2052,2)=6,$I2052&lt;=DATABASE!$J$4,$I2052&gt;=DATABASE!$I$4),"JAM KERJA","LUAR JAM KERJA 1")))))</f>
        <v/>
      </c>
      <c r="M2052" s="33" t="str">
        <f>IF('DATA ACCURATE'!T2055&lt;&gt;"",IF('DATA ACCURATE'!T2055&gt;100,'DATA ACCURATE'!T2055/10,'DATA ACCURATE'!T2055),"")</f>
        <v/>
      </c>
      <c r="N2052" t="str">
        <f>IF(M2052="","",IF(M2052&lt;=DATABASE!$I$9,"LOKAL",IF(M2052&lt;DATABASE!$J$9,"LUAR KOTA 1",IF($M2052&gt;=DATABASE!$J$9,"LUAR KOTA 2",""))))</f>
        <v/>
      </c>
      <c r="O2052" s="38" t="str">
        <f>IF('DATA ACCURATE'!L2055&lt;&gt;"",'DATA ACCURATE'!L2055,"")</f>
        <v/>
      </c>
      <c r="Q2052" s="38">
        <f t="shared" si="224"/>
        <v>0</v>
      </c>
      <c r="R2052" s="38">
        <f t="shared" si="224"/>
        <v>0</v>
      </c>
      <c r="S2052" s="38">
        <f t="shared" si="224"/>
        <v>0</v>
      </c>
      <c r="T2052" s="38">
        <f t="shared" si="224"/>
        <v>0</v>
      </c>
      <c r="U2052" s="38">
        <f t="shared" si="225"/>
        <v>0</v>
      </c>
      <c r="V2052" s="38">
        <f t="shared" si="225"/>
        <v>0</v>
      </c>
      <c r="W2052" s="38">
        <f t="shared" si="225"/>
        <v>0</v>
      </c>
      <c r="X2052" s="38">
        <f t="shared" si="226"/>
        <v>0</v>
      </c>
      <c r="Y2052" s="38">
        <f t="shared" si="226"/>
        <v>0</v>
      </c>
      <c r="Z2052" s="38">
        <f t="shared" si="226"/>
        <v>0</v>
      </c>
      <c r="AA2052" s="38">
        <f t="shared" si="226"/>
        <v>0</v>
      </c>
      <c r="AB2052" s="38">
        <f t="shared" si="227"/>
        <v>0</v>
      </c>
      <c r="AC2052" s="38">
        <f t="shared" si="228"/>
        <v>0</v>
      </c>
      <c r="AD2052" s="38" t="str">
        <f t="shared" si="229"/>
        <v>000000000000</v>
      </c>
    </row>
    <row r="2053" spans="1:30">
      <c r="A2053" s="9" t="str">
        <f>IF('DATA ACCURATE'!A2056&lt;&gt;"",'DATA ACCURATE'!A2056,"")</f>
        <v/>
      </c>
      <c r="B2053" s="9" t="str">
        <f>IF('DATA ACCURATE'!D2056&lt;&gt;"",'DATA ACCURATE'!D2056,"")</f>
        <v/>
      </c>
      <c r="C2053" s="38" t="str">
        <f>IF($AD2053="000000000000","",INDEX(DATABASE!$W$12:$W$71,MATCH($AD2053,DATABASE!$V$12:$V$71,0)))</f>
        <v/>
      </c>
      <c r="D2053" s="34" t="str">
        <f>IF(C2053="","",IF(E2053="",INDEX(DATABASE!$AF$13:$AF$62,MATCH($C2053,DATABASE!$AC$13:$AC$62,0)),IF(E2053="2x D11",INDEX(DATABASE!$AF$13:$AF$62,MATCH($C2053,DATABASE!$AC$13:$AC$62,0))+2*DATABASE!$AF$62,IF(E2053="3x D11",INDEX(DATABASE!$AF$13:$AF$62,MATCH($C2053,DATABASE!$AC$13:$AC$62,0))+3*DATABASE!$AF$62,""))))</f>
        <v/>
      </c>
      <c r="E2053" s="38" t="str">
        <f>IF(AND($K2053="Y",$G2053&lt;&gt;"UNYIL",$F2053&lt;DATABASE!$O$8),"2x D11",IF(AND($K2053="Y",$G2053&lt;&gt;"UNYIL",$F2053&gt;=DATABASE!$O$8),"3x D11",""))</f>
        <v/>
      </c>
      <c r="F2053" s="9" t="str">
        <f>IF('DATA ACCURATE'!N2056&lt;&gt;"",'DATA ACCURATE'!N2056,"")</f>
        <v/>
      </c>
      <c r="G2053" t="str">
        <f>IF(F2053="","",IF(F2053&lt;=DATABASE!$I$8,"UNYIL",IF(F2053&lt;=DATABASE!$J$8,"KECIL",IF(F2053&lt;DATABASE!$K$8,"TANGGUNG",IF(F2053&gt;=DATABASE!$K$8,"BESAR","")))))</f>
        <v/>
      </c>
      <c r="H2053" s="16" t="str">
        <f>IF('DATA ACCURATE'!J2056&lt;&gt;"",'DATA ACCURATE'!J2056,"")</f>
        <v/>
      </c>
      <c r="I2053" s="35" t="str">
        <f>IF(B2053&lt;&gt;"",IFERROR(VLOOKUP(B2053,'DATA TIMBANGAN'!G:M,7,FALSE),VLOOKUP(B2053,'DATA TIMBANGAN'!G:M,7)),"")</f>
        <v/>
      </c>
      <c r="J2053" s="25" t="str">
        <f>IF(H2053&lt;&gt;"",IFERROR(INDEX(DATABASE!$Z$19:$Z$38,MATCH(DATEVALUE(H2053),DATABASE!$AA$19:$AA$38,0)),INDEX(DATABASE!$Z$12:$Z$18,MATCH(WEEKDAY(H2053,2),DATABASE!$AA$12:$AA$18,0))),"")</f>
        <v/>
      </c>
      <c r="K2053" s="25" t="str">
        <f>IF('DATA ACCURATE'!V2056&lt;&gt;"",'DATA ACCURATE'!V2056,"")</f>
        <v/>
      </c>
      <c r="L2053" s="80" t="str">
        <f>IF($H2053="","",IF(OR($J2053="LIBUR",AND($L2052="LIBUR",$O2052=$O2053)),"LIBUR",IF(AND(OR($L2052="LUAR JAM KERJA 1",$L2052="LUAR JAM KERJA 2"),OR(OR(AND($H2052=$H2053,AND(OR($I2053&gt;DATABASE!$J$3,$I2053&lt;DATABASE!$J$6),((DATEVALUE($H2053)+$I2053)-(DATEVALUE($H2052)+$I2052))&lt;DATABASE!$J$6)),AND($H2052=$H2053,$O2052=$O2053,OR($I2053&gt;DATABASE!$J$6,$I2053&lt;DATABASE!$J$3))),AND(($H2053-$H2052)=1,OR($I2053&lt;DATABASE!$I$6,((DATEVALUE($H2053)+$I2053)-(DATEVALUE($H2052)+$I2052))&lt;DATABASE!$J$6))),$A2053=$A2052),"LUAR JAM KERJA 2",IF(AND(OR(WEEKDAY($H2053,2)=1,WEEKDAY($H2053,2)=2,WEEKDAY($H2053,2)=3,WEEKDAY($H2053,2)=4,WEEKDAY($H2053,2)=5),$I2053&lt;=DATABASE!$J$3,$I2053&gt;=DATABASE!$I$3),"JAM KERJA",IF(AND(WEEKDAY($H2053,2)=6,$I2053&lt;=DATABASE!$J$4,$I2053&gt;=DATABASE!$I$4),"JAM KERJA","LUAR JAM KERJA 1")))))</f>
        <v/>
      </c>
      <c r="M2053" s="33" t="str">
        <f>IF('DATA ACCURATE'!T2056&lt;&gt;"",IF('DATA ACCURATE'!T2056&gt;100,'DATA ACCURATE'!T2056/10,'DATA ACCURATE'!T2056),"")</f>
        <v/>
      </c>
      <c r="N2053" t="str">
        <f>IF(M2053="","",IF(M2053&lt;=DATABASE!$I$9,"LOKAL",IF(M2053&lt;DATABASE!$J$9,"LUAR KOTA 1",IF($M2053&gt;=DATABASE!$J$9,"LUAR KOTA 2",""))))</f>
        <v/>
      </c>
      <c r="O2053" s="38" t="str">
        <f>IF('DATA ACCURATE'!L2056&lt;&gt;"",'DATA ACCURATE'!L2056,"")</f>
        <v/>
      </c>
      <c r="Q2053" s="38">
        <f t="shared" si="224"/>
        <v>0</v>
      </c>
      <c r="R2053" s="38">
        <f t="shared" si="224"/>
        <v>0</v>
      </c>
      <c r="S2053" s="38">
        <f t="shared" si="224"/>
        <v>0</v>
      </c>
      <c r="T2053" s="38">
        <f t="shared" si="224"/>
        <v>0</v>
      </c>
      <c r="U2053" s="38">
        <f t="shared" si="225"/>
        <v>0</v>
      </c>
      <c r="V2053" s="38">
        <f t="shared" si="225"/>
        <v>0</v>
      </c>
      <c r="W2053" s="38">
        <f t="shared" si="225"/>
        <v>0</v>
      </c>
      <c r="X2053" s="38">
        <f t="shared" si="226"/>
        <v>0</v>
      </c>
      <c r="Y2053" s="38">
        <f t="shared" si="226"/>
        <v>0</v>
      </c>
      <c r="Z2053" s="38">
        <f t="shared" si="226"/>
        <v>0</v>
      </c>
      <c r="AA2053" s="38">
        <f t="shared" si="226"/>
        <v>0</v>
      </c>
      <c r="AB2053" s="38">
        <f t="shared" si="227"/>
        <v>0</v>
      </c>
      <c r="AC2053" s="38">
        <f t="shared" si="228"/>
        <v>0</v>
      </c>
      <c r="AD2053" s="38" t="str">
        <f t="shared" si="229"/>
        <v>000000000000</v>
      </c>
    </row>
    <row r="2054" spans="1:30">
      <c r="A2054" s="9" t="str">
        <f>IF('DATA ACCURATE'!A2057&lt;&gt;"",'DATA ACCURATE'!A2057,"")</f>
        <v/>
      </c>
      <c r="B2054" s="9" t="str">
        <f>IF('DATA ACCURATE'!D2057&lt;&gt;"",'DATA ACCURATE'!D2057,"")</f>
        <v/>
      </c>
      <c r="C2054" s="38" t="str">
        <f>IF($AD2054="000000000000","",INDEX(DATABASE!$W$12:$W$71,MATCH($AD2054,DATABASE!$V$12:$V$71,0)))</f>
        <v/>
      </c>
      <c r="D2054" s="34" t="str">
        <f>IF(C2054="","",IF(E2054="",INDEX(DATABASE!$AF$13:$AF$62,MATCH($C2054,DATABASE!$AC$13:$AC$62,0)),IF(E2054="2x D11",INDEX(DATABASE!$AF$13:$AF$62,MATCH($C2054,DATABASE!$AC$13:$AC$62,0))+2*DATABASE!$AF$62,IF(E2054="3x D11",INDEX(DATABASE!$AF$13:$AF$62,MATCH($C2054,DATABASE!$AC$13:$AC$62,0))+3*DATABASE!$AF$62,""))))</f>
        <v/>
      </c>
      <c r="E2054" s="38" t="str">
        <f>IF(AND($K2054="Y",$G2054&lt;&gt;"UNYIL",$F2054&lt;DATABASE!$O$8),"2x D11",IF(AND($K2054="Y",$G2054&lt;&gt;"UNYIL",$F2054&gt;=DATABASE!$O$8),"3x D11",""))</f>
        <v/>
      </c>
      <c r="F2054" s="9" t="str">
        <f>IF('DATA ACCURATE'!N2057&lt;&gt;"",'DATA ACCURATE'!N2057,"")</f>
        <v/>
      </c>
      <c r="G2054" t="str">
        <f>IF(F2054="","",IF(F2054&lt;=DATABASE!$I$8,"UNYIL",IF(F2054&lt;=DATABASE!$J$8,"KECIL",IF(F2054&lt;DATABASE!$K$8,"TANGGUNG",IF(F2054&gt;=DATABASE!$K$8,"BESAR","")))))</f>
        <v/>
      </c>
      <c r="H2054" s="16" t="str">
        <f>IF('DATA ACCURATE'!J2057&lt;&gt;"",'DATA ACCURATE'!J2057,"")</f>
        <v/>
      </c>
      <c r="I2054" s="35" t="str">
        <f>IF(B2054&lt;&gt;"",IFERROR(VLOOKUP(B2054,'DATA TIMBANGAN'!G:M,7,FALSE),VLOOKUP(B2054,'DATA TIMBANGAN'!G:M,7)),"")</f>
        <v/>
      </c>
      <c r="J2054" s="25" t="str">
        <f>IF(H2054&lt;&gt;"",IFERROR(INDEX(DATABASE!$Z$19:$Z$38,MATCH(DATEVALUE(H2054),DATABASE!$AA$19:$AA$38,0)),INDEX(DATABASE!$Z$12:$Z$18,MATCH(WEEKDAY(H2054,2),DATABASE!$AA$12:$AA$18,0))),"")</f>
        <v/>
      </c>
      <c r="K2054" s="25" t="str">
        <f>IF('DATA ACCURATE'!V2057&lt;&gt;"",'DATA ACCURATE'!V2057,"")</f>
        <v/>
      </c>
      <c r="L2054" s="80" t="str">
        <f>IF($H2054="","",IF(OR($J2054="LIBUR",AND($L2053="LIBUR",$O2053=$O2054)),"LIBUR",IF(AND(OR($L2053="LUAR JAM KERJA 1",$L2053="LUAR JAM KERJA 2"),OR(OR(AND($H2053=$H2054,AND(OR($I2054&gt;DATABASE!$J$3,$I2054&lt;DATABASE!$J$6),((DATEVALUE($H2054)+$I2054)-(DATEVALUE($H2053)+$I2053))&lt;DATABASE!$J$6)),AND($H2053=$H2054,$O2053=$O2054,OR($I2054&gt;DATABASE!$J$6,$I2054&lt;DATABASE!$J$3))),AND(($H2054-$H2053)=1,OR($I2054&lt;DATABASE!$I$6,((DATEVALUE($H2054)+$I2054)-(DATEVALUE($H2053)+$I2053))&lt;DATABASE!$J$6))),$A2054=$A2053),"LUAR JAM KERJA 2",IF(AND(OR(WEEKDAY($H2054,2)=1,WEEKDAY($H2054,2)=2,WEEKDAY($H2054,2)=3,WEEKDAY($H2054,2)=4,WEEKDAY($H2054,2)=5),$I2054&lt;=DATABASE!$J$3,$I2054&gt;=DATABASE!$I$3),"JAM KERJA",IF(AND(WEEKDAY($H2054,2)=6,$I2054&lt;=DATABASE!$J$4,$I2054&gt;=DATABASE!$I$4),"JAM KERJA","LUAR JAM KERJA 1")))))</f>
        <v/>
      </c>
      <c r="M2054" s="33" t="str">
        <f>IF('DATA ACCURATE'!T2057&lt;&gt;"",IF('DATA ACCURATE'!T2057&gt;100,'DATA ACCURATE'!T2057/10,'DATA ACCURATE'!T2057),"")</f>
        <v/>
      </c>
      <c r="N2054" t="str">
        <f>IF(M2054="","",IF(M2054&lt;=DATABASE!$I$9,"LOKAL",IF(M2054&lt;DATABASE!$J$9,"LUAR KOTA 1",IF($M2054&gt;=DATABASE!$J$9,"LUAR KOTA 2",""))))</f>
        <v/>
      </c>
      <c r="O2054" s="38" t="str">
        <f>IF('DATA ACCURATE'!L2057&lt;&gt;"",'DATA ACCURATE'!L2057,"")</f>
        <v/>
      </c>
      <c r="Q2054" s="38">
        <f t="shared" si="224"/>
        <v>0</v>
      </c>
      <c r="R2054" s="38">
        <f t="shared" si="224"/>
        <v>0</v>
      </c>
      <c r="S2054" s="38">
        <f t="shared" si="224"/>
        <v>0</v>
      </c>
      <c r="T2054" s="38">
        <f t="shared" si="224"/>
        <v>0</v>
      </c>
      <c r="U2054" s="38">
        <f t="shared" si="225"/>
        <v>0</v>
      </c>
      <c r="V2054" s="38">
        <f t="shared" si="225"/>
        <v>0</v>
      </c>
      <c r="W2054" s="38">
        <f t="shared" si="225"/>
        <v>0</v>
      </c>
      <c r="X2054" s="38">
        <f t="shared" si="226"/>
        <v>0</v>
      </c>
      <c r="Y2054" s="38">
        <f t="shared" si="226"/>
        <v>0</v>
      </c>
      <c r="Z2054" s="38">
        <f t="shared" si="226"/>
        <v>0</v>
      </c>
      <c r="AA2054" s="38">
        <f t="shared" si="226"/>
        <v>0</v>
      </c>
      <c r="AB2054" s="38">
        <f t="shared" si="227"/>
        <v>0</v>
      </c>
      <c r="AC2054" s="38">
        <f t="shared" si="228"/>
        <v>0</v>
      </c>
      <c r="AD2054" s="38" t="str">
        <f t="shared" si="229"/>
        <v>000000000000</v>
      </c>
    </row>
    <row r="2055" spans="1:30">
      <c r="A2055" s="9" t="str">
        <f>IF('DATA ACCURATE'!A2058&lt;&gt;"",'DATA ACCURATE'!A2058,"")</f>
        <v/>
      </c>
      <c r="B2055" s="9" t="str">
        <f>IF('DATA ACCURATE'!D2058&lt;&gt;"",'DATA ACCURATE'!D2058,"")</f>
        <v/>
      </c>
      <c r="C2055" s="38" t="str">
        <f>IF($AD2055="000000000000","",INDEX(DATABASE!$W$12:$W$71,MATCH($AD2055,DATABASE!$V$12:$V$71,0)))</f>
        <v/>
      </c>
      <c r="D2055" s="34" t="str">
        <f>IF(C2055="","",IF(E2055="",INDEX(DATABASE!$AF$13:$AF$62,MATCH($C2055,DATABASE!$AC$13:$AC$62,0)),IF(E2055="2x D11",INDEX(DATABASE!$AF$13:$AF$62,MATCH($C2055,DATABASE!$AC$13:$AC$62,0))+2*DATABASE!$AF$62,IF(E2055="3x D11",INDEX(DATABASE!$AF$13:$AF$62,MATCH($C2055,DATABASE!$AC$13:$AC$62,0))+3*DATABASE!$AF$62,""))))</f>
        <v/>
      </c>
      <c r="E2055" s="38" t="str">
        <f>IF(AND($K2055="Y",$G2055&lt;&gt;"UNYIL",$F2055&lt;DATABASE!$O$8),"2x D11",IF(AND($K2055="Y",$G2055&lt;&gt;"UNYIL",$F2055&gt;=DATABASE!$O$8),"3x D11",""))</f>
        <v/>
      </c>
      <c r="F2055" s="9" t="str">
        <f>IF('DATA ACCURATE'!N2058&lt;&gt;"",'DATA ACCURATE'!N2058,"")</f>
        <v/>
      </c>
      <c r="G2055" t="str">
        <f>IF(F2055="","",IF(F2055&lt;=DATABASE!$I$8,"UNYIL",IF(F2055&lt;=DATABASE!$J$8,"KECIL",IF(F2055&lt;DATABASE!$K$8,"TANGGUNG",IF(F2055&gt;=DATABASE!$K$8,"BESAR","")))))</f>
        <v/>
      </c>
      <c r="H2055" s="16" t="str">
        <f>IF('DATA ACCURATE'!J2058&lt;&gt;"",'DATA ACCURATE'!J2058,"")</f>
        <v/>
      </c>
      <c r="I2055" s="35" t="str">
        <f>IF(B2055&lt;&gt;"",IFERROR(VLOOKUP(B2055,'DATA TIMBANGAN'!G:M,7,FALSE),VLOOKUP(B2055,'DATA TIMBANGAN'!G:M,7)),"")</f>
        <v/>
      </c>
      <c r="J2055" s="25" t="str">
        <f>IF(H2055&lt;&gt;"",IFERROR(INDEX(DATABASE!$Z$19:$Z$38,MATCH(DATEVALUE(H2055),DATABASE!$AA$19:$AA$38,0)),INDEX(DATABASE!$Z$12:$Z$18,MATCH(WEEKDAY(H2055,2),DATABASE!$AA$12:$AA$18,0))),"")</f>
        <v/>
      </c>
      <c r="K2055" s="25" t="str">
        <f>IF('DATA ACCURATE'!V2058&lt;&gt;"",'DATA ACCURATE'!V2058,"")</f>
        <v/>
      </c>
      <c r="L2055" s="80" t="str">
        <f>IF($H2055="","",IF(OR($J2055="LIBUR",AND($L2054="LIBUR",$O2054=$O2055)),"LIBUR",IF(AND(OR($L2054="LUAR JAM KERJA 1",$L2054="LUAR JAM KERJA 2"),OR(OR(AND($H2054=$H2055,AND(OR($I2055&gt;DATABASE!$J$3,$I2055&lt;DATABASE!$J$6),((DATEVALUE($H2055)+$I2055)-(DATEVALUE($H2054)+$I2054))&lt;DATABASE!$J$6)),AND($H2054=$H2055,$O2054=$O2055,OR($I2055&gt;DATABASE!$J$6,$I2055&lt;DATABASE!$J$3))),AND(($H2055-$H2054)=1,OR($I2055&lt;DATABASE!$I$6,((DATEVALUE($H2055)+$I2055)-(DATEVALUE($H2054)+$I2054))&lt;DATABASE!$J$6))),$A2055=$A2054),"LUAR JAM KERJA 2",IF(AND(OR(WEEKDAY($H2055,2)=1,WEEKDAY($H2055,2)=2,WEEKDAY($H2055,2)=3,WEEKDAY($H2055,2)=4,WEEKDAY($H2055,2)=5),$I2055&lt;=DATABASE!$J$3,$I2055&gt;=DATABASE!$I$3),"JAM KERJA",IF(AND(WEEKDAY($H2055,2)=6,$I2055&lt;=DATABASE!$J$4,$I2055&gt;=DATABASE!$I$4),"JAM KERJA","LUAR JAM KERJA 1")))))</f>
        <v/>
      </c>
      <c r="M2055" s="33" t="str">
        <f>IF('DATA ACCURATE'!T2058&lt;&gt;"",IF('DATA ACCURATE'!T2058&gt;100,'DATA ACCURATE'!T2058/10,'DATA ACCURATE'!T2058),"")</f>
        <v/>
      </c>
      <c r="N2055" t="str">
        <f>IF(M2055="","",IF(M2055&lt;=DATABASE!$I$9,"LOKAL",IF(M2055&lt;DATABASE!$J$9,"LUAR KOTA 1",IF($M2055&gt;=DATABASE!$J$9,"LUAR KOTA 2",""))))</f>
        <v/>
      </c>
      <c r="O2055" s="38" t="str">
        <f>IF('DATA ACCURATE'!L2058&lt;&gt;"",'DATA ACCURATE'!L2058,"")</f>
        <v/>
      </c>
      <c r="Q2055" s="38">
        <f t="shared" si="224"/>
        <v>0</v>
      </c>
      <c r="R2055" s="38">
        <f t="shared" si="224"/>
        <v>0</v>
      </c>
      <c r="S2055" s="38">
        <f t="shared" si="224"/>
        <v>0</v>
      </c>
      <c r="T2055" s="38">
        <f t="shared" si="224"/>
        <v>0</v>
      </c>
      <c r="U2055" s="38">
        <f t="shared" si="225"/>
        <v>0</v>
      </c>
      <c r="V2055" s="38">
        <f t="shared" si="225"/>
        <v>0</v>
      </c>
      <c r="W2055" s="38">
        <f t="shared" si="225"/>
        <v>0</v>
      </c>
      <c r="X2055" s="38">
        <f t="shared" si="226"/>
        <v>0</v>
      </c>
      <c r="Y2055" s="38">
        <f t="shared" si="226"/>
        <v>0</v>
      </c>
      <c r="Z2055" s="38">
        <f t="shared" si="226"/>
        <v>0</v>
      </c>
      <c r="AA2055" s="38">
        <f t="shared" si="226"/>
        <v>0</v>
      </c>
      <c r="AB2055" s="38">
        <f t="shared" si="227"/>
        <v>0</v>
      </c>
      <c r="AC2055" s="38">
        <f t="shared" si="228"/>
        <v>0</v>
      </c>
      <c r="AD2055" s="38" t="str">
        <f t="shared" si="229"/>
        <v>000000000000</v>
      </c>
    </row>
    <row r="2056" spans="1:30">
      <c r="A2056" s="9" t="str">
        <f>IF('DATA ACCURATE'!A2059&lt;&gt;"",'DATA ACCURATE'!A2059,"")</f>
        <v/>
      </c>
      <c r="B2056" s="9" t="str">
        <f>IF('DATA ACCURATE'!D2059&lt;&gt;"",'DATA ACCURATE'!D2059,"")</f>
        <v/>
      </c>
      <c r="C2056" s="38" t="str">
        <f>IF($AD2056="000000000000","",INDEX(DATABASE!$W$12:$W$71,MATCH($AD2056,DATABASE!$V$12:$V$71,0)))</f>
        <v/>
      </c>
      <c r="D2056" s="34" t="str">
        <f>IF(C2056="","",IF(E2056="",INDEX(DATABASE!$AF$13:$AF$62,MATCH($C2056,DATABASE!$AC$13:$AC$62,0)),IF(E2056="2x D11",INDEX(DATABASE!$AF$13:$AF$62,MATCH($C2056,DATABASE!$AC$13:$AC$62,0))+2*DATABASE!$AF$62,IF(E2056="3x D11",INDEX(DATABASE!$AF$13:$AF$62,MATCH($C2056,DATABASE!$AC$13:$AC$62,0))+3*DATABASE!$AF$62,""))))</f>
        <v/>
      </c>
      <c r="E2056" s="38" t="str">
        <f>IF(AND($K2056="Y",$G2056&lt;&gt;"UNYIL",$F2056&lt;DATABASE!$O$8),"2x D11",IF(AND($K2056="Y",$G2056&lt;&gt;"UNYIL",$F2056&gt;=DATABASE!$O$8),"3x D11",""))</f>
        <v/>
      </c>
      <c r="F2056" s="9" t="str">
        <f>IF('DATA ACCURATE'!N2059&lt;&gt;"",'DATA ACCURATE'!N2059,"")</f>
        <v/>
      </c>
      <c r="G2056" t="str">
        <f>IF(F2056="","",IF(F2056&lt;=DATABASE!$I$8,"UNYIL",IF(F2056&lt;=DATABASE!$J$8,"KECIL",IF(F2056&lt;DATABASE!$K$8,"TANGGUNG",IF(F2056&gt;=DATABASE!$K$8,"BESAR","")))))</f>
        <v/>
      </c>
      <c r="H2056" s="16" t="str">
        <f>IF('DATA ACCURATE'!J2059&lt;&gt;"",'DATA ACCURATE'!J2059,"")</f>
        <v/>
      </c>
      <c r="I2056" s="35" t="str">
        <f>IF(B2056&lt;&gt;"",IFERROR(VLOOKUP(B2056,'DATA TIMBANGAN'!G:M,7,FALSE),VLOOKUP(B2056,'DATA TIMBANGAN'!G:M,7)),"")</f>
        <v/>
      </c>
      <c r="J2056" s="25" t="str">
        <f>IF(H2056&lt;&gt;"",IFERROR(INDEX(DATABASE!$Z$19:$Z$38,MATCH(DATEVALUE(H2056),DATABASE!$AA$19:$AA$38,0)),INDEX(DATABASE!$Z$12:$Z$18,MATCH(WEEKDAY(H2056,2),DATABASE!$AA$12:$AA$18,0))),"")</f>
        <v/>
      </c>
      <c r="K2056" s="25" t="str">
        <f>IF('DATA ACCURATE'!V2059&lt;&gt;"",'DATA ACCURATE'!V2059,"")</f>
        <v/>
      </c>
      <c r="L2056" s="80" t="str">
        <f>IF($H2056="","",IF(OR($J2056="LIBUR",AND($L2055="LIBUR",$O2055=$O2056)),"LIBUR",IF(AND(OR($L2055="LUAR JAM KERJA 1",$L2055="LUAR JAM KERJA 2"),OR(OR(AND($H2055=$H2056,AND(OR($I2056&gt;DATABASE!$J$3,$I2056&lt;DATABASE!$J$6),((DATEVALUE($H2056)+$I2056)-(DATEVALUE($H2055)+$I2055))&lt;DATABASE!$J$6)),AND($H2055=$H2056,$O2055=$O2056,OR($I2056&gt;DATABASE!$J$6,$I2056&lt;DATABASE!$J$3))),AND(($H2056-$H2055)=1,OR($I2056&lt;DATABASE!$I$6,((DATEVALUE($H2056)+$I2056)-(DATEVALUE($H2055)+$I2055))&lt;DATABASE!$J$6))),$A2056=$A2055),"LUAR JAM KERJA 2",IF(AND(OR(WEEKDAY($H2056,2)=1,WEEKDAY($H2056,2)=2,WEEKDAY($H2056,2)=3,WEEKDAY($H2056,2)=4,WEEKDAY($H2056,2)=5),$I2056&lt;=DATABASE!$J$3,$I2056&gt;=DATABASE!$I$3),"JAM KERJA",IF(AND(WEEKDAY($H2056,2)=6,$I2056&lt;=DATABASE!$J$4,$I2056&gt;=DATABASE!$I$4),"JAM KERJA","LUAR JAM KERJA 1")))))</f>
        <v/>
      </c>
      <c r="M2056" s="33" t="str">
        <f>IF('DATA ACCURATE'!T2059&lt;&gt;"",IF('DATA ACCURATE'!T2059&gt;100,'DATA ACCURATE'!T2059/10,'DATA ACCURATE'!T2059),"")</f>
        <v/>
      </c>
      <c r="N2056" t="str">
        <f>IF(M2056="","",IF(M2056&lt;=DATABASE!$I$9,"LOKAL",IF(M2056&lt;DATABASE!$J$9,"LUAR KOTA 1",IF($M2056&gt;=DATABASE!$J$9,"LUAR KOTA 2",""))))</f>
        <v/>
      </c>
      <c r="O2056" s="38" t="str">
        <f>IF('DATA ACCURATE'!L2059&lt;&gt;"",'DATA ACCURATE'!L2059,"")</f>
        <v/>
      </c>
      <c r="Q2056" s="38">
        <f t="shared" si="224"/>
        <v>0</v>
      </c>
      <c r="R2056" s="38">
        <f t="shared" si="224"/>
        <v>0</v>
      </c>
      <c r="S2056" s="38">
        <f t="shared" si="224"/>
        <v>0</v>
      </c>
      <c r="T2056" s="38">
        <f t="shared" si="224"/>
        <v>0</v>
      </c>
      <c r="U2056" s="38">
        <f t="shared" si="225"/>
        <v>0</v>
      </c>
      <c r="V2056" s="38">
        <f t="shared" si="225"/>
        <v>0</v>
      </c>
      <c r="W2056" s="38">
        <f t="shared" si="225"/>
        <v>0</v>
      </c>
      <c r="X2056" s="38">
        <f t="shared" si="226"/>
        <v>0</v>
      </c>
      <c r="Y2056" s="38">
        <f t="shared" si="226"/>
        <v>0</v>
      </c>
      <c r="Z2056" s="38">
        <f t="shared" si="226"/>
        <v>0</v>
      </c>
      <c r="AA2056" s="38">
        <f t="shared" si="226"/>
        <v>0</v>
      </c>
      <c r="AB2056" s="38">
        <f t="shared" si="227"/>
        <v>0</v>
      </c>
      <c r="AC2056" s="38">
        <f t="shared" si="228"/>
        <v>0</v>
      </c>
      <c r="AD2056" s="38" t="str">
        <f t="shared" si="229"/>
        <v>000000000000</v>
      </c>
    </row>
    <row r="2057" spans="1:30">
      <c r="A2057" s="9" t="str">
        <f>IF('DATA ACCURATE'!A2060&lt;&gt;"",'DATA ACCURATE'!A2060,"")</f>
        <v/>
      </c>
      <c r="B2057" s="9" t="str">
        <f>IF('DATA ACCURATE'!D2060&lt;&gt;"",'DATA ACCURATE'!D2060,"")</f>
        <v/>
      </c>
      <c r="C2057" s="38" t="str">
        <f>IF($AD2057="000000000000","",INDEX(DATABASE!$W$12:$W$71,MATCH($AD2057,DATABASE!$V$12:$V$71,0)))</f>
        <v/>
      </c>
      <c r="D2057" s="34" t="str">
        <f>IF(C2057="","",IF(E2057="",INDEX(DATABASE!$AF$13:$AF$62,MATCH($C2057,DATABASE!$AC$13:$AC$62,0)),IF(E2057="2x D11",INDEX(DATABASE!$AF$13:$AF$62,MATCH($C2057,DATABASE!$AC$13:$AC$62,0))+2*DATABASE!$AF$62,IF(E2057="3x D11",INDEX(DATABASE!$AF$13:$AF$62,MATCH($C2057,DATABASE!$AC$13:$AC$62,0))+3*DATABASE!$AF$62,""))))</f>
        <v/>
      </c>
      <c r="E2057" s="38" t="str">
        <f>IF(AND($K2057="Y",$G2057&lt;&gt;"UNYIL",$F2057&lt;DATABASE!$O$8),"2x D11",IF(AND($K2057="Y",$G2057&lt;&gt;"UNYIL",$F2057&gt;=DATABASE!$O$8),"3x D11",""))</f>
        <v/>
      </c>
      <c r="F2057" s="9" t="str">
        <f>IF('DATA ACCURATE'!N2060&lt;&gt;"",'DATA ACCURATE'!N2060,"")</f>
        <v/>
      </c>
      <c r="G2057" t="str">
        <f>IF(F2057="","",IF(F2057&lt;=DATABASE!$I$8,"UNYIL",IF(F2057&lt;=DATABASE!$J$8,"KECIL",IF(F2057&lt;DATABASE!$K$8,"TANGGUNG",IF(F2057&gt;=DATABASE!$K$8,"BESAR","")))))</f>
        <v/>
      </c>
      <c r="H2057" s="16" t="str">
        <f>IF('DATA ACCURATE'!J2060&lt;&gt;"",'DATA ACCURATE'!J2060,"")</f>
        <v/>
      </c>
      <c r="I2057" s="35" t="str">
        <f>IF(B2057&lt;&gt;"",IFERROR(VLOOKUP(B2057,'DATA TIMBANGAN'!G:M,7,FALSE),VLOOKUP(B2057,'DATA TIMBANGAN'!G:M,7)),"")</f>
        <v/>
      </c>
      <c r="J2057" s="25" t="str">
        <f>IF(H2057&lt;&gt;"",IFERROR(INDEX(DATABASE!$Z$19:$Z$38,MATCH(DATEVALUE(H2057),DATABASE!$AA$19:$AA$38,0)),INDEX(DATABASE!$Z$12:$Z$18,MATCH(WEEKDAY(H2057,2),DATABASE!$AA$12:$AA$18,0))),"")</f>
        <v/>
      </c>
      <c r="K2057" s="25" t="str">
        <f>IF('DATA ACCURATE'!V2060&lt;&gt;"",'DATA ACCURATE'!V2060,"")</f>
        <v/>
      </c>
      <c r="L2057" s="80" t="str">
        <f>IF($H2057="","",IF(OR($J2057="LIBUR",AND($L2056="LIBUR",$O2056=$O2057)),"LIBUR",IF(AND(OR($L2056="LUAR JAM KERJA 1",$L2056="LUAR JAM KERJA 2"),OR(OR(AND($H2056=$H2057,AND(OR($I2057&gt;DATABASE!$J$3,$I2057&lt;DATABASE!$J$6),((DATEVALUE($H2057)+$I2057)-(DATEVALUE($H2056)+$I2056))&lt;DATABASE!$J$6)),AND($H2056=$H2057,$O2056=$O2057,OR($I2057&gt;DATABASE!$J$6,$I2057&lt;DATABASE!$J$3))),AND(($H2057-$H2056)=1,OR($I2057&lt;DATABASE!$I$6,((DATEVALUE($H2057)+$I2057)-(DATEVALUE($H2056)+$I2056))&lt;DATABASE!$J$6))),$A2057=$A2056),"LUAR JAM KERJA 2",IF(AND(OR(WEEKDAY($H2057,2)=1,WEEKDAY($H2057,2)=2,WEEKDAY($H2057,2)=3,WEEKDAY($H2057,2)=4,WEEKDAY($H2057,2)=5),$I2057&lt;=DATABASE!$J$3,$I2057&gt;=DATABASE!$I$3),"JAM KERJA",IF(AND(WEEKDAY($H2057,2)=6,$I2057&lt;=DATABASE!$J$4,$I2057&gt;=DATABASE!$I$4),"JAM KERJA","LUAR JAM KERJA 1")))))</f>
        <v/>
      </c>
      <c r="M2057" s="33" t="str">
        <f>IF('DATA ACCURATE'!T2060&lt;&gt;"",IF('DATA ACCURATE'!T2060&gt;100,'DATA ACCURATE'!T2060/10,'DATA ACCURATE'!T2060),"")</f>
        <v/>
      </c>
      <c r="N2057" t="str">
        <f>IF(M2057="","",IF(M2057&lt;=DATABASE!$I$9,"LOKAL",IF(M2057&lt;DATABASE!$J$9,"LUAR KOTA 1",IF($M2057&gt;=DATABASE!$J$9,"LUAR KOTA 2",""))))</f>
        <v/>
      </c>
      <c r="O2057" s="38" t="str">
        <f>IF('DATA ACCURATE'!L2060&lt;&gt;"",'DATA ACCURATE'!L2060,"")</f>
        <v/>
      </c>
      <c r="Q2057" s="38">
        <f t="shared" si="224"/>
        <v>0</v>
      </c>
      <c r="R2057" s="38">
        <f t="shared" si="224"/>
        <v>0</v>
      </c>
      <c r="S2057" s="38">
        <f t="shared" si="224"/>
        <v>0</v>
      </c>
      <c r="T2057" s="38">
        <f t="shared" si="224"/>
        <v>0</v>
      </c>
      <c r="U2057" s="38">
        <f t="shared" si="225"/>
        <v>0</v>
      </c>
      <c r="V2057" s="38">
        <f t="shared" si="225"/>
        <v>0</v>
      </c>
      <c r="W2057" s="38">
        <f t="shared" si="225"/>
        <v>0</v>
      </c>
      <c r="X2057" s="38">
        <f t="shared" si="226"/>
        <v>0</v>
      </c>
      <c r="Y2057" s="38">
        <f t="shared" si="226"/>
        <v>0</v>
      </c>
      <c r="Z2057" s="38">
        <f t="shared" si="226"/>
        <v>0</v>
      </c>
      <c r="AA2057" s="38">
        <f t="shared" si="226"/>
        <v>0</v>
      </c>
      <c r="AB2057" s="38">
        <f t="shared" si="227"/>
        <v>0</v>
      </c>
      <c r="AC2057" s="38">
        <f t="shared" si="228"/>
        <v>0</v>
      </c>
      <c r="AD2057" s="38" t="str">
        <f t="shared" si="229"/>
        <v>000000000000</v>
      </c>
    </row>
    <row r="2058" spans="1:30">
      <c r="A2058" s="9" t="str">
        <f>IF('DATA ACCURATE'!A2061&lt;&gt;"",'DATA ACCURATE'!A2061,"")</f>
        <v/>
      </c>
      <c r="B2058" s="9" t="str">
        <f>IF('DATA ACCURATE'!D2061&lt;&gt;"",'DATA ACCURATE'!D2061,"")</f>
        <v/>
      </c>
      <c r="C2058" s="38" t="str">
        <f>IF($AD2058="000000000000","",INDEX(DATABASE!$W$12:$W$71,MATCH($AD2058,DATABASE!$V$12:$V$71,0)))</f>
        <v/>
      </c>
      <c r="D2058" s="34" t="str">
        <f>IF(C2058="","",IF(E2058="",INDEX(DATABASE!$AF$13:$AF$62,MATCH($C2058,DATABASE!$AC$13:$AC$62,0)),IF(E2058="2x D11",INDEX(DATABASE!$AF$13:$AF$62,MATCH($C2058,DATABASE!$AC$13:$AC$62,0))+2*DATABASE!$AF$62,IF(E2058="3x D11",INDEX(DATABASE!$AF$13:$AF$62,MATCH($C2058,DATABASE!$AC$13:$AC$62,0))+3*DATABASE!$AF$62,""))))</f>
        <v/>
      </c>
      <c r="E2058" s="38" t="str">
        <f>IF(AND($K2058="Y",$G2058&lt;&gt;"UNYIL",$F2058&lt;DATABASE!$O$8),"2x D11",IF(AND($K2058="Y",$G2058&lt;&gt;"UNYIL",$F2058&gt;=DATABASE!$O$8),"3x D11",""))</f>
        <v/>
      </c>
      <c r="F2058" s="9" t="str">
        <f>IF('DATA ACCURATE'!N2061&lt;&gt;"",'DATA ACCURATE'!N2061,"")</f>
        <v/>
      </c>
      <c r="G2058" t="str">
        <f>IF(F2058="","",IF(F2058&lt;=DATABASE!$I$8,"UNYIL",IF(F2058&lt;=DATABASE!$J$8,"KECIL",IF(F2058&lt;DATABASE!$K$8,"TANGGUNG",IF(F2058&gt;=DATABASE!$K$8,"BESAR","")))))</f>
        <v/>
      </c>
      <c r="H2058" s="16" t="str">
        <f>IF('DATA ACCURATE'!J2061&lt;&gt;"",'DATA ACCURATE'!J2061,"")</f>
        <v/>
      </c>
      <c r="I2058" s="35" t="str">
        <f>IF(B2058&lt;&gt;"",IFERROR(VLOOKUP(B2058,'DATA TIMBANGAN'!G:M,7,FALSE),VLOOKUP(B2058,'DATA TIMBANGAN'!G:M,7)),"")</f>
        <v/>
      </c>
      <c r="J2058" s="25" t="str">
        <f>IF(H2058&lt;&gt;"",IFERROR(INDEX(DATABASE!$Z$19:$Z$38,MATCH(DATEVALUE(H2058),DATABASE!$AA$19:$AA$38,0)),INDEX(DATABASE!$Z$12:$Z$18,MATCH(WEEKDAY(H2058,2),DATABASE!$AA$12:$AA$18,0))),"")</f>
        <v/>
      </c>
      <c r="K2058" s="25" t="str">
        <f>IF('DATA ACCURATE'!V2061&lt;&gt;"",'DATA ACCURATE'!V2061,"")</f>
        <v/>
      </c>
      <c r="L2058" s="80" t="str">
        <f>IF($H2058="","",IF(OR($J2058="LIBUR",AND($L2057="LIBUR",$O2057=$O2058)),"LIBUR",IF(AND(OR($L2057="LUAR JAM KERJA 1",$L2057="LUAR JAM KERJA 2"),OR(OR(AND($H2057=$H2058,AND(OR($I2058&gt;DATABASE!$J$3,$I2058&lt;DATABASE!$J$6),((DATEVALUE($H2058)+$I2058)-(DATEVALUE($H2057)+$I2057))&lt;DATABASE!$J$6)),AND($H2057=$H2058,$O2057=$O2058,OR($I2058&gt;DATABASE!$J$6,$I2058&lt;DATABASE!$J$3))),AND(($H2058-$H2057)=1,OR($I2058&lt;DATABASE!$I$6,((DATEVALUE($H2058)+$I2058)-(DATEVALUE($H2057)+$I2057))&lt;DATABASE!$J$6))),$A2058=$A2057),"LUAR JAM KERJA 2",IF(AND(OR(WEEKDAY($H2058,2)=1,WEEKDAY($H2058,2)=2,WEEKDAY($H2058,2)=3,WEEKDAY($H2058,2)=4,WEEKDAY($H2058,2)=5),$I2058&lt;=DATABASE!$J$3,$I2058&gt;=DATABASE!$I$3),"JAM KERJA",IF(AND(WEEKDAY($H2058,2)=6,$I2058&lt;=DATABASE!$J$4,$I2058&gt;=DATABASE!$I$4),"JAM KERJA","LUAR JAM KERJA 1")))))</f>
        <v/>
      </c>
      <c r="M2058" s="33" t="str">
        <f>IF('DATA ACCURATE'!T2061&lt;&gt;"",IF('DATA ACCURATE'!T2061&gt;100,'DATA ACCURATE'!T2061/10,'DATA ACCURATE'!T2061),"")</f>
        <v/>
      </c>
      <c r="N2058" t="str">
        <f>IF(M2058="","",IF(M2058&lt;=DATABASE!$I$9,"LOKAL",IF(M2058&lt;DATABASE!$J$9,"LUAR KOTA 1",IF($M2058&gt;=DATABASE!$J$9,"LUAR KOTA 2",""))))</f>
        <v/>
      </c>
      <c r="O2058" s="38" t="str">
        <f>IF('DATA ACCURATE'!L2061&lt;&gt;"",'DATA ACCURATE'!L2061,"")</f>
        <v/>
      </c>
      <c r="Q2058" s="38">
        <f t="shared" si="224"/>
        <v>0</v>
      </c>
      <c r="R2058" s="38">
        <f t="shared" si="224"/>
        <v>0</v>
      </c>
      <c r="S2058" s="38">
        <f t="shared" si="224"/>
        <v>0</v>
      </c>
      <c r="T2058" s="38">
        <f t="shared" si="224"/>
        <v>0</v>
      </c>
      <c r="U2058" s="38">
        <f t="shared" si="225"/>
        <v>0</v>
      </c>
      <c r="V2058" s="38">
        <f t="shared" si="225"/>
        <v>0</v>
      </c>
      <c r="W2058" s="38">
        <f t="shared" si="225"/>
        <v>0</v>
      </c>
      <c r="X2058" s="38">
        <f t="shared" si="226"/>
        <v>0</v>
      </c>
      <c r="Y2058" s="38">
        <f t="shared" si="226"/>
        <v>0</v>
      </c>
      <c r="Z2058" s="38">
        <f t="shared" si="226"/>
        <v>0</v>
      </c>
      <c r="AA2058" s="38">
        <f t="shared" si="226"/>
        <v>0</v>
      </c>
      <c r="AB2058" s="38">
        <f t="shared" si="227"/>
        <v>0</v>
      </c>
      <c r="AC2058" s="38">
        <f t="shared" si="228"/>
        <v>0</v>
      </c>
      <c r="AD2058" s="38" t="str">
        <f t="shared" si="229"/>
        <v>000000000000</v>
      </c>
    </row>
    <row r="2059" spans="1:30">
      <c r="A2059" s="9" t="str">
        <f>IF('DATA ACCURATE'!A2062&lt;&gt;"",'DATA ACCURATE'!A2062,"")</f>
        <v/>
      </c>
      <c r="B2059" s="9" t="str">
        <f>IF('DATA ACCURATE'!D2062&lt;&gt;"",'DATA ACCURATE'!D2062,"")</f>
        <v/>
      </c>
      <c r="C2059" s="38" t="str">
        <f>IF($AD2059="000000000000","",INDEX(DATABASE!$W$12:$W$71,MATCH($AD2059,DATABASE!$V$12:$V$71,0)))</f>
        <v/>
      </c>
      <c r="D2059" s="34" t="str">
        <f>IF(C2059="","",IF(E2059="",INDEX(DATABASE!$AF$13:$AF$62,MATCH($C2059,DATABASE!$AC$13:$AC$62,0)),IF(E2059="2x D11",INDEX(DATABASE!$AF$13:$AF$62,MATCH($C2059,DATABASE!$AC$13:$AC$62,0))+2*DATABASE!$AF$62,IF(E2059="3x D11",INDEX(DATABASE!$AF$13:$AF$62,MATCH($C2059,DATABASE!$AC$13:$AC$62,0))+3*DATABASE!$AF$62,""))))</f>
        <v/>
      </c>
      <c r="E2059" s="38" t="str">
        <f>IF(AND($K2059="Y",$G2059&lt;&gt;"UNYIL",$F2059&lt;DATABASE!$O$8),"2x D11",IF(AND($K2059="Y",$G2059&lt;&gt;"UNYIL",$F2059&gt;=DATABASE!$O$8),"3x D11",""))</f>
        <v/>
      </c>
      <c r="F2059" s="9" t="str">
        <f>IF('DATA ACCURATE'!N2062&lt;&gt;"",'DATA ACCURATE'!N2062,"")</f>
        <v/>
      </c>
      <c r="G2059" t="str">
        <f>IF(F2059="","",IF(F2059&lt;=DATABASE!$I$8,"UNYIL",IF(F2059&lt;=DATABASE!$J$8,"KECIL",IF(F2059&lt;DATABASE!$K$8,"TANGGUNG",IF(F2059&gt;=DATABASE!$K$8,"BESAR","")))))</f>
        <v/>
      </c>
      <c r="H2059" s="16" t="str">
        <f>IF('DATA ACCURATE'!J2062&lt;&gt;"",'DATA ACCURATE'!J2062,"")</f>
        <v/>
      </c>
      <c r="I2059" s="35" t="str">
        <f>IF(B2059&lt;&gt;"",IFERROR(VLOOKUP(B2059,'DATA TIMBANGAN'!G:M,7,FALSE),VLOOKUP(B2059,'DATA TIMBANGAN'!G:M,7)),"")</f>
        <v/>
      </c>
      <c r="J2059" s="25" t="str">
        <f>IF(H2059&lt;&gt;"",IFERROR(INDEX(DATABASE!$Z$19:$Z$38,MATCH(DATEVALUE(H2059),DATABASE!$AA$19:$AA$38,0)),INDEX(DATABASE!$Z$12:$Z$18,MATCH(WEEKDAY(H2059,2),DATABASE!$AA$12:$AA$18,0))),"")</f>
        <v/>
      </c>
      <c r="K2059" s="25" t="str">
        <f>IF('DATA ACCURATE'!V2062&lt;&gt;"",'DATA ACCURATE'!V2062,"")</f>
        <v/>
      </c>
      <c r="L2059" s="80" t="str">
        <f>IF($H2059="","",IF(OR($J2059="LIBUR",AND($L2058="LIBUR",$O2058=$O2059)),"LIBUR",IF(AND(OR($L2058="LUAR JAM KERJA 1",$L2058="LUAR JAM KERJA 2"),OR(OR(AND($H2058=$H2059,AND(OR($I2059&gt;DATABASE!$J$3,$I2059&lt;DATABASE!$J$6),((DATEVALUE($H2059)+$I2059)-(DATEVALUE($H2058)+$I2058))&lt;DATABASE!$J$6)),AND($H2058=$H2059,$O2058=$O2059,OR($I2059&gt;DATABASE!$J$6,$I2059&lt;DATABASE!$J$3))),AND(($H2059-$H2058)=1,OR($I2059&lt;DATABASE!$I$6,((DATEVALUE($H2059)+$I2059)-(DATEVALUE($H2058)+$I2058))&lt;DATABASE!$J$6))),$A2059=$A2058),"LUAR JAM KERJA 2",IF(AND(OR(WEEKDAY($H2059,2)=1,WEEKDAY($H2059,2)=2,WEEKDAY($H2059,2)=3,WEEKDAY($H2059,2)=4,WEEKDAY($H2059,2)=5),$I2059&lt;=DATABASE!$J$3,$I2059&gt;=DATABASE!$I$3),"JAM KERJA",IF(AND(WEEKDAY($H2059,2)=6,$I2059&lt;=DATABASE!$J$4,$I2059&gt;=DATABASE!$I$4),"JAM KERJA","LUAR JAM KERJA 1")))))</f>
        <v/>
      </c>
      <c r="M2059" s="33" t="str">
        <f>IF('DATA ACCURATE'!T2062&lt;&gt;"",IF('DATA ACCURATE'!T2062&gt;100,'DATA ACCURATE'!T2062/10,'DATA ACCURATE'!T2062),"")</f>
        <v/>
      </c>
      <c r="N2059" t="str">
        <f>IF(M2059="","",IF(M2059&lt;=DATABASE!$I$9,"LOKAL",IF(M2059&lt;DATABASE!$J$9,"LUAR KOTA 1",IF($M2059&gt;=DATABASE!$J$9,"LUAR KOTA 2",""))))</f>
        <v/>
      </c>
      <c r="O2059" s="38" t="str">
        <f>IF('DATA ACCURATE'!L2062&lt;&gt;"",'DATA ACCURATE'!L2062,"")</f>
        <v/>
      </c>
      <c r="Q2059" s="38">
        <f t="shared" si="224"/>
        <v>0</v>
      </c>
      <c r="R2059" s="38">
        <f t="shared" si="224"/>
        <v>0</v>
      </c>
      <c r="S2059" s="38">
        <f t="shared" si="224"/>
        <v>0</v>
      </c>
      <c r="T2059" s="38">
        <f t="shared" si="224"/>
        <v>0</v>
      </c>
      <c r="U2059" s="38">
        <f t="shared" si="225"/>
        <v>0</v>
      </c>
      <c r="V2059" s="38">
        <f t="shared" si="225"/>
        <v>0</v>
      </c>
      <c r="W2059" s="38">
        <f t="shared" si="225"/>
        <v>0</v>
      </c>
      <c r="X2059" s="38">
        <f t="shared" si="226"/>
        <v>0</v>
      </c>
      <c r="Y2059" s="38">
        <f t="shared" si="226"/>
        <v>0</v>
      </c>
      <c r="Z2059" s="38">
        <f t="shared" si="226"/>
        <v>0</v>
      </c>
      <c r="AA2059" s="38">
        <f t="shared" si="226"/>
        <v>0</v>
      </c>
      <c r="AB2059" s="38">
        <f t="shared" si="227"/>
        <v>0</v>
      </c>
      <c r="AC2059" s="38">
        <f t="shared" si="228"/>
        <v>0</v>
      </c>
      <c r="AD2059" s="38" t="str">
        <f t="shared" si="229"/>
        <v>000000000000</v>
      </c>
    </row>
    <row r="2060" spans="1:30">
      <c r="A2060" s="9" t="str">
        <f>IF('DATA ACCURATE'!A2063&lt;&gt;"",'DATA ACCURATE'!A2063,"")</f>
        <v/>
      </c>
      <c r="B2060" s="9" t="str">
        <f>IF('DATA ACCURATE'!D2063&lt;&gt;"",'DATA ACCURATE'!D2063,"")</f>
        <v/>
      </c>
      <c r="C2060" s="38" t="str">
        <f>IF($AD2060="000000000000","",INDEX(DATABASE!$W$12:$W$71,MATCH($AD2060,DATABASE!$V$12:$V$71,0)))</f>
        <v/>
      </c>
      <c r="D2060" s="34" t="str">
        <f>IF(C2060="","",IF(E2060="",INDEX(DATABASE!$AF$13:$AF$62,MATCH($C2060,DATABASE!$AC$13:$AC$62,0)),IF(E2060="2x D11",INDEX(DATABASE!$AF$13:$AF$62,MATCH($C2060,DATABASE!$AC$13:$AC$62,0))+2*DATABASE!$AF$62,IF(E2060="3x D11",INDEX(DATABASE!$AF$13:$AF$62,MATCH($C2060,DATABASE!$AC$13:$AC$62,0))+3*DATABASE!$AF$62,""))))</f>
        <v/>
      </c>
      <c r="E2060" s="38" t="str">
        <f>IF(AND($K2060="Y",$G2060&lt;&gt;"UNYIL",$F2060&lt;DATABASE!$O$8),"2x D11",IF(AND($K2060="Y",$G2060&lt;&gt;"UNYIL",$F2060&gt;=DATABASE!$O$8),"3x D11",""))</f>
        <v/>
      </c>
      <c r="F2060" s="9" t="str">
        <f>IF('DATA ACCURATE'!N2063&lt;&gt;"",'DATA ACCURATE'!N2063,"")</f>
        <v/>
      </c>
      <c r="G2060" t="str">
        <f>IF(F2060="","",IF(F2060&lt;=DATABASE!$I$8,"UNYIL",IF(F2060&lt;=DATABASE!$J$8,"KECIL",IF(F2060&lt;DATABASE!$K$8,"TANGGUNG",IF(F2060&gt;=DATABASE!$K$8,"BESAR","")))))</f>
        <v/>
      </c>
      <c r="H2060" s="16" t="str">
        <f>IF('DATA ACCURATE'!J2063&lt;&gt;"",'DATA ACCURATE'!J2063,"")</f>
        <v/>
      </c>
      <c r="I2060" s="35" t="str">
        <f>IF(B2060&lt;&gt;"",IFERROR(VLOOKUP(B2060,'DATA TIMBANGAN'!G:M,7,FALSE),VLOOKUP(B2060,'DATA TIMBANGAN'!G:M,7)),"")</f>
        <v/>
      </c>
      <c r="J2060" s="25" t="str">
        <f>IF(H2060&lt;&gt;"",IFERROR(INDEX(DATABASE!$Z$19:$Z$38,MATCH(DATEVALUE(H2060),DATABASE!$AA$19:$AA$38,0)),INDEX(DATABASE!$Z$12:$Z$18,MATCH(WEEKDAY(H2060,2),DATABASE!$AA$12:$AA$18,0))),"")</f>
        <v/>
      </c>
      <c r="K2060" s="25" t="str">
        <f>IF('DATA ACCURATE'!V2063&lt;&gt;"",'DATA ACCURATE'!V2063,"")</f>
        <v/>
      </c>
      <c r="L2060" s="80" t="str">
        <f>IF($H2060="","",IF(OR($J2060="LIBUR",AND($L2059="LIBUR",$O2059=$O2060)),"LIBUR",IF(AND(OR($L2059="LUAR JAM KERJA 1",$L2059="LUAR JAM KERJA 2"),OR(OR(AND($H2059=$H2060,AND(OR($I2060&gt;DATABASE!$J$3,$I2060&lt;DATABASE!$J$6),((DATEVALUE($H2060)+$I2060)-(DATEVALUE($H2059)+$I2059))&lt;DATABASE!$J$6)),AND($H2059=$H2060,$O2059=$O2060,OR($I2060&gt;DATABASE!$J$6,$I2060&lt;DATABASE!$J$3))),AND(($H2060-$H2059)=1,OR($I2060&lt;DATABASE!$I$6,((DATEVALUE($H2060)+$I2060)-(DATEVALUE($H2059)+$I2059))&lt;DATABASE!$J$6))),$A2060=$A2059),"LUAR JAM KERJA 2",IF(AND(OR(WEEKDAY($H2060,2)=1,WEEKDAY($H2060,2)=2,WEEKDAY($H2060,2)=3,WEEKDAY($H2060,2)=4,WEEKDAY($H2060,2)=5),$I2060&lt;=DATABASE!$J$3,$I2060&gt;=DATABASE!$I$3),"JAM KERJA",IF(AND(WEEKDAY($H2060,2)=6,$I2060&lt;=DATABASE!$J$4,$I2060&gt;=DATABASE!$I$4),"JAM KERJA","LUAR JAM KERJA 1")))))</f>
        <v/>
      </c>
      <c r="M2060" s="33" t="str">
        <f>IF('DATA ACCURATE'!T2063&lt;&gt;"",IF('DATA ACCURATE'!T2063&gt;100,'DATA ACCURATE'!T2063/10,'DATA ACCURATE'!T2063),"")</f>
        <v/>
      </c>
      <c r="N2060" t="str">
        <f>IF(M2060="","",IF(M2060&lt;=DATABASE!$I$9,"LOKAL",IF(M2060&lt;DATABASE!$J$9,"LUAR KOTA 1",IF($M2060&gt;=DATABASE!$J$9,"LUAR KOTA 2",""))))</f>
        <v/>
      </c>
      <c r="O2060" s="38" t="str">
        <f>IF('DATA ACCURATE'!L2063&lt;&gt;"",'DATA ACCURATE'!L2063,"")</f>
        <v/>
      </c>
      <c r="Q2060" s="38">
        <f t="shared" si="224"/>
        <v>0</v>
      </c>
      <c r="R2060" s="38">
        <f t="shared" si="224"/>
        <v>0</v>
      </c>
      <c r="S2060" s="38">
        <f t="shared" si="224"/>
        <v>0</v>
      </c>
      <c r="T2060" s="38">
        <f t="shared" si="224"/>
        <v>0</v>
      </c>
      <c r="U2060" s="38">
        <f t="shared" si="225"/>
        <v>0</v>
      </c>
      <c r="V2060" s="38">
        <f t="shared" si="225"/>
        <v>0</v>
      </c>
      <c r="W2060" s="38">
        <f t="shared" si="225"/>
        <v>0</v>
      </c>
      <c r="X2060" s="38">
        <f t="shared" si="226"/>
        <v>0</v>
      </c>
      <c r="Y2060" s="38">
        <f t="shared" si="226"/>
        <v>0</v>
      </c>
      <c r="Z2060" s="38">
        <f t="shared" si="226"/>
        <v>0</v>
      </c>
      <c r="AA2060" s="38">
        <f t="shared" si="226"/>
        <v>0</v>
      </c>
      <c r="AB2060" s="38">
        <f t="shared" si="227"/>
        <v>0</v>
      </c>
      <c r="AC2060" s="38">
        <f t="shared" si="228"/>
        <v>0</v>
      </c>
      <c r="AD2060" s="38" t="str">
        <f t="shared" si="229"/>
        <v>000000000000</v>
      </c>
    </row>
    <row r="2061" spans="1:30">
      <c r="A2061" s="9" t="str">
        <f>IF('DATA ACCURATE'!A2064&lt;&gt;"",'DATA ACCURATE'!A2064,"")</f>
        <v/>
      </c>
      <c r="B2061" s="9" t="str">
        <f>IF('DATA ACCURATE'!D2064&lt;&gt;"",'DATA ACCURATE'!D2064,"")</f>
        <v/>
      </c>
      <c r="C2061" s="38" t="str">
        <f>IF($AD2061="000000000000","",INDEX(DATABASE!$W$12:$W$71,MATCH($AD2061,DATABASE!$V$12:$V$71,0)))</f>
        <v/>
      </c>
      <c r="D2061" s="34" t="str">
        <f>IF(C2061="","",IF(E2061="",INDEX(DATABASE!$AF$13:$AF$62,MATCH($C2061,DATABASE!$AC$13:$AC$62,0)),IF(E2061="2x D11",INDEX(DATABASE!$AF$13:$AF$62,MATCH($C2061,DATABASE!$AC$13:$AC$62,0))+2*DATABASE!$AF$62,IF(E2061="3x D11",INDEX(DATABASE!$AF$13:$AF$62,MATCH($C2061,DATABASE!$AC$13:$AC$62,0))+3*DATABASE!$AF$62,""))))</f>
        <v/>
      </c>
      <c r="E2061" s="38" t="str">
        <f>IF(AND($K2061="Y",$G2061&lt;&gt;"UNYIL",$F2061&lt;DATABASE!$O$8),"2x D11",IF(AND($K2061="Y",$G2061&lt;&gt;"UNYIL",$F2061&gt;=DATABASE!$O$8),"3x D11",""))</f>
        <v/>
      </c>
      <c r="F2061" s="9" t="str">
        <f>IF('DATA ACCURATE'!N2064&lt;&gt;"",'DATA ACCURATE'!N2064,"")</f>
        <v/>
      </c>
      <c r="G2061" t="str">
        <f>IF(F2061="","",IF(F2061&lt;=DATABASE!$I$8,"UNYIL",IF(F2061&lt;=DATABASE!$J$8,"KECIL",IF(F2061&lt;DATABASE!$K$8,"TANGGUNG",IF(F2061&gt;=DATABASE!$K$8,"BESAR","")))))</f>
        <v/>
      </c>
      <c r="H2061" s="16" t="str">
        <f>IF('DATA ACCURATE'!J2064&lt;&gt;"",'DATA ACCURATE'!J2064,"")</f>
        <v/>
      </c>
      <c r="I2061" s="35" t="str">
        <f>IF(B2061&lt;&gt;"",IFERROR(VLOOKUP(B2061,'DATA TIMBANGAN'!G:M,7,FALSE),VLOOKUP(B2061,'DATA TIMBANGAN'!G:M,7)),"")</f>
        <v/>
      </c>
      <c r="J2061" s="25" t="str">
        <f>IF(H2061&lt;&gt;"",IFERROR(INDEX(DATABASE!$Z$19:$Z$38,MATCH(DATEVALUE(H2061),DATABASE!$AA$19:$AA$38,0)),INDEX(DATABASE!$Z$12:$Z$18,MATCH(WEEKDAY(H2061,2),DATABASE!$AA$12:$AA$18,0))),"")</f>
        <v/>
      </c>
      <c r="K2061" s="25" t="str">
        <f>IF('DATA ACCURATE'!V2064&lt;&gt;"",'DATA ACCURATE'!V2064,"")</f>
        <v/>
      </c>
      <c r="L2061" s="80" t="str">
        <f>IF($H2061="","",IF(OR($J2061="LIBUR",AND($L2060="LIBUR",$O2060=$O2061)),"LIBUR",IF(AND(OR($L2060="LUAR JAM KERJA 1",$L2060="LUAR JAM KERJA 2"),OR(OR(AND($H2060=$H2061,AND(OR($I2061&gt;DATABASE!$J$3,$I2061&lt;DATABASE!$J$6),((DATEVALUE($H2061)+$I2061)-(DATEVALUE($H2060)+$I2060))&lt;DATABASE!$J$6)),AND($H2060=$H2061,$O2060=$O2061,OR($I2061&gt;DATABASE!$J$6,$I2061&lt;DATABASE!$J$3))),AND(($H2061-$H2060)=1,OR($I2061&lt;DATABASE!$I$6,((DATEVALUE($H2061)+$I2061)-(DATEVALUE($H2060)+$I2060))&lt;DATABASE!$J$6))),$A2061=$A2060),"LUAR JAM KERJA 2",IF(AND(OR(WEEKDAY($H2061,2)=1,WEEKDAY($H2061,2)=2,WEEKDAY($H2061,2)=3,WEEKDAY($H2061,2)=4,WEEKDAY($H2061,2)=5),$I2061&lt;=DATABASE!$J$3,$I2061&gt;=DATABASE!$I$3),"JAM KERJA",IF(AND(WEEKDAY($H2061,2)=6,$I2061&lt;=DATABASE!$J$4,$I2061&gt;=DATABASE!$I$4),"JAM KERJA","LUAR JAM KERJA 1")))))</f>
        <v/>
      </c>
      <c r="M2061" s="33" t="str">
        <f>IF('DATA ACCURATE'!T2064&lt;&gt;"",IF('DATA ACCURATE'!T2064&gt;100,'DATA ACCURATE'!T2064/10,'DATA ACCURATE'!T2064),"")</f>
        <v/>
      </c>
      <c r="N2061" t="str">
        <f>IF(M2061="","",IF(M2061&lt;=DATABASE!$I$9,"LOKAL",IF(M2061&lt;DATABASE!$J$9,"LUAR KOTA 1",IF($M2061&gt;=DATABASE!$J$9,"LUAR KOTA 2",""))))</f>
        <v/>
      </c>
      <c r="O2061" s="38" t="str">
        <f>IF('DATA ACCURATE'!L2064&lt;&gt;"",'DATA ACCURATE'!L2064,"")</f>
        <v/>
      </c>
      <c r="Q2061" s="38">
        <f t="shared" si="224"/>
        <v>0</v>
      </c>
      <c r="R2061" s="38">
        <f t="shared" si="224"/>
        <v>0</v>
      </c>
      <c r="S2061" s="38">
        <f t="shared" si="224"/>
        <v>0</v>
      </c>
      <c r="T2061" s="38">
        <f t="shared" si="224"/>
        <v>0</v>
      </c>
      <c r="U2061" s="38">
        <f t="shared" si="225"/>
        <v>0</v>
      </c>
      <c r="V2061" s="38">
        <f t="shared" si="225"/>
        <v>0</v>
      </c>
      <c r="W2061" s="38">
        <f t="shared" si="225"/>
        <v>0</v>
      </c>
      <c r="X2061" s="38">
        <f t="shared" si="226"/>
        <v>0</v>
      </c>
      <c r="Y2061" s="38">
        <f t="shared" si="226"/>
        <v>0</v>
      </c>
      <c r="Z2061" s="38">
        <f t="shared" si="226"/>
        <v>0</v>
      </c>
      <c r="AA2061" s="38">
        <f t="shared" si="226"/>
        <v>0</v>
      </c>
      <c r="AB2061" s="38">
        <f t="shared" si="227"/>
        <v>0</v>
      </c>
      <c r="AC2061" s="38">
        <f t="shared" si="228"/>
        <v>0</v>
      </c>
      <c r="AD2061" s="38" t="str">
        <f t="shared" si="229"/>
        <v>000000000000</v>
      </c>
    </row>
    <row r="2062" spans="1:30">
      <c r="A2062" s="9" t="str">
        <f>IF('DATA ACCURATE'!A2065&lt;&gt;"",'DATA ACCURATE'!A2065,"")</f>
        <v/>
      </c>
      <c r="B2062" s="9" t="str">
        <f>IF('DATA ACCURATE'!D2065&lt;&gt;"",'DATA ACCURATE'!D2065,"")</f>
        <v/>
      </c>
      <c r="C2062" s="38" t="str">
        <f>IF($AD2062="000000000000","",INDEX(DATABASE!$W$12:$W$71,MATCH($AD2062,DATABASE!$V$12:$V$71,0)))</f>
        <v/>
      </c>
      <c r="D2062" s="34" t="str">
        <f>IF(C2062="","",IF(E2062="",INDEX(DATABASE!$AF$13:$AF$62,MATCH($C2062,DATABASE!$AC$13:$AC$62,0)),IF(E2062="2x D11",INDEX(DATABASE!$AF$13:$AF$62,MATCH($C2062,DATABASE!$AC$13:$AC$62,0))+2*DATABASE!$AF$62,IF(E2062="3x D11",INDEX(DATABASE!$AF$13:$AF$62,MATCH($C2062,DATABASE!$AC$13:$AC$62,0))+3*DATABASE!$AF$62,""))))</f>
        <v/>
      </c>
      <c r="E2062" s="38" t="str">
        <f>IF(AND($K2062="Y",$G2062&lt;&gt;"UNYIL",$F2062&lt;DATABASE!$O$8),"2x D11",IF(AND($K2062="Y",$G2062&lt;&gt;"UNYIL",$F2062&gt;=DATABASE!$O$8),"3x D11",""))</f>
        <v/>
      </c>
      <c r="F2062" s="9" t="str">
        <f>IF('DATA ACCURATE'!N2065&lt;&gt;"",'DATA ACCURATE'!N2065,"")</f>
        <v/>
      </c>
      <c r="G2062" t="str">
        <f>IF(F2062="","",IF(F2062&lt;=DATABASE!$I$8,"UNYIL",IF(F2062&lt;=DATABASE!$J$8,"KECIL",IF(F2062&lt;DATABASE!$K$8,"TANGGUNG",IF(F2062&gt;=DATABASE!$K$8,"BESAR","")))))</f>
        <v/>
      </c>
      <c r="H2062" s="16" t="str">
        <f>IF('DATA ACCURATE'!J2065&lt;&gt;"",'DATA ACCURATE'!J2065,"")</f>
        <v/>
      </c>
      <c r="I2062" s="35" t="str">
        <f>IF(B2062&lt;&gt;"",IFERROR(VLOOKUP(B2062,'DATA TIMBANGAN'!G:M,7,FALSE),VLOOKUP(B2062,'DATA TIMBANGAN'!G:M,7)),"")</f>
        <v/>
      </c>
      <c r="J2062" s="25" t="str">
        <f>IF(H2062&lt;&gt;"",IFERROR(INDEX(DATABASE!$Z$19:$Z$38,MATCH(DATEVALUE(H2062),DATABASE!$AA$19:$AA$38,0)),INDEX(DATABASE!$Z$12:$Z$18,MATCH(WEEKDAY(H2062,2),DATABASE!$AA$12:$AA$18,0))),"")</f>
        <v/>
      </c>
      <c r="K2062" s="25" t="str">
        <f>IF('DATA ACCURATE'!V2065&lt;&gt;"",'DATA ACCURATE'!V2065,"")</f>
        <v/>
      </c>
      <c r="L2062" s="80" t="str">
        <f>IF($H2062="","",IF(OR($J2062="LIBUR",AND($L2061="LIBUR",$O2061=$O2062)),"LIBUR",IF(AND(OR($L2061="LUAR JAM KERJA 1",$L2061="LUAR JAM KERJA 2"),OR(OR(AND($H2061=$H2062,AND(OR($I2062&gt;DATABASE!$J$3,$I2062&lt;DATABASE!$J$6),((DATEVALUE($H2062)+$I2062)-(DATEVALUE($H2061)+$I2061))&lt;DATABASE!$J$6)),AND($H2061=$H2062,$O2061=$O2062,OR($I2062&gt;DATABASE!$J$6,$I2062&lt;DATABASE!$J$3))),AND(($H2062-$H2061)=1,OR($I2062&lt;DATABASE!$I$6,((DATEVALUE($H2062)+$I2062)-(DATEVALUE($H2061)+$I2061))&lt;DATABASE!$J$6))),$A2062=$A2061),"LUAR JAM KERJA 2",IF(AND(OR(WEEKDAY($H2062,2)=1,WEEKDAY($H2062,2)=2,WEEKDAY($H2062,2)=3,WEEKDAY($H2062,2)=4,WEEKDAY($H2062,2)=5),$I2062&lt;=DATABASE!$J$3,$I2062&gt;=DATABASE!$I$3),"JAM KERJA",IF(AND(WEEKDAY($H2062,2)=6,$I2062&lt;=DATABASE!$J$4,$I2062&gt;=DATABASE!$I$4),"JAM KERJA","LUAR JAM KERJA 1")))))</f>
        <v/>
      </c>
      <c r="M2062" s="33" t="str">
        <f>IF('DATA ACCURATE'!T2065&lt;&gt;"",IF('DATA ACCURATE'!T2065&gt;100,'DATA ACCURATE'!T2065/10,'DATA ACCURATE'!T2065),"")</f>
        <v/>
      </c>
      <c r="N2062" t="str">
        <f>IF(M2062="","",IF(M2062&lt;=DATABASE!$I$9,"LOKAL",IF(M2062&lt;DATABASE!$J$9,"LUAR KOTA 1",IF($M2062&gt;=DATABASE!$J$9,"LUAR KOTA 2",""))))</f>
        <v/>
      </c>
      <c r="O2062" s="38" t="str">
        <f>IF('DATA ACCURATE'!L2065&lt;&gt;"",'DATA ACCURATE'!L2065,"")</f>
        <v/>
      </c>
      <c r="Q2062" s="38">
        <f t="shared" si="224"/>
        <v>0</v>
      </c>
      <c r="R2062" s="38">
        <f t="shared" si="224"/>
        <v>0</v>
      </c>
      <c r="S2062" s="38">
        <f t="shared" si="224"/>
        <v>0</v>
      </c>
      <c r="T2062" s="38">
        <f t="shared" si="224"/>
        <v>0</v>
      </c>
      <c r="U2062" s="38">
        <f t="shared" si="225"/>
        <v>0</v>
      </c>
      <c r="V2062" s="38">
        <f t="shared" si="225"/>
        <v>0</v>
      </c>
      <c r="W2062" s="38">
        <f t="shared" si="225"/>
        <v>0</v>
      </c>
      <c r="X2062" s="38">
        <f t="shared" si="226"/>
        <v>0</v>
      </c>
      <c r="Y2062" s="38">
        <f t="shared" si="226"/>
        <v>0</v>
      </c>
      <c r="Z2062" s="38">
        <f t="shared" si="226"/>
        <v>0</v>
      </c>
      <c r="AA2062" s="38">
        <f t="shared" si="226"/>
        <v>0</v>
      </c>
      <c r="AB2062" s="38">
        <f t="shared" si="227"/>
        <v>0</v>
      </c>
      <c r="AC2062" s="38">
        <f t="shared" si="228"/>
        <v>0</v>
      </c>
      <c r="AD2062" s="38" t="str">
        <f t="shared" si="229"/>
        <v>000000000000</v>
      </c>
    </row>
    <row r="2063" spans="1:30">
      <c r="A2063" s="9" t="str">
        <f>IF('DATA ACCURATE'!A2066&lt;&gt;"",'DATA ACCURATE'!A2066,"")</f>
        <v/>
      </c>
      <c r="B2063" s="9" t="str">
        <f>IF('DATA ACCURATE'!D2066&lt;&gt;"",'DATA ACCURATE'!D2066,"")</f>
        <v/>
      </c>
      <c r="C2063" s="38" t="str">
        <f>IF($AD2063="000000000000","",INDEX(DATABASE!$W$12:$W$71,MATCH($AD2063,DATABASE!$V$12:$V$71,0)))</f>
        <v/>
      </c>
      <c r="D2063" s="34" t="str">
        <f>IF(C2063="","",IF(E2063="",INDEX(DATABASE!$AF$13:$AF$62,MATCH($C2063,DATABASE!$AC$13:$AC$62,0)),IF(E2063="2x D11",INDEX(DATABASE!$AF$13:$AF$62,MATCH($C2063,DATABASE!$AC$13:$AC$62,0))+2*DATABASE!$AF$62,IF(E2063="3x D11",INDEX(DATABASE!$AF$13:$AF$62,MATCH($C2063,DATABASE!$AC$13:$AC$62,0))+3*DATABASE!$AF$62,""))))</f>
        <v/>
      </c>
      <c r="E2063" s="38" t="str">
        <f>IF(AND($K2063="Y",$G2063&lt;&gt;"UNYIL",$F2063&lt;DATABASE!$O$8),"2x D11",IF(AND($K2063="Y",$G2063&lt;&gt;"UNYIL",$F2063&gt;=DATABASE!$O$8),"3x D11",""))</f>
        <v/>
      </c>
      <c r="F2063" s="9" t="str">
        <f>IF('DATA ACCURATE'!N2066&lt;&gt;"",'DATA ACCURATE'!N2066,"")</f>
        <v/>
      </c>
      <c r="G2063" t="str">
        <f>IF(F2063="","",IF(F2063&lt;=DATABASE!$I$8,"UNYIL",IF(F2063&lt;=DATABASE!$J$8,"KECIL",IF(F2063&lt;DATABASE!$K$8,"TANGGUNG",IF(F2063&gt;=DATABASE!$K$8,"BESAR","")))))</f>
        <v/>
      </c>
      <c r="H2063" s="16" t="str">
        <f>IF('DATA ACCURATE'!J2066&lt;&gt;"",'DATA ACCURATE'!J2066,"")</f>
        <v/>
      </c>
      <c r="I2063" s="35" t="str">
        <f>IF(B2063&lt;&gt;"",IFERROR(VLOOKUP(B2063,'DATA TIMBANGAN'!G:M,7,FALSE),VLOOKUP(B2063,'DATA TIMBANGAN'!G:M,7)),"")</f>
        <v/>
      </c>
      <c r="J2063" s="25" t="str">
        <f>IF(H2063&lt;&gt;"",IFERROR(INDEX(DATABASE!$Z$19:$Z$38,MATCH(DATEVALUE(H2063),DATABASE!$AA$19:$AA$38,0)),INDEX(DATABASE!$Z$12:$Z$18,MATCH(WEEKDAY(H2063,2),DATABASE!$AA$12:$AA$18,0))),"")</f>
        <v/>
      </c>
      <c r="K2063" s="25" t="str">
        <f>IF('DATA ACCURATE'!V2066&lt;&gt;"",'DATA ACCURATE'!V2066,"")</f>
        <v/>
      </c>
      <c r="L2063" s="80" t="str">
        <f>IF($H2063="","",IF(OR($J2063="LIBUR",AND($L2062="LIBUR",$O2062=$O2063)),"LIBUR",IF(AND(OR($L2062="LUAR JAM KERJA 1",$L2062="LUAR JAM KERJA 2"),OR(OR(AND($H2062=$H2063,AND(OR($I2063&gt;DATABASE!$J$3,$I2063&lt;DATABASE!$J$6),((DATEVALUE($H2063)+$I2063)-(DATEVALUE($H2062)+$I2062))&lt;DATABASE!$J$6)),AND($H2062=$H2063,$O2062=$O2063,OR($I2063&gt;DATABASE!$J$6,$I2063&lt;DATABASE!$J$3))),AND(($H2063-$H2062)=1,OR($I2063&lt;DATABASE!$I$6,((DATEVALUE($H2063)+$I2063)-(DATEVALUE($H2062)+$I2062))&lt;DATABASE!$J$6))),$A2063=$A2062),"LUAR JAM KERJA 2",IF(AND(OR(WEEKDAY($H2063,2)=1,WEEKDAY($H2063,2)=2,WEEKDAY($H2063,2)=3,WEEKDAY($H2063,2)=4,WEEKDAY($H2063,2)=5),$I2063&lt;=DATABASE!$J$3,$I2063&gt;=DATABASE!$I$3),"JAM KERJA",IF(AND(WEEKDAY($H2063,2)=6,$I2063&lt;=DATABASE!$J$4,$I2063&gt;=DATABASE!$I$4),"JAM KERJA","LUAR JAM KERJA 1")))))</f>
        <v/>
      </c>
      <c r="M2063" s="33" t="str">
        <f>IF('DATA ACCURATE'!T2066&lt;&gt;"",IF('DATA ACCURATE'!T2066&gt;100,'DATA ACCURATE'!T2066/10,'DATA ACCURATE'!T2066),"")</f>
        <v/>
      </c>
      <c r="N2063" t="str">
        <f>IF(M2063="","",IF(M2063&lt;=DATABASE!$I$9,"LOKAL",IF(M2063&lt;DATABASE!$J$9,"LUAR KOTA 1",IF($M2063&gt;=DATABASE!$J$9,"LUAR KOTA 2",""))))</f>
        <v/>
      </c>
      <c r="O2063" s="38" t="str">
        <f>IF('DATA ACCURATE'!L2066&lt;&gt;"",'DATA ACCURATE'!L2066,"")</f>
        <v/>
      </c>
      <c r="Q2063" s="38">
        <f t="shared" si="224"/>
        <v>0</v>
      </c>
      <c r="R2063" s="38">
        <f t="shared" si="224"/>
        <v>0</v>
      </c>
      <c r="S2063" s="38">
        <f t="shared" si="224"/>
        <v>0</v>
      </c>
      <c r="T2063" s="38">
        <f t="shared" si="224"/>
        <v>0</v>
      </c>
      <c r="U2063" s="38">
        <f t="shared" si="225"/>
        <v>0</v>
      </c>
      <c r="V2063" s="38">
        <f t="shared" si="225"/>
        <v>0</v>
      </c>
      <c r="W2063" s="38">
        <f t="shared" si="225"/>
        <v>0</v>
      </c>
      <c r="X2063" s="38">
        <f t="shared" si="226"/>
        <v>0</v>
      </c>
      <c r="Y2063" s="38">
        <f t="shared" si="226"/>
        <v>0</v>
      </c>
      <c r="Z2063" s="38">
        <f t="shared" si="226"/>
        <v>0</v>
      </c>
      <c r="AA2063" s="38">
        <f t="shared" si="226"/>
        <v>0</v>
      </c>
      <c r="AB2063" s="38">
        <f t="shared" si="227"/>
        <v>0</v>
      </c>
      <c r="AC2063" s="38">
        <f t="shared" si="228"/>
        <v>0</v>
      </c>
      <c r="AD2063" s="38" t="str">
        <f t="shared" si="229"/>
        <v>000000000000</v>
      </c>
    </row>
    <row r="2064" spans="1:30">
      <c r="A2064" s="9" t="str">
        <f>IF('DATA ACCURATE'!A2067&lt;&gt;"",'DATA ACCURATE'!A2067,"")</f>
        <v/>
      </c>
      <c r="B2064" s="9" t="str">
        <f>IF('DATA ACCURATE'!D2067&lt;&gt;"",'DATA ACCURATE'!D2067,"")</f>
        <v/>
      </c>
      <c r="C2064" s="38" t="str">
        <f>IF($AD2064="000000000000","",INDEX(DATABASE!$W$12:$W$71,MATCH($AD2064,DATABASE!$V$12:$V$71,0)))</f>
        <v/>
      </c>
      <c r="D2064" s="34" t="str">
        <f>IF(C2064="","",IF(E2064="",INDEX(DATABASE!$AF$13:$AF$62,MATCH($C2064,DATABASE!$AC$13:$AC$62,0)),IF(E2064="2x D11",INDEX(DATABASE!$AF$13:$AF$62,MATCH($C2064,DATABASE!$AC$13:$AC$62,0))+2*DATABASE!$AF$62,IF(E2064="3x D11",INDEX(DATABASE!$AF$13:$AF$62,MATCH($C2064,DATABASE!$AC$13:$AC$62,0))+3*DATABASE!$AF$62,""))))</f>
        <v/>
      </c>
      <c r="E2064" s="38" t="str">
        <f>IF(AND($K2064="Y",$G2064&lt;&gt;"UNYIL",$F2064&lt;DATABASE!$O$8),"2x D11",IF(AND($K2064="Y",$G2064&lt;&gt;"UNYIL",$F2064&gt;=DATABASE!$O$8),"3x D11",""))</f>
        <v/>
      </c>
      <c r="F2064" s="9" t="str">
        <f>IF('DATA ACCURATE'!N2067&lt;&gt;"",'DATA ACCURATE'!N2067,"")</f>
        <v/>
      </c>
      <c r="G2064" t="str">
        <f>IF(F2064="","",IF(F2064&lt;=DATABASE!$I$8,"UNYIL",IF(F2064&lt;=DATABASE!$J$8,"KECIL",IF(F2064&lt;DATABASE!$K$8,"TANGGUNG",IF(F2064&gt;=DATABASE!$K$8,"BESAR","")))))</f>
        <v/>
      </c>
      <c r="H2064" s="16" t="str">
        <f>IF('DATA ACCURATE'!J2067&lt;&gt;"",'DATA ACCURATE'!J2067,"")</f>
        <v/>
      </c>
      <c r="I2064" s="35" t="str">
        <f>IF(B2064&lt;&gt;"",IFERROR(VLOOKUP(B2064,'DATA TIMBANGAN'!G:M,7,FALSE),VLOOKUP(B2064,'DATA TIMBANGAN'!G:M,7)),"")</f>
        <v/>
      </c>
      <c r="J2064" s="25" t="str">
        <f>IF(H2064&lt;&gt;"",IFERROR(INDEX(DATABASE!$Z$19:$Z$38,MATCH(DATEVALUE(H2064),DATABASE!$AA$19:$AA$38,0)),INDEX(DATABASE!$Z$12:$Z$18,MATCH(WEEKDAY(H2064,2),DATABASE!$AA$12:$AA$18,0))),"")</f>
        <v/>
      </c>
      <c r="K2064" s="25" t="str">
        <f>IF('DATA ACCURATE'!V2067&lt;&gt;"",'DATA ACCURATE'!V2067,"")</f>
        <v/>
      </c>
      <c r="L2064" s="80" t="str">
        <f>IF($H2064="","",IF(OR($J2064="LIBUR",AND($L2063="LIBUR",$O2063=$O2064)),"LIBUR",IF(AND(OR($L2063="LUAR JAM KERJA 1",$L2063="LUAR JAM KERJA 2"),OR(OR(AND($H2063=$H2064,AND(OR($I2064&gt;DATABASE!$J$3,$I2064&lt;DATABASE!$J$6),((DATEVALUE($H2064)+$I2064)-(DATEVALUE($H2063)+$I2063))&lt;DATABASE!$J$6)),AND($H2063=$H2064,$O2063=$O2064,OR($I2064&gt;DATABASE!$J$6,$I2064&lt;DATABASE!$J$3))),AND(($H2064-$H2063)=1,OR($I2064&lt;DATABASE!$I$6,((DATEVALUE($H2064)+$I2064)-(DATEVALUE($H2063)+$I2063))&lt;DATABASE!$J$6))),$A2064=$A2063),"LUAR JAM KERJA 2",IF(AND(OR(WEEKDAY($H2064,2)=1,WEEKDAY($H2064,2)=2,WEEKDAY($H2064,2)=3,WEEKDAY($H2064,2)=4,WEEKDAY($H2064,2)=5),$I2064&lt;=DATABASE!$J$3,$I2064&gt;=DATABASE!$I$3),"JAM KERJA",IF(AND(WEEKDAY($H2064,2)=6,$I2064&lt;=DATABASE!$J$4,$I2064&gt;=DATABASE!$I$4),"JAM KERJA","LUAR JAM KERJA 1")))))</f>
        <v/>
      </c>
      <c r="M2064" s="33" t="str">
        <f>IF('DATA ACCURATE'!T2067&lt;&gt;"",IF('DATA ACCURATE'!T2067&gt;100,'DATA ACCURATE'!T2067/10,'DATA ACCURATE'!T2067),"")</f>
        <v/>
      </c>
      <c r="N2064" t="str">
        <f>IF(M2064="","",IF(M2064&lt;=DATABASE!$I$9,"LOKAL",IF(M2064&lt;DATABASE!$J$9,"LUAR KOTA 1",IF($M2064&gt;=DATABASE!$J$9,"LUAR KOTA 2",""))))</f>
        <v/>
      </c>
      <c r="O2064" s="38" t="str">
        <f>IF('DATA ACCURATE'!L2067&lt;&gt;"",'DATA ACCURATE'!L2067,"")</f>
        <v/>
      </c>
      <c r="Q2064" s="38">
        <f t="shared" si="224"/>
        <v>0</v>
      </c>
      <c r="R2064" s="38">
        <f t="shared" si="224"/>
        <v>0</v>
      </c>
      <c r="S2064" s="38">
        <f t="shared" si="224"/>
        <v>0</v>
      </c>
      <c r="T2064" s="38">
        <f t="shared" si="224"/>
        <v>0</v>
      </c>
      <c r="U2064" s="38">
        <f t="shared" si="225"/>
        <v>0</v>
      </c>
      <c r="V2064" s="38">
        <f t="shared" si="225"/>
        <v>0</v>
      </c>
      <c r="W2064" s="38">
        <f t="shared" si="225"/>
        <v>0</v>
      </c>
      <c r="X2064" s="38">
        <f t="shared" si="226"/>
        <v>0</v>
      </c>
      <c r="Y2064" s="38">
        <f t="shared" si="226"/>
        <v>0</v>
      </c>
      <c r="Z2064" s="38">
        <f t="shared" si="226"/>
        <v>0</v>
      </c>
      <c r="AA2064" s="38">
        <f t="shared" si="226"/>
        <v>0</v>
      </c>
      <c r="AB2064" s="38">
        <f t="shared" si="227"/>
        <v>0</v>
      </c>
      <c r="AC2064" s="38">
        <f t="shared" si="228"/>
        <v>0</v>
      </c>
      <c r="AD2064" s="38" t="str">
        <f t="shared" si="229"/>
        <v>000000000000</v>
      </c>
    </row>
    <row r="2065" spans="1:30">
      <c r="A2065" s="9" t="str">
        <f>IF('DATA ACCURATE'!A2068&lt;&gt;"",'DATA ACCURATE'!A2068,"")</f>
        <v/>
      </c>
      <c r="B2065" s="9" t="str">
        <f>IF('DATA ACCURATE'!D2068&lt;&gt;"",'DATA ACCURATE'!D2068,"")</f>
        <v/>
      </c>
      <c r="C2065" s="38" t="str">
        <f>IF($AD2065="000000000000","",INDEX(DATABASE!$W$12:$W$71,MATCH($AD2065,DATABASE!$V$12:$V$71,0)))</f>
        <v/>
      </c>
      <c r="D2065" s="34" t="str">
        <f>IF(C2065="","",IF(E2065="",INDEX(DATABASE!$AF$13:$AF$62,MATCH($C2065,DATABASE!$AC$13:$AC$62,0)),IF(E2065="2x D11",INDEX(DATABASE!$AF$13:$AF$62,MATCH($C2065,DATABASE!$AC$13:$AC$62,0))+2*DATABASE!$AF$62,IF(E2065="3x D11",INDEX(DATABASE!$AF$13:$AF$62,MATCH($C2065,DATABASE!$AC$13:$AC$62,0))+3*DATABASE!$AF$62,""))))</f>
        <v/>
      </c>
      <c r="E2065" s="38" t="str">
        <f>IF(AND($K2065="Y",$G2065&lt;&gt;"UNYIL",$F2065&lt;DATABASE!$O$8),"2x D11",IF(AND($K2065="Y",$G2065&lt;&gt;"UNYIL",$F2065&gt;=DATABASE!$O$8),"3x D11",""))</f>
        <v/>
      </c>
      <c r="F2065" s="9" t="str">
        <f>IF('DATA ACCURATE'!N2068&lt;&gt;"",'DATA ACCURATE'!N2068,"")</f>
        <v/>
      </c>
      <c r="G2065" t="str">
        <f>IF(F2065="","",IF(F2065&lt;=DATABASE!$I$8,"UNYIL",IF(F2065&lt;=DATABASE!$J$8,"KECIL",IF(F2065&lt;DATABASE!$K$8,"TANGGUNG",IF(F2065&gt;=DATABASE!$K$8,"BESAR","")))))</f>
        <v/>
      </c>
      <c r="H2065" s="16" t="str">
        <f>IF('DATA ACCURATE'!J2068&lt;&gt;"",'DATA ACCURATE'!J2068,"")</f>
        <v/>
      </c>
      <c r="I2065" s="35" t="str">
        <f>IF(B2065&lt;&gt;"",IFERROR(VLOOKUP(B2065,'DATA TIMBANGAN'!G:M,7,FALSE),VLOOKUP(B2065,'DATA TIMBANGAN'!G:M,7)),"")</f>
        <v/>
      </c>
      <c r="J2065" s="25" t="str">
        <f>IF(H2065&lt;&gt;"",IFERROR(INDEX(DATABASE!$Z$19:$Z$38,MATCH(DATEVALUE(H2065),DATABASE!$AA$19:$AA$38,0)),INDEX(DATABASE!$Z$12:$Z$18,MATCH(WEEKDAY(H2065,2),DATABASE!$AA$12:$AA$18,0))),"")</f>
        <v/>
      </c>
      <c r="K2065" s="25" t="str">
        <f>IF('DATA ACCURATE'!V2068&lt;&gt;"",'DATA ACCURATE'!V2068,"")</f>
        <v/>
      </c>
      <c r="L2065" s="80" t="str">
        <f>IF($H2065="","",IF(OR($J2065="LIBUR",AND($L2064="LIBUR",$O2064=$O2065)),"LIBUR",IF(AND(OR($L2064="LUAR JAM KERJA 1",$L2064="LUAR JAM KERJA 2"),OR(OR(AND($H2064=$H2065,AND(OR($I2065&gt;DATABASE!$J$3,$I2065&lt;DATABASE!$J$6),((DATEVALUE($H2065)+$I2065)-(DATEVALUE($H2064)+$I2064))&lt;DATABASE!$J$6)),AND($H2064=$H2065,$O2064=$O2065,OR($I2065&gt;DATABASE!$J$6,$I2065&lt;DATABASE!$J$3))),AND(($H2065-$H2064)=1,OR($I2065&lt;DATABASE!$I$6,((DATEVALUE($H2065)+$I2065)-(DATEVALUE($H2064)+$I2064))&lt;DATABASE!$J$6))),$A2065=$A2064),"LUAR JAM KERJA 2",IF(AND(OR(WEEKDAY($H2065,2)=1,WEEKDAY($H2065,2)=2,WEEKDAY($H2065,2)=3,WEEKDAY($H2065,2)=4,WEEKDAY($H2065,2)=5),$I2065&lt;=DATABASE!$J$3,$I2065&gt;=DATABASE!$I$3),"JAM KERJA",IF(AND(WEEKDAY($H2065,2)=6,$I2065&lt;=DATABASE!$J$4,$I2065&gt;=DATABASE!$I$4),"JAM KERJA","LUAR JAM KERJA 1")))))</f>
        <v/>
      </c>
      <c r="M2065" s="33" t="str">
        <f>IF('DATA ACCURATE'!T2068&lt;&gt;"",IF('DATA ACCURATE'!T2068&gt;100,'DATA ACCURATE'!T2068/10,'DATA ACCURATE'!T2068),"")</f>
        <v/>
      </c>
      <c r="N2065" t="str">
        <f>IF(M2065="","",IF(M2065&lt;=DATABASE!$I$9,"LOKAL",IF(M2065&lt;DATABASE!$J$9,"LUAR KOTA 1",IF($M2065&gt;=DATABASE!$J$9,"LUAR KOTA 2",""))))</f>
        <v/>
      </c>
      <c r="O2065" s="38" t="str">
        <f>IF('DATA ACCURATE'!L2068&lt;&gt;"",'DATA ACCURATE'!L2068,"")</f>
        <v/>
      </c>
      <c r="Q2065" s="38">
        <f t="shared" si="224"/>
        <v>0</v>
      </c>
      <c r="R2065" s="38">
        <f t="shared" si="224"/>
        <v>0</v>
      </c>
      <c r="S2065" s="38">
        <f t="shared" si="224"/>
        <v>0</v>
      </c>
      <c r="T2065" s="38">
        <f t="shared" si="224"/>
        <v>0</v>
      </c>
      <c r="U2065" s="38">
        <f t="shared" si="225"/>
        <v>0</v>
      </c>
      <c r="V2065" s="38">
        <f t="shared" si="225"/>
        <v>0</v>
      </c>
      <c r="W2065" s="38">
        <f t="shared" si="225"/>
        <v>0</v>
      </c>
      <c r="X2065" s="38">
        <f t="shared" si="226"/>
        <v>0</v>
      </c>
      <c r="Y2065" s="38">
        <f t="shared" si="226"/>
        <v>0</v>
      </c>
      <c r="Z2065" s="38">
        <f t="shared" si="226"/>
        <v>0</v>
      </c>
      <c r="AA2065" s="38">
        <f t="shared" si="226"/>
        <v>0</v>
      </c>
      <c r="AB2065" s="38">
        <f t="shared" si="227"/>
        <v>0</v>
      </c>
      <c r="AC2065" s="38">
        <f t="shared" si="228"/>
        <v>0</v>
      </c>
      <c r="AD2065" s="38" t="str">
        <f t="shared" si="229"/>
        <v>000000000000</v>
      </c>
    </row>
    <row r="2066" spans="1:30">
      <c r="A2066" s="9" t="str">
        <f>IF('DATA ACCURATE'!A2069&lt;&gt;"",'DATA ACCURATE'!A2069,"")</f>
        <v/>
      </c>
      <c r="B2066" s="9" t="str">
        <f>IF('DATA ACCURATE'!D2069&lt;&gt;"",'DATA ACCURATE'!D2069,"")</f>
        <v/>
      </c>
      <c r="C2066" s="38" t="str">
        <f>IF($AD2066="000000000000","",INDEX(DATABASE!$W$12:$W$71,MATCH($AD2066,DATABASE!$V$12:$V$71,0)))</f>
        <v/>
      </c>
      <c r="D2066" s="34" t="str">
        <f>IF(C2066="","",IF(E2066="",INDEX(DATABASE!$AF$13:$AF$62,MATCH($C2066,DATABASE!$AC$13:$AC$62,0)),IF(E2066="2x D11",INDEX(DATABASE!$AF$13:$AF$62,MATCH($C2066,DATABASE!$AC$13:$AC$62,0))+2*DATABASE!$AF$62,IF(E2066="3x D11",INDEX(DATABASE!$AF$13:$AF$62,MATCH($C2066,DATABASE!$AC$13:$AC$62,0))+3*DATABASE!$AF$62,""))))</f>
        <v/>
      </c>
      <c r="E2066" s="38" t="str">
        <f>IF(AND($K2066="Y",$G2066&lt;&gt;"UNYIL",$F2066&lt;DATABASE!$O$8),"2x D11",IF(AND($K2066="Y",$G2066&lt;&gt;"UNYIL",$F2066&gt;=DATABASE!$O$8),"3x D11",""))</f>
        <v/>
      </c>
      <c r="F2066" s="9" t="str">
        <f>IF('DATA ACCURATE'!N2069&lt;&gt;"",'DATA ACCURATE'!N2069,"")</f>
        <v/>
      </c>
      <c r="G2066" t="str">
        <f>IF(F2066="","",IF(F2066&lt;=DATABASE!$I$8,"UNYIL",IF(F2066&lt;=DATABASE!$J$8,"KECIL",IF(F2066&lt;DATABASE!$K$8,"TANGGUNG",IF(F2066&gt;=DATABASE!$K$8,"BESAR","")))))</f>
        <v/>
      </c>
      <c r="H2066" s="16" t="str">
        <f>IF('DATA ACCURATE'!J2069&lt;&gt;"",'DATA ACCURATE'!J2069,"")</f>
        <v/>
      </c>
      <c r="I2066" s="35" t="str">
        <f>IF(B2066&lt;&gt;"",IFERROR(VLOOKUP(B2066,'DATA TIMBANGAN'!G:M,7,FALSE),VLOOKUP(B2066,'DATA TIMBANGAN'!G:M,7)),"")</f>
        <v/>
      </c>
      <c r="J2066" s="25" t="str">
        <f>IF(H2066&lt;&gt;"",IFERROR(INDEX(DATABASE!$Z$19:$Z$38,MATCH(DATEVALUE(H2066),DATABASE!$AA$19:$AA$38,0)),INDEX(DATABASE!$Z$12:$Z$18,MATCH(WEEKDAY(H2066,2),DATABASE!$AA$12:$AA$18,0))),"")</f>
        <v/>
      </c>
      <c r="K2066" s="25" t="str">
        <f>IF('DATA ACCURATE'!V2069&lt;&gt;"",'DATA ACCURATE'!V2069,"")</f>
        <v/>
      </c>
      <c r="L2066" s="80" t="str">
        <f>IF($H2066="","",IF(OR($J2066="LIBUR",AND($L2065="LIBUR",$O2065=$O2066)),"LIBUR",IF(AND(OR($L2065="LUAR JAM KERJA 1",$L2065="LUAR JAM KERJA 2"),OR(OR(AND($H2065=$H2066,AND(OR($I2066&gt;DATABASE!$J$3,$I2066&lt;DATABASE!$J$6),((DATEVALUE($H2066)+$I2066)-(DATEVALUE($H2065)+$I2065))&lt;DATABASE!$J$6)),AND($H2065=$H2066,$O2065=$O2066,OR($I2066&gt;DATABASE!$J$6,$I2066&lt;DATABASE!$J$3))),AND(($H2066-$H2065)=1,OR($I2066&lt;DATABASE!$I$6,((DATEVALUE($H2066)+$I2066)-(DATEVALUE($H2065)+$I2065))&lt;DATABASE!$J$6))),$A2066=$A2065),"LUAR JAM KERJA 2",IF(AND(OR(WEEKDAY($H2066,2)=1,WEEKDAY($H2066,2)=2,WEEKDAY($H2066,2)=3,WEEKDAY($H2066,2)=4,WEEKDAY($H2066,2)=5),$I2066&lt;=DATABASE!$J$3,$I2066&gt;=DATABASE!$I$3),"JAM KERJA",IF(AND(WEEKDAY($H2066,2)=6,$I2066&lt;=DATABASE!$J$4,$I2066&gt;=DATABASE!$I$4),"JAM KERJA","LUAR JAM KERJA 1")))))</f>
        <v/>
      </c>
      <c r="M2066" s="33" t="str">
        <f>IF('DATA ACCURATE'!T2069&lt;&gt;"",IF('DATA ACCURATE'!T2069&gt;100,'DATA ACCURATE'!T2069/10,'DATA ACCURATE'!T2069),"")</f>
        <v/>
      </c>
      <c r="N2066" t="str">
        <f>IF(M2066="","",IF(M2066&lt;=DATABASE!$I$9,"LOKAL",IF(M2066&lt;DATABASE!$J$9,"LUAR KOTA 1",IF($M2066&gt;=DATABASE!$J$9,"LUAR KOTA 2",""))))</f>
        <v/>
      </c>
      <c r="O2066" s="38" t="str">
        <f>IF('DATA ACCURATE'!L2069&lt;&gt;"",'DATA ACCURATE'!L2069,"")</f>
        <v/>
      </c>
      <c r="Q2066" s="38">
        <f t="shared" si="224"/>
        <v>0</v>
      </c>
      <c r="R2066" s="38">
        <f t="shared" si="224"/>
        <v>0</v>
      </c>
      <c r="S2066" s="38">
        <f t="shared" si="224"/>
        <v>0</v>
      </c>
      <c r="T2066" s="38">
        <f t="shared" si="224"/>
        <v>0</v>
      </c>
      <c r="U2066" s="38">
        <f t="shared" si="225"/>
        <v>0</v>
      </c>
      <c r="V2066" s="38">
        <f t="shared" si="225"/>
        <v>0</v>
      </c>
      <c r="W2066" s="38">
        <f t="shared" si="225"/>
        <v>0</v>
      </c>
      <c r="X2066" s="38">
        <f t="shared" si="226"/>
        <v>0</v>
      </c>
      <c r="Y2066" s="38">
        <f t="shared" si="226"/>
        <v>0</v>
      </c>
      <c r="Z2066" s="38">
        <f t="shared" si="226"/>
        <v>0</v>
      </c>
      <c r="AA2066" s="38">
        <f t="shared" si="226"/>
        <v>0</v>
      </c>
      <c r="AB2066" s="38">
        <f t="shared" si="227"/>
        <v>0</v>
      </c>
      <c r="AC2066" s="38">
        <f t="shared" si="228"/>
        <v>0</v>
      </c>
      <c r="AD2066" s="38" t="str">
        <f t="shared" si="229"/>
        <v>000000000000</v>
      </c>
    </row>
    <row r="2067" spans="1:30">
      <c r="A2067" s="9" t="str">
        <f>IF('DATA ACCURATE'!A2070&lt;&gt;"",'DATA ACCURATE'!A2070,"")</f>
        <v/>
      </c>
      <c r="B2067" s="9" t="str">
        <f>IF('DATA ACCURATE'!D2070&lt;&gt;"",'DATA ACCURATE'!D2070,"")</f>
        <v/>
      </c>
      <c r="C2067" s="38" t="str">
        <f>IF($AD2067="000000000000","",INDEX(DATABASE!$W$12:$W$71,MATCH($AD2067,DATABASE!$V$12:$V$71,0)))</f>
        <v/>
      </c>
      <c r="D2067" s="34" t="str">
        <f>IF(C2067="","",IF(E2067="",INDEX(DATABASE!$AF$13:$AF$62,MATCH($C2067,DATABASE!$AC$13:$AC$62,0)),IF(E2067="2x D11",INDEX(DATABASE!$AF$13:$AF$62,MATCH($C2067,DATABASE!$AC$13:$AC$62,0))+2*DATABASE!$AF$62,IF(E2067="3x D11",INDEX(DATABASE!$AF$13:$AF$62,MATCH($C2067,DATABASE!$AC$13:$AC$62,0))+3*DATABASE!$AF$62,""))))</f>
        <v/>
      </c>
      <c r="E2067" s="38" t="str">
        <f>IF(AND($K2067="Y",$G2067&lt;&gt;"UNYIL",$F2067&lt;DATABASE!$O$8),"2x D11",IF(AND($K2067="Y",$G2067&lt;&gt;"UNYIL",$F2067&gt;=DATABASE!$O$8),"3x D11",""))</f>
        <v/>
      </c>
      <c r="F2067" s="9" t="str">
        <f>IF('DATA ACCURATE'!N2070&lt;&gt;"",'DATA ACCURATE'!N2070,"")</f>
        <v/>
      </c>
      <c r="G2067" t="str">
        <f>IF(F2067="","",IF(F2067&lt;=DATABASE!$I$8,"UNYIL",IF(F2067&lt;=DATABASE!$J$8,"KECIL",IF(F2067&lt;DATABASE!$K$8,"TANGGUNG",IF(F2067&gt;=DATABASE!$K$8,"BESAR","")))))</f>
        <v/>
      </c>
      <c r="H2067" s="16" t="str">
        <f>IF('DATA ACCURATE'!J2070&lt;&gt;"",'DATA ACCURATE'!J2070,"")</f>
        <v/>
      </c>
      <c r="I2067" s="35" t="str">
        <f>IF(B2067&lt;&gt;"",IFERROR(VLOOKUP(B2067,'DATA TIMBANGAN'!G:M,7,FALSE),VLOOKUP(B2067,'DATA TIMBANGAN'!G:M,7)),"")</f>
        <v/>
      </c>
      <c r="J2067" s="25" t="str">
        <f>IF(H2067&lt;&gt;"",IFERROR(INDEX(DATABASE!$Z$19:$Z$38,MATCH(DATEVALUE(H2067),DATABASE!$AA$19:$AA$38,0)),INDEX(DATABASE!$Z$12:$Z$18,MATCH(WEEKDAY(H2067,2),DATABASE!$AA$12:$AA$18,0))),"")</f>
        <v/>
      </c>
      <c r="K2067" s="25" t="str">
        <f>IF('DATA ACCURATE'!V2070&lt;&gt;"",'DATA ACCURATE'!V2070,"")</f>
        <v/>
      </c>
      <c r="L2067" s="80" t="str">
        <f>IF($H2067="","",IF(OR($J2067="LIBUR",AND($L2066="LIBUR",$O2066=$O2067)),"LIBUR",IF(AND(OR($L2066="LUAR JAM KERJA 1",$L2066="LUAR JAM KERJA 2"),OR(OR(AND($H2066=$H2067,AND(OR($I2067&gt;DATABASE!$J$3,$I2067&lt;DATABASE!$J$6),((DATEVALUE($H2067)+$I2067)-(DATEVALUE($H2066)+$I2066))&lt;DATABASE!$J$6)),AND($H2066=$H2067,$O2066=$O2067,OR($I2067&gt;DATABASE!$J$6,$I2067&lt;DATABASE!$J$3))),AND(($H2067-$H2066)=1,OR($I2067&lt;DATABASE!$I$6,((DATEVALUE($H2067)+$I2067)-(DATEVALUE($H2066)+$I2066))&lt;DATABASE!$J$6))),$A2067=$A2066),"LUAR JAM KERJA 2",IF(AND(OR(WEEKDAY($H2067,2)=1,WEEKDAY($H2067,2)=2,WEEKDAY($H2067,2)=3,WEEKDAY($H2067,2)=4,WEEKDAY($H2067,2)=5),$I2067&lt;=DATABASE!$J$3,$I2067&gt;=DATABASE!$I$3),"JAM KERJA",IF(AND(WEEKDAY($H2067,2)=6,$I2067&lt;=DATABASE!$J$4,$I2067&gt;=DATABASE!$I$4),"JAM KERJA","LUAR JAM KERJA 1")))))</f>
        <v/>
      </c>
      <c r="M2067" s="33" t="str">
        <f>IF('DATA ACCURATE'!T2070&lt;&gt;"",IF('DATA ACCURATE'!T2070&gt;100,'DATA ACCURATE'!T2070/10,'DATA ACCURATE'!T2070),"")</f>
        <v/>
      </c>
      <c r="N2067" t="str">
        <f>IF(M2067="","",IF(M2067&lt;=DATABASE!$I$9,"LOKAL",IF(M2067&lt;DATABASE!$J$9,"LUAR KOTA 1",IF($M2067&gt;=DATABASE!$J$9,"LUAR KOTA 2",""))))</f>
        <v/>
      </c>
      <c r="O2067" s="38" t="str">
        <f>IF('DATA ACCURATE'!L2070&lt;&gt;"",'DATA ACCURATE'!L2070,"")</f>
        <v/>
      </c>
      <c r="Q2067" s="38">
        <f t="shared" si="224"/>
        <v>0</v>
      </c>
      <c r="R2067" s="38">
        <f t="shared" si="224"/>
        <v>0</v>
      </c>
      <c r="S2067" s="38">
        <f t="shared" si="224"/>
        <v>0</v>
      </c>
      <c r="T2067" s="38">
        <f t="shared" si="224"/>
        <v>0</v>
      </c>
      <c r="U2067" s="38">
        <f t="shared" si="225"/>
        <v>0</v>
      </c>
      <c r="V2067" s="38">
        <f t="shared" si="225"/>
        <v>0</v>
      </c>
      <c r="W2067" s="38">
        <f t="shared" si="225"/>
        <v>0</v>
      </c>
      <c r="X2067" s="38">
        <f t="shared" si="226"/>
        <v>0</v>
      </c>
      <c r="Y2067" s="38">
        <f t="shared" si="226"/>
        <v>0</v>
      </c>
      <c r="Z2067" s="38">
        <f t="shared" si="226"/>
        <v>0</v>
      </c>
      <c r="AA2067" s="38">
        <f t="shared" si="226"/>
        <v>0</v>
      </c>
      <c r="AB2067" s="38">
        <f t="shared" si="227"/>
        <v>0</v>
      </c>
      <c r="AC2067" s="38">
        <f t="shared" si="228"/>
        <v>0</v>
      </c>
      <c r="AD2067" s="38" t="str">
        <f t="shared" si="229"/>
        <v>000000000000</v>
      </c>
    </row>
    <row r="2068" spans="1:30">
      <c r="A2068" s="9" t="str">
        <f>IF('DATA ACCURATE'!A2071&lt;&gt;"",'DATA ACCURATE'!A2071,"")</f>
        <v/>
      </c>
      <c r="B2068" s="9" t="str">
        <f>IF('DATA ACCURATE'!D2071&lt;&gt;"",'DATA ACCURATE'!D2071,"")</f>
        <v/>
      </c>
      <c r="C2068" s="38" t="str">
        <f>IF($AD2068="000000000000","",INDEX(DATABASE!$W$12:$W$71,MATCH($AD2068,DATABASE!$V$12:$V$71,0)))</f>
        <v/>
      </c>
      <c r="D2068" s="34" t="str">
        <f>IF(C2068="","",IF(E2068="",INDEX(DATABASE!$AF$13:$AF$62,MATCH($C2068,DATABASE!$AC$13:$AC$62,0)),IF(E2068="2x D11",INDEX(DATABASE!$AF$13:$AF$62,MATCH($C2068,DATABASE!$AC$13:$AC$62,0))+2*DATABASE!$AF$62,IF(E2068="3x D11",INDEX(DATABASE!$AF$13:$AF$62,MATCH($C2068,DATABASE!$AC$13:$AC$62,0))+3*DATABASE!$AF$62,""))))</f>
        <v/>
      </c>
      <c r="E2068" s="38" t="str">
        <f>IF(AND($K2068="Y",$G2068&lt;&gt;"UNYIL",$F2068&lt;DATABASE!$O$8),"2x D11",IF(AND($K2068="Y",$G2068&lt;&gt;"UNYIL",$F2068&gt;=DATABASE!$O$8),"3x D11",""))</f>
        <v/>
      </c>
      <c r="F2068" s="9" t="str">
        <f>IF('DATA ACCURATE'!N2071&lt;&gt;"",'DATA ACCURATE'!N2071,"")</f>
        <v/>
      </c>
      <c r="G2068" t="str">
        <f>IF(F2068="","",IF(F2068&lt;=DATABASE!$I$8,"UNYIL",IF(F2068&lt;=DATABASE!$J$8,"KECIL",IF(F2068&lt;DATABASE!$K$8,"TANGGUNG",IF(F2068&gt;=DATABASE!$K$8,"BESAR","")))))</f>
        <v/>
      </c>
      <c r="H2068" s="16" t="str">
        <f>IF('DATA ACCURATE'!J2071&lt;&gt;"",'DATA ACCURATE'!J2071,"")</f>
        <v/>
      </c>
      <c r="I2068" s="35" t="str">
        <f>IF(B2068&lt;&gt;"",IFERROR(VLOOKUP(B2068,'DATA TIMBANGAN'!G:M,7,FALSE),VLOOKUP(B2068,'DATA TIMBANGAN'!G:M,7)),"")</f>
        <v/>
      </c>
      <c r="J2068" s="25" t="str">
        <f>IF(H2068&lt;&gt;"",IFERROR(INDEX(DATABASE!$Z$19:$Z$38,MATCH(DATEVALUE(H2068),DATABASE!$AA$19:$AA$38,0)),INDEX(DATABASE!$Z$12:$Z$18,MATCH(WEEKDAY(H2068,2),DATABASE!$AA$12:$AA$18,0))),"")</f>
        <v/>
      </c>
      <c r="K2068" s="25" t="str">
        <f>IF('DATA ACCURATE'!V2071&lt;&gt;"",'DATA ACCURATE'!V2071,"")</f>
        <v/>
      </c>
      <c r="L2068" s="80" t="str">
        <f>IF($H2068="","",IF(OR($J2068="LIBUR",AND($L2067="LIBUR",$O2067=$O2068)),"LIBUR",IF(AND(OR($L2067="LUAR JAM KERJA 1",$L2067="LUAR JAM KERJA 2"),OR(OR(AND($H2067=$H2068,AND(OR($I2068&gt;DATABASE!$J$3,$I2068&lt;DATABASE!$J$6),((DATEVALUE($H2068)+$I2068)-(DATEVALUE($H2067)+$I2067))&lt;DATABASE!$J$6)),AND($H2067=$H2068,$O2067=$O2068,OR($I2068&gt;DATABASE!$J$6,$I2068&lt;DATABASE!$J$3))),AND(($H2068-$H2067)=1,OR($I2068&lt;DATABASE!$I$6,((DATEVALUE($H2068)+$I2068)-(DATEVALUE($H2067)+$I2067))&lt;DATABASE!$J$6))),$A2068=$A2067),"LUAR JAM KERJA 2",IF(AND(OR(WEEKDAY($H2068,2)=1,WEEKDAY($H2068,2)=2,WEEKDAY($H2068,2)=3,WEEKDAY($H2068,2)=4,WEEKDAY($H2068,2)=5),$I2068&lt;=DATABASE!$J$3,$I2068&gt;=DATABASE!$I$3),"JAM KERJA",IF(AND(WEEKDAY($H2068,2)=6,$I2068&lt;=DATABASE!$J$4,$I2068&gt;=DATABASE!$I$4),"JAM KERJA","LUAR JAM KERJA 1")))))</f>
        <v/>
      </c>
      <c r="M2068" s="33" t="str">
        <f>IF('DATA ACCURATE'!T2071&lt;&gt;"",IF('DATA ACCURATE'!T2071&gt;100,'DATA ACCURATE'!T2071/10,'DATA ACCURATE'!T2071),"")</f>
        <v/>
      </c>
      <c r="N2068" t="str">
        <f>IF(M2068="","",IF(M2068&lt;=DATABASE!$I$9,"LOKAL",IF(M2068&lt;DATABASE!$J$9,"LUAR KOTA 1",IF($M2068&gt;=DATABASE!$J$9,"LUAR KOTA 2",""))))</f>
        <v/>
      </c>
      <c r="O2068" s="38" t="str">
        <f>IF('DATA ACCURATE'!L2071&lt;&gt;"",'DATA ACCURATE'!L2071,"")</f>
        <v/>
      </c>
      <c r="Q2068" s="38">
        <f t="shared" si="224"/>
        <v>0</v>
      </c>
      <c r="R2068" s="38">
        <f t="shared" si="224"/>
        <v>0</v>
      </c>
      <c r="S2068" s="38">
        <f t="shared" si="224"/>
        <v>0</v>
      </c>
      <c r="T2068" s="38">
        <f t="shared" si="224"/>
        <v>0</v>
      </c>
      <c r="U2068" s="38">
        <f t="shared" si="225"/>
        <v>0</v>
      </c>
      <c r="V2068" s="38">
        <f t="shared" si="225"/>
        <v>0</v>
      </c>
      <c r="W2068" s="38">
        <f t="shared" si="225"/>
        <v>0</v>
      </c>
      <c r="X2068" s="38">
        <f t="shared" si="226"/>
        <v>0</v>
      </c>
      <c r="Y2068" s="38">
        <f t="shared" si="226"/>
        <v>0</v>
      </c>
      <c r="Z2068" s="38">
        <f t="shared" si="226"/>
        <v>0</v>
      </c>
      <c r="AA2068" s="38">
        <f t="shared" si="226"/>
        <v>0</v>
      </c>
      <c r="AB2068" s="38">
        <f t="shared" si="227"/>
        <v>0</v>
      </c>
      <c r="AC2068" s="38">
        <f t="shared" si="228"/>
        <v>0</v>
      </c>
      <c r="AD2068" s="38" t="str">
        <f t="shared" si="229"/>
        <v>000000000000</v>
      </c>
    </row>
    <row r="2069" spans="1:30">
      <c r="A2069" s="9" t="str">
        <f>IF('DATA ACCURATE'!A2072&lt;&gt;"",'DATA ACCURATE'!A2072,"")</f>
        <v/>
      </c>
      <c r="B2069" s="9" t="str">
        <f>IF('DATA ACCURATE'!D2072&lt;&gt;"",'DATA ACCURATE'!D2072,"")</f>
        <v/>
      </c>
      <c r="C2069" s="38" t="str">
        <f>IF($AD2069="000000000000","",INDEX(DATABASE!$W$12:$W$71,MATCH($AD2069,DATABASE!$V$12:$V$71,0)))</f>
        <v/>
      </c>
      <c r="D2069" s="34" t="str">
        <f>IF(C2069="","",IF(E2069="",INDEX(DATABASE!$AF$13:$AF$62,MATCH($C2069,DATABASE!$AC$13:$AC$62,0)),IF(E2069="2x D11",INDEX(DATABASE!$AF$13:$AF$62,MATCH($C2069,DATABASE!$AC$13:$AC$62,0))+2*DATABASE!$AF$62,IF(E2069="3x D11",INDEX(DATABASE!$AF$13:$AF$62,MATCH($C2069,DATABASE!$AC$13:$AC$62,0))+3*DATABASE!$AF$62,""))))</f>
        <v/>
      </c>
      <c r="E2069" s="38" t="str">
        <f>IF(AND($K2069="Y",$G2069&lt;&gt;"UNYIL",$F2069&lt;DATABASE!$O$8),"2x D11",IF(AND($K2069="Y",$G2069&lt;&gt;"UNYIL",$F2069&gt;=DATABASE!$O$8),"3x D11",""))</f>
        <v/>
      </c>
      <c r="F2069" s="9" t="str">
        <f>IF('DATA ACCURATE'!N2072&lt;&gt;"",'DATA ACCURATE'!N2072,"")</f>
        <v/>
      </c>
      <c r="G2069" t="str">
        <f>IF(F2069="","",IF(F2069&lt;=DATABASE!$I$8,"UNYIL",IF(F2069&lt;=DATABASE!$J$8,"KECIL",IF(F2069&lt;DATABASE!$K$8,"TANGGUNG",IF(F2069&gt;=DATABASE!$K$8,"BESAR","")))))</f>
        <v/>
      </c>
      <c r="H2069" s="16" t="str">
        <f>IF('DATA ACCURATE'!J2072&lt;&gt;"",'DATA ACCURATE'!J2072,"")</f>
        <v/>
      </c>
      <c r="I2069" s="35" t="str">
        <f>IF(B2069&lt;&gt;"",IFERROR(VLOOKUP(B2069,'DATA TIMBANGAN'!G:M,7,FALSE),VLOOKUP(B2069,'DATA TIMBANGAN'!G:M,7)),"")</f>
        <v/>
      </c>
      <c r="J2069" s="25" t="str">
        <f>IF(H2069&lt;&gt;"",IFERROR(INDEX(DATABASE!$Z$19:$Z$38,MATCH(DATEVALUE(H2069),DATABASE!$AA$19:$AA$38,0)),INDEX(DATABASE!$Z$12:$Z$18,MATCH(WEEKDAY(H2069,2),DATABASE!$AA$12:$AA$18,0))),"")</f>
        <v/>
      </c>
      <c r="K2069" s="25" t="str">
        <f>IF('DATA ACCURATE'!V2072&lt;&gt;"",'DATA ACCURATE'!V2072,"")</f>
        <v/>
      </c>
      <c r="L2069" s="80" t="str">
        <f>IF($H2069="","",IF(OR($J2069="LIBUR",AND($L2068="LIBUR",$O2068=$O2069)),"LIBUR",IF(AND(OR($L2068="LUAR JAM KERJA 1",$L2068="LUAR JAM KERJA 2"),OR(OR(AND($H2068=$H2069,AND(OR($I2069&gt;DATABASE!$J$3,$I2069&lt;DATABASE!$J$6),((DATEVALUE($H2069)+$I2069)-(DATEVALUE($H2068)+$I2068))&lt;DATABASE!$J$6)),AND($H2068=$H2069,$O2068=$O2069,OR($I2069&gt;DATABASE!$J$6,$I2069&lt;DATABASE!$J$3))),AND(($H2069-$H2068)=1,OR($I2069&lt;DATABASE!$I$6,((DATEVALUE($H2069)+$I2069)-(DATEVALUE($H2068)+$I2068))&lt;DATABASE!$J$6))),$A2069=$A2068),"LUAR JAM KERJA 2",IF(AND(OR(WEEKDAY($H2069,2)=1,WEEKDAY($H2069,2)=2,WEEKDAY($H2069,2)=3,WEEKDAY($H2069,2)=4,WEEKDAY($H2069,2)=5),$I2069&lt;=DATABASE!$J$3,$I2069&gt;=DATABASE!$I$3),"JAM KERJA",IF(AND(WEEKDAY($H2069,2)=6,$I2069&lt;=DATABASE!$J$4,$I2069&gt;=DATABASE!$I$4),"JAM KERJA","LUAR JAM KERJA 1")))))</f>
        <v/>
      </c>
      <c r="M2069" s="33" t="str">
        <f>IF('DATA ACCURATE'!T2072&lt;&gt;"",IF('DATA ACCURATE'!T2072&gt;100,'DATA ACCURATE'!T2072/10,'DATA ACCURATE'!T2072),"")</f>
        <v/>
      </c>
      <c r="N2069" t="str">
        <f>IF(M2069="","",IF(M2069&lt;=DATABASE!$I$9,"LOKAL",IF(M2069&lt;DATABASE!$J$9,"LUAR KOTA 1",IF($M2069&gt;=DATABASE!$J$9,"LUAR KOTA 2",""))))</f>
        <v/>
      </c>
      <c r="O2069" s="38" t="str">
        <f>IF('DATA ACCURATE'!L2072&lt;&gt;"",'DATA ACCURATE'!L2072,"")</f>
        <v/>
      </c>
      <c r="Q2069" s="38">
        <f t="shared" si="224"/>
        <v>0</v>
      </c>
      <c r="R2069" s="38">
        <f t="shared" si="224"/>
        <v>0</v>
      </c>
      <c r="S2069" s="38">
        <f t="shared" si="224"/>
        <v>0</v>
      </c>
      <c r="T2069" s="38">
        <f t="shared" si="224"/>
        <v>0</v>
      </c>
      <c r="U2069" s="38">
        <f t="shared" si="225"/>
        <v>0</v>
      </c>
      <c r="V2069" s="38">
        <f t="shared" si="225"/>
        <v>0</v>
      </c>
      <c r="W2069" s="38">
        <f t="shared" si="225"/>
        <v>0</v>
      </c>
      <c r="X2069" s="38">
        <f t="shared" si="226"/>
        <v>0</v>
      </c>
      <c r="Y2069" s="38">
        <f t="shared" si="226"/>
        <v>0</v>
      </c>
      <c r="Z2069" s="38">
        <f t="shared" si="226"/>
        <v>0</v>
      </c>
      <c r="AA2069" s="38">
        <f t="shared" si="226"/>
        <v>0</v>
      </c>
      <c r="AB2069" s="38">
        <f t="shared" si="227"/>
        <v>0</v>
      </c>
      <c r="AC2069" s="38">
        <f t="shared" si="228"/>
        <v>0</v>
      </c>
      <c r="AD2069" s="38" t="str">
        <f t="shared" si="229"/>
        <v>000000000000</v>
      </c>
    </row>
    <row r="2070" spans="1:30">
      <c r="A2070" s="9" t="str">
        <f>IF('DATA ACCURATE'!A2073&lt;&gt;"",'DATA ACCURATE'!A2073,"")</f>
        <v/>
      </c>
      <c r="B2070" s="9" t="str">
        <f>IF('DATA ACCURATE'!D2073&lt;&gt;"",'DATA ACCURATE'!D2073,"")</f>
        <v/>
      </c>
      <c r="C2070" s="38" t="str">
        <f>IF($AD2070="000000000000","",INDEX(DATABASE!$W$12:$W$71,MATCH($AD2070,DATABASE!$V$12:$V$71,0)))</f>
        <v/>
      </c>
      <c r="D2070" s="34" t="str">
        <f>IF(C2070="","",IF(E2070="",INDEX(DATABASE!$AF$13:$AF$62,MATCH($C2070,DATABASE!$AC$13:$AC$62,0)),IF(E2070="2x D11",INDEX(DATABASE!$AF$13:$AF$62,MATCH($C2070,DATABASE!$AC$13:$AC$62,0))+2*DATABASE!$AF$62,IF(E2070="3x D11",INDEX(DATABASE!$AF$13:$AF$62,MATCH($C2070,DATABASE!$AC$13:$AC$62,0))+3*DATABASE!$AF$62,""))))</f>
        <v/>
      </c>
      <c r="E2070" s="38" t="str">
        <f>IF(AND($K2070="Y",$G2070&lt;&gt;"UNYIL",$F2070&lt;DATABASE!$O$8),"2x D11",IF(AND($K2070="Y",$G2070&lt;&gt;"UNYIL",$F2070&gt;=DATABASE!$O$8),"3x D11",""))</f>
        <v/>
      </c>
      <c r="F2070" s="9" t="str">
        <f>IF('DATA ACCURATE'!N2073&lt;&gt;"",'DATA ACCURATE'!N2073,"")</f>
        <v/>
      </c>
      <c r="G2070" t="str">
        <f>IF(F2070="","",IF(F2070&lt;=DATABASE!$I$8,"UNYIL",IF(F2070&lt;=DATABASE!$J$8,"KECIL",IF(F2070&lt;DATABASE!$K$8,"TANGGUNG",IF(F2070&gt;=DATABASE!$K$8,"BESAR","")))))</f>
        <v/>
      </c>
      <c r="H2070" s="16" t="str">
        <f>IF('DATA ACCURATE'!J2073&lt;&gt;"",'DATA ACCURATE'!J2073,"")</f>
        <v/>
      </c>
      <c r="I2070" s="35" t="str">
        <f>IF(B2070&lt;&gt;"",IFERROR(VLOOKUP(B2070,'DATA TIMBANGAN'!G:M,7,FALSE),VLOOKUP(B2070,'DATA TIMBANGAN'!G:M,7)),"")</f>
        <v/>
      </c>
      <c r="J2070" s="25" t="str">
        <f>IF(H2070&lt;&gt;"",IFERROR(INDEX(DATABASE!$Z$19:$Z$38,MATCH(DATEVALUE(H2070),DATABASE!$AA$19:$AA$38,0)),INDEX(DATABASE!$Z$12:$Z$18,MATCH(WEEKDAY(H2070,2),DATABASE!$AA$12:$AA$18,0))),"")</f>
        <v/>
      </c>
      <c r="K2070" s="25" t="str">
        <f>IF('DATA ACCURATE'!V2073&lt;&gt;"",'DATA ACCURATE'!V2073,"")</f>
        <v/>
      </c>
      <c r="L2070" s="80" t="str">
        <f>IF($H2070="","",IF(OR($J2070="LIBUR",AND($L2069="LIBUR",$O2069=$O2070)),"LIBUR",IF(AND(OR($L2069="LUAR JAM KERJA 1",$L2069="LUAR JAM KERJA 2"),OR(OR(AND($H2069=$H2070,AND(OR($I2070&gt;DATABASE!$J$3,$I2070&lt;DATABASE!$J$6),((DATEVALUE($H2070)+$I2070)-(DATEVALUE($H2069)+$I2069))&lt;DATABASE!$J$6)),AND($H2069=$H2070,$O2069=$O2070,OR($I2070&gt;DATABASE!$J$6,$I2070&lt;DATABASE!$J$3))),AND(($H2070-$H2069)=1,OR($I2070&lt;DATABASE!$I$6,((DATEVALUE($H2070)+$I2070)-(DATEVALUE($H2069)+$I2069))&lt;DATABASE!$J$6))),$A2070=$A2069),"LUAR JAM KERJA 2",IF(AND(OR(WEEKDAY($H2070,2)=1,WEEKDAY($H2070,2)=2,WEEKDAY($H2070,2)=3,WEEKDAY($H2070,2)=4,WEEKDAY($H2070,2)=5),$I2070&lt;=DATABASE!$J$3,$I2070&gt;=DATABASE!$I$3),"JAM KERJA",IF(AND(WEEKDAY($H2070,2)=6,$I2070&lt;=DATABASE!$J$4,$I2070&gt;=DATABASE!$I$4),"JAM KERJA","LUAR JAM KERJA 1")))))</f>
        <v/>
      </c>
      <c r="M2070" s="33" t="str">
        <f>IF('DATA ACCURATE'!T2073&lt;&gt;"",IF('DATA ACCURATE'!T2073&gt;100,'DATA ACCURATE'!T2073/10,'DATA ACCURATE'!T2073),"")</f>
        <v/>
      </c>
      <c r="N2070" t="str">
        <f>IF(M2070="","",IF(M2070&lt;=DATABASE!$I$9,"LOKAL",IF(M2070&lt;DATABASE!$J$9,"LUAR KOTA 1",IF($M2070&gt;=DATABASE!$J$9,"LUAR KOTA 2",""))))</f>
        <v/>
      </c>
      <c r="O2070" s="38" t="str">
        <f>IF('DATA ACCURATE'!L2073&lt;&gt;"",'DATA ACCURATE'!L2073,"")</f>
        <v/>
      </c>
      <c r="Q2070" s="38">
        <f t="shared" si="224"/>
        <v>0</v>
      </c>
      <c r="R2070" s="38">
        <f t="shared" si="224"/>
        <v>0</v>
      </c>
      <c r="S2070" s="38">
        <f t="shared" si="224"/>
        <v>0</v>
      </c>
      <c r="T2070" s="38">
        <f t="shared" si="224"/>
        <v>0</v>
      </c>
      <c r="U2070" s="38">
        <f t="shared" si="225"/>
        <v>0</v>
      </c>
      <c r="V2070" s="38">
        <f t="shared" si="225"/>
        <v>0</v>
      </c>
      <c r="W2070" s="38">
        <f t="shared" si="225"/>
        <v>0</v>
      </c>
      <c r="X2070" s="38">
        <f t="shared" si="226"/>
        <v>0</v>
      </c>
      <c r="Y2070" s="38">
        <f t="shared" si="226"/>
        <v>0</v>
      </c>
      <c r="Z2070" s="38">
        <f t="shared" si="226"/>
        <v>0</v>
      </c>
      <c r="AA2070" s="38">
        <f t="shared" si="226"/>
        <v>0</v>
      </c>
      <c r="AB2070" s="38">
        <f t="shared" si="227"/>
        <v>0</v>
      </c>
      <c r="AC2070" s="38">
        <f t="shared" si="228"/>
        <v>0</v>
      </c>
      <c r="AD2070" s="38" t="str">
        <f t="shared" si="229"/>
        <v>000000000000</v>
      </c>
    </row>
    <row r="2071" spans="1:30">
      <c r="A2071" s="9" t="str">
        <f>IF('DATA ACCURATE'!A2074&lt;&gt;"",'DATA ACCURATE'!A2074,"")</f>
        <v/>
      </c>
      <c r="B2071" s="9" t="str">
        <f>IF('DATA ACCURATE'!D2074&lt;&gt;"",'DATA ACCURATE'!D2074,"")</f>
        <v/>
      </c>
      <c r="C2071" s="38" t="str">
        <f>IF($AD2071="000000000000","",INDEX(DATABASE!$W$12:$W$71,MATCH($AD2071,DATABASE!$V$12:$V$71,0)))</f>
        <v/>
      </c>
      <c r="D2071" s="34" t="str">
        <f>IF(C2071="","",IF(E2071="",INDEX(DATABASE!$AF$13:$AF$62,MATCH($C2071,DATABASE!$AC$13:$AC$62,0)),IF(E2071="2x D11",INDEX(DATABASE!$AF$13:$AF$62,MATCH($C2071,DATABASE!$AC$13:$AC$62,0))+2*DATABASE!$AF$62,IF(E2071="3x D11",INDEX(DATABASE!$AF$13:$AF$62,MATCH($C2071,DATABASE!$AC$13:$AC$62,0))+3*DATABASE!$AF$62,""))))</f>
        <v/>
      </c>
      <c r="E2071" s="38" t="str">
        <f>IF(AND($K2071="Y",$G2071&lt;&gt;"UNYIL",$F2071&lt;DATABASE!$O$8),"2x D11",IF(AND($K2071="Y",$G2071&lt;&gt;"UNYIL",$F2071&gt;=DATABASE!$O$8),"3x D11",""))</f>
        <v/>
      </c>
      <c r="F2071" s="9" t="str">
        <f>IF('DATA ACCURATE'!N2074&lt;&gt;"",'DATA ACCURATE'!N2074,"")</f>
        <v/>
      </c>
      <c r="G2071" t="str">
        <f>IF(F2071="","",IF(F2071&lt;=DATABASE!$I$8,"UNYIL",IF(F2071&lt;=DATABASE!$J$8,"KECIL",IF(F2071&lt;DATABASE!$K$8,"TANGGUNG",IF(F2071&gt;=DATABASE!$K$8,"BESAR","")))))</f>
        <v/>
      </c>
      <c r="H2071" s="16" t="str">
        <f>IF('DATA ACCURATE'!J2074&lt;&gt;"",'DATA ACCURATE'!J2074,"")</f>
        <v/>
      </c>
      <c r="I2071" s="35" t="str">
        <f>IF(B2071&lt;&gt;"",IFERROR(VLOOKUP(B2071,'DATA TIMBANGAN'!G:M,7,FALSE),VLOOKUP(B2071,'DATA TIMBANGAN'!G:M,7)),"")</f>
        <v/>
      </c>
      <c r="J2071" s="25" t="str">
        <f>IF(H2071&lt;&gt;"",IFERROR(INDEX(DATABASE!$Z$19:$Z$38,MATCH(DATEVALUE(H2071),DATABASE!$AA$19:$AA$38,0)),INDEX(DATABASE!$Z$12:$Z$18,MATCH(WEEKDAY(H2071,2),DATABASE!$AA$12:$AA$18,0))),"")</f>
        <v/>
      </c>
      <c r="K2071" s="25" t="str">
        <f>IF('DATA ACCURATE'!V2074&lt;&gt;"",'DATA ACCURATE'!V2074,"")</f>
        <v/>
      </c>
      <c r="L2071" s="80" t="str">
        <f>IF($H2071="","",IF(OR($J2071="LIBUR",AND($L2070="LIBUR",$O2070=$O2071)),"LIBUR",IF(AND(OR($L2070="LUAR JAM KERJA 1",$L2070="LUAR JAM KERJA 2"),OR(OR(AND($H2070=$H2071,AND(OR($I2071&gt;DATABASE!$J$3,$I2071&lt;DATABASE!$J$6),((DATEVALUE($H2071)+$I2071)-(DATEVALUE($H2070)+$I2070))&lt;DATABASE!$J$6)),AND($H2070=$H2071,$O2070=$O2071,OR($I2071&gt;DATABASE!$J$6,$I2071&lt;DATABASE!$J$3))),AND(($H2071-$H2070)=1,OR($I2071&lt;DATABASE!$I$6,((DATEVALUE($H2071)+$I2071)-(DATEVALUE($H2070)+$I2070))&lt;DATABASE!$J$6))),$A2071=$A2070),"LUAR JAM KERJA 2",IF(AND(OR(WEEKDAY($H2071,2)=1,WEEKDAY($H2071,2)=2,WEEKDAY($H2071,2)=3,WEEKDAY($H2071,2)=4,WEEKDAY($H2071,2)=5),$I2071&lt;=DATABASE!$J$3,$I2071&gt;=DATABASE!$I$3),"JAM KERJA",IF(AND(WEEKDAY($H2071,2)=6,$I2071&lt;=DATABASE!$J$4,$I2071&gt;=DATABASE!$I$4),"JAM KERJA","LUAR JAM KERJA 1")))))</f>
        <v/>
      </c>
      <c r="M2071" s="33" t="str">
        <f>IF('DATA ACCURATE'!T2074&lt;&gt;"",IF('DATA ACCURATE'!T2074&gt;100,'DATA ACCURATE'!T2074/10,'DATA ACCURATE'!T2074),"")</f>
        <v/>
      </c>
      <c r="N2071" t="str">
        <f>IF(M2071="","",IF(M2071&lt;=DATABASE!$I$9,"LOKAL",IF(M2071&lt;DATABASE!$J$9,"LUAR KOTA 1",IF($M2071&gt;=DATABASE!$J$9,"LUAR KOTA 2",""))))</f>
        <v/>
      </c>
      <c r="O2071" s="38" t="str">
        <f>IF('DATA ACCURATE'!L2074&lt;&gt;"",'DATA ACCURATE'!L2074,"")</f>
        <v/>
      </c>
      <c r="Q2071" s="38">
        <f t="shared" si="224"/>
        <v>0</v>
      </c>
      <c r="R2071" s="38">
        <f t="shared" si="224"/>
        <v>0</v>
      </c>
      <c r="S2071" s="38">
        <f t="shared" si="224"/>
        <v>0</v>
      </c>
      <c r="T2071" s="38">
        <f t="shared" si="224"/>
        <v>0</v>
      </c>
      <c r="U2071" s="38">
        <f t="shared" si="225"/>
        <v>0</v>
      </c>
      <c r="V2071" s="38">
        <f t="shared" si="225"/>
        <v>0</v>
      </c>
      <c r="W2071" s="38">
        <f t="shared" si="225"/>
        <v>0</v>
      </c>
      <c r="X2071" s="38">
        <f t="shared" si="226"/>
        <v>0</v>
      </c>
      <c r="Y2071" s="38">
        <f t="shared" si="226"/>
        <v>0</v>
      </c>
      <c r="Z2071" s="38">
        <f t="shared" si="226"/>
        <v>0</v>
      </c>
      <c r="AA2071" s="38">
        <f t="shared" si="226"/>
        <v>0</v>
      </c>
      <c r="AB2071" s="38">
        <f t="shared" si="227"/>
        <v>0</v>
      </c>
      <c r="AC2071" s="38">
        <f t="shared" si="228"/>
        <v>0</v>
      </c>
      <c r="AD2071" s="38" t="str">
        <f t="shared" si="229"/>
        <v>000000000000</v>
      </c>
    </row>
    <row r="2072" spans="1:30">
      <c r="A2072" s="9" t="str">
        <f>IF('DATA ACCURATE'!A2075&lt;&gt;"",'DATA ACCURATE'!A2075,"")</f>
        <v/>
      </c>
      <c r="B2072" s="9" t="str">
        <f>IF('DATA ACCURATE'!D2075&lt;&gt;"",'DATA ACCURATE'!D2075,"")</f>
        <v/>
      </c>
      <c r="C2072" s="38" t="str">
        <f>IF($AD2072="000000000000","",INDEX(DATABASE!$W$12:$W$71,MATCH($AD2072,DATABASE!$V$12:$V$71,0)))</f>
        <v/>
      </c>
      <c r="D2072" s="34" t="str">
        <f>IF(C2072="","",IF(E2072="",INDEX(DATABASE!$AF$13:$AF$62,MATCH($C2072,DATABASE!$AC$13:$AC$62,0)),IF(E2072="2x D11",INDEX(DATABASE!$AF$13:$AF$62,MATCH($C2072,DATABASE!$AC$13:$AC$62,0))+2*DATABASE!$AF$62,IF(E2072="3x D11",INDEX(DATABASE!$AF$13:$AF$62,MATCH($C2072,DATABASE!$AC$13:$AC$62,0))+3*DATABASE!$AF$62,""))))</f>
        <v/>
      </c>
      <c r="E2072" s="38" t="str">
        <f>IF(AND($K2072="Y",$G2072&lt;&gt;"UNYIL",$F2072&lt;DATABASE!$O$8),"2x D11",IF(AND($K2072="Y",$G2072&lt;&gt;"UNYIL",$F2072&gt;=DATABASE!$O$8),"3x D11",""))</f>
        <v/>
      </c>
      <c r="F2072" s="9" t="str">
        <f>IF('DATA ACCURATE'!N2075&lt;&gt;"",'DATA ACCURATE'!N2075,"")</f>
        <v/>
      </c>
      <c r="G2072" t="str">
        <f>IF(F2072="","",IF(F2072&lt;=DATABASE!$I$8,"UNYIL",IF(F2072&lt;=DATABASE!$J$8,"KECIL",IF(F2072&lt;DATABASE!$K$8,"TANGGUNG",IF(F2072&gt;=DATABASE!$K$8,"BESAR","")))))</f>
        <v/>
      </c>
      <c r="H2072" s="16" t="str">
        <f>IF('DATA ACCURATE'!J2075&lt;&gt;"",'DATA ACCURATE'!J2075,"")</f>
        <v/>
      </c>
      <c r="I2072" s="35" t="str">
        <f>IF(B2072&lt;&gt;"",IFERROR(VLOOKUP(B2072,'DATA TIMBANGAN'!G:M,7,FALSE),VLOOKUP(B2072,'DATA TIMBANGAN'!G:M,7)),"")</f>
        <v/>
      </c>
      <c r="J2072" s="25" t="str">
        <f>IF(H2072&lt;&gt;"",IFERROR(INDEX(DATABASE!$Z$19:$Z$38,MATCH(DATEVALUE(H2072),DATABASE!$AA$19:$AA$38,0)),INDEX(DATABASE!$Z$12:$Z$18,MATCH(WEEKDAY(H2072,2),DATABASE!$AA$12:$AA$18,0))),"")</f>
        <v/>
      </c>
      <c r="K2072" s="25" t="str">
        <f>IF('DATA ACCURATE'!V2075&lt;&gt;"",'DATA ACCURATE'!V2075,"")</f>
        <v/>
      </c>
      <c r="L2072" s="80" t="str">
        <f>IF($H2072="","",IF(OR($J2072="LIBUR",AND($L2071="LIBUR",$O2071=$O2072)),"LIBUR",IF(AND(OR($L2071="LUAR JAM KERJA 1",$L2071="LUAR JAM KERJA 2"),OR(OR(AND($H2071=$H2072,AND(OR($I2072&gt;DATABASE!$J$3,$I2072&lt;DATABASE!$J$6),((DATEVALUE($H2072)+$I2072)-(DATEVALUE($H2071)+$I2071))&lt;DATABASE!$J$6)),AND($H2071=$H2072,$O2071=$O2072,OR($I2072&gt;DATABASE!$J$6,$I2072&lt;DATABASE!$J$3))),AND(($H2072-$H2071)=1,OR($I2072&lt;DATABASE!$I$6,((DATEVALUE($H2072)+$I2072)-(DATEVALUE($H2071)+$I2071))&lt;DATABASE!$J$6))),$A2072=$A2071),"LUAR JAM KERJA 2",IF(AND(OR(WEEKDAY($H2072,2)=1,WEEKDAY($H2072,2)=2,WEEKDAY($H2072,2)=3,WEEKDAY($H2072,2)=4,WEEKDAY($H2072,2)=5),$I2072&lt;=DATABASE!$J$3,$I2072&gt;=DATABASE!$I$3),"JAM KERJA",IF(AND(WEEKDAY($H2072,2)=6,$I2072&lt;=DATABASE!$J$4,$I2072&gt;=DATABASE!$I$4),"JAM KERJA","LUAR JAM KERJA 1")))))</f>
        <v/>
      </c>
      <c r="M2072" s="33" t="str">
        <f>IF('DATA ACCURATE'!T2075&lt;&gt;"",IF('DATA ACCURATE'!T2075&gt;100,'DATA ACCURATE'!T2075/10,'DATA ACCURATE'!T2075),"")</f>
        <v/>
      </c>
      <c r="N2072" t="str">
        <f>IF(M2072="","",IF(M2072&lt;=DATABASE!$I$9,"LOKAL",IF(M2072&lt;DATABASE!$J$9,"LUAR KOTA 1",IF($M2072&gt;=DATABASE!$J$9,"LUAR KOTA 2",""))))</f>
        <v/>
      </c>
      <c r="O2072" s="38" t="str">
        <f>IF('DATA ACCURATE'!L2075&lt;&gt;"",'DATA ACCURATE'!L2075,"")</f>
        <v/>
      </c>
      <c r="Q2072" s="38">
        <f t="shared" si="224"/>
        <v>0</v>
      </c>
      <c r="R2072" s="38">
        <f t="shared" si="224"/>
        <v>0</v>
      </c>
      <c r="S2072" s="38">
        <f t="shared" si="224"/>
        <v>0</v>
      </c>
      <c r="T2072" s="38">
        <f t="shared" si="224"/>
        <v>0</v>
      </c>
      <c r="U2072" s="38">
        <f t="shared" si="225"/>
        <v>0</v>
      </c>
      <c r="V2072" s="38">
        <f t="shared" si="225"/>
        <v>0</v>
      </c>
      <c r="W2072" s="38">
        <f t="shared" si="225"/>
        <v>0</v>
      </c>
      <c r="X2072" s="38">
        <f t="shared" si="226"/>
        <v>0</v>
      </c>
      <c r="Y2072" s="38">
        <f t="shared" si="226"/>
        <v>0</v>
      </c>
      <c r="Z2072" s="38">
        <f t="shared" si="226"/>
        <v>0</v>
      </c>
      <c r="AA2072" s="38">
        <f t="shared" si="226"/>
        <v>0</v>
      </c>
      <c r="AB2072" s="38">
        <f t="shared" si="227"/>
        <v>0</v>
      </c>
      <c r="AC2072" s="38">
        <f t="shared" si="228"/>
        <v>0</v>
      </c>
      <c r="AD2072" s="38" t="str">
        <f t="shared" si="229"/>
        <v>000000000000</v>
      </c>
    </row>
    <row r="2073" spans="1:30">
      <c r="A2073" s="9" t="str">
        <f>IF('DATA ACCURATE'!A2076&lt;&gt;"",'DATA ACCURATE'!A2076,"")</f>
        <v/>
      </c>
      <c r="B2073" s="9" t="str">
        <f>IF('DATA ACCURATE'!D2076&lt;&gt;"",'DATA ACCURATE'!D2076,"")</f>
        <v/>
      </c>
      <c r="C2073" s="38" t="str">
        <f>IF($AD2073="000000000000","",INDEX(DATABASE!$W$12:$W$71,MATCH($AD2073,DATABASE!$V$12:$V$71,0)))</f>
        <v/>
      </c>
      <c r="D2073" s="34" t="str">
        <f>IF(C2073="","",IF(E2073="",INDEX(DATABASE!$AF$13:$AF$62,MATCH($C2073,DATABASE!$AC$13:$AC$62,0)),IF(E2073="2x D11",INDEX(DATABASE!$AF$13:$AF$62,MATCH($C2073,DATABASE!$AC$13:$AC$62,0))+2*DATABASE!$AF$62,IF(E2073="3x D11",INDEX(DATABASE!$AF$13:$AF$62,MATCH($C2073,DATABASE!$AC$13:$AC$62,0))+3*DATABASE!$AF$62,""))))</f>
        <v/>
      </c>
      <c r="E2073" s="38" t="str">
        <f>IF(AND($K2073="Y",$G2073&lt;&gt;"UNYIL",$F2073&lt;DATABASE!$O$8),"2x D11",IF(AND($K2073="Y",$G2073&lt;&gt;"UNYIL",$F2073&gt;=DATABASE!$O$8),"3x D11",""))</f>
        <v/>
      </c>
      <c r="F2073" s="9" t="str">
        <f>IF('DATA ACCURATE'!N2076&lt;&gt;"",'DATA ACCURATE'!N2076,"")</f>
        <v/>
      </c>
      <c r="G2073" t="str">
        <f>IF(F2073="","",IF(F2073&lt;=DATABASE!$I$8,"UNYIL",IF(F2073&lt;=DATABASE!$J$8,"KECIL",IF(F2073&lt;DATABASE!$K$8,"TANGGUNG",IF(F2073&gt;=DATABASE!$K$8,"BESAR","")))))</f>
        <v/>
      </c>
      <c r="H2073" s="16" t="str">
        <f>IF('DATA ACCURATE'!J2076&lt;&gt;"",'DATA ACCURATE'!J2076,"")</f>
        <v/>
      </c>
      <c r="I2073" s="35" t="str">
        <f>IF(B2073&lt;&gt;"",IFERROR(VLOOKUP(B2073,'DATA TIMBANGAN'!G:M,7,FALSE),VLOOKUP(B2073,'DATA TIMBANGAN'!G:M,7)),"")</f>
        <v/>
      </c>
      <c r="J2073" s="25" t="str">
        <f>IF(H2073&lt;&gt;"",IFERROR(INDEX(DATABASE!$Z$19:$Z$38,MATCH(DATEVALUE(H2073),DATABASE!$AA$19:$AA$38,0)),INDEX(DATABASE!$Z$12:$Z$18,MATCH(WEEKDAY(H2073,2),DATABASE!$AA$12:$AA$18,0))),"")</f>
        <v/>
      </c>
      <c r="K2073" s="25" t="str">
        <f>IF('DATA ACCURATE'!V2076&lt;&gt;"",'DATA ACCURATE'!V2076,"")</f>
        <v/>
      </c>
      <c r="L2073" s="80" t="str">
        <f>IF($H2073="","",IF(OR($J2073="LIBUR",AND($L2072="LIBUR",$O2072=$O2073)),"LIBUR",IF(AND(OR($L2072="LUAR JAM KERJA 1",$L2072="LUAR JAM KERJA 2"),OR(OR(AND($H2072=$H2073,AND(OR($I2073&gt;DATABASE!$J$3,$I2073&lt;DATABASE!$J$6),((DATEVALUE($H2073)+$I2073)-(DATEVALUE($H2072)+$I2072))&lt;DATABASE!$J$6)),AND($H2072=$H2073,$O2072=$O2073,OR($I2073&gt;DATABASE!$J$6,$I2073&lt;DATABASE!$J$3))),AND(($H2073-$H2072)=1,OR($I2073&lt;DATABASE!$I$6,((DATEVALUE($H2073)+$I2073)-(DATEVALUE($H2072)+$I2072))&lt;DATABASE!$J$6))),$A2073=$A2072),"LUAR JAM KERJA 2",IF(AND(OR(WEEKDAY($H2073,2)=1,WEEKDAY($H2073,2)=2,WEEKDAY($H2073,2)=3,WEEKDAY($H2073,2)=4,WEEKDAY($H2073,2)=5),$I2073&lt;=DATABASE!$J$3,$I2073&gt;=DATABASE!$I$3),"JAM KERJA",IF(AND(WEEKDAY($H2073,2)=6,$I2073&lt;=DATABASE!$J$4,$I2073&gt;=DATABASE!$I$4),"JAM KERJA","LUAR JAM KERJA 1")))))</f>
        <v/>
      </c>
      <c r="M2073" s="33" t="str">
        <f>IF('DATA ACCURATE'!T2076&lt;&gt;"",IF('DATA ACCURATE'!T2076&gt;100,'DATA ACCURATE'!T2076/10,'DATA ACCURATE'!T2076),"")</f>
        <v/>
      </c>
      <c r="N2073" t="str">
        <f>IF(M2073="","",IF(M2073&lt;=DATABASE!$I$9,"LOKAL",IF(M2073&lt;DATABASE!$J$9,"LUAR KOTA 1",IF($M2073&gt;=DATABASE!$J$9,"LUAR KOTA 2",""))))</f>
        <v/>
      </c>
      <c r="O2073" s="38" t="str">
        <f>IF('DATA ACCURATE'!L2076&lt;&gt;"",'DATA ACCURATE'!L2076,"")</f>
        <v/>
      </c>
      <c r="Q2073" s="38">
        <f t="shared" si="224"/>
        <v>0</v>
      </c>
      <c r="R2073" s="38">
        <f t="shared" si="224"/>
        <v>0</v>
      </c>
      <c r="S2073" s="38">
        <f t="shared" si="224"/>
        <v>0</v>
      </c>
      <c r="T2073" s="38">
        <f t="shared" si="224"/>
        <v>0</v>
      </c>
      <c r="U2073" s="38">
        <f t="shared" si="225"/>
        <v>0</v>
      </c>
      <c r="V2073" s="38">
        <f t="shared" si="225"/>
        <v>0</v>
      </c>
      <c r="W2073" s="38">
        <f t="shared" si="225"/>
        <v>0</v>
      </c>
      <c r="X2073" s="38">
        <f t="shared" si="226"/>
        <v>0</v>
      </c>
      <c r="Y2073" s="38">
        <f t="shared" si="226"/>
        <v>0</v>
      </c>
      <c r="Z2073" s="38">
        <f t="shared" si="226"/>
        <v>0</v>
      </c>
      <c r="AA2073" s="38">
        <f t="shared" si="226"/>
        <v>0</v>
      </c>
      <c r="AB2073" s="38">
        <f t="shared" si="227"/>
        <v>0</v>
      </c>
      <c r="AC2073" s="38">
        <f t="shared" si="228"/>
        <v>0</v>
      </c>
      <c r="AD2073" s="38" t="str">
        <f t="shared" si="229"/>
        <v>000000000000</v>
      </c>
    </row>
    <row r="2074" spans="1:30">
      <c r="A2074" s="9" t="str">
        <f>IF('DATA ACCURATE'!A2077&lt;&gt;"",'DATA ACCURATE'!A2077,"")</f>
        <v/>
      </c>
      <c r="B2074" s="9" t="str">
        <f>IF('DATA ACCURATE'!D2077&lt;&gt;"",'DATA ACCURATE'!D2077,"")</f>
        <v/>
      </c>
      <c r="C2074" s="38" t="str">
        <f>IF($AD2074="000000000000","",INDEX(DATABASE!$W$12:$W$71,MATCH($AD2074,DATABASE!$V$12:$V$71,0)))</f>
        <v/>
      </c>
      <c r="D2074" s="34" t="str">
        <f>IF(C2074="","",IF(E2074="",INDEX(DATABASE!$AF$13:$AF$62,MATCH($C2074,DATABASE!$AC$13:$AC$62,0)),IF(E2074="2x D11",INDEX(DATABASE!$AF$13:$AF$62,MATCH($C2074,DATABASE!$AC$13:$AC$62,0))+2*DATABASE!$AF$62,IF(E2074="3x D11",INDEX(DATABASE!$AF$13:$AF$62,MATCH($C2074,DATABASE!$AC$13:$AC$62,0))+3*DATABASE!$AF$62,""))))</f>
        <v/>
      </c>
      <c r="E2074" s="38" t="str">
        <f>IF(AND($K2074="Y",$G2074&lt;&gt;"UNYIL",$F2074&lt;DATABASE!$O$8),"2x D11",IF(AND($K2074="Y",$G2074&lt;&gt;"UNYIL",$F2074&gt;=DATABASE!$O$8),"3x D11",""))</f>
        <v/>
      </c>
      <c r="F2074" s="9" t="str">
        <f>IF('DATA ACCURATE'!N2077&lt;&gt;"",'DATA ACCURATE'!N2077,"")</f>
        <v/>
      </c>
      <c r="G2074" t="str">
        <f>IF(F2074="","",IF(F2074&lt;=DATABASE!$I$8,"UNYIL",IF(F2074&lt;=DATABASE!$J$8,"KECIL",IF(F2074&lt;DATABASE!$K$8,"TANGGUNG",IF(F2074&gt;=DATABASE!$K$8,"BESAR","")))))</f>
        <v/>
      </c>
      <c r="H2074" s="16" t="str">
        <f>IF('DATA ACCURATE'!J2077&lt;&gt;"",'DATA ACCURATE'!J2077,"")</f>
        <v/>
      </c>
      <c r="I2074" s="35" t="str">
        <f>IF(B2074&lt;&gt;"",IFERROR(VLOOKUP(B2074,'DATA TIMBANGAN'!G:M,7,FALSE),VLOOKUP(B2074,'DATA TIMBANGAN'!G:M,7)),"")</f>
        <v/>
      </c>
      <c r="J2074" s="25" t="str">
        <f>IF(H2074&lt;&gt;"",IFERROR(INDEX(DATABASE!$Z$19:$Z$38,MATCH(DATEVALUE(H2074),DATABASE!$AA$19:$AA$38,0)),INDEX(DATABASE!$Z$12:$Z$18,MATCH(WEEKDAY(H2074,2),DATABASE!$AA$12:$AA$18,0))),"")</f>
        <v/>
      </c>
      <c r="K2074" s="25" t="str">
        <f>IF('DATA ACCURATE'!V2077&lt;&gt;"",'DATA ACCURATE'!V2077,"")</f>
        <v/>
      </c>
      <c r="L2074" s="80" t="str">
        <f>IF($H2074="","",IF(OR($J2074="LIBUR",AND($L2073="LIBUR",$O2073=$O2074)),"LIBUR",IF(AND(OR($L2073="LUAR JAM KERJA 1",$L2073="LUAR JAM KERJA 2"),OR(OR(AND($H2073=$H2074,AND(OR($I2074&gt;DATABASE!$J$3,$I2074&lt;DATABASE!$J$6),((DATEVALUE($H2074)+$I2074)-(DATEVALUE($H2073)+$I2073))&lt;DATABASE!$J$6)),AND($H2073=$H2074,$O2073=$O2074,OR($I2074&gt;DATABASE!$J$6,$I2074&lt;DATABASE!$J$3))),AND(($H2074-$H2073)=1,OR($I2074&lt;DATABASE!$I$6,((DATEVALUE($H2074)+$I2074)-(DATEVALUE($H2073)+$I2073))&lt;DATABASE!$J$6))),$A2074=$A2073),"LUAR JAM KERJA 2",IF(AND(OR(WEEKDAY($H2074,2)=1,WEEKDAY($H2074,2)=2,WEEKDAY($H2074,2)=3,WEEKDAY($H2074,2)=4,WEEKDAY($H2074,2)=5),$I2074&lt;=DATABASE!$J$3,$I2074&gt;=DATABASE!$I$3),"JAM KERJA",IF(AND(WEEKDAY($H2074,2)=6,$I2074&lt;=DATABASE!$J$4,$I2074&gt;=DATABASE!$I$4),"JAM KERJA","LUAR JAM KERJA 1")))))</f>
        <v/>
      </c>
      <c r="M2074" s="33" t="str">
        <f>IF('DATA ACCURATE'!T2077&lt;&gt;"",IF('DATA ACCURATE'!T2077&gt;100,'DATA ACCURATE'!T2077/10,'DATA ACCURATE'!T2077),"")</f>
        <v/>
      </c>
      <c r="N2074" t="str">
        <f>IF(M2074="","",IF(M2074&lt;=DATABASE!$I$9,"LOKAL",IF(M2074&lt;DATABASE!$J$9,"LUAR KOTA 1",IF($M2074&gt;=DATABASE!$J$9,"LUAR KOTA 2",""))))</f>
        <v/>
      </c>
      <c r="O2074" s="38" t="str">
        <f>IF('DATA ACCURATE'!L2077&lt;&gt;"",'DATA ACCURATE'!L2077,"")</f>
        <v/>
      </c>
      <c r="Q2074" s="38">
        <f t="shared" si="224"/>
        <v>0</v>
      </c>
      <c r="R2074" s="38">
        <f t="shared" si="224"/>
        <v>0</v>
      </c>
      <c r="S2074" s="38">
        <f t="shared" si="224"/>
        <v>0</v>
      </c>
      <c r="T2074" s="38">
        <f t="shared" si="224"/>
        <v>0</v>
      </c>
      <c r="U2074" s="38">
        <f t="shared" si="225"/>
        <v>0</v>
      </c>
      <c r="V2074" s="38">
        <f t="shared" si="225"/>
        <v>0</v>
      </c>
      <c r="W2074" s="38">
        <f t="shared" si="225"/>
        <v>0</v>
      </c>
      <c r="X2074" s="38">
        <f t="shared" si="226"/>
        <v>0</v>
      </c>
      <c r="Y2074" s="38">
        <f t="shared" si="226"/>
        <v>0</v>
      </c>
      <c r="Z2074" s="38">
        <f t="shared" si="226"/>
        <v>0</v>
      </c>
      <c r="AA2074" s="38">
        <f t="shared" si="226"/>
        <v>0</v>
      </c>
      <c r="AB2074" s="38">
        <f t="shared" si="227"/>
        <v>0</v>
      </c>
      <c r="AC2074" s="38">
        <f t="shared" si="228"/>
        <v>0</v>
      </c>
      <c r="AD2074" s="38" t="str">
        <f t="shared" si="229"/>
        <v>000000000000</v>
      </c>
    </row>
    <row r="2075" spans="1:30">
      <c r="A2075" s="9" t="str">
        <f>IF('DATA ACCURATE'!A2078&lt;&gt;"",'DATA ACCURATE'!A2078,"")</f>
        <v/>
      </c>
      <c r="B2075" s="9" t="str">
        <f>IF('DATA ACCURATE'!D2078&lt;&gt;"",'DATA ACCURATE'!D2078,"")</f>
        <v/>
      </c>
      <c r="C2075" s="38" t="str">
        <f>IF($AD2075="000000000000","",INDEX(DATABASE!$W$12:$W$71,MATCH($AD2075,DATABASE!$V$12:$V$71,0)))</f>
        <v/>
      </c>
      <c r="D2075" s="34" t="str">
        <f>IF(C2075="","",IF(E2075="",INDEX(DATABASE!$AF$13:$AF$62,MATCH($C2075,DATABASE!$AC$13:$AC$62,0)),IF(E2075="2x D11",INDEX(DATABASE!$AF$13:$AF$62,MATCH($C2075,DATABASE!$AC$13:$AC$62,0))+2*DATABASE!$AF$62,IF(E2075="3x D11",INDEX(DATABASE!$AF$13:$AF$62,MATCH($C2075,DATABASE!$AC$13:$AC$62,0))+3*DATABASE!$AF$62,""))))</f>
        <v/>
      </c>
      <c r="E2075" s="38" t="str">
        <f>IF(AND($K2075="Y",$G2075&lt;&gt;"UNYIL",$F2075&lt;DATABASE!$O$8),"2x D11",IF(AND($K2075="Y",$G2075&lt;&gt;"UNYIL",$F2075&gt;=DATABASE!$O$8),"3x D11",""))</f>
        <v/>
      </c>
      <c r="F2075" s="9" t="str">
        <f>IF('DATA ACCURATE'!N2078&lt;&gt;"",'DATA ACCURATE'!N2078,"")</f>
        <v/>
      </c>
      <c r="G2075" t="str">
        <f>IF(F2075="","",IF(F2075&lt;=DATABASE!$I$8,"UNYIL",IF(F2075&lt;=DATABASE!$J$8,"KECIL",IF(F2075&lt;DATABASE!$K$8,"TANGGUNG",IF(F2075&gt;=DATABASE!$K$8,"BESAR","")))))</f>
        <v/>
      </c>
      <c r="H2075" s="16" t="str">
        <f>IF('DATA ACCURATE'!J2078&lt;&gt;"",'DATA ACCURATE'!J2078,"")</f>
        <v/>
      </c>
      <c r="I2075" s="35" t="str">
        <f>IF(B2075&lt;&gt;"",IFERROR(VLOOKUP(B2075,'DATA TIMBANGAN'!G:M,7,FALSE),VLOOKUP(B2075,'DATA TIMBANGAN'!G:M,7)),"")</f>
        <v/>
      </c>
      <c r="J2075" s="25" t="str">
        <f>IF(H2075&lt;&gt;"",IFERROR(INDEX(DATABASE!$Z$19:$Z$38,MATCH(DATEVALUE(H2075),DATABASE!$AA$19:$AA$38,0)),INDEX(DATABASE!$Z$12:$Z$18,MATCH(WEEKDAY(H2075,2),DATABASE!$AA$12:$AA$18,0))),"")</f>
        <v/>
      </c>
      <c r="K2075" s="25" t="str">
        <f>IF('DATA ACCURATE'!V2078&lt;&gt;"",'DATA ACCURATE'!V2078,"")</f>
        <v/>
      </c>
      <c r="L2075" s="80" t="str">
        <f>IF($H2075="","",IF(OR($J2075="LIBUR",AND($L2074="LIBUR",$O2074=$O2075)),"LIBUR",IF(AND(OR($L2074="LUAR JAM KERJA 1",$L2074="LUAR JAM KERJA 2"),OR(OR(AND($H2074=$H2075,AND(OR($I2075&gt;DATABASE!$J$3,$I2075&lt;DATABASE!$J$6),((DATEVALUE($H2075)+$I2075)-(DATEVALUE($H2074)+$I2074))&lt;DATABASE!$J$6)),AND($H2074=$H2075,$O2074=$O2075,OR($I2075&gt;DATABASE!$J$6,$I2075&lt;DATABASE!$J$3))),AND(($H2075-$H2074)=1,OR($I2075&lt;DATABASE!$I$6,((DATEVALUE($H2075)+$I2075)-(DATEVALUE($H2074)+$I2074))&lt;DATABASE!$J$6))),$A2075=$A2074),"LUAR JAM KERJA 2",IF(AND(OR(WEEKDAY($H2075,2)=1,WEEKDAY($H2075,2)=2,WEEKDAY($H2075,2)=3,WEEKDAY($H2075,2)=4,WEEKDAY($H2075,2)=5),$I2075&lt;=DATABASE!$J$3,$I2075&gt;=DATABASE!$I$3),"JAM KERJA",IF(AND(WEEKDAY($H2075,2)=6,$I2075&lt;=DATABASE!$J$4,$I2075&gt;=DATABASE!$I$4),"JAM KERJA","LUAR JAM KERJA 1")))))</f>
        <v/>
      </c>
      <c r="M2075" s="33" t="str">
        <f>IF('DATA ACCURATE'!T2078&lt;&gt;"",IF('DATA ACCURATE'!T2078&gt;100,'DATA ACCURATE'!T2078/10,'DATA ACCURATE'!T2078),"")</f>
        <v/>
      </c>
      <c r="N2075" t="str">
        <f>IF(M2075="","",IF(M2075&lt;=DATABASE!$I$9,"LOKAL",IF(M2075&lt;DATABASE!$J$9,"LUAR KOTA 1",IF($M2075&gt;=DATABASE!$J$9,"LUAR KOTA 2",""))))</f>
        <v/>
      </c>
      <c r="O2075" s="38" t="str">
        <f>IF('DATA ACCURATE'!L2078&lt;&gt;"",'DATA ACCURATE'!L2078,"")</f>
        <v/>
      </c>
      <c r="Q2075" s="38">
        <f t="shared" si="224"/>
        <v>0</v>
      </c>
      <c r="R2075" s="38">
        <f t="shared" si="224"/>
        <v>0</v>
      </c>
      <c r="S2075" s="38">
        <f t="shared" si="224"/>
        <v>0</v>
      </c>
      <c r="T2075" s="38">
        <f t="shared" si="224"/>
        <v>0</v>
      </c>
      <c r="U2075" s="38">
        <f t="shared" si="225"/>
        <v>0</v>
      </c>
      <c r="V2075" s="38">
        <f t="shared" si="225"/>
        <v>0</v>
      </c>
      <c r="W2075" s="38">
        <f t="shared" si="225"/>
        <v>0</v>
      </c>
      <c r="X2075" s="38">
        <f t="shared" si="226"/>
        <v>0</v>
      </c>
      <c r="Y2075" s="38">
        <f t="shared" si="226"/>
        <v>0</v>
      </c>
      <c r="Z2075" s="38">
        <f t="shared" si="226"/>
        <v>0</v>
      </c>
      <c r="AA2075" s="38">
        <f t="shared" si="226"/>
        <v>0</v>
      </c>
      <c r="AB2075" s="38">
        <f t="shared" si="227"/>
        <v>0</v>
      </c>
      <c r="AC2075" s="38">
        <f t="shared" si="228"/>
        <v>0</v>
      </c>
      <c r="AD2075" s="38" t="str">
        <f t="shared" si="229"/>
        <v>000000000000</v>
      </c>
    </row>
    <row r="2076" spans="1:30">
      <c r="A2076" s="9" t="str">
        <f>IF('DATA ACCURATE'!A2079&lt;&gt;"",'DATA ACCURATE'!A2079,"")</f>
        <v/>
      </c>
      <c r="B2076" s="9" t="str">
        <f>IF('DATA ACCURATE'!D2079&lt;&gt;"",'DATA ACCURATE'!D2079,"")</f>
        <v/>
      </c>
      <c r="C2076" s="38" t="str">
        <f>IF($AD2076="000000000000","",INDEX(DATABASE!$W$12:$W$71,MATCH($AD2076,DATABASE!$V$12:$V$71,0)))</f>
        <v/>
      </c>
      <c r="D2076" s="34" t="str">
        <f>IF(C2076="","",IF(E2076="",INDEX(DATABASE!$AF$13:$AF$62,MATCH($C2076,DATABASE!$AC$13:$AC$62,0)),IF(E2076="2x D11",INDEX(DATABASE!$AF$13:$AF$62,MATCH($C2076,DATABASE!$AC$13:$AC$62,0))+2*DATABASE!$AF$62,IF(E2076="3x D11",INDEX(DATABASE!$AF$13:$AF$62,MATCH($C2076,DATABASE!$AC$13:$AC$62,0))+3*DATABASE!$AF$62,""))))</f>
        <v/>
      </c>
      <c r="E2076" s="38" t="str">
        <f>IF(AND($K2076="Y",$G2076&lt;&gt;"UNYIL",$F2076&lt;DATABASE!$O$8),"2x D11",IF(AND($K2076="Y",$G2076&lt;&gt;"UNYIL",$F2076&gt;=DATABASE!$O$8),"3x D11",""))</f>
        <v/>
      </c>
      <c r="F2076" s="9" t="str">
        <f>IF('DATA ACCURATE'!N2079&lt;&gt;"",'DATA ACCURATE'!N2079,"")</f>
        <v/>
      </c>
      <c r="G2076" t="str">
        <f>IF(F2076="","",IF(F2076&lt;=DATABASE!$I$8,"UNYIL",IF(F2076&lt;=DATABASE!$J$8,"KECIL",IF(F2076&lt;DATABASE!$K$8,"TANGGUNG",IF(F2076&gt;=DATABASE!$K$8,"BESAR","")))))</f>
        <v/>
      </c>
      <c r="H2076" s="16" t="str">
        <f>IF('DATA ACCURATE'!J2079&lt;&gt;"",'DATA ACCURATE'!J2079,"")</f>
        <v/>
      </c>
      <c r="I2076" s="35" t="str">
        <f>IF(B2076&lt;&gt;"",IFERROR(VLOOKUP(B2076,'DATA TIMBANGAN'!G:M,7,FALSE),VLOOKUP(B2076,'DATA TIMBANGAN'!G:M,7)),"")</f>
        <v/>
      </c>
      <c r="J2076" s="25" t="str">
        <f>IF(H2076&lt;&gt;"",IFERROR(INDEX(DATABASE!$Z$19:$Z$38,MATCH(DATEVALUE(H2076),DATABASE!$AA$19:$AA$38,0)),INDEX(DATABASE!$Z$12:$Z$18,MATCH(WEEKDAY(H2076,2),DATABASE!$AA$12:$AA$18,0))),"")</f>
        <v/>
      </c>
      <c r="K2076" s="25" t="str">
        <f>IF('DATA ACCURATE'!V2079&lt;&gt;"",'DATA ACCURATE'!V2079,"")</f>
        <v/>
      </c>
      <c r="L2076" s="80" t="str">
        <f>IF($H2076="","",IF(OR($J2076="LIBUR",AND($L2075="LIBUR",$O2075=$O2076)),"LIBUR",IF(AND(OR($L2075="LUAR JAM KERJA 1",$L2075="LUAR JAM KERJA 2"),OR(OR(AND($H2075=$H2076,AND(OR($I2076&gt;DATABASE!$J$3,$I2076&lt;DATABASE!$J$6),((DATEVALUE($H2076)+$I2076)-(DATEVALUE($H2075)+$I2075))&lt;DATABASE!$J$6)),AND($H2075=$H2076,$O2075=$O2076,OR($I2076&gt;DATABASE!$J$6,$I2076&lt;DATABASE!$J$3))),AND(($H2076-$H2075)=1,OR($I2076&lt;DATABASE!$I$6,((DATEVALUE($H2076)+$I2076)-(DATEVALUE($H2075)+$I2075))&lt;DATABASE!$J$6))),$A2076=$A2075),"LUAR JAM KERJA 2",IF(AND(OR(WEEKDAY($H2076,2)=1,WEEKDAY($H2076,2)=2,WEEKDAY($H2076,2)=3,WEEKDAY($H2076,2)=4,WEEKDAY($H2076,2)=5),$I2076&lt;=DATABASE!$J$3,$I2076&gt;=DATABASE!$I$3),"JAM KERJA",IF(AND(WEEKDAY($H2076,2)=6,$I2076&lt;=DATABASE!$J$4,$I2076&gt;=DATABASE!$I$4),"JAM KERJA","LUAR JAM KERJA 1")))))</f>
        <v/>
      </c>
      <c r="M2076" s="33" t="str">
        <f>IF('DATA ACCURATE'!T2079&lt;&gt;"",IF('DATA ACCURATE'!T2079&gt;100,'DATA ACCURATE'!T2079/10,'DATA ACCURATE'!T2079),"")</f>
        <v/>
      </c>
      <c r="N2076" t="str">
        <f>IF(M2076="","",IF(M2076&lt;=DATABASE!$I$9,"LOKAL",IF(M2076&lt;DATABASE!$J$9,"LUAR KOTA 1",IF($M2076&gt;=DATABASE!$J$9,"LUAR KOTA 2",""))))</f>
        <v/>
      </c>
      <c r="O2076" s="38" t="str">
        <f>IF('DATA ACCURATE'!L2079&lt;&gt;"",'DATA ACCURATE'!L2079,"")</f>
        <v/>
      </c>
      <c r="Q2076" s="38">
        <f t="shared" si="224"/>
        <v>0</v>
      </c>
      <c r="R2076" s="38">
        <f t="shared" si="224"/>
        <v>0</v>
      </c>
      <c r="S2076" s="38">
        <f t="shared" si="224"/>
        <v>0</v>
      </c>
      <c r="T2076" s="38">
        <f t="shared" si="224"/>
        <v>0</v>
      </c>
      <c r="U2076" s="38">
        <f t="shared" si="225"/>
        <v>0</v>
      </c>
      <c r="V2076" s="38">
        <f t="shared" si="225"/>
        <v>0</v>
      </c>
      <c r="W2076" s="38">
        <f t="shared" si="225"/>
        <v>0</v>
      </c>
      <c r="X2076" s="38">
        <f t="shared" si="226"/>
        <v>0</v>
      </c>
      <c r="Y2076" s="38">
        <f t="shared" si="226"/>
        <v>0</v>
      </c>
      <c r="Z2076" s="38">
        <f t="shared" si="226"/>
        <v>0</v>
      </c>
      <c r="AA2076" s="38">
        <f t="shared" si="226"/>
        <v>0</v>
      </c>
      <c r="AB2076" s="38">
        <f t="shared" si="227"/>
        <v>0</v>
      </c>
      <c r="AC2076" s="38">
        <f t="shared" si="228"/>
        <v>0</v>
      </c>
      <c r="AD2076" s="38" t="str">
        <f t="shared" si="229"/>
        <v>000000000000</v>
      </c>
    </row>
    <row r="2077" spans="1:30">
      <c r="A2077" s="9" t="str">
        <f>IF('DATA ACCURATE'!A2080&lt;&gt;"",'DATA ACCURATE'!A2080,"")</f>
        <v/>
      </c>
      <c r="B2077" s="9" t="str">
        <f>IF('DATA ACCURATE'!D2080&lt;&gt;"",'DATA ACCURATE'!D2080,"")</f>
        <v/>
      </c>
      <c r="C2077" s="38" t="str">
        <f>IF($AD2077="000000000000","",INDEX(DATABASE!$W$12:$W$71,MATCH($AD2077,DATABASE!$V$12:$V$71,0)))</f>
        <v/>
      </c>
      <c r="D2077" s="34" t="str">
        <f>IF(C2077="","",IF(E2077="",INDEX(DATABASE!$AF$13:$AF$62,MATCH($C2077,DATABASE!$AC$13:$AC$62,0)),IF(E2077="2x D11",INDEX(DATABASE!$AF$13:$AF$62,MATCH($C2077,DATABASE!$AC$13:$AC$62,0))+2*DATABASE!$AF$62,IF(E2077="3x D11",INDEX(DATABASE!$AF$13:$AF$62,MATCH($C2077,DATABASE!$AC$13:$AC$62,0))+3*DATABASE!$AF$62,""))))</f>
        <v/>
      </c>
      <c r="E2077" s="38" t="str">
        <f>IF(AND($K2077="Y",$G2077&lt;&gt;"UNYIL",$F2077&lt;DATABASE!$O$8),"2x D11",IF(AND($K2077="Y",$G2077&lt;&gt;"UNYIL",$F2077&gt;=DATABASE!$O$8),"3x D11",""))</f>
        <v/>
      </c>
      <c r="F2077" s="9" t="str">
        <f>IF('DATA ACCURATE'!N2080&lt;&gt;"",'DATA ACCURATE'!N2080,"")</f>
        <v/>
      </c>
      <c r="G2077" t="str">
        <f>IF(F2077="","",IF(F2077&lt;=DATABASE!$I$8,"UNYIL",IF(F2077&lt;=DATABASE!$J$8,"KECIL",IF(F2077&lt;DATABASE!$K$8,"TANGGUNG",IF(F2077&gt;=DATABASE!$K$8,"BESAR","")))))</f>
        <v/>
      </c>
      <c r="H2077" s="16" t="str">
        <f>IF('DATA ACCURATE'!J2080&lt;&gt;"",'DATA ACCURATE'!J2080,"")</f>
        <v/>
      </c>
      <c r="I2077" s="35" t="str">
        <f>IF(B2077&lt;&gt;"",IFERROR(VLOOKUP(B2077,'DATA TIMBANGAN'!G:M,7,FALSE),VLOOKUP(B2077,'DATA TIMBANGAN'!G:M,7)),"")</f>
        <v/>
      </c>
      <c r="J2077" s="25" t="str">
        <f>IF(H2077&lt;&gt;"",IFERROR(INDEX(DATABASE!$Z$19:$Z$38,MATCH(DATEVALUE(H2077),DATABASE!$AA$19:$AA$38,0)),INDEX(DATABASE!$Z$12:$Z$18,MATCH(WEEKDAY(H2077,2),DATABASE!$AA$12:$AA$18,0))),"")</f>
        <v/>
      </c>
      <c r="K2077" s="25" t="str">
        <f>IF('DATA ACCURATE'!V2080&lt;&gt;"",'DATA ACCURATE'!V2080,"")</f>
        <v/>
      </c>
      <c r="L2077" s="80" t="str">
        <f>IF($H2077="","",IF(OR($J2077="LIBUR",AND($L2076="LIBUR",$O2076=$O2077)),"LIBUR",IF(AND(OR($L2076="LUAR JAM KERJA 1",$L2076="LUAR JAM KERJA 2"),OR(OR(AND($H2076=$H2077,AND(OR($I2077&gt;DATABASE!$J$3,$I2077&lt;DATABASE!$J$6),((DATEVALUE($H2077)+$I2077)-(DATEVALUE($H2076)+$I2076))&lt;DATABASE!$J$6)),AND($H2076=$H2077,$O2076=$O2077,OR($I2077&gt;DATABASE!$J$6,$I2077&lt;DATABASE!$J$3))),AND(($H2077-$H2076)=1,OR($I2077&lt;DATABASE!$I$6,((DATEVALUE($H2077)+$I2077)-(DATEVALUE($H2076)+$I2076))&lt;DATABASE!$J$6))),$A2077=$A2076),"LUAR JAM KERJA 2",IF(AND(OR(WEEKDAY($H2077,2)=1,WEEKDAY($H2077,2)=2,WEEKDAY($H2077,2)=3,WEEKDAY($H2077,2)=4,WEEKDAY($H2077,2)=5),$I2077&lt;=DATABASE!$J$3,$I2077&gt;=DATABASE!$I$3),"JAM KERJA",IF(AND(WEEKDAY($H2077,2)=6,$I2077&lt;=DATABASE!$J$4,$I2077&gt;=DATABASE!$I$4),"JAM KERJA","LUAR JAM KERJA 1")))))</f>
        <v/>
      </c>
      <c r="M2077" s="33" t="str">
        <f>IF('DATA ACCURATE'!T2080&lt;&gt;"",IF('DATA ACCURATE'!T2080&gt;100,'DATA ACCURATE'!T2080/10,'DATA ACCURATE'!T2080),"")</f>
        <v/>
      </c>
      <c r="N2077" t="str">
        <f>IF(M2077="","",IF(M2077&lt;=DATABASE!$I$9,"LOKAL",IF(M2077&lt;DATABASE!$J$9,"LUAR KOTA 1",IF($M2077&gt;=DATABASE!$J$9,"LUAR KOTA 2",""))))</f>
        <v/>
      </c>
      <c r="O2077" s="38" t="str">
        <f>IF('DATA ACCURATE'!L2080&lt;&gt;"",'DATA ACCURATE'!L2080,"")</f>
        <v/>
      </c>
      <c r="Q2077" s="38">
        <f t="shared" si="224"/>
        <v>0</v>
      </c>
      <c r="R2077" s="38">
        <f t="shared" si="224"/>
        <v>0</v>
      </c>
      <c r="S2077" s="38">
        <f t="shared" si="224"/>
        <v>0</v>
      </c>
      <c r="T2077" s="38">
        <f t="shared" si="224"/>
        <v>0</v>
      </c>
      <c r="U2077" s="38">
        <f t="shared" si="225"/>
        <v>0</v>
      </c>
      <c r="V2077" s="38">
        <f t="shared" si="225"/>
        <v>0</v>
      </c>
      <c r="W2077" s="38">
        <f t="shared" si="225"/>
        <v>0</v>
      </c>
      <c r="X2077" s="38">
        <f t="shared" si="226"/>
        <v>0</v>
      </c>
      <c r="Y2077" s="38">
        <f t="shared" si="226"/>
        <v>0</v>
      </c>
      <c r="Z2077" s="38">
        <f t="shared" si="226"/>
        <v>0</v>
      </c>
      <c r="AA2077" s="38">
        <f t="shared" si="226"/>
        <v>0</v>
      </c>
      <c r="AB2077" s="38">
        <f t="shared" si="227"/>
        <v>0</v>
      </c>
      <c r="AC2077" s="38">
        <f t="shared" si="228"/>
        <v>0</v>
      </c>
      <c r="AD2077" s="38" t="str">
        <f t="shared" si="229"/>
        <v>000000000000</v>
      </c>
    </row>
    <row r="2078" spans="1:30">
      <c r="A2078" s="9" t="str">
        <f>IF('DATA ACCURATE'!A2081&lt;&gt;"",'DATA ACCURATE'!A2081,"")</f>
        <v/>
      </c>
      <c r="B2078" s="9" t="str">
        <f>IF('DATA ACCURATE'!D2081&lt;&gt;"",'DATA ACCURATE'!D2081,"")</f>
        <v/>
      </c>
      <c r="C2078" s="38" t="str">
        <f>IF($AD2078="000000000000","",INDEX(DATABASE!$W$12:$W$71,MATCH($AD2078,DATABASE!$V$12:$V$71,0)))</f>
        <v/>
      </c>
      <c r="D2078" s="34" t="str">
        <f>IF(C2078="","",IF(E2078="",INDEX(DATABASE!$AF$13:$AF$62,MATCH($C2078,DATABASE!$AC$13:$AC$62,0)),IF(E2078="2x D11",INDEX(DATABASE!$AF$13:$AF$62,MATCH($C2078,DATABASE!$AC$13:$AC$62,0))+2*DATABASE!$AF$62,IF(E2078="3x D11",INDEX(DATABASE!$AF$13:$AF$62,MATCH($C2078,DATABASE!$AC$13:$AC$62,0))+3*DATABASE!$AF$62,""))))</f>
        <v/>
      </c>
      <c r="E2078" s="38" t="str">
        <f>IF(AND($K2078="Y",$G2078&lt;&gt;"UNYIL",$F2078&lt;DATABASE!$O$8),"2x D11",IF(AND($K2078="Y",$G2078&lt;&gt;"UNYIL",$F2078&gt;=DATABASE!$O$8),"3x D11",""))</f>
        <v/>
      </c>
      <c r="F2078" s="9" t="str">
        <f>IF('DATA ACCURATE'!N2081&lt;&gt;"",'DATA ACCURATE'!N2081,"")</f>
        <v/>
      </c>
      <c r="G2078" t="str">
        <f>IF(F2078="","",IF(F2078&lt;=DATABASE!$I$8,"UNYIL",IF(F2078&lt;=DATABASE!$J$8,"KECIL",IF(F2078&lt;DATABASE!$K$8,"TANGGUNG",IF(F2078&gt;=DATABASE!$K$8,"BESAR","")))))</f>
        <v/>
      </c>
      <c r="H2078" s="16" t="str">
        <f>IF('DATA ACCURATE'!J2081&lt;&gt;"",'DATA ACCURATE'!J2081,"")</f>
        <v/>
      </c>
      <c r="I2078" s="35" t="str">
        <f>IF(B2078&lt;&gt;"",IFERROR(VLOOKUP(B2078,'DATA TIMBANGAN'!G:M,7,FALSE),VLOOKUP(B2078,'DATA TIMBANGAN'!G:M,7)),"")</f>
        <v/>
      </c>
      <c r="J2078" s="25" t="str">
        <f>IF(H2078&lt;&gt;"",IFERROR(INDEX(DATABASE!$Z$19:$Z$38,MATCH(DATEVALUE(H2078),DATABASE!$AA$19:$AA$38,0)),INDEX(DATABASE!$Z$12:$Z$18,MATCH(WEEKDAY(H2078,2),DATABASE!$AA$12:$AA$18,0))),"")</f>
        <v/>
      </c>
      <c r="K2078" s="25" t="str">
        <f>IF('DATA ACCURATE'!V2081&lt;&gt;"",'DATA ACCURATE'!V2081,"")</f>
        <v/>
      </c>
      <c r="L2078" s="80" t="str">
        <f>IF($H2078="","",IF(OR($J2078="LIBUR",AND($L2077="LIBUR",$O2077=$O2078)),"LIBUR",IF(AND(OR($L2077="LUAR JAM KERJA 1",$L2077="LUAR JAM KERJA 2"),OR(OR(AND($H2077=$H2078,AND(OR($I2078&gt;DATABASE!$J$3,$I2078&lt;DATABASE!$J$6),((DATEVALUE($H2078)+$I2078)-(DATEVALUE($H2077)+$I2077))&lt;DATABASE!$J$6)),AND($H2077=$H2078,$O2077=$O2078,OR($I2078&gt;DATABASE!$J$6,$I2078&lt;DATABASE!$J$3))),AND(($H2078-$H2077)=1,OR($I2078&lt;DATABASE!$I$6,((DATEVALUE($H2078)+$I2078)-(DATEVALUE($H2077)+$I2077))&lt;DATABASE!$J$6))),$A2078=$A2077),"LUAR JAM KERJA 2",IF(AND(OR(WEEKDAY($H2078,2)=1,WEEKDAY($H2078,2)=2,WEEKDAY($H2078,2)=3,WEEKDAY($H2078,2)=4,WEEKDAY($H2078,2)=5),$I2078&lt;=DATABASE!$J$3,$I2078&gt;=DATABASE!$I$3),"JAM KERJA",IF(AND(WEEKDAY($H2078,2)=6,$I2078&lt;=DATABASE!$J$4,$I2078&gt;=DATABASE!$I$4),"JAM KERJA","LUAR JAM KERJA 1")))))</f>
        <v/>
      </c>
      <c r="M2078" s="33" t="str">
        <f>IF('DATA ACCURATE'!T2081&lt;&gt;"",IF('DATA ACCURATE'!T2081&gt;100,'DATA ACCURATE'!T2081/10,'DATA ACCURATE'!T2081),"")</f>
        <v/>
      </c>
      <c r="N2078" t="str">
        <f>IF(M2078="","",IF(M2078&lt;=DATABASE!$I$9,"LOKAL",IF(M2078&lt;DATABASE!$J$9,"LUAR KOTA 1",IF($M2078&gt;=DATABASE!$J$9,"LUAR KOTA 2",""))))</f>
        <v/>
      </c>
      <c r="O2078" s="38" t="str">
        <f>IF('DATA ACCURATE'!L2081&lt;&gt;"",'DATA ACCURATE'!L2081,"")</f>
        <v/>
      </c>
      <c r="Q2078" s="38">
        <f t="shared" si="224"/>
        <v>0</v>
      </c>
      <c r="R2078" s="38">
        <f t="shared" si="224"/>
        <v>0</v>
      </c>
      <c r="S2078" s="38">
        <f t="shared" si="224"/>
        <v>0</v>
      </c>
      <c r="T2078" s="38">
        <f t="shared" si="224"/>
        <v>0</v>
      </c>
      <c r="U2078" s="38">
        <f t="shared" si="225"/>
        <v>0</v>
      </c>
      <c r="V2078" s="38">
        <f t="shared" si="225"/>
        <v>0</v>
      </c>
      <c r="W2078" s="38">
        <f t="shared" si="225"/>
        <v>0</v>
      </c>
      <c r="X2078" s="38">
        <f t="shared" si="226"/>
        <v>0</v>
      </c>
      <c r="Y2078" s="38">
        <f t="shared" si="226"/>
        <v>0</v>
      </c>
      <c r="Z2078" s="38">
        <f t="shared" si="226"/>
        <v>0</v>
      </c>
      <c r="AA2078" s="38">
        <f t="shared" si="226"/>
        <v>0</v>
      </c>
      <c r="AB2078" s="38">
        <f t="shared" si="227"/>
        <v>0</v>
      </c>
      <c r="AC2078" s="38">
        <f t="shared" si="228"/>
        <v>0</v>
      </c>
      <c r="AD2078" s="38" t="str">
        <f t="shared" si="229"/>
        <v>000000000000</v>
      </c>
    </row>
    <row r="2079" spans="1:30">
      <c r="A2079" s="9" t="str">
        <f>IF('DATA ACCURATE'!A2082&lt;&gt;"",'DATA ACCURATE'!A2082,"")</f>
        <v/>
      </c>
      <c r="B2079" s="9" t="str">
        <f>IF('DATA ACCURATE'!D2082&lt;&gt;"",'DATA ACCURATE'!D2082,"")</f>
        <v/>
      </c>
      <c r="C2079" s="38" t="str">
        <f>IF($AD2079="000000000000","",INDEX(DATABASE!$W$12:$W$71,MATCH($AD2079,DATABASE!$V$12:$V$71,0)))</f>
        <v/>
      </c>
      <c r="D2079" s="34" t="str">
        <f>IF(C2079="","",IF(E2079="",INDEX(DATABASE!$AF$13:$AF$62,MATCH($C2079,DATABASE!$AC$13:$AC$62,0)),IF(E2079="2x D11",INDEX(DATABASE!$AF$13:$AF$62,MATCH($C2079,DATABASE!$AC$13:$AC$62,0))+2*DATABASE!$AF$62,IF(E2079="3x D11",INDEX(DATABASE!$AF$13:$AF$62,MATCH($C2079,DATABASE!$AC$13:$AC$62,0))+3*DATABASE!$AF$62,""))))</f>
        <v/>
      </c>
      <c r="E2079" s="38" t="str">
        <f>IF(AND($K2079="Y",$G2079&lt;&gt;"UNYIL",$F2079&lt;DATABASE!$O$8),"2x D11",IF(AND($K2079="Y",$G2079&lt;&gt;"UNYIL",$F2079&gt;=DATABASE!$O$8),"3x D11",""))</f>
        <v/>
      </c>
      <c r="F2079" s="9" t="str">
        <f>IF('DATA ACCURATE'!N2082&lt;&gt;"",'DATA ACCURATE'!N2082,"")</f>
        <v/>
      </c>
      <c r="G2079" t="str">
        <f>IF(F2079="","",IF(F2079&lt;=DATABASE!$I$8,"UNYIL",IF(F2079&lt;=DATABASE!$J$8,"KECIL",IF(F2079&lt;DATABASE!$K$8,"TANGGUNG",IF(F2079&gt;=DATABASE!$K$8,"BESAR","")))))</f>
        <v/>
      </c>
      <c r="H2079" s="16" t="str">
        <f>IF('DATA ACCURATE'!J2082&lt;&gt;"",'DATA ACCURATE'!J2082,"")</f>
        <v/>
      </c>
      <c r="I2079" s="35" t="str">
        <f>IF(B2079&lt;&gt;"",IFERROR(VLOOKUP(B2079,'DATA TIMBANGAN'!G:M,7,FALSE),VLOOKUP(B2079,'DATA TIMBANGAN'!G:M,7)),"")</f>
        <v/>
      </c>
      <c r="J2079" s="25" t="str">
        <f>IF(H2079&lt;&gt;"",IFERROR(INDEX(DATABASE!$Z$19:$Z$38,MATCH(DATEVALUE(H2079),DATABASE!$AA$19:$AA$38,0)),INDEX(DATABASE!$Z$12:$Z$18,MATCH(WEEKDAY(H2079,2),DATABASE!$AA$12:$AA$18,0))),"")</f>
        <v/>
      </c>
      <c r="K2079" s="25" t="str">
        <f>IF('DATA ACCURATE'!V2082&lt;&gt;"",'DATA ACCURATE'!V2082,"")</f>
        <v/>
      </c>
      <c r="L2079" s="80" t="str">
        <f>IF($H2079="","",IF(OR($J2079="LIBUR",AND($L2078="LIBUR",$O2078=$O2079)),"LIBUR",IF(AND(OR($L2078="LUAR JAM KERJA 1",$L2078="LUAR JAM KERJA 2"),OR(OR(AND($H2078=$H2079,AND(OR($I2079&gt;DATABASE!$J$3,$I2079&lt;DATABASE!$J$6),((DATEVALUE($H2079)+$I2079)-(DATEVALUE($H2078)+$I2078))&lt;DATABASE!$J$6)),AND($H2078=$H2079,$O2078=$O2079,OR($I2079&gt;DATABASE!$J$6,$I2079&lt;DATABASE!$J$3))),AND(($H2079-$H2078)=1,OR($I2079&lt;DATABASE!$I$6,((DATEVALUE($H2079)+$I2079)-(DATEVALUE($H2078)+$I2078))&lt;DATABASE!$J$6))),$A2079=$A2078),"LUAR JAM KERJA 2",IF(AND(OR(WEEKDAY($H2079,2)=1,WEEKDAY($H2079,2)=2,WEEKDAY($H2079,2)=3,WEEKDAY($H2079,2)=4,WEEKDAY($H2079,2)=5),$I2079&lt;=DATABASE!$J$3,$I2079&gt;=DATABASE!$I$3),"JAM KERJA",IF(AND(WEEKDAY($H2079,2)=6,$I2079&lt;=DATABASE!$J$4,$I2079&gt;=DATABASE!$I$4),"JAM KERJA","LUAR JAM KERJA 1")))))</f>
        <v/>
      </c>
      <c r="M2079" s="33" t="str">
        <f>IF('DATA ACCURATE'!T2082&lt;&gt;"",IF('DATA ACCURATE'!T2082&gt;100,'DATA ACCURATE'!T2082/10,'DATA ACCURATE'!T2082),"")</f>
        <v/>
      </c>
      <c r="N2079" t="str">
        <f>IF(M2079="","",IF(M2079&lt;=DATABASE!$I$9,"LOKAL",IF(M2079&lt;DATABASE!$J$9,"LUAR KOTA 1",IF($M2079&gt;=DATABASE!$J$9,"LUAR KOTA 2",""))))</f>
        <v/>
      </c>
      <c r="O2079" s="38" t="str">
        <f>IF('DATA ACCURATE'!L2082&lt;&gt;"",'DATA ACCURATE'!L2082,"")</f>
        <v/>
      </c>
      <c r="Q2079" s="38">
        <f t="shared" si="224"/>
        <v>0</v>
      </c>
      <c r="R2079" s="38">
        <f t="shared" si="224"/>
        <v>0</v>
      </c>
      <c r="S2079" s="38">
        <f t="shared" si="224"/>
        <v>0</v>
      </c>
      <c r="T2079" s="38">
        <f t="shared" si="224"/>
        <v>0</v>
      </c>
      <c r="U2079" s="38">
        <f t="shared" si="225"/>
        <v>0</v>
      </c>
      <c r="V2079" s="38">
        <f t="shared" si="225"/>
        <v>0</v>
      </c>
      <c r="W2079" s="38">
        <f t="shared" si="225"/>
        <v>0</v>
      </c>
      <c r="X2079" s="38">
        <f t="shared" si="226"/>
        <v>0</v>
      </c>
      <c r="Y2079" s="38">
        <f t="shared" si="226"/>
        <v>0</v>
      </c>
      <c r="Z2079" s="38">
        <f t="shared" si="226"/>
        <v>0</v>
      </c>
      <c r="AA2079" s="38">
        <f t="shared" si="226"/>
        <v>0</v>
      </c>
      <c r="AB2079" s="38">
        <f t="shared" si="227"/>
        <v>0</v>
      </c>
      <c r="AC2079" s="38">
        <f t="shared" si="228"/>
        <v>0</v>
      </c>
      <c r="AD2079" s="38" t="str">
        <f t="shared" si="229"/>
        <v>000000000000</v>
      </c>
    </row>
    <row r="2080" spans="1:30">
      <c r="A2080" s="9" t="str">
        <f>IF('DATA ACCURATE'!A2083&lt;&gt;"",'DATA ACCURATE'!A2083,"")</f>
        <v/>
      </c>
      <c r="B2080" s="9" t="str">
        <f>IF('DATA ACCURATE'!D2083&lt;&gt;"",'DATA ACCURATE'!D2083,"")</f>
        <v/>
      </c>
      <c r="C2080" s="38" t="str">
        <f>IF($AD2080="000000000000","",INDEX(DATABASE!$W$12:$W$71,MATCH($AD2080,DATABASE!$V$12:$V$71,0)))</f>
        <v/>
      </c>
      <c r="D2080" s="34" t="str">
        <f>IF(C2080="","",IF(E2080="",INDEX(DATABASE!$AF$13:$AF$62,MATCH($C2080,DATABASE!$AC$13:$AC$62,0)),IF(E2080="2x D11",INDEX(DATABASE!$AF$13:$AF$62,MATCH($C2080,DATABASE!$AC$13:$AC$62,0))+2*DATABASE!$AF$62,IF(E2080="3x D11",INDEX(DATABASE!$AF$13:$AF$62,MATCH($C2080,DATABASE!$AC$13:$AC$62,0))+3*DATABASE!$AF$62,""))))</f>
        <v/>
      </c>
      <c r="E2080" s="38" t="str">
        <f>IF(AND($K2080="Y",$G2080&lt;&gt;"UNYIL",$F2080&lt;DATABASE!$O$8),"2x D11",IF(AND($K2080="Y",$G2080&lt;&gt;"UNYIL",$F2080&gt;=DATABASE!$O$8),"3x D11",""))</f>
        <v/>
      </c>
      <c r="F2080" s="9" t="str">
        <f>IF('DATA ACCURATE'!N2083&lt;&gt;"",'DATA ACCURATE'!N2083,"")</f>
        <v/>
      </c>
      <c r="G2080" t="str">
        <f>IF(F2080="","",IF(F2080&lt;=DATABASE!$I$8,"UNYIL",IF(F2080&lt;=DATABASE!$J$8,"KECIL",IF(F2080&lt;DATABASE!$K$8,"TANGGUNG",IF(F2080&gt;=DATABASE!$K$8,"BESAR","")))))</f>
        <v/>
      </c>
      <c r="H2080" s="16" t="str">
        <f>IF('DATA ACCURATE'!J2083&lt;&gt;"",'DATA ACCURATE'!J2083,"")</f>
        <v/>
      </c>
      <c r="I2080" s="35" t="str">
        <f>IF(B2080&lt;&gt;"",IFERROR(VLOOKUP(B2080,'DATA TIMBANGAN'!G:M,7,FALSE),VLOOKUP(B2080,'DATA TIMBANGAN'!G:M,7)),"")</f>
        <v/>
      </c>
      <c r="J2080" s="25" t="str">
        <f>IF(H2080&lt;&gt;"",IFERROR(INDEX(DATABASE!$Z$19:$Z$38,MATCH(DATEVALUE(H2080),DATABASE!$AA$19:$AA$38,0)),INDEX(DATABASE!$Z$12:$Z$18,MATCH(WEEKDAY(H2080,2),DATABASE!$AA$12:$AA$18,0))),"")</f>
        <v/>
      </c>
      <c r="K2080" s="25" t="str">
        <f>IF('DATA ACCURATE'!V2083&lt;&gt;"",'DATA ACCURATE'!V2083,"")</f>
        <v/>
      </c>
      <c r="L2080" s="80" t="str">
        <f>IF($H2080="","",IF(OR($J2080="LIBUR",AND($L2079="LIBUR",$O2079=$O2080)),"LIBUR",IF(AND(OR($L2079="LUAR JAM KERJA 1",$L2079="LUAR JAM KERJA 2"),OR(OR(AND($H2079=$H2080,AND(OR($I2080&gt;DATABASE!$J$3,$I2080&lt;DATABASE!$J$6),((DATEVALUE($H2080)+$I2080)-(DATEVALUE($H2079)+$I2079))&lt;DATABASE!$J$6)),AND($H2079=$H2080,$O2079=$O2080,OR($I2080&gt;DATABASE!$J$6,$I2080&lt;DATABASE!$J$3))),AND(($H2080-$H2079)=1,OR($I2080&lt;DATABASE!$I$6,((DATEVALUE($H2080)+$I2080)-(DATEVALUE($H2079)+$I2079))&lt;DATABASE!$J$6))),$A2080=$A2079),"LUAR JAM KERJA 2",IF(AND(OR(WEEKDAY($H2080,2)=1,WEEKDAY($H2080,2)=2,WEEKDAY($H2080,2)=3,WEEKDAY($H2080,2)=4,WEEKDAY($H2080,2)=5),$I2080&lt;=DATABASE!$J$3,$I2080&gt;=DATABASE!$I$3),"JAM KERJA",IF(AND(WEEKDAY($H2080,2)=6,$I2080&lt;=DATABASE!$J$4,$I2080&gt;=DATABASE!$I$4),"JAM KERJA","LUAR JAM KERJA 1")))))</f>
        <v/>
      </c>
      <c r="M2080" s="33" t="str">
        <f>IF('DATA ACCURATE'!T2083&lt;&gt;"",IF('DATA ACCURATE'!T2083&gt;100,'DATA ACCURATE'!T2083/10,'DATA ACCURATE'!T2083),"")</f>
        <v/>
      </c>
      <c r="N2080" t="str">
        <f>IF(M2080="","",IF(M2080&lt;=DATABASE!$I$9,"LOKAL",IF(M2080&lt;DATABASE!$J$9,"LUAR KOTA 1",IF($M2080&gt;=DATABASE!$J$9,"LUAR KOTA 2",""))))</f>
        <v/>
      </c>
      <c r="O2080" s="38" t="str">
        <f>IF('DATA ACCURATE'!L2083&lt;&gt;"",'DATA ACCURATE'!L2083,"")</f>
        <v/>
      </c>
      <c r="Q2080" s="38">
        <f t="shared" si="224"/>
        <v>0</v>
      </c>
      <c r="R2080" s="38">
        <f t="shared" si="224"/>
        <v>0</v>
      </c>
      <c r="S2080" s="38">
        <f t="shared" si="224"/>
        <v>0</v>
      </c>
      <c r="T2080" s="38">
        <f t="shared" si="224"/>
        <v>0</v>
      </c>
      <c r="U2080" s="38">
        <f t="shared" si="225"/>
        <v>0</v>
      </c>
      <c r="V2080" s="38">
        <f t="shared" si="225"/>
        <v>0</v>
      </c>
      <c r="W2080" s="38">
        <f t="shared" si="225"/>
        <v>0</v>
      </c>
      <c r="X2080" s="38">
        <f t="shared" si="226"/>
        <v>0</v>
      </c>
      <c r="Y2080" s="38">
        <f t="shared" si="226"/>
        <v>0</v>
      </c>
      <c r="Z2080" s="38">
        <f t="shared" si="226"/>
        <v>0</v>
      </c>
      <c r="AA2080" s="38">
        <f t="shared" si="226"/>
        <v>0</v>
      </c>
      <c r="AB2080" s="38">
        <f t="shared" si="227"/>
        <v>0</v>
      </c>
      <c r="AC2080" s="38">
        <f t="shared" si="228"/>
        <v>0</v>
      </c>
      <c r="AD2080" s="38" t="str">
        <f t="shared" si="229"/>
        <v>000000000000</v>
      </c>
    </row>
    <row r="2081" spans="1:30">
      <c r="A2081" s="9" t="str">
        <f>IF('DATA ACCURATE'!A2084&lt;&gt;"",'DATA ACCURATE'!A2084,"")</f>
        <v/>
      </c>
      <c r="B2081" s="9" t="str">
        <f>IF('DATA ACCURATE'!D2084&lt;&gt;"",'DATA ACCURATE'!D2084,"")</f>
        <v/>
      </c>
      <c r="C2081" s="38" t="str">
        <f>IF($AD2081="000000000000","",INDEX(DATABASE!$W$12:$W$71,MATCH($AD2081,DATABASE!$V$12:$V$71,0)))</f>
        <v/>
      </c>
      <c r="D2081" s="34" t="str">
        <f>IF(C2081="","",IF(E2081="",INDEX(DATABASE!$AF$13:$AF$62,MATCH($C2081,DATABASE!$AC$13:$AC$62,0)),IF(E2081="2x D11",INDEX(DATABASE!$AF$13:$AF$62,MATCH($C2081,DATABASE!$AC$13:$AC$62,0))+2*DATABASE!$AF$62,IF(E2081="3x D11",INDEX(DATABASE!$AF$13:$AF$62,MATCH($C2081,DATABASE!$AC$13:$AC$62,0))+3*DATABASE!$AF$62,""))))</f>
        <v/>
      </c>
      <c r="E2081" s="38" t="str">
        <f>IF(AND($K2081="Y",$G2081&lt;&gt;"UNYIL",$F2081&lt;DATABASE!$O$8),"2x D11",IF(AND($K2081="Y",$G2081&lt;&gt;"UNYIL",$F2081&gt;=DATABASE!$O$8),"3x D11",""))</f>
        <v/>
      </c>
      <c r="F2081" s="9" t="str">
        <f>IF('DATA ACCURATE'!N2084&lt;&gt;"",'DATA ACCURATE'!N2084,"")</f>
        <v/>
      </c>
      <c r="G2081" t="str">
        <f>IF(F2081="","",IF(F2081&lt;=DATABASE!$I$8,"UNYIL",IF(F2081&lt;=DATABASE!$J$8,"KECIL",IF(F2081&lt;DATABASE!$K$8,"TANGGUNG",IF(F2081&gt;=DATABASE!$K$8,"BESAR","")))))</f>
        <v/>
      </c>
      <c r="H2081" s="16" t="str">
        <f>IF('DATA ACCURATE'!J2084&lt;&gt;"",'DATA ACCURATE'!J2084,"")</f>
        <v/>
      </c>
      <c r="I2081" s="35" t="str">
        <f>IF(B2081&lt;&gt;"",IFERROR(VLOOKUP(B2081,'DATA TIMBANGAN'!G:M,7,FALSE),VLOOKUP(B2081,'DATA TIMBANGAN'!G:M,7)),"")</f>
        <v/>
      </c>
      <c r="J2081" s="25" t="str">
        <f>IF(H2081&lt;&gt;"",IFERROR(INDEX(DATABASE!$Z$19:$Z$38,MATCH(DATEVALUE(H2081),DATABASE!$AA$19:$AA$38,0)),INDEX(DATABASE!$Z$12:$Z$18,MATCH(WEEKDAY(H2081,2),DATABASE!$AA$12:$AA$18,0))),"")</f>
        <v/>
      </c>
      <c r="K2081" s="25" t="str">
        <f>IF('DATA ACCURATE'!V2084&lt;&gt;"",'DATA ACCURATE'!V2084,"")</f>
        <v/>
      </c>
      <c r="L2081" s="80" t="str">
        <f>IF($H2081="","",IF(OR($J2081="LIBUR",AND($L2080="LIBUR",$O2080=$O2081)),"LIBUR",IF(AND(OR($L2080="LUAR JAM KERJA 1",$L2080="LUAR JAM KERJA 2"),OR(OR(AND($H2080=$H2081,AND(OR($I2081&gt;DATABASE!$J$3,$I2081&lt;DATABASE!$J$6),((DATEVALUE($H2081)+$I2081)-(DATEVALUE($H2080)+$I2080))&lt;DATABASE!$J$6)),AND($H2080=$H2081,$O2080=$O2081,OR($I2081&gt;DATABASE!$J$6,$I2081&lt;DATABASE!$J$3))),AND(($H2081-$H2080)=1,OR($I2081&lt;DATABASE!$I$6,((DATEVALUE($H2081)+$I2081)-(DATEVALUE($H2080)+$I2080))&lt;DATABASE!$J$6))),$A2081=$A2080),"LUAR JAM KERJA 2",IF(AND(OR(WEEKDAY($H2081,2)=1,WEEKDAY($H2081,2)=2,WEEKDAY($H2081,2)=3,WEEKDAY($H2081,2)=4,WEEKDAY($H2081,2)=5),$I2081&lt;=DATABASE!$J$3,$I2081&gt;=DATABASE!$I$3),"JAM KERJA",IF(AND(WEEKDAY($H2081,2)=6,$I2081&lt;=DATABASE!$J$4,$I2081&gt;=DATABASE!$I$4),"JAM KERJA","LUAR JAM KERJA 1")))))</f>
        <v/>
      </c>
      <c r="M2081" s="33" t="str">
        <f>IF('DATA ACCURATE'!T2084&lt;&gt;"",IF('DATA ACCURATE'!T2084&gt;100,'DATA ACCURATE'!T2084/10,'DATA ACCURATE'!T2084),"")</f>
        <v/>
      </c>
      <c r="N2081" t="str">
        <f>IF(M2081="","",IF(M2081&lt;=DATABASE!$I$9,"LOKAL",IF(M2081&lt;DATABASE!$J$9,"LUAR KOTA 1",IF($M2081&gt;=DATABASE!$J$9,"LUAR KOTA 2",""))))</f>
        <v/>
      </c>
      <c r="O2081" s="38" t="str">
        <f>IF('DATA ACCURATE'!L2084&lt;&gt;"",'DATA ACCURATE'!L2084,"")</f>
        <v/>
      </c>
      <c r="Q2081" s="38">
        <f t="shared" si="224"/>
        <v>0</v>
      </c>
      <c r="R2081" s="38">
        <f t="shared" si="224"/>
        <v>0</v>
      </c>
      <c r="S2081" s="38">
        <f t="shared" si="224"/>
        <v>0</v>
      </c>
      <c r="T2081" s="38">
        <f t="shared" si="224"/>
        <v>0</v>
      </c>
      <c r="U2081" s="38">
        <f t="shared" si="225"/>
        <v>0</v>
      </c>
      <c r="V2081" s="38">
        <f t="shared" si="225"/>
        <v>0</v>
      </c>
      <c r="W2081" s="38">
        <f t="shared" si="225"/>
        <v>0</v>
      </c>
      <c r="X2081" s="38">
        <f t="shared" si="226"/>
        <v>0</v>
      </c>
      <c r="Y2081" s="38">
        <f t="shared" si="226"/>
        <v>0</v>
      </c>
      <c r="Z2081" s="38">
        <f t="shared" si="226"/>
        <v>0</v>
      </c>
      <c r="AA2081" s="38">
        <f t="shared" si="226"/>
        <v>0</v>
      </c>
      <c r="AB2081" s="38">
        <f t="shared" si="227"/>
        <v>0</v>
      </c>
      <c r="AC2081" s="38">
        <f t="shared" si="228"/>
        <v>0</v>
      </c>
      <c r="AD2081" s="38" t="str">
        <f t="shared" si="229"/>
        <v>000000000000</v>
      </c>
    </row>
    <row r="2082" spans="1:30">
      <c r="A2082" s="9" t="str">
        <f>IF('DATA ACCURATE'!A2085&lt;&gt;"",'DATA ACCURATE'!A2085,"")</f>
        <v/>
      </c>
      <c r="B2082" s="9" t="str">
        <f>IF('DATA ACCURATE'!D2085&lt;&gt;"",'DATA ACCURATE'!D2085,"")</f>
        <v/>
      </c>
      <c r="C2082" s="38" t="str">
        <f>IF($AD2082="000000000000","",INDEX(DATABASE!$W$12:$W$71,MATCH($AD2082,DATABASE!$V$12:$V$71,0)))</f>
        <v/>
      </c>
      <c r="D2082" s="34" t="str">
        <f>IF(C2082="","",IF(E2082="",INDEX(DATABASE!$AF$13:$AF$62,MATCH($C2082,DATABASE!$AC$13:$AC$62,0)),IF(E2082="2x D11",INDEX(DATABASE!$AF$13:$AF$62,MATCH($C2082,DATABASE!$AC$13:$AC$62,0))+2*DATABASE!$AF$62,IF(E2082="3x D11",INDEX(DATABASE!$AF$13:$AF$62,MATCH($C2082,DATABASE!$AC$13:$AC$62,0))+3*DATABASE!$AF$62,""))))</f>
        <v/>
      </c>
      <c r="E2082" s="38" t="str">
        <f>IF(AND($K2082="Y",$G2082&lt;&gt;"UNYIL",$F2082&lt;DATABASE!$O$8),"2x D11",IF(AND($K2082="Y",$G2082&lt;&gt;"UNYIL",$F2082&gt;=DATABASE!$O$8),"3x D11",""))</f>
        <v/>
      </c>
      <c r="F2082" s="9" t="str">
        <f>IF('DATA ACCURATE'!N2085&lt;&gt;"",'DATA ACCURATE'!N2085,"")</f>
        <v/>
      </c>
      <c r="G2082" t="str">
        <f>IF(F2082="","",IF(F2082&lt;=DATABASE!$I$8,"UNYIL",IF(F2082&lt;=DATABASE!$J$8,"KECIL",IF(F2082&lt;DATABASE!$K$8,"TANGGUNG",IF(F2082&gt;=DATABASE!$K$8,"BESAR","")))))</f>
        <v/>
      </c>
      <c r="H2082" s="16" t="str">
        <f>IF('DATA ACCURATE'!J2085&lt;&gt;"",'DATA ACCURATE'!J2085,"")</f>
        <v/>
      </c>
      <c r="I2082" s="35" t="str">
        <f>IF(B2082&lt;&gt;"",IFERROR(VLOOKUP(B2082,'DATA TIMBANGAN'!G:M,7,FALSE),VLOOKUP(B2082,'DATA TIMBANGAN'!G:M,7)),"")</f>
        <v/>
      </c>
      <c r="J2082" s="25" t="str">
        <f>IF(H2082&lt;&gt;"",IFERROR(INDEX(DATABASE!$Z$19:$Z$38,MATCH(DATEVALUE(H2082),DATABASE!$AA$19:$AA$38,0)),INDEX(DATABASE!$Z$12:$Z$18,MATCH(WEEKDAY(H2082,2),DATABASE!$AA$12:$AA$18,0))),"")</f>
        <v/>
      </c>
      <c r="K2082" s="25" t="str">
        <f>IF('DATA ACCURATE'!V2085&lt;&gt;"",'DATA ACCURATE'!V2085,"")</f>
        <v/>
      </c>
      <c r="L2082" s="80" t="str">
        <f>IF($H2082="","",IF(OR($J2082="LIBUR",AND($L2081="LIBUR",$O2081=$O2082)),"LIBUR",IF(AND(OR($L2081="LUAR JAM KERJA 1",$L2081="LUAR JAM KERJA 2"),OR(OR(AND($H2081=$H2082,AND(OR($I2082&gt;DATABASE!$J$3,$I2082&lt;DATABASE!$J$6),((DATEVALUE($H2082)+$I2082)-(DATEVALUE($H2081)+$I2081))&lt;DATABASE!$J$6)),AND($H2081=$H2082,$O2081=$O2082,OR($I2082&gt;DATABASE!$J$6,$I2082&lt;DATABASE!$J$3))),AND(($H2082-$H2081)=1,OR($I2082&lt;DATABASE!$I$6,((DATEVALUE($H2082)+$I2082)-(DATEVALUE($H2081)+$I2081))&lt;DATABASE!$J$6))),$A2082=$A2081),"LUAR JAM KERJA 2",IF(AND(OR(WEEKDAY($H2082,2)=1,WEEKDAY($H2082,2)=2,WEEKDAY($H2082,2)=3,WEEKDAY($H2082,2)=4,WEEKDAY($H2082,2)=5),$I2082&lt;=DATABASE!$J$3,$I2082&gt;=DATABASE!$I$3),"JAM KERJA",IF(AND(WEEKDAY($H2082,2)=6,$I2082&lt;=DATABASE!$J$4,$I2082&gt;=DATABASE!$I$4),"JAM KERJA","LUAR JAM KERJA 1")))))</f>
        <v/>
      </c>
      <c r="M2082" s="33" t="str">
        <f>IF('DATA ACCURATE'!T2085&lt;&gt;"",IF('DATA ACCURATE'!T2085&gt;100,'DATA ACCURATE'!T2085/10,'DATA ACCURATE'!T2085),"")</f>
        <v/>
      </c>
      <c r="N2082" t="str">
        <f>IF(M2082="","",IF(M2082&lt;=DATABASE!$I$9,"LOKAL",IF(M2082&lt;DATABASE!$J$9,"LUAR KOTA 1",IF($M2082&gt;=DATABASE!$J$9,"LUAR KOTA 2",""))))</f>
        <v/>
      </c>
      <c r="O2082" s="38" t="str">
        <f>IF('DATA ACCURATE'!L2085&lt;&gt;"",'DATA ACCURATE'!L2085,"")</f>
        <v/>
      </c>
      <c r="Q2082" s="38">
        <f t="shared" si="224"/>
        <v>0</v>
      </c>
      <c r="R2082" s="38">
        <f t="shared" si="224"/>
        <v>0</v>
      </c>
      <c r="S2082" s="38">
        <f t="shared" si="224"/>
        <v>0</v>
      </c>
      <c r="T2082" s="38">
        <f t="shared" si="224"/>
        <v>0</v>
      </c>
      <c r="U2082" s="38">
        <f t="shared" si="225"/>
        <v>0</v>
      </c>
      <c r="V2082" s="38">
        <f t="shared" si="225"/>
        <v>0</v>
      </c>
      <c r="W2082" s="38">
        <f t="shared" si="225"/>
        <v>0</v>
      </c>
      <c r="X2082" s="38">
        <f t="shared" si="226"/>
        <v>0</v>
      </c>
      <c r="Y2082" s="38">
        <f t="shared" si="226"/>
        <v>0</v>
      </c>
      <c r="Z2082" s="38">
        <f t="shared" si="226"/>
        <v>0</v>
      </c>
      <c r="AA2082" s="38">
        <f t="shared" si="226"/>
        <v>0</v>
      </c>
      <c r="AB2082" s="38">
        <f t="shared" si="227"/>
        <v>0</v>
      </c>
      <c r="AC2082" s="38">
        <f t="shared" si="228"/>
        <v>0</v>
      </c>
      <c r="AD2082" s="38" t="str">
        <f t="shared" si="229"/>
        <v>000000000000</v>
      </c>
    </row>
    <row r="2083" spans="1:30">
      <c r="A2083" s="9" t="str">
        <f>IF('DATA ACCURATE'!A2086&lt;&gt;"",'DATA ACCURATE'!A2086,"")</f>
        <v/>
      </c>
      <c r="B2083" s="9" t="str">
        <f>IF('DATA ACCURATE'!D2086&lt;&gt;"",'DATA ACCURATE'!D2086,"")</f>
        <v/>
      </c>
      <c r="C2083" s="38" t="str">
        <f>IF($AD2083="000000000000","",INDEX(DATABASE!$W$12:$W$71,MATCH($AD2083,DATABASE!$V$12:$V$71,0)))</f>
        <v/>
      </c>
      <c r="D2083" s="34" t="str">
        <f>IF(C2083="","",IF(E2083="",INDEX(DATABASE!$AF$13:$AF$62,MATCH($C2083,DATABASE!$AC$13:$AC$62,0)),IF(E2083="2x D11",INDEX(DATABASE!$AF$13:$AF$62,MATCH($C2083,DATABASE!$AC$13:$AC$62,0))+2*DATABASE!$AF$62,IF(E2083="3x D11",INDEX(DATABASE!$AF$13:$AF$62,MATCH($C2083,DATABASE!$AC$13:$AC$62,0))+3*DATABASE!$AF$62,""))))</f>
        <v/>
      </c>
      <c r="E2083" s="38" t="str">
        <f>IF(AND($K2083="Y",$G2083&lt;&gt;"UNYIL",$F2083&lt;DATABASE!$O$8),"2x D11",IF(AND($K2083="Y",$G2083&lt;&gt;"UNYIL",$F2083&gt;=DATABASE!$O$8),"3x D11",""))</f>
        <v/>
      </c>
      <c r="F2083" s="9" t="str">
        <f>IF('DATA ACCURATE'!N2086&lt;&gt;"",'DATA ACCURATE'!N2086,"")</f>
        <v/>
      </c>
      <c r="G2083" t="str">
        <f>IF(F2083="","",IF(F2083&lt;=DATABASE!$I$8,"UNYIL",IF(F2083&lt;=DATABASE!$J$8,"KECIL",IF(F2083&lt;DATABASE!$K$8,"TANGGUNG",IF(F2083&gt;=DATABASE!$K$8,"BESAR","")))))</f>
        <v/>
      </c>
      <c r="H2083" s="16" t="str">
        <f>IF('DATA ACCURATE'!J2086&lt;&gt;"",'DATA ACCURATE'!J2086,"")</f>
        <v/>
      </c>
      <c r="I2083" s="35" t="str">
        <f>IF(B2083&lt;&gt;"",IFERROR(VLOOKUP(B2083,'DATA TIMBANGAN'!G:M,7,FALSE),VLOOKUP(B2083,'DATA TIMBANGAN'!G:M,7)),"")</f>
        <v/>
      </c>
      <c r="J2083" s="25" t="str">
        <f>IF(H2083&lt;&gt;"",IFERROR(INDEX(DATABASE!$Z$19:$Z$38,MATCH(DATEVALUE(H2083),DATABASE!$AA$19:$AA$38,0)),INDEX(DATABASE!$Z$12:$Z$18,MATCH(WEEKDAY(H2083,2),DATABASE!$AA$12:$AA$18,0))),"")</f>
        <v/>
      </c>
      <c r="K2083" s="25" t="str">
        <f>IF('DATA ACCURATE'!V2086&lt;&gt;"",'DATA ACCURATE'!V2086,"")</f>
        <v/>
      </c>
      <c r="L2083" s="80" t="str">
        <f>IF($H2083="","",IF(OR($J2083="LIBUR",AND($L2082="LIBUR",$O2082=$O2083)),"LIBUR",IF(AND(OR($L2082="LUAR JAM KERJA 1",$L2082="LUAR JAM KERJA 2"),OR(OR(AND($H2082=$H2083,AND(OR($I2083&gt;DATABASE!$J$3,$I2083&lt;DATABASE!$J$6),((DATEVALUE($H2083)+$I2083)-(DATEVALUE($H2082)+$I2082))&lt;DATABASE!$J$6)),AND($H2082=$H2083,$O2082=$O2083,OR($I2083&gt;DATABASE!$J$6,$I2083&lt;DATABASE!$J$3))),AND(($H2083-$H2082)=1,OR($I2083&lt;DATABASE!$I$6,((DATEVALUE($H2083)+$I2083)-(DATEVALUE($H2082)+$I2082))&lt;DATABASE!$J$6))),$A2083=$A2082),"LUAR JAM KERJA 2",IF(AND(OR(WEEKDAY($H2083,2)=1,WEEKDAY($H2083,2)=2,WEEKDAY($H2083,2)=3,WEEKDAY($H2083,2)=4,WEEKDAY($H2083,2)=5),$I2083&lt;=DATABASE!$J$3,$I2083&gt;=DATABASE!$I$3),"JAM KERJA",IF(AND(WEEKDAY($H2083,2)=6,$I2083&lt;=DATABASE!$J$4,$I2083&gt;=DATABASE!$I$4),"JAM KERJA","LUAR JAM KERJA 1")))))</f>
        <v/>
      </c>
      <c r="M2083" s="33" t="str">
        <f>IF('DATA ACCURATE'!T2086&lt;&gt;"",IF('DATA ACCURATE'!T2086&gt;100,'DATA ACCURATE'!T2086/10,'DATA ACCURATE'!T2086),"")</f>
        <v/>
      </c>
      <c r="N2083" t="str">
        <f>IF(M2083="","",IF(M2083&lt;=DATABASE!$I$9,"LOKAL",IF(M2083&lt;DATABASE!$J$9,"LUAR KOTA 1",IF($M2083&gt;=DATABASE!$J$9,"LUAR KOTA 2",""))))</f>
        <v/>
      </c>
      <c r="O2083" s="38" t="str">
        <f>IF('DATA ACCURATE'!L2086&lt;&gt;"",'DATA ACCURATE'!L2086,"")</f>
        <v/>
      </c>
      <c r="Q2083" s="38">
        <f t="shared" si="224"/>
        <v>0</v>
      </c>
      <c r="R2083" s="38">
        <f t="shared" si="224"/>
        <v>0</v>
      </c>
      <c r="S2083" s="38">
        <f t="shared" si="224"/>
        <v>0</v>
      </c>
      <c r="T2083" s="38">
        <f t="shared" si="224"/>
        <v>0</v>
      </c>
      <c r="U2083" s="38">
        <f t="shared" si="225"/>
        <v>0</v>
      </c>
      <c r="V2083" s="38">
        <f t="shared" si="225"/>
        <v>0</v>
      </c>
      <c r="W2083" s="38">
        <f t="shared" si="225"/>
        <v>0</v>
      </c>
      <c r="X2083" s="38">
        <f t="shared" si="226"/>
        <v>0</v>
      </c>
      <c r="Y2083" s="38">
        <f t="shared" si="226"/>
        <v>0</v>
      </c>
      <c r="Z2083" s="38">
        <f t="shared" si="226"/>
        <v>0</v>
      </c>
      <c r="AA2083" s="38">
        <f t="shared" si="226"/>
        <v>0</v>
      </c>
      <c r="AB2083" s="38">
        <f t="shared" si="227"/>
        <v>0</v>
      </c>
      <c r="AC2083" s="38">
        <f t="shared" si="228"/>
        <v>0</v>
      </c>
      <c r="AD2083" s="38" t="str">
        <f t="shared" si="229"/>
        <v>000000000000</v>
      </c>
    </row>
    <row r="2084" spans="1:30">
      <c r="A2084" s="9" t="str">
        <f>IF('DATA ACCURATE'!A2087&lt;&gt;"",'DATA ACCURATE'!A2087,"")</f>
        <v/>
      </c>
      <c r="B2084" s="9" t="str">
        <f>IF('DATA ACCURATE'!D2087&lt;&gt;"",'DATA ACCURATE'!D2087,"")</f>
        <v/>
      </c>
      <c r="C2084" s="38" t="str">
        <f>IF($AD2084="000000000000","",INDEX(DATABASE!$W$12:$W$71,MATCH($AD2084,DATABASE!$V$12:$V$71,0)))</f>
        <v/>
      </c>
      <c r="D2084" s="34" t="str">
        <f>IF(C2084="","",IF(E2084="",INDEX(DATABASE!$AF$13:$AF$62,MATCH($C2084,DATABASE!$AC$13:$AC$62,0)),IF(E2084="2x D11",INDEX(DATABASE!$AF$13:$AF$62,MATCH($C2084,DATABASE!$AC$13:$AC$62,0))+2*DATABASE!$AF$62,IF(E2084="3x D11",INDEX(DATABASE!$AF$13:$AF$62,MATCH($C2084,DATABASE!$AC$13:$AC$62,0))+3*DATABASE!$AF$62,""))))</f>
        <v/>
      </c>
      <c r="E2084" s="38" t="str">
        <f>IF(AND($K2084="Y",$G2084&lt;&gt;"UNYIL",$F2084&lt;DATABASE!$O$8),"2x D11",IF(AND($K2084="Y",$G2084&lt;&gt;"UNYIL",$F2084&gt;=DATABASE!$O$8),"3x D11",""))</f>
        <v/>
      </c>
      <c r="F2084" s="9" t="str">
        <f>IF('DATA ACCURATE'!N2087&lt;&gt;"",'DATA ACCURATE'!N2087,"")</f>
        <v/>
      </c>
      <c r="G2084" t="str">
        <f>IF(F2084="","",IF(F2084&lt;=DATABASE!$I$8,"UNYIL",IF(F2084&lt;=DATABASE!$J$8,"KECIL",IF(F2084&lt;DATABASE!$K$8,"TANGGUNG",IF(F2084&gt;=DATABASE!$K$8,"BESAR","")))))</f>
        <v/>
      </c>
      <c r="H2084" s="16" t="str">
        <f>IF('DATA ACCURATE'!J2087&lt;&gt;"",'DATA ACCURATE'!J2087,"")</f>
        <v/>
      </c>
      <c r="I2084" s="35" t="str">
        <f>IF(B2084&lt;&gt;"",IFERROR(VLOOKUP(B2084,'DATA TIMBANGAN'!G:M,7,FALSE),VLOOKUP(B2084,'DATA TIMBANGAN'!G:M,7)),"")</f>
        <v/>
      </c>
      <c r="J2084" s="25" t="str">
        <f>IF(H2084&lt;&gt;"",IFERROR(INDEX(DATABASE!$Z$19:$Z$38,MATCH(DATEVALUE(H2084),DATABASE!$AA$19:$AA$38,0)),INDEX(DATABASE!$Z$12:$Z$18,MATCH(WEEKDAY(H2084,2),DATABASE!$AA$12:$AA$18,0))),"")</f>
        <v/>
      </c>
      <c r="K2084" s="25" t="str">
        <f>IF('DATA ACCURATE'!V2087&lt;&gt;"",'DATA ACCURATE'!V2087,"")</f>
        <v/>
      </c>
      <c r="L2084" s="80" t="str">
        <f>IF($H2084="","",IF(OR($J2084="LIBUR",AND($L2083="LIBUR",$O2083=$O2084)),"LIBUR",IF(AND(OR($L2083="LUAR JAM KERJA 1",$L2083="LUAR JAM KERJA 2"),OR(OR(AND($H2083=$H2084,AND(OR($I2084&gt;DATABASE!$J$3,$I2084&lt;DATABASE!$J$6),((DATEVALUE($H2084)+$I2084)-(DATEVALUE($H2083)+$I2083))&lt;DATABASE!$J$6)),AND($H2083=$H2084,$O2083=$O2084,OR($I2084&gt;DATABASE!$J$6,$I2084&lt;DATABASE!$J$3))),AND(($H2084-$H2083)=1,OR($I2084&lt;DATABASE!$I$6,((DATEVALUE($H2084)+$I2084)-(DATEVALUE($H2083)+$I2083))&lt;DATABASE!$J$6))),$A2084=$A2083),"LUAR JAM KERJA 2",IF(AND(OR(WEEKDAY($H2084,2)=1,WEEKDAY($H2084,2)=2,WEEKDAY($H2084,2)=3,WEEKDAY($H2084,2)=4,WEEKDAY($H2084,2)=5),$I2084&lt;=DATABASE!$J$3,$I2084&gt;=DATABASE!$I$3),"JAM KERJA",IF(AND(WEEKDAY($H2084,2)=6,$I2084&lt;=DATABASE!$J$4,$I2084&gt;=DATABASE!$I$4),"JAM KERJA","LUAR JAM KERJA 1")))))</f>
        <v/>
      </c>
      <c r="M2084" s="33" t="str">
        <f>IF('DATA ACCURATE'!T2087&lt;&gt;"",IF('DATA ACCURATE'!T2087&gt;100,'DATA ACCURATE'!T2087/10,'DATA ACCURATE'!T2087),"")</f>
        <v/>
      </c>
      <c r="N2084" t="str">
        <f>IF(M2084="","",IF(M2084&lt;=DATABASE!$I$9,"LOKAL",IF(M2084&lt;DATABASE!$J$9,"LUAR KOTA 1",IF($M2084&gt;=DATABASE!$J$9,"LUAR KOTA 2",""))))</f>
        <v/>
      </c>
      <c r="O2084" s="38" t="str">
        <f>IF('DATA ACCURATE'!L2087&lt;&gt;"",'DATA ACCURATE'!L2087,"")</f>
        <v/>
      </c>
      <c r="Q2084" s="38">
        <f t="shared" si="224"/>
        <v>0</v>
      </c>
      <c r="R2084" s="38">
        <f t="shared" si="224"/>
        <v>0</v>
      </c>
      <c r="S2084" s="38">
        <f t="shared" si="224"/>
        <v>0</v>
      </c>
      <c r="T2084" s="38">
        <f t="shared" si="224"/>
        <v>0</v>
      </c>
      <c r="U2084" s="38">
        <f t="shared" si="225"/>
        <v>0</v>
      </c>
      <c r="V2084" s="38">
        <f t="shared" si="225"/>
        <v>0</v>
      </c>
      <c r="W2084" s="38">
        <f t="shared" si="225"/>
        <v>0</v>
      </c>
      <c r="X2084" s="38">
        <f t="shared" si="226"/>
        <v>0</v>
      </c>
      <c r="Y2084" s="38">
        <f t="shared" si="226"/>
        <v>0</v>
      </c>
      <c r="Z2084" s="38">
        <f t="shared" si="226"/>
        <v>0</v>
      </c>
      <c r="AA2084" s="38">
        <f t="shared" si="226"/>
        <v>0</v>
      </c>
      <c r="AB2084" s="38">
        <f t="shared" si="227"/>
        <v>0</v>
      </c>
      <c r="AC2084" s="38">
        <f t="shared" si="228"/>
        <v>0</v>
      </c>
      <c r="AD2084" s="38" t="str">
        <f t="shared" si="229"/>
        <v>000000000000</v>
      </c>
    </row>
    <row r="2085" spans="1:30">
      <c r="A2085" s="9" t="str">
        <f>IF('DATA ACCURATE'!A2088&lt;&gt;"",'DATA ACCURATE'!A2088,"")</f>
        <v/>
      </c>
      <c r="B2085" s="9" t="str">
        <f>IF('DATA ACCURATE'!D2088&lt;&gt;"",'DATA ACCURATE'!D2088,"")</f>
        <v/>
      </c>
      <c r="C2085" s="38" t="str">
        <f>IF($AD2085="000000000000","",INDEX(DATABASE!$W$12:$W$71,MATCH($AD2085,DATABASE!$V$12:$V$71,0)))</f>
        <v/>
      </c>
      <c r="D2085" s="34" t="str">
        <f>IF(C2085="","",IF(E2085="",INDEX(DATABASE!$AF$13:$AF$62,MATCH($C2085,DATABASE!$AC$13:$AC$62,0)),IF(E2085="2x D11",INDEX(DATABASE!$AF$13:$AF$62,MATCH($C2085,DATABASE!$AC$13:$AC$62,0))+2*DATABASE!$AF$62,IF(E2085="3x D11",INDEX(DATABASE!$AF$13:$AF$62,MATCH($C2085,DATABASE!$AC$13:$AC$62,0))+3*DATABASE!$AF$62,""))))</f>
        <v/>
      </c>
      <c r="E2085" s="38" t="str">
        <f>IF(AND($K2085="Y",$G2085&lt;&gt;"UNYIL",$F2085&lt;DATABASE!$O$8),"2x D11",IF(AND($K2085="Y",$G2085&lt;&gt;"UNYIL",$F2085&gt;=DATABASE!$O$8),"3x D11",""))</f>
        <v/>
      </c>
      <c r="F2085" s="9" t="str">
        <f>IF('DATA ACCURATE'!N2088&lt;&gt;"",'DATA ACCURATE'!N2088,"")</f>
        <v/>
      </c>
      <c r="G2085" t="str">
        <f>IF(F2085="","",IF(F2085&lt;=DATABASE!$I$8,"UNYIL",IF(F2085&lt;=DATABASE!$J$8,"KECIL",IF(F2085&lt;DATABASE!$K$8,"TANGGUNG",IF(F2085&gt;=DATABASE!$K$8,"BESAR","")))))</f>
        <v/>
      </c>
      <c r="H2085" s="16" t="str">
        <f>IF('DATA ACCURATE'!J2088&lt;&gt;"",'DATA ACCURATE'!J2088,"")</f>
        <v/>
      </c>
      <c r="I2085" s="35" t="str">
        <f>IF(B2085&lt;&gt;"",IFERROR(VLOOKUP(B2085,'DATA TIMBANGAN'!G:M,7,FALSE),VLOOKUP(B2085,'DATA TIMBANGAN'!G:M,7)),"")</f>
        <v/>
      </c>
      <c r="J2085" s="25" t="str">
        <f>IF(H2085&lt;&gt;"",IFERROR(INDEX(DATABASE!$Z$19:$Z$38,MATCH(DATEVALUE(H2085),DATABASE!$AA$19:$AA$38,0)),INDEX(DATABASE!$Z$12:$Z$18,MATCH(WEEKDAY(H2085,2),DATABASE!$AA$12:$AA$18,0))),"")</f>
        <v/>
      </c>
      <c r="K2085" s="25" t="str">
        <f>IF('DATA ACCURATE'!V2088&lt;&gt;"",'DATA ACCURATE'!V2088,"")</f>
        <v/>
      </c>
      <c r="L2085" s="80" t="str">
        <f>IF($H2085="","",IF(OR($J2085="LIBUR",AND($L2084="LIBUR",$O2084=$O2085)),"LIBUR",IF(AND(OR($L2084="LUAR JAM KERJA 1",$L2084="LUAR JAM KERJA 2"),OR(OR(AND($H2084=$H2085,AND(OR($I2085&gt;DATABASE!$J$3,$I2085&lt;DATABASE!$J$6),((DATEVALUE($H2085)+$I2085)-(DATEVALUE($H2084)+$I2084))&lt;DATABASE!$J$6)),AND($H2084=$H2085,$O2084=$O2085,OR($I2085&gt;DATABASE!$J$6,$I2085&lt;DATABASE!$J$3))),AND(($H2085-$H2084)=1,OR($I2085&lt;DATABASE!$I$6,((DATEVALUE($H2085)+$I2085)-(DATEVALUE($H2084)+$I2084))&lt;DATABASE!$J$6))),$A2085=$A2084),"LUAR JAM KERJA 2",IF(AND(OR(WEEKDAY($H2085,2)=1,WEEKDAY($H2085,2)=2,WEEKDAY($H2085,2)=3,WEEKDAY($H2085,2)=4,WEEKDAY($H2085,2)=5),$I2085&lt;=DATABASE!$J$3,$I2085&gt;=DATABASE!$I$3),"JAM KERJA",IF(AND(WEEKDAY($H2085,2)=6,$I2085&lt;=DATABASE!$J$4,$I2085&gt;=DATABASE!$I$4),"JAM KERJA","LUAR JAM KERJA 1")))))</f>
        <v/>
      </c>
      <c r="M2085" s="33" t="str">
        <f>IF('DATA ACCURATE'!T2088&lt;&gt;"",IF('DATA ACCURATE'!T2088&gt;100,'DATA ACCURATE'!T2088/10,'DATA ACCURATE'!T2088),"")</f>
        <v/>
      </c>
      <c r="N2085" t="str">
        <f>IF(M2085="","",IF(M2085&lt;=DATABASE!$I$9,"LOKAL",IF(M2085&lt;DATABASE!$J$9,"LUAR KOTA 1",IF($M2085&gt;=DATABASE!$J$9,"LUAR KOTA 2",""))))</f>
        <v/>
      </c>
      <c r="O2085" s="38" t="str">
        <f>IF('DATA ACCURATE'!L2088&lt;&gt;"",'DATA ACCURATE'!L2088,"")</f>
        <v/>
      </c>
      <c r="Q2085" s="38">
        <f t="shared" si="224"/>
        <v>0</v>
      </c>
      <c r="R2085" s="38">
        <f t="shared" si="224"/>
        <v>0</v>
      </c>
      <c r="S2085" s="38">
        <f t="shared" si="224"/>
        <v>0</v>
      </c>
      <c r="T2085" s="38">
        <f t="shared" si="224"/>
        <v>0</v>
      </c>
      <c r="U2085" s="38">
        <f t="shared" si="225"/>
        <v>0</v>
      </c>
      <c r="V2085" s="38">
        <f t="shared" si="225"/>
        <v>0</v>
      </c>
      <c r="W2085" s="38">
        <f t="shared" si="225"/>
        <v>0</v>
      </c>
      <c r="X2085" s="38">
        <f t="shared" si="226"/>
        <v>0</v>
      </c>
      <c r="Y2085" s="38">
        <f t="shared" si="226"/>
        <v>0</v>
      </c>
      <c r="Z2085" s="38">
        <f t="shared" si="226"/>
        <v>0</v>
      </c>
      <c r="AA2085" s="38">
        <f t="shared" si="226"/>
        <v>0</v>
      </c>
      <c r="AB2085" s="38">
        <f t="shared" si="227"/>
        <v>0</v>
      </c>
      <c r="AC2085" s="38">
        <f t="shared" si="228"/>
        <v>0</v>
      </c>
      <c r="AD2085" s="38" t="str">
        <f t="shared" si="229"/>
        <v>000000000000</v>
      </c>
    </row>
    <row r="2086" spans="1:30">
      <c r="A2086" s="9" t="str">
        <f>IF('DATA ACCURATE'!A2089&lt;&gt;"",'DATA ACCURATE'!A2089,"")</f>
        <v/>
      </c>
      <c r="B2086" s="9" t="str">
        <f>IF('DATA ACCURATE'!D2089&lt;&gt;"",'DATA ACCURATE'!D2089,"")</f>
        <v/>
      </c>
      <c r="C2086" s="38" t="str">
        <f>IF($AD2086="000000000000","",INDEX(DATABASE!$W$12:$W$71,MATCH($AD2086,DATABASE!$V$12:$V$71,0)))</f>
        <v/>
      </c>
      <c r="D2086" s="34" t="str">
        <f>IF(C2086="","",IF(E2086="",INDEX(DATABASE!$AF$13:$AF$62,MATCH($C2086,DATABASE!$AC$13:$AC$62,0)),IF(E2086="2x D11",INDEX(DATABASE!$AF$13:$AF$62,MATCH($C2086,DATABASE!$AC$13:$AC$62,0))+2*DATABASE!$AF$62,IF(E2086="3x D11",INDEX(DATABASE!$AF$13:$AF$62,MATCH($C2086,DATABASE!$AC$13:$AC$62,0))+3*DATABASE!$AF$62,""))))</f>
        <v/>
      </c>
      <c r="E2086" s="38" t="str">
        <f>IF(AND($K2086="Y",$G2086&lt;&gt;"UNYIL",$F2086&lt;DATABASE!$O$8),"2x D11",IF(AND($K2086="Y",$G2086&lt;&gt;"UNYIL",$F2086&gt;=DATABASE!$O$8),"3x D11",""))</f>
        <v/>
      </c>
      <c r="F2086" s="9" t="str">
        <f>IF('DATA ACCURATE'!N2089&lt;&gt;"",'DATA ACCURATE'!N2089,"")</f>
        <v/>
      </c>
      <c r="G2086" t="str">
        <f>IF(F2086="","",IF(F2086&lt;=DATABASE!$I$8,"UNYIL",IF(F2086&lt;=DATABASE!$J$8,"KECIL",IF(F2086&lt;DATABASE!$K$8,"TANGGUNG",IF(F2086&gt;=DATABASE!$K$8,"BESAR","")))))</f>
        <v/>
      </c>
      <c r="H2086" s="16" t="str">
        <f>IF('DATA ACCURATE'!J2089&lt;&gt;"",'DATA ACCURATE'!J2089,"")</f>
        <v/>
      </c>
      <c r="I2086" s="35" t="str">
        <f>IF(B2086&lt;&gt;"",IFERROR(VLOOKUP(B2086,'DATA TIMBANGAN'!G:M,7,FALSE),VLOOKUP(B2086,'DATA TIMBANGAN'!G:M,7)),"")</f>
        <v/>
      </c>
      <c r="J2086" s="25" t="str">
        <f>IF(H2086&lt;&gt;"",IFERROR(INDEX(DATABASE!$Z$19:$Z$38,MATCH(DATEVALUE(H2086),DATABASE!$AA$19:$AA$38,0)),INDEX(DATABASE!$Z$12:$Z$18,MATCH(WEEKDAY(H2086,2),DATABASE!$AA$12:$AA$18,0))),"")</f>
        <v/>
      </c>
      <c r="K2086" s="25" t="str">
        <f>IF('DATA ACCURATE'!V2089&lt;&gt;"",'DATA ACCURATE'!V2089,"")</f>
        <v/>
      </c>
      <c r="L2086" s="80" t="str">
        <f>IF($H2086="","",IF(OR($J2086="LIBUR",AND($L2085="LIBUR",$O2085=$O2086)),"LIBUR",IF(AND(OR($L2085="LUAR JAM KERJA 1",$L2085="LUAR JAM KERJA 2"),OR(OR(AND($H2085=$H2086,AND(OR($I2086&gt;DATABASE!$J$3,$I2086&lt;DATABASE!$J$6),((DATEVALUE($H2086)+$I2086)-(DATEVALUE($H2085)+$I2085))&lt;DATABASE!$J$6)),AND($H2085=$H2086,$O2085=$O2086,OR($I2086&gt;DATABASE!$J$6,$I2086&lt;DATABASE!$J$3))),AND(($H2086-$H2085)=1,OR($I2086&lt;DATABASE!$I$6,((DATEVALUE($H2086)+$I2086)-(DATEVALUE($H2085)+$I2085))&lt;DATABASE!$J$6))),$A2086=$A2085),"LUAR JAM KERJA 2",IF(AND(OR(WEEKDAY($H2086,2)=1,WEEKDAY($H2086,2)=2,WEEKDAY($H2086,2)=3,WEEKDAY($H2086,2)=4,WEEKDAY($H2086,2)=5),$I2086&lt;=DATABASE!$J$3,$I2086&gt;=DATABASE!$I$3),"JAM KERJA",IF(AND(WEEKDAY($H2086,2)=6,$I2086&lt;=DATABASE!$J$4,$I2086&gt;=DATABASE!$I$4),"JAM KERJA","LUAR JAM KERJA 1")))))</f>
        <v/>
      </c>
      <c r="M2086" s="33" t="str">
        <f>IF('DATA ACCURATE'!T2089&lt;&gt;"",IF('DATA ACCURATE'!T2089&gt;100,'DATA ACCURATE'!T2089/10,'DATA ACCURATE'!T2089),"")</f>
        <v/>
      </c>
      <c r="N2086" t="str">
        <f>IF(M2086="","",IF(M2086&lt;=DATABASE!$I$9,"LOKAL",IF(M2086&lt;DATABASE!$J$9,"LUAR KOTA 1",IF($M2086&gt;=DATABASE!$J$9,"LUAR KOTA 2",""))))</f>
        <v/>
      </c>
      <c r="O2086" s="38" t="str">
        <f>IF('DATA ACCURATE'!L2089&lt;&gt;"",'DATA ACCURATE'!L2089,"")</f>
        <v/>
      </c>
      <c r="Q2086" s="38">
        <f t="shared" si="224"/>
        <v>0</v>
      </c>
      <c r="R2086" s="38">
        <f t="shared" si="224"/>
        <v>0</v>
      </c>
      <c r="S2086" s="38">
        <f t="shared" si="224"/>
        <v>0</v>
      </c>
      <c r="T2086" s="38">
        <f t="shared" si="224"/>
        <v>0</v>
      </c>
      <c r="U2086" s="38">
        <f t="shared" si="225"/>
        <v>0</v>
      </c>
      <c r="V2086" s="38">
        <f t="shared" si="225"/>
        <v>0</v>
      </c>
      <c r="W2086" s="38">
        <f t="shared" si="225"/>
        <v>0</v>
      </c>
      <c r="X2086" s="38">
        <f t="shared" si="226"/>
        <v>0</v>
      </c>
      <c r="Y2086" s="38">
        <f t="shared" si="226"/>
        <v>0</v>
      </c>
      <c r="Z2086" s="38">
        <f t="shared" si="226"/>
        <v>0</v>
      </c>
      <c r="AA2086" s="38">
        <f t="shared" si="226"/>
        <v>0</v>
      </c>
      <c r="AB2086" s="38">
        <f t="shared" si="227"/>
        <v>0</v>
      </c>
      <c r="AC2086" s="38">
        <f t="shared" si="228"/>
        <v>0</v>
      </c>
      <c r="AD2086" s="38" t="str">
        <f t="shared" si="229"/>
        <v>000000000000</v>
      </c>
    </row>
    <row r="2087" spans="1:30">
      <c r="A2087" s="9" t="str">
        <f>IF('DATA ACCURATE'!A2090&lt;&gt;"",'DATA ACCURATE'!A2090,"")</f>
        <v/>
      </c>
      <c r="B2087" s="9" t="str">
        <f>IF('DATA ACCURATE'!D2090&lt;&gt;"",'DATA ACCURATE'!D2090,"")</f>
        <v/>
      </c>
      <c r="C2087" s="38" t="str">
        <f>IF($AD2087="000000000000","",INDEX(DATABASE!$W$12:$W$71,MATCH($AD2087,DATABASE!$V$12:$V$71,0)))</f>
        <v/>
      </c>
      <c r="D2087" s="34" t="str">
        <f>IF(C2087="","",IF(E2087="",INDEX(DATABASE!$AF$13:$AF$62,MATCH($C2087,DATABASE!$AC$13:$AC$62,0)),IF(E2087="2x D11",INDEX(DATABASE!$AF$13:$AF$62,MATCH($C2087,DATABASE!$AC$13:$AC$62,0))+2*DATABASE!$AF$62,IF(E2087="3x D11",INDEX(DATABASE!$AF$13:$AF$62,MATCH($C2087,DATABASE!$AC$13:$AC$62,0))+3*DATABASE!$AF$62,""))))</f>
        <v/>
      </c>
      <c r="E2087" s="38" t="str">
        <f>IF(AND($K2087="Y",$G2087&lt;&gt;"UNYIL",$F2087&lt;DATABASE!$O$8),"2x D11",IF(AND($K2087="Y",$G2087&lt;&gt;"UNYIL",$F2087&gt;=DATABASE!$O$8),"3x D11",""))</f>
        <v/>
      </c>
      <c r="F2087" s="9" t="str">
        <f>IF('DATA ACCURATE'!N2090&lt;&gt;"",'DATA ACCURATE'!N2090,"")</f>
        <v/>
      </c>
      <c r="G2087" t="str">
        <f>IF(F2087="","",IF(F2087&lt;=DATABASE!$I$8,"UNYIL",IF(F2087&lt;=DATABASE!$J$8,"KECIL",IF(F2087&lt;DATABASE!$K$8,"TANGGUNG",IF(F2087&gt;=DATABASE!$K$8,"BESAR","")))))</f>
        <v/>
      </c>
      <c r="H2087" s="16" t="str">
        <f>IF('DATA ACCURATE'!J2090&lt;&gt;"",'DATA ACCURATE'!J2090,"")</f>
        <v/>
      </c>
      <c r="I2087" s="35" t="str">
        <f>IF(B2087&lt;&gt;"",IFERROR(VLOOKUP(B2087,'DATA TIMBANGAN'!G:M,7,FALSE),VLOOKUP(B2087,'DATA TIMBANGAN'!G:M,7)),"")</f>
        <v/>
      </c>
      <c r="J2087" s="25" t="str">
        <f>IF(H2087&lt;&gt;"",IFERROR(INDEX(DATABASE!$Z$19:$Z$38,MATCH(DATEVALUE(H2087),DATABASE!$AA$19:$AA$38,0)),INDEX(DATABASE!$Z$12:$Z$18,MATCH(WEEKDAY(H2087,2),DATABASE!$AA$12:$AA$18,0))),"")</f>
        <v/>
      </c>
      <c r="K2087" s="25" t="str">
        <f>IF('DATA ACCURATE'!V2090&lt;&gt;"",'DATA ACCURATE'!V2090,"")</f>
        <v/>
      </c>
      <c r="L2087" s="80" t="str">
        <f>IF($H2087="","",IF(OR($J2087="LIBUR",AND($L2086="LIBUR",$O2086=$O2087)),"LIBUR",IF(AND(OR($L2086="LUAR JAM KERJA 1",$L2086="LUAR JAM KERJA 2"),OR(OR(AND($H2086=$H2087,AND(OR($I2087&gt;DATABASE!$J$3,$I2087&lt;DATABASE!$J$6),((DATEVALUE($H2087)+$I2087)-(DATEVALUE($H2086)+$I2086))&lt;DATABASE!$J$6)),AND($H2086=$H2087,$O2086=$O2087,OR($I2087&gt;DATABASE!$J$6,$I2087&lt;DATABASE!$J$3))),AND(($H2087-$H2086)=1,OR($I2087&lt;DATABASE!$I$6,((DATEVALUE($H2087)+$I2087)-(DATEVALUE($H2086)+$I2086))&lt;DATABASE!$J$6))),$A2087=$A2086),"LUAR JAM KERJA 2",IF(AND(OR(WEEKDAY($H2087,2)=1,WEEKDAY($H2087,2)=2,WEEKDAY($H2087,2)=3,WEEKDAY($H2087,2)=4,WEEKDAY($H2087,2)=5),$I2087&lt;=DATABASE!$J$3,$I2087&gt;=DATABASE!$I$3),"JAM KERJA",IF(AND(WEEKDAY($H2087,2)=6,$I2087&lt;=DATABASE!$J$4,$I2087&gt;=DATABASE!$I$4),"JAM KERJA","LUAR JAM KERJA 1")))))</f>
        <v/>
      </c>
      <c r="M2087" s="33" t="str">
        <f>IF('DATA ACCURATE'!T2090&lt;&gt;"",IF('DATA ACCURATE'!T2090&gt;100,'DATA ACCURATE'!T2090/10,'DATA ACCURATE'!T2090),"")</f>
        <v/>
      </c>
      <c r="N2087" t="str">
        <f>IF(M2087="","",IF(M2087&lt;=DATABASE!$I$9,"LOKAL",IF(M2087&lt;DATABASE!$J$9,"LUAR KOTA 1",IF($M2087&gt;=DATABASE!$J$9,"LUAR KOTA 2",""))))</f>
        <v/>
      </c>
      <c r="O2087" s="38" t="str">
        <f>IF('DATA ACCURATE'!L2090&lt;&gt;"",'DATA ACCURATE'!L2090,"")</f>
        <v/>
      </c>
      <c r="Q2087" s="38">
        <f t="shared" si="224"/>
        <v>0</v>
      </c>
      <c r="R2087" s="38">
        <f t="shared" si="224"/>
        <v>0</v>
      </c>
      <c r="S2087" s="38">
        <f t="shared" si="224"/>
        <v>0</v>
      </c>
      <c r="T2087" s="38">
        <f t="shared" si="224"/>
        <v>0</v>
      </c>
      <c r="U2087" s="38">
        <f t="shared" si="225"/>
        <v>0</v>
      </c>
      <c r="V2087" s="38">
        <f t="shared" si="225"/>
        <v>0</v>
      </c>
      <c r="W2087" s="38">
        <f t="shared" si="225"/>
        <v>0</v>
      </c>
      <c r="X2087" s="38">
        <f t="shared" si="226"/>
        <v>0</v>
      </c>
      <c r="Y2087" s="38">
        <f t="shared" si="226"/>
        <v>0</v>
      </c>
      <c r="Z2087" s="38">
        <f t="shared" si="226"/>
        <v>0</v>
      </c>
      <c r="AA2087" s="38">
        <f t="shared" si="226"/>
        <v>0</v>
      </c>
      <c r="AB2087" s="38">
        <f t="shared" si="227"/>
        <v>0</v>
      </c>
      <c r="AC2087" s="38">
        <f t="shared" si="228"/>
        <v>0</v>
      </c>
      <c r="AD2087" s="38" t="str">
        <f t="shared" si="229"/>
        <v>000000000000</v>
      </c>
    </row>
    <row r="2088" spans="1:30">
      <c r="A2088" s="9" t="str">
        <f>IF('DATA ACCURATE'!A2091&lt;&gt;"",'DATA ACCURATE'!A2091,"")</f>
        <v/>
      </c>
      <c r="B2088" s="9" t="str">
        <f>IF('DATA ACCURATE'!D2091&lt;&gt;"",'DATA ACCURATE'!D2091,"")</f>
        <v/>
      </c>
      <c r="C2088" s="38" t="str">
        <f>IF($AD2088="000000000000","",INDEX(DATABASE!$W$12:$W$71,MATCH($AD2088,DATABASE!$V$12:$V$71,0)))</f>
        <v/>
      </c>
      <c r="D2088" s="34" t="str">
        <f>IF(C2088="","",IF(E2088="",INDEX(DATABASE!$AF$13:$AF$62,MATCH($C2088,DATABASE!$AC$13:$AC$62,0)),IF(E2088="2x D11",INDEX(DATABASE!$AF$13:$AF$62,MATCH($C2088,DATABASE!$AC$13:$AC$62,0))+2*DATABASE!$AF$62,IF(E2088="3x D11",INDEX(DATABASE!$AF$13:$AF$62,MATCH($C2088,DATABASE!$AC$13:$AC$62,0))+3*DATABASE!$AF$62,""))))</f>
        <v/>
      </c>
      <c r="E2088" s="38" t="str">
        <f>IF(AND($K2088="Y",$G2088&lt;&gt;"UNYIL",$F2088&lt;DATABASE!$O$8),"2x D11",IF(AND($K2088="Y",$G2088&lt;&gt;"UNYIL",$F2088&gt;=DATABASE!$O$8),"3x D11",""))</f>
        <v/>
      </c>
      <c r="F2088" s="9" t="str">
        <f>IF('DATA ACCURATE'!N2091&lt;&gt;"",'DATA ACCURATE'!N2091,"")</f>
        <v/>
      </c>
      <c r="G2088" t="str">
        <f>IF(F2088="","",IF(F2088&lt;=DATABASE!$I$8,"UNYIL",IF(F2088&lt;=DATABASE!$J$8,"KECIL",IF(F2088&lt;DATABASE!$K$8,"TANGGUNG",IF(F2088&gt;=DATABASE!$K$8,"BESAR","")))))</f>
        <v/>
      </c>
      <c r="H2088" s="16" t="str">
        <f>IF('DATA ACCURATE'!J2091&lt;&gt;"",'DATA ACCURATE'!J2091,"")</f>
        <v/>
      </c>
      <c r="I2088" s="35" t="str">
        <f>IF(B2088&lt;&gt;"",IFERROR(VLOOKUP(B2088,'DATA TIMBANGAN'!G:M,7,FALSE),VLOOKUP(B2088,'DATA TIMBANGAN'!G:M,7)),"")</f>
        <v/>
      </c>
      <c r="J2088" s="25" t="str">
        <f>IF(H2088&lt;&gt;"",IFERROR(INDEX(DATABASE!$Z$19:$Z$38,MATCH(DATEVALUE(H2088),DATABASE!$AA$19:$AA$38,0)),INDEX(DATABASE!$Z$12:$Z$18,MATCH(WEEKDAY(H2088,2),DATABASE!$AA$12:$AA$18,0))),"")</f>
        <v/>
      </c>
      <c r="K2088" s="25" t="str">
        <f>IF('DATA ACCURATE'!V2091&lt;&gt;"",'DATA ACCURATE'!V2091,"")</f>
        <v/>
      </c>
      <c r="L2088" s="80" t="str">
        <f>IF($H2088="","",IF(OR($J2088="LIBUR",AND($L2087="LIBUR",$O2087=$O2088)),"LIBUR",IF(AND(OR($L2087="LUAR JAM KERJA 1",$L2087="LUAR JAM KERJA 2"),OR(OR(AND($H2087=$H2088,AND(OR($I2088&gt;DATABASE!$J$3,$I2088&lt;DATABASE!$J$6),((DATEVALUE($H2088)+$I2088)-(DATEVALUE($H2087)+$I2087))&lt;DATABASE!$J$6)),AND($H2087=$H2088,$O2087=$O2088,OR($I2088&gt;DATABASE!$J$6,$I2088&lt;DATABASE!$J$3))),AND(($H2088-$H2087)=1,OR($I2088&lt;DATABASE!$I$6,((DATEVALUE($H2088)+$I2088)-(DATEVALUE($H2087)+$I2087))&lt;DATABASE!$J$6))),$A2088=$A2087),"LUAR JAM KERJA 2",IF(AND(OR(WEEKDAY($H2088,2)=1,WEEKDAY($H2088,2)=2,WEEKDAY($H2088,2)=3,WEEKDAY($H2088,2)=4,WEEKDAY($H2088,2)=5),$I2088&lt;=DATABASE!$J$3,$I2088&gt;=DATABASE!$I$3),"JAM KERJA",IF(AND(WEEKDAY($H2088,2)=6,$I2088&lt;=DATABASE!$J$4,$I2088&gt;=DATABASE!$I$4),"JAM KERJA","LUAR JAM KERJA 1")))))</f>
        <v/>
      </c>
      <c r="M2088" s="33" t="str">
        <f>IF('DATA ACCURATE'!T2091&lt;&gt;"",IF('DATA ACCURATE'!T2091&gt;100,'DATA ACCURATE'!T2091/10,'DATA ACCURATE'!T2091),"")</f>
        <v/>
      </c>
      <c r="N2088" t="str">
        <f>IF(M2088="","",IF(M2088&lt;=DATABASE!$I$9,"LOKAL",IF(M2088&lt;DATABASE!$J$9,"LUAR KOTA 1",IF($M2088&gt;=DATABASE!$J$9,"LUAR KOTA 2",""))))</f>
        <v/>
      </c>
      <c r="O2088" s="38" t="str">
        <f>IF('DATA ACCURATE'!L2091&lt;&gt;"",'DATA ACCURATE'!L2091,"")</f>
        <v/>
      </c>
      <c r="Q2088" s="38">
        <f t="shared" si="224"/>
        <v>0</v>
      </c>
      <c r="R2088" s="38">
        <f t="shared" si="224"/>
        <v>0</v>
      </c>
      <c r="S2088" s="38">
        <f t="shared" si="224"/>
        <v>0</v>
      </c>
      <c r="T2088" s="38">
        <f t="shared" si="224"/>
        <v>0</v>
      </c>
      <c r="U2088" s="38">
        <f t="shared" si="225"/>
        <v>0</v>
      </c>
      <c r="V2088" s="38">
        <f t="shared" si="225"/>
        <v>0</v>
      </c>
      <c r="W2088" s="38">
        <f t="shared" si="225"/>
        <v>0</v>
      </c>
      <c r="X2088" s="38">
        <f t="shared" si="226"/>
        <v>0</v>
      </c>
      <c r="Y2088" s="38">
        <f t="shared" si="226"/>
        <v>0</v>
      </c>
      <c r="Z2088" s="38">
        <f t="shared" si="226"/>
        <v>0</v>
      </c>
      <c r="AA2088" s="38">
        <f t="shared" si="226"/>
        <v>0</v>
      </c>
      <c r="AB2088" s="38">
        <f t="shared" si="227"/>
        <v>0</v>
      </c>
      <c r="AC2088" s="38">
        <f t="shared" si="228"/>
        <v>0</v>
      </c>
      <c r="AD2088" s="38" t="str">
        <f t="shared" si="229"/>
        <v>000000000000</v>
      </c>
    </row>
    <row r="2089" spans="1:30">
      <c r="A2089" s="9" t="str">
        <f>IF('DATA ACCURATE'!A2092&lt;&gt;"",'DATA ACCURATE'!A2092,"")</f>
        <v/>
      </c>
      <c r="B2089" s="9" t="str">
        <f>IF('DATA ACCURATE'!D2092&lt;&gt;"",'DATA ACCURATE'!D2092,"")</f>
        <v/>
      </c>
      <c r="C2089" s="38" t="str">
        <f>IF($AD2089="000000000000","",INDEX(DATABASE!$W$12:$W$71,MATCH($AD2089,DATABASE!$V$12:$V$71,0)))</f>
        <v/>
      </c>
      <c r="D2089" s="34" t="str">
        <f>IF(C2089="","",IF(E2089="",INDEX(DATABASE!$AF$13:$AF$62,MATCH($C2089,DATABASE!$AC$13:$AC$62,0)),IF(E2089="2x D11",INDEX(DATABASE!$AF$13:$AF$62,MATCH($C2089,DATABASE!$AC$13:$AC$62,0))+2*DATABASE!$AF$62,IF(E2089="3x D11",INDEX(DATABASE!$AF$13:$AF$62,MATCH($C2089,DATABASE!$AC$13:$AC$62,0))+3*DATABASE!$AF$62,""))))</f>
        <v/>
      </c>
      <c r="E2089" s="38" t="str">
        <f>IF(AND($K2089="Y",$G2089&lt;&gt;"UNYIL",$F2089&lt;DATABASE!$O$8),"2x D11",IF(AND($K2089="Y",$G2089&lt;&gt;"UNYIL",$F2089&gt;=DATABASE!$O$8),"3x D11",""))</f>
        <v/>
      </c>
      <c r="F2089" s="9" t="str">
        <f>IF('DATA ACCURATE'!N2092&lt;&gt;"",'DATA ACCURATE'!N2092,"")</f>
        <v/>
      </c>
      <c r="G2089" t="str">
        <f>IF(F2089="","",IF(F2089&lt;=DATABASE!$I$8,"UNYIL",IF(F2089&lt;=DATABASE!$J$8,"KECIL",IF(F2089&lt;DATABASE!$K$8,"TANGGUNG",IF(F2089&gt;=DATABASE!$K$8,"BESAR","")))))</f>
        <v/>
      </c>
      <c r="H2089" s="16" t="str">
        <f>IF('DATA ACCURATE'!J2092&lt;&gt;"",'DATA ACCURATE'!J2092,"")</f>
        <v/>
      </c>
      <c r="I2089" s="35" t="str">
        <f>IF(B2089&lt;&gt;"",IFERROR(VLOOKUP(B2089,'DATA TIMBANGAN'!G:M,7,FALSE),VLOOKUP(B2089,'DATA TIMBANGAN'!G:M,7)),"")</f>
        <v/>
      </c>
      <c r="J2089" s="25" t="str">
        <f>IF(H2089&lt;&gt;"",IFERROR(INDEX(DATABASE!$Z$19:$Z$38,MATCH(DATEVALUE(H2089),DATABASE!$AA$19:$AA$38,0)),INDEX(DATABASE!$Z$12:$Z$18,MATCH(WEEKDAY(H2089,2),DATABASE!$AA$12:$AA$18,0))),"")</f>
        <v/>
      </c>
      <c r="K2089" s="25" t="str">
        <f>IF('DATA ACCURATE'!V2092&lt;&gt;"",'DATA ACCURATE'!V2092,"")</f>
        <v/>
      </c>
      <c r="L2089" s="80" t="str">
        <f>IF($H2089="","",IF(OR($J2089="LIBUR",AND($L2088="LIBUR",$O2088=$O2089)),"LIBUR",IF(AND(OR($L2088="LUAR JAM KERJA 1",$L2088="LUAR JAM KERJA 2"),OR(OR(AND($H2088=$H2089,AND(OR($I2089&gt;DATABASE!$J$3,$I2089&lt;DATABASE!$J$6),((DATEVALUE($H2089)+$I2089)-(DATEVALUE($H2088)+$I2088))&lt;DATABASE!$J$6)),AND($H2088=$H2089,$O2088=$O2089,OR($I2089&gt;DATABASE!$J$6,$I2089&lt;DATABASE!$J$3))),AND(($H2089-$H2088)=1,OR($I2089&lt;DATABASE!$I$6,((DATEVALUE($H2089)+$I2089)-(DATEVALUE($H2088)+$I2088))&lt;DATABASE!$J$6))),$A2089=$A2088),"LUAR JAM KERJA 2",IF(AND(OR(WEEKDAY($H2089,2)=1,WEEKDAY($H2089,2)=2,WEEKDAY($H2089,2)=3,WEEKDAY($H2089,2)=4,WEEKDAY($H2089,2)=5),$I2089&lt;=DATABASE!$J$3,$I2089&gt;=DATABASE!$I$3),"JAM KERJA",IF(AND(WEEKDAY($H2089,2)=6,$I2089&lt;=DATABASE!$J$4,$I2089&gt;=DATABASE!$I$4),"JAM KERJA","LUAR JAM KERJA 1")))))</f>
        <v/>
      </c>
      <c r="M2089" s="33" t="str">
        <f>IF('DATA ACCURATE'!T2092&lt;&gt;"",IF('DATA ACCURATE'!T2092&gt;100,'DATA ACCURATE'!T2092/10,'DATA ACCURATE'!T2092),"")</f>
        <v/>
      </c>
      <c r="N2089" t="str">
        <f>IF(M2089="","",IF(M2089&lt;=DATABASE!$I$9,"LOKAL",IF(M2089&lt;DATABASE!$J$9,"LUAR KOTA 1",IF($M2089&gt;=DATABASE!$J$9,"LUAR KOTA 2",""))))</f>
        <v/>
      </c>
      <c r="O2089" s="38" t="str">
        <f>IF('DATA ACCURATE'!L2092&lt;&gt;"",'DATA ACCURATE'!L2092,"")</f>
        <v/>
      </c>
      <c r="Q2089" s="38">
        <f t="shared" si="224"/>
        <v>0</v>
      </c>
      <c r="R2089" s="38">
        <f t="shared" si="224"/>
        <v>0</v>
      </c>
      <c r="S2089" s="38">
        <f t="shared" si="224"/>
        <v>0</v>
      </c>
      <c r="T2089" s="38">
        <f t="shared" si="224"/>
        <v>0</v>
      </c>
      <c r="U2089" s="38">
        <f t="shared" si="225"/>
        <v>0</v>
      </c>
      <c r="V2089" s="38">
        <f t="shared" si="225"/>
        <v>0</v>
      </c>
      <c r="W2089" s="38">
        <f t="shared" si="225"/>
        <v>0</v>
      </c>
      <c r="X2089" s="38">
        <f t="shared" si="226"/>
        <v>0</v>
      </c>
      <c r="Y2089" s="38">
        <f t="shared" si="226"/>
        <v>0</v>
      </c>
      <c r="Z2089" s="38">
        <f t="shared" si="226"/>
        <v>0</v>
      </c>
      <c r="AA2089" s="38">
        <f t="shared" si="226"/>
        <v>0</v>
      </c>
      <c r="AB2089" s="38">
        <f t="shared" si="227"/>
        <v>0</v>
      </c>
      <c r="AC2089" s="38">
        <f t="shared" si="228"/>
        <v>0</v>
      </c>
      <c r="AD2089" s="38" t="str">
        <f t="shared" si="229"/>
        <v>000000000000</v>
      </c>
    </row>
    <row r="2090" spans="1:30">
      <c r="A2090" s="9" t="str">
        <f>IF('DATA ACCURATE'!A2093&lt;&gt;"",'DATA ACCURATE'!A2093,"")</f>
        <v/>
      </c>
      <c r="B2090" s="9" t="str">
        <f>IF('DATA ACCURATE'!D2093&lt;&gt;"",'DATA ACCURATE'!D2093,"")</f>
        <v/>
      </c>
      <c r="C2090" s="38" t="str">
        <f>IF($AD2090="000000000000","",INDEX(DATABASE!$W$12:$W$71,MATCH($AD2090,DATABASE!$V$12:$V$71,0)))</f>
        <v/>
      </c>
      <c r="D2090" s="34" t="str">
        <f>IF(C2090="","",IF(E2090="",INDEX(DATABASE!$AF$13:$AF$62,MATCH($C2090,DATABASE!$AC$13:$AC$62,0)),IF(E2090="2x D11",INDEX(DATABASE!$AF$13:$AF$62,MATCH($C2090,DATABASE!$AC$13:$AC$62,0))+2*DATABASE!$AF$62,IF(E2090="3x D11",INDEX(DATABASE!$AF$13:$AF$62,MATCH($C2090,DATABASE!$AC$13:$AC$62,0))+3*DATABASE!$AF$62,""))))</f>
        <v/>
      </c>
      <c r="E2090" s="38" t="str">
        <f>IF(AND($K2090="Y",$G2090&lt;&gt;"UNYIL",$F2090&lt;DATABASE!$O$8),"2x D11",IF(AND($K2090="Y",$G2090&lt;&gt;"UNYIL",$F2090&gt;=DATABASE!$O$8),"3x D11",""))</f>
        <v/>
      </c>
      <c r="F2090" s="9" t="str">
        <f>IF('DATA ACCURATE'!N2093&lt;&gt;"",'DATA ACCURATE'!N2093,"")</f>
        <v/>
      </c>
      <c r="G2090" t="str">
        <f>IF(F2090="","",IF(F2090&lt;=DATABASE!$I$8,"UNYIL",IF(F2090&lt;=DATABASE!$J$8,"KECIL",IF(F2090&lt;DATABASE!$K$8,"TANGGUNG",IF(F2090&gt;=DATABASE!$K$8,"BESAR","")))))</f>
        <v/>
      </c>
      <c r="H2090" s="16" t="str">
        <f>IF('DATA ACCURATE'!J2093&lt;&gt;"",'DATA ACCURATE'!J2093,"")</f>
        <v/>
      </c>
      <c r="I2090" s="35" t="str">
        <f>IF(B2090&lt;&gt;"",IFERROR(VLOOKUP(B2090,'DATA TIMBANGAN'!G:M,7,FALSE),VLOOKUP(B2090,'DATA TIMBANGAN'!G:M,7)),"")</f>
        <v/>
      </c>
      <c r="J2090" s="25" t="str">
        <f>IF(H2090&lt;&gt;"",IFERROR(INDEX(DATABASE!$Z$19:$Z$38,MATCH(DATEVALUE(H2090),DATABASE!$AA$19:$AA$38,0)),INDEX(DATABASE!$Z$12:$Z$18,MATCH(WEEKDAY(H2090,2),DATABASE!$AA$12:$AA$18,0))),"")</f>
        <v/>
      </c>
      <c r="K2090" s="25" t="str">
        <f>IF('DATA ACCURATE'!V2093&lt;&gt;"",'DATA ACCURATE'!V2093,"")</f>
        <v/>
      </c>
      <c r="L2090" s="80" t="str">
        <f>IF($H2090="","",IF(OR($J2090="LIBUR",AND($L2089="LIBUR",$O2089=$O2090)),"LIBUR",IF(AND(OR($L2089="LUAR JAM KERJA 1",$L2089="LUAR JAM KERJA 2"),OR(OR(AND($H2089=$H2090,AND(OR($I2090&gt;DATABASE!$J$3,$I2090&lt;DATABASE!$J$6),((DATEVALUE($H2090)+$I2090)-(DATEVALUE($H2089)+$I2089))&lt;DATABASE!$J$6)),AND($H2089=$H2090,$O2089=$O2090,OR($I2090&gt;DATABASE!$J$6,$I2090&lt;DATABASE!$J$3))),AND(($H2090-$H2089)=1,OR($I2090&lt;DATABASE!$I$6,((DATEVALUE($H2090)+$I2090)-(DATEVALUE($H2089)+$I2089))&lt;DATABASE!$J$6))),$A2090=$A2089),"LUAR JAM KERJA 2",IF(AND(OR(WEEKDAY($H2090,2)=1,WEEKDAY($H2090,2)=2,WEEKDAY($H2090,2)=3,WEEKDAY($H2090,2)=4,WEEKDAY($H2090,2)=5),$I2090&lt;=DATABASE!$J$3,$I2090&gt;=DATABASE!$I$3),"JAM KERJA",IF(AND(WEEKDAY($H2090,2)=6,$I2090&lt;=DATABASE!$J$4,$I2090&gt;=DATABASE!$I$4),"JAM KERJA","LUAR JAM KERJA 1")))))</f>
        <v/>
      </c>
      <c r="M2090" s="33" t="str">
        <f>IF('DATA ACCURATE'!T2093&lt;&gt;"",IF('DATA ACCURATE'!T2093&gt;100,'DATA ACCURATE'!T2093/10,'DATA ACCURATE'!T2093),"")</f>
        <v/>
      </c>
      <c r="N2090" t="str">
        <f>IF(M2090="","",IF(M2090&lt;=DATABASE!$I$9,"LOKAL",IF(M2090&lt;DATABASE!$J$9,"LUAR KOTA 1",IF($M2090&gt;=DATABASE!$J$9,"LUAR KOTA 2",""))))</f>
        <v/>
      </c>
      <c r="O2090" s="38" t="str">
        <f>IF('DATA ACCURATE'!L2093&lt;&gt;"",'DATA ACCURATE'!L2093,"")</f>
        <v/>
      </c>
      <c r="Q2090" s="38">
        <f t="shared" si="224"/>
        <v>0</v>
      </c>
      <c r="R2090" s="38">
        <f t="shared" si="224"/>
        <v>0</v>
      </c>
      <c r="S2090" s="38">
        <f t="shared" si="224"/>
        <v>0</v>
      </c>
      <c r="T2090" s="38">
        <f t="shared" si="224"/>
        <v>0</v>
      </c>
      <c r="U2090" s="38">
        <f t="shared" si="225"/>
        <v>0</v>
      </c>
      <c r="V2090" s="38">
        <f t="shared" si="225"/>
        <v>0</v>
      </c>
      <c r="W2090" s="38">
        <f t="shared" si="225"/>
        <v>0</v>
      </c>
      <c r="X2090" s="38">
        <f t="shared" si="226"/>
        <v>0</v>
      </c>
      <c r="Y2090" s="38">
        <f t="shared" si="226"/>
        <v>0</v>
      </c>
      <c r="Z2090" s="38">
        <f t="shared" si="226"/>
        <v>0</v>
      </c>
      <c r="AA2090" s="38">
        <f t="shared" si="226"/>
        <v>0</v>
      </c>
      <c r="AB2090" s="38">
        <f t="shared" si="227"/>
        <v>0</v>
      </c>
      <c r="AC2090" s="38">
        <f t="shared" si="228"/>
        <v>0</v>
      </c>
      <c r="AD2090" s="38" t="str">
        <f t="shared" si="229"/>
        <v>000000000000</v>
      </c>
    </row>
    <row r="2091" spans="1:30">
      <c r="A2091" s="9" t="str">
        <f>IF('DATA ACCURATE'!A2094&lt;&gt;"",'DATA ACCURATE'!A2094,"")</f>
        <v/>
      </c>
      <c r="B2091" s="9" t="str">
        <f>IF('DATA ACCURATE'!D2094&lt;&gt;"",'DATA ACCURATE'!D2094,"")</f>
        <v/>
      </c>
      <c r="C2091" s="38" t="str">
        <f>IF($AD2091="000000000000","",INDEX(DATABASE!$W$12:$W$71,MATCH($AD2091,DATABASE!$V$12:$V$71,0)))</f>
        <v/>
      </c>
      <c r="D2091" s="34" t="str">
        <f>IF(C2091="","",IF(E2091="",INDEX(DATABASE!$AF$13:$AF$62,MATCH($C2091,DATABASE!$AC$13:$AC$62,0)),IF(E2091="2x D11",INDEX(DATABASE!$AF$13:$AF$62,MATCH($C2091,DATABASE!$AC$13:$AC$62,0))+2*DATABASE!$AF$62,IF(E2091="3x D11",INDEX(DATABASE!$AF$13:$AF$62,MATCH($C2091,DATABASE!$AC$13:$AC$62,0))+3*DATABASE!$AF$62,""))))</f>
        <v/>
      </c>
      <c r="E2091" s="38" t="str">
        <f>IF(AND($K2091="Y",$G2091&lt;&gt;"UNYIL",$F2091&lt;DATABASE!$O$8),"2x D11",IF(AND($K2091="Y",$G2091&lt;&gt;"UNYIL",$F2091&gt;=DATABASE!$O$8),"3x D11",""))</f>
        <v/>
      </c>
      <c r="F2091" s="9" t="str">
        <f>IF('DATA ACCURATE'!N2094&lt;&gt;"",'DATA ACCURATE'!N2094,"")</f>
        <v/>
      </c>
      <c r="G2091" t="str">
        <f>IF(F2091="","",IF(F2091&lt;=DATABASE!$I$8,"UNYIL",IF(F2091&lt;=DATABASE!$J$8,"KECIL",IF(F2091&lt;DATABASE!$K$8,"TANGGUNG",IF(F2091&gt;=DATABASE!$K$8,"BESAR","")))))</f>
        <v/>
      </c>
      <c r="H2091" s="16" t="str">
        <f>IF('DATA ACCURATE'!J2094&lt;&gt;"",'DATA ACCURATE'!J2094,"")</f>
        <v/>
      </c>
      <c r="I2091" s="35" t="str">
        <f>IF(B2091&lt;&gt;"",IFERROR(VLOOKUP(B2091,'DATA TIMBANGAN'!G:M,7,FALSE),VLOOKUP(B2091,'DATA TIMBANGAN'!G:M,7)),"")</f>
        <v/>
      </c>
      <c r="J2091" s="25" t="str">
        <f>IF(H2091&lt;&gt;"",IFERROR(INDEX(DATABASE!$Z$19:$Z$38,MATCH(DATEVALUE(H2091),DATABASE!$AA$19:$AA$38,0)),INDEX(DATABASE!$Z$12:$Z$18,MATCH(WEEKDAY(H2091,2),DATABASE!$AA$12:$AA$18,0))),"")</f>
        <v/>
      </c>
      <c r="K2091" s="25" t="str">
        <f>IF('DATA ACCURATE'!V2094&lt;&gt;"",'DATA ACCURATE'!V2094,"")</f>
        <v/>
      </c>
      <c r="L2091" s="80" t="str">
        <f>IF($H2091="","",IF(OR($J2091="LIBUR",AND($L2090="LIBUR",$O2090=$O2091)),"LIBUR",IF(AND(OR($L2090="LUAR JAM KERJA 1",$L2090="LUAR JAM KERJA 2"),OR(OR(AND($H2090=$H2091,AND(OR($I2091&gt;DATABASE!$J$3,$I2091&lt;DATABASE!$J$6),((DATEVALUE($H2091)+$I2091)-(DATEVALUE($H2090)+$I2090))&lt;DATABASE!$J$6)),AND($H2090=$H2091,$O2090=$O2091,OR($I2091&gt;DATABASE!$J$6,$I2091&lt;DATABASE!$J$3))),AND(($H2091-$H2090)=1,OR($I2091&lt;DATABASE!$I$6,((DATEVALUE($H2091)+$I2091)-(DATEVALUE($H2090)+$I2090))&lt;DATABASE!$J$6))),$A2091=$A2090),"LUAR JAM KERJA 2",IF(AND(OR(WEEKDAY($H2091,2)=1,WEEKDAY($H2091,2)=2,WEEKDAY($H2091,2)=3,WEEKDAY($H2091,2)=4,WEEKDAY($H2091,2)=5),$I2091&lt;=DATABASE!$J$3,$I2091&gt;=DATABASE!$I$3),"JAM KERJA",IF(AND(WEEKDAY($H2091,2)=6,$I2091&lt;=DATABASE!$J$4,$I2091&gt;=DATABASE!$I$4),"JAM KERJA","LUAR JAM KERJA 1")))))</f>
        <v/>
      </c>
      <c r="M2091" s="33" t="str">
        <f>IF('DATA ACCURATE'!T2094&lt;&gt;"",IF('DATA ACCURATE'!T2094&gt;100,'DATA ACCURATE'!T2094/10,'DATA ACCURATE'!T2094),"")</f>
        <v/>
      </c>
      <c r="N2091" t="str">
        <f>IF(M2091="","",IF(M2091&lt;=DATABASE!$I$9,"LOKAL",IF(M2091&lt;DATABASE!$J$9,"LUAR KOTA 1",IF($M2091&gt;=DATABASE!$J$9,"LUAR KOTA 2",""))))</f>
        <v/>
      </c>
      <c r="O2091" s="38" t="str">
        <f>IF('DATA ACCURATE'!L2094&lt;&gt;"",'DATA ACCURATE'!L2094,"")</f>
        <v/>
      </c>
      <c r="Q2091" s="38">
        <f t="shared" si="224"/>
        <v>0</v>
      </c>
      <c r="R2091" s="38">
        <f t="shared" si="224"/>
        <v>0</v>
      </c>
      <c r="S2091" s="38">
        <f t="shared" si="224"/>
        <v>0</v>
      </c>
      <c r="T2091" s="38">
        <f t="shared" si="224"/>
        <v>0</v>
      </c>
      <c r="U2091" s="38">
        <f t="shared" si="225"/>
        <v>0</v>
      </c>
      <c r="V2091" s="38">
        <f t="shared" si="225"/>
        <v>0</v>
      </c>
      <c r="W2091" s="38">
        <f t="shared" si="225"/>
        <v>0</v>
      </c>
      <c r="X2091" s="38">
        <f t="shared" si="226"/>
        <v>0</v>
      </c>
      <c r="Y2091" s="38">
        <f t="shared" si="226"/>
        <v>0</v>
      </c>
      <c r="Z2091" s="38">
        <f t="shared" si="226"/>
        <v>0</v>
      </c>
      <c r="AA2091" s="38">
        <f t="shared" si="226"/>
        <v>0</v>
      </c>
      <c r="AB2091" s="38">
        <f t="shared" si="227"/>
        <v>0</v>
      </c>
      <c r="AC2091" s="38">
        <f t="shared" si="228"/>
        <v>0</v>
      </c>
      <c r="AD2091" s="38" t="str">
        <f t="shared" si="229"/>
        <v>000000000000</v>
      </c>
    </row>
    <row r="2092" spans="1:30">
      <c r="A2092" s="9" t="str">
        <f>IF('DATA ACCURATE'!A2095&lt;&gt;"",'DATA ACCURATE'!A2095,"")</f>
        <v/>
      </c>
      <c r="B2092" s="9" t="str">
        <f>IF('DATA ACCURATE'!D2095&lt;&gt;"",'DATA ACCURATE'!D2095,"")</f>
        <v/>
      </c>
      <c r="C2092" s="38" t="str">
        <f>IF($AD2092="000000000000","",INDEX(DATABASE!$W$12:$W$71,MATCH($AD2092,DATABASE!$V$12:$V$71,0)))</f>
        <v/>
      </c>
      <c r="D2092" s="34" t="str">
        <f>IF(C2092="","",IF(E2092="",INDEX(DATABASE!$AF$13:$AF$62,MATCH($C2092,DATABASE!$AC$13:$AC$62,0)),IF(E2092="2x D11",INDEX(DATABASE!$AF$13:$AF$62,MATCH($C2092,DATABASE!$AC$13:$AC$62,0))+2*DATABASE!$AF$62,IF(E2092="3x D11",INDEX(DATABASE!$AF$13:$AF$62,MATCH($C2092,DATABASE!$AC$13:$AC$62,0))+3*DATABASE!$AF$62,""))))</f>
        <v/>
      </c>
      <c r="E2092" s="38" t="str">
        <f>IF(AND($K2092="Y",$G2092&lt;&gt;"UNYIL",$F2092&lt;DATABASE!$O$8),"2x D11",IF(AND($K2092="Y",$G2092&lt;&gt;"UNYIL",$F2092&gt;=DATABASE!$O$8),"3x D11",""))</f>
        <v/>
      </c>
      <c r="F2092" s="9" t="str">
        <f>IF('DATA ACCURATE'!N2095&lt;&gt;"",'DATA ACCURATE'!N2095,"")</f>
        <v/>
      </c>
      <c r="G2092" t="str">
        <f>IF(F2092="","",IF(F2092&lt;=DATABASE!$I$8,"UNYIL",IF(F2092&lt;=DATABASE!$J$8,"KECIL",IF(F2092&lt;DATABASE!$K$8,"TANGGUNG",IF(F2092&gt;=DATABASE!$K$8,"BESAR","")))))</f>
        <v/>
      </c>
      <c r="H2092" s="16" t="str">
        <f>IF('DATA ACCURATE'!J2095&lt;&gt;"",'DATA ACCURATE'!J2095,"")</f>
        <v/>
      </c>
      <c r="I2092" s="35" t="str">
        <f>IF(B2092&lt;&gt;"",IFERROR(VLOOKUP(B2092,'DATA TIMBANGAN'!G:M,7,FALSE),VLOOKUP(B2092,'DATA TIMBANGAN'!G:M,7)),"")</f>
        <v/>
      </c>
      <c r="J2092" s="25" t="str">
        <f>IF(H2092&lt;&gt;"",IFERROR(INDEX(DATABASE!$Z$19:$Z$38,MATCH(DATEVALUE(H2092),DATABASE!$AA$19:$AA$38,0)),INDEX(DATABASE!$Z$12:$Z$18,MATCH(WEEKDAY(H2092,2),DATABASE!$AA$12:$AA$18,0))),"")</f>
        <v/>
      </c>
      <c r="K2092" s="25" t="str">
        <f>IF('DATA ACCURATE'!V2095&lt;&gt;"",'DATA ACCURATE'!V2095,"")</f>
        <v/>
      </c>
      <c r="L2092" s="80" t="str">
        <f>IF($H2092="","",IF(OR($J2092="LIBUR",AND($L2091="LIBUR",$O2091=$O2092)),"LIBUR",IF(AND(OR($L2091="LUAR JAM KERJA 1",$L2091="LUAR JAM KERJA 2"),OR(OR(AND($H2091=$H2092,AND(OR($I2092&gt;DATABASE!$J$3,$I2092&lt;DATABASE!$J$6),((DATEVALUE($H2092)+$I2092)-(DATEVALUE($H2091)+$I2091))&lt;DATABASE!$J$6)),AND($H2091=$H2092,$O2091=$O2092,OR($I2092&gt;DATABASE!$J$6,$I2092&lt;DATABASE!$J$3))),AND(($H2092-$H2091)=1,OR($I2092&lt;DATABASE!$I$6,((DATEVALUE($H2092)+$I2092)-(DATEVALUE($H2091)+$I2091))&lt;DATABASE!$J$6))),$A2092=$A2091),"LUAR JAM KERJA 2",IF(AND(OR(WEEKDAY($H2092,2)=1,WEEKDAY($H2092,2)=2,WEEKDAY($H2092,2)=3,WEEKDAY($H2092,2)=4,WEEKDAY($H2092,2)=5),$I2092&lt;=DATABASE!$J$3,$I2092&gt;=DATABASE!$I$3),"JAM KERJA",IF(AND(WEEKDAY($H2092,2)=6,$I2092&lt;=DATABASE!$J$4,$I2092&gt;=DATABASE!$I$4),"JAM KERJA","LUAR JAM KERJA 1")))))</f>
        <v/>
      </c>
      <c r="M2092" s="33" t="str">
        <f>IF('DATA ACCURATE'!T2095&lt;&gt;"",IF('DATA ACCURATE'!T2095&gt;100,'DATA ACCURATE'!T2095/10,'DATA ACCURATE'!T2095),"")</f>
        <v/>
      </c>
      <c r="N2092" t="str">
        <f>IF(M2092="","",IF(M2092&lt;=DATABASE!$I$9,"LOKAL",IF(M2092&lt;DATABASE!$J$9,"LUAR KOTA 1",IF($M2092&gt;=DATABASE!$J$9,"LUAR KOTA 2",""))))</f>
        <v/>
      </c>
      <c r="O2092" s="38" t="str">
        <f>IF('DATA ACCURATE'!L2095&lt;&gt;"",'DATA ACCURATE'!L2095,"")</f>
        <v/>
      </c>
      <c r="Q2092" s="38">
        <f t="shared" si="224"/>
        <v>0</v>
      </c>
      <c r="R2092" s="38">
        <f t="shared" si="224"/>
        <v>0</v>
      </c>
      <c r="S2092" s="38">
        <f t="shared" si="224"/>
        <v>0</v>
      </c>
      <c r="T2092" s="38">
        <f t="shared" si="224"/>
        <v>0</v>
      </c>
      <c r="U2092" s="38">
        <f t="shared" si="225"/>
        <v>0</v>
      </c>
      <c r="V2092" s="38">
        <f t="shared" si="225"/>
        <v>0</v>
      </c>
      <c r="W2092" s="38">
        <f t="shared" si="225"/>
        <v>0</v>
      </c>
      <c r="X2092" s="38">
        <f t="shared" si="226"/>
        <v>0</v>
      </c>
      <c r="Y2092" s="38">
        <f t="shared" si="226"/>
        <v>0</v>
      </c>
      <c r="Z2092" s="38">
        <f t="shared" si="226"/>
        <v>0</v>
      </c>
      <c r="AA2092" s="38">
        <f t="shared" si="226"/>
        <v>0</v>
      </c>
      <c r="AB2092" s="38">
        <f t="shared" si="227"/>
        <v>0</v>
      </c>
      <c r="AC2092" s="38">
        <f t="shared" si="228"/>
        <v>0</v>
      </c>
      <c r="AD2092" s="38" t="str">
        <f t="shared" si="229"/>
        <v>000000000000</v>
      </c>
    </row>
    <row r="2093" spans="1:30">
      <c r="A2093" s="9" t="str">
        <f>IF('DATA ACCURATE'!A2096&lt;&gt;"",'DATA ACCURATE'!A2096,"")</f>
        <v/>
      </c>
      <c r="B2093" s="9" t="str">
        <f>IF('DATA ACCURATE'!D2096&lt;&gt;"",'DATA ACCURATE'!D2096,"")</f>
        <v/>
      </c>
      <c r="C2093" s="38" t="str">
        <f>IF($AD2093="000000000000","",INDEX(DATABASE!$W$12:$W$71,MATCH($AD2093,DATABASE!$V$12:$V$71,0)))</f>
        <v/>
      </c>
      <c r="D2093" s="34" t="str">
        <f>IF(C2093="","",IF(E2093="",INDEX(DATABASE!$AF$13:$AF$62,MATCH($C2093,DATABASE!$AC$13:$AC$62,0)),IF(E2093="2x D11",INDEX(DATABASE!$AF$13:$AF$62,MATCH($C2093,DATABASE!$AC$13:$AC$62,0))+2*DATABASE!$AF$62,IF(E2093="3x D11",INDEX(DATABASE!$AF$13:$AF$62,MATCH($C2093,DATABASE!$AC$13:$AC$62,0))+3*DATABASE!$AF$62,""))))</f>
        <v/>
      </c>
      <c r="E2093" s="38" t="str">
        <f>IF(AND($K2093="Y",$G2093&lt;&gt;"UNYIL",$F2093&lt;DATABASE!$O$8),"2x D11",IF(AND($K2093="Y",$G2093&lt;&gt;"UNYIL",$F2093&gt;=DATABASE!$O$8),"3x D11",""))</f>
        <v/>
      </c>
      <c r="F2093" s="9" t="str">
        <f>IF('DATA ACCURATE'!N2096&lt;&gt;"",'DATA ACCURATE'!N2096,"")</f>
        <v/>
      </c>
      <c r="G2093" t="str">
        <f>IF(F2093="","",IF(F2093&lt;=DATABASE!$I$8,"UNYIL",IF(F2093&lt;=DATABASE!$J$8,"KECIL",IF(F2093&lt;DATABASE!$K$8,"TANGGUNG",IF(F2093&gt;=DATABASE!$K$8,"BESAR","")))))</f>
        <v/>
      </c>
      <c r="H2093" s="16" t="str">
        <f>IF('DATA ACCURATE'!J2096&lt;&gt;"",'DATA ACCURATE'!J2096,"")</f>
        <v/>
      </c>
      <c r="I2093" s="35" t="str">
        <f>IF(B2093&lt;&gt;"",IFERROR(VLOOKUP(B2093,'DATA TIMBANGAN'!G:M,7,FALSE),VLOOKUP(B2093,'DATA TIMBANGAN'!G:M,7)),"")</f>
        <v/>
      </c>
      <c r="J2093" s="25" t="str">
        <f>IF(H2093&lt;&gt;"",IFERROR(INDEX(DATABASE!$Z$19:$Z$38,MATCH(DATEVALUE(H2093),DATABASE!$AA$19:$AA$38,0)),INDEX(DATABASE!$Z$12:$Z$18,MATCH(WEEKDAY(H2093,2),DATABASE!$AA$12:$AA$18,0))),"")</f>
        <v/>
      </c>
      <c r="K2093" s="25" t="str">
        <f>IF('DATA ACCURATE'!V2096&lt;&gt;"",'DATA ACCURATE'!V2096,"")</f>
        <v/>
      </c>
      <c r="L2093" s="80" t="str">
        <f>IF($H2093="","",IF(OR($J2093="LIBUR",AND($L2092="LIBUR",$O2092=$O2093)),"LIBUR",IF(AND(OR($L2092="LUAR JAM KERJA 1",$L2092="LUAR JAM KERJA 2"),OR(OR(AND($H2092=$H2093,AND(OR($I2093&gt;DATABASE!$J$3,$I2093&lt;DATABASE!$J$6),((DATEVALUE($H2093)+$I2093)-(DATEVALUE($H2092)+$I2092))&lt;DATABASE!$J$6)),AND($H2092=$H2093,$O2092=$O2093,OR($I2093&gt;DATABASE!$J$6,$I2093&lt;DATABASE!$J$3))),AND(($H2093-$H2092)=1,OR($I2093&lt;DATABASE!$I$6,((DATEVALUE($H2093)+$I2093)-(DATEVALUE($H2092)+$I2092))&lt;DATABASE!$J$6))),$A2093=$A2092),"LUAR JAM KERJA 2",IF(AND(OR(WEEKDAY($H2093,2)=1,WEEKDAY($H2093,2)=2,WEEKDAY($H2093,2)=3,WEEKDAY($H2093,2)=4,WEEKDAY($H2093,2)=5),$I2093&lt;=DATABASE!$J$3,$I2093&gt;=DATABASE!$I$3),"JAM KERJA",IF(AND(WEEKDAY($H2093,2)=6,$I2093&lt;=DATABASE!$J$4,$I2093&gt;=DATABASE!$I$4),"JAM KERJA","LUAR JAM KERJA 1")))))</f>
        <v/>
      </c>
      <c r="M2093" s="33" t="str">
        <f>IF('DATA ACCURATE'!T2096&lt;&gt;"",IF('DATA ACCURATE'!T2096&gt;100,'DATA ACCURATE'!T2096/10,'DATA ACCURATE'!T2096),"")</f>
        <v/>
      </c>
      <c r="N2093" t="str">
        <f>IF(M2093="","",IF(M2093&lt;=DATABASE!$I$9,"LOKAL",IF(M2093&lt;DATABASE!$J$9,"LUAR KOTA 1",IF($M2093&gt;=DATABASE!$J$9,"LUAR KOTA 2",""))))</f>
        <v/>
      </c>
      <c r="O2093" s="38" t="str">
        <f>IF('DATA ACCURATE'!L2096&lt;&gt;"",'DATA ACCURATE'!L2096,"")</f>
        <v/>
      </c>
      <c r="Q2093" s="38">
        <f t="shared" si="224"/>
        <v>0</v>
      </c>
      <c r="R2093" s="38">
        <f t="shared" si="224"/>
        <v>0</v>
      </c>
      <c r="S2093" s="38">
        <f t="shared" si="224"/>
        <v>0</v>
      </c>
      <c r="T2093" s="38">
        <f t="shared" si="224"/>
        <v>0</v>
      </c>
      <c r="U2093" s="38">
        <f t="shared" si="225"/>
        <v>0</v>
      </c>
      <c r="V2093" s="38">
        <f t="shared" si="225"/>
        <v>0</v>
      </c>
      <c r="W2093" s="38">
        <f t="shared" si="225"/>
        <v>0</v>
      </c>
      <c r="X2093" s="38">
        <f t="shared" si="226"/>
        <v>0</v>
      </c>
      <c r="Y2093" s="38">
        <f t="shared" si="226"/>
        <v>0</v>
      </c>
      <c r="Z2093" s="38">
        <f t="shared" si="226"/>
        <v>0</v>
      </c>
      <c r="AA2093" s="38">
        <f t="shared" si="226"/>
        <v>0</v>
      </c>
      <c r="AB2093" s="38">
        <f t="shared" si="227"/>
        <v>0</v>
      </c>
      <c r="AC2093" s="38">
        <f t="shared" si="228"/>
        <v>0</v>
      </c>
      <c r="AD2093" s="38" t="str">
        <f t="shared" si="229"/>
        <v>000000000000</v>
      </c>
    </row>
    <row r="2094" spans="1:30">
      <c r="A2094" s="9" t="str">
        <f>IF('DATA ACCURATE'!A2097&lt;&gt;"",'DATA ACCURATE'!A2097,"")</f>
        <v/>
      </c>
      <c r="B2094" s="9" t="str">
        <f>IF('DATA ACCURATE'!D2097&lt;&gt;"",'DATA ACCURATE'!D2097,"")</f>
        <v/>
      </c>
      <c r="C2094" s="38" t="str">
        <f>IF($AD2094="000000000000","",INDEX(DATABASE!$W$12:$W$71,MATCH($AD2094,DATABASE!$V$12:$V$71,0)))</f>
        <v/>
      </c>
      <c r="D2094" s="34" t="str">
        <f>IF(C2094="","",IF(E2094="",INDEX(DATABASE!$AF$13:$AF$62,MATCH($C2094,DATABASE!$AC$13:$AC$62,0)),IF(E2094="2x D11",INDEX(DATABASE!$AF$13:$AF$62,MATCH($C2094,DATABASE!$AC$13:$AC$62,0))+2*DATABASE!$AF$62,IF(E2094="3x D11",INDEX(DATABASE!$AF$13:$AF$62,MATCH($C2094,DATABASE!$AC$13:$AC$62,0))+3*DATABASE!$AF$62,""))))</f>
        <v/>
      </c>
      <c r="E2094" s="38" t="str">
        <f>IF(AND($K2094="Y",$G2094&lt;&gt;"UNYIL",$F2094&lt;DATABASE!$O$8),"2x D11",IF(AND($K2094="Y",$G2094&lt;&gt;"UNYIL",$F2094&gt;=DATABASE!$O$8),"3x D11",""))</f>
        <v/>
      </c>
      <c r="F2094" s="9" t="str">
        <f>IF('DATA ACCURATE'!N2097&lt;&gt;"",'DATA ACCURATE'!N2097,"")</f>
        <v/>
      </c>
      <c r="G2094" t="str">
        <f>IF(F2094="","",IF(F2094&lt;=DATABASE!$I$8,"UNYIL",IF(F2094&lt;=DATABASE!$J$8,"KECIL",IF(F2094&lt;DATABASE!$K$8,"TANGGUNG",IF(F2094&gt;=DATABASE!$K$8,"BESAR","")))))</f>
        <v/>
      </c>
      <c r="H2094" s="16" t="str">
        <f>IF('DATA ACCURATE'!J2097&lt;&gt;"",'DATA ACCURATE'!J2097,"")</f>
        <v/>
      </c>
      <c r="I2094" s="35" t="str">
        <f>IF(B2094&lt;&gt;"",IFERROR(VLOOKUP(B2094,'DATA TIMBANGAN'!G:M,7,FALSE),VLOOKUP(B2094,'DATA TIMBANGAN'!G:M,7)),"")</f>
        <v/>
      </c>
      <c r="J2094" s="25" t="str">
        <f>IF(H2094&lt;&gt;"",IFERROR(INDEX(DATABASE!$Z$19:$Z$38,MATCH(DATEVALUE(H2094),DATABASE!$AA$19:$AA$38,0)),INDEX(DATABASE!$Z$12:$Z$18,MATCH(WEEKDAY(H2094,2),DATABASE!$AA$12:$AA$18,0))),"")</f>
        <v/>
      </c>
      <c r="K2094" s="25" t="str">
        <f>IF('DATA ACCURATE'!V2097&lt;&gt;"",'DATA ACCURATE'!V2097,"")</f>
        <v/>
      </c>
      <c r="L2094" s="80" t="str">
        <f>IF($H2094="","",IF(OR($J2094="LIBUR",AND($L2093="LIBUR",$O2093=$O2094)),"LIBUR",IF(AND(OR($L2093="LUAR JAM KERJA 1",$L2093="LUAR JAM KERJA 2"),OR(OR(AND($H2093=$H2094,AND(OR($I2094&gt;DATABASE!$J$3,$I2094&lt;DATABASE!$J$6),((DATEVALUE($H2094)+$I2094)-(DATEVALUE($H2093)+$I2093))&lt;DATABASE!$J$6)),AND($H2093=$H2094,$O2093=$O2094,OR($I2094&gt;DATABASE!$J$6,$I2094&lt;DATABASE!$J$3))),AND(($H2094-$H2093)=1,OR($I2094&lt;DATABASE!$I$6,((DATEVALUE($H2094)+$I2094)-(DATEVALUE($H2093)+$I2093))&lt;DATABASE!$J$6))),$A2094=$A2093),"LUAR JAM KERJA 2",IF(AND(OR(WEEKDAY($H2094,2)=1,WEEKDAY($H2094,2)=2,WEEKDAY($H2094,2)=3,WEEKDAY($H2094,2)=4,WEEKDAY($H2094,2)=5),$I2094&lt;=DATABASE!$J$3,$I2094&gt;=DATABASE!$I$3),"JAM KERJA",IF(AND(WEEKDAY($H2094,2)=6,$I2094&lt;=DATABASE!$J$4,$I2094&gt;=DATABASE!$I$4),"JAM KERJA","LUAR JAM KERJA 1")))))</f>
        <v/>
      </c>
      <c r="M2094" s="33" t="str">
        <f>IF('DATA ACCURATE'!T2097&lt;&gt;"",IF('DATA ACCURATE'!T2097&gt;100,'DATA ACCURATE'!T2097/10,'DATA ACCURATE'!T2097),"")</f>
        <v/>
      </c>
      <c r="N2094" t="str">
        <f>IF(M2094="","",IF(M2094&lt;=DATABASE!$I$9,"LOKAL",IF(M2094&lt;DATABASE!$J$9,"LUAR KOTA 1",IF($M2094&gt;=DATABASE!$J$9,"LUAR KOTA 2",""))))</f>
        <v/>
      </c>
      <c r="O2094" s="38" t="str">
        <f>IF('DATA ACCURATE'!L2097&lt;&gt;"",'DATA ACCURATE'!L2097,"")</f>
        <v/>
      </c>
      <c r="Q2094" s="38">
        <f t="shared" si="224"/>
        <v>0</v>
      </c>
      <c r="R2094" s="38">
        <f t="shared" si="224"/>
        <v>0</v>
      </c>
      <c r="S2094" s="38">
        <f t="shared" si="224"/>
        <v>0</v>
      </c>
      <c r="T2094" s="38">
        <f t="shared" si="224"/>
        <v>0</v>
      </c>
      <c r="U2094" s="38">
        <f t="shared" si="225"/>
        <v>0</v>
      </c>
      <c r="V2094" s="38">
        <f t="shared" si="225"/>
        <v>0</v>
      </c>
      <c r="W2094" s="38">
        <f t="shared" si="225"/>
        <v>0</v>
      </c>
      <c r="X2094" s="38">
        <f t="shared" si="226"/>
        <v>0</v>
      </c>
      <c r="Y2094" s="38">
        <f t="shared" si="226"/>
        <v>0</v>
      </c>
      <c r="Z2094" s="38">
        <f t="shared" si="226"/>
        <v>0</v>
      </c>
      <c r="AA2094" s="38">
        <f t="shared" si="226"/>
        <v>0</v>
      </c>
      <c r="AB2094" s="38">
        <f t="shared" si="227"/>
        <v>0</v>
      </c>
      <c r="AC2094" s="38">
        <f t="shared" si="228"/>
        <v>0</v>
      </c>
      <c r="AD2094" s="38" t="str">
        <f t="shared" si="229"/>
        <v>000000000000</v>
      </c>
    </row>
    <row r="2095" spans="1:30">
      <c r="A2095" s="9" t="str">
        <f>IF('DATA ACCURATE'!A2098&lt;&gt;"",'DATA ACCURATE'!A2098,"")</f>
        <v/>
      </c>
      <c r="B2095" s="9" t="str">
        <f>IF('DATA ACCURATE'!D2098&lt;&gt;"",'DATA ACCURATE'!D2098,"")</f>
        <v/>
      </c>
      <c r="C2095" s="38" t="str">
        <f>IF($AD2095="000000000000","",INDEX(DATABASE!$W$12:$W$71,MATCH($AD2095,DATABASE!$V$12:$V$71,0)))</f>
        <v/>
      </c>
      <c r="D2095" s="34" t="str">
        <f>IF(C2095="","",IF(E2095="",INDEX(DATABASE!$AF$13:$AF$62,MATCH($C2095,DATABASE!$AC$13:$AC$62,0)),IF(E2095="2x D11",INDEX(DATABASE!$AF$13:$AF$62,MATCH($C2095,DATABASE!$AC$13:$AC$62,0))+2*DATABASE!$AF$62,IF(E2095="3x D11",INDEX(DATABASE!$AF$13:$AF$62,MATCH($C2095,DATABASE!$AC$13:$AC$62,0))+3*DATABASE!$AF$62,""))))</f>
        <v/>
      </c>
      <c r="E2095" s="38" t="str">
        <f>IF(AND($K2095="Y",$G2095&lt;&gt;"UNYIL",$F2095&lt;DATABASE!$O$8),"2x D11",IF(AND($K2095="Y",$G2095&lt;&gt;"UNYIL",$F2095&gt;=DATABASE!$O$8),"3x D11",""))</f>
        <v/>
      </c>
      <c r="F2095" s="9" t="str">
        <f>IF('DATA ACCURATE'!N2098&lt;&gt;"",'DATA ACCURATE'!N2098,"")</f>
        <v/>
      </c>
      <c r="G2095" t="str">
        <f>IF(F2095="","",IF(F2095&lt;=DATABASE!$I$8,"UNYIL",IF(F2095&lt;=DATABASE!$J$8,"KECIL",IF(F2095&lt;DATABASE!$K$8,"TANGGUNG",IF(F2095&gt;=DATABASE!$K$8,"BESAR","")))))</f>
        <v/>
      </c>
      <c r="H2095" s="16" t="str">
        <f>IF('DATA ACCURATE'!J2098&lt;&gt;"",'DATA ACCURATE'!J2098,"")</f>
        <v/>
      </c>
      <c r="I2095" s="35" t="str">
        <f>IF(B2095&lt;&gt;"",IFERROR(VLOOKUP(B2095,'DATA TIMBANGAN'!G:M,7,FALSE),VLOOKUP(B2095,'DATA TIMBANGAN'!G:M,7)),"")</f>
        <v/>
      </c>
      <c r="J2095" s="25" t="str">
        <f>IF(H2095&lt;&gt;"",IFERROR(INDEX(DATABASE!$Z$19:$Z$38,MATCH(DATEVALUE(H2095),DATABASE!$AA$19:$AA$38,0)),INDEX(DATABASE!$Z$12:$Z$18,MATCH(WEEKDAY(H2095,2),DATABASE!$AA$12:$AA$18,0))),"")</f>
        <v/>
      </c>
      <c r="K2095" s="25" t="str">
        <f>IF('DATA ACCURATE'!V2098&lt;&gt;"",'DATA ACCURATE'!V2098,"")</f>
        <v/>
      </c>
      <c r="L2095" s="80" t="str">
        <f>IF($H2095="","",IF(OR($J2095="LIBUR",AND($L2094="LIBUR",$O2094=$O2095)),"LIBUR",IF(AND(OR($L2094="LUAR JAM KERJA 1",$L2094="LUAR JAM KERJA 2"),OR(OR(AND($H2094=$H2095,AND(OR($I2095&gt;DATABASE!$J$3,$I2095&lt;DATABASE!$J$6),((DATEVALUE($H2095)+$I2095)-(DATEVALUE($H2094)+$I2094))&lt;DATABASE!$J$6)),AND($H2094=$H2095,$O2094=$O2095,OR($I2095&gt;DATABASE!$J$6,$I2095&lt;DATABASE!$J$3))),AND(($H2095-$H2094)=1,OR($I2095&lt;DATABASE!$I$6,((DATEVALUE($H2095)+$I2095)-(DATEVALUE($H2094)+$I2094))&lt;DATABASE!$J$6))),$A2095=$A2094),"LUAR JAM KERJA 2",IF(AND(OR(WEEKDAY($H2095,2)=1,WEEKDAY($H2095,2)=2,WEEKDAY($H2095,2)=3,WEEKDAY($H2095,2)=4,WEEKDAY($H2095,2)=5),$I2095&lt;=DATABASE!$J$3,$I2095&gt;=DATABASE!$I$3),"JAM KERJA",IF(AND(WEEKDAY($H2095,2)=6,$I2095&lt;=DATABASE!$J$4,$I2095&gt;=DATABASE!$I$4),"JAM KERJA","LUAR JAM KERJA 1")))))</f>
        <v/>
      </c>
      <c r="M2095" s="33" t="str">
        <f>IF('DATA ACCURATE'!T2098&lt;&gt;"",IF('DATA ACCURATE'!T2098&gt;100,'DATA ACCURATE'!T2098/10,'DATA ACCURATE'!T2098),"")</f>
        <v/>
      </c>
      <c r="N2095" t="str">
        <f>IF(M2095="","",IF(M2095&lt;=DATABASE!$I$9,"LOKAL",IF(M2095&lt;DATABASE!$J$9,"LUAR KOTA 1",IF($M2095&gt;=DATABASE!$J$9,"LUAR KOTA 2",""))))</f>
        <v/>
      </c>
      <c r="O2095" s="38" t="str">
        <f>IF('DATA ACCURATE'!L2098&lt;&gt;"",'DATA ACCURATE'!L2098,"")</f>
        <v/>
      </c>
      <c r="Q2095" s="38">
        <f t="shared" si="224"/>
        <v>0</v>
      </c>
      <c r="R2095" s="38">
        <f t="shared" si="224"/>
        <v>0</v>
      </c>
      <c r="S2095" s="38">
        <f t="shared" si="224"/>
        <v>0</v>
      </c>
      <c r="T2095" s="38">
        <f t="shared" si="224"/>
        <v>0</v>
      </c>
      <c r="U2095" s="38">
        <f t="shared" si="225"/>
        <v>0</v>
      </c>
      <c r="V2095" s="38">
        <f t="shared" si="225"/>
        <v>0</v>
      </c>
      <c r="W2095" s="38">
        <f t="shared" si="225"/>
        <v>0</v>
      </c>
      <c r="X2095" s="38">
        <f t="shared" si="226"/>
        <v>0</v>
      </c>
      <c r="Y2095" s="38">
        <f t="shared" si="226"/>
        <v>0</v>
      </c>
      <c r="Z2095" s="38">
        <f t="shared" si="226"/>
        <v>0</v>
      </c>
      <c r="AA2095" s="38">
        <f t="shared" si="226"/>
        <v>0</v>
      </c>
      <c r="AB2095" s="38">
        <f t="shared" si="227"/>
        <v>0</v>
      </c>
      <c r="AC2095" s="38">
        <f t="shared" si="228"/>
        <v>0</v>
      </c>
      <c r="AD2095" s="38" t="str">
        <f t="shared" si="229"/>
        <v>000000000000</v>
      </c>
    </row>
    <row r="2096" spans="1:30">
      <c r="A2096" s="9" t="str">
        <f>IF('DATA ACCURATE'!A2099&lt;&gt;"",'DATA ACCURATE'!A2099,"")</f>
        <v/>
      </c>
      <c r="B2096" s="9" t="str">
        <f>IF('DATA ACCURATE'!D2099&lt;&gt;"",'DATA ACCURATE'!D2099,"")</f>
        <v/>
      </c>
      <c r="C2096" s="38" t="str">
        <f>IF($AD2096="000000000000","",INDEX(DATABASE!$W$12:$W$71,MATCH($AD2096,DATABASE!$V$12:$V$71,0)))</f>
        <v/>
      </c>
      <c r="D2096" s="34" t="str">
        <f>IF(C2096="","",IF(E2096="",INDEX(DATABASE!$AF$13:$AF$62,MATCH($C2096,DATABASE!$AC$13:$AC$62,0)),IF(E2096="2x D11",INDEX(DATABASE!$AF$13:$AF$62,MATCH($C2096,DATABASE!$AC$13:$AC$62,0))+2*DATABASE!$AF$62,IF(E2096="3x D11",INDEX(DATABASE!$AF$13:$AF$62,MATCH($C2096,DATABASE!$AC$13:$AC$62,0))+3*DATABASE!$AF$62,""))))</f>
        <v/>
      </c>
      <c r="E2096" s="38" t="str">
        <f>IF(AND($K2096="Y",$G2096&lt;&gt;"UNYIL",$F2096&lt;DATABASE!$O$8),"2x D11",IF(AND($K2096="Y",$G2096&lt;&gt;"UNYIL",$F2096&gt;=DATABASE!$O$8),"3x D11",""))</f>
        <v/>
      </c>
      <c r="F2096" s="9" t="str">
        <f>IF('DATA ACCURATE'!N2099&lt;&gt;"",'DATA ACCURATE'!N2099,"")</f>
        <v/>
      </c>
      <c r="G2096" t="str">
        <f>IF(F2096="","",IF(F2096&lt;=DATABASE!$I$8,"UNYIL",IF(F2096&lt;=DATABASE!$J$8,"KECIL",IF(F2096&lt;DATABASE!$K$8,"TANGGUNG",IF(F2096&gt;=DATABASE!$K$8,"BESAR","")))))</f>
        <v/>
      </c>
      <c r="H2096" s="16" t="str">
        <f>IF('DATA ACCURATE'!J2099&lt;&gt;"",'DATA ACCURATE'!J2099,"")</f>
        <v/>
      </c>
      <c r="I2096" s="35" t="str">
        <f>IF(B2096&lt;&gt;"",IFERROR(VLOOKUP(B2096,'DATA TIMBANGAN'!G:M,7,FALSE),VLOOKUP(B2096,'DATA TIMBANGAN'!G:M,7)),"")</f>
        <v/>
      </c>
      <c r="J2096" s="25" t="str">
        <f>IF(H2096&lt;&gt;"",IFERROR(INDEX(DATABASE!$Z$19:$Z$38,MATCH(DATEVALUE(H2096),DATABASE!$AA$19:$AA$38,0)),INDEX(DATABASE!$Z$12:$Z$18,MATCH(WEEKDAY(H2096,2),DATABASE!$AA$12:$AA$18,0))),"")</f>
        <v/>
      </c>
      <c r="K2096" s="25" t="str">
        <f>IF('DATA ACCURATE'!V2099&lt;&gt;"",'DATA ACCURATE'!V2099,"")</f>
        <v/>
      </c>
      <c r="L2096" s="80" t="str">
        <f>IF($H2096="","",IF(OR($J2096="LIBUR",AND($L2095="LIBUR",$O2095=$O2096)),"LIBUR",IF(AND(OR($L2095="LUAR JAM KERJA 1",$L2095="LUAR JAM KERJA 2"),OR(OR(AND($H2095=$H2096,AND(OR($I2096&gt;DATABASE!$J$3,$I2096&lt;DATABASE!$J$6),((DATEVALUE($H2096)+$I2096)-(DATEVALUE($H2095)+$I2095))&lt;DATABASE!$J$6)),AND($H2095=$H2096,$O2095=$O2096,OR($I2096&gt;DATABASE!$J$6,$I2096&lt;DATABASE!$J$3))),AND(($H2096-$H2095)=1,OR($I2096&lt;DATABASE!$I$6,((DATEVALUE($H2096)+$I2096)-(DATEVALUE($H2095)+$I2095))&lt;DATABASE!$J$6))),$A2096=$A2095),"LUAR JAM KERJA 2",IF(AND(OR(WEEKDAY($H2096,2)=1,WEEKDAY($H2096,2)=2,WEEKDAY($H2096,2)=3,WEEKDAY($H2096,2)=4,WEEKDAY($H2096,2)=5),$I2096&lt;=DATABASE!$J$3,$I2096&gt;=DATABASE!$I$3),"JAM KERJA",IF(AND(WEEKDAY($H2096,2)=6,$I2096&lt;=DATABASE!$J$4,$I2096&gt;=DATABASE!$I$4),"JAM KERJA","LUAR JAM KERJA 1")))))</f>
        <v/>
      </c>
      <c r="M2096" s="33" t="str">
        <f>IF('DATA ACCURATE'!T2099&lt;&gt;"",IF('DATA ACCURATE'!T2099&gt;100,'DATA ACCURATE'!T2099/10,'DATA ACCURATE'!T2099),"")</f>
        <v/>
      </c>
      <c r="N2096" t="str">
        <f>IF(M2096="","",IF(M2096&lt;=DATABASE!$I$9,"LOKAL",IF(M2096&lt;DATABASE!$J$9,"LUAR KOTA 1",IF($M2096&gt;=DATABASE!$J$9,"LUAR KOTA 2",""))))</f>
        <v/>
      </c>
      <c r="O2096" s="38" t="str">
        <f>IF('DATA ACCURATE'!L2099&lt;&gt;"",'DATA ACCURATE'!L2099,"")</f>
        <v/>
      </c>
      <c r="Q2096" s="38">
        <f t="shared" si="224"/>
        <v>0</v>
      </c>
      <c r="R2096" s="38">
        <f t="shared" si="224"/>
        <v>0</v>
      </c>
      <c r="S2096" s="38">
        <f t="shared" si="224"/>
        <v>0</v>
      </c>
      <c r="T2096" s="38">
        <f t="shared" si="224"/>
        <v>0</v>
      </c>
      <c r="U2096" s="38">
        <f t="shared" si="225"/>
        <v>0</v>
      </c>
      <c r="V2096" s="38">
        <f t="shared" si="225"/>
        <v>0</v>
      </c>
      <c r="W2096" s="38">
        <f t="shared" si="225"/>
        <v>0</v>
      </c>
      <c r="X2096" s="38">
        <f t="shared" si="226"/>
        <v>0</v>
      </c>
      <c r="Y2096" s="38">
        <f t="shared" si="226"/>
        <v>0</v>
      </c>
      <c r="Z2096" s="38">
        <f t="shared" si="226"/>
        <v>0</v>
      </c>
      <c r="AA2096" s="38">
        <f t="shared" si="226"/>
        <v>0</v>
      </c>
      <c r="AB2096" s="38">
        <f t="shared" si="227"/>
        <v>0</v>
      </c>
      <c r="AC2096" s="38">
        <f t="shared" si="228"/>
        <v>0</v>
      </c>
      <c r="AD2096" s="38" t="str">
        <f t="shared" si="229"/>
        <v>000000000000</v>
      </c>
    </row>
    <row r="2097" spans="1:30">
      <c r="A2097" s="9" t="str">
        <f>IF('DATA ACCURATE'!A2100&lt;&gt;"",'DATA ACCURATE'!A2100,"")</f>
        <v/>
      </c>
      <c r="B2097" s="9" t="str">
        <f>IF('DATA ACCURATE'!D2100&lt;&gt;"",'DATA ACCURATE'!D2100,"")</f>
        <v/>
      </c>
      <c r="C2097" s="38" t="str">
        <f>IF($AD2097="000000000000","",INDEX(DATABASE!$W$12:$W$71,MATCH($AD2097,DATABASE!$V$12:$V$71,0)))</f>
        <v/>
      </c>
      <c r="D2097" s="34" t="str">
        <f>IF(C2097="","",IF(E2097="",INDEX(DATABASE!$AF$13:$AF$62,MATCH($C2097,DATABASE!$AC$13:$AC$62,0)),IF(E2097="2x D11",INDEX(DATABASE!$AF$13:$AF$62,MATCH($C2097,DATABASE!$AC$13:$AC$62,0))+2*DATABASE!$AF$62,IF(E2097="3x D11",INDEX(DATABASE!$AF$13:$AF$62,MATCH($C2097,DATABASE!$AC$13:$AC$62,0))+3*DATABASE!$AF$62,""))))</f>
        <v/>
      </c>
      <c r="E2097" s="38" t="str">
        <f>IF(AND($K2097="Y",$G2097&lt;&gt;"UNYIL",$F2097&lt;DATABASE!$O$8),"2x D11",IF(AND($K2097="Y",$G2097&lt;&gt;"UNYIL",$F2097&gt;=DATABASE!$O$8),"3x D11",""))</f>
        <v/>
      </c>
      <c r="F2097" s="9" t="str">
        <f>IF('DATA ACCURATE'!N2100&lt;&gt;"",'DATA ACCURATE'!N2100,"")</f>
        <v/>
      </c>
      <c r="G2097" t="str">
        <f>IF(F2097="","",IF(F2097&lt;=DATABASE!$I$8,"UNYIL",IF(F2097&lt;=DATABASE!$J$8,"KECIL",IF(F2097&lt;DATABASE!$K$8,"TANGGUNG",IF(F2097&gt;=DATABASE!$K$8,"BESAR","")))))</f>
        <v/>
      </c>
      <c r="H2097" s="16" t="str">
        <f>IF('DATA ACCURATE'!J2100&lt;&gt;"",'DATA ACCURATE'!J2100,"")</f>
        <v/>
      </c>
      <c r="I2097" s="35" t="str">
        <f>IF(B2097&lt;&gt;"",IFERROR(VLOOKUP(B2097,'DATA TIMBANGAN'!G:M,7,FALSE),VLOOKUP(B2097,'DATA TIMBANGAN'!G:M,7)),"")</f>
        <v/>
      </c>
      <c r="J2097" s="25" t="str">
        <f>IF(H2097&lt;&gt;"",IFERROR(INDEX(DATABASE!$Z$19:$Z$38,MATCH(DATEVALUE(H2097),DATABASE!$AA$19:$AA$38,0)),INDEX(DATABASE!$Z$12:$Z$18,MATCH(WEEKDAY(H2097,2),DATABASE!$AA$12:$AA$18,0))),"")</f>
        <v/>
      </c>
      <c r="K2097" s="25" t="str">
        <f>IF('DATA ACCURATE'!V2100&lt;&gt;"",'DATA ACCURATE'!V2100,"")</f>
        <v/>
      </c>
      <c r="L2097" s="80" t="str">
        <f>IF($H2097="","",IF(OR($J2097="LIBUR",AND($L2096="LIBUR",$O2096=$O2097)),"LIBUR",IF(AND(OR($L2096="LUAR JAM KERJA 1",$L2096="LUAR JAM KERJA 2"),OR(OR(AND($H2096=$H2097,AND(OR($I2097&gt;DATABASE!$J$3,$I2097&lt;DATABASE!$J$6),((DATEVALUE($H2097)+$I2097)-(DATEVALUE($H2096)+$I2096))&lt;DATABASE!$J$6)),AND($H2096=$H2097,$O2096=$O2097,OR($I2097&gt;DATABASE!$J$6,$I2097&lt;DATABASE!$J$3))),AND(($H2097-$H2096)=1,OR($I2097&lt;DATABASE!$I$6,((DATEVALUE($H2097)+$I2097)-(DATEVALUE($H2096)+$I2096))&lt;DATABASE!$J$6))),$A2097=$A2096),"LUAR JAM KERJA 2",IF(AND(OR(WEEKDAY($H2097,2)=1,WEEKDAY($H2097,2)=2,WEEKDAY($H2097,2)=3,WEEKDAY($H2097,2)=4,WEEKDAY($H2097,2)=5),$I2097&lt;=DATABASE!$J$3,$I2097&gt;=DATABASE!$I$3),"JAM KERJA",IF(AND(WEEKDAY($H2097,2)=6,$I2097&lt;=DATABASE!$J$4,$I2097&gt;=DATABASE!$I$4),"JAM KERJA","LUAR JAM KERJA 1")))))</f>
        <v/>
      </c>
      <c r="M2097" s="33" t="str">
        <f>IF('DATA ACCURATE'!T2100&lt;&gt;"",IF('DATA ACCURATE'!T2100&gt;100,'DATA ACCURATE'!T2100/10,'DATA ACCURATE'!T2100),"")</f>
        <v/>
      </c>
      <c r="N2097" t="str">
        <f>IF(M2097="","",IF(M2097&lt;=DATABASE!$I$9,"LOKAL",IF(M2097&lt;DATABASE!$J$9,"LUAR KOTA 1",IF($M2097&gt;=DATABASE!$J$9,"LUAR KOTA 2",""))))</f>
        <v/>
      </c>
      <c r="O2097" s="38" t="str">
        <f>IF('DATA ACCURATE'!L2100&lt;&gt;"",'DATA ACCURATE'!L2100,"")</f>
        <v/>
      </c>
      <c r="Q2097" s="38">
        <f t="shared" si="224"/>
        <v>0</v>
      </c>
      <c r="R2097" s="38">
        <f t="shared" si="224"/>
        <v>0</v>
      </c>
      <c r="S2097" s="38">
        <f t="shared" si="224"/>
        <v>0</v>
      </c>
      <c r="T2097" s="38">
        <f t="shared" si="224"/>
        <v>0</v>
      </c>
      <c r="U2097" s="38">
        <f t="shared" si="225"/>
        <v>0</v>
      </c>
      <c r="V2097" s="38">
        <f t="shared" si="225"/>
        <v>0</v>
      </c>
      <c r="W2097" s="38">
        <f t="shared" si="225"/>
        <v>0</v>
      </c>
      <c r="X2097" s="38">
        <f t="shared" si="226"/>
        <v>0</v>
      </c>
      <c r="Y2097" s="38">
        <f t="shared" si="226"/>
        <v>0</v>
      </c>
      <c r="Z2097" s="38">
        <f t="shared" si="226"/>
        <v>0</v>
      </c>
      <c r="AA2097" s="38">
        <f t="shared" si="226"/>
        <v>0</v>
      </c>
      <c r="AB2097" s="38">
        <f t="shared" si="227"/>
        <v>0</v>
      </c>
      <c r="AC2097" s="38">
        <f t="shared" si="228"/>
        <v>0</v>
      </c>
      <c r="AD2097" s="38" t="str">
        <f t="shared" si="229"/>
        <v>000000000000</v>
      </c>
    </row>
    <row r="2098" spans="1:30">
      <c r="A2098" s="9" t="str">
        <f>IF('DATA ACCURATE'!A2101&lt;&gt;"",'DATA ACCURATE'!A2101,"")</f>
        <v/>
      </c>
      <c r="B2098" s="9" t="str">
        <f>IF('DATA ACCURATE'!D2101&lt;&gt;"",'DATA ACCURATE'!D2101,"")</f>
        <v/>
      </c>
      <c r="C2098" s="38" t="str">
        <f>IF($AD2098="000000000000","",INDEX(DATABASE!$W$12:$W$71,MATCH($AD2098,DATABASE!$V$12:$V$71,0)))</f>
        <v/>
      </c>
      <c r="D2098" s="34" t="str">
        <f>IF(C2098="","",IF(E2098="",INDEX(DATABASE!$AF$13:$AF$62,MATCH($C2098,DATABASE!$AC$13:$AC$62,0)),IF(E2098="2x D11",INDEX(DATABASE!$AF$13:$AF$62,MATCH($C2098,DATABASE!$AC$13:$AC$62,0))+2*DATABASE!$AF$62,IF(E2098="3x D11",INDEX(DATABASE!$AF$13:$AF$62,MATCH($C2098,DATABASE!$AC$13:$AC$62,0))+3*DATABASE!$AF$62,""))))</f>
        <v/>
      </c>
      <c r="E2098" s="38" t="str">
        <f>IF(AND($K2098="Y",$G2098&lt;&gt;"UNYIL",$F2098&lt;DATABASE!$O$8),"2x D11",IF(AND($K2098="Y",$G2098&lt;&gt;"UNYIL",$F2098&gt;=DATABASE!$O$8),"3x D11",""))</f>
        <v/>
      </c>
      <c r="F2098" s="9" t="str">
        <f>IF('DATA ACCURATE'!N2101&lt;&gt;"",'DATA ACCURATE'!N2101,"")</f>
        <v/>
      </c>
      <c r="G2098" t="str">
        <f>IF(F2098="","",IF(F2098&lt;=DATABASE!$I$8,"UNYIL",IF(F2098&lt;=DATABASE!$J$8,"KECIL",IF(F2098&lt;DATABASE!$K$8,"TANGGUNG",IF(F2098&gt;=DATABASE!$K$8,"BESAR","")))))</f>
        <v/>
      </c>
      <c r="H2098" s="16" t="str">
        <f>IF('DATA ACCURATE'!J2101&lt;&gt;"",'DATA ACCURATE'!J2101,"")</f>
        <v/>
      </c>
      <c r="I2098" s="35" t="str">
        <f>IF(B2098&lt;&gt;"",IFERROR(VLOOKUP(B2098,'DATA TIMBANGAN'!G:M,7,FALSE),VLOOKUP(B2098,'DATA TIMBANGAN'!G:M,7)),"")</f>
        <v/>
      </c>
      <c r="J2098" s="25" t="str">
        <f>IF(H2098&lt;&gt;"",IFERROR(INDEX(DATABASE!$Z$19:$Z$38,MATCH(DATEVALUE(H2098),DATABASE!$AA$19:$AA$38,0)),INDEX(DATABASE!$Z$12:$Z$18,MATCH(WEEKDAY(H2098,2),DATABASE!$AA$12:$AA$18,0))),"")</f>
        <v/>
      </c>
      <c r="K2098" s="25" t="str">
        <f>IF('DATA ACCURATE'!V2101&lt;&gt;"",'DATA ACCURATE'!V2101,"")</f>
        <v/>
      </c>
      <c r="L2098" s="80" t="str">
        <f>IF($H2098="","",IF(OR($J2098="LIBUR",AND($L2097="LIBUR",$O2097=$O2098)),"LIBUR",IF(AND(OR($L2097="LUAR JAM KERJA 1",$L2097="LUAR JAM KERJA 2"),OR(OR(AND($H2097=$H2098,AND(OR($I2098&gt;DATABASE!$J$3,$I2098&lt;DATABASE!$J$6),((DATEVALUE($H2098)+$I2098)-(DATEVALUE($H2097)+$I2097))&lt;DATABASE!$J$6)),AND($H2097=$H2098,$O2097=$O2098,OR($I2098&gt;DATABASE!$J$6,$I2098&lt;DATABASE!$J$3))),AND(($H2098-$H2097)=1,OR($I2098&lt;DATABASE!$I$6,((DATEVALUE($H2098)+$I2098)-(DATEVALUE($H2097)+$I2097))&lt;DATABASE!$J$6))),$A2098=$A2097),"LUAR JAM KERJA 2",IF(AND(OR(WEEKDAY($H2098,2)=1,WEEKDAY($H2098,2)=2,WEEKDAY($H2098,2)=3,WEEKDAY($H2098,2)=4,WEEKDAY($H2098,2)=5),$I2098&lt;=DATABASE!$J$3,$I2098&gt;=DATABASE!$I$3),"JAM KERJA",IF(AND(WEEKDAY($H2098,2)=6,$I2098&lt;=DATABASE!$J$4,$I2098&gt;=DATABASE!$I$4),"JAM KERJA","LUAR JAM KERJA 1")))))</f>
        <v/>
      </c>
      <c r="M2098" s="33" t="str">
        <f>IF('DATA ACCURATE'!T2101&lt;&gt;"",IF('DATA ACCURATE'!T2101&gt;100,'DATA ACCURATE'!T2101/10,'DATA ACCURATE'!T2101),"")</f>
        <v/>
      </c>
      <c r="N2098" t="str">
        <f>IF(M2098="","",IF(M2098&lt;=DATABASE!$I$9,"LOKAL",IF(M2098&lt;DATABASE!$J$9,"LUAR KOTA 1",IF($M2098&gt;=DATABASE!$J$9,"LUAR KOTA 2",""))))</f>
        <v/>
      </c>
      <c r="O2098" s="38" t="str">
        <f>IF('DATA ACCURATE'!L2101&lt;&gt;"",'DATA ACCURATE'!L2101,"")</f>
        <v/>
      </c>
      <c r="Q2098" s="38">
        <f t="shared" si="224"/>
        <v>0</v>
      </c>
      <c r="R2098" s="38">
        <f t="shared" si="224"/>
        <v>0</v>
      </c>
      <c r="S2098" s="38">
        <f t="shared" si="224"/>
        <v>0</v>
      </c>
      <c r="T2098" s="38">
        <f t="shared" si="224"/>
        <v>0</v>
      </c>
      <c r="U2098" s="38">
        <f t="shared" si="225"/>
        <v>0</v>
      </c>
      <c r="V2098" s="38">
        <f t="shared" si="225"/>
        <v>0</v>
      </c>
      <c r="W2098" s="38">
        <f t="shared" si="225"/>
        <v>0</v>
      </c>
      <c r="X2098" s="38">
        <f t="shared" si="226"/>
        <v>0</v>
      </c>
      <c r="Y2098" s="38">
        <f t="shared" si="226"/>
        <v>0</v>
      </c>
      <c r="Z2098" s="38">
        <f t="shared" si="226"/>
        <v>0</v>
      </c>
      <c r="AA2098" s="38">
        <f t="shared" si="226"/>
        <v>0</v>
      </c>
      <c r="AB2098" s="38">
        <f t="shared" si="227"/>
        <v>0</v>
      </c>
      <c r="AC2098" s="38">
        <f t="shared" si="228"/>
        <v>0</v>
      </c>
      <c r="AD2098" s="38" t="str">
        <f t="shared" si="229"/>
        <v>000000000000</v>
      </c>
    </row>
    <row r="2099" spans="1:30">
      <c r="A2099" s="9" t="str">
        <f>IF('DATA ACCURATE'!A2102&lt;&gt;"",'DATA ACCURATE'!A2102,"")</f>
        <v/>
      </c>
      <c r="B2099" s="9" t="str">
        <f>IF('DATA ACCURATE'!D2102&lt;&gt;"",'DATA ACCURATE'!D2102,"")</f>
        <v/>
      </c>
      <c r="C2099" s="38" t="str">
        <f>IF($AD2099="000000000000","",INDEX(DATABASE!$W$12:$W$71,MATCH($AD2099,DATABASE!$V$12:$V$71,0)))</f>
        <v/>
      </c>
      <c r="D2099" s="34" t="str">
        <f>IF(C2099="","",IF(E2099="",INDEX(DATABASE!$AF$13:$AF$62,MATCH($C2099,DATABASE!$AC$13:$AC$62,0)),IF(E2099="2x D11",INDEX(DATABASE!$AF$13:$AF$62,MATCH($C2099,DATABASE!$AC$13:$AC$62,0))+2*DATABASE!$AF$62,IF(E2099="3x D11",INDEX(DATABASE!$AF$13:$AF$62,MATCH($C2099,DATABASE!$AC$13:$AC$62,0))+3*DATABASE!$AF$62,""))))</f>
        <v/>
      </c>
      <c r="E2099" s="38" t="str">
        <f>IF(AND($K2099="Y",$G2099&lt;&gt;"UNYIL",$F2099&lt;DATABASE!$O$8),"2x D11",IF(AND($K2099="Y",$G2099&lt;&gt;"UNYIL",$F2099&gt;=DATABASE!$O$8),"3x D11",""))</f>
        <v/>
      </c>
      <c r="F2099" s="9" t="str">
        <f>IF('DATA ACCURATE'!N2102&lt;&gt;"",'DATA ACCURATE'!N2102,"")</f>
        <v/>
      </c>
      <c r="G2099" t="str">
        <f>IF(F2099="","",IF(F2099&lt;=DATABASE!$I$8,"UNYIL",IF(F2099&lt;=DATABASE!$J$8,"KECIL",IF(F2099&lt;DATABASE!$K$8,"TANGGUNG",IF(F2099&gt;=DATABASE!$K$8,"BESAR","")))))</f>
        <v/>
      </c>
      <c r="H2099" s="16" t="str">
        <f>IF('DATA ACCURATE'!J2102&lt;&gt;"",'DATA ACCURATE'!J2102,"")</f>
        <v/>
      </c>
      <c r="I2099" s="35" t="str">
        <f>IF(B2099&lt;&gt;"",IFERROR(VLOOKUP(B2099,'DATA TIMBANGAN'!G:M,7,FALSE),VLOOKUP(B2099,'DATA TIMBANGAN'!G:M,7)),"")</f>
        <v/>
      </c>
      <c r="J2099" s="25" t="str">
        <f>IF(H2099&lt;&gt;"",IFERROR(INDEX(DATABASE!$Z$19:$Z$38,MATCH(DATEVALUE(H2099),DATABASE!$AA$19:$AA$38,0)),INDEX(DATABASE!$Z$12:$Z$18,MATCH(WEEKDAY(H2099,2),DATABASE!$AA$12:$AA$18,0))),"")</f>
        <v/>
      </c>
      <c r="K2099" s="25" t="str">
        <f>IF('DATA ACCURATE'!V2102&lt;&gt;"",'DATA ACCURATE'!V2102,"")</f>
        <v/>
      </c>
      <c r="L2099" s="80" t="str">
        <f>IF($H2099="","",IF(OR($J2099="LIBUR",AND($L2098="LIBUR",$O2098=$O2099)),"LIBUR",IF(AND(OR($L2098="LUAR JAM KERJA 1",$L2098="LUAR JAM KERJA 2"),OR(OR(AND($H2098=$H2099,AND(OR($I2099&gt;DATABASE!$J$3,$I2099&lt;DATABASE!$J$6),((DATEVALUE($H2099)+$I2099)-(DATEVALUE($H2098)+$I2098))&lt;DATABASE!$J$6)),AND($H2098=$H2099,$O2098=$O2099,OR($I2099&gt;DATABASE!$J$6,$I2099&lt;DATABASE!$J$3))),AND(($H2099-$H2098)=1,OR($I2099&lt;DATABASE!$I$6,((DATEVALUE($H2099)+$I2099)-(DATEVALUE($H2098)+$I2098))&lt;DATABASE!$J$6))),$A2099=$A2098),"LUAR JAM KERJA 2",IF(AND(OR(WEEKDAY($H2099,2)=1,WEEKDAY($H2099,2)=2,WEEKDAY($H2099,2)=3,WEEKDAY($H2099,2)=4,WEEKDAY($H2099,2)=5),$I2099&lt;=DATABASE!$J$3,$I2099&gt;=DATABASE!$I$3),"JAM KERJA",IF(AND(WEEKDAY($H2099,2)=6,$I2099&lt;=DATABASE!$J$4,$I2099&gt;=DATABASE!$I$4),"JAM KERJA","LUAR JAM KERJA 1")))))</f>
        <v/>
      </c>
      <c r="M2099" s="33" t="str">
        <f>IF('DATA ACCURATE'!T2102&lt;&gt;"",IF('DATA ACCURATE'!T2102&gt;100,'DATA ACCURATE'!T2102/10,'DATA ACCURATE'!T2102),"")</f>
        <v/>
      </c>
      <c r="N2099" t="str">
        <f>IF(M2099="","",IF(M2099&lt;=DATABASE!$I$9,"LOKAL",IF(M2099&lt;DATABASE!$J$9,"LUAR KOTA 1",IF($M2099&gt;=DATABASE!$J$9,"LUAR KOTA 2",""))))</f>
        <v/>
      </c>
      <c r="O2099" s="38" t="str">
        <f>IF('DATA ACCURATE'!L2102&lt;&gt;"",'DATA ACCURATE'!L2102,"")</f>
        <v/>
      </c>
      <c r="Q2099" s="38">
        <f t="shared" si="224"/>
        <v>0</v>
      </c>
      <c r="R2099" s="38">
        <f t="shared" si="224"/>
        <v>0</v>
      </c>
      <c r="S2099" s="38">
        <f t="shared" si="224"/>
        <v>0</v>
      </c>
      <c r="T2099" s="38">
        <f t="shared" si="224"/>
        <v>0</v>
      </c>
      <c r="U2099" s="38">
        <f t="shared" si="225"/>
        <v>0</v>
      </c>
      <c r="V2099" s="38">
        <f t="shared" si="225"/>
        <v>0</v>
      </c>
      <c r="W2099" s="38">
        <f t="shared" si="225"/>
        <v>0</v>
      </c>
      <c r="X2099" s="38">
        <f t="shared" si="226"/>
        <v>0</v>
      </c>
      <c r="Y2099" s="38">
        <f t="shared" si="226"/>
        <v>0</v>
      </c>
      <c r="Z2099" s="38">
        <f t="shared" si="226"/>
        <v>0</v>
      </c>
      <c r="AA2099" s="38">
        <f t="shared" si="226"/>
        <v>0</v>
      </c>
      <c r="AB2099" s="38">
        <f t="shared" si="227"/>
        <v>0</v>
      </c>
      <c r="AC2099" s="38">
        <f t="shared" si="228"/>
        <v>0</v>
      </c>
      <c r="AD2099" s="38" t="str">
        <f t="shared" si="229"/>
        <v>000000000000</v>
      </c>
    </row>
    <row r="2100" spans="1:30">
      <c r="A2100" s="9" t="str">
        <f>IF('DATA ACCURATE'!A2103&lt;&gt;"",'DATA ACCURATE'!A2103,"")</f>
        <v/>
      </c>
      <c r="B2100" s="9" t="str">
        <f>IF('DATA ACCURATE'!D2103&lt;&gt;"",'DATA ACCURATE'!D2103,"")</f>
        <v/>
      </c>
      <c r="C2100" s="38" t="str">
        <f>IF($AD2100="000000000000","",INDEX(DATABASE!$W$12:$W$71,MATCH($AD2100,DATABASE!$V$12:$V$71,0)))</f>
        <v/>
      </c>
      <c r="D2100" s="34" t="str">
        <f>IF(C2100="","",IF(E2100="",INDEX(DATABASE!$AF$13:$AF$62,MATCH($C2100,DATABASE!$AC$13:$AC$62,0)),IF(E2100="2x D11",INDEX(DATABASE!$AF$13:$AF$62,MATCH($C2100,DATABASE!$AC$13:$AC$62,0))+2*DATABASE!$AF$62,IF(E2100="3x D11",INDEX(DATABASE!$AF$13:$AF$62,MATCH($C2100,DATABASE!$AC$13:$AC$62,0))+3*DATABASE!$AF$62,""))))</f>
        <v/>
      </c>
      <c r="E2100" s="38" t="str">
        <f>IF(AND($K2100="Y",$G2100&lt;&gt;"UNYIL",$F2100&lt;DATABASE!$O$8),"2x D11",IF(AND($K2100="Y",$G2100&lt;&gt;"UNYIL",$F2100&gt;=DATABASE!$O$8),"3x D11",""))</f>
        <v/>
      </c>
      <c r="F2100" s="9" t="str">
        <f>IF('DATA ACCURATE'!N2103&lt;&gt;"",'DATA ACCURATE'!N2103,"")</f>
        <v/>
      </c>
      <c r="G2100" t="str">
        <f>IF(F2100="","",IF(F2100&lt;=DATABASE!$I$8,"UNYIL",IF(F2100&lt;=DATABASE!$J$8,"KECIL",IF(F2100&lt;DATABASE!$K$8,"TANGGUNG",IF(F2100&gt;=DATABASE!$K$8,"BESAR","")))))</f>
        <v/>
      </c>
      <c r="H2100" s="16" t="str">
        <f>IF('DATA ACCURATE'!J2103&lt;&gt;"",'DATA ACCURATE'!J2103,"")</f>
        <v/>
      </c>
      <c r="I2100" s="35" t="str">
        <f>IF(B2100&lt;&gt;"",IFERROR(VLOOKUP(B2100,'DATA TIMBANGAN'!G:M,7,FALSE),VLOOKUP(B2100,'DATA TIMBANGAN'!G:M,7)),"")</f>
        <v/>
      </c>
      <c r="J2100" s="25" t="str">
        <f>IF(H2100&lt;&gt;"",IFERROR(INDEX(DATABASE!$Z$19:$Z$38,MATCH(DATEVALUE(H2100),DATABASE!$AA$19:$AA$38,0)),INDEX(DATABASE!$Z$12:$Z$18,MATCH(WEEKDAY(H2100,2),DATABASE!$AA$12:$AA$18,0))),"")</f>
        <v/>
      </c>
      <c r="K2100" s="25" t="str">
        <f>IF('DATA ACCURATE'!V2103&lt;&gt;"",'DATA ACCURATE'!V2103,"")</f>
        <v/>
      </c>
      <c r="L2100" s="80" t="str">
        <f>IF($H2100="","",IF(OR($J2100="LIBUR",AND($L2099="LIBUR",$O2099=$O2100)),"LIBUR",IF(AND(OR($L2099="LUAR JAM KERJA 1",$L2099="LUAR JAM KERJA 2"),OR(OR(AND($H2099=$H2100,AND(OR($I2100&gt;DATABASE!$J$3,$I2100&lt;DATABASE!$J$6),((DATEVALUE($H2100)+$I2100)-(DATEVALUE($H2099)+$I2099))&lt;DATABASE!$J$6)),AND($H2099=$H2100,$O2099=$O2100,OR($I2100&gt;DATABASE!$J$6,$I2100&lt;DATABASE!$J$3))),AND(($H2100-$H2099)=1,OR($I2100&lt;DATABASE!$I$6,((DATEVALUE($H2100)+$I2100)-(DATEVALUE($H2099)+$I2099))&lt;DATABASE!$J$6))),$A2100=$A2099),"LUAR JAM KERJA 2",IF(AND(OR(WEEKDAY($H2100,2)=1,WEEKDAY($H2100,2)=2,WEEKDAY($H2100,2)=3,WEEKDAY($H2100,2)=4,WEEKDAY($H2100,2)=5),$I2100&lt;=DATABASE!$J$3,$I2100&gt;=DATABASE!$I$3),"JAM KERJA",IF(AND(WEEKDAY($H2100,2)=6,$I2100&lt;=DATABASE!$J$4,$I2100&gt;=DATABASE!$I$4),"JAM KERJA","LUAR JAM KERJA 1")))))</f>
        <v/>
      </c>
      <c r="M2100" s="33" t="str">
        <f>IF('DATA ACCURATE'!T2103&lt;&gt;"",IF('DATA ACCURATE'!T2103&gt;100,'DATA ACCURATE'!T2103/10,'DATA ACCURATE'!T2103),"")</f>
        <v/>
      </c>
      <c r="N2100" t="str">
        <f>IF(M2100="","",IF(M2100&lt;=DATABASE!$I$9,"LOKAL",IF(M2100&lt;DATABASE!$J$9,"LUAR KOTA 1",IF($M2100&gt;=DATABASE!$J$9,"LUAR KOTA 2",""))))</f>
        <v/>
      </c>
      <c r="O2100" s="38" t="str">
        <f>IF('DATA ACCURATE'!L2103&lt;&gt;"",'DATA ACCURATE'!L2103,"")</f>
        <v/>
      </c>
      <c r="Q2100" s="38">
        <f t="shared" si="224"/>
        <v>0</v>
      </c>
      <c r="R2100" s="38">
        <f t="shared" si="224"/>
        <v>0</v>
      </c>
      <c r="S2100" s="38">
        <f t="shared" si="224"/>
        <v>0</v>
      </c>
      <c r="T2100" s="38">
        <f t="shared" si="224"/>
        <v>0</v>
      </c>
      <c r="U2100" s="38">
        <f t="shared" si="225"/>
        <v>0</v>
      </c>
      <c r="V2100" s="38">
        <f t="shared" si="225"/>
        <v>0</v>
      </c>
      <c r="W2100" s="38">
        <f t="shared" si="225"/>
        <v>0</v>
      </c>
      <c r="X2100" s="38">
        <f t="shared" si="226"/>
        <v>0</v>
      </c>
      <c r="Y2100" s="38">
        <f t="shared" si="226"/>
        <v>0</v>
      </c>
      <c r="Z2100" s="38">
        <f t="shared" si="226"/>
        <v>0</v>
      </c>
      <c r="AA2100" s="38">
        <f t="shared" si="226"/>
        <v>0</v>
      </c>
      <c r="AB2100" s="38">
        <f t="shared" si="227"/>
        <v>0</v>
      </c>
      <c r="AC2100" s="38">
        <f t="shared" si="228"/>
        <v>0</v>
      </c>
      <c r="AD2100" s="38" t="str">
        <f t="shared" si="229"/>
        <v>000000000000</v>
      </c>
    </row>
    <row r="2101" spans="1:30">
      <c r="A2101" s="9" t="str">
        <f>IF('DATA ACCURATE'!A2104&lt;&gt;"",'DATA ACCURATE'!A2104,"")</f>
        <v/>
      </c>
      <c r="B2101" s="9" t="str">
        <f>IF('DATA ACCURATE'!D2104&lt;&gt;"",'DATA ACCURATE'!D2104,"")</f>
        <v/>
      </c>
      <c r="C2101" s="38" t="str">
        <f>IF($AD2101="000000000000","",INDEX(DATABASE!$W$12:$W$71,MATCH($AD2101,DATABASE!$V$12:$V$71,0)))</f>
        <v/>
      </c>
      <c r="D2101" s="34" t="str">
        <f>IF(C2101="","",IF(E2101="",INDEX(DATABASE!$AF$13:$AF$62,MATCH($C2101,DATABASE!$AC$13:$AC$62,0)),IF(E2101="2x D11",INDEX(DATABASE!$AF$13:$AF$62,MATCH($C2101,DATABASE!$AC$13:$AC$62,0))+2*DATABASE!$AF$62,IF(E2101="3x D11",INDEX(DATABASE!$AF$13:$AF$62,MATCH($C2101,DATABASE!$AC$13:$AC$62,0))+3*DATABASE!$AF$62,""))))</f>
        <v/>
      </c>
      <c r="E2101" s="38" t="str">
        <f>IF(AND($K2101="Y",$G2101&lt;&gt;"UNYIL",$F2101&lt;DATABASE!$O$8),"2x D11",IF(AND($K2101="Y",$G2101&lt;&gt;"UNYIL",$F2101&gt;=DATABASE!$O$8),"3x D11",""))</f>
        <v/>
      </c>
      <c r="F2101" s="9" t="str">
        <f>IF('DATA ACCURATE'!N2104&lt;&gt;"",'DATA ACCURATE'!N2104,"")</f>
        <v/>
      </c>
      <c r="G2101" t="str">
        <f>IF(F2101="","",IF(F2101&lt;=DATABASE!$I$8,"UNYIL",IF(F2101&lt;=DATABASE!$J$8,"KECIL",IF(F2101&lt;DATABASE!$K$8,"TANGGUNG",IF(F2101&gt;=DATABASE!$K$8,"BESAR","")))))</f>
        <v/>
      </c>
      <c r="H2101" s="16" t="str">
        <f>IF('DATA ACCURATE'!J2104&lt;&gt;"",'DATA ACCURATE'!J2104,"")</f>
        <v/>
      </c>
      <c r="I2101" s="35" t="str">
        <f>IF(B2101&lt;&gt;"",IFERROR(VLOOKUP(B2101,'DATA TIMBANGAN'!G:M,7,FALSE),VLOOKUP(B2101,'DATA TIMBANGAN'!G:M,7)),"")</f>
        <v/>
      </c>
      <c r="J2101" s="25" t="str">
        <f>IF(H2101&lt;&gt;"",IFERROR(INDEX(DATABASE!$Z$19:$Z$38,MATCH(DATEVALUE(H2101),DATABASE!$AA$19:$AA$38,0)),INDEX(DATABASE!$Z$12:$Z$18,MATCH(WEEKDAY(H2101,2),DATABASE!$AA$12:$AA$18,0))),"")</f>
        <v/>
      </c>
      <c r="K2101" s="25" t="str">
        <f>IF('DATA ACCURATE'!V2104&lt;&gt;"",'DATA ACCURATE'!V2104,"")</f>
        <v/>
      </c>
      <c r="L2101" s="80" t="str">
        <f>IF($H2101="","",IF(OR($J2101="LIBUR",AND($L2100="LIBUR",$O2100=$O2101)),"LIBUR",IF(AND(OR($L2100="LUAR JAM KERJA 1",$L2100="LUAR JAM KERJA 2"),OR(OR(AND($H2100=$H2101,AND(OR($I2101&gt;DATABASE!$J$3,$I2101&lt;DATABASE!$J$6),((DATEVALUE($H2101)+$I2101)-(DATEVALUE($H2100)+$I2100))&lt;DATABASE!$J$6)),AND($H2100=$H2101,$O2100=$O2101,OR($I2101&gt;DATABASE!$J$6,$I2101&lt;DATABASE!$J$3))),AND(($H2101-$H2100)=1,OR($I2101&lt;DATABASE!$I$6,((DATEVALUE($H2101)+$I2101)-(DATEVALUE($H2100)+$I2100))&lt;DATABASE!$J$6))),$A2101=$A2100),"LUAR JAM KERJA 2",IF(AND(OR(WEEKDAY($H2101,2)=1,WEEKDAY($H2101,2)=2,WEEKDAY($H2101,2)=3,WEEKDAY($H2101,2)=4,WEEKDAY($H2101,2)=5),$I2101&lt;=DATABASE!$J$3,$I2101&gt;=DATABASE!$I$3),"JAM KERJA",IF(AND(WEEKDAY($H2101,2)=6,$I2101&lt;=DATABASE!$J$4,$I2101&gt;=DATABASE!$I$4),"JAM KERJA","LUAR JAM KERJA 1")))))</f>
        <v/>
      </c>
      <c r="M2101" s="33" t="str">
        <f>IF('DATA ACCURATE'!T2104&lt;&gt;"",IF('DATA ACCURATE'!T2104&gt;100,'DATA ACCURATE'!T2104/10,'DATA ACCURATE'!T2104),"")</f>
        <v/>
      </c>
      <c r="N2101" t="str">
        <f>IF(M2101="","",IF(M2101&lt;=DATABASE!$I$9,"LOKAL",IF(M2101&lt;DATABASE!$J$9,"LUAR KOTA 1",IF($M2101&gt;=DATABASE!$J$9,"LUAR KOTA 2",""))))</f>
        <v/>
      </c>
      <c r="O2101" s="38" t="str">
        <f>IF('DATA ACCURATE'!L2104&lt;&gt;"",'DATA ACCURATE'!L2104,"")</f>
        <v/>
      </c>
      <c r="Q2101" s="38">
        <f t="shared" si="224"/>
        <v>0</v>
      </c>
      <c r="R2101" s="38">
        <f t="shared" si="224"/>
        <v>0</v>
      </c>
      <c r="S2101" s="38">
        <f t="shared" si="224"/>
        <v>0</v>
      </c>
      <c r="T2101" s="38">
        <f t="shared" si="224"/>
        <v>0</v>
      </c>
      <c r="U2101" s="38">
        <f t="shared" si="225"/>
        <v>0</v>
      </c>
      <c r="V2101" s="38">
        <f t="shared" si="225"/>
        <v>0</v>
      </c>
      <c r="W2101" s="38">
        <f t="shared" si="225"/>
        <v>0</v>
      </c>
      <c r="X2101" s="38">
        <f t="shared" si="226"/>
        <v>0</v>
      </c>
      <c r="Y2101" s="38">
        <f t="shared" si="226"/>
        <v>0</v>
      </c>
      <c r="Z2101" s="38">
        <f t="shared" si="226"/>
        <v>0</v>
      </c>
      <c r="AA2101" s="38">
        <f t="shared" si="226"/>
        <v>0</v>
      </c>
      <c r="AB2101" s="38">
        <f t="shared" si="227"/>
        <v>0</v>
      </c>
      <c r="AC2101" s="38">
        <f t="shared" si="228"/>
        <v>0</v>
      </c>
      <c r="AD2101" s="38" t="str">
        <f t="shared" si="229"/>
        <v>000000000000</v>
      </c>
    </row>
    <row r="2102" spans="1:30">
      <c r="A2102" s="9" t="str">
        <f>IF('DATA ACCURATE'!A2105&lt;&gt;"",'DATA ACCURATE'!A2105,"")</f>
        <v/>
      </c>
      <c r="B2102" s="9" t="str">
        <f>IF('DATA ACCURATE'!D2105&lt;&gt;"",'DATA ACCURATE'!D2105,"")</f>
        <v/>
      </c>
      <c r="C2102" s="38" t="str">
        <f>IF($AD2102="000000000000","",INDEX(DATABASE!$W$12:$W$71,MATCH($AD2102,DATABASE!$V$12:$V$71,0)))</f>
        <v/>
      </c>
      <c r="D2102" s="34" t="str">
        <f>IF(C2102="","",IF(E2102="",INDEX(DATABASE!$AF$13:$AF$62,MATCH($C2102,DATABASE!$AC$13:$AC$62,0)),IF(E2102="2x D11",INDEX(DATABASE!$AF$13:$AF$62,MATCH($C2102,DATABASE!$AC$13:$AC$62,0))+2*DATABASE!$AF$62,IF(E2102="3x D11",INDEX(DATABASE!$AF$13:$AF$62,MATCH($C2102,DATABASE!$AC$13:$AC$62,0))+3*DATABASE!$AF$62,""))))</f>
        <v/>
      </c>
      <c r="E2102" s="38" t="str">
        <f>IF(AND($K2102="Y",$G2102&lt;&gt;"UNYIL",$F2102&lt;DATABASE!$O$8),"2x D11",IF(AND($K2102="Y",$G2102&lt;&gt;"UNYIL",$F2102&gt;=DATABASE!$O$8),"3x D11",""))</f>
        <v/>
      </c>
      <c r="F2102" s="9" t="str">
        <f>IF('DATA ACCURATE'!N2105&lt;&gt;"",'DATA ACCURATE'!N2105,"")</f>
        <v/>
      </c>
      <c r="G2102" t="str">
        <f>IF(F2102="","",IF(F2102&lt;=DATABASE!$I$8,"UNYIL",IF(F2102&lt;=DATABASE!$J$8,"KECIL",IF(F2102&lt;DATABASE!$K$8,"TANGGUNG",IF(F2102&gt;=DATABASE!$K$8,"BESAR","")))))</f>
        <v/>
      </c>
      <c r="H2102" s="16" t="str">
        <f>IF('DATA ACCURATE'!J2105&lt;&gt;"",'DATA ACCURATE'!J2105,"")</f>
        <v/>
      </c>
      <c r="I2102" s="35" t="str">
        <f>IF(B2102&lt;&gt;"",IFERROR(VLOOKUP(B2102,'DATA TIMBANGAN'!G:M,7,FALSE),VLOOKUP(B2102,'DATA TIMBANGAN'!G:M,7)),"")</f>
        <v/>
      </c>
      <c r="J2102" s="25" t="str">
        <f>IF(H2102&lt;&gt;"",IFERROR(INDEX(DATABASE!$Z$19:$Z$38,MATCH(DATEVALUE(H2102),DATABASE!$AA$19:$AA$38,0)),INDEX(DATABASE!$Z$12:$Z$18,MATCH(WEEKDAY(H2102,2),DATABASE!$AA$12:$AA$18,0))),"")</f>
        <v/>
      </c>
      <c r="K2102" s="25" t="str">
        <f>IF('DATA ACCURATE'!V2105&lt;&gt;"",'DATA ACCURATE'!V2105,"")</f>
        <v/>
      </c>
      <c r="L2102" s="80" t="str">
        <f>IF($H2102="","",IF(OR($J2102="LIBUR",AND($L2101="LIBUR",$O2101=$O2102)),"LIBUR",IF(AND(OR($L2101="LUAR JAM KERJA 1",$L2101="LUAR JAM KERJA 2"),OR(OR(AND($H2101=$H2102,AND(OR($I2102&gt;DATABASE!$J$3,$I2102&lt;DATABASE!$J$6),((DATEVALUE($H2102)+$I2102)-(DATEVALUE($H2101)+$I2101))&lt;DATABASE!$J$6)),AND($H2101=$H2102,$O2101=$O2102,OR($I2102&gt;DATABASE!$J$6,$I2102&lt;DATABASE!$J$3))),AND(($H2102-$H2101)=1,OR($I2102&lt;DATABASE!$I$6,((DATEVALUE($H2102)+$I2102)-(DATEVALUE($H2101)+$I2101))&lt;DATABASE!$J$6))),$A2102=$A2101),"LUAR JAM KERJA 2",IF(AND(OR(WEEKDAY($H2102,2)=1,WEEKDAY($H2102,2)=2,WEEKDAY($H2102,2)=3,WEEKDAY($H2102,2)=4,WEEKDAY($H2102,2)=5),$I2102&lt;=DATABASE!$J$3,$I2102&gt;=DATABASE!$I$3),"JAM KERJA",IF(AND(WEEKDAY($H2102,2)=6,$I2102&lt;=DATABASE!$J$4,$I2102&gt;=DATABASE!$I$4),"JAM KERJA","LUAR JAM KERJA 1")))))</f>
        <v/>
      </c>
      <c r="M2102" s="33" t="str">
        <f>IF('DATA ACCURATE'!T2105&lt;&gt;"",IF('DATA ACCURATE'!T2105&gt;100,'DATA ACCURATE'!T2105/10,'DATA ACCURATE'!T2105),"")</f>
        <v/>
      </c>
      <c r="N2102" t="str">
        <f>IF(M2102="","",IF(M2102&lt;=DATABASE!$I$9,"LOKAL",IF(M2102&lt;DATABASE!$J$9,"LUAR KOTA 1",IF($M2102&gt;=DATABASE!$J$9,"LUAR KOTA 2",""))))</f>
        <v/>
      </c>
      <c r="O2102" s="38" t="str">
        <f>IF('DATA ACCURATE'!L2105&lt;&gt;"",'DATA ACCURATE'!L2105,"")</f>
        <v/>
      </c>
      <c r="Q2102" s="38">
        <f t="shared" si="224"/>
        <v>0</v>
      </c>
      <c r="R2102" s="38">
        <f t="shared" si="224"/>
        <v>0</v>
      </c>
      <c r="S2102" s="38">
        <f t="shared" si="224"/>
        <v>0</v>
      </c>
      <c r="T2102" s="38">
        <f t="shared" si="224"/>
        <v>0</v>
      </c>
      <c r="U2102" s="38">
        <f t="shared" si="225"/>
        <v>0</v>
      </c>
      <c r="V2102" s="38">
        <f t="shared" si="225"/>
        <v>0</v>
      </c>
      <c r="W2102" s="38">
        <f t="shared" si="225"/>
        <v>0</v>
      </c>
      <c r="X2102" s="38">
        <f t="shared" si="226"/>
        <v>0</v>
      </c>
      <c r="Y2102" s="38">
        <f t="shared" si="226"/>
        <v>0</v>
      </c>
      <c r="Z2102" s="38">
        <f t="shared" si="226"/>
        <v>0</v>
      </c>
      <c r="AA2102" s="38">
        <f t="shared" si="226"/>
        <v>0</v>
      </c>
      <c r="AB2102" s="38">
        <f t="shared" si="227"/>
        <v>0</v>
      </c>
      <c r="AC2102" s="38">
        <f t="shared" si="228"/>
        <v>0</v>
      </c>
      <c r="AD2102" s="38" t="str">
        <f t="shared" si="229"/>
        <v>000000000000</v>
      </c>
    </row>
    <row r="2103" spans="1:30">
      <c r="A2103" s="9" t="str">
        <f>IF('DATA ACCURATE'!A2106&lt;&gt;"",'DATA ACCURATE'!A2106,"")</f>
        <v/>
      </c>
      <c r="B2103" s="9" t="str">
        <f>IF('DATA ACCURATE'!D2106&lt;&gt;"",'DATA ACCURATE'!D2106,"")</f>
        <v/>
      </c>
      <c r="C2103" s="38" t="str">
        <f>IF($AD2103="000000000000","",INDEX(DATABASE!$W$12:$W$71,MATCH($AD2103,DATABASE!$V$12:$V$71,0)))</f>
        <v/>
      </c>
      <c r="D2103" s="34" t="str">
        <f>IF(C2103="","",IF(E2103="",INDEX(DATABASE!$AF$13:$AF$62,MATCH($C2103,DATABASE!$AC$13:$AC$62,0)),IF(E2103="2x D11",INDEX(DATABASE!$AF$13:$AF$62,MATCH($C2103,DATABASE!$AC$13:$AC$62,0))+2*DATABASE!$AF$62,IF(E2103="3x D11",INDEX(DATABASE!$AF$13:$AF$62,MATCH($C2103,DATABASE!$AC$13:$AC$62,0))+3*DATABASE!$AF$62,""))))</f>
        <v/>
      </c>
      <c r="E2103" s="38" t="str">
        <f>IF(AND($K2103="Y",$G2103&lt;&gt;"UNYIL",$F2103&lt;DATABASE!$O$8),"2x D11",IF(AND($K2103="Y",$G2103&lt;&gt;"UNYIL",$F2103&gt;=DATABASE!$O$8),"3x D11",""))</f>
        <v/>
      </c>
      <c r="F2103" s="9" t="str">
        <f>IF('DATA ACCURATE'!N2106&lt;&gt;"",'DATA ACCURATE'!N2106,"")</f>
        <v/>
      </c>
      <c r="G2103" t="str">
        <f>IF(F2103="","",IF(F2103&lt;=DATABASE!$I$8,"UNYIL",IF(F2103&lt;=DATABASE!$J$8,"KECIL",IF(F2103&lt;DATABASE!$K$8,"TANGGUNG",IF(F2103&gt;=DATABASE!$K$8,"BESAR","")))))</f>
        <v/>
      </c>
      <c r="H2103" s="16" t="str">
        <f>IF('DATA ACCURATE'!J2106&lt;&gt;"",'DATA ACCURATE'!J2106,"")</f>
        <v/>
      </c>
      <c r="I2103" s="35" t="str">
        <f>IF(B2103&lt;&gt;"",IFERROR(VLOOKUP(B2103,'DATA TIMBANGAN'!G:M,7,FALSE),VLOOKUP(B2103,'DATA TIMBANGAN'!G:M,7)),"")</f>
        <v/>
      </c>
      <c r="J2103" s="25" t="str">
        <f>IF(H2103&lt;&gt;"",IFERROR(INDEX(DATABASE!$Z$19:$Z$38,MATCH(DATEVALUE(H2103),DATABASE!$AA$19:$AA$38,0)),INDEX(DATABASE!$Z$12:$Z$18,MATCH(WEEKDAY(H2103,2),DATABASE!$AA$12:$AA$18,0))),"")</f>
        <v/>
      </c>
      <c r="K2103" s="25" t="str">
        <f>IF('DATA ACCURATE'!V2106&lt;&gt;"",'DATA ACCURATE'!V2106,"")</f>
        <v/>
      </c>
      <c r="L2103" s="80" t="str">
        <f>IF($H2103="","",IF(OR($J2103="LIBUR",AND($L2102="LIBUR",$O2102=$O2103)),"LIBUR",IF(AND(OR($L2102="LUAR JAM KERJA 1",$L2102="LUAR JAM KERJA 2"),OR(OR(AND($H2102=$H2103,AND(OR($I2103&gt;DATABASE!$J$3,$I2103&lt;DATABASE!$J$6),((DATEVALUE($H2103)+$I2103)-(DATEVALUE($H2102)+$I2102))&lt;DATABASE!$J$6)),AND($H2102=$H2103,$O2102=$O2103,OR($I2103&gt;DATABASE!$J$6,$I2103&lt;DATABASE!$J$3))),AND(($H2103-$H2102)=1,OR($I2103&lt;DATABASE!$I$6,((DATEVALUE($H2103)+$I2103)-(DATEVALUE($H2102)+$I2102))&lt;DATABASE!$J$6))),$A2103=$A2102),"LUAR JAM KERJA 2",IF(AND(OR(WEEKDAY($H2103,2)=1,WEEKDAY($H2103,2)=2,WEEKDAY($H2103,2)=3,WEEKDAY($H2103,2)=4,WEEKDAY($H2103,2)=5),$I2103&lt;=DATABASE!$J$3,$I2103&gt;=DATABASE!$I$3),"JAM KERJA",IF(AND(WEEKDAY($H2103,2)=6,$I2103&lt;=DATABASE!$J$4,$I2103&gt;=DATABASE!$I$4),"JAM KERJA","LUAR JAM KERJA 1")))))</f>
        <v/>
      </c>
      <c r="M2103" s="33" t="str">
        <f>IF('DATA ACCURATE'!T2106&lt;&gt;"",IF('DATA ACCURATE'!T2106&gt;100,'DATA ACCURATE'!T2106/10,'DATA ACCURATE'!T2106),"")</f>
        <v/>
      </c>
      <c r="N2103" t="str">
        <f>IF(M2103="","",IF(M2103&lt;=DATABASE!$I$9,"LOKAL",IF(M2103&lt;DATABASE!$J$9,"LUAR KOTA 1",IF($M2103&gt;=DATABASE!$J$9,"LUAR KOTA 2",""))))</f>
        <v/>
      </c>
      <c r="O2103" s="38" t="str">
        <f>IF('DATA ACCURATE'!L2106&lt;&gt;"",'DATA ACCURATE'!L2106,"")</f>
        <v/>
      </c>
      <c r="Q2103" s="38">
        <f t="shared" si="224"/>
        <v>0</v>
      </c>
      <c r="R2103" s="38">
        <f t="shared" si="224"/>
        <v>0</v>
      </c>
      <c r="S2103" s="38">
        <f t="shared" si="224"/>
        <v>0</v>
      </c>
      <c r="T2103" s="38">
        <f t="shared" si="224"/>
        <v>0</v>
      </c>
      <c r="U2103" s="38">
        <f t="shared" si="225"/>
        <v>0</v>
      </c>
      <c r="V2103" s="38">
        <f t="shared" si="225"/>
        <v>0</v>
      </c>
      <c r="W2103" s="38">
        <f t="shared" si="225"/>
        <v>0</v>
      </c>
      <c r="X2103" s="38">
        <f t="shared" si="226"/>
        <v>0</v>
      </c>
      <c r="Y2103" s="38">
        <f t="shared" si="226"/>
        <v>0</v>
      </c>
      <c r="Z2103" s="38">
        <f t="shared" si="226"/>
        <v>0</v>
      </c>
      <c r="AA2103" s="38">
        <f t="shared" si="226"/>
        <v>0</v>
      </c>
      <c r="AB2103" s="38">
        <f t="shared" si="227"/>
        <v>0</v>
      </c>
      <c r="AC2103" s="38">
        <f t="shared" si="228"/>
        <v>0</v>
      </c>
      <c r="AD2103" s="38" t="str">
        <f t="shared" si="229"/>
        <v>000000000000</v>
      </c>
    </row>
    <row r="2104" spans="1:30">
      <c r="A2104" s="9" t="str">
        <f>IF('DATA ACCURATE'!A2107&lt;&gt;"",'DATA ACCURATE'!A2107,"")</f>
        <v/>
      </c>
      <c r="B2104" s="9" t="str">
        <f>IF('DATA ACCURATE'!D2107&lt;&gt;"",'DATA ACCURATE'!D2107,"")</f>
        <v/>
      </c>
      <c r="C2104" s="38" t="str">
        <f>IF($AD2104="000000000000","",INDEX(DATABASE!$W$12:$W$71,MATCH($AD2104,DATABASE!$V$12:$V$71,0)))</f>
        <v/>
      </c>
      <c r="D2104" s="34" t="str">
        <f>IF(C2104="","",IF(E2104="",INDEX(DATABASE!$AF$13:$AF$62,MATCH($C2104,DATABASE!$AC$13:$AC$62,0)),IF(E2104="2x D11",INDEX(DATABASE!$AF$13:$AF$62,MATCH($C2104,DATABASE!$AC$13:$AC$62,0))+2*DATABASE!$AF$62,IF(E2104="3x D11",INDEX(DATABASE!$AF$13:$AF$62,MATCH($C2104,DATABASE!$AC$13:$AC$62,0))+3*DATABASE!$AF$62,""))))</f>
        <v/>
      </c>
      <c r="E2104" s="38" t="str">
        <f>IF(AND($K2104="Y",$G2104&lt;&gt;"UNYIL",$F2104&lt;DATABASE!$O$8),"2x D11",IF(AND($K2104="Y",$G2104&lt;&gt;"UNYIL",$F2104&gt;=DATABASE!$O$8),"3x D11",""))</f>
        <v/>
      </c>
      <c r="F2104" s="9" t="str">
        <f>IF('DATA ACCURATE'!N2107&lt;&gt;"",'DATA ACCURATE'!N2107,"")</f>
        <v/>
      </c>
      <c r="G2104" t="str">
        <f>IF(F2104="","",IF(F2104&lt;=DATABASE!$I$8,"UNYIL",IF(F2104&lt;=DATABASE!$J$8,"KECIL",IF(F2104&lt;DATABASE!$K$8,"TANGGUNG",IF(F2104&gt;=DATABASE!$K$8,"BESAR","")))))</f>
        <v/>
      </c>
      <c r="H2104" s="16" t="str">
        <f>IF('DATA ACCURATE'!J2107&lt;&gt;"",'DATA ACCURATE'!J2107,"")</f>
        <v/>
      </c>
      <c r="I2104" s="35" t="str">
        <f>IF(B2104&lt;&gt;"",IFERROR(VLOOKUP(B2104,'DATA TIMBANGAN'!G:M,7,FALSE),VLOOKUP(B2104,'DATA TIMBANGAN'!G:M,7)),"")</f>
        <v/>
      </c>
      <c r="J2104" s="25" t="str">
        <f>IF(H2104&lt;&gt;"",IFERROR(INDEX(DATABASE!$Z$19:$Z$38,MATCH(DATEVALUE(H2104),DATABASE!$AA$19:$AA$38,0)),INDEX(DATABASE!$Z$12:$Z$18,MATCH(WEEKDAY(H2104,2),DATABASE!$AA$12:$AA$18,0))),"")</f>
        <v/>
      </c>
      <c r="K2104" s="25" t="str">
        <f>IF('DATA ACCURATE'!V2107&lt;&gt;"",'DATA ACCURATE'!V2107,"")</f>
        <v/>
      </c>
      <c r="L2104" s="80" t="str">
        <f>IF($H2104="","",IF(OR($J2104="LIBUR",AND($L2103="LIBUR",$O2103=$O2104)),"LIBUR",IF(AND(OR($L2103="LUAR JAM KERJA 1",$L2103="LUAR JAM KERJA 2"),OR(OR(AND($H2103=$H2104,AND(OR($I2104&gt;DATABASE!$J$3,$I2104&lt;DATABASE!$J$6),((DATEVALUE($H2104)+$I2104)-(DATEVALUE($H2103)+$I2103))&lt;DATABASE!$J$6)),AND($H2103=$H2104,$O2103=$O2104,OR($I2104&gt;DATABASE!$J$6,$I2104&lt;DATABASE!$J$3))),AND(($H2104-$H2103)=1,OR($I2104&lt;DATABASE!$I$6,((DATEVALUE($H2104)+$I2104)-(DATEVALUE($H2103)+$I2103))&lt;DATABASE!$J$6))),$A2104=$A2103),"LUAR JAM KERJA 2",IF(AND(OR(WEEKDAY($H2104,2)=1,WEEKDAY($H2104,2)=2,WEEKDAY($H2104,2)=3,WEEKDAY($H2104,2)=4,WEEKDAY($H2104,2)=5),$I2104&lt;=DATABASE!$J$3,$I2104&gt;=DATABASE!$I$3),"JAM KERJA",IF(AND(WEEKDAY($H2104,2)=6,$I2104&lt;=DATABASE!$J$4,$I2104&gt;=DATABASE!$I$4),"JAM KERJA","LUAR JAM KERJA 1")))))</f>
        <v/>
      </c>
      <c r="M2104" s="33" t="str">
        <f>IF('DATA ACCURATE'!T2107&lt;&gt;"",IF('DATA ACCURATE'!T2107&gt;100,'DATA ACCURATE'!T2107/10,'DATA ACCURATE'!T2107),"")</f>
        <v/>
      </c>
      <c r="N2104" t="str">
        <f>IF(M2104="","",IF(M2104&lt;=DATABASE!$I$9,"LOKAL",IF(M2104&lt;DATABASE!$J$9,"LUAR KOTA 1",IF($M2104&gt;=DATABASE!$J$9,"LUAR KOTA 2",""))))</f>
        <v/>
      </c>
      <c r="O2104" s="38" t="str">
        <f>IF('DATA ACCURATE'!L2107&lt;&gt;"",'DATA ACCURATE'!L2107,"")</f>
        <v/>
      </c>
      <c r="Q2104" s="38">
        <f t="shared" si="224"/>
        <v>0</v>
      </c>
      <c r="R2104" s="38">
        <f t="shared" si="224"/>
        <v>0</v>
      </c>
      <c r="S2104" s="38">
        <f t="shared" si="224"/>
        <v>0</v>
      </c>
      <c r="T2104" s="38">
        <f t="shared" si="224"/>
        <v>0</v>
      </c>
      <c r="U2104" s="38">
        <f t="shared" si="225"/>
        <v>0</v>
      </c>
      <c r="V2104" s="38">
        <f t="shared" si="225"/>
        <v>0</v>
      </c>
      <c r="W2104" s="38">
        <f t="shared" si="225"/>
        <v>0</v>
      </c>
      <c r="X2104" s="38">
        <f t="shared" si="226"/>
        <v>0</v>
      </c>
      <c r="Y2104" s="38">
        <f t="shared" si="226"/>
        <v>0</v>
      </c>
      <c r="Z2104" s="38">
        <f t="shared" si="226"/>
        <v>0</v>
      </c>
      <c r="AA2104" s="38">
        <f t="shared" si="226"/>
        <v>0</v>
      </c>
      <c r="AB2104" s="38">
        <f t="shared" si="227"/>
        <v>0</v>
      </c>
      <c r="AC2104" s="38">
        <f t="shared" si="228"/>
        <v>0</v>
      </c>
      <c r="AD2104" s="38" t="str">
        <f t="shared" si="229"/>
        <v>000000000000</v>
      </c>
    </row>
    <row r="2105" spans="1:30">
      <c r="A2105" s="9" t="str">
        <f>IF('DATA ACCURATE'!A2108&lt;&gt;"",'DATA ACCURATE'!A2108,"")</f>
        <v/>
      </c>
      <c r="B2105" s="9" t="str">
        <f>IF('DATA ACCURATE'!D2108&lt;&gt;"",'DATA ACCURATE'!D2108,"")</f>
        <v/>
      </c>
      <c r="C2105" s="38" t="str">
        <f>IF($AD2105="000000000000","",INDEX(DATABASE!$W$12:$W$71,MATCH($AD2105,DATABASE!$V$12:$V$71,0)))</f>
        <v/>
      </c>
      <c r="D2105" s="34" t="str">
        <f>IF(C2105="","",IF(E2105="",INDEX(DATABASE!$AF$13:$AF$62,MATCH($C2105,DATABASE!$AC$13:$AC$62,0)),IF(E2105="2x D11",INDEX(DATABASE!$AF$13:$AF$62,MATCH($C2105,DATABASE!$AC$13:$AC$62,0))+2*DATABASE!$AF$62,IF(E2105="3x D11",INDEX(DATABASE!$AF$13:$AF$62,MATCH($C2105,DATABASE!$AC$13:$AC$62,0))+3*DATABASE!$AF$62,""))))</f>
        <v/>
      </c>
      <c r="E2105" s="38" t="str">
        <f>IF(AND($K2105="Y",$G2105&lt;&gt;"UNYIL",$F2105&lt;DATABASE!$O$8),"2x D11",IF(AND($K2105="Y",$G2105&lt;&gt;"UNYIL",$F2105&gt;=DATABASE!$O$8),"3x D11",""))</f>
        <v/>
      </c>
      <c r="F2105" s="9" t="str">
        <f>IF('DATA ACCURATE'!N2108&lt;&gt;"",'DATA ACCURATE'!N2108,"")</f>
        <v/>
      </c>
      <c r="G2105" t="str">
        <f>IF(F2105="","",IF(F2105&lt;=DATABASE!$I$8,"UNYIL",IF(F2105&lt;=DATABASE!$J$8,"KECIL",IF(F2105&lt;DATABASE!$K$8,"TANGGUNG",IF(F2105&gt;=DATABASE!$K$8,"BESAR","")))))</f>
        <v/>
      </c>
      <c r="H2105" s="16" t="str">
        <f>IF('DATA ACCURATE'!J2108&lt;&gt;"",'DATA ACCURATE'!J2108,"")</f>
        <v/>
      </c>
      <c r="I2105" s="35" t="str">
        <f>IF(B2105&lt;&gt;"",IFERROR(VLOOKUP(B2105,'DATA TIMBANGAN'!G:M,7,FALSE),VLOOKUP(B2105,'DATA TIMBANGAN'!G:M,7)),"")</f>
        <v/>
      </c>
      <c r="J2105" s="25" t="str">
        <f>IF(H2105&lt;&gt;"",IFERROR(INDEX(DATABASE!$Z$19:$Z$38,MATCH(DATEVALUE(H2105),DATABASE!$AA$19:$AA$38,0)),INDEX(DATABASE!$Z$12:$Z$18,MATCH(WEEKDAY(H2105,2),DATABASE!$AA$12:$AA$18,0))),"")</f>
        <v/>
      </c>
      <c r="K2105" s="25" t="str">
        <f>IF('DATA ACCURATE'!V2108&lt;&gt;"",'DATA ACCURATE'!V2108,"")</f>
        <v/>
      </c>
      <c r="L2105" s="80" t="str">
        <f>IF($H2105="","",IF(OR($J2105="LIBUR",AND($L2104="LIBUR",$O2104=$O2105)),"LIBUR",IF(AND(OR($L2104="LUAR JAM KERJA 1",$L2104="LUAR JAM KERJA 2"),OR(OR(AND($H2104=$H2105,AND(OR($I2105&gt;DATABASE!$J$3,$I2105&lt;DATABASE!$J$6),((DATEVALUE($H2105)+$I2105)-(DATEVALUE($H2104)+$I2104))&lt;DATABASE!$J$6)),AND($H2104=$H2105,$O2104=$O2105,OR($I2105&gt;DATABASE!$J$6,$I2105&lt;DATABASE!$J$3))),AND(($H2105-$H2104)=1,OR($I2105&lt;DATABASE!$I$6,((DATEVALUE($H2105)+$I2105)-(DATEVALUE($H2104)+$I2104))&lt;DATABASE!$J$6))),$A2105=$A2104),"LUAR JAM KERJA 2",IF(AND(OR(WEEKDAY($H2105,2)=1,WEEKDAY($H2105,2)=2,WEEKDAY($H2105,2)=3,WEEKDAY($H2105,2)=4,WEEKDAY($H2105,2)=5),$I2105&lt;=DATABASE!$J$3,$I2105&gt;=DATABASE!$I$3),"JAM KERJA",IF(AND(WEEKDAY($H2105,2)=6,$I2105&lt;=DATABASE!$J$4,$I2105&gt;=DATABASE!$I$4),"JAM KERJA","LUAR JAM KERJA 1")))))</f>
        <v/>
      </c>
      <c r="M2105" s="33" t="str">
        <f>IF('DATA ACCURATE'!T2108&lt;&gt;"",IF('DATA ACCURATE'!T2108&gt;100,'DATA ACCURATE'!T2108/10,'DATA ACCURATE'!T2108),"")</f>
        <v/>
      </c>
      <c r="N2105" t="str">
        <f>IF(M2105="","",IF(M2105&lt;=DATABASE!$I$9,"LOKAL",IF(M2105&lt;DATABASE!$J$9,"LUAR KOTA 1",IF($M2105&gt;=DATABASE!$J$9,"LUAR KOTA 2",""))))</f>
        <v/>
      </c>
      <c r="O2105" s="38" t="str">
        <f>IF('DATA ACCURATE'!L2108&lt;&gt;"",'DATA ACCURATE'!L2108,"")</f>
        <v/>
      </c>
      <c r="Q2105" s="38">
        <f t="shared" si="224"/>
        <v>0</v>
      </c>
      <c r="R2105" s="38">
        <f t="shared" si="224"/>
        <v>0</v>
      </c>
      <c r="S2105" s="38">
        <f t="shared" si="224"/>
        <v>0</v>
      </c>
      <c r="T2105" s="38">
        <f t="shared" si="224"/>
        <v>0</v>
      </c>
      <c r="U2105" s="38">
        <f t="shared" si="225"/>
        <v>0</v>
      </c>
      <c r="V2105" s="38">
        <f t="shared" si="225"/>
        <v>0</v>
      </c>
      <c r="W2105" s="38">
        <f t="shared" si="225"/>
        <v>0</v>
      </c>
      <c r="X2105" s="38">
        <f t="shared" si="226"/>
        <v>0</v>
      </c>
      <c r="Y2105" s="38">
        <f t="shared" si="226"/>
        <v>0</v>
      </c>
      <c r="Z2105" s="38">
        <f t="shared" si="226"/>
        <v>0</v>
      </c>
      <c r="AA2105" s="38">
        <f t="shared" si="226"/>
        <v>0</v>
      </c>
      <c r="AB2105" s="38">
        <f t="shared" si="227"/>
        <v>0</v>
      </c>
      <c r="AC2105" s="38">
        <f t="shared" si="228"/>
        <v>0</v>
      </c>
      <c r="AD2105" s="38" t="str">
        <f t="shared" si="229"/>
        <v>000000000000</v>
      </c>
    </row>
    <row r="2106" spans="1:30">
      <c r="A2106" s="9" t="str">
        <f>IF('DATA ACCURATE'!A2109&lt;&gt;"",'DATA ACCURATE'!A2109,"")</f>
        <v/>
      </c>
      <c r="B2106" s="9" t="str">
        <f>IF('DATA ACCURATE'!D2109&lt;&gt;"",'DATA ACCURATE'!D2109,"")</f>
        <v/>
      </c>
      <c r="C2106" s="38" t="str">
        <f>IF($AD2106="000000000000","",INDEX(DATABASE!$W$12:$W$71,MATCH($AD2106,DATABASE!$V$12:$V$71,0)))</f>
        <v/>
      </c>
      <c r="D2106" s="34" t="str">
        <f>IF(C2106="","",IF(E2106="",INDEX(DATABASE!$AF$13:$AF$62,MATCH($C2106,DATABASE!$AC$13:$AC$62,0)),IF(E2106="2x D11",INDEX(DATABASE!$AF$13:$AF$62,MATCH($C2106,DATABASE!$AC$13:$AC$62,0))+2*DATABASE!$AF$62,IF(E2106="3x D11",INDEX(DATABASE!$AF$13:$AF$62,MATCH($C2106,DATABASE!$AC$13:$AC$62,0))+3*DATABASE!$AF$62,""))))</f>
        <v/>
      </c>
      <c r="E2106" s="38" t="str">
        <f>IF(AND($K2106="Y",$G2106&lt;&gt;"UNYIL",$F2106&lt;DATABASE!$O$8),"2x D11",IF(AND($K2106="Y",$G2106&lt;&gt;"UNYIL",$F2106&gt;=DATABASE!$O$8),"3x D11",""))</f>
        <v/>
      </c>
      <c r="F2106" s="9" t="str">
        <f>IF('DATA ACCURATE'!N2109&lt;&gt;"",'DATA ACCURATE'!N2109,"")</f>
        <v/>
      </c>
      <c r="G2106" t="str">
        <f>IF(F2106="","",IF(F2106&lt;=DATABASE!$I$8,"UNYIL",IF(F2106&lt;=DATABASE!$J$8,"KECIL",IF(F2106&lt;DATABASE!$K$8,"TANGGUNG",IF(F2106&gt;=DATABASE!$K$8,"BESAR","")))))</f>
        <v/>
      </c>
      <c r="H2106" s="16" t="str">
        <f>IF('DATA ACCURATE'!J2109&lt;&gt;"",'DATA ACCURATE'!J2109,"")</f>
        <v/>
      </c>
      <c r="I2106" s="35" t="str">
        <f>IF(B2106&lt;&gt;"",IFERROR(VLOOKUP(B2106,'DATA TIMBANGAN'!G:M,7,FALSE),VLOOKUP(B2106,'DATA TIMBANGAN'!G:M,7)),"")</f>
        <v/>
      </c>
      <c r="J2106" s="25" t="str">
        <f>IF(H2106&lt;&gt;"",IFERROR(INDEX(DATABASE!$Z$19:$Z$38,MATCH(DATEVALUE(H2106),DATABASE!$AA$19:$AA$38,0)),INDEX(DATABASE!$Z$12:$Z$18,MATCH(WEEKDAY(H2106,2),DATABASE!$AA$12:$AA$18,0))),"")</f>
        <v/>
      </c>
      <c r="K2106" s="25" t="str">
        <f>IF('DATA ACCURATE'!V2109&lt;&gt;"",'DATA ACCURATE'!V2109,"")</f>
        <v/>
      </c>
      <c r="L2106" s="80" t="str">
        <f>IF($H2106="","",IF(OR($J2106="LIBUR",AND($L2105="LIBUR",$O2105=$O2106)),"LIBUR",IF(AND(OR($L2105="LUAR JAM KERJA 1",$L2105="LUAR JAM KERJA 2"),OR(OR(AND($H2105=$H2106,AND(OR($I2106&gt;DATABASE!$J$3,$I2106&lt;DATABASE!$J$6),((DATEVALUE($H2106)+$I2106)-(DATEVALUE($H2105)+$I2105))&lt;DATABASE!$J$6)),AND($H2105=$H2106,$O2105=$O2106,OR($I2106&gt;DATABASE!$J$6,$I2106&lt;DATABASE!$J$3))),AND(($H2106-$H2105)=1,OR($I2106&lt;DATABASE!$I$6,((DATEVALUE($H2106)+$I2106)-(DATEVALUE($H2105)+$I2105))&lt;DATABASE!$J$6))),$A2106=$A2105),"LUAR JAM KERJA 2",IF(AND(OR(WEEKDAY($H2106,2)=1,WEEKDAY($H2106,2)=2,WEEKDAY($H2106,2)=3,WEEKDAY($H2106,2)=4,WEEKDAY($H2106,2)=5),$I2106&lt;=DATABASE!$J$3,$I2106&gt;=DATABASE!$I$3),"JAM KERJA",IF(AND(WEEKDAY($H2106,2)=6,$I2106&lt;=DATABASE!$J$4,$I2106&gt;=DATABASE!$I$4),"JAM KERJA","LUAR JAM KERJA 1")))))</f>
        <v/>
      </c>
      <c r="M2106" s="33" t="str">
        <f>IF('DATA ACCURATE'!T2109&lt;&gt;"",IF('DATA ACCURATE'!T2109&gt;100,'DATA ACCURATE'!T2109/10,'DATA ACCURATE'!T2109),"")</f>
        <v/>
      </c>
      <c r="N2106" t="str">
        <f>IF(M2106="","",IF(M2106&lt;=DATABASE!$I$9,"LOKAL",IF(M2106&lt;DATABASE!$J$9,"LUAR KOTA 1",IF($M2106&gt;=DATABASE!$J$9,"LUAR KOTA 2",""))))</f>
        <v/>
      </c>
      <c r="O2106" s="38" t="str">
        <f>IF('DATA ACCURATE'!L2109&lt;&gt;"",'DATA ACCURATE'!L2109,"")</f>
        <v/>
      </c>
      <c r="Q2106" s="38">
        <f t="shared" si="224"/>
        <v>0</v>
      </c>
      <c r="R2106" s="38">
        <f t="shared" si="224"/>
        <v>0</v>
      </c>
      <c r="S2106" s="38">
        <f t="shared" si="224"/>
        <v>0</v>
      </c>
      <c r="T2106" s="38">
        <f t="shared" si="224"/>
        <v>0</v>
      </c>
      <c r="U2106" s="38">
        <f t="shared" si="225"/>
        <v>0</v>
      </c>
      <c r="V2106" s="38">
        <f t="shared" si="225"/>
        <v>0</v>
      </c>
      <c r="W2106" s="38">
        <f t="shared" si="225"/>
        <v>0</v>
      </c>
      <c r="X2106" s="38">
        <f t="shared" si="226"/>
        <v>0</v>
      </c>
      <c r="Y2106" s="38">
        <f t="shared" si="226"/>
        <v>0</v>
      </c>
      <c r="Z2106" s="38">
        <f t="shared" si="226"/>
        <v>0</v>
      </c>
      <c r="AA2106" s="38">
        <f t="shared" si="226"/>
        <v>0</v>
      </c>
      <c r="AB2106" s="38">
        <f t="shared" si="227"/>
        <v>0</v>
      </c>
      <c r="AC2106" s="38">
        <f t="shared" si="228"/>
        <v>0</v>
      </c>
      <c r="AD2106" s="38" t="str">
        <f t="shared" si="229"/>
        <v>000000000000</v>
      </c>
    </row>
    <row r="2107" spans="1:30">
      <c r="A2107" s="9" t="str">
        <f>IF('DATA ACCURATE'!A2110&lt;&gt;"",'DATA ACCURATE'!A2110,"")</f>
        <v/>
      </c>
      <c r="B2107" s="9" t="str">
        <f>IF('DATA ACCURATE'!D2110&lt;&gt;"",'DATA ACCURATE'!D2110,"")</f>
        <v/>
      </c>
      <c r="C2107" s="38" t="str">
        <f>IF($AD2107="000000000000","",INDEX(DATABASE!$W$12:$W$71,MATCH($AD2107,DATABASE!$V$12:$V$71,0)))</f>
        <v/>
      </c>
      <c r="D2107" s="34" t="str">
        <f>IF(C2107="","",IF(E2107="",INDEX(DATABASE!$AF$13:$AF$62,MATCH($C2107,DATABASE!$AC$13:$AC$62,0)),IF(E2107="2x D11",INDEX(DATABASE!$AF$13:$AF$62,MATCH($C2107,DATABASE!$AC$13:$AC$62,0))+2*DATABASE!$AF$62,IF(E2107="3x D11",INDEX(DATABASE!$AF$13:$AF$62,MATCH($C2107,DATABASE!$AC$13:$AC$62,0))+3*DATABASE!$AF$62,""))))</f>
        <v/>
      </c>
      <c r="E2107" s="38" t="str">
        <f>IF(AND($K2107="Y",$G2107&lt;&gt;"UNYIL",$F2107&lt;DATABASE!$O$8),"2x D11",IF(AND($K2107="Y",$G2107&lt;&gt;"UNYIL",$F2107&gt;=DATABASE!$O$8),"3x D11",""))</f>
        <v/>
      </c>
      <c r="F2107" s="9" t="str">
        <f>IF('DATA ACCURATE'!N2110&lt;&gt;"",'DATA ACCURATE'!N2110,"")</f>
        <v/>
      </c>
      <c r="G2107" t="str">
        <f>IF(F2107="","",IF(F2107&lt;=DATABASE!$I$8,"UNYIL",IF(F2107&lt;=DATABASE!$J$8,"KECIL",IF(F2107&lt;DATABASE!$K$8,"TANGGUNG",IF(F2107&gt;=DATABASE!$K$8,"BESAR","")))))</f>
        <v/>
      </c>
      <c r="H2107" s="16" t="str">
        <f>IF('DATA ACCURATE'!J2110&lt;&gt;"",'DATA ACCURATE'!J2110,"")</f>
        <v/>
      </c>
      <c r="I2107" s="35" t="str">
        <f>IF(B2107&lt;&gt;"",IFERROR(VLOOKUP(B2107,'DATA TIMBANGAN'!G:M,7,FALSE),VLOOKUP(B2107,'DATA TIMBANGAN'!G:M,7)),"")</f>
        <v/>
      </c>
      <c r="J2107" s="25" t="str">
        <f>IF(H2107&lt;&gt;"",IFERROR(INDEX(DATABASE!$Z$19:$Z$38,MATCH(DATEVALUE(H2107),DATABASE!$AA$19:$AA$38,0)),INDEX(DATABASE!$Z$12:$Z$18,MATCH(WEEKDAY(H2107,2),DATABASE!$AA$12:$AA$18,0))),"")</f>
        <v/>
      </c>
      <c r="K2107" s="25" t="str">
        <f>IF('DATA ACCURATE'!V2110&lt;&gt;"",'DATA ACCURATE'!V2110,"")</f>
        <v/>
      </c>
      <c r="L2107" s="80" t="str">
        <f>IF($H2107="","",IF(OR($J2107="LIBUR",AND($L2106="LIBUR",$O2106=$O2107)),"LIBUR",IF(AND(OR($L2106="LUAR JAM KERJA 1",$L2106="LUAR JAM KERJA 2"),OR(OR(AND($H2106=$H2107,AND(OR($I2107&gt;DATABASE!$J$3,$I2107&lt;DATABASE!$J$6),((DATEVALUE($H2107)+$I2107)-(DATEVALUE($H2106)+$I2106))&lt;DATABASE!$J$6)),AND($H2106=$H2107,$O2106=$O2107,OR($I2107&gt;DATABASE!$J$6,$I2107&lt;DATABASE!$J$3))),AND(($H2107-$H2106)=1,OR($I2107&lt;DATABASE!$I$6,((DATEVALUE($H2107)+$I2107)-(DATEVALUE($H2106)+$I2106))&lt;DATABASE!$J$6))),$A2107=$A2106),"LUAR JAM KERJA 2",IF(AND(OR(WEEKDAY($H2107,2)=1,WEEKDAY($H2107,2)=2,WEEKDAY($H2107,2)=3,WEEKDAY($H2107,2)=4,WEEKDAY($H2107,2)=5),$I2107&lt;=DATABASE!$J$3,$I2107&gt;=DATABASE!$I$3),"JAM KERJA",IF(AND(WEEKDAY($H2107,2)=6,$I2107&lt;=DATABASE!$J$4,$I2107&gt;=DATABASE!$I$4),"JAM KERJA","LUAR JAM KERJA 1")))))</f>
        <v/>
      </c>
      <c r="M2107" s="33" t="str">
        <f>IF('DATA ACCURATE'!T2110&lt;&gt;"",IF('DATA ACCURATE'!T2110&gt;100,'DATA ACCURATE'!T2110/10,'DATA ACCURATE'!T2110),"")</f>
        <v/>
      </c>
      <c r="N2107" t="str">
        <f>IF(M2107="","",IF(M2107&lt;=DATABASE!$I$9,"LOKAL",IF(M2107&lt;DATABASE!$J$9,"LUAR KOTA 1",IF($M2107&gt;=DATABASE!$J$9,"LUAR KOTA 2",""))))</f>
        <v/>
      </c>
      <c r="O2107" s="38" t="str">
        <f>IF('DATA ACCURATE'!L2110&lt;&gt;"",'DATA ACCURATE'!L2110,"")</f>
        <v/>
      </c>
      <c r="Q2107" s="38">
        <f t="shared" si="224"/>
        <v>0</v>
      </c>
      <c r="R2107" s="38">
        <f t="shared" si="224"/>
        <v>0</v>
      </c>
      <c r="S2107" s="38">
        <f t="shared" si="224"/>
        <v>0</v>
      </c>
      <c r="T2107" s="38">
        <f t="shared" si="224"/>
        <v>0</v>
      </c>
      <c r="U2107" s="38">
        <f t="shared" si="225"/>
        <v>0</v>
      </c>
      <c r="V2107" s="38">
        <f t="shared" si="225"/>
        <v>0</v>
      </c>
      <c r="W2107" s="38">
        <f t="shared" si="225"/>
        <v>0</v>
      </c>
      <c r="X2107" s="38">
        <f t="shared" si="226"/>
        <v>0</v>
      </c>
      <c r="Y2107" s="38">
        <f t="shared" si="226"/>
        <v>0</v>
      </c>
      <c r="Z2107" s="38">
        <f t="shared" si="226"/>
        <v>0</v>
      </c>
      <c r="AA2107" s="38">
        <f t="shared" si="226"/>
        <v>0</v>
      </c>
      <c r="AB2107" s="38">
        <f t="shared" si="227"/>
        <v>0</v>
      </c>
      <c r="AC2107" s="38">
        <f t="shared" si="228"/>
        <v>0</v>
      </c>
      <c r="AD2107" s="38" t="str">
        <f t="shared" si="229"/>
        <v>000000000000</v>
      </c>
    </row>
    <row r="2108" spans="1:30">
      <c r="A2108" s="9" t="str">
        <f>IF('DATA ACCURATE'!A2111&lt;&gt;"",'DATA ACCURATE'!A2111,"")</f>
        <v/>
      </c>
      <c r="B2108" s="9" t="str">
        <f>IF('DATA ACCURATE'!D2111&lt;&gt;"",'DATA ACCURATE'!D2111,"")</f>
        <v/>
      </c>
      <c r="C2108" s="38" t="str">
        <f>IF($AD2108="000000000000","",INDEX(DATABASE!$W$12:$W$71,MATCH($AD2108,DATABASE!$V$12:$V$71,0)))</f>
        <v/>
      </c>
      <c r="D2108" s="34" t="str">
        <f>IF(C2108="","",IF(E2108="",INDEX(DATABASE!$AF$13:$AF$62,MATCH($C2108,DATABASE!$AC$13:$AC$62,0)),IF(E2108="2x D11",INDEX(DATABASE!$AF$13:$AF$62,MATCH($C2108,DATABASE!$AC$13:$AC$62,0))+2*DATABASE!$AF$62,IF(E2108="3x D11",INDEX(DATABASE!$AF$13:$AF$62,MATCH($C2108,DATABASE!$AC$13:$AC$62,0))+3*DATABASE!$AF$62,""))))</f>
        <v/>
      </c>
      <c r="E2108" s="38" t="str">
        <f>IF(AND($K2108="Y",$G2108&lt;&gt;"UNYIL",$F2108&lt;DATABASE!$O$8),"2x D11",IF(AND($K2108="Y",$G2108&lt;&gt;"UNYIL",$F2108&gt;=DATABASE!$O$8),"3x D11",""))</f>
        <v/>
      </c>
      <c r="F2108" s="9" t="str">
        <f>IF('DATA ACCURATE'!N2111&lt;&gt;"",'DATA ACCURATE'!N2111,"")</f>
        <v/>
      </c>
      <c r="G2108" t="str">
        <f>IF(F2108="","",IF(F2108&lt;=DATABASE!$I$8,"UNYIL",IF(F2108&lt;=DATABASE!$J$8,"KECIL",IF(F2108&lt;DATABASE!$K$8,"TANGGUNG",IF(F2108&gt;=DATABASE!$K$8,"BESAR","")))))</f>
        <v/>
      </c>
      <c r="H2108" s="16" t="str">
        <f>IF('DATA ACCURATE'!J2111&lt;&gt;"",'DATA ACCURATE'!J2111,"")</f>
        <v/>
      </c>
      <c r="I2108" s="35" t="str">
        <f>IF(B2108&lt;&gt;"",IFERROR(VLOOKUP(B2108,'DATA TIMBANGAN'!G:M,7,FALSE),VLOOKUP(B2108,'DATA TIMBANGAN'!G:M,7)),"")</f>
        <v/>
      </c>
      <c r="J2108" s="25" t="str">
        <f>IF(H2108&lt;&gt;"",IFERROR(INDEX(DATABASE!$Z$19:$Z$38,MATCH(DATEVALUE(H2108),DATABASE!$AA$19:$AA$38,0)),INDEX(DATABASE!$Z$12:$Z$18,MATCH(WEEKDAY(H2108,2),DATABASE!$AA$12:$AA$18,0))),"")</f>
        <v/>
      </c>
      <c r="K2108" s="25" t="str">
        <f>IF('DATA ACCURATE'!V2111&lt;&gt;"",'DATA ACCURATE'!V2111,"")</f>
        <v/>
      </c>
      <c r="L2108" s="80" t="str">
        <f>IF($H2108="","",IF(OR($J2108="LIBUR",AND($L2107="LIBUR",$O2107=$O2108)),"LIBUR",IF(AND(OR($L2107="LUAR JAM KERJA 1",$L2107="LUAR JAM KERJA 2"),OR(OR(AND($H2107=$H2108,AND(OR($I2108&gt;DATABASE!$J$3,$I2108&lt;DATABASE!$J$6),((DATEVALUE($H2108)+$I2108)-(DATEVALUE($H2107)+$I2107))&lt;DATABASE!$J$6)),AND($H2107=$H2108,$O2107=$O2108,OR($I2108&gt;DATABASE!$J$6,$I2108&lt;DATABASE!$J$3))),AND(($H2108-$H2107)=1,OR($I2108&lt;DATABASE!$I$6,((DATEVALUE($H2108)+$I2108)-(DATEVALUE($H2107)+$I2107))&lt;DATABASE!$J$6))),$A2108=$A2107),"LUAR JAM KERJA 2",IF(AND(OR(WEEKDAY($H2108,2)=1,WEEKDAY($H2108,2)=2,WEEKDAY($H2108,2)=3,WEEKDAY($H2108,2)=4,WEEKDAY($H2108,2)=5),$I2108&lt;=DATABASE!$J$3,$I2108&gt;=DATABASE!$I$3),"JAM KERJA",IF(AND(WEEKDAY($H2108,2)=6,$I2108&lt;=DATABASE!$J$4,$I2108&gt;=DATABASE!$I$4),"JAM KERJA","LUAR JAM KERJA 1")))))</f>
        <v/>
      </c>
      <c r="M2108" s="33" t="str">
        <f>IF('DATA ACCURATE'!T2111&lt;&gt;"",IF('DATA ACCURATE'!T2111&gt;100,'DATA ACCURATE'!T2111/10,'DATA ACCURATE'!T2111),"")</f>
        <v/>
      </c>
      <c r="N2108" t="str">
        <f>IF(M2108="","",IF(M2108&lt;=DATABASE!$I$9,"LOKAL",IF(M2108&lt;DATABASE!$J$9,"LUAR KOTA 1",IF($M2108&gt;=DATABASE!$J$9,"LUAR KOTA 2",""))))</f>
        <v/>
      </c>
      <c r="O2108" s="38" t="str">
        <f>IF('DATA ACCURATE'!L2111&lt;&gt;"",'DATA ACCURATE'!L2111,"")</f>
        <v/>
      </c>
      <c r="Q2108" s="38">
        <f t="shared" si="224"/>
        <v>0</v>
      </c>
      <c r="R2108" s="38">
        <f t="shared" si="224"/>
        <v>0</v>
      </c>
      <c r="S2108" s="38">
        <f t="shared" si="224"/>
        <v>0</v>
      </c>
      <c r="T2108" s="38">
        <f t="shared" si="224"/>
        <v>0</v>
      </c>
      <c r="U2108" s="38">
        <f t="shared" si="225"/>
        <v>0</v>
      </c>
      <c r="V2108" s="38">
        <f t="shared" si="225"/>
        <v>0</v>
      </c>
      <c r="W2108" s="38">
        <f t="shared" si="225"/>
        <v>0</v>
      </c>
      <c r="X2108" s="38">
        <f t="shared" si="226"/>
        <v>0</v>
      </c>
      <c r="Y2108" s="38">
        <f t="shared" si="226"/>
        <v>0</v>
      </c>
      <c r="Z2108" s="38">
        <f t="shared" si="226"/>
        <v>0</v>
      </c>
      <c r="AA2108" s="38">
        <f t="shared" si="226"/>
        <v>0</v>
      </c>
      <c r="AB2108" s="38">
        <f t="shared" si="227"/>
        <v>0</v>
      </c>
      <c r="AC2108" s="38">
        <f t="shared" si="228"/>
        <v>0</v>
      </c>
      <c r="AD2108" s="38" t="str">
        <f t="shared" si="229"/>
        <v>000000000000</v>
      </c>
    </row>
    <row r="2109" spans="1:30">
      <c r="A2109" s="9" t="str">
        <f>IF('DATA ACCURATE'!A2112&lt;&gt;"",'DATA ACCURATE'!A2112,"")</f>
        <v/>
      </c>
      <c r="B2109" s="9" t="str">
        <f>IF('DATA ACCURATE'!D2112&lt;&gt;"",'DATA ACCURATE'!D2112,"")</f>
        <v/>
      </c>
      <c r="C2109" s="38" t="str">
        <f>IF($AD2109="000000000000","",INDEX(DATABASE!$W$12:$W$71,MATCH($AD2109,DATABASE!$V$12:$V$71,0)))</f>
        <v/>
      </c>
      <c r="D2109" s="34" t="str">
        <f>IF(C2109="","",IF(E2109="",INDEX(DATABASE!$AF$13:$AF$62,MATCH($C2109,DATABASE!$AC$13:$AC$62,0)),IF(E2109="2x D11",INDEX(DATABASE!$AF$13:$AF$62,MATCH($C2109,DATABASE!$AC$13:$AC$62,0))+2*DATABASE!$AF$62,IF(E2109="3x D11",INDEX(DATABASE!$AF$13:$AF$62,MATCH($C2109,DATABASE!$AC$13:$AC$62,0))+3*DATABASE!$AF$62,""))))</f>
        <v/>
      </c>
      <c r="E2109" s="38" t="str">
        <f>IF(AND($K2109="Y",$G2109&lt;&gt;"UNYIL",$F2109&lt;DATABASE!$O$8),"2x D11",IF(AND($K2109="Y",$G2109&lt;&gt;"UNYIL",$F2109&gt;=DATABASE!$O$8),"3x D11",""))</f>
        <v/>
      </c>
      <c r="F2109" s="9" t="str">
        <f>IF('DATA ACCURATE'!N2112&lt;&gt;"",'DATA ACCURATE'!N2112,"")</f>
        <v/>
      </c>
      <c r="G2109" t="str">
        <f>IF(F2109="","",IF(F2109&lt;=DATABASE!$I$8,"UNYIL",IF(F2109&lt;=DATABASE!$J$8,"KECIL",IF(F2109&lt;DATABASE!$K$8,"TANGGUNG",IF(F2109&gt;=DATABASE!$K$8,"BESAR","")))))</f>
        <v/>
      </c>
      <c r="H2109" s="16" t="str">
        <f>IF('DATA ACCURATE'!J2112&lt;&gt;"",'DATA ACCURATE'!J2112,"")</f>
        <v/>
      </c>
      <c r="I2109" s="35" t="str">
        <f>IF(B2109&lt;&gt;"",IFERROR(VLOOKUP(B2109,'DATA TIMBANGAN'!G:M,7,FALSE),VLOOKUP(B2109,'DATA TIMBANGAN'!G:M,7)),"")</f>
        <v/>
      </c>
      <c r="J2109" s="25" t="str">
        <f>IF(H2109&lt;&gt;"",IFERROR(INDEX(DATABASE!$Z$19:$Z$38,MATCH(DATEVALUE(H2109),DATABASE!$AA$19:$AA$38,0)),INDEX(DATABASE!$Z$12:$Z$18,MATCH(WEEKDAY(H2109,2),DATABASE!$AA$12:$AA$18,0))),"")</f>
        <v/>
      </c>
      <c r="K2109" s="25" t="str">
        <f>IF('DATA ACCURATE'!V2112&lt;&gt;"",'DATA ACCURATE'!V2112,"")</f>
        <v/>
      </c>
      <c r="L2109" s="80" t="str">
        <f>IF($H2109="","",IF(OR($J2109="LIBUR",AND($L2108="LIBUR",$O2108=$O2109)),"LIBUR",IF(AND(OR($L2108="LUAR JAM KERJA 1",$L2108="LUAR JAM KERJA 2"),OR(OR(AND($H2108=$H2109,AND(OR($I2109&gt;DATABASE!$J$3,$I2109&lt;DATABASE!$J$6),((DATEVALUE($H2109)+$I2109)-(DATEVALUE($H2108)+$I2108))&lt;DATABASE!$J$6)),AND($H2108=$H2109,$O2108=$O2109,OR($I2109&gt;DATABASE!$J$6,$I2109&lt;DATABASE!$J$3))),AND(($H2109-$H2108)=1,OR($I2109&lt;DATABASE!$I$6,((DATEVALUE($H2109)+$I2109)-(DATEVALUE($H2108)+$I2108))&lt;DATABASE!$J$6))),$A2109=$A2108),"LUAR JAM KERJA 2",IF(AND(OR(WEEKDAY($H2109,2)=1,WEEKDAY($H2109,2)=2,WEEKDAY($H2109,2)=3,WEEKDAY($H2109,2)=4,WEEKDAY($H2109,2)=5),$I2109&lt;=DATABASE!$J$3,$I2109&gt;=DATABASE!$I$3),"JAM KERJA",IF(AND(WEEKDAY($H2109,2)=6,$I2109&lt;=DATABASE!$J$4,$I2109&gt;=DATABASE!$I$4),"JAM KERJA","LUAR JAM KERJA 1")))))</f>
        <v/>
      </c>
      <c r="M2109" s="33" t="str">
        <f>IF('DATA ACCURATE'!T2112&lt;&gt;"",IF('DATA ACCURATE'!T2112&gt;100,'DATA ACCURATE'!T2112/10,'DATA ACCURATE'!T2112),"")</f>
        <v/>
      </c>
      <c r="N2109" t="str">
        <f>IF(M2109="","",IF(M2109&lt;=DATABASE!$I$9,"LOKAL",IF(M2109&lt;DATABASE!$J$9,"LUAR KOTA 1",IF($M2109&gt;=DATABASE!$J$9,"LUAR KOTA 2",""))))</f>
        <v/>
      </c>
      <c r="O2109" s="38" t="str">
        <f>IF('DATA ACCURATE'!L2112&lt;&gt;"",'DATA ACCURATE'!L2112,"")</f>
        <v/>
      </c>
      <c r="Q2109" s="38">
        <f t="shared" si="224"/>
        <v>0</v>
      </c>
      <c r="R2109" s="38">
        <f t="shared" si="224"/>
        <v>0</v>
      </c>
      <c r="S2109" s="38">
        <f t="shared" si="224"/>
        <v>0</v>
      </c>
      <c r="T2109" s="38">
        <f t="shared" si="224"/>
        <v>0</v>
      </c>
      <c r="U2109" s="38">
        <f t="shared" si="225"/>
        <v>0</v>
      </c>
      <c r="V2109" s="38">
        <f t="shared" si="225"/>
        <v>0</v>
      </c>
      <c r="W2109" s="38">
        <f t="shared" si="225"/>
        <v>0</v>
      </c>
      <c r="X2109" s="38">
        <f t="shared" si="226"/>
        <v>0</v>
      </c>
      <c r="Y2109" s="38">
        <f t="shared" si="226"/>
        <v>0</v>
      </c>
      <c r="Z2109" s="38">
        <f t="shared" si="226"/>
        <v>0</v>
      </c>
      <c r="AA2109" s="38">
        <f t="shared" si="226"/>
        <v>0</v>
      </c>
      <c r="AB2109" s="38">
        <f t="shared" si="227"/>
        <v>0</v>
      </c>
      <c r="AC2109" s="38">
        <f t="shared" si="228"/>
        <v>0</v>
      </c>
      <c r="AD2109" s="38" t="str">
        <f t="shared" si="229"/>
        <v>000000000000</v>
      </c>
    </row>
    <row r="2110" spans="1:30">
      <c r="A2110" s="9" t="str">
        <f>IF('DATA ACCURATE'!A2113&lt;&gt;"",'DATA ACCURATE'!A2113,"")</f>
        <v/>
      </c>
      <c r="B2110" s="9" t="str">
        <f>IF('DATA ACCURATE'!D2113&lt;&gt;"",'DATA ACCURATE'!D2113,"")</f>
        <v/>
      </c>
      <c r="C2110" s="38" t="str">
        <f>IF($AD2110="000000000000","",INDEX(DATABASE!$W$12:$W$71,MATCH($AD2110,DATABASE!$V$12:$V$71,0)))</f>
        <v/>
      </c>
      <c r="D2110" s="34" t="str">
        <f>IF(C2110="","",IF(E2110="",INDEX(DATABASE!$AF$13:$AF$62,MATCH($C2110,DATABASE!$AC$13:$AC$62,0)),IF(E2110="2x D11",INDEX(DATABASE!$AF$13:$AF$62,MATCH($C2110,DATABASE!$AC$13:$AC$62,0))+2*DATABASE!$AF$62,IF(E2110="3x D11",INDEX(DATABASE!$AF$13:$AF$62,MATCH($C2110,DATABASE!$AC$13:$AC$62,0))+3*DATABASE!$AF$62,""))))</f>
        <v/>
      </c>
      <c r="E2110" s="38" t="str">
        <f>IF(AND($K2110="Y",$G2110&lt;&gt;"UNYIL",$F2110&lt;DATABASE!$O$8),"2x D11",IF(AND($K2110="Y",$G2110&lt;&gt;"UNYIL",$F2110&gt;=DATABASE!$O$8),"3x D11",""))</f>
        <v/>
      </c>
      <c r="F2110" s="9" t="str">
        <f>IF('DATA ACCURATE'!N2113&lt;&gt;"",'DATA ACCURATE'!N2113,"")</f>
        <v/>
      </c>
      <c r="G2110" t="str">
        <f>IF(F2110="","",IF(F2110&lt;=DATABASE!$I$8,"UNYIL",IF(F2110&lt;=DATABASE!$J$8,"KECIL",IF(F2110&lt;DATABASE!$K$8,"TANGGUNG",IF(F2110&gt;=DATABASE!$K$8,"BESAR","")))))</f>
        <v/>
      </c>
      <c r="H2110" s="16" t="str">
        <f>IF('DATA ACCURATE'!J2113&lt;&gt;"",'DATA ACCURATE'!J2113,"")</f>
        <v/>
      </c>
      <c r="I2110" s="35" t="str">
        <f>IF(B2110&lt;&gt;"",IFERROR(VLOOKUP(B2110,'DATA TIMBANGAN'!G:M,7,FALSE),VLOOKUP(B2110,'DATA TIMBANGAN'!G:M,7)),"")</f>
        <v/>
      </c>
      <c r="J2110" s="25" t="str">
        <f>IF(H2110&lt;&gt;"",IFERROR(INDEX(DATABASE!$Z$19:$Z$38,MATCH(DATEVALUE(H2110),DATABASE!$AA$19:$AA$38,0)),INDEX(DATABASE!$Z$12:$Z$18,MATCH(WEEKDAY(H2110,2),DATABASE!$AA$12:$AA$18,0))),"")</f>
        <v/>
      </c>
      <c r="K2110" s="25" t="str">
        <f>IF('DATA ACCURATE'!V2113&lt;&gt;"",'DATA ACCURATE'!V2113,"")</f>
        <v/>
      </c>
      <c r="L2110" s="80" t="str">
        <f>IF($H2110="","",IF(OR($J2110="LIBUR",AND($L2109="LIBUR",$O2109=$O2110)),"LIBUR",IF(AND(OR($L2109="LUAR JAM KERJA 1",$L2109="LUAR JAM KERJA 2"),OR(OR(AND($H2109=$H2110,AND(OR($I2110&gt;DATABASE!$J$3,$I2110&lt;DATABASE!$J$6),((DATEVALUE($H2110)+$I2110)-(DATEVALUE($H2109)+$I2109))&lt;DATABASE!$J$6)),AND($H2109=$H2110,$O2109=$O2110,OR($I2110&gt;DATABASE!$J$6,$I2110&lt;DATABASE!$J$3))),AND(($H2110-$H2109)=1,OR($I2110&lt;DATABASE!$I$6,((DATEVALUE($H2110)+$I2110)-(DATEVALUE($H2109)+$I2109))&lt;DATABASE!$J$6))),$A2110=$A2109),"LUAR JAM KERJA 2",IF(AND(OR(WEEKDAY($H2110,2)=1,WEEKDAY($H2110,2)=2,WEEKDAY($H2110,2)=3,WEEKDAY($H2110,2)=4,WEEKDAY($H2110,2)=5),$I2110&lt;=DATABASE!$J$3,$I2110&gt;=DATABASE!$I$3),"JAM KERJA",IF(AND(WEEKDAY($H2110,2)=6,$I2110&lt;=DATABASE!$J$4,$I2110&gt;=DATABASE!$I$4),"JAM KERJA","LUAR JAM KERJA 1")))))</f>
        <v/>
      </c>
      <c r="M2110" s="33" t="str">
        <f>IF('DATA ACCURATE'!T2113&lt;&gt;"",IF('DATA ACCURATE'!T2113&gt;100,'DATA ACCURATE'!T2113/10,'DATA ACCURATE'!T2113),"")</f>
        <v/>
      </c>
      <c r="N2110" t="str">
        <f>IF(M2110="","",IF(M2110&lt;=DATABASE!$I$9,"LOKAL",IF(M2110&lt;DATABASE!$J$9,"LUAR KOTA 1",IF($M2110&gt;=DATABASE!$J$9,"LUAR KOTA 2",""))))</f>
        <v/>
      </c>
      <c r="O2110" s="38" t="str">
        <f>IF('DATA ACCURATE'!L2113&lt;&gt;"",'DATA ACCURATE'!L2113,"")</f>
        <v/>
      </c>
      <c r="Q2110" s="38">
        <f t="shared" si="224"/>
        <v>0</v>
      </c>
      <c r="R2110" s="38">
        <f t="shared" si="224"/>
        <v>0</v>
      </c>
      <c r="S2110" s="38">
        <f t="shared" si="224"/>
        <v>0</v>
      </c>
      <c r="T2110" s="38">
        <f t="shared" si="224"/>
        <v>0</v>
      </c>
      <c r="U2110" s="38">
        <f t="shared" si="225"/>
        <v>0</v>
      </c>
      <c r="V2110" s="38">
        <f t="shared" si="225"/>
        <v>0</v>
      </c>
      <c r="W2110" s="38">
        <f t="shared" si="225"/>
        <v>0</v>
      </c>
      <c r="X2110" s="38">
        <f t="shared" si="226"/>
        <v>0</v>
      </c>
      <c r="Y2110" s="38">
        <f t="shared" si="226"/>
        <v>0</v>
      </c>
      <c r="Z2110" s="38">
        <f t="shared" si="226"/>
        <v>0</v>
      </c>
      <c r="AA2110" s="38">
        <f t="shared" si="226"/>
        <v>0</v>
      </c>
      <c r="AB2110" s="38">
        <f t="shared" si="227"/>
        <v>0</v>
      </c>
      <c r="AC2110" s="38">
        <f t="shared" si="228"/>
        <v>0</v>
      </c>
      <c r="AD2110" s="38" t="str">
        <f t="shared" si="229"/>
        <v>000000000000</v>
      </c>
    </row>
    <row r="2111" spans="1:30">
      <c r="A2111" s="9" t="str">
        <f>IF('DATA ACCURATE'!A2114&lt;&gt;"",'DATA ACCURATE'!A2114,"")</f>
        <v/>
      </c>
      <c r="B2111" s="9" t="str">
        <f>IF('DATA ACCURATE'!D2114&lt;&gt;"",'DATA ACCURATE'!D2114,"")</f>
        <v/>
      </c>
      <c r="C2111" s="38" t="str">
        <f>IF($AD2111="000000000000","",INDEX(DATABASE!$W$12:$W$71,MATCH($AD2111,DATABASE!$V$12:$V$71,0)))</f>
        <v/>
      </c>
      <c r="D2111" s="34" t="str">
        <f>IF(C2111="","",IF(E2111="",INDEX(DATABASE!$AF$13:$AF$62,MATCH($C2111,DATABASE!$AC$13:$AC$62,0)),IF(E2111="2x D11",INDEX(DATABASE!$AF$13:$AF$62,MATCH($C2111,DATABASE!$AC$13:$AC$62,0))+2*DATABASE!$AF$62,IF(E2111="3x D11",INDEX(DATABASE!$AF$13:$AF$62,MATCH($C2111,DATABASE!$AC$13:$AC$62,0))+3*DATABASE!$AF$62,""))))</f>
        <v/>
      </c>
      <c r="E2111" s="38" t="str">
        <f>IF(AND($K2111="Y",$G2111&lt;&gt;"UNYIL",$F2111&lt;DATABASE!$O$8),"2x D11",IF(AND($K2111="Y",$G2111&lt;&gt;"UNYIL",$F2111&gt;=DATABASE!$O$8),"3x D11",""))</f>
        <v/>
      </c>
      <c r="F2111" s="9" t="str">
        <f>IF('DATA ACCURATE'!N2114&lt;&gt;"",'DATA ACCURATE'!N2114,"")</f>
        <v/>
      </c>
      <c r="G2111" t="str">
        <f>IF(F2111="","",IF(F2111&lt;=DATABASE!$I$8,"UNYIL",IF(F2111&lt;=DATABASE!$J$8,"KECIL",IF(F2111&lt;DATABASE!$K$8,"TANGGUNG",IF(F2111&gt;=DATABASE!$K$8,"BESAR","")))))</f>
        <v/>
      </c>
      <c r="H2111" s="16" t="str">
        <f>IF('DATA ACCURATE'!J2114&lt;&gt;"",'DATA ACCURATE'!J2114,"")</f>
        <v/>
      </c>
      <c r="I2111" s="35" t="str">
        <f>IF(B2111&lt;&gt;"",IFERROR(VLOOKUP(B2111,'DATA TIMBANGAN'!G:M,7,FALSE),VLOOKUP(B2111,'DATA TIMBANGAN'!G:M,7)),"")</f>
        <v/>
      </c>
      <c r="J2111" s="25" t="str">
        <f>IF(H2111&lt;&gt;"",IFERROR(INDEX(DATABASE!$Z$19:$Z$38,MATCH(DATEVALUE(H2111),DATABASE!$AA$19:$AA$38,0)),INDEX(DATABASE!$Z$12:$Z$18,MATCH(WEEKDAY(H2111,2),DATABASE!$AA$12:$AA$18,0))),"")</f>
        <v/>
      </c>
      <c r="K2111" s="25" t="str">
        <f>IF('DATA ACCURATE'!V2114&lt;&gt;"",'DATA ACCURATE'!V2114,"")</f>
        <v/>
      </c>
      <c r="L2111" s="80" t="str">
        <f>IF($H2111="","",IF(OR($J2111="LIBUR",AND($L2110="LIBUR",$O2110=$O2111)),"LIBUR",IF(AND(OR($L2110="LUAR JAM KERJA 1",$L2110="LUAR JAM KERJA 2"),OR(OR(AND($H2110=$H2111,AND(OR($I2111&gt;DATABASE!$J$3,$I2111&lt;DATABASE!$J$6),((DATEVALUE($H2111)+$I2111)-(DATEVALUE($H2110)+$I2110))&lt;DATABASE!$J$6)),AND($H2110=$H2111,$O2110=$O2111,OR($I2111&gt;DATABASE!$J$6,$I2111&lt;DATABASE!$J$3))),AND(($H2111-$H2110)=1,OR($I2111&lt;DATABASE!$I$6,((DATEVALUE($H2111)+$I2111)-(DATEVALUE($H2110)+$I2110))&lt;DATABASE!$J$6))),$A2111=$A2110),"LUAR JAM KERJA 2",IF(AND(OR(WEEKDAY($H2111,2)=1,WEEKDAY($H2111,2)=2,WEEKDAY($H2111,2)=3,WEEKDAY($H2111,2)=4,WEEKDAY($H2111,2)=5),$I2111&lt;=DATABASE!$J$3,$I2111&gt;=DATABASE!$I$3),"JAM KERJA",IF(AND(WEEKDAY($H2111,2)=6,$I2111&lt;=DATABASE!$J$4,$I2111&gt;=DATABASE!$I$4),"JAM KERJA","LUAR JAM KERJA 1")))))</f>
        <v/>
      </c>
      <c r="M2111" s="33" t="str">
        <f>IF('DATA ACCURATE'!T2114&lt;&gt;"",IF('DATA ACCURATE'!T2114&gt;100,'DATA ACCURATE'!T2114/10,'DATA ACCURATE'!T2114),"")</f>
        <v/>
      </c>
      <c r="N2111" t="str">
        <f>IF(M2111="","",IF(M2111&lt;=DATABASE!$I$9,"LOKAL",IF(M2111&lt;DATABASE!$J$9,"LUAR KOTA 1",IF($M2111&gt;=DATABASE!$J$9,"LUAR KOTA 2",""))))</f>
        <v/>
      </c>
      <c r="O2111" s="38" t="str">
        <f>IF('DATA ACCURATE'!L2114&lt;&gt;"",'DATA ACCURATE'!L2114,"")</f>
        <v/>
      </c>
      <c r="Q2111" s="38">
        <f t="shared" si="224"/>
        <v>0</v>
      </c>
      <c r="R2111" s="38">
        <f t="shared" si="224"/>
        <v>0</v>
      </c>
      <c r="S2111" s="38">
        <f t="shared" si="224"/>
        <v>0</v>
      </c>
      <c r="T2111" s="38">
        <f t="shared" si="224"/>
        <v>0</v>
      </c>
      <c r="U2111" s="38">
        <f t="shared" si="225"/>
        <v>0</v>
      </c>
      <c r="V2111" s="38">
        <f t="shared" si="225"/>
        <v>0</v>
      </c>
      <c r="W2111" s="38">
        <f t="shared" si="225"/>
        <v>0</v>
      </c>
      <c r="X2111" s="38">
        <f t="shared" si="226"/>
        <v>0</v>
      </c>
      <c r="Y2111" s="38">
        <f t="shared" si="226"/>
        <v>0</v>
      </c>
      <c r="Z2111" s="38">
        <f t="shared" si="226"/>
        <v>0</v>
      </c>
      <c r="AA2111" s="38">
        <f t="shared" si="226"/>
        <v>0</v>
      </c>
      <c r="AB2111" s="38">
        <f t="shared" si="227"/>
        <v>0</v>
      </c>
      <c r="AC2111" s="38">
        <f t="shared" si="228"/>
        <v>0</v>
      </c>
      <c r="AD2111" s="38" t="str">
        <f t="shared" si="229"/>
        <v>000000000000</v>
      </c>
    </row>
    <row r="2112" spans="1:30">
      <c r="A2112" s="9" t="str">
        <f>IF('DATA ACCURATE'!A2115&lt;&gt;"",'DATA ACCURATE'!A2115,"")</f>
        <v/>
      </c>
      <c r="B2112" s="9" t="str">
        <f>IF('DATA ACCURATE'!D2115&lt;&gt;"",'DATA ACCURATE'!D2115,"")</f>
        <v/>
      </c>
      <c r="C2112" s="38" t="str">
        <f>IF($AD2112="000000000000","",INDEX(DATABASE!$W$12:$W$71,MATCH($AD2112,DATABASE!$V$12:$V$71,0)))</f>
        <v/>
      </c>
      <c r="D2112" s="34" t="str">
        <f>IF(C2112="","",IF(E2112="",INDEX(DATABASE!$AF$13:$AF$62,MATCH($C2112,DATABASE!$AC$13:$AC$62,0)),IF(E2112="2x D11",INDEX(DATABASE!$AF$13:$AF$62,MATCH($C2112,DATABASE!$AC$13:$AC$62,0))+2*DATABASE!$AF$62,IF(E2112="3x D11",INDEX(DATABASE!$AF$13:$AF$62,MATCH($C2112,DATABASE!$AC$13:$AC$62,0))+3*DATABASE!$AF$62,""))))</f>
        <v/>
      </c>
      <c r="E2112" s="38" t="str">
        <f>IF(AND($K2112="Y",$G2112&lt;&gt;"UNYIL",$F2112&lt;DATABASE!$O$8),"2x D11",IF(AND($K2112="Y",$G2112&lt;&gt;"UNYIL",$F2112&gt;=DATABASE!$O$8),"3x D11",""))</f>
        <v/>
      </c>
      <c r="F2112" s="9" t="str">
        <f>IF('DATA ACCURATE'!N2115&lt;&gt;"",'DATA ACCURATE'!N2115,"")</f>
        <v/>
      </c>
      <c r="G2112" t="str">
        <f>IF(F2112="","",IF(F2112&lt;=DATABASE!$I$8,"UNYIL",IF(F2112&lt;=DATABASE!$J$8,"KECIL",IF(F2112&lt;DATABASE!$K$8,"TANGGUNG",IF(F2112&gt;=DATABASE!$K$8,"BESAR","")))))</f>
        <v/>
      </c>
      <c r="H2112" s="16" t="str">
        <f>IF('DATA ACCURATE'!J2115&lt;&gt;"",'DATA ACCURATE'!J2115,"")</f>
        <v/>
      </c>
      <c r="I2112" s="35" t="str">
        <f>IF(B2112&lt;&gt;"",IFERROR(VLOOKUP(B2112,'DATA TIMBANGAN'!G:M,7,FALSE),VLOOKUP(B2112,'DATA TIMBANGAN'!G:M,7)),"")</f>
        <v/>
      </c>
      <c r="J2112" s="25" t="str">
        <f>IF(H2112&lt;&gt;"",IFERROR(INDEX(DATABASE!$Z$19:$Z$38,MATCH(DATEVALUE(H2112),DATABASE!$AA$19:$AA$38,0)),INDEX(DATABASE!$Z$12:$Z$18,MATCH(WEEKDAY(H2112,2),DATABASE!$AA$12:$AA$18,0))),"")</f>
        <v/>
      </c>
      <c r="K2112" s="25" t="str">
        <f>IF('DATA ACCURATE'!V2115&lt;&gt;"",'DATA ACCURATE'!V2115,"")</f>
        <v/>
      </c>
      <c r="L2112" s="80" t="str">
        <f>IF($H2112="","",IF(OR($J2112="LIBUR",AND($L2111="LIBUR",$O2111=$O2112)),"LIBUR",IF(AND(OR($L2111="LUAR JAM KERJA 1",$L2111="LUAR JAM KERJA 2"),OR(OR(AND($H2111=$H2112,AND(OR($I2112&gt;DATABASE!$J$3,$I2112&lt;DATABASE!$J$6),((DATEVALUE($H2112)+$I2112)-(DATEVALUE($H2111)+$I2111))&lt;DATABASE!$J$6)),AND($H2111=$H2112,$O2111=$O2112,OR($I2112&gt;DATABASE!$J$6,$I2112&lt;DATABASE!$J$3))),AND(($H2112-$H2111)=1,OR($I2112&lt;DATABASE!$I$6,((DATEVALUE($H2112)+$I2112)-(DATEVALUE($H2111)+$I2111))&lt;DATABASE!$J$6))),$A2112=$A2111),"LUAR JAM KERJA 2",IF(AND(OR(WEEKDAY($H2112,2)=1,WEEKDAY($H2112,2)=2,WEEKDAY($H2112,2)=3,WEEKDAY($H2112,2)=4,WEEKDAY($H2112,2)=5),$I2112&lt;=DATABASE!$J$3,$I2112&gt;=DATABASE!$I$3),"JAM KERJA",IF(AND(WEEKDAY($H2112,2)=6,$I2112&lt;=DATABASE!$J$4,$I2112&gt;=DATABASE!$I$4),"JAM KERJA","LUAR JAM KERJA 1")))))</f>
        <v/>
      </c>
      <c r="M2112" s="33" t="str">
        <f>IF('DATA ACCURATE'!T2115&lt;&gt;"",IF('DATA ACCURATE'!T2115&gt;100,'DATA ACCURATE'!T2115/10,'DATA ACCURATE'!T2115),"")</f>
        <v/>
      </c>
      <c r="N2112" t="str">
        <f>IF(M2112="","",IF(M2112&lt;=DATABASE!$I$9,"LOKAL",IF(M2112&lt;DATABASE!$J$9,"LUAR KOTA 1",IF($M2112&gt;=DATABASE!$J$9,"LUAR KOTA 2",""))))</f>
        <v/>
      </c>
      <c r="O2112" s="38" t="str">
        <f>IF('DATA ACCURATE'!L2115&lt;&gt;"",'DATA ACCURATE'!L2115,"")</f>
        <v/>
      </c>
      <c r="Q2112" s="38">
        <f t="shared" si="224"/>
        <v>0</v>
      </c>
      <c r="R2112" s="38">
        <f t="shared" si="224"/>
        <v>0</v>
      </c>
      <c r="S2112" s="38">
        <f t="shared" si="224"/>
        <v>0</v>
      </c>
      <c r="T2112" s="38">
        <f t="shared" si="224"/>
        <v>0</v>
      </c>
      <c r="U2112" s="38">
        <f t="shared" si="225"/>
        <v>0</v>
      </c>
      <c r="V2112" s="38">
        <f t="shared" si="225"/>
        <v>0</v>
      </c>
      <c r="W2112" s="38">
        <f t="shared" si="225"/>
        <v>0</v>
      </c>
      <c r="X2112" s="38">
        <f t="shared" si="226"/>
        <v>0</v>
      </c>
      <c r="Y2112" s="38">
        <f t="shared" si="226"/>
        <v>0</v>
      </c>
      <c r="Z2112" s="38">
        <f t="shared" si="226"/>
        <v>0</v>
      </c>
      <c r="AA2112" s="38">
        <f t="shared" si="226"/>
        <v>0</v>
      </c>
      <c r="AB2112" s="38">
        <f t="shared" si="227"/>
        <v>0</v>
      </c>
      <c r="AC2112" s="38">
        <f t="shared" si="228"/>
        <v>0</v>
      </c>
      <c r="AD2112" s="38" t="str">
        <f t="shared" si="229"/>
        <v>000000000000</v>
      </c>
    </row>
    <row r="2113" spans="1:30">
      <c r="A2113" s="9" t="str">
        <f>IF('DATA ACCURATE'!A2116&lt;&gt;"",'DATA ACCURATE'!A2116,"")</f>
        <v/>
      </c>
      <c r="B2113" s="9" t="str">
        <f>IF('DATA ACCURATE'!D2116&lt;&gt;"",'DATA ACCURATE'!D2116,"")</f>
        <v/>
      </c>
      <c r="C2113" s="38" t="str">
        <f>IF($AD2113="000000000000","",INDEX(DATABASE!$W$12:$W$71,MATCH($AD2113,DATABASE!$V$12:$V$71,0)))</f>
        <v/>
      </c>
      <c r="D2113" s="34" t="str">
        <f>IF(C2113="","",IF(E2113="",INDEX(DATABASE!$AF$13:$AF$62,MATCH($C2113,DATABASE!$AC$13:$AC$62,0)),IF(E2113="2x D11",INDEX(DATABASE!$AF$13:$AF$62,MATCH($C2113,DATABASE!$AC$13:$AC$62,0))+2*DATABASE!$AF$62,IF(E2113="3x D11",INDEX(DATABASE!$AF$13:$AF$62,MATCH($C2113,DATABASE!$AC$13:$AC$62,0))+3*DATABASE!$AF$62,""))))</f>
        <v/>
      </c>
      <c r="E2113" s="38" t="str">
        <f>IF(AND($K2113="Y",$G2113&lt;&gt;"UNYIL",$F2113&lt;DATABASE!$O$8),"2x D11",IF(AND($K2113="Y",$G2113&lt;&gt;"UNYIL",$F2113&gt;=DATABASE!$O$8),"3x D11",""))</f>
        <v/>
      </c>
      <c r="F2113" s="9" t="str">
        <f>IF('DATA ACCURATE'!N2116&lt;&gt;"",'DATA ACCURATE'!N2116,"")</f>
        <v/>
      </c>
      <c r="G2113" t="str">
        <f>IF(F2113="","",IF(F2113&lt;=DATABASE!$I$8,"UNYIL",IF(F2113&lt;=DATABASE!$J$8,"KECIL",IF(F2113&lt;DATABASE!$K$8,"TANGGUNG",IF(F2113&gt;=DATABASE!$K$8,"BESAR","")))))</f>
        <v/>
      </c>
      <c r="H2113" s="16" t="str">
        <f>IF('DATA ACCURATE'!J2116&lt;&gt;"",'DATA ACCURATE'!J2116,"")</f>
        <v/>
      </c>
      <c r="I2113" s="35" t="str">
        <f>IF(B2113&lt;&gt;"",IFERROR(VLOOKUP(B2113,'DATA TIMBANGAN'!G:M,7,FALSE),VLOOKUP(B2113,'DATA TIMBANGAN'!G:M,7)),"")</f>
        <v/>
      </c>
      <c r="J2113" s="25" t="str">
        <f>IF(H2113&lt;&gt;"",IFERROR(INDEX(DATABASE!$Z$19:$Z$38,MATCH(DATEVALUE(H2113),DATABASE!$AA$19:$AA$38,0)),INDEX(DATABASE!$Z$12:$Z$18,MATCH(WEEKDAY(H2113,2),DATABASE!$AA$12:$AA$18,0))),"")</f>
        <v/>
      </c>
      <c r="K2113" s="25" t="str">
        <f>IF('DATA ACCURATE'!V2116&lt;&gt;"",'DATA ACCURATE'!V2116,"")</f>
        <v/>
      </c>
      <c r="L2113" s="80" t="str">
        <f>IF($H2113="","",IF(OR($J2113="LIBUR",AND($L2112="LIBUR",$O2112=$O2113)),"LIBUR",IF(AND(OR($L2112="LUAR JAM KERJA 1",$L2112="LUAR JAM KERJA 2"),OR(OR(AND($H2112=$H2113,AND(OR($I2113&gt;DATABASE!$J$3,$I2113&lt;DATABASE!$J$6),((DATEVALUE($H2113)+$I2113)-(DATEVALUE($H2112)+$I2112))&lt;DATABASE!$J$6)),AND($H2112=$H2113,$O2112=$O2113,OR($I2113&gt;DATABASE!$J$6,$I2113&lt;DATABASE!$J$3))),AND(($H2113-$H2112)=1,OR($I2113&lt;DATABASE!$I$6,((DATEVALUE($H2113)+$I2113)-(DATEVALUE($H2112)+$I2112))&lt;DATABASE!$J$6))),$A2113=$A2112),"LUAR JAM KERJA 2",IF(AND(OR(WEEKDAY($H2113,2)=1,WEEKDAY($H2113,2)=2,WEEKDAY($H2113,2)=3,WEEKDAY($H2113,2)=4,WEEKDAY($H2113,2)=5),$I2113&lt;=DATABASE!$J$3,$I2113&gt;=DATABASE!$I$3),"JAM KERJA",IF(AND(WEEKDAY($H2113,2)=6,$I2113&lt;=DATABASE!$J$4,$I2113&gt;=DATABASE!$I$4),"JAM KERJA","LUAR JAM KERJA 1")))))</f>
        <v/>
      </c>
      <c r="M2113" s="33" t="str">
        <f>IF('DATA ACCURATE'!T2116&lt;&gt;"",IF('DATA ACCURATE'!T2116&gt;100,'DATA ACCURATE'!T2116/10,'DATA ACCURATE'!T2116),"")</f>
        <v/>
      </c>
      <c r="N2113" t="str">
        <f>IF(M2113="","",IF(M2113&lt;=DATABASE!$I$9,"LOKAL",IF(M2113&lt;DATABASE!$J$9,"LUAR KOTA 1",IF($M2113&gt;=DATABASE!$J$9,"LUAR KOTA 2",""))))</f>
        <v/>
      </c>
      <c r="O2113" s="38" t="str">
        <f>IF('DATA ACCURATE'!L2116&lt;&gt;"",'DATA ACCURATE'!L2116,"")</f>
        <v/>
      </c>
      <c r="Q2113" s="38">
        <f t="shared" si="224"/>
        <v>0</v>
      </c>
      <c r="R2113" s="38">
        <f t="shared" si="224"/>
        <v>0</v>
      </c>
      <c r="S2113" s="38">
        <f t="shared" si="224"/>
        <v>0</v>
      </c>
      <c r="T2113" s="38">
        <f t="shared" si="224"/>
        <v>0</v>
      </c>
      <c r="U2113" s="38">
        <f t="shared" si="225"/>
        <v>0</v>
      </c>
      <c r="V2113" s="38">
        <f t="shared" si="225"/>
        <v>0</v>
      </c>
      <c r="W2113" s="38">
        <f t="shared" si="225"/>
        <v>0</v>
      </c>
      <c r="X2113" s="38">
        <f t="shared" si="226"/>
        <v>0</v>
      </c>
      <c r="Y2113" s="38">
        <f t="shared" si="226"/>
        <v>0</v>
      </c>
      <c r="Z2113" s="38">
        <f t="shared" si="226"/>
        <v>0</v>
      </c>
      <c r="AA2113" s="38">
        <f t="shared" si="226"/>
        <v>0</v>
      </c>
      <c r="AB2113" s="38">
        <f t="shared" si="227"/>
        <v>0</v>
      </c>
      <c r="AC2113" s="38">
        <f t="shared" si="228"/>
        <v>0</v>
      </c>
      <c r="AD2113" s="38" t="str">
        <f t="shared" si="229"/>
        <v>000000000000</v>
      </c>
    </row>
    <row r="2114" spans="1:30">
      <c r="A2114" s="9" t="str">
        <f>IF('DATA ACCURATE'!A2117&lt;&gt;"",'DATA ACCURATE'!A2117,"")</f>
        <v/>
      </c>
      <c r="B2114" s="9" t="str">
        <f>IF('DATA ACCURATE'!D2117&lt;&gt;"",'DATA ACCURATE'!D2117,"")</f>
        <v/>
      </c>
      <c r="C2114" s="38" t="str">
        <f>IF($AD2114="000000000000","",INDEX(DATABASE!$W$12:$W$71,MATCH($AD2114,DATABASE!$V$12:$V$71,0)))</f>
        <v/>
      </c>
      <c r="D2114" s="34" t="str">
        <f>IF(C2114="","",IF(E2114="",INDEX(DATABASE!$AF$13:$AF$62,MATCH($C2114,DATABASE!$AC$13:$AC$62,0)),IF(E2114="2x D11",INDEX(DATABASE!$AF$13:$AF$62,MATCH($C2114,DATABASE!$AC$13:$AC$62,0))+2*DATABASE!$AF$62,IF(E2114="3x D11",INDEX(DATABASE!$AF$13:$AF$62,MATCH($C2114,DATABASE!$AC$13:$AC$62,0))+3*DATABASE!$AF$62,""))))</f>
        <v/>
      </c>
      <c r="E2114" s="38" t="str">
        <f>IF(AND($K2114="Y",$G2114&lt;&gt;"UNYIL",$F2114&lt;DATABASE!$O$8),"2x D11",IF(AND($K2114="Y",$G2114&lt;&gt;"UNYIL",$F2114&gt;=DATABASE!$O$8),"3x D11",""))</f>
        <v/>
      </c>
      <c r="F2114" s="9" t="str">
        <f>IF('DATA ACCURATE'!N2117&lt;&gt;"",'DATA ACCURATE'!N2117,"")</f>
        <v/>
      </c>
      <c r="G2114" t="str">
        <f>IF(F2114="","",IF(F2114&lt;=DATABASE!$I$8,"UNYIL",IF(F2114&lt;=DATABASE!$J$8,"KECIL",IF(F2114&lt;DATABASE!$K$8,"TANGGUNG",IF(F2114&gt;=DATABASE!$K$8,"BESAR","")))))</f>
        <v/>
      </c>
      <c r="H2114" s="16" t="str">
        <f>IF('DATA ACCURATE'!J2117&lt;&gt;"",'DATA ACCURATE'!J2117,"")</f>
        <v/>
      </c>
      <c r="I2114" s="35" t="str">
        <f>IF(B2114&lt;&gt;"",IFERROR(VLOOKUP(B2114,'DATA TIMBANGAN'!G:M,7,FALSE),VLOOKUP(B2114,'DATA TIMBANGAN'!G:M,7)),"")</f>
        <v/>
      </c>
      <c r="J2114" s="25" t="str">
        <f>IF(H2114&lt;&gt;"",IFERROR(INDEX(DATABASE!$Z$19:$Z$38,MATCH(DATEVALUE(H2114),DATABASE!$AA$19:$AA$38,0)),INDEX(DATABASE!$Z$12:$Z$18,MATCH(WEEKDAY(H2114,2),DATABASE!$AA$12:$AA$18,0))),"")</f>
        <v/>
      </c>
      <c r="K2114" s="25" t="str">
        <f>IF('DATA ACCURATE'!V2117&lt;&gt;"",'DATA ACCURATE'!V2117,"")</f>
        <v/>
      </c>
      <c r="L2114" s="80" t="str">
        <f>IF($H2114="","",IF(OR($J2114="LIBUR",AND($L2113="LIBUR",$O2113=$O2114)),"LIBUR",IF(AND(OR($L2113="LUAR JAM KERJA 1",$L2113="LUAR JAM KERJA 2"),OR(OR(AND($H2113=$H2114,AND(OR($I2114&gt;DATABASE!$J$3,$I2114&lt;DATABASE!$J$6),((DATEVALUE($H2114)+$I2114)-(DATEVALUE($H2113)+$I2113))&lt;DATABASE!$J$6)),AND($H2113=$H2114,$O2113=$O2114,OR($I2114&gt;DATABASE!$J$6,$I2114&lt;DATABASE!$J$3))),AND(($H2114-$H2113)=1,OR($I2114&lt;DATABASE!$I$6,((DATEVALUE($H2114)+$I2114)-(DATEVALUE($H2113)+$I2113))&lt;DATABASE!$J$6))),$A2114=$A2113),"LUAR JAM KERJA 2",IF(AND(OR(WEEKDAY($H2114,2)=1,WEEKDAY($H2114,2)=2,WEEKDAY($H2114,2)=3,WEEKDAY($H2114,2)=4,WEEKDAY($H2114,2)=5),$I2114&lt;=DATABASE!$J$3,$I2114&gt;=DATABASE!$I$3),"JAM KERJA",IF(AND(WEEKDAY($H2114,2)=6,$I2114&lt;=DATABASE!$J$4,$I2114&gt;=DATABASE!$I$4),"JAM KERJA","LUAR JAM KERJA 1")))))</f>
        <v/>
      </c>
      <c r="M2114" s="33" t="str">
        <f>IF('DATA ACCURATE'!T2117&lt;&gt;"",IF('DATA ACCURATE'!T2117&gt;100,'DATA ACCURATE'!T2117/10,'DATA ACCURATE'!T2117),"")</f>
        <v/>
      </c>
      <c r="N2114" t="str">
        <f>IF(M2114="","",IF(M2114&lt;=DATABASE!$I$9,"LOKAL",IF(M2114&lt;DATABASE!$J$9,"LUAR KOTA 1",IF($M2114&gt;=DATABASE!$J$9,"LUAR KOTA 2",""))))</f>
        <v/>
      </c>
      <c r="O2114" s="38" t="str">
        <f>IF('DATA ACCURATE'!L2117&lt;&gt;"",'DATA ACCURATE'!L2117,"")</f>
        <v/>
      </c>
      <c r="Q2114" s="38">
        <f t="shared" si="224"/>
        <v>0</v>
      </c>
      <c r="R2114" s="38">
        <f t="shared" si="224"/>
        <v>0</v>
      </c>
      <c r="S2114" s="38">
        <f t="shared" si="224"/>
        <v>0</v>
      </c>
      <c r="T2114" s="38">
        <f t="shared" ref="T2114:T2177" si="230">IF($G2114=T$1,1,0)</f>
        <v>0</v>
      </c>
      <c r="U2114" s="38">
        <f t="shared" si="225"/>
        <v>0</v>
      </c>
      <c r="V2114" s="38">
        <f t="shared" si="225"/>
        <v>0</v>
      </c>
      <c r="W2114" s="38">
        <f t="shared" si="225"/>
        <v>0</v>
      </c>
      <c r="X2114" s="38">
        <f t="shared" si="226"/>
        <v>0</v>
      </c>
      <c r="Y2114" s="38">
        <f t="shared" si="226"/>
        <v>0</v>
      </c>
      <c r="Z2114" s="38">
        <f t="shared" si="226"/>
        <v>0</v>
      </c>
      <c r="AA2114" s="38">
        <f t="shared" ref="AA2114:AA2177" si="231">IF($L2114=AA$1,1,0)</f>
        <v>0</v>
      </c>
      <c r="AB2114" s="38">
        <f t="shared" si="227"/>
        <v>0</v>
      </c>
      <c r="AC2114" s="38">
        <f t="shared" si="228"/>
        <v>0</v>
      </c>
      <c r="AD2114" s="38" t="str">
        <f t="shared" si="229"/>
        <v>000000000000</v>
      </c>
    </row>
    <row r="2115" spans="1:30">
      <c r="A2115" s="9" t="str">
        <f>IF('DATA ACCURATE'!A2118&lt;&gt;"",'DATA ACCURATE'!A2118,"")</f>
        <v/>
      </c>
      <c r="B2115" s="9" t="str">
        <f>IF('DATA ACCURATE'!D2118&lt;&gt;"",'DATA ACCURATE'!D2118,"")</f>
        <v/>
      </c>
      <c r="C2115" s="38" t="str">
        <f>IF($AD2115="000000000000","",INDEX(DATABASE!$W$12:$W$71,MATCH($AD2115,DATABASE!$V$12:$V$71,0)))</f>
        <v/>
      </c>
      <c r="D2115" s="34" t="str">
        <f>IF(C2115="","",IF(E2115="",INDEX(DATABASE!$AF$13:$AF$62,MATCH($C2115,DATABASE!$AC$13:$AC$62,0)),IF(E2115="2x D11",INDEX(DATABASE!$AF$13:$AF$62,MATCH($C2115,DATABASE!$AC$13:$AC$62,0))+2*DATABASE!$AF$62,IF(E2115="3x D11",INDEX(DATABASE!$AF$13:$AF$62,MATCH($C2115,DATABASE!$AC$13:$AC$62,0))+3*DATABASE!$AF$62,""))))</f>
        <v/>
      </c>
      <c r="E2115" s="38" t="str">
        <f>IF(AND($K2115="Y",$G2115&lt;&gt;"UNYIL",$F2115&lt;DATABASE!$O$8),"2x D11",IF(AND($K2115="Y",$G2115&lt;&gt;"UNYIL",$F2115&gt;=DATABASE!$O$8),"3x D11",""))</f>
        <v/>
      </c>
      <c r="F2115" s="9" t="str">
        <f>IF('DATA ACCURATE'!N2118&lt;&gt;"",'DATA ACCURATE'!N2118,"")</f>
        <v/>
      </c>
      <c r="G2115" t="str">
        <f>IF(F2115="","",IF(F2115&lt;=DATABASE!$I$8,"UNYIL",IF(F2115&lt;=DATABASE!$J$8,"KECIL",IF(F2115&lt;DATABASE!$K$8,"TANGGUNG",IF(F2115&gt;=DATABASE!$K$8,"BESAR","")))))</f>
        <v/>
      </c>
      <c r="H2115" s="16" t="str">
        <f>IF('DATA ACCURATE'!J2118&lt;&gt;"",'DATA ACCURATE'!J2118,"")</f>
        <v/>
      </c>
      <c r="I2115" s="35" t="str">
        <f>IF(B2115&lt;&gt;"",IFERROR(VLOOKUP(B2115,'DATA TIMBANGAN'!G:M,7,FALSE),VLOOKUP(B2115,'DATA TIMBANGAN'!G:M,7)),"")</f>
        <v/>
      </c>
      <c r="J2115" s="25" t="str">
        <f>IF(H2115&lt;&gt;"",IFERROR(INDEX(DATABASE!$Z$19:$Z$38,MATCH(DATEVALUE(H2115),DATABASE!$AA$19:$AA$38,0)),INDEX(DATABASE!$Z$12:$Z$18,MATCH(WEEKDAY(H2115,2),DATABASE!$AA$12:$AA$18,0))),"")</f>
        <v/>
      </c>
      <c r="K2115" s="25" t="str">
        <f>IF('DATA ACCURATE'!V2118&lt;&gt;"",'DATA ACCURATE'!V2118,"")</f>
        <v/>
      </c>
      <c r="L2115" s="80" t="str">
        <f>IF($H2115="","",IF(OR($J2115="LIBUR",AND($L2114="LIBUR",$O2114=$O2115)),"LIBUR",IF(AND(OR($L2114="LUAR JAM KERJA 1",$L2114="LUAR JAM KERJA 2"),OR(OR(AND($H2114=$H2115,AND(OR($I2115&gt;DATABASE!$J$3,$I2115&lt;DATABASE!$J$6),((DATEVALUE($H2115)+$I2115)-(DATEVALUE($H2114)+$I2114))&lt;DATABASE!$J$6)),AND($H2114=$H2115,$O2114=$O2115,OR($I2115&gt;DATABASE!$J$6,$I2115&lt;DATABASE!$J$3))),AND(($H2115-$H2114)=1,OR($I2115&lt;DATABASE!$I$6,((DATEVALUE($H2115)+$I2115)-(DATEVALUE($H2114)+$I2114))&lt;DATABASE!$J$6))),$A2115=$A2114),"LUAR JAM KERJA 2",IF(AND(OR(WEEKDAY($H2115,2)=1,WEEKDAY($H2115,2)=2,WEEKDAY($H2115,2)=3,WEEKDAY($H2115,2)=4,WEEKDAY($H2115,2)=5),$I2115&lt;=DATABASE!$J$3,$I2115&gt;=DATABASE!$I$3),"JAM KERJA",IF(AND(WEEKDAY($H2115,2)=6,$I2115&lt;=DATABASE!$J$4,$I2115&gt;=DATABASE!$I$4),"JAM KERJA","LUAR JAM KERJA 1")))))</f>
        <v/>
      </c>
      <c r="M2115" s="33" t="str">
        <f>IF('DATA ACCURATE'!T2118&lt;&gt;"",IF('DATA ACCURATE'!T2118&gt;100,'DATA ACCURATE'!T2118/10,'DATA ACCURATE'!T2118),"")</f>
        <v/>
      </c>
      <c r="N2115" t="str">
        <f>IF(M2115="","",IF(M2115&lt;=DATABASE!$I$9,"LOKAL",IF(M2115&lt;DATABASE!$J$9,"LUAR KOTA 1",IF($M2115&gt;=DATABASE!$J$9,"LUAR KOTA 2",""))))</f>
        <v/>
      </c>
      <c r="O2115" s="38" t="str">
        <f>IF('DATA ACCURATE'!L2118&lt;&gt;"",'DATA ACCURATE'!L2118,"")</f>
        <v/>
      </c>
      <c r="Q2115" s="38">
        <f t="shared" ref="Q2115:T2178" si="232">IF($G2115=Q$1,1,0)</f>
        <v>0</v>
      </c>
      <c r="R2115" s="38">
        <f t="shared" si="232"/>
        <v>0</v>
      </c>
      <c r="S2115" s="38">
        <f t="shared" si="232"/>
        <v>0</v>
      </c>
      <c r="T2115" s="38">
        <f t="shared" si="230"/>
        <v>0</v>
      </c>
      <c r="U2115" s="38">
        <f t="shared" ref="U2115:W2178" si="233">IF($N2115=U$1,1,0)</f>
        <v>0</v>
      </c>
      <c r="V2115" s="38">
        <f t="shared" si="233"/>
        <v>0</v>
      </c>
      <c r="W2115" s="38">
        <f t="shared" si="233"/>
        <v>0</v>
      </c>
      <c r="X2115" s="38">
        <f t="shared" ref="X2115:AA2178" si="234">IF($L2115=X$1,1,0)</f>
        <v>0</v>
      </c>
      <c r="Y2115" s="38">
        <f t="shared" si="234"/>
        <v>0</v>
      </c>
      <c r="Z2115" s="38">
        <f t="shared" si="234"/>
        <v>0</v>
      </c>
      <c r="AA2115" s="38">
        <f t="shared" si="231"/>
        <v>0</v>
      </c>
      <c r="AB2115" s="38">
        <f t="shared" ref="AB2115:AB2178" si="235">IF(AND($G2115="UNYIL",$K2115="Y"),1,0)</f>
        <v>0</v>
      </c>
      <c r="AC2115" s="38">
        <f t="shared" ref="AC2115:AC2178" si="236">IF($E2115="2x D11",2,IF($E2115="3x D11",3,0))</f>
        <v>0</v>
      </c>
      <c r="AD2115" s="38" t="str">
        <f t="shared" ref="AD2115:AD2178" si="237">Q2115&amp;R2115&amp;S2115&amp;T2115&amp;U2115&amp;V2115&amp;W2115&amp;X2115&amp;Y2115&amp;Z2115&amp;AA2115&amp;AB2115</f>
        <v>000000000000</v>
      </c>
    </row>
    <row r="2116" spans="1:30">
      <c r="A2116" s="9" t="str">
        <f>IF('DATA ACCURATE'!A2119&lt;&gt;"",'DATA ACCURATE'!A2119,"")</f>
        <v/>
      </c>
      <c r="B2116" s="9" t="str">
        <f>IF('DATA ACCURATE'!D2119&lt;&gt;"",'DATA ACCURATE'!D2119,"")</f>
        <v/>
      </c>
      <c r="C2116" s="38" t="str">
        <f>IF($AD2116="000000000000","",INDEX(DATABASE!$W$12:$W$71,MATCH($AD2116,DATABASE!$V$12:$V$71,0)))</f>
        <v/>
      </c>
      <c r="D2116" s="34" t="str">
        <f>IF(C2116="","",IF(E2116="",INDEX(DATABASE!$AF$13:$AF$62,MATCH($C2116,DATABASE!$AC$13:$AC$62,0)),IF(E2116="2x D11",INDEX(DATABASE!$AF$13:$AF$62,MATCH($C2116,DATABASE!$AC$13:$AC$62,0))+2*DATABASE!$AF$62,IF(E2116="3x D11",INDEX(DATABASE!$AF$13:$AF$62,MATCH($C2116,DATABASE!$AC$13:$AC$62,0))+3*DATABASE!$AF$62,""))))</f>
        <v/>
      </c>
      <c r="E2116" s="38" t="str">
        <f>IF(AND($K2116="Y",$G2116&lt;&gt;"UNYIL",$F2116&lt;DATABASE!$O$8),"2x D11",IF(AND($K2116="Y",$G2116&lt;&gt;"UNYIL",$F2116&gt;=DATABASE!$O$8),"3x D11",""))</f>
        <v/>
      </c>
      <c r="F2116" s="9" t="str">
        <f>IF('DATA ACCURATE'!N2119&lt;&gt;"",'DATA ACCURATE'!N2119,"")</f>
        <v/>
      </c>
      <c r="G2116" t="str">
        <f>IF(F2116="","",IF(F2116&lt;=DATABASE!$I$8,"UNYIL",IF(F2116&lt;=DATABASE!$J$8,"KECIL",IF(F2116&lt;DATABASE!$K$8,"TANGGUNG",IF(F2116&gt;=DATABASE!$K$8,"BESAR","")))))</f>
        <v/>
      </c>
      <c r="H2116" s="16" t="str">
        <f>IF('DATA ACCURATE'!J2119&lt;&gt;"",'DATA ACCURATE'!J2119,"")</f>
        <v/>
      </c>
      <c r="I2116" s="35" t="str">
        <f>IF(B2116&lt;&gt;"",IFERROR(VLOOKUP(B2116,'DATA TIMBANGAN'!G:M,7,FALSE),VLOOKUP(B2116,'DATA TIMBANGAN'!G:M,7)),"")</f>
        <v/>
      </c>
      <c r="J2116" s="25" t="str">
        <f>IF(H2116&lt;&gt;"",IFERROR(INDEX(DATABASE!$Z$19:$Z$38,MATCH(DATEVALUE(H2116),DATABASE!$AA$19:$AA$38,0)),INDEX(DATABASE!$Z$12:$Z$18,MATCH(WEEKDAY(H2116,2),DATABASE!$AA$12:$AA$18,0))),"")</f>
        <v/>
      </c>
      <c r="K2116" s="25" t="str">
        <f>IF('DATA ACCURATE'!V2119&lt;&gt;"",'DATA ACCURATE'!V2119,"")</f>
        <v/>
      </c>
      <c r="L2116" s="80" t="str">
        <f>IF($H2116="","",IF(OR($J2116="LIBUR",AND($L2115="LIBUR",$O2115=$O2116)),"LIBUR",IF(AND(OR($L2115="LUAR JAM KERJA 1",$L2115="LUAR JAM KERJA 2"),OR(OR(AND($H2115=$H2116,AND(OR($I2116&gt;DATABASE!$J$3,$I2116&lt;DATABASE!$J$6),((DATEVALUE($H2116)+$I2116)-(DATEVALUE($H2115)+$I2115))&lt;DATABASE!$J$6)),AND($H2115=$H2116,$O2115=$O2116,OR($I2116&gt;DATABASE!$J$6,$I2116&lt;DATABASE!$J$3))),AND(($H2116-$H2115)=1,OR($I2116&lt;DATABASE!$I$6,((DATEVALUE($H2116)+$I2116)-(DATEVALUE($H2115)+$I2115))&lt;DATABASE!$J$6))),$A2116=$A2115),"LUAR JAM KERJA 2",IF(AND(OR(WEEKDAY($H2116,2)=1,WEEKDAY($H2116,2)=2,WEEKDAY($H2116,2)=3,WEEKDAY($H2116,2)=4,WEEKDAY($H2116,2)=5),$I2116&lt;=DATABASE!$J$3,$I2116&gt;=DATABASE!$I$3),"JAM KERJA",IF(AND(WEEKDAY($H2116,2)=6,$I2116&lt;=DATABASE!$J$4,$I2116&gt;=DATABASE!$I$4),"JAM KERJA","LUAR JAM KERJA 1")))))</f>
        <v/>
      </c>
      <c r="M2116" s="33" t="str">
        <f>IF('DATA ACCURATE'!T2119&lt;&gt;"",IF('DATA ACCURATE'!T2119&gt;100,'DATA ACCURATE'!T2119/10,'DATA ACCURATE'!T2119),"")</f>
        <v/>
      </c>
      <c r="N2116" t="str">
        <f>IF(M2116="","",IF(M2116&lt;=DATABASE!$I$9,"LOKAL",IF(M2116&lt;DATABASE!$J$9,"LUAR KOTA 1",IF($M2116&gt;=DATABASE!$J$9,"LUAR KOTA 2",""))))</f>
        <v/>
      </c>
      <c r="O2116" s="38" t="str">
        <f>IF('DATA ACCURATE'!L2119&lt;&gt;"",'DATA ACCURATE'!L2119,"")</f>
        <v/>
      </c>
      <c r="Q2116" s="38">
        <f t="shared" si="232"/>
        <v>0</v>
      </c>
      <c r="R2116" s="38">
        <f t="shared" si="232"/>
        <v>0</v>
      </c>
      <c r="S2116" s="38">
        <f t="shared" si="232"/>
        <v>0</v>
      </c>
      <c r="T2116" s="38">
        <f t="shared" si="230"/>
        <v>0</v>
      </c>
      <c r="U2116" s="38">
        <f t="shared" si="233"/>
        <v>0</v>
      </c>
      <c r="V2116" s="38">
        <f t="shared" si="233"/>
        <v>0</v>
      </c>
      <c r="W2116" s="38">
        <f t="shared" si="233"/>
        <v>0</v>
      </c>
      <c r="X2116" s="38">
        <f t="shared" si="234"/>
        <v>0</v>
      </c>
      <c r="Y2116" s="38">
        <f t="shared" si="234"/>
        <v>0</v>
      </c>
      <c r="Z2116" s="38">
        <f t="shared" si="234"/>
        <v>0</v>
      </c>
      <c r="AA2116" s="38">
        <f t="shared" si="231"/>
        <v>0</v>
      </c>
      <c r="AB2116" s="38">
        <f t="shared" si="235"/>
        <v>0</v>
      </c>
      <c r="AC2116" s="38">
        <f t="shared" si="236"/>
        <v>0</v>
      </c>
      <c r="AD2116" s="38" t="str">
        <f t="shared" si="237"/>
        <v>000000000000</v>
      </c>
    </row>
    <row r="2117" spans="1:30">
      <c r="A2117" s="9" t="str">
        <f>IF('DATA ACCURATE'!A2120&lt;&gt;"",'DATA ACCURATE'!A2120,"")</f>
        <v/>
      </c>
      <c r="B2117" s="9" t="str">
        <f>IF('DATA ACCURATE'!D2120&lt;&gt;"",'DATA ACCURATE'!D2120,"")</f>
        <v/>
      </c>
      <c r="C2117" s="38" t="str">
        <f>IF($AD2117="000000000000","",INDEX(DATABASE!$W$12:$W$71,MATCH($AD2117,DATABASE!$V$12:$V$71,0)))</f>
        <v/>
      </c>
      <c r="D2117" s="34" t="str">
        <f>IF(C2117="","",IF(E2117="",INDEX(DATABASE!$AF$13:$AF$62,MATCH($C2117,DATABASE!$AC$13:$AC$62,0)),IF(E2117="2x D11",INDEX(DATABASE!$AF$13:$AF$62,MATCH($C2117,DATABASE!$AC$13:$AC$62,0))+2*DATABASE!$AF$62,IF(E2117="3x D11",INDEX(DATABASE!$AF$13:$AF$62,MATCH($C2117,DATABASE!$AC$13:$AC$62,0))+3*DATABASE!$AF$62,""))))</f>
        <v/>
      </c>
      <c r="E2117" s="38" t="str">
        <f>IF(AND($K2117="Y",$G2117&lt;&gt;"UNYIL",$F2117&lt;DATABASE!$O$8),"2x D11",IF(AND($K2117="Y",$G2117&lt;&gt;"UNYIL",$F2117&gt;=DATABASE!$O$8),"3x D11",""))</f>
        <v/>
      </c>
      <c r="F2117" s="9" t="str">
        <f>IF('DATA ACCURATE'!N2120&lt;&gt;"",'DATA ACCURATE'!N2120,"")</f>
        <v/>
      </c>
      <c r="G2117" t="str">
        <f>IF(F2117="","",IF(F2117&lt;=DATABASE!$I$8,"UNYIL",IF(F2117&lt;=DATABASE!$J$8,"KECIL",IF(F2117&lt;DATABASE!$K$8,"TANGGUNG",IF(F2117&gt;=DATABASE!$K$8,"BESAR","")))))</f>
        <v/>
      </c>
      <c r="H2117" s="16" t="str">
        <f>IF('DATA ACCURATE'!J2120&lt;&gt;"",'DATA ACCURATE'!J2120,"")</f>
        <v/>
      </c>
      <c r="I2117" s="35" t="str">
        <f>IF(B2117&lt;&gt;"",IFERROR(VLOOKUP(B2117,'DATA TIMBANGAN'!G:M,7,FALSE),VLOOKUP(B2117,'DATA TIMBANGAN'!G:M,7)),"")</f>
        <v/>
      </c>
      <c r="J2117" s="25" t="str">
        <f>IF(H2117&lt;&gt;"",IFERROR(INDEX(DATABASE!$Z$19:$Z$38,MATCH(DATEVALUE(H2117),DATABASE!$AA$19:$AA$38,0)),INDEX(DATABASE!$Z$12:$Z$18,MATCH(WEEKDAY(H2117,2),DATABASE!$AA$12:$AA$18,0))),"")</f>
        <v/>
      </c>
      <c r="K2117" s="25" t="str">
        <f>IF('DATA ACCURATE'!V2120&lt;&gt;"",'DATA ACCURATE'!V2120,"")</f>
        <v/>
      </c>
      <c r="L2117" s="80" t="str">
        <f>IF($H2117="","",IF(OR($J2117="LIBUR",AND($L2116="LIBUR",$O2116=$O2117)),"LIBUR",IF(AND(OR($L2116="LUAR JAM KERJA 1",$L2116="LUAR JAM KERJA 2"),OR(OR(AND($H2116=$H2117,AND(OR($I2117&gt;DATABASE!$J$3,$I2117&lt;DATABASE!$J$6),((DATEVALUE($H2117)+$I2117)-(DATEVALUE($H2116)+$I2116))&lt;DATABASE!$J$6)),AND($H2116=$H2117,$O2116=$O2117,OR($I2117&gt;DATABASE!$J$6,$I2117&lt;DATABASE!$J$3))),AND(($H2117-$H2116)=1,OR($I2117&lt;DATABASE!$I$6,((DATEVALUE($H2117)+$I2117)-(DATEVALUE($H2116)+$I2116))&lt;DATABASE!$J$6))),$A2117=$A2116),"LUAR JAM KERJA 2",IF(AND(OR(WEEKDAY($H2117,2)=1,WEEKDAY($H2117,2)=2,WEEKDAY($H2117,2)=3,WEEKDAY($H2117,2)=4,WEEKDAY($H2117,2)=5),$I2117&lt;=DATABASE!$J$3,$I2117&gt;=DATABASE!$I$3),"JAM KERJA",IF(AND(WEEKDAY($H2117,2)=6,$I2117&lt;=DATABASE!$J$4,$I2117&gt;=DATABASE!$I$4),"JAM KERJA","LUAR JAM KERJA 1")))))</f>
        <v/>
      </c>
      <c r="M2117" s="33" t="str">
        <f>IF('DATA ACCURATE'!T2120&lt;&gt;"",IF('DATA ACCURATE'!T2120&gt;100,'DATA ACCURATE'!T2120/10,'DATA ACCURATE'!T2120),"")</f>
        <v/>
      </c>
      <c r="N2117" t="str">
        <f>IF(M2117="","",IF(M2117&lt;=DATABASE!$I$9,"LOKAL",IF(M2117&lt;DATABASE!$J$9,"LUAR KOTA 1",IF($M2117&gt;=DATABASE!$J$9,"LUAR KOTA 2",""))))</f>
        <v/>
      </c>
      <c r="O2117" s="38" t="str">
        <f>IF('DATA ACCURATE'!L2120&lt;&gt;"",'DATA ACCURATE'!L2120,"")</f>
        <v/>
      </c>
      <c r="Q2117" s="38">
        <f t="shared" si="232"/>
        <v>0</v>
      </c>
      <c r="R2117" s="38">
        <f t="shared" si="232"/>
        <v>0</v>
      </c>
      <c r="S2117" s="38">
        <f t="shared" si="232"/>
        <v>0</v>
      </c>
      <c r="T2117" s="38">
        <f t="shared" si="230"/>
        <v>0</v>
      </c>
      <c r="U2117" s="38">
        <f t="shared" si="233"/>
        <v>0</v>
      </c>
      <c r="V2117" s="38">
        <f t="shared" si="233"/>
        <v>0</v>
      </c>
      <c r="W2117" s="38">
        <f t="shared" si="233"/>
        <v>0</v>
      </c>
      <c r="X2117" s="38">
        <f t="shared" si="234"/>
        <v>0</v>
      </c>
      <c r="Y2117" s="38">
        <f t="shared" si="234"/>
        <v>0</v>
      </c>
      <c r="Z2117" s="38">
        <f t="shared" si="234"/>
        <v>0</v>
      </c>
      <c r="AA2117" s="38">
        <f t="shared" si="231"/>
        <v>0</v>
      </c>
      <c r="AB2117" s="38">
        <f t="shared" si="235"/>
        <v>0</v>
      </c>
      <c r="AC2117" s="38">
        <f t="shared" si="236"/>
        <v>0</v>
      </c>
      <c r="AD2117" s="38" t="str">
        <f t="shared" si="237"/>
        <v>000000000000</v>
      </c>
    </row>
    <row r="2118" spans="1:30">
      <c r="A2118" s="9" t="str">
        <f>IF('DATA ACCURATE'!A2121&lt;&gt;"",'DATA ACCURATE'!A2121,"")</f>
        <v/>
      </c>
      <c r="B2118" s="9" t="str">
        <f>IF('DATA ACCURATE'!D2121&lt;&gt;"",'DATA ACCURATE'!D2121,"")</f>
        <v/>
      </c>
      <c r="C2118" s="38" t="str">
        <f>IF($AD2118="000000000000","",INDEX(DATABASE!$W$12:$W$71,MATCH($AD2118,DATABASE!$V$12:$V$71,0)))</f>
        <v/>
      </c>
      <c r="D2118" s="34" t="str">
        <f>IF(C2118="","",IF(E2118="",INDEX(DATABASE!$AF$13:$AF$62,MATCH($C2118,DATABASE!$AC$13:$AC$62,0)),IF(E2118="2x D11",INDEX(DATABASE!$AF$13:$AF$62,MATCH($C2118,DATABASE!$AC$13:$AC$62,0))+2*DATABASE!$AF$62,IF(E2118="3x D11",INDEX(DATABASE!$AF$13:$AF$62,MATCH($C2118,DATABASE!$AC$13:$AC$62,0))+3*DATABASE!$AF$62,""))))</f>
        <v/>
      </c>
      <c r="E2118" s="38" t="str">
        <f>IF(AND($K2118="Y",$G2118&lt;&gt;"UNYIL",$F2118&lt;DATABASE!$O$8),"2x D11",IF(AND($K2118="Y",$G2118&lt;&gt;"UNYIL",$F2118&gt;=DATABASE!$O$8),"3x D11",""))</f>
        <v/>
      </c>
      <c r="F2118" s="9" t="str">
        <f>IF('DATA ACCURATE'!N2121&lt;&gt;"",'DATA ACCURATE'!N2121,"")</f>
        <v/>
      </c>
      <c r="G2118" t="str">
        <f>IF(F2118="","",IF(F2118&lt;=DATABASE!$I$8,"UNYIL",IF(F2118&lt;=DATABASE!$J$8,"KECIL",IF(F2118&lt;DATABASE!$K$8,"TANGGUNG",IF(F2118&gt;=DATABASE!$K$8,"BESAR","")))))</f>
        <v/>
      </c>
      <c r="H2118" s="16" t="str">
        <f>IF('DATA ACCURATE'!J2121&lt;&gt;"",'DATA ACCURATE'!J2121,"")</f>
        <v/>
      </c>
      <c r="I2118" s="35" t="str">
        <f>IF(B2118&lt;&gt;"",IFERROR(VLOOKUP(B2118,'DATA TIMBANGAN'!G:M,7,FALSE),VLOOKUP(B2118,'DATA TIMBANGAN'!G:M,7)),"")</f>
        <v/>
      </c>
      <c r="J2118" s="25" t="str">
        <f>IF(H2118&lt;&gt;"",IFERROR(INDEX(DATABASE!$Z$19:$Z$38,MATCH(DATEVALUE(H2118),DATABASE!$AA$19:$AA$38,0)),INDEX(DATABASE!$Z$12:$Z$18,MATCH(WEEKDAY(H2118,2),DATABASE!$AA$12:$AA$18,0))),"")</f>
        <v/>
      </c>
      <c r="K2118" s="25" t="str">
        <f>IF('DATA ACCURATE'!V2121&lt;&gt;"",'DATA ACCURATE'!V2121,"")</f>
        <v/>
      </c>
      <c r="L2118" s="80" t="str">
        <f>IF($H2118="","",IF(OR($J2118="LIBUR",AND($L2117="LIBUR",$O2117=$O2118)),"LIBUR",IF(AND(OR($L2117="LUAR JAM KERJA 1",$L2117="LUAR JAM KERJA 2"),OR(OR(AND($H2117=$H2118,AND(OR($I2118&gt;DATABASE!$J$3,$I2118&lt;DATABASE!$J$6),((DATEVALUE($H2118)+$I2118)-(DATEVALUE($H2117)+$I2117))&lt;DATABASE!$J$6)),AND($H2117=$H2118,$O2117=$O2118,OR($I2118&gt;DATABASE!$J$6,$I2118&lt;DATABASE!$J$3))),AND(($H2118-$H2117)=1,OR($I2118&lt;DATABASE!$I$6,((DATEVALUE($H2118)+$I2118)-(DATEVALUE($H2117)+$I2117))&lt;DATABASE!$J$6))),$A2118=$A2117),"LUAR JAM KERJA 2",IF(AND(OR(WEEKDAY($H2118,2)=1,WEEKDAY($H2118,2)=2,WEEKDAY($H2118,2)=3,WEEKDAY($H2118,2)=4,WEEKDAY($H2118,2)=5),$I2118&lt;=DATABASE!$J$3,$I2118&gt;=DATABASE!$I$3),"JAM KERJA",IF(AND(WEEKDAY($H2118,2)=6,$I2118&lt;=DATABASE!$J$4,$I2118&gt;=DATABASE!$I$4),"JAM KERJA","LUAR JAM KERJA 1")))))</f>
        <v/>
      </c>
      <c r="M2118" s="33" t="str">
        <f>IF('DATA ACCURATE'!T2121&lt;&gt;"",IF('DATA ACCURATE'!T2121&gt;100,'DATA ACCURATE'!T2121/10,'DATA ACCURATE'!T2121),"")</f>
        <v/>
      </c>
      <c r="N2118" t="str">
        <f>IF(M2118="","",IF(M2118&lt;=DATABASE!$I$9,"LOKAL",IF(M2118&lt;DATABASE!$J$9,"LUAR KOTA 1",IF($M2118&gt;=DATABASE!$J$9,"LUAR KOTA 2",""))))</f>
        <v/>
      </c>
      <c r="O2118" s="38" t="str">
        <f>IF('DATA ACCURATE'!L2121&lt;&gt;"",'DATA ACCURATE'!L2121,"")</f>
        <v/>
      </c>
      <c r="Q2118" s="38">
        <f t="shared" si="232"/>
        <v>0</v>
      </c>
      <c r="R2118" s="38">
        <f t="shared" si="232"/>
        <v>0</v>
      </c>
      <c r="S2118" s="38">
        <f t="shared" si="232"/>
        <v>0</v>
      </c>
      <c r="T2118" s="38">
        <f t="shared" si="230"/>
        <v>0</v>
      </c>
      <c r="U2118" s="38">
        <f t="shared" si="233"/>
        <v>0</v>
      </c>
      <c r="V2118" s="38">
        <f t="shared" si="233"/>
        <v>0</v>
      </c>
      <c r="W2118" s="38">
        <f t="shared" si="233"/>
        <v>0</v>
      </c>
      <c r="X2118" s="38">
        <f t="shared" si="234"/>
        <v>0</v>
      </c>
      <c r="Y2118" s="38">
        <f t="shared" si="234"/>
        <v>0</v>
      </c>
      <c r="Z2118" s="38">
        <f t="shared" si="234"/>
        <v>0</v>
      </c>
      <c r="AA2118" s="38">
        <f t="shared" si="231"/>
        <v>0</v>
      </c>
      <c r="AB2118" s="38">
        <f t="shared" si="235"/>
        <v>0</v>
      </c>
      <c r="AC2118" s="38">
        <f t="shared" si="236"/>
        <v>0</v>
      </c>
      <c r="AD2118" s="38" t="str">
        <f t="shared" si="237"/>
        <v>000000000000</v>
      </c>
    </row>
    <row r="2119" spans="1:30">
      <c r="A2119" s="9" t="str">
        <f>IF('DATA ACCURATE'!A2122&lt;&gt;"",'DATA ACCURATE'!A2122,"")</f>
        <v/>
      </c>
      <c r="B2119" s="9" t="str">
        <f>IF('DATA ACCURATE'!D2122&lt;&gt;"",'DATA ACCURATE'!D2122,"")</f>
        <v/>
      </c>
      <c r="C2119" s="38" t="str">
        <f>IF($AD2119="000000000000","",INDEX(DATABASE!$W$12:$W$71,MATCH($AD2119,DATABASE!$V$12:$V$71,0)))</f>
        <v/>
      </c>
      <c r="D2119" s="34" t="str">
        <f>IF(C2119="","",IF(E2119="",INDEX(DATABASE!$AF$13:$AF$62,MATCH($C2119,DATABASE!$AC$13:$AC$62,0)),IF(E2119="2x D11",INDEX(DATABASE!$AF$13:$AF$62,MATCH($C2119,DATABASE!$AC$13:$AC$62,0))+2*DATABASE!$AF$62,IF(E2119="3x D11",INDEX(DATABASE!$AF$13:$AF$62,MATCH($C2119,DATABASE!$AC$13:$AC$62,0))+3*DATABASE!$AF$62,""))))</f>
        <v/>
      </c>
      <c r="E2119" s="38" t="str">
        <f>IF(AND($K2119="Y",$G2119&lt;&gt;"UNYIL",$F2119&lt;DATABASE!$O$8),"2x D11",IF(AND($K2119="Y",$G2119&lt;&gt;"UNYIL",$F2119&gt;=DATABASE!$O$8),"3x D11",""))</f>
        <v/>
      </c>
      <c r="F2119" s="9" t="str">
        <f>IF('DATA ACCURATE'!N2122&lt;&gt;"",'DATA ACCURATE'!N2122,"")</f>
        <v/>
      </c>
      <c r="G2119" t="str">
        <f>IF(F2119="","",IF(F2119&lt;=DATABASE!$I$8,"UNYIL",IF(F2119&lt;=DATABASE!$J$8,"KECIL",IF(F2119&lt;DATABASE!$K$8,"TANGGUNG",IF(F2119&gt;=DATABASE!$K$8,"BESAR","")))))</f>
        <v/>
      </c>
      <c r="H2119" s="16" t="str">
        <f>IF('DATA ACCURATE'!J2122&lt;&gt;"",'DATA ACCURATE'!J2122,"")</f>
        <v/>
      </c>
      <c r="I2119" s="35" t="str">
        <f>IF(B2119&lt;&gt;"",IFERROR(VLOOKUP(B2119,'DATA TIMBANGAN'!G:M,7,FALSE),VLOOKUP(B2119,'DATA TIMBANGAN'!G:M,7)),"")</f>
        <v/>
      </c>
      <c r="J2119" s="25" t="str">
        <f>IF(H2119&lt;&gt;"",IFERROR(INDEX(DATABASE!$Z$19:$Z$38,MATCH(DATEVALUE(H2119),DATABASE!$AA$19:$AA$38,0)),INDEX(DATABASE!$Z$12:$Z$18,MATCH(WEEKDAY(H2119,2),DATABASE!$AA$12:$AA$18,0))),"")</f>
        <v/>
      </c>
      <c r="K2119" s="25" t="str">
        <f>IF('DATA ACCURATE'!V2122&lt;&gt;"",'DATA ACCURATE'!V2122,"")</f>
        <v/>
      </c>
      <c r="L2119" s="80" t="str">
        <f>IF($H2119="","",IF(OR($J2119="LIBUR",AND($L2118="LIBUR",$O2118=$O2119)),"LIBUR",IF(AND(OR($L2118="LUAR JAM KERJA 1",$L2118="LUAR JAM KERJA 2"),OR(OR(AND($H2118=$H2119,AND(OR($I2119&gt;DATABASE!$J$3,$I2119&lt;DATABASE!$J$6),((DATEVALUE($H2119)+$I2119)-(DATEVALUE($H2118)+$I2118))&lt;DATABASE!$J$6)),AND($H2118=$H2119,$O2118=$O2119,OR($I2119&gt;DATABASE!$J$6,$I2119&lt;DATABASE!$J$3))),AND(($H2119-$H2118)=1,OR($I2119&lt;DATABASE!$I$6,((DATEVALUE($H2119)+$I2119)-(DATEVALUE($H2118)+$I2118))&lt;DATABASE!$J$6))),$A2119=$A2118),"LUAR JAM KERJA 2",IF(AND(OR(WEEKDAY($H2119,2)=1,WEEKDAY($H2119,2)=2,WEEKDAY($H2119,2)=3,WEEKDAY($H2119,2)=4,WEEKDAY($H2119,2)=5),$I2119&lt;=DATABASE!$J$3,$I2119&gt;=DATABASE!$I$3),"JAM KERJA",IF(AND(WEEKDAY($H2119,2)=6,$I2119&lt;=DATABASE!$J$4,$I2119&gt;=DATABASE!$I$4),"JAM KERJA","LUAR JAM KERJA 1")))))</f>
        <v/>
      </c>
      <c r="M2119" s="33" t="str">
        <f>IF('DATA ACCURATE'!T2122&lt;&gt;"",IF('DATA ACCURATE'!T2122&gt;100,'DATA ACCURATE'!T2122/10,'DATA ACCURATE'!T2122),"")</f>
        <v/>
      </c>
      <c r="N2119" t="str">
        <f>IF(M2119="","",IF(M2119&lt;=DATABASE!$I$9,"LOKAL",IF(M2119&lt;DATABASE!$J$9,"LUAR KOTA 1",IF($M2119&gt;=DATABASE!$J$9,"LUAR KOTA 2",""))))</f>
        <v/>
      </c>
      <c r="O2119" s="38" t="str">
        <f>IF('DATA ACCURATE'!L2122&lt;&gt;"",'DATA ACCURATE'!L2122,"")</f>
        <v/>
      </c>
      <c r="Q2119" s="38">
        <f t="shared" si="232"/>
        <v>0</v>
      </c>
      <c r="R2119" s="38">
        <f t="shared" si="232"/>
        <v>0</v>
      </c>
      <c r="S2119" s="38">
        <f t="shared" si="232"/>
        <v>0</v>
      </c>
      <c r="T2119" s="38">
        <f t="shared" si="230"/>
        <v>0</v>
      </c>
      <c r="U2119" s="38">
        <f t="shared" si="233"/>
        <v>0</v>
      </c>
      <c r="V2119" s="38">
        <f t="shared" si="233"/>
        <v>0</v>
      </c>
      <c r="W2119" s="38">
        <f t="shared" si="233"/>
        <v>0</v>
      </c>
      <c r="X2119" s="38">
        <f t="shared" si="234"/>
        <v>0</v>
      </c>
      <c r="Y2119" s="38">
        <f t="shared" si="234"/>
        <v>0</v>
      </c>
      <c r="Z2119" s="38">
        <f t="shared" si="234"/>
        <v>0</v>
      </c>
      <c r="AA2119" s="38">
        <f t="shared" si="231"/>
        <v>0</v>
      </c>
      <c r="AB2119" s="38">
        <f t="shared" si="235"/>
        <v>0</v>
      </c>
      <c r="AC2119" s="38">
        <f t="shared" si="236"/>
        <v>0</v>
      </c>
      <c r="AD2119" s="38" t="str">
        <f t="shared" si="237"/>
        <v>000000000000</v>
      </c>
    </row>
    <row r="2120" spans="1:30">
      <c r="A2120" s="9" t="str">
        <f>IF('DATA ACCURATE'!A2123&lt;&gt;"",'DATA ACCURATE'!A2123,"")</f>
        <v/>
      </c>
      <c r="B2120" s="9" t="str">
        <f>IF('DATA ACCURATE'!D2123&lt;&gt;"",'DATA ACCURATE'!D2123,"")</f>
        <v/>
      </c>
      <c r="C2120" s="38" t="str">
        <f>IF($AD2120="000000000000","",INDEX(DATABASE!$W$12:$W$71,MATCH($AD2120,DATABASE!$V$12:$V$71,0)))</f>
        <v/>
      </c>
      <c r="D2120" s="34" t="str">
        <f>IF(C2120="","",IF(E2120="",INDEX(DATABASE!$AF$13:$AF$62,MATCH($C2120,DATABASE!$AC$13:$AC$62,0)),IF(E2120="2x D11",INDEX(DATABASE!$AF$13:$AF$62,MATCH($C2120,DATABASE!$AC$13:$AC$62,0))+2*DATABASE!$AF$62,IF(E2120="3x D11",INDEX(DATABASE!$AF$13:$AF$62,MATCH($C2120,DATABASE!$AC$13:$AC$62,0))+3*DATABASE!$AF$62,""))))</f>
        <v/>
      </c>
      <c r="E2120" s="38" t="str">
        <f>IF(AND($K2120="Y",$G2120&lt;&gt;"UNYIL",$F2120&lt;DATABASE!$O$8),"2x D11",IF(AND($K2120="Y",$G2120&lt;&gt;"UNYIL",$F2120&gt;=DATABASE!$O$8),"3x D11",""))</f>
        <v/>
      </c>
      <c r="F2120" s="9" t="str">
        <f>IF('DATA ACCURATE'!N2123&lt;&gt;"",'DATA ACCURATE'!N2123,"")</f>
        <v/>
      </c>
      <c r="G2120" t="str">
        <f>IF(F2120="","",IF(F2120&lt;=DATABASE!$I$8,"UNYIL",IF(F2120&lt;=DATABASE!$J$8,"KECIL",IF(F2120&lt;DATABASE!$K$8,"TANGGUNG",IF(F2120&gt;=DATABASE!$K$8,"BESAR","")))))</f>
        <v/>
      </c>
      <c r="H2120" s="16" t="str">
        <f>IF('DATA ACCURATE'!J2123&lt;&gt;"",'DATA ACCURATE'!J2123,"")</f>
        <v/>
      </c>
      <c r="I2120" s="35" t="str">
        <f>IF(B2120&lt;&gt;"",IFERROR(VLOOKUP(B2120,'DATA TIMBANGAN'!G:M,7,FALSE),VLOOKUP(B2120,'DATA TIMBANGAN'!G:M,7)),"")</f>
        <v/>
      </c>
      <c r="J2120" s="25" t="str">
        <f>IF(H2120&lt;&gt;"",IFERROR(INDEX(DATABASE!$Z$19:$Z$38,MATCH(DATEVALUE(H2120),DATABASE!$AA$19:$AA$38,0)),INDEX(DATABASE!$Z$12:$Z$18,MATCH(WEEKDAY(H2120,2),DATABASE!$AA$12:$AA$18,0))),"")</f>
        <v/>
      </c>
      <c r="K2120" s="25" t="str">
        <f>IF('DATA ACCURATE'!V2123&lt;&gt;"",'DATA ACCURATE'!V2123,"")</f>
        <v/>
      </c>
      <c r="L2120" s="80" t="str">
        <f>IF($H2120="","",IF(OR($J2120="LIBUR",AND($L2119="LIBUR",$O2119=$O2120)),"LIBUR",IF(AND(OR($L2119="LUAR JAM KERJA 1",$L2119="LUAR JAM KERJA 2"),OR(OR(AND($H2119=$H2120,AND(OR($I2120&gt;DATABASE!$J$3,$I2120&lt;DATABASE!$J$6),((DATEVALUE($H2120)+$I2120)-(DATEVALUE($H2119)+$I2119))&lt;DATABASE!$J$6)),AND($H2119=$H2120,$O2119=$O2120,OR($I2120&gt;DATABASE!$J$6,$I2120&lt;DATABASE!$J$3))),AND(($H2120-$H2119)=1,OR($I2120&lt;DATABASE!$I$6,((DATEVALUE($H2120)+$I2120)-(DATEVALUE($H2119)+$I2119))&lt;DATABASE!$J$6))),$A2120=$A2119),"LUAR JAM KERJA 2",IF(AND(OR(WEEKDAY($H2120,2)=1,WEEKDAY($H2120,2)=2,WEEKDAY($H2120,2)=3,WEEKDAY($H2120,2)=4,WEEKDAY($H2120,2)=5),$I2120&lt;=DATABASE!$J$3,$I2120&gt;=DATABASE!$I$3),"JAM KERJA",IF(AND(WEEKDAY($H2120,2)=6,$I2120&lt;=DATABASE!$J$4,$I2120&gt;=DATABASE!$I$4),"JAM KERJA","LUAR JAM KERJA 1")))))</f>
        <v/>
      </c>
      <c r="M2120" s="33" t="str">
        <f>IF('DATA ACCURATE'!T2123&lt;&gt;"",IF('DATA ACCURATE'!T2123&gt;100,'DATA ACCURATE'!T2123/10,'DATA ACCURATE'!T2123),"")</f>
        <v/>
      </c>
      <c r="N2120" t="str">
        <f>IF(M2120="","",IF(M2120&lt;=DATABASE!$I$9,"LOKAL",IF(M2120&lt;DATABASE!$J$9,"LUAR KOTA 1",IF($M2120&gt;=DATABASE!$J$9,"LUAR KOTA 2",""))))</f>
        <v/>
      </c>
      <c r="O2120" s="38" t="str">
        <f>IF('DATA ACCURATE'!L2123&lt;&gt;"",'DATA ACCURATE'!L2123,"")</f>
        <v/>
      </c>
      <c r="Q2120" s="38">
        <f t="shared" si="232"/>
        <v>0</v>
      </c>
      <c r="R2120" s="38">
        <f t="shared" si="232"/>
        <v>0</v>
      </c>
      <c r="S2120" s="38">
        <f t="shared" si="232"/>
        <v>0</v>
      </c>
      <c r="T2120" s="38">
        <f t="shared" si="230"/>
        <v>0</v>
      </c>
      <c r="U2120" s="38">
        <f t="shared" si="233"/>
        <v>0</v>
      </c>
      <c r="V2120" s="38">
        <f t="shared" si="233"/>
        <v>0</v>
      </c>
      <c r="W2120" s="38">
        <f t="shared" si="233"/>
        <v>0</v>
      </c>
      <c r="X2120" s="38">
        <f t="shared" si="234"/>
        <v>0</v>
      </c>
      <c r="Y2120" s="38">
        <f t="shared" si="234"/>
        <v>0</v>
      </c>
      <c r="Z2120" s="38">
        <f t="shared" si="234"/>
        <v>0</v>
      </c>
      <c r="AA2120" s="38">
        <f t="shared" si="231"/>
        <v>0</v>
      </c>
      <c r="AB2120" s="38">
        <f t="shared" si="235"/>
        <v>0</v>
      </c>
      <c r="AC2120" s="38">
        <f t="shared" si="236"/>
        <v>0</v>
      </c>
      <c r="AD2120" s="38" t="str">
        <f t="shared" si="237"/>
        <v>000000000000</v>
      </c>
    </row>
    <row r="2121" spans="1:30">
      <c r="A2121" s="9" t="str">
        <f>IF('DATA ACCURATE'!A2124&lt;&gt;"",'DATA ACCURATE'!A2124,"")</f>
        <v/>
      </c>
      <c r="B2121" s="9" t="str">
        <f>IF('DATA ACCURATE'!D2124&lt;&gt;"",'DATA ACCURATE'!D2124,"")</f>
        <v/>
      </c>
      <c r="C2121" s="38" t="str">
        <f>IF($AD2121="000000000000","",INDEX(DATABASE!$W$12:$W$71,MATCH($AD2121,DATABASE!$V$12:$V$71,0)))</f>
        <v/>
      </c>
      <c r="D2121" s="34" t="str">
        <f>IF(C2121="","",IF(E2121="",INDEX(DATABASE!$AF$13:$AF$62,MATCH($C2121,DATABASE!$AC$13:$AC$62,0)),IF(E2121="2x D11",INDEX(DATABASE!$AF$13:$AF$62,MATCH($C2121,DATABASE!$AC$13:$AC$62,0))+2*DATABASE!$AF$62,IF(E2121="3x D11",INDEX(DATABASE!$AF$13:$AF$62,MATCH($C2121,DATABASE!$AC$13:$AC$62,0))+3*DATABASE!$AF$62,""))))</f>
        <v/>
      </c>
      <c r="E2121" s="38" t="str">
        <f>IF(AND($K2121="Y",$G2121&lt;&gt;"UNYIL",$F2121&lt;DATABASE!$O$8),"2x D11",IF(AND($K2121="Y",$G2121&lt;&gt;"UNYIL",$F2121&gt;=DATABASE!$O$8),"3x D11",""))</f>
        <v/>
      </c>
      <c r="F2121" s="9" t="str">
        <f>IF('DATA ACCURATE'!N2124&lt;&gt;"",'DATA ACCURATE'!N2124,"")</f>
        <v/>
      </c>
      <c r="G2121" t="str">
        <f>IF(F2121="","",IF(F2121&lt;=DATABASE!$I$8,"UNYIL",IF(F2121&lt;=DATABASE!$J$8,"KECIL",IF(F2121&lt;DATABASE!$K$8,"TANGGUNG",IF(F2121&gt;=DATABASE!$K$8,"BESAR","")))))</f>
        <v/>
      </c>
      <c r="H2121" s="16" t="str">
        <f>IF('DATA ACCURATE'!J2124&lt;&gt;"",'DATA ACCURATE'!J2124,"")</f>
        <v/>
      </c>
      <c r="I2121" s="35" t="str">
        <f>IF(B2121&lt;&gt;"",IFERROR(VLOOKUP(B2121,'DATA TIMBANGAN'!G:M,7,FALSE),VLOOKUP(B2121,'DATA TIMBANGAN'!G:M,7)),"")</f>
        <v/>
      </c>
      <c r="J2121" s="25" t="str">
        <f>IF(H2121&lt;&gt;"",IFERROR(INDEX(DATABASE!$Z$19:$Z$38,MATCH(DATEVALUE(H2121),DATABASE!$AA$19:$AA$38,0)),INDEX(DATABASE!$Z$12:$Z$18,MATCH(WEEKDAY(H2121,2),DATABASE!$AA$12:$AA$18,0))),"")</f>
        <v/>
      </c>
      <c r="K2121" s="25" t="str">
        <f>IF('DATA ACCURATE'!V2124&lt;&gt;"",'DATA ACCURATE'!V2124,"")</f>
        <v/>
      </c>
      <c r="L2121" s="80" t="str">
        <f>IF($H2121="","",IF(OR($J2121="LIBUR",AND($L2120="LIBUR",$O2120=$O2121)),"LIBUR",IF(AND(OR($L2120="LUAR JAM KERJA 1",$L2120="LUAR JAM KERJA 2"),OR(OR(AND($H2120=$H2121,AND(OR($I2121&gt;DATABASE!$J$3,$I2121&lt;DATABASE!$J$6),((DATEVALUE($H2121)+$I2121)-(DATEVALUE($H2120)+$I2120))&lt;DATABASE!$J$6)),AND($H2120=$H2121,$O2120=$O2121,OR($I2121&gt;DATABASE!$J$6,$I2121&lt;DATABASE!$J$3))),AND(($H2121-$H2120)=1,OR($I2121&lt;DATABASE!$I$6,((DATEVALUE($H2121)+$I2121)-(DATEVALUE($H2120)+$I2120))&lt;DATABASE!$J$6))),$A2121=$A2120),"LUAR JAM KERJA 2",IF(AND(OR(WEEKDAY($H2121,2)=1,WEEKDAY($H2121,2)=2,WEEKDAY($H2121,2)=3,WEEKDAY($H2121,2)=4,WEEKDAY($H2121,2)=5),$I2121&lt;=DATABASE!$J$3,$I2121&gt;=DATABASE!$I$3),"JAM KERJA",IF(AND(WEEKDAY($H2121,2)=6,$I2121&lt;=DATABASE!$J$4,$I2121&gt;=DATABASE!$I$4),"JAM KERJA","LUAR JAM KERJA 1")))))</f>
        <v/>
      </c>
      <c r="M2121" s="33" t="str">
        <f>IF('DATA ACCURATE'!T2124&lt;&gt;"",IF('DATA ACCURATE'!T2124&gt;100,'DATA ACCURATE'!T2124/10,'DATA ACCURATE'!T2124),"")</f>
        <v/>
      </c>
      <c r="N2121" t="str">
        <f>IF(M2121="","",IF(M2121&lt;=DATABASE!$I$9,"LOKAL",IF(M2121&lt;DATABASE!$J$9,"LUAR KOTA 1",IF($M2121&gt;=DATABASE!$J$9,"LUAR KOTA 2",""))))</f>
        <v/>
      </c>
      <c r="O2121" s="38" t="str">
        <f>IF('DATA ACCURATE'!L2124&lt;&gt;"",'DATA ACCURATE'!L2124,"")</f>
        <v/>
      </c>
      <c r="Q2121" s="38">
        <f t="shared" si="232"/>
        <v>0</v>
      </c>
      <c r="R2121" s="38">
        <f t="shared" si="232"/>
        <v>0</v>
      </c>
      <c r="S2121" s="38">
        <f t="shared" si="232"/>
        <v>0</v>
      </c>
      <c r="T2121" s="38">
        <f t="shared" si="230"/>
        <v>0</v>
      </c>
      <c r="U2121" s="38">
        <f t="shared" si="233"/>
        <v>0</v>
      </c>
      <c r="V2121" s="38">
        <f t="shared" si="233"/>
        <v>0</v>
      </c>
      <c r="W2121" s="38">
        <f t="shared" si="233"/>
        <v>0</v>
      </c>
      <c r="X2121" s="38">
        <f t="shared" si="234"/>
        <v>0</v>
      </c>
      <c r="Y2121" s="38">
        <f t="shared" si="234"/>
        <v>0</v>
      </c>
      <c r="Z2121" s="38">
        <f t="shared" si="234"/>
        <v>0</v>
      </c>
      <c r="AA2121" s="38">
        <f t="shared" si="231"/>
        <v>0</v>
      </c>
      <c r="AB2121" s="38">
        <f t="shared" si="235"/>
        <v>0</v>
      </c>
      <c r="AC2121" s="38">
        <f t="shared" si="236"/>
        <v>0</v>
      </c>
      <c r="AD2121" s="38" t="str">
        <f t="shared" si="237"/>
        <v>000000000000</v>
      </c>
    </row>
    <row r="2122" spans="1:30">
      <c r="A2122" s="9" t="str">
        <f>IF('DATA ACCURATE'!A2125&lt;&gt;"",'DATA ACCURATE'!A2125,"")</f>
        <v/>
      </c>
      <c r="B2122" s="9" t="str">
        <f>IF('DATA ACCURATE'!D2125&lt;&gt;"",'DATA ACCURATE'!D2125,"")</f>
        <v/>
      </c>
      <c r="C2122" s="38" t="str">
        <f>IF($AD2122="000000000000","",INDEX(DATABASE!$W$12:$W$71,MATCH($AD2122,DATABASE!$V$12:$V$71,0)))</f>
        <v/>
      </c>
      <c r="D2122" s="34" t="str">
        <f>IF(C2122="","",IF(E2122="",INDEX(DATABASE!$AF$13:$AF$62,MATCH($C2122,DATABASE!$AC$13:$AC$62,0)),IF(E2122="2x D11",INDEX(DATABASE!$AF$13:$AF$62,MATCH($C2122,DATABASE!$AC$13:$AC$62,0))+2*DATABASE!$AF$62,IF(E2122="3x D11",INDEX(DATABASE!$AF$13:$AF$62,MATCH($C2122,DATABASE!$AC$13:$AC$62,0))+3*DATABASE!$AF$62,""))))</f>
        <v/>
      </c>
      <c r="E2122" s="38" t="str">
        <f>IF(AND($K2122="Y",$G2122&lt;&gt;"UNYIL",$F2122&lt;DATABASE!$O$8),"2x D11",IF(AND($K2122="Y",$G2122&lt;&gt;"UNYIL",$F2122&gt;=DATABASE!$O$8),"3x D11",""))</f>
        <v/>
      </c>
      <c r="F2122" s="9" t="str">
        <f>IF('DATA ACCURATE'!N2125&lt;&gt;"",'DATA ACCURATE'!N2125,"")</f>
        <v/>
      </c>
      <c r="G2122" t="str">
        <f>IF(F2122="","",IF(F2122&lt;=DATABASE!$I$8,"UNYIL",IF(F2122&lt;=DATABASE!$J$8,"KECIL",IF(F2122&lt;DATABASE!$K$8,"TANGGUNG",IF(F2122&gt;=DATABASE!$K$8,"BESAR","")))))</f>
        <v/>
      </c>
      <c r="H2122" s="16" t="str">
        <f>IF('DATA ACCURATE'!J2125&lt;&gt;"",'DATA ACCURATE'!J2125,"")</f>
        <v/>
      </c>
      <c r="I2122" s="35" t="str">
        <f>IF(B2122&lt;&gt;"",IFERROR(VLOOKUP(B2122,'DATA TIMBANGAN'!G:M,7,FALSE),VLOOKUP(B2122,'DATA TIMBANGAN'!G:M,7)),"")</f>
        <v/>
      </c>
      <c r="J2122" s="25" t="str">
        <f>IF(H2122&lt;&gt;"",IFERROR(INDEX(DATABASE!$Z$19:$Z$38,MATCH(DATEVALUE(H2122),DATABASE!$AA$19:$AA$38,0)),INDEX(DATABASE!$Z$12:$Z$18,MATCH(WEEKDAY(H2122,2),DATABASE!$AA$12:$AA$18,0))),"")</f>
        <v/>
      </c>
      <c r="K2122" s="25" t="str">
        <f>IF('DATA ACCURATE'!V2125&lt;&gt;"",'DATA ACCURATE'!V2125,"")</f>
        <v/>
      </c>
      <c r="L2122" s="80" t="str">
        <f>IF($H2122="","",IF(OR($J2122="LIBUR",AND($L2121="LIBUR",$O2121=$O2122)),"LIBUR",IF(AND(OR($L2121="LUAR JAM KERJA 1",$L2121="LUAR JAM KERJA 2"),OR(OR(AND($H2121=$H2122,AND(OR($I2122&gt;DATABASE!$J$3,$I2122&lt;DATABASE!$J$6),((DATEVALUE($H2122)+$I2122)-(DATEVALUE($H2121)+$I2121))&lt;DATABASE!$J$6)),AND($H2121=$H2122,$O2121=$O2122,OR($I2122&gt;DATABASE!$J$6,$I2122&lt;DATABASE!$J$3))),AND(($H2122-$H2121)=1,OR($I2122&lt;DATABASE!$I$6,((DATEVALUE($H2122)+$I2122)-(DATEVALUE($H2121)+$I2121))&lt;DATABASE!$J$6))),$A2122=$A2121),"LUAR JAM KERJA 2",IF(AND(OR(WEEKDAY($H2122,2)=1,WEEKDAY($H2122,2)=2,WEEKDAY($H2122,2)=3,WEEKDAY($H2122,2)=4,WEEKDAY($H2122,2)=5),$I2122&lt;=DATABASE!$J$3,$I2122&gt;=DATABASE!$I$3),"JAM KERJA",IF(AND(WEEKDAY($H2122,2)=6,$I2122&lt;=DATABASE!$J$4,$I2122&gt;=DATABASE!$I$4),"JAM KERJA","LUAR JAM KERJA 1")))))</f>
        <v/>
      </c>
      <c r="M2122" s="33" t="str">
        <f>IF('DATA ACCURATE'!T2125&lt;&gt;"",IF('DATA ACCURATE'!T2125&gt;100,'DATA ACCURATE'!T2125/10,'DATA ACCURATE'!T2125),"")</f>
        <v/>
      </c>
      <c r="N2122" t="str">
        <f>IF(M2122="","",IF(M2122&lt;=DATABASE!$I$9,"LOKAL",IF(M2122&lt;DATABASE!$J$9,"LUAR KOTA 1",IF($M2122&gt;=DATABASE!$J$9,"LUAR KOTA 2",""))))</f>
        <v/>
      </c>
      <c r="O2122" s="38" t="str">
        <f>IF('DATA ACCURATE'!L2125&lt;&gt;"",'DATA ACCURATE'!L2125,"")</f>
        <v/>
      </c>
      <c r="Q2122" s="38">
        <f t="shared" si="232"/>
        <v>0</v>
      </c>
      <c r="R2122" s="38">
        <f t="shared" si="232"/>
        <v>0</v>
      </c>
      <c r="S2122" s="38">
        <f t="shared" si="232"/>
        <v>0</v>
      </c>
      <c r="T2122" s="38">
        <f t="shared" si="230"/>
        <v>0</v>
      </c>
      <c r="U2122" s="38">
        <f t="shared" si="233"/>
        <v>0</v>
      </c>
      <c r="V2122" s="38">
        <f t="shared" si="233"/>
        <v>0</v>
      </c>
      <c r="W2122" s="38">
        <f t="shared" si="233"/>
        <v>0</v>
      </c>
      <c r="X2122" s="38">
        <f t="shared" si="234"/>
        <v>0</v>
      </c>
      <c r="Y2122" s="38">
        <f t="shared" si="234"/>
        <v>0</v>
      </c>
      <c r="Z2122" s="38">
        <f t="shared" si="234"/>
        <v>0</v>
      </c>
      <c r="AA2122" s="38">
        <f t="shared" si="231"/>
        <v>0</v>
      </c>
      <c r="AB2122" s="38">
        <f t="shared" si="235"/>
        <v>0</v>
      </c>
      <c r="AC2122" s="38">
        <f t="shared" si="236"/>
        <v>0</v>
      </c>
      <c r="AD2122" s="38" t="str">
        <f t="shared" si="237"/>
        <v>000000000000</v>
      </c>
    </row>
    <row r="2123" spans="1:30">
      <c r="A2123" s="9" t="str">
        <f>IF('DATA ACCURATE'!A2126&lt;&gt;"",'DATA ACCURATE'!A2126,"")</f>
        <v/>
      </c>
      <c r="B2123" s="9" t="str">
        <f>IF('DATA ACCURATE'!D2126&lt;&gt;"",'DATA ACCURATE'!D2126,"")</f>
        <v/>
      </c>
      <c r="C2123" s="38" t="str">
        <f>IF($AD2123="000000000000","",INDEX(DATABASE!$W$12:$W$71,MATCH($AD2123,DATABASE!$V$12:$V$71,0)))</f>
        <v/>
      </c>
      <c r="D2123" s="34" t="str">
        <f>IF(C2123="","",IF(E2123="",INDEX(DATABASE!$AF$13:$AF$62,MATCH($C2123,DATABASE!$AC$13:$AC$62,0)),IF(E2123="2x D11",INDEX(DATABASE!$AF$13:$AF$62,MATCH($C2123,DATABASE!$AC$13:$AC$62,0))+2*DATABASE!$AF$62,IF(E2123="3x D11",INDEX(DATABASE!$AF$13:$AF$62,MATCH($C2123,DATABASE!$AC$13:$AC$62,0))+3*DATABASE!$AF$62,""))))</f>
        <v/>
      </c>
      <c r="E2123" s="38" t="str">
        <f>IF(AND($K2123="Y",$G2123&lt;&gt;"UNYIL",$F2123&lt;DATABASE!$O$8),"2x D11",IF(AND($K2123="Y",$G2123&lt;&gt;"UNYIL",$F2123&gt;=DATABASE!$O$8),"3x D11",""))</f>
        <v/>
      </c>
      <c r="F2123" s="9" t="str">
        <f>IF('DATA ACCURATE'!N2126&lt;&gt;"",'DATA ACCURATE'!N2126,"")</f>
        <v/>
      </c>
      <c r="G2123" t="str">
        <f>IF(F2123="","",IF(F2123&lt;=DATABASE!$I$8,"UNYIL",IF(F2123&lt;=DATABASE!$J$8,"KECIL",IF(F2123&lt;DATABASE!$K$8,"TANGGUNG",IF(F2123&gt;=DATABASE!$K$8,"BESAR","")))))</f>
        <v/>
      </c>
      <c r="H2123" s="16" t="str">
        <f>IF('DATA ACCURATE'!J2126&lt;&gt;"",'DATA ACCURATE'!J2126,"")</f>
        <v/>
      </c>
      <c r="I2123" s="35" t="str">
        <f>IF(B2123&lt;&gt;"",IFERROR(VLOOKUP(B2123,'DATA TIMBANGAN'!G:M,7,FALSE),VLOOKUP(B2123,'DATA TIMBANGAN'!G:M,7)),"")</f>
        <v/>
      </c>
      <c r="J2123" s="25" t="str">
        <f>IF(H2123&lt;&gt;"",IFERROR(INDEX(DATABASE!$Z$19:$Z$38,MATCH(DATEVALUE(H2123),DATABASE!$AA$19:$AA$38,0)),INDEX(DATABASE!$Z$12:$Z$18,MATCH(WEEKDAY(H2123,2),DATABASE!$AA$12:$AA$18,0))),"")</f>
        <v/>
      </c>
      <c r="K2123" s="25" t="str">
        <f>IF('DATA ACCURATE'!V2126&lt;&gt;"",'DATA ACCURATE'!V2126,"")</f>
        <v/>
      </c>
      <c r="L2123" s="80" t="str">
        <f>IF($H2123="","",IF(OR($J2123="LIBUR",AND($L2122="LIBUR",$O2122=$O2123)),"LIBUR",IF(AND(OR($L2122="LUAR JAM KERJA 1",$L2122="LUAR JAM KERJA 2"),OR(OR(AND($H2122=$H2123,AND(OR($I2123&gt;DATABASE!$J$3,$I2123&lt;DATABASE!$J$6),((DATEVALUE($H2123)+$I2123)-(DATEVALUE($H2122)+$I2122))&lt;DATABASE!$J$6)),AND($H2122=$H2123,$O2122=$O2123,OR($I2123&gt;DATABASE!$J$6,$I2123&lt;DATABASE!$J$3))),AND(($H2123-$H2122)=1,OR($I2123&lt;DATABASE!$I$6,((DATEVALUE($H2123)+$I2123)-(DATEVALUE($H2122)+$I2122))&lt;DATABASE!$J$6))),$A2123=$A2122),"LUAR JAM KERJA 2",IF(AND(OR(WEEKDAY($H2123,2)=1,WEEKDAY($H2123,2)=2,WEEKDAY($H2123,2)=3,WEEKDAY($H2123,2)=4,WEEKDAY($H2123,2)=5),$I2123&lt;=DATABASE!$J$3,$I2123&gt;=DATABASE!$I$3),"JAM KERJA",IF(AND(WEEKDAY($H2123,2)=6,$I2123&lt;=DATABASE!$J$4,$I2123&gt;=DATABASE!$I$4),"JAM KERJA","LUAR JAM KERJA 1")))))</f>
        <v/>
      </c>
      <c r="M2123" s="33" t="str">
        <f>IF('DATA ACCURATE'!T2126&lt;&gt;"",IF('DATA ACCURATE'!T2126&gt;100,'DATA ACCURATE'!T2126/10,'DATA ACCURATE'!T2126),"")</f>
        <v/>
      </c>
      <c r="N2123" t="str">
        <f>IF(M2123="","",IF(M2123&lt;=DATABASE!$I$9,"LOKAL",IF(M2123&lt;DATABASE!$J$9,"LUAR KOTA 1",IF($M2123&gt;=DATABASE!$J$9,"LUAR KOTA 2",""))))</f>
        <v/>
      </c>
      <c r="O2123" s="38" t="str">
        <f>IF('DATA ACCURATE'!L2126&lt;&gt;"",'DATA ACCURATE'!L2126,"")</f>
        <v/>
      </c>
      <c r="Q2123" s="38">
        <f t="shared" si="232"/>
        <v>0</v>
      </c>
      <c r="R2123" s="38">
        <f t="shared" si="232"/>
        <v>0</v>
      </c>
      <c r="S2123" s="38">
        <f t="shared" si="232"/>
        <v>0</v>
      </c>
      <c r="T2123" s="38">
        <f t="shared" si="230"/>
        <v>0</v>
      </c>
      <c r="U2123" s="38">
        <f t="shared" si="233"/>
        <v>0</v>
      </c>
      <c r="V2123" s="38">
        <f t="shared" si="233"/>
        <v>0</v>
      </c>
      <c r="W2123" s="38">
        <f t="shared" si="233"/>
        <v>0</v>
      </c>
      <c r="X2123" s="38">
        <f t="shared" si="234"/>
        <v>0</v>
      </c>
      <c r="Y2123" s="38">
        <f t="shared" si="234"/>
        <v>0</v>
      </c>
      <c r="Z2123" s="38">
        <f t="shared" si="234"/>
        <v>0</v>
      </c>
      <c r="AA2123" s="38">
        <f t="shared" si="231"/>
        <v>0</v>
      </c>
      <c r="AB2123" s="38">
        <f t="shared" si="235"/>
        <v>0</v>
      </c>
      <c r="AC2123" s="38">
        <f t="shared" si="236"/>
        <v>0</v>
      </c>
      <c r="AD2123" s="38" t="str">
        <f t="shared" si="237"/>
        <v>000000000000</v>
      </c>
    </row>
    <row r="2124" spans="1:30">
      <c r="A2124" s="9" t="str">
        <f>IF('DATA ACCURATE'!A2127&lt;&gt;"",'DATA ACCURATE'!A2127,"")</f>
        <v/>
      </c>
      <c r="B2124" s="9" t="str">
        <f>IF('DATA ACCURATE'!D2127&lt;&gt;"",'DATA ACCURATE'!D2127,"")</f>
        <v/>
      </c>
      <c r="C2124" s="38" t="str">
        <f>IF($AD2124="000000000000","",INDEX(DATABASE!$W$12:$W$71,MATCH($AD2124,DATABASE!$V$12:$V$71,0)))</f>
        <v/>
      </c>
      <c r="D2124" s="34" t="str">
        <f>IF(C2124="","",IF(E2124="",INDEX(DATABASE!$AF$13:$AF$62,MATCH($C2124,DATABASE!$AC$13:$AC$62,0)),IF(E2124="2x D11",INDEX(DATABASE!$AF$13:$AF$62,MATCH($C2124,DATABASE!$AC$13:$AC$62,0))+2*DATABASE!$AF$62,IF(E2124="3x D11",INDEX(DATABASE!$AF$13:$AF$62,MATCH($C2124,DATABASE!$AC$13:$AC$62,0))+3*DATABASE!$AF$62,""))))</f>
        <v/>
      </c>
      <c r="E2124" s="38" t="str">
        <f>IF(AND($K2124="Y",$G2124&lt;&gt;"UNYIL",$F2124&lt;DATABASE!$O$8),"2x D11",IF(AND($K2124="Y",$G2124&lt;&gt;"UNYIL",$F2124&gt;=DATABASE!$O$8),"3x D11",""))</f>
        <v/>
      </c>
      <c r="F2124" s="9" t="str">
        <f>IF('DATA ACCURATE'!N2127&lt;&gt;"",'DATA ACCURATE'!N2127,"")</f>
        <v/>
      </c>
      <c r="G2124" t="str">
        <f>IF(F2124="","",IF(F2124&lt;=DATABASE!$I$8,"UNYIL",IF(F2124&lt;=DATABASE!$J$8,"KECIL",IF(F2124&lt;DATABASE!$K$8,"TANGGUNG",IF(F2124&gt;=DATABASE!$K$8,"BESAR","")))))</f>
        <v/>
      </c>
      <c r="H2124" s="16" t="str">
        <f>IF('DATA ACCURATE'!J2127&lt;&gt;"",'DATA ACCURATE'!J2127,"")</f>
        <v/>
      </c>
      <c r="I2124" s="35" t="str">
        <f>IF(B2124&lt;&gt;"",IFERROR(VLOOKUP(B2124,'DATA TIMBANGAN'!G:M,7,FALSE),VLOOKUP(B2124,'DATA TIMBANGAN'!G:M,7)),"")</f>
        <v/>
      </c>
      <c r="J2124" s="25" t="str">
        <f>IF(H2124&lt;&gt;"",IFERROR(INDEX(DATABASE!$Z$19:$Z$38,MATCH(DATEVALUE(H2124),DATABASE!$AA$19:$AA$38,0)),INDEX(DATABASE!$Z$12:$Z$18,MATCH(WEEKDAY(H2124,2),DATABASE!$AA$12:$AA$18,0))),"")</f>
        <v/>
      </c>
      <c r="K2124" s="25" t="str">
        <f>IF('DATA ACCURATE'!V2127&lt;&gt;"",'DATA ACCURATE'!V2127,"")</f>
        <v/>
      </c>
      <c r="L2124" s="80" t="str">
        <f>IF($H2124="","",IF(OR($J2124="LIBUR",AND($L2123="LIBUR",$O2123=$O2124)),"LIBUR",IF(AND(OR($L2123="LUAR JAM KERJA 1",$L2123="LUAR JAM KERJA 2"),OR(OR(AND($H2123=$H2124,AND(OR($I2124&gt;DATABASE!$J$3,$I2124&lt;DATABASE!$J$6),((DATEVALUE($H2124)+$I2124)-(DATEVALUE($H2123)+$I2123))&lt;DATABASE!$J$6)),AND($H2123=$H2124,$O2123=$O2124,OR($I2124&gt;DATABASE!$J$6,$I2124&lt;DATABASE!$J$3))),AND(($H2124-$H2123)=1,OR($I2124&lt;DATABASE!$I$6,((DATEVALUE($H2124)+$I2124)-(DATEVALUE($H2123)+$I2123))&lt;DATABASE!$J$6))),$A2124=$A2123),"LUAR JAM KERJA 2",IF(AND(OR(WEEKDAY($H2124,2)=1,WEEKDAY($H2124,2)=2,WEEKDAY($H2124,2)=3,WEEKDAY($H2124,2)=4,WEEKDAY($H2124,2)=5),$I2124&lt;=DATABASE!$J$3,$I2124&gt;=DATABASE!$I$3),"JAM KERJA",IF(AND(WEEKDAY($H2124,2)=6,$I2124&lt;=DATABASE!$J$4,$I2124&gt;=DATABASE!$I$4),"JAM KERJA","LUAR JAM KERJA 1")))))</f>
        <v/>
      </c>
      <c r="M2124" s="33" t="str">
        <f>IF('DATA ACCURATE'!T2127&lt;&gt;"",IF('DATA ACCURATE'!T2127&gt;100,'DATA ACCURATE'!T2127/10,'DATA ACCURATE'!T2127),"")</f>
        <v/>
      </c>
      <c r="N2124" t="str">
        <f>IF(M2124="","",IF(M2124&lt;=DATABASE!$I$9,"LOKAL",IF(M2124&lt;DATABASE!$J$9,"LUAR KOTA 1",IF($M2124&gt;=DATABASE!$J$9,"LUAR KOTA 2",""))))</f>
        <v/>
      </c>
      <c r="O2124" s="38" t="str">
        <f>IF('DATA ACCURATE'!L2127&lt;&gt;"",'DATA ACCURATE'!L2127,"")</f>
        <v/>
      </c>
      <c r="Q2124" s="38">
        <f t="shared" si="232"/>
        <v>0</v>
      </c>
      <c r="R2124" s="38">
        <f t="shared" si="232"/>
        <v>0</v>
      </c>
      <c r="S2124" s="38">
        <f t="shared" si="232"/>
        <v>0</v>
      </c>
      <c r="T2124" s="38">
        <f t="shared" si="230"/>
        <v>0</v>
      </c>
      <c r="U2124" s="38">
        <f t="shared" si="233"/>
        <v>0</v>
      </c>
      <c r="V2124" s="38">
        <f t="shared" si="233"/>
        <v>0</v>
      </c>
      <c r="W2124" s="38">
        <f t="shared" si="233"/>
        <v>0</v>
      </c>
      <c r="X2124" s="38">
        <f t="shared" si="234"/>
        <v>0</v>
      </c>
      <c r="Y2124" s="38">
        <f t="shared" si="234"/>
        <v>0</v>
      </c>
      <c r="Z2124" s="38">
        <f t="shared" si="234"/>
        <v>0</v>
      </c>
      <c r="AA2124" s="38">
        <f t="shared" si="231"/>
        <v>0</v>
      </c>
      <c r="AB2124" s="38">
        <f t="shared" si="235"/>
        <v>0</v>
      </c>
      <c r="AC2124" s="38">
        <f t="shared" si="236"/>
        <v>0</v>
      </c>
      <c r="AD2124" s="38" t="str">
        <f t="shared" si="237"/>
        <v>000000000000</v>
      </c>
    </row>
    <row r="2125" spans="1:30">
      <c r="A2125" s="9" t="str">
        <f>IF('DATA ACCURATE'!A2128&lt;&gt;"",'DATA ACCURATE'!A2128,"")</f>
        <v/>
      </c>
      <c r="B2125" s="9" t="str">
        <f>IF('DATA ACCURATE'!D2128&lt;&gt;"",'DATA ACCURATE'!D2128,"")</f>
        <v/>
      </c>
      <c r="C2125" s="38" t="str">
        <f>IF($AD2125="000000000000","",INDEX(DATABASE!$W$12:$W$71,MATCH($AD2125,DATABASE!$V$12:$V$71,0)))</f>
        <v/>
      </c>
      <c r="D2125" s="34" t="str">
        <f>IF(C2125="","",IF(E2125="",INDEX(DATABASE!$AF$13:$AF$62,MATCH($C2125,DATABASE!$AC$13:$AC$62,0)),IF(E2125="2x D11",INDEX(DATABASE!$AF$13:$AF$62,MATCH($C2125,DATABASE!$AC$13:$AC$62,0))+2*DATABASE!$AF$62,IF(E2125="3x D11",INDEX(DATABASE!$AF$13:$AF$62,MATCH($C2125,DATABASE!$AC$13:$AC$62,0))+3*DATABASE!$AF$62,""))))</f>
        <v/>
      </c>
      <c r="E2125" s="38" t="str">
        <f>IF(AND($K2125="Y",$G2125&lt;&gt;"UNYIL",$F2125&lt;DATABASE!$O$8),"2x D11",IF(AND($K2125="Y",$G2125&lt;&gt;"UNYIL",$F2125&gt;=DATABASE!$O$8),"3x D11",""))</f>
        <v/>
      </c>
      <c r="F2125" s="9" t="str">
        <f>IF('DATA ACCURATE'!N2128&lt;&gt;"",'DATA ACCURATE'!N2128,"")</f>
        <v/>
      </c>
      <c r="G2125" t="str">
        <f>IF(F2125="","",IF(F2125&lt;=DATABASE!$I$8,"UNYIL",IF(F2125&lt;=DATABASE!$J$8,"KECIL",IF(F2125&lt;DATABASE!$K$8,"TANGGUNG",IF(F2125&gt;=DATABASE!$K$8,"BESAR","")))))</f>
        <v/>
      </c>
      <c r="H2125" s="16" t="str">
        <f>IF('DATA ACCURATE'!J2128&lt;&gt;"",'DATA ACCURATE'!J2128,"")</f>
        <v/>
      </c>
      <c r="I2125" s="35" t="str">
        <f>IF(B2125&lt;&gt;"",IFERROR(VLOOKUP(B2125,'DATA TIMBANGAN'!G:M,7,FALSE),VLOOKUP(B2125,'DATA TIMBANGAN'!G:M,7)),"")</f>
        <v/>
      </c>
      <c r="J2125" s="25" t="str">
        <f>IF(H2125&lt;&gt;"",IFERROR(INDEX(DATABASE!$Z$19:$Z$38,MATCH(DATEVALUE(H2125),DATABASE!$AA$19:$AA$38,0)),INDEX(DATABASE!$Z$12:$Z$18,MATCH(WEEKDAY(H2125,2),DATABASE!$AA$12:$AA$18,0))),"")</f>
        <v/>
      </c>
      <c r="K2125" s="25" t="str">
        <f>IF('DATA ACCURATE'!V2128&lt;&gt;"",'DATA ACCURATE'!V2128,"")</f>
        <v/>
      </c>
      <c r="L2125" s="80" t="str">
        <f>IF($H2125="","",IF(OR($J2125="LIBUR",AND($L2124="LIBUR",$O2124=$O2125)),"LIBUR",IF(AND(OR($L2124="LUAR JAM KERJA 1",$L2124="LUAR JAM KERJA 2"),OR(OR(AND($H2124=$H2125,AND(OR($I2125&gt;DATABASE!$J$3,$I2125&lt;DATABASE!$J$6),((DATEVALUE($H2125)+$I2125)-(DATEVALUE($H2124)+$I2124))&lt;DATABASE!$J$6)),AND($H2124=$H2125,$O2124=$O2125,OR($I2125&gt;DATABASE!$J$6,$I2125&lt;DATABASE!$J$3))),AND(($H2125-$H2124)=1,OR($I2125&lt;DATABASE!$I$6,((DATEVALUE($H2125)+$I2125)-(DATEVALUE($H2124)+$I2124))&lt;DATABASE!$J$6))),$A2125=$A2124),"LUAR JAM KERJA 2",IF(AND(OR(WEEKDAY($H2125,2)=1,WEEKDAY($H2125,2)=2,WEEKDAY($H2125,2)=3,WEEKDAY($H2125,2)=4,WEEKDAY($H2125,2)=5),$I2125&lt;=DATABASE!$J$3,$I2125&gt;=DATABASE!$I$3),"JAM KERJA",IF(AND(WEEKDAY($H2125,2)=6,$I2125&lt;=DATABASE!$J$4,$I2125&gt;=DATABASE!$I$4),"JAM KERJA","LUAR JAM KERJA 1")))))</f>
        <v/>
      </c>
      <c r="M2125" s="33" t="str">
        <f>IF('DATA ACCURATE'!T2128&lt;&gt;"",IF('DATA ACCURATE'!T2128&gt;100,'DATA ACCURATE'!T2128/10,'DATA ACCURATE'!T2128),"")</f>
        <v/>
      </c>
      <c r="N2125" t="str">
        <f>IF(M2125="","",IF(M2125&lt;=DATABASE!$I$9,"LOKAL",IF(M2125&lt;DATABASE!$J$9,"LUAR KOTA 1",IF($M2125&gt;=DATABASE!$J$9,"LUAR KOTA 2",""))))</f>
        <v/>
      </c>
      <c r="O2125" s="38" t="str">
        <f>IF('DATA ACCURATE'!L2128&lt;&gt;"",'DATA ACCURATE'!L2128,"")</f>
        <v/>
      </c>
      <c r="Q2125" s="38">
        <f t="shared" si="232"/>
        <v>0</v>
      </c>
      <c r="R2125" s="38">
        <f t="shared" si="232"/>
        <v>0</v>
      </c>
      <c r="S2125" s="38">
        <f t="shared" si="232"/>
        <v>0</v>
      </c>
      <c r="T2125" s="38">
        <f t="shared" si="230"/>
        <v>0</v>
      </c>
      <c r="U2125" s="38">
        <f t="shared" si="233"/>
        <v>0</v>
      </c>
      <c r="V2125" s="38">
        <f t="shared" si="233"/>
        <v>0</v>
      </c>
      <c r="W2125" s="38">
        <f t="shared" si="233"/>
        <v>0</v>
      </c>
      <c r="X2125" s="38">
        <f t="shared" si="234"/>
        <v>0</v>
      </c>
      <c r="Y2125" s="38">
        <f t="shared" si="234"/>
        <v>0</v>
      </c>
      <c r="Z2125" s="38">
        <f t="shared" si="234"/>
        <v>0</v>
      </c>
      <c r="AA2125" s="38">
        <f t="shared" si="231"/>
        <v>0</v>
      </c>
      <c r="AB2125" s="38">
        <f t="shared" si="235"/>
        <v>0</v>
      </c>
      <c r="AC2125" s="38">
        <f t="shared" si="236"/>
        <v>0</v>
      </c>
      <c r="AD2125" s="38" t="str">
        <f t="shared" si="237"/>
        <v>000000000000</v>
      </c>
    </row>
    <row r="2126" spans="1:30">
      <c r="A2126" s="9" t="str">
        <f>IF('DATA ACCURATE'!A2129&lt;&gt;"",'DATA ACCURATE'!A2129,"")</f>
        <v/>
      </c>
      <c r="B2126" s="9" t="str">
        <f>IF('DATA ACCURATE'!D2129&lt;&gt;"",'DATA ACCURATE'!D2129,"")</f>
        <v/>
      </c>
      <c r="C2126" s="38" t="str">
        <f>IF($AD2126="000000000000","",INDEX(DATABASE!$W$12:$W$71,MATCH($AD2126,DATABASE!$V$12:$V$71,0)))</f>
        <v/>
      </c>
      <c r="D2126" s="34" t="str">
        <f>IF(C2126="","",IF(E2126="",INDEX(DATABASE!$AF$13:$AF$62,MATCH($C2126,DATABASE!$AC$13:$AC$62,0)),IF(E2126="2x D11",INDEX(DATABASE!$AF$13:$AF$62,MATCH($C2126,DATABASE!$AC$13:$AC$62,0))+2*DATABASE!$AF$62,IF(E2126="3x D11",INDEX(DATABASE!$AF$13:$AF$62,MATCH($C2126,DATABASE!$AC$13:$AC$62,0))+3*DATABASE!$AF$62,""))))</f>
        <v/>
      </c>
      <c r="E2126" s="38" t="str">
        <f>IF(AND($K2126="Y",$G2126&lt;&gt;"UNYIL",$F2126&lt;DATABASE!$O$8),"2x D11",IF(AND($K2126="Y",$G2126&lt;&gt;"UNYIL",$F2126&gt;=DATABASE!$O$8),"3x D11",""))</f>
        <v/>
      </c>
      <c r="F2126" s="9" t="str">
        <f>IF('DATA ACCURATE'!N2129&lt;&gt;"",'DATA ACCURATE'!N2129,"")</f>
        <v/>
      </c>
      <c r="G2126" t="str">
        <f>IF(F2126="","",IF(F2126&lt;=DATABASE!$I$8,"UNYIL",IF(F2126&lt;=DATABASE!$J$8,"KECIL",IF(F2126&lt;DATABASE!$K$8,"TANGGUNG",IF(F2126&gt;=DATABASE!$K$8,"BESAR","")))))</f>
        <v/>
      </c>
      <c r="H2126" s="16" t="str">
        <f>IF('DATA ACCURATE'!J2129&lt;&gt;"",'DATA ACCURATE'!J2129,"")</f>
        <v/>
      </c>
      <c r="I2126" s="35" t="str">
        <f>IF(B2126&lt;&gt;"",IFERROR(VLOOKUP(B2126,'DATA TIMBANGAN'!G:M,7,FALSE),VLOOKUP(B2126,'DATA TIMBANGAN'!G:M,7)),"")</f>
        <v/>
      </c>
      <c r="J2126" s="25" t="str">
        <f>IF(H2126&lt;&gt;"",IFERROR(INDEX(DATABASE!$Z$19:$Z$38,MATCH(DATEVALUE(H2126),DATABASE!$AA$19:$AA$38,0)),INDEX(DATABASE!$Z$12:$Z$18,MATCH(WEEKDAY(H2126,2),DATABASE!$AA$12:$AA$18,0))),"")</f>
        <v/>
      </c>
      <c r="K2126" s="25" t="str">
        <f>IF('DATA ACCURATE'!V2129&lt;&gt;"",'DATA ACCURATE'!V2129,"")</f>
        <v/>
      </c>
      <c r="L2126" s="80" t="str">
        <f>IF($H2126="","",IF(OR($J2126="LIBUR",AND($L2125="LIBUR",$O2125=$O2126)),"LIBUR",IF(AND(OR($L2125="LUAR JAM KERJA 1",$L2125="LUAR JAM KERJA 2"),OR(OR(AND($H2125=$H2126,AND(OR($I2126&gt;DATABASE!$J$3,$I2126&lt;DATABASE!$J$6),((DATEVALUE($H2126)+$I2126)-(DATEVALUE($H2125)+$I2125))&lt;DATABASE!$J$6)),AND($H2125=$H2126,$O2125=$O2126,OR($I2126&gt;DATABASE!$J$6,$I2126&lt;DATABASE!$J$3))),AND(($H2126-$H2125)=1,OR($I2126&lt;DATABASE!$I$6,((DATEVALUE($H2126)+$I2126)-(DATEVALUE($H2125)+$I2125))&lt;DATABASE!$J$6))),$A2126=$A2125),"LUAR JAM KERJA 2",IF(AND(OR(WEEKDAY($H2126,2)=1,WEEKDAY($H2126,2)=2,WEEKDAY($H2126,2)=3,WEEKDAY($H2126,2)=4,WEEKDAY($H2126,2)=5),$I2126&lt;=DATABASE!$J$3,$I2126&gt;=DATABASE!$I$3),"JAM KERJA",IF(AND(WEEKDAY($H2126,2)=6,$I2126&lt;=DATABASE!$J$4,$I2126&gt;=DATABASE!$I$4),"JAM KERJA","LUAR JAM KERJA 1")))))</f>
        <v/>
      </c>
      <c r="M2126" s="33" t="str">
        <f>IF('DATA ACCURATE'!T2129&lt;&gt;"",IF('DATA ACCURATE'!T2129&gt;100,'DATA ACCURATE'!T2129/10,'DATA ACCURATE'!T2129),"")</f>
        <v/>
      </c>
      <c r="N2126" t="str">
        <f>IF(M2126="","",IF(M2126&lt;=DATABASE!$I$9,"LOKAL",IF(M2126&lt;DATABASE!$J$9,"LUAR KOTA 1",IF($M2126&gt;=DATABASE!$J$9,"LUAR KOTA 2",""))))</f>
        <v/>
      </c>
      <c r="O2126" s="38" t="str">
        <f>IF('DATA ACCURATE'!L2129&lt;&gt;"",'DATA ACCURATE'!L2129,"")</f>
        <v/>
      </c>
      <c r="Q2126" s="38">
        <f t="shared" si="232"/>
        <v>0</v>
      </c>
      <c r="R2126" s="38">
        <f t="shared" si="232"/>
        <v>0</v>
      </c>
      <c r="S2126" s="38">
        <f t="shared" si="232"/>
        <v>0</v>
      </c>
      <c r="T2126" s="38">
        <f t="shared" si="230"/>
        <v>0</v>
      </c>
      <c r="U2126" s="38">
        <f t="shared" si="233"/>
        <v>0</v>
      </c>
      <c r="V2126" s="38">
        <f t="shared" si="233"/>
        <v>0</v>
      </c>
      <c r="W2126" s="38">
        <f t="shared" si="233"/>
        <v>0</v>
      </c>
      <c r="X2126" s="38">
        <f t="shared" si="234"/>
        <v>0</v>
      </c>
      <c r="Y2126" s="38">
        <f t="shared" si="234"/>
        <v>0</v>
      </c>
      <c r="Z2126" s="38">
        <f t="shared" si="234"/>
        <v>0</v>
      </c>
      <c r="AA2126" s="38">
        <f t="shared" si="231"/>
        <v>0</v>
      </c>
      <c r="AB2126" s="38">
        <f t="shared" si="235"/>
        <v>0</v>
      </c>
      <c r="AC2126" s="38">
        <f t="shared" si="236"/>
        <v>0</v>
      </c>
      <c r="AD2126" s="38" t="str">
        <f t="shared" si="237"/>
        <v>000000000000</v>
      </c>
    </row>
    <row r="2127" spans="1:30">
      <c r="A2127" s="9" t="str">
        <f>IF('DATA ACCURATE'!A2130&lt;&gt;"",'DATA ACCURATE'!A2130,"")</f>
        <v/>
      </c>
      <c r="B2127" s="9" t="str">
        <f>IF('DATA ACCURATE'!D2130&lt;&gt;"",'DATA ACCURATE'!D2130,"")</f>
        <v/>
      </c>
      <c r="C2127" s="38" t="str">
        <f>IF($AD2127="000000000000","",INDEX(DATABASE!$W$12:$W$71,MATCH($AD2127,DATABASE!$V$12:$V$71,0)))</f>
        <v/>
      </c>
      <c r="D2127" s="34" t="str">
        <f>IF(C2127="","",IF(E2127="",INDEX(DATABASE!$AF$13:$AF$62,MATCH($C2127,DATABASE!$AC$13:$AC$62,0)),IF(E2127="2x D11",INDEX(DATABASE!$AF$13:$AF$62,MATCH($C2127,DATABASE!$AC$13:$AC$62,0))+2*DATABASE!$AF$62,IF(E2127="3x D11",INDEX(DATABASE!$AF$13:$AF$62,MATCH($C2127,DATABASE!$AC$13:$AC$62,0))+3*DATABASE!$AF$62,""))))</f>
        <v/>
      </c>
      <c r="E2127" s="38" t="str">
        <f>IF(AND($K2127="Y",$G2127&lt;&gt;"UNYIL",$F2127&lt;DATABASE!$O$8),"2x D11",IF(AND($K2127="Y",$G2127&lt;&gt;"UNYIL",$F2127&gt;=DATABASE!$O$8),"3x D11",""))</f>
        <v/>
      </c>
      <c r="F2127" s="9" t="str">
        <f>IF('DATA ACCURATE'!N2130&lt;&gt;"",'DATA ACCURATE'!N2130,"")</f>
        <v/>
      </c>
      <c r="G2127" t="str">
        <f>IF(F2127="","",IF(F2127&lt;=DATABASE!$I$8,"UNYIL",IF(F2127&lt;=DATABASE!$J$8,"KECIL",IF(F2127&lt;DATABASE!$K$8,"TANGGUNG",IF(F2127&gt;=DATABASE!$K$8,"BESAR","")))))</f>
        <v/>
      </c>
      <c r="H2127" s="16" t="str">
        <f>IF('DATA ACCURATE'!J2130&lt;&gt;"",'DATA ACCURATE'!J2130,"")</f>
        <v/>
      </c>
      <c r="I2127" s="35" t="str">
        <f>IF(B2127&lt;&gt;"",IFERROR(VLOOKUP(B2127,'DATA TIMBANGAN'!G:M,7,FALSE),VLOOKUP(B2127,'DATA TIMBANGAN'!G:M,7)),"")</f>
        <v/>
      </c>
      <c r="J2127" s="25" t="str">
        <f>IF(H2127&lt;&gt;"",IFERROR(INDEX(DATABASE!$Z$19:$Z$38,MATCH(DATEVALUE(H2127),DATABASE!$AA$19:$AA$38,0)),INDEX(DATABASE!$Z$12:$Z$18,MATCH(WEEKDAY(H2127,2),DATABASE!$AA$12:$AA$18,0))),"")</f>
        <v/>
      </c>
      <c r="K2127" s="25" t="str">
        <f>IF('DATA ACCURATE'!V2130&lt;&gt;"",'DATA ACCURATE'!V2130,"")</f>
        <v/>
      </c>
      <c r="L2127" s="80" t="str">
        <f>IF($H2127="","",IF(OR($J2127="LIBUR",AND($L2126="LIBUR",$O2126=$O2127)),"LIBUR",IF(AND(OR($L2126="LUAR JAM KERJA 1",$L2126="LUAR JAM KERJA 2"),OR(OR(AND($H2126=$H2127,AND(OR($I2127&gt;DATABASE!$J$3,$I2127&lt;DATABASE!$J$6),((DATEVALUE($H2127)+$I2127)-(DATEVALUE($H2126)+$I2126))&lt;DATABASE!$J$6)),AND($H2126=$H2127,$O2126=$O2127,OR($I2127&gt;DATABASE!$J$6,$I2127&lt;DATABASE!$J$3))),AND(($H2127-$H2126)=1,OR($I2127&lt;DATABASE!$I$6,((DATEVALUE($H2127)+$I2127)-(DATEVALUE($H2126)+$I2126))&lt;DATABASE!$J$6))),$A2127=$A2126),"LUAR JAM KERJA 2",IF(AND(OR(WEEKDAY($H2127,2)=1,WEEKDAY($H2127,2)=2,WEEKDAY($H2127,2)=3,WEEKDAY($H2127,2)=4,WEEKDAY($H2127,2)=5),$I2127&lt;=DATABASE!$J$3,$I2127&gt;=DATABASE!$I$3),"JAM KERJA",IF(AND(WEEKDAY($H2127,2)=6,$I2127&lt;=DATABASE!$J$4,$I2127&gt;=DATABASE!$I$4),"JAM KERJA","LUAR JAM KERJA 1")))))</f>
        <v/>
      </c>
      <c r="M2127" s="33" t="str">
        <f>IF('DATA ACCURATE'!T2130&lt;&gt;"",IF('DATA ACCURATE'!T2130&gt;100,'DATA ACCURATE'!T2130/10,'DATA ACCURATE'!T2130),"")</f>
        <v/>
      </c>
      <c r="N2127" t="str">
        <f>IF(M2127="","",IF(M2127&lt;=DATABASE!$I$9,"LOKAL",IF(M2127&lt;DATABASE!$J$9,"LUAR KOTA 1",IF($M2127&gt;=DATABASE!$J$9,"LUAR KOTA 2",""))))</f>
        <v/>
      </c>
      <c r="O2127" s="38" t="str">
        <f>IF('DATA ACCURATE'!L2130&lt;&gt;"",'DATA ACCURATE'!L2130,"")</f>
        <v/>
      </c>
      <c r="Q2127" s="38">
        <f t="shared" si="232"/>
        <v>0</v>
      </c>
      <c r="R2127" s="38">
        <f t="shared" si="232"/>
        <v>0</v>
      </c>
      <c r="S2127" s="38">
        <f t="shared" si="232"/>
        <v>0</v>
      </c>
      <c r="T2127" s="38">
        <f t="shared" si="230"/>
        <v>0</v>
      </c>
      <c r="U2127" s="38">
        <f t="shared" si="233"/>
        <v>0</v>
      </c>
      <c r="V2127" s="38">
        <f t="shared" si="233"/>
        <v>0</v>
      </c>
      <c r="W2127" s="38">
        <f t="shared" si="233"/>
        <v>0</v>
      </c>
      <c r="X2127" s="38">
        <f t="shared" si="234"/>
        <v>0</v>
      </c>
      <c r="Y2127" s="38">
        <f t="shared" si="234"/>
        <v>0</v>
      </c>
      <c r="Z2127" s="38">
        <f t="shared" si="234"/>
        <v>0</v>
      </c>
      <c r="AA2127" s="38">
        <f t="shared" si="231"/>
        <v>0</v>
      </c>
      <c r="AB2127" s="38">
        <f t="shared" si="235"/>
        <v>0</v>
      </c>
      <c r="AC2127" s="38">
        <f t="shared" si="236"/>
        <v>0</v>
      </c>
      <c r="AD2127" s="38" t="str">
        <f t="shared" si="237"/>
        <v>000000000000</v>
      </c>
    </row>
    <row r="2128" spans="1:30">
      <c r="A2128" s="9" t="str">
        <f>IF('DATA ACCURATE'!A2131&lt;&gt;"",'DATA ACCURATE'!A2131,"")</f>
        <v/>
      </c>
      <c r="B2128" s="9" t="str">
        <f>IF('DATA ACCURATE'!D2131&lt;&gt;"",'DATA ACCURATE'!D2131,"")</f>
        <v/>
      </c>
      <c r="C2128" s="38" t="str">
        <f>IF($AD2128="000000000000","",INDEX(DATABASE!$W$12:$W$71,MATCH($AD2128,DATABASE!$V$12:$V$71,0)))</f>
        <v/>
      </c>
      <c r="D2128" s="34" t="str">
        <f>IF(C2128="","",IF(E2128="",INDEX(DATABASE!$AF$13:$AF$62,MATCH($C2128,DATABASE!$AC$13:$AC$62,0)),IF(E2128="2x D11",INDEX(DATABASE!$AF$13:$AF$62,MATCH($C2128,DATABASE!$AC$13:$AC$62,0))+2*DATABASE!$AF$62,IF(E2128="3x D11",INDEX(DATABASE!$AF$13:$AF$62,MATCH($C2128,DATABASE!$AC$13:$AC$62,0))+3*DATABASE!$AF$62,""))))</f>
        <v/>
      </c>
      <c r="E2128" s="38" t="str">
        <f>IF(AND($K2128="Y",$G2128&lt;&gt;"UNYIL",$F2128&lt;DATABASE!$O$8),"2x D11",IF(AND($K2128="Y",$G2128&lt;&gt;"UNYIL",$F2128&gt;=DATABASE!$O$8),"3x D11",""))</f>
        <v/>
      </c>
      <c r="F2128" s="9" t="str">
        <f>IF('DATA ACCURATE'!N2131&lt;&gt;"",'DATA ACCURATE'!N2131,"")</f>
        <v/>
      </c>
      <c r="G2128" t="str">
        <f>IF(F2128="","",IF(F2128&lt;=DATABASE!$I$8,"UNYIL",IF(F2128&lt;=DATABASE!$J$8,"KECIL",IF(F2128&lt;DATABASE!$K$8,"TANGGUNG",IF(F2128&gt;=DATABASE!$K$8,"BESAR","")))))</f>
        <v/>
      </c>
      <c r="H2128" s="16" t="str">
        <f>IF('DATA ACCURATE'!J2131&lt;&gt;"",'DATA ACCURATE'!J2131,"")</f>
        <v/>
      </c>
      <c r="I2128" s="35" t="str">
        <f>IF(B2128&lt;&gt;"",IFERROR(VLOOKUP(B2128,'DATA TIMBANGAN'!G:M,7,FALSE),VLOOKUP(B2128,'DATA TIMBANGAN'!G:M,7)),"")</f>
        <v/>
      </c>
      <c r="J2128" s="25" t="str">
        <f>IF(H2128&lt;&gt;"",IFERROR(INDEX(DATABASE!$Z$19:$Z$38,MATCH(DATEVALUE(H2128),DATABASE!$AA$19:$AA$38,0)),INDEX(DATABASE!$Z$12:$Z$18,MATCH(WEEKDAY(H2128,2),DATABASE!$AA$12:$AA$18,0))),"")</f>
        <v/>
      </c>
      <c r="K2128" s="25" t="str">
        <f>IF('DATA ACCURATE'!V2131&lt;&gt;"",'DATA ACCURATE'!V2131,"")</f>
        <v/>
      </c>
      <c r="L2128" s="80" t="str">
        <f>IF($H2128="","",IF(OR($J2128="LIBUR",AND($L2127="LIBUR",$O2127=$O2128)),"LIBUR",IF(AND(OR($L2127="LUAR JAM KERJA 1",$L2127="LUAR JAM KERJA 2"),OR(OR(AND($H2127=$H2128,AND(OR($I2128&gt;DATABASE!$J$3,$I2128&lt;DATABASE!$J$6),((DATEVALUE($H2128)+$I2128)-(DATEVALUE($H2127)+$I2127))&lt;DATABASE!$J$6)),AND($H2127=$H2128,$O2127=$O2128,OR($I2128&gt;DATABASE!$J$6,$I2128&lt;DATABASE!$J$3))),AND(($H2128-$H2127)=1,OR($I2128&lt;DATABASE!$I$6,((DATEVALUE($H2128)+$I2128)-(DATEVALUE($H2127)+$I2127))&lt;DATABASE!$J$6))),$A2128=$A2127),"LUAR JAM KERJA 2",IF(AND(OR(WEEKDAY($H2128,2)=1,WEEKDAY($H2128,2)=2,WEEKDAY($H2128,2)=3,WEEKDAY($H2128,2)=4,WEEKDAY($H2128,2)=5),$I2128&lt;=DATABASE!$J$3,$I2128&gt;=DATABASE!$I$3),"JAM KERJA",IF(AND(WEEKDAY($H2128,2)=6,$I2128&lt;=DATABASE!$J$4,$I2128&gt;=DATABASE!$I$4),"JAM KERJA","LUAR JAM KERJA 1")))))</f>
        <v/>
      </c>
      <c r="M2128" s="33" t="str">
        <f>IF('DATA ACCURATE'!T2131&lt;&gt;"",IF('DATA ACCURATE'!T2131&gt;100,'DATA ACCURATE'!T2131/10,'DATA ACCURATE'!T2131),"")</f>
        <v/>
      </c>
      <c r="N2128" t="str">
        <f>IF(M2128="","",IF(M2128&lt;=DATABASE!$I$9,"LOKAL",IF(M2128&lt;DATABASE!$J$9,"LUAR KOTA 1",IF($M2128&gt;=DATABASE!$J$9,"LUAR KOTA 2",""))))</f>
        <v/>
      </c>
      <c r="O2128" s="38" t="str">
        <f>IF('DATA ACCURATE'!L2131&lt;&gt;"",'DATA ACCURATE'!L2131,"")</f>
        <v/>
      </c>
      <c r="Q2128" s="38">
        <f t="shared" si="232"/>
        <v>0</v>
      </c>
      <c r="R2128" s="38">
        <f t="shared" si="232"/>
        <v>0</v>
      </c>
      <c r="S2128" s="38">
        <f t="shared" si="232"/>
        <v>0</v>
      </c>
      <c r="T2128" s="38">
        <f t="shared" si="230"/>
        <v>0</v>
      </c>
      <c r="U2128" s="38">
        <f t="shared" si="233"/>
        <v>0</v>
      </c>
      <c r="V2128" s="38">
        <f t="shared" si="233"/>
        <v>0</v>
      </c>
      <c r="W2128" s="38">
        <f t="shared" si="233"/>
        <v>0</v>
      </c>
      <c r="X2128" s="38">
        <f t="shared" si="234"/>
        <v>0</v>
      </c>
      <c r="Y2128" s="38">
        <f t="shared" si="234"/>
        <v>0</v>
      </c>
      <c r="Z2128" s="38">
        <f t="shared" si="234"/>
        <v>0</v>
      </c>
      <c r="AA2128" s="38">
        <f t="shared" si="231"/>
        <v>0</v>
      </c>
      <c r="AB2128" s="38">
        <f t="shared" si="235"/>
        <v>0</v>
      </c>
      <c r="AC2128" s="38">
        <f t="shared" si="236"/>
        <v>0</v>
      </c>
      <c r="AD2128" s="38" t="str">
        <f t="shared" si="237"/>
        <v>000000000000</v>
      </c>
    </row>
    <row r="2129" spans="1:30">
      <c r="A2129" s="9" t="str">
        <f>IF('DATA ACCURATE'!A2132&lt;&gt;"",'DATA ACCURATE'!A2132,"")</f>
        <v/>
      </c>
      <c r="B2129" s="9" t="str">
        <f>IF('DATA ACCURATE'!D2132&lt;&gt;"",'DATA ACCURATE'!D2132,"")</f>
        <v/>
      </c>
      <c r="C2129" s="38" t="str">
        <f>IF($AD2129="000000000000","",INDEX(DATABASE!$W$12:$W$71,MATCH($AD2129,DATABASE!$V$12:$V$71,0)))</f>
        <v/>
      </c>
      <c r="D2129" s="34" t="str">
        <f>IF(C2129="","",IF(E2129="",INDEX(DATABASE!$AF$13:$AF$62,MATCH($C2129,DATABASE!$AC$13:$AC$62,0)),IF(E2129="2x D11",INDEX(DATABASE!$AF$13:$AF$62,MATCH($C2129,DATABASE!$AC$13:$AC$62,0))+2*DATABASE!$AF$62,IF(E2129="3x D11",INDEX(DATABASE!$AF$13:$AF$62,MATCH($C2129,DATABASE!$AC$13:$AC$62,0))+3*DATABASE!$AF$62,""))))</f>
        <v/>
      </c>
      <c r="E2129" s="38" t="str">
        <f>IF(AND($K2129="Y",$G2129&lt;&gt;"UNYIL",$F2129&lt;DATABASE!$O$8),"2x D11",IF(AND($K2129="Y",$G2129&lt;&gt;"UNYIL",$F2129&gt;=DATABASE!$O$8),"3x D11",""))</f>
        <v/>
      </c>
      <c r="F2129" s="9" t="str">
        <f>IF('DATA ACCURATE'!N2132&lt;&gt;"",'DATA ACCURATE'!N2132,"")</f>
        <v/>
      </c>
      <c r="G2129" t="str">
        <f>IF(F2129="","",IF(F2129&lt;=DATABASE!$I$8,"UNYIL",IF(F2129&lt;=DATABASE!$J$8,"KECIL",IF(F2129&lt;DATABASE!$K$8,"TANGGUNG",IF(F2129&gt;=DATABASE!$K$8,"BESAR","")))))</f>
        <v/>
      </c>
      <c r="H2129" s="16" t="str">
        <f>IF('DATA ACCURATE'!J2132&lt;&gt;"",'DATA ACCURATE'!J2132,"")</f>
        <v/>
      </c>
      <c r="I2129" s="35" t="str">
        <f>IF(B2129&lt;&gt;"",IFERROR(VLOOKUP(B2129,'DATA TIMBANGAN'!G:M,7,FALSE),VLOOKUP(B2129,'DATA TIMBANGAN'!G:M,7)),"")</f>
        <v/>
      </c>
      <c r="J2129" s="25" t="str">
        <f>IF(H2129&lt;&gt;"",IFERROR(INDEX(DATABASE!$Z$19:$Z$38,MATCH(DATEVALUE(H2129),DATABASE!$AA$19:$AA$38,0)),INDEX(DATABASE!$Z$12:$Z$18,MATCH(WEEKDAY(H2129,2),DATABASE!$AA$12:$AA$18,0))),"")</f>
        <v/>
      </c>
      <c r="K2129" s="25" t="str">
        <f>IF('DATA ACCURATE'!V2132&lt;&gt;"",'DATA ACCURATE'!V2132,"")</f>
        <v/>
      </c>
      <c r="L2129" s="80" t="str">
        <f>IF($H2129="","",IF(OR($J2129="LIBUR",AND($L2128="LIBUR",$O2128=$O2129)),"LIBUR",IF(AND(OR($L2128="LUAR JAM KERJA 1",$L2128="LUAR JAM KERJA 2"),OR(OR(AND($H2128=$H2129,AND(OR($I2129&gt;DATABASE!$J$3,$I2129&lt;DATABASE!$J$6),((DATEVALUE($H2129)+$I2129)-(DATEVALUE($H2128)+$I2128))&lt;DATABASE!$J$6)),AND($H2128=$H2129,$O2128=$O2129,OR($I2129&gt;DATABASE!$J$6,$I2129&lt;DATABASE!$J$3))),AND(($H2129-$H2128)=1,OR($I2129&lt;DATABASE!$I$6,((DATEVALUE($H2129)+$I2129)-(DATEVALUE($H2128)+$I2128))&lt;DATABASE!$J$6))),$A2129=$A2128),"LUAR JAM KERJA 2",IF(AND(OR(WEEKDAY($H2129,2)=1,WEEKDAY($H2129,2)=2,WEEKDAY($H2129,2)=3,WEEKDAY($H2129,2)=4,WEEKDAY($H2129,2)=5),$I2129&lt;=DATABASE!$J$3,$I2129&gt;=DATABASE!$I$3),"JAM KERJA",IF(AND(WEEKDAY($H2129,2)=6,$I2129&lt;=DATABASE!$J$4,$I2129&gt;=DATABASE!$I$4),"JAM KERJA","LUAR JAM KERJA 1")))))</f>
        <v/>
      </c>
      <c r="M2129" s="33" t="str">
        <f>IF('DATA ACCURATE'!T2132&lt;&gt;"",IF('DATA ACCURATE'!T2132&gt;100,'DATA ACCURATE'!T2132/10,'DATA ACCURATE'!T2132),"")</f>
        <v/>
      </c>
      <c r="N2129" t="str">
        <f>IF(M2129="","",IF(M2129&lt;=DATABASE!$I$9,"LOKAL",IF(M2129&lt;DATABASE!$J$9,"LUAR KOTA 1",IF($M2129&gt;=DATABASE!$J$9,"LUAR KOTA 2",""))))</f>
        <v/>
      </c>
      <c r="O2129" s="38" t="str">
        <f>IF('DATA ACCURATE'!L2132&lt;&gt;"",'DATA ACCURATE'!L2132,"")</f>
        <v/>
      </c>
      <c r="Q2129" s="38">
        <f t="shared" si="232"/>
        <v>0</v>
      </c>
      <c r="R2129" s="38">
        <f t="shared" si="232"/>
        <v>0</v>
      </c>
      <c r="S2129" s="38">
        <f t="shared" si="232"/>
        <v>0</v>
      </c>
      <c r="T2129" s="38">
        <f t="shared" si="230"/>
        <v>0</v>
      </c>
      <c r="U2129" s="38">
        <f t="shared" si="233"/>
        <v>0</v>
      </c>
      <c r="V2129" s="38">
        <f t="shared" si="233"/>
        <v>0</v>
      </c>
      <c r="W2129" s="38">
        <f t="shared" si="233"/>
        <v>0</v>
      </c>
      <c r="X2129" s="38">
        <f t="shared" si="234"/>
        <v>0</v>
      </c>
      <c r="Y2129" s="38">
        <f t="shared" si="234"/>
        <v>0</v>
      </c>
      <c r="Z2129" s="38">
        <f t="shared" si="234"/>
        <v>0</v>
      </c>
      <c r="AA2129" s="38">
        <f t="shared" si="231"/>
        <v>0</v>
      </c>
      <c r="AB2129" s="38">
        <f t="shared" si="235"/>
        <v>0</v>
      </c>
      <c r="AC2129" s="38">
        <f t="shared" si="236"/>
        <v>0</v>
      </c>
      <c r="AD2129" s="38" t="str">
        <f t="shared" si="237"/>
        <v>000000000000</v>
      </c>
    </row>
    <row r="2130" spans="1:30">
      <c r="A2130" s="9" t="str">
        <f>IF('DATA ACCURATE'!A2133&lt;&gt;"",'DATA ACCURATE'!A2133,"")</f>
        <v/>
      </c>
      <c r="B2130" s="9" t="str">
        <f>IF('DATA ACCURATE'!D2133&lt;&gt;"",'DATA ACCURATE'!D2133,"")</f>
        <v/>
      </c>
      <c r="C2130" s="38" t="str">
        <f>IF($AD2130="000000000000","",INDEX(DATABASE!$W$12:$W$71,MATCH($AD2130,DATABASE!$V$12:$V$71,0)))</f>
        <v/>
      </c>
      <c r="D2130" s="34" t="str">
        <f>IF(C2130="","",IF(E2130="",INDEX(DATABASE!$AF$13:$AF$62,MATCH($C2130,DATABASE!$AC$13:$AC$62,0)),IF(E2130="2x D11",INDEX(DATABASE!$AF$13:$AF$62,MATCH($C2130,DATABASE!$AC$13:$AC$62,0))+2*DATABASE!$AF$62,IF(E2130="3x D11",INDEX(DATABASE!$AF$13:$AF$62,MATCH($C2130,DATABASE!$AC$13:$AC$62,0))+3*DATABASE!$AF$62,""))))</f>
        <v/>
      </c>
      <c r="E2130" s="38" t="str">
        <f>IF(AND($K2130="Y",$G2130&lt;&gt;"UNYIL",$F2130&lt;DATABASE!$O$8),"2x D11",IF(AND($K2130="Y",$G2130&lt;&gt;"UNYIL",$F2130&gt;=DATABASE!$O$8),"3x D11",""))</f>
        <v/>
      </c>
      <c r="F2130" s="9" t="str">
        <f>IF('DATA ACCURATE'!N2133&lt;&gt;"",'DATA ACCURATE'!N2133,"")</f>
        <v/>
      </c>
      <c r="G2130" t="str">
        <f>IF(F2130="","",IF(F2130&lt;=DATABASE!$I$8,"UNYIL",IF(F2130&lt;=DATABASE!$J$8,"KECIL",IF(F2130&lt;DATABASE!$K$8,"TANGGUNG",IF(F2130&gt;=DATABASE!$K$8,"BESAR","")))))</f>
        <v/>
      </c>
      <c r="H2130" s="16" t="str">
        <f>IF('DATA ACCURATE'!J2133&lt;&gt;"",'DATA ACCURATE'!J2133,"")</f>
        <v/>
      </c>
      <c r="I2130" s="35" t="str">
        <f>IF(B2130&lt;&gt;"",IFERROR(VLOOKUP(B2130,'DATA TIMBANGAN'!G:M,7,FALSE),VLOOKUP(B2130,'DATA TIMBANGAN'!G:M,7)),"")</f>
        <v/>
      </c>
      <c r="J2130" s="25" t="str">
        <f>IF(H2130&lt;&gt;"",IFERROR(INDEX(DATABASE!$Z$19:$Z$38,MATCH(DATEVALUE(H2130),DATABASE!$AA$19:$AA$38,0)),INDEX(DATABASE!$Z$12:$Z$18,MATCH(WEEKDAY(H2130,2),DATABASE!$AA$12:$AA$18,0))),"")</f>
        <v/>
      </c>
      <c r="K2130" s="25" t="str">
        <f>IF('DATA ACCURATE'!V2133&lt;&gt;"",'DATA ACCURATE'!V2133,"")</f>
        <v/>
      </c>
      <c r="L2130" s="80" t="str">
        <f>IF($H2130="","",IF(OR($J2130="LIBUR",AND($L2129="LIBUR",$O2129=$O2130)),"LIBUR",IF(AND(OR($L2129="LUAR JAM KERJA 1",$L2129="LUAR JAM KERJA 2"),OR(OR(AND($H2129=$H2130,AND(OR($I2130&gt;DATABASE!$J$3,$I2130&lt;DATABASE!$J$6),((DATEVALUE($H2130)+$I2130)-(DATEVALUE($H2129)+$I2129))&lt;DATABASE!$J$6)),AND($H2129=$H2130,$O2129=$O2130,OR($I2130&gt;DATABASE!$J$6,$I2130&lt;DATABASE!$J$3))),AND(($H2130-$H2129)=1,OR($I2130&lt;DATABASE!$I$6,((DATEVALUE($H2130)+$I2130)-(DATEVALUE($H2129)+$I2129))&lt;DATABASE!$J$6))),$A2130=$A2129),"LUAR JAM KERJA 2",IF(AND(OR(WEEKDAY($H2130,2)=1,WEEKDAY($H2130,2)=2,WEEKDAY($H2130,2)=3,WEEKDAY($H2130,2)=4,WEEKDAY($H2130,2)=5),$I2130&lt;=DATABASE!$J$3,$I2130&gt;=DATABASE!$I$3),"JAM KERJA",IF(AND(WEEKDAY($H2130,2)=6,$I2130&lt;=DATABASE!$J$4,$I2130&gt;=DATABASE!$I$4),"JAM KERJA","LUAR JAM KERJA 1")))))</f>
        <v/>
      </c>
      <c r="M2130" s="33" t="str">
        <f>IF('DATA ACCURATE'!T2133&lt;&gt;"",IF('DATA ACCURATE'!T2133&gt;100,'DATA ACCURATE'!T2133/10,'DATA ACCURATE'!T2133),"")</f>
        <v/>
      </c>
      <c r="N2130" t="str">
        <f>IF(M2130="","",IF(M2130&lt;=DATABASE!$I$9,"LOKAL",IF(M2130&lt;DATABASE!$J$9,"LUAR KOTA 1",IF($M2130&gt;=DATABASE!$J$9,"LUAR KOTA 2",""))))</f>
        <v/>
      </c>
      <c r="O2130" s="38" t="str">
        <f>IF('DATA ACCURATE'!L2133&lt;&gt;"",'DATA ACCURATE'!L2133,"")</f>
        <v/>
      </c>
      <c r="Q2130" s="38">
        <f t="shared" si="232"/>
        <v>0</v>
      </c>
      <c r="R2130" s="38">
        <f t="shared" si="232"/>
        <v>0</v>
      </c>
      <c r="S2130" s="38">
        <f t="shared" si="232"/>
        <v>0</v>
      </c>
      <c r="T2130" s="38">
        <f t="shared" si="230"/>
        <v>0</v>
      </c>
      <c r="U2130" s="38">
        <f t="shared" si="233"/>
        <v>0</v>
      </c>
      <c r="V2130" s="38">
        <f t="shared" si="233"/>
        <v>0</v>
      </c>
      <c r="W2130" s="38">
        <f t="shared" si="233"/>
        <v>0</v>
      </c>
      <c r="X2130" s="38">
        <f t="shared" si="234"/>
        <v>0</v>
      </c>
      <c r="Y2130" s="38">
        <f t="shared" si="234"/>
        <v>0</v>
      </c>
      <c r="Z2130" s="38">
        <f t="shared" si="234"/>
        <v>0</v>
      </c>
      <c r="AA2130" s="38">
        <f t="shared" si="231"/>
        <v>0</v>
      </c>
      <c r="AB2130" s="38">
        <f t="shared" si="235"/>
        <v>0</v>
      </c>
      <c r="AC2130" s="38">
        <f t="shared" si="236"/>
        <v>0</v>
      </c>
      <c r="AD2130" s="38" t="str">
        <f t="shared" si="237"/>
        <v>000000000000</v>
      </c>
    </row>
    <row r="2131" spans="1:30">
      <c r="A2131" s="9" t="str">
        <f>IF('DATA ACCURATE'!A2134&lt;&gt;"",'DATA ACCURATE'!A2134,"")</f>
        <v/>
      </c>
      <c r="B2131" s="9" t="str">
        <f>IF('DATA ACCURATE'!D2134&lt;&gt;"",'DATA ACCURATE'!D2134,"")</f>
        <v/>
      </c>
      <c r="C2131" s="38" t="str">
        <f>IF($AD2131="000000000000","",INDEX(DATABASE!$W$12:$W$71,MATCH($AD2131,DATABASE!$V$12:$V$71,0)))</f>
        <v/>
      </c>
      <c r="D2131" s="34" t="str">
        <f>IF(C2131="","",IF(E2131="",INDEX(DATABASE!$AF$13:$AF$62,MATCH($C2131,DATABASE!$AC$13:$AC$62,0)),IF(E2131="2x D11",INDEX(DATABASE!$AF$13:$AF$62,MATCH($C2131,DATABASE!$AC$13:$AC$62,0))+2*DATABASE!$AF$62,IF(E2131="3x D11",INDEX(DATABASE!$AF$13:$AF$62,MATCH($C2131,DATABASE!$AC$13:$AC$62,0))+3*DATABASE!$AF$62,""))))</f>
        <v/>
      </c>
      <c r="E2131" s="38" t="str">
        <f>IF(AND($K2131="Y",$G2131&lt;&gt;"UNYIL",$F2131&lt;DATABASE!$O$8),"2x D11",IF(AND($K2131="Y",$G2131&lt;&gt;"UNYIL",$F2131&gt;=DATABASE!$O$8),"3x D11",""))</f>
        <v/>
      </c>
      <c r="F2131" s="9" t="str">
        <f>IF('DATA ACCURATE'!N2134&lt;&gt;"",'DATA ACCURATE'!N2134,"")</f>
        <v/>
      </c>
      <c r="G2131" t="str">
        <f>IF(F2131="","",IF(F2131&lt;=DATABASE!$I$8,"UNYIL",IF(F2131&lt;=DATABASE!$J$8,"KECIL",IF(F2131&lt;DATABASE!$K$8,"TANGGUNG",IF(F2131&gt;=DATABASE!$K$8,"BESAR","")))))</f>
        <v/>
      </c>
      <c r="H2131" s="16" t="str">
        <f>IF('DATA ACCURATE'!J2134&lt;&gt;"",'DATA ACCURATE'!J2134,"")</f>
        <v/>
      </c>
      <c r="I2131" s="35" t="str">
        <f>IF(B2131&lt;&gt;"",IFERROR(VLOOKUP(B2131,'DATA TIMBANGAN'!G:M,7,FALSE),VLOOKUP(B2131,'DATA TIMBANGAN'!G:M,7)),"")</f>
        <v/>
      </c>
      <c r="J2131" s="25" t="str">
        <f>IF(H2131&lt;&gt;"",IFERROR(INDEX(DATABASE!$Z$19:$Z$38,MATCH(DATEVALUE(H2131),DATABASE!$AA$19:$AA$38,0)),INDEX(DATABASE!$Z$12:$Z$18,MATCH(WEEKDAY(H2131,2),DATABASE!$AA$12:$AA$18,0))),"")</f>
        <v/>
      </c>
      <c r="K2131" s="25" t="str">
        <f>IF('DATA ACCURATE'!V2134&lt;&gt;"",'DATA ACCURATE'!V2134,"")</f>
        <v/>
      </c>
      <c r="L2131" s="80" t="str">
        <f>IF($H2131="","",IF(OR($J2131="LIBUR",AND($L2130="LIBUR",$O2130=$O2131)),"LIBUR",IF(AND(OR($L2130="LUAR JAM KERJA 1",$L2130="LUAR JAM KERJA 2"),OR(OR(AND($H2130=$H2131,AND(OR($I2131&gt;DATABASE!$J$3,$I2131&lt;DATABASE!$J$6),((DATEVALUE($H2131)+$I2131)-(DATEVALUE($H2130)+$I2130))&lt;DATABASE!$J$6)),AND($H2130=$H2131,$O2130=$O2131,OR($I2131&gt;DATABASE!$J$6,$I2131&lt;DATABASE!$J$3))),AND(($H2131-$H2130)=1,OR($I2131&lt;DATABASE!$I$6,((DATEVALUE($H2131)+$I2131)-(DATEVALUE($H2130)+$I2130))&lt;DATABASE!$J$6))),$A2131=$A2130),"LUAR JAM KERJA 2",IF(AND(OR(WEEKDAY($H2131,2)=1,WEEKDAY($H2131,2)=2,WEEKDAY($H2131,2)=3,WEEKDAY($H2131,2)=4,WEEKDAY($H2131,2)=5),$I2131&lt;=DATABASE!$J$3,$I2131&gt;=DATABASE!$I$3),"JAM KERJA",IF(AND(WEEKDAY($H2131,2)=6,$I2131&lt;=DATABASE!$J$4,$I2131&gt;=DATABASE!$I$4),"JAM KERJA","LUAR JAM KERJA 1")))))</f>
        <v/>
      </c>
      <c r="M2131" s="33" t="str">
        <f>IF('DATA ACCURATE'!T2134&lt;&gt;"",IF('DATA ACCURATE'!T2134&gt;100,'DATA ACCURATE'!T2134/10,'DATA ACCURATE'!T2134),"")</f>
        <v/>
      </c>
      <c r="N2131" t="str">
        <f>IF(M2131="","",IF(M2131&lt;=DATABASE!$I$9,"LOKAL",IF(M2131&lt;DATABASE!$J$9,"LUAR KOTA 1",IF($M2131&gt;=DATABASE!$J$9,"LUAR KOTA 2",""))))</f>
        <v/>
      </c>
      <c r="O2131" s="38" t="str">
        <f>IF('DATA ACCURATE'!L2134&lt;&gt;"",'DATA ACCURATE'!L2134,"")</f>
        <v/>
      </c>
      <c r="Q2131" s="38">
        <f t="shared" si="232"/>
        <v>0</v>
      </c>
      <c r="R2131" s="38">
        <f t="shared" si="232"/>
        <v>0</v>
      </c>
      <c r="S2131" s="38">
        <f t="shared" si="232"/>
        <v>0</v>
      </c>
      <c r="T2131" s="38">
        <f t="shared" si="230"/>
        <v>0</v>
      </c>
      <c r="U2131" s="38">
        <f t="shared" si="233"/>
        <v>0</v>
      </c>
      <c r="V2131" s="38">
        <f t="shared" si="233"/>
        <v>0</v>
      </c>
      <c r="W2131" s="38">
        <f t="shared" si="233"/>
        <v>0</v>
      </c>
      <c r="X2131" s="38">
        <f t="shared" si="234"/>
        <v>0</v>
      </c>
      <c r="Y2131" s="38">
        <f t="shared" si="234"/>
        <v>0</v>
      </c>
      <c r="Z2131" s="38">
        <f t="shared" si="234"/>
        <v>0</v>
      </c>
      <c r="AA2131" s="38">
        <f t="shared" si="231"/>
        <v>0</v>
      </c>
      <c r="AB2131" s="38">
        <f t="shared" si="235"/>
        <v>0</v>
      </c>
      <c r="AC2131" s="38">
        <f t="shared" si="236"/>
        <v>0</v>
      </c>
      <c r="AD2131" s="38" t="str">
        <f t="shared" si="237"/>
        <v>000000000000</v>
      </c>
    </row>
    <row r="2132" spans="1:30">
      <c r="A2132" s="9" t="str">
        <f>IF('DATA ACCURATE'!A2135&lt;&gt;"",'DATA ACCURATE'!A2135,"")</f>
        <v/>
      </c>
      <c r="B2132" s="9" t="str">
        <f>IF('DATA ACCURATE'!D2135&lt;&gt;"",'DATA ACCURATE'!D2135,"")</f>
        <v/>
      </c>
      <c r="C2132" s="38" t="str">
        <f>IF($AD2132="000000000000","",INDEX(DATABASE!$W$12:$W$71,MATCH($AD2132,DATABASE!$V$12:$V$71,0)))</f>
        <v/>
      </c>
      <c r="D2132" s="34" t="str">
        <f>IF(C2132="","",IF(E2132="",INDEX(DATABASE!$AF$13:$AF$62,MATCH($C2132,DATABASE!$AC$13:$AC$62,0)),IF(E2132="2x D11",INDEX(DATABASE!$AF$13:$AF$62,MATCH($C2132,DATABASE!$AC$13:$AC$62,0))+2*DATABASE!$AF$62,IF(E2132="3x D11",INDEX(DATABASE!$AF$13:$AF$62,MATCH($C2132,DATABASE!$AC$13:$AC$62,0))+3*DATABASE!$AF$62,""))))</f>
        <v/>
      </c>
      <c r="E2132" s="38" t="str">
        <f>IF(AND($K2132="Y",$G2132&lt;&gt;"UNYIL",$F2132&lt;DATABASE!$O$8),"2x D11",IF(AND($K2132="Y",$G2132&lt;&gt;"UNYIL",$F2132&gt;=DATABASE!$O$8),"3x D11",""))</f>
        <v/>
      </c>
      <c r="F2132" s="9" t="str">
        <f>IF('DATA ACCURATE'!N2135&lt;&gt;"",'DATA ACCURATE'!N2135,"")</f>
        <v/>
      </c>
      <c r="G2132" t="str">
        <f>IF(F2132="","",IF(F2132&lt;=DATABASE!$I$8,"UNYIL",IF(F2132&lt;=DATABASE!$J$8,"KECIL",IF(F2132&lt;DATABASE!$K$8,"TANGGUNG",IF(F2132&gt;=DATABASE!$K$8,"BESAR","")))))</f>
        <v/>
      </c>
      <c r="H2132" s="16" t="str">
        <f>IF('DATA ACCURATE'!J2135&lt;&gt;"",'DATA ACCURATE'!J2135,"")</f>
        <v/>
      </c>
      <c r="I2132" s="35" t="str">
        <f>IF(B2132&lt;&gt;"",IFERROR(VLOOKUP(B2132,'DATA TIMBANGAN'!G:M,7,FALSE),VLOOKUP(B2132,'DATA TIMBANGAN'!G:M,7)),"")</f>
        <v/>
      </c>
      <c r="J2132" s="25" t="str">
        <f>IF(H2132&lt;&gt;"",IFERROR(INDEX(DATABASE!$Z$19:$Z$38,MATCH(DATEVALUE(H2132),DATABASE!$AA$19:$AA$38,0)),INDEX(DATABASE!$Z$12:$Z$18,MATCH(WEEKDAY(H2132,2),DATABASE!$AA$12:$AA$18,0))),"")</f>
        <v/>
      </c>
      <c r="K2132" s="25" t="str">
        <f>IF('DATA ACCURATE'!V2135&lt;&gt;"",'DATA ACCURATE'!V2135,"")</f>
        <v/>
      </c>
      <c r="L2132" s="80" t="str">
        <f>IF($H2132="","",IF(OR($J2132="LIBUR",AND($L2131="LIBUR",$O2131=$O2132)),"LIBUR",IF(AND(OR($L2131="LUAR JAM KERJA 1",$L2131="LUAR JAM KERJA 2"),OR(OR(AND($H2131=$H2132,AND(OR($I2132&gt;DATABASE!$J$3,$I2132&lt;DATABASE!$J$6),((DATEVALUE($H2132)+$I2132)-(DATEVALUE($H2131)+$I2131))&lt;DATABASE!$J$6)),AND($H2131=$H2132,$O2131=$O2132,OR($I2132&gt;DATABASE!$J$6,$I2132&lt;DATABASE!$J$3))),AND(($H2132-$H2131)=1,OR($I2132&lt;DATABASE!$I$6,((DATEVALUE($H2132)+$I2132)-(DATEVALUE($H2131)+$I2131))&lt;DATABASE!$J$6))),$A2132=$A2131),"LUAR JAM KERJA 2",IF(AND(OR(WEEKDAY($H2132,2)=1,WEEKDAY($H2132,2)=2,WEEKDAY($H2132,2)=3,WEEKDAY($H2132,2)=4,WEEKDAY($H2132,2)=5),$I2132&lt;=DATABASE!$J$3,$I2132&gt;=DATABASE!$I$3),"JAM KERJA",IF(AND(WEEKDAY($H2132,2)=6,$I2132&lt;=DATABASE!$J$4,$I2132&gt;=DATABASE!$I$4),"JAM KERJA","LUAR JAM KERJA 1")))))</f>
        <v/>
      </c>
      <c r="M2132" s="33" t="str">
        <f>IF('DATA ACCURATE'!T2135&lt;&gt;"",IF('DATA ACCURATE'!T2135&gt;100,'DATA ACCURATE'!T2135/10,'DATA ACCURATE'!T2135),"")</f>
        <v/>
      </c>
      <c r="N2132" t="str">
        <f>IF(M2132="","",IF(M2132&lt;=DATABASE!$I$9,"LOKAL",IF(M2132&lt;DATABASE!$J$9,"LUAR KOTA 1",IF($M2132&gt;=DATABASE!$J$9,"LUAR KOTA 2",""))))</f>
        <v/>
      </c>
      <c r="O2132" s="38" t="str">
        <f>IF('DATA ACCURATE'!L2135&lt;&gt;"",'DATA ACCURATE'!L2135,"")</f>
        <v/>
      </c>
      <c r="Q2132" s="38">
        <f t="shared" si="232"/>
        <v>0</v>
      </c>
      <c r="R2132" s="38">
        <f t="shared" si="232"/>
        <v>0</v>
      </c>
      <c r="S2132" s="38">
        <f t="shared" si="232"/>
        <v>0</v>
      </c>
      <c r="T2132" s="38">
        <f t="shared" si="230"/>
        <v>0</v>
      </c>
      <c r="U2132" s="38">
        <f t="shared" si="233"/>
        <v>0</v>
      </c>
      <c r="V2132" s="38">
        <f t="shared" si="233"/>
        <v>0</v>
      </c>
      <c r="W2132" s="38">
        <f t="shared" si="233"/>
        <v>0</v>
      </c>
      <c r="X2132" s="38">
        <f t="shared" si="234"/>
        <v>0</v>
      </c>
      <c r="Y2132" s="38">
        <f t="shared" si="234"/>
        <v>0</v>
      </c>
      <c r="Z2132" s="38">
        <f t="shared" si="234"/>
        <v>0</v>
      </c>
      <c r="AA2132" s="38">
        <f t="shared" si="231"/>
        <v>0</v>
      </c>
      <c r="AB2132" s="38">
        <f t="shared" si="235"/>
        <v>0</v>
      </c>
      <c r="AC2132" s="38">
        <f t="shared" si="236"/>
        <v>0</v>
      </c>
      <c r="AD2132" s="38" t="str">
        <f t="shared" si="237"/>
        <v>000000000000</v>
      </c>
    </row>
    <row r="2133" spans="1:30">
      <c r="A2133" s="9" t="str">
        <f>IF('DATA ACCURATE'!A2136&lt;&gt;"",'DATA ACCURATE'!A2136,"")</f>
        <v/>
      </c>
      <c r="B2133" s="9" t="str">
        <f>IF('DATA ACCURATE'!D2136&lt;&gt;"",'DATA ACCURATE'!D2136,"")</f>
        <v/>
      </c>
      <c r="C2133" s="38" t="str">
        <f>IF($AD2133="000000000000","",INDEX(DATABASE!$W$12:$W$71,MATCH($AD2133,DATABASE!$V$12:$V$71,0)))</f>
        <v/>
      </c>
      <c r="D2133" s="34" t="str">
        <f>IF(C2133="","",IF(E2133="",INDEX(DATABASE!$AF$13:$AF$62,MATCH($C2133,DATABASE!$AC$13:$AC$62,0)),IF(E2133="2x D11",INDEX(DATABASE!$AF$13:$AF$62,MATCH($C2133,DATABASE!$AC$13:$AC$62,0))+2*DATABASE!$AF$62,IF(E2133="3x D11",INDEX(DATABASE!$AF$13:$AF$62,MATCH($C2133,DATABASE!$AC$13:$AC$62,0))+3*DATABASE!$AF$62,""))))</f>
        <v/>
      </c>
      <c r="E2133" s="38" t="str">
        <f>IF(AND($K2133="Y",$G2133&lt;&gt;"UNYIL",$F2133&lt;DATABASE!$O$8),"2x D11",IF(AND($K2133="Y",$G2133&lt;&gt;"UNYIL",$F2133&gt;=DATABASE!$O$8),"3x D11",""))</f>
        <v/>
      </c>
      <c r="F2133" s="9" t="str">
        <f>IF('DATA ACCURATE'!N2136&lt;&gt;"",'DATA ACCURATE'!N2136,"")</f>
        <v/>
      </c>
      <c r="G2133" t="str">
        <f>IF(F2133="","",IF(F2133&lt;=DATABASE!$I$8,"UNYIL",IF(F2133&lt;=DATABASE!$J$8,"KECIL",IF(F2133&lt;DATABASE!$K$8,"TANGGUNG",IF(F2133&gt;=DATABASE!$K$8,"BESAR","")))))</f>
        <v/>
      </c>
      <c r="H2133" s="16" t="str">
        <f>IF('DATA ACCURATE'!J2136&lt;&gt;"",'DATA ACCURATE'!J2136,"")</f>
        <v/>
      </c>
      <c r="I2133" s="35" t="str">
        <f>IF(B2133&lt;&gt;"",IFERROR(VLOOKUP(B2133,'DATA TIMBANGAN'!G:M,7,FALSE),VLOOKUP(B2133,'DATA TIMBANGAN'!G:M,7)),"")</f>
        <v/>
      </c>
      <c r="J2133" s="25" t="str">
        <f>IF(H2133&lt;&gt;"",IFERROR(INDEX(DATABASE!$Z$19:$Z$38,MATCH(DATEVALUE(H2133),DATABASE!$AA$19:$AA$38,0)),INDEX(DATABASE!$Z$12:$Z$18,MATCH(WEEKDAY(H2133,2),DATABASE!$AA$12:$AA$18,0))),"")</f>
        <v/>
      </c>
      <c r="K2133" s="25" t="str">
        <f>IF('DATA ACCURATE'!V2136&lt;&gt;"",'DATA ACCURATE'!V2136,"")</f>
        <v/>
      </c>
      <c r="L2133" s="80" t="str">
        <f>IF($H2133="","",IF(OR($J2133="LIBUR",AND($L2132="LIBUR",$O2132=$O2133)),"LIBUR",IF(AND(OR($L2132="LUAR JAM KERJA 1",$L2132="LUAR JAM KERJA 2"),OR(OR(AND($H2132=$H2133,AND(OR($I2133&gt;DATABASE!$J$3,$I2133&lt;DATABASE!$J$6),((DATEVALUE($H2133)+$I2133)-(DATEVALUE($H2132)+$I2132))&lt;DATABASE!$J$6)),AND($H2132=$H2133,$O2132=$O2133,OR($I2133&gt;DATABASE!$J$6,$I2133&lt;DATABASE!$J$3))),AND(($H2133-$H2132)=1,OR($I2133&lt;DATABASE!$I$6,((DATEVALUE($H2133)+$I2133)-(DATEVALUE($H2132)+$I2132))&lt;DATABASE!$J$6))),$A2133=$A2132),"LUAR JAM KERJA 2",IF(AND(OR(WEEKDAY($H2133,2)=1,WEEKDAY($H2133,2)=2,WEEKDAY($H2133,2)=3,WEEKDAY($H2133,2)=4,WEEKDAY($H2133,2)=5),$I2133&lt;=DATABASE!$J$3,$I2133&gt;=DATABASE!$I$3),"JAM KERJA",IF(AND(WEEKDAY($H2133,2)=6,$I2133&lt;=DATABASE!$J$4,$I2133&gt;=DATABASE!$I$4),"JAM KERJA","LUAR JAM KERJA 1")))))</f>
        <v/>
      </c>
      <c r="M2133" s="33" t="str">
        <f>IF('DATA ACCURATE'!T2136&lt;&gt;"",IF('DATA ACCURATE'!T2136&gt;100,'DATA ACCURATE'!T2136/10,'DATA ACCURATE'!T2136),"")</f>
        <v/>
      </c>
      <c r="N2133" t="str">
        <f>IF(M2133="","",IF(M2133&lt;=DATABASE!$I$9,"LOKAL",IF(M2133&lt;DATABASE!$J$9,"LUAR KOTA 1",IF($M2133&gt;=DATABASE!$J$9,"LUAR KOTA 2",""))))</f>
        <v/>
      </c>
      <c r="O2133" s="38" t="str">
        <f>IF('DATA ACCURATE'!L2136&lt;&gt;"",'DATA ACCURATE'!L2136,"")</f>
        <v/>
      </c>
      <c r="Q2133" s="38">
        <f t="shared" si="232"/>
        <v>0</v>
      </c>
      <c r="R2133" s="38">
        <f t="shared" si="232"/>
        <v>0</v>
      </c>
      <c r="S2133" s="38">
        <f t="shared" si="232"/>
        <v>0</v>
      </c>
      <c r="T2133" s="38">
        <f t="shared" si="230"/>
        <v>0</v>
      </c>
      <c r="U2133" s="38">
        <f t="shared" si="233"/>
        <v>0</v>
      </c>
      <c r="V2133" s="38">
        <f t="shared" si="233"/>
        <v>0</v>
      </c>
      <c r="W2133" s="38">
        <f t="shared" si="233"/>
        <v>0</v>
      </c>
      <c r="X2133" s="38">
        <f t="shared" si="234"/>
        <v>0</v>
      </c>
      <c r="Y2133" s="38">
        <f t="shared" si="234"/>
        <v>0</v>
      </c>
      <c r="Z2133" s="38">
        <f t="shared" si="234"/>
        <v>0</v>
      </c>
      <c r="AA2133" s="38">
        <f t="shared" si="231"/>
        <v>0</v>
      </c>
      <c r="AB2133" s="38">
        <f t="shared" si="235"/>
        <v>0</v>
      </c>
      <c r="AC2133" s="38">
        <f t="shared" si="236"/>
        <v>0</v>
      </c>
      <c r="AD2133" s="38" t="str">
        <f t="shared" si="237"/>
        <v>000000000000</v>
      </c>
    </row>
    <row r="2134" spans="1:30">
      <c r="A2134" s="9" t="str">
        <f>IF('DATA ACCURATE'!A2137&lt;&gt;"",'DATA ACCURATE'!A2137,"")</f>
        <v/>
      </c>
      <c r="B2134" s="9" t="str">
        <f>IF('DATA ACCURATE'!D2137&lt;&gt;"",'DATA ACCURATE'!D2137,"")</f>
        <v/>
      </c>
      <c r="C2134" s="38" t="str">
        <f>IF($AD2134="000000000000","",INDEX(DATABASE!$W$12:$W$71,MATCH($AD2134,DATABASE!$V$12:$V$71,0)))</f>
        <v/>
      </c>
      <c r="D2134" s="34" t="str">
        <f>IF(C2134="","",IF(E2134="",INDEX(DATABASE!$AF$13:$AF$62,MATCH($C2134,DATABASE!$AC$13:$AC$62,0)),IF(E2134="2x D11",INDEX(DATABASE!$AF$13:$AF$62,MATCH($C2134,DATABASE!$AC$13:$AC$62,0))+2*DATABASE!$AF$62,IF(E2134="3x D11",INDEX(DATABASE!$AF$13:$AF$62,MATCH($C2134,DATABASE!$AC$13:$AC$62,0))+3*DATABASE!$AF$62,""))))</f>
        <v/>
      </c>
      <c r="E2134" s="38" t="str">
        <f>IF(AND($K2134="Y",$G2134&lt;&gt;"UNYIL",$F2134&lt;DATABASE!$O$8),"2x D11",IF(AND($K2134="Y",$G2134&lt;&gt;"UNYIL",$F2134&gt;=DATABASE!$O$8),"3x D11",""))</f>
        <v/>
      </c>
      <c r="F2134" s="9" t="str">
        <f>IF('DATA ACCURATE'!N2137&lt;&gt;"",'DATA ACCURATE'!N2137,"")</f>
        <v/>
      </c>
      <c r="G2134" t="str">
        <f>IF(F2134="","",IF(F2134&lt;=DATABASE!$I$8,"UNYIL",IF(F2134&lt;=DATABASE!$J$8,"KECIL",IF(F2134&lt;DATABASE!$K$8,"TANGGUNG",IF(F2134&gt;=DATABASE!$K$8,"BESAR","")))))</f>
        <v/>
      </c>
      <c r="H2134" s="16" t="str">
        <f>IF('DATA ACCURATE'!J2137&lt;&gt;"",'DATA ACCURATE'!J2137,"")</f>
        <v/>
      </c>
      <c r="I2134" s="35" t="str">
        <f>IF(B2134&lt;&gt;"",IFERROR(VLOOKUP(B2134,'DATA TIMBANGAN'!G:M,7,FALSE),VLOOKUP(B2134,'DATA TIMBANGAN'!G:M,7)),"")</f>
        <v/>
      </c>
      <c r="J2134" s="25" t="str">
        <f>IF(H2134&lt;&gt;"",IFERROR(INDEX(DATABASE!$Z$19:$Z$38,MATCH(DATEVALUE(H2134),DATABASE!$AA$19:$AA$38,0)),INDEX(DATABASE!$Z$12:$Z$18,MATCH(WEEKDAY(H2134,2),DATABASE!$AA$12:$AA$18,0))),"")</f>
        <v/>
      </c>
      <c r="K2134" s="25" t="str">
        <f>IF('DATA ACCURATE'!V2137&lt;&gt;"",'DATA ACCURATE'!V2137,"")</f>
        <v/>
      </c>
      <c r="L2134" s="80" t="str">
        <f>IF($H2134="","",IF(OR($J2134="LIBUR",AND($L2133="LIBUR",$O2133=$O2134)),"LIBUR",IF(AND(OR($L2133="LUAR JAM KERJA 1",$L2133="LUAR JAM KERJA 2"),OR(OR(AND($H2133=$H2134,AND(OR($I2134&gt;DATABASE!$J$3,$I2134&lt;DATABASE!$J$6),((DATEVALUE($H2134)+$I2134)-(DATEVALUE($H2133)+$I2133))&lt;DATABASE!$J$6)),AND($H2133=$H2134,$O2133=$O2134,OR($I2134&gt;DATABASE!$J$6,$I2134&lt;DATABASE!$J$3))),AND(($H2134-$H2133)=1,OR($I2134&lt;DATABASE!$I$6,((DATEVALUE($H2134)+$I2134)-(DATEVALUE($H2133)+$I2133))&lt;DATABASE!$J$6))),$A2134=$A2133),"LUAR JAM KERJA 2",IF(AND(OR(WEEKDAY($H2134,2)=1,WEEKDAY($H2134,2)=2,WEEKDAY($H2134,2)=3,WEEKDAY($H2134,2)=4,WEEKDAY($H2134,2)=5),$I2134&lt;=DATABASE!$J$3,$I2134&gt;=DATABASE!$I$3),"JAM KERJA",IF(AND(WEEKDAY($H2134,2)=6,$I2134&lt;=DATABASE!$J$4,$I2134&gt;=DATABASE!$I$4),"JAM KERJA","LUAR JAM KERJA 1")))))</f>
        <v/>
      </c>
      <c r="M2134" s="33" t="str">
        <f>IF('DATA ACCURATE'!T2137&lt;&gt;"",IF('DATA ACCURATE'!T2137&gt;100,'DATA ACCURATE'!T2137/10,'DATA ACCURATE'!T2137),"")</f>
        <v/>
      </c>
      <c r="N2134" t="str">
        <f>IF(M2134="","",IF(M2134&lt;=DATABASE!$I$9,"LOKAL",IF(M2134&lt;DATABASE!$J$9,"LUAR KOTA 1",IF($M2134&gt;=DATABASE!$J$9,"LUAR KOTA 2",""))))</f>
        <v/>
      </c>
      <c r="O2134" s="38" t="str">
        <f>IF('DATA ACCURATE'!L2137&lt;&gt;"",'DATA ACCURATE'!L2137,"")</f>
        <v/>
      </c>
      <c r="Q2134" s="38">
        <f t="shared" si="232"/>
        <v>0</v>
      </c>
      <c r="R2134" s="38">
        <f t="shared" si="232"/>
        <v>0</v>
      </c>
      <c r="S2134" s="38">
        <f t="shared" si="232"/>
        <v>0</v>
      </c>
      <c r="T2134" s="38">
        <f t="shared" si="230"/>
        <v>0</v>
      </c>
      <c r="U2134" s="38">
        <f t="shared" si="233"/>
        <v>0</v>
      </c>
      <c r="V2134" s="38">
        <f t="shared" si="233"/>
        <v>0</v>
      </c>
      <c r="W2134" s="38">
        <f t="shared" si="233"/>
        <v>0</v>
      </c>
      <c r="X2134" s="38">
        <f t="shared" si="234"/>
        <v>0</v>
      </c>
      <c r="Y2134" s="38">
        <f t="shared" si="234"/>
        <v>0</v>
      </c>
      <c r="Z2134" s="38">
        <f t="shared" si="234"/>
        <v>0</v>
      </c>
      <c r="AA2134" s="38">
        <f t="shared" si="231"/>
        <v>0</v>
      </c>
      <c r="AB2134" s="38">
        <f t="shared" si="235"/>
        <v>0</v>
      </c>
      <c r="AC2134" s="38">
        <f t="shared" si="236"/>
        <v>0</v>
      </c>
      <c r="AD2134" s="38" t="str">
        <f t="shared" si="237"/>
        <v>000000000000</v>
      </c>
    </row>
    <row r="2135" spans="1:30">
      <c r="A2135" s="9" t="str">
        <f>IF('DATA ACCURATE'!A2138&lt;&gt;"",'DATA ACCURATE'!A2138,"")</f>
        <v/>
      </c>
      <c r="B2135" s="9" t="str">
        <f>IF('DATA ACCURATE'!D2138&lt;&gt;"",'DATA ACCURATE'!D2138,"")</f>
        <v/>
      </c>
      <c r="C2135" s="38" t="str">
        <f>IF($AD2135="000000000000","",INDEX(DATABASE!$W$12:$W$71,MATCH($AD2135,DATABASE!$V$12:$V$71,0)))</f>
        <v/>
      </c>
      <c r="D2135" s="34" t="str">
        <f>IF(C2135="","",IF(E2135="",INDEX(DATABASE!$AF$13:$AF$62,MATCH($C2135,DATABASE!$AC$13:$AC$62,0)),IF(E2135="2x D11",INDEX(DATABASE!$AF$13:$AF$62,MATCH($C2135,DATABASE!$AC$13:$AC$62,0))+2*DATABASE!$AF$62,IF(E2135="3x D11",INDEX(DATABASE!$AF$13:$AF$62,MATCH($C2135,DATABASE!$AC$13:$AC$62,0))+3*DATABASE!$AF$62,""))))</f>
        <v/>
      </c>
      <c r="E2135" s="38" t="str">
        <f>IF(AND($K2135="Y",$G2135&lt;&gt;"UNYIL",$F2135&lt;DATABASE!$O$8),"2x D11",IF(AND($K2135="Y",$G2135&lt;&gt;"UNYIL",$F2135&gt;=DATABASE!$O$8),"3x D11",""))</f>
        <v/>
      </c>
      <c r="F2135" s="9" t="str">
        <f>IF('DATA ACCURATE'!N2138&lt;&gt;"",'DATA ACCURATE'!N2138,"")</f>
        <v/>
      </c>
      <c r="G2135" t="str">
        <f>IF(F2135="","",IF(F2135&lt;=DATABASE!$I$8,"UNYIL",IF(F2135&lt;=DATABASE!$J$8,"KECIL",IF(F2135&lt;DATABASE!$K$8,"TANGGUNG",IF(F2135&gt;=DATABASE!$K$8,"BESAR","")))))</f>
        <v/>
      </c>
      <c r="H2135" s="16" t="str">
        <f>IF('DATA ACCURATE'!J2138&lt;&gt;"",'DATA ACCURATE'!J2138,"")</f>
        <v/>
      </c>
      <c r="I2135" s="35" t="str">
        <f>IF(B2135&lt;&gt;"",IFERROR(VLOOKUP(B2135,'DATA TIMBANGAN'!G:M,7,FALSE),VLOOKUP(B2135,'DATA TIMBANGAN'!G:M,7)),"")</f>
        <v/>
      </c>
      <c r="J2135" s="25" t="str">
        <f>IF(H2135&lt;&gt;"",IFERROR(INDEX(DATABASE!$Z$19:$Z$38,MATCH(DATEVALUE(H2135),DATABASE!$AA$19:$AA$38,0)),INDEX(DATABASE!$Z$12:$Z$18,MATCH(WEEKDAY(H2135,2),DATABASE!$AA$12:$AA$18,0))),"")</f>
        <v/>
      </c>
      <c r="K2135" s="25" t="str">
        <f>IF('DATA ACCURATE'!V2138&lt;&gt;"",'DATA ACCURATE'!V2138,"")</f>
        <v/>
      </c>
      <c r="L2135" s="80" t="str">
        <f>IF($H2135="","",IF(OR($J2135="LIBUR",AND($L2134="LIBUR",$O2134=$O2135)),"LIBUR",IF(AND(OR($L2134="LUAR JAM KERJA 1",$L2134="LUAR JAM KERJA 2"),OR(OR(AND($H2134=$H2135,AND(OR($I2135&gt;DATABASE!$J$3,$I2135&lt;DATABASE!$J$6),((DATEVALUE($H2135)+$I2135)-(DATEVALUE($H2134)+$I2134))&lt;DATABASE!$J$6)),AND($H2134=$H2135,$O2134=$O2135,OR($I2135&gt;DATABASE!$J$6,$I2135&lt;DATABASE!$J$3))),AND(($H2135-$H2134)=1,OR($I2135&lt;DATABASE!$I$6,((DATEVALUE($H2135)+$I2135)-(DATEVALUE($H2134)+$I2134))&lt;DATABASE!$J$6))),$A2135=$A2134),"LUAR JAM KERJA 2",IF(AND(OR(WEEKDAY($H2135,2)=1,WEEKDAY($H2135,2)=2,WEEKDAY($H2135,2)=3,WEEKDAY($H2135,2)=4,WEEKDAY($H2135,2)=5),$I2135&lt;=DATABASE!$J$3,$I2135&gt;=DATABASE!$I$3),"JAM KERJA",IF(AND(WEEKDAY($H2135,2)=6,$I2135&lt;=DATABASE!$J$4,$I2135&gt;=DATABASE!$I$4),"JAM KERJA","LUAR JAM KERJA 1")))))</f>
        <v/>
      </c>
      <c r="M2135" s="33" t="str">
        <f>IF('DATA ACCURATE'!T2138&lt;&gt;"",IF('DATA ACCURATE'!T2138&gt;100,'DATA ACCURATE'!T2138/10,'DATA ACCURATE'!T2138),"")</f>
        <v/>
      </c>
      <c r="N2135" t="str">
        <f>IF(M2135="","",IF(M2135&lt;=DATABASE!$I$9,"LOKAL",IF(M2135&lt;DATABASE!$J$9,"LUAR KOTA 1",IF($M2135&gt;=DATABASE!$J$9,"LUAR KOTA 2",""))))</f>
        <v/>
      </c>
      <c r="O2135" s="38" t="str">
        <f>IF('DATA ACCURATE'!L2138&lt;&gt;"",'DATA ACCURATE'!L2138,"")</f>
        <v/>
      </c>
      <c r="Q2135" s="38">
        <f t="shared" si="232"/>
        <v>0</v>
      </c>
      <c r="R2135" s="38">
        <f t="shared" si="232"/>
        <v>0</v>
      </c>
      <c r="S2135" s="38">
        <f t="shared" si="232"/>
        <v>0</v>
      </c>
      <c r="T2135" s="38">
        <f t="shared" si="230"/>
        <v>0</v>
      </c>
      <c r="U2135" s="38">
        <f t="shared" si="233"/>
        <v>0</v>
      </c>
      <c r="V2135" s="38">
        <f t="shared" si="233"/>
        <v>0</v>
      </c>
      <c r="W2135" s="38">
        <f t="shared" si="233"/>
        <v>0</v>
      </c>
      <c r="X2135" s="38">
        <f t="shared" si="234"/>
        <v>0</v>
      </c>
      <c r="Y2135" s="38">
        <f t="shared" si="234"/>
        <v>0</v>
      </c>
      <c r="Z2135" s="38">
        <f t="shared" si="234"/>
        <v>0</v>
      </c>
      <c r="AA2135" s="38">
        <f t="shared" si="231"/>
        <v>0</v>
      </c>
      <c r="AB2135" s="38">
        <f t="shared" si="235"/>
        <v>0</v>
      </c>
      <c r="AC2135" s="38">
        <f t="shared" si="236"/>
        <v>0</v>
      </c>
      <c r="AD2135" s="38" t="str">
        <f t="shared" si="237"/>
        <v>000000000000</v>
      </c>
    </row>
    <row r="2136" spans="1:30">
      <c r="A2136" s="9" t="str">
        <f>IF('DATA ACCURATE'!A2139&lt;&gt;"",'DATA ACCURATE'!A2139,"")</f>
        <v/>
      </c>
      <c r="B2136" s="9" t="str">
        <f>IF('DATA ACCURATE'!D2139&lt;&gt;"",'DATA ACCURATE'!D2139,"")</f>
        <v/>
      </c>
      <c r="C2136" s="38" t="str">
        <f>IF($AD2136="000000000000","",INDEX(DATABASE!$W$12:$W$71,MATCH($AD2136,DATABASE!$V$12:$V$71,0)))</f>
        <v/>
      </c>
      <c r="D2136" s="34" t="str">
        <f>IF(C2136="","",IF(E2136="",INDEX(DATABASE!$AF$13:$AF$62,MATCH($C2136,DATABASE!$AC$13:$AC$62,0)),IF(E2136="2x D11",INDEX(DATABASE!$AF$13:$AF$62,MATCH($C2136,DATABASE!$AC$13:$AC$62,0))+2*DATABASE!$AF$62,IF(E2136="3x D11",INDEX(DATABASE!$AF$13:$AF$62,MATCH($C2136,DATABASE!$AC$13:$AC$62,0))+3*DATABASE!$AF$62,""))))</f>
        <v/>
      </c>
      <c r="E2136" s="38" t="str">
        <f>IF(AND($K2136="Y",$G2136&lt;&gt;"UNYIL",$F2136&lt;DATABASE!$O$8),"2x D11",IF(AND($K2136="Y",$G2136&lt;&gt;"UNYIL",$F2136&gt;=DATABASE!$O$8),"3x D11",""))</f>
        <v/>
      </c>
      <c r="F2136" s="9" t="str">
        <f>IF('DATA ACCURATE'!N2139&lt;&gt;"",'DATA ACCURATE'!N2139,"")</f>
        <v/>
      </c>
      <c r="G2136" t="str">
        <f>IF(F2136="","",IF(F2136&lt;=DATABASE!$I$8,"UNYIL",IF(F2136&lt;=DATABASE!$J$8,"KECIL",IF(F2136&lt;DATABASE!$K$8,"TANGGUNG",IF(F2136&gt;=DATABASE!$K$8,"BESAR","")))))</f>
        <v/>
      </c>
      <c r="H2136" s="16" t="str">
        <f>IF('DATA ACCURATE'!J2139&lt;&gt;"",'DATA ACCURATE'!J2139,"")</f>
        <v/>
      </c>
      <c r="I2136" s="35" t="str">
        <f>IF(B2136&lt;&gt;"",IFERROR(VLOOKUP(B2136,'DATA TIMBANGAN'!G:M,7,FALSE),VLOOKUP(B2136,'DATA TIMBANGAN'!G:M,7)),"")</f>
        <v/>
      </c>
      <c r="J2136" s="25" t="str">
        <f>IF(H2136&lt;&gt;"",IFERROR(INDEX(DATABASE!$Z$19:$Z$38,MATCH(DATEVALUE(H2136),DATABASE!$AA$19:$AA$38,0)),INDEX(DATABASE!$Z$12:$Z$18,MATCH(WEEKDAY(H2136,2),DATABASE!$AA$12:$AA$18,0))),"")</f>
        <v/>
      </c>
      <c r="K2136" s="25" t="str">
        <f>IF('DATA ACCURATE'!V2139&lt;&gt;"",'DATA ACCURATE'!V2139,"")</f>
        <v/>
      </c>
      <c r="L2136" s="80" t="str">
        <f>IF($H2136="","",IF(OR($J2136="LIBUR",AND($L2135="LIBUR",$O2135=$O2136)),"LIBUR",IF(AND(OR($L2135="LUAR JAM KERJA 1",$L2135="LUAR JAM KERJA 2"),OR(OR(AND($H2135=$H2136,AND(OR($I2136&gt;DATABASE!$J$3,$I2136&lt;DATABASE!$J$6),((DATEVALUE($H2136)+$I2136)-(DATEVALUE($H2135)+$I2135))&lt;DATABASE!$J$6)),AND($H2135=$H2136,$O2135=$O2136,OR($I2136&gt;DATABASE!$J$6,$I2136&lt;DATABASE!$J$3))),AND(($H2136-$H2135)=1,OR($I2136&lt;DATABASE!$I$6,((DATEVALUE($H2136)+$I2136)-(DATEVALUE($H2135)+$I2135))&lt;DATABASE!$J$6))),$A2136=$A2135),"LUAR JAM KERJA 2",IF(AND(OR(WEEKDAY($H2136,2)=1,WEEKDAY($H2136,2)=2,WEEKDAY($H2136,2)=3,WEEKDAY($H2136,2)=4,WEEKDAY($H2136,2)=5),$I2136&lt;=DATABASE!$J$3,$I2136&gt;=DATABASE!$I$3),"JAM KERJA",IF(AND(WEEKDAY($H2136,2)=6,$I2136&lt;=DATABASE!$J$4,$I2136&gt;=DATABASE!$I$4),"JAM KERJA","LUAR JAM KERJA 1")))))</f>
        <v/>
      </c>
      <c r="M2136" s="33" t="str">
        <f>IF('DATA ACCURATE'!T2139&lt;&gt;"",IF('DATA ACCURATE'!T2139&gt;100,'DATA ACCURATE'!T2139/10,'DATA ACCURATE'!T2139),"")</f>
        <v/>
      </c>
      <c r="N2136" t="str">
        <f>IF(M2136="","",IF(M2136&lt;=DATABASE!$I$9,"LOKAL",IF(M2136&lt;DATABASE!$J$9,"LUAR KOTA 1",IF($M2136&gt;=DATABASE!$J$9,"LUAR KOTA 2",""))))</f>
        <v/>
      </c>
      <c r="O2136" s="38" t="str">
        <f>IF('DATA ACCURATE'!L2139&lt;&gt;"",'DATA ACCURATE'!L2139,"")</f>
        <v/>
      </c>
      <c r="Q2136" s="38">
        <f t="shared" si="232"/>
        <v>0</v>
      </c>
      <c r="R2136" s="38">
        <f t="shared" si="232"/>
        <v>0</v>
      </c>
      <c r="S2136" s="38">
        <f t="shared" si="232"/>
        <v>0</v>
      </c>
      <c r="T2136" s="38">
        <f t="shared" si="230"/>
        <v>0</v>
      </c>
      <c r="U2136" s="38">
        <f t="shared" si="233"/>
        <v>0</v>
      </c>
      <c r="V2136" s="38">
        <f t="shared" si="233"/>
        <v>0</v>
      </c>
      <c r="W2136" s="38">
        <f t="shared" si="233"/>
        <v>0</v>
      </c>
      <c r="X2136" s="38">
        <f t="shared" si="234"/>
        <v>0</v>
      </c>
      <c r="Y2136" s="38">
        <f t="shared" si="234"/>
        <v>0</v>
      </c>
      <c r="Z2136" s="38">
        <f t="shared" si="234"/>
        <v>0</v>
      </c>
      <c r="AA2136" s="38">
        <f t="shared" si="231"/>
        <v>0</v>
      </c>
      <c r="AB2136" s="38">
        <f t="shared" si="235"/>
        <v>0</v>
      </c>
      <c r="AC2136" s="38">
        <f t="shared" si="236"/>
        <v>0</v>
      </c>
      <c r="AD2136" s="38" t="str">
        <f t="shared" si="237"/>
        <v>000000000000</v>
      </c>
    </row>
    <row r="2137" spans="1:30">
      <c r="A2137" s="9" t="str">
        <f>IF('DATA ACCURATE'!A2140&lt;&gt;"",'DATA ACCURATE'!A2140,"")</f>
        <v/>
      </c>
      <c r="B2137" s="9" t="str">
        <f>IF('DATA ACCURATE'!D2140&lt;&gt;"",'DATA ACCURATE'!D2140,"")</f>
        <v/>
      </c>
      <c r="C2137" s="38" t="str">
        <f>IF($AD2137="000000000000","",INDEX(DATABASE!$W$12:$W$71,MATCH($AD2137,DATABASE!$V$12:$V$71,0)))</f>
        <v/>
      </c>
      <c r="D2137" s="34" t="str">
        <f>IF(C2137="","",IF(E2137="",INDEX(DATABASE!$AF$13:$AF$62,MATCH($C2137,DATABASE!$AC$13:$AC$62,0)),IF(E2137="2x D11",INDEX(DATABASE!$AF$13:$AF$62,MATCH($C2137,DATABASE!$AC$13:$AC$62,0))+2*DATABASE!$AF$62,IF(E2137="3x D11",INDEX(DATABASE!$AF$13:$AF$62,MATCH($C2137,DATABASE!$AC$13:$AC$62,0))+3*DATABASE!$AF$62,""))))</f>
        <v/>
      </c>
      <c r="E2137" s="38" t="str">
        <f>IF(AND($K2137="Y",$G2137&lt;&gt;"UNYIL",$F2137&lt;DATABASE!$O$8),"2x D11",IF(AND($K2137="Y",$G2137&lt;&gt;"UNYIL",$F2137&gt;=DATABASE!$O$8),"3x D11",""))</f>
        <v/>
      </c>
      <c r="F2137" s="9" t="str">
        <f>IF('DATA ACCURATE'!N2140&lt;&gt;"",'DATA ACCURATE'!N2140,"")</f>
        <v/>
      </c>
      <c r="G2137" t="str">
        <f>IF(F2137="","",IF(F2137&lt;=DATABASE!$I$8,"UNYIL",IF(F2137&lt;=DATABASE!$J$8,"KECIL",IF(F2137&lt;DATABASE!$K$8,"TANGGUNG",IF(F2137&gt;=DATABASE!$K$8,"BESAR","")))))</f>
        <v/>
      </c>
      <c r="H2137" s="16" t="str">
        <f>IF('DATA ACCURATE'!J2140&lt;&gt;"",'DATA ACCURATE'!J2140,"")</f>
        <v/>
      </c>
      <c r="I2137" s="35" t="str">
        <f>IF(B2137&lt;&gt;"",IFERROR(VLOOKUP(B2137,'DATA TIMBANGAN'!G:M,7,FALSE),VLOOKUP(B2137,'DATA TIMBANGAN'!G:M,7)),"")</f>
        <v/>
      </c>
      <c r="J2137" s="25" t="str">
        <f>IF(H2137&lt;&gt;"",IFERROR(INDEX(DATABASE!$Z$19:$Z$38,MATCH(DATEVALUE(H2137),DATABASE!$AA$19:$AA$38,0)),INDEX(DATABASE!$Z$12:$Z$18,MATCH(WEEKDAY(H2137,2),DATABASE!$AA$12:$AA$18,0))),"")</f>
        <v/>
      </c>
      <c r="K2137" s="25" t="str">
        <f>IF('DATA ACCURATE'!V2140&lt;&gt;"",'DATA ACCURATE'!V2140,"")</f>
        <v/>
      </c>
      <c r="L2137" s="80" t="str">
        <f>IF($H2137="","",IF(OR($J2137="LIBUR",AND($L2136="LIBUR",$O2136=$O2137)),"LIBUR",IF(AND(OR($L2136="LUAR JAM KERJA 1",$L2136="LUAR JAM KERJA 2"),OR(OR(AND($H2136=$H2137,AND(OR($I2137&gt;DATABASE!$J$3,$I2137&lt;DATABASE!$J$6),((DATEVALUE($H2137)+$I2137)-(DATEVALUE($H2136)+$I2136))&lt;DATABASE!$J$6)),AND($H2136=$H2137,$O2136=$O2137,OR($I2137&gt;DATABASE!$J$6,$I2137&lt;DATABASE!$J$3))),AND(($H2137-$H2136)=1,OR($I2137&lt;DATABASE!$I$6,((DATEVALUE($H2137)+$I2137)-(DATEVALUE($H2136)+$I2136))&lt;DATABASE!$J$6))),$A2137=$A2136),"LUAR JAM KERJA 2",IF(AND(OR(WEEKDAY($H2137,2)=1,WEEKDAY($H2137,2)=2,WEEKDAY($H2137,2)=3,WEEKDAY($H2137,2)=4,WEEKDAY($H2137,2)=5),$I2137&lt;=DATABASE!$J$3,$I2137&gt;=DATABASE!$I$3),"JAM KERJA",IF(AND(WEEKDAY($H2137,2)=6,$I2137&lt;=DATABASE!$J$4,$I2137&gt;=DATABASE!$I$4),"JAM KERJA","LUAR JAM KERJA 1")))))</f>
        <v/>
      </c>
      <c r="M2137" s="33" t="str">
        <f>IF('DATA ACCURATE'!T2140&lt;&gt;"",IF('DATA ACCURATE'!T2140&gt;100,'DATA ACCURATE'!T2140/10,'DATA ACCURATE'!T2140),"")</f>
        <v/>
      </c>
      <c r="N2137" t="str">
        <f>IF(M2137="","",IF(M2137&lt;=DATABASE!$I$9,"LOKAL",IF(M2137&lt;DATABASE!$J$9,"LUAR KOTA 1",IF($M2137&gt;=DATABASE!$J$9,"LUAR KOTA 2",""))))</f>
        <v/>
      </c>
      <c r="O2137" s="38" t="str">
        <f>IF('DATA ACCURATE'!L2140&lt;&gt;"",'DATA ACCURATE'!L2140,"")</f>
        <v/>
      </c>
      <c r="Q2137" s="38">
        <f t="shared" si="232"/>
        <v>0</v>
      </c>
      <c r="R2137" s="38">
        <f t="shared" si="232"/>
        <v>0</v>
      </c>
      <c r="S2137" s="38">
        <f t="shared" si="232"/>
        <v>0</v>
      </c>
      <c r="T2137" s="38">
        <f t="shared" si="230"/>
        <v>0</v>
      </c>
      <c r="U2137" s="38">
        <f t="shared" si="233"/>
        <v>0</v>
      </c>
      <c r="V2137" s="38">
        <f t="shared" si="233"/>
        <v>0</v>
      </c>
      <c r="W2137" s="38">
        <f t="shared" si="233"/>
        <v>0</v>
      </c>
      <c r="X2137" s="38">
        <f t="shared" si="234"/>
        <v>0</v>
      </c>
      <c r="Y2137" s="38">
        <f t="shared" si="234"/>
        <v>0</v>
      </c>
      <c r="Z2137" s="38">
        <f t="shared" si="234"/>
        <v>0</v>
      </c>
      <c r="AA2137" s="38">
        <f t="shared" si="231"/>
        <v>0</v>
      </c>
      <c r="AB2137" s="38">
        <f t="shared" si="235"/>
        <v>0</v>
      </c>
      <c r="AC2137" s="38">
        <f t="shared" si="236"/>
        <v>0</v>
      </c>
      <c r="AD2137" s="38" t="str">
        <f t="shared" si="237"/>
        <v>000000000000</v>
      </c>
    </row>
    <row r="2138" spans="1:30">
      <c r="A2138" s="9" t="str">
        <f>IF('DATA ACCURATE'!A2141&lt;&gt;"",'DATA ACCURATE'!A2141,"")</f>
        <v/>
      </c>
      <c r="B2138" s="9" t="str">
        <f>IF('DATA ACCURATE'!D2141&lt;&gt;"",'DATA ACCURATE'!D2141,"")</f>
        <v/>
      </c>
      <c r="C2138" s="38" t="str">
        <f>IF($AD2138="000000000000","",INDEX(DATABASE!$W$12:$W$71,MATCH($AD2138,DATABASE!$V$12:$V$71,0)))</f>
        <v/>
      </c>
      <c r="D2138" s="34" t="str">
        <f>IF(C2138="","",IF(E2138="",INDEX(DATABASE!$AF$13:$AF$62,MATCH($C2138,DATABASE!$AC$13:$AC$62,0)),IF(E2138="2x D11",INDEX(DATABASE!$AF$13:$AF$62,MATCH($C2138,DATABASE!$AC$13:$AC$62,0))+2*DATABASE!$AF$62,IF(E2138="3x D11",INDEX(DATABASE!$AF$13:$AF$62,MATCH($C2138,DATABASE!$AC$13:$AC$62,0))+3*DATABASE!$AF$62,""))))</f>
        <v/>
      </c>
      <c r="E2138" s="38" t="str">
        <f>IF(AND($K2138="Y",$G2138&lt;&gt;"UNYIL",$F2138&lt;DATABASE!$O$8),"2x D11",IF(AND($K2138="Y",$G2138&lt;&gt;"UNYIL",$F2138&gt;=DATABASE!$O$8),"3x D11",""))</f>
        <v/>
      </c>
      <c r="F2138" s="9" t="str">
        <f>IF('DATA ACCURATE'!N2141&lt;&gt;"",'DATA ACCURATE'!N2141,"")</f>
        <v/>
      </c>
      <c r="G2138" t="str">
        <f>IF(F2138="","",IF(F2138&lt;=DATABASE!$I$8,"UNYIL",IF(F2138&lt;=DATABASE!$J$8,"KECIL",IF(F2138&lt;DATABASE!$K$8,"TANGGUNG",IF(F2138&gt;=DATABASE!$K$8,"BESAR","")))))</f>
        <v/>
      </c>
      <c r="H2138" s="16" t="str">
        <f>IF('DATA ACCURATE'!J2141&lt;&gt;"",'DATA ACCURATE'!J2141,"")</f>
        <v/>
      </c>
      <c r="I2138" s="35" t="str">
        <f>IF(B2138&lt;&gt;"",IFERROR(VLOOKUP(B2138,'DATA TIMBANGAN'!G:M,7,FALSE),VLOOKUP(B2138,'DATA TIMBANGAN'!G:M,7)),"")</f>
        <v/>
      </c>
      <c r="J2138" s="25" t="str">
        <f>IF(H2138&lt;&gt;"",IFERROR(INDEX(DATABASE!$Z$19:$Z$38,MATCH(DATEVALUE(H2138),DATABASE!$AA$19:$AA$38,0)),INDEX(DATABASE!$Z$12:$Z$18,MATCH(WEEKDAY(H2138,2),DATABASE!$AA$12:$AA$18,0))),"")</f>
        <v/>
      </c>
      <c r="K2138" s="25" t="str">
        <f>IF('DATA ACCURATE'!V2141&lt;&gt;"",'DATA ACCURATE'!V2141,"")</f>
        <v/>
      </c>
      <c r="L2138" s="80" t="str">
        <f>IF($H2138="","",IF(OR($J2138="LIBUR",AND($L2137="LIBUR",$O2137=$O2138)),"LIBUR",IF(AND(OR($L2137="LUAR JAM KERJA 1",$L2137="LUAR JAM KERJA 2"),OR(OR(AND($H2137=$H2138,AND(OR($I2138&gt;DATABASE!$J$3,$I2138&lt;DATABASE!$J$6),((DATEVALUE($H2138)+$I2138)-(DATEVALUE($H2137)+$I2137))&lt;DATABASE!$J$6)),AND($H2137=$H2138,$O2137=$O2138,OR($I2138&gt;DATABASE!$J$6,$I2138&lt;DATABASE!$J$3))),AND(($H2138-$H2137)=1,OR($I2138&lt;DATABASE!$I$6,((DATEVALUE($H2138)+$I2138)-(DATEVALUE($H2137)+$I2137))&lt;DATABASE!$J$6))),$A2138=$A2137),"LUAR JAM KERJA 2",IF(AND(OR(WEEKDAY($H2138,2)=1,WEEKDAY($H2138,2)=2,WEEKDAY($H2138,2)=3,WEEKDAY($H2138,2)=4,WEEKDAY($H2138,2)=5),$I2138&lt;=DATABASE!$J$3,$I2138&gt;=DATABASE!$I$3),"JAM KERJA",IF(AND(WEEKDAY($H2138,2)=6,$I2138&lt;=DATABASE!$J$4,$I2138&gt;=DATABASE!$I$4),"JAM KERJA","LUAR JAM KERJA 1")))))</f>
        <v/>
      </c>
      <c r="M2138" s="33" t="str">
        <f>IF('DATA ACCURATE'!T2141&lt;&gt;"",IF('DATA ACCURATE'!T2141&gt;100,'DATA ACCURATE'!T2141/10,'DATA ACCURATE'!T2141),"")</f>
        <v/>
      </c>
      <c r="N2138" t="str">
        <f>IF(M2138="","",IF(M2138&lt;=DATABASE!$I$9,"LOKAL",IF(M2138&lt;DATABASE!$J$9,"LUAR KOTA 1",IF($M2138&gt;=DATABASE!$J$9,"LUAR KOTA 2",""))))</f>
        <v/>
      </c>
      <c r="O2138" s="38" t="str">
        <f>IF('DATA ACCURATE'!L2141&lt;&gt;"",'DATA ACCURATE'!L2141,"")</f>
        <v/>
      </c>
      <c r="Q2138" s="38">
        <f t="shared" si="232"/>
        <v>0</v>
      </c>
      <c r="R2138" s="38">
        <f t="shared" si="232"/>
        <v>0</v>
      </c>
      <c r="S2138" s="38">
        <f t="shared" si="232"/>
        <v>0</v>
      </c>
      <c r="T2138" s="38">
        <f t="shared" si="230"/>
        <v>0</v>
      </c>
      <c r="U2138" s="38">
        <f t="shared" si="233"/>
        <v>0</v>
      </c>
      <c r="V2138" s="38">
        <f t="shared" si="233"/>
        <v>0</v>
      </c>
      <c r="W2138" s="38">
        <f t="shared" si="233"/>
        <v>0</v>
      </c>
      <c r="X2138" s="38">
        <f t="shared" si="234"/>
        <v>0</v>
      </c>
      <c r="Y2138" s="38">
        <f t="shared" si="234"/>
        <v>0</v>
      </c>
      <c r="Z2138" s="38">
        <f t="shared" si="234"/>
        <v>0</v>
      </c>
      <c r="AA2138" s="38">
        <f t="shared" si="231"/>
        <v>0</v>
      </c>
      <c r="AB2138" s="38">
        <f t="shared" si="235"/>
        <v>0</v>
      </c>
      <c r="AC2138" s="38">
        <f t="shared" si="236"/>
        <v>0</v>
      </c>
      <c r="AD2138" s="38" t="str">
        <f t="shared" si="237"/>
        <v>000000000000</v>
      </c>
    </row>
    <row r="2139" spans="1:30">
      <c r="A2139" s="9" t="str">
        <f>IF('DATA ACCURATE'!A2142&lt;&gt;"",'DATA ACCURATE'!A2142,"")</f>
        <v/>
      </c>
      <c r="B2139" s="9" t="str">
        <f>IF('DATA ACCURATE'!D2142&lt;&gt;"",'DATA ACCURATE'!D2142,"")</f>
        <v/>
      </c>
      <c r="C2139" s="38" t="str">
        <f>IF($AD2139="000000000000","",INDEX(DATABASE!$W$12:$W$71,MATCH($AD2139,DATABASE!$V$12:$V$71,0)))</f>
        <v/>
      </c>
      <c r="D2139" s="34" t="str">
        <f>IF(C2139="","",IF(E2139="",INDEX(DATABASE!$AF$13:$AF$62,MATCH($C2139,DATABASE!$AC$13:$AC$62,0)),IF(E2139="2x D11",INDEX(DATABASE!$AF$13:$AF$62,MATCH($C2139,DATABASE!$AC$13:$AC$62,0))+2*DATABASE!$AF$62,IF(E2139="3x D11",INDEX(DATABASE!$AF$13:$AF$62,MATCH($C2139,DATABASE!$AC$13:$AC$62,0))+3*DATABASE!$AF$62,""))))</f>
        <v/>
      </c>
      <c r="E2139" s="38" t="str">
        <f>IF(AND($K2139="Y",$G2139&lt;&gt;"UNYIL",$F2139&lt;DATABASE!$O$8),"2x D11",IF(AND($K2139="Y",$G2139&lt;&gt;"UNYIL",$F2139&gt;=DATABASE!$O$8),"3x D11",""))</f>
        <v/>
      </c>
      <c r="F2139" s="9" t="str">
        <f>IF('DATA ACCURATE'!N2142&lt;&gt;"",'DATA ACCURATE'!N2142,"")</f>
        <v/>
      </c>
      <c r="G2139" t="str">
        <f>IF(F2139="","",IF(F2139&lt;=DATABASE!$I$8,"UNYIL",IF(F2139&lt;=DATABASE!$J$8,"KECIL",IF(F2139&lt;DATABASE!$K$8,"TANGGUNG",IF(F2139&gt;=DATABASE!$K$8,"BESAR","")))))</f>
        <v/>
      </c>
      <c r="H2139" s="16" t="str">
        <f>IF('DATA ACCURATE'!J2142&lt;&gt;"",'DATA ACCURATE'!J2142,"")</f>
        <v/>
      </c>
      <c r="I2139" s="35" t="str">
        <f>IF(B2139&lt;&gt;"",IFERROR(VLOOKUP(B2139,'DATA TIMBANGAN'!G:M,7,FALSE),VLOOKUP(B2139,'DATA TIMBANGAN'!G:M,7)),"")</f>
        <v/>
      </c>
      <c r="J2139" s="25" t="str">
        <f>IF(H2139&lt;&gt;"",IFERROR(INDEX(DATABASE!$Z$19:$Z$38,MATCH(DATEVALUE(H2139),DATABASE!$AA$19:$AA$38,0)),INDEX(DATABASE!$Z$12:$Z$18,MATCH(WEEKDAY(H2139,2),DATABASE!$AA$12:$AA$18,0))),"")</f>
        <v/>
      </c>
      <c r="K2139" s="25" t="str">
        <f>IF('DATA ACCURATE'!V2142&lt;&gt;"",'DATA ACCURATE'!V2142,"")</f>
        <v/>
      </c>
      <c r="L2139" s="80" t="str">
        <f>IF($H2139="","",IF(OR($J2139="LIBUR",AND($L2138="LIBUR",$O2138=$O2139)),"LIBUR",IF(AND(OR($L2138="LUAR JAM KERJA 1",$L2138="LUAR JAM KERJA 2"),OR(OR(AND($H2138=$H2139,AND(OR($I2139&gt;DATABASE!$J$3,$I2139&lt;DATABASE!$J$6),((DATEVALUE($H2139)+$I2139)-(DATEVALUE($H2138)+$I2138))&lt;DATABASE!$J$6)),AND($H2138=$H2139,$O2138=$O2139,OR($I2139&gt;DATABASE!$J$6,$I2139&lt;DATABASE!$J$3))),AND(($H2139-$H2138)=1,OR($I2139&lt;DATABASE!$I$6,((DATEVALUE($H2139)+$I2139)-(DATEVALUE($H2138)+$I2138))&lt;DATABASE!$J$6))),$A2139=$A2138),"LUAR JAM KERJA 2",IF(AND(OR(WEEKDAY($H2139,2)=1,WEEKDAY($H2139,2)=2,WEEKDAY($H2139,2)=3,WEEKDAY($H2139,2)=4,WEEKDAY($H2139,2)=5),$I2139&lt;=DATABASE!$J$3,$I2139&gt;=DATABASE!$I$3),"JAM KERJA",IF(AND(WEEKDAY($H2139,2)=6,$I2139&lt;=DATABASE!$J$4,$I2139&gt;=DATABASE!$I$4),"JAM KERJA","LUAR JAM KERJA 1")))))</f>
        <v/>
      </c>
      <c r="M2139" s="33" t="str">
        <f>IF('DATA ACCURATE'!T2142&lt;&gt;"",IF('DATA ACCURATE'!T2142&gt;100,'DATA ACCURATE'!T2142/10,'DATA ACCURATE'!T2142),"")</f>
        <v/>
      </c>
      <c r="N2139" t="str">
        <f>IF(M2139="","",IF(M2139&lt;=DATABASE!$I$9,"LOKAL",IF(M2139&lt;DATABASE!$J$9,"LUAR KOTA 1",IF($M2139&gt;=DATABASE!$J$9,"LUAR KOTA 2",""))))</f>
        <v/>
      </c>
      <c r="O2139" s="38" t="str">
        <f>IF('DATA ACCURATE'!L2142&lt;&gt;"",'DATA ACCURATE'!L2142,"")</f>
        <v/>
      </c>
      <c r="Q2139" s="38">
        <f t="shared" si="232"/>
        <v>0</v>
      </c>
      <c r="R2139" s="38">
        <f t="shared" si="232"/>
        <v>0</v>
      </c>
      <c r="S2139" s="38">
        <f t="shared" si="232"/>
        <v>0</v>
      </c>
      <c r="T2139" s="38">
        <f t="shared" si="230"/>
        <v>0</v>
      </c>
      <c r="U2139" s="38">
        <f t="shared" si="233"/>
        <v>0</v>
      </c>
      <c r="V2139" s="38">
        <f t="shared" si="233"/>
        <v>0</v>
      </c>
      <c r="W2139" s="38">
        <f t="shared" si="233"/>
        <v>0</v>
      </c>
      <c r="X2139" s="38">
        <f t="shared" si="234"/>
        <v>0</v>
      </c>
      <c r="Y2139" s="38">
        <f t="shared" si="234"/>
        <v>0</v>
      </c>
      <c r="Z2139" s="38">
        <f t="shared" si="234"/>
        <v>0</v>
      </c>
      <c r="AA2139" s="38">
        <f t="shared" si="231"/>
        <v>0</v>
      </c>
      <c r="AB2139" s="38">
        <f t="shared" si="235"/>
        <v>0</v>
      </c>
      <c r="AC2139" s="38">
        <f t="shared" si="236"/>
        <v>0</v>
      </c>
      <c r="AD2139" s="38" t="str">
        <f t="shared" si="237"/>
        <v>000000000000</v>
      </c>
    </row>
    <row r="2140" spans="1:30">
      <c r="A2140" s="9" t="str">
        <f>IF('DATA ACCURATE'!A2143&lt;&gt;"",'DATA ACCURATE'!A2143,"")</f>
        <v/>
      </c>
      <c r="B2140" s="9" t="str">
        <f>IF('DATA ACCURATE'!D2143&lt;&gt;"",'DATA ACCURATE'!D2143,"")</f>
        <v/>
      </c>
      <c r="C2140" s="38" t="str">
        <f>IF($AD2140="000000000000","",INDEX(DATABASE!$W$12:$W$71,MATCH($AD2140,DATABASE!$V$12:$V$71,0)))</f>
        <v/>
      </c>
      <c r="D2140" s="34" t="str">
        <f>IF(C2140="","",IF(E2140="",INDEX(DATABASE!$AF$13:$AF$62,MATCH($C2140,DATABASE!$AC$13:$AC$62,0)),IF(E2140="2x D11",INDEX(DATABASE!$AF$13:$AF$62,MATCH($C2140,DATABASE!$AC$13:$AC$62,0))+2*DATABASE!$AF$62,IF(E2140="3x D11",INDEX(DATABASE!$AF$13:$AF$62,MATCH($C2140,DATABASE!$AC$13:$AC$62,0))+3*DATABASE!$AF$62,""))))</f>
        <v/>
      </c>
      <c r="E2140" s="38" t="str">
        <f>IF(AND($K2140="Y",$G2140&lt;&gt;"UNYIL",$F2140&lt;DATABASE!$O$8),"2x D11",IF(AND($K2140="Y",$G2140&lt;&gt;"UNYIL",$F2140&gt;=DATABASE!$O$8),"3x D11",""))</f>
        <v/>
      </c>
      <c r="F2140" s="9" t="str">
        <f>IF('DATA ACCURATE'!N2143&lt;&gt;"",'DATA ACCURATE'!N2143,"")</f>
        <v/>
      </c>
      <c r="G2140" t="str">
        <f>IF(F2140="","",IF(F2140&lt;=DATABASE!$I$8,"UNYIL",IF(F2140&lt;=DATABASE!$J$8,"KECIL",IF(F2140&lt;DATABASE!$K$8,"TANGGUNG",IF(F2140&gt;=DATABASE!$K$8,"BESAR","")))))</f>
        <v/>
      </c>
      <c r="H2140" s="16" t="str">
        <f>IF('DATA ACCURATE'!J2143&lt;&gt;"",'DATA ACCURATE'!J2143,"")</f>
        <v/>
      </c>
      <c r="I2140" s="35" t="str">
        <f>IF(B2140&lt;&gt;"",IFERROR(VLOOKUP(B2140,'DATA TIMBANGAN'!G:M,7,FALSE),VLOOKUP(B2140,'DATA TIMBANGAN'!G:M,7)),"")</f>
        <v/>
      </c>
      <c r="J2140" s="25" t="str">
        <f>IF(H2140&lt;&gt;"",IFERROR(INDEX(DATABASE!$Z$19:$Z$38,MATCH(DATEVALUE(H2140),DATABASE!$AA$19:$AA$38,0)),INDEX(DATABASE!$Z$12:$Z$18,MATCH(WEEKDAY(H2140,2),DATABASE!$AA$12:$AA$18,0))),"")</f>
        <v/>
      </c>
      <c r="K2140" s="25" t="str">
        <f>IF('DATA ACCURATE'!V2143&lt;&gt;"",'DATA ACCURATE'!V2143,"")</f>
        <v/>
      </c>
      <c r="L2140" s="80" t="str">
        <f>IF($H2140="","",IF(OR($J2140="LIBUR",AND($L2139="LIBUR",$O2139=$O2140)),"LIBUR",IF(AND(OR($L2139="LUAR JAM KERJA 1",$L2139="LUAR JAM KERJA 2"),OR(OR(AND($H2139=$H2140,AND(OR($I2140&gt;DATABASE!$J$3,$I2140&lt;DATABASE!$J$6),((DATEVALUE($H2140)+$I2140)-(DATEVALUE($H2139)+$I2139))&lt;DATABASE!$J$6)),AND($H2139=$H2140,$O2139=$O2140,OR($I2140&gt;DATABASE!$J$6,$I2140&lt;DATABASE!$J$3))),AND(($H2140-$H2139)=1,OR($I2140&lt;DATABASE!$I$6,((DATEVALUE($H2140)+$I2140)-(DATEVALUE($H2139)+$I2139))&lt;DATABASE!$J$6))),$A2140=$A2139),"LUAR JAM KERJA 2",IF(AND(OR(WEEKDAY($H2140,2)=1,WEEKDAY($H2140,2)=2,WEEKDAY($H2140,2)=3,WEEKDAY($H2140,2)=4,WEEKDAY($H2140,2)=5),$I2140&lt;=DATABASE!$J$3,$I2140&gt;=DATABASE!$I$3),"JAM KERJA",IF(AND(WEEKDAY($H2140,2)=6,$I2140&lt;=DATABASE!$J$4,$I2140&gt;=DATABASE!$I$4),"JAM KERJA","LUAR JAM KERJA 1")))))</f>
        <v/>
      </c>
      <c r="M2140" s="33" t="str">
        <f>IF('DATA ACCURATE'!T2143&lt;&gt;"",IF('DATA ACCURATE'!T2143&gt;100,'DATA ACCURATE'!T2143/10,'DATA ACCURATE'!T2143),"")</f>
        <v/>
      </c>
      <c r="N2140" t="str">
        <f>IF(M2140="","",IF(M2140&lt;=DATABASE!$I$9,"LOKAL",IF(M2140&lt;DATABASE!$J$9,"LUAR KOTA 1",IF($M2140&gt;=DATABASE!$J$9,"LUAR KOTA 2",""))))</f>
        <v/>
      </c>
      <c r="O2140" s="38" t="str">
        <f>IF('DATA ACCURATE'!L2143&lt;&gt;"",'DATA ACCURATE'!L2143,"")</f>
        <v/>
      </c>
      <c r="Q2140" s="38">
        <f t="shared" si="232"/>
        <v>0</v>
      </c>
      <c r="R2140" s="38">
        <f t="shared" si="232"/>
        <v>0</v>
      </c>
      <c r="S2140" s="38">
        <f t="shared" si="232"/>
        <v>0</v>
      </c>
      <c r="T2140" s="38">
        <f t="shared" si="230"/>
        <v>0</v>
      </c>
      <c r="U2140" s="38">
        <f t="shared" si="233"/>
        <v>0</v>
      </c>
      <c r="V2140" s="38">
        <f t="shared" si="233"/>
        <v>0</v>
      </c>
      <c r="W2140" s="38">
        <f t="shared" si="233"/>
        <v>0</v>
      </c>
      <c r="X2140" s="38">
        <f t="shared" si="234"/>
        <v>0</v>
      </c>
      <c r="Y2140" s="38">
        <f t="shared" si="234"/>
        <v>0</v>
      </c>
      <c r="Z2140" s="38">
        <f t="shared" si="234"/>
        <v>0</v>
      </c>
      <c r="AA2140" s="38">
        <f t="shared" si="231"/>
        <v>0</v>
      </c>
      <c r="AB2140" s="38">
        <f t="shared" si="235"/>
        <v>0</v>
      </c>
      <c r="AC2140" s="38">
        <f t="shared" si="236"/>
        <v>0</v>
      </c>
      <c r="AD2140" s="38" t="str">
        <f t="shared" si="237"/>
        <v>000000000000</v>
      </c>
    </row>
    <row r="2141" spans="1:30">
      <c r="A2141" s="9" t="str">
        <f>IF('DATA ACCURATE'!A2144&lt;&gt;"",'DATA ACCURATE'!A2144,"")</f>
        <v/>
      </c>
      <c r="B2141" s="9" t="str">
        <f>IF('DATA ACCURATE'!D2144&lt;&gt;"",'DATA ACCURATE'!D2144,"")</f>
        <v/>
      </c>
      <c r="C2141" s="38" t="str">
        <f>IF($AD2141="000000000000","",INDEX(DATABASE!$W$12:$W$71,MATCH($AD2141,DATABASE!$V$12:$V$71,0)))</f>
        <v/>
      </c>
      <c r="D2141" s="34" t="str">
        <f>IF(C2141="","",IF(E2141="",INDEX(DATABASE!$AF$13:$AF$62,MATCH($C2141,DATABASE!$AC$13:$AC$62,0)),IF(E2141="2x D11",INDEX(DATABASE!$AF$13:$AF$62,MATCH($C2141,DATABASE!$AC$13:$AC$62,0))+2*DATABASE!$AF$62,IF(E2141="3x D11",INDEX(DATABASE!$AF$13:$AF$62,MATCH($C2141,DATABASE!$AC$13:$AC$62,0))+3*DATABASE!$AF$62,""))))</f>
        <v/>
      </c>
      <c r="E2141" s="38" t="str">
        <f>IF(AND($K2141="Y",$G2141&lt;&gt;"UNYIL",$F2141&lt;DATABASE!$O$8),"2x D11",IF(AND($K2141="Y",$G2141&lt;&gt;"UNYIL",$F2141&gt;=DATABASE!$O$8),"3x D11",""))</f>
        <v/>
      </c>
      <c r="F2141" s="9" t="str">
        <f>IF('DATA ACCURATE'!N2144&lt;&gt;"",'DATA ACCURATE'!N2144,"")</f>
        <v/>
      </c>
      <c r="G2141" t="str">
        <f>IF(F2141="","",IF(F2141&lt;=DATABASE!$I$8,"UNYIL",IF(F2141&lt;=DATABASE!$J$8,"KECIL",IF(F2141&lt;DATABASE!$K$8,"TANGGUNG",IF(F2141&gt;=DATABASE!$K$8,"BESAR","")))))</f>
        <v/>
      </c>
      <c r="H2141" s="16" t="str">
        <f>IF('DATA ACCURATE'!J2144&lt;&gt;"",'DATA ACCURATE'!J2144,"")</f>
        <v/>
      </c>
      <c r="I2141" s="35" t="str">
        <f>IF(B2141&lt;&gt;"",IFERROR(VLOOKUP(B2141,'DATA TIMBANGAN'!G:M,7,FALSE),VLOOKUP(B2141,'DATA TIMBANGAN'!G:M,7)),"")</f>
        <v/>
      </c>
      <c r="J2141" s="25" t="str">
        <f>IF(H2141&lt;&gt;"",IFERROR(INDEX(DATABASE!$Z$19:$Z$38,MATCH(DATEVALUE(H2141),DATABASE!$AA$19:$AA$38,0)),INDEX(DATABASE!$Z$12:$Z$18,MATCH(WEEKDAY(H2141,2),DATABASE!$AA$12:$AA$18,0))),"")</f>
        <v/>
      </c>
      <c r="K2141" s="25" t="str">
        <f>IF('DATA ACCURATE'!V2144&lt;&gt;"",'DATA ACCURATE'!V2144,"")</f>
        <v/>
      </c>
      <c r="L2141" s="80" t="str">
        <f>IF($H2141="","",IF(OR($J2141="LIBUR",AND($L2140="LIBUR",$O2140=$O2141)),"LIBUR",IF(AND(OR($L2140="LUAR JAM KERJA 1",$L2140="LUAR JAM KERJA 2"),OR(OR(AND($H2140=$H2141,AND(OR($I2141&gt;DATABASE!$J$3,$I2141&lt;DATABASE!$J$6),((DATEVALUE($H2141)+$I2141)-(DATEVALUE($H2140)+$I2140))&lt;DATABASE!$J$6)),AND($H2140=$H2141,$O2140=$O2141,OR($I2141&gt;DATABASE!$J$6,$I2141&lt;DATABASE!$J$3))),AND(($H2141-$H2140)=1,OR($I2141&lt;DATABASE!$I$6,((DATEVALUE($H2141)+$I2141)-(DATEVALUE($H2140)+$I2140))&lt;DATABASE!$J$6))),$A2141=$A2140),"LUAR JAM KERJA 2",IF(AND(OR(WEEKDAY($H2141,2)=1,WEEKDAY($H2141,2)=2,WEEKDAY($H2141,2)=3,WEEKDAY($H2141,2)=4,WEEKDAY($H2141,2)=5),$I2141&lt;=DATABASE!$J$3,$I2141&gt;=DATABASE!$I$3),"JAM KERJA",IF(AND(WEEKDAY($H2141,2)=6,$I2141&lt;=DATABASE!$J$4,$I2141&gt;=DATABASE!$I$4),"JAM KERJA","LUAR JAM KERJA 1")))))</f>
        <v/>
      </c>
      <c r="M2141" s="33" t="str">
        <f>IF('DATA ACCURATE'!T2144&lt;&gt;"",IF('DATA ACCURATE'!T2144&gt;100,'DATA ACCURATE'!T2144/10,'DATA ACCURATE'!T2144),"")</f>
        <v/>
      </c>
      <c r="N2141" t="str">
        <f>IF(M2141="","",IF(M2141&lt;=DATABASE!$I$9,"LOKAL",IF(M2141&lt;DATABASE!$J$9,"LUAR KOTA 1",IF($M2141&gt;=DATABASE!$J$9,"LUAR KOTA 2",""))))</f>
        <v/>
      </c>
      <c r="O2141" s="38" t="str">
        <f>IF('DATA ACCURATE'!L2144&lt;&gt;"",'DATA ACCURATE'!L2144,"")</f>
        <v/>
      </c>
      <c r="Q2141" s="38">
        <f t="shared" si="232"/>
        <v>0</v>
      </c>
      <c r="R2141" s="38">
        <f t="shared" si="232"/>
        <v>0</v>
      </c>
      <c r="S2141" s="38">
        <f t="shared" si="232"/>
        <v>0</v>
      </c>
      <c r="T2141" s="38">
        <f t="shared" si="230"/>
        <v>0</v>
      </c>
      <c r="U2141" s="38">
        <f t="shared" si="233"/>
        <v>0</v>
      </c>
      <c r="V2141" s="38">
        <f t="shared" si="233"/>
        <v>0</v>
      </c>
      <c r="W2141" s="38">
        <f t="shared" si="233"/>
        <v>0</v>
      </c>
      <c r="X2141" s="38">
        <f t="shared" si="234"/>
        <v>0</v>
      </c>
      <c r="Y2141" s="38">
        <f t="shared" si="234"/>
        <v>0</v>
      </c>
      <c r="Z2141" s="38">
        <f t="shared" si="234"/>
        <v>0</v>
      </c>
      <c r="AA2141" s="38">
        <f t="shared" si="231"/>
        <v>0</v>
      </c>
      <c r="AB2141" s="38">
        <f t="shared" si="235"/>
        <v>0</v>
      </c>
      <c r="AC2141" s="38">
        <f t="shared" si="236"/>
        <v>0</v>
      </c>
      <c r="AD2141" s="38" t="str">
        <f t="shared" si="237"/>
        <v>000000000000</v>
      </c>
    </row>
    <row r="2142" spans="1:30">
      <c r="A2142" s="9" t="str">
        <f>IF('DATA ACCURATE'!A2145&lt;&gt;"",'DATA ACCURATE'!A2145,"")</f>
        <v/>
      </c>
      <c r="B2142" s="9" t="str">
        <f>IF('DATA ACCURATE'!D2145&lt;&gt;"",'DATA ACCURATE'!D2145,"")</f>
        <v/>
      </c>
      <c r="C2142" s="38" t="str">
        <f>IF($AD2142="000000000000","",INDEX(DATABASE!$W$12:$W$71,MATCH($AD2142,DATABASE!$V$12:$V$71,0)))</f>
        <v/>
      </c>
      <c r="D2142" s="34" t="str">
        <f>IF(C2142="","",IF(E2142="",INDEX(DATABASE!$AF$13:$AF$62,MATCH($C2142,DATABASE!$AC$13:$AC$62,0)),IF(E2142="2x D11",INDEX(DATABASE!$AF$13:$AF$62,MATCH($C2142,DATABASE!$AC$13:$AC$62,0))+2*DATABASE!$AF$62,IF(E2142="3x D11",INDEX(DATABASE!$AF$13:$AF$62,MATCH($C2142,DATABASE!$AC$13:$AC$62,0))+3*DATABASE!$AF$62,""))))</f>
        <v/>
      </c>
      <c r="E2142" s="38" t="str">
        <f>IF(AND($K2142="Y",$G2142&lt;&gt;"UNYIL",$F2142&lt;DATABASE!$O$8),"2x D11",IF(AND($K2142="Y",$G2142&lt;&gt;"UNYIL",$F2142&gt;=DATABASE!$O$8),"3x D11",""))</f>
        <v/>
      </c>
      <c r="F2142" s="9" t="str">
        <f>IF('DATA ACCURATE'!N2145&lt;&gt;"",'DATA ACCURATE'!N2145,"")</f>
        <v/>
      </c>
      <c r="G2142" t="str">
        <f>IF(F2142="","",IF(F2142&lt;=DATABASE!$I$8,"UNYIL",IF(F2142&lt;=DATABASE!$J$8,"KECIL",IF(F2142&lt;DATABASE!$K$8,"TANGGUNG",IF(F2142&gt;=DATABASE!$K$8,"BESAR","")))))</f>
        <v/>
      </c>
      <c r="H2142" s="16" t="str">
        <f>IF('DATA ACCURATE'!J2145&lt;&gt;"",'DATA ACCURATE'!J2145,"")</f>
        <v/>
      </c>
      <c r="I2142" s="35" t="str">
        <f>IF(B2142&lt;&gt;"",IFERROR(VLOOKUP(B2142,'DATA TIMBANGAN'!G:M,7,FALSE),VLOOKUP(B2142,'DATA TIMBANGAN'!G:M,7)),"")</f>
        <v/>
      </c>
      <c r="J2142" s="25" t="str">
        <f>IF(H2142&lt;&gt;"",IFERROR(INDEX(DATABASE!$Z$19:$Z$38,MATCH(DATEVALUE(H2142),DATABASE!$AA$19:$AA$38,0)),INDEX(DATABASE!$Z$12:$Z$18,MATCH(WEEKDAY(H2142,2),DATABASE!$AA$12:$AA$18,0))),"")</f>
        <v/>
      </c>
      <c r="K2142" s="25" t="str">
        <f>IF('DATA ACCURATE'!V2145&lt;&gt;"",'DATA ACCURATE'!V2145,"")</f>
        <v/>
      </c>
      <c r="L2142" s="80" t="str">
        <f>IF($H2142="","",IF(OR($J2142="LIBUR",AND($L2141="LIBUR",$O2141=$O2142)),"LIBUR",IF(AND(OR($L2141="LUAR JAM KERJA 1",$L2141="LUAR JAM KERJA 2"),OR(OR(AND($H2141=$H2142,AND(OR($I2142&gt;DATABASE!$J$3,$I2142&lt;DATABASE!$J$6),((DATEVALUE($H2142)+$I2142)-(DATEVALUE($H2141)+$I2141))&lt;DATABASE!$J$6)),AND($H2141=$H2142,$O2141=$O2142,OR($I2142&gt;DATABASE!$J$6,$I2142&lt;DATABASE!$J$3))),AND(($H2142-$H2141)=1,OR($I2142&lt;DATABASE!$I$6,((DATEVALUE($H2142)+$I2142)-(DATEVALUE($H2141)+$I2141))&lt;DATABASE!$J$6))),$A2142=$A2141),"LUAR JAM KERJA 2",IF(AND(OR(WEEKDAY($H2142,2)=1,WEEKDAY($H2142,2)=2,WEEKDAY($H2142,2)=3,WEEKDAY($H2142,2)=4,WEEKDAY($H2142,2)=5),$I2142&lt;=DATABASE!$J$3,$I2142&gt;=DATABASE!$I$3),"JAM KERJA",IF(AND(WEEKDAY($H2142,2)=6,$I2142&lt;=DATABASE!$J$4,$I2142&gt;=DATABASE!$I$4),"JAM KERJA","LUAR JAM KERJA 1")))))</f>
        <v/>
      </c>
      <c r="M2142" s="33" t="str">
        <f>IF('DATA ACCURATE'!T2145&lt;&gt;"",IF('DATA ACCURATE'!T2145&gt;100,'DATA ACCURATE'!T2145/10,'DATA ACCURATE'!T2145),"")</f>
        <v/>
      </c>
      <c r="N2142" t="str">
        <f>IF(M2142="","",IF(M2142&lt;=DATABASE!$I$9,"LOKAL",IF(M2142&lt;DATABASE!$J$9,"LUAR KOTA 1",IF($M2142&gt;=DATABASE!$J$9,"LUAR KOTA 2",""))))</f>
        <v/>
      </c>
      <c r="O2142" s="38" t="str">
        <f>IF('DATA ACCURATE'!L2145&lt;&gt;"",'DATA ACCURATE'!L2145,"")</f>
        <v/>
      </c>
      <c r="Q2142" s="38">
        <f t="shared" si="232"/>
        <v>0</v>
      </c>
      <c r="R2142" s="38">
        <f t="shared" si="232"/>
        <v>0</v>
      </c>
      <c r="S2142" s="38">
        <f t="shared" si="232"/>
        <v>0</v>
      </c>
      <c r="T2142" s="38">
        <f t="shared" si="230"/>
        <v>0</v>
      </c>
      <c r="U2142" s="38">
        <f t="shared" si="233"/>
        <v>0</v>
      </c>
      <c r="V2142" s="38">
        <f t="shared" si="233"/>
        <v>0</v>
      </c>
      <c r="W2142" s="38">
        <f t="shared" si="233"/>
        <v>0</v>
      </c>
      <c r="X2142" s="38">
        <f t="shared" si="234"/>
        <v>0</v>
      </c>
      <c r="Y2142" s="38">
        <f t="shared" si="234"/>
        <v>0</v>
      </c>
      <c r="Z2142" s="38">
        <f t="shared" si="234"/>
        <v>0</v>
      </c>
      <c r="AA2142" s="38">
        <f t="shared" si="231"/>
        <v>0</v>
      </c>
      <c r="AB2142" s="38">
        <f t="shared" si="235"/>
        <v>0</v>
      </c>
      <c r="AC2142" s="38">
        <f t="shared" si="236"/>
        <v>0</v>
      </c>
      <c r="AD2142" s="38" t="str">
        <f t="shared" si="237"/>
        <v>000000000000</v>
      </c>
    </row>
    <row r="2143" spans="1:30">
      <c r="A2143" s="9" t="str">
        <f>IF('DATA ACCURATE'!A2146&lt;&gt;"",'DATA ACCURATE'!A2146,"")</f>
        <v/>
      </c>
      <c r="B2143" s="9" t="str">
        <f>IF('DATA ACCURATE'!D2146&lt;&gt;"",'DATA ACCURATE'!D2146,"")</f>
        <v/>
      </c>
      <c r="C2143" s="38" t="str">
        <f>IF($AD2143="000000000000","",INDEX(DATABASE!$W$12:$W$71,MATCH($AD2143,DATABASE!$V$12:$V$71,0)))</f>
        <v/>
      </c>
      <c r="D2143" s="34" t="str">
        <f>IF(C2143="","",IF(E2143="",INDEX(DATABASE!$AF$13:$AF$62,MATCH($C2143,DATABASE!$AC$13:$AC$62,0)),IF(E2143="2x D11",INDEX(DATABASE!$AF$13:$AF$62,MATCH($C2143,DATABASE!$AC$13:$AC$62,0))+2*DATABASE!$AF$62,IF(E2143="3x D11",INDEX(DATABASE!$AF$13:$AF$62,MATCH($C2143,DATABASE!$AC$13:$AC$62,0))+3*DATABASE!$AF$62,""))))</f>
        <v/>
      </c>
      <c r="E2143" s="38" t="str">
        <f>IF(AND($K2143="Y",$G2143&lt;&gt;"UNYIL",$F2143&lt;DATABASE!$O$8),"2x D11",IF(AND($K2143="Y",$G2143&lt;&gt;"UNYIL",$F2143&gt;=DATABASE!$O$8),"3x D11",""))</f>
        <v/>
      </c>
      <c r="F2143" s="9" t="str">
        <f>IF('DATA ACCURATE'!N2146&lt;&gt;"",'DATA ACCURATE'!N2146,"")</f>
        <v/>
      </c>
      <c r="G2143" t="str">
        <f>IF(F2143="","",IF(F2143&lt;=DATABASE!$I$8,"UNYIL",IF(F2143&lt;=DATABASE!$J$8,"KECIL",IF(F2143&lt;DATABASE!$K$8,"TANGGUNG",IF(F2143&gt;=DATABASE!$K$8,"BESAR","")))))</f>
        <v/>
      </c>
      <c r="H2143" s="16" t="str">
        <f>IF('DATA ACCURATE'!J2146&lt;&gt;"",'DATA ACCURATE'!J2146,"")</f>
        <v/>
      </c>
      <c r="I2143" s="35" t="str">
        <f>IF(B2143&lt;&gt;"",IFERROR(VLOOKUP(B2143,'DATA TIMBANGAN'!G:M,7,FALSE),VLOOKUP(B2143,'DATA TIMBANGAN'!G:M,7)),"")</f>
        <v/>
      </c>
      <c r="J2143" s="25" t="str">
        <f>IF(H2143&lt;&gt;"",IFERROR(INDEX(DATABASE!$Z$19:$Z$38,MATCH(DATEVALUE(H2143),DATABASE!$AA$19:$AA$38,0)),INDEX(DATABASE!$Z$12:$Z$18,MATCH(WEEKDAY(H2143,2),DATABASE!$AA$12:$AA$18,0))),"")</f>
        <v/>
      </c>
      <c r="K2143" s="25" t="str">
        <f>IF('DATA ACCURATE'!V2146&lt;&gt;"",'DATA ACCURATE'!V2146,"")</f>
        <v/>
      </c>
      <c r="L2143" s="80" t="str">
        <f>IF($H2143="","",IF(OR($J2143="LIBUR",AND($L2142="LIBUR",$O2142=$O2143)),"LIBUR",IF(AND(OR($L2142="LUAR JAM KERJA 1",$L2142="LUAR JAM KERJA 2"),OR(OR(AND($H2142=$H2143,AND(OR($I2143&gt;DATABASE!$J$3,$I2143&lt;DATABASE!$J$6),((DATEVALUE($H2143)+$I2143)-(DATEVALUE($H2142)+$I2142))&lt;DATABASE!$J$6)),AND($H2142=$H2143,$O2142=$O2143,OR($I2143&gt;DATABASE!$J$6,$I2143&lt;DATABASE!$J$3))),AND(($H2143-$H2142)=1,OR($I2143&lt;DATABASE!$I$6,((DATEVALUE($H2143)+$I2143)-(DATEVALUE($H2142)+$I2142))&lt;DATABASE!$J$6))),$A2143=$A2142),"LUAR JAM KERJA 2",IF(AND(OR(WEEKDAY($H2143,2)=1,WEEKDAY($H2143,2)=2,WEEKDAY($H2143,2)=3,WEEKDAY($H2143,2)=4,WEEKDAY($H2143,2)=5),$I2143&lt;=DATABASE!$J$3,$I2143&gt;=DATABASE!$I$3),"JAM KERJA",IF(AND(WEEKDAY($H2143,2)=6,$I2143&lt;=DATABASE!$J$4,$I2143&gt;=DATABASE!$I$4),"JAM KERJA","LUAR JAM KERJA 1")))))</f>
        <v/>
      </c>
      <c r="M2143" s="33" t="str">
        <f>IF('DATA ACCURATE'!T2146&lt;&gt;"",IF('DATA ACCURATE'!T2146&gt;100,'DATA ACCURATE'!T2146/10,'DATA ACCURATE'!T2146),"")</f>
        <v/>
      </c>
      <c r="N2143" t="str">
        <f>IF(M2143="","",IF(M2143&lt;=DATABASE!$I$9,"LOKAL",IF(M2143&lt;DATABASE!$J$9,"LUAR KOTA 1",IF($M2143&gt;=DATABASE!$J$9,"LUAR KOTA 2",""))))</f>
        <v/>
      </c>
      <c r="O2143" s="38" t="str">
        <f>IF('DATA ACCURATE'!L2146&lt;&gt;"",'DATA ACCURATE'!L2146,"")</f>
        <v/>
      </c>
      <c r="Q2143" s="38">
        <f t="shared" si="232"/>
        <v>0</v>
      </c>
      <c r="R2143" s="38">
        <f t="shared" si="232"/>
        <v>0</v>
      </c>
      <c r="S2143" s="38">
        <f t="shared" si="232"/>
        <v>0</v>
      </c>
      <c r="T2143" s="38">
        <f t="shared" si="230"/>
        <v>0</v>
      </c>
      <c r="U2143" s="38">
        <f t="shared" si="233"/>
        <v>0</v>
      </c>
      <c r="V2143" s="38">
        <f t="shared" si="233"/>
        <v>0</v>
      </c>
      <c r="W2143" s="38">
        <f t="shared" si="233"/>
        <v>0</v>
      </c>
      <c r="X2143" s="38">
        <f t="shared" si="234"/>
        <v>0</v>
      </c>
      <c r="Y2143" s="38">
        <f t="shared" si="234"/>
        <v>0</v>
      </c>
      <c r="Z2143" s="38">
        <f t="shared" si="234"/>
        <v>0</v>
      </c>
      <c r="AA2143" s="38">
        <f t="shared" si="231"/>
        <v>0</v>
      </c>
      <c r="AB2143" s="38">
        <f t="shared" si="235"/>
        <v>0</v>
      </c>
      <c r="AC2143" s="38">
        <f t="shared" si="236"/>
        <v>0</v>
      </c>
      <c r="AD2143" s="38" t="str">
        <f t="shared" si="237"/>
        <v>000000000000</v>
      </c>
    </row>
    <row r="2144" spans="1:30">
      <c r="A2144" s="9" t="str">
        <f>IF('DATA ACCURATE'!A2147&lt;&gt;"",'DATA ACCURATE'!A2147,"")</f>
        <v/>
      </c>
      <c r="B2144" s="9" t="str">
        <f>IF('DATA ACCURATE'!D2147&lt;&gt;"",'DATA ACCURATE'!D2147,"")</f>
        <v/>
      </c>
      <c r="C2144" s="38" t="str">
        <f>IF($AD2144="000000000000","",INDEX(DATABASE!$W$12:$W$71,MATCH($AD2144,DATABASE!$V$12:$V$71,0)))</f>
        <v/>
      </c>
      <c r="D2144" s="34" t="str">
        <f>IF(C2144="","",IF(E2144="",INDEX(DATABASE!$AF$13:$AF$62,MATCH($C2144,DATABASE!$AC$13:$AC$62,0)),IF(E2144="2x D11",INDEX(DATABASE!$AF$13:$AF$62,MATCH($C2144,DATABASE!$AC$13:$AC$62,0))+2*DATABASE!$AF$62,IF(E2144="3x D11",INDEX(DATABASE!$AF$13:$AF$62,MATCH($C2144,DATABASE!$AC$13:$AC$62,0))+3*DATABASE!$AF$62,""))))</f>
        <v/>
      </c>
      <c r="E2144" s="38" t="str">
        <f>IF(AND($K2144="Y",$G2144&lt;&gt;"UNYIL",$F2144&lt;DATABASE!$O$8),"2x D11",IF(AND($K2144="Y",$G2144&lt;&gt;"UNYIL",$F2144&gt;=DATABASE!$O$8),"3x D11",""))</f>
        <v/>
      </c>
      <c r="F2144" s="9" t="str">
        <f>IF('DATA ACCURATE'!N2147&lt;&gt;"",'DATA ACCURATE'!N2147,"")</f>
        <v/>
      </c>
      <c r="G2144" t="str">
        <f>IF(F2144="","",IF(F2144&lt;=DATABASE!$I$8,"UNYIL",IF(F2144&lt;=DATABASE!$J$8,"KECIL",IF(F2144&lt;DATABASE!$K$8,"TANGGUNG",IF(F2144&gt;=DATABASE!$K$8,"BESAR","")))))</f>
        <v/>
      </c>
      <c r="H2144" s="16" t="str">
        <f>IF('DATA ACCURATE'!J2147&lt;&gt;"",'DATA ACCURATE'!J2147,"")</f>
        <v/>
      </c>
      <c r="I2144" s="35" t="str">
        <f>IF(B2144&lt;&gt;"",IFERROR(VLOOKUP(B2144,'DATA TIMBANGAN'!G:M,7,FALSE),VLOOKUP(B2144,'DATA TIMBANGAN'!G:M,7)),"")</f>
        <v/>
      </c>
      <c r="J2144" s="25" t="str">
        <f>IF(H2144&lt;&gt;"",IFERROR(INDEX(DATABASE!$Z$19:$Z$38,MATCH(DATEVALUE(H2144),DATABASE!$AA$19:$AA$38,0)),INDEX(DATABASE!$Z$12:$Z$18,MATCH(WEEKDAY(H2144,2),DATABASE!$AA$12:$AA$18,0))),"")</f>
        <v/>
      </c>
      <c r="K2144" s="25" t="str">
        <f>IF('DATA ACCURATE'!V2147&lt;&gt;"",'DATA ACCURATE'!V2147,"")</f>
        <v/>
      </c>
      <c r="L2144" s="80" t="str">
        <f>IF($H2144="","",IF(OR($J2144="LIBUR",AND($L2143="LIBUR",$O2143=$O2144)),"LIBUR",IF(AND(OR($L2143="LUAR JAM KERJA 1",$L2143="LUAR JAM KERJA 2"),OR(OR(AND($H2143=$H2144,AND(OR($I2144&gt;DATABASE!$J$3,$I2144&lt;DATABASE!$J$6),((DATEVALUE($H2144)+$I2144)-(DATEVALUE($H2143)+$I2143))&lt;DATABASE!$J$6)),AND($H2143=$H2144,$O2143=$O2144,OR($I2144&gt;DATABASE!$J$6,$I2144&lt;DATABASE!$J$3))),AND(($H2144-$H2143)=1,OR($I2144&lt;DATABASE!$I$6,((DATEVALUE($H2144)+$I2144)-(DATEVALUE($H2143)+$I2143))&lt;DATABASE!$J$6))),$A2144=$A2143),"LUAR JAM KERJA 2",IF(AND(OR(WEEKDAY($H2144,2)=1,WEEKDAY($H2144,2)=2,WEEKDAY($H2144,2)=3,WEEKDAY($H2144,2)=4,WEEKDAY($H2144,2)=5),$I2144&lt;=DATABASE!$J$3,$I2144&gt;=DATABASE!$I$3),"JAM KERJA",IF(AND(WEEKDAY($H2144,2)=6,$I2144&lt;=DATABASE!$J$4,$I2144&gt;=DATABASE!$I$4),"JAM KERJA","LUAR JAM KERJA 1")))))</f>
        <v/>
      </c>
      <c r="M2144" s="33" t="str">
        <f>IF('DATA ACCURATE'!T2147&lt;&gt;"",IF('DATA ACCURATE'!T2147&gt;100,'DATA ACCURATE'!T2147/10,'DATA ACCURATE'!T2147),"")</f>
        <v/>
      </c>
      <c r="N2144" t="str">
        <f>IF(M2144="","",IF(M2144&lt;=DATABASE!$I$9,"LOKAL",IF(M2144&lt;DATABASE!$J$9,"LUAR KOTA 1",IF($M2144&gt;=DATABASE!$J$9,"LUAR KOTA 2",""))))</f>
        <v/>
      </c>
      <c r="O2144" s="38" t="str">
        <f>IF('DATA ACCURATE'!L2147&lt;&gt;"",'DATA ACCURATE'!L2147,"")</f>
        <v/>
      </c>
      <c r="Q2144" s="38">
        <f t="shared" si="232"/>
        <v>0</v>
      </c>
      <c r="R2144" s="38">
        <f t="shared" si="232"/>
        <v>0</v>
      </c>
      <c r="S2144" s="38">
        <f t="shared" si="232"/>
        <v>0</v>
      </c>
      <c r="T2144" s="38">
        <f t="shared" si="230"/>
        <v>0</v>
      </c>
      <c r="U2144" s="38">
        <f t="shared" si="233"/>
        <v>0</v>
      </c>
      <c r="V2144" s="38">
        <f t="shared" si="233"/>
        <v>0</v>
      </c>
      <c r="W2144" s="38">
        <f t="shared" si="233"/>
        <v>0</v>
      </c>
      <c r="X2144" s="38">
        <f t="shared" si="234"/>
        <v>0</v>
      </c>
      <c r="Y2144" s="38">
        <f t="shared" si="234"/>
        <v>0</v>
      </c>
      <c r="Z2144" s="38">
        <f t="shared" si="234"/>
        <v>0</v>
      </c>
      <c r="AA2144" s="38">
        <f t="shared" si="231"/>
        <v>0</v>
      </c>
      <c r="AB2144" s="38">
        <f t="shared" si="235"/>
        <v>0</v>
      </c>
      <c r="AC2144" s="38">
        <f t="shared" si="236"/>
        <v>0</v>
      </c>
      <c r="AD2144" s="38" t="str">
        <f t="shared" si="237"/>
        <v>000000000000</v>
      </c>
    </row>
    <row r="2145" spans="1:30">
      <c r="A2145" s="9" t="str">
        <f>IF('DATA ACCURATE'!A2148&lt;&gt;"",'DATA ACCURATE'!A2148,"")</f>
        <v/>
      </c>
      <c r="B2145" s="9" t="str">
        <f>IF('DATA ACCURATE'!D2148&lt;&gt;"",'DATA ACCURATE'!D2148,"")</f>
        <v/>
      </c>
      <c r="C2145" s="38" t="str">
        <f>IF($AD2145="000000000000","",INDEX(DATABASE!$W$12:$W$71,MATCH($AD2145,DATABASE!$V$12:$V$71,0)))</f>
        <v/>
      </c>
      <c r="D2145" s="34" t="str">
        <f>IF(C2145="","",IF(E2145="",INDEX(DATABASE!$AF$13:$AF$62,MATCH($C2145,DATABASE!$AC$13:$AC$62,0)),IF(E2145="2x D11",INDEX(DATABASE!$AF$13:$AF$62,MATCH($C2145,DATABASE!$AC$13:$AC$62,0))+2*DATABASE!$AF$62,IF(E2145="3x D11",INDEX(DATABASE!$AF$13:$AF$62,MATCH($C2145,DATABASE!$AC$13:$AC$62,0))+3*DATABASE!$AF$62,""))))</f>
        <v/>
      </c>
      <c r="E2145" s="38" t="str">
        <f>IF(AND($K2145="Y",$G2145&lt;&gt;"UNYIL",$F2145&lt;DATABASE!$O$8),"2x D11",IF(AND($K2145="Y",$G2145&lt;&gt;"UNYIL",$F2145&gt;=DATABASE!$O$8),"3x D11",""))</f>
        <v/>
      </c>
      <c r="F2145" s="9" t="str">
        <f>IF('DATA ACCURATE'!N2148&lt;&gt;"",'DATA ACCURATE'!N2148,"")</f>
        <v/>
      </c>
      <c r="G2145" t="str">
        <f>IF(F2145="","",IF(F2145&lt;=DATABASE!$I$8,"UNYIL",IF(F2145&lt;=DATABASE!$J$8,"KECIL",IF(F2145&lt;DATABASE!$K$8,"TANGGUNG",IF(F2145&gt;=DATABASE!$K$8,"BESAR","")))))</f>
        <v/>
      </c>
      <c r="H2145" s="16" t="str">
        <f>IF('DATA ACCURATE'!J2148&lt;&gt;"",'DATA ACCURATE'!J2148,"")</f>
        <v/>
      </c>
      <c r="I2145" s="35" t="str">
        <f>IF(B2145&lt;&gt;"",IFERROR(VLOOKUP(B2145,'DATA TIMBANGAN'!G:M,7,FALSE),VLOOKUP(B2145,'DATA TIMBANGAN'!G:M,7)),"")</f>
        <v/>
      </c>
      <c r="J2145" s="25" t="str">
        <f>IF(H2145&lt;&gt;"",IFERROR(INDEX(DATABASE!$Z$19:$Z$38,MATCH(DATEVALUE(H2145),DATABASE!$AA$19:$AA$38,0)),INDEX(DATABASE!$Z$12:$Z$18,MATCH(WEEKDAY(H2145,2),DATABASE!$AA$12:$AA$18,0))),"")</f>
        <v/>
      </c>
      <c r="K2145" s="25" t="str">
        <f>IF('DATA ACCURATE'!V2148&lt;&gt;"",'DATA ACCURATE'!V2148,"")</f>
        <v/>
      </c>
      <c r="L2145" s="80" t="str">
        <f>IF($H2145="","",IF(OR($J2145="LIBUR",AND($L2144="LIBUR",$O2144=$O2145)),"LIBUR",IF(AND(OR($L2144="LUAR JAM KERJA 1",$L2144="LUAR JAM KERJA 2"),OR(OR(AND($H2144=$H2145,AND(OR($I2145&gt;DATABASE!$J$3,$I2145&lt;DATABASE!$J$6),((DATEVALUE($H2145)+$I2145)-(DATEVALUE($H2144)+$I2144))&lt;DATABASE!$J$6)),AND($H2144=$H2145,$O2144=$O2145,OR($I2145&gt;DATABASE!$J$6,$I2145&lt;DATABASE!$J$3))),AND(($H2145-$H2144)=1,OR($I2145&lt;DATABASE!$I$6,((DATEVALUE($H2145)+$I2145)-(DATEVALUE($H2144)+$I2144))&lt;DATABASE!$J$6))),$A2145=$A2144),"LUAR JAM KERJA 2",IF(AND(OR(WEEKDAY($H2145,2)=1,WEEKDAY($H2145,2)=2,WEEKDAY($H2145,2)=3,WEEKDAY($H2145,2)=4,WEEKDAY($H2145,2)=5),$I2145&lt;=DATABASE!$J$3,$I2145&gt;=DATABASE!$I$3),"JAM KERJA",IF(AND(WEEKDAY($H2145,2)=6,$I2145&lt;=DATABASE!$J$4,$I2145&gt;=DATABASE!$I$4),"JAM KERJA","LUAR JAM KERJA 1")))))</f>
        <v/>
      </c>
      <c r="M2145" s="33" t="str">
        <f>IF('DATA ACCURATE'!T2148&lt;&gt;"",IF('DATA ACCURATE'!T2148&gt;100,'DATA ACCURATE'!T2148/10,'DATA ACCURATE'!T2148),"")</f>
        <v/>
      </c>
      <c r="N2145" t="str">
        <f>IF(M2145="","",IF(M2145&lt;=DATABASE!$I$9,"LOKAL",IF(M2145&lt;DATABASE!$J$9,"LUAR KOTA 1",IF($M2145&gt;=DATABASE!$J$9,"LUAR KOTA 2",""))))</f>
        <v/>
      </c>
      <c r="O2145" s="38" t="str">
        <f>IF('DATA ACCURATE'!L2148&lt;&gt;"",'DATA ACCURATE'!L2148,"")</f>
        <v/>
      </c>
      <c r="Q2145" s="38">
        <f t="shared" si="232"/>
        <v>0</v>
      </c>
      <c r="R2145" s="38">
        <f t="shared" si="232"/>
        <v>0</v>
      </c>
      <c r="S2145" s="38">
        <f t="shared" si="232"/>
        <v>0</v>
      </c>
      <c r="T2145" s="38">
        <f t="shared" si="230"/>
        <v>0</v>
      </c>
      <c r="U2145" s="38">
        <f t="shared" si="233"/>
        <v>0</v>
      </c>
      <c r="V2145" s="38">
        <f t="shared" si="233"/>
        <v>0</v>
      </c>
      <c r="W2145" s="38">
        <f t="shared" si="233"/>
        <v>0</v>
      </c>
      <c r="X2145" s="38">
        <f t="shared" si="234"/>
        <v>0</v>
      </c>
      <c r="Y2145" s="38">
        <f t="shared" si="234"/>
        <v>0</v>
      </c>
      <c r="Z2145" s="38">
        <f t="shared" si="234"/>
        <v>0</v>
      </c>
      <c r="AA2145" s="38">
        <f t="shared" si="231"/>
        <v>0</v>
      </c>
      <c r="AB2145" s="38">
        <f t="shared" si="235"/>
        <v>0</v>
      </c>
      <c r="AC2145" s="38">
        <f t="shared" si="236"/>
        <v>0</v>
      </c>
      <c r="AD2145" s="38" t="str">
        <f t="shared" si="237"/>
        <v>000000000000</v>
      </c>
    </row>
    <row r="2146" spans="1:30">
      <c r="A2146" s="9" t="str">
        <f>IF('DATA ACCURATE'!A2149&lt;&gt;"",'DATA ACCURATE'!A2149,"")</f>
        <v/>
      </c>
      <c r="B2146" s="9" t="str">
        <f>IF('DATA ACCURATE'!D2149&lt;&gt;"",'DATA ACCURATE'!D2149,"")</f>
        <v/>
      </c>
      <c r="C2146" s="38" t="str">
        <f>IF($AD2146="000000000000","",INDEX(DATABASE!$W$12:$W$71,MATCH($AD2146,DATABASE!$V$12:$V$71,0)))</f>
        <v/>
      </c>
      <c r="D2146" s="34" t="str">
        <f>IF(C2146="","",IF(E2146="",INDEX(DATABASE!$AF$13:$AF$62,MATCH($C2146,DATABASE!$AC$13:$AC$62,0)),IF(E2146="2x D11",INDEX(DATABASE!$AF$13:$AF$62,MATCH($C2146,DATABASE!$AC$13:$AC$62,0))+2*DATABASE!$AF$62,IF(E2146="3x D11",INDEX(DATABASE!$AF$13:$AF$62,MATCH($C2146,DATABASE!$AC$13:$AC$62,0))+3*DATABASE!$AF$62,""))))</f>
        <v/>
      </c>
      <c r="E2146" s="38" t="str">
        <f>IF(AND($K2146="Y",$G2146&lt;&gt;"UNYIL",$F2146&lt;DATABASE!$O$8),"2x D11",IF(AND($K2146="Y",$G2146&lt;&gt;"UNYIL",$F2146&gt;=DATABASE!$O$8),"3x D11",""))</f>
        <v/>
      </c>
      <c r="F2146" s="9" t="str">
        <f>IF('DATA ACCURATE'!N2149&lt;&gt;"",'DATA ACCURATE'!N2149,"")</f>
        <v/>
      </c>
      <c r="G2146" t="str">
        <f>IF(F2146="","",IF(F2146&lt;=DATABASE!$I$8,"UNYIL",IF(F2146&lt;=DATABASE!$J$8,"KECIL",IF(F2146&lt;DATABASE!$K$8,"TANGGUNG",IF(F2146&gt;=DATABASE!$K$8,"BESAR","")))))</f>
        <v/>
      </c>
      <c r="H2146" s="16" t="str">
        <f>IF('DATA ACCURATE'!J2149&lt;&gt;"",'DATA ACCURATE'!J2149,"")</f>
        <v/>
      </c>
      <c r="I2146" s="35" t="str">
        <f>IF(B2146&lt;&gt;"",IFERROR(VLOOKUP(B2146,'DATA TIMBANGAN'!G:M,7,FALSE),VLOOKUP(B2146,'DATA TIMBANGAN'!G:M,7)),"")</f>
        <v/>
      </c>
      <c r="J2146" s="25" t="str">
        <f>IF(H2146&lt;&gt;"",IFERROR(INDEX(DATABASE!$Z$19:$Z$38,MATCH(DATEVALUE(H2146),DATABASE!$AA$19:$AA$38,0)),INDEX(DATABASE!$Z$12:$Z$18,MATCH(WEEKDAY(H2146,2),DATABASE!$AA$12:$AA$18,0))),"")</f>
        <v/>
      </c>
      <c r="K2146" s="25" t="str">
        <f>IF('DATA ACCURATE'!V2149&lt;&gt;"",'DATA ACCURATE'!V2149,"")</f>
        <v/>
      </c>
      <c r="L2146" s="80" t="str">
        <f>IF($H2146="","",IF(OR($J2146="LIBUR",AND($L2145="LIBUR",$O2145=$O2146)),"LIBUR",IF(AND(OR($L2145="LUAR JAM KERJA 1",$L2145="LUAR JAM KERJA 2"),OR(OR(AND($H2145=$H2146,AND(OR($I2146&gt;DATABASE!$J$3,$I2146&lt;DATABASE!$J$6),((DATEVALUE($H2146)+$I2146)-(DATEVALUE($H2145)+$I2145))&lt;DATABASE!$J$6)),AND($H2145=$H2146,$O2145=$O2146,OR($I2146&gt;DATABASE!$J$6,$I2146&lt;DATABASE!$J$3))),AND(($H2146-$H2145)=1,OR($I2146&lt;DATABASE!$I$6,((DATEVALUE($H2146)+$I2146)-(DATEVALUE($H2145)+$I2145))&lt;DATABASE!$J$6))),$A2146=$A2145),"LUAR JAM KERJA 2",IF(AND(OR(WEEKDAY($H2146,2)=1,WEEKDAY($H2146,2)=2,WEEKDAY($H2146,2)=3,WEEKDAY($H2146,2)=4,WEEKDAY($H2146,2)=5),$I2146&lt;=DATABASE!$J$3,$I2146&gt;=DATABASE!$I$3),"JAM KERJA",IF(AND(WEEKDAY($H2146,2)=6,$I2146&lt;=DATABASE!$J$4,$I2146&gt;=DATABASE!$I$4),"JAM KERJA","LUAR JAM KERJA 1")))))</f>
        <v/>
      </c>
      <c r="M2146" s="33" t="str">
        <f>IF('DATA ACCURATE'!T2149&lt;&gt;"",IF('DATA ACCURATE'!T2149&gt;100,'DATA ACCURATE'!T2149/10,'DATA ACCURATE'!T2149),"")</f>
        <v/>
      </c>
      <c r="N2146" t="str">
        <f>IF(M2146="","",IF(M2146&lt;=DATABASE!$I$9,"LOKAL",IF(M2146&lt;DATABASE!$J$9,"LUAR KOTA 1",IF($M2146&gt;=DATABASE!$J$9,"LUAR KOTA 2",""))))</f>
        <v/>
      </c>
      <c r="O2146" s="38" t="str">
        <f>IF('DATA ACCURATE'!L2149&lt;&gt;"",'DATA ACCURATE'!L2149,"")</f>
        <v/>
      </c>
      <c r="Q2146" s="38">
        <f t="shared" si="232"/>
        <v>0</v>
      </c>
      <c r="R2146" s="38">
        <f t="shared" si="232"/>
        <v>0</v>
      </c>
      <c r="S2146" s="38">
        <f t="shared" si="232"/>
        <v>0</v>
      </c>
      <c r="T2146" s="38">
        <f t="shared" si="230"/>
        <v>0</v>
      </c>
      <c r="U2146" s="38">
        <f t="shared" si="233"/>
        <v>0</v>
      </c>
      <c r="V2146" s="38">
        <f t="shared" si="233"/>
        <v>0</v>
      </c>
      <c r="W2146" s="38">
        <f t="shared" si="233"/>
        <v>0</v>
      </c>
      <c r="X2146" s="38">
        <f t="shared" si="234"/>
        <v>0</v>
      </c>
      <c r="Y2146" s="38">
        <f t="shared" si="234"/>
        <v>0</v>
      </c>
      <c r="Z2146" s="38">
        <f t="shared" si="234"/>
        <v>0</v>
      </c>
      <c r="AA2146" s="38">
        <f t="shared" si="231"/>
        <v>0</v>
      </c>
      <c r="AB2146" s="38">
        <f t="shared" si="235"/>
        <v>0</v>
      </c>
      <c r="AC2146" s="38">
        <f t="shared" si="236"/>
        <v>0</v>
      </c>
      <c r="AD2146" s="38" t="str">
        <f t="shared" si="237"/>
        <v>000000000000</v>
      </c>
    </row>
    <row r="2147" spans="1:30">
      <c r="A2147" s="9" t="str">
        <f>IF('DATA ACCURATE'!A2150&lt;&gt;"",'DATA ACCURATE'!A2150,"")</f>
        <v/>
      </c>
      <c r="B2147" s="9" t="str">
        <f>IF('DATA ACCURATE'!D2150&lt;&gt;"",'DATA ACCURATE'!D2150,"")</f>
        <v/>
      </c>
      <c r="C2147" s="38" t="str">
        <f>IF($AD2147="000000000000","",INDEX(DATABASE!$W$12:$W$71,MATCH($AD2147,DATABASE!$V$12:$V$71,0)))</f>
        <v/>
      </c>
      <c r="D2147" s="34" t="str">
        <f>IF(C2147="","",IF(E2147="",INDEX(DATABASE!$AF$13:$AF$62,MATCH($C2147,DATABASE!$AC$13:$AC$62,0)),IF(E2147="2x D11",INDEX(DATABASE!$AF$13:$AF$62,MATCH($C2147,DATABASE!$AC$13:$AC$62,0))+2*DATABASE!$AF$62,IF(E2147="3x D11",INDEX(DATABASE!$AF$13:$AF$62,MATCH($C2147,DATABASE!$AC$13:$AC$62,0))+3*DATABASE!$AF$62,""))))</f>
        <v/>
      </c>
      <c r="E2147" s="38" t="str">
        <f>IF(AND($K2147="Y",$G2147&lt;&gt;"UNYIL",$F2147&lt;DATABASE!$O$8),"2x D11",IF(AND($K2147="Y",$G2147&lt;&gt;"UNYIL",$F2147&gt;=DATABASE!$O$8),"3x D11",""))</f>
        <v/>
      </c>
      <c r="F2147" s="9" t="str">
        <f>IF('DATA ACCURATE'!N2150&lt;&gt;"",'DATA ACCURATE'!N2150,"")</f>
        <v/>
      </c>
      <c r="G2147" t="str">
        <f>IF(F2147="","",IF(F2147&lt;=DATABASE!$I$8,"UNYIL",IF(F2147&lt;=DATABASE!$J$8,"KECIL",IF(F2147&lt;DATABASE!$K$8,"TANGGUNG",IF(F2147&gt;=DATABASE!$K$8,"BESAR","")))))</f>
        <v/>
      </c>
      <c r="H2147" s="16" t="str">
        <f>IF('DATA ACCURATE'!J2150&lt;&gt;"",'DATA ACCURATE'!J2150,"")</f>
        <v/>
      </c>
      <c r="I2147" s="35" t="str">
        <f>IF(B2147&lt;&gt;"",IFERROR(VLOOKUP(B2147,'DATA TIMBANGAN'!G:M,7,FALSE),VLOOKUP(B2147,'DATA TIMBANGAN'!G:M,7)),"")</f>
        <v/>
      </c>
      <c r="J2147" s="25" t="str">
        <f>IF(H2147&lt;&gt;"",IFERROR(INDEX(DATABASE!$Z$19:$Z$38,MATCH(DATEVALUE(H2147),DATABASE!$AA$19:$AA$38,0)),INDEX(DATABASE!$Z$12:$Z$18,MATCH(WEEKDAY(H2147,2),DATABASE!$AA$12:$AA$18,0))),"")</f>
        <v/>
      </c>
      <c r="K2147" s="25" t="str">
        <f>IF('DATA ACCURATE'!V2150&lt;&gt;"",'DATA ACCURATE'!V2150,"")</f>
        <v/>
      </c>
      <c r="L2147" s="80" t="str">
        <f>IF($H2147="","",IF(OR($J2147="LIBUR",AND($L2146="LIBUR",$O2146=$O2147)),"LIBUR",IF(AND(OR($L2146="LUAR JAM KERJA 1",$L2146="LUAR JAM KERJA 2"),OR(OR(AND($H2146=$H2147,AND(OR($I2147&gt;DATABASE!$J$3,$I2147&lt;DATABASE!$J$6),((DATEVALUE($H2147)+$I2147)-(DATEVALUE($H2146)+$I2146))&lt;DATABASE!$J$6)),AND($H2146=$H2147,$O2146=$O2147,OR($I2147&gt;DATABASE!$J$6,$I2147&lt;DATABASE!$J$3))),AND(($H2147-$H2146)=1,OR($I2147&lt;DATABASE!$I$6,((DATEVALUE($H2147)+$I2147)-(DATEVALUE($H2146)+$I2146))&lt;DATABASE!$J$6))),$A2147=$A2146),"LUAR JAM KERJA 2",IF(AND(OR(WEEKDAY($H2147,2)=1,WEEKDAY($H2147,2)=2,WEEKDAY($H2147,2)=3,WEEKDAY($H2147,2)=4,WEEKDAY($H2147,2)=5),$I2147&lt;=DATABASE!$J$3,$I2147&gt;=DATABASE!$I$3),"JAM KERJA",IF(AND(WEEKDAY($H2147,2)=6,$I2147&lt;=DATABASE!$J$4,$I2147&gt;=DATABASE!$I$4),"JAM KERJA","LUAR JAM KERJA 1")))))</f>
        <v/>
      </c>
      <c r="M2147" s="33" t="str">
        <f>IF('DATA ACCURATE'!T2150&lt;&gt;"",IF('DATA ACCURATE'!T2150&gt;100,'DATA ACCURATE'!T2150/10,'DATA ACCURATE'!T2150),"")</f>
        <v/>
      </c>
      <c r="N2147" t="str">
        <f>IF(M2147="","",IF(M2147&lt;=DATABASE!$I$9,"LOKAL",IF(M2147&lt;DATABASE!$J$9,"LUAR KOTA 1",IF($M2147&gt;=DATABASE!$J$9,"LUAR KOTA 2",""))))</f>
        <v/>
      </c>
      <c r="O2147" s="38" t="str">
        <f>IF('DATA ACCURATE'!L2150&lt;&gt;"",'DATA ACCURATE'!L2150,"")</f>
        <v/>
      </c>
      <c r="Q2147" s="38">
        <f t="shared" si="232"/>
        <v>0</v>
      </c>
      <c r="R2147" s="38">
        <f t="shared" si="232"/>
        <v>0</v>
      </c>
      <c r="S2147" s="38">
        <f t="shared" si="232"/>
        <v>0</v>
      </c>
      <c r="T2147" s="38">
        <f t="shared" si="230"/>
        <v>0</v>
      </c>
      <c r="U2147" s="38">
        <f t="shared" si="233"/>
        <v>0</v>
      </c>
      <c r="V2147" s="38">
        <f t="shared" si="233"/>
        <v>0</v>
      </c>
      <c r="W2147" s="38">
        <f t="shared" si="233"/>
        <v>0</v>
      </c>
      <c r="X2147" s="38">
        <f t="shared" si="234"/>
        <v>0</v>
      </c>
      <c r="Y2147" s="38">
        <f t="shared" si="234"/>
        <v>0</v>
      </c>
      <c r="Z2147" s="38">
        <f t="shared" si="234"/>
        <v>0</v>
      </c>
      <c r="AA2147" s="38">
        <f t="shared" si="231"/>
        <v>0</v>
      </c>
      <c r="AB2147" s="38">
        <f t="shared" si="235"/>
        <v>0</v>
      </c>
      <c r="AC2147" s="38">
        <f t="shared" si="236"/>
        <v>0</v>
      </c>
      <c r="AD2147" s="38" t="str">
        <f t="shared" si="237"/>
        <v>000000000000</v>
      </c>
    </row>
    <row r="2148" spans="1:30">
      <c r="A2148" s="9" t="str">
        <f>IF('DATA ACCURATE'!A2151&lt;&gt;"",'DATA ACCURATE'!A2151,"")</f>
        <v/>
      </c>
      <c r="B2148" s="9" t="str">
        <f>IF('DATA ACCURATE'!D2151&lt;&gt;"",'DATA ACCURATE'!D2151,"")</f>
        <v/>
      </c>
      <c r="C2148" s="38" t="str">
        <f>IF($AD2148="000000000000","",INDEX(DATABASE!$W$12:$W$71,MATCH($AD2148,DATABASE!$V$12:$V$71,0)))</f>
        <v/>
      </c>
      <c r="D2148" s="34" t="str">
        <f>IF(C2148="","",IF(E2148="",INDEX(DATABASE!$AF$13:$AF$62,MATCH($C2148,DATABASE!$AC$13:$AC$62,0)),IF(E2148="2x D11",INDEX(DATABASE!$AF$13:$AF$62,MATCH($C2148,DATABASE!$AC$13:$AC$62,0))+2*DATABASE!$AF$62,IF(E2148="3x D11",INDEX(DATABASE!$AF$13:$AF$62,MATCH($C2148,DATABASE!$AC$13:$AC$62,0))+3*DATABASE!$AF$62,""))))</f>
        <v/>
      </c>
      <c r="E2148" s="38" t="str">
        <f>IF(AND($K2148="Y",$G2148&lt;&gt;"UNYIL",$F2148&lt;DATABASE!$O$8),"2x D11",IF(AND($K2148="Y",$G2148&lt;&gt;"UNYIL",$F2148&gt;=DATABASE!$O$8),"3x D11",""))</f>
        <v/>
      </c>
      <c r="F2148" s="9" t="str">
        <f>IF('DATA ACCURATE'!N2151&lt;&gt;"",'DATA ACCURATE'!N2151,"")</f>
        <v/>
      </c>
      <c r="G2148" t="str">
        <f>IF(F2148="","",IF(F2148&lt;=DATABASE!$I$8,"UNYIL",IF(F2148&lt;=DATABASE!$J$8,"KECIL",IF(F2148&lt;DATABASE!$K$8,"TANGGUNG",IF(F2148&gt;=DATABASE!$K$8,"BESAR","")))))</f>
        <v/>
      </c>
      <c r="H2148" s="16" t="str">
        <f>IF('DATA ACCURATE'!J2151&lt;&gt;"",'DATA ACCURATE'!J2151,"")</f>
        <v/>
      </c>
      <c r="I2148" s="35" t="str">
        <f>IF(B2148&lt;&gt;"",IFERROR(VLOOKUP(B2148,'DATA TIMBANGAN'!G:M,7,FALSE),VLOOKUP(B2148,'DATA TIMBANGAN'!G:M,7)),"")</f>
        <v/>
      </c>
      <c r="J2148" s="25" t="str">
        <f>IF(H2148&lt;&gt;"",IFERROR(INDEX(DATABASE!$Z$19:$Z$38,MATCH(DATEVALUE(H2148),DATABASE!$AA$19:$AA$38,0)),INDEX(DATABASE!$Z$12:$Z$18,MATCH(WEEKDAY(H2148,2),DATABASE!$AA$12:$AA$18,0))),"")</f>
        <v/>
      </c>
      <c r="K2148" s="25" t="str">
        <f>IF('DATA ACCURATE'!V2151&lt;&gt;"",'DATA ACCURATE'!V2151,"")</f>
        <v/>
      </c>
      <c r="L2148" s="80" t="str">
        <f>IF($H2148="","",IF(OR($J2148="LIBUR",AND($L2147="LIBUR",$O2147=$O2148)),"LIBUR",IF(AND(OR($L2147="LUAR JAM KERJA 1",$L2147="LUAR JAM KERJA 2"),OR(OR(AND($H2147=$H2148,AND(OR($I2148&gt;DATABASE!$J$3,$I2148&lt;DATABASE!$J$6),((DATEVALUE($H2148)+$I2148)-(DATEVALUE($H2147)+$I2147))&lt;DATABASE!$J$6)),AND($H2147=$H2148,$O2147=$O2148,OR($I2148&gt;DATABASE!$J$6,$I2148&lt;DATABASE!$J$3))),AND(($H2148-$H2147)=1,OR($I2148&lt;DATABASE!$I$6,((DATEVALUE($H2148)+$I2148)-(DATEVALUE($H2147)+$I2147))&lt;DATABASE!$J$6))),$A2148=$A2147),"LUAR JAM KERJA 2",IF(AND(OR(WEEKDAY($H2148,2)=1,WEEKDAY($H2148,2)=2,WEEKDAY($H2148,2)=3,WEEKDAY($H2148,2)=4,WEEKDAY($H2148,2)=5),$I2148&lt;=DATABASE!$J$3,$I2148&gt;=DATABASE!$I$3),"JAM KERJA",IF(AND(WEEKDAY($H2148,2)=6,$I2148&lt;=DATABASE!$J$4,$I2148&gt;=DATABASE!$I$4),"JAM KERJA","LUAR JAM KERJA 1")))))</f>
        <v/>
      </c>
      <c r="M2148" s="33" t="str">
        <f>IF('DATA ACCURATE'!T2151&lt;&gt;"",IF('DATA ACCURATE'!T2151&gt;100,'DATA ACCURATE'!T2151/10,'DATA ACCURATE'!T2151),"")</f>
        <v/>
      </c>
      <c r="N2148" t="str">
        <f>IF(M2148="","",IF(M2148&lt;=DATABASE!$I$9,"LOKAL",IF(M2148&lt;DATABASE!$J$9,"LUAR KOTA 1",IF($M2148&gt;=DATABASE!$J$9,"LUAR KOTA 2",""))))</f>
        <v/>
      </c>
      <c r="O2148" s="38" t="str">
        <f>IF('DATA ACCURATE'!L2151&lt;&gt;"",'DATA ACCURATE'!L2151,"")</f>
        <v/>
      </c>
      <c r="Q2148" s="38">
        <f t="shared" si="232"/>
        <v>0</v>
      </c>
      <c r="R2148" s="38">
        <f t="shared" si="232"/>
        <v>0</v>
      </c>
      <c r="S2148" s="38">
        <f t="shared" si="232"/>
        <v>0</v>
      </c>
      <c r="T2148" s="38">
        <f t="shared" si="230"/>
        <v>0</v>
      </c>
      <c r="U2148" s="38">
        <f t="shared" si="233"/>
        <v>0</v>
      </c>
      <c r="V2148" s="38">
        <f t="shared" si="233"/>
        <v>0</v>
      </c>
      <c r="W2148" s="38">
        <f t="shared" si="233"/>
        <v>0</v>
      </c>
      <c r="X2148" s="38">
        <f t="shared" si="234"/>
        <v>0</v>
      </c>
      <c r="Y2148" s="38">
        <f t="shared" si="234"/>
        <v>0</v>
      </c>
      <c r="Z2148" s="38">
        <f t="shared" si="234"/>
        <v>0</v>
      </c>
      <c r="AA2148" s="38">
        <f t="shared" si="231"/>
        <v>0</v>
      </c>
      <c r="AB2148" s="38">
        <f t="shared" si="235"/>
        <v>0</v>
      </c>
      <c r="AC2148" s="38">
        <f t="shared" si="236"/>
        <v>0</v>
      </c>
      <c r="AD2148" s="38" t="str">
        <f t="shared" si="237"/>
        <v>000000000000</v>
      </c>
    </row>
    <row r="2149" spans="1:30">
      <c r="A2149" s="9" t="str">
        <f>IF('DATA ACCURATE'!A2152&lt;&gt;"",'DATA ACCURATE'!A2152,"")</f>
        <v/>
      </c>
      <c r="B2149" s="9" t="str">
        <f>IF('DATA ACCURATE'!D2152&lt;&gt;"",'DATA ACCURATE'!D2152,"")</f>
        <v/>
      </c>
      <c r="C2149" s="38" t="str">
        <f>IF($AD2149="000000000000","",INDEX(DATABASE!$W$12:$W$71,MATCH($AD2149,DATABASE!$V$12:$V$71,0)))</f>
        <v/>
      </c>
      <c r="D2149" s="34" t="str">
        <f>IF(C2149="","",IF(E2149="",INDEX(DATABASE!$AF$13:$AF$62,MATCH($C2149,DATABASE!$AC$13:$AC$62,0)),IF(E2149="2x D11",INDEX(DATABASE!$AF$13:$AF$62,MATCH($C2149,DATABASE!$AC$13:$AC$62,0))+2*DATABASE!$AF$62,IF(E2149="3x D11",INDEX(DATABASE!$AF$13:$AF$62,MATCH($C2149,DATABASE!$AC$13:$AC$62,0))+3*DATABASE!$AF$62,""))))</f>
        <v/>
      </c>
      <c r="E2149" s="38" t="str">
        <f>IF(AND($K2149="Y",$G2149&lt;&gt;"UNYIL",$F2149&lt;DATABASE!$O$8),"2x D11",IF(AND($K2149="Y",$G2149&lt;&gt;"UNYIL",$F2149&gt;=DATABASE!$O$8),"3x D11",""))</f>
        <v/>
      </c>
      <c r="F2149" s="9" t="str">
        <f>IF('DATA ACCURATE'!N2152&lt;&gt;"",'DATA ACCURATE'!N2152,"")</f>
        <v/>
      </c>
      <c r="G2149" t="str">
        <f>IF(F2149="","",IF(F2149&lt;=DATABASE!$I$8,"UNYIL",IF(F2149&lt;=DATABASE!$J$8,"KECIL",IF(F2149&lt;DATABASE!$K$8,"TANGGUNG",IF(F2149&gt;=DATABASE!$K$8,"BESAR","")))))</f>
        <v/>
      </c>
      <c r="H2149" s="16" t="str">
        <f>IF('DATA ACCURATE'!J2152&lt;&gt;"",'DATA ACCURATE'!J2152,"")</f>
        <v/>
      </c>
      <c r="I2149" s="35" t="str">
        <f>IF(B2149&lt;&gt;"",IFERROR(VLOOKUP(B2149,'DATA TIMBANGAN'!G:M,7,FALSE),VLOOKUP(B2149,'DATA TIMBANGAN'!G:M,7)),"")</f>
        <v/>
      </c>
      <c r="J2149" s="25" t="str">
        <f>IF(H2149&lt;&gt;"",IFERROR(INDEX(DATABASE!$Z$19:$Z$38,MATCH(DATEVALUE(H2149),DATABASE!$AA$19:$AA$38,0)),INDEX(DATABASE!$Z$12:$Z$18,MATCH(WEEKDAY(H2149,2),DATABASE!$AA$12:$AA$18,0))),"")</f>
        <v/>
      </c>
      <c r="K2149" s="25" t="str">
        <f>IF('DATA ACCURATE'!V2152&lt;&gt;"",'DATA ACCURATE'!V2152,"")</f>
        <v/>
      </c>
      <c r="L2149" s="80" t="str">
        <f>IF($H2149="","",IF(OR($J2149="LIBUR",AND($L2148="LIBUR",$O2148=$O2149)),"LIBUR",IF(AND(OR($L2148="LUAR JAM KERJA 1",$L2148="LUAR JAM KERJA 2"),OR(OR(AND($H2148=$H2149,AND(OR($I2149&gt;DATABASE!$J$3,$I2149&lt;DATABASE!$J$6),((DATEVALUE($H2149)+$I2149)-(DATEVALUE($H2148)+$I2148))&lt;DATABASE!$J$6)),AND($H2148=$H2149,$O2148=$O2149,OR($I2149&gt;DATABASE!$J$6,$I2149&lt;DATABASE!$J$3))),AND(($H2149-$H2148)=1,OR($I2149&lt;DATABASE!$I$6,((DATEVALUE($H2149)+$I2149)-(DATEVALUE($H2148)+$I2148))&lt;DATABASE!$J$6))),$A2149=$A2148),"LUAR JAM KERJA 2",IF(AND(OR(WEEKDAY($H2149,2)=1,WEEKDAY($H2149,2)=2,WEEKDAY($H2149,2)=3,WEEKDAY($H2149,2)=4,WEEKDAY($H2149,2)=5),$I2149&lt;=DATABASE!$J$3,$I2149&gt;=DATABASE!$I$3),"JAM KERJA",IF(AND(WEEKDAY($H2149,2)=6,$I2149&lt;=DATABASE!$J$4,$I2149&gt;=DATABASE!$I$4),"JAM KERJA","LUAR JAM KERJA 1")))))</f>
        <v/>
      </c>
      <c r="M2149" s="33" t="str">
        <f>IF('DATA ACCURATE'!T2152&lt;&gt;"",IF('DATA ACCURATE'!T2152&gt;100,'DATA ACCURATE'!T2152/10,'DATA ACCURATE'!T2152),"")</f>
        <v/>
      </c>
      <c r="N2149" t="str">
        <f>IF(M2149="","",IF(M2149&lt;=DATABASE!$I$9,"LOKAL",IF(M2149&lt;DATABASE!$J$9,"LUAR KOTA 1",IF($M2149&gt;=DATABASE!$J$9,"LUAR KOTA 2",""))))</f>
        <v/>
      </c>
      <c r="O2149" s="38" t="str">
        <f>IF('DATA ACCURATE'!L2152&lt;&gt;"",'DATA ACCURATE'!L2152,"")</f>
        <v/>
      </c>
      <c r="Q2149" s="38">
        <f t="shared" si="232"/>
        <v>0</v>
      </c>
      <c r="R2149" s="38">
        <f t="shared" si="232"/>
        <v>0</v>
      </c>
      <c r="S2149" s="38">
        <f t="shared" si="232"/>
        <v>0</v>
      </c>
      <c r="T2149" s="38">
        <f t="shared" si="230"/>
        <v>0</v>
      </c>
      <c r="U2149" s="38">
        <f t="shared" si="233"/>
        <v>0</v>
      </c>
      <c r="V2149" s="38">
        <f t="shared" si="233"/>
        <v>0</v>
      </c>
      <c r="W2149" s="38">
        <f t="shared" si="233"/>
        <v>0</v>
      </c>
      <c r="X2149" s="38">
        <f t="shared" si="234"/>
        <v>0</v>
      </c>
      <c r="Y2149" s="38">
        <f t="shared" si="234"/>
        <v>0</v>
      </c>
      <c r="Z2149" s="38">
        <f t="shared" si="234"/>
        <v>0</v>
      </c>
      <c r="AA2149" s="38">
        <f t="shared" si="231"/>
        <v>0</v>
      </c>
      <c r="AB2149" s="38">
        <f t="shared" si="235"/>
        <v>0</v>
      </c>
      <c r="AC2149" s="38">
        <f t="shared" si="236"/>
        <v>0</v>
      </c>
      <c r="AD2149" s="38" t="str">
        <f t="shared" si="237"/>
        <v>000000000000</v>
      </c>
    </row>
    <row r="2150" spans="1:30">
      <c r="A2150" s="9" t="str">
        <f>IF('DATA ACCURATE'!A2153&lt;&gt;"",'DATA ACCURATE'!A2153,"")</f>
        <v/>
      </c>
      <c r="B2150" s="9" t="str">
        <f>IF('DATA ACCURATE'!D2153&lt;&gt;"",'DATA ACCURATE'!D2153,"")</f>
        <v/>
      </c>
      <c r="C2150" s="38" t="str">
        <f>IF($AD2150="000000000000","",INDEX(DATABASE!$W$12:$W$71,MATCH($AD2150,DATABASE!$V$12:$V$71,0)))</f>
        <v/>
      </c>
      <c r="D2150" s="34" t="str">
        <f>IF(C2150="","",IF(E2150="",INDEX(DATABASE!$AF$13:$AF$62,MATCH($C2150,DATABASE!$AC$13:$AC$62,0)),IF(E2150="2x D11",INDEX(DATABASE!$AF$13:$AF$62,MATCH($C2150,DATABASE!$AC$13:$AC$62,0))+2*DATABASE!$AF$62,IF(E2150="3x D11",INDEX(DATABASE!$AF$13:$AF$62,MATCH($C2150,DATABASE!$AC$13:$AC$62,0))+3*DATABASE!$AF$62,""))))</f>
        <v/>
      </c>
      <c r="E2150" s="38" t="str">
        <f>IF(AND($K2150="Y",$G2150&lt;&gt;"UNYIL",$F2150&lt;DATABASE!$O$8),"2x D11",IF(AND($K2150="Y",$G2150&lt;&gt;"UNYIL",$F2150&gt;=DATABASE!$O$8),"3x D11",""))</f>
        <v/>
      </c>
      <c r="F2150" s="9" t="str">
        <f>IF('DATA ACCURATE'!N2153&lt;&gt;"",'DATA ACCURATE'!N2153,"")</f>
        <v/>
      </c>
      <c r="G2150" t="str">
        <f>IF(F2150="","",IF(F2150&lt;=DATABASE!$I$8,"UNYIL",IF(F2150&lt;=DATABASE!$J$8,"KECIL",IF(F2150&lt;DATABASE!$K$8,"TANGGUNG",IF(F2150&gt;=DATABASE!$K$8,"BESAR","")))))</f>
        <v/>
      </c>
      <c r="H2150" s="16" t="str">
        <f>IF('DATA ACCURATE'!J2153&lt;&gt;"",'DATA ACCURATE'!J2153,"")</f>
        <v/>
      </c>
      <c r="I2150" s="35" t="str">
        <f>IF(B2150&lt;&gt;"",IFERROR(VLOOKUP(B2150,'DATA TIMBANGAN'!G:M,7,FALSE),VLOOKUP(B2150,'DATA TIMBANGAN'!G:M,7)),"")</f>
        <v/>
      </c>
      <c r="J2150" s="25" t="str">
        <f>IF(H2150&lt;&gt;"",IFERROR(INDEX(DATABASE!$Z$19:$Z$38,MATCH(DATEVALUE(H2150),DATABASE!$AA$19:$AA$38,0)),INDEX(DATABASE!$Z$12:$Z$18,MATCH(WEEKDAY(H2150,2),DATABASE!$AA$12:$AA$18,0))),"")</f>
        <v/>
      </c>
      <c r="K2150" s="25" t="str">
        <f>IF('DATA ACCURATE'!V2153&lt;&gt;"",'DATA ACCURATE'!V2153,"")</f>
        <v/>
      </c>
      <c r="L2150" s="80" t="str">
        <f>IF($H2150="","",IF(OR($J2150="LIBUR",AND($L2149="LIBUR",$O2149=$O2150)),"LIBUR",IF(AND(OR($L2149="LUAR JAM KERJA 1",$L2149="LUAR JAM KERJA 2"),OR(OR(AND($H2149=$H2150,AND(OR($I2150&gt;DATABASE!$J$3,$I2150&lt;DATABASE!$J$6),((DATEVALUE($H2150)+$I2150)-(DATEVALUE($H2149)+$I2149))&lt;DATABASE!$J$6)),AND($H2149=$H2150,$O2149=$O2150,OR($I2150&gt;DATABASE!$J$6,$I2150&lt;DATABASE!$J$3))),AND(($H2150-$H2149)=1,OR($I2150&lt;DATABASE!$I$6,((DATEVALUE($H2150)+$I2150)-(DATEVALUE($H2149)+$I2149))&lt;DATABASE!$J$6))),$A2150=$A2149),"LUAR JAM KERJA 2",IF(AND(OR(WEEKDAY($H2150,2)=1,WEEKDAY($H2150,2)=2,WEEKDAY($H2150,2)=3,WEEKDAY($H2150,2)=4,WEEKDAY($H2150,2)=5),$I2150&lt;=DATABASE!$J$3,$I2150&gt;=DATABASE!$I$3),"JAM KERJA",IF(AND(WEEKDAY($H2150,2)=6,$I2150&lt;=DATABASE!$J$4,$I2150&gt;=DATABASE!$I$4),"JAM KERJA","LUAR JAM KERJA 1")))))</f>
        <v/>
      </c>
      <c r="M2150" s="33" t="str">
        <f>IF('DATA ACCURATE'!T2153&lt;&gt;"",IF('DATA ACCURATE'!T2153&gt;100,'DATA ACCURATE'!T2153/10,'DATA ACCURATE'!T2153),"")</f>
        <v/>
      </c>
      <c r="N2150" t="str">
        <f>IF(M2150="","",IF(M2150&lt;=DATABASE!$I$9,"LOKAL",IF(M2150&lt;DATABASE!$J$9,"LUAR KOTA 1",IF($M2150&gt;=DATABASE!$J$9,"LUAR KOTA 2",""))))</f>
        <v/>
      </c>
      <c r="O2150" s="38" t="str">
        <f>IF('DATA ACCURATE'!L2153&lt;&gt;"",'DATA ACCURATE'!L2153,"")</f>
        <v/>
      </c>
      <c r="Q2150" s="38">
        <f t="shared" si="232"/>
        <v>0</v>
      </c>
      <c r="R2150" s="38">
        <f t="shared" si="232"/>
        <v>0</v>
      </c>
      <c r="S2150" s="38">
        <f t="shared" si="232"/>
        <v>0</v>
      </c>
      <c r="T2150" s="38">
        <f t="shared" si="230"/>
        <v>0</v>
      </c>
      <c r="U2150" s="38">
        <f t="shared" si="233"/>
        <v>0</v>
      </c>
      <c r="V2150" s="38">
        <f t="shared" si="233"/>
        <v>0</v>
      </c>
      <c r="W2150" s="38">
        <f t="shared" si="233"/>
        <v>0</v>
      </c>
      <c r="X2150" s="38">
        <f t="shared" si="234"/>
        <v>0</v>
      </c>
      <c r="Y2150" s="38">
        <f t="shared" si="234"/>
        <v>0</v>
      </c>
      <c r="Z2150" s="38">
        <f t="shared" si="234"/>
        <v>0</v>
      </c>
      <c r="AA2150" s="38">
        <f t="shared" si="231"/>
        <v>0</v>
      </c>
      <c r="AB2150" s="38">
        <f t="shared" si="235"/>
        <v>0</v>
      </c>
      <c r="AC2150" s="38">
        <f t="shared" si="236"/>
        <v>0</v>
      </c>
      <c r="AD2150" s="38" t="str">
        <f t="shared" si="237"/>
        <v>000000000000</v>
      </c>
    </row>
    <row r="2151" spans="1:30">
      <c r="A2151" s="9" t="str">
        <f>IF('DATA ACCURATE'!A2154&lt;&gt;"",'DATA ACCURATE'!A2154,"")</f>
        <v/>
      </c>
      <c r="B2151" s="9" t="str">
        <f>IF('DATA ACCURATE'!D2154&lt;&gt;"",'DATA ACCURATE'!D2154,"")</f>
        <v/>
      </c>
      <c r="C2151" s="38" t="str">
        <f>IF($AD2151="000000000000","",INDEX(DATABASE!$W$12:$W$71,MATCH($AD2151,DATABASE!$V$12:$V$71,0)))</f>
        <v/>
      </c>
      <c r="D2151" s="34" t="str">
        <f>IF(C2151="","",IF(E2151="",INDEX(DATABASE!$AF$13:$AF$62,MATCH($C2151,DATABASE!$AC$13:$AC$62,0)),IF(E2151="2x D11",INDEX(DATABASE!$AF$13:$AF$62,MATCH($C2151,DATABASE!$AC$13:$AC$62,0))+2*DATABASE!$AF$62,IF(E2151="3x D11",INDEX(DATABASE!$AF$13:$AF$62,MATCH($C2151,DATABASE!$AC$13:$AC$62,0))+3*DATABASE!$AF$62,""))))</f>
        <v/>
      </c>
      <c r="E2151" s="38" t="str">
        <f>IF(AND($K2151="Y",$G2151&lt;&gt;"UNYIL",$F2151&lt;DATABASE!$O$8),"2x D11",IF(AND($K2151="Y",$G2151&lt;&gt;"UNYIL",$F2151&gt;=DATABASE!$O$8),"3x D11",""))</f>
        <v/>
      </c>
      <c r="F2151" s="9" t="str">
        <f>IF('DATA ACCURATE'!N2154&lt;&gt;"",'DATA ACCURATE'!N2154,"")</f>
        <v/>
      </c>
      <c r="G2151" t="str">
        <f>IF(F2151="","",IF(F2151&lt;=DATABASE!$I$8,"UNYIL",IF(F2151&lt;=DATABASE!$J$8,"KECIL",IF(F2151&lt;DATABASE!$K$8,"TANGGUNG",IF(F2151&gt;=DATABASE!$K$8,"BESAR","")))))</f>
        <v/>
      </c>
      <c r="H2151" s="16" t="str">
        <f>IF('DATA ACCURATE'!J2154&lt;&gt;"",'DATA ACCURATE'!J2154,"")</f>
        <v/>
      </c>
      <c r="I2151" s="35" t="str">
        <f>IF(B2151&lt;&gt;"",IFERROR(VLOOKUP(B2151,'DATA TIMBANGAN'!G:M,7,FALSE),VLOOKUP(B2151,'DATA TIMBANGAN'!G:M,7)),"")</f>
        <v/>
      </c>
      <c r="J2151" s="25" t="str">
        <f>IF(H2151&lt;&gt;"",IFERROR(INDEX(DATABASE!$Z$19:$Z$38,MATCH(DATEVALUE(H2151),DATABASE!$AA$19:$AA$38,0)),INDEX(DATABASE!$Z$12:$Z$18,MATCH(WEEKDAY(H2151,2),DATABASE!$AA$12:$AA$18,0))),"")</f>
        <v/>
      </c>
      <c r="K2151" s="25" t="str">
        <f>IF('DATA ACCURATE'!V2154&lt;&gt;"",'DATA ACCURATE'!V2154,"")</f>
        <v/>
      </c>
      <c r="L2151" s="80" t="str">
        <f>IF($H2151="","",IF(OR($J2151="LIBUR",AND($L2150="LIBUR",$O2150=$O2151)),"LIBUR",IF(AND(OR($L2150="LUAR JAM KERJA 1",$L2150="LUAR JAM KERJA 2"),OR(OR(AND($H2150=$H2151,AND(OR($I2151&gt;DATABASE!$J$3,$I2151&lt;DATABASE!$J$6),((DATEVALUE($H2151)+$I2151)-(DATEVALUE($H2150)+$I2150))&lt;DATABASE!$J$6)),AND($H2150=$H2151,$O2150=$O2151,OR($I2151&gt;DATABASE!$J$6,$I2151&lt;DATABASE!$J$3))),AND(($H2151-$H2150)=1,OR($I2151&lt;DATABASE!$I$6,((DATEVALUE($H2151)+$I2151)-(DATEVALUE($H2150)+$I2150))&lt;DATABASE!$J$6))),$A2151=$A2150),"LUAR JAM KERJA 2",IF(AND(OR(WEEKDAY($H2151,2)=1,WEEKDAY($H2151,2)=2,WEEKDAY($H2151,2)=3,WEEKDAY($H2151,2)=4,WEEKDAY($H2151,2)=5),$I2151&lt;=DATABASE!$J$3,$I2151&gt;=DATABASE!$I$3),"JAM KERJA",IF(AND(WEEKDAY($H2151,2)=6,$I2151&lt;=DATABASE!$J$4,$I2151&gt;=DATABASE!$I$4),"JAM KERJA","LUAR JAM KERJA 1")))))</f>
        <v/>
      </c>
      <c r="M2151" s="33" t="str">
        <f>IF('DATA ACCURATE'!T2154&lt;&gt;"",IF('DATA ACCURATE'!T2154&gt;100,'DATA ACCURATE'!T2154/10,'DATA ACCURATE'!T2154),"")</f>
        <v/>
      </c>
      <c r="N2151" t="str">
        <f>IF(M2151="","",IF(M2151&lt;=DATABASE!$I$9,"LOKAL",IF(M2151&lt;DATABASE!$J$9,"LUAR KOTA 1",IF($M2151&gt;=DATABASE!$J$9,"LUAR KOTA 2",""))))</f>
        <v/>
      </c>
      <c r="O2151" s="38" t="str">
        <f>IF('DATA ACCURATE'!L2154&lt;&gt;"",'DATA ACCURATE'!L2154,"")</f>
        <v/>
      </c>
      <c r="Q2151" s="38">
        <f t="shared" si="232"/>
        <v>0</v>
      </c>
      <c r="R2151" s="38">
        <f t="shared" si="232"/>
        <v>0</v>
      </c>
      <c r="S2151" s="38">
        <f t="shared" si="232"/>
        <v>0</v>
      </c>
      <c r="T2151" s="38">
        <f t="shared" si="230"/>
        <v>0</v>
      </c>
      <c r="U2151" s="38">
        <f t="shared" si="233"/>
        <v>0</v>
      </c>
      <c r="V2151" s="38">
        <f t="shared" si="233"/>
        <v>0</v>
      </c>
      <c r="W2151" s="38">
        <f t="shared" si="233"/>
        <v>0</v>
      </c>
      <c r="X2151" s="38">
        <f t="shared" si="234"/>
        <v>0</v>
      </c>
      <c r="Y2151" s="38">
        <f t="shared" si="234"/>
        <v>0</v>
      </c>
      <c r="Z2151" s="38">
        <f t="shared" si="234"/>
        <v>0</v>
      </c>
      <c r="AA2151" s="38">
        <f t="shared" si="231"/>
        <v>0</v>
      </c>
      <c r="AB2151" s="38">
        <f t="shared" si="235"/>
        <v>0</v>
      </c>
      <c r="AC2151" s="38">
        <f t="shared" si="236"/>
        <v>0</v>
      </c>
      <c r="AD2151" s="38" t="str">
        <f t="shared" si="237"/>
        <v>000000000000</v>
      </c>
    </row>
    <row r="2152" spans="1:30">
      <c r="A2152" s="9" t="str">
        <f>IF('DATA ACCURATE'!A2155&lt;&gt;"",'DATA ACCURATE'!A2155,"")</f>
        <v/>
      </c>
      <c r="B2152" s="9" t="str">
        <f>IF('DATA ACCURATE'!D2155&lt;&gt;"",'DATA ACCURATE'!D2155,"")</f>
        <v/>
      </c>
      <c r="C2152" s="38" t="str">
        <f>IF($AD2152="000000000000","",INDEX(DATABASE!$W$12:$W$71,MATCH($AD2152,DATABASE!$V$12:$V$71,0)))</f>
        <v/>
      </c>
      <c r="D2152" s="34" t="str">
        <f>IF(C2152="","",IF(E2152="",INDEX(DATABASE!$AF$13:$AF$62,MATCH($C2152,DATABASE!$AC$13:$AC$62,0)),IF(E2152="2x D11",INDEX(DATABASE!$AF$13:$AF$62,MATCH($C2152,DATABASE!$AC$13:$AC$62,0))+2*DATABASE!$AF$62,IF(E2152="3x D11",INDEX(DATABASE!$AF$13:$AF$62,MATCH($C2152,DATABASE!$AC$13:$AC$62,0))+3*DATABASE!$AF$62,""))))</f>
        <v/>
      </c>
      <c r="E2152" s="38" t="str">
        <f>IF(AND($K2152="Y",$G2152&lt;&gt;"UNYIL",$F2152&lt;DATABASE!$O$8),"2x D11",IF(AND($K2152="Y",$G2152&lt;&gt;"UNYIL",$F2152&gt;=DATABASE!$O$8),"3x D11",""))</f>
        <v/>
      </c>
      <c r="F2152" s="9" t="str">
        <f>IF('DATA ACCURATE'!N2155&lt;&gt;"",'DATA ACCURATE'!N2155,"")</f>
        <v/>
      </c>
      <c r="G2152" t="str">
        <f>IF(F2152="","",IF(F2152&lt;=DATABASE!$I$8,"UNYIL",IF(F2152&lt;=DATABASE!$J$8,"KECIL",IF(F2152&lt;DATABASE!$K$8,"TANGGUNG",IF(F2152&gt;=DATABASE!$K$8,"BESAR","")))))</f>
        <v/>
      </c>
      <c r="H2152" s="16" t="str">
        <f>IF('DATA ACCURATE'!J2155&lt;&gt;"",'DATA ACCURATE'!J2155,"")</f>
        <v/>
      </c>
      <c r="I2152" s="35" t="str">
        <f>IF(B2152&lt;&gt;"",IFERROR(VLOOKUP(B2152,'DATA TIMBANGAN'!G:M,7,FALSE),VLOOKUP(B2152,'DATA TIMBANGAN'!G:M,7)),"")</f>
        <v/>
      </c>
      <c r="J2152" s="25" t="str">
        <f>IF(H2152&lt;&gt;"",IFERROR(INDEX(DATABASE!$Z$19:$Z$38,MATCH(DATEVALUE(H2152),DATABASE!$AA$19:$AA$38,0)),INDEX(DATABASE!$Z$12:$Z$18,MATCH(WEEKDAY(H2152,2),DATABASE!$AA$12:$AA$18,0))),"")</f>
        <v/>
      </c>
      <c r="K2152" s="25" t="str">
        <f>IF('DATA ACCURATE'!V2155&lt;&gt;"",'DATA ACCURATE'!V2155,"")</f>
        <v/>
      </c>
      <c r="L2152" s="80" t="str">
        <f>IF($H2152="","",IF(OR($J2152="LIBUR",AND($L2151="LIBUR",$O2151=$O2152)),"LIBUR",IF(AND(OR($L2151="LUAR JAM KERJA 1",$L2151="LUAR JAM KERJA 2"),OR(OR(AND($H2151=$H2152,AND(OR($I2152&gt;DATABASE!$J$3,$I2152&lt;DATABASE!$J$6),((DATEVALUE($H2152)+$I2152)-(DATEVALUE($H2151)+$I2151))&lt;DATABASE!$J$6)),AND($H2151=$H2152,$O2151=$O2152,OR($I2152&gt;DATABASE!$J$6,$I2152&lt;DATABASE!$J$3))),AND(($H2152-$H2151)=1,OR($I2152&lt;DATABASE!$I$6,((DATEVALUE($H2152)+$I2152)-(DATEVALUE($H2151)+$I2151))&lt;DATABASE!$J$6))),$A2152=$A2151),"LUAR JAM KERJA 2",IF(AND(OR(WEEKDAY($H2152,2)=1,WEEKDAY($H2152,2)=2,WEEKDAY($H2152,2)=3,WEEKDAY($H2152,2)=4,WEEKDAY($H2152,2)=5),$I2152&lt;=DATABASE!$J$3,$I2152&gt;=DATABASE!$I$3),"JAM KERJA",IF(AND(WEEKDAY($H2152,2)=6,$I2152&lt;=DATABASE!$J$4,$I2152&gt;=DATABASE!$I$4),"JAM KERJA","LUAR JAM KERJA 1")))))</f>
        <v/>
      </c>
      <c r="M2152" s="33" t="str">
        <f>IF('DATA ACCURATE'!T2155&lt;&gt;"",IF('DATA ACCURATE'!T2155&gt;100,'DATA ACCURATE'!T2155/10,'DATA ACCURATE'!T2155),"")</f>
        <v/>
      </c>
      <c r="N2152" t="str">
        <f>IF(M2152="","",IF(M2152&lt;=DATABASE!$I$9,"LOKAL",IF(M2152&lt;DATABASE!$J$9,"LUAR KOTA 1",IF($M2152&gt;=DATABASE!$J$9,"LUAR KOTA 2",""))))</f>
        <v/>
      </c>
      <c r="O2152" s="38" t="str">
        <f>IF('DATA ACCURATE'!L2155&lt;&gt;"",'DATA ACCURATE'!L2155,"")</f>
        <v/>
      </c>
      <c r="Q2152" s="38">
        <f t="shared" si="232"/>
        <v>0</v>
      </c>
      <c r="R2152" s="38">
        <f t="shared" si="232"/>
        <v>0</v>
      </c>
      <c r="S2152" s="38">
        <f t="shared" si="232"/>
        <v>0</v>
      </c>
      <c r="T2152" s="38">
        <f t="shared" si="230"/>
        <v>0</v>
      </c>
      <c r="U2152" s="38">
        <f t="shared" si="233"/>
        <v>0</v>
      </c>
      <c r="V2152" s="38">
        <f t="shared" si="233"/>
        <v>0</v>
      </c>
      <c r="W2152" s="38">
        <f t="shared" si="233"/>
        <v>0</v>
      </c>
      <c r="X2152" s="38">
        <f t="shared" si="234"/>
        <v>0</v>
      </c>
      <c r="Y2152" s="38">
        <f t="shared" si="234"/>
        <v>0</v>
      </c>
      <c r="Z2152" s="38">
        <f t="shared" si="234"/>
        <v>0</v>
      </c>
      <c r="AA2152" s="38">
        <f t="shared" si="231"/>
        <v>0</v>
      </c>
      <c r="AB2152" s="38">
        <f t="shared" si="235"/>
        <v>0</v>
      </c>
      <c r="AC2152" s="38">
        <f t="shared" si="236"/>
        <v>0</v>
      </c>
      <c r="AD2152" s="38" t="str">
        <f t="shared" si="237"/>
        <v>000000000000</v>
      </c>
    </row>
    <row r="2153" spans="1:30">
      <c r="A2153" s="9" t="str">
        <f>IF('DATA ACCURATE'!A2156&lt;&gt;"",'DATA ACCURATE'!A2156,"")</f>
        <v/>
      </c>
      <c r="B2153" s="9" t="str">
        <f>IF('DATA ACCURATE'!D2156&lt;&gt;"",'DATA ACCURATE'!D2156,"")</f>
        <v/>
      </c>
      <c r="C2153" s="38" t="str">
        <f>IF($AD2153="000000000000","",INDEX(DATABASE!$W$12:$W$71,MATCH($AD2153,DATABASE!$V$12:$V$71,0)))</f>
        <v/>
      </c>
      <c r="D2153" s="34" t="str">
        <f>IF(C2153="","",IF(E2153="",INDEX(DATABASE!$AF$13:$AF$62,MATCH($C2153,DATABASE!$AC$13:$AC$62,0)),IF(E2153="2x D11",INDEX(DATABASE!$AF$13:$AF$62,MATCH($C2153,DATABASE!$AC$13:$AC$62,0))+2*DATABASE!$AF$62,IF(E2153="3x D11",INDEX(DATABASE!$AF$13:$AF$62,MATCH($C2153,DATABASE!$AC$13:$AC$62,0))+3*DATABASE!$AF$62,""))))</f>
        <v/>
      </c>
      <c r="E2153" s="38" t="str">
        <f>IF(AND($K2153="Y",$G2153&lt;&gt;"UNYIL",$F2153&lt;DATABASE!$O$8),"2x D11",IF(AND($K2153="Y",$G2153&lt;&gt;"UNYIL",$F2153&gt;=DATABASE!$O$8),"3x D11",""))</f>
        <v/>
      </c>
      <c r="F2153" s="9" t="str">
        <f>IF('DATA ACCURATE'!N2156&lt;&gt;"",'DATA ACCURATE'!N2156,"")</f>
        <v/>
      </c>
      <c r="G2153" t="str">
        <f>IF(F2153="","",IF(F2153&lt;=DATABASE!$I$8,"UNYIL",IF(F2153&lt;=DATABASE!$J$8,"KECIL",IF(F2153&lt;DATABASE!$K$8,"TANGGUNG",IF(F2153&gt;=DATABASE!$K$8,"BESAR","")))))</f>
        <v/>
      </c>
      <c r="H2153" s="16" t="str">
        <f>IF('DATA ACCURATE'!J2156&lt;&gt;"",'DATA ACCURATE'!J2156,"")</f>
        <v/>
      </c>
      <c r="I2153" s="35" t="str">
        <f>IF(B2153&lt;&gt;"",IFERROR(VLOOKUP(B2153,'DATA TIMBANGAN'!G:M,7,FALSE),VLOOKUP(B2153,'DATA TIMBANGAN'!G:M,7)),"")</f>
        <v/>
      </c>
      <c r="J2153" s="25" t="str">
        <f>IF(H2153&lt;&gt;"",IFERROR(INDEX(DATABASE!$Z$19:$Z$38,MATCH(DATEVALUE(H2153),DATABASE!$AA$19:$AA$38,0)),INDEX(DATABASE!$Z$12:$Z$18,MATCH(WEEKDAY(H2153,2),DATABASE!$AA$12:$AA$18,0))),"")</f>
        <v/>
      </c>
      <c r="K2153" s="25" t="str">
        <f>IF('DATA ACCURATE'!V2156&lt;&gt;"",'DATA ACCURATE'!V2156,"")</f>
        <v/>
      </c>
      <c r="L2153" s="80" t="str">
        <f>IF($H2153="","",IF(OR($J2153="LIBUR",AND($L2152="LIBUR",$O2152=$O2153)),"LIBUR",IF(AND(OR($L2152="LUAR JAM KERJA 1",$L2152="LUAR JAM KERJA 2"),OR(OR(AND($H2152=$H2153,AND(OR($I2153&gt;DATABASE!$J$3,$I2153&lt;DATABASE!$J$6),((DATEVALUE($H2153)+$I2153)-(DATEVALUE($H2152)+$I2152))&lt;DATABASE!$J$6)),AND($H2152=$H2153,$O2152=$O2153,OR($I2153&gt;DATABASE!$J$6,$I2153&lt;DATABASE!$J$3))),AND(($H2153-$H2152)=1,OR($I2153&lt;DATABASE!$I$6,((DATEVALUE($H2153)+$I2153)-(DATEVALUE($H2152)+$I2152))&lt;DATABASE!$J$6))),$A2153=$A2152),"LUAR JAM KERJA 2",IF(AND(OR(WEEKDAY($H2153,2)=1,WEEKDAY($H2153,2)=2,WEEKDAY($H2153,2)=3,WEEKDAY($H2153,2)=4,WEEKDAY($H2153,2)=5),$I2153&lt;=DATABASE!$J$3,$I2153&gt;=DATABASE!$I$3),"JAM KERJA",IF(AND(WEEKDAY($H2153,2)=6,$I2153&lt;=DATABASE!$J$4,$I2153&gt;=DATABASE!$I$4),"JAM KERJA","LUAR JAM KERJA 1")))))</f>
        <v/>
      </c>
      <c r="M2153" s="33" t="str">
        <f>IF('DATA ACCURATE'!T2156&lt;&gt;"",IF('DATA ACCURATE'!T2156&gt;100,'DATA ACCURATE'!T2156/10,'DATA ACCURATE'!T2156),"")</f>
        <v/>
      </c>
      <c r="N2153" t="str">
        <f>IF(M2153="","",IF(M2153&lt;=DATABASE!$I$9,"LOKAL",IF(M2153&lt;DATABASE!$J$9,"LUAR KOTA 1",IF($M2153&gt;=DATABASE!$J$9,"LUAR KOTA 2",""))))</f>
        <v/>
      </c>
      <c r="O2153" s="38" t="str">
        <f>IF('DATA ACCURATE'!L2156&lt;&gt;"",'DATA ACCURATE'!L2156,"")</f>
        <v/>
      </c>
      <c r="Q2153" s="38">
        <f t="shared" si="232"/>
        <v>0</v>
      </c>
      <c r="R2153" s="38">
        <f t="shared" si="232"/>
        <v>0</v>
      </c>
      <c r="S2153" s="38">
        <f t="shared" si="232"/>
        <v>0</v>
      </c>
      <c r="T2153" s="38">
        <f t="shared" si="230"/>
        <v>0</v>
      </c>
      <c r="U2153" s="38">
        <f t="shared" si="233"/>
        <v>0</v>
      </c>
      <c r="V2153" s="38">
        <f t="shared" si="233"/>
        <v>0</v>
      </c>
      <c r="W2153" s="38">
        <f t="shared" si="233"/>
        <v>0</v>
      </c>
      <c r="X2153" s="38">
        <f t="shared" si="234"/>
        <v>0</v>
      </c>
      <c r="Y2153" s="38">
        <f t="shared" si="234"/>
        <v>0</v>
      </c>
      <c r="Z2153" s="38">
        <f t="shared" si="234"/>
        <v>0</v>
      </c>
      <c r="AA2153" s="38">
        <f t="shared" si="231"/>
        <v>0</v>
      </c>
      <c r="AB2153" s="38">
        <f t="shared" si="235"/>
        <v>0</v>
      </c>
      <c r="AC2153" s="38">
        <f t="shared" si="236"/>
        <v>0</v>
      </c>
      <c r="AD2153" s="38" t="str">
        <f t="shared" si="237"/>
        <v>000000000000</v>
      </c>
    </row>
    <row r="2154" spans="1:30">
      <c r="A2154" s="9" t="str">
        <f>IF('DATA ACCURATE'!A2157&lt;&gt;"",'DATA ACCURATE'!A2157,"")</f>
        <v/>
      </c>
      <c r="B2154" s="9" t="str">
        <f>IF('DATA ACCURATE'!D2157&lt;&gt;"",'DATA ACCURATE'!D2157,"")</f>
        <v/>
      </c>
      <c r="C2154" s="38" t="str">
        <f>IF($AD2154="000000000000","",INDEX(DATABASE!$W$12:$W$71,MATCH($AD2154,DATABASE!$V$12:$V$71,0)))</f>
        <v/>
      </c>
      <c r="D2154" s="34" t="str">
        <f>IF(C2154="","",IF(E2154="",INDEX(DATABASE!$AF$13:$AF$62,MATCH($C2154,DATABASE!$AC$13:$AC$62,0)),IF(E2154="2x D11",INDEX(DATABASE!$AF$13:$AF$62,MATCH($C2154,DATABASE!$AC$13:$AC$62,0))+2*DATABASE!$AF$62,IF(E2154="3x D11",INDEX(DATABASE!$AF$13:$AF$62,MATCH($C2154,DATABASE!$AC$13:$AC$62,0))+3*DATABASE!$AF$62,""))))</f>
        <v/>
      </c>
      <c r="E2154" s="38" t="str">
        <f>IF(AND($K2154="Y",$G2154&lt;&gt;"UNYIL",$F2154&lt;DATABASE!$O$8),"2x D11",IF(AND($K2154="Y",$G2154&lt;&gt;"UNYIL",$F2154&gt;=DATABASE!$O$8),"3x D11",""))</f>
        <v/>
      </c>
      <c r="F2154" s="9" t="str">
        <f>IF('DATA ACCURATE'!N2157&lt;&gt;"",'DATA ACCURATE'!N2157,"")</f>
        <v/>
      </c>
      <c r="G2154" t="str">
        <f>IF(F2154="","",IF(F2154&lt;=DATABASE!$I$8,"UNYIL",IF(F2154&lt;=DATABASE!$J$8,"KECIL",IF(F2154&lt;DATABASE!$K$8,"TANGGUNG",IF(F2154&gt;=DATABASE!$K$8,"BESAR","")))))</f>
        <v/>
      </c>
      <c r="H2154" s="16" t="str">
        <f>IF('DATA ACCURATE'!J2157&lt;&gt;"",'DATA ACCURATE'!J2157,"")</f>
        <v/>
      </c>
      <c r="I2154" s="35" t="str">
        <f>IF(B2154&lt;&gt;"",IFERROR(VLOOKUP(B2154,'DATA TIMBANGAN'!G:M,7,FALSE),VLOOKUP(B2154,'DATA TIMBANGAN'!G:M,7)),"")</f>
        <v/>
      </c>
      <c r="J2154" s="25" t="str">
        <f>IF(H2154&lt;&gt;"",IFERROR(INDEX(DATABASE!$Z$19:$Z$38,MATCH(DATEVALUE(H2154),DATABASE!$AA$19:$AA$38,0)),INDEX(DATABASE!$Z$12:$Z$18,MATCH(WEEKDAY(H2154,2),DATABASE!$AA$12:$AA$18,0))),"")</f>
        <v/>
      </c>
      <c r="K2154" s="25" t="str">
        <f>IF('DATA ACCURATE'!V2157&lt;&gt;"",'DATA ACCURATE'!V2157,"")</f>
        <v/>
      </c>
      <c r="L2154" s="80" t="str">
        <f>IF($H2154="","",IF(OR($J2154="LIBUR",AND($L2153="LIBUR",$O2153=$O2154)),"LIBUR",IF(AND(OR($L2153="LUAR JAM KERJA 1",$L2153="LUAR JAM KERJA 2"),OR(OR(AND($H2153=$H2154,AND(OR($I2154&gt;DATABASE!$J$3,$I2154&lt;DATABASE!$J$6),((DATEVALUE($H2154)+$I2154)-(DATEVALUE($H2153)+$I2153))&lt;DATABASE!$J$6)),AND($H2153=$H2154,$O2153=$O2154,OR($I2154&gt;DATABASE!$J$6,$I2154&lt;DATABASE!$J$3))),AND(($H2154-$H2153)=1,OR($I2154&lt;DATABASE!$I$6,((DATEVALUE($H2154)+$I2154)-(DATEVALUE($H2153)+$I2153))&lt;DATABASE!$J$6))),$A2154=$A2153),"LUAR JAM KERJA 2",IF(AND(OR(WEEKDAY($H2154,2)=1,WEEKDAY($H2154,2)=2,WEEKDAY($H2154,2)=3,WEEKDAY($H2154,2)=4,WEEKDAY($H2154,2)=5),$I2154&lt;=DATABASE!$J$3,$I2154&gt;=DATABASE!$I$3),"JAM KERJA",IF(AND(WEEKDAY($H2154,2)=6,$I2154&lt;=DATABASE!$J$4,$I2154&gt;=DATABASE!$I$4),"JAM KERJA","LUAR JAM KERJA 1")))))</f>
        <v/>
      </c>
      <c r="M2154" s="33" t="str">
        <f>IF('DATA ACCURATE'!T2157&lt;&gt;"",IF('DATA ACCURATE'!T2157&gt;100,'DATA ACCURATE'!T2157/10,'DATA ACCURATE'!T2157),"")</f>
        <v/>
      </c>
      <c r="N2154" t="str">
        <f>IF(M2154="","",IF(M2154&lt;=DATABASE!$I$9,"LOKAL",IF(M2154&lt;DATABASE!$J$9,"LUAR KOTA 1",IF($M2154&gt;=DATABASE!$J$9,"LUAR KOTA 2",""))))</f>
        <v/>
      </c>
      <c r="O2154" s="38" t="str">
        <f>IF('DATA ACCURATE'!L2157&lt;&gt;"",'DATA ACCURATE'!L2157,"")</f>
        <v/>
      </c>
      <c r="Q2154" s="38">
        <f t="shared" si="232"/>
        <v>0</v>
      </c>
      <c r="R2154" s="38">
        <f t="shared" si="232"/>
        <v>0</v>
      </c>
      <c r="S2154" s="38">
        <f t="shared" si="232"/>
        <v>0</v>
      </c>
      <c r="T2154" s="38">
        <f t="shared" si="230"/>
        <v>0</v>
      </c>
      <c r="U2154" s="38">
        <f t="shared" si="233"/>
        <v>0</v>
      </c>
      <c r="V2154" s="38">
        <f t="shared" si="233"/>
        <v>0</v>
      </c>
      <c r="W2154" s="38">
        <f t="shared" si="233"/>
        <v>0</v>
      </c>
      <c r="X2154" s="38">
        <f t="shared" si="234"/>
        <v>0</v>
      </c>
      <c r="Y2154" s="38">
        <f t="shared" si="234"/>
        <v>0</v>
      </c>
      <c r="Z2154" s="38">
        <f t="shared" si="234"/>
        <v>0</v>
      </c>
      <c r="AA2154" s="38">
        <f t="shared" si="231"/>
        <v>0</v>
      </c>
      <c r="AB2154" s="38">
        <f t="shared" si="235"/>
        <v>0</v>
      </c>
      <c r="AC2154" s="38">
        <f t="shared" si="236"/>
        <v>0</v>
      </c>
      <c r="AD2154" s="38" t="str">
        <f t="shared" si="237"/>
        <v>000000000000</v>
      </c>
    </row>
    <row r="2155" spans="1:30">
      <c r="A2155" s="9" t="str">
        <f>IF('DATA ACCURATE'!A2158&lt;&gt;"",'DATA ACCURATE'!A2158,"")</f>
        <v/>
      </c>
      <c r="B2155" s="9" t="str">
        <f>IF('DATA ACCURATE'!D2158&lt;&gt;"",'DATA ACCURATE'!D2158,"")</f>
        <v/>
      </c>
      <c r="C2155" s="38" t="str">
        <f>IF($AD2155="000000000000","",INDEX(DATABASE!$W$12:$W$71,MATCH($AD2155,DATABASE!$V$12:$V$71,0)))</f>
        <v/>
      </c>
      <c r="D2155" s="34" t="str">
        <f>IF(C2155="","",IF(E2155="",INDEX(DATABASE!$AF$13:$AF$62,MATCH($C2155,DATABASE!$AC$13:$AC$62,0)),IF(E2155="2x D11",INDEX(DATABASE!$AF$13:$AF$62,MATCH($C2155,DATABASE!$AC$13:$AC$62,0))+2*DATABASE!$AF$62,IF(E2155="3x D11",INDEX(DATABASE!$AF$13:$AF$62,MATCH($C2155,DATABASE!$AC$13:$AC$62,0))+3*DATABASE!$AF$62,""))))</f>
        <v/>
      </c>
      <c r="E2155" s="38" t="str">
        <f>IF(AND($K2155="Y",$G2155&lt;&gt;"UNYIL",$F2155&lt;DATABASE!$O$8),"2x D11",IF(AND($K2155="Y",$G2155&lt;&gt;"UNYIL",$F2155&gt;=DATABASE!$O$8),"3x D11",""))</f>
        <v/>
      </c>
      <c r="F2155" s="9" t="str">
        <f>IF('DATA ACCURATE'!N2158&lt;&gt;"",'DATA ACCURATE'!N2158,"")</f>
        <v/>
      </c>
      <c r="G2155" t="str">
        <f>IF(F2155="","",IF(F2155&lt;=DATABASE!$I$8,"UNYIL",IF(F2155&lt;=DATABASE!$J$8,"KECIL",IF(F2155&lt;DATABASE!$K$8,"TANGGUNG",IF(F2155&gt;=DATABASE!$K$8,"BESAR","")))))</f>
        <v/>
      </c>
      <c r="H2155" s="16" t="str">
        <f>IF('DATA ACCURATE'!J2158&lt;&gt;"",'DATA ACCURATE'!J2158,"")</f>
        <v/>
      </c>
      <c r="I2155" s="35" t="str">
        <f>IF(B2155&lt;&gt;"",IFERROR(VLOOKUP(B2155,'DATA TIMBANGAN'!G:M,7,FALSE),VLOOKUP(B2155,'DATA TIMBANGAN'!G:M,7)),"")</f>
        <v/>
      </c>
      <c r="J2155" s="25" t="str">
        <f>IF(H2155&lt;&gt;"",IFERROR(INDEX(DATABASE!$Z$19:$Z$38,MATCH(DATEVALUE(H2155),DATABASE!$AA$19:$AA$38,0)),INDEX(DATABASE!$Z$12:$Z$18,MATCH(WEEKDAY(H2155,2),DATABASE!$AA$12:$AA$18,0))),"")</f>
        <v/>
      </c>
      <c r="K2155" s="25" t="str">
        <f>IF('DATA ACCURATE'!V2158&lt;&gt;"",'DATA ACCURATE'!V2158,"")</f>
        <v/>
      </c>
      <c r="L2155" s="80" t="str">
        <f>IF($H2155="","",IF(OR($J2155="LIBUR",AND($L2154="LIBUR",$O2154=$O2155)),"LIBUR",IF(AND(OR($L2154="LUAR JAM KERJA 1",$L2154="LUAR JAM KERJA 2"),OR(OR(AND($H2154=$H2155,AND(OR($I2155&gt;DATABASE!$J$3,$I2155&lt;DATABASE!$J$6),((DATEVALUE($H2155)+$I2155)-(DATEVALUE($H2154)+$I2154))&lt;DATABASE!$J$6)),AND($H2154=$H2155,$O2154=$O2155,OR($I2155&gt;DATABASE!$J$6,$I2155&lt;DATABASE!$J$3))),AND(($H2155-$H2154)=1,OR($I2155&lt;DATABASE!$I$6,((DATEVALUE($H2155)+$I2155)-(DATEVALUE($H2154)+$I2154))&lt;DATABASE!$J$6))),$A2155=$A2154),"LUAR JAM KERJA 2",IF(AND(OR(WEEKDAY($H2155,2)=1,WEEKDAY($H2155,2)=2,WEEKDAY($H2155,2)=3,WEEKDAY($H2155,2)=4,WEEKDAY($H2155,2)=5),$I2155&lt;=DATABASE!$J$3,$I2155&gt;=DATABASE!$I$3),"JAM KERJA",IF(AND(WEEKDAY($H2155,2)=6,$I2155&lt;=DATABASE!$J$4,$I2155&gt;=DATABASE!$I$4),"JAM KERJA","LUAR JAM KERJA 1")))))</f>
        <v/>
      </c>
      <c r="M2155" s="33" t="str">
        <f>IF('DATA ACCURATE'!T2158&lt;&gt;"",IF('DATA ACCURATE'!T2158&gt;100,'DATA ACCURATE'!T2158/10,'DATA ACCURATE'!T2158),"")</f>
        <v/>
      </c>
      <c r="N2155" t="str">
        <f>IF(M2155="","",IF(M2155&lt;=DATABASE!$I$9,"LOKAL",IF(M2155&lt;DATABASE!$J$9,"LUAR KOTA 1",IF($M2155&gt;=DATABASE!$J$9,"LUAR KOTA 2",""))))</f>
        <v/>
      </c>
      <c r="O2155" s="38" t="str">
        <f>IF('DATA ACCURATE'!L2158&lt;&gt;"",'DATA ACCURATE'!L2158,"")</f>
        <v/>
      </c>
      <c r="Q2155" s="38">
        <f t="shared" si="232"/>
        <v>0</v>
      </c>
      <c r="R2155" s="38">
        <f t="shared" si="232"/>
        <v>0</v>
      </c>
      <c r="S2155" s="38">
        <f t="shared" si="232"/>
        <v>0</v>
      </c>
      <c r="T2155" s="38">
        <f t="shared" si="230"/>
        <v>0</v>
      </c>
      <c r="U2155" s="38">
        <f t="shared" si="233"/>
        <v>0</v>
      </c>
      <c r="V2155" s="38">
        <f t="shared" si="233"/>
        <v>0</v>
      </c>
      <c r="W2155" s="38">
        <f t="shared" si="233"/>
        <v>0</v>
      </c>
      <c r="X2155" s="38">
        <f t="shared" si="234"/>
        <v>0</v>
      </c>
      <c r="Y2155" s="38">
        <f t="shared" si="234"/>
        <v>0</v>
      </c>
      <c r="Z2155" s="38">
        <f t="shared" si="234"/>
        <v>0</v>
      </c>
      <c r="AA2155" s="38">
        <f t="shared" si="231"/>
        <v>0</v>
      </c>
      <c r="AB2155" s="38">
        <f t="shared" si="235"/>
        <v>0</v>
      </c>
      <c r="AC2155" s="38">
        <f t="shared" si="236"/>
        <v>0</v>
      </c>
      <c r="AD2155" s="38" t="str">
        <f t="shared" si="237"/>
        <v>000000000000</v>
      </c>
    </row>
    <row r="2156" spans="1:30">
      <c r="A2156" s="9" t="str">
        <f>IF('DATA ACCURATE'!A2159&lt;&gt;"",'DATA ACCURATE'!A2159,"")</f>
        <v/>
      </c>
      <c r="B2156" s="9" t="str">
        <f>IF('DATA ACCURATE'!D2159&lt;&gt;"",'DATA ACCURATE'!D2159,"")</f>
        <v/>
      </c>
      <c r="C2156" s="38" t="str">
        <f>IF($AD2156="000000000000","",INDEX(DATABASE!$W$12:$W$71,MATCH($AD2156,DATABASE!$V$12:$V$71,0)))</f>
        <v/>
      </c>
      <c r="D2156" s="34" t="str">
        <f>IF(C2156="","",IF(E2156="",INDEX(DATABASE!$AF$13:$AF$62,MATCH($C2156,DATABASE!$AC$13:$AC$62,0)),IF(E2156="2x D11",INDEX(DATABASE!$AF$13:$AF$62,MATCH($C2156,DATABASE!$AC$13:$AC$62,0))+2*DATABASE!$AF$62,IF(E2156="3x D11",INDEX(DATABASE!$AF$13:$AF$62,MATCH($C2156,DATABASE!$AC$13:$AC$62,0))+3*DATABASE!$AF$62,""))))</f>
        <v/>
      </c>
      <c r="E2156" s="38" t="str">
        <f>IF(AND($K2156="Y",$G2156&lt;&gt;"UNYIL",$F2156&lt;DATABASE!$O$8),"2x D11",IF(AND($K2156="Y",$G2156&lt;&gt;"UNYIL",$F2156&gt;=DATABASE!$O$8),"3x D11",""))</f>
        <v/>
      </c>
      <c r="F2156" s="9" t="str">
        <f>IF('DATA ACCURATE'!N2159&lt;&gt;"",'DATA ACCURATE'!N2159,"")</f>
        <v/>
      </c>
      <c r="G2156" t="str">
        <f>IF(F2156="","",IF(F2156&lt;=DATABASE!$I$8,"UNYIL",IF(F2156&lt;=DATABASE!$J$8,"KECIL",IF(F2156&lt;DATABASE!$K$8,"TANGGUNG",IF(F2156&gt;=DATABASE!$K$8,"BESAR","")))))</f>
        <v/>
      </c>
      <c r="H2156" s="16" t="str">
        <f>IF('DATA ACCURATE'!J2159&lt;&gt;"",'DATA ACCURATE'!J2159,"")</f>
        <v/>
      </c>
      <c r="I2156" s="35" t="str">
        <f>IF(B2156&lt;&gt;"",IFERROR(VLOOKUP(B2156,'DATA TIMBANGAN'!G:M,7,FALSE),VLOOKUP(B2156,'DATA TIMBANGAN'!G:M,7)),"")</f>
        <v/>
      </c>
      <c r="J2156" s="25" t="str">
        <f>IF(H2156&lt;&gt;"",IFERROR(INDEX(DATABASE!$Z$19:$Z$38,MATCH(DATEVALUE(H2156),DATABASE!$AA$19:$AA$38,0)),INDEX(DATABASE!$Z$12:$Z$18,MATCH(WEEKDAY(H2156,2),DATABASE!$AA$12:$AA$18,0))),"")</f>
        <v/>
      </c>
      <c r="K2156" s="25" t="str">
        <f>IF('DATA ACCURATE'!V2159&lt;&gt;"",'DATA ACCURATE'!V2159,"")</f>
        <v/>
      </c>
      <c r="L2156" s="80" t="str">
        <f>IF($H2156="","",IF(OR($J2156="LIBUR",AND($L2155="LIBUR",$O2155=$O2156)),"LIBUR",IF(AND(OR($L2155="LUAR JAM KERJA 1",$L2155="LUAR JAM KERJA 2"),OR(OR(AND($H2155=$H2156,AND(OR($I2156&gt;DATABASE!$J$3,$I2156&lt;DATABASE!$J$6),((DATEVALUE($H2156)+$I2156)-(DATEVALUE($H2155)+$I2155))&lt;DATABASE!$J$6)),AND($H2155=$H2156,$O2155=$O2156,OR($I2156&gt;DATABASE!$J$6,$I2156&lt;DATABASE!$J$3))),AND(($H2156-$H2155)=1,OR($I2156&lt;DATABASE!$I$6,((DATEVALUE($H2156)+$I2156)-(DATEVALUE($H2155)+$I2155))&lt;DATABASE!$J$6))),$A2156=$A2155),"LUAR JAM KERJA 2",IF(AND(OR(WEEKDAY($H2156,2)=1,WEEKDAY($H2156,2)=2,WEEKDAY($H2156,2)=3,WEEKDAY($H2156,2)=4,WEEKDAY($H2156,2)=5),$I2156&lt;=DATABASE!$J$3,$I2156&gt;=DATABASE!$I$3),"JAM KERJA",IF(AND(WEEKDAY($H2156,2)=6,$I2156&lt;=DATABASE!$J$4,$I2156&gt;=DATABASE!$I$4),"JAM KERJA","LUAR JAM KERJA 1")))))</f>
        <v/>
      </c>
      <c r="M2156" s="33" t="str">
        <f>IF('DATA ACCURATE'!T2159&lt;&gt;"",IF('DATA ACCURATE'!T2159&gt;100,'DATA ACCURATE'!T2159/10,'DATA ACCURATE'!T2159),"")</f>
        <v/>
      </c>
      <c r="N2156" t="str">
        <f>IF(M2156="","",IF(M2156&lt;=DATABASE!$I$9,"LOKAL",IF(M2156&lt;DATABASE!$J$9,"LUAR KOTA 1",IF($M2156&gt;=DATABASE!$J$9,"LUAR KOTA 2",""))))</f>
        <v/>
      </c>
      <c r="O2156" s="38" t="str">
        <f>IF('DATA ACCURATE'!L2159&lt;&gt;"",'DATA ACCURATE'!L2159,"")</f>
        <v/>
      </c>
      <c r="Q2156" s="38">
        <f t="shared" si="232"/>
        <v>0</v>
      </c>
      <c r="R2156" s="38">
        <f t="shared" si="232"/>
        <v>0</v>
      </c>
      <c r="S2156" s="38">
        <f t="shared" si="232"/>
        <v>0</v>
      </c>
      <c r="T2156" s="38">
        <f t="shared" si="230"/>
        <v>0</v>
      </c>
      <c r="U2156" s="38">
        <f t="shared" si="233"/>
        <v>0</v>
      </c>
      <c r="V2156" s="38">
        <f t="shared" si="233"/>
        <v>0</v>
      </c>
      <c r="W2156" s="38">
        <f t="shared" si="233"/>
        <v>0</v>
      </c>
      <c r="X2156" s="38">
        <f t="shared" si="234"/>
        <v>0</v>
      </c>
      <c r="Y2156" s="38">
        <f t="shared" si="234"/>
        <v>0</v>
      </c>
      <c r="Z2156" s="38">
        <f t="shared" si="234"/>
        <v>0</v>
      </c>
      <c r="AA2156" s="38">
        <f t="shared" si="231"/>
        <v>0</v>
      </c>
      <c r="AB2156" s="38">
        <f t="shared" si="235"/>
        <v>0</v>
      </c>
      <c r="AC2156" s="38">
        <f t="shared" si="236"/>
        <v>0</v>
      </c>
      <c r="AD2156" s="38" t="str">
        <f t="shared" si="237"/>
        <v>000000000000</v>
      </c>
    </row>
    <row r="2157" spans="1:30">
      <c r="A2157" s="9" t="str">
        <f>IF('DATA ACCURATE'!A2160&lt;&gt;"",'DATA ACCURATE'!A2160,"")</f>
        <v/>
      </c>
      <c r="B2157" s="9" t="str">
        <f>IF('DATA ACCURATE'!D2160&lt;&gt;"",'DATA ACCURATE'!D2160,"")</f>
        <v/>
      </c>
      <c r="C2157" s="38" t="str">
        <f>IF($AD2157="000000000000","",INDEX(DATABASE!$W$12:$W$71,MATCH($AD2157,DATABASE!$V$12:$V$71,0)))</f>
        <v/>
      </c>
      <c r="D2157" s="34" t="str">
        <f>IF(C2157="","",IF(E2157="",INDEX(DATABASE!$AF$13:$AF$62,MATCH($C2157,DATABASE!$AC$13:$AC$62,0)),IF(E2157="2x D11",INDEX(DATABASE!$AF$13:$AF$62,MATCH($C2157,DATABASE!$AC$13:$AC$62,0))+2*DATABASE!$AF$62,IF(E2157="3x D11",INDEX(DATABASE!$AF$13:$AF$62,MATCH($C2157,DATABASE!$AC$13:$AC$62,0))+3*DATABASE!$AF$62,""))))</f>
        <v/>
      </c>
      <c r="E2157" s="38" t="str">
        <f>IF(AND($K2157="Y",$G2157&lt;&gt;"UNYIL",$F2157&lt;DATABASE!$O$8),"2x D11",IF(AND($K2157="Y",$G2157&lt;&gt;"UNYIL",$F2157&gt;=DATABASE!$O$8),"3x D11",""))</f>
        <v/>
      </c>
      <c r="F2157" s="9" t="str">
        <f>IF('DATA ACCURATE'!N2160&lt;&gt;"",'DATA ACCURATE'!N2160,"")</f>
        <v/>
      </c>
      <c r="G2157" t="str">
        <f>IF(F2157="","",IF(F2157&lt;=DATABASE!$I$8,"UNYIL",IF(F2157&lt;=DATABASE!$J$8,"KECIL",IF(F2157&lt;DATABASE!$K$8,"TANGGUNG",IF(F2157&gt;=DATABASE!$K$8,"BESAR","")))))</f>
        <v/>
      </c>
      <c r="H2157" s="16" t="str">
        <f>IF('DATA ACCURATE'!J2160&lt;&gt;"",'DATA ACCURATE'!J2160,"")</f>
        <v/>
      </c>
      <c r="I2157" s="35" t="str">
        <f>IF(B2157&lt;&gt;"",IFERROR(VLOOKUP(B2157,'DATA TIMBANGAN'!G:M,7,FALSE),VLOOKUP(B2157,'DATA TIMBANGAN'!G:M,7)),"")</f>
        <v/>
      </c>
      <c r="J2157" s="25" t="str">
        <f>IF(H2157&lt;&gt;"",IFERROR(INDEX(DATABASE!$Z$19:$Z$38,MATCH(DATEVALUE(H2157),DATABASE!$AA$19:$AA$38,0)),INDEX(DATABASE!$Z$12:$Z$18,MATCH(WEEKDAY(H2157,2),DATABASE!$AA$12:$AA$18,0))),"")</f>
        <v/>
      </c>
      <c r="K2157" s="25" t="str">
        <f>IF('DATA ACCURATE'!V2160&lt;&gt;"",'DATA ACCURATE'!V2160,"")</f>
        <v/>
      </c>
      <c r="L2157" s="80" t="str">
        <f>IF($H2157="","",IF(OR($J2157="LIBUR",AND($L2156="LIBUR",$O2156=$O2157)),"LIBUR",IF(AND(OR($L2156="LUAR JAM KERJA 1",$L2156="LUAR JAM KERJA 2"),OR(OR(AND($H2156=$H2157,AND(OR($I2157&gt;DATABASE!$J$3,$I2157&lt;DATABASE!$J$6),((DATEVALUE($H2157)+$I2157)-(DATEVALUE($H2156)+$I2156))&lt;DATABASE!$J$6)),AND($H2156=$H2157,$O2156=$O2157,OR($I2157&gt;DATABASE!$J$6,$I2157&lt;DATABASE!$J$3))),AND(($H2157-$H2156)=1,OR($I2157&lt;DATABASE!$I$6,((DATEVALUE($H2157)+$I2157)-(DATEVALUE($H2156)+$I2156))&lt;DATABASE!$J$6))),$A2157=$A2156),"LUAR JAM KERJA 2",IF(AND(OR(WEEKDAY($H2157,2)=1,WEEKDAY($H2157,2)=2,WEEKDAY($H2157,2)=3,WEEKDAY($H2157,2)=4,WEEKDAY($H2157,2)=5),$I2157&lt;=DATABASE!$J$3,$I2157&gt;=DATABASE!$I$3),"JAM KERJA",IF(AND(WEEKDAY($H2157,2)=6,$I2157&lt;=DATABASE!$J$4,$I2157&gt;=DATABASE!$I$4),"JAM KERJA","LUAR JAM KERJA 1")))))</f>
        <v/>
      </c>
      <c r="M2157" s="33" t="str">
        <f>IF('DATA ACCURATE'!T2160&lt;&gt;"",IF('DATA ACCURATE'!T2160&gt;100,'DATA ACCURATE'!T2160/10,'DATA ACCURATE'!T2160),"")</f>
        <v/>
      </c>
      <c r="N2157" t="str">
        <f>IF(M2157="","",IF(M2157&lt;=DATABASE!$I$9,"LOKAL",IF(M2157&lt;DATABASE!$J$9,"LUAR KOTA 1",IF($M2157&gt;=DATABASE!$J$9,"LUAR KOTA 2",""))))</f>
        <v/>
      </c>
      <c r="O2157" s="38" t="str">
        <f>IF('DATA ACCURATE'!L2160&lt;&gt;"",'DATA ACCURATE'!L2160,"")</f>
        <v/>
      </c>
      <c r="Q2157" s="38">
        <f t="shared" si="232"/>
        <v>0</v>
      </c>
      <c r="R2157" s="38">
        <f t="shared" si="232"/>
        <v>0</v>
      </c>
      <c r="S2157" s="38">
        <f t="shared" si="232"/>
        <v>0</v>
      </c>
      <c r="T2157" s="38">
        <f t="shared" si="230"/>
        <v>0</v>
      </c>
      <c r="U2157" s="38">
        <f t="shared" si="233"/>
        <v>0</v>
      </c>
      <c r="V2157" s="38">
        <f t="shared" si="233"/>
        <v>0</v>
      </c>
      <c r="W2157" s="38">
        <f t="shared" si="233"/>
        <v>0</v>
      </c>
      <c r="X2157" s="38">
        <f t="shared" si="234"/>
        <v>0</v>
      </c>
      <c r="Y2157" s="38">
        <f t="shared" si="234"/>
        <v>0</v>
      </c>
      <c r="Z2157" s="38">
        <f t="shared" si="234"/>
        <v>0</v>
      </c>
      <c r="AA2157" s="38">
        <f t="shared" si="231"/>
        <v>0</v>
      </c>
      <c r="AB2157" s="38">
        <f t="shared" si="235"/>
        <v>0</v>
      </c>
      <c r="AC2157" s="38">
        <f t="shared" si="236"/>
        <v>0</v>
      </c>
      <c r="AD2157" s="38" t="str">
        <f t="shared" si="237"/>
        <v>000000000000</v>
      </c>
    </row>
    <row r="2158" spans="1:30">
      <c r="A2158" s="9" t="str">
        <f>IF('DATA ACCURATE'!A2161&lt;&gt;"",'DATA ACCURATE'!A2161,"")</f>
        <v/>
      </c>
      <c r="B2158" s="9" t="str">
        <f>IF('DATA ACCURATE'!D2161&lt;&gt;"",'DATA ACCURATE'!D2161,"")</f>
        <v/>
      </c>
      <c r="C2158" s="38" t="str">
        <f>IF($AD2158="000000000000","",INDEX(DATABASE!$W$12:$W$71,MATCH($AD2158,DATABASE!$V$12:$V$71,0)))</f>
        <v/>
      </c>
      <c r="D2158" s="34" t="str">
        <f>IF(C2158="","",IF(E2158="",INDEX(DATABASE!$AF$13:$AF$62,MATCH($C2158,DATABASE!$AC$13:$AC$62,0)),IF(E2158="2x D11",INDEX(DATABASE!$AF$13:$AF$62,MATCH($C2158,DATABASE!$AC$13:$AC$62,0))+2*DATABASE!$AF$62,IF(E2158="3x D11",INDEX(DATABASE!$AF$13:$AF$62,MATCH($C2158,DATABASE!$AC$13:$AC$62,0))+3*DATABASE!$AF$62,""))))</f>
        <v/>
      </c>
      <c r="E2158" s="38" t="str">
        <f>IF(AND($K2158="Y",$G2158&lt;&gt;"UNYIL",$F2158&lt;DATABASE!$O$8),"2x D11",IF(AND($K2158="Y",$G2158&lt;&gt;"UNYIL",$F2158&gt;=DATABASE!$O$8),"3x D11",""))</f>
        <v/>
      </c>
      <c r="F2158" s="9" t="str">
        <f>IF('DATA ACCURATE'!N2161&lt;&gt;"",'DATA ACCURATE'!N2161,"")</f>
        <v/>
      </c>
      <c r="G2158" t="str">
        <f>IF(F2158="","",IF(F2158&lt;=DATABASE!$I$8,"UNYIL",IF(F2158&lt;=DATABASE!$J$8,"KECIL",IF(F2158&lt;DATABASE!$K$8,"TANGGUNG",IF(F2158&gt;=DATABASE!$K$8,"BESAR","")))))</f>
        <v/>
      </c>
      <c r="H2158" s="16" t="str">
        <f>IF('DATA ACCURATE'!J2161&lt;&gt;"",'DATA ACCURATE'!J2161,"")</f>
        <v/>
      </c>
      <c r="I2158" s="35" t="str">
        <f>IF(B2158&lt;&gt;"",IFERROR(VLOOKUP(B2158,'DATA TIMBANGAN'!G:M,7,FALSE),VLOOKUP(B2158,'DATA TIMBANGAN'!G:M,7)),"")</f>
        <v/>
      </c>
      <c r="J2158" s="25" t="str">
        <f>IF(H2158&lt;&gt;"",IFERROR(INDEX(DATABASE!$Z$19:$Z$38,MATCH(DATEVALUE(H2158),DATABASE!$AA$19:$AA$38,0)),INDEX(DATABASE!$Z$12:$Z$18,MATCH(WEEKDAY(H2158,2),DATABASE!$AA$12:$AA$18,0))),"")</f>
        <v/>
      </c>
      <c r="K2158" s="25" t="str">
        <f>IF('DATA ACCURATE'!V2161&lt;&gt;"",'DATA ACCURATE'!V2161,"")</f>
        <v/>
      </c>
      <c r="L2158" s="80" t="str">
        <f>IF($H2158="","",IF(OR($J2158="LIBUR",AND($L2157="LIBUR",$O2157=$O2158)),"LIBUR",IF(AND(OR($L2157="LUAR JAM KERJA 1",$L2157="LUAR JAM KERJA 2"),OR(OR(AND($H2157=$H2158,AND(OR($I2158&gt;DATABASE!$J$3,$I2158&lt;DATABASE!$J$6),((DATEVALUE($H2158)+$I2158)-(DATEVALUE($H2157)+$I2157))&lt;DATABASE!$J$6)),AND($H2157=$H2158,$O2157=$O2158,OR($I2158&gt;DATABASE!$J$6,$I2158&lt;DATABASE!$J$3))),AND(($H2158-$H2157)=1,OR($I2158&lt;DATABASE!$I$6,((DATEVALUE($H2158)+$I2158)-(DATEVALUE($H2157)+$I2157))&lt;DATABASE!$J$6))),$A2158=$A2157),"LUAR JAM KERJA 2",IF(AND(OR(WEEKDAY($H2158,2)=1,WEEKDAY($H2158,2)=2,WEEKDAY($H2158,2)=3,WEEKDAY($H2158,2)=4,WEEKDAY($H2158,2)=5),$I2158&lt;=DATABASE!$J$3,$I2158&gt;=DATABASE!$I$3),"JAM KERJA",IF(AND(WEEKDAY($H2158,2)=6,$I2158&lt;=DATABASE!$J$4,$I2158&gt;=DATABASE!$I$4),"JAM KERJA","LUAR JAM KERJA 1")))))</f>
        <v/>
      </c>
      <c r="M2158" s="33" t="str">
        <f>IF('DATA ACCURATE'!T2161&lt;&gt;"",IF('DATA ACCURATE'!T2161&gt;100,'DATA ACCURATE'!T2161/10,'DATA ACCURATE'!T2161),"")</f>
        <v/>
      </c>
      <c r="N2158" t="str">
        <f>IF(M2158="","",IF(M2158&lt;=DATABASE!$I$9,"LOKAL",IF(M2158&lt;DATABASE!$J$9,"LUAR KOTA 1",IF($M2158&gt;=DATABASE!$J$9,"LUAR KOTA 2",""))))</f>
        <v/>
      </c>
      <c r="O2158" s="38" t="str">
        <f>IF('DATA ACCURATE'!L2161&lt;&gt;"",'DATA ACCURATE'!L2161,"")</f>
        <v/>
      </c>
      <c r="Q2158" s="38">
        <f t="shared" si="232"/>
        <v>0</v>
      </c>
      <c r="R2158" s="38">
        <f t="shared" si="232"/>
        <v>0</v>
      </c>
      <c r="S2158" s="38">
        <f t="shared" si="232"/>
        <v>0</v>
      </c>
      <c r="T2158" s="38">
        <f t="shared" si="230"/>
        <v>0</v>
      </c>
      <c r="U2158" s="38">
        <f t="shared" si="233"/>
        <v>0</v>
      </c>
      <c r="V2158" s="38">
        <f t="shared" si="233"/>
        <v>0</v>
      </c>
      <c r="W2158" s="38">
        <f t="shared" si="233"/>
        <v>0</v>
      </c>
      <c r="X2158" s="38">
        <f t="shared" si="234"/>
        <v>0</v>
      </c>
      <c r="Y2158" s="38">
        <f t="shared" si="234"/>
        <v>0</v>
      </c>
      <c r="Z2158" s="38">
        <f t="shared" si="234"/>
        <v>0</v>
      </c>
      <c r="AA2158" s="38">
        <f t="shared" si="231"/>
        <v>0</v>
      </c>
      <c r="AB2158" s="38">
        <f t="shared" si="235"/>
        <v>0</v>
      </c>
      <c r="AC2158" s="38">
        <f t="shared" si="236"/>
        <v>0</v>
      </c>
      <c r="AD2158" s="38" t="str">
        <f t="shared" si="237"/>
        <v>000000000000</v>
      </c>
    </row>
    <row r="2159" spans="1:30">
      <c r="A2159" s="9" t="str">
        <f>IF('DATA ACCURATE'!A2162&lt;&gt;"",'DATA ACCURATE'!A2162,"")</f>
        <v/>
      </c>
      <c r="B2159" s="9" t="str">
        <f>IF('DATA ACCURATE'!D2162&lt;&gt;"",'DATA ACCURATE'!D2162,"")</f>
        <v/>
      </c>
      <c r="C2159" s="38" t="str">
        <f>IF($AD2159="000000000000","",INDEX(DATABASE!$W$12:$W$71,MATCH($AD2159,DATABASE!$V$12:$V$71,0)))</f>
        <v/>
      </c>
      <c r="D2159" s="34" t="str">
        <f>IF(C2159="","",IF(E2159="",INDEX(DATABASE!$AF$13:$AF$62,MATCH($C2159,DATABASE!$AC$13:$AC$62,0)),IF(E2159="2x D11",INDEX(DATABASE!$AF$13:$AF$62,MATCH($C2159,DATABASE!$AC$13:$AC$62,0))+2*DATABASE!$AF$62,IF(E2159="3x D11",INDEX(DATABASE!$AF$13:$AF$62,MATCH($C2159,DATABASE!$AC$13:$AC$62,0))+3*DATABASE!$AF$62,""))))</f>
        <v/>
      </c>
      <c r="E2159" s="38" t="str">
        <f>IF(AND($K2159="Y",$G2159&lt;&gt;"UNYIL",$F2159&lt;DATABASE!$O$8),"2x D11",IF(AND($K2159="Y",$G2159&lt;&gt;"UNYIL",$F2159&gt;=DATABASE!$O$8),"3x D11",""))</f>
        <v/>
      </c>
      <c r="F2159" s="9" t="str">
        <f>IF('DATA ACCURATE'!N2162&lt;&gt;"",'DATA ACCURATE'!N2162,"")</f>
        <v/>
      </c>
      <c r="G2159" t="str">
        <f>IF(F2159="","",IF(F2159&lt;=DATABASE!$I$8,"UNYIL",IF(F2159&lt;=DATABASE!$J$8,"KECIL",IF(F2159&lt;DATABASE!$K$8,"TANGGUNG",IF(F2159&gt;=DATABASE!$K$8,"BESAR","")))))</f>
        <v/>
      </c>
      <c r="H2159" s="16" t="str">
        <f>IF('DATA ACCURATE'!J2162&lt;&gt;"",'DATA ACCURATE'!J2162,"")</f>
        <v/>
      </c>
      <c r="I2159" s="35" t="str">
        <f>IF(B2159&lt;&gt;"",IFERROR(VLOOKUP(B2159,'DATA TIMBANGAN'!G:M,7,FALSE),VLOOKUP(B2159,'DATA TIMBANGAN'!G:M,7)),"")</f>
        <v/>
      </c>
      <c r="J2159" s="25" t="str">
        <f>IF(H2159&lt;&gt;"",IFERROR(INDEX(DATABASE!$Z$19:$Z$38,MATCH(DATEVALUE(H2159),DATABASE!$AA$19:$AA$38,0)),INDEX(DATABASE!$Z$12:$Z$18,MATCH(WEEKDAY(H2159,2),DATABASE!$AA$12:$AA$18,0))),"")</f>
        <v/>
      </c>
      <c r="K2159" s="25" t="str">
        <f>IF('DATA ACCURATE'!V2162&lt;&gt;"",'DATA ACCURATE'!V2162,"")</f>
        <v/>
      </c>
      <c r="L2159" s="80" t="str">
        <f>IF($H2159="","",IF(OR($J2159="LIBUR",AND($L2158="LIBUR",$O2158=$O2159)),"LIBUR",IF(AND(OR($L2158="LUAR JAM KERJA 1",$L2158="LUAR JAM KERJA 2"),OR(OR(AND($H2158=$H2159,AND(OR($I2159&gt;DATABASE!$J$3,$I2159&lt;DATABASE!$J$6),((DATEVALUE($H2159)+$I2159)-(DATEVALUE($H2158)+$I2158))&lt;DATABASE!$J$6)),AND($H2158=$H2159,$O2158=$O2159,OR($I2159&gt;DATABASE!$J$6,$I2159&lt;DATABASE!$J$3))),AND(($H2159-$H2158)=1,OR($I2159&lt;DATABASE!$I$6,((DATEVALUE($H2159)+$I2159)-(DATEVALUE($H2158)+$I2158))&lt;DATABASE!$J$6))),$A2159=$A2158),"LUAR JAM KERJA 2",IF(AND(OR(WEEKDAY($H2159,2)=1,WEEKDAY($H2159,2)=2,WEEKDAY($H2159,2)=3,WEEKDAY($H2159,2)=4,WEEKDAY($H2159,2)=5),$I2159&lt;=DATABASE!$J$3,$I2159&gt;=DATABASE!$I$3),"JAM KERJA",IF(AND(WEEKDAY($H2159,2)=6,$I2159&lt;=DATABASE!$J$4,$I2159&gt;=DATABASE!$I$4),"JAM KERJA","LUAR JAM KERJA 1")))))</f>
        <v/>
      </c>
      <c r="M2159" s="33" t="str">
        <f>IF('DATA ACCURATE'!T2162&lt;&gt;"",IF('DATA ACCURATE'!T2162&gt;100,'DATA ACCURATE'!T2162/10,'DATA ACCURATE'!T2162),"")</f>
        <v/>
      </c>
      <c r="N2159" t="str">
        <f>IF(M2159="","",IF(M2159&lt;=DATABASE!$I$9,"LOKAL",IF(M2159&lt;DATABASE!$J$9,"LUAR KOTA 1",IF($M2159&gt;=DATABASE!$J$9,"LUAR KOTA 2",""))))</f>
        <v/>
      </c>
      <c r="O2159" s="38" t="str">
        <f>IF('DATA ACCURATE'!L2162&lt;&gt;"",'DATA ACCURATE'!L2162,"")</f>
        <v/>
      </c>
      <c r="Q2159" s="38">
        <f t="shared" si="232"/>
        <v>0</v>
      </c>
      <c r="R2159" s="38">
        <f t="shared" si="232"/>
        <v>0</v>
      </c>
      <c r="S2159" s="38">
        <f t="shared" si="232"/>
        <v>0</v>
      </c>
      <c r="T2159" s="38">
        <f t="shared" si="230"/>
        <v>0</v>
      </c>
      <c r="U2159" s="38">
        <f t="shared" si="233"/>
        <v>0</v>
      </c>
      <c r="V2159" s="38">
        <f t="shared" si="233"/>
        <v>0</v>
      </c>
      <c r="W2159" s="38">
        <f t="shared" si="233"/>
        <v>0</v>
      </c>
      <c r="X2159" s="38">
        <f t="shared" si="234"/>
        <v>0</v>
      </c>
      <c r="Y2159" s="38">
        <f t="shared" si="234"/>
        <v>0</v>
      </c>
      <c r="Z2159" s="38">
        <f t="shared" si="234"/>
        <v>0</v>
      </c>
      <c r="AA2159" s="38">
        <f t="shared" si="231"/>
        <v>0</v>
      </c>
      <c r="AB2159" s="38">
        <f t="shared" si="235"/>
        <v>0</v>
      </c>
      <c r="AC2159" s="38">
        <f t="shared" si="236"/>
        <v>0</v>
      </c>
      <c r="AD2159" s="38" t="str">
        <f t="shared" si="237"/>
        <v>000000000000</v>
      </c>
    </row>
    <row r="2160" spans="1:30">
      <c r="A2160" s="9" t="str">
        <f>IF('DATA ACCURATE'!A2163&lt;&gt;"",'DATA ACCURATE'!A2163,"")</f>
        <v/>
      </c>
      <c r="B2160" s="9" t="str">
        <f>IF('DATA ACCURATE'!D2163&lt;&gt;"",'DATA ACCURATE'!D2163,"")</f>
        <v/>
      </c>
      <c r="C2160" s="38" t="str">
        <f>IF($AD2160="000000000000","",INDEX(DATABASE!$W$12:$W$71,MATCH($AD2160,DATABASE!$V$12:$V$71,0)))</f>
        <v/>
      </c>
      <c r="D2160" s="34" t="str">
        <f>IF(C2160="","",IF(E2160="",INDEX(DATABASE!$AF$13:$AF$62,MATCH($C2160,DATABASE!$AC$13:$AC$62,0)),IF(E2160="2x D11",INDEX(DATABASE!$AF$13:$AF$62,MATCH($C2160,DATABASE!$AC$13:$AC$62,0))+2*DATABASE!$AF$62,IF(E2160="3x D11",INDEX(DATABASE!$AF$13:$AF$62,MATCH($C2160,DATABASE!$AC$13:$AC$62,0))+3*DATABASE!$AF$62,""))))</f>
        <v/>
      </c>
      <c r="E2160" s="38" t="str">
        <f>IF(AND($K2160="Y",$G2160&lt;&gt;"UNYIL",$F2160&lt;DATABASE!$O$8),"2x D11",IF(AND($K2160="Y",$G2160&lt;&gt;"UNYIL",$F2160&gt;=DATABASE!$O$8),"3x D11",""))</f>
        <v/>
      </c>
      <c r="F2160" s="9" t="str">
        <f>IF('DATA ACCURATE'!N2163&lt;&gt;"",'DATA ACCURATE'!N2163,"")</f>
        <v/>
      </c>
      <c r="G2160" t="str">
        <f>IF(F2160="","",IF(F2160&lt;=DATABASE!$I$8,"UNYIL",IF(F2160&lt;=DATABASE!$J$8,"KECIL",IF(F2160&lt;DATABASE!$K$8,"TANGGUNG",IF(F2160&gt;=DATABASE!$K$8,"BESAR","")))))</f>
        <v/>
      </c>
      <c r="H2160" s="16" t="str">
        <f>IF('DATA ACCURATE'!J2163&lt;&gt;"",'DATA ACCURATE'!J2163,"")</f>
        <v/>
      </c>
      <c r="I2160" s="35" t="str">
        <f>IF(B2160&lt;&gt;"",IFERROR(VLOOKUP(B2160,'DATA TIMBANGAN'!G:M,7,FALSE),VLOOKUP(B2160,'DATA TIMBANGAN'!G:M,7)),"")</f>
        <v/>
      </c>
      <c r="J2160" s="25" t="str">
        <f>IF(H2160&lt;&gt;"",IFERROR(INDEX(DATABASE!$Z$19:$Z$38,MATCH(DATEVALUE(H2160),DATABASE!$AA$19:$AA$38,0)),INDEX(DATABASE!$Z$12:$Z$18,MATCH(WEEKDAY(H2160,2),DATABASE!$AA$12:$AA$18,0))),"")</f>
        <v/>
      </c>
      <c r="K2160" s="25" t="str">
        <f>IF('DATA ACCURATE'!V2163&lt;&gt;"",'DATA ACCURATE'!V2163,"")</f>
        <v/>
      </c>
      <c r="L2160" s="80" t="str">
        <f>IF($H2160="","",IF(OR($J2160="LIBUR",AND($L2159="LIBUR",$O2159=$O2160)),"LIBUR",IF(AND(OR($L2159="LUAR JAM KERJA 1",$L2159="LUAR JAM KERJA 2"),OR(OR(AND($H2159=$H2160,AND(OR($I2160&gt;DATABASE!$J$3,$I2160&lt;DATABASE!$J$6),((DATEVALUE($H2160)+$I2160)-(DATEVALUE($H2159)+$I2159))&lt;DATABASE!$J$6)),AND($H2159=$H2160,$O2159=$O2160,OR($I2160&gt;DATABASE!$J$6,$I2160&lt;DATABASE!$J$3))),AND(($H2160-$H2159)=1,OR($I2160&lt;DATABASE!$I$6,((DATEVALUE($H2160)+$I2160)-(DATEVALUE($H2159)+$I2159))&lt;DATABASE!$J$6))),$A2160=$A2159),"LUAR JAM KERJA 2",IF(AND(OR(WEEKDAY($H2160,2)=1,WEEKDAY($H2160,2)=2,WEEKDAY($H2160,2)=3,WEEKDAY($H2160,2)=4,WEEKDAY($H2160,2)=5),$I2160&lt;=DATABASE!$J$3,$I2160&gt;=DATABASE!$I$3),"JAM KERJA",IF(AND(WEEKDAY($H2160,2)=6,$I2160&lt;=DATABASE!$J$4,$I2160&gt;=DATABASE!$I$4),"JAM KERJA","LUAR JAM KERJA 1")))))</f>
        <v/>
      </c>
      <c r="M2160" s="33" t="str">
        <f>IF('DATA ACCURATE'!T2163&lt;&gt;"",IF('DATA ACCURATE'!T2163&gt;100,'DATA ACCURATE'!T2163/10,'DATA ACCURATE'!T2163),"")</f>
        <v/>
      </c>
      <c r="N2160" t="str">
        <f>IF(M2160="","",IF(M2160&lt;=DATABASE!$I$9,"LOKAL",IF(M2160&lt;DATABASE!$J$9,"LUAR KOTA 1",IF($M2160&gt;=DATABASE!$J$9,"LUAR KOTA 2",""))))</f>
        <v/>
      </c>
      <c r="O2160" s="38" t="str">
        <f>IF('DATA ACCURATE'!L2163&lt;&gt;"",'DATA ACCURATE'!L2163,"")</f>
        <v/>
      </c>
      <c r="Q2160" s="38">
        <f t="shared" si="232"/>
        <v>0</v>
      </c>
      <c r="R2160" s="38">
        <f t="shared" si="232"/>
        <v>0</v>
      </c>
      <c r="S2160" s="38">
        <f t="shared" si="232"/>
        <v>0</v>
      </c>
      <c r="T2160" s="38">
        <f t="shared" si="230"/>
        <v>0</v>
      </c>
      <c r="U2160" s="38">
        <f t="shared" si="233"/>
        <v>0</v>
      </c>
      <c r="V2160" s="38">
        <f t="shared" si="233"/>
        <v>0</v>
      </c>
      <c r="W2160" s="38">
        <f t="shared" si="233"/>
        <v>0</v>
      </c>
      <c r="X2160" s="38">
        <f t="shared" si="234"/>
        <v>0</v>
      </c>
      <c r="Y2160" s="38">
        <f t="shared" si="234"/>
        <v>0</v>
      </c>
      <c r="Z2160" s="38">
        <f t="shared" si="234"/>
        <v>0</v>
      </c>
      <c r="AA2160" s="38">
        <f t="shared" si="231"/>
        <v>0</v>
      </c>
      <c r="AB2160" s="38">
        <f t="shared" si="235"/>
        <v>0</v>
      </c>
      <c r="AC2160" s="38">
        <f t="shared" si="236"/>
        <v>0</v>
      </c>
      <c r="AD2160" s="38" t="str">
        <f t="shared" si="237"/>
        <v>000000000000</v>
      </c>
    </row>
    <row r="2161" spans="1:30">
      <c r="A2161" s="9" t="str">
        <f>IF('DATA ACCURATE'!A2164&lt;&gt;"",'DATA ACCURATE'!A2164,"")</f>
        <v/>
      </c>
      <c r="B2161" s="9" t="str">
        <f>IF('DATA ACCURATE'!D2164&lt;&gt;"",'DATA ACCURATE'!D2164,"")</f>
        <v/>
      </c>
      <c r="C2161" s="38" t="str">
        <f>IF($AD2161="000000000000","",INDEX(DATABASE!$W$12:$W$71,MATCH($AD2161,DATABASE!$V$12:$V$71,0)))</f>
        <v/>
      </c>
      <c r="D2161" s="34" t="str">
        <f>IF(C2161="","",IF(E2161="",INDEX(DATABASE!$AF$13:$AF$62,MATCH($C2161,DATABASE!$AC$13:$AC$62,0)),IF(E2161="2x D11",INDEX(DATABASE!$AF$13:$AF$62,MATCH($C2161,DATABASE!$AC$13:$AC$62,0))+2*DATABASE!$AF$62,IF(E2161="3x D11",INDEX(DATABASE!$AF$13:$AF$62,MATCH($C2161,DATABASE!$AC$13:$AC$62,0))+3*DATABASE!$AF$62,""))))</f>
        <v/>
      </c>
      <c r="E2161" s="38" t="str">
        <f>IF(AND($K2161="Y",$G2161&lt;&gt;"UNYIL",$F2161&lt;DATABASE!$O$8),"2x D11",IF(AND($K2161="Y",$G2161&lt;&gt;"UNYIL",$F2161&gt;=DATABASE!$O$8),"3x D11",""))</f>
        <v/>
      </c>
      <c r="F2161" s="9" t="str">
        <f>IF('DATA ACCURATE'!N2164&lt;&gt;"",'DATA ACCURATE'!N2164,"")</f>
        <v/>
      </c>
      <c r="G2161" t="str">
        <f>IF(F2161="","",IF(F2161&lt;=DATABASE!$I$8,"UNYIL",IF(F2161&lt;=DATABASE!$J$8,"KECIL",IF(F2161&lt;DATABASE!$K$8,"TANGGUNG",IF(F2161&gt;=DATABASE!$K$8,"BESAR","")))))</f>
        <v/>
      </c>
      <c r="H2161" s="16" t="str">
        <f>IF('DATA ACCURATE'!J2164&lt;&gt;"",'DATA ACCURATE'!J2164,"")</f>
        <v/>
      </c>
      <c r="I2161" s="35" t="str">
        <f>IF(B2161&lt;&gt;"",IFERROR(VLOOKUP(B2161,'DATA TIMBANGAN'!G:M,7,FALSE),VLOOKUP(B2161,'DATA TIMBANGAN'!G:M,7)),"")</f>
        <v/>
      </c>
      <c r="J2161" s="25" t="str">
        <f>IF(H2161&lt;&gt;"",IFERROR(INDEX(DATABASE!$Z$19:$Z$38,MATCH(DATEVALUE(H2161),DATABASE!$AA$19:$AA$38,0)),INDEX(DATABASE!$Z$12:$Z$18,MATCH(WEEKDAY(H2161,2),DATABASE!$AA$12:$AA$18,0))),"")</f>
        <v/>
      </c>
      <c r="K2161" s="25" t="str">
        <f>IF('DATA ACCURATE'!V2164&lt;&gt;"",'DATA ACCURATE'!V2164,"")</f>
        <v/>
      </c>
      <c r="L2161" s="80" t="str">
        <f>IF($H2161="","",IF(OR($J2161="LIBUR",AND($L2160="LIBUR",$O2160=$O2161)),"LIBUR",IF(AND(OR($L2160="LUAR JAM KERJA 1",$L2160="LUAR JAM KERJA 2"),OR(OR(AND($H2160=$H2161,AND(OR($I2161&gt;DATABASE!$J$3,$I2161&lt;DATABASE!$J$6),((DATEVALUE($H2161)+$I2161)-(DATEVALUE($H2160)+$I2160))&lt;DATABASE!$J$6)),AND($H2160=$H2161,$O2160=$O2161,OR($I2161&gt;DATABASE!$J$6,$I2161&lt;DATABASE!$J$3))),AND(($H2161-$H2160)=1,OR($I2161&lt;DATABASE!$I$6,((DATEVALUE($H2161)+$I2161)-(DATEVALUE($H2160)+$I2160))&lt;DATABASE!$J$6))),$A2161=$A2160),"LUAR JAM KERJA 2",IF(AND(OR(WEEKDAY($H2161,2)=1,WEEKDAY($H2161,2)=2,WEEKDAY($H2161,2)=3,WEEKDAY($H2161,2)=4,WEEKDAY($H2161,2)=5),$I2161&lt;=DATABASE!$J$3,$I2161&gt;=DATABASE!$I$3),"JAM KERJA",IF(AND(WEEKDAY($H2161,2)=6,$I2161&lt;=DATABASE!$J$4,$I2161&gt;=DATABASE!$I$4),"JAM KERJA","LUAR JAM KERJA 1")))))</f>
        <v/>
      </c>
      <c r="M2161" s="33" t="str">
        <f>IF('DATA ACCURATE'!T2164&lt;&gt;"",IF('DATA ACCURATE'!T2164&gt;100,'DATA ACCURATE'!T2164/10,'DATA ACCURATE'!T2164),"")</f>
        <v/>
      </c>
      <c r="N2161" t="str">
        <f>IF(M2161="","",IF(M2161&lt;=DATABASE!$I$9,"LOKAL",IF(M2161&lt;DATABASE!$J$9,"LUAR KOTA 1",IF($M2161&gt;=DATABASE!$J$9,"LUAR KOTA 2",""))))</f>
        <v/>
      </c>
      <c r="O2161" s="38" t="str">
        <f>IF('DATA ACCURATE'!L2164&lt;&gt;"",'DATA ACCURATE'!L2164,"")</f>
        <v/>
      </c>
      <c r="Q2161" s="38">
        <f t="shared" si="232"/>
        <v>0</v>
      </c>
      <c r="R2161" s="38">
        <f t="shared" si="232"/>
        <v>0</v>
      </c>
      <c r="S2161" s="38">
        <f t="shared" si="232"/>
        <v>0</v>
      </c>
      <c r="T2161" s="38">
        <f t="shared" si="230"/>
        <v>0</v>
      </c>
      <c r="U2161" s="38">
        <f t="shared" si="233"/>
        <v>0</v>
      </c>
      <c r="V2161" s="38">
        <f t="shared" si="233"/>
        <v>0</v>
      </c>
      <c r="W2161" s="38">
        <f t="shared" si="233"/>
        <v>0</v>
      </c>
      <c r="X2161" s="38">
        <f t="shared" si="234"/>
        <v>0</v>
      </c>
      <c r="Y2161" s="38">
        <f t="shared" si="234"/>
        <v>0</v>
      </c>
      <c r="Z2161" s="38">
        <f t="shared" si="234"/>
        <v>0</v>
      </c>
      <c r="AA2161" s="38">
        <f t="shared" si="231"/>
        <v>0</v>
      </c>
      <c r="AB2161" s="38">
        <f t="shared" si="235"/>
        <v>0</v>
      </c>
      <c r="AC2161" s="38">
        <f t="shared" si="236"/>
        <v>0</v>
      </c>
      <c r="AD2161" s="38" t="str">
        <f t="shared" si="237"/>
        <v>000000000000</v>
      </c>
    </row>
    <row r="2162" spans="1:30">
      <c r="A2162" s="9" t="str">
        <f>IF('DATA ACCURATE'!A2165&lt;&gt;"",'DATA ACCURATE'!A2165,"")</f>
        <v/>
      </c>
      <c r="B2162" s="9" t="str">
        <f>IF('DATA ACCURATE'!D2165&lt;&gt;"",'DATA ACCURATE'!D2165,"")</f>
        <v/>
      </c>
      <c r="C2162" s="38" t="str">
        <f>IF($AD2162="000000000000","",INDEX(DATABASE!$W$12:$W$71,MATCH($AD2162,DATABASE!$V$12:$V$71,0)))</f>
        <v/>
      </c>
      <c r="D2162" s="34" t="str">
        <f>IF(C2162="","",IF(E2162="",INDEX(DATABASE!$AF$13:$AF$62,MATCH($C2162,DATABASE!$AC$13:$AC$62,0)),IF(E2162="2x D11",INDEX(DATABASE!$AF$13:$AF$62,MATCH($C2162,DATABASE!$AC$13:$AC$62,0))+2*DATABASE!$AF$62,IF(E2162="3x D11",INDEX(DATABASE!$AF$13:$AF$62,MATCH($C2162,DATABASE!$AC$13:$AC$62,0))+3*DATABASE!$AF$62,""))))</f>
        <v/>
      </c>
      <c r="E2162" s="38" t="str">
        <f>IF(AND($K2162="Y",$G2162&lt;&gt;"UNYIL",$F2162&lt;DATABASE!$O$8),"2x D11",IF(AND($K2162="Y",$G2162&lt;&gt;"UNYIL",$F2162&gt;=DATABASE!$O$8),"3x D11",""))</f>
        <v/>
      </c>
      <c r="F2162" s="9" t="str">
        <f>IF('DATA ACCURATE'!N2165&lt;&gt;"",'DATA ACCURATE'!N2165,"")</f>
        <v/>
      </c>
      <c r="G2162" t="str">
        <f>IF(F2162="","",IF(F2162&lt;=DATABASE!$I$8,"UNYIL",IF(F2162&lt;=DATABASE!$J$8,"KECIL",IF(F2162&lt;DATABASE!$K$8,"TANGGUNG",IF(F2162&gt;=DATABASE!$K$8,"BESAR","")))))</f>
        <v/>
      </c>
      <c r="H2162" s="16" t="str">
        <f>IF('DATA ACCURATE'!J2165&lt;&gt;"",'DATA ACCURATE'!J2165,"")</f>
        <v/>
      </c>
      <c r="I2162" s="35" t="str">
        <f>IF(B2162&lt;&gt;"",IFERROR(VLOOKUP(B2162,'DATA TIMBANGAN'!G:M,7,FALSE),VLOOKUP(B2162,'DATA TIMBANGAN'!G:M,7)),"")</f>
        <v/>
      </c>
      <c r="J2162" s="25" t="str">
        <f>IF(H2162&lt;&gt;"",IFERROR(INDEX(DATABASE!$Z$19:$Z$38,MATCH(DATEVALUE(H2162),DATABASE!$AA$19:$AA$38,0)),INDEX(DATABASE!$Z$12:$Z$18,MATCH(WEEKDAY(H2162,2),DATABASE!$AA$12:$AA$18,0))),"")</f>
        <v/>
      </c>
      <c r="K2162" s="25" t="str">
        <f>IF('DATA ACCURATE'!V2165&lt;&gt;"",'DATA ACCURATE'!V2165,"")</f>
        <v/>
      </c>
      <c r="L2162" s="80" t="str">
        <f>IF($H2162="","",IF(OR($J2162="LIBUR",AND($L2161="LIBUR",$O2161=$O2162)),"LIBUR",IF(AND(OR($L2161="LUAR JAM KERJA 1",$L2161="LUAR JAM KERJA 2"),OR(OR(AND($H2161=$H2162,AND(OR($I2162&gt;DATABASE!$J$3,$I2162&lt;DATABASE!$J$6),((DATEVALUE($H2162)+$I2162)-(DATEVALUE($H2161)+$I2161))&lt;DATABASE!$J$6)),AND($H2161=$H2162,$O2161=$O2162,OR($I2162&gt;DATABASE!$J$6,$I2162&lt;DATABASE!$J$3))),AND(($H2162-$H2161)=1,OR($I2162&lt;DATABASE!$I$6,((DATEVALUE($H2162)+$I2162)-(DATEVALUE($H2161)+$I2161))&lt;DATABASE!$J$6))),$A2162=$A2161),"LUAR JAM KERJA 2",IF(AND(OR(WEEKDAY($H2162,2)=1,WEEKDAY($H2162,2)=2,WEEKDAY($H2162,2)=3,WEEKDAY($H2162,2)=4,WEEKDAY($H2162,2)=5),$I2162&lt;=DATABASE!$J$3,$I2162&gt;=DATABASE!$I$3),"JAM KERJA",IF(AND(WEEKDAY($H2162,2)=6,$I2162&lt;=DATABASE!$J$4,$I2162&gt;=DATABASE!$I$4),"JAM KERJA","LUAR JAM KERJA 1")))))</f>
        <v/>
      </c>
      <c r="M2162" s="33" t="str">
        <f>IF('DATA ACCURATE'!T2165&lt;&gt;"",IF('DATA ACCURATE'!T2165&gt;100,'DATA ACCURATE'!T2165/10,'DATA ACCURATE'!T2165),"")</f>
        <v/>
      </c>
      <c r="N2162" t="str">
        <f>IF(M2162="","",IF(M2162&lt;=DATABASE!$I$9,"LOKAL",IF(M2162&lt;DATABASE!$J$9,"LUAR KOTA 1",IF($M2162&gt;=DATABASE!$J$9,"LUAR KOTA 2",""))))</f>
        <v/>
      </c>
      <c r="O2162" s="38" t="str">
        <f>IF('DATA ACCURATE'!L2165&lt;&gt;"",'DATA ACCURATE'!L2165,"")</f>
        <v/>
      </c>
      <c r="Q2162" s="38">
        <f t="shared" si="232"/>
        <v>0</v>
      </c>
      <c r="R2162" s="38">
        <f t="shared" si="232"/>
        <v>0</v>
      </c>
      <c r="S2162" s="38">
        <f t="shared" si="232"/>
        <v>0</v>
      </c>
      <c r="T2162" s="38">
        <f t="shared" si="230"/>
        <v>0</v>
      </c>
      <c r="U2162" s="38">
        <f t="shared" si="233"/>
        <v>0</v>
      </c>
      <c r="V2162" s="38">
        <f t="shared" si="233"/>
        <v>0</v>
      </c>
      <c r="W2162" s="38">
        <f t="shared" si="233"/>
        <v>0</v>
      </c>
      <c r="X2162" s="38">
        <f t="shared" si="234"/>
        <v>0</v>
      </c>
      <c r="Y2162" s="38">
        <f t="shared" si="234"/>
        <v>0</v>
      </c>
      <c r="Z2162" s="38">
        <f t="shared" si="234"/>
        <v>0</v>
      </c>
      <c r="AA2162" s="38">
        <f t="shared" si="231"/>
        <v>0</v>
      </c>
      <c r="AB2162" s="38">
        <f t="shared" si="235"/>
        <v>0</v>
      </c>
      <c r="AC2162" s="38">
        <f t="shared" si="236"/>
        <v>0</v>
      </c>
      <c r="AD2162" s="38" t="str">
        <f t="shared" si="237"/>
        <v>000000000000</v>
      </c>
    </row>
    <row r="2163" spans="1:30">
      <c r="A2163" s="9" t="str">
        <f>IF('DATA ACCURATE'!A2166&lt;&gt;"",'DATA ACCURATE'!A2166,"")</f>
        <v/>
      </c>
      <c r="B2163" s="9" t="str">
        <f>IF('DATA ACCURATE'!D2166&lt;&gt;"",'DATA ACCURATE'!D2166,"")</f>
        <v/>
      </c>
      <c r="C2163" s="38" t="str">
        <f>IF($AD2163="000000000000","",INDEX(DATABASE!$W$12:$W$71,MATCH($AD2163,DATABASE!$V$12:$V$71,0)))</f>
        <v/>
      </c>
      <c r="D2163" s="34" t="str">
        <f>IF(C2163="","",IF(E2163="",INDEX(DATABASE!$AF$13:$AF$62,MATCH($C2163,DATABASE!$AC$13:$AC$62,0)),IF(E2163="2x D11",INDEX(DATABASE!$AF$13:$AF$62,MATCH($C2163,DATABASE!$AC$13:$AC$62,0))+2*DATABASE!$AF$62,IF(E2163="3x D11",INDEX(DATABASE!$AF$13:$AF$62,MATCH($C2163,DATABASE!$AC$13:$AC$62,0))+3*DATABASE!$AF$62,""))))</f>
        <v/>
      </c>
      <c r="E2163" s="38" t="str">
        <f>IF(AND($K2163="Y",$G2163&lt;&gt;"UNYIL",$F2163&lt;DATABASE!$O$8),"2x D11",IF(AND($K2163="Y",$G2163&lt;&gt;"UNYIL",$F2163&gt;=DATABASE!$O$8),"3x D11",""))</f>
        <v/>
      </c>
      <c r="F2163" s="9" t="str">
        <f>IF('DATA ACCURATE'!N2166&lt;&gt;"",'DATA ACCURATE'!N2166,"")</f>
        <v/>
      </c>
      <c r="G2163" t="str">
        <f>IF(F2163="","",IF(F2163&lt;=DATABASE!$I$8,"UNYIL",IF(F2163&lt;=DATABASE!$J$8,"KECIL",IF(F2163&lt;DATABASE!$K$8,"TANGGUNG",IF(F2163&gt;=DATABASE!$K$8,"BESAR","")))))</f>
        <v/>
      </c>
      <c r="H2163" s="16" t="str">
        <f>IF('DATA ACCURATE'!J2166&lt;&gt;"",'DATA ACCURATE'!J2166,"")</f>
        <v/>
      </c>
      <c r="I2163" s="35" t="str">
        <f>IF(B2163&lt;&gt;"",IFERROR(VLOOKUP(B2163,'DATA TIMBANGAN'!G:M,7,FALSE),VLOOKUP(B2163,'DATA TIMBANGAN'!G:M,7)),"")</f>
        <v/>
      </c>
      <c r="J2163" s="25" t="str">
        <f>IF(H2163&lt;&gt;"",IFERROR(INDEX(DATABASE!$Z$19:$Z$38,MATCH(DATEVALUE(H2163),DATABASE!$AA$19:$AA$38,0)),INDEX(DATABASE!$Z$12:$Z$18,MATCH(WEEKDAY(H2163,2),DATABASE!$AA$12:$AA$18,0))),"")</f>
        <v/>
      </c>
      <c r="K2163" s="25" t="str">
        <f>IF('DATA ACCURATE'!V2166&lt;&gt;"",'DATA ACCURATE'!V2166,"")</f>
        <v/>
      </c>
      <c r="L2163" s="80" t="str">
        <f>IF($H2163="","",IF(OR($J2163="LIBUR",AND($L2162="LIBUR",$O2162=$O2163)),"LIBUR",IF(AND(OR($L2162="LUAR JAM KERJA 1",$L2162="LUAR JAM KERJA 2"),OR(OR(AND($H2162=$H2163,AND(OR($I2163&gt;DATABASE!$J$3,$I2163&lt;DATABASE!$J$6),((DATEVALUE($H2163)+$I2163)-(DATEVALUE($H2162)+$I2162))&lt;DATABASE!$J$6)),AND($H2162=$H2163,$O2162=$O2163,OR($I2163&gt;DATABASE!$J$6,$I2163&lt;DATABASE!$J$3))),AND(($H2163-$H2162)=1,OR($I2163&lt;DATABASE!$I$6,((DATEVALUE($H2163)+$I2163)-(DATEVALUE($H2162)+$I2162))&lt;DATABASE!$J$6))),$A2163=$A2162),"LUAR JAM KERJA 2",IF(AND(OR(WEEKDAY($H2163,2)=1,WEEKDAY($H2163,2)=2,WEEKDAY($H2163,2)=3,WEEKDAY($H2163,2)=4,WEEKDAY($H2163,2)=5),$I2163&lt;=DATABASE!$J$3,$I2163&gt;=DATABASE!$I$3),"JAM KERJA",IF(AND(WEEKDAY($H2163,2)=6,$I2163&lt;=DATABASE!$J$4,$I2163&gt;=DATABASE!$I$4),"JAM KERJA","LUAR JAM KERJA 1")))))</f>
        <v/>
      </c>
      <c r="M2163" s="33" t="str">
        <f>IF('DATA ACCURATE'!T2166&lt;&gt;"",IF('DATA ACCURATE'!T2166&gt;100,'DATA ACCURATE'!T2166/10,'DATA ACCURATE'!T2166),"")</f>
        <v/>
      </c>
      <c r="N2163" t="str">
        <f>IF(M2163="","",IF(M2163&lt;=DATABASE!$I$9,"LOKAL",IF(M2163&lt;DATABASE!$J$9,"LUAR KOTA 1",IF($M2163&gt;=DATABASE!$J$9,"LUAR KOTA 2",""))))</f>
        <v/>
      </c>
      <c r="O2163" s="38" t="str">
        <f>IF('DATA ACCURATE'!L2166&lt;&gt;"",'DATA ACCURATE'!L2166,"")</f>
        <v/>
      </c>
      <c r="Q2163" s="38">
        <f t="shared" si="232"/>
        <v>0</v>
      </c>
      <c r="R2163" s="38">
        <f t="shared" si="232"/>
        <v>0</v>
      </c>
      <c r="S2163" s="38">
        <f t="shared" si="232"/>
        <v>0</v>
      </c>
      <c r="T2163" s="38">
        <f t="shared" si="230"/>
        <v>0</v>
      </c>
      <c r="U2163" s="38">
        <f t="shared" si="233"/>
        <v>0</v>
      </c>
      <c r="V2163" s="38">
        <f t="shared" si="233"/>
        <v>0</v>
      </c>
      <c r="W2163" s="38">
        <f t="shared" si="233"/>
        <v>0</v>
      </c>
      <c r="X2163" s="38">
        <f t="shared" si="234"/>
        <v>0</v>
      </c>
      <c r="Y2163" s="38">
        <f t="shared" si="234"/>
        <v>0</v>
      </c>
      <c r="Z2163" s="38">
        <f t="shared" si="234"/>
        <v>0</v>
      </c>
      <c r="AA2163" s="38">
        <f t="shared" si="231"/>
        <v>0</v>
      </c>
      <c r="AB2163" s="38">
        <f t="shared" si="235"/>
        <v>0</v>
      </c>
      <c r="AC2163" s="38">
        <f t="shared" si="236"/>
        <v>0</v>
      </c>
      <c r="AD2163" s="38" t="str">
        <f t="shared" si="237"/>
        <v>000000000000</v>
      </c>
    </row>
    <row r="2164" spans="1:30">
      <c r="A2164" s="9" t="str">
        <f>IF('DATA ACCURATE'!A2167&lt;&gt;"",'DATA ACCURATE'!A2167,"")</f>
        <v/>
      </c>
      <c r="B2164" s="9" t="str">
        <f>IF('DATA ACCURATE'!D2167&lt;&gt;"",'DATA ACCURATE'!D2167,"")</f>
        <v/>
      </c>
      <c r="C2164" s="38" t="str">
        <f>IF($AD2164="000000000000","",INDEX(DATABASE!$W$12:$W$71,MATCH($AD2164,DATABASE!$V$12:$V$71,0)))</f>
        <v/>
      </c>
      <c r="D2164" s="34" t="str">
        <f>IF(C2164="","",IF(E2164="",INDEX(DATABASE!$AF$13:$AF$62,MATCH($C2164,DATABASE!$AC$13:$AC$62,0)),IF(E2164="2x D11",INDEX(DATABASE!$AF$13:$AF$62,MATCH($C2164,DATABASE!$AC$13:$AC$62,0))+2*DATABASE!$AF$62,IF(E2164="3x D11",INDEX(DATABASE!$AF$13:$AF$62,MATCH($C2164,DATABASE!$AC$13:$AC$62,0))+3*DATABASE!$AF$62,""))))</f>
        <v/>
      </c>
      <c r="E2164" s="38" t="str">
        <f>IF(AND($K2164="Y",$G2164&lt;&gt;"UNYIL",$F2164&lt;DATABASE!$O$8),"2x D11",IF(AND($K2164="Y",$G2164&lt;&gt;"UNYIL",$F2164&gt;=DATABASE!$O$8),"3x D11",""))</f>
        <v/>
      </c>
      <c r="F2164" s="9" t="str">
        <f>IF('DATA ACCURATE'!N2167&lt;&gt;"",'DATA ACCURATE'!N2167,"")</f>
        <v/>
      </c>
      <c r="G2164" t="str">
        <f>IF(F2164="","",IF(F2164&lt;=DATABASE!$I$8,"UNYIL",IF(F2164&lt;=DATABASE!$J$8,"KECIL",IF(F2164&lt;DATABASE!$K$8,"TANGGUNG",IF(F2164&gt;=DATABASE!$K$8,"BESAR","")))))</f>
        <v/>
      </c>
      <c r="H2164" s="16" t="str">
        <f>IF('DATA ACCURATE'!J2167&lt;&gt;"",'DATA ACCURATE'!J2167,"")</f>
        <v/>
      </c>
      <c r="I2164" s="35" t="str">
        <f>IF(B2164&lt;&gt;"",IFERROR(VLOOKUP(B2164,'DATA TIMBANGAN'!G:M,7,FALSE),VLOOKUP(B2164,'DATA TIMBANGAN'!G:M,7)),"")</f>
        <v/>
      </c>
      <c r="J2164" s="25" t="str">
        <f>IF(H2164&lt;&gt;"",IFERROR(INDEX(DATABASE!$Z$19:$Z$38,MATCH(DATEVALUE(H2164),DATABASE!$AA$19:$AA$38,0)),INDEX(DATABASE!$Z$12:$Z$18,MATCH(WEEKDAY(H2164,2),DATABASE!$AA$12:$AA$18,0))),"")</f>
        <v/>
      </c>
      <c r="K2164" s="25" t="str">
        <f>IF('DATA ACCURATE'!V2167&lt;&gt;"",'DATA ACCURATE'!V2167,"")</f>
        <v/>
      </c>
      <c r="L2164" s="80" t="str">
        <f>IF($H2164="","",IF(OR($J2164="LIBUR",AND($L2163="LIBUR",$O2163=$O2164)),"LIBUR",IF(AND(OR($L2163="LUAR JAM KERJA 1",$L2163="LUAR JAM KERJA 2"),OR(OR(AND($H2163=$H2164,AND(OR($I2164&gt;DATABASE!$J$3,$I2164&lt;DATABASE!$J$6),((DATEVALUE($H2164)+$I2164)-(DATEVALUE($H2163)+$I2163))&lt;DATABASE!$J$6)),AND($H2163=$H2164,$O2163=$O2164,OR($I2164&gt;DATABASE!$J$6,$I2164&lt;DATABASE!$J$3))),AND(($H2164-$H2163)=1,OR($I2164&lt;DATABASE!$I$6,((DATEVALUE($H2164)+$I2164)-(DATEVALUE($H2163)+$I2163))&lt;DATABASE!$J$6))),$A2164=$A2163),"LUAR JAM KERJA 2",IF(AND(OR(WEEKDAY($H2164,2)=1,WEEKDAY($H2164,2)=2,WEEKDAY($H2164,2)=3,WEEKDAY($H2164,2)=4,WEEKDAY($H2164,2)=5),$I2164&lt;=DATABASE!$J$3,$I2164&gt;=DATABASE!$I$3),"JAM KERJA",IF(AND(WEEKDAY($H2164,2)=6,$I2164&lt;=DATABASE!$J$4,$I2164&gt;=DATABASE!$I$4),"JAM KERJA","LUAR JAM KERJA 1")))))</f>
        <v/>
      </c>
      <c r="M2164" s="33" t="str">
        <f>IF('DATA ACCURATE'!T2167&lt;&gt;"",IF('DATA ACCURATE'!T2167&gt;100,'DATA ACCURATE'!T2167/10,'DATA ACCURATE'!T2167),"")</f>
        <v/>
      </c>
      <c r="N2164" t="str">
        <f>IF(M2164="","",IF(M2164&lt;=DATABASE!$I$9,"LOKAL",IF(M2164&lt;DATABASE!$J$9,"LUAR KOTA 1",IF($M2164&gt;=DATABASE!$J$9,"LUAR KOTA 2",""))))</f>
        <v/>
      </c>
      <c r="O2164" s="38" t="str">
        <f>IF('DATA ACCURATE'!L2167&lt;&gt;"",'DATA ACCURATE'!L2167,"")</f>
        <v/>
      </c>
      <c r="Q2164" s="38">
        <f t="shared" si="232"/>
        <v>0</v>
      </c>
      <c r="R2164" s="38">
        <f t="shared" si="232"/>
        <v>0</v>
      </c>
      <c r="S2164" s="38">
        <f t="shared" si="232"/>
        <v>0</v>
      </c>
      <c r="T2164" s="38">
        <f t="shared" si="230"/>
        <v>0</v>
      </c>
      <c r="U2164" s="38">
        <f t="shared" si="233"/>
        <v>0</v>
      </c>
      <c r="V2164" s="38">
        <f t="shared" si="233"/>
        <v>0</v>
      </c>
      <c r="W2164" s="38">
        <f t="shared" si="233"/>
        <v>0</v>
      </c>
      <c r="X2164" s="38">
        <f t="shared" si="234"/>
        <v>0</v>
      </c>
      <c r="Y2164" s="38">
        <f t="shared" si="234"/>
        <v>0</v>
      </c>
      <c r="Z2164" s="38">
        <f t="shared" si="234"/>
        <v>0</v>
      </c>
      <c r="AA2164" s="38">
        <f t="shared" si="231"/>
        <v>0</v>
      </c>
      <c r="AB2164" s="38">
        <f t="shared" si="235"/>
        <v>0</v>
      </c>
      <c r="AC2164" s="38">
        <f t="shared" si="236"/>
        <v>0</v>
      </c>
      <c r="AD2164" s="38" t="str">
        <f t="shared" si="237"/>
        <v>000000000000</v>
      </c>
    </row>
    <row r="2165" spans="1:30">
      <c r="A2165" s="9" t="str">
        <f>IF('DATA ACCURATE'!A2168&lt;&gt;"",'DATA ACCURATE'!A2168,"")</f>
        <v/>
      </c>
      <c r="B2165" s="9" t="str">
        <f>IF('DATA ACCURATE'!D2168&lt;&gt;"",'DATA ACCURATE'!D2168,"")</f>
        <v/>
      </c>
      <c r="C2165" s="38" t="str">
        <f>IF($AD2165="000000000000","",INDEX(DATABASE!$W$12:$W$71,MATCH($AD2165,DATABASE!$V$12:$V$71,0)))</f>
        <v/>
      </c>
      <c r="D2165" s="34" t="str">
        <f>IF(C2165="","",IF(E2165="",INDEX(DATABASE!$AF$13:$AF$62,MATCH($C2165,DATABASE!$AC$13:$AC$62,0)),IF(E2165="2x D11",INDEX(DATABASE!$AF$13:$AF$62,MATCH($C2165,DATABASE!$AC$13:$AC$62,0))+2*DATABASE!$AF$62,IF(E2165="3x D11",INDEX(DATABASE!$AF$13:$AF$62,MATCH($C2165,DATABASE!$AC$13:$AC$62,0))+3*DATABASE!$AF$62,""))))</f>
        <v/>
      </c>
      <c r="E2165" s="38" t="str">
        <f>IF(AND($K2165="Y",$G2165&lt;&gt;"UNYIL",$F2165&lt;DATABASE!$O$8),"2x D11",IF(AND($K2165="Y",$G2165&lt;&gt;"UNYIL",$F2165&gt;=DATABASE!$O$8),"3x D11",""))</f>
        <v/>
      </c>
      <c r="F2165" s="9" t="str">
        <f>IF('DATA ACCURATE'!N2168&lt;&gt;"",'DATA ACCURATE'!N2168,"")</f>
        <v/>
      </c>
      <c r="G2165" t="str">
        <f>IF(F2165="","",IF(F2165&lt;=DATABASE!$I$8,"UNYIL",IF(F2165&lt;=DATABASE!$J$8,"KECIL",IF(F2165&lt;DATABASE!$K$8,"TANGGUNG",IF(F2165&gt;=DATABASE!$K$8,"BESAR","")))))</f>
        <v/>
      </c>
      <c r="H2165" s="16" t="str">
        <f>IF('DATA ACCURATE'!J2168&lt;&gt;"",'DATA ACCURATE'!J2168,"")</f>
        <v/>
      </c>
      <c r="I2165" s="35" t="str">
        <f>IF(B2165&lt;&gt;"",IFERROR(VLOOKUP(B2165,'DATA TIMBANGAN'!G:M,7,FALSE),VLOOKUP(B2165,'DATA TIMBANGAN'!G:M,7)),"")</f>
        <v/>
      </c>
      <c r="J2165" s="25" t="str">
        <f>IF(H2165&lt;&gt;"",IFERROR(INDEX(DATABASE!$Z$19:$Z$38,MATCH(DATEVALUE(H2165),DATABASE!$AA$19:$AA$38,0)),INDEX(DATABASE!$Z$12:$Z$18,MATCH(WEEKDAY(H2165,2),DATABASE!$AA$12:$AA$18,0))),"")</f>
        <v/>
      </c>
      <c r="K2165" s="25" t="str">
        <f>IF('DATA ACCURATE'!V2168&lt;&gt;"",'DATA ACCURATE'!V2168,"")</f>
        <v/>
      </c>
      <c r="L2165" s="80" t="str">
        <f>IF($H2165="","",IF(OR($J2165="LIBUR",AND($L2164="LIBUR",$O2164=$O2165)),"LIBUR",IF(AND(OR($L2164="LUAR JAM KERJA 1",$L2164="LUAR JAM KERJA 2"),OR(OR(AND($H2164=$H2165,AND(OR($I2165&gt;DATABASE!$J$3,$I2165&lt;DATABASE!$J$6),((DATEVALUE($H2165)+$I2165)-(DATEVALUE($H2164)+$I2164))&lt;DATABASE!$J$6)),AND($H2164=$H2165,$O2164=$O2165,OR($I2165&gt;DATABASE!$J$6,$I2165&lt;DATABASE!$J$3))),AND(($H2165-$H2164)=1,OR($I2165&lt;DATABASE!$I$6,((DATEVALUE($H2165)+$I2165)-(DATEVALUE($H2164)+$I2164))&lt;DATABASE!$J$6))),$A2165=$A2164),"LUAR JAM KERJA 2",IF(AND(OR(WEEKDAY($H2165,2)=1,WEEKDAY($H2165,2)=2,WEEKDAY($H2165,2)=3,WEEKDAY($H2165,2)=4,WEEKDAY($H2165,2)=5),$I2165&lt;=DATABASE!$J$3,$I2165&gt;=DATABASE!$I$3),"JAM KERJA",IF(AND(WEEKDAY($H2165,2)=6,$I2165&lt;=DATABASE!$J$4,$I2165&gt;=DATABASE!$I$4),"JAM KERJA","LUAR JAM KERJA 1")))))</f>
        <v/>
      </c>
      <c r="M2165" s="33" t="str">
        <f>IF('DATA ACCURATE'!T2168&lt;&gt;"",IF('DATA ACCURATE'!T2168&gt;100,'DATA ACCURATE'!T2168/10,'DATA ACCURATE'!T2168),"")</f>
        <v/>
      </c>
      <c r="N2165" t="str">
        <f>IF(M2165="","",IF(M2165&lt;=DATABASE!$I$9,"LOKAL",IF(M2165&lt;DATABASE!$J$9,"LUAR KOTA 1",IF($M2165&gt;=DATABASE!$J$9,"LUAR KOTA 2",""))))</f>
        <v/>
      </c>
      <c r="O2165" s="38" t="str">
        <f>IF('DATA ACCURATE'!L2168&lt;&gt;"",'DATA ACCURATE'!L2168,"")</f>
        <v/>
      </c>
      <c r="Q2165" s="38">
        <f t="shared" si="232"/>
        <v>0</v>
      </c>
      <c r="R2165" s="38">
        <f t="shared" si="232"/>
        <v>0</v>
      </c>
      <c r="S2165" s="38">
        <f t="shared" si="232"/>
        <v>0</v>
      </c>
      <c r="T2165" s="38">
        <f t="shared" si="230"/>
        <v>0</v>
      </c>
      <c r="U2165" s="38">
        <f t="shared" si="233"/>
        <v>0</v>
      </c>
      <c r="V2165" s="38">
        <f t="shared" si="233"/>
        <v>0</v>
      </c>
      <c r="W2165" s="38">
        <f t="shared" si="233"/>
        <v>0</v>
      </c>
      <c r="X2165" s="38">
        <f t="shared" si="234"/>
        <v>0</v>
      </c>
      <c r="Y2165" s="38">
        <f t="shared" si="234"/>
        <v>0</v>
      </c>
      <c r="Z2165" s="38">
        <f t="shared" si="234"/>
        <v>0</v>
      </c>
      <c r="AA2165" s="38">
        <f t="shared" si="231"/>
        <v>0</v>
      </c>
      <c r="AB2165" s="38">
        <f t="shared" si="235"/>
        <v>0</v>
      </c>
      <c r="AC2165" s="38">
        <f t="shared" si="236"/>
        <v>0</v>
      </c>
      <c r="AD2165" s="38" t="str">
        <f t="shared" si="237"/>
        <v>000000000000</v>
      </c>
    </row>
    <row r="2166" spans="1:30">
      <c r="A2166" s="9" t="str">
        <f>IF('DATA ACCURATE'!A2169&lt;&gt;"",'DATA ACCURATE'!A2169,"")</f>
        <v/>
      </c>
      <c r="B2166" s="9" t="str">
        <f>IF('DATA ACCURATE'!D2169&lt;&gt;"",'DATA ACCURATE'!D2169,"")</f>
        <v/>
      </c>
      <c r="C2166" s="38" t="str">
        <f>IF($AD2166="000000000000","",INDEX(DATABASE!$W$12:$W$71,MATCH($AD2166,DATABASE!$V$12:$V$71,0)))</f>
        <v/>
      </c>
      <c r="D2166" s="34" t="str">
        <f>IF(C2166="","",IF(E2166="",INDEX(DATABASE!$AF$13:$AF$62,MATCH($C2166,DATABASE!$AC$13:$AC$62,0)),IF(E2166="2x D11",INDEX(DATABASE!$AF$13:$AF$62,MATCH($C2166,DATABASE!$AC$13:$AC$62,0))+2*DATABASE!$AF$62,IF(E2166="3x D11",INDEX(DATABASE!$AF$13:$AF$62,MATCH($C2166,DATABASE!$AC$13:$AC$62,0))+3*DATABASE!$AF$62,""))))</f>
        <v/>
      </c>
      <c r="E2166" s="38" t="str">
        <f>IF(AND($K2166="Y",$G2166&lt;&gt;"UNYIL",$F2166&lt;DATABASE!$O$8),"2x D11",IF(AND($K2166="Y",$G2166&lt;&gt;"UNYIL",$F2166&gt;=DATABASE!$O$8),"3x D11",""))</f>
        <v/>
      </c>
      <c r="F2166" s="9" t="str">
        <f>IF('DATA ACCURATE'!N2169&lt;&gt;"",'DATA ACCURATE'!N2169,"")</f>
        <v/>
      </c>
      <c r="G2166" t="str">
        <f>IF(F2166="","",IF(F2166&lt;=DATABASE!$I$8,"UNYIL",IF(F2166&lt;=DATABASE!$J$8,"KECIL",IF(F2166&lt;DATABASE!$K$8,"TANGGUNG",IF(F2166&gt;=DATABASE!$K$8,"BESAR","")))))</f>
        <v/>
      </c>
      <c r="H2166" s="16" t="str">
        <f>IF('DATA ACCURATE'!J2169&lt;&gt;"",'DATA ACCURATE'!J2169,"")</f>
        <v/>
      </c>
      <c r="I2166" s="35" t="str">
        <f>IF(B2166&lt;&gt;"",IFERROR(VLOOKUP(B2166,'DATA TIMBANGAN'!G:M,7,FALSE),VLOOKUP(B2166,'DATA TIMBANGAN'!G:M,7)),"")</f>
        <v/>
      </c>
      <c r="J2166" s="25" t="str">
        <f>IF(H2166&lt;&gt;"",IFERROR(INDEX(DATABASE!$Z$19:$Z$38,MATCH(DATEVALUE(H2166),DATABASE!$AA$19:$AA$38,0)),INDEX(DATABASE!$Z$12:$Z$18,MATCH(WEEKDAY(H2166,2),DATABASE!$AA$12:$AA$18,0))),"")</f>
        <v/>
      </c>
      <c r="K2166" s="25" t="str">
        <f>IF('DATA ACCURATE'!V2169&lt;&gt;"",'DATA ACCURATE'!V2169,"")</f>
        <v/>
      </c>
      <c r="L2166" s="80" t="str">
        <f>IF($H2166="","",IF(OR($J2166="LIBUR",AND($L2165="LIBUR",$O2165=$O2166)),"LIBUR",IF(AND(OR($L2165="LUAR JAM KERJA 1",$L2165="LUAR JAM KERJA 2"),OR(OR(AND($H2165=$H2166,AND(OR($I2166&gt;DATABASE!$J$3,$I2166&lt;DATABASE!$J$6),((DATEVALUE($H2166)+$I2166)-(DATEVALUE($H2165)+$I2165))&lt;DATABASE!$J$6)),AND($H2165=$H2166,$O2165=$O2166,OR($I2166&gt;DATABASE!$J$6,$I2166&lt;DATABASE!$J$3))),AND(($H2166-$H2165)=1,OR($I2166&lt;DATABASE!$I$6,((DATEVALUE($H2166)+$I2166)-(DATEVALUE($H2165)+$I2165))&lt;DATABASE!$J$6))),$A2166=$A2165),"LUAR JAM KERJA 2",IF(AND(OR(WEEKDAY($H2166,2)=1,WEEKDAY($H2166,2)=2,WEEKDAY($H2166,2)=3,WEEKDAY($H2166,2)=4,WEEKDAY($H2166,2)=5),$I2166&lt;=DATABASE!$J$3,$I2166&gt;=DATABASE!$I$3),"JAM KERJA",IF(AND(WEEKDAY($H2166,2)=6,$I2166&lt;=DATABASE!$J$4,$I2166&gt;=DATABASE!$I$4),"JAM KERJA","LUAR JAM KERJA 1")))))</f>
        <v/>
      </c>
      <c r="M2166" s="33" t="str">
        <f>IF('DATA ACCURATE'!T2169&lt;&gt;"",IF('DATA ACCURATE'!T2169&gt;100,'DATA ACCURATE'!T2169/10,'DATA ACCURATE'!T2169),"")</f>
        <v/>
      </c>
      <c r="N2166" t="str">
        <f>IF(M2166="","",IF(M2166&lt;=DATABASE!$I$9,"LOKAL",IF(M2166&lt;DATABASE!$J$9,"LUAR KOTA 1",IF($M2166&gt;=DATABASE!$J$9,"LUAR KOTA 2",""))))</f>
        <v/>
      </c>
      <c r="O2166" s="38" t="str">
        <f>IF('DATA ACCURATE'!L2169&lt;&gt;"",'DATA ACCURATE'!L2169,"")</f>
        <v/>
      </c>
      <c r="Q2166" s="38">
        <f t="shared" si="232"/>
        <v>0</v>
      </c>
      <c r="R2166" s="38">
        <f t="shared" si="232"/>
        <v>0</v>
      </c>
      <c r="S2166" s="38">
        <f t="shared" si="232"/>
        <v>0</v>
      </c>
      <c r="T2166" s="38">
        <f t="shared" si="230"/>
        <v>0</v>
      </c>
      <c r="U2166" s="38">
        <f t="shared" si="233"/>
        <v>0</v>
      </c>
      <c r="V2166" s="38">
        <f t="shared" si="233"/>
        <v>0</v>
      </c>
      <c r="W2166" s="38">
        <f t="shared" si="233"/>
        <v>0</v>
      </c>
      <c r="X2166" s="38">
        <f t="shared" si="234"/>
        <v>0</v>
      </c>
      <c r="Y2166" s="38">
        <f t="shared" si="234"/>
        <v>0</v>
      </c>
      <c r="Z2166" s="38">
        <f t="shared" si="234"/>
        <v>0</v>
      </c>
      <c r="AA2166" s="38">
        <f t="shared" si="231"/>
        <v>0</v>
      </c>
      <c r="AB2166" s="38">
        <f t="shared" si="235"/>
        <v>0</v>
      </c>
      <c r="AC2166" s="38">
        <f t="shared" si="236"/>
        <v>0</v>
      </c>
      <c r="AD2166" s="38" t="str">
        <f t="shared" si="237"/>
        <v>000000000000</v>
      </c>
    </row>
    <row r="2167" spans="1:30">
      <c r="A2167" s="9" t="str">
        <f>IF('DATA ACCURATE'!A2170&lt;&gt;"",'DATA ACCURATE'!A2170,"")</f>
        <v/>
      </c>
      <c r="B2167" s="9" t="str">
        <f>IF('DATA ACCURATE'!D2170&lt;&gt;"",'DATA ACCURATE'!D2170,"")</f>
        <v/>
      </c>
      <c r="C2167" s="38" t="str">
        <f>IF($AD2167="000000000000","",INDEX(DATABASE!$W$12:$W$71,MATCH($AD2167,DATABASE!$V$12:$V$71,0)))</f>
        <v/>
      </c>
      <c r="D2167" s="34" t="str">
        <f>IF(C2167="","",IF(E2167="",INDEX(DATABASE!$AF$13:$AF$62,MATCH($C2167,DATABASE!$AC$13:$AC$62,0)),IF(E2167="2x D11",INDEX(DATABASE!$AF$13:$AF$62,MATCH($C2167,DATABASE!$AC$13:$AC$62,0))+2*DATABASE!$AF$62,IF(E2167="3x D11",INDEX(DATABASE!$AF$13:$AF$62,MATCH($C2167,DATABASE!$AC$13:$AC$62,0))+3*DATABASE!$AF$62,""))))</f>
        <v/>
      </c>
      <c r="E2167" s="38" t="str">
        <f>IF(AND($K2167="Y",$G2167&lt;&gt;"UNYIL",$F2167&lt;DATABASE!$O$8),"2x D11",IF(AND($K2167="Y",$G2167&lt;&gt;"UNYIL",$F2167&gt;=DATABASE!$O$8),"3x D11",""))</f>
        <v/>
      </c>
      <c r="F2167" s="9" t="str">
        <f>IF('DATA ACCURATE'!N2170&lt;&gt;"",'DATA ACCURATE'!N2170,"")</f>
        <v/>
      </c>
      <c r="G2167" t="str">
        <f>IF(F2167="","",IF(F2167&lt;=DATABASE!$I$8,"UNYIL",IF(F2167&lt;=DATABASE!$J$8,"KECIL",IF(F2167&lt;DATABASE!$K$8,"TANGGUNG",IF(F2167&gt;=DATABASE!$K$8,"BESAR","")))))</f>
        <v/>
      </c>
      <c r="H2167" s="16" t="str">
        <f>IF('DATA ACCURATE'!J2170&lt;&gt;"",'DATA ACCURATE'!J2170,"")</f>
        <v/>
      </c>
      <c r="I2167" s="35" t="str">
        <f>IF(B2167&lt;&gt;"",IFERROR(VLOOKUP(B2167,'DATA TIMBANGAN'!G:M,7,FALSE),VLOOKUP(B2167,'DATA TIMBANGAN'!G:M,7)),"")</f>
        <v/>
      </c>
      <c r="J2167" s="25" t="str">
        <f>IF(H2167&lt;&gt;"",IFERROR(INDEX(DATABASE!$Z$19:$Z$38,MATCH(DATEVALUE(H2167),DATABASE!$AA$19:$AA$38,0)),INDEX(DATABASE!$Z$12:$Z$18,MATCH(WEEKDAY(H2167,2),DATABASE!$AA$12:$AA$18,0))),"")</f>
        <v/>
      </c>
      <c r="K2167" s="25" t="str">
        <f>IF('DATA ACCURATE'!V2170&lt;&gt;"",'DATA ACCURATE'!V2170,"")</f>
        <v/>
      </c>
      <c r="L2167" s="80" t="str">
        <f>IF($H2167="","",IF(OR($J2167="LIBUR",AND($L2166="LIBUR",$O2166=$O2167)),"LIBUR",IF(AND(OR($L2166="LUAR JAM KERJA 1",$L2166="LUAR JAM KERJA 2"),OR(OR(AND($H2166=$H2167,AND(OR($I2167&gt;DATABASE!$J$3,$I2167&lt;DATABASE!$J$6),((DATEVALUE($H2167)+$I2167)-(DATEVALUE($H2166)+$I2166))&lt;DATABASE!$J$6)),AND($H2166=$H2167,$O2166=$O2167,OR($I2167&gt;DATABASE!$J$6,$I2167&lt;DATABASE!$J$3))),AND(($H2167-$H2166)=1,OR($I2167&lt;DATABASE!$I$6,((DATEVALUE($H2167)+$I2167)-(DATEVALUE($H2166)+$I2166))&lt;DATABASE!$J$6))),$A2167=$A2166),"LUAR JAM KERJA 2",IF(AND(OR(WEEKDAY($H2167,2)=1,WEEKDAY($H2167,2)=2,WEEKDAY($H2167,2)=3,WEEKDAY($H2167,2)=4,WEEKDAY($H2167,2)=5),$I2167&lt;=DATABASE!$J$3,$I2167&gt;=DATABASE!$I$3),"JAM KERJA",IF(AND(WEEKDAY($H2167,2)=6,$I2167&lt;=DATABASE!$J$4,$I2167&gt;=DATABASE!$I$4),"JAM KERJA","LUAR JAM KERJA 1")))))</f>
        <v/>
      </c>
      <c r="M2167" s="33" t="str">
        <f>IF('DATA ACCURATE'!T2170&lt;&gt;"",IF('DATA ACCURATE'!T2170&gt;100,'DATA ACCURATE'!T2170/10,'DATA ACCURATE'!T2170),"")</f>
        <v/>
      </c>
      <c r="N2167" t="str">
        <f>IF(M2167="","",IF(M2167&lt;=DATABASE!$I$9,"LOKAL",IF(M2167&lt;DATABASE!$J$9,"LUAR KOTA 1",IF($M2167&gt;=DATABASE!$J$9,"LUAR KOTA 2",""))))</f>
        <v/>
      </c>
      <c r="O2167" s="38" t="str">
        <f>IF('DATA ACCURATE'!L2170&lt;&gt;"",'DATA ACCURATE'!L2170,"")</f>
        <v/>
      </c>
      <c r="Q2167" s="38">
        <f t="shared" si="232"/>
        <v>0</v>
      </c>
      <c r="R2167" s="38">
        <f t="shared" si="232"/>
        <v>0</v>
      </c>
      <c r="S2167" s="38">
        <f t="shared" si="232"/>
        <v>0</v>
      </c>
      <c r="T2167" s="38">
        <f t="shared" si="230"/>
        <v>0</v>
      </c>
      <c r="U2167" s="38">
        <f t="shared" si="233"/>
        <v>0</v>
      </c>
      <c r="V2167" s="38">
        <f t="shared" si="233"/>
        <v>0</v>
      </c>
      <c r="W2167" s="38">
        <f t="shared" si="233"/>
        <v>0</v>
      </c>
      <c r="X2167" s="38">
        <f t="shared" si="234"/>
        <v>0</v>
      </c>
      <c r="Y2167" s="38">
        <f t="shared" si="234"/>
        <v>0</v>
      </c>
      <c r="Z2167" s="38">
        <f t="shared" si="234"/>
        <v>0</v>
      </c>
      <c r="AA2167" s="38">
        <f t="shared" si="231"/>
        <v>0</v>
      </c>
      <c r="AB2167" s="38">
        <f t="shared" si="235"/>
        <v>0</v>
      </c>
      <c r="AC2167" s="38">
        <f t="shared" si="236"/>
        <v>0</v>
      </c>
      <c r="AD2167" s="38" t="str">
        <f t="shared" si="237"/>
        <v>000000000000</v>
      </c>
    </row>
    <row r="2168" spans="1:30">
      <c r="A2168" s="9" t="str">
        <f>IF('DATA ACCURATE'!A2171&lt;&gt;"",'DATA ACCURATE'!A2171,"")</f>
        <v/>
      </c>
      <c r="B2168" s="9" t="str">
        <f>IF('DATA ACCURATE'!D2171&lt;&gt;"",'DATA ACCURATE'!D2171,"")</f>
        <v/>
      </c>
      <c r="C2168" s="38" t="str">
        <f>IF($AD2168="000000000000","",INDEX(DATABASE!$W$12:$W$71,MATCH($AD2168,DATABASE!$V$12:$V$71,0)))</f>
        <v/>
      </c>
      <c r="D2168" s="34" t="str">
        <f>IF(C2168="","",IF(E2168="",INDEX(DATABASE!$AF$13:$AF$62,MATCH($C2168,DATABASE!$AC$13:$AC$62,0)),IF(E2168="2x D11",INDEX(DATABASE!$AF$13:$AF$62,MATCH($C2168,DATABASE!$AC$13:$AC$62,0))+2*DATABASE!$AF$62,IF(E2168="3x D11",INDEX(DATABASE!$AF$13:$AF$62,MATCH($C2168,DATABASE!$AC$13:$AC$62,0))+3*DATABASE!$AF$62,""))))</f>
        <v/>
      </c>
      <c r="E2168" s="38" t="str">
        <f>IF(AND($K2168="Y",$G2168&lt;&gt;"UNYIL",$F2168&lt;DATABASE!$O$8),"2x D11",IF(AND($K2168="Y",$G2168&lt;&gt;"UNYIL",$F2168&gt;=DATABASE!$O$8),"3x D11",""))</f>
        <v/>
      </c>
      <c r="F2168" s="9" t="str">
        <f>IF('DATA ACCURATE'!N2171&lt;&gt;"",'DATA ACCURATE'!N2171,"")</f>
        <v/>
      </c>
      <c r="G2168" t="str">
        <f>IF(F2168="","",IF(F2168&lt;=DATABASE!$I$8,"UNYIL",IF(F2168&lt;=DATABASE!$J$8,"KECIL",IF(F2168&lt;DATABASE!$K$8,"TANGGUNG",IF(F2168&gt;=DATABASE!$K$8,"BESAR","")))))</f>
        <v/>
      </c>
      <c r="H2168" s="16" t="str">
        <f>IF('DATA ACCURATE'!J2171&lt;&gt;"",'DATA ACCURATE'!J2171,"")</f>
        <v/>
      </c>
      <c r="I2168" s="35" t="str">
        <f>IF(B2168&lt;&gt;"",IFERROR(VLOOKUP(B2168,'DATA TIMBANGAN'!G:M,7,FALSE),VLOOKUP(B2168,'DATA TIMBANGAN'!G:M,7)),"")</f>
        <v/>
      </c>
      <c r="J2168" s="25" t="str">
        <f>IF(H2168&lt;&gt;"",IFERROR(INDEX(DATABASE!$Z$19:$Z$38,MATCH(DATEVALUE(H2168),DATABASE!$AA$19:$AA$38,0)),INDEX(DATABASE!$Z$12:$Z$18,MATCH(WEEKDAY(H2168,2),DATABASE!$AA$12:$AA$18,0))),"")</f>
        <v/>
      </c>
      <c r="K2168" s="25" t="str">
        <f>IF('DATA ACCURATE'!V2171&lt;&gt;"",'DATA ACCURATE'!V2171,"")</f>
        <v/>
      </c>
      <c r="L2168" s="80" t="str">
        <f>IF($H2168="","",IF(OR($J2168="LIBUR",AND($L2167="LIBUR",$O2167=$O2168)),"LIBUR",IF(AND(OR($L2167="LUAR JAM KERJA 1",$L2167="LUAR JAM KERJA 2"),OR(OR(AND($H2167=$H2168,AND(OR($I2168&gt;DATABASE!$J$3,$I2168&lt;DATABASE!$J$6),((DATEVALUE($H2168)+$I2168)-(DATEVALUE($H2167)+$I2167))&lt;DATABASE!$J$6)),AND($H2167=$H2168,$O2167=$O2168,OR($I2168&gt;DATABASE!$J$6,$I2168&lt;DATABASE!$J$3))),AND(($H2168-$H2167)=1,OR($I2168&lt;DATABASE!$I$6,((DATEVALUE($H2168)+$I2168)-(DATEVALUE($H2167)+$I2167))&lt;DATABASE!$J$6))),$A2168=$A2167),"LUAR JAM KERJA 2",IF(AND(OR(WEEKDAY($H2168,2)=1,WEEKDAY($H2168,2)=2,WEEKDAY($H2168,2)=3,WEEKDAY($H2168,2)=4,WEEKDAY($H2168,2)=5),$I2168&lt;=DATABASE!$J$3,$I2168&gt;=DATABASE!$I$3),"JAM KERJA",IF(AND(WEEKDAY($H2168,2)=6,$I2168&lt;=DATABASE!$J$4,$I2168&gt;=DATABASE!$I$4),"JAM KERJA","LUAR JAM KERJA 1")))))</f>
        <v/>
      </c>
      <c r="M2168" s="33" t="str">
        <f>IF('DATA ACCURATE'!T2171&lt;&gt;"",IF('DATA ACCURATE'!T2171&gt;100,'DATA ACCURATE'!T2171/10,'DATA ACCURATE'!T2171),"")</f>
        <v/>
      </c>
      <c r="N2168" t="str">
        <f>IF(M2168="","",IF(M2168&lt;=DATABASE!$I$9,"LOKAL",IF(M2168&lt;DATABASE!$J$9,"LUAR KOTA 1",IF($M2168&gt;=DATABASE!$J$9,"LUAR KOTA 2",""))))</f>
        <v/>
      </c>
      <c r="O2168" s="38" t="str">
        <f>IF('DATA ACCURATE'!L2171&lt;&gt;"",'DATA ACCURATE'!L2171,"")</f>
        <v/>
      </c>
      <c r="Q2168" s="38">
        <f t="shared" si="232"/>
        <v>0</v>
      </c>
      <c r="R2168" s="38">
        <f t="shared" si="232"/>
        <v>0</v>
      </c>
      <c r="S2168" s="38">
        <f t="shared" si="232"/>
        <v>0</v>
      </c>
      <c r="T2168" s="38">
        <f t="shared" si="230"/>
        <v>0</v>
      </c>
      <c r="U2168" s="38">
        <f t="shared" si="233"/>
        <v>0</v>
      </c>
      <c r="V2168" s="38">
        <f t="shared" si="233"/>
        <v>0</v>
      </c>
      <c r="W2168" s="38">
        <f t="shared" si="233"/>
        <v>0</v>
      </c>
      <c r="X2168" s="38">
        <f t="shared" si="234"/>
        <v>0</v>
      </c>
      <c r="Y2168" s="38">
        <f t="shared" si="234"/>
        <v>0</v>
      </c>
      <c r="Z2168" s="38">
        <f t="shared" si="234"/>
        <v>0</v>
      </c>
      <c r="AA2168" s="38">
        <f t="shared" si="231"/>
        <v>0</v>
      </c>
      <c r="AB2168" s="38">
        <f t="shared" si="235"/>
        <v>0</v>
      </c>
      <c r="AC2168" s="38">
        <f t="shared" si="236"/>
        <v>0</v>
      </c>
      <c r="AD2168" s="38" t="str">
        <f t="shared" si="237"/>
        <v>000000000000</v>
      </c>
    </row>
    <row r="2169" spans="1:30">
      <c r="A2169" s="9" t="str">
        <f>IF('DATA ACCURATE'!A2172&lt;&gt;"",'DATA ACCURATE'!A2172,"")</f>
        <v/>
      </c>
      <c r="B2169" s="9" t="str">
        <f>IF('DATA ACCURATE'!D2172&lt;&gt;"",'DATA ACCURATE'!D2172,"")</f>
        <v/>
      </c>
      <c r="C2169" s="38" t="str">
        <f>IF($AD2169="000000000000","",INDEX(DATABASE!$W$12:$W$71,MATCH($AD2169,DATABASE!$V$12:$V$71,0)))</f>
        <v/>
      </c>
      <c r="D2169" s="34" t="str">
        <f>IF(C2169="","",IF(E2169="",INDEX(DATABASE!$AF$13:$AF$62,MATCH($C2169,DATABASE!$AC$13:$AC$62,0)),IF(E2169="2x D11",INDEX(DATABASE!$AF$13:$AF$62,MATCH($C2169,DATABASE!$AC$13:$AC$62,0))+2*DATABASE!$AF$62,IF(E2169="3x D11",INDEX(DATABASE!$AF$13:$AF$62,MATCH($C2169,DATABASE!$AC$13:$AC$62,0))+3*DATABASE!$AF$62,""))))</f>
        <v/>
      </c>
      <c r="E2169" s="38" t="str">
        <f>IF(AND($K2169="Y",$G2169&lt;&gt;"UNYIL",$F2169&lt;DATABASE!$O$8),"2x D11",IF(AND($K2169="Y",$G2169&lt;&gt;"UNYIL",$F2169&gt;=DATABASE!$O$8),"3x D11",""))</f>
        <v/>
      </c>
      <c r="F2169" s="9" t="str">
        <f>IF('DATA ACCURATE'!N2172&lt;&gt;"",'DATA ACCURATE'!N2172,"")</f>
        <v/>
      </c>
      <c r="G2169" t="str">
        <f>IF(F2169="","",IF(F2169&lt;=DATABASE!$I$8,"UNYIL",IF(F2169&lt;=DATABASE!$J$8,"KECIL",IF(F2169&lt;DATABASE!$K$8,"TANGGUNG",IF(F2169&gt;=DATABASE!$K$8,"BESAR","")))))</f>
        <v/>
      </c>
      <c r="H2169" s="16" t="str">
        <f>IF('DATA ACCURATE'!J2172&lt;&gt;"",'DATA ACCURATE'!J2172,"")</f>
        <v/>
      </c>
      <c r="I2169" s="35" t="str">
        <f>IF(B2169&lt;&gt;"",IFERROR(VLOOKUP(B2169,'DATA TIMBANGAN'!G:M,7,FALSE),VLOOKUP(B2169,'DATA TIMBANGAN'!G:M,7)),"")</f>
        <v/>
      </c>
      <c r="J2169" s="25" t="str">
        <f>IF(H2169&lt;&gt;"",IFERROR(INDEX(DATABASE!$Z$19:$Z$38,MATCH(DATEVALUE(H2169),DATABASE!$AA$19:$AA$38,0)),INDEX(DATABASE!$Z$12:$Z$18,MATCH(WEEKDAY(H2169,2),DATABASE!$AA$12:$AA$18,0))),"")</f>
        <v/>
      </c>
      <c r="K2169" s="25" t="str">
        <f>IF('DATA ACCURATE'!V2172&lt;&gt;"",'DATA ACCURATE'!V2172,"")</f>
        <v/>
      </c>
      <c r="L2169" s="80" t="str">
        <f>IF($H2169="","",IF(OR($J2169="LIBUR",AND($L2168="LIBUR",$O2168=$O2169)),"LIBUR",IF(AND(OR($L2168="LUAR JAM KERJA 1",$L2168="LUAR JAM KERJA 2"),OR(OR(AND($H2168=$H2169,AND(OR($I2169&gt;DATABASE!$J$3,$I2169&lt;DATABASE!$J$6),((DATEVALUE($H2169)+$I2169)-(DATEVALUE($H2168)+$I2168))&lt;DATABASE!$J$6)),AND($H2168=$H2169,$O2168=$O2169,OR($I2169&gt;DATABASE!$J$6,$I2169&lt;DATABASE!$J$3))),AND(($H2169-$H2168)=1,OR($I2169&lt;DATABASE!$I$6,((DATEVALUE($H2169)+$I2169)-(DATEVALUE($H2168)+$I2168))&lt;DATABASE!$J$6))),$A2169=$A2168),"LUAR JAM KERJA 2",IF(AND(OR(WEEKDAY($H2169,2)=1,WEEKDAY($H2169,2)=2,WEEKDAY($H2169,2)=3,WEEKDAY($H2169,2)=4,WEEKDAY($H2169,2)=5),$I2169&lt;=DATABASE!$J$3,$I2169&gt;=DATABASE!$I$3),"JAM KERJA",IF(AND(WEEKDAY($H2169,2)=6,$I2169&lt;=DATABASE!$J$4,$I2169&gt;=DATABASE!$I$4),"JAM KERJA","LUAR JAM KERJA 1")))))</f>
        <v/>
      </c>
      <c r="M2169" s="33" t="str">
        <f>IF('DATA ACCURATE'!T2172&lt;&gt;"",IF('DATA ACCURATE'!T2172&gt;100,'DATA ACCURATE'!T2172/10,'DATA ACCURATE'!T2172),"")</f>
        <v/>
      </c>
      <c r="N2169" t="str">
        <f>IF(M2169="","",IF(M2169&lt;=DATABASE!$I$9,"LOKAL",IF(M2169&lt;DATABASE!$J$9,"LUAR KOTA 1",IF($M2169&gt;=DATABASE!$J$9,"LUAR KOTA 2",""))))</f>
        <v/>
      </c>
      <c r="O2169" s="38" t="str">
        <f>IF('DATA ACCURATE'!L2172&lt;&gt;"",'DATA ACCURATE'!L2172,"")</f>
        <v/>
      </c>
      <c r="Q2169" s="38">
        <f t="shared" si="232"/>
        <v>0</v>
      </c>
      <c r="R2169" s="38">
        <f t="shared" si="232"/>
        <v>0</v>
      </c>
      <c r="S2169" s="38">
        <f t="shared" si="232"/>
        <v>0</v>
      </c>
      <c r="T2169" s="38">
        <f t="shared" si="230"/>
        <v>0</v>
      </c>
      <c r="U2169" s="38">
        <f t="shared" si="233"/>
        <v>0</v>
      </c>
      <c r="V2169" s="38">
        <f t="shared" si="233"/>
        <v>0</v>
      </c>
      <c r="W2169" s="38">
        <f t="shared" si="233"/>
        <v>0</v>
      </c>
      <c r="X2169" s="38">
        <f t="shared" si="234"/>
        <v>0</v>
      </c>
      <c r="Y2169" s="38">
        <f t="shared" si="234"/>
        <v>0</v>
      </c>
      <c r="Z2169" s="38">
        <f t="shared" si="234"/>
        <v>0</v>
      </c>
      <c r="AA2169" s="38">
        <f t="shared" si="231"/>
        <v>0</v>
      </c>
      <c r="AB2169" s="38">
        <f t="shared" si="235"/>
        <v>0</v>
      </c>
      <c r="AC2169" s="38">
        <f t="shared" si="236"/>
        <v>0</v>
      </c>
      <c r="AD2169" s="38" t="str">
        <f t="shared" si="237"/>
        <v>000000000000</v>
      </c>
    </row>
    <row r="2170" spans="1:30">
      <c r="A2170" s="9" t="str">
        <f>IF('DATA ACCURATE'!A2173&lt;&gt;"",'DATA ACCURATE'!A2173,"")</f>
        <v/>
      </c>
      <c r="B2170" s="9" t="str">
        <f>IF('DATA ACCURATE'!D2173&lt;&gt;"",'DATA ACCURATE'!D2173,"")</f>
        <v/>
      </c>
      <c r="C2170" s="38" t="str">
        <f>IF($AD2170="000000000000","",INDEX(DATABASE!$W$12:$W$71,MATCH($AD2170,DATABASE!$V$12:$V$71,0)))</f>
        <v/>
      </c>
      <c r="D2170" s="34" t="str">
        <f>IF(C2170="","",IF(E2170="",INDEX(DATABASE!$AF$13:$AF$62,MATCH($C2170,DATABASE!$AC$13:$AC$62,0)),IF(E2170="2x D11",INDEX(DATABASE!$AF$13:$AF$62,MATCH($C2170,DATABASE!$AC$13:$AC$62,0))+2*DATABASE!$AF$62,IF(E2170="3x D11",INDEX(DATABASE!$AF$13:$AF$62,MATCH($C2170,DATABASE!$AC$13:$AC$62,0))+3*DATABASE!$AF$62,""))))</f>
        <v/>
      </c>
      <c r="E2170" s="38" t="str">
        <f>IF(AND($K2170="Y",$G2170&lt;&gt;"UNYIL",$F2170&lt;DATABASE!$O$8),"2x D11",IF(AND($K2170="Y",$G2170&lt;&gt;"UNYIL",$F2170&gt;=DATABASE!$O$8),"3x D11",""))</f>
        <v/>
      </c>
      <c r="F2170" s="9" t="str">
        <f>IF('DATA ACCURATE'!N2173&lt;&gt;"",'DATA ACCURATE'!N2173,"")</f>
        <v/>
      </c>
      <c r="G2170" t="str">
        <f>IF(F2170="","",IF(F2170&lt;=DATABASE!$I$8,"UNYIL",IF(F2170&lt;=DATABASE!$J$8,"KECIL",IF(F2170&lt;DATABASE!$K$8,"TANGGUNG",IF(F2170&gt;=DATABASE!$K$8,"BESAR","")))))</f>
        <v/>
      </c>
      <c r="H2170" s="16" t="str">
        <f>IF('DATA ACCURATE'!J2173&lt;&gt;"",'DATA ACCURATE'!J2173,"")</f>
        <v/>
      </c>
      <c r="I2170" s="35" t="str">
        <f>IF(B2170&lt;&gt;"",IFERROR(VLOOKUP(B2170,'DATA TIMBANGAN'!G:M,7,FALSE),VLOOKUP(B2170,'DATA TIMBANGAN'!G:M,7)),"")</f>
        <v/>
      </c>
      <c r="J2170" s="25" t="str">
        <f>IF(H2170&lt;&gt;"",IFERROR(INDEX(DATABASE!$Z$19:$Z$38,MATCH(DATEVALUE(H2170),DATABASE!$AA$19:$AA$38,0)),INDEX(DATABASE!$Z$12:$Z$18,MATCH(WEEKDAY(H2170,2),DATABASE!$AA$12:$AA$18,0))),"")</f>
        <v/>
      </c>
      <c r="K2170" s="25" t="str">
        <f>IF('DATA ACCURATE'!V2173&lt;&gt;"",'DATA ACCURATE'!V2173,"")</f>
        <v/>
      </c>
      <c r="L2170" s="80" t="str">
        <f>IF($H2170="","",IF(OR($J2170="LIBUR",AND($L2169="LIBUR",$O2169=$O2170)),"LIBUR",IF(AND(OR($L2169="LUAR JAM KERJA 1",$L2169="LUAR JAM KERJA 2"),OR(OR(AND($H2169=$H2170,AND(OR($I2170&gt;DATABASE!$J$3,$I2170&lt;DATABASE!$J$6),((DATEVALUE($H2170)+$I2170)-(DATEVALUE($H2169)+$I2169))&lt;DATABASE!$J$6)),AND($H2169=$H2170,$O2169=$O2170,OR($I2170&gt;DATABASE!$J$6,$I2170&lt;DATABASE!$J$3))),AND(($H2170-$H2169)=1,OR($I2170&lt;DATABASE!$I$6,((DATEVALUE($H2170)+$I2170)-(DATEVALUE($H2169)+$I2169))&lt;DATABASE!$J$6))),$A2170=$A2169),"LUAR JAM KERJA 2",IF(AND(OR(WEEKDAY($H2170,2)=1,WEEKDAY($H2170,2)=2,WEEKDAY($H2170,2)=3,WEEKDAY($H2170,2)=4,WEEKDAY($H2170,2)=5),$I2170&lt;=DATABASE!$J$3,$I2170&gt;=DATABASE!$I$3),"JAM KERJA",IF(AND(WEEKDAY($H2170,2)=6,$I2170&lt;=DATABASE!$J$4,$I2170&gt;=DATABASE!$I$4),"JAM KERJA","LUAR JAM KERJA 1")))))</f>
        <v/>
      </c>
      <c r="M2170" s="33" t="str">
        <f>IF('DATA ACCURATE'!T2173&lt;&gt;"",IF('DATA ACCURATE'!T2173&gt;100,'DATA ACCURATE'!T2173/10,'DATA ACCURATE'!T2173),"")</f>
        <v/>
      </c>
      <c r="N2170" t="str">
        <f>IF(M2170="","",IF(M2170&lt;=DATABASE!$I$9,"LOKAL",IF(M2170&lt;DATABASE!$J$9,"LUAR KOTA 1",IF($M2170&gt;=DATABASE!$J$9,"LUAR KOTA 2",""))))</f>
        <v/>
      </c>
      <c r="O2170" s="38" t="str">
        <f>IF('DATA ACCURATE'!L2173&lt;&gt;"",'DATA ACCURATE'!L2173,"")</f>
        <v/>
      </c>
      <c r="Q2170" s="38">
        <f t="shared" si="232"/>
        <v>0</v>
      </c>
      <c r="R2170" s="38">
        <f t="shared" si="232"/>
        <v>0</v>
      </c>
      <c r="S2170" s="38">
        <f t="shared" si="232"/>
        <v>0</v>
      </c>
      <c r="T2170" s="38">
        <f t="shared" si="230"/>
        <v>0</v>
      </c>
      <c r="U2170" s="38">
        <f t="shared" si="233"/>
        <v>0</v>
      </c>
      <c r="V2170" s="38">
        <f t="shared" si="233"/>
        <v>0</v>
      </c>
      <c r="W2170" s="38">
        <f t="shared" si="233"/>
        <v>0</v>
      </c>
      <c r="X2170" s="38">
        <f t="shared" si="234"/>
        <v>0</v>
      </c>
      <c r="Y2170" s="38">
        <f t="shared" si="234"/>
        <v>0</v>
      </c>
      <c r="Z2170" s="38">
        <f t="shared" si="234"/>
        <v>0</v>
      </c>
      <c r="AA2170" s="38">
        <f t="shared" si="231"/>
        <v>0</v>
      </c>
      <c r="AB2170" s="38">
        <f t="shared" si="235"/>
        <v>0</v>
      </c>
      <c r="AC2170" s="38">
        <f t="shared" si="236"/>
        <v>0</v>
      </c>
      <c r="AD2170" s="38" t="str">
        <f t="shared" si="237"/>
        <v>000000000000</v>
      </c>
    </row>
    <row r="2171" spans="1:30">
      <c r="A2171" s="9" t="str">
        <f>IF('DATA ACCURATE'!A2174&lt;&gt;"",'DATA ACCURATE'!A2174,"")</f>
        <v/>
      </c>
      <c r="B2171" s="9" t="str">
        <f>IF('DATA ACCURATE'!D2174&lt;&gt;"",'DATA ACCURATE'!D2174,"")</f>
        <v/>
      </c>
      <c r="C2171" s="38" t="str">
        <f>IF($AD2171="000000000000","",INDEX(DATABASE!$W$12:$W$71,MATCH($AD2171,DATABASE!$V$12:$V$71,0)))</f>
        <v/>
      </c>
      <c r="D2171" s="34" t="str">
        <f>IF(C2171="","",IF(E2171="",INDEX(DATABASE!$AF$13:$AF$62,MATCH($C2171,DATABASE!$AC$13:$AC$62,0)),IF(E2171="2x D11",INDEX(DATABASE!$AF$13:$AF$62,MATCH($C2171,DATABASE!$AC$13:$AC$62,0))+2*DATABASE!$AF$62,IF(E2171="3x D11",INDEX(DATABASE!$AF$13:$AF$62,MATCH($C2171,DATABASE!$AC$13:$AC$62,0))+3*DATABASE!$AF$62,""))))</f>
        <v/>
      </c>
      <c r="E2171" s="38" t="str">
        <f>IF(AND($K2171="Y",$G2171&lt;&gt;"UNYIL",$F2171&lt;DATABASE!$O$8),"2x D11",IF(AND($K2171="Y",$G2171&lt;&gt;"UNYIL",$F2171&gt;=DATABASE!$O$8),"3x D11",""))</f>
        <v/>
      </c>
      <c r="F2171" s="9" t="str">
        <f>IF('DATA ACCURATE'!N2174&lt;&gt;"",'DATA ACCURATE'!N2174,"")</f>
        <v/>
      </c>
      <c r="G2171" t="str">
        <f>IF(F2171="","",IF(F2171&lt;=DATABASE!$I$8,"UNYIL",IF(F2171&lt;=DATABASE!$J$8,"KECIL",IF(F2171&lt;DATABASE!$K$8,"TANGGUNG",IF(F2171&gt;=DATABASE!$K$8,"BESAR","")))))</f>
        <v/>
      </c>
      <c r="H2171" s="16" t="str">
        <f>IF('DATA ACCURATE'!J2174&lt;&gt;"",'DATA ACCURATE'!J2174,"")</f>
        <v/>
      </c>
      <c r="I2171" s="35" t="str">
        <f>IF(B2171&lt;&gt;"",IFERROR(VLOOKUP(B2171,'DATA TIMBANGAN'!G:M,7,FALSE),VLOOKUP(B2171,'DATA TIMBANGAN'!G:M,7)),"")</f>
        <v/>
      </c>
      <c r="J2171" s="25" t="str">
        <f>IF(H2171&lt;&gt;"",IFERROR(INDEX(DATABASE!$Z$19:$Z$38,MATCH(DATEVALUE(H2171),DATABASE!$AA$19:$AA$38,0)),INDEX(DATABASE!$Z$12:$Z$18,MATCH(WEEKDAY(H2171,2),DATABASE!$AA$12:$AA$18,0))),"")</f>
        <v/>
      </c>
      <c r="K2171" s="25" t="str">
        <f>IF('DATA ACCURATE'!V2174&lt;&gt;"",'DATA ACCURATE'!V2174,"")</f>
        <v/>
      </c>
      <c r="L2171" s="80" t="str">
        <f>IF($H2171="","",IF(OR($J2171="LIBUR",AND($L2170="LIBUR",$O2170=$O2171)),"LIBUR",IF(AND(OR($L2170="LUAR JAM KERJA 1",$L2170="LUAR JAM KERJA 2"),OR(OR(AND($H2170=$H2171,AND(OR($I2171&gt;DATABASE!$J$3,$I2171&lt;DATABASE!$J$6),((DATEVALUE($H2171)+$I2171)-(DATEVALUE($H2170)+$I2170))&lt;DATABASE!$J$6)),AND($H2170=$H2171,$O2170=$O2171,OR($I2171&gt;DATABASE!$J$6,$I2171&lt;DATABASE!$J$3))),AND(($H2171-$H2170)=1,OR($I2171&lt;DATABASE!$I$6,((DATEVALUE($H2171)+$I2171)-(DATEVALUE($H2170)+$I2170))&lt;DATABASE!$J$6))),$A2171=$A2170),"LUAR JAM KERJA 2",IF(AND(OR(WEEKDAY($H2171,2)=1,WEEKDAY($H2171,2)=2,WEEKDAY($H2171,2)=3,WEEKDAY($H2171,2)=4,WEEKDAY($H2171,2)=5),$I2171&lt;=DATABASE!$J$3,$I2171&gt;=DATABASE!$I$3),"JAM KERJA",IF(AND(WEEKDAY($H2171,2)=6,$I2171&lt;=DATABASE!$J$4,$I2171&gt;=DATABASE!$I$4),"JAM KERJA","LUAR JAM KERJA 1")))))</f>
        <v/>
      </c>
      <c r="M2171" s="33" t="str">
        <f>IF('DATA ACCURATE'!T2174&lt;&gt;"",IF('DATA ACCURATE'!T2174&gt;100,'DATA ACCURATE'!T2174/10,'DATA ACCURATE'!T2174),"")</f>
        <v/>
      </c>
      <c r="N2171" t="str">
        <f>IF(M2171="","",IF(M2171&lt;=DATABASE!$I$9,"LOKAL",IF(M2171&lt;DATABASE!$J$9,"LUAR KOTA 1",IF($M2171&gt;=DATABASE!$J$9,"LUAR KOTA 2",""))))</f>
        <v/>
      </c>
      <c r="O2171" s="38" t="str">
        <f>IF('DATA ACCURATE'!L2174&lt;&gt;"",'DATA ACCURATE'!L2174,"")</f>
        <v/>
      </c>
      <c r="Q2171" s="38">
        <f t="shared" si="232"/>
        <v>0</v>
      </c>
      <c r="R2171" s="38">
        <f t="shared" si="232"/>
        <v>0</v>
      </c>
      <c r="S2171" s="38">
        <f t="shared" si="232"/>
        <v>0</v>
      </c>
      <c r="T2171" s="38">
        <f t="shared" si="230"/>
        <v>0</v>
      </c>
      <c r="U2171" s="38">
        <f t="shared" si="233"/>
        <v>0</v>
      </c>
      <c r="V2171" s="38">
        <f t="shared" si="233"/>
        <v>0</v>
      </c>
      <c r="W2171" s="38">
        <f t="shared" si="233"/>
        <v>0</v>
      </c>
      <c r="X2171" s="38">
        <f t="shared" si="234"/>
        <v>0</v>
      </c>
      <c r="Y2171" s="38">
        <f t="shared" si="234"/>
        <v>0</v>
      </c>
      <c r="Z2171" s="38">
        <f t="shared" si="234"/>
        <v>0</v>
      </c>
      <c r="AA2171" s="38">
        <f t="shared" si="231"/>
        <v>0</v>
      </c>
      <c r="AB2171" s="38">
        <f t="shared" si="235"/>
        <v>0</v>
      </c>
      <c r="AC2171" s="38">
        <f t="shared" si="236"/>
        <v>0</v>
      </c>
      <c r="AD2171" s="38" t="str">
        <f t="shared" si="237"/>
        <v>000000000000</v>
      </c>
    </row>
    <row r="2172" spans="1:30">
      <c r="A2172" s="9" t="str">
        <f>IF('DATA ACCURATE'!A2175&lt;&gt;"",'DATA ACCURATE'!A2175,"")</f>
        <v/>
      </c>
      <c r="B2172" s="9" t="str">
        <f>IF('DATA ACCURATE'!D2175&lt;&gt;"",'DATA ACCURATE'!D2175,"")</f>
        <v/>
      </c>
      <c r="C2172" s="38" t="str">
        <f>IF($AD2172="000000000000","",INDEX(DATABASE!$W$12:$W$71,MATCH($AD2172,DATABASE!$V$12:$V$71,0)))</f>
        <v/>
      </c>
      <c r="D2172" s="34" t="str">
        <f>IF(C2172="","",IF(E2172="",INDEX(DATABASE!$AF$13:$AF$62,MATCH($C2172,DATABASE!$AC$13:$AC$62,0)),IF(E2172="2x D11",INDEX(DATABASE!$AF$13:$AF$62,MATCH($C2172,DATABASE!$AC$13:$AC$62,0))+2*DATABASE!$AF$62,IF(E2172="3x D11",INDEX(DATABASE!$AF$13:$AF$62,MATCH($C2172,DATABASE!$AC$13:$AC$62,0))+3*DATABASE!$AF$62,""))))</f>
        <v/>
      </c>
      <c r="E2172" s="38" t="str">
        <f>IF(AND($K2172="Y",$G2172&lt;&gt;"UNYIL",$F2172&lt;DATABASE!$O$8),"2x D11",IF(AND($K2172="Y",$G2172&lt;&gt;"UNYIL",$F2172&gt;=DATABASE!$O$8),"3x D11",""))</f>
        <v/>
      </c>
      <c r="F2172" s="9" t="str">
        <f>IF('DATA ACCURATE'!N2175&lt;&gt;"",'DATA ACCURATE'!N2175,"")</f>
        <v/>
      </c>
      <c r="G2172" t="str">
        <f>IF(F2172="","",IF(F2172&lt;=DATABASE!$I$8,"UNYIL",IF(F2172&lt;=DATABASE!$J$8,"KECIL",IF(F2172&lt;DATABASE!$K$8,"TANGGUNG",IF(F2172&gt;=DATABASE!$K$8,"BESAR","")))))</f>
        <v/>
      </c>
      <c r="H2172" s="16" t="str">
        <f>IF('DATA ACCURATE'!J2175&lt;&gt;"",'DATA ACCURATE'!J2175,"")</f>
        <v/>
      </c>
      <c r="I2172" s="35" t="str">
        <f>IF(B2172&lt;&gt;"",IFERROR(VLOOKUP(B2172,'DATA TIMBANGAN'!G:M,7,FALSE),VLOOKUP(B2172,'DATA TIMBANGAN'!G:M,7)),"")</f>
        <v/>
      </c>
      <c r="J2172" s="25" t="str">
        <f>IF(H2172&lt;&gt;"",IFERROR(INDEX(DATABASE!$Z$19:$Z$38,MATCH(DATEVALUE(H2172),DATABASE!$AA$19:$AA$38,0)),INDEX(DATABASE!$Z$12:$Z$18,MATCH(WEEKDAY(H2172,2),DATABASE!$AA$12:$AA$18,0))),"")</f>
        <v/>
      </c>
      <c r="K2172" s="25" t="str">
        <f>IF('DATA ACCURATE'!V2175&lt;&gt;"",'DATA ACCURATE'!V2175,"")</f>
        <v/>
      </c>
      <c r="L2172" s="80" t="str">
        <f>IF($H2172="","",IF(OR($J2172="LIBUR",AND($L2171="LIBUR",$O2171=$O2172)),"LIBUR",IF(AND(OR($L2171="LUAR JAM KERJA 1",$L2171="LUAR JAM KERJA 2"),OR(OR(AND($H2171=$H2172,AND(OR($I2172&gt;DATABASE!$J$3,$I2172&lt;DATABASE!$J$6),((DATEVALUE($H2172)+$I2172)-(DATEVALUE($H2171)+$I2171))&lt;DATABASE!$J$6)),AND($H2171=$H2172,$O2171=$O2172,OR($I2172&gt;DATABASE!$J$6,$I2172&lt;DATABASE!$J$3))),AND(($H2172-$H2171)=1,OR($I2172&lt;DATABASE!$I$6,((DATEVALUE($H2172)+$I2172)-(DATEVALUE($H2171)+$I2171))&lt;DATABASE!$J$6))),$A2172=$A2171),"LUAR JAM KERJA 2",IF(AND(OR(WEEKDAY($H2172,2)=1,WEEKDAY($H2172,2)=2,WEEKDAY($H2172,2)=3,WEEKDAY($H2172,2)=4,WEEKDAY($H2172,2)=5),$I2172&lt;=DATABASE!$J$3,$I2172&gt;=DATABASE!$I$3),"JAM KERJA",IF(AND(WEEKDAY($H2172,2)=6,$I2172&lt;=DATABASE!$J$4,$I2172&gt;=DATABASE!$I$4),"JAM KERJA","LUAR JAM KERJA 1")))))</f>
        <v/>
      </c>
      <c r="M2172" s="33" t="str">
        <f>IF('DATA ACCURATE'!T2175&lt;&gt;"",IF('DATA ACCURATE'!T2175&gt;100,'DATA ACCURATE'!T2175/10,'DATA ACCURATE'!T2175),"")</f>
        <v/>
      </c>
      <c r="N2172" t="str">
        <f>IF(M2172="","",IF(M2172&lt;=DATABASE!$I$9,"LOKAL",IF(M2172&lt;DATABASE!$J$9,"LUAR KOTA 1",IF($M2172&gt;=DATABASE!$J$9,"LUAR KOTA 2",""))))</f>
        <v/>
      </c>
      <c r="O2172" s="38" t="str">
        <f>IF('DATA ACCURATE'!L2175&lt;&gt;"",'DATA ACCURATE'!L2175,"")</f>
        <v/>
      </c>
      <c r="Q2172" s="38">
        <f t="shared" si="232"/>
        <v>0</v>
      </c>
      <c r="R2172" s="38">
        <f t="shared" si="232"/>
        <v>0</v>
      </c>
      <c r="S2172" s="38">
        <f t="shared" si="232"/>
        <v>0</v>
      </c>
      <c r="T2172" s="38">
        <f t="shared" si="230"/>
        <v>0</v>
      </c>
      <c r="U2172" s="38">
        <f t="shared" si="233"/>
        <v>0</v>
      </c>
      <c r="V2172" s="38">
        <f t="shared" si="233"/>
        <v>0</v>
      </c>
      <c r="W2172" s="38">
        <f t="shared" si="233"/>
        <v>0</v>
      </c>
      <c r="X2172" s="38">
        <f t="shared" si="234"/>
        <v>0</v>
      </c>
      <c r="Y2172" s="38">
        <f t="shared" si="234"/>
        <v>0</v>
      </c>
      <c r="Z2172" s="38">
        <f t="shared" si="234"/>
        <v>0</v>
      </c>
      <c r="AA2172" s="38">
        <f t="shared" si="231"/>
        <v>0</v>
      </c>
      <c r="AB2172" s="38">
        <f t="shared" si="235"/>
        <v>0</v>
      </c>
      <c r="AC2172" s="38">
        <f t="shared" si="236"/>
        <v>0</v>
      </c>
      <c r="AD2172" s="38" t="str">
        <f t="shared" si="237"/>
        <v>000000000000</v>
      </c>
    </row>
    <row r="2173" spans="1:30">
      <c r="A2173" s="9" t="str">
        <f>IF('DATA ACCURATE'!A2176&lt;&gt;"",'DATA ACCURATE'!A2176,"")</f>
        <v/>
      </c>
      <c r="B2173" s="9" t="str">
        <f>IF('DATA ACCURATE'!D2176&lt;&gt;"",'DATA ACCURATE'!D2176,"")</f>
        <v/>
      </c>
      <c r="C2173" s="38" t="str">
        <f>IF($AD2173="000000000000","",INDEX(DATABASE!$W$12:$W$71,MATCH($AD2173,DATABASE!$V$12:$V$71,0)))</f>
        <v/>
      </c>
      <c r="D2173" s="34" t="str">
        <f>IF(C2173="","",IF(E2173="",INDEX(DATABASE!$AF$13:$AF$62,MATCH($C2173,DATABASE!$AC$13:$AC$62,0)),IF(E2173="2x D11",INDEX(DATABASE!$AF$13:$AF$62,MATCH($C2173,DATABASE!$AC$13:$AC$62,0))+2*DATABASE!$AF$62,IF(E2173="3x D11",INDEX(DATABASE!$AF$13:$AF$62,MATCH($C2173,DATABASE!$AC$13:$AC$62,0))+3*DATABASE!$AF$62,""))))</f>
        <v/>
      </c>
      <c r="E2173" s="38" t="str">
        <f>IF(AND($K2173="Y",$G2173&lt;&gt;"UNYIL",$F2173&lt;DATABASE!$O$8),"2x D11",IF(AND($K2173="Y",$G2173&lt;&gt;"UNYIL",$F2173&gt;=DATABASE!$O$8),"3x D11",""))</f>
        <v/>
      </c>
      <c r="F2173" s="9" t="str">
        <f>IF('DATA ACCURATE'!N2176&lt;&gt;"",'DATA ACCURATE'!N2176,"")</f>
        <v/>
      </c>
      <c r="G2173" t="str">
        <f>IF(F2173="","",IF(F2173&lt;=DATABASE!$I$8,"UNYIL",IF(F2173&lt;=DATABASE!$J$8,"KECIL",IF(F2173&lt;DATABASE!$K$8,"TANGGUNG",IF(F2173&gt;=DATABASE!$K$8,"BESAR","")))))</f>
        <v/>
      </c>
      <c r="H2173" s="16" t="str">
        <f>IF('DATA ACCURATE'!J2176&lt;&gt;"",'DATA ACCURATE'!J2176,"")</f>
        <v/>
      </c>
      <c r="I2173" s="35" t="str">
        <f>IF(B2173&lt;&gt;"",IFERROR(VLOOKUP(B2173,'DATA TIMBANGAN'!G:M,7,FALSE),VLOOKUP(B2173,'DATA TIMBANGAN'!G:M,7)),"")</f>
        <v/>
      </c>
      <c r="J2173" s="25" t="str">
        <f>IF(H2173&lt;&gt;"",IFERROR(INDEX(DATABASE!$Z$19:$Z$38,MATCH(DATEVALUE(H2173),DATABASE!$AA$19:$AA$38,0)),INDEX(DATABASE!$Z$12:$Z$18,MATCH(WEEKDAY(H2173,2),DATABASE!$AA$12:$AA$18,0))),"")</f>
        <v/>
      </c>
      <c r="K2173" s="25" t="str">
        <f>IF('DATA ACCURATE'!V2176&lt;&gt;"",'DATA ACCURATE'!V2176,"")</f>
        <v/>
      </c>
      <c r="L2173" s="80" t="str">
        <f>IF($H2173="","",IF(OR($J2173="LIBUR",AND($L2172="LIBUR",$O2172=$O2173)),"LIBUR",IF(AND(OR($L2172="LUAR JAM KERJA 1",$L2172="LUAR JAM KERJA 2"),OR(OR(AND($H2172=$H2173,AND(OR($I2173&gt;DATABASE!$J$3,$I2173&lt;DATABASE!$J$6),((DATEVALUE($H2173)+$I2173)-(DATEVALUE($H2172)+$I2172))&lt;DATABASE!$J$6)),AND($H2172=$H2173,$O2172=$O2173,OR($I2173&gt;DATABASE!$J$6,$I2173&lt;DATABASE!$J$3))),AND(($H2173-$H2172)=1,OR($I2173&lt;DATABASE!$I$6,((DATEVALUE($H2173)+$I2173)-(DATEVALUE($H2172)+$I2172))&lt;DATABASE!$J$6))),$A2173=$A2172),"LUAR JAM KERJA 2",IF(AND(OR(WEEKDAY($H2173,2)=1,WEEKDAY($H2173,2)=2,WEEKDAY($H2173,2)=3,WEEKDAY($H2173,2)=4,WEEKDAY($H2173,2)=5),$I2173&lt;=DATABASE!$J$3,$I2173&gt;=DATABASE!$I$3),"JAM KERJA",IF(AND(WEEKDAY($H2173,2)=6,$I2173&lt;=DATABASE!$J$4,$I2173&gt;=DATABASE!$I$4),"JAM KERJA","LUAR JAM KERJA 1")))))</f>
        <v/>
      </c>
      <c r="M2173" s="33" t="str">
        <f>IF('DATA ACCURATE'!T2176&lt;&gt;"",IF('DATA ACCURATE'!T2176&gt;100,'DATA ACCURATE'!T2176/10,'DATA ACCURATE'!T2176),"")</f>
        <v/>
      </c>
      <c r="N2173" t="str">
        <f>IF(M2173="","",IF(M2173&lt;=DATABASE!$I$9,"LOKAL",IF(M2173&lt;DATABASE!$J$9,"LUAR KOTA 1",IF($M2173&gt;=DATABASE!$J$9,"LUAR KOTA 2",""))))</f>
        <v/>
      </c>
      <c r="O2173" s="38" t="str">
        <f>IF('DATA ACCURATE'!L2176&lt;&gt;"",'DATA ACCURATE'!L2176,"")</f>
        <v/>
      </c>
      <c r="Q2173" s="38">
        <f t="shared" si="232"/>
        <v>0</v>
      </c>
      <c r="R2173" s="38">
        <f t="shared" si="232"/>
        <v>0</v>
      </c>
      <c r="S2173" s="38">
        <f t="shared" si="232"/>
        <v>0</v>
      </c>
      <c r="T2173" s="38">
        <f t="shared" si="230"/>
        <v>0</v>
      </c>
      <c r="U2173" s="38">
        <f t="shared" si="233"/>
        <v>0</v>
      </c>
      <c r="V2173" s="38">
        <f t="shared" si="233"/>
        <v>0</v>
      </c>
      <c r="W2173" s="38">
        <f t="shared" si="233"/>
        <v>0</v>
      </c>
      <c r="X2173" s="38">
        <f t="shared" si="234"/>
        <v>0</v>
      </c>
      <c r="Y2173" s="38">
        <f t="shared" si="234"/>
        <v>0</v>
      </c>
      <c r="Z2173" s="38">
        <f t="shared" si="234"/>
        <v>0</v>
      </c>
      <c r="AA2173" s="38">
        <f t="shared" si="231"/>
        <v>0</v>
      </c>
      <c r="AB2173" s="38">
        <f t="shared" si="235"/>
        <v>0</v>
      </c>
      <c r="AC2173" s="38">
        <f t="shared" si="236"/>
        <v>0</v>
      </c>
      <c r="AD2173" s="38" t="str">
        <f t="shared" si="237"/>
        <v>000000000000</v>
      </c>
    </row>
    <row r="2174" spans="1:30">
      <c r="A2174" s="9" t="str">
        <f>IF('DATA ACCURATE'!A2177&lt;&gt;"",'DATA ACCURATE'!A2177,"")</f>
        <v/>
      </c>
      <c r="B2174" s="9" t="str">
        <f>IF('DATA ACCURATE'!D2177&lt;&gt;"",'DATA ACCURATE'!D2177,"")</f>
        <v/>
      </c>
      <c r="C2174" s="38" t="str">
        <f>IF($AD2174="000000000000","",INDEX(DATABASE!$W$12:$W$71,MATCH($AD2174,DATABASE!$V$12:$V$71,0)))</f>
        <v/>
      </c>
      <c r="D2174" s="34" t="str">
        <f>IF(C2174="","",IF(E2174="",INDEX(DATABASE!$AF$13:$AF$62,MATCH($C2174,DATABASE!$AC$13:$AC$62,0)),IF(E2174="2x D11",INDEX(DATABASE!$AF$13:$AF$62,MATCH($C2174,DATABASE!$AC$13:$AC$62,0))+2*DATABASE!$AF$62,IF(E2174="3x D11",INDEX(DATABASE!$AF$13:$AF$62,MATCH($C2174,DATABASE!$AC$13:$AC$62,0))+3*DATABASE!$AF$62,""))))</f>
        <v/>
      </c>
      <c r="E2174" s="38" t="str">
        <f>IF(AND($K2174="Y",$G2174&lt;&gt;"UNYIL",$F2174&lt;DATABASE!$O$8),"2x D11",IF(AND($K2174="Y",$G2174&lt;&gt;"UNYIL",$F2174&gt;=DATABASE!$O$8),"3x D11",""))</f>
        <v/>
      </c>
      <c r="F2174" s="9" t="str">
        <f>IF('DATA ACCURATE'!N2177&lt;&gt;"",'DATA ACCURATE'!N2177,"")</f>
        <v/>
      </c>
      <c r="G2174" t="str">
        <f>IF(F2174="","",IF(F2174&lt;=DATABASE!$I$8,"UNYIL",IF(F2174&lt;=DATABASE!$J$8,"KECIL",IF(F2174&lt;DATABASE!$K$8,"TANGGUNG",IF(F2174&gt;=DATABASE!$K$8,"BESAR","")))))</f>
        <v/>
      </c>
      <c r="H2174" s="16" t="str">
        <f>IF('DATA ACCURATE'!J2177&lt;&gt;"",'DATA ACCURATE'!J2177,"")</f>
        <v/>
      </c>
      <c r="I2174" s="35" t="str">
        <f>IF(B2174&lt;&gt;"",IFERROR(VLOOKUP(B2174,'DATA TIMBANGAN'!G:M,7,FALSE),VLOOKUP(B2174,'DATA TIMBANGAN'!G:M,7)),"")</f>
        <v/>
      </c>
      <c r="J2174" s="25" t="str">
        <f>IF(H2174&lt;&gt;"",IFERROR(INDEX(DATABASE!$Z$19:$Z$38,MATCH(DATEVALUE(H2174),DATABASE!$AA$19:$AA$38,0)),INDEX(DATABASE!$Z$12:$Z$18,MATCH(WEEKDAY(H2174,2),DATABASE!$AA$12:$AA$18,0))),"")</f>
        <v/>
      </c>
      <c r="K2174" s="25" t="str">
        <f>IF('DATA ACCURATE'!V2177&lt;&gt;"",'DATA ACCURATE'!V2177,"")</f>
        <v/>
      </c>
      <c r="L2174" s="80" t="str">
        <f>IF($H2174="","",IF(OR($J2174="LIBUR",AND($L2173="LIBUR",$O2173=$O2174)),"LIBUR",IF(AND(OR($L2173="LUAR JAM KERJA 1",$L2173="LUAR JAM KERJA 2"),OR(OR(AND($H2173=$H2174,AND(OR($I2174&gt;DATABASE!$J$3,$I2174&lt;DATABASE!$J$6),((DATEVALUE($H2174)+$I2174)-(DATEVALUE($H2173)+$I2173))&lt;DATABASE!$J$6)),AND($H2173=$H2174,$O2173=$O2174,OR($I2174&gt;DATABASE!$J$6,$I2174&lt;DATABASE!$J$3))),AND(($H2174-$H2173)=1,OR($I2174&lt;DATABASE!$I$6,((DATEVALUE($H2174)+$I2174)-(DATEVALUE($H2173)+$I2173))&lt;DATABASE!$J$6))),$A2174=$A2173),"LUAR JAM KERJA 2",IF(AND(OR(WEEKDAY($H2174,2)=1,WEEKDAY($H2174,2)=2,WEEKDAY($H2174,2)=3,WEEKDAY($H2174,2)=4,WEEKDAY($H2174,2)=5),$I2174&lt;=DATABASE!$J$3,$I2174&gt;=DATABASE!$I$3),"JAM KERJA",IF(AND(WEEKDAY($H2174,2)=6,$I2174&lt;=DATABASE!$J$4,$I2174&gt;=DATABASE!$I$4),"JAM KERJA","LUAR JAM KERJA 1")))))</f>
        <v/>
      </c>
      <c r="M2174" s="33" t="str">
        <f>IF('DATA ACCURATE'!T2177&lt;&gt;"",IF('DATA ACCURATE'!T2177&gt;100,'DATA ACCURATE'!T2177/10,'DATA ACCURATE'!T2177),"")</f>
        <v/>
      </c>
      <c r="N2174" t="str">
        <f>IF(M2174="","",IF(M2174&lt;=DATABASE!$I$9,"LOKAL",IF(M2174&lt;DATABASE!$J$9,"LUAR KOTA 1",IF($M2174&gt;=DATABASE!$J$9,"LUAR KOTA 2",""))))</f>
        <v/>
      </c>
      <c r="O2174" s="38" t="str">
        <f>IF('DATA ACCURATE'!L2177&lt;&gt;"",'DATA ACCURATE'!L2177,"")</f>
        <v/>
      </c>
      <c r="Q2174" s="38">
        <f t="shared" si="232"/>
        <v>0</v>
      </c>
      <c r="R2174" s="38">
        <f t="shared" si="232"/>
        <v>0</v>
      </c>
      <c r="S2174" s="38">
        <f t="shared" si="232"/>
        <v>0</v>
      </c>
      <c r="T2174" s="38">
        <f t="shared" si="230"/>
        <v>0</v>
      </c>
      <c r="U2174" s="38">
        <f t="shared" si="233"/>
        <v>0</v>
      </c>
      <c r="V2174" s="38">
        <f t="shared" si="233"/>
        <v>0</v>
      </c>
      <c r="W2174" s="38">
        <f t="shared" si="233"/>
        <v>0</v>
      </c>
      <c r="X2174" s="38">
        <f t="shared" si="234"/>
        <v>0</v>
      </c>
      <c r="Y2174" s="38">
        <f t="shared" si="234"/>
        <v>0</v>
      </c>
      <c r="Z2174" s="38">
        <f t="shared" si="234"/>
        <v>0</v>
      </c>
      <c r="AA2174" s="38">
        <f t="shared" si="231"/>
        <v>0</v>
      </c>
      <c r="AB2174" s="38">
        <f t="shared" si="235"/>
        <v>0</v>
      </c>
      <c r="AC2174" s="38">
        <f t="shared" si="236"/>
        <v>0</v>
      </c>
      <c r="AD2174" s="38" t="str">
        <f t="shared" si="237"/>
        <v>000000000000</v>
      </c>
    </row>
    <row r="2175" spans="1:30">
      <c r="A2175" s="9" t="str">
        <f>IF('DATA ACCURATE'!A2178&lt;&gt;"",'DATA ACCURATE'!A2178,"")</f>
        <v/>
      </c>
      <c r="B2175" s="9" t="str">
        <f>IF('DATA ACCURATE'!D2178&lt;&gt;"",'DATA ACCURATE'!D2178,"")</f>
        <v/>
      </c>
      <c r="C2175" s="38" t="str">
        <f>IF($AD2175="000000000000","",INDEX(DATABASE!$W$12:$W$71,MATCH($AD2175,DATABASE!$V$12:$V$71,0)))</f>
        <v/>
      </c>
      <c r="D2175" s="34" t="str">
        <f>IF(C2175="","",IF(E2175="",INDEX(DATABASE!$AF$13:$AF$62,MATCH($C2175,DATABASE!$AC$13:$AC$62,0)),IF(E2175="2x D11",INDEX(DATABASE!$AF$13:$AF$62,MATCH($C2175,DATABASE!$AC$13:$AC$62,0))+2*DATABASE!$AF$62,IF(E2175="3x D11",INDEX(DATABASE!$AF$13:$AF$62,MATCH($C2175,DATABASE!$AC$13:$AC$62,0))+3*DATABASE!$AF$62,""))))</f>
        <v/>
      </c>
      <c r="E2175" s="38" t="str">
        <f>IF(AND($K2175="Y",$G2175&lt;&gt;"UNYIL",$F2175&lt;DATABASE!$O$8),"2x D11",IF(AND($K2175="Y",$G2175&lt;&gt;"UNYIL",$F2175&gt;=DATABASE!$O$8),"3x D11",""))</f>
        <v/>
      </c>
      <c r="F2175" s="9" t="str">
        <f>IF('DATA ACCURATE'!N2178&lt;&gt;"",'DATA ACCURATE'!N2178,"")</f>
        <v/>
      </c>
      <c r="G2175" t="str">
        <f>IF(F2175="","",IF(F2175&lt;=DATABASE!$I$8,"UNYIL",IF(F2175&lt;=DATABASE!$J$8,"KECIL",IF(F2175&lt;DATABASE!$K$8,"TANGGUNG",IF(F2175&gt;=DATABASE!$K$8,"BESAR","")))))</f>
        <v/>
      </c>
      <c r="H2175" s="16" t="str">
        <f>IF('DATA ACCURATE'!J2178&lt;&gt;"",'DATA ACCURATE'!J2178,"")</f>
        <v/>
      </c>
      <c r="I2175" s="35" t="str">
        <f>IF(B2175&lt;&gt;"",IFERROR(VLOOKUP(B2175,'DATA TIMBANGAN'!G:M,7,FALSE),VLOOKUP(B2175,'DATA TIMBANGAN'!G:M,7)),"")</f>
        <v/>
      </c>
      <c r="J2175" s="25" t="str">
        <f>IF(H2175&lt;&gt;"",IFERROR(INDEX(DATABASE!$Z$19:$Z$38,MATCH(DATEVALUE(H2175),DATABASE!$AA$19:$AA$38,0)),INDEX(DATABASE!$Z$12:$Z$18,MATCH(WEEKDAY(H2175,2),DATABASE!$AA$12:$AA$18,0))),"")</f>
        <v/>
      </c>
      <c r="K2175" s="25" t="str">
        <f>IF('DATA ACCURATE'!V2178&lt;&gt;"",'DATA ACCURATE'!V2178,"")</f>
        <v/>
      </c>
      <c r="L2175" s="80" t="str">
        <f>IF($H2175="","",IF(OR($J2175="LIBUR",AND($L2174="LIBUR",$O2174=$O2175)),"LIBUR",IF(AND(OR($L2174="LUAR JAM KERJA 1",$L2174="LUAR JAM KERJA 2"),OR(OR(AND($H2174=$H2175,AND(OR($I2175&gt;DATABASE!$J$3,$I2175&lt;DATABASE!$J$6),((DATEVALUE($H2175)+$I2175)-(DATEVALUE($H2174)+$I2174))&lt;DATABASE!$J$6)),AND($H2174=$H2175,$O2174=$O2175,OR($I2175&gt;DATABASE!$J$6,$I2175&lt;DATABASE!$J$3))),AND(($H2175-$H2174)=1,OR($I2175&lt;DATABASE!$I$6,((DATEVALUE($H2175)+$I2175)-(DATEVALUE($H2174)+$I2174))&lt;DATABASE!$J$6))),$A2175=$A2174),"LUAR JAM KERJA 2",IF(AND(OR(WEEKDAY($H2175,2)=1,WEEKDAY($H2175,2)=2,WEEKDAY($H2175,2)=3,WEEKDAY($H2175,2)=4,WEEKDAY($H2175,2)=5),$I2175&lt;=DATABASE!$J$3,$I2175&gt;=DATABASE!$I$3),"JAM KERJA",IF(AND(WEEKDAY($H2175,2)=6,$I2175&lt;=DATABASE!$J$4,$I2175&gt;=DATABASE!$I$4),"JAM KERJA","LUAR JAM KERJA 1")))))</f>
        <v/>
      </c>
      <c r="M2175" s="33" t="str">
        <f>IF('DATA ACCURATE'!T2178&lt;&gt;"",IF('DATA ACCURATE'!T2178&gt;100,'DATA ACCURATE'!T2178/10,'DATA ACCURATE'!T2178),"")</f>
        <v/>
      </c>
      <c r="N2175" t="str">
        <f>IF(M2175="","",IF(M2175&lt;=DATABASE!$I$9,"LOKAL",IF(M2175&lt;DATABASE!$J$9,"LUAR KOTA 1",IF($M2175&gt;=DATABASE!$J$9,"LUAR KOTA 2",""))))</f>
        <v/>
      </c>
      <c r="O2175" s="38" t="str">
        <f>IF('DATA ACCURATE'!L2178&lt;&gt;"",'DATA ACCURATE'!L2178,"")</f>
        <v/>
      </c>
      <c r="Q2175" s="38">
        <f t="shared" si="232"/>
        <v>0</v>
      </c>
      <c r="R2175" s="38">
        <f t="shared" si="232"/>
        <v>0</v>
      </c>
      <c r="S2175" s="38">
        <f t="shared" si="232"/>
        <v>0</v>
      </c>
      <c r="T2175" s="38">
        <f t="shared" si="230"/>
        <v>0</v>
      </c>
      <c r="U2175" s="38">
        <f t="shared" si="233"/>
        <v>0</v>
      </c>
      <c r="V2175" s="38">
        <f t="shared" si="233"/>
        <v>0</v>
      </c>
      <c r="W2175" s="38">
        <f t="shared" si="233"/>
        <v>0</v>
      </c>
      <c r="X2175" s="38">
        <f t="shared" si="234"/>
        <v>0</v>
      </c>
      <c r="Y2175" s="38">
        <f t="shared" si="234"/>
        <v>0</v>
      </c>
      <c r="Z2175" s="38">
        <f t="shared" si="234"/>
        <v>0</v>
      </c>
      <c r="AA2175" s="38">
        <f t="shared" si="231"/>
        <v>0</v>
      </c>
      <c r="AB2175" s="38">
        <f t="shared" si="235"/>
        <v>0</v>
      </c>
      <c r="AC2175" s="38">
        <f t="shared" si="236"/>
        <v>0</v>
      </c>
      <c r="AD2175" s="38" t="str">
        <f t="shared" si="237"/>
        <v>000000000000</v>
      </c>
    </row>
    <row r="2176" spans="1:30">
      <c r="A2176" s="9" t="str">
        <f>IF('DATA ACCURATE'!A2179&lt;&gt;"",'DATA ACCURATE'!A2179,"")</f>
        <v/>
      </c>
      <c r="B2176" s="9" t="str">
        <f>IF('DATA ACCURATE'!D2179&lt;&gt;"",'DATA ACCURATE'!D2179,"")</f>
        <v/>
      </c>
      <c r="C2176" s="38" t="str">
        <f>IF($AD2176="000000000000","",INDEX(DATABASE!$W$12:$W$71,MATCH($AD2176,DATABASE!$V$12:$V$71,0)))</f>
        <v/>
      </c>
      <c r="D2176" s="34" t="str">
        <f>IF(C2176="","",IF(E2176="",INDEX(DATABASE!$AF$13:$AF$62,MATCH($C2176,DATABASE!$AC$13:$AC$62,0)),IF(E2176="2x D11",INDEX(DATABASE!$AF$13:$AF$62,MATCH($C2176,DATABASE!$AC$13:$AC$62,0))+2*DATABASE!$AF$62,IF(E2176="3x D11",INDEX(DATABASE!$AF$13:$AF$62,MATCH($C2176,DATABASE!$AC$13:$AC$62,0))+3*DATABASE!$AF$62,""))))</f>
        <v/>
      </c>
      <c r="E2176" s="38" t="str">
        <f>IF(AND($K2176="Y",$G2176&lt;&gt;"UNYIL",$F2176&lt;DATABASE!$O$8),"2x D11",IF(AND($K2176="Y",$G2176&lt;&gt;"UNYIL",$F2176&gt;=DATABASE!$O$8),"3x D11",""))</f>
        <v/>
      </c>
      <c r="F2176" s="9" t="str">
        <f>IF('DATA ACCURATE'!N2179&lt;&gt;"",'DATA ACCURATE'!N2179,"")</f>
        <v/>
      </c>
      <c r="G2176" t="str">
        <f>IF(F2176="","",IF(F2176&lt;=DATABASE!$I$8,"UNYIL",IF(F2176&lt;=DATABASE!$J$8,"KECIL",IF(F2176&lt;DATABASE!$K$8,"TANGGUNG",IF(F2176&gt;=DATABASE!$K$8,"BESAR","")))))</f>
        <v/>
      </c>
      <c r="H2176" s="16" t="str">
        <f>IF('DATA ACCURATE'!J2179&lt;&gt;"",'DATA ACCURATE'!J2179,"")</f>
        <v/>
      </c>
      <c r="I2176" s="35" t="str">
        <f>IF(B2176&lt;&gt;"",IFERROR(VLOOKUP(B2176,'DATA TIMBANGAN'!G:M,7,FALSE),VLOOKUP(B2176,'DATA TIMBANGAN'!G:M,7)),"")</f>
        <v/>
      </c>
      <c r="J2176" s="25" t="str">
        <f>IF(H2176&lt;&gt;"",IFERROR(INDEX(DATABASE!$Z$19:$Z$38,MATCH(DATEVALUE(H2176),DATABASE!$AA$19:$AA$38,0)),INDEX(DATABASE!$Z$12:$Z$18,MATCH(WEEKDAY(H2176,2),DATABASE!$AA$12:$AA$18,0))),"")</f>
        <v/>
      </c>
      <c r="K2176" s="25" t="str">
        <f>IF('DATA ACCURATE'!V2179&lt;&gt;"",'DATA ACCURATE'!V2179,"")</f>
        <v/>
      </c>
      <c r="L2176" s="80" t="str">
        <f>IF($H2176="","",IF(OR($J2176="LIBUR",AND($L2175="LIBUR",$O2175=$O2176)),"LIBUR",IF(AND(OR($L2175="LUAR JAM KERJA 1",$L2175="LUAR JAM KERJA 2"),OR(OR(AND($H2175=$H2176,AND(OR($I2176&gt;DATABASE!$J$3,$I2176&lt;DATABASE!$J$6),((DATEVALUE($H2176)+$I2176)-(DATEVALUE($H2175)+$I2175))&lt;DATABASE!$J$6)),AND($H2175=$H2176,$O2175=$O2176,OR($I2176&gt;DATABASE!$J$6,$I2176&lt;DATABASE!$J$3))),AND(($H2176-$H2175)=1,OR($I2176&lt;DATABASE!$I$6,((DATEVALUE($H2176)+$I2176)-(DATEVALUE($H2175)+$I2175))&lt;DATABASE!$J$6))),$A2176=$A2175),"LUAR JAM KERJA 2",IF(AND(OR(WEEKDAY($H2176,2)=1,WEEKDAY($H2176,2)=2,WEEKDAY($H2176,2)=3,WEEKDAY($H2176,2)=4,WEEKDAY($H2176,2)=5),$I2176&lt;=DATABASE!$J$3,$I2176&gt;=DATABASE!$I$3),"JAM KERJA",IF(AND(WEEKDAY($H2176,2)=6,$I2176&lt;=DATABASE!$J$4,$I2176&gt;=DATABASE!$I$4),"JAM KERJA","LUAR JAM KERJA 1")))))</f>
        <v/>
      </c>
      <c r="M2176" s="33" t="str">
        <f>IF('DATA ACCURATE'!T2179&lt;&gt;"",IF('DATA ACCURATE'!T2179&gt;100,'DATA ACCURATE'!T2179/10,'DATA ACCURATE'!T2179),"")</f>
        <v/>
      </c>
      <c r="N2176" t="str">
        <f>IF(M2176="","",IF(M2176&lt;=DATABASE!$I$9,"LOKAL",IF(M2176&lt;DATABASE!$J$9,"LUAR KOTA 1",IF($M2176&gt;=DATABASE!$J$9,"LUAR KOTA 2",""))))</f>
        <v/>
      </c>
      <c r="O2176" s="38" t="str">
        <f>IF('DATA ACCURATE'!L2179&lt;&gt;"",'DATA ACCURATE'!L2179,"")</f>
        <v/>
      </c>
      <c r="Q2176" s="38">
        <f t="shared" si="232"/>
        <v>0</v>
      </c>
      <c r="R2176" s="38">
        <f t="shared" si="232"/>
        <v>0</v>
      </c>
      <c r="S2176" s="38">
        <f t="shared" si="232"/>
        <v>0</v>
      </c>
      <c r="T2176" s="38">
        <f t="shared" si="230"/>
        <v>0</v>
      </c>
      <c r="U2176" s="38">
        <f t="shared" si="233"/>
        <v>0</v>
      </c>
      <c r="V2176" s="38">
        <f t="shared" si="233"/>
        <v>0</v>
      </c>
      <c r="W2176" s="38">
        <f t="shared" si="233"/>
        <v>0</v>
      </c>
      <c r="X2176" s="38">
        <f t="shared" si="234"/>
        <v>0</v>
      </c>
      <c r="Y2176" s="38">
        <f t="shared" si="234"/>
        <v>0</v>
      </c>
      <c r="Z2176" s="38">
        <f t="shared" si="234"/>
        <v>0</v>
      </c>
      <c r="AA2176" s="38">
        <f t="shared" si="231"/>
        <v>0</v>
      </c>
      <c r="AB2176" s="38">
        <f t="shared" si="235"/>
        <v>0</v>
      </c>
      <c r="AC2176" s="38">
        <f t="shared" si="236"/>
        <v>0</v>
      </c>
      <c r="AD2176" s="38" t="str">
        <f t="shared" si="237"/>
        <v>000000000000</v>
      </c>
    </row>
    <row r="2177" spans="1:30">
      <c r="A2177" s="9" t="str">
        <f>IF('DATA ACCURATE'!A2180&lt;&gt;"",'DATA ACCURATE'!A2180,"")</f>
        <v/>
      </c>
      <c r="B2177" s="9" t="str">
        <f>IF('DATA ACCURATE'!D2180&lt;&gt;"",'DATA ACCURATE'!D2180,"")</f>
        <v/>
      </c>
      <c r="C2177" s="38" t="str">
        <f>IF($AD2177="000000000000","",INDEX(DATABASE!$W$12:$W$71,MATCH($AD2177,DATABASE!$V$12:$V$71,0)))</f>
        <v/>
      </c>
      <c r="D2177" s="34" t="str">
        <f>IF(C2177="","",IF(E2177="",INDEX(DATABASE!$AF$13:$AF$62,MATCH($C2177,DATABASE!$AC$13:$AC$62,0)),IF(E2177="2x D11",INDEX(DATABASE!$AF$13:$AF$62,MATCH($C2177,DATABASE!$AC$13:$AC$62,0))+2*DATABASE!$AF$62,IF(E2177="3x D11",INDEX(DATABASE!$AF$13:$AF$62,MATCH($C2177,DATABASE!$AC$13:$AC$62,0))+3*DATABASE!$AF$62,""))))</f>
        <v/>
      </c>
      <c r="E2177" s="38" t="str">
        <f>IF(AND($K2177="Y",$G2177&lt;&gt;"UNYIL",$F2177&lt;DATABASE!$O$8),"2x D11",IF(AND($K2177="Y",$G2177&lt;&gt;"UNYIL",$F2177&gt;=DATABASE!$O$8),"3x D11",""))</f>
        <v/>
      </c>
      <c r="F2177" s="9" t="str">
        <f>IF('DATA ACCURATE'!N2180&lt;&gt;"",'DATA ACCURATE'!N2180,"")</f>
        <v/>
      </c>
      <c r="G2177" t="str">
        <f>IF(F2177="","",IF(F2177&lt;=DATABASE!$I$8,"UNYIL",IF(F2177&lt;=DATABASE!$J$8,"KECIL",IF(F2177&lt;DATABASE!$K$8,"TANGGUNG",IF(F2177&gt;=DATABASE!$K$8,"BESAR","")))))</f>
        <v/>
      </c>
      <c r="H2177" s="16" t="str">
        <f>IF('DATA ACCURATE'!J2180&lt;&gt;"",'DATA ACCURATE'!J2180,"")</f>
        <v/>
      </c>
      <c r="I2177" s="35" t="str">
        <f>IF(B2177&lt;&gt;"",IFERROR(VLOOKUP(B2177,'DATA TIMBANGAN'!G:M,7,FALSE),VLOOKUP(B2177,'DATA TIMBANGAN'!G:M,7)),"")</f>
        <v/>
      </c>
      <c r="J2177" s="25" t="str">
        <f>IF(H2177&lt;&gt;"",IFERROR(INDEX(DATABASE!$Z$19:$Z$38,MATCH(DATEVALUE(H2177),DATABASE!$AA$19:$AA$38,0)),INDEX(DATABASE!$Z$12:$Z$18,MATCH(WEEKDAY(H2177,2),DATABASE!$AA$12:$AA$18,0))),"")</f>
        <v/>
      </c>
      <c r="K2177" s="25" t="str">
        <f>IF('DATA ACCURATE'!V2180&lt;&gt;"",'DATA ACCURATE'!V2180,"")</f>
        <v/>
      </c>
      <c r="L2177" s="80" t="str">
        <f>IF($H2177="","",IF(OR($J2177="LIBUR",AND($L2176="LIBUR",$O2176=$O2177)),"LIBUR",IF(AND(OR($L2176="LUAR JAM KERJA 1",$L2176="LUAR JAM KERJA 2"),OR(OR(AND($H2176=$H2177,AND(OR($I2177&gt;DATABASE!$J$3,$I2177&lt;DATABASE!$J$6),((DATEVALUE($H2177)+$I2177)-(DATEVALUE($H2176)+$I2176))&lt;DATABASE!$J$6)),AND($H2176=$H2177,$O2176=$O2177,OR($I2177&gt;DATABASE!$J$6,$I2177&lt;DATABASE!$J$3))),AND(($H2177-$H2176)=1,OR($I2177&lt;DATABASE!$I$6,((DATEVALUE($H2177)+$I2177)-(DATEVALUE($H2176)+$I2176))&lt;DATABASE!$J$6))),$A2177=$A2176),"LUAR JAM KERJA 2",IF(AND(OR(WEEKDAY($H2177,2)=1,WEEKDAY($H2177,2)=2,WEEKDAY($H2177,2)=3,WEEKDAY($H2177,2)=4,WEEKDAY($H2177,2)=5),$I2177&lt;=DATABASE!$J$3,$I2177&gt;=DATABASE!$I$3),"JAM KERJA",IF(AND(WEEKDAY($H2177,2)=6,$I2177&lt;=DATABASE!$J$4,$I2177&gt;=DATABASE!$I$4),"JAM KERJA","LUAR JAM KERJA 1")))))</f>
        <v/>
      </c>
      <c r="M2177" s="33" t="str">
        <f>IF('DATA ACCURATE'!T2180&lt;&gt;"",IF('DATA ACCURATE'!T2180&gt;100,'DATA ACCURATE'!T2180/10,'DATA ACCURATE'!T2180),"")</f>
        <v/>
      </c>
      <c r="N2177" t="str">
        <f>IF(M2177="","",IF(M2177&lt;=DATABASE!$I$9,"LOKAL",IF(M2177&lt;DATABASE!$J$9,"LUAR KOTA 1",IF($M2177&gt;=DATABASE!$J$9,"LUAR KOTA 2",""))))</f>
        <v/>
      </c>
      <c r="O2177" s="38" t="str">
        <f>IF('DATA ACCURATE'!L2180&lt;&gt;"",'DATA ACCURATE'!L2180,"")</f>
        <v/>
      </c>
      <c r="Q2177" s="38">
        <f t="shared" si="232"/>
        <v>0</v>
      </c>
      <c r="R2177" s="38">
        <f t="shared" si="232"/>
        <v>0</v>
      </c>
      <c r="S2177" s="38">
        <f t="shared" si="232"/>
        <v>0</v>
      </c>
      <c r="T2177" s="38">
        <f t="shared" si="230"/>
        <v>0</v>
      </c>
      <c r="U2177" s="38">
        <f t="shared" si="233"/>
        <v>0</v>
      </c>
      <c r="V2177" s="38">
        <f t="shared" si="233"/>
        <v>0</v>
      </c>
      <c r="W2177" s="38">
        <f t="shared" si="233"/>
        <v>0</v>
      </c>
      <c r="X2177" s="38">
        <f t="shared" si="234"/>
        <v>0</v>
      </c>
      <c r="Y2177" s="38">
        <f t="shared" si="234"/>
        <v>0</v>
      </c>
      <c r="Z2177" s="38">
        <f t="shared" si="234"/>
        <v>0</v>
      </c>
      <c r="AA2177" s="38">
        <f t="shared" si="231"/>
        <v>0</v>
      </c>
      <c r="AB2177" s="38">
        <f t="shared" si="235"/>
        <v>0</v>
      </c>
      <c r="AC2177" s="38">
        <f t="shared" si="236"/>
        <v>0</v>
      </c>
      <c r="AD2177" s="38" t="str">
        <f t="shared" si="237"/>
        <v>000000000000</v>
      </c>
    </row>
    <row r="2178" spans="1:30">
      <c r="A2178" s="9" t="str">
        <f>IF('DATA ACCURATE'!A2181&lt;&gt;"",'DATA ACCURATE'!A2181,"")</f>
        <v/>
      </c>
      <c r="B2178" s="9" t="str">
        <f>IF('DATA ACCURATE'!D2181&lt;&gt;"",'DATA ACCURATE'!D2181,"")</f>
        <v/>
      </c>
      <c r="C2178" s="38" t="str">
        <f>IF($AD2178="000000000000","",INDEX(DATABASE!$W$12:$W$71,MATCH($AD2178,DATABASE!$V$12:$V$71,0)))</f>
        <v/>
      </c>
      <c r="D2178" s="34" t="str">
        <f>IF(C2178="","",IF(E2178="",INDEX(DATABASE!$AF$13:$AF$62,MATCH($C2178,DATABASE!$AC$13:$AC$62,0)),IF(E2178="2x D11",INDEX(DATABASE!$AF$13:$AF$62,MATCH($C2178,DATABASE!$AC$13:$AC$62,0))+2*DATABASE!$AF$62,IF(E2178="3x D11",INDEX(DATABASE!$AF$13:$AF$62,MATCH($C2178,DATABASE!$AC$13:$AC$62,0))+3*DATABASE!$AF$62,""))))</f>
        <v/>
      </c>
      <c r="E2178" s="38" t="str">
        <f>IF(AND($K2178="Y",$G2178&lt;&gt;"UNYIL",$F2178&lt;DATABASE!$O$8),"2x D11",IF(AND($K2178="Y",$G2178&lt;&gt;"UNYIL",$F2178&gt;=DATABASE!$O$8),"3x D11",""))</f>
        <v/>
      </c>
      <c r="F2178" s="9" t="str">
        <f>IF('DATA ACCURATE'!N2181&lt;&gt;"",'DATA ACCURATE'!N2181,"")</f>
        <v/>
      </c>
      <c r="G2178" t="str">
        <f>IF(F2178="","",IF(F2178&lt;=DATABASE!$I$8,"UNYIL",IF(F2178&lt;=DATABASE!$J$8,"KECIL",IF(F2178&lt;DATABASE!$K$8,"TANGGUNG",IF(F2178&gt;=DATABASE!$K$8,"BESAR","")))))</f>
        <v/>
      </c>
      <c r="H2178" s="16" t="str">
        <f>IF('DATA ACCURATE'!J2181&lt;&gt;"",'DATA ACCURATE'!J2181,"")</f>
        <v/>
      </c>
      <c r="I2178" s="35" t="str">
        <f>IF(B2178&lt;&gt;"",IFERROR(VLOOKUP(B2178,'DATA TIMBANGAN'!G:M,7,FALSE),VLOOKUP(B2178,'DATA TIMBANGAN'!G:M,7)),"")</f>
        <v/>
      </c>
      <c r="J2178" s="25" t="str">
        <f>IF(H2178&lt;&gt;"",IFERROR(INDEX(DATABASE!$Z$19:$Z$38,MATCH(DATEVALUE(H2178),DATABASE!$AA$19:$AA$38,0)),INDEX(DATABASE!$Z$12:$Z$18,MATCH(WEEKDAY(H2178,2),DATABASE!$AA$12:$AA$18,0))),"")</f>
        <v/>
      </c>
      <c r="K2178" s="25" t="str">
        <f>IF('DATA ACCURATE'!V2181&lt;&gt;"",'DATA ACCURATE'!V2181,"")</f>
        <v/>
      </c>
      <c r="L2178" s="80" t="str">
        <f>IF($H2178="","",IF(OR($J2178="LIBUR",AND($L2177="LIBUR",$O2177=$O2178)),"LIBUR",IF(AND(OR($L2177="LUAR JAM KERJA 1",$L2177="LUAR JAM KERJA 2"),OR(OR(AND($H2177=$H2178,AND(OR($I2178&gt;DATABASE!$J$3,$I2178&lt;DATABASE!$J$6),((DATEVALUE($H2178)+$I2178)-(DATEVALUE($H2177)+$I2177))&lt;DATABASE!$J$6)),AND($H2177=$H2178,$O2177=$O2178,OR($I2178&gt;DATABASE!$J$6,$I2178&lt;DATABASE!$J$3))),AND(($H2178-$H2177)=1,OR($I2178&lt;DATABASE!$I$6,((DATEVALUE($H2178)+$I2178)-(DATEVALUE($H2177)+$I2177))&lt;DATABASE!$J$6))),$A2178=$A2177),"LUAR JAM KERJA 2",IF(AND(OR(WEEKDAY($H2178,2)=1,WEEKDAY($H2178,2)=2,WEEKDAY($H2178,2)=3,WEEKDAY($H2178,2)=4,WEEKDAY($H2178,2)=5),$I2178&lt;=DATABASE!$J$3,$I2178&gt;=DATABASE!$I$3),"JAM KERJA",IF(AND(WEEKDAY($H2178,2)=6,$I2178&lt;=DATABASE!$J$4,$I2178&gt;=DATABASE!$I$4),"JAM KERJA","LUAR JAM KERJA 1")))))</f>
        <v/>
      </c>
      <c r="M2178" s="33" t="str">
        <f>IF('DATA ACCURATE'!T2181&lt;&gt;"",IF('DATA ACCURATE'!T2181&gt;100,'DATA ACCURATE'!T2181/10,'DATA ACCURATE'!T2181),"")</f>
        <v/>
      </c>
      <c r="N2178" t="str">
        <f>IF(M2178="","",IF(M2178&lt;=DATABASE!$I$9,"LOKAL",IF(M2178&lt;DATABASE!$J$9,"LUAR KOTA 1",IF($M2178&gt;=DATABASE!$J$9,"LUAR KOTA 2",""))))</f>
        <v/>
      </c>
      <c r="O2178" s="38" t="str">
        <f>IF('DATA ACCURATE'!L2181&lt;&gt;"",'DATA ACCURATE'!L2181,"")</f>
        <v/>
      </c>
      <c r="Q2178" s="38">
        <f t="shared" si="232"/>
        <v>0</v>
      </c>
      <c r="R2178" s="38">
        <f t="shared" si="232"/>
        <v>0</v>
      </c>
      <c r="S2178" s="38">
        <f t="shared" si="232"/>
        <v>0</v>
      </c>
      <c r="T2178" s="38">
        <f t="shared" si="232"/>
        <v>0</v>
      </c>
      <c r="U2178" s="38">
        <f t="shared" si="233"/>
        <v>0</v>
      </c>
      <c r="V2178" s="38">
        <f t="shared" si="233"/>
        <v>0</v>
      </c>
      <c r="W2178" s="38">
        <f t="shared" si="233"/>
        <v>0</v>
      </c>
      <c r="X2178" s="38">
        <f t="shared" si="234"/>
        <v>0</v>
      </c>
      <c r="Y2178" s="38">
        <f t="shared" si="234"/>
        <v>0</v>
      </c>
      <c r="Z2178" s="38">
        <f t="shared" si="234"/>
        <v>0</v>
      </c>
      <c r="AA2178" s="38">
        <f t="shared" si="234"/>
        <v>0</v>
      </c>
      <c r="AB2178" s="38">
        <f t="shared" si="235"/>
        <v>0</v>
      </c>
      <c r="AC2178" s="38">
        <f t="shared" si="236"/>
        <v>0</v>
      </c>
      <c r="AD2178" s="38" t="str">
        <f t="shared" si="237"/>
        <v>000000000000</v>
      </c>
    </row>
    <row r="2179" spans="1:30">
      <c r="A2179" s="9" t="str">
        <f>IF('DATA ACCURATE'!A2182&lt;&gt;"",'DATA ACCURATE'!A2182,"")</f>
        <v/>
      </c>
      <c r="B2179" s="9" t="str">
        <f>IF('DATA ACCURATE'!D2182&lt;&gt;"",'DATA ACCURATE'!D2182,"")</f>
        <v/>
      </c>
      <c r="C2179" s="38" t="str">
        <f>IF($AD2179="000000000000","",INDEX(DATABASE!$W$12:$W$71,MATCH($AD2179,DATABASE!$V$12:$V$71,0)))</f>
        <v/>
      </c>
      <c r="D2179" s="34" t="str">
        <f>IF(C2179="","",IF(E2179="",INDEX(DATABASE!$AF$13:$AF$62,MATCH($C2179,DATABASE!$AC$13:$AC$62,0)),IF(E2179="2x D11",INDEX(DATABASE!$AF$13:$AF$62,MATCH($C2179,DATABASE!$AC$13:$AC$62,0))+2*DATABASE!$AF$62,IF(E2179="3x D11",INDEX(DATABASE!$AF$13:$AF$62,MATCH($C2179,DATABASE!$AC$13:$AC$62,0))+3*DATABASE!$AF$62,""))))</f>
        <v/>
      </c>
      <c r="E2179" s="38" t="str">
        <f>IF(AND($K2179="Y",$G2179&lt;&gt;"UNYIL",$F2179&lt;DATABASE!$O$8),"2x D11",IF(AND($K2179="Y",$G2179&lt;&gt;"UNYIL",$F2179&gt;=DATABASE!$O$8),"3x D11",""))</f>
        <v/>
      </c>
      <c r="F2179" s="9" t="str">
        <f>IF('DATA ACCURATE'!N2182&lt;&gt;"",'DATA ACCURATE'!N2182,"")</f>
        <v/>
      </c>
      <c r="G2179" t="str">
        <f>IF(F2179="","",IF(F2179&lt;=DATABASE!$I$8,"UNYIL",IF(F2179&lt;=DATABASE!$J$8,"KECIL",IF(F2179&lt;DATABASE!$K$8,"TANGGUNG",IF(F2179&gt;=DATABASE!$K$8,"BESAR","")))))</f>
        <v/>
      </c>
      <c r="H2179" s="16" t="str">
        <f>IF('DATA ACCURATE'!J2182&lt;&gt;"",'DATA ACCURATE'!J2182,"")</f>
        <v/>
      </c>
      <c r="I2179" s="35" t="str">
        <f>IF(B2179&lt;&gt;"",IFERROR(VLOOKUP(B2179,'DATA TIMBANGAN'!G:M,7,FALSE),VLOOKUP(B2179,'DATA TIMBANGAN'!G:M,7)),"")</f>
        <v/>
      </c>
      <c r="J2179" s="25" t="str">
        <f>IF(H2179&lt;&gt;"",IFERROR(INDEX(DATABASE!$Z$19:$Z$38,MATCH(DATEVALUE(H2179),DATABASE!$AA$19:$AA$38,0)),INDEX(DATABASE!$Z$12:$Z$18,MATCH(WEEKDAY(H2179,2),DATABASE!$AA$12:$AA$18,0))),"")</f>
        <v/>
      </c>
      <c r="K2179" s="25" t="str">
        <f>IF('DATA ACCURATE'!V2182&lt;&gt;"",'DATA ACCURATE'!V2182,"")</f>
        <v/>
      </c>
      <c r="L2179" s="80" t="str">
        <f>IF($H2179="","",IF(OR($J2179="LIBUR",AND($L2178="LIBUR",$O2178=$O2179)),"LIBUR",IF(AND(OR($L2178="LUAR JAM KERJA 1",$L2178="LUAR JAM KERJA 2"),OR(OR(AND($H2178=$H2179,AND(OR($I2179&gt;DATABASE!$J$3,$I2179&lt;DATABASE!$J$6),((DATEVALUE($H2179)+$I2179)-(DATEVALUE($H2178)+$I2178))&lt;DATABASE!$J$6)),AND($H2178=$H2179,$O2178=$O2179,OR($I2179&gt;DATABASE!$J$6,$I2179&lt;DATABASE!$J$3))),AND(($H2179-$H2178)=1,OR($I2179&lt;DATABASE!$I$6,((DATEVALUE($H2179)+$I2179)-(DATEVALUE($H2178)+$I2178))&lt;DATABASE!$J$6))),$A2179=$A2178),"LUAR JAM KERJA 2",IF(AND(OR(WEEKDAY($H2179,2)=1,WEEKDAY($H2179,2)=2,WEEKDAY($H2179,2)=3,WEEKDAY($H2179,2)=4,WEEKDAY($H2179,2)=5),$I2179&lt;=DATABASE!$J$3,$I2179&gt;=DATABASE!$I$3),"JAM KERJA",IF(AND(WEEKDAY($H2179,2)=6,$I2179&lt;=DATABASE!$J$4,$I2179&gt;=DATABASE!$I$4),"JAM KERJA","LUAR JAM KERJA 1")))))</f>
        <v/>
      </c>
      <c r="M2179" s="33" t="str">
        <f>IF('DATA ACCURATE'!T2182&lt;&gt;"",IF('DATA ACCURATE'!T2182&gt;100,'DATA ACCURATE'!T2182/10,'DATA ACCURATE'!T2182),"")</f>
        <v/>
      </c>
      <c r="N2179" t="str">
        <f>IF(M2179="","",IF(M2179&lt;=DATABASE!$I$9,"LOKAL",IF(M2179&lt;DATABASE!$J$9,"LUAR KOTA 1",IF($M2179&gt;=DATABASE!$J$9,"LUAR KOTA 2",""))))</f>
        <v/>
      </c>
      <c r="O2179" s="38" t="str">
        <f>IF('DATA ACCURATE'!L2182&lt;&gt;"",'DATA ACCURATE'!L2182,"")</f>
        <v/>
      </c>
      <c r="Q2179" s="38">
        <f t="shared" ref="Q2179:T2242" si="238">IF($G2179=Q$1,1,0)</f>
        <v>0</v>
      </c>
      <c r="R2179" s="38">
        <f t="shared" si="238"/>
        <v>0</v>
      </c>
      <c r="S2179" s="38">
        <f t="shared" si="238"/>
        <v>0</v>
      </c>
      <c r="T2179" s="38">
        <f t="shared" si="238"/>
        <v>0</v>
      </c>
      <c r="U2179" s="38">
        <f t="shared" ref="U2179:W2242" si="239">IF($N2179=U$1,1,0)</f>
        <v>0</v>
      </c>
      <c r="V2179" s="38">
        <f t="shared" si="239"/>
        <v>0</v>
      </c>
      <c r="W2179" s="38">
        <f t="shared" si="239"/>
        <v>0</v>
      </c>
      <c r="X2179" s="38">
        <f t="shared" ref="X2179:AA2242" si="240">IF($L2179=X$1,1,0)</f>
        <v>0</v>
      </c>
      <c r="Y2179" s="38">
        <f t="shared" si="240"/>
        <v>0</v>
      </c>
      <c r="Z2179" s="38">
        <f t="shared" si="240"/>
        <v>0</v>
      </c>
      <c r="AA2179" s="38">
        <f t="shared" si="240"/>
        <v>0</v>
      </c>
      <c r="AB2179" s="38">
        <f t="shared" ref="AB2179:AB2242" si="241">IF(AND($G2179="UNYIL",$K2179="Y"),1,0)</f>
        <v>0</v>
      </c>
      <c r="AC2179" s="38">
        <f t="shared" ref="AC2179:AC2242" si="242">IF($E2179="2x D11",2,IF($E2179="3x D11",3,0))</f>
        <v>0</v>
      </c>
      <c r="AD2179" s="38" t="str">
        <f t="shared" ref="AD2179:AD2242" si="243">Q2179&amp;R2179&amp;S2179&amp;T2179&amp;U2179&amp;V2179&amp;W2179&amp;X2179&amp;Y2179&amp;Z2179&amp;AA2179&amp;AB2179</f>
        <v>000000000000</v>
      </c>
    </row>
    <row r="2180" spans="1:30">
      <c r="A2180" s="9" t="str">
        <f>IF('DATA ACCURATE'!A2183&lt;&gt;"",'DATA ACCURATE'!A2183,"")</f>
        <v/>
      </c>
      <c r="B2180" s="9" t="str">
        <f>IF('DATA ACCURATE'!D2183&lt;&gt;"",'DATA ACCURATE'!D2183,"")</f>
        <v/>
      </c>
      <c r="C2180" s="38" t="str">
        <f>IF($AD2180="000000000000","",INDEX(DATABASE!$W$12:$W$71,MATCH($AD2180,DATABASE!$V$12:$V$71,0)))</f>
        <v/>
      </c>
      <c r="D2180" s="34" t="str">
        <f>IF(C2180="","",IF(E2180="",INDEX(DATABASE!$AF$13:$AF$62,MATCH($C2180,DATABASE!$AC$13:$AC$62,0)),IF(E2180="2x D11",INDEX(DATABASE!$AF$13:$AF$62,MATCH($C2180,DATABASE!$AC$13:$AC$62,0))+2*DATABASE!$AF$62,IF(E2180="3x D11",INDEX(DATABASE!$AF$13:$AF$62,MATCH($C2180,DATABASE!$AC$13:$AC$62,0))+3*DATABASE!$AF$62,""))))</f>
        <v/>
      </c>
      <c r="E2180" s="38" t="str">
        <f>IF(AND($K2180="Y",$G2180&lt;&gt;"UNYIL",$F2180&lt;DATABASE!$O$8),"2x D11",IF(AND($K2180="Y",$G2180&lt;&gt;"UNYIL",$F2180&gt;=DATABASE!$O$8),"3x D11",""))</f>
        <v/>
      </c>
      <c r="F2180" s="9" t="str">
        <f>IF('DATA ACCURATE'!N2183&lt;&gt;"",'DATA ACCURATE'!N2183,"")</f>
        <v/>
      </c>
      <c r="G2180" t="str">
        <f>IF(F2180="","",IF(F2180&lt;=DATABASE!$I$8,"UNYIL",IF(F2180&lt;=DATABASE!$J$8,"KECIL",IF(F2180&lt;DATABASE!$K$8,"TANGGUNG",IF(F2180&gt;=DATABASE!$K$8,"BESAR","")))))</f>
        <v/>
      </c>
      <c r="H2180" s="16" t="str">
        <f>IF('DATA ACCURATE'!J2183&lt;&gt;"",'DATA ACCURATE'!J2183,"")</f>
        <v/>
      </c>
      <c r="I2180" s="35" t="str">
        <f>IF(B2180&lt;&gt;"",IFERROR(VLOOKUP(B2180,'DATA TIMBANGAN'!G:M,7,FALSE),VLOOKUP(B2180,'DATA TIMBANGAN'!G:M,7)),"")</f>
        <v/>
      </c>
      <c r="J2180" s="25" t="str">
        <f>IF(H2180&lt;&gt;"",IFERROR(INDEX(DATABASE!$Z$19:$Z$38,MATCH(DATEVALUE(H2180),DATABASE!$AA$19:$AA$38,0)),INDEX(DATABASE!$Z$12:$Z$18,MATCH(WEEKDAY(H2180,2),DATABASE!$AA$12:$AA$18,0))),"")</f>
        <v/>
      </c>
      <c r="K2180" s="25" t="str">
        <f>IF('DATA ACCURATE'!V2183&lt;&gt;"",'DATA ACCURATE'!V2183,"")</f>
        <v/>
      </c>
      <c r="L2180" s="80" t="str">
        <f>IF($H2180="","",IF(OR($J2180="LIBUR",AND($L2179="LIBUR",$O2179=$O2180)),"LIBUR",IF(AND(OR($L2179="LUAR JAM KERJA 1",$L2179="LUAR JAM KERJA 2"),OR(OR(AND($H2179=$H2180,AND(OR($I2180&gt;DATABASE!$J$3,$I2180&lt;DATABASE!$J$6),((DATEVALUE($H2180)+$I2180)-(DATEVALUE($H2179)+$I2179))&lt;DATABASE!$J$6)),AND($H2179=$H2180,$O2179=$O2180,OR($I2180&gt;DATABASE!$J$6,$I2180&lt;DATABASE!$J$3))),AND(($H2180-$H2179)=1,OR($I2180&lt;DATABASE!$I$6,((DATEVALUE($H2180)+$I2180)-(DATEVALUE($H2179)+$I2179))&lt;DATABASE!$J$6))),$A2180=$A2179),"LUAR JAM KERJA 2",IF(AND(OR(WEEKDAY($H2180,2)=1,WEEKDAY($H2180,2)=2,WEEKDAY($H2180,2)=3,WEEKDAY($H2180,2)=4,WEEKDAY($H2180,2)=5),$I2180&lt;=DATABASE!$J$3,$I2180&gt;=DATABASE!$I$3),"JAM KERJA",IF(AND(WEEKDAY($H2180,2)=6,$I2180&lt;=DATABASE!$J$4,$I2180&gt;=DATABASE!$I$4),"JAM KERJA","LUAR JAM KERJA 1")))))</f>
        <v/>
      </c>
      <c r="M2180" s="33" t="str">
        <f>IF('DATA ACCURATE'!T2183&lt;&gt;"",IF('DATA ACCURATE'!T2183&gt;100,'DATA ACCURATE'!T2183/10,'DATA ACCURATE'!T2183),"")</f>
        <v/>
      </c>
      <c r="N2180" t="str">
        <f>IF(M2180="","",IF(M2180&lt;=DATABASE!$I$9,"LOKAL",IF(M2180&lt;DATABASE!$J$9,"LUAR KOTA 1",IF($M2180&gt;=DATABASE!$J$9,"LUAR KOTA 2",""))))</f>
        <v/>
      </c>
      <c r="O2180" s="38" t="str">
        <f>IF('DATA ACCURATE'!L2183&lt;&gt;"",'DATA ACCURATE'!L2183,"")</f>
        <v/>
      </c>
      <c r="Q2180" s="38">
        <f t="shared" si="238"/>
        <v>0</v>
      </c>
      <c r="R2180" s="38">
        <f t="shared" si="238"/>
        <v>0</v>
      </c>
      <c r="S2180" s="38">
        <f t="shared" si="238"/>
        <v>0</v>
      </c>
      <c r="T2180" s="38">
        <f t="shared" si="238"/>
        <v>0</v>
      </c>
      <c r="U2180" s="38">
        <f t="shared" si="239"/>
        <v>0</v>
      </c>
      <c r="V2180" s="38">
        <f t="shared" si="239"/>
        <v>0</v>
      </c>
      <c r="W2180" s="38">
        <f t="shared" si="239"/>
        <v>0</v>
      </c>
      <c r="X2180" s="38">
        <f t="shared" si="240"/>
        <v>0</v>
      </c>
      <c r="Y2180" s="38">
        <f t="shared" si="240"/>
        <v>0</v>
      </c>
      <c r="Z2180" s="38">
        <f t="shared" si="240"/>
        <v>0</v>
      </c>
      <c r="AA2180" s="38">
        <f t="shared" si="240"/>
        <v>0</v>
      </c>
      <c r="AB2180" s="38">
        <f t="shared" si="241"/>
        <v>0</v>
      </c>
      <c r="AC2180" s="38">
        <f t="shared" si="242"/>
        <v>0</v>
      </c>
      <c r="AD2180" s="38" t="str">
        <f t="shared" si="243"/>
        <v>000000000000</v>
      </c>
    </row>
    <row r="2181" spans="1:30">
      <c r="A2181" s="9" t="str">
        <f>IF('DATA ACCURATE'!A2184&lt;&gt;"",'DATA ACCURATE'!A2184,"")</f>
        <v/>
      </c>
      <c r="B2181" s="9" t="str">
        <f>IF('DATA ACCURATE'!D2184&lt;&gt;"",'DATA ACCURATE'!D2184,"")</f>
        <v/>
      </c>
      <c r="C2181" s="38" t="str">
        <f>IF($AD2181="000000000000","",INDEX(DATABASE!$W$12:$W$71,MATCH($AD2181,DATABASE!$V$12:$V$71,0)))</f>
        <v/>
      </c>
      <c r="D2181" s="34" t="str">
        <f>IF(C2181="","",IF(E2181="",INDEX(DATABASE!$AF$13:$AF$62,MATCH($C2181,DATABASE!$AC$13:$AC$62,0)),IF(E2181="2x D11",INDEX(DATABASE!$AF$13:$AF$62,MATCH($C2181,DATABASE!$AC$13:$AC$62,0))+2*DATABASE!$AF$62,IF(E2181="3x D11",INDEX(DATABASE!$AF$13:$AF$62,MATCH($C2181,DATABASE!$AC$13:$AC$62,0))+3*DATABASE!$AF$62,""))))</f>
        <v/>
      </c>
      <c r="E2181" s="38" t="str">
        <f>IF(AND($K2181="Y",$G2181&lt;&gt;"UNYIL",$F2181&lt;DATABASE!$O$8),"2x D11",IF(AND($K2181="Y",$G2181&lt;&gt;"UNYIL",$F2181&gt;=DATABASE!$O$8),"3x D11",""))</f>
        <v/>
      </c>
      <c r="F2181" s="9" t="str">
        <f>IF('DATA ACCURATE'!N2184&lt;&gt;"",'DATA ACCURATE'!N2184,"")</f>
        <v/>
      </c>
      <c r="G2181" t="str">
        <f>IF(F2181="","",IF(F2181&lt;=DATABASE!$I$8,"UNYIL",IF(F2181&lt;=DATABASE!$J$8,"KECIL",IF(F2181&lt;DATABASE!$K$8,"TANGGUNG",IF(F2181&gt;=DATABASE!$K$8,"BESAR","")))))</f>
        <v/>
      </c>
      <c r="H2181" s="16" t="str">
        <f>IF('DATA ACCURATE'!J2184&lt;&gt;"",'DATA ACCURATE'!J2184,"")</f>
        <v/>
      </c>
      <c r="I2181" s="35" t="str">
        <f>IF(B2181&lt;&gt;"",IFERROR(VLOOKUP(B2181,'DATA TIMBANGAN'!G:M,7,FALSE),VLOOKUP(B2181,'DATA TIMBANGAN'!G:M,7)),"")</f>
        <v/>
      </c>
      <c r="J2181" s="25" t="str">
        <f>IF(H2181&lt;&gt;"",IFERROR(INDEX(DATABASE!$Z$19:$Z$38,MATCH(DATEVALUE(H2181),DATABASE!$AA$19:$AA$38,0)),INDEX(DATABASE!$Z$12:$Z$18,MATCH(WEEKDAY(H2181,2),DATABASE!$AA$12:$AA$18,0))),"")</f>
        <v/>
      </c>
      <c r="K2181" s="25" t="str">
        <f>IF('DATA ACCURATE'!V2184&lt;&gt;"",'DATA ACCURATE'!V2184,"")</f>
        <v/>
      </c>
      <c r="L2181" s="80" t="str">
        <f>IF($H2181="","",IF(OR($J2181="LIBUR",AND($L2180="LIBUR",$O2180=$O2181)),"LIBUR",IF(AND(OR($L2180="LUAR JAM KERJA 1",$L2180="LUAR JAM KERJA 2"),OR(OR(AND($H2180=$H2181,AND(OR($I2181&gt;DATABASE!$J$3,$I2181&lt;DATABASE!$J$6),((DATEVALUE($H2181)+$I2181)-(DATEVALUE($H2180)+$I2180))&lt;DATABASE!$J$6)),AND($H2180=$H2181,$O2180=$O2181,OR($I2181&gt;DATABASE!$J$6,$I2181&lt;DATABASE!$J$3))),AND(($H2181-$H2180)=1,OR($I2181&lt;DATABASE!$I$6,((DATEVALUE($H2181)+$I2181)-(DATEVALUE($H2180)+$I2180))&lt;DATABASE!$J$6))),$A2181=$A2180),"LUAR JAM KERJA 2",IF(AND(OR(WEEKDAY($H2181,2)=1,WEEKDAY($H2181,2)=2,WEEKDAY($H2181,2)=3,WEEKDAY($H2181,2)=4,WEEKDAY($H2181,2)=5),$I2181&lt;=DATABASE!$J$3,$I2181&gt;=DATABASE!$I$3),"JAM KERJA",IF(AND(WEEKDAY($H2181,2)=6,$I2181&lt;=DATABASE!$J$4,$I2181&gt;=DATABASE!$I$4),"JAM KERJA","LUAR JAM KERJA 1")))))</f>
        <v/>
      </c>
      <c r="M2181" s="33" t="str">
        <f>IF('DATA ACCURATE'!T2184&lt;&gt;"",IF('DATA ACCURATE'!T2184&gt;100,'DATA ACCURATE'!T2184/10,'DATA ACCURATE'!T2184),"")</f>
        <v/>
      </c>
      <c r="N2181" t="str">
        <f>IF(M2181="","",IF(M2181&lt;=DATABASE!$I$9,"LOKAL",IF(M2181&lt;DATABASE!$J$9,"LUAR KOTA 1",IF($M2181&gt;=DATABASE!$J$9,"LUAR KOTA 2",""))))</f>
        <v/>
      </c>
      <c r="O2181" s="38" t="str">
        <f>IF('DATA ACCURATE'!L2184&lt;&gt;"",'DATA ACCURATE'!L2184,"")</f>
        <v/>
      </c>
      <c r="Q2181" s="38">
        <f t="shared" si="238"/>
        <v>0</v>
      </c>
      <c r="R2181" s="38">
        <f t="shared" si="238"/>
        <v>0</v>
      </c>
      <c r="S2181" s="38">
        <f t="shared" si="238"/>
        <v>0</v>
      </c>
      <c r="T2181" s="38">
        <f t="shared" si="238"/>
        <v>0</v>
      </c>
      <c r="U2181" s="38">
        <f t="shared" si="239"/>
        <v>0</v>
      </c>
      <c r="V2181" s="38">
        <f t="shared" si="239"/>
        <v>0</v>
      </c>
      <c r="W2181" s="38">
        <f t="shared" si="239"/>
        <v>0</v>
      </c>
      <c r="X2181" s="38">
        <f t="shared" si="240"/>
        <v>0</v>
      </c>
      <c r="Y2181" s="38">
        <f t="shared" si="240"/>
        <v>0</v>
      </c>
      <c r="Z2181" s="38">
        <f t="shared" si="240"/>
        <v>0</v>
      </c>
      <c r="AA2181" s="38">
        <f t="shared" si="240"/>
        <v>0</v>
      </c>
      <c r="AB2181" s="38">
        <f t="shared" si="241"/>
        <v>0</v>
      </c>
      <c r="AC2181" s="38">
        <f t="shared" si="242"/>
        <v>0</v>
      </c>
      <c r="AD2181" s="38" t="str">
        <f t="shared" si="243"/>
        <v>000000000000</v>
      </c>
    </row>
    <row r="2182" spans="1:30">
      <c r="A2182" s="9" t="str">
        <f>IF('DATA ACCURATE'!A2185&lt;&gt;"",'DATA ACCURATE'!A2185,"")</f>
        <v/>
      </c>
      <c r="B2182" s="9" t="str">
        <f>IF('DATA ACCURATE'!D2185&lt;&gt;"",'DATA ACCURATE'!D2185,"")</f>
        <v/>
      </c>
      <c r="C2182" s="38" t="str">
        <f>IF($AD2182="000000000000","",INDEX(DATABASE!$W$12:$W$71,MATCH($AD2182,DATABASE!$V$12:$V$71,0)))</f>
        <v/>
      </c>
      <c r="D2182" s="34" t="str">
        <f>IF(C2182="","",IF(E2182="",INDEX(DATABASE!$AF$13:$AF$62,MATCH($C2182,DATABASE!$AC$13:$AC$62,0)),IF(E2182="2x D11",INDEX(DATABASE!$AF$13:$AF$62,MATCH($C2182,DATABASE!$AC$13:$AC$62,0))+2*DATABASE!$AF$62,IF(E2182="3x D11",INDEX(DATABASE!$AF$13:$AF$62,MATCH($C2182,DATABASE!$AC$13:$AC$62,0))+3*DATABASE!$AF$62,""))))</f>
        <v/>
      </c>
      <c r="E2182" s="38" t="str">
        <f>IF(AND($K2182="Y",$G2182&lt;&gt;"UNYIL",$F2182&lt;DATABASE!$O$8),"2x D11",IF(AND($K2182="Y",$G2182&lt;&gt;"UNYIL",$F2182&gt;=DATABASE!$O$8),"3x D11",""))</f>
        <v/>
      </c>
      <c r="F2182" s="9" t="str">
        <f>IF('DATA ACCURATE'!N2185&lt;&gt;"",'DATA ACCURATE'!N2185,"")</f>
        <v/>
      </c>
      <c r="G2182" t="str">
        <f>IF(F2182="","",IF(F2182&lt;=DATABASE!$I$8,"UNYIL",IF(F2182&lt;=DATABASE!$J$8,"KECIL",IF(F2182&lt;DATABASE!$K$8,"TANGGUNG",IF(F2182&gt;=DATABASE!$K$8,"BESAR","")))))</f>
        <v/>
      </c>
      <c r="H2182" s="16" t="str">
        <f>IF('DATA ACCURATE'!J2185&lt;&gt;"",'DATA ACCURATE'!J2185,"")</f>
        <v/>
      </c>
      <c r="I2182" s="35" t="str">
        <f>IF(B2182&lt;&gt;"",IFERROR(VLOOKUP(B2182,'DATA TIMBANGAN'!G:M,7,FALSE),VLOOKUP(B2182,'DATA TIMBANGAN'!G:M,7)),"")</f>
        <v/>
      </c>
      <c r="J2182" s="25" t="str">
        <f>IF(H2182&lt;&gt;"",IFERROR(INDEX(DATABASE!$Z$19:$Z$38,MATCH(DATEVALUE(H2182),DATABASE!$AA$19:$AA$38,0)),INDEX(DATABASE!$Z$12:$Z$18,MATCH(WEEKDAY(H2182,2),DATABASE!$AA$12:$AA$18,0))),"")</f>
        <v/>
      </c>
      <c r="K2182" s="25" t="str">
        <f>IF('DATA ACCURATE'!V2185&lt;&gt;"",'DATA ACCURATE'!V2185,"")</f>
        <v/>
      </c>
      <c r="L2182" s="80" t="str">
        <f>IF($H2182="","",IF(OR($J2182="LIBUR",AND($L2181="LIBUR",$O2181=$O2182)),"LIBUR",IF(AND(OR($L2181="LUAR JAM KERJA 1",$L2181="LUAR JAM KERJA 2"),OR(OR(AND($H2181=$H2182,AND(OR($I2182&gt;DATABASE!$J$3,$I2182&lt;DATABASE!$J$6),((DATEVALUE($H2182)+$I2182)-(DATEVALUE($H2181)+$I2181))&lt;DATABASE!$J$6)),AND($H2181=$H2182,$O2181=$O2182,OR($I2182&gt;DATABASE!$J$6,$I2182&lt;DATABASE!$J$3))),AND(($H2182-$H2181)=1,OR($I2182&lt;DATABASE!$I$6,((DATEVALUE($H2182)+$I2182)-(DATEVALUE($H2181)+$I2181))&lt;DATABASE!$J$6))),$A2182=$A2181),"LUAR JAM KERJA 2",IF(AND(OR(WEEKDAY($H2182,2)=1,WEEKDAY($H2182,2)=2,WEEKDAY($H2182,2)=3,WEEKDAY($H2182,2)=4,WEEKDAY($H2182,2)=5),$I2182&lt;=DATABASE!$J$3,$I2182&gt;=DATABASE!$I$3),"JAM KERJA",IF(AND(WEEKDAY($H2182,2)=6,$I2182&lt;=DATABASE!$J$4,$I2182&gt;=DATABASE!$I$4),"JAM KERJA","LUAR JAM KERJA 1")))))</f>
        <v/>
      </c>
      <c r="M2182" s="33" t="str">
        <f>IF('DATA ACCURATE'!T2185&lt;&gt;"",IF('DATA ACCURATE'!T2185&gt;100,'DATA ACCURATE'!T2185/10,'DATA ACCURATE'!T2185),"")</f>
        <v/>
      </c>
      <c r="N2182" t="str">
        <f>IF(M2182="","",IF(M2182&lt;=DATABASE!$I$9,"LOKAL",IF(M2182&lt;DATABASE!$J$9,"LUAR KOTA 1",IF($M2182&gt;=DATABASE!$J$9,"LUAR KOTA 2",""))))</f>
        <v/>
      </c>
      <c r="O2182" s="38" t="str">
        <f>IF('DATA ACCURATE'!L2185&lt;&gt;"",'DATA ACCURATE'!L2185,"")</f>
        <v/>
      </c>
      <c r="Q2182" s="38">
        <f t="shared" si="238"/>
        <v>0</v>
      </c>
      <c r="R2182" s="38">
        <f t="shared" si="238"/>
        <v>0</v>
      </c>
      <c r="S2182" s="38">
        <f t="shared" si="238"/>
        <v>0</v>
      </c>
      <c r="T2182" s="38">
        <f t="shared" si="238"/>
        <v>0</v>
      </c>
      <c r="U2182" s="38">
        <f t="shared" si="239"/>
        <v>0</v>
      </c>
      <c r="V2182" s="38">
        <f t="shared" si="239"/>
        <v>0</v>
      </c>
      <c r="W2182" s="38">
        <f t="shared" si="239"/>
        <v>0</v>
      </c>
      <c r="X2182" s="38">
        <f t="shared" si="240"/>
        <v>0</v>
      </c>
      <c r="Y2182" s="38">
        <f t="shared" si="240"/>
        <v>0</v>
      </c>
      <c r="Z2182" s="38">
        <f t="shared" si="240"/>
        <v>0</v>
      </c>
      <c r="AA2182" s="38">
        <f t="shared" si="240"/>
        <v>0</v>
      </c>
      <c r="AB2182" s="38">
        <f t="shared" si="241"/>
        <v>0</v>
      </c>
      <c r="AC2182" s="38">
        <f t="shared" si="242"/>
        <v>0</v>
      </c>
      <c r="AD2182" s="38" t="str">
        <f t="shared" si="243"/>
        <v>000000000000</v>
      </c>
    </row>
    <row r="2183" spans="1:30">
      <c r="A2183" s="9" t="str">
        <f>IF('DATA ACCURATE'!A2186&lt;&gt;"",'DATA ACCURATE'!A2186,"")</f>
        <v/>
      </c>
      <c r="B2183" s="9" t="str">
        <f>IF('DATA ACCURATE'!D2186&lt;&gt;"",'DATA ACCURATE'!D2186,"")</f>
        <v/>
      </c>
      <c r="C2183" s="38" t="str">
        <f>IF($AD2183="000000000000","",INDEX(DATABASE!$W$12:$W$71,MATCH($AD2183,DATABASE!$V$12:$V$71,0)))</f>
        <v/>
      </c>
      <c r="D2183" s="34" t="str">
        <f>IF(C2183="","",IF(E2183="",INDEX(DATABASE!$AF$13:$AF$62,MATCH($C2183,DATABASE!$AC$13:$AC$62,0)),IF(E2183="2x D11",INDEX(DATABASE!$AF$13:$AF$62,MATCH($C2183,DATABASE!$AC$13:$AC$62,0))+2*DATABASE!$AF$62,IF(E2183="3x D11",INDEX(DATABASE!$AF$13:$AF$62,MATCH($C2183,DATABASE!$AC$13:$AC$62,0))+3*DATABASE!$AF$62,""))))</f>
        <v/>
      </c>
      <c r="E2183" s="38" t="str">
        <f>IF(AND($K2183="Y",$G2183&lt;&gt;"UNYIL",$F2183&lt;DATABASE!$O$8),"2x D11",IF(AND($K2183="Y",$G2183&lt;&gt;"UNYIL",$F2183&gt;=DATABASE!$O$8),"3x D11",""))</f>
        <v/>
      </c>
      <c r="F2183" s="9" t="str">
        <f>IF('DATA ACCURATE'!N2186&lt;&gt;"",'DATA ACCURATE'!N2186,"")</f>
        <v/>
      </c>
      <c r="G2183" t="str">
        <f>IF(F2183="","",IF(F2183&lt;=DATABASE!$I$8,"UNYIL",IF(F2183&lt;=DATABASE!$J$8,"KECIL",IF(F2183&lt;DATABASE!$K$8,"TANGGUNG",IF(F2183&gt;=DATABASE!$K$8,"BESAR","")))))</f>
        <v/>
      </c>
      <c r="H2183" s="16" t="str">
        <f>IF('DATA ACCURATE'!J2186&lt;&gt;"",'DATA ACCURATE'!J2186,"")</f>
        <v/>
      </c>
      <c r="I2183" s="35" t="str">
        <f>IF(B2183&lt;&gt;"",IFERROR(VLOOKUP(B2183,'DATA TIMBANGAN'!G:M,7,FALSE),VLOOKUP(B2183,'DATA TIMBANGAN'!G:M,7)),"")</f>
        <v/>
      </c>
      <c r="J2183" s="25" t="str">
        <f>IF(H2183&lt;&gt;"",IFERROR(INDEX(DATABASE!$Z$19:$Z$38,MATCH(DATEVALUE(H2183),DATABASE!$AA$19:$AA$38,0)),INDEX(DATABASE!$Z$12:$Z$18,MATCH(WEEKDAY(H2183,2),DATABASE!$AA$12:$AA$18,0))),"")</f>
        <v/>
      </c>
      <c r="K2183" s="25" t="str">
        <f>IF('DATA ACCURATE'!V2186&lt;&gt;"",'DATA ACCURATE'!V2186,"")</f>
        <v/>
      </c>
      <c r="L2183" s="80" t="str">
        <f>IF($H2183="","",IF(OR($J2183="LIBUR",AND($L2182="LIBUR",$O2182=$O2183)),"LIBUR",IF(AND(OR($L2182="LUAR JAM KERJA 1",$L2182="LUAR JAM KERJA 2"),OR(OR(AND($H2182=$H2183,AND(OR($I2183&gt;DATABASE!$J$3,$I2183&lt;DATABASE!$J$6),((DATEVALUE($H2183)+$I2183)-(DATEVALUE($H2182)+$I2182))&lt;DATABASE!$J$6)),AND($H2182=$H2183,$O2182=$O2183,OR($I2183&gt;DATABASE!$J$6,$I2183&lt;DATABASE!$J$3))),AND(($H2183-$H2182)=1,OR($I2183&lt;DATABASE!$I$6,((DATEVALUE($H2183)+$I2183)-(DATEVALUE($H2182)+$I2182))&lt;DATABASE!$J$6))),$A2183=$A2182),"LUAR JAM KERJA 2",IF(AND(OR(WEEKDAY($H2183,2)=1,WEEKDAY($H2183,2)=2,WEEKDAY($H2183,2)=3,WEEKDAY($H2183,2)=4,WEEKDAY($H2183,2)=5),$I2183&lt;=DATABASE!$J$3,$I2183&gt;=DATABASE!$I$3),"JAM KERJA",IF(AND(WEEKDAY($H2183,2)=6,$I2183&lt;=DATABASE!$J$4,$I2183&gt;=DATABASE!$I$4),"JAM KERJA","LUAR JAM KERJA 1")))))</f>
        <v/>
      </c>
      <c r="M2183" s="33" t="str">
        <f>IF('DATA ACCURATE'!T2186&lt;&gt;"",IF('DATA ACCURATE'!T2186&gt;100,'DATA ACCURATE'!T2186/10,'DATA ACCURATE'!T2186),"")</f>
        <v/>
      </c>
      <c r="N2183" t="str">
        <f>IF(M2183="","",IF(M2183&lt;=DATABASE!$I$9,"LOKAL",IF(M2183&lt;DATABASE!$J$9,"LUAR KOTA 1",IF($M2183&gt;=DATABASE!$J$9,"LUAR KOTA 2",""))))</f>
        <v/>
      </c>
      <c r="O2183" s="38" t="str">
        <f>IF('DATA ACCURATE'!L2186&lt;&gt;"",'DATA ACCURATE'!L2186,"")</f>
        <v/>
      </c>
      <c r="Q2183" s="38">
        <f t="shared" si="238"/>
        <v>0</v>
      </c>
      <c r="R2183" s="38">
        <f t="shared" si="238"/>
        <v>0</v>
      </c>
      <c r="S2183" s="38">
        <f t="shared" si="238"/>
        <v>0</v>
      </c>
      <c r="T2183" s="38">
        <f t="shared" si="238"/>
        <v>0</v>
      </c>
      <c r="U2183" s="38">
        <f t="shared" si="239"/>
        <v>0</v>
      </c>
      <c r="V2183" s="38">
        <f t="shared" si="239"/>
        <v>0</v>
      </c>
      <c r="W2183" s="38">
        <f t="shared" si="239"/>
        <v>0</v>
      </c>
      <c r="X2183" s="38">
        <f t="shared" si="240"/>
        <v>0</v>
      </c>
      <c r="Y2183" s="38">
        <f t="shared" si="240"/>
        <v>0</v>
      </c>
      <c r="Z2183" s="38">
        <f t="shared" si="240"/>
        <v>0</v>
      </c>
      <c r="AA2183" s="38">
        <f t="shared" si="240"/>
        <v>0</v>
      </c>
      <c r="AB2183" s="38">
        <f t="shared" si="241"/>
        <v>0</v>
      </c>
      <c r="AC2183" s="38">
        <f t="shared" si="242"/>
        <v>0</v>
      </c>
      <c r="AD2183" s="38" t="str">
        <f t="shared" si="243"/>
        <v>000000000000</v>
      </c>
    </row>
    <row r="2184" spans="1:30">
      <c r="A2184" s="9" t="str">
        <f>IF('DATA ACCURATE'!A2187&lt;&gt;"",'DATA ACCURATE'!A2187,"")</f>
        <v/>
      </c>
      <c r="B2184" s="9" t="str">
        <f>IF('DATA ACCURATE'!D2187&lt;&gt;"",'DATA ACCURATE'!D2187,"")</f>
        <v/>
      </c>
      <c r="C2184" s="38" t="str">
        <f>IF($AD2184="000000000000","",INDEX(DATABASE!$W$12:$W$71,MATCH($AD2184,DATABASE!$V$12:$V$71,0)))</f>
        <v/>
      </c>
      <c r="D2184" s="34" t="str">
        <f>IF(C2184="","",IF(E2184="",INDEX(DATABASE!$AF$13:$AF$62,MATCH($C2184,DATABASE!$AC$13:$AC$62,0)),IF(E2184="2x D11",INDEX(DATABASE!$AF$13:$AF$62,MATCH($C2184,DATABASE!$AC$13:$AC$62,0))+2*DATABASE!$AF$62,IF(E2184="3x D11",INDEX(DATABASE!$AF$13:$AF$62,MATCH($C2184,DATABASE!$AC$13:$AC$62,0))+3*DATABASE!$AF$62,""))))</f>
        <v/>
      </c>
      <c r="E2184" s="38" t="str">
        <f>IF(AND($K2184="Y",$G2184&lt;&gt;"UNYIL",$F2184&lt;DATABASE!$O$8),"2x D11",IF(AND($K2184="Y",$G2184&lt;&gt;"UNYIL",$F2184&gt;=DATABASE!$O$8),"3x D11",""))</f>
        <v/>
      </c>
      <c r="F2184" s="9" t="str">
        <f>IF('DATA ACCURATE'!N2187&lt;&gt;"",'DATA ACCURATE'!N2187,"")</f>
        <v/>
      </c>
      <c r="G2184" t="str">
        <f>IF(F2184="","",IF(F2184&lt;=DATABASE!$I$8,"UNYIL",IF(F2184&lt;=DATABASE!$J$8,"KECIL",IF(F2184&lt;DATABASE!$K$8,"TANGGUNG",IF(F2184&gt;=DATABASE!$K$8,"BESAR","")))))</f>
        <v/>
      </c>
      <c r="H2184" s="16" t="str">
        <f>IF('DATA ACCURATE'!J2187&lt;&gt;"",'DATA ACCURATE'!J2187,"")</f>
        <v/>
      </c>
      <c r="I2184" s="35" t="str">
        <f>IF(B2184&lt;&gt;"",IFERROR(VLOOKUP(B2184,'DATA TIMBANGAN'!G:M,7,FALSE),VLOOKUP(B2184,'DATA TIMBANGAN'!G:M,7)),"")</f>
        <v/>
      </c>
      <c r="J2184" s="25" t="str">
        <f>IF(H2184&lt;&gt;"",IFERROR(INDEX(DATABASE!$Z$19:$Z$38,MATCH(DATEVALUE(H2184),DATABASE!$AA$19:$AA$38,0)),INDEX(DATABASE!$Z$12:$Z$18,MATCH(WEEKDAY(H2184,2),DATABASE!$AA$12:$AA$18,0))),"")</f>
        <v/>
      </c>
      <c r="K2184" s="25" t="str">
        <f>IF('DATA ACCURATE'!V2187&lt;&gt;"",'DATA ACCURATE'!V2187,"")</f>
        <v/>
      </c>
      <c r="L2184" s="80" t="str">
        <f>IF($H2184="","",IF(OR($J2184="LIBUR",AND($L2183="LIBUR",$O2183=$O2184)),"LIBUR",IF(AND(OR($L2183="LUAR JAM KERJA 1",$L2183="LUAR JAM KERJA 2"),OR(OR(AND($H2183=$H2184,AND(OR($I2184&gt;DATABASE!$J$3,$I2184&lt;DATABASE!$J$6),((DATEVALUE($H2184)+$I2184)-(DATEVALUE($H2183)+$I2183))&lt;DATABASE!$J$6)),AND($H2183=$H2184,$O2183=$O2184,OR($I2184&gt;DATABASE!$J$6,$I2184&lt;DATABASE!$J$3))),AND(($H2184-$H2183)=1,OR($I2184&lt;DATABASE!$I$6,((DATEVALUE($H2184)+$I2184)-(DATEVALUE($H2183)+$I2183))&lt;DATABASE!$J$6))),$A2184=$A2183),"LUAR JAM KERJA 2",IF(AND(OR(WEEKDAY($H2184,2)=1,WEEKDAY($H2184,2)=2,WEEKDAY($H2184,2)=3,WEEKDAY($H2184,2)=4,WEEKDAY($H2184,2)=5),$I2184&lt;=DATABASE!$J$3,$I2184&gt;=DATABASE!$I$3),"JAM KERJA",IF(AND(WEEKDAY($H2184,2)=6,$I2184&lt;=DATABASE!$J$4,$I2184&gt;=DATABASE!$I$4),"JAM KERJA","LUAR JAM KERJA 1")))))</f>
        <v/>
      </c>
      <c r="M2184" s="33" t="str">
        <f>IF('DATA ACCURATE'!T2187&lt;&gt;"",IF('DATA ACCURATE'!T2187&gt;100,'DATA ACCURATE'!T2187/10,'DATA ACCURATE'!T2187),"")</f>
        <v/>
      </c>
      <c r="N2184" t="str">
        <f>IF(M2184="","",IF(M2184&lt;=DATABASE!$I$9,"LOKAL",IF(M2184&lt;DATABASE!$J$9,"LUAR KOTA 1",IF($M2184&gt;=DATABASE!$J$9,"LUAR KOTA 2",""))))</f>
        <v/>
      </c>
      <c r="O2184" s="38" t="str">
        <f>IF('DATA ACCURATE'!L2187&lt;&gt;"",'DATA ACCURATE'!L2187,"")</f>
        <v/>
      </c>
      <c r="Q2184" s="38">
        <f t="shared" si="238"/>
        <v>0</v>
      </c>
      <c r="R2184" s="38">
        <f t="shared" si="238"/>
        <v>0</v>
      </c>
      <c r="S2184" s="38">
        <f t="shared" si="238"/>
        <v>0</v>
      </c>
      <c r="T2184" s="38">
        <f t="shared" si="238"/>
        <v>0</v>
      </c>
      <c r="U2184" s="38">
        <f t="shared" si="239"/>
        <v>0</v>
      </c>
      <c r="V2184" s="38">
        <f t="shared" si="239"/>
        <v>0</v>
      </c>
      <c r="W2184" s="38">
        <f t="shared" si="239"/>
        <v>0</v>
      </c>
      <c r="X2184" s="38">
        <f t="shared" si="240"/>
        <v>0</v>
      </c>
      <c r="Y2184" s="38">
        <f t="shared" si="240"/>
        <v>0</v>
      </c>
      <c r="Z2184" s="38">
        <f t="shared" si="240"/>
        <v>0</v>
      </c>
      <c r="AA2184" s="38">
        <f t="shared" si="240"/>
        <v>0</v>
      </c>
      <c r="AB2184" s="38">
        <f t="shared" si="241"/>
        <v>0</v>
      </c>
      <c r="AC2184" s="38">
        <f t="shared" si="242"/>
        <v>0</v>
      </c>
      <c r="AD2184" s="38" t="str">
        <f t="shared" si="243"/>
        <v>000000000000</v>
      </c>
    </row>
    <row r="2185" spans="1:30">
      <c r="A2185" s="9" t="str">
        <f>IF('DATA ACCURATE'!A2188&lt;&gt;"",'DATA ACCURATE'!A2188,"")</f>
        <v/>
      </c>
      <c r="B2185" s="9" t="str">
        <f>IF('DATA ACCURATE'!D2188&lt;&gt;"",'DATA ACCURATE'!D2188,"")</f>
        <v/>
      </c>
      <c r="C2185" s="38" t="str">
        <f>IF($AD2185="000000000000","",INDEX(DATABASE!$W$12:$W$71,MATCH($AD2185,DATABASE!$V$12:$V$71,0)))</f>
        <v/>
      </c>
      <c r="D2185" s="34" t="str">
        <f>IF(C2185="","",IF(E2185="",INDEX(DATABASE!$AF$13:$AF$62,MATCH($C2185,DATABASE!$AC$13:$AC$62,0)),IF(E2185="2x D11",INDEX(DATABASE!$AF$13:$AF$62,MATCH($C2185,DATABASE!$AC$13:$AC$62,0))+2*DATABASE!$AF$62,IF(E2185="3x D11",INDEX(DATABASE!$AF$13:$AF$62,MATCH($C2185,DATABASE!$AC$13:$AC$62,0))+3*DATABASE!$AF$62,""))))</f>
        <v/>
      </c>
      <c r="E2185" s="38" t="str">
        <f>IF(AND($K2185="Y",$G2185&lt;&gt;"UNYIL",$F2185&lt;DATABASE!$O$8),"2x D11",IF(AND($K2185="Y",$G2185&lt;&gt;"UNYIL",$F2185&gt;=DATABASE!$O$8),"3x D11",""))</f>
        <v/>
      </c>
      <c r="F2185" s="9" t="str">
        <f>IF('DATA ACCURATE'!N2188&lt;&gt;"",'DATA ACCURATE'!N2188,"")</f>
        <v/>
      </c>
      <c r="G2185" t="str">
        <f>IF(F2185="","",IF(F2185&lt;=DATABASE!$I$8,"UNYIL",IF(F2185&lt;=DATABASE!$J$8,"KECIL",IF(F2185&lt;DATABASE!$K$8,"TANGGUNG",IF(F2185&gt;=DATABASE!$K$8,"BESAR","")))))</f>
        <v/>
      </c>
      <c r="H2185" s="16" t="str">
        <f>IF('DATA ACCURATE'!J2188&lt;&gt;"",'DATA ACCURATE'!J2188,"")</f>
        <v/>
      </c>
      <c r="I2185" s="35" t="str">
        <f>IF(B2185&lt;&gt;"",IFERROR(VLOOKUP(B2185,'DATA TIMBANGAN'!G:M,7,FALSE),VLOOKUP(B2185,'DATA TIMBANGAN'!G:M,7)),"")</f>
        <v/>
      </c>
      <c r="J2185" s="25" t="str">
        <f>IF(H2185&lt;&gt;"",IFERROR(INDEX(DATABASE!$Z$19:$Z$38,MATCH(DATEVALUE(H2185),DATABASE!$AA$19:$AA$38,0)),INDEX(DATABASE!$Z$12:$Z$18,MATCH(WEEKDAY(H2185,2),DATABASE!$AA$12:$AA$18,0))),"")</f>
        <v/>
      </c>
      <c r="K2185" s="25" t="str">
        <f>IF('DATA ACCURATE'!V2188&lt;&gt;"",'DATA ACCURATE'!V2188,"")</f>
        <v/>
      </c>
      <c r="L2185" s="80" t="str">
        <f>IF($H2185="","",IF(OR($J2185="LIBUR",AND($L2184="LIBUR",$O2184=$O2185)),"LIBUR",IF(AND(OR($L2184="LUAR JAM KERJA 1",$L2184="LUAR JAM KERJA 2"),OR(OR(AND($H2184=$H2185,AND(OR($I2185&gt;DATABASE!$J$3,$I2185&lt;DATABASE!$J$6),((DATEVALUE($H2185)+$I2185)-(DATEVALUE($H2184)+$I2184))&lt;DATABASE!$J$6)),AND($H2184=$H2185,$O2184=$O2185,OR($I2185&gt;DATABASE!$J$6,$I2185&lt;DATABASE!$J$3))),AND(($H2185-$H2184)=1,OR($I2185&lt;DATABASE!$I$6,((DATEVALUE($H2185)+$I2185)-(DATEVALUE($H2184)+$I2184))&lt;DATABASE!$J$6))),$A2185=$A2184),"LUAR JAM KERJA 2",IF(AND(OR(WEEKDAY($H2185,2)=1,WEEKDAY($H2185,2)=2,WEEKDAY($H2185,2)=3,WEEKDAY($H2185,2)=4,WEEKDAY($H2185,2)=5),$I2185&lt;=DATABASE!$J$3,$I2185&gt;=DATABASE!$I$3),"JAM KERJA",IF(AND(WEEKDAY($H2185,2)=6,$I2185&lt;=DATABASE!$J$4,$I2185&gt;=DATABASE!$I$4),"JAM KERJA","LUAR JAM KERJA 1")))))</f>
        <v/>
      </c>
      <c r="M2185" s="33" t="str">
        <f>IF('DATA ACCURATE'!T2188&lt;&gt;"",IF('DATA ACCURATE'!T2188&gt;100,'DATA ACCURATE'!T2188/10,'DATA ACCURATE'!T2188),"")</f>
        <v/>
      </c>
      <c r="N2185" t="str">
        <f>IF(M2185="","",IF(M2185&lt;=DATABASE!$I$9,"LOKAL",IF(M2185&lt;DATABASE!$J$9,"LUAR KOTA 1",IF($M2185&gt;=DATABASE!$J$9,"LUAR KOTA 2",""))))</f>
        <v/>
      </c>
      <c r="O2185" s="38" t="str">
        <f>IF('DATA ACCURATE'!L2188&lt;&gt;"",'DATA ACCURATE'!L2188,"")</f>
        <v/>
      </c>
      <c r="Q2185" s="38">
        <f t="shared" si="238"/>
        <v>0</v>
      </c>
      <c r="R2185" s="38">
        <f t="shared" si="238"/>
        <v>0</v>
      </c>
      <c r="S2185" s="38">
        <f t="shared" si="238"/>
        <v>0</v>
      </c>
      <c r="T2185" s="38">
        <f t="shared" si="238"/>
        <v>0</v>
      </c>
      <c r="U2185" s="38">
        <f t="shared" si="239"/>
        <v>0</v>
      </c>
      <c r="V2185" s="38">
        <f t="shared" si="239"/>
        <v>0</v>
      </c>
      <c r="W2185" s="38">
        <f t="shared" si="239"/>
        <v>0</v>
      </c>
      <c r="X2185" s="38">
        <f t="shared" si="240"/>
        <v>0</v>
      </c>
      <c r="Y2185" s="38">
        <f t="shared" si="240"/>
        <v>0</v>
      </c>
      <c r="Z2185" s="38">
        <f t="shared" si="240"/>
        <v>0</v>
      </c>
      <c r="AA2185" s="38">
        <f t="shared" si="240"/>
        <v>0</v>
      </c>
      <c r="AB2185" s="38">
        <f t="shared" si="241"/>
        <v>0</v>
      </c>
      <c r="AC2185" s="38">
        <f t="shared" si="242"/>
        <v>0</v>
      </c>
      <c r="AD2185" s="38" t="str">
        <f t="shared" si="243"/>
        <v>000000000000</v>
      </c>
    </row>
    <row r="2186" spans="1:30">
      <c r="A2186" s="9" t="str">
        <f>IF('DATA ACCURATE'!A2189&lt;&gt;"",'DATA ACCURATE'!A2189,"")</f>
        <v/>
      </c>
      <c r="B2186" s="9" t="str">
        <f>IF('DATA ACCURATE'!D2189&lt;&gt;"",'DATA ACCURATE'!D2189,"")</f>
        <v/>
      </c>
      <c r="C2186" s="38" t="str">
        <f>IF($AD2186="000000000000","",INDEX(DATABASE!$W$12:$W$71,MATCH($AD2186,DATABASE!$V$12:$V$71,0)))</f>
        <v/>
      </c>
      <c r="D2186" s="34" t="str">
        <f>IF(C2186="","",IF(E2186="",INDEX(DATABASE!$AF$13:$AF$62,MATCH($C2186,DATABASE!$AC$13:$AC$62,0)),IF(E2186="2x D11",INDEX(DATABASE!$AF$13:$AF$62,MATCH($C2186,DATABASE!$AC$13:$AC$62,0))+2*DATABASE!$AF$62,IF(E2186="3x D11",INDEX(DATABASE!$AF$13:$AF$62,MATCH($C2186,DATABASE!$AC$13:$AC$62,0))+3*DATABASE!$AF$62,""))))</f>
        <v/>
      </c>
      <c r="E2186" s="38" t="str">
        <f>IF(AND($K2186="Y",$G2186&lt;&gt;"UNYIL",$F2186&lt;DATABASE!$O$8),"2x D11",IF(AND($K2186="Y",$G2186&lt;&gt;"UNYIL",$F2186&gt;=DATABASE!$O$8),"3x D11",""))</f>
        <v/>
      </c>
      <c r="F2186" s="9" t="str">
        <f>IF('DATA ACCURATE'!N2189&lt;&gt;"",'DATA ACCURATE'!N2189,"")</f>
        <v/>
      </c>
      <c r="G2186" t="str">
        <f>IF(F2186="","",IF(F2186&lt;=DATABASE!$I$8,"UNYIL",IF(F2186&lt;=DATABASE!$J$8,"KECIL",IF(F2186&lt;DATABASE!$K$8,"TANGGUNG",IF(F2186&gt;=DATABASE!$K$8,"BESAR","")))))</f>
        <v/>
      </c>
      <c r="H2186" s="16" t="str">
        <f>IF('DATA ACCURATE'!J2189&lt;&gt;"",'DATA ACCURATE'!J2189,"")</f>
        <v/>
      </c>
      <c r="I2186" s="35" t="str">
        <f>IF(B2186&lt;&gt;"",IFERROR(VLOOKUP(B2186,'DATA TIMBANGAN'!G:M,7,FALSE),VLOOKUP(B2186,'DATA TIMBANGAN'!G:M,7)),"")</f>
        <v/>
      </c>
      <c r="J2186" s="25" t="str">
        <f>IF(H2186&lt;&gt;"",IFERROR(INDEX(DATABASE!$Z$19:$Z$38,MATCH(DATEVALUE(H2186),DATABASE!$AA$19:$AA$38,0)),INDEX(DATABASE!$Z$12:$Z$18,MATCH(WEEKDAY(H2186,2),DATABASE!$AA$12:$AA$18,0))),"")</f>
        <v/>
      </c>
      <c r="K2186" s="25" t="str">
        <f>IF('DATA ACCURATE'!V2189&lt;&gt;"",'DATA ACCURATE'!V2189,"")</f>
        <v/>
      </c>
      <c r="L2186" s="80" t="str">
        <f>IF($H2186="","",IF(OR($J2186="LIBUR",AND($L2185="LIBUR",$O2185=$O2186)),"LIBUR",IF(AND(OR($L2185="LUAR JAM KERJA 1",$L2185="LUAR JAM KERJA 2"),OR(OR(AND($H2185=$H2186,AND(OR($I2186&gt;DATABASE!$J$3,$I2186&lt;DATABASE!$J$6),((DATEVALUE($H2186)+$I2186)-(DATEVALUE($H2185)+$I2185))&lt;DATABASE!$J$6)),AND($H2185=$H2186,$O2185=$O2186,OR($I2186&gt;DATABASE!$J$6,$I2186&lt;DATABASE!$J$3))),AND(($H2186-$H2185)=1,OR($I2186&lt;DATABASE!$I$6,((DATEVALUE($H2186)+$I2186)-(DATEVALUE($H2185)+$I2185))&lt;DATABASE!$J$6))),$A2186=$A2185),"LUAR JAM KERJA 2",IF(AND(OR(WEEKDAY($H2186,2)=1,WEEKDAY($H2186,2)=2,WEEKDAY($H2186,2)=3,WEEKDAY($H2186,2)=4,WEEKDAY($H2186,2)=5),$I2186&lt;=DATABASE!$J$3,$I2186&gt;=DATABASE!$I$3),"JAM KERJA",IF(AND(WEEKDAY($H2186,2)=6,$I2186&lt;=DATABASE!$J$4,$I2186&gt;=DATABASE!$I$4),"JAM KERJA","LUAR JAM KERJA 1")))))</f>
        <v/>
      </c>
      <c r="M2186" s="33" t="str">
        <f>IF('DATA ACCURATE'!T2189&lt;&gt;"",IF('DATA ACCURATE'!T2189&gt;100,'DATA ACCURATE'!T2189/10,'DATA ACCURATE'!T2189),"")</f>
        <v/>
      </c>
      <c r="N2186" t="str">
        <f>IF(M2186="","",IF(M2186&lt;=DATABASE!$I$9,"LOKAL",IF(M2186&lt;DATABASE!$J$9,"LUAR KOTA 1",IF($M2186&gt;=DATABASE!$J$9,"LUAR KOTA 2",""))))</f>
        <v/>
      </c>
      <c r="O2186" s="38" t="str">
        <f>IF('DATA ACCURATE'!L2189&lt;&gt;"",'DATA ACCURATE'!L2189,"")</f>
        <v/>
      </c>
      <c r="Q2186" s="38">
        <f t="shared" si="238"/>
        <v>0</v>
      </c>
      <c r="R2186" s="38">
        <f t="shared" si="238"/>
        <v>0</v>
      </c>
      <c r="S2186" s="38">
        <f t="shared" si="238"/>
        <v>0</v>
      </c>
      <c r="T2186" s="38">
        <f t="shared" si="238"/>
        <v>0</v>
      </c>
      <c r="U2186" s="38">
        <f t="shared" si="239"/>
        <v>0</v>
      </c>
      <c r="V2186" s="38">
        <f t="shared" si="239"/>
        <v>0</v>
      </c>
      <c r="W2186" s="38">
        <f t="shared" si="239"/>
        <v>0</v>
      </c>
      <c r="X2186" s="38">
        <f t="shared" si="240"/>
        <v>0</v>
      </c>
      <c r="Y2186" s="38">
        <f t="shared" si="240"/>
        <v>0</v>
      </c>
      <c r="Z2186" s="38">
        <f t="shared" si="240"/>
        <v>0</v>
      </c>
      <c r="AA2186" s="38">
        <f t="shared" si="240"/>
        <v>0</v>
      </c>
      <c r="AB2186" s="38">
        <f t="shared" si="241"/>
        <v>0</v>
      </c>
      <c r="AC2186" s="38">
        <f t="shared" si="242"/>
        <v>0</v>
      </c>
      <c r="AD2186" s="38" t="str">
        <f t="shared" si="243"/>
        <v>000000000000</v>
      </c>
    </row>
    <row r="2187" spans="1:30">
      <c r="A2187" s="9" t="str">
        <f>IF('DATA ACCURATE'!A2190&lt;&gt;"",'DATA ACCURATE'!A2190,"")</f>
        <v/>
      </c>
      <c r="B2187" s="9" t="str">
        <f>IF('DATA ACCURATE'!D2190&lt;&gt;"",'DATA ACCURATE'!D2190,"")</f>
        <v/>
      </c>
      <c r="C2187" s="38" t="str">
        <f>IF($AD2187="000000000000","",INDEX(DATABASE!$W$12:$W$71,MATCH($AD2187,DATABASE!$V$12:$V$71,0)))</f>
        <v/>
      </c>
      <c r="D2187" s="34" t="str">
        <f>IF(C2187="","",IF(E2187="",INDEX(DATABASE!$AF$13:$AF$62,MATCH($C2187,DATABASE!$AC$13:$AC$62,0)),IF(E2187="2x D11",INDEX(DATABASE!$AF$13:$AF$62,MATCH($C2187,DATABASE!$AC$13:$AC$62,0))+2*DATABASE!$AF$62,IF(E2187="3x D11",INDEX(DATABASE!$AF$13:$AF$62,MATCH($C2187,DATABASE!$AC$13:$AC$62,0))+3*DATABASE!$AF$62,""))))</f>
        <v/>
      </c>
      <c r="E2187" s="38" t="str">
        <f>IF(AND($K2187="Y",$G2187&lt;&gt;"UNYIL",$F2187&lt;DATABASE!$O$8),"2x D11",IF(AND($K2187="Y",$G2187&lt;&gt;"UNYIL",$F2187&gt;=DATABASE!$O$8),"3x D11",""))</f>
        <v/>
      </c>
      <c r="F2187" s="9" t="str">
        <f>IF('DATA ACCURATE'!N2190&lt;&gt;"",'DATA ACCURATE'!N2190,"")</f>
        <v/>
      </c>
      <c r="G2187" t="str">
        <f>IF(F2187="","",IF(F2187&lt;=DATABASE!$I$8,"UNYIL",IF(F2187&lt;=DATABASE!$J$8,"KECIL",IF(F2187&lt;DATABASE!$K$8,"TANGGUNG",IF(F2187&gt;=DATABASE!$K$8,"BESAR","")))))</f>
        <v/>
      </c>
      <c r="H2187" s="16" t="str">
        <f>IF('DATA ACCURATE'!J2190&lt;&gt;"",'DATA ACCURATE'!J2190,"")</f>
        <v/>
      </c>
      <c r="I2187" s="35" t="str">
        <f>IF(B2187&lt;&gt;"",IFERROR(VLOOKUP(B2187,'DATA TIMBANGAN'!G:M,7,FALSE),VLOOKUP(B2187,'DATA TIMBANGAN'!G:M,7)),"")</f>
        <v/>
      </c>
      <c r="J2187" s="25" t="str">
        <f>IF(H2187&lt;&gt;"",IFERROR(INDEX(DATABASE!$Z$19:$Z$38,MATCH(DATEVALUE(H2187),DATABASE!$AA$19:$AA$38,0)),INDEX(DATABASE!$Z$12:$Z$18,MATCH(WEEKDAY(H2187,2),DATABASE!$AA$12:$AA$18,0))),"")</f>
        <v/>
      </c>
      <c r="K2187" s="25" t="str">
        <f>IF('DATA ACCURATE'!V2190&lt;&gt;"",'DATA ACCURATE'!V2190,"")</f>
        <v/>
      </c>
      <c r="L2187" s="80" t="str">
        <f>IF($H2187="","",IF(OR($J2187="LIBUR",AND($L2186="LIBUR",$O2186=$O2187)),"LIBUR",IF(AND(OR($L2186="LUAR JAM KERJA 1",$L2186="LUAR JAM KERJA 2"),OR(OR(AND($H2186=$H2187,AND(OR($I2187&gt;DATABASE!$J$3,$I2187&lt;DATABASE!$J$6),((DATEVALUE($H2187)+$I2187)-(DATEVALUE($H2186)+$I2186))&lt;DATABASE!$J$6)),AND($H2186=$H2187,$O2186=$O2187,OR($I2187&gt;DATABASE!$J$6,$I2187&lt;DATABASE!$J$3))),AND(($H2187-$H2186)=1,OR($I2187&lt;DATABASE!$I$6,((DATEVALUE($H2187)+$I2187)-(DATEVALUE($H2186)+$I2186))&lt;DATABASE!$J$6))),$A2187=$A2186),"LUAR JAM KERJA 2",IF(AND(OR(WEEKDAY($H2187,2)=1,WEEKDAY($H2187,2)=2,WEEKDAY($H2187,2)=3,WEEKDAY($H2187,2)=4,WEEKDAY($H2187,2)=5),$I2187&lt;=DATABASE!$J$3,$I2187&gt;=DATABASE!$I$3),"JAM KERJA",IF(AND(WEEKDAY($H2187,2)=6,$I2187&lt;=DATABASE!$J$4,$I2187&gt;=DATABASE!$I$4),"JAM KERJA","LUAR JAM KERJA 1")))))</f>
        <v/>
      </c>
      <c r="M2187" s="33" t="str">
        <f>IF('DATA ACCURATE'!T2190&lt;&gt;"",IF('DATA ACCURATE'!T2190&gt;100,'DATA ACCURATE'!T2190/10,'DATA ACCURATE'!T2190),"")</f>
        <v/>
      </c>
      <c r="N2187" t="str">
        <f>IF(M2187="","",IF(M2187&lt;=DATABASE!$I$9,"LOKAL",IF(M2187&lt;DATABASE!$J$9,"LUAR KOTA 1",IF($M2187&gt;=DATABASE!$J$9,"LUAR KOTA 2",""))))</f>
        <v/>
      </c>
      <c r="O2187" s="38" t="str">
        <f>IF('DATA ACCURATE'!L2190&lt;&gt;"",'DATA ACCURATE'!L2190,"")</f>
        <v/>
      </c>
      <c r="Q2187" s="38">
        <f t="shared" si="238"/>
        <v>0</v>
      </c>
      <c r="R2187" s="38">
        <f t="shared" si="238"/>
        <v>0</v>
      </c>
      <c r="S2187" s="38">
        <f t="shared" si="238"/>
        <v>0</v>
      </c>
      <c r="T2187" s="38">
        <f t="shared" si="238"/>
        <v>0</v>
      </c>
      <c r="U2187" s="38">
        <f t="shared" si="239"/>
        <v>0</v>
      </c>
      <c r="V2187" s="38">
        <f t="shared" si="239"/>
        <v>0</v>
      </c>
      <c r="W2187" s="38">
        <f t="shared" si="239"/>
        <v>0</v>
      </c>
      <c r="X2187" s="38">
        <f t="shared" si="240"/>
        <v>0</v>
      </c>
      <c r="Y2187" s="38">
        <f t="shared" si="240"/>
        <v>0</v>
      </c>
      <c r="Z2187" s="38">
        <f t="shared" si="240"/>
        <v>0</v>
      </c>
      <c r="AA2187" s="38">
        <f t="shared" si="240"/>
        <v>0</v>
      </c>
      <c r="AB2187" s="38">
        <f t="shared" si="241"/>
        <v>0</v>
      </c>
      <c r="AC2187" s="38">
        <f t="shared" si="242"/>
        <v>0</v>
      </c>
      <c r="AD2187" s="38" t="str">
        <f t="shared" si="243"/>
        <v>000000000000</v>
      </c>
    </row>
    <row r="2188" spans="1:30">
      <c r="A2188" s="9" t="str">
        <f>IF('DATA ACCURATE'!A2191&lt;&gt;"",'DATA ACCURATE'!A2191,"")</f>
        <v/>
      </c>
      <c r="B2188" s="9" t="str">
        <f>IF('DATA ACCURATE'!D2191&lt;&gt;"",'DATA ACCURATE'!D2191,"")</f>
        <v/>
      </c>
      <c r="C2188" s="38" t="str">
        <f>IF($AD2188="000000000000","",INDEX(DATABASE!$W$12:$W$71,MATCH($AD2188,DATABASE!$V$12:$V$71,0)))</f>
        <v/>
      </c>
      <c r="D2188" s="34" t="str">
        <f>IF(C2188="","",IF(E2188="",INDEX(DATABASE!$AF$13:$AF$62,MATCH($C2188,DATABASE!$AC$13:$AC$62,0)),IF(E2188="2x D11",INDEX(DATABASE!$AF$13:$AF$62,MATCH($C2188,DATABASE!$AC$13:$AC$62,0))+2*DATABASE!$AF$62,IF(E2188="3x D11",INDEX(DATABASE!$AF$13:$AF$62,MATCH($C2188,DATABASE!$AC$13:$AC$62,0))+3*DATABASE!$AF$62,""))))</f>
        <v/>
      </c>
      <c r="E2188" s="38" t="str">
        <f>IF(AND($K2188="Y",$G2188&lt;&gt;"UNYIL",$F2188&lt;DATABASE!$O$8),"2x D11",IF(AND($K2188="Y",$G2188&lt;&gt;"UNYIL",$F2188&gt;=DATABASE!$O$8),"3x D11",""))</f>
        <v/>
      </c>
      <c r="F2188" s="9" t="str">
        <f>IF('DATA ACCURATE'!N2191&lt;&gt;"",'DATA ACCURATE'!N2191,"")</f>
        <v/>
      </c>
      <c r="G2188" t="str">
        <f>IF(F2188="","",IF(F2188&lt;=DATABASE!$I$8,"UNYIL",IF(F2188&lt;=DATABASE!$J$8,"KECIL",IF(F2188&lt;DATABASE!$K$8,"TANGGUNG",IF(F2188&gt;=DATABASE!$K$8,"BESAR","")))))</f>
        <v/>
      </c>
      <c r="H2188" s="16" t="str">
        <f>IF('DATA ACCURATE'!J2191&lt;&gt;"",'DATA ACCURATE'!J2191,"")</f>
        <v/>
      </c>
      <c r="I2188" s="35" t="str">
        <f>IF(B2188&lt;&gt;"",IFERROR(VLOOKUP(B2188,'DATA TIMBANGAN'!G:M,7,FALSE),VLOOKUP(B2188,'DATA TIMBANGAN'!G:M,7)),"")</f>
        <v/>
      </c>
      <c r="J2188" s="25" t="str">
        <f>IF(H2188&lt;&gt;"",IFERROR(INDEX(DATABASE!$Z$19:$Z$38,MATCH(DATEVALUE(H2188),DATABASE!$AA$19:$AA$38,0)),INDEX(DATABASE!$Z$12:$Z$18,MATCH(WEEKDAY(H2188,2),DATABASE!$AA$12:$AA$18,0))),"")</f>
        <v/>
      </c>
      <c r="K2188" s="25" t="str">
        <f>IF('DATA ACCURATE'!V2191&lt;&gt;"",'DATA ACCURATE'!V2191,"")</f>
        <v/>
      </c>
      <c r="L2188" s="80" t="str">
        <f>IF($H2188="","",IF(OR($J2188="LIBUR",AND($L2187="LIBUR",$O2187=$O2188)),"LIBUR",IF(AND(OR($L2187="LUAR JAM KERJA 1",$L2187="LUAR JAM KERJA 2"),OR(OR(AND($H2187=$H2188,AND(OR($I2188&gt;DATABASE!$J$3,$I2188&lt;DATABASE!$J$6),((DATEVALUE($H2188)+$I2188)-(DATEVALUE($H2187)+$I2187))&lt;DATABASE!$J$6)),AND($H2187=$H2188,$O2187=$O2188,OR($I2188&gt;DATABASE!$J$6,$I2188&lt;DATABASE!$J$3))),AND(($H2188-$H2187)=1,OR($I2188&lt;DATABASE!$I$6,((DATEVALUE($H2188)+$I2188)-(DATEVALUE($H2187)+$I2187))&lt;DATABASE!$J$6))),$A2188=$A2187),"LUAR JAM KERJA 2",IF(AND(OR(WEEKDAY($H2188,2)=1,WEEKDAY($H2188,2)=2,WEEKDAY($H2188,2)=3,WEEKDAY($H2188,2)=4,WEEKDAY($H2188,2)=5),$I2188&lt;=DATABASE!$J$3,$I2188&gt;=DATABASE!$I$3),"JAM KERJA",IF(AND(WEEKDAY($H2188,2)=6,$I2188&lt;=DATABASE!$J$4,$I2188&gt;=DATABASE!$I$4),"JAM KERJA","LUAR JAM KERJA 1")))))</f>
        <v/>
      </c>
      <c r="M2188" s="33" t="str">
        <f>IF('DATA ACCURATE'!T2191&lt;&gt;"",IF('DATA ACCURATE'!T2191&gt;100,'DATA ACCURATE'!T2191/10,'DATA ACCURATE'!T2191),"")</f>
        <v/>
      </c>
      <c r="N2188" t="str">
        <f>IF(M2188="","",IF(M2188&lt;=DATABASE!$I$9,"LOKAL",IF(M2188&lt;DATABASE!$J$9,"LUAR KOTA 1",IF($M2188&gt;=DATABASE!$J$9,"LUAR KOTA 2",""))))</f>
        <v/>
      </c>
      <c r="O2188" s="38" t="str">
        <f>IF('DATA ACCURATE'!L2191&lt;&gt;"",'DATA ACCURATE'!L2191,"")</f>
        <v/>
      </c>
      <c r="Q2188" s="38">
        <f t="shared" si="238"/>
        <v>0</v>
      </c>
      <c r="R2188" s="38">
        <f t="shared" si="238"/>
        <v>0</v>
      </c>
      <c r="S2188" s="38">
        <f t="shared" si="238"/>
        <v>0</v>
      </c>
      <c r="T2188" s="38">
        <f t="shared" si="238"/>
        <v>0</v>
      </c>
      <c r="U2188" s="38">
        <f t="shared" si="239"/>
        <v>0</v>
      </c>
      <c r="V2188" s="38">
        <f t="shared" si="239"/>
        <v>0</v>
      </c>
      <c r="W2188" s="38">
        <f t="shared" si="239"/>
        <v>0</v>
      </c>
      <c r="X2188" s="38">
        <f t="shared" si="240"/>
        <v>0</v>
      </c>
      <c r="Y2188" s="38">
        <f t="shared" si="240"/>
        <v>0</v>
      </c>
      <c r="Z2188" s="38">
        <f t="shared" si="240"/>
        <v>0</v>
      </c>
      <c r="AA2188" s="38">
        <f t="shared" si="240"/>
        <v>0</v>
      </c>
      <c r="AB2188" s="38">
        <f t="shared" si="241"/>
        <v>0</v>
      </c>
      <c r="AC2188" s="38">
        <f t="shared" si="242"/>
        <v>0</v>
      </c>
      <c r="AD2188" s="38" t="str">
        <f t="shared" si="243"/>
        <v>000000000000</v>
      </c>
    </row>
    <row r="2189" spans="1:30">
      <c r="A2189" s="9" t="str">
        <f>IF('DATA ACCURATE'!A2192&lt;&gt;"",'DATA ACCURATE'!A2192,"")</f>
        <v/>
      </c>
      <c r="B2189" s="9" t="str">
        <f>IF('DATA ACCURATE'!D2192&lt;&gt;"",'DATA ACCURATE'!D2192,"")</f>
        <v/>
      </c>
      <c r="C2189" s="38" t="str">
        <f>IF($AD2189="000000000000","",INDEX(DATABASE!$W$12:$W$71,MATCH($AD2189,DATABASE!$V$12:$V$71,0)))</f>
        <v/>
      </c>
      <c r="D2189" s="34" t="str">
        <f>IF(C2189="","",IF(E2189="",INDEX(DATABASE!$AF$13:$AF$62,MATCH($C2189,DATABASE!$AC$13:$AC$62,0)),IF(E2189="2x D11",INDEX(DATABASE!$AF$13:$AF$62,MATCH($C2189,DATABASE!$AC$13:$AC$62,0))+2*DATABASE!$AF$62,IF(E2189="3x D11",INDEX(DATABASE!$AF$13:$AF$62,MATCH($C2189,DATABASE!$AC$13:$AC$62,0))+3*DATABASE!$AF$62,""))))</f>
        <v/>
      </c>
      <c r="E2189" s="38" t="str">
        <f>IF(AND($K2189="Y",$G2189&lt;&gt;"UNYIL",$F2189&lt;DATABASE!$O$8),"2x D11",IF(AND($K2189="Y",$G2189&lt;&gt;"UNYIL",$F2189&gt;=DATABASE!$O$8),"3x D11",""))</f>
        <v/>
      </c>
      <c r="F2189" s="9" t="str">
        <f>IF('DATA ACCURATE'!N2192&lt;&gt;"",'DATA ACCURATE'!N2192,"")</f>
        <v/>
      </c>
      <c r="G2189" t="str">
        <f>IF(F2189="","",IF(F2189&lt;=DATABASE!$I$8,"UNYIL",IF(F2189&lt;=DATABASE!$J$8,"KECIL",IF(F2189&lt;DATABASE!$K$8,"TANGGUNG",IF(F2189&gt;=DATABASE!$K$8,"BESAR","")))))</f>
        <v/>
      </c>
      <c r="H2189" s="16" t="str">
        <f>IF('DATA ACCURATE'!J2192&lt;&gt;"",'DATA ACCURATE'!J2192,"")</f>
        <v/>
      </c>
      <c r="I2189" s="35" t="str">
        <f>IF(B2189&lt;&gt;"",IFERROR(VLOOKUP(B2189,'DATA TIMBANGAN'!G:M,7,FALSE),VLOOKUP(B2189,'DATA TIMBANGAN'!G:M,7)),"")</f>
        <v/>
      </c>
      <c r="J2189" s="25" t="str">
        <f>IF(H2189&lt;&gt;"",IFERROR(INDEX(DATABASE!$Z$19:$Z$38,MATCH(DATEVALUE(H2189),DATABASE!$AA$19:$AA$38,0)),INDEX(DATABASE!$Z$12:$Z$18,MATCH(WEEKDAY(H2189,2),DATABASE!$AA$12:$AA$18,0))),"")</f>
        <v/>
      </c>
      <c r="K2189" s="25" t="str">
        <f>IF('DATA ACCURATE'!V2192&lt;&gt;"",'DATA ACCURATE'!V2192,"")</f>
        <v/>
      </c>
      <c r="L2189" s="80" t="str">
        <f>IF($H2189="","",IF(OR($J2189="LIBUR",AND($L2188="LIBUR",$O2188=$O2189)),"LIBUR",IF(AND(OR($L2188="LUAR JAM KERJA 1",$L2188="LUAR JAM KERJA 2"),OR(OR(AND($H2188=$H2189,AND(OR($I2189&gt;DATABASE!$J$3,$I2189&lt;DATABASE!$J$6),((DATEVALUE($H2189)+$I2189)-(DATEVALUE($H2188)+$I2188))&lt;DATABASE!$J$6)),AND($H2188=$H2189,$O2188=$O2189,OR($I2189&gt;DATABASE!$J$6,$I2189&lt;DATABASE!$J$3))),AND(($H2189-$H2188)=1,OR($I2189&lt;DATABASE!$I$6,((DATEVALUE($H2189)+$I2189)-(DATEVALUE($H2188)+$I2188))&lt;DATABASE!$J$6))),$A2189=$A2188),"LUAR JAM KERJA 2",IF(AND(OR(WEEKDAY($H2189,2)=1,WEEKDAY($H2189,2)=2,WEEKDAY($H2189,2)=3,WEEKDAY($H2189,2)=4,WEEKDAY($H2189,2)=5),$I2189&lt;=DATABASE!$J$3,$I2189&gt;=DATABASE!$I$3),"JAM KERJA",IF(AND(WEEKDAY($H2189,2)=6,$I2189&lt;=DATABASE!$J$4,$I2189&gt;=DATABASE!$I$4),"JAM KERJA","LUAR JAM KERJA 1")))))</f>
        <v/>
      </c>
      <c r="M2189" s="33" t="str">
        <f>IF('DATA ACCURATE'!T2192&lt;&gt;"",IF('DATA ACCURATE'!T2192&gt;100,'DATA ACCURATE'!T2192/10,'DATA ACCURATE'!T2192),"")</f>
        <v/>
      </c>
      <c r="N2189" t="str">
        <f>IF(M2189="","",IF(M2189&lt;=DATABASE!$I$9,"LOKAL",IF(M2189&lt;DATABASE!$J$9,"LUAR KOTA 1",IF($M2189&gt;=DATABASE!$J$9,"LUAR KOTA 2",""))))</f>
        <v/>
      </c>
      <c r="O2189" s="38" t="str">
        <f>IF('DATA ACCURATE'!L2192&lt;&gt;"",'DATA ACCURATE'!L2192,"")</f>
        <v/>
      </c>
      <c r="Q2189" s="38">
        <f t="shared" si="238"/>
        <v>0</v>
      </c>
      <c r="R2189" s="38">
        <f t="shared" si="238"/>
        <v>0</v>
      </c>
      <c r="S2189" s="38">
        <f t="shared" si="238"/>
        <v>0</v>
      </c>
      <c r="T2189" s="38">
        <f t="shared" si="238"/>
        <v>0</v>
      </c>
      <c r="U2189" s="38">
        <f t="shared" si="239"/>
        <v>0</v>
      </c>
      <c r="V2189" s="38">
        <f t="shared" si="239"/>
        <v>0</v>
      </c>
      <c r="W2189" s="38">
        <f t="shared" si="239"/>
        <v>0</v>
      </c>
      <c r="X2189" s="38">
        <f t="shared" si="240"/>
        <v>0</v>
      </c>
      <c r="Y2189" s="38">
        <f t="shared" si="240"/>
        <v>0</v>
      </c>
      <c r="Z2189" s="38">
        <f t="shared" si="240"/>
        <v>0</v>
      </c>
      <c r="AA2189" s="38">
        <f t="shared" si="240"/>
        <v>0</v>
      </c>
      <c r="AB2189" s="38">
        <f t="shared" si="241"/>
        <v>0</v>
      </c>
      <c r="AC2189" s="38">
        <f t="shared" si="242"/>
        <v>0</v>
      </c>
      <c r="AD2189" s="38" t="str">
        <f t="shared" si="243"/>
        <v>000000000000</v>
      </c>
    </row>
    <row r="2190" spans="1:30">
      <c r="A2190" s="9" t="str">
        <f>IF('DATA ACCURATE'!A2193&lt;&gt;"",'DATA ACCURATE'!A2193,"")</f>
        <v/>
      </c>
      <c r="B2190" s="9" t="str">
        <f>IF('DATA ACCURATE'!D2193&lt;&gt;"",'DATA ACCURATE'!D2193,"")</f>
        <v/>
      </c>
      <c r="C2190" s="38" t="str">
        <f>IF($AD2190="000000000000","",INDEX(DATABASE!$W$12:$W$71,MATCH($AD2190,DATABASE!$V$12:$V$71,0)))</f>
        <v/>
      </c>
      <c r="D2190" s="34" t="str">
        <f>IF(C2190="","",IF(E2190="",INDEX(DATABASE!$AF$13:$AF$62,MATCH($C2190,DATABASE!$AC$13:$AC$62,0)),IF(E2190="2x D11",INDEX(DATABASE!$AF$13:$AF$62,MATCH($C2190,DATABASE!$AC$13:$AC$62,0))+2*DATABASE!$AF$62,IF(E2190="3x D11",INDEX(DATABASE!$AF$13:$AF$62,MATCH($C2190,DATABASE!$AC$13:$AC$62,0))+3*DATABASE!$AF$62,""))))</f>
        <v/>
      </c>
      <c r="E2190" s="38" t="str">
        <f>IF(AND($K2190="Y",$G2190&lt;&gt;"UNYIL",$F2190&lt;DATABASE!$O$8),"2x D11",IF(AND($K2190="Y",$G2190&lt;&gt;"UNYIL",$F2190&gt;=DATABASE!$O$8),"3x D11",""))</f>
        <v/>
      </c>
      <c r="F2190" s="9" t="str">
        <f>IF('DATA ACCURATE'!N2193&lt;&gt;"",'DATA ACCURATE'!N2193,"")</f>
        <v/>
      </c>
      <c r="G2190" t="str">
        <f>IF(F2190="","",IF(F2190&lt;=DATABASE!$I$8,"UNYIL",IF(F2190&lt;=DATABASE!$J$8,"KECIL",IF(F2190&lt;DATABASE!$K$8,"TANGGUNG",IF(F2190&gt;=DATABASE!$K$8,"BESAR","")))))</f>
        <v/>
      </c>
      <c r="H2190" s="16" t="str">
        <f>IF('DATA ACCURATE'!J2193&lt;&gt;"",'DATA ACCURATE'!J2193,"")</f>
        <v/>
      </c>
      <c r="I2190" s="35" t="str">
        <f>IF(B2190&lt;&gt;"",IFERROR(VLOOKUP(B2190,'DATA TIMBANGAN'!G:M,7,FALSE),VLOOKUP(B2190,'DATA TIMBANGAN'!G:M,7)),"")</f>
        <v/>
      </c>
      <c r="J2190" s="25" t="str">
        <f>IF(H2190&lt;&gt;"",IFERROR(INDEX(DATABASE!$Z$19:$Z$38,MATCH(DATEVALUE(H2190),DATABASE!$AA$19:$AA$38,0)),INDEX(DATABASE!$Z$12:$Z$18,MATCH(WEEKDAY(H2190,2),DATABASE!$AA$12:$AA$18,0))),"")</f>
        <v/>
      </c>
      <c r="K2190" s="25" t="str">
        <f>IF('DATA ACCURATE'!V2193&lt;&gt;"",'DATA ACCURATE'!V2193,"")</f>
        <v/>
      </c>
      <c r="L2190" s="80" t="str">
        <f>IF($H2190="","",IF(OR($J2190="LIBUR",AND($L2189="LIBUR",$O2189=$O2190)),"LIBUR",IF(AND(OR($L2189="LUAR JAM KERJA 1",$L2189="LUAR JAM KERJA 2"),OR(OR(AND($H2189=$H2190,AND(OR($I2190&gt;DATABASE!$J$3,$I2190&lt;DATABASE!$J$6),((DATEVALUE($H2190)+$I2190)-(DATEVALUE($H2189)+$I2189))&lt;DATABASE!$J$6)),AND($H2189=$H2190,$O2189=$O2190,OR($I2190&gt;DATABASE!$J$6,$I2190&lt;DATABASE!$J$3))),AND(($H2190-$H2189)=1,OR($I2190&lt;DATABASE!$I$6,((DATEVALUE($H2190)+$I2190)-(DATEVALUE($H2189)+$I2189))&lt;DATABASE!$J$6))),$A2190=$A2189),"LUAR JAM KERJA 2",IF(AND(OR(WEEKDAY($H2190,2)=1,WEEKDAY($H2190,2)=2,WEEKDAY($H2190,2)=3,WEEKDAY($H2190,2)=4,WEEKDAY($H2190,2)=5),$I2190&lt;=DATABASE!$J$3,$I2190&gt;=DATABASE!$I$3),"JAM KERJA",IF(AND(WEEKDAY($H2190,2)=6,$I2190&lt;=DATABASE!$J$4,$I2190&gt;=DATABASE!$I$4),"JAM KERJA","LUAR JAM KERJA 1")))))</f>
        <v/>
      </c>
      <c r="M2190" s="33" t="str">
        <f>IF('DATA ACCURATE'!T2193&lt;&gt;"",IF('DATA ACCURATE'!T2193&gt;100,'DATA ACCURATE'!T2193/10,'DATA ACCURATE'!T2193),"")</f>
        <v/>
      </c>
      <c r="N2190" t="str">
        <f>IF(M2190="","",IF(M2190&lt;=DATABASE!$I$9,"LOKAL",IF(M2190&lt;DATABASE!$J$9,"LUAR KOTA 1",IF($M2190&gt;=DATABASE!$J$9,"LUAR KOTA 2",""))))</f>
        <v/>
      </c>
      <c r="O2190" s="38" t="str">
        <f>IF('DATA ACCURATE'!L2193&lt;&gt;"",'DATA ACCURATE'!L2193,"")</f>
        <v/>
      </c>
      <c r="Q2190" s="38">
        <f t="shared" si="238"/>
        <v>0</v>
      </c>
      <c r="R2190" s="38">
        <f t="shared" si="238"/>
        <v>0</v>
      </c>
      <c r="S2190" s="38">
        <f t="shared" si="238"/>
        <v>0</v>
      </c>
      <c r="T2190" s="38">
        <f t="shared" si="238"/>
        <v>0</v>
      </c>
      <c r="U2190" s="38">
        <f t="shared" si="239"/>
        <v>0</v>
      </c>
      <c r="V2190" s="38">
        <f t="shared" si="239"/>
        <v>0</v>
      </c>
      <c r="W2190" s="38">
        <f t="shared" si="239"/>
        <v>0</v>
      </c>
      <c r="X2190" s="38">
        <f t="shared" si="240"/>
        <v>0</v>
      </c>
      <c r="Y2190" s="38">
        <f t="shared" si="240"/>
        <v>0</v>
      </c>
      <c r="Z2190" s="38">
        <f t="shared" si="240"/>
        <v>0</v>
      </c>
      <c r="AA2190" s="38">
        <f t="shared" si="240"/>
        <v>0</v>
      </c>
      <c r="AB2190" s="38">
        <f t="shared" si="241"/>
        <v>0</v>
      </c>
      <c r="AC2190" s="38">
        <f t="shared" si="242"/>
        <v>0</v>
      </c>
      <c r="AD2190" s="38" t="str">
        <f t="shared" si="243"/>
        <v>000000000000</v>
      </c>
    </row>
    <row r="2191" spans="1:30">
      <c r="A2191" s="9" t="str">
        <f>IF('DATA ACCURATE'!A2194&lt;&gt;"",'DATA ACCURATE'!A2194,"")</f>
        <v/>
      </c>
      <c r="B2191" s="9" t="str">
        <f>IF('DATA ACCURATE'!D2194&lt;&gt;"",'DATA ACCURATE'!D2194,"")</f>
        <v/>
      </c>
      <c r="C2191" s="38" t="str">
        <f>IF($AD2191="000000000000","",INDEX(DATABASE!$W$12:$W$71,MATCH($AD2191,DATABASE!$V$12:$V$71,0)))</f>
        <v/>
      </c>
      <c r="D2191" s="34" t="str">
        <f>IF(C2191="","",IF(E2191="",INDEX(DATABASE!$AF$13:$AF$62,MATCH($C2191,DATABASE!$AC$13:$AC$62,0)),IF(E2191="2x D11",INDEX(DATABASE!$AF$13:$AF$62,MATCH($C2191,DATABASE!$AC$13:$AC$62,0))+2*DATABASE!$AF$62,IF(E2191="3x D11",INDEX(DATABASE!$AF$13:$AF$62,MATCH($C2191,DATABASE!$AC$13:$AC$62,0))+3*DATABASE!$AF$62,""))))</f>
        <v/>
      </c>
      <c r="E2191" s="38" t="str">
        <f>IF(AND($K2191="Y",$G2191&lt;&gt;"UNYIL",$F2191&lt;DATABASE!$O$8),"2x D11",IF(AND($K2191="Y",$G2191&lt;&gt;"UNYIL",$F2191&gt;=DATABASE!$O$8),"3x D11",""))</f>
        <v/>
      </c>
      <c r="F2191" s="9" t="str">
        <f>IF('DATA ACCURATE'!N2194&lt;&gt;"",'DATA ACCURATE'!N2194,"")</f>
        <v/>
      </c>
      <c r="G2191" t="str">
        <f>IF(F2191="","",IF(F2191&lt;=DATABASE!$I$8,"UNYIL",IF(F2191&lt;=DATABASE!$J$8,"KECIL",IF(F2191&lt;DATABASE!$K$8,"TANGGUNG",IF(F2191&gt;=DATABASE!$K$8,"BESAR","")))))</f>
        <v/>
      </c>
      <c r="H2191" s="16" t="str">
        <f>IF('DATA ACCURATE'!J2194&lt;&gt;"",'DATA ACCURATE'!J2194,"")</f>
        <v/>
      </c>
      <c r="I2191" s="35" t="str">
        <f>IF(B2191&lt;&gt;"",IFERROR(VLOOKUP(B2191,'DATA TIMBANGAN'!G:M,7,FALSE),VLOOKUP(B2191,'DATA TIMBANGAN'!G:M,7)),"")</f>
        <v/>
      </c>
      <c r="J2191" s="25" t="str">
        <f>IF(H2191&lt;&gt;"",IFERROR(INDEX(DATABASE!$Z$19:$Z$38,MATCH(DATEVALUE(H2191),DATABASE!$AA$19:$AA$38,0)),INDEX(DATABASE!$Z$12:$Z$18,MATCH(WEEKDAY(H2191,2),DATABASE!$AA$12:$AA$18,0))),"")</f>
        <v/>
      </c>
      <c r="K2191" s="25" t="str">
        <f>IF('DATA ACCURATE'!V2194&lt;&gt;"",'DATA ACCURATE'!V2194,"")</f>
        <v/>
      </c>
      <c r="L2191" s="80" t="str">
        <f>IF($H2191="","",IF(OR($J2191="LIBUR",AND($L2190="LIBUR",$O2190=$O2191)),"LIBUR",IF(AND(OR($L2190="LUAR JAM KERJA 1",$L2190="LUAR JAM KERJA 2"),OR(OR(AND($H2190=$H2191,AND(OR($I2191&gt;DATABASE!$J$3,$I2191&lt;DATABASE!$J$6),((DATEVALUE($H2191)+$I2191)-(DATEVALUE($H2190)+$I2190))&lt;DATABASE!$J$6)),AND($H2190=$H2191,$O2190=$O2191,OR($I2191&gt;DATABASE!$J$6,$I2191&lt;DATABASE!$J$3))),AND(($H2191-$H2190)=1,OR($I2191&lt;DATABASE!$I$6,((DATEVALUE($H2191)+$I2191)-(DATEVALUE($H2190)+$I2190))&lt;DATABASE!$J$6))),$A2191=$A2190),"LUAR JAM KERJA 2",IF(AND(OR(WEEKDAY($H2191,2)=1,WEEKDAY($H2191,2)=2,WEEKDAY($H2191,2)=3,WEEKDAY($H2191,2)=4,WEEKDAY($H2191,2)=5),$I2191&lt;=DATABASE!$J$3,$I2191&gt;=DATABASE!$I$3),"JAM KERJA",IF(AND(WEEKDAY($H2191,2)=6,$I2191&lt;=DATABASE!$J$4,$I2191&gt;=DATABASE!$I$4),"JAM KERJA","LUAR JAM KERJA 1")))))</f>
        <v/>
      </c>
      <c r="M2191" s="33" t="str">
        <f>IF('DATA ACCURATE'!T2194&lt;&gt;"",IF('DATA ACCURATE'!T2194&gt;100,'DATA ACCURATE'!T2194/10,'DATA ACCURATE'!T2194),"")</f>
        <v/>
      </c>
      <c r="N2191" t="str">
        <f>IF(M2191="","",IF(M2191&lt;=DATABASE!$I$9,"LOKAL",IF(M2191&lt;DATABASE!$J$9,"LUAR KOTA 1",IF($M2191&gt;=DATABASE!$J$9,"LUAR KOTA 2",""))))</f>
        <v/>
      </c>
      <c r="O2191" s="38" t="str">
        <f>IF('DATA ACCURATE'!L2194&lt;&gt;"",'DATA ACCURATE'!L2194,"")</f>
        <v/>
      </c>
      <c r="Q2191" s="38">
        <f t="shared" si="238"/>
        <v>0</v>
      </c>
      <c r="R2191" s="38">
        <f t="shared" si="238"/>
        <v>0</v>
      </c>
      <c r="S2191" s="38">
        <f t="shared" si="238"/>
        <v>0</v>
      </c>
      <c r="T2191" s="38">
        <f t="shared" si="238"/>
        <v>0</v>
      </c>
      <c r="U2191" s="38">
        <f t="shared" si="239"/>
        <v>0</v>
      </c>
      <c r="V2191" s="38">
        <f t="shared" si="239"/>
        <v>0</v>
      </c>
      <c r="W2191" s="38">
        <f t="shared" si="239"/>
        <v>0</v>
      </c>
      <c r="X2191" s="38">
        <f t="shared" si="240"/>
        <v>0</v>
      </c>
      <c r="Y2191" s="38">
        <f t="shared" si="240"/>
        <v>0</v>
      </c>
      <c r="Z2191" s="38">
        <f t="shared" si="240"/>
        <v>0</v>
      </c>
      <c r="AA2191" s="38">
        <f t="shared" si="240"/>
        <v>0</v>
      </c>
      <c r="AB2191" s="38">
        <f t="shared" si="241"/>
        <v>0</v>
      </c>
      <c r="AC2191" s="38">
        <f t="shared" si="242"/>
        <v>0</v>
      </c>
      <c r="AD2191" s="38" t="str">
        <f t="shared" si="243"/>
        <v>000000000000</v>
      </c>
    </row>
    <row r="2192" spans="1:30">
      <c r="A2192" s="9" t="str">
        <f>IF('DATA ACCURATE'!A2195&lt;&gt;"",'DATA ACCURATE'!A2195,"")</f>
        <v/>
      </c>
      <c r="B2192" s="9" t="str">
        <f>IF('DATA ACCURATE'!D2195&lt;&gt;"",'DATA ACCURATE'!D2195,"")</f>
        <v/>
      </c>
      <c r="C2192" s="38" t="str">
        <f>IF($AD2192="000000000000","",INDEX(DATABASE!$W$12:$W$71,MATCH($AD2192,DATABASE!$V$12:$V$71,0)))</f>
        <v/>
      </c>
      <c r="D2192" s="34" t="str">
        <f>IF(C2192="","",IF(E2192="",INDEX(DATABASE!$AF$13:$AF$62,MATCH($C2192,DATABASE!$AC$13:$AC$62,0)),IF(E2192="2x D11",INDEX(DATABASE!$AF$13:$AF$62,MATCH($C2192,DATABASE!$AC$13:$AC$62,0))+2*DATABASE!$AF$62,IF(E2192="3x D11",INDEX(DATABASE!$AF$13:$AF$62,MATCH($C2192,DATABASE!$AC$13:$AC$62,0))+3*DATABASE!$AF$62,""))))</f>
        <v/>
      </c>
      <c r="E2192" s="38" t="str">
        <f>IF(AND($K2192="Y",$G2192&lt;&gt;"UNYIL",$F2192&lt;DATABASE!$O$8),"2x D11",IF(AND($K2192="Y",$G2192&lt;&gt;"UNYIL",$F2192&gt;=DATABASE!$O$8),"3x D11",""))</f>
        <v/>
      </c>
      <c r="F2192" s="9" t="str">
        <f>IF('DATA ACCURATE'!N2195&lt;&gt;"",'DATA ACCURATE'!N2195,"")</f>
        <v/>
      </c>
      <c r="G2192" t="str">
        <f>IF(F2192="","",IF(F2192&lt;=DATABASE!$I$8,"UNYIL",IF(F2192&lt;=DATABASE!$J$8,"KECIL",IF(F2192&lt;DATABASE!$K$8,"TANGGUNG",IF(F2192&gt;=DATABASE!$K$8,"BESAR","")))))</f>
        <v/>
      </c>
      <c r="H2192" s="16" t="str">
        <f>IF('DATA ACCURATE'!J2195&lt;&gt;"",'DATA ACCURATE'!J2195,"")</f>
        <v/>
      </c>
      <c r="I2192" s="35" t="str">
        <f>IF(B2192&lt;&gt;"",IFERROR(VLOOKUP(B2192,'DATA TIMBANGAN'!G:M,7,FALSE),VLOOKUP(B2192,'DATA TIMBANGAN'!G:M,7)),"")</f>
        <v/>
      </c>
      <c r="J2192" s="25" t="str">
        <f>IF(H2192&lt;&gt;"",IFERROR(INDEX(DATABASE!$Z$19:$Z$38,MATCH(DATEVALUE(H2192),DATABASE!$AA$19:$AA$38,0)),INDEX(DATABASE!$Z$12:$Z$18,MATCH(WEEKDAY(H2192,2),DATABASE!$AA$12:$AA$18,0))),"")</f>
        <v/>
      </c>
      <c r="K2192" s="25" t="str">
        <f>IF('DATA ACCURATE'!V2195&lt;&gt;"",'DATA ACCURATE'!V2195,"")</f>
        <v/>
      </c>
      <c r="L2192" s="80" t="str">
        <f>IF($H2192="","",IF(OR($J2192="LIBUR",AND($L2191="LIBUR",$O2191=$O2192)),"LIBUR",IF(AND(OR($L2191="LUAR JAM KERJA 1",$L2191="LUAR JAM KERJA 2"),OR(OR(AND($H2191=$H2192,AND(OR($I2192&gt;DATABASE!$J$3,$I2192&lt;DATABASE!$J$6),((DATEVALUE($H2192)+$I2192)-(DATEVALUE($H2191)+$I2191))&lt;DATABASE!$J$6)),AND($H2191=$H2192,$O2191=$O2192,OR($I2192&gt;DATABASE!$J$6,$I2192&lt;DATABASE!$J$3))),AND(($H2192-$H2191)=1,OR($I2192&lt;DATABASE!$I$6,((DATEVALUE($H2192)+$I2192)-(DATEVALUE($H2191)+$I2191))&lt;DATABASE!$J$6))),$A2192=$A2191),"LUAR JAM KERJA 2",IF(AND(OR(WEEKDAY($H2192,2)=1,WEEKDAY($H2192,2)=2,WEEKDAY($H2192,2)=3,WEEKDAY($H2192,2)=4,WEEKDAY($H2192,2)=5),$I2192&lt;=DATABASE!$J$3,$I2192&gt;=DATABASE!$I$3),"JAM KERJA",IF(AND(WEEKDAY($H2192,2)=6,$I2192&lt;=DATABASE!$J$4,$I2192&gt;=DATABASE!$I$4),"JAM KERJA","LUAR JAM KERJA 1")))))</f>
        <v/>
      </c>
      <c r="M2192" s="33" t="str">
        <f>IF('DATA ACCURATE'!T2195&lt;&gt;"",IF('DATA ACCURATE'!T2195&gt;100,'DATA ACCURATE'!T2195/10,'DATA ACCURATE'!T2195),"")</f>
        <v/>
      </c>
      <c r="N2192" t="str">
        <f>IF(M2192="","",IF(M2192&lt;=DATABASE!$I$9,"LOKAL",IF(M2192&lt;DATABASE!$J$9,"LUAR KOTA 1",IF($M2192&gt;=DATABASE!$J$9,"LUAR KOTA 2",""))))</f>
        <v/>
      </c>
      <c r="O2192" s="38" t="str">
        <f>IF('DATA ACCURATE'!L2195&lt;&gt;"",'DATA ACCURATE'!L2195,"")</f>
        <v/>
      </c>
      <c r="Q2192" s="38">
        <f t="shared" si="238"/>
        <v>0</v>
      </c>
      <c r="R2192" s="38">
        <f t="shared" si="238"/>
        <v>0</v>
      </c>
      <c r="S2192" s="38">
        <f t="shared" si="238"/>
        <v>0</v>
      </c>
      <c r="T2192" s="38">
        <f t="shared" si="238"/>
        <v>0</v>
      </c>
      <c r="U2192" s="38">
        <f t="shared" si="239"/>
        <v>0</v>
      </c>
      <c r="V2192" s="38">
        <f t="shared" si="239"/>
        <v>0</v>
      </c>
      <c r="W2192" s="38">
        <f t="shared" si="239"/>
        <v>0</v>
      </c>
      <c r="X2192" s="38">
        <f t="shared" si="240"/>
        <v>0</v>
      </c>
      <c r="Y2192" s="38">
        <f t="shared" si="240"/>
        <v>0</v>
      </c>
      <c r="Z2192" s="38">
        <f t="shared" si="240"/>
        <v>0</v>
      </c>
      <c r="AA2192" s="38">
        <f t="shared" si="240"/>
        <v>0</v>
      </c>
      <c r="AB2192" s="38">
        <f t="shared" si="241"/>
        <v>0</v>
      </c>
      <c r="AC2192" s="38">
        <f t="shared" si="242"/>
        <v>0</v>
      </c>
      <c r="AD2192" s="38" t="str">
        <f t="shared" si="243"/>
        <v>000000000000</v>
      </c>
    </row>
    <row r="2193" spans="1:30">
      <c r="A2193" s="9" t="str">
        <f>IF('DATA ACCURATE'!A2196&lt;&gt;"",'DATA ACCURATE'!A2196,"")</f>
        <v/>
      </c>
      <c r="B2193" s="9" t="str">
        <f>IF('DATA ACCURATE'!D2196&lt;&gt;"",'DATA ACCURATE'!D2196,"")</f>
        <v/>
      </c>
      <c r="C2193" s="38" t="str">
        <f>IF($AD2193="000000000000","",INDEX(DATABASE!$W$12:$W$71,MATCH($AD2193,DATABASE!$V$12:$V$71,0)))</f>
        <v/>
      </c>
      <c r="D2193" s="34" t="str">
        <f>IF(C2193="","",IF(E2193="",INDEX(DATABASE!$AF$13:$AF$62,MATCH($C2193,DATABASE!$AC$13:$AC$62,0)),IF(E2193="2x D11",INDEX(DATABASE!$AF$13:$AF$62,MATCH($C2193,DATABASE!$AC$13:$AC$62,0))+2*DATABASE!$AF$62,IF(E2193="3x D11",INDEX(DATABASE!$AF$13:$AF$62,MATCH($C2193,DATABASE!$AC$13:$AC$62,0))+3*DATABASE!$AF$62,""))))</f>
        <v/>
      </c>
      <c r="E2193" s="38" t="str">
        <f>IF(AND($K2193="Y",$G2193&lt;&gt;"UNYIL",$F2193&lt;DATABASE!$O$8),"2x D11",IF(AND($K2193="Y",$G2193&lt;&gt;"UNYIL",$F2193&gt;=DATABASE!$O$8),"3x D11",""))</f>
        <v/>
      </c>
      <c r="F2193" s="9" t="str">
        <f>IF('DATA ACCURATE'!N2196&lt;&gt;"",'DATA ACCURATE'!N2196,"")</f>
        <v/>
      </c>
      <c r="G2193" t="str">
        <f>IF(F2193="","",IF(F2193&lt;=DATABASE!$I$8,"UNYIL",IF(F2193&lt;=DATABASE!$J$8,"KECIL",IF(F2193&lt;DATABASE!$K$8,"TANGGUNG",IF(F2193&gt;=DATABASE!$K$8,"BESAR","")))))</f>
        <v/>
      </c>
      <c r="H2193" s="16" t="str">
        <f>IF('DATA ACCURATE'!J2196&lt;&gt;"",'DATA ACCURATE'!J2196,"")</f>
        <v/>
      </c>
      <c r="I2193" s="35" t="str">
        <f>IF(B2193&lt;&gt;"",IFERROR(VLOOKUP(B2193,'DATA TIMBANGAN'!G:M,7,FALSE),VLOOKUP(B2193,'DATA TIMBANGAN'!G:M,7)),"")</f>
        <v/>
      </c>
      <c r="J2193" s="25" t="str">
        <f>IF(H2193&lt;&gt;"",IFERROR(INDEX(DATABASE!$Z$19:$Z$38,MATCH(DATEVALUE(H2193),DATABASE!$AA$19:$AA$38,0)),INDEX(DATABASE!$Z$12:$Z$18,MATCH(WEEKDAY(H2193,2),DATABASE!$AA$12:$AA$18,0))),"")</f>
        <v/>
      </c>
      <c r="K2193" s="25" t="str">
        <f>IF('DATA ACCURATE'!V2196&lt;&gt;"",'DATA ACCURATE'!V2196,"")</f>
        <v/>
      </c>
      <c r="L2193" s="80" t="str">
        <f>IF($H2193="","",IF(OR($J2193="LIBUR",AND($L2192="LIBUR",$O2192=$O2193)),"LIBUR",IF(AND(OR($L2192="LUAR JAM KERJA 1",$L2192="LUAR JAM KERJA 2"),OR(OR(AND($H2192=$H2193,AND(OR($I2193&gt;DATABASE!$J$3,$I2193&lt;DATABASE!$J$6),((DATEVALUE($H2193)+$I2193)-(DATEVALUE($H2192)+$I2192))&lt;DATABASE!$J$6)),AND($H2192=$H2193,$O2192=$O2193,OR($I2193&gt;DATABASE!$J$6,$I2193&lt;DATABASE!$J$3))),AND(($H2193-$H2192)=1,OR($I2193&lt;DATABASE!$I$6,((DATEVALUE($H2193)+$I2193)-(DATEVALUE($H2192)+$I2192))&lt;DATABASE!$J$6))),$A2193=$A2192),"LUAR JAM KERJA 2",IF(AND(OR(WEEKDAY($H2193,2)=1,WEEKDAY($H2193,2)=2,WEEKDAY($H2193,2)=3,WEEKDAY($H2193,2)=4,WEEKDAY($H2193,2)=5),$I2193&lt;=DATABASE!$J$3,$I2193&gt;=DATABASE!$I$3),"JAM KERJA",IF(AND(WEEKDAY($H2193,2)=6,$I2193&lt;=DATABASE!$J$4,$I2193&gt;=DATABASE!$I$4),"JAM KERJA","LUAR JAM KERJA 1")))))</f>
        <v/>
      </c>
      <c r="M2193" s="33" t="str">
        <f>IF('DATA ACCURATE'!T2196&lt;&gt;"",IF('DATA ACCURATE'!T2196&gt;100,'DATA ACCURATE'!T2196/10,'DATA ACCURATE'!T2196),"")</f>
        <v/>
      </c>
      <c r="N2193" t="str">
        <f>IF(M2193="","",IF(M2193&lt;=DATABASE!$I$9,"LOKAL",IF(M2193&lt;DATABASE!$J$9,"LUAR KOTA 1",IF($M2193&gt;=DATABASE!$J$9,"LUAR KOTA 2",""))))</f>
        <v/>
      </c>
      <c r="O2193" s="38" t="str">
        <f>IF('DATA ACCURATE'!L2196&lt;&gt;"",'DATA ACCURATE'!L2196,"")</f>
        <v/>
      </c>
      <c r="Q2193" s="38">
        <f t="shared" si="238"/>
        <v>0</v>
      </c>
      <c r="R2193" s="38">
        <f t="shared" si="238"/>
        <v>0</v>
      </c>
      <c r="S2193" s="38">
        <f t="shared" si="238"/>
        <v>0</v>
      </c>
      <c r="T2193" s="38">
        <f t="shared" si="238"/>
        <v>0</v>
      </c>
      <c r="U2193" s="38">
        <f t="shared" si="239"/>
        <v>0</v>
      </c>
      <c r="V2193" s="38">
        <f t="shared" si="239"/>
        <v>0</v>
      </c>
      <c r="W2193" s="38">
        <f t="shared" si="239"/>
        <v>0</v>
      </c>
      <c r="X2193" s="38">
        <f t="shared" si="240"/>
        <v>0</v>
      </c>
      <c r="Y2193" s="38">
        <f t="shared" si="240"/>
        <v>0</v>
      </c>
      <c r="Z2193" s="38">
        <f t="shared" si="240"/>
        <v>0</v>
      </c>
      <c r="AA2193" s="38">
        <f t="shared" si="240"/>
        <v>0</v>
      </c>
      <c r="AB2193" s="38">
        <f t="shared" si="241"/>
        <v>0</v>
      </c>
      <c r="AC2193" s="38">
        <f t="shared" si="242"/>
        <v>0</v>
      </c>
      <c r="AD2193" s="38" t="str">
        <f t="shared" si="243"/>
        <v>000000000000</v>
      </c>
    </row>
    <row r="2194" spans="1:30">
      <c r="A2194" s="9" t="str">
        <f>IF('DATA ACCURATE'!A2197&lt;&gt;"",'DATA ACCURATE'!A2197,"")</f>
        <v/>
      </c>
      <c r="B2194" s="9" t="str">
        <f>IF('DATA ACCURATE'!D2197&lt;&gt;"",'DATA ACCURATE'!D2197,"")</f>
        <v/>
      </c>
      <c r="C2194" s="38" t="str">
        <f>IF($AD2194="000000000000","",INDEX(DATABASE!$W$12:$W$71,MATCH($AD2194,DATABASE!$V$12:$V$71,0)))</f>
        <v/>
      </c>
      <c r="D2194" s="34" t="str">
        <f>IF(C2194="","",IF(E2194="",INDEX(DATABASE!$AF$13:$AF$62,MATCH($C2194,DATABASE!$AC$13:$AC$62,0)),IF(E2194="2x D11",INDEX(DATABASE!$AF$13:$AF$62,MATCH($C2194,DATABASE!$AC$13:$AC$62,0))+2*DATABASE!$AF$62,IF(E2194="3x D11",INDEX(DATABASE!$AF$13:$AF$62,MATCH($C2194,DATABASE!$AC$13:$AC$62,0))+3*DATABASE!$AF$62,""))))</f>
        <v/>
      </c>
      <c r="E2194" s="38" t="str">
        <f>IF(AND($K2194="Y",$G2194&lt;&gt;"UNYIL",$F2194&lt;DATABASE!$O$8),"2x D11",IF(AND($K2194="Y",$G2194&lt;&gt;"UNYIL",$F2194&gt;=DATABASE!$O$8),"3x D11",""))</f>
        <v/>
      </c>
      <c r="F2194" s="9" t="str">
        <f>IF('DATA ACCURATE'!N2197&lt;&gt;"",'DATA ACCURATE'!N2197,"")</f>
        <v/>
      </c>
      <c r="G2194" t="str">
        <f>IF(F2194="","",IF(F2194&lt;=DATABASE!$I$8,"UNYIL",IF(F2194&lt;=DATABASE!$J$8,"KECIL",IF(F2194&lt;DATABASE!$K$8,"TANGGUNG",IF(F2194&gt;=DATABASE!$K$8,"BESAR","")))))</f>
        <v/>
      </c>
      <c r="H2194" s="16" t="str">
        <f>IF('DATA ACCURATE'!J2197&lt;&gt;"",'DATA ACCURATE'!J2197,"")</f>
        <v/>
      </c>
      <c r="I2194" s="35" t="str">
        <f>IF(B2194&lt;&gt;"",IFERROR(VLOOKUP(B2194,'DATA TIMBANGAN'!G:M,7,FALSE),VLOOKUP(B2194,'DATA TIMBANGAN'!G:M,7)),"")</f>
        <v/>
      </c>
      <c r="J2194" s="25" t="str">
        <f>IF(H2194&lt;&gt;"",IFERROR(INDEX(DATABASE!$Z$19:$Z$38,MATCH(DATEVALUE(H2194),DATABASE!$AA$19:$AA$38,0)),INDEX(DATABASE!$Z$12:$Z$18,MATCH(WEEKDAY(H2194,2),DATABASE!$AA$12:$AA$18,0))),"")</f>
        <v/>
      </c>
      <c r="K2194" s="25" t="str">
        <f>IF('DATA ACCURATE'!V2197&lt;&gt;"",'DATA ACCURATE'!V2197,"")</f>
        <v/>
      </c>
      <c r="L2194" s="80" t="str">
        <f>IF($H2194="","",IF(OR($J2194="LIBUR",AND($L2193="LIBUR",$O2193=$O2194)),"LIBUR",IF(AND(OR($L2193="LUAR JAM KERJA 1",$L2193="LUAR JAM KERJA 2"),OR(OR(AND($H2193=$H2194,AND(OR($I2194&gt;DATABASE!$J$3,$I2194&lt;DATABASE!$J$6),((DATEVALUE($H2194)+$I2194)-(DATEVALUE($H2193)+$I2193))&lt;DATABASE!$J$6)),AND($H2193=$H2194,$O2193=$O2194,OR($I2194&gt;DATABASE!$J$6,$I2194&lt;DATABASE!$J$3))),AND(($H2194-$H2193)=1,OR($I2194&lt;DATABASE!$I$6,((DATEVALUE($H2194)+$I2194)-(DATEVALUE($H2193)+$I2193))&lt;DATABASE!$J$6))),$A2194=$A2193),"LUAR JAM KERJA 2",IF(AND(OR(WEEKDAY($H2194,2)=1,WEEKDAY($H2194,2)=2,WEEKDAY($H2194,2)=3,WEEKDAY($H2194,2)=4,WEEKDAY($H2194,2)=5),$I2194&lt;=DATABASE!$J$3,$I2194&gt;=DATABASE!$I$3),"JAM KERJA",IF(AND(WEEKDAY($H2194,2)=6,$I2194&lt;=DATABASE!$J$4,$I2194&gt;=DATABASE!$I$4),"JAM KERJA","LUAR JAM KERJA 1")))))</f>
        <v/>
      </c>
      <c r="M2194" s="33" t="str">
        <f>IF('DATA ACCURATE'!T2197&lt;&gt;"",IF('DATA ACCURATE'!T2197&gt;100,'DATA ACCURATE'!T2197/10,'DATA ACCURATE'!T2197),"")</f>
        <v/>
      </c>
      <c r="N2194" t="str">
        <f>IF(M2194="","",IF(M2194&lt;=DATABASE!$I$9,"LOKAL",IF(M2194&lt;DATABASE!$J$9,"LUAR KOTA 1",IF($M2194&gt;=DATABASE!$J$9,"LUAR KOTA 2",""))))</f>
        <v/>
      </c>
      <c r="O2194" s="38" t="str">
        <f>IF('DATA ACCURATE'!L2197&lt;&gt;"",'DATA ACCURATE'!L2197,"")</f>
        <v/>
      </c>
      <c r="Q2194" s="38">
        <f t="shared" si="238"/>
        <v>0</v>
      </c>
      <c r="R2194" s="38">
        <f t="shared" si="238"/>
        <v>0</v>
      </c>
      <c r="S2194" s="38">
        <f t="shared" si="238"/>
        <v>0</v>
      </c>
      <c r="T2194" s="38">
        <f t="shared" si="238"/>
        <v>0</v>
      </c>
      <c r="U2194" s="38">
        <f t="shared" si="239"/>
        <v>0</v>
      </c>
      <c r="V2194" s="38">
        <f t="shared" si="239"/>
        <v>0</v>
      </c>
      <c r="W2194" s="38">
        <f t="shared" si="239"/>
        <v>0</v>
      </c>
      <c r="X2194" s="38">
        <f t="shared" si="240"/>
        <v>0</v>
      </c>
      <c r="Y2194" s="38">
        <f t="shared" si="240"/>
        <v>0</v>
      </c>
      <c r="Z2194" s="38">
        <f t="shared" si="240"/>
        <v>0</v>
      </c>
      <c r="AA2194" s="38">
        <f t="shared" si="240"/>
        <v>0</v>
      </c>
      <c r="AB2194" s="38">
        <f t="shared" si="241"/>
        <v>0</v>
      </c>
      <c r="AC2194" s="38">
        <f t="shared" si="242"/>
        <v>0</v>
      </c>
      <c r="AD2194" s="38" t="str">
        <f t="shared" si="243"/>
        <v>000000000000</v>
      </c>
    </row>
    <row r="2195" spans="1:30">
      <c r="A2195" s="9" t="str">
        <f>IF('DATA ACCURATE'!A2198&lt;&gt;"",'DATA ACCURATE'!A2198,"")</f>
        <v/>
      </c>
      <c r="B2195" s="9" t="str">
        <f>IF('DATA ACCURATE'!D2198&lt;&gt;"",'DATA ACCURATE'!D2198,"")</f>
        <v/>
      </c>
      <c r="C2195" s="38" t="str">
        <f>IF($AD2195="000000000000","",INDEX(DATABASE!$W$12:$W$71,MATCH($AD2195,DATABASE!$V$12:$V$71,0)))</f>
        <v/>
      </c>
      <c r="D2195" s="34" t="str">
        <f>IF(C2195="","",IF(E2195="",INDEX(DATABASE!$AF$13:$AF$62,MATCH($C2195,DATABASE!$AC$13:$AC$62,0)),IF(E2195="2x D11",INDEX(DATABASE!$AF$13:$AF$62,MATCH($C2195,DATABASE!$AC$13:$AC$62,0))+2*DATABASE!$AF$62,IF(E2195="3x D11",INDEX(DATABASE!$AF$13:$AF$62,MATCH($C2195,DATABASE!$AC$13:$AC$62,0))+3*DATABASE!$AF$62,""))))</f>
        <v/>
      </c>
      <c r="E2195" s="38" t="str">
        <f>IF(AND($K2195="Y",$G2195&lt;&gt;"UNYIL",$F2195&lt;DATABASE!$O$8),"2x D11",IF(AND($K2195="Y",$G2195&lt;&gt;"UNYIL",$F2195&gt;=DATABASE!$O$8),"3x D11",""))</f>
        <v/>
      </c>
      <c r="F2195" s="9" t="str">
        <f>IF('DATA ACCURATE'!N2198&lt;&gt;"",'DATA ACCURATE'!N2198,"")</f>
        <v/>
      </c>
      <c r="G2195" t="str">
        <f>IF(F2195="","",IF(F2195&lt;=DATABASE!$I$8,"UNYIL",IF(F2195&lt;=DATABASE!$J$8,"KECIL",IF(F2195&lt;DATABASE!$K$8,"TANGGUNG",IF(F2195&gt;=DATABASE!$K$8,"BESAR","")))))</f>
        <v/>
      </c>
      <c r="H2195" s="16" t="str">
        <f>IF('DATA ACCURATE'!J2198&lt;&gt;"",'DATA ACCURATE'!J2198,"")</f>
        <v/>
      </c>
      <c r="I2195" s="35" t="str">
        <f>IF(B2195&lt;&gt;"",IFERROR(VLOOKUP(B2195,'DATA TIMBANGAN'!G:M,7,FALSE),VLOOKUP(B2195,'DATA TIMBANGAN'!G:M,7)),"")</f>
        <v/>
      </c>
      <c r="J2195" s="25" t="str">
        <f>IF(H2195&lt;&gt;"",IFERROR(INDEX(DATABASE!$Z$19:$Z$38,MATCH(DATEVALUE(H2195),DATABASE!$AA$19:$AA$38,0)),INDEX(DATABASE!$Z$12:$Z$18,MATCH(WEEKDAY(H2195,2),DATABASE!$AA$12:$AA$18,0))),"")</f>
        <v/>
      </c>
      <c r="K2195" s="25" t="str">
        <f>IF('DATA ACCURATE'!V2198&lt;&gt;"",'DATA ACCURATE'!V2198,"")</f>
        <v/>
      </c>
      <c r="L2195" s="80" t="str">
        <f>IF($H2195="","",IF(OR($J2195="LIBUR",AND($L2194="LIBUR",$O2194=$O2195)),"LIBUR",IF(AND(OR($L2194="LUAR JAM KERJA 1",$L2194="LUAR JAM KERJA 2"),OR(OR(AND($H2194=$H2195,AND(OR($I2195&gt;DATABASE!$J$3,$I2195&lt;DATABASE!$J$6),((DATEVALUE($H2195)+$I2195)-(DATEVALUE($H2194)+$I2194))&lt;DATABASE!$J$6)),AND($H2194=$H2195,$O2194=$O2195,OR($I2195&gt;DATABASE!$J$6,$I2195&lt;DATABASE!$J$3))),AND(($H2195-$H2194)=1,OR($I2195&lt;DATABASE!$I$6,((DATEVALUE($H2195)+$I2195)-(DATEVALUE($H2194)+$I2194))&lt;DATABASE!$J$6))),$A2195=$A2194),"LUAR JAM KERJA 2",IF(AND(OR(WEEKDAY($H2195,2)=1,WEEKDAY($H2195,2)=2,WEEKDAY($H2195,2)=3,WEEKDAY($H2195,2)=4,WEEKDAY($H2195,2)=5),$I2195&lt;=DATABASE!$J$3,$I2195&gt;=DATABASE!$I$3),"JAM KERJA",IF(AND(WEEKDAY($H2195,2)=6,$I2195&lt;=DATABASE!$J$4,$I2195&gt;=DATABASE!$I$4),"JAM KERJA","LUAR JAM KERJA 1")))))</f>
        <v/>
      </c>
      <c r="M2195" s="33" t="str">
        <f>IF('DATA ACCURATE'!T2198&lt;&gt;"",IF('DATA ACCURATE'!T2198&gt;100,'DATA ACCURATE'!T2198/10,'DATA ACCURATE'!T2198),"")</f>
        <v/>
      </c>
      <c r="N2195" t="str">
        <f>IF(M2195="","",IF(M2195&lt;=DATABASE!$I$9,"LOKAL",IF(M2195&lt;DATABASE!$J$9,"LUAR KOTA 1",IF($M2195&gt;=DATABASE!$J$9,"LUAR KOTA 2",""))))</f>
        <v/>
      </c>
      <c r="O2195" s="38" t="str">
        <f>IF('DATA ACCURATE'!L2198&lt;&gt;"",'DATA ACCURATE'!L2198,"")</f>
        <v/>
      </c>
      <c r="Q2195" s="38">
        <f t="shared" si="238"/>
        <v>0</v>
      </c>
      <c r="R2195" s="38">
        <f t="shared" si="238"/>
        <v>0</v>
      </c>
      <c r="S2195" s="38">
        <f t="shared" si="238"/>
        <v>0</v>
      </c>
      <c r="T2195" s="38">
        <f t="shared" si="238"/>
        <v>0</v>
      </c>
      <c r="U2195" s="38">
        <f t="shared" si="239"/>
        <v>0</v>
      </c>
      <c r="V2195" s="38">
        <f t="shared" si="239"/>
        <v>0</v>
      </c>
      <c r="W2195" s="38">
        <f t="shared" si="239"/>
        <v>0</v>
      </c>
      <c r="X2195" s="38">
        <f t="shared" si="240"/>
        <v>0</v>
      </c>
      <c r="Y2195" s="38">
        <f t="shared" si="240"/>
        <v>0</v>
      </c>
      <c r="Z2195" s="38">
        <f t="shared" si="240"/>
        <v>0</v>
      </c>
      <c r="AA2195" s="38">
        <f t="shared" si="240"/>
        <v>0</v>
      </c>
      <c r="AB2195" s="38">
        <f t="shared" si="241"/>
        <v>0</v>
      </c>
      <c r="AC2195" s="38">
        <f t="shared" si="242"/>
        <v>0</v>
      </c>
      <c r="AD2195" s="38" t="str">
        <f t="shared" si="243"/>
        <v>000000000000</v>
      </c>
    </row>
    <row r="2196" spans="1:30">
      <c r="A2196" s="9" t="str">
        <f>IF('DATA ACCURATE'!A2199&lt;&gt;"",'DATA ACCURATE'!A2199,"")</f>
        <v/>
      </c>
      <c r="B2196" s="9" t="str">
        <f>IF('DATA ACCURATE'!D2199&lt;&gt;"",'DATA ACCURATE'!D2199,"")</f>
        <v/>
      </c>
      <c r="C2196" s="38" t="str">
        <f>IF($AD2196="000000000000","",INDEX(DATABASE!$W$12:$W$71,MATCH($AD2196,DATABASE!$V$12:$V$71,0)))</f>
        <v/>
      </c>
      <c r="D2196" s="34" t="str">
        <f>IF(C2196="","",IF(E2196="",INDEX(DATABASE!$AF$13:$AF$62,MATCH($C2196,DATABASE!$AC$13:$AC$62,0)),IF(E2196="2x D11",INDEX(DATABASE!$AF$13:$AF$62,MATCH($C2196,DATABASE!$AC$13:$AC$62,0))+2*DATABASE!$AF$62,IF(E2196="3x D11",INDEX(DATABASE!$AF$13:$AF$62,MATCH($C2196,DATABASE!$AC$13:$AC$62,0))+3*DATABASE!$AF$62,""))))</f>
        <v/>
      </c>
      <c r="E2196" s="38" t="str">
        <f>IF(AND($K2196="Y",$G2196&lt;&gt;"UNYIL",$F2196&lt;DATABASE!$O$8),"2x D11",IF(AND($K2196="Y",$G2196&lt;&gt;"UNYIL",$F2196&gt;=DATABASE!$O$8),"3x D11",""))</f>
        <v/>
      </c>
      <c r="F2196" s="9" t="str">
        <f>IF('DATA ACCURATE'!N2199&lt;&gt;"",'DATA ACCURATE'!N2199,"")</f>
        <v/>
      </c>
      <c r="G2196" t="str">
        <f>IF(F2196="","",IF(F2196&lt;=DATABASE!$I$8,"UNYIL",IF(F2196&lt;=DATABASE!$J$8,"KECIL",IF(F2196&lt;DATABASE!$K$8,"TANGGUNG",IF(F2196&gt;=DATABASE!$K$8,"BESAR","")))))</f>
        <v/>
      </c>
      <c r="H2196" s="16" t="str">
        <f>IF('DATA ACCURATE'!J2199&lt;&gt;"",'DATA ACCURATE'!J2199,"")</f>
        <v/>
      </c>
      <c r="I2196" s="35" t="str">
        <f>IF(B2196&lt;&gt;"",IFERROR(VLOOKUP(B2196,'DATA TIMBANGAN'!G:M,7,FALSE),VLOOKUP(B2196,'DATA TIMBANGAN'!G:M,7)),"")</f>
        <v/>
      </c>
      <c r="J2196" s="25" t="str">
        <f>IF(H2196&lt;&gt;"",IFERROR(INDEX(DATABASE!$Z$19:$Z$38,MATCH(DATEVALUE(H2196),DATABASE!$AA$19:$AA$38,0)),INDEX(DATABASE!$Z$12:$Z$18,MATCH(WEEKDAY(H2196,2),DATABASE!$AA$12:$AA$18,0))),"")</f>
        <v/>
      </c>
      <c r="K2196" s="25" t="str">
        <f>IF('DATA ACCURATE'!V2199&lt;&gt;"",'DATA ACCURATE'!V2199,"")</f>
        <v/>
      </c>
      <c r="L2196" s="80" t="str">
        <f>IF($H2196="","",IF(OR($J2196="LIBUR",AND($L2195="LIBUR",$O2195=$O2196)),"LIBUR",IF(AND(OR($L2195="LUAR JAM KERJA 1",$L2195="LUAR JAM KERJA 2"),OR(OR(AND($H2195=$H2196,AND(OR($I2196&gt;DATABASE!$J$3,$I2196&lt;DATABASE!$J$6),((DATEVALUE($H2196)+$I2196)-(DATEVALUE($H2195)+$I2195))&lt;DATABASE!$J$6)),AND($H2195=$H2196,$O2195=$O2196,OR($I2196&gt;DATABASE!$J$6,$I2196&lt;DATABASE!$J$3))),AND(($H2196-$H2195)=1,OR($I2196&lt;DATABASE!$I$6,((DATEVALUE($H2196)+$I2196)-(DATEVALUE($H2195)+$I2195))&lt;DATABASE!$J$6))),$A2196=$A2195),"LUAR JAM KERJA 2",IF(AND(OR(WEEKDAY($H2196,2)=1,WEEKDAY($H2196,2)=2,WEEKDAY($H2196,2)=3,WEEKDAY($H2196,2)=4,WEEKDAY($H2196,2)=5),$I2196&lt;=DATABASE!$J$3,$I2196&gt;=DATABASE!$I$3),"JAM KERJA",IF(AND(WEEKDAY($H2196,2)=6,$I2196&lt;=DATABASE!$J$4,$I2196&gt;=DATABASE!$I$4),"JAM KERJA","LUAR JAM KERJA 1")))))</f>
        <v/>
      </c>
      <c r="M2196" s="33" t="str">
        <f>IF('DATA ACCURATE'!T2199&lt;&gt;"",IF('DATA ACCURATE'!T2199&gt;100,'DATA ACCURATE'!T2199/10,'DATA ACCURATE'!T2199),"")</f>
        <v/>
      </c>
      <c r="N2196" t="str">
        <f>IF(M2196="","",IF(M2196&lt;=DATABASE!$I$9,"LOKAL",IF(M2196&lt;DATABASE!$J$9,"LUAR KOTA 1",IF($M2196&gt;=DATABASE!$J$9,"LUAR KOTA 2",""))))</f>
        <v/>
      </c>
      <c r="O2196" s="38" t="str">
        <f>IF('DATA ACCURATE'!L2199&lt;&gt;"",'DATA ACCURATE'!L2199,"")</f>
        <v/>
      </c>
      <c r="Q2196" s="38">
        <f t="shared" si="238"/>
        <v>0</v>
      </c>
      <c r="R2196" s="38">
        <f t="shared" si="238"/>
        <v>0</v>
      </c>
      <c r="S2196" s="38">
        <f t="shared" si="238"/>
        <v>0</v>
      </c>
      <c r="T2196" s="38">
        <f t="shared" si="238"/>
        <v>0</v>
      </c>
      <c r="U2196" s="38">
        <f t="shared" si="239"/>
        <v>0</v>
      </c>
      <c r="V2196" s="38">
        <f t="shared" si="239"/>
        <v>0</v>
      </c>
      <c r="W2196" s="38">
        <f t="shared" si="239"/>
        <v>0</v>
      </c>
      <c r="X2196" s="38">
        <f t="shared" si="240"/>
        <v>0</v>
      </c>
      <c r="Y2196" s="38">
        <f t="shared" si="240"/>
        <v>0</v>
      </c>
      <c r="Z2196" s="38">
        <f t="shared" si="240"/>
        <v>0</v>
      </c>
      <c r="AA2196" s="38">
        <f t="shared" si="240"/>
        <v>0</v>
      </c>
      <c r="AB2196" s="38">
        <f t="shared" si="241"/>
        <v>0</v>
      </c>
      <c r="AC2196" s="38">
        <f t="shared" si="242"/>
        <v>0</v>
      </c>
      <c r="AD2196" s="38" t="str">
        <f t="shared" si="243"/>
        <v>000000000000</v>
      </c>
    </row>
    <row r="2197" spans="1:30">
      <c r="A2197" s="9" t="str">
        <f>IF('DATA ACCURATE'!A2200&lt;&gt;"",'DATA ACCURATE'!A2200,"")</f>
        <v/>
      </c>
      <c r="B2197" s="9" t="str">
        <f>IF('DATA ACCURATE'!D2200&lt;&gt;"",'DATA ACCURATE'!D2200,"")</f>
        <v/>
      </c>
      <c r="C2197" s="38" t="str">
        <f>IF($AD2197="000000000000","",INDEX(DATABASE!$W$12:$W$71,MATCH($AD2197,DATABASE!$V$12:$V$71,0)))</f>
        <v/>
      </c>
      <c r="D2197" s="34" t="str">
        <f>IF(C2197="","",IF(E2197="",INDEX(DATABASE!$AF$13:$AF$62,MATCH($C2197,DATABASE!$AC$13:$AC$62,0)),IF(E2197="2x D11",INDEX(DATABASE!$AF$13:$AF$62,MATCH($C2197,DATABASE!$AC$13:$AC$62,0))+2*DATABASE!$AF$62,IF(E2197="3x D11",INDEX(DATABASE!$AF$13:$AF$62,MATCH($C2197,DATABASE!$AC$13:$AC$62,0))+3*DATABASE!$AF$62,""))))</f>
        <v/>
      </c>
      <c r="E2197" s="38" t="str">
        <f>IF(AND($K2197="Y",$G2197&lt;&gt;"UNYIL",$F2197&lt;DATABASE!$O$8),"2x D11",IF(AND($K2197="Y",$G2197&lt;&gt;"UNYIL",$F2197&gt;=DATABASE!$O$8),"3x D11",""))</f>
        <v/>
      </c>
      <c r="F2197" s="9" t="str">
        <f>IF('DATA ACCURATE'!N2200&lt;&gt;"",'DATA ACCURATE'!N2200,"")</f>
        <v/>
      </c>
      <c r="G2197" t="str">
        <f>IF(F2197="","",IF(F2197&lt;=DATABASE!$I$8,"UNYIL",IF(F2197&lt;=DATABASE!$J$8,"KECIL",IF(F2197&lt;DATABASE!$K$8,"TANGGUNG",IF(F2197&gt;=DATABASE!$K$8,"BESAR","")))))</f>
        <v/>
      </c>
      <c r="H2197" s="16" t="str">
        <f>IF('DATA ACCURATE'!J2200&lt;&gt;"",'DATA ACCURATE'!J2200,"")</f>
        <v/>
      </c>
      <c r="I2197" s="35" t="str">
        <f>IF(B2197&lt;&gt;"",IFERROR(VLOOKUP(B2197,'DATA TIMBANGAN'!G:M,7,FALSE),VLOOKUP(B2197,'DATA TIMBANGAN'!G:M,7)),"")</f>
        <v/>
      </c>
      <c r="J2197" s="25" t="str">
        <f>IF(H2197&lt;&gt;"",IFERROR(INDEX(DATABASE!$Z$19:$Z$38,MATCH(DATEVALUE(H2197),DATABASE!$AA$19:$AA$38,0)),INDEX(DATABASE!$Z$12:$Z$18,MATCH(WEEKDAY(H2197,2),DATABASE!$AA$12:$AA$18,0))),"")</f>
        <v/>
      </c>
      <c r="K2197" s="25" t="str">
        <f>IF('DATA ACCURATE'!V2200&lt;&gt;"",'DATA ACCURATE'!V2200,"")</f>
        <v/>
      </c>
      <c r="L2197" s="80" t="str">
        <f>IF($H2197="","",IF(OR($J2197="LIBUR",AND($L2196="LIBUR",$O2196=$O2197)),"LIBUR",IF(AND(OR($L2196="LUAR JAM KERJA 1",$L2196="LUAR JAM KERJA 2"),OR(OR(AND($H2196=$H2197,AND(OR($I2197&gt;DATABASE!$J$3,$I2197&lt;DATABASE!$J$6),((DATEVALUE($H2197)+$I2197)-(DATEVALUE($H2196)+$I2196))&lt;DATABASE!$J$6)),AND($H2196=$H2197,$O2196=$O2197,OR($I2197&gt;DATABASE!$J$6,$I2197&lt;DATABASE!$J$3))),AND(($H2197-$H2196)=1,OR($I2197&lt;DATABASE!$I$6,((DATEVALUE($H2197)+$I2197)-(DATEVALUE($H2196)+$I2196))&lt;DATABASE!$J$6))),$A2197=$A2196),"LUAR JAM KERJA 2",IF(AND(OR(WEEKDAY($H2197,2)=1,WEEKDAY($H2197,2)=2,WEEKDAY($H2197,2)=3,WEEKDAY($H2197,2)=4,WEEKDAY($H2197,2)=5),$I2197&lt;=DATABASE!$J$3,$I2197&gt;=DATABASE!$I$3),"JAM KERJA",IF(AND(WEEKDAY($H2197,2)=6,$I2197&lt;=DATABASE!$J$4,$I2197&gt;=DATABASE!$I$4),"JAM KERJA","LUAR JAM KERJA 1")))))</f>
        <v/>
      </c>
      <c r="M2197" s="33" t="str">
        <f>IF('DATA ACCURATE'!T2200&lt;&gt;"",IF('DATA ACCURATE'!T2200&gt;100,'DATA ACCURATE'!T2200/10,'DATA ACCURATE'!T2200),"")</f>
        <v/>
      </c>
      <c r="N2197" t="str">
        <f>IF(M2197="","",IF(M2197&lt;=DATABASE!$I$9,"LOKAL",IF(M2197&lt;DATABASE!$J$9,"LUAR KOTA 1",IF($M2197&gt;=DATABASE!$J$9,"LUAR KOTA 2",""))))</f>
        <v/>
      </c>
      <c r="O2197" s="38" t="str">
        <f>IF('DATA ACCURATE'!L2200&lt;&gt;"",'DATA ACCURATE'!L2200,"")</f>
        <v/>
      </c>
      <c r="Q2197" s="38">
        <f t="shared" si="238"/>
        <v>0</v>
      </c>
      <c r="R2197" s="38">
        <f t="shared" si="238"/>
        <v>0</v>
      </c>
      <c r="S2197" s="38">
        <f t="shared" si="238"/>
        <v>0</v>
      </c>
      <c r="T2197" s="38">
        <f t="shared" si="238"/>
        <v>0</v>
      </c>
      <c r="U2197" s="38">
        <f t="shared" si="239"/>
        <v>0</v>
      </c>
      <c r="V2197" s="38">
        <f t="shared" si="239"/>
        <v>0</v>
      </c>
      <c r="W2197" s="38">
        <f t="shared" si="239"/>
        <v>0</v>
      </c>
      <c r="X2197" s="38">
        <f t="shared" si="240"/>
        <v>0</v>
      </c>
      <c r="Y2197" s="38">
        <f t="shared" si="240"/>
        <v>0</v>
      </c>
      <c r="Z2197" s="38">
        <f t="shared" si="240"/>
        <v>0</v>
      </c>
      <c r="AA2197" s="38">
        <f t="shared" si="240"/>
        <v>0</v>
      </c>
      <c r="AB2197" s="38">
        <f t="shared" si="241"/>
        <v>0</v>
      </c>
      <c r="AC2197" s="38">
        <f t="shared" si="242"/>
        <v>0</v>
      </c>
      <c r="AD2197" s="38" t="str">
        <f t="shared" si="243"/>
        <v>000000000000</v>
      </c>
    </row>
    <row r="2198" spans="1:30">
      <c r="A2198" s="9" t="str">
        <f>IF('DATA ACCURATE'!A2201&lt;&gt;"",'DATA ACCURATE'!A2201,"")</f>
        <v/>
      </c>
      <c r="B2198" s="9" t="str">
        <f>IF('DATA ACCURATE'!D2201&lt;&gt;"",'DATA ACCURATE'!D2201,"")</f>
        <v/>
      </c>
      <c r="C2198" s="38" t="str">
        <f>IF($AD2198="000000000000","",INDEX(DATABASE!$W$12:$W$71,MATCH($AD2198,DATABASE!$V$12:$V$71,0)))</f>
        <v/>
      </c>
      <c r="D2198" s="34" t="str">
        <f>IF(C2198="","",IF(E2198="",INDEX(DATABASE!$AF$13:$AF$62,MATCH($C2198,DATABASE!$AC$13:$AC$62,0)),IF(E2198="2x D11",INDEX(DATABASE!$AF$13:$AF$62,MATCH($C2198,DATABASE!$AC$13:$AC$62,0))+2*DATABASE!$AF$62,IF(E2198="3x D11",INDEX(DATABASE!$AF$13:$AF$62,MATCH($C2198,DATABASE!$AC$13:$AC$62,0))+3*DATABASE!$AF$62,""))))</f>
        <v/>
      </c>
      <c r="E2198" s="38" t="str">
        <f>IF(AND($K2198="Y",$G2198&lt;&gt;"UNYIL",$F2198&lt;DATABASE!$O$8),"2x D11",IF(AND($K2198="Y",$G2198&lt;&gt;"UNYIL",$F2198&gt;=DATABASE!$O$8),"3x D11",""))</f>
        <v/>
      </c>
      <c r="F2198" s="9" t="str">
        <f>IF('DATA ACCURATE'!N2201&lt;&gt;"",'DATA ACCURATE'!N2201,"")</f>
        <v/>
      </c>
      <c r="G2198" t="str">
        <f>IF(F2198="","",IF(F2198&lt;=DATABASE!$I$8,"UNYIL",IF(F2198&lt;=DATABASE!$J$8,"KECIL",IF(F2198&lt;DATABASE!$K$8,"TANGGUNG",IF(F2198&gt;=DATABASE!$K$8,"BESAR","")))))</f>
        <v/>
      </c>
      <c r="H2198" s="16" t="str">
        <f>IF('DATA ACCURATE'!J2201&lt;&gt;"",'DATA ACCURATE'!J2201,"")</f>
        <v/>
      </c>
      <c r="I2198" s="35" t="str">
        <f>IF(B2198&lt;&gt;"",IFERROR(VLOOKUP(B2198,'DATA TIMBANGAN'!G:M,7,FALSE),VLOOKUP(B2198,'DATA TIMBANGAN'!G:M,7)),"")</f>
        <v/>
      </c>
      <c r="J2198" s="25" t="str">
        <f>IF(H2198&lt;&gt;"",IFERROR(INDEX(DATABASE!$Z$19:$Z$38,MATCH(DATEVALUE(H2198),DATABASE!$AA$19:$AA$38,0)),INDEX(DATABASE!$Z$12:$Z$18,MATCH(WEEKDAY(H2198,2),DATABASE!$AA$12:$AA$18,0))),"")</f>
        <v/>
      </c>
      <c r="K2198" s="25" t="str">
        <f>IF('DATA ACCURATE'!V2201&lt;&gt;"",'DATA ACCURATE'!V2201,"")</f>
        <v/>
      </c>
      <c r="L2198" s="80" t="str">
        <f>IF($H2198="","",IF(OR($J2198="LIBUR",AND($L2197="LIBUR",$O2197=$O2198)),"LIBUR",IF(AND(OR($L2197="LUAR JAM KERJA 1",$L2197="LUAR JAM KERJA 2"),OR(OR(AND($H2197=$H2198,AND(OR($I2198&gt;DATABASE!$J$3,$I2198&lt;DATABASE!$J$6),((DATEVALUE($H2198)+$I2198)-(DATEVALUE($H2197)+$I2197))&lt;DATABASE!$J$6)),AND($H2197=$H2198,$O2197=$O2198,OR($I2198&gt;DATABASE!$J$6,$I2198&lt;DATABASE!$J$3))),AND(($H2198-$H2197)=1,OR($I2198&lt;DATABASE!$I$6,((DATEVALUE($H2198)+$I2198)-(DATEVALUE($H2197)+$I2197))&lt;DATABASE!$J$6))),$A2198=$A2197),"LUAR JAM KERJA 2",IF(AND(OR(WEEKDAY($H2198,2)=1,WEEKDAY($H2198,2)=2,WEEKDAY($H2198,2)=3,WEEKDAY($H2198,2)=4,WEEKDAY($H2198,2)=5),$I2198&lt;=DATABASE!$J$3,$I2198&gt;=DATABASE!$I$3),"JAM KERJA",IF(AND(WEEKDAY($H2198,2)=6,$I2198&lt;=DATABASE!$J$4,$I2198&gt;=DATABASE!$I$4),"JAM KERJA","LUAR JAM KERJA 1")))))</f>
        <v/>
      </c>
      <c r="M2198" s="33" t="str">
        <f>IF('DATA ACCURATE'!T2201&lt;&gt;"",IF('DATA ACCURATE'!T2201&gt;100,'DATA ACCURATE'!T2201/10,'DATA ACCURATE'!T2201),"")</f>
        <v/>
      </c>
      <c r="N2198" t="str">
        <f>IF(M2198="","",IF(M2198&lt;=DATABASE!$I$9,"LOKAL",IF(M2198&lt;DATABASE!$J$9,"LUAR KOTA 1",IF($M2198&gt;=DATABASE!$J$9,"LUAR KOTA 2",""))))</f>
        <v/>
      </c>
      <c r="O2198" s="38" t="str">
        <f>IF('DATA ACCURATE'!L2201&lt;&gt;"",'DATA ACCURATE'!L2201,"")</f>
        <v/>
      </c>
      <c r="Q2198" s="38">
        <f t="shared" si="238"/>
        <v>0</v>
      </c>
      <c r="R2198" s="38">
        <f t="shared" si="238"/>
        <v>0</v>
      </c>
      <c r="S2198" s="38">
        <f t="shared" si="238"/>
        <v>0</v>
      </c>
      <c r="T2198" s="38">
        <f t="shared" si="238"/>
        <v>0</v>
      </c>
      <c r="U2198" s="38">
        <f t="shared" si="239"/>
        <v>0</v>
      </c>
      <c r="V2198" s="38">
        <f t="shared" si="239"/>
        <v>0</v>
      </c>
      <c r="W2198" s="38">
        <f t="shared" si="239"/>
        <v>0</v>
      </c>
      <c r="X2198" s="38">
        <f t="shared" si="240"/>
        <v>0</v>
      </c>
      <c r="Y2198" s="38">
        <f t="shared" si="240"/>
        <v>0</v>
      </c>
      <c r="Z2198" s="38">
        <f t="shared" si="240"/>
        <v>0</v>
      </c>
      <c r="AA2198" s="38">
        <f t="shared" si="240"/>
        <v>0</v>
      </c>
      <c r="AB2198" s="38">
        <f t="shared" si="241"/>
        <v>0</v>
      </c>
      <c r="AC2198" s="38">
        <f t="shared" si="242"/>
        <v>0</v>
      </c>
      <c r="AD2198" s="38" t="str">
        <f t="shared" si="243"/>
        <v>000000000000</v>
      </c>
    </row>
    <row r="2199" spans="1:30">
      <c r="A2199" s="9" t="str">
        <f>IF('DATA ACCURATE'!A2202&lt;&gt;"",'DATA ACCURATE'!A2202,"")</f>
        <v/>
      </c>
      <c r="B2199" s="9" t="str">
        <f>IF('DATA ACCURATE'!D2202&lt;&gt;"",'DATA ACCURATE'!D2202,"")</f>
        <v/>
      </c>
      <c r="C2199" s="38" t="str">
        <f>IF($AD2199="000000000000","",INDEX(DATABASE!$W$12:$W$71,MATCH($AD2199,DATABASE!$V$12:$V$71,0)))</f>
        <v/>
      </c>
      <c r="D2199" s="34" t="str">
        <f>IF(C2199="","",IF(E2199="",INDEX(DATABASE!$AF$13:$AF$62,MATCH($C2199,DATABASE!$AC$13:$AC$62,0)),IF(E2199="2x D11",INDEX(DATABASE!$AF$13:$AF$62,MATCH($C2199,DATABASE!$AC$13:$AC$62,0))+2*DATABASE!$AF$62,IF(E2199="3x D11",INDEX(DATABASE!$AF$13:$AF$62,MATCH($C2199,DATABASE!$AC$13:$AC$62,0))+3*DATABASE!$AF$62,""))))</f>
        <v/>
      </c>
      <c r="E2199" s="38" t="str">
        <f>IF(AND($K2199="Y",$G2199&lt;&gt;"UNYIL",$F2199&lt;DATABASE!$O$8),"2x D11",IF(AND($K2199="Y",$G2199&lt;&gt;"UNYIL",$F2199&gt;=DATABASE!$O$8),"3x D11",""))</f>
        <v/>
      </c>
      <c r="F2199" s="9" t="str">
        <f>IF('DATA ACCURATE'!N2202&lt;&gt;"",'DATA ACCURATE'!N2202,"")</f>
        <v/>
      </c>
      <c r="G2199" t="str">
        <f>IF(F2199="","",IF(F2199&lt;=DATABASE!$I$8,"UNYIL",IF(F2199&lt;=DATABASE!$J$8,"KECIL",IF(F2199&lt;DATABASE!$K$8,"TANGGUNG",IF(F2199&gt;=DATABASE!$K$8,"BESAR","")))))</f>
        <v/>
      </c>
      <c r="H2199" s="16" t="str">
        <f>IF('DATA ACCURATE'!J2202&lt;&gt;"",'DATA ACCURATE'!J2202,"")</f>
        <v/>
      </c>
      <c r="I2199" s="35" t="str">
        <f>IF(B2199&lt;&gt;"",IFERROR(VLOOKUP(B2199,'DATA TIMBANGAN'!G:M,7,FALSE),VLOOKUP(B2199,'DATA TIMBANGAN'!G:M,7)),"")</f>
        <v/>
      </c>
      <c r="J2199" s="25" t="str">
        <f>IF(H2199&lt;&gt;"",IFERROR(INDEX(DATABASE!$Z$19:$Z$38,MATCH(DATEVALUE(H2199),DATABASE!$AA$19:$AA$38,0)),INDEX(DATABASE!$Z$12:$Z$18,MATCH(WEEKDAY(H2199,2),DATABASE!$AA$12:$AA$18,0))),"")</f>
        <v/>
      </c>
      <c r="K2199" s="25" t="str">
        <f>IF('DATA ACCURATE'!V2202&lt;&gt;"",'DATA ACCURATE'!V2202,"")</f>
        <v/>
      </c>
      <c r="L2199" s="80" t="str">
        <f>IF($H2199="","",IF(OR($J2199="LIBUR",AND($L2198="LIBUR",$O2198=$O2199)),"LIBUR",IF(AND(OR($L2198="LUAR JAM KERJA 1",$L2198="LUAR JAM KERJA 2"),OR(OR(AND($H2198=$H2199,AND(OR($I2199&gt;DATABASE!$J$3,$I2199&lt;DATABASE!$J$6),((DATEVALUE($H2199)+$I2199)-(DATEVALUE($H2198)+$I2198))&lt;DATABASE!$J$6)),AND($H2198=$H2199,$O2198=$O2199,OR($I2199&gt;DATABASE!$J$6,$I2199&lt;DATABASE!$J$3))),AND(($H2199-$H2198)=1,OR($I2199&lt;DATABASE!$I$6,((DATEVALUE($H2199)+$I2199)-(DATEVALUE($H2198)+$I2198))&lt;DATABASE!$J$6))),$A2199=$A2198),"LUAR JAM KERJA 2",IF(AND(OR(WEEKDAY($H2199,2)=1,WEEKDAY($H2199,2)=2,WEEKDAY($H2199,2)=3,WEEKDAY($H2199,2)=4,WEEKDAY($H2199,2)=5),$I2199&lt;=DATABASE!$J$3,$I2199&gt;=DATABASE!$I$3),"JAM KERJA",IF(AND(WEEKDAY($H2199,2)=6,$I2199&lt;=DATABASE!$J$4,$I2199&gt;=DATABASE!$I$4),"JAM KERJA","LUAR JAM KERJA 1")))))</f>
        <v/>
      </c>
      <c r="M2199" s="33" t="str">
        <f>IF('DATA ACCURATE'!T2202&lt;&gt;"",IF('DATA ACCURATE'!T2202&gt;100,'DATA ACCURATE'!T2202/10,'DATA ACCURATE'!T2202),"")</f>
        <v/>
      </c>
      <c r="N2199" t="str">
        <f>IF(M2199="","",IF(M2199&lt;=DATABASE!$I$9,"LOKAL",IF(M2199&lt;DATABASE!$J$9,"LUAR KOTA 1",IF($M2199&gt;=DATABASE!$J$9,"LUAR KOTA 2",""))))</f>
        <v/>
      </c>
      <c r="O2199" s="38" t="str">
        <f>IF('DATA ACCURATE'!L2202&lt;&gt;"",'DATA ACCURATE'!L2202,"")</f>
        <v/>
      </c>
      <c r="Q2199" s="38">
        <f t="shared" si="238"/>
        <v>0</v>
      </c>
      <c r="R2199" s="38">
        <f t="shared" si="238"/>
        <v>0</v>
      </c>
      <c r="S2199" s="38">
        <f t="shared" si="238"/>
        <v>0</v>
      </c>
      <c r="T2199" s="38">
        <f t="shared" si="238"/>
        <v>0</v>
      </c>
      <c r="U2199" s="38">
        <f t="shared" si="239"/>
        <v>0</v>
      </c>
      <c r="V2199" s="38">
        <f t="shared" si="239"/>
        <v>0</v>
      </c>
      <c r="W2199" s="38">
        <f t="shared" si="239"/>
        <v>0</v>
      </c>
      <c r="X2199" s="38">
        <f t="shared" si="240"/>
        <v>0</v>
      </c>
      <c r="Y2199" s="38">
        <f t="shared" si="240"/>
        <v>0</v>
      </c>
      <c r="Z2199" s="38">
        <f t="shared" si="240"/>
        <v>0</v>
      </c>
      <c r="AA2199" s="38">
        <f t="shared" si="240"/>
        <v>0</v>
      </c>
      <c r="AB2199" s="38">
        <f t="shared" si="241"/>
        <v>0</v>
      </c>
      <c r="AC2199" s="38">
        <f t="shared" si="242"/>
        <v>0</v>
      </c>
      <c r="AD2199" s="38" t="str">
        <f t="shared" si="243"/>
        <v>000000000000</v>
      </c>
    </row>
    <row r="2200" spans="1:30">
      <c r="A2200" s="9" t="str">
        <f>IF('DATA ACCURATE'!A2203&lt;&gt;"",'DATA ACCURATE'!A2203,"")</f>
        <v/>
      </c>
      <c r="B2200" s="9" t="str">
        <f>IF('DATA ACCURATE'!D2203&lt;&gt;"",'DATA ACCURATE'!D2203,"")</f>
        <v/>
      </c>
      <c r="C2200" s="38" t="str">
        <f>IF($AD2200="000000000000","",INDEX(DATABASE!$W$12:$W$71,MATCH($AD2200,DATABASE!$V$12:$V$71,0)))</f>
        <v/>
      </c>
      <c r="D2200" s="34" t="str">
        <f>IF(C2200="","",IF(E2200="",INDEX(DATABASE!$AF$13:$AF$62,MATCH($C2200,DATABASE!$AC$13:$AC$62,0)),IF(E2200="2x D11",INDEX(DATABASE!$AF$13:$AF$62,MATCH($C2200,DATABASE!$AC$13:$AC$62,0))+2*DATABASE!$AF$62,IF(E2200="3x D11",INDEX(DATABASE!$AF$13:$AF$62,MATCH($C2200,DATABASE!$AC$13:$AC$62,0))+3*DATABASE!$AF$62,""))))</f>
        <v/>
      </c>
      <c r="E2200" s="38" t="str">
        <f>IF(AND($K2200="Y",$G2200&lt;&gt;"UNYIL",$F2200&lt;DATABASE!$O$8),"2x D11",IF(AND($K2200="Y",$G2200&lt;&gt;"UNYIL",$F2200&gt;=DATABASE!$O$8),"3x D11",""))</f>
        <v/>
      </c>
      <c r="F2200" s="9" t="str">
        <f>IF('DATA ACCURATE'!N2203&lt;&gt;"",'DATA ACCURATE'!N2203,"")</f>
        <v/>
      </c>
      <c r="G2200" t="str">
        <f>IF(F2200="","",IF(F2200&lt;=DATABASE!$I$8,"UNYIL",IF(F2200&lt;=DATABASE!$J$8,"KECIL",IF(F2200&lt;DATABASE!$K$8,"TANGGUNG",IF(F2200&gt;=DATABASE!$K$8,"BESAR","")))))</f>
        <v/>
      </c>
      <c r="H2200" s="16" t="str">
        <f>IF('DATA ACCURATE'!J2203&lt;&gt;"",'DATA ACCURATE'!J2203,"")</f>
        <v/>
      </c>
      <c r="I2200" s="35" t="str">
        <f>IF(B2200&lt;&gt;"",IFERROR(VLOOKUP(B2200,'DATA TIMBANGAN'!G:M,7,FALSE),VLOOKUP(B2200,'DATA TIMBANGAN'!G:M,7)),"")</f>
        <v/>
      </c>
      <c r="J2200" s="25" t="str">
        <f>IF(H2200&lt;&gt;"",IFERROR(INDEX(DATABASE!$Z$19:$Z$38,MATCH(DATEVALUE(H2200),DATABASE!$AA$19:$AA$38,0)),INDEX(DATABASE!$Z$12:$Z$18,MATCH(WEEKDAY(H2200,2),DATABASE!$AA$12:$AA$18,0))),"")</f>
        <v/>
      </c>
      <c r="K2200" s="25" t="str">
        <f>IF('DATA ACCURATE'!V2203&lt;&gt;"",'DATA ACCURATE'!V2203,"")</f>
        <v/>
      </c>
      <c r="L2200" s="80" t="str">
        <f>IF($H2200="","",IF(OR($J2200="LIBUR",AND($L2199="LIBUR",$O2199=$O2200)),"LIBUR",IF(AND(OR($L2199="LUAR JAM KERJA 1",$L2199="LUAR JAM KERJA 2"),OR(OR(AND($H2199=$H2200,AND(OR($I2200&gt;DATABASE!$J$3,$I2200&lt;DATABASE!$J$6),((DATEVALUE($H2200)+$I2200)-(DATEVALUE($H2199)+$I2199))&lt;DATABASE!$J$6)),AND($H2199=$H2200,$O2199=$O2200,OR($I2200&gt;DATABASE!$J$6,$I2200&lt;DATABASE!$J$3))),AND(($H2200-$H2199)=1,OR($I2200&lt;DATABASE!$I$6,((DATEVALUE($H2200)+$I2200)-(DATEVALUE($H2199)+$I2199))&lt;DATABASE!$J$6))),$A2200=$A2199),"LUAR JAM KERJA 2",IF(AND(OR(WEEKDAY($H2200,2)=1,WEEKDAY($H2200,2)=2,WEEKDAY($H2200,2)=3,WEEKDAY($H2200,2)=4,WEEKDAY($H2200,2)=5),$I2200&lt;=DATABASE!$J$3,$I2200&gt;=DATABASE!$I$3),"JAM KERJA",IF(AND(WEEKDAY($H2200,2)=6,$I2200&lt;=DATABASE!$J$4,$I2200&gt;=DATABASE!$I$4),"JAM KERJA","LUAR JAM KERJA 1")))))</f>
        <v/>
      </c>
      <c r="M2200" s="33" t="str">
        <f>IF('DATA ACCURATE'!T2203&lt;&gt;"",IF('DATA ACCURATE'!T2203&gt;100,'DATA ACCURATE'!T2203/10,'DATA ACCURATE'!T2203),"")</f>
        <v/>
      </c>
      <c r="N2200" t="str">
        <f>IF(M2200="","",IF(M2200&lt;=DATABASE!$I$9,"LOKAL",IF(M2200&lt;DATABASE!$J$9,"LUAR KOTA 1",IF($M2200&gt;=DATABASE!$J$9,"LUAR KOTA 2",""))))</f>
        <v/>
      </c>
      <c r="O2200" s="38" t="str">
        <f>IF('DATA ACCURATE'!L2203&lt;&gt;"",'DATA ACCURATE'!L2203,"")</f>
        <v/>
      </c>
      <c r="Q2200" s="38">
        <f t="shared" si="238"/>
        <v>0</v>
      </c>
      <c r="R2200" s="38">
        <f t="shared" si="238"/>
        <v>0</v>
      </c>
      <c r="S2200" s="38">
        <f t="shared" si="238"/>
        <v>0</v>
      </c>
      <c r="T2200" s="38">
        <f t="shared" si="238"/>
        <v>0</v>
      </c>
      <c r="U2200" s="38">
        <f t="shared" si="239"/>
        <v>0</v>
      </c>
      <c r="V2200" s="38">
        <f t="shared" si="239"/>
        <v>0</v>
      </c>
      <c r="W2200" s="38">
        <f t="shared" si="239"/>
        <v>0</v>
      </c>
      <c r="X2200" s="38">
        <f t="shared" si="240"/>
        <v>0</v>
      </c>
      <c r="Y2200" s="38">
        <f t="shared" si="240"/>
        <v>0</v>
      </c>
      <c r="Z2200" s="38">
        <f t="shared" si="240"/>
        <v>0</v>
      </c>
      <c r="AA2200" s="38">
        <f t="shared" si="240"/>
        <v>0</v>
      </c>
      <c r="AB2200" s="38">
        <f t="shared" si="241"/>
        <v>0</v>
      </c>
      <c r="AC2200" s="38">
        <f t="shared" si="242"/>
        <v>0</v>
      </c>
      <c r="AD2200" s="38" t="str">
        <f t="shared" si="243"/>
        <v>000000000000</v>
      </c>
    </row>
    <row r="2201" spans="1:30">
      <c r="A2201" s="9" t="str">
        <f>IF('DATA ACCURATE'!A2204&lt;&gt;"",'DATA ACCURATE'!A2204,"")</f>
        <v/>
      </c>
      <c r="B2201" s="9" t="str">
        <f>IF('DATA ACCURATE'!D2204&lt;&gt;"",'DATA ACCURATE'!D2204,"")</f>
        <v/>
      </c>
      <c r="C2201" s="38" t="str">
        <f>IF($AD2201="000000000000","",INDEX(DATABASE!$W$12:$W$71,MATCH($AD2201,DATABASE!$V$12:$V$71,0)))</f>
        <v/>
      </c>
      <c r="D2201" s="34" t="str">
        <f>IF(C2201="","",IF(E2201="",INDEX(DATABASE!$AF$13:$AF$62,MATCH($C2201,DATABASE!$AC$13:$AC$62,0)),IF(E2201="2x D11",INDEX(DATABASE!$AF$13:$AF$62,MATCH($C2201,DATABASE!$AC$13:$AC$62,0))+2*DATABASE!$AF$62,IF(E2201="3x D11",INDEX(DATABASE!$AF$13:$AF$62,MATCH($C2201,DATABASE!$AC$13:$AC$62,0))+3*DATABASE!$AF$62,""))))</f>
        <v/>
      </c>
      <c r="E2201" s="38" t="str">
        <f>IF(AND($K2201="Y",$G2201&lt;&gt;"UNYIL",$F2201&lt;DATABASE!$O$8),"2x D11",IF(AND($K2201="Y",$G2201&lt;&gt;"UNYIL",$F2201&gt;=DATABASE!$O$8),"3x D11",""))</f>
        <v/>
      </c>
      <c r="F2201" s="9" t="str">
        <f>IF('DATA ACCURATE'!N2204&lt;&gt;"",'DATA ACCURATE'!N2204,"")</f>
        <v/>
      </c>
      <c r="G2201" t="str">
        <f>IF(F2201="","",IF(F2201&lt;=DATABASE!$I$8,"UNYIL",IF(F2201&lt;=DATABASE!$J$8,"KECIL",IF(F2201&lt;DATABASE!$K$8,"TANGGUNG",IF(F2201&gt;=DATABASE!$K$8,"BESAR","")))))</f>
        <v/>
      </c>
      <c r="H2201" s="16" t="str">
        <f>IF('DATA ACCURATE'!J2204&lt;&gt;"",'DATA ACCURATE'!J2204,"")</f>
        <v/>
      </c>
      <c r="I2201" s="35" t="str">
        <f>IF(B2201&lt;&gt;"",IFERROR(VLOOKUP(B2201,'DATA TIMBANGAN'!G:M,7,FALSE),VLOOKUP(B2201,'DATA TIMBANGAN'!G:M,7)),"")</f>
        <v/>
      </c>
      <c r="J2201" s="25" t="str">
        <f>IF(H2201&lt;&gt;"",IFERROR(INDEX(DATABASE!$Z$19:$Z$38,MATCH(DATEVALUE(H2201),DATABASE!$AA$19:$AA$38,0)),INDEX(DATABASE!$Z$12:$Z$18,MATCH(WEEKDAY(H2201,2),DATABASE!$AA$12:$AA$18,0))),"")</f>
        <v/>
      </c>
      <c r="K2201" s="25" t="str">
        <f>IF('DATA ACCURATE'!V2204&lt;&gt;"",'DATA ACCURATE'!V2204,"")</f>
        <v/>
      </c>
      <c r="L2201" s="80" t="str">
        <f>IF($H2201="","",IF(OR($J2201="LIBUR",AND($L2200="LIBUR",$O2200=$O2201)),"LIBUR",IF(AND(OR($L2200="LUAR JAM KERJA 1",$L2200="LUAR JAM KERJA 2"),OR(OR(AND($H2200=$H2201,AND(OR($I2201&gt;DATABASE!$J$3,$I2201&lt;DATABASE!$J$6),((DATEVALUE($H2201)+$I2201)-(DATEVALUE($H2200)+$I2200))&lt;DATABASE!$J$6)),AND($H2200=$H2201,$O2200=$O2201,OR($I2201&gt;DATABASE!$J$6,$I2201&lt;DATABASE!$J$3))),AND(($H2201-$H2200)=1,OR($I2201&lt;DATABASE!$I$6,((DATEVALUE($H2201)+$I2201)-(DATEVALUE($H2200)+$I2200))&lt;DATABASE!$J$6))),$A2201=$A2200),"LUAR JAM KERJA 2",IF(AND(OR(WEEKDAY($H2201,2)=1,WEEKDAY($H2201,2)=2,WEEKDAY($H2201,2)=3,WEEKDAY($H2201,2)=4,WEEKDAY($H2201,2)=5),$I2201&lt;=DATABASE!$J$3,$I2201&gt;=DATABASE!$I$3),"JAM KERJA",IF(AND(WEEKDAY($H2201,2)=6,$I2201&lt;=DATABASE!$J$4,$I2201&gt;=DATABASE!$I$4),"JAM KERJA","LUAR JAM KERJA 1")))))</f>
        <v/>
      </c>
      <c r="M2201" s="33" t="str">
        <f>IF('DATA ACCURATE'!T2204&lt;&gt;"",IF('DATA ACCURATE'!T2204&gt;100,'DATA ACCURATE'!T2204/10,'DATA ACCURATE'!T2204),"")</f>
        <v/>
      </c>
      <c r="N2201" t="str">
        <f>IF(M2201="","",IF(M2201&lt;=DATABASE!$I$9,"LOKAL",IF(M2201&lt;DATABASE!$J$9,"LUAR KOTA 1",IF($M2201&gt;=DATABASE!$J$9,"LUAR KOTA 2",""))))</f>
        <v/>
      </c>
      <c r="O2201" s="38" t="str">
        <f>IF('DATA ACCURATE'!L2204&lt;&gt;"",'DATA ACCURATE'!L2204,"")</f>
        <v/>
      </c>
      <c r="Q2201" s="38">
        <f t="shared" si="238"/>
        <v>0</v>
      </c>
      <c r="R2201" s="38">
        <f t="shared" si="238"/>
        <v>0</v>
      </c>
      <c r="S2201" s="38">
        <f t="shared" si="238"/>
        <v>0</v>
      </c>
      <c r="T2201" s="38">
        <f t="shared" si="238"/>
        <v>0</v>
      </c>
      <c r="U2201" s="38">
        <f t="shared" si="239"/>
        <v>0</v>
      </c>
      <c r="V2201" s="38">
        <f t="shared" si="239"/>
        <v>0</v>
      </c>
      <c r="W2201" s="38">
        <f t="shared" si="239"/>
        <v>0</v>
      </c>
      <c r="X2201" s="38">
        <f t="shared" si="240"/>
        <v>0</v>
      </c>
      <c r="Y2201" s="38">
        <f t="shared" si="240"/>
        <v>0</v>
      </c>
      <c r="Z2201" s="38">
        <f t="shared" si="240"/>
        <v>0</v>
      </c>
      <c r="AA2201" s="38">
        <f t="shared" si="240"/>
        <v>0</v>
      </c>
      <c r="AB2201" s="38">
        <f t="shared" si="241"/>
        <v>0</v>
      </c>
      <c r="AC2201" s="38">
        <f t="shared" si="242"/>
        <v>0</v>
      </c>
      <c r="AD2201" s="38" t="str">
        <f t="shared" si="243"/>
        <v>000000000000</v>
      </c>
    </row>
    <row r="2202" spans="1:30">
      <c r="A2202" s="9" t="str">
        <f>IF('DATA ACCURATE'!A2205&lt;&gt;"",'DATA ACCURATE'!A2205,"")</f>
        <v/>
      </c>
      <c r="B2202" s="9" t="str">
        <f>IF('DATA ACCURATE'!D2205&lt;&gt;"",'DATA ACCURATE'!D2205,"")</f>
        <v/>
      </c>
      <c r="C2202" s="38" t="str">
        <f>IF($AD2202="000000000000","",INDEX(DATABASE!$W$12:$W$71,MATCH($AD2202,DATABASE!$V$12:$V$71,0)))</f>
        <v/>
      </c>
      <c r="D2202" s="34" t="str">
        <f>IF(C2202="","",IF(E2202="",INDEX(DATABASE!$AF$13:$AF$62,MATCH($C2202,DATABASE!$AC$13:$AC$62,0)),IF(E2202="2x D11",INDEX(DATABASE!$AF$13:$AF$62,MATCH($C2202,DATABASE!$AC$13:$AC$62,0))+2*DATABASE!$AF$62,IF(E2202="3x D11",INDEX(DATABASE!$AF$13:$AF$62,MATCH($C2202,DATABASE!$AC$13:$AC$62,0))+3*DATABASE!$AF$62,""))))</f>
        <v/>
      </c>
      <c r="E2202" s="38" t="str">
        <f>IF(AND($K2202="Y",$G2202&lt;&gt;"UNYIL",$F2202&lt;DATABASE!$O$8),"2x D11",IF(AND($K2202="Y",$G2202&lt;&gt;"UNYIL",$F2202&gt;=DATABASE!$O$8),"3x D11",""))</f>
        <v/>
      </c>
      <c r="F2202" s="9" t="str">
        <f>IF('DATA ACCURATE'!N2205&lt;&gt;"",'DATA ACCURATE'!N2205,"")</f>
        <v/>
      </c>
      <c r="G2202" t="str">
        <f>IF(F2202="","",IF(F2202&lt;=DATABASE!$I$8,"UNYIL",IF(F2202&lt;=DATABASE!$J$8,"KECIL",IF(F2202&lt;DATABASE!$K$8,"TANGGUNG",IF(F2202&gt;=DATABASE!$K$8,"BESAR","")))))</f>
        <v/>
      </c>
      <c r="H2202" s="16" t="str">
        <f>IF('DATA ACCURATE'!J2205&lt;&gt;"",'DATA ACCURATE'!J2205,"")</f>
        <v/>
      </c>
      <c r="I2202" s="35" t="str">
        <f>IF(B2202&lt;&gt;"",IFERROR(VLOOKUP(B2202,'DATA TIMBANGAN'!G:M,7,FALSE),VLOOKUP(B2202,'DATA TIMBANGAN'!G:M,7)),"")</f>
        <v/>
      </c>
      <c r="J2202" s="25" t="str">
        <f>IF(H2202&lt;&gt;"",IFERROR(INDEX(DATABASE!$Z$19:$Z$38,MATCH(DATEVALUE(H2202),DATABASE!$AA$19:$AA$38,0)),INDEX(DATABASE!$Z$12:$Z$18,MATCH(WEEKDAY(H2202,2),DATABASE!$AA$12:$AA$18,0))),"")</f>
        <v/>
      </c>
      <c r="K2202" s="25" t="str">
        <f>IF('DATA ACCURATE'!V2205&lt;&gt;"",'DATA ACCURATE'!V2205,"")</f>
        <v/>
      </c>
      <c r="L2202" s="80" t="str">
        <f>IF($H2202="","",IF(OR($J2202="LIBUR",AND($L2201="LIBUR",$O2201=$O2202)),"LIBUR",IF(AND(OR($L2201="LUAR JAM KERJA 1",$L2201="LUAR JAM KERJA 2"),OR(OR(AND($H2201=$H2202,AND(OR($I2202&gt;DATABASE!$J$3,$I2202&lt;DATABASE!$J$6),((DATEVALUE($H2202)+$I2202)-(DATEVALUE($H2201)+$I2201))&lt;DATABASE!$J$6)),AND($H2201=$H2202,$O2201=$O2202,OR($I2202&gt;DATABASE!$J$6,$I2202&lt;DATABASE!$J$3))),AND(($H2202-$H2201)=1,OR($I2202&lt;DATABASE!$I$6,((DATEVALUE($H2202)+$I2202)-(DATEVALUE($H2201)+$I2201))&lt;DATABASE!$J$6))),$A2202=$A2201),"LUAR JAM KERJA 2",IF(AND(OR(WEEKDAY($H2202,2)=1,WEEKDAY($H2202,2)=2,WEEKDAY($H2202,2)=3,WEEKDAY($H2202,2)=4,WEEKDAY($H2202,2)=5),$I2202&lt;=DATABASE!$J$3,$I2202&gt;=DATABASE!$I$3),"JAM KERJA",IF(AND(WEEKDAY($H2202,2)=6,$I2202&lt;=DATABASE!$J$4,$I2202&gt;=DATABASE!$I$4),"JAM KERJA","LUAR JAM KERJA 1")))))</f>
        <v/>
      </c>
      <c r="M2202" s="33" t="str">
        <f>IF('DATA ACCURATE'!T2205&lt;&gt;"",IF('DATA ACCURATE'!T2205&gt;100,'DATA ACCURATE'!T2205/10,'DATA ACCURATE'!T2205),"")</f>
        <v/>
      </c>
      <c r="N2202" t="str">
        <f>IF(M2202="","",IF(M2202&lt;=DATABASE!$I$9,"LOKAL",IF(M2202&lt;DATABASE!$J$9,"LUAR KOTA 1",IF($M2202&gt;=DATABASE!$J$9,"LUAR KOTA 2",""))))</f>
        <v/>
      </c>
      <c r="O2202" s="38" t="str">
        <f>IF('DATA ACCURATE'!L2205&lt;&gt;"",'DATA ACCURATE'!L2205,"")</f>
        <v/>
      </c>
      <c r="Q2202" s="38">
        <f t="shared" si="238"/>
        <v>0</v>
      </c>
      <c r="R2202" s="38">
        <f t="shared" si="238"/>
        <v>0</v>
      </c>
      <c r="S2202" s="38">
        <f t="shared" si="238"/>
        <v>0</v>
      </c>
      <c r="T2202" s="38">
        <f t="shared" si="238"/>
        <v>0</v>
      </c>
      <c r="U2202" s="38">
        <f t="shared" si="239"/>
        <v>0</v>
      </c>
      <c r="V2202" s="38">
        <f t="shared" si="239"/>
        <v>0</v>
      </c>
      <c r="W2202" s="38">
        <f t="shared" si="239"/>
        <v>0</v>
      </c>
      <c r="X2202" s="38">
        <f t="shared" si="240"/>
        <v>0</v>
      </c>
      <c r="Y2202" s="38">
        <f t="shared" si="240"/>
        <v>0</v>
      </c>
      <c r="Z2202" s="38">
        <f t="shared" si="240"/>
        <v>0</v>
      </c>
      <c r="AA2202" s="38">
        <f t="shared" si="240"/>
        <v>0</v>
      </c>
      <c r="AB2202" s="38">
        <f t="shared" si="241"/>
        <v>0</v>
      </c>
      <c r="AC2202" s="38">
        <f t="shared" si="242"/>
        <v>0</v>
      </c>
      <c r="AD2202" s="38" t="str">
        <f t="shared" si="243"/>
        <v>000000000000</v>
      </c>
    </row>
    <row r="2203" spans="1:30">
      <c r="A2203" s="9" t="str">
        <f>IF('DATA ACCURATE'!A2206&lt;&gt;"",'DATA ACCURATE'!A2206,"")</f>
        <v/>
      </c>
      <c r="B2203" s="9" t="str">
        <f>IF('DATA ACCURATE'!D2206&lt;&gt;"",'DATA ACCURATE'!D2206,"")</f>
        <v/>
      </c>
      <c r="C2203" s="38" t="str">
        <f>IF($AD2203="000000000000","",INDEX(DATABASE!$W$12:$W$71,MATCH($AD2203,DATABASE!$V$12:$V$71,0)))</f>
        <v/>
      </c>
      <c r="D2203" s="34" t="str">
        <f>IF(C2203="","",IF(E2203="",INDEX(DATABASE!$AF$13:$AF$62,MATCH($C2203,DATABASE!$AC$13:$AC$62,0)),IF(E2203="2x D11",INDEX(DATABASE!$AF$13:$AF$62,MATCH($C2203,DATABASE!$AC$13:$AC$62,0))+2*DATABASE!$AF$62,IF(E2203="3x D11",INDEX(DATABASE!$AF$13:$AF$62,MATCH($C2203,DATABASE!$AC$13:$AC$62,0))+3*DATABASE!$AF$62,""))))</f>
        <v/>
      </c>
      <c r="E2203" s="38" t="str">
        <f>IF(AND($K2203="Y",$G2203&lt;&gt;"UNYIL",$F2203&lt;DATABASE!$O$8),"2x D11",IF(AND($K2203="Y",$G2203&lt;&gt;"UNYIL",$F2203&gt;=DATABASE!$O$8),"3x D11",""))</f>
        <v/>
      </c>
      <c r="F2203" s="9" t="str">
        <f>IF('DATA ACCURATE'!N2206&lt;&gt;"",'DATA ACCURATE'!N2206,"")</f>
        <v/>
      </c>
      <c r="G2203" t="str">
        <f>IF(F2203="","",IF(F2203&lt;=DATABASE!$I$8,"UNYIL",IF(F2203&lt;=DATABASE!$J$8,"KECIL",IF(F2203&lt;DATABASE!$K$8,"TANGGUNG",IF(F2203&gt;=DATABASE!$K$8,"BESAR","")))))</f>
        <v/>
      </c>
      <c r="H2203" s="16" t="str">
        <f>IF('DATA ACCURATE'!J2206&lt;&gt;"",'DATA ACCURATE'!J2206,"")</f>
        <v/>
      </c>
      <c r="I2203" s="35" t="str">
        <f>IF(B2203&lt;&gt;"",IFERROR(VLOOKUP(B2203,'DATA TIMBANGAN'!G:M,7,FALSE),VLOOKUP(B2203,'DATA TIMBANGAN'!G:M,7)),"")</f>
        <v/>
      </c>
      <c r="J2203" s="25" t="str">
        <f>IF(H2203&lt;&gt;"",IFERROR(INDEX(DATABASE!$Z$19:$Z$38,MATCH(DATEVALUE(H2203),DATABASE!$AA$19:$AA$38,0)),INDEX(DATABASE!$Z$12:$Z$18,MATCH(WEEKDAY(H2203,2),DATABASE!$AA$12:$AA$18,0))),"")</f>
        <v/>
      </c>
      <c r="K2203" s="25" t="str">
        <f>IF('DATA ACCURATE'!V2206&lt;&gt;"",'DATA ACCURATE'!V2206,"")</f>
        <v/>
      </c>
      <c r="L2203" s="80" t="str">
        <f>IF($H2203="","",IF(OR($J2203="LIBUR",AND($L2202="LIBUR",$O2202=$O2203)),"LIBUR",IF(AND(OR($L2202="LUAR JAM KERJA 1",$L2202="LUAR JAM KERJA 2"),OR(OR(AND($H2202=$H2203,AND(OR($I2203&gt;DATABASE!$J$3,$I2203&lt;DATABASE!$J$6),((DATEVALUE($H2203)+$I2203)-(DATEVALUE($H2202)+$I2202))&lt;DATABASE!$J$6)),AND($H2202=$H2203,$O2202=$O2203,OR($I2203&gt;DATABASE!$J$6,$I2203&lt;DATABASE!$J$3))),AND(($H2203-$H2202)=1,OR($I2203&lt;DATABASE!$I$6,((DATEVALUE($H2203)+$I2203)-(DATEVALUE($H2202)+$I2202))&lt;DATABASE!$J$6))),$A2203=$A2202),"LUAR JAM KERJA 2",IF(AND(OR(WEEKDAY($H2203,2)=1,WEEKDAY($H2203,2)=2,WEEKDAY($H2203,2)=3,WEEKDAY($H2203,2)=4,WEEKDAY($H2203,2)=5),$I2203&lt;=DATABASE!$J$3,$I2203&gt;=DATABASE!$I$3),"JAM KERJA",IF(AND(WEEKDAY($H2203,2)=6,$I2203&lt;=DATABASE!$J$4,$I2203&gt;=DATABASE!$I$4),"JAM KERJA","LUAR JAM KERJA 1")))))</f>
        <v/>
      </c>
      <c r="M2203" s="33" t="str">
        <f>IF('DATA ACCURATE'!T2206&lt;&gt;"",IF('DATA ACCURATE'!T2206&gt;100,'DATA ACCURATE'!T2206/10,'DATA ACCURATE'!T2206),"")</f>
        <v/>
      </c>
      <c r="N2203" t="str">
        <f>IF(M2203="","",IF(M2203&lt;=DATABASE!$I$9,"LOKAL",IF(M2203&lt;DATABASE!$J$9,"LUAR KOTA 1",IF($M2203&gt;=DATABASE!$J$9,"LUAR KOTA 2",""))))</f>
        <v/>
      </c>
      <c r="O2203" s="38" t="str">
        <f>IF('DATA ACCURATE'!L2206&lt;&gt;"",'DATA ACCURATE'!L2206,"")</f>
        <v/>
      </c>
      <c r="Q2203" s="38">
        <f t="shared" si="238"/>
        <v>0</v>
      </c>
      <c r="R2203" s="38">
        <f t="shared" si="238"/>
        <v>0</v>
      </c>
      <c r="S2203" s="38">
        <f t="shared" si="238"/>
        <v>0</v>
      </c>
      <c r="T2203" s="38">
        <f t="shared" si="238"/>
        <v>0</v>
      </c>
      <c r="U2203" s="38">
        <f t="shared" si="239"/>
        <v>0</v>
      </c>
      <c r="V2203" s="38">
        <f t="shared" si="239"/>
        <v>0</v>
      </c>
      <c r="W2203" s="38">
        <f t="shared" si="239"/>
        <v>0</v>
      </c>
      <c r="X2203" s="38">
        <f t="shared" si="240"/>
        <v>0</v>
      </c>
      <c r="Y2203" s="38">
        <f t="shared" si="240"/>
        <v>0</v>
      </c>
      <c r="Z2203" s="38">
        <f t="shared" si="240"/>
        <v>0</v>
      </c>
      <c r="AA2203" s="38">
        <f t="shared" si="240"/>
        <v>0</v>
      </c>
      <c r="AB2203" s="38">
        <f t="shared" si="241"/>
        <v>0</v>
      </c>
      <c r="AC2203" s="38">
        <f t="shared" si="242"/>
        <v>0</v>
      </c>
      <c r="AD2203" s="38" t="str">
        <f t="shared" si="243"/>
        <v>000000000000</v>
      </c>
    </row>
    <row r="2204" spans="1:30">
      <c r="A2204" s="9" t="str">
        <f>IF('DATA ACCURATE'!A2207&lt;&gt;"",'DATA ACCURATE'!A2207,"")</f>
        <v/>
      </c>
      <c r="B2204" s="9" t="str">
        <f>IF('DATA ACCURATE'!D2207&lt;&gt;"",'DATA ACCURATE'!D2207,"")</f>
        <v/>
      </c>
      <c r="C2204" s="38" t="str">
        <f>IF($AD2204="000000000000","",INDEX(DATABASE!$W$12:$W$71,MATCH($AD2204,DATABASE!$V$12:$V$71,0)))</f>
        <v/>
      </c>
      <c r="D2204" s="34" t="str">
        <f>IF(C2204="","",IF(E2204="",INDEX(DATABASE!$AF$13:$AF$62,MATCH($C2204,DATABASE!$AC$13:$AC$62,0)),IF(E2204="2x D11",INDEX(DATABASE!$AF$13:$AF$62,MATCH($C2204,DATABASE!$AC$13:$AC$62,0))+2*DATABASE!$AF$62,IF(E2204="3x D11",INDEX(DATABASE!$AF$13:$AF$62,MATCH($C2204,DATABASE!$AC$13:$AC$62,0))+3*DATABASE!$AF$62,""))))</f>
        <v/>
      </c>
      <c r="E2204" s="38" t="str">
        <f>IF(AND($K2204="Y",$G2204&lt;&gt;"UNYIL",$F2204&lt;DATABASE!$O$8),"2x D11",IF(AND($K2204="Y",$G2204&lt;&gt;"UNYIL",$F2204&gt;=DATABASE!$O$8),"3x D11",""))</f>
        <v/>
      </c>
      <c r="F2204" s="9" t="str">
        <f>IF('DATA ACCURATE'!N2207&lt;&gt;"",'DATA ACCURATE'!N2207,"")</f>
        <v/>
      </c>
      <c r="G2204" t="str">
        <f>IF(F2204="","",IF(F2204&lt;=DATABASE!$I$8,"UNYIL",IF(F2204&lt;=DATABASE!$J$8,"KECIL",IF(F2204&lt;DATABASE!$K$8,"TANGGUNG",IF(F2204&gt;=DATABASE!$K$8,"BESAR","")))))</f>
        <v/>
      </c>
      <c r="H2204" s="16" t="str">
        <f>IF('DATA ACCURATE'!J2207&lt;&gt;"",'DATA ACCURATE'!J2207,"")</f>
        <v/>
      </c>
      <c r="I2204" s="35" t="str">
        <f>IF(B2204&lt;&gt;"",IFERROR(VLOOKUP(B2204,'DATA TIMBANGAN'!G:M,7,FALSE),VLOOKUP(B2204,'DATA TIMBANGAN'!G:M,7)),"")</f>
        <v/>
      </c>
      <c r="J2204" s="25" t="str">
        <f>IF(H2204&lt;&gt;"",IFERROR(INDEX(DATABASE!$Z$19:$Z$38,MATCH(DATEVALUE(H2204),DATABASE!$AA$19:$AA$38,0)),INDEX(DATABASE!$Z$12:$Z$18,MATCH(WEEKDAY(H2204,2),DATABASE!$AA$12:$AA$18,0))),"")</f>
        <v/>
      </c>
      <c r="K2204" s="25" t="str">
        <f>IF('DATA ACCURATE'!V2207&lt;&gt;"",'DATA ACCURATE'!V2207,"")</f>
        <v/>
      </c>
      <c r="L2204" s="80" t="str">
        <f>IF($H2204="","",IF(OR($J2204="LIBUR",AND($L2203="LIBUR",$O2203=$O2204)),"LIBUR",IF(AND(OR($L2203="LUAR JAM KERJA 1",$L2203="LUAR JAM KERJA 2"),OR(OR(AND($H2203=$H2204,AND(OR($I2204&gt;DATABASE!$J$3,$I2204&lt;DATABASE!$J$6),((DATEVALUE($H2204)+$I2204)-(DATEVALUE($H2203)+$I2203))&lt;DATABASE!$J$6)),AND($H2203=$H2204,$O2203=$O2204,OR($I2204&gt;DATABASE!$J$6,$I2204&lt;DATABASE!$J$3))),AND(($H2204-$H2203)=1,OR($I2204&lt;DATABASE!$I$6,((DATEVALUE($H2204)+$I2204)-(DATEVALUE($H2203)+$I2203))&lt;DATABASE!$J$6))),$A2204=$A2203),"LUAR JAM KERJA 2",IF(AND(OR(WEEKDAY($H2204,2)=1,WEEKDAY($H2204,2)=2,WEEKDAY($H2204,2)=3,WEEKDAY($H2204,2)=4,WEEKDAY($H2204,2)=5),$I2204&lt;=DATABASE!$J$3,$I2204&gt;=DATABASE!$I$3),"JAM KERJA",IF(AND(WEEKDAY($H2204,2)=6,$I2204&lt;=DATABASE!$J$4,$I2204&gt;=DATABASE!$I$4),"JAM KERJA","LUAR JAM KERJA 1")))))</f>
        <v/>
      </c>
      <c r="M2204" s="33" t="str">
        <f>IF('DATA ACCURATE'!T2207&lt;&gt;"",IF('DATA ACCURATE'!T2207&gt;100,'DATA ACCURATE'!T2207/10,'DATA ACCURATE'!T2207),"")</f>
        <v/>
      </c>
      <c r="N2204" t="str">
        <f>IF(M2204="","",IF(M2204&lt;=DATABASE!$I$9,"LOKAL",IF(M2204&lt;DATABASE!$J$9,"LUAR KOTA 1",IF($M2204&gt;=DATABASE!$J$9,"LUAR KOTA 2",""))))</f>
        <v/>
      </c>
      <c r="O2204" s="38" t="str">
        <f>IF('DATA ACCURATE'!L2207&lt;&gt;"",'DATA ACCURATE'!L2207,"")</f>
        <v/>
      </c>
      <c r="Q2204" s="38">
        <f t="shared" si="238"/>
        <v>0</v>
      </c>
      <c r="R2204" s="38">
        <f t="shared" si="238"/>
        <v>0</v>
      </c>
      <c r="S2204" s="38">
        <f t="shared" si="238"/>
        <v>0</v>
      </c>
      <c r="T2204" s="38">
        <f t="shared" si="238"/>
        <v>0</v>
      </c>
      <c r="U2204" s="38">
        <f t="shared" si="239"/>
        <v>0</v>
      </c>
      <c r="V2204" s="38">
        <f t="shared" si="239"/>
        <v>0</v>
      </c>
      <c r="W2204" s="38">
        <f t="shared" si="239"/>
        <v>0</v>
      </c>
      <c r="X2204" s="38">
        <f t="shared" si="240"/>
        <v>0</v>
      </c>
      <c r="Y2204" s="38">
        <f t="shared" si="240"/>
        <v>0</v>
      </c>
      <c r="Z2204" s="38">
        <f t="shared" si="240"/>
        <v>0</v>
      </c>
      <c r="AA2204" s="38">
        <f t="shared" si="240"/>
        <v>0</v>
      </c>
      <c r="AB2204" s="38">
        <f t="shared" si="241"/>
        <v>0</v>
      </c>
      <c r="AC2204" s="38">
        <f t="shared" si="242"/>
        <v>0</v>
      </c>
      <c r="AD2204" s="38" t="str">
        <f t="shared" si="243"/>
        <v>000000000000</v>
      </c>
    </row>
    <row r="2205" spans="1:30">
      <c r="A2205" s="9" t="str">
        <f>IF('DATA ACCURATE'!A2208&lt;&gt;"",'DATA ACCURATE'!A2208,"")</f>
        <v/>
      </c>
      <c r="B2205" s="9" t="str">
        <f>IF('DATA ACCURATE'!D2208&lt;&gt;"",'DATA ACCURATE'!D2208,"")</f>
        <v/>
      </c>
      <c r="C2205" s="38" t="str">
        <f>IF($AD2205="000000000000","",INDEX(DATABASE!$W$12:$W$71,MATCH($AD2205,DATABASE!$V$12:$V$71,0)))</f>
        <v/>
      </c>
      <c r="D2205" s="34" t="str">
        <f>IF(C2205="","",IF(E2205="",INDEX(DATABASE!$AF$13:$AF$62,MATCH($C2205,DATABASE!$AC$13:$AC$62,0)),IF(E2205="2x D11",INDEX(DATABASE!$AF$13:$AF$62,MATCH($C2205,DATABASE!$AC$13:$AC$62,0))+2*DATABASE!$AF$62,IF(E2205="3x D11",INDEX(DATABASE!$AF$13:$AF$62,MATCH($C2205,DATABASE!$AC$13:$AC$62,0))+3*DATABASE!$AF$62,""))))</f>
        <v/>
      </c>
      <c r="E2205" s="38" t="str">
        <f>IF(AND($K2205="Y",$G2205&lt;&gt;"UNYIL",$F2205&lt;DATABASE!$O$8),"2x D11",IF(AND($K2205="Y",$G2205&lt;&gt;"UNYIL",$F2205&gt;=DATABASE!$O$8),"3x D11",""))</f>
        <v/>
      </c>
      <c r="F2205" s="9" t="str">
        <f>IF('DATA ACCURATE'!N2208&lt;&gt;"",'DATA ACCURATE'!N2208,"")</f>
        <v/>
      </c>
      <c r="G2205" t="str">
        <f>IF(F2205="","",IF(F2205&lt;=DATABASE!$I$8,"UNYIL",IF(F2205&lt;=DATABASE!$J$8,"KECIL",IF(F2205&lt;DATABASE!$K$8,"TANGGUNG",IF(F2205&gt;=DATABASE!$K$8,"BESAR","")))))</f>
        <v/>
      </c>
      <c r="H2205" s="16" t="str">
        <f>IF('DATA ACCURATE'!J2208&lt;&gt;"",'DATA ACCURATE'!J2208,"")</f>
        <v/>
      </c>
      <c r="I2205" s="35" t="str">
        <f>IF(B2205&lt;&gt;"",IFERROR(VLOOKUP(B2205,'DATA TIMBANGAN'!G:M,7,FALSE),VLOOKUP(B2205,'DATA TIMBANGAN'!G:M,7)),"")</f>
        <v/>
      </c>
      <c r="J2205" s="25" t="str">
        <f>IF(H2205&lt;&gt;"",IFERROR(INDEX(DATABASE!$Z$19:$Z$38,MATCH(DATEVALUE(H2205),DATABASE!$AA$19:$AA$38,0)),INDEX(DATABASE!$Z$12:$Z$18,MATCH(WEEKDAY(H2205,2),DATABASE!$AA$12:$AA$18,0))),"")</f>
        <v/>
      </c>
      <c r="K2205" s="25" t="str">
        <f>IF('DATA ACCURATE'!V2208&lt;&gt;"",'DATA ACCURATE'!V2208,"")</f>
        <v/>
      </c>
      <c r="L2205" s="80" t="str">
        <f>IF($H2205="","",IF(OR($J2205="LIBUR",AND($L2204="LIBUR",$O2204=$O2205)),"LIBUR",IF(AND(OR($L2204="LUAR JAM KERJA 1",$L2204="LUAR JAM KERJA 2"),OR(OR(AND($H2204=$H2205,AND(OR($I2205&gt;DATABASE!$J$3,$I2205&lt;DATABASE!$J$6),((DATEVALUE($H2205)+$I2205)-(DATEVALUE($H2204)+$I2204))&lt;DATABASE!$J$6)),AND($H2204=$H2205,$O2204=$O2205,OR($I2205&gt;DATABASE!$J$6,$I2205&lt;DATABASE!$J$3))),AND(($H2205-$H2204)=1,OR($I2205&lt;DATABASE!$I$6,((DATEVALUE($H2205)+$I2205)-(DATEVALUE($H2204)+$I2204))&lt;DATABASE!$J$6))),$A2205=$A2204),"LUAR JAM KERJA 2",IF(AND(OR(WEEKDAY($H2205,2)=1,WEEKDAY($H2205,2)=2,WEEKDAY($H2205,2)=3,WEEKDAY($H2205,2)=4,WEEKDAY($H2205,2)=5),$I2205&lt;=DATABASE!$J$3,$I2205&gt;=DATABASE!$I$3),"JAM KERJA",IF(AND(WEEKDAY($H2205,2)=6,$I2205&lt;=DATABASE!$J$4,$I2205&gt;=DATABASE!$I$4),"JAM KERJA","LUAR JAM KERJA 1")))))</f>
        <v/>
      </c>
      <c r="M2205" s="33" t="str">
        <f>IF('DATA ACCURATE'!T2208&lt;&gt;"",IF('DATA ACCURATE'!T2208&gt;100,'DATA ACCURATE'!T2208/10,'DATA ACCURATE'!T2208),"")</f>
        <v/>
      </c>
      <c r="N2205" t="str">
        <f>IF(M2205="","",IF(M2205&lt;=DATABASE!$I$9,"LOKAL",IF(M2205&lt;DATABASE!$J$9,"LUAR KOTA 1",IF($M2205&gt;=DATABASE!$J$9,"LUAR KOTA 2",""))))</f>
        <v/>
      </c>
      <c r="O2205" s="38" t="str">
        <f>IF('DATA ACCURATE'!L2208&lt;&gt;"",'DATA ACCURATE'!L2208,"")</f>
        <v/>
      </c>
      <c r="Q2205" s="38">
        <f t="shared" si="238"/>
        <v>0</v>
      </c>
      <c r="R2205" s="38">
        <f t="shared" si="238"/>
        <v>0</v>
      </c>
      <c r="S2205" s="38">
        <f t="shared" si="238"/>
        <v>0</v>
      </c>
      <c r="T2205" s="38">
        <f t="shared" si="238"/>
        <v>0</v>
      </c>
      <c r="U2205" s="38">
        <f t="shared" si="239"/>
        <v>0</v>
      </c>
      <c r="V2205" s="38">
        <f t="shared" si="239"/>
        <v>0</v>
      </c>
      <c r="W2205" s="38">
        <f t="shared" si="239"/>
        <v>0</v>
      </c>
      <c r="X2205" s="38">
        <f t="shared" si="240"/>
        <v>0</v>
      </c>
      <c r="Y2205" s="38">
        <f t="shared" si="240"/>
        <v>0</v>
      </c>
      <c r="Z2205" s="38">
        <f t="shared" si="240"/>
        <v>0</v>
      </c>
      <c r="AA2205" s="38">
        <f t="shared" si="240"/>
        <v>0</v>
      </c>
      <c r="AB2205" s="38">
        <f t="shared" si="241"/>
        <v>0</v>
      </c>
      <c r="AC2205" s="38">
        <f t="shared" si="242"/>
        <v>0</v>
      </c>
      <c r="AD2205" s="38" t="str">
        <f t="shared" si="243"/>
        <v>000000000000</v>
      </c>
    </row>
    <row r="2206" spans="1:30">
      <c r="A2206" s="9" t="str">
        <f>IF('DATA ACCURATE'!A2209&lt;&gt;"",'DATA ACCURATE'!A2209,"")</f>
        <v/>
      </c>
      <c r="B2206" s="9" t="str">
        <f>IF('DATA ACCURATE'!D2209&lt;&gt;"",'DATA ACCURATE'!D2209,"")</f>
        <v/>
      </c>
      <c r="C2206" s="38" t="str">
        <f>IF($AD2206="000000000000","",INDEX(DATABASE!$W$12:$W$71,MATCH($AD2206,DATABASE!$V$12:$V$71,0)))</f>
        <v/>
      </c>
      <c r="D2206" s="34" t="str">
        <f>IF(C2206="","",IF(E2206="",INDEX(DATABASE!$AF$13:$AF$62,MATCH($C2206,DATABASE!$AC$13:$AC$62,0)),IF(E2206="2x D11",INDEX(DATABASE!$AF$13:$AF$62,MATCH($C2206,DATABASE!$AC$13:$AC$62,0))+2*DATABASE!$AF$62,IF(E2206="3x D11",INDEX(DATABASE!$AF$13:$AF$62,MATCH($C2206,DATABASE!$AC$13:$AC$62,0))+3*DATABASE!$AF$62,""))))</f>
        <v/>
      </c>
      <c r="E2206" s="38" t="str">
        <f>IF(AND($K2206="Y",$G2206&lt;&gt;"UNYIL",$F2206&lt;DATABASE!$O$8),"2x D11",IF(AND($K2206="Y",$G2206&lt;&gt;"UNYIL",$F2206&gt;=DATABASE!$O$8),"3x D11",""))</f>
        <v/>
      </c>
      <c r="F2206" s="9" t="str">
        <f>IF('DATA ACCURATE'!N2209&lt;&gt;"",'DATA ACCURATE'!N2209,"")</f>
        <v/>
      </c>
      <c r="G2206" t="str">
        <f>IF(F2206="","",IF(F2206&lt;=DATABASE!$I$8,"UNYIL",IF(F2206&lt;=DATABASE!$J$8,"KECIL",IF(F2206&lt;DATABASE!$K$8,"TANGGUNG",IF(F2206&gt;=DATABASE!$K$8,"BESAR","")))))</f>
        <v/>
      </c>
      <c r="H2206" s="16" t="str">
        <f>IF('DATA ACCURATE'!J2209&lt;&gt;"",'DATA ACCURATE'!J2209,"")</f>
        <v/>
      </c>
      <c r="I2206" s="35" t="str">
        <f>IF(B2206&lt;&gt;"",IFERROR(VLOOKUP(B2206,'DATA TIMBANGAN'!G:M,7,FALSE),VLOOKUP(B2206,'DATA TIMBANGAN'!G:M,7)),"")</f>
        <v/>
      </c>
      <c r="J2206" s="25" t="str">
        <f>IF(H2206&lt;&gt;"",IFERROR(INDEX(DATABASE!$Z$19:$Z$38,MATCH(DATEVALUE(H2206),DATABASE!$AA$19:$AA$38,0)),INDEX(DATABASE!$Z$12:$Z$18,MATCH(WEEKDAY(H2206,2),DATABASE!$AA$12:$AA$18,0))),"")</f>
        <v/>
      </c>
      <c r="K2206" s="25" t="str">
        <f>IF('DATA ACCURATE'!V2209&lt;&gt;"",'DATA ACCURATE'!V2209,"")</f>
        <v/>
      </c>
      <c r="L2206" s="80" t="str">
        <f>IF($H2206="","",IF(OR($J2206="LIBUR",AND($L2205="LIBUR",$O2205=$O2206)),"LIBUR",IF(AND(OR($L2205="LUAR JAM KERJA 1",$L2205="LUAR JAM KERJA 2"),OR(OR(AND($H2205=$H2206,AND(OR($I2206&gt;DATABASE!$J$3,$I2206&lt;DATABASE!$J$6),((DATEVALUE($H2206)+$I2206)-(DATEVALUE($H2205)+$I2205))&lt;DATABASE!$J$6)),AND($H2205=$H2206,$O2205=$O2206,OR($I2206&gt;DATABASE!$J$6,$I2206&lt;DATABASE!$J$3))),AND(($H2206-$H2205)=1,OR($I2206&lt;DATABASE!$I$6,((DATEVALUE($H2206)+$I2206)-(DATEVALUE($H2205)+$I2205))&lt;DATABASE!$J$6))),$A2206=$A2205),"LUAR JAM KERJA 2",IF(AND(OR(WEEKDAY($H2206,2)=1,WEEKDAY($H2206,2)=2,WEEKDAY($H2206,2)=3,WEEKDAY($H2206,2)=4,WEEKDAY($H2206,2)=5),$I2206&lt;=DATABASE!$J$3,$I2206&gt;=DATABASE!$I$3),"JAM KERJA",IF(AND(WEEKDAY($H2206,2)=6,$I2206&lt;=DATABASE!$J$4,$I2206&gt;=DATABASE!$I$4),"JAM KERJA","LUAR JAM KERJA 1")))))</f>
        <v/>
      </c>
      <c r="M2206" s="33" t="str">
        <f>IF('DATA ACCURATE'!T2209&lt;&gt;"",IF('DATA ACCURATE'!T2209&gt;100,'DATA ACCURATE'!T2209/10,'DATA ACCURATE'!T2209),"")</f>
        <v/>
      </c>
      <c r="N2206" t="str">
        <f>IF(M2206="","",IF(M2206&lt;=DATABASE!$I$9,"LOKAL",IF(M2206&lt;DATABASE!$J$9,"LUAR KOTA 1",IF($M2206&gt;=DATABASE!$J$9,"LUAR KOTA 2",""))))</f>
        <v/>
      </c>
      <c r="O2206" s="38" t="str">
        <f>IF('DATA ACCURATE'!L2209&lt;&gt;"",'DATA ACCURATE'!L2209,"")</f>
        <v/>
      </c>
      <c r="Q2206" s="38">
        <f t="shared" si="238"/>
        <v>0</v>
      </c>
      <c r="R2206" s="38">
        <f t="shared" si="238"/>
        <v>0</v>
      </c>
      <c r="S2206" s="38">
        <f t="shared" si="238"/>
        <v>0</v>
      </c>
      <c r="T2206" s="38">
        <f t="shared" si="238"/>
        <v>0</v>
      </c>
      <c r="U2206" s="38">
        <f t="shared" si="239"/>
        <v>0</v>
      </c>
      <c r="V2206" s="38">
        <f t="shared" si="239"/>
        <v>0</v>
      </c>
      <c r="W2206" s="38">
        <f t="shared" si="239"/>
        <v>0</v>
      </c>
      <c r="X2206" s="38">
        <f t="shared" si="240"/>
        <v>0</v>
      </c>
      <c r="Y2206" s="38">
        <f t="shared" si="240"/>
        <v>0</v>
      </c>
      <c r="Z2206" s="38">
        <f t="shared" si="240"/>
        <v>0</v>
      </c>
      <c r="AA2206" s="38">
        <f t="shared" si="240"/>
        <v>0</v>
      </c>
      <c r="AB2206" s="38">
        <f t="shared" si="241"/>
        <v>0</v>
      </c>
      <c r="AC2206" s="38">
        <f t="shared" si="242"/>
        <v>0</v>
      </c>
      <c r="AD2206" s="38" t="str">
        <f t="shared" si="243"/>
        <v>000000000000</v>
      </c>
    </row>
    <row r="2207" spans="1:30">
      <c r="A2207" s="9" t="str">
        <f>IF('DATA ACCURATE'!A2210&lt;&gt;"",'DATA ACCURATE'!A2210,"")</f>
        <v/>
      </c>
      <c r="B2207" s="9" t="str">
        <f>IF('DATA ACCURATE'!D2210&lt;&gt;"",'DATA ACCURATE'!D2210,"")</f>
        <v/>
      </c>
      <c r="C2207" s="38" t="str">
        <f>IF($AD2207="000000000000","",INDEX(DATABASE!$W$12:$W$71,MATCH($AD2207,DATABASE!$V$12:$V$71,0)))</f>
        <v/>
      </c>
      <c r="D2207" s="34" t="str">
        <f>IF(C2207="","",IF(E2207="",INDEX(DATABASE!$AF$13:$AF$62,MATCH($C2207,DATABASE!$AC$13:$AC$62,0)),IF(E2207="2x D11",INDEX(DATABASE!$AF$13:$AF$62,MATCH($C2207,DATABASE!$AC$13:$AC$62,0))+2*DATABASE!$AF$62,IF(E2207="3x D11",INDEX(DATABASE!$AF$13:$AF$62,MATCH($C2207,DATABASE!$AC$13:$AC$62,0))+3*DATABASE!$AF$62,""))))</f>
        <v/>
      </c>
      <c r="E2207" s="38" t="str">
        <f>IF(AND($K2207="Y",$G2207&lt;&gt;"UNYIL",$F2207&lt;DATABASE!$O$8),"2x D11",IF(AND($K2207="Y",$G2207&lt;&gt;"UNYIL",$F2207&gt;=DATABASE!$O$8),"3x D11",""))</f>
        <v/>
      </c>
      <c r="F2207" s="9" t="str">
        <f>IF('DATA ACCURATE'!N2210&lt;&gt;"",'DATA ACCURATE'!N2210,"")</f>
        <v/>
      </c>
      <c r="G2207" t="str">
        <f>IF(F2207="","",IF(F2207&lt;=DATABASE!$I$8,"UNYIL",IF(F2207&lt;=DATABASE!$J$8,"KECIL",IF(F2207&lt;DATABASE!$K$8,"TANGGUNG",IF(F2207&gt;=DATABASE!$K$8,"BESAR","")))))</f>
        <v/>
      </c>
      <c r="H2207" s="16" t="str">
        <f>IF('DATA ACCURATE'!J2210&lt;&gt;"",'DATA ACCURATE'!J2210,"")</f>
        <v/>
      </c>
      <c r="I2207" s="35" t="str">
        <f>IF(B2207&lt;&gt;"",IFERROR(VLOOKUP(B2207,'DATA TIMBANGAN'!G:M,7,FALSE),VLOOKUP(B2207,'DATA TIMBANGAN'!G:M,7)),"")</f>
        <v/>
      </c>
      <c r="J2207" s="25" t="str">
        <f>IF(H2207&lt;&gt;"",IFERROR(INDEX(DATABASE!$Z$19:$Z$38,MATCH(DATEVALUE(H2207),DATABASE!$AA$19:$AA$38,0)),INDEX(DATABASE!$Z$12:$Z$18,MATCH(WEEKDAY(H2207,2),DATABASE!$AA$12:$AA$18,0))),"")</f>
        <v/>
      </c>
      <c r="K2207" s="25" t="str">
        <f>IF('DATA ACCURATE'!V2210&lt;&gt;"",'DATA ACCURATE'!V2210,"")</f>
        <v/>
      </c>
      <c r="L2207" s="80" t="str">
        <f>IF($H2207="","",IF(OR($J2207="LIBUR",AND($L2206="LIBUR",$O2206=$O2207)),"LIBUR",IF(AND(OR($L2206="LUAR JAM KERJA 1",$L2206="LUAR JAM KERJA 2"),OR(OR(AND($H2206=$H2207,AND(OR($I2207&gt;DATABASE!$J$3,$I2207&lt;DATABASE!$J$6),((DATEVALUE($H2207)+$I2207)-(DATEVALUE($H2206)+$I2206))&lt;DATABASE!$J$6)),AND($H2206=$H2207,$O2206=$O2207,OR($I2207&gt;DATABASE!$J$6,$I2207&lt;DATABASE!$J$3))),AND(($H2207-$H2206)=1,OR($I2207&lt;DATABASE!$I$6,((DATEVALUE($H2207)+$I2207)-(DATEVALUE($H2206)+$I2206))&lt;DATABASE!$J$6))),$A2207=$A2206),"LUAR JAM KERJA 2",IF(AND(OR(WEEKDAY($H2207,2)=1,WEEKDAY($H2207,2)=2,WEEKDAY($H2207,2)=3,WEEKDAY($H2207,2)=4,WEEKDAY($H2207,2)=5),$I2207&lt;=DATABASE!$J$3,$I2207&gt;=DATABASE!$I$3),"JAM KERJA",IF(AND(WEEKDAY($H2207,2)=6,$I2207&lt;=DATABASE!$J$4,$I2207&gt;=DATABASE!$I$4),"JAM KERJA","LUAR JAM KERJA 1")))))</f>
        <v/>
      </c>
      <c r="M2207" s="33" t="str">
        <f>IF('DATA ACCURATE'!T2210&lt;&gt;"",IF('DATA ACCURATE'!T2210&gt;100,'DATA ACCURATE'!T2210/10,'DATA ACCURATE'!T2210),"")</f>
        <v/>
      </c>
      <c r="N2207" t="str">
        <f>IF(M2207="","",IF(M2207&lt;=DATABASE!$I$9,"LOKAL",IF(M2207&lt;DATABASE!$J$9,"LUAR KOTA 1",IF($M2207&gt;=DATABASE!$J$9,"LUAR KOTA 2",""))))</f>
        <v/>
      </c>
      <c r="O2207" s="38" t="str">
        <f>IF('DATA ACCURATE'!L2210&lt;&gt;"",'DATA ACCURATE'!L2210,"")</f>
        <v/>
      </c>
      <c r="Q2207" s="38">
        <f t="shared" si="238"/>
        <v>0</v>
      </c>
      <c r="R2207" s="38">
        <f t="shared" si="238"/>
        <v>0</v>
      </c>
      <c r="S2207" s="38">
        <f t="shared" si="238"/>
        <v>0</v>
      </c>
      <c r="T2207" s="38">
        <f t="shared" si="238"/>
        <v>0</v>
      </c>
      <c r="U2207" s="38">
        <f t="shared" si="239"/>
        <v>0</v>
      </c>
      <c r="V2207" s="38">
        <f t="shared" si="239"/>
        <v>0</v>
      </c>
      <c r="W2207" s="38">
        <f t="shared" si="239"/>
        <v>0</v>
      </c>
      <c r="X2207" s="38">
        <f t="shared" si="240"/>
        <v>0</v>
      </c>
      <c r="Y2207" s="38">
        <f t="shared" si="240"/>
        <v>0</v>
      </c>
      <c r="Z2207" s="38">
        <f t="shared" si="240"/>
        <v>0</v>
      </c>
      <c r="AA2207" s="38">
        <f t="shared" si="240"/>
        <v>0</v>
      </c>
      <c r="AB2207" s="38">
        <f t="shared" si="241"/>
        <v>0</v>
      </c>
      <c r="AC2207" s="38">
        <f t="shared" si="242"/>
        <v>0</v>
      </c>
      <c r="AD2207" s="38" t="str">
        <f t="shared" si="243"/>
        <v>000000000000</v>
      </c>
    </row>
    <row r="2208" spans="1:30">
      <c r="A2208" s="9" t="str">
        <f>IF('DATA ACCURATE'!A2211&lt;&gt;"",'DATA ACCURATE'!A2211,"")</f>
        <v/>
      </c>
      <c r="B2208" s="9" t="str">
        <f>IF('DATA ACCURATE'!D2211&lt;&gt;"",'DATA ACCURATE'!D2211,"")</f>
        <v/>
      </c>
      <c r="C2208" s="38" t="str">
        <f>IF($AD2208="000000000000","",INDEX(DATABASE!$W$12:$W$71,MATCH($AD2208,DATABASE!$V$12:$V$71,0)))</f>
        <v/>
      </c>
      <c r="D2208" s="34" t="str">
        <f>IF(C2208="","",IF(E2208="",INDEX(DATABASE!$AF$13:$AF$62,MATCH($C2208,DATABASE!$AC$13:$AC$62,0)),IF(E2208="2x D11",INDEX(DATABASE!$AF$13:$AF$62,MATCH($C2208,DATABASE!$AC$13:$AC$62,0))+2*DATABASE!$AF$62,IF(E2208="3x D11",INDEX(DATABASE!$AF$13:$AF$62,MATCH($C2208,DATABASE!$AC$13:$AC$62,0))+3*DATABASE!$AF$62,""))))</f>
        <v/>
      </c>
      <c r="E2208" s="38" t="str">
        <f>IF(AND($K2208="Y",$G2208&lt;&gt;"UNYIL",$F2208&lt;DATABASE!$O$8),"2x D11",IF(AND($K2208="Y",$G2208&lt;&gt;"UNYIL",$F2208&gt;=DATABASE!$O$8),"3x D11",""))</f>
        <v/>
      </c>
      <c r="F2208" s="9" t="str">
        <f>IF('DATA ACCURATE'!N2211&lt;&gt;"",'DATA ACCURATE'!N2211,"")</f>
        <v/>
      </c>
      <c r="G2208" t="str">
        <f>IF(F2208="","",IF(F2208&lt;=DATABASE!$I$8,"UNYIL",IF(F2208&lt;=DATABASE!$J$8,"KECIL",IF(F2208&lt;DATABASE!$K$8,"TANGGUNG",IF(F2208&gt;=DATABASE!$K$8,"BESAR","")))))</f>
        <v/>
      </c>
      <c r="H2208" s="16" t="str">
        <f>IF('DATA ACCURATE'!J2211&lt;&gt;"",'DATA ACCURATE'!J2211,"")</f>
        <v/>
      </c>
      <c r="I2208" s="35" t="str">
        <f>IF(B2208&lt;&gt;"",IFERROR(VLOOKUP(B2208,'DATA TIMBANGAN'!G:M,7,FALSE),VLOOKUP(B2208,'DATA TIMBANGAN'!G:M,7)),"")</f>
        <v/>
      </c>
      <c r="J2208" s="25" t="str">
        <f>IF(H2208&lt;&gt;"",IFERROR(INDEX(DATABASE!$Z$19:$Z$38,MATCH(DATEVALUE(H2208),DATABASE!$AA$19:$AA$38,0)),INDEX(DATABASE!$Z$12:$Z$18,MATCH(WEEKDAY(H2208,2),DATABASE!$AA$12:$AA$18,0))),"")</f>
        <v/>
      </c>
      <c r="K2208" s="25" t="str">
        <f>IF('DATA ACCURATE'!V2211&lt;&gt;"",'DATA ACCURATE'!V2211,"")</f>
        <v/>
      </c>
      <c r="L2208" s="80" t="str">
        <f>IF($H2208="","",IF(OR($J2208="LIBUR",AND($L2207="LIBUR",$O2207=$O2208)),"LIBUR",IF(AND(OR($L2207="LUAR JAM KERJA 1",$L2207="LUAR JAM KERJA 2"),OR(OR(AND($H2207=$H2208,AND(OR($I2208&gt;DATABASE!$J$3,$I2208&lt;DATABASE!$J$6),((DATEVALUE($H2208)+$I2208)-(DATEVALUE($H2207)+$I2207))&lt;DATABASE!$J$6)),AND($H2207=$H2208,$O2207=$O2208,OR($I2208&gt;DATABASE!$J$6,$I2208&lt;DATABASE!$J$3))),AND(($H2208-$H2207)=1,OR($I2208&lt;DATABASE!$I$6,((DATEVALUE($H2208)+$I2208)-(DATEVALUE($H2207)+$I2207))&lt;DATABASE!$J$6))),$A2208=$A2207),"LUAR JAM KERJA 2",IF(AND(OR(WEEKDAY($H2208,2)=1,WEEKDAY($H2208,2)=2,WEEKDAY($H2208,2)=3,WEEKDAY($H2208,2)=4,WEEKDAY($H2208,2)=5),$I2208&lt;=DATABASE!$J$3,$I2208&gt;=DATABASE!$I$3),"JAM KERJA",IF(AND(WEEKDAY($H2208,2)=6,$I2208&lt;=DATABASE!$J$4,$I2208&gt;=DATABASE!$I$4),"JAM KERJA","LUAR JAM KERJA 1")))))</f>
        <v/>
      </c>
      <c r="M2208" s="33" t="str">
        <f>IF('DATA ACCURATE'!T2211&lt;&gt;"",IF('DATA ACCURATE'!T2211&gt;100,'DATA ACCURATE'!T2211/10,'DATA ACCURATE'!T2211),"")</f>
        <v/>
      </c>
      <c r="N2208" t="str">
        <f>IF(M2208="","",IF(M2208&lt;=DATABASE!$I$9,"LOKAL",IF(M2208&lt;DATABASE!$J$9,"LUAR KOTA 1",IF($M2208&gt;=DATABASE!$J$9,"LUAR KOTA 2",""))))</f>
        <v/>
      </c>
      <c r="O2208" s="38" t="str">
        <f>IF('DATA ACCURATE'!L2211&lt;&gt;"",'DATA ACCURATE'!L2211,"")</f>
        <v/>
      </c>
      <c r="Q2208" s="38">
        <f t="shared" si="238"/>
        <v>0</v>
      </c>
      <c r="R2208" s="38">
        <f t="shared" si="238"/>
        <v>0</v>
      </c>
      <c r="S2208" s="38">
        <f t="shared" si="238"/>
        <v>0</v>
      </c>
      <c r="T2208" s="38">
        <f t="shared" si="238"/>
        <v>0</v>
      </c>
      <c r="U2208" s="38">
        <f t="shared" si="239"/>
        <v>0</v>
      </c>
      <c r="V2208" s="38">
        <f t="shared" si="239"/>
        <v>0</v>
      </c>
      <c r="W2208" s="38">
        <f t="shared" si="239"/>
        <v>0</v>
      </c>
      <c r="X2208" s="38">
        <f t="shared" si="240"/>
        <v>0</v>
      </c>
      <c r="Y2208" s="38">
        <f t="shared" si="240"/>
        <v>0</v>
      </c>
      <c r="Z2208" s="38">
        <f t="shared" si="240"/>
        <v>0</v>
      </c>
      <c r="AA2208" s="38">
        <f t="shared" si="240"/>
        <v>0</v>
      </c>
      <c r="AB2208" s="38">
        <f t="shared" si="241"/>
        <v>0</v>
      </c>
      <c r="AC2208" s="38">
        <f t="shared" si="242"/>
        <v>0</v>
      </c>
      <c r="AD2208" s="38" t="str">
        <f t="shared" si="243"/>
        <v>000000000000</v>
      </c>
    </row>
    <row r="2209" spans="1:30">
      <c r="A2209" s="9" t="str">
        <f>IF('DATA ACCURATE'!A2212&lt;&gt;"",'DATA ACCURATE'!A2212,"")</f>
        <v/>
      </c>
      <c r="B2209" s="9" t="str">
        <f>IF('DATA ACCURATE'!D2212&lt;&gt;"",'DATA ACCURATE'!D2212,"")</f>
        <v/>
      </c>
      <c r="C2209" s="38" t="str">
        <f>IF($AD2209="000000000000","",INDEX(DATABASE!$W$12:$W$71,MATCH($AD2209,DATABASE!$V$12:$V$71,0)))</f>
        <v/>
      </c>
      <c r="D2209" s="34" t="str">
        <f>IF(C2209="","",IF(E2209="",INDEX(DATABASE!$AF$13:$AF$62,MATCH($C2209,DATABASE!$AC$13:$AC$62,0)),IF(E2209="2x D11",INDEX(DATABASE!$AF$13:$AF$62,MATCH($C2209,DATABASE!$AC$13:$AC$62,0))+2*DATABASE!$AF$62,IF(E2209="3x D11",INDEX(DATABASE!$AF$13:$AF$62,MATCH($C2209,DATABASE!$AC$13:$AC$62,0))+3*DATABASE!$AF$62,""))))</f>
        <v/>
      </c>
      <c r="E2209" s="38" t="str">
        <f>IF(AND($K2209="Y",$G2209&lt;&gt;"UNYIL",$F2209&lt;DATABASE!$O$8),"2x D11",IF(AND($K2209="Y",$G2209&lt;&gt;"UNYIL",$F2209&gt;=DATABASE!$O$8),"3x D11",""))</f>
        <v/>
      </c>
      <c r="F2209" s="9" t="str">
        <f>IF('DATA ACCURATE'!N2212&lt;&gt;"",'DATA ACCURATE'!N2212,"")</f>
        <v/>
      </c>
      <c r="G2209" t="str">
        <f>IF(F2209="","",IF(F2209&lt;=DATABASE!$I$8,"UNYIL",IF(F2209&lt;=DATABASE!$J$8,"KECIL",IF(F2209&lt;DATABASE!$K$8,"TANGGUNG",IF(F2209&gt;=DATABASE!$K$8,"BESAR","")))))</f>
        <v/>
      </c>
      <c r="H2209" s="16" t="str">
        <f>IF('DATA ACCURATE'!J2212&lt;&gt;"",'DATA ACCURATE'!J2212,"")</f>
        <v/>
      </c>
      <c r="I2209" s="35" t="str">
        <f>IF(B2209&lt;&gt;"",IFERROR(VLOOKUP(B2209,'DATA TIMBANGAN'!G:M,7,FALSE),VLOOKUP(B2209,'DATA TIMBANGAN'!G:M,7)),"")</f>
        <v/>
      </c>
      <c r="J2209" s="25" t="str">
        <f>IF(H2209&lt;&gt;"",IFERROR(INDEX(DATABASE!$Z$19:$Z$38,MATCH(DATEVALUE(H2209),DATABASE!$AA$19:$AA$38,0)),INDEX(DATABASE!$Z$12:$Z$18,MATCH(WEEKDAY(H2209,2),DATABASE!$AA$12:$AA$18,0))),"")</f>
        <v/>
      </c>
      <c r="K2209" s="25" t="str">
        <f>IF('DATA ACCURATE'!V2212&lt;&gt;"",'DATA ACCURATE'!V2212,"")</f>
        <v/>
      </c>
      <c r="L2209" s="80" t="str">
        <f>IF($H2209="","",IF(OR($J2209="LIBUR",AND($L2208="LIBUR",$O2208=$O2209)),"LIBUR",IF(AND(OR($L2208="LUAR JAM KERJA 1",$L2208="LUAR JAM KERJA 2"),OR(OR(AND($H2208=$H2209,AND(OR($I2209&gt;DATABASE!$J$3,$I2209&lt;DATABASE!$J$6),((DATEVALUE($H2209)+$I2209)-(DATEVALUE($H2208)+$I2208))&lt;DATABASE!$J$6)),AND($H2208=$H2209,$O2208=$O2209,OR($I2209&gt;DATABASE!$J$6,$I2209&lt;DATABASE!$J$3))),AND(($H2209-$H2208)=1,OR($I2209&lt;DATABASE!$I$6,((DATEVALUE($H2209)+$I2209)-(DATEVALUE($H2208)+$I2208))&lt;DATABASE!$J$6))),$A2209=$A2208),"LUAR JAM KERJA 2",IF(AND(OR(WEEKDAY($H2209,2)=1,WEEKDAY($H2209,2)=2,WEEKDAY($H2209,2)=3,WEEKDAY($H2209,2)=4,WEEKDAY($H2209,2)=5),$I2209&lt;=DATABASE!$J$3,$I2209&gt;=DATABASE!$I$3),"JAM KERJA",IF(AND(WEEKDAY($H2209,2)=6,$I2209&lt;=DATABASE!$J$4,$I2209&gt;=DATABASE!$I$4),"JAM KERJA","LUAR JAM KERJA 1")))))</f>
        <v/>
      </c>
      <c r="M2209" s="33" t="str">
        <f>IF('DATA ACCURATE'!T2212&lt;&gt;"",IF('DATA ACCURATE'!T2212&gt;100,'DATA ACCURATE'!T2212/10,'DATA ACCURATE'!T2212),"")</f>
        <v/>
      </c>
      <c r="N2209" t="str">
        <f>IF(M2209="","",IF(M2209&lt;=DATABASE!$I$9,"LOKAL",IF(M2209&lt;DATABASE!$J$9,"LUAR KOTA 1",IF($M2209&gt;=DATABASE!$J$9,"LUAR KOTA 2",""))))</f>
        <v/>
      </c>
      <c r="O2209" s="38" t="str">
        <f>IF('DATA ACCURATE'!L2212&lt;&gt;"",'DATA ACCURATE'!L2212,"")</f>
        <v/>
      </c>
      <c r="Q2209" s="38">
        <f t="shared" si="238"/>
        <v>0</v>
      </c>
      <c r="R2209" s="38">
        <f t="shared" si="238"/>
        <v>0</v>
      </c>
      <c r="S2209" s="38">
        <f t="shared" si="238"/>
        <v>0</v>
      </c>
      <c r="T2209" s="38">
        <f t="shared" si="238"/>
        <v>0</v>
      </c>
      <c r="U2209" s="38">
        <f t="shared" si="239"/>
        <v>0</v>
      </c>
      <c r="V2209" s="38">
        <f t="shared" si="239"/>
        <v>0</v>
      </c>
      <c r="W2209" s="38">
        <f t="shared" si="239"/>
        <v>0</v>
      </c>
      <c r="X2209" s="38">
        <f t="shared" si="240"/>
        <v>0</v>
      </c>
      <c r="Y2209" s="38">
        <f t="shared" si="240"/>
        <v>0</v>
      </c>
      <c r="Z2209" s="38">
        <f t="shared" si="240"/>
        <v>0</v>
      </c>
      <c r="AA2209" s="38">
        <f t="shared" si="240"/>
        <v>0</v>
      </c>
      <c r="AB2209" s="38">
        <f t="shared" si="241"/>
        <v>0</v>
      </c>
      <c r="AC2209" s="38">
        <f t="shared" si="242"/>
        <v>0</v>
      </c>
      <c r="AD2209" s="38" t="str">
        <f t="shared" si="243"/>
        <v>000000000000</v>
      </c>
    </row>
    <row r="2210" spans="1:30">
      <c r="A2210" s="9" t="str">
        <f>IF('DATA ACCURATE'!A2213&lt;&gt;"",'DATA ACCURATE'!A2213,"")</f>
        <v/>
      </c>
      <c r="B2210" s="9" t="str">
        <f>IF('DATA ACCURATE'!D2213&lt;&gt;"",'DATA ACCURATE'!D2213,"")</f>
        <v/>
      </c>
      <c r="C2210" s="38" t="str">
        <f>IF($AD2210="000000000000","",INDEX(DATABASE!$W$12:$W$71,MATCH($AD2210,DATABASE!$V$12:$V$71,0)))</f>
        <v/>
      </c>
      <c r="D2210" s="34" t="str">
        <f>IF(C2210="","",IF(E2210="",INDEX(DATABASE!$AF$13:$AF$62,MATCH($C2210,DATABASE!$AC$13:$AC$62,0)),IF(E2210="2x D11",INDEX(DATABASE!$AF$13:$AF$62,MATCH($C2210,DATABASE!$AC$13:$AC$62,0))+2*DATABASE!$AF$62,IF(E2210="3x D11",INDEX(DATABASE!$AF$13:$AF$62,MATCH($C2210,DATABASE!$AC$13:$AC$62,0))+3*DATABASE!$AF$62,""))))</f>
        <v/>
      </c>
      <c r="E2210" s="38" t="str">
        <f>IF(AND($K2210="Y",$G2210&lt;&gt;"UNYIL",$F2210&lt;DATABASE!$O$8),"2x D11",IF(AND($K2210="Y",$G2210&lt;&gt;"UNYIL",$F2210&gt;=DATABASE!$O$8),"3x D11",""))</f>
        <v/>
      </c>
      <c r="F2210" s="9" t="str">
        <f>IF('DATA ACCURATE'!N2213&lt;&gt;"",'DATA ACCURATE'!N2213,"")</f>
        <v/>
      </c>
      <c r="G2210" t="str">
        <f>IF(F2210="","",IF(F2210&lt;=DATABASE!$I$8,"UNYIL",IF(F2210&lt;=DATABASE!$J$8,"KECIL",IF(F2210&lt;DATABASE!$K$8,"TANGGUNG",IF(F2210&gt;=DATABASE!$K$8,"BESAR","")))))</f>
        <v/>
      </c>
      <c r="H2210" s="16" t="str">
        <f>IF('DATA ACCURATE'!J2213&lt;&gt;"",'DATA ACCURATE'!J2213,"")</f>
        <v/>
      </c>
      <c r="I2210" s="35" t="str">
        <f>IF(B2210&lt;&gt;"",IFERROR(VLOOKUP(B2210,'DATA TIMBANGAN'!G:M,7,FALSE),VLOOKUP(B2210,'DATA TIMBANGAN'!G:M,7)),"")</f>
        <v/>
      </c>
      <c r="J2210" s="25" t="str">
        <f>IF(H2210&lt;&gt;"",IFERROR(INDEX(DATABASE!$Z$19:$Z$38,MATCH(DATEVALUE(H2210),DATABASE!$AA$19:$AA$38,0)),INDEX(DATABASE!$Z$12:$Z$18,MATCH(WEEKDAY(H2210,2),DATABASE!$AA$12:$AA$18,0))),"")</f>
        <v/>
      </c>
      <c r="K2210" s="25" t="str">
        <f>IF('DATA ACCURATE'!V2213&lt;&gt;"",'DATA ACCURATE'!V2213,"")</f>
        <v/>
      </c>
      <c r="L2210" s="80" t="str">
        <f>IF($H2210="","",IF(OR($J2210="LIBUR",AND($L2209="LIBUR",$O2209=$O2210)),"LIBUR",IF(AND(OR($L2209="LUAR JAM KERJA 1",$L2209="LUAR JAM KERJA 2"),OR(OR(AND($H2209=$H2210,AND(OR($I2210&gt;DATABASE!$J$3,$I2210&lt;DATABASE!$J$6),((DATEVALUE($H2210)+$I2210)-(DATEVALUE($H2209)+$I2209))&lt;DATABASE!$J$6)),AND($H2209=$H2210,$O2209=$O2210,OR($I2210&gt;DATABASE!$J$6,$I2210&lt;DATABASE!$J$3))),AND(($H2210-$H2209)=1,OR($I2210&lt;DATABASE!$I$6,((DATEVALUE($H2210)+$I2210)-(DATEVALUE($H2209)+$I2209))&lt;DATABASE!$J$6))),$A2210=$A2209),"LUAR JAM KERJA 2",IF(AND(OR(WEEKDAY($H2210,2)=1,WEEKDAY($H2210,2)=2,WEEKDAY($H2210,2)=3,WEEKDAY($H2210,2)=4,WEEKDAY($H2210,2)=5),$I2210&lt;=DATABASE!$J$3,$I2210&gt;=DATABASE!$I$3),"JAM KERJA",IF(AND(WEEKDAY($H2210,2)=6,$I2210&lt;=DATABASE!$J$4,$I2210&gt;=DATABASE!$I$4),"JAM KERJA","LUAR JAM KERJA 1")))))</f>
        <v/>
      </c>
      <c r="M2210" s="33" t="str">
        <f>IF('DATA ACCURATE'!T2213&lt;&gt;"",IF('DATA ACCURATE'!T2213&gt;100,'DATA ACCURATE'!T2213/10,'DATA ACCURATE'!T2213),"")</f>
        <v/>
      </c>
      <c r="N2210" t="str">
        <f>IF(M2210="","",IF(M2210&lt;=DATABASE!$I$9,"LOKAL",IF(M2210&lt;DATABASE!$J$9,"LUAR KOTA 1",IF($M2210&gt;=DATABASE!$J$9,"LUAR KOTA 2",""))))</f>
        <v/>
      </c>
      <c r="O2210" s="38" t="str">
        <f>IF('DATA ACCURATE'!L2213&lt;&gt;"",'DATA ACCURATE'!L2213,"")</f>
        <v/>
      </c>
      <c r="Q2210" s="38">
        <f t="shared" si="238"/>
        <v>0</v>
      </c>
      <c r="R2210" s="38">
        <f t="shared" si="238"/>
        <v>0</v>
      </c>
      <c r="S2210" s="38">
        <f t="shared" si="238"/>
        <v>0</v>
      </c>
      <c r="T2210" s="38">
        <f t="shared" si="238"/>
        <v>0</v>
      </c>
      <c r="U2210" s="38">
        <f t="shared" si="239"/>
        <v>0</v>
      </c>
      <c r="V2210" s="38">
        <f t="shared" si="239"/>
        <v>0</v>
      </c>
      <c r="W2210" s="38">
        <f t="shared" si="239"/>
        <v>0</v>
      </c>
      <c r="X2210" s="38">
        <f t="shared" si="240"/>
        <v>0</v>
      </c>
      <c r="Y2210" s="38">
        <f t="shared" si="240"/>
        <v>0</v>
      </c>
      <c r="Z2210" s="38">
        <f t="shared" si="240"/>
        <v>0</v>
      </c>
      <c r="AA2210" s="38">
        <f t="shared" si="240"/>
        <v>0</v>
      </c>
      <c r="AB2210" s="38">
        <f t="shared" si="241"/>
        <v>0</v>
      </c>
      <c r="AC2210" s="38">
        <f t="shared" si="242"/>
        <v>0</v>
      </c>
      <c r="AD2210" s="38" t="str">
        <f t="shared" si="243"/>
        <v>000000000000</v>
      </c>
    </row>
    <row r="2211" spans="1:30">
      <c r="A2211" s="9" t="str">
        <f>IF('DATA ACCURATE'!A2214&lt;&gt;"",'DATA ACCURATE'!A2214,"")</f>
        <v/>
      </c>
      <c r="B2211" s="9" t="str">
        <f>IF('DATA ACCURATE'!D2214&lt;&gt;"",'DATA ACCURATE'!D2214,"")</f>
        <v/>
      </c>
      <c r="C2211" s="38" t="str">
        <f>IF($AD2211="000000000000","",INDEX(DATABASE!$W$12:$W$71,MATCH($AD2211,DATABASE!$V$12:$V$71,0)))</f>
        <v/>
      </c>
      <c r="D2211" s="34" t="str">
        <f>IF(C2211="","",IF(E2211="",INDEX(DATABASE!$AF$13:$AF$62,MATCH($C2211,DATABASE!$AC$13:$AC$62,0)),IF(E2211="2x D11",INDEX(DATABASE!$AF$13:$AF$62,MATCH($C2211,DATABASE!$AC$13:$AC$62,0))+2*DATABASE!$AF$62,IF(E2211="3x D11",INDEX(DATABASE!$AF$13:$AF$62,MATCH($C2211,DATABASE!$AC$13:$AC$62,0))+3*DATABASE!$AF$62,""))))</f>
        <v/>
      </c>
      <c r="E2211" s="38" t="str">
        <f>IF(AND($K2211="Y",$G2211&lt;&gt;"UNYIL",$F2211&lt;DATABASE!$O$8),"2x D11",IF(AND($K2211="Y",$G2211&lt;&gt;"UNYIL",$F2211&gt;=DATABASE!$O$8),"3x D11",""))</f>
        <v/>
      </c>
      <c r="F2211" s="9" t="str">
        <f>IF('DATA ACCURATE'!N2214&lt;&gt;"",'DATA ACCURATE'!N2214,"")</f>
        <v/>
      </c>
      <c r="G2211" t="str">
        <f>IF(F2211="","",IF(F2211&lt;=DATABASE!$I$8,"UNYIL",IF(F2211&lt;=DATABASE!$J$8,"KECIL",IF(F2211&lt;DATABASE!$K$8,"TANGGUNG",IF(F2211&gt;=DATABASE!$K$8,"BESAR","")))))</f>
        <v/>
      </c>
      <c r="H2211" s="16" t="str">
        <f>IF('DATA ACCURATE'!J2214&lt;&gt;"",'DATA ACCURATE'!J2214,"")</f>
        <v/>
      </c>
      <c r="I2211" s="35" t="str">
        <f>IF(B2211&lt;&gt;"",IFERROR(VLOOKUP(B2211,'DATA TIMBANGAN'!G:M,7,FALSE),VLOOKUP(B2211,'DATA TIMBANGAN'!G:M,7)),"")</f>
        <v/>
      </c>
      <c r="J2211" s="25" t="str">
        <f>IF(H2211&lt;&gt;"",IFERROR(INDEX(DATABASE!$Z$19:$Z$38,MATCH(DATEVALUE(H2211),DATABASE!$AA$19:$AA$38,0)),INDEX(DATABASE!$Z$12:$Z$18,MATCH(WEEKDAY(H2211,2),DATABASE!$AA$12:$AA$18,0))),"")</f>
        <v/>
      </c>
      <c r="K2211" s="25" t="str">
        <f>IF('DATA ACCURATE'!V2214&lt;&gt;"",'DATA ACCURATE'!V2214,"")</f>
        <v/>
      </c>
      <c r="L2211" s="80" t="str">
        <f>IF($H2211="","",IF(OR($J2211="LIBUR",AND($L2210="LIBUR",$O2210=$O2211)),"LIBUR",IF(AND(OR($L2210="LUAR JAM KERJA 1",$L2210="LUAR JAM KERJA 2"),OR(OR(AND($H2210=$H2211,AND(OR($I2211&gt;DATABASE!$J$3,$I2211&lt;DATABASE!$J$6),((DATEVALUE($H2211)+$I2211)-(DATEVALUE($H2210)+$I2210))&lt;DATABASE!$J$6)),AND($H2210=$H2211,$O2210=$O2211,OR($I2211&gt;DATABASE!$J$6,$I2211&lt;DATABASE!$J$3))),AND(($H2211-$H2210)=1,OR($I2211&lt;DATABASE!$I$6,((DATEVALUE($H2211)+$I2211)-(DATEVALUE($H2210)+$I2210))&lt;DATABASE!$J$6))),$A2211=$A2210),"LUAR JAM KERJA 2",IF(AND(OR(WEEKDAY($H2211,2)=1,WEEKDAY($H2211,2)=2,WEEKDAY($H2211,2)=3,WEEKDAY($H2211,2)=4,WEEKDAY($H2211,2)=5),$I2211&lt;=DATABASE!$J$3,$I2211&gt;=DATABASE!$I$3),"JAM KERJA",IF(AND(WEEKDAY($H2211,2)=6,$I2211&lt;=DATABASE!$J$4,$I2211&gt;=DATABASE!$I$4),"JAM KERJA","LUAR JAM KERJA 1")))))</f>
        <v/>
      </c>
      <c r="M2211" s="33" t="str">
        <f>IF('DATA ACCURATE'!T2214&lt;&gt;"",IF('DATA ACCURATE'!T2214&gt;100,'DATA ACCURATE'!T2214/10,'DATA ACCURATE'!T2214),"")</f>
        <v/>
      </c>
      <c r="N2211" t="str">
        <f>IF(M2211="","",IF(M2211&lt;=DATABASE!$I$9,"LOKAL",IF(M2211&lt;DATABASE!$J$9,"LUAR KOTA 1",IF($M2211&gt;=DATABASE!$J$9,"LUAR KOTA 2",""))))</f>
        <v/>
      </c>
      <c r="O2211" s="38" t="str">
        <f>IF('DATA ACCURATE'!L2214&lt;&gt;"",'DATA ACCURATE'!L2214,"")</f>
        <v/>
      </c>
      <c r="Q2211" s="38">
        <f t="shared" si="238"/>
        <v>0</v>
      </c>
      <c r="R2211" s="38">
        <f t="shared" si="238"/>
        <v>0</v>
      </c>
      <c r="S2211" s="38">
        <f t="shared" si="238"/>
        <v>0</v>
      </c>
      <c r="T2211" s="38">
        <f t="shared" si="238"/>
        <v>0</v>
      </c>
      <c r="U2211" s="38">
        <f t="shared" si="239"/>
        <v>0</v>
      </c>
      <c r="V2211" s="38">
        <f t="shared" si="239"/>
        <v>0</v>
      </c>
      <c r="W2211" s="38">
        <f t="shared" si="239"/>
        <v>0</v>
      </c>
      <c r="X2211" s="38">
        <f t="shared" si="240"/>
        <v>0</v>
      </c>
      <c r="Y2211" s="38">
        <f t="shared" si="240"/>
        <v>0</v>
      </c>
      <c r="Z2211" s="38">
        <f t="shared" si="240"/>
        <v>0</v>
      </c>
      <c r="AA2211" s="38">
        <f t="shared" si="240"/>
        <v>0</v>
      </c>
      <c r="AB2211" s="38">
        <f t="shared" si="241"/>
        <v>0</v>
      </c>
      <c r="AC2211" s="38">
        <f t="shared" si="242"/>
        <v>0</v>
      </c>
      <c r="AD2211" s="38" t="str">
        <f t="shared" si="243"/>
        <v>000000000000</v>
      </c>
    </row>
    <row r="2212" spans="1:30">
      <c r="A2212" s="9" t="str">
        <f>IF('DATA ACCURATE'!A2215&lt;&gt;"",'DATA ACCURATE'!A2215,"")</f>
        <v/>
      </c>
      <c r="B2212" s="9" t="str">
        <f>IF('DATA ACCURATE'!D2215&lt;&gt;"",'DATA ACCURATE'!D2215,"")</f>
        <v/>
      </c>
      <c r="C2212" s="38" t="str">
        <f>IF($AD2212="000000000000","",INDEX(DATABASE!$W$12:$W$71,MATCH($AD2212,DATABASE!$V$12:$V$71,0)))</f>
        <v/>
      </c>
      <c r="D2212" s="34" t="str">
        <f>IF(C2212="","",IF(E2212="",INDEX(DATABASE!$AF$13:$AF$62,MATCH($C2212,DATABASE!$AC$13:$AC$62,0)),IF(E2212="2x D11",INDEX(DATABASE!$AF$13:$AF$62,MATCH($C2212,DATABASE!$AC$13:$AC$62,0))+2*DATABASE!$AF$62,IF(E2212="3x D11",INDEX(DATABASE!$AF$13:$AF$62,MATCH($C2212,DATABASE!$AC$13:$AC$62,0))+3*DATABASE!$AF$62,""))))</f>
        <v/>
      </c>
      <c r="E2212" s="38" t="str">
        <f>IF(AND($K2212="Y",$G2212&lt;&gt;"UNYIL",$F2212&lt;DATABASE!$O$8),"2x D11",IF(AND($K2212="Y",$G2212&lt;&gt;"UNYIL",$F2212&gt;=DATABASE!$O$8),"3x D11",""))</f>
        <v/>
      </c>
      <c r="F2212" s="9" t="str">
        <f>IF('DATA ACCURATE'!N2215&lt;&gt;"",'DATA ACCURATE'!N2215,"")</f>
        <v/>
      </c>
      <c r="G2212" t="str">
        <f>IF(F2212="","",IF(F2212&lt;=DATABASE!$I$8,"UNYIL",IF(F2212&lt;=DATABASE!$J$8,"KECIL",IF(F2212&lt;DATABASE!$K$8,"TANGGUNG",IF(F2212&gt;=DATABASE!$K$8,"BESAR","")))))</f>
        <v/>
      </c>
      <c r="H2212" s="16" t="str">
        <f>IF('DATA ACCURATE'!J2215&lt;&gt;"",'DATA ACCURATE'!J2215,"")</f>
        <v/>
      </c>
      <c r="I2212" s="35" t="str">
        <f>IF(B2212&lt;&gt;"",IFERROR(VLOOKUP(B2212,'DATA TIMBANGAN'!G:M,7,FALSE),VLOOKUP(B2212,'DATA TIMBANGAN'!G:M,7)),"")</f>
        <v/>
      </c>
      <c r="J2212" s="25" t="str">
        <f>IF(H2212&lt;&gt;"",IFERROR(INDEX(DATABASE!$Z$19:$Z$38,MATCH(DATEVALUE(H2212),DATABASE!$AA$19:$AA$38,0)),INDEX(DATABASE!$Z$12:$Z$18,MATCH(WEEKDAY(H2212,2),DATABASE!$AA$12:$AA$18,0))),"")</f>
        <v/>
      </c>
      <c r="K2212" s="25" t="str">
        <f>IF('DATA ACCURATE'!V2215&lt;&gt;"",'DATA ACCURATE'!V2215,"")</f>
        <v/>
      </c>
      <c r="L2212" s="80" t="str">
        <f>IF($H2212="","",IF(OR($J2212="LIBUR",AND($L2211="LIBUR",$O2211=$O2212)),"LIBUR",IF(AND(OR($L2211="LUAR JAM KERJA 1",$L2211="LUAR JAM KERJA 2"),OR(OR(AND($H2211=$H2212,AND(OR($I2212&gt;DATABASE!$J$3,$I2212&lt;DATABASE!$J$6),((DATEVALUE($H2212)+$I2212)-(DATEVALUE($H2211)+$I2211))&lt;DATABASE!$J$6)),AND($H2211=$H2212,$O2211=$O2212,OR($I2212&gt;DATABASE!$J$6,$I2212&lt;DATABASE!$J$3))),AND(($H2212-$H2211)=1,OR($I2212&lt;DATABASE!$I$6,((DATEVALUE($H2212)+$I2212)-(DATEVALUE($H2211)+$I2211))&lt;DATABASE!$J$6))),$A2212=$A2211),"LUAR JAM KERJA 2",IF(AND(OR(WEEKDAY($H2212,2)=1,WEEKDAY($H2212,2)=2,WEEKDAY($H2212,2)=3,WEEKDAY($H2212,2)=4,WEEKDAY($H2212,2)=5),$I2212&lt;=DATABASE!$J$3,$I2212&gt;=DATABASE!$I$3),"JAM KERJA",IF(AND(WEEKDAY($H2212,2)=6,$I2212&lt;=DATABASE!$J$4,$I2212&gt;=DATABASE!$I$4),"JAM KERJA","LUAR JAM KERJA 1")))))</f>
        <v/>
      </c>
      <c r="M2212" s="33" t="str">
        <f>IF('DATA ACCURATE'!T2215&lt;&gt;"",IF('DATA ACCURATE'!T2215&gt;100,'DATA ACCURATE'!T2215/10,'DATA ACCURATE'!T2215),"")</f>
        <v/>
      </c>
      <c r="N2212" t="str">
        <f>IF(M2212="","",IF(M2212&lt;=DATABASE!$I$9,"LOKAL",IF(M2212&lt;DATABASE!$J$9,"LUAR KOTA 1",IF($M2212&gt;=DATABASE!$J$9,"LUAR KOTA 2",""))))</f>
        <v/>
      </c>
      <c r="O2212" s="38" t="str">
        <f>IF('DATA ACCURATE'!L2215&lt;&gt;"",'DATA ACCURATE'!L2215,"")</f>
        <v/>
      </c>
      <c r="Q2212" s="38">
        <f t="shared" si="238"/>
        <v>0</v>
      </c>
      <c r="R2212" s="38">
        <f t="shared" si="238"/>
        <v>0</v>
      </c>
      <c r="S2212" s="38">
        <f t="shared" si="238"/>
        <v>0</v>
      </c>
      <c r="T2212" s="38">
        <f t="shared" si="238"/>
        <v>0</v>
      </c>
      <c r="U2212" s="38">
        <f t="shared" si="239"/>
        <v>0</v>
      </c>
      <c r="V2212" s="38">
        <f t="shared" si="239"/>
        <v>0</v>
      </c>
      <c r="W2212" s="38">
        <f t="shared" si="239"/>
        <v>0</v>
      </c>
      <c r="X2212" s="38">
        <f t="shared" si="240"/>
        <v>0</v>
      </c>
      <c r="Y2212" s="38">
        <f t="shared" si="240"/>
        <v>0</v>
      </c>
      <c r="Z2212" s="38">
        <f t="shared" si="240"/>
        <v>0</v>
      </c>
      <c r="AA2212" s="38">
        <f t="shared" si="240"/>
        <v>0</v>
      </c>
      <c r="AB2212" s="38">
        <f t="shared" si="241"/>
        <v>0</v>
      </c>
      <c r="AC2212" s="38">
        <f t="shared" si="242"/>
        <v>0</v>
      </c>
      <c r="AD2212" s="38" t="str">
        <f t="shared" si="243"/>
        <v>000000000000</v>
      </c>
    </row>
    <row r="2213" spans="1:30">
      <c r="A2213" s="9" t="str">
        <f>IF('DATA ACCURATE'!A2216&lt;&gt;"",'DATA ACCURATE'!A2216,"")</f>
        <v/>
      </c>
      <c r="B2213" s="9" t="str">
        <f>IF('DATA ACCURATE'!D2216&lt;&gt;"",'DATA ACCURATE'!D2216,"")</f>
        <v/>
      </c>
      <c r="C2213" s="38" t="str">
        <f>IF($AD2213="000000000000","",INDEX(DATABASE!$W$12:$W$71,MATCH($AD2213,DATABASE!$V$12:$V$71,0)))</f>
        <v/>
      </c>
      <c r="D2213" s="34" t="str">
        <f>IF(C2213="","",IF(E2213="",INDEX(DATABASE!$AF$13:$AF$62,MATCH($C2213,DATABASE!$AC$13:$AC$62,0)),IF(E2213="2x D11",INDEX(DATABASE!$AF$13:$AF$62,MATCH($C2213,DATABASE!$AC$13:$AC$62,0))+2*DATABASE!$AF$62,IF(E2213="3x D11",INDEX(DATABASE!$AF$13:$AF$62,MATCH($C2213,DATABASE!$AC$13:$AC$62,0))+3*DATABASE!$AF$62,""))))</f>
        <v/>
      </c>
      <c r="E2213" s="38" t="str">
        <f>IF(AND($K2213="Y",$G2213&lt;&gt;"UNYIL",$F2213&lt;DATABASE!$O$8),"2x D11",IF(AND($K2213="Y",$G2213&lt;&gt;"UNYIL",$F2213&gt;=DATABASE!$O$8),"3x D11",""))</f>
        <v/>
      </c>
      <c r="F2213" s="9" t="str">
        <f>IF('DATA ACCURATE'!N2216&lt;&gt;"",'DATA ACCURATE'!N2216,"")</f>
        <v/>
      </c>
      <c r="G2213" t="str">
        <f>IF(F2213="","",IF(F2213&lt;=DATABASE!$I$8,"UNYIL",IF(F2213&lt;=DATABASE!$J$8,"KECIL",IF(F2213&lt;DATABASE!$K$8,"TANGGUNG",IF(F2213&gt;=DATABASE!$K$8,"BESAR","")))))</f>
        <v/>
      </c>
      <c r="H2213" s="16" t="str">
        <f>IF('DATA ACCURATE'!J2216&lt;&gt;"",'DATA ACCURATE'!J2216,"")</f>
        <v/>
      </c>
      <c r="I2213" s="35" t="str">
        <f>IF(B2213&lt;&gt;"",IFERROR(VLOOKUP(B2213,'DATA TIMBANGAN'!G:M,7,FALSE),VLOOKUP(B2213,'DATA TIMBANGAN'!G:M,7)),"")</f>
        <v/>
      </c>
      <c r="J2213" s="25" t="str">
        <f>IF(H2213&lt;&gt;"",IFERROR(INDEX(DATABASE!$Z$19:$Z$38,MATCH(DATEVALUE(H2213),DATABASE!$AA$19:$AA$38,0)),INDEX(DATABASE!$Z$12:$Z$18,MATCH(WEEKDAY(H2213,2),DATABASE!$AA$12:$AA$18,0))),"")</f>
        <v/>
      </c>
      <c r="K2213" s="25" t="str">
        <f>IF('DATA ACCURATE'!V2216&lt;&gt;"",'DATA ACCURATE'!V2216,"")</f>
        <v/>
      </c>
      <c r="L2213" s="80" t="str">
        <f>IF($H2213="","",IF(OR($J2213="LIBUR",AND($L2212="LIBUR",$O2212=$O2213)),"LIBUR",IF(AND(OR($L2212="LUAR JAM KERJA 1",$L2212="LUAR JAM KERJA 2"),OR(OR(AND($H2212=$H2213,AND(OR($I2213&gt;DATABASE!$J$3,$I2213&lt;DATABASE!$J$6),((DATEVALUE($H2213)+$I2213)-(DATEVALUE($H2212)+$I2212))&lt;DATABASE!$J$6)),AND($H2212=$H2213,$O2212=$O2213,OR($I2213&gt;DATABASE!$J$6,$I2213&lt;DATABASE!$J$3))),AND(($H2213-$H2212)=1,OR($I2213&lt;DATABASE!$I$6,((DATEVALUE($H2213)+$I2213)-(DATEVALUE($H2212)+$I2212))&lt;DATABASE!$J$6))),$A2213=$A2212),"LUAR JAM KERJA 2",IF(AND(OR(WEEKDAY($H2213,2)=1,WEEKDAY($H2213,2)=2,WEEKDAY($H2213,2)=3,WEEKDAY($H2213,2)=4,WEEKDAY($H2213,2)=5),$I2213&lt;=DATABASE!$J$3,$I2213&gt;=DATABASE!$I$3),"JAM KERJA",IF(AND(WEEKDAY($H2213,2)=6,$I2213&lt;=DATABASE!$J$4,$I2213&gt;=DATABASE!$I$4),"JAM KERJA","LUAR JAM KERJA 1")))))</f>
        <v/>
      </c>
      <c r="M2213" s="33" t="str">
        <f>IF('DATA ACCURATE'!T2216&lt;&gt;"",IF('DATA ACCURATE'!T2216&gt;100,'DATA ACCURATE'!T2216/10,'DATA ACCURATE'!T2216),"")</f>
        <v/>
      </c>
      <c r="N2213" t="str">
        <f>IF(M2213="","",IF(M2213&lt;=DATABASE!$I$9,"LOKAL",IF(M2213&lt;DATABASE!$J$9,"LUAR KOTA 1",IF($M2213&gt;=DATABASE!$J$9,"LUAR KOTA 2",""))))</f>
        <v/>
      </c>
      <c r="O2213" s="38" t="str">
        <f>IF('DATA ACCURATE'!L2216&lt;&gt;"",'DATA ACCURATE'!L2216,"")</f>
        <v/>
      </c>
      <c r="Q2213" s="38">
        <f t="shared" si="238"/>
        <v>0</v>
      </c>
      <c r="R2213" s="38">
        <f t="shared" si="238"/>
        <v>0</v>
      </c>
      <c r="S2213" s="38">
        <f t="shared" si="238"/>
        <v>0</v>
      </c>
      <c r="T2213" s="38">
        <f t="shared" si="238"/>
        <v>0</v>
      </c>
      <c r="U2213" s="38">
        <f t="shared" si="239"/>
        <v>0</v>
      </c>
      <c r="V2213" s="38">
        <f t="shared" si="239"/>
        <v>0</v>
      </c>
      <c r="W2213" s="38">
        <f t="shared" si="239"/>
        <v>0</v>
      </c>
      <c r="X2213" s="38">
        <f t="shared" si="240"/>
        <v>0</v>
      </c>
      <c r="Y2213" s="38">
        <f t="shared" si="240"/>
        <v>0</v>
      </c>
      <c r="Z2213" s="38">
        <f t="shared" si="240"/>
        <v>0</v>
      </c>
      <c r="AA2213" s="38">
        <f t="shared" si="240"/>
        <v>0</v>
      </c>
      <c r="AB2213" s="38">
        <f t="shared" si="241"/>
        <v>0</v>
      </c>
      <c r="AC2213" s="38">
        <f t="shared" si="242"/>
        <v>0</v>
      </c>
      <c r="AD2213" s="38" t="str">
        <f t="shared" si="243"/>
        <v>000000000000</v>
      </c>
    </row>
    <row r="2214" spans="1:30">
      <c r="A2214" s="9" t="str">
        <f>IF('DATA ACCURATE'!A2217&lt;&gt;"",'DATA ACCURATE'!A2217,"")</f>
        <v/>
      </c>
      <c r="B2214" s="9" t="str">
        <f>IF('DATA ACCURATE'!D2217&lt;&gt;"",'DATA ACCURATE'!D2217,"")</f>
        <v/>
      </c>
      <c r="C2214" s="38" t="str">
        <f>IF($AD2214="000000000000","",INDEX(DATABASE!$W$12:$W$71,MATCH($AD2214,DATABASE!$V$12:$V$71,0)))</f>
        <v/>
      </c>
      <c r="D2214" s="34" t="str">
        <f>IF(C2214="","",IF(E2214="",INDEX(DATABASE!$AF$13:$AF$62,MATCH($C2214,DATABASE!$AC$13:$AC$62,0)),IF(E2214="2x D11",INDEX(DATABASE!$AF$13:$AF$62,MATCH($C2214,DATABASE!$AC$13:$AC$62,0))+2*DATABASE!$AF$62,IF(E2214="3x D11",INDEX(DATABASE!$AF$13:$AF$62,MATCH($C2214,DATABASE!$AC$13:$AC$62,0))+3*DATABASE!$AF$62,""))))</f>
        <v/>
      </c>
      <c r="E2214" s="38" t="str">
        <f>IF(AND($K2214="Y",$G2214&lt;&gt;"UNYIL",$F2214&lt;DATABASE!$O$8),"2x D11",IF(AND($K2214="Y",$G2214&lt;&gt;"UNYIL",$F2214&gt;=DATABASE!$O$8),"3x D11",""))</f>
        <v/>
      </c>
      <c r="F2214" s="9" t="str">
        <f>IF('DATA ACCURATE'!N2217&lt;&gt;"",'DATA ACCURATE'!N2217,"")</f>
        <v/>
      </c>
      <c r="G2214" t="str">
        <f>IF(F2214="","",IF(F2214&lt;=DATABASE!$I$8,"UNYIL",IF(F2214&lt;=DATABASE!$J$8,"KECIL",IF(F2214&lt;DATABASE!$K$8,"TANGGUNG",IF(F2214&gt;=DATABASE!$K$8,"BESAR","")))))</f>
        <v/>
      </c>
      <c r="H2214" s="16" t="str">
        <f>IF('DATA ACCURATE'!J2217&lt;&gt;"",'DATA ACCURATE'!J2217,"")</f>
        <v/>
      </c>
      <c r="I2214" s="35" t="str">
        <f>IF(B2214&lt;&gt;"",IFERROR(VLOOKUP(B2214,'DATA TIMBANGAN'!G:M,7,FALSE),VLOOKUP(B2214,'DATA TIMBANGAN'!G:M,7)),"")</f>
        <v/>
      </c>
      <c r="J2214" s="25" t="str">
        <f>IF(H2214&lt;&gt;"",IFERROR(INDEX(DATABASE!$Z$19:$Z$38,MATCH(DATEVALUE(H2214),DATABASE!$AA$19:$AA$38,0)),INDEX(DATABASE!$Z$12:$Z$18,MATCH(WEEKDAY(H2214,2),DATABASE!$AA$12:$AA$18,0))),"")</f>
        <v/>
      </c>
      <c r="K2214" s="25" t="str">
        <f>IF('DATA ACCURATE'!V2217&lt;&gt;"",'DATA ACCURATE'!V2217,"")</f>
        <v/>
      </c>
      <c r="L2214" s="80" t="str">
        <f>IF($H2214="","",IF(OR($J2214="LIBUR",AND($L2213="LIBUR",$O2213=$O2214)),"LIBUR",IF(AND(OR($L2213="LUAR JAM KERJA 1",$L2213="LUAR JAM KERJA 2"),OR(OR(AND($H2213=$H2214,AND(OR($I2214&gt;DATABASE!$J$3,$I2214&lt;DATABASE!$J$6),((DATEVALUE($H2214)+$I2214)-(DATEVALUE($H2213)+$I2213))&lt;DATABASE!$J$6)),AND($H2213=$H2214,$O2213=$O2214,OR($I2214&gt;DATABASE!$J$6,$I2214&lt;DATABASE!$J$3))),AND(($H2214-$H2213)=1,OR($I2214&lt;DATABASE!$I$6,((DATEVALUE($H2214)+$I2214)-(DATEVALUE($H2213)+$I2213))&lt;DATABASE!$J$6))),$A2214=$A2213),"LUAR JAM KERJA 2",IF(AND(OR(WEEKDAY($H2214,2)=1,WEEKDAY($H2214,2)=2,WEEKDAY($H2214,2)=3,WEEKDAY($H2214,2)=4,WEEKDAY($H2214,2)=5),$I2214&lt;=DATABASE!$J$3,$I2214&gt;=DATABASE!$I$3),"JAM KERJA",IF(AND(WEEKDAY($H2214,2)=6,$I2214&lt;=DATABASE!$J$4,$I2214&gt;=DATABASE!$I$4),"JAM KERJA","LUAR JAM KERJA 1")))))</f>
        <v/>
      </c>
      <c r="M2214" s="33" t="str">
        <f>IF('DATA ACCURATE'!T2217&lt;&gt;"",IF('DATA ACCURATE'!T2217&gt;100,'DATA ACCURATE'!T2217/10,'DATA ACCURATE'!T2217),"")</f>
        <v/>
      </c>
      <c r="N2214" t="str">
        <f>IF(M2214="","",IF(M2214&lt;=DATABASE!$I$9,"LOKAL",IF(M2214&lt;DATABASE!$J$9,"LUAR KOTA 1",IF($M2214&gt;=DATABASE!$J$9,"LUAR KOTA 2",""))))</f>
        <v/>
      </c>
      <c r="O2214" s="38" t="str">
        <f>IF('DATA ACCURATE'!L2217&lt;&gt;"",'DATA ACCURATE'!L2217,"")</f>
        <v/>
      </c>
      <c r="Q2214" s="38">
        <f t="shared" si="238"/>
        <v>0</v>
      </c>
      <c r="R2214" s="38">
        <f t="shared" si="238"/>
        <v>0</v>
      </c>
      <c r="S2214" s="38">
        <f t="shared" si="238"/>
        <v>0</v>
      </c>
      <c r="T2214" s="38">
        <f t="shared" si="238"/>
        <v>0</v>
      </c>
      <c r="U2214" s="38">
        <f t="shared" si="239"/>
        <v>0</v>
      </c>
      <c r="V2214" s="38">
        <f t="shared" si="239"/>
        <v>0</v>
      </c>
      <c r="W2214" s="38">
        <f t="shared" si="239"/>
        <v>0</v>
      </c>
      <c r="X2214" s="38">
        <f t="shared" si="240"/>
        <v>0</v>
      </c>
      <c r="Y2214" s="38">
        <f t="shared" si="240"/>
        <v>0</v>
      </c>
      <c r="Z2214" s="38">
        <f t="shared" si="240"/>
        <v>0</v>
      </c>
      <c r="AA2214" s="38">
        <f t="shared" si="240"/>
        <v>0</v>
      </c>
      <c r="AB2214" s="38">
        <f t="shared" si="241"/>
        <v>0</v>
      </c>
      <c r="AC2214" s="38">
        <f t="shared" si="242"/>
        <v>0</v>
      </c>
      <c r="AD2214" s="38" t="str">
        <f t="shared" si="243"/>
        <v>000000000000</v>
      </c>
    </row>
    <row r="2215" spans="1:30">
      <c r="A2215" s="9" t="str">
        <f>IF('DATA ACCURATE'!A2218&lt;&gt;"",'DATA ACCURATE'!A2218,"")</f>
        <v/>
      </c>
      <c r="B2215" s="9" t="str">
        <f>IF('DATA ACCURATE'!D2218&lt;&gt;"",'DATA ACCURATE'!D2218,"")</f>
        <v/>
      </c>
      <c r="C2215" s="38" t="str">
        <f>IF($AD2215="000000000000","",INDEX(DATABASE!$W$12:$W$71,MATCH($AD2215,DATABASE!$V$12:$V$71,0)))</f>
        <v/>
      </c>
      <c r="D2215" s="34" t="str">
        <f>IF(C2215="","",IF(E2215="",INDEX(DATABASE!$AF$13:$AF$62,MATCH($C2215,DATABASE!$AC$13:$AC$62,0)),IF(E2215="2x D11",INDEX(DATABASE!$AF$13:$AF$62,MATCH($C2215,DATABASE!$AC$13:$AC$62,0))+2*DATABASE!$AF$62,IF(E2215="3x D11",INDEX(DATABASE!$AF$13:$AF$62,MATCH($C2215,DATABASE!$AC$13:$AC$62,0))+3*DATABASE!$AF$62,""))))</f>
        <v/>
      </c>
      <c r="E2215" s="38" t="str">
        <f>IF(AND($K2215="Y",$G2215&lt;&gt;"UNYIL",$F2215&lt;DATABASE!$O$8),"2x D11",IF(AND($K2215="Y",$G2215&lt;&gt;"UNYIL",$F2215&gt;=DATABASE!$O$8),"3x D11",""))</f>
        <v/>
      </c>
      <c r="F2215" s="9" t="str">
        <f>IF('DATA ACCURATE'!N2218&lt;&gt;"",'DATA ACCURATE'!N2218,"")</f>
        <v/>
      </c>
      <c r="G2215" t="str">
        <f>IF(F2215="","",IF(F2215&lt;=DATABASE!$I$8,"UNYIL",IF(F2215&lt;=DATABASE!$J$8,"KECIL",IF(F2215&lt;DATABASE!$K$8,"TANGGUNG",IF(F2215&gt;=DATABASE!$K$8,"BESAR","")))))</f>
        <v/>
      </c>
      <c r="H2215" s="16" t="str">
        <f>IF('DATA ACCURATE'!J2218&lt;&gt;"",'DATA ACCURATE'!J2218,"")</f>
        <v/>
      </c>
      <c r="I2215" s="35" t="str">
        <f>IF(B2215&lt;&gt;"",IFERROR(VLOOKUP(B2215,'DATA TIMBANGAN'!G:M,7,FALSE),VLOOKUP(B2215,'DATA TIMBANGAN'!G:M,7)),"")</f>
        <v/>
      </c>
      <c r="J2215" s="25" t="str">
        <f>IF(H2215&lt;&gt;"",IFERROR(INDEX(DATABASE!$Z$19:$Z$38,MATCH(DATEVALUE(H2215),DATABASE!$AA$19:$AA$38,0)),INDEX(DATABASE!$Z$12:$Z$18,MATCH(WEEKDAY(H2215,2),DATABASE!$AA$12:$AA$18,0))),"")</f>
        <v/>
      </c>
      <c r="K2215" s="25" t="str">
        <f>IF('DATA ACCURATE'!V2218&lt;&gt;"",'DATA ACCURATE'!V2218,"")</f>
        <v/>
      </c>
      <c r="L2215" s="80" t="str">
        <f>IF($H2215="","",IF(OR($J2215="LIBUR",AND($L2214="LIBUR",$O2214=$O2215)),"LIBUR",IF(AND(OR($L2214="LUAR JAM KERJA 1",$L2214="LUAR JAM KERJA 2"),OR(OR(AND($H2214=$H2215,AND(OR($I2215&gt;DATABASE!$J$3,$I2215&lt;DATABASE!$J$6),((DATEVALUE($H2215)+$I2215)-(DATEVALUE($H2214)+$I2214))&lt;DATABASE!$J$6)),AND($H2214=$H2215,$O2214=$O2215,OR($I2215&gt;DATABASE!$J$6,$I2215&lt;DATABASE!$J$3))),AND(($H2215-$H2214)=1,OR($I2215&lt;DATABASE!$I$6,((DATEVALUE($H2215)+$I2215)-(DATEVALUE($H2214)+$I2214))&lt;DATABASE!$J$6))),$A2215=$A2214),"LUAR JAM KERJA 2",IF(AND(OR(WEEKDAY($H2215,2)=1,WEEKDAY($H2215,2)=2,WEEKDAY($H2215,2)=3,WEEKDAY($H2215,2)=4,WEEKDAY($H2215,2)=5),$I2215&lt;=DATABASE!$J$3,$I2215&gt;=DATABASE!$I$3),"JAM KERJA",IF(AND(WEEKDAY($H2215,2)=6,$I2215&lt;=DATABASE!$J$4,$I2215&gt;=DATABASE!$I$4),"JAM KERJA","LUAR JAM KERJA 1")))))</f>
        <v/>
      </c>
      <c r="M2215" s="33" t="str">
        <f>IF('DATA ACCURATE'!T2218&lt;&gt;"",IF('DATA ACCURATE'!T2218&gt;100,'DATA ACCURATE'!T2218/10,'DATA ACCURATE'!T2218),"")</f>
        <v/>
      </c>
      <c r="N2215" t="str">
        <f>IF(M2215="","",IF(M2215&lt;=DATABASE!$I$9,"LOKAL",IF(M2215&lt;DATABASE!$J$9,"LUAR KOTA 1",IF($M2215&gt;=DATABASE!$J$9,"LUAR KOTA 2",""))))</f>
        <v/>
      </c>
      <c r="O2215" s="38" t="str">
        <f>IF('DATA ACCURATE'!L2218&lt;&gt;"",'DATA ACCURATE'!L2218,"")</f>
        <v/>
      </c>
      <c r="Q2215" s="38">
        <f t="shared" si="238"/>
        <v>0</v>
      </c>
      <c r="R2215" s="38">
        <f t="shared" si="238"/>
        <v>0</v>
      </c>
      <c r="S2215" s="38">
        <f t="shared" si="238"/>
        <v>0</v>
      </c>
      <c r="T2215" s="38">
        <f t="shared" si="238"/>
        <v>0</v>
      </c>
      <c r="U2215" s="38">
        <f t="shared" si="239"/>
        <v>0</v>
      </c>
      <c r="V2215" s="38">
        <f t="shared" si="239"/>
        <v>0</v>
      </c>
      <c r="W2215" s="38">
        <f t="shared" si="239"/>
        <v>0</v>
      </c>
      <c r="X2215" s="38">
        <f t="shared" si="240"/>
        <v>0</v>
      </c>
      <c r="Y2215" s="38">
        <f t="shared" si="240"/>
        <v>0</v>
      </c>
      <c r="Z2215" s="38">
        <f t="shared" si="240"/>
        <v>0</v>
      </c>
      <c r="AA2215" s="38">
        <f t="shared" si="240"/>
        <v>0</v>
      </c>
      <c r="AB2215" s="38">
        <f t="shared" si="241"/>
        <v>0</v>
      </c>
      <c r="AC2215" s="38">
        <f t="shared" si="242"/>
        <v>0</v>
      </c>
      <c r="AD2215" s="38" t="str">
        <f t="shared" si="243"/>
        <v>000000000000</v>
      </c>
    </row>
    <row r="2216" spans="1:30">
      <c r="A2216" s="9" t="str">
        <f>IF('DATA ACCURATE'!A2219&lt;&gt;"",'DATA ACCURATE'!A2219,"")</f>
        <v/>
      </c>
      <c r="B2216" s="9" t="str">
        <f>IF('DATA ACCURATE'!D2219&lt;&gt;"",'DATA ACCURATE'!D2219,"")</f>
        <v/>
      </c>
      <c r="C2216" s="38" t="str">
        <f>IF($AD2216="000000000000","",INDEX(DATABASE!$W$12:$W$71,MATCH($AD2216,DATABASE!$V$12:$V$71,0)))</f>
        <v/>
      </c>
      <c r="D2216" s="34" t="str">
        <f>IF(C2216="","",IF(E2216="",INDEX(DATABASE!$AF$13:$AF$62,MATCH($C2216,DATABASE!$AC$13:$AC$62,0)),IF(E2216="2x D11",INDEX(DATABASE!$AF$13:$AF$62,MATCH($C2216,DATABASE!$AC$13:$AC$62,0))+2*DATABASE!$AF$62,IF(E2216="3x D11",INDEX(DATABASE!$AF$13:$AF$62,MATCH($C2216,DATABASE!$AC$13:$AC$62,0))+3*DATABASE!$AF$62,""))))</f>
        <v/>
      </c>
      <c r="E2216" s="38" t="str">
        <f>IF(AND($K2216="Y",$G2216&lt;&gt;"UNYIL",$F2216&lt;DATABASE!$O$8),"2x D11",IF(AND($K2216="Y",$G2216&lt;&gt;"UNYIL",$F2216&gt;=DATABASE!$O$8),"3x D11",""))</f>
        <v/>
      </c>
      <c r="F2216" s="9" t="str">
        <f>IF('DATA ACCURATE'!N2219&lt;&gt;"",'DATA ACCURATE'!N2219,"")</f>
        <v/>
      </c>
      <c r="G2216" t="str">
        <f>IF(F2216="","",IF(F2216&lt;=DATABASE!$I$8,"UNYIL",IF(F2216&lt;=DATABASE!$J$8,"KECIL",IF(F2216&lt;DATABASE!$K$8,"TANGGUNG",IF(F2216&gt;=DATABASE!$K$8,"BESAR","")))))</f>
        <v/>
      </c>
      <c r="H2216" s="16" t="str">
        <f>IF('DATA ACCURATE'!J2219&lt;&gt;"",'DATA ACCURATE'!J2219,"")</f>
        <v/>
      </c>
      <c r="I2216" s="35" t="str">
        <f>IF(B2216&lt;&gt;"",IFERROR(VLOOKUP(B2216,'DATA TIMBANGAN'!G:M,7,FALSE),VLOOKUP(B2216,'DATA TIMBANGAN'!G:M,7)),"")</f>
        <v/>
      </c>
      <c r="J2216" s="25" t="str">
        <f>IF(H2216&lt;&gt;"",IFERROR(INDEX(DATABASE!$Z$19:$Z$38,MATCH(DATEVALUE(H2216),DATABASE!$AA$19:$AA$38,0)),INDEX(DATABASE!$Z$12:$Z$18,MATCH(WEEKDAY(H2216,2),DATABASE!$AA$12:$AA$18,0))),"")</f>
        <v/>
      </c>
      <c r="K2216" s="25" t="str">
        <f>IF('DATA ACCURATE'!V2219&lt;&gt;"",'DATA ACCURATE'!V2219,"")</f>
        <v/>
      </c>
      <c r="L2216" s="80" t="str">
        <f>IF($H2216="","",IF(OR($J2216="LIBUR",AND($L2215="LIBUR",$O2215=$O2216)),"LIBUR",IF(AND(OR($L2215="LUAR JAM KERJA 1",$L2215="LUAR JAM KERJA 2"),OR(OR(AND($H2215=$H2216,AND(OR($I2216&gt;DATABASE!$J$3,$I2216&lt;DATABASE!$J$6),((DATEVALUE($H2216)+$I2216)-(DATEVALUE($H2215)+$I2215))&lt;DATABASE!$J$6)),AND($H2215=$H2216,$O2215=$O2216,OR($I2216&gt;DATABASE!$J$6,$I2216&lt;DATABASE!$J$3))),AND(($H2216-$H2215)=1,OR($I2216&lt;DATABASE!$I$6,((DATEVALUE($H2216)+$I2216)-(DATEVALUE($H2215)+$I2215))&lt;DATABASE!$J$6))),$A2216=$A2215),"LUAR JAM KERJA 2",IF(AND(OR(WEEKDAY($H2216,2)=1,WEEKDAY($H2216,2)=2,WEEKDAY($H2216,2)=3,WEEKDAY($H2216,2)=4,WEEKDAY($H2216,2)=5),$I2216&lt;=DATABASE!$J$3,$I2216&gt;=DATABASE!$I$3),"JAM KERJA",IF(AND(WEEKDAY($H2216,2)=6,$I2216&lt;=DATABASE!$J$4,$I2216&gt;=DATABASE!$I$4),"JAM KERJA","LUAR JAM KERJA 1")))))</f>
        <v/>
      </c>
      <c r="M2216" s="33" t="str">
        <f>IF('DATA ACCURATE'!T2219&lt;&gt;"",IF('DATA ACCURATE'!T2219&gt;100,'DATA ACCURATE'!T2219/10,'DATA ACCURATE'!T2219),"")</f>
        <v/>
      </c>
      <c r="N2216" t="str">
        <f>IF(M2216="","",IF(M2216&lt;=DATABASE!$I$9,"LOKAL",IF(M2216&lt;DATABASE!$J$9,"LUAR KOTA 1",IF($M2216&gt;=DATABASE!$J$9,"LUAR KOTA 2",""))))</f>
        <v/>
      </c>
      <c r="O2216" s="38" t="str">
        <f>IF('DATA ACCURATE'!L2219&lt;&gt;"",'DATA ACCURATE'!L2219,"")</f>
        <v/>
      </c>
      <c r="Q2216" s="38">
        <f t="shared" si="238"/>
        <v>0</v>
      </c>
      <c r="R2216" s="38">
        <f t="shared" si="238"/>
        <v>0</v>
      </c>
      <c r="S2216" s="38">
        <f t="shared" si="238"/>
        <v>0</v>
      </c>
      <c r="T2216" s="38">
        <f t="shared" si="238"/>
        <v>0</v>
      </c>
      <c r="U2216" s="38">
        <f t="shared" si="239"/>
        <v>0</v>
      </c>
      <c r="V2216" s="38">
        <f t="shared" si="239"/>
        <v>0</v>
      </c>
      <c r="W2216" s="38">
        <f t="shared" si="239"/>
        <v>0</v>
      </c>
      <c r="X2216" s="38">
        <f t="shared" si="240"/>
        <v>0</v>
      </c>
      <c r="Y2216" s="38">
        <f t="shared" si="240"/>
        <v>0</v>
      </c>
      <c r="Z2216" s="38">
        <f t="shared" si="240"/>
        <v>0</v>
      </c>
      <c r="AA2216" s="38">
        <f t="shared" si="240"/>
        <v>0</v>
      </c>
      <c r="AB2216" s="38">
        <f t="shared" si="241"/>
        <v>0</v>
      </c>
      <c r="AC2216" s="38">
        <f t="shared" si="242"/>
        <v>0</v>
      </c>
      <c r="AD2216" s="38" t="str">
        <f t="shared" si="243"/>
        <v>000000000000</v>
      </c>
    </row>
    <row r="2217" spans="1:30">
      <c r="A2217" s="9" t="str">
        <f>IF('DATA ACCURATE'!A2220&lt;&gt;"",'DATA ACCURATE'!A2220,"")</f>
        <v/>
      </c>
      <c r="B2217" s="9" t="str">
        <f>IF('DATA ACCURATE'!D2220&lt;&gt;"",'DATA ACCURATE'!D2220,"")</f>
        <v/>
      </c>
      <c r="C2217" s="38" t="str">
        <f>IF($AD2217="000000000000","",INDEX(DATABASE!$W$12:$W$71,MATCH($AD2217,DATABASE!$V$12:$V$71,0)))</f>
        <v/>
      </c>
      <c r="D2217" s="34" t="str">
        <f>IF(C2217="","",IF(E2217="",INDEX(DATABASE!$AF$13:$AF$62,MATCH($C2217,DATABASE!$AC$13:$AC$62,0)),IF(E2217="2x D11",INDEX(DATABASE!$AF$13:$AF$62,MATCH($C2217,DATABASE!$AC$13:$AC$62,0))+2*DATABASE!$AF$62,IF(E2217="3x D11",INDEX(DATABASE!$AF$13:$AF$62,MATCH($C2217,DATABASE!$AC$13:$AC$62,0))+3*DATABASE!$AF$62,""))))</f>
        <v/>
      </c>
      <c r="E2217" s="38" t="str">
        <f>IF(AND($K2217="Y",$G2217&lt;&gt;"UNYIL",$F2217&lt;DATABASE!$O$8),"2x D11",IF(AND($K2217="Y",$G2217&lt;&gt;"UNYIL",$F2217&gt;=DATABASE!$O$8),"3x D11",""))</f>
        <v/>
      </c>
      <c r="F2217" s="9" t="str">
        <f>IF('DATA ACCURATE'!N2220&lt;&gt;"",'DATA ACCURATE'!N2220,"")</f>
        <v/>
      </c>
      <c r="G2217" t="str">
        <f>IF(F2217="","",IF(F2217&lt;=DATABASE!$I$8,"UNYIL",IF(F2217&lt;=DATABASE!$J$8,"KECIL",IF(F2217&lt;DATABASE!$K$8,"TANGGUNG",IF(F2217&gt;=DATABASE!$K$8,"BESAR","")))))</f>
        <v/>
      </c>
      <c r="H2217" s="16" t="str">
        <f>IF('DATA ACCURATE'!J2220&lt;&gt;"",'DATA ACCURATE'!J2220,"")</f>
        <v/>
      </c>
      <c r="I2217" s="35" t="str">
        <f>IF(B2217&lt;&gt;"",IFERROR(VLOOKUP(B2217,'DATA TIMBANGAN'!G:M,7,FALSE),VLOOKUP(B2217,'DATA TIMBANGAN'!G:M,7)),"")</f>
        <v/>
      </c>
      <c r="J2217" s="25" t="str">
        <f>IF(H2217&lt;&gt;"",IFERROR(INDEX(DATABASE!$Z$19:$Z$38,MATCH(DATEVALUE(H2217),DATABASE!$AA$19:$AA$38,0)),INDEX(DATABASE!$Z$12:$Z$18,MATCH(WEEKDAY(H2217,2),DATABASE!$AA$12:$AA$18,0))),"")</f>
        <v/>
      </c>
      <c r="K2217" s="25" t="str">
        <f>IF('DATA ACCURATE'!V2220&lt;&gt;"",'DATA ACCURATE'!V2220,"")</f>
        <v/>
      </c>
      <c r="L2217" s="80" t="str">
        <f>IF($H2217="","",IF(OR($J2217="LIBUR",AND($L2216="LIBUR",$O2216=$O2217)),"LIBUR",IF(AND(OR($L2216="LUAR JAM KERJA 1",$L2216="LUAR JAM KERJA 2"),OR(OR(AND($H2216=$H2217,AND(OR($I2217&gt;DATABASE!$J$3,$I2217&lt;DATABASE!$J$6),((DATEVALUE($H2217)+$I2217)-(DATEVALUE($H2216)+$I2216))&lt;DATABASE!$J$6)),AND($H2216=$H2217,$O2216=$O2217,OR($I2217&gt;DATABASE!$J$6,$I2217&lt;DATABASE!$J$3))),AND(($H2217-$H2216)=1,OR($I2217&lt;DATABASE!$I$6,((DATEVALUE($H2217)+$I2217)-(DATEVALUE($H2216)+$I2216))&lt;DATABASE!$J$6))),$A2217=$A2216),"LUAR JAM KERJA 2",IF(AND(OR(WEEKDAY($H2217,2)=1,WEEKDAY($H2217,2)=2,WEEKDAY($H2217,2)=3,WEEKDAY($H2217,2)=4,WEEKDAY($H2217,2)=5),$I2217&lt;=DATABASE!$J$3,$I2217&gt;=DATABASE!$I$3),"JAM KERJA",IF(AND(WEEKDAY($H2217,2)=6,$I2217&lt;=DATABASE!$J$4,$I2217&gt;=DATABASE!$I$4),"JAM KERJA","LUAR JAM KERJA 1")))))</f>
        <v/>
      </c>
      <c r="M2217" s="33" t="str">
        <f>IF('DATA ACCURATE'!T2220&lt;&gt;"",IF('DATA ACCURATE'!T2220&gt;100,'DATA ACCURATE'!T2220/10,'DATA ACCURATE'!T2220),"")</f>
        <v/>
      </c>
      <c r="N2217" t="str">
        <f>IF(M2217="","",IF(M2217&lt;=DATABASE!$I$9,"LOKAL",IF(M2217&lt;DATABASE!$J$9,"LUAR KOTA 1",IF($M2217&gt;=DATABASE!$J$9,"LUAR KOTA 2",""))))</f>
        <v/>
      </c>
      <c r="O2217" s="38" t="str">
        <f>IF('DATA ACCURATE'!L2220&lt;&gt;"",'DATA ACCURATE'!L2220,"")</f>
        <v/>
      </c>
      <c r="Q2217" s="38">
        <f t="shared" si="238"/>
        <v>0</v>
      </c>
      <c r="R2217" s="38">
        <f t="shared" si="238"/>
        <v>0</v>
      </c>
      <c r="S2217" s="38">
        <f t="shared" si="238"/>
        <v>0</v>
      </c>
      <c r="T2217" s="38">
        <f t="shared" si="238"/>
        <v>0</v>
      </c>
      <c r="U2217" s="38">
        <f t="shared" si="239"/>
        <v>0</v>
      </c>
      <c r="V2217" s="38">
        <f t="shared" si="239"/>
        <v>0</v>
      </c>
      <c r="W2217" s="38">
        <f t="shared" si="239"/>
        <v>0</v>
      </c>
      <c r="X2217" s="38">
        <f t="shared" si="240"/>
        <v>0</v>
      </c>
      <c r="Y2217" s="38">
        <f t="shared" si="240"/>
        <v>0</v>
      </c>
      <c r="Z2217" s="38">
        <f t="shared" si="240"/>
        <v>0</v>
      </c>
      <c r="AA2217" s="38">
        <f t="shared" si="240"/>
        <v>0</v>
      </c>
      <c r="AB2217" s="38">
        <f t="shared" si="241"/>
        <v>0</v>
      </c>
      <c r="AC2217" s="38">
        <f t="shared" si="242"/>
        <v>0</v>
      </c>
      <c r="AD2217" s="38" t="str">
        <f t="shared" si="243"/>
        <v>000000000000</v>
      </c>
    </row>
    <row r="2218" spans="1:30">
      <c r="A2218" s="9" t="str">
        <f>IF('DATA ACCURATE'!A2221&lt;&gt;"",'DATA ACCURATE'!A2221,"")</f>
        <v/>
      </c>
      <c r="B2218" s="9" t="str">
        <f>IF('DATA ACCURATE'!D2221&lt;&gt;"",'DATA ACCURATE'!D2221,"")</f>
        <v/>
      </c>
      <c r="C2218" s="38" t="str">
        <f>IF($AD2218="000000000000","",INDEX(DATABASE!$W$12:$W$71,MATCH($AD2218,DATABASE!$V$12:$V$71,0)))</f>
        <v/>
      </c>
      <c r="D2218" s="34" t="str">
        <f>IF(C2218="","",IF(E2218="",INDEX(DATABASE!$AF$13:$AF$62,MATCH($C2218,DATABASE!$AC$13:$AC$62,0)),IF(E2218="2x D11",INDEX(DATABASE!$AF$13:$AF$62,MATCH($C2218,DATABASE!$AC$13:$AC$62,0))+2*DATABASE!$AF$62,IF(E2218="3x D11",INDEX(DATABASE!$AF$13:$AF$62,MATCH($C2218,DATABASE!$AC$13:$AC$62,0))+3*DATABASE!$AF$62,""))))</f>
        <v/>
      </c>
      <c r="E2218" s="38" t="str">
        <f>IF(AND($K2218="Y",$G2218&lt;&gt;"UNYIL",$F2218&lt;DATABASE!$O$8),"2x D11",IF(AND($K2218="Y",$G2218&lt;&gt;"UNYIL",$F2218&gt;=DATABASE!$O$8),"3x D11",""))</f>
        <v/>
      </c>
      <c r="F2218" s="9" t="str">
        <f>IF('DATA ACCURATE'!N2221&lt;&gt;"",'DATA ACCURATE'!N2221,"")</f>
        <v/>
      </c>
      <c r="G2218" t="str">
        <f>IF(F2218="","",IF(F2218&lt;=DATABASE!$I$8,"UNYIL",IF(F2218&lt;=DATABASE!$J$8,"KECIL",IF(F2218&lt;DATABASE!$K$8,"TANGGUNG",IF(F2218&gt;=DATABASE!$K$8,"BESAR","")))))</f>
        <v/>
      </c>
      <c r="H2218" s="16" t="str">
        <f>IF('DATA ACCURATE'!J2221&lt;&gt;"",'DATA ACCURATE'!J2221,"")</f>
        <v/>
      </c>
      <c r="I2218" s="35" t="str">
        <f>IF(B2218&lt;&gt;"",IFERROR(VLOOKUP(B2218,'DATA TIMBANGAN'!G:M,7,FALSE),VLOOKUP(B2218,'DATA TIMBANGAN'!G:M,7)),"")</f>
        <v/>
      </c>
      <c r="J2218" s="25" t="str">
        <f>IF(H2218&lt;&gt;"",IFERROR(INDEX(DATABASE!$Z$19:$Z$38,MATCH(DATEVALUE(H2218),DATABASE!$AA$19:$AA$38,0)),INDEX(DATABASE!$Z$12:$Z$18,MATCH(WEEKDAY(H2218,2),DATABASE!$AA$12:$AA$18,0))),"")</f>
        <v/>
      </c>
      <c r="K2218" s="25" t="str">
        <f>IF('DATA ACCURATE'!V2221&lt;&gt;"",'DATA ACCURATE'!V2221,"")</f>
        <v/>
      </c>
      <c r="L2218" s="80" t="str">
        <f>IF($H2218="","",IF(OR($J2218="LIBUR",AND($L2217="LIBUR",$O2217=$O2218)),"LIBUR",IF(AND(OR($L2217="LUAR JAM KERJA 1",$L2217="LUAR JAM KERJA 2"),OR(OR(AND($H2217=$H2218,AND(OR($I2218&gt;DATABASE!$J$3,$I2218&lt;DATABASE!$J$6),((DATEVALUE($H2218)+$I2218)-(DATEVALUE($H2217)+$I2217))&lt;DATABASE!$J$6)),AND($H2217=$H2218,$O2217=$O2218,OR($I2218&gt;DATABASE!$J$6,$I2218&lt;DATABASE!$J$3))),AND(($H2218-$H2217)=1,OR($I2218&lt;DATABASE!$I$6,((DATEVALUE($H2218)+$I2218)-(DATEVALUE($H2217)+$I2217))&lt;DATABASE!$J$6))),$A2218=$A2217),"LUAR JAM KERJA 2",IF(AND(OR(WEEKDAY($H2218,2)=1,WEEKDAY($H2218,2)=2,WEEKDAY($H2218,2)=3,WEEKDAY($H2218,2)=4,WEEKDAY($H2218,2)=5),$I2218&lt;=DATABASE!$J$3,$I2218&gt;=DATABASE!$I$3),"JAM KERJA",IF(AND(WEEKDAY($H2218,2)=6,$I2218&lt;=DATABASE!$J$4,$I2218&gt;=DATABASE!$I$4),"JAM KERJA","LUAR JAM KERJA 1")))))</f>
        <v/>
      </c>
      <c r="M2218" s="33" t="str">
        <f>IF('DATA ACCURATE'!T2221&lt;&gt;"",IF('DATA ACCURATE'!T2221&gt;100,'DATA ACCURATE'!T2221/10,'DATA ACCURATE'!T2221),"")</f>
        <v/>
      </c>
      <c r="N2218" t="str">
        <f>IF(M2218="","",IF(M2218&lt;=DATABASE!$I$9,"LOKAL",IF(M2218&lt;DATABASE!$J$9,"LUAR KOTA 1",IF($M2218&gt;=DATABASE!$J$9,"LUAR KOTA 2",""))))</f>
        <v/>
      </c>
      <c r="O2218" s="38" t="str">
        <f>IF('DATA ACCURATE'!L2221&lt;&gt;"",'DATA ACCURATE'!L2221,"")</f>
        <v/>
      </c>
      <c r="Q2218" s="38">
        <f t="shared" si="238"/>
        <v>0</v>
      </c>
      <c r="R2218" s="38">
        <f t="shared" si="238"/>
        <v>0</v>
      </c>
      <c r="S2218" s="38">
        <f t="shared" si="238"/>
        <v>0</v>
      </c>
      <c r="T2218" s="38">
        <f t="shared" si="238"/>
        <v>0</v>
      </c>
      <c r="U2218" s="38">
        <f t="shared" si="239"/>
        <v>0</v>
      </c>
      <c r="V2218" s="38">
        <f t="shared" si="239"/>
        <v>0</v>
      </c>
      <c r="W2218" s="38">
        <f t="shared" si="239"/>
        <v>0</v>
      </c>
      <c r="X2218" s="38">
        <f t="shared" si="240"/>
        <v>0</v>
      </c>
      <c r="Y2218" s="38">
        <f t="shared" si="240"/>
        <v>0</v>
      </c>
      <c r="Z2218" s="38">
        <f t="shared" si="240"/>
        <v>0</v>
      </c>
      <c r="AA2218" s="38">
        <f t="shared" si="240"/>
        <v>0</v>
      </c>
      <c r="AB2218" s="38">
        <f t="shared" si="241"/>
        <v>0</v>
      </c>
      <c r="AC2218" s="38">
        <f t="shared" si="242"/>
        <v>0</v>
      </c>
      <c r="AD2218" s="38" t="str">
        <f t="shared" si="243"/>
        <v>000000000000</v>
      </c>
    </row>
    <row r="2219" spans="1:30">
      <c r="A2219" s="9" t="str">
        <f>IF('DATA ACCURATE'!A2222&lt;&gt;"",'DATA ACCURATE'!A2222,"")</f>
        <v/>
      </c>
      <c r="B2219" s="9" t="str">
        <f>IF('DATA ACCURATE'!D2222&lt;&gt;"",'DATA ACCURATE'!D2222,"")</f>
        <v/>
      </c>
      <c r="C2219" s="38" t="str">
        <f>IF($AD2219="000000000000","",INDEX(DATABASE!$W$12:$W$71,MATCH($AD2219,DATABASE!$V$12:$V$71,0)))</f>
        <v/>
      </c>
      <c r="D2219" s="34" t="str">
        <f>IF(C2219="","",IF(E2219="",INDEX(DATABASE!$AF$13:$AF$62,MATCH($C2219,DATABASE!$AC$13:$AC$62,0)),IF(E2219="2x D11",INDEX(DATABASE!$AF$13:$AF$62,MATCH($C2219,DATABASE!$AC$13:$AC$62,0))+2*DATABASE!$AF$62,IF(E2219="3x D11",INDEX(DATABASE!$AF$13:$AF$62,MATCH($C2219,DATABASE!$AC$13:$AC$62,0))+3*DATABASE!$AF$62,""))))</f>
        <v/>
      </c>
      <c r="E2219" s="38" t="str">
        <f>IF(AND($K2219="Y",$G2219&lt;&gt;"UNYIL",$F2219&lt;DATABASE!$O$8),"2x D11",IF(AND($K2219="Y",$G2219&lt;&gt;"UNYIL",$F2219&gt;=DATABASE!$O$8),"3x D11",""))</f>
        <v/>
      </c>
      <c r="F2219" s="9" t="str">
        <f>IF('DATA ACCURATE'!N2222&lt;&gt;"",'DATA ACCURATE'!N2222,"")</f>
        <v/>
      </c>
      <c r="G2219" t="str">
        <f>IF(F2219="","",IF(F2219&lt;=DATABASE!$I$8,"UNYIL",IF(F2219&lt;=DATABASE!$J$8,"KECIL",IF(F2219&lt;DATABASE!$K$8,"TANGGUNG",IF(F2219&gt;=DATABASE!$K$8,"BESAR","")))))</f>
        <v/>
      </c>
      <c r="H2219" s="16" t="str">
        <f>IF('DATA ACCURATE'!J2222&lt;&gt;"",'DATA ACCURATE'!J2222,"")</f>
        <v/>
      </c>
      <c r="I2219" s="35" t="str">
        <f>IF(B2219&lt;&gt;"",IFERROR(VLOOKUP(B2219,'DATA TIMBANGAN'!G:M,7,FALSE),VLOOKUP(B2219,'DATA TIMBANGAN'!G:M,7)),"")</f>
        <v/>
      </c>
      <c r="J2219" s="25" t="str">
        <f>IF(H2219&lt;&gt;"",IFERROR(INDEX(DATABASE!$Z$19:$Z$38,MATCH(DATEVALUE(H2219),DATABASE!$AA$19:$AA$38,0)),INDEX(DATABASE!$Z$12:$Z$18,MATCH(WEEKDAY(H2219,2),DATABASE!$AA$12:$AA$18,0))),"")</f>
        <v/>
      </c>
      <c r="K2219" s="25" t="str">
        <f>IF('DATA ACCURATE'!V2222&lt;&gt;"",'DATA ACCURATE'!V2222,"")</f>
        <v/>
      </c>
      <c r="L2219" s="80" t="str">
        <f>IF($H2219="","",IF(OR($J2219="LIBUR",AND($L2218="LIBUR",$O2218=$O2219)),"LIBUR",IF(AND(OR($L2218="LUAR JAM KERJA 1",$L2218="LUAR JAM KERJA 2"),OR(OR(AND($H2218=$H2219,AND(OR($I2219&gt;DATABASE!$J$3,$I2219&lt;DATABASE!$J$6),((DATEVALUE($H2219)+$I2219)-(DATEVALUE($H2218)+$I2218))&lt;DATABASE!$J$6)),AND($H2218=$H2219,$O2218=$O2219,OR($I2219&gt;DATABASE!$J$6,$I2219&lt;DATABASE!$J$3))),AND(($H2219-$H2218)=1,OR($I2219&lt;DATABASE!$I$6,((DATEVALUE($H2219)+$I2219)-(DATEVALUE($H2218)+$I2218))&lt;DATABASE!$J$6))),$A2219=$A2218),"LUAR JAM KERJA 2",IF(AND(OR(WEEKDAY($H2219,2)=1,WEEKDAY($H2219,2)=2,WEEKDAY($H2219,2)=3,WEEKDAY($H2219,2)=4,WEEKDAY($H2219,2)=5),$I2219&lt;=DATABASE!$J$3,$I2219&gt;=DATABASE!$I$3),"JAM KERJA",IF(AND(WEEKDAY($H2219,2)=6,$I2219&lt;=DATABASE!$J$4,$I2219&gt;=DATABASE!$I$4),"JAM KERJA","LUAR JAM KERJA 1")))))</f>
        <v/>
      </c>
      <c r="M2219" s="33" t="str">
        <f>IF('DATA ACCURATE'!T2222&lt;&gt;"",IF('DATA ACCURATE'!T2222&gt;100,'DATA ACCURATE'!T2222/10,'DATA ACCURATE'!T2222),"")</f>
        <v/>
      </c>
      <c r="N2219" t="str">
        <f>IF(M2219="","",IF(M2219&lt;=DATABASE!$I$9,"LOKAL",IF(M2219&lt;DATABASE!$J$9,"LUAR KOTA 1",IF($M2219&gt;=DATABASE!$J$9,"LUAR KOTA 2",""))))</f>
        <v/>
      </c>
      <c r="O2219" s="38" t="str">
        <f>IF('DATA ACCURATE'!L2222&lt;&gt;"",'DATA ACCURATE'!L2222,"")</f>
        <v/>
      </c>
      <c r="Q2219" s="38">
        <f t="shared" si="238"/>
        <v>0</v>
      </c>
      <c r="R2219" s="38">
        <f t="shared" si="238"/>
        <v>0</v>
      </c>
      <c r="S2219" s="38">
        <f t="shared" si="238"/>
        <v>0</v>
      </c>
      <c r="T2219" s="38">
        <f t="shared" si="238"/>
        <v>0</v>
      </c>
      <c r="U2219" s="38">
        <f t="shared" si="239"/>
        <v>0</v>
      </c>
      <c r="V2219" s="38">
        <f t="shared" si="239"/>
        <v>0</v>
      </c>
      <c r="W2219" s="38">
        <f t="shared" si="239"/>
        <v>0</v>
      </c>
      <c r="X2219" s="38">
        <f t="shared" si="240"/>
        <v>0</v>
      </c>
      <c r="Y2219" s="38">
        <f t="shared" si="240"/>
        <v>0</v>
      </c>
      <c r="Z2219" s="38">
        <f t="shared" si="240"/>
        <v>0</v>
      </c>
      <c r="AA2219" s="38">
        <f t="shared" si="240"/>
        <v>0</v>
      </c>
      <c r="AB2219" s="38">
        <f t="shared" si="241"/>
        <v>0</v>
      </c>
      <c r="AC2219" s="38">
        <f t="shared" si="242"/>
        <v>0</v>
      </c>
      <c r="AD2219" s="38" t="str">
        <f t="shared" si="243"/>
        <v>000000000000</v>
      </c>
    </row>
    <row r="2220" spans="1:30">
      <c r="A2220" s="9" t="str">
        <f>IF('DATA ACCURATE'!A2223&lt;&gt;"",'DATA ACCURATE'!A2223,"")</f>
        <v/>
      </c>
      <c r="B2220" s="9" t="str">
        <f>IF('DATA ACCURATE'!D2223&lt;&gt;"",'DATA ACCURATE'!D2223,"")</f>
        <v/>
      </c>
      <c r="C2220" s="38" t="str">
        <f>IF($AD2220="000000000000","",INDEX(DATABASE!$W$12:$W$71,MATCH($AD2220,DATABASE!$V$12:$V$71,0)))</f>
        <v/>
      </c>
      <c r="D2220" s="34" t="str">
        <f>IF(C2220="","",IF(E2220="",INDEX(DATABASE!$AF$13:$AF$62,MATCH($C2220,DATABASE!$AC$13:$AC$62,0)),IF(E2220="2x D11",INDEX(DATABASE!$AF$13:$AF$62,MATCH($C2220,DATABASE!$AC$13:$AC$62,0))+2*DATABASE!$AF$62,IF(E2220="3x D11",INDEX(DATABASE!$AF$13:$AF$62,MATCH($C2220,DATABASE!$AC$13:$AC$62,0))+3*DATABASE!$AF$62,""))))</f>
        <v/>
      </c>
      <c r="E2220" s="38" t="str">
        <f>IF(AND($K2220="Y",$G2220&lt;&gt;"UNYIL",$F2220&lt;DATABASE!$O$8),"2x D11",IF(AND($K2220="Y",$G2220&lt;&gt;"UNYIL",$F2220&gt;=DATABASE!$O$8),"3x D11",""))</f>
        <v/>
      </c>
      <c r="F2220" s="9" t="str">
        <f>IF('DATA ACCURATE'!N2223&lt;&gt;"",'DATA ACCURATE'!N2223,"")</f>
        <v/>
      </c>
      <c r="G2220" t="str">
        <f>IF(F2220="","",IF(F2220&lt;=DATABASE!$I$8,"UNYIL",IF(F2220&lt;=DATABASE!$J$8,"KECIL",IF(F2220&lt;DATABASE!$K$8,"TANGGUNG",IF(F2220&gt;=DATABASE!$K$8,"BESAR","")))))</f>
        <v/>
      </c>
      <c r="H2220" s="16" t="str">
        <f>IF('DATA ACCURATE'!J2223&lt;&gt;"",'DATA ACCURATE'!J2223,"")</f>
        <v/>
      </c>
      <c r="I2220" s="35" t="str">
        <f>IF(B2220&lt;&gt;"",IFERROR(VLOOKUP(B2220,'DATA TIMBANGAN'!G:M,7,FALSE),VLOOKUP(B2220,'DATA TIMBANGAN'!G:M,7)),"")</f>
        <v/>
      </c>
      <c r="J2220" s="25" t="str">
        <f>IF(H2220&lt;&gt;"",IFERROR(INDEX(DATABASE!$Z$19:$Z$38,MATCH(DATEVALUE(H2220),DATABASE!$AA$19:$AA$38,0)),INDEX(DATABASE!$Z$12:$Z$18,MATCH(WEEKDAY(H2220,2),DATABASE!$AA$12:$AA$18,0))),"")</f>
        <v/>
      </c>
      <c r="K2220" s="25" t="str">
        <f>IF('DATA ACCURATE'!V2223&lt;&gt;"",'DATA ACCURATE'!V2223,"")</f>
        <v/>
      </c>
      <c r="L2220" s="80" t="str">
        <f>IF($H2220="","",IF(OR($J2220="LIBUR",AND($L2219="LIBUR",$O2219=$O2220)),"LIBUR",IF(AND(OR($L2219="LUAR JAM KERJA 1",$L2219="LUAR JAM KERJA 2"),OR(OR(AND($H2219=$H2220,AND(OR($I2220&gt;DATABASE!$J$3,$I2220&lt;DATABASE!$J$6),((DATEVALUE($H2220)+$I2220)-(DATEVALUE($H2219)+$I2219))&lt;DATABASE!$J$6)),AND($H2219=$H2220,$O2219=$O2220,OR($I2220&gt;DATABASE!$J$6,$I2220&lt;DATABASE!$J$3))),AND(($H2220-$H2219)=1,OR($I2220&lt;DATABASE!$I$6,((DATEVALUE($H2220)+$I2220)-(DATEVALUE($H2219)+$I2219))&lt;DATABASE!$J$6))),$A2220=$A2219),"LUAR JAM KERJA 2",IF(AND(OR(WEEKDAY($H2220,2)=1,WEEKDAY($H2220,2)=2,WEEKDAY($H2220,2)=3,WEEKDAY($H2220,2)=4,WEEKDAY($H2220,2)=5),$I2220&lt;=DATABASE!$J$3,$I2220&gt;=DATABASE!$I$3),"JAM KERJA",IF(AND(WEEKDAY($H2220,2)=6,$I2220&lt;=DATABASE!$J$4,$I2220&gt;=DATABASE!$I$4),"JAM KERJA","LUAR JAM KERJA 1")))))</f>
        <v/>
      </c>
      <c r="M2220" s="33" t="str">
        <f>IF('DATA ACCURATE'!T2223&lt;&gt;"",IF('DATA ACCURATE'!T2223&gt;100,'DATA ACCURATE'!T2223/10,'DATA ACCURATE'!T2223),"")</f>
        <v/>
      </c>
      <c r="N2220" t="str">
        <f>IF(M2220="","",IF(M2220&lt;=DATABASE!$I$9,"LOKAL",IF(M2220&lt;DATABASE!$J$9,"LUAR KOTA 1",IF($M2220&gt;=DATABASE!$J$9,"LUAR KOTA 2",""))))</f>
        <v/>
      </c>
      <c r="O2220" s="38" t="str">
        <f>IF('DATA ACCURATE'!L2223&lt;&gt;"",'DATA ACCURATE'!L2223,"")</f>
        <v/>
      </c>
      <c r="Q2220" s="38">
        <f t="shared" si="238"/>
        <v>0</v>
      </c>
      <c r="R2220" s="38">
        <f t="shared" si="238"/>
        <v>0</v>
      </c>
      <c r="S2220" s="38">
        <f t="shared" si="238"/>
        <v>0</v>
      </c>
      <c r="T2220" s="38">
        <f t="shared" si="238"/>
        <v>0</v>
      </c>
      <c r="U2220" s="38">
        <f t="shared" si="239"/>
        <v>0</v>
      </c>
      <c r="V2220" s="38">
        <f t="shared" si="239"/>
        <v>0</v>
      </c>
      <c r="W2220" s="38">
        <f t="shared" si="239"/>
        <v>0</v>
      </c>
      <c r="X2220" s="38">
        <f t="shared" si="240"/>
        <v>0</v>
      </c>
      <c r="Y2220" s="38">
        <f t="shared" si="240"/>
        <v>0</v>
      </c>
      <c r="Z2220" s="38">
        <f t="shared" si="240"/>
        <v>0</v>
      </c>
      <c r="AA2220" s="38">
        <f t="shared" si="240"/>
        <v>0</v>
      </c>
      <c r="AB2220" s="38">
        <f t="shared" si="241"/>
        <v>0</v>
      </c>
      <c r="AC2220" s="38">
        <f t="shared" si="242"/>
        <v>0</v>
      </c>
      <c r="AD2220" s="38" t="str">
        <f t="shared" si="243"/>
        <v>000000000000</v>
      </c>
    </row>
    <row r="2221" spans="1:30">
      <c r="A2221" s="9" t="str">
        <f>IF('DATA ACCURATE'!A2224&lt;&gt;"",'DATA ACCURATE'!A2224,"")</f>
        <v/>
      </c>
      <c r="B2221" s="9" t="str">
        <f>IF('DATA ACCURATE'!D2224&lt;&gt;"",'DATA ACCURATE'!D2224,"")</f>
        <v/>
      </c>
      <c r="C2221" s="38" t="str">
        <f>IF($AD2221="000000000000","",INDEX(DATABASE!$W$12:$W$71,MATCH($AD2221,DATABASE!$V$12:$V$71,0)))</f>
        <v/>
      </c>
      <c r="D2221" s="34" t="str">
        <f>IF(C2221="","",IF(E2221="",INDEX(DATABASE!$AF$13:$AF$62,MATCH($C2221,DATABASE!$AC$13:$AC$62,0)),IF(E2221="2x D11",INDEX(DATABASE!$AF$13:$AF$62,MATCH($C2221,DATABASE!$AC$13:$AC$62,0))+2*DATABASE!$AF$62,IF(E2221="3x D11",INDEX(DATABASE!$AF$13:$AF$62,MATCH($C2221,DATABASE!$AC$13:$AC$62,0))+3*DATABASE!$AF$62,""))))</f>
        <v/>
      </c>
      <c r="E2221" s="38" t="str">
        <f>IF(AND($K2221="Y",$G2221&lt;&gt;"UNYIL",$F2221&lt;DATABASE!$O$8),"2x D11",IF(AND($K2221="Y",$G2221&lt;&gt;"UNYIL",$F2221&gt;=DATABASE!$O$8),"3x D11",""))</f>
        <v/>
      </c>
      <c r="F2221" s="9" t="str">
        <f>IF('DATA ACCURATE'!N2224&lt;&gt;"",'DATA ACCURATE'!N2224,"")</f>
        <v/>
      </c>
      <c r="G2221" t="str">
        <f>IF(F2221="","",IF(F2221&lt;=DATABASE!$I$8,"UNYIL",IF(F2221&lt;=DATABASE!$J$8,"KECIL",IF(F2221&lt;DATABASE!$K$8,"TANGGUNG",IF(F2221&gt;=DATABASE!$K$8,"BESAR","")))))</f>
        <v/>
      </c>
      <c r="H2221" s="16" t="str">
        <f>IF('DATA ACCURATE'!J2224&lt;&gt;"",'DATA ACCURATE'!J2224,"")</f>
        <v/>
      </c>
      <c r="I2221" s="35" t="str">
        <f>IF(B2221&lt;&gt;"",IFERROR(VLOOKUP(B2221,'DATA TIMBANGAN'!G:M,7,FALSE),VLOOKUP(B2221,'DATA TIMBANGAN'!G:M,7)),"")</f>
        <v/>
      </c>
      <c r="J2221" s="25" t="str">
        <f>IF(H2221&lt;&gt;"",IFERROR(INDEX(DATABASE!$Z$19:$Z$38,MATCH(DATEVALUE(H2221),DATABASE!$AA$19:$AA$38,0)),INDEX(DATABASE!$Z$12:$Z$18,MATCH(WEEKDAY(H2221,2),DATABASE!$AA$12:$AA$18,0))),"")</f>
        <v/>
      </c>
      <c r="K2221" s="25" t="str">
        <f>IF('DATA ACCURATE'!V2224&lt;&gt;"",'DATA ACCURATE'!V2224,"")</f>
        <v/>
      </c>
      <c r="L2221" s="80" t="str">
        <f>IF($H2221="","",IF(OR($J2221="LIBUR",AND($L2220="LIBUR",$O2220=$O2221)),"LIBUR",IF(AND(OR($L2220="LUAR JAM KERJA 1",$L2220="LUAR JAM KERJA 2"),OR(OR(AND($H2220=$H2221,AND(OR($I2221&gt;DATABASE!$J$3,$I2221&lt;DATABASE!$J$6),((DATEVALUE($H2221)+$I2221)-(DATEVALUE($H2220)+$I2220))&lt;DATABASE!$J$6)),AND($H2220=$H2221,$O2220=$O2221,OR($I2221&gt;DATABASE!$J$6,$I2221&lt;DATABASE!$J$3))),AND(($H2221-$H2220)=1,OR($I2221&lt;DATABASE!$I$6,((DATEVALUE($H2221)+$I2221)-(DATEVALUE($H2220)+$I2220))&lt;DATABASE!$J$6))),$A2221=$A2220),"LUAR JAM KERJA 2",IF(AND(OR(WEEKDAY($H2221,2)=1,WEEKDAY($H2221,2)=2,WEEKDAY($H2221,2)=3,WEEKDAY($H2221,2)=4,WEEKDAY($H2221,2)=5),$I2221&lt;=DATABASE!$J$3,$I2221&gt;=DATABASE!$I$3),"JAM KERJA",IF(AND(WEEKDAY($H2221,2)=6,$I2221&lt;=DATABASE!$J$4,$I2221&gt;=DATABASE!$I$4),"JAM KERJA","LUAR JAM KERJA 1")))))</f>
        <v/>
      </c>
      <c r="M2221" s="33" t="str">
        <f>IF('DATA ACCURATE'!T2224&lt;&gt;"",IF('DATA ACCURATE'!T2224&gt;100,'DATA ACCURATE'!T2224/10,'DATA ACCURATE'!T2224),"")</f>
        <v/>
      </c>
      <c r="N2221" t="str">
        <f>IF(M2221="","",IF(M2221&lt;=DATABASE!$I$9,"LOKAL",IF(M2221&lt;DATABASE!$J$9,"LUAR KOTA 1",IF($M2221&gt;=DATABASE!$J$9,"LUAR KOTA 2",""))))</f>
        <v/>
      </c>
      <c r="O2221" s="38" t="str">
        <f>IF('DATA ACCURATE'!L2224&lt;&gt;"",'DATA ACCURATE'!L2224,"")</f>
        <v/>
      </c>
      <c r="Q2221" s="38">
        <f t="shared" si="238"/>
        <v>0</v>
      </c>
      <c r="R2221" s="38">
        <f t="shared" si="238"/>
        <v>0</v>
      </c>
      <c r="S2221" s="38">
        <f t="shared" si="238"/>
        <v>0</v>
      </c>
      <c r="T2221" s="38">
        <f t="shared" si="238"/>
        <v>0</v>
      </c>
      <c r="U2221" s="38">
        <f t="shared" si="239"/>
        <v>0</v>
      </c>
      <c r="V2221" s="38">
        <f t="shared" si="239"/>
        <v>0</v>
      </c>
      <c r="W2221" s="38">
        <f t="shared" si="239"/>
        <v>0</v>
      </c>
      <c r="X2221" s="38">
        <f t="shared" si="240"/>
        <v>0</v>
      </c>
      <c r="Y2221" s="38">
        <f t="shared" si="240"/>
        <v>0</v>
      </c>
      <c r="Z2221" s="38">
        <f t="shared" si="240"/>
        <v>0</v>
      </c>
      <c r="AA2221" s="38">
        <f t="shared" si="240"/>
        <v>0</v>
      </c>
      <c r="AB2221" s="38">
        <f t="shared" si="241"/>
        <v>0</v>
      </c>
      <c r="AC2221" s="38">
        <f t="shared" si="242"/>
        <v>0</v>
      </c>
      <c r="AD2221" s="38" t="str">
        <f t="shared" si="243"/>
        <v>000000000000</v>
      </c>
    </row>
    <row r="2222" spans="1:30">
      <c r="A2222" s="9" t="str">
        <f>IF('DATA ACCURATE'!A2225&lt;&gt;"",'DATA ACCURATE'!A2225,"")</f>
        <v/>
      </c>
      <c r="B2222" s="9" t="str">
        <f>IF('DATA ACCURATE'!D2225&lt;&gt;"",'DATA ACCURATE'!D2225,"")</f>
        <v/>
      </c>
      <c r="C2222" s="38" t="str">
        <f>IF($AD2222="000000000000","",INDEX(DATABASE!$W$12:$W$71,MATCH($AD2222,DATABASE!$V$12:$V$71,0)))</f>
        <v/>
      </c>
      <c r="D2222" s="34" t="str">
        <f>IF(C2222="","",IF(E2222="",INDEX(DATABASE!$AF$13:$AF$62,MATCH($C2222,DATABASE!$AC$13:$AC$62,0)),IF(E2222="2x D11",INDEX(DATABASE!$AF$13:$AF$62,MATCH($C2222,DATABASE!$AC$13:$AC$62,0))+2*DATABASE!$AF$62,IF(E2222="3x D11",INDEX(DATABASE!$AF$13:$AF$62,MATCH($C2222,DATABASE!$AC$13:$AC$62,0))+3*DATABASE!$AF$62,""))))</f>
        <v/>
      </c>
      <c r="E2222" s="38" t="str">
        <f>IF(AND($K2222="Y",$G2222&lt;&gt;"UNYIL",$F2222&lt;DATABASE!$O$8),"2x D11",IF(AND($K2222="Y",$G2222&lt;&gt;"UNYIL",$F2222&gt;=DATABASE!$O$8),"3x D11",""))</f>
        <v/>
      </c>
      <c r="F2222" s="9" t="str">
        <f>IF('DATA ACCURATE'!N2225&lt;&gt;"",'DATA ACCURATE'!N2225,"")</f>
        <v/>
      </c>
      <c r="G2222" t="str">
        <f>IF(F2222="","",IF(F2222&lt;=DATABASE!$I$8,"UNYIL",IF(F2222&lt;=DATABASE!$J$8,"KECIL",IF(F2222&lt;DATABASE!$K$8,"TANGGUNG",IF(F2222&gt;=DATABASE!$K$8,"BESAR","")))))</f>
        <v/>
      </c>
      <c r="H2222" s="16" t="str">
        <f>IF('DATA ACCURATE'!J2225&lt;&gt;"",'DATA ACCURATE'!J2225,"")</f>
        <v/>
      </c>
      <c r="I2222" s="35" t="str">
        <f>IF(B2222&lt;&gt;"",IFERROR(VLOOKUP(B2222,'DATA TIMBANGAN'!G:M,7,FALSE),VLOOKUP(B2222,'DATA TIMBANGAN'!G:M,7)),"")</f>
        <v/>
      </c>
      <c r="J2222" s="25" t="str">
        <f>IF(H2222&lt;&gt;"",IFERROR(INDEX(DATABASE!$Z$19:$Z$38,MATCH(DATEVALUE(H2222),DATABASE!$AA$19:$AA$38,0)),INDEX(DATABASE!$Z$12:$Z$18,MATCH(WEEKDAY(H2222,2),DATABASE!$AA$12:$AA$18,0))),"")</f>
        <v/>
      </c>
      <c r="K2222" s="25" t="str">
        <f>IF('DATA ACCURATE'!V2225&lt;&gt;"",'DATA ACCURATE'!V2225,"")</f>
        <v/>
      </c>
      <c r="L2222" s="80" t="str">
        <f>IF($H2222="","",IF(OR($J2222="LIBUR",AND($L2221="LIBUR",$O2221=$O2222)),"LIBUR",IF(AND(OR($L2221="LUAR JAM KERJA 1",$L2221="LUAR JAM KERJA 2"),OR(OR(AND($H2221=$H2222,AND(OR($I2222&gt;DATABASE!$J$3,$I2222&lt;DATABASE!$J$6),((DATEVALUE($H2222)+$I2222)-(DATEVALUE($H2221)+$I2221))&lt;DATABASE!$J$6)),AND($H2221=$H2222,$O2221=$O2222,OR($I2222&gt;DATABASE!$J$6,$I2222&lt;DATABASE!$J$3))),AND(($H2222-$H2221)=1,OR($I2222&lt;DATABASE!$I$6,((DATEVALUE($H2222)+$I2222)-(DATEVALUE($H2221)+$I2221))&lt;DATABASE!$J$6))),$A2222=$A2221),"LUAR JAM KERJA 2",IF(AND(OR(WEEKDAY($H2222,2)=1,WEEKDAY($H2222,2)=2,WEEKDAY($H2222,2)=3,WEEKDAY($H2222,2)=4,WEEKDAY($H2222,2)=5),$I2222&lt;=DATABASE!$J$3,$I2222&gt;=DATABASE!$I$3),"JAM KERJA",IF(AND(WEEKDAY($H2222,2)=6,$I2222&lt;=DATABASE!$J$4,$I2222&gt;=DATABASE!$I$4),"JAM KERJA","LUAR JAM KERJA 1")))))</f>
        <v/>
      </c>
      <c r="M2222" s="33" t="str">
        <f>IF('DATA ACCURATE'!T2225&lt;&gt;"",IF('DATA ACCURATE'!T2225&gt;100,'DATA ACCURATE'!T2225/10,'DATA ACCURATE'!T2225),"")</f>
        <v/>
      </c>
      <c r="N2222" t="str">
        <f>IF(M2222="","",IF(M2222&lt;=DATABASE!$I$9,"LOKAL",IF(M2222&lt;DATABASE!$J$9,"LUAR KOTA 1",IF($M2222&gt;=DATABASE!$J$9,"LUAR KOTA 2",""))))</f>
        <v/>
      </c>
      <c r="O2222" s="38" t="str">
        <f>IF('DATA ACCURATE'!L2225&lt;&gt;"",'DATA ACCURATE'!L2225,"")</f>
        <v/>
      </c>
      <c r="Q2222" s="38">
        <f t="shared" si="238"/>
        <v>0</v>
      </c>
      <c r="R2222" s="38">
        <f t="shared" si="238"/>
        <v>0</v>
      </c>
      <c r="S2222" s="38">
        <f t="shared" si="238"/>
        <v>0</v>
      </c>
      <c r="T2222" s="38">
        <f t="shared" si="238"/>
        <v>0</v>
      </c>
      <c r="U2222" s="38">
        <f t="shared" si="239"/>
        <v>0</v>
      </c>
      <c r="V2222" s="38">
        <f t="shared" si="239"/>
        <v>0</v>
      </c>
      <c r="W2222" s="38">
        <f t="shared" si="239"/>
        <v>0</v>
      </c>
      <c r="X2222" s="38">
        <f t="shared" si="240"/>
        <v>0</v>
      </c>
      <c r="Y2222" s="38">
        <f t="shared" si="240"/>
        <v>0</v>
      </c>
      <c r="Z2222" s="38">
        <f t="shared" si="240"/>
        <v>0</v>
      </c>
      <c r="AA2222" s="38">
        <f t="shared" si="240"/>
        <v>0</v>
      </c>
      <c r="AB2222" s="38">
        <f t="shared" si="241"/>
        <v>0</v>
      </c>
      <c r="AC2222" s="38">
        <f t="shared" si="242"/>
        <v>0</v>
      </c>
      <c r="AD2222" s="38" t="str">
        <f t="shared" si="243"/>
        <v>000000000000</v>
      </c>
    </row>
    <row r="2223" spans="1:30">
      <c r="A2223" s="9" t="str">
        <f>IF('DATA ACCURATE'!A2226&lt;&gt;"",'DATA ACCURATE'!A2226,"")</f>
        <v/>
      </c>
      <c r="B2223" s="9" t="str">
        <f>IF('DATA ACCURATE'!D2226&lt;&gt;"",'DATA ACCURATE'!D2226,"")</f>
        <v/>
      </c>
      <c r="C2223" s="38" t="str">
        <f>IF($AD2223="000000000000","",INDEX(DATABASE!$W$12:$W$71,MATCH($AD2223,DATABASE!$V$12:$V$71,0)))</f>
        <v/>
      </c>
      <c r="D2223" s="34" t="str">
        <f>IF(C2223="","",IF(E2223="",INDEX(DATABASE!$AF$13:$AF$62,MATCH($C2223,DATABASE!$AC$13:$AC$62,0)),IF(E2223="2x D11",INDEX(DATABASE!$AF$13:$AF$62,MATCH($C2223,DATABASE!$AC$13:$AC$62,0))+2*DATABASE!$AF$62,IF(E2223="3x D11",INDEX(DATABASE!$AF$13:$AF$62,MATCH($C2223,DATABASE!$AC$13:$AC$62,0))+3*DATABASE!$AF$62,""))))</f>
        <v/>
      </c>
      <c r="E2223" s="38" t="str">
        <f>IF(AND($K2223="Y",$G2223&lt;&gt;"UNYIL",$F2223&lt;DATABASE!$O$8),"2x D11",IF(AND($K2223="Y",$G2223&lt;&gt;"UNYIL",$F2223&gt;=DATABASE!$O$8),"3x D11",""))</f>
        <v/>
      </c>
      <c r="F2223" s="9" t="str">
        <f>IF('DATA ACCURATE'!N2226&lt;&gt;"",'DATA ACCURATE'!N2226,"")</f>
        <v/>
      </c>
      <c r="G2223" t="str">
        <f>IF(F2223="","",IF(F2223&lt;=DATABASE!$I$8,"UNYIL",IF(F2223&lt;=DATABASE!$J$8,"KECIL",IF(F2223&lt;DATABASE!$K$8,"TANGGUNG",IF(F2223&gt;=DATABASE!$K$8,"BESAR","")))))</f>
        <v/>
      </c>
      <c r="H2223" s="16" t="str">
        <f>IF('DATA ACCURATE'!J2226&lt;&gt;"",'DATA ACCURATE'!J2226,"")</f>
        <v/>
      </c>
      <c r="I2223" s="35" t="str">
        <f>IF(B2223&lt;&gt;"",IFERROR(VLOOKUP(B2223,'DATA TIMBANGAN'!G:M,7,FALSE),VLOOKUP(B2223,'DATA TIMBANGAN'!G:M,7)),"")</f>
        <v/>
      </c>
      <c r="J2223" s="25" t="str">
        <f>IF(H2223&lt;&gt;"",IFERROR(INDEX(DATABASE!$Z$19:$Z$38,MATCH(DATEVALUE(H2223),DATABASE!$AA$19:$AA$38,0)),INDEX(DATABASE!$Z$12:$Z$18,MATCH(WEEKDAY(H2223,2),DATABASE!$AA$12:$AA$18,0))),"")</f>
        <v/>
      </c>
      <c r="K2223" s="25" t="str">
        <f>IF('DATA ACCURATE'!V2226&lt;&gt;"",'DATA ACCURATE'!V2226,"")</f>
        <v/>
      </c>
      <c r="L2223" s="80" t="str">
        <f>IF($H2223="","",IF(OR($J2223="LIBUR",AND($L2222="LIBUR",$O2222=$O2223)),"LIBUR",IF(AND(OR($L2222="LUAR JAM KERJA 1",$L2222="LUAR JAM KERJA 2"),OR(OR(AND($H2222=$H2223,AND(OR($I2223&gt;DATABASE!$J$3,$I2223&lt;DATABASE!$J$6),((DATEVALUE($H2223)+$I2223)-(DATEVALUE($H2222)+$I2222))&lt;DATABASE!$J$6)),AND($H2222=$H2223,$O2222=$O2223,OR($I2223&gt;DATABASE!$J$6,$I2223&lt;DATABASE!$J$3))),AND(($H2223-$H2222)=1,OR($I2223&lt;DATABASE!$I$6,((DATEVALUE($H2223)+$I2223)-(DATEVALUE($H2222)+$I2222))&lt;DATABASE!$J$6))),$A2223=$A2222),"LUAR JAM KERJA 2",IF(AND(OR(WEEKDAY($H2223,2)=1,WEEKDAY($H2223,2)=2,WEEKDAY($H2223,2)=3,WEEKDAY($H2223,2)=4,WEEKDAY($H2223,2)=5),$I2223&lt;=DATABASE!$J$3,$I2223&gt;=DATABASE!$I$3),"JAM KERJA",IF(AND(WEEKDAY($H2223,2)=6,$I2223&lt;=DATABASE!$J$4,$I2223&gt;=DATABASE!$I$4),"JAM KERJA","LUAR JAM KERJA 1")))))</f>
        <v/>
      </c>
      <c r="M2223" s="33" t="str">
        <f>IF('DATA ACCURATE'!T2226&lt;&gt;"",IF('DATA ACCURATE'!T2226&gt;100,'DATA ACCURATE'!T2226/10,'DATA ACCURATE'!T2226),"")</f>
        <v/>
      </c>
      <c r="N2223" t="str">
        <f>IF(M2223="","",IF(M2223&lt;=DATABASE!$I$9,"LOKAL",IF(M2223&lt;DATABASE!$J$9,"LUAR KOTA 1",IF($M2223&gt;=DATABASE!$J$9,"LUAR KOTA 2",""))))</f>
        <v/>
      </c>
      <c r="O2223" s="38" t="str">
        <f>IF('DATA ACCURATE'!L2226&lt;&gt;"",'DATA ACCURATE'!L2226,"")</f>
        <v/>
      </c>
      <c r="Q2223" s="38">
        <f t="shared" si="238"/>
        <v>0</v>
      </c>
      <c r="R2223" s="38">
        <f t="shared" si="238"/>
        <v>0</v>
      </c>
      <c r="S2223" s="38">
        <f t="shared" si="238"/>
        <v>0</v>
      </c>
      <c r="T2223" s="38">
        <f t="shared" si="238"/>
        <v>0</v>
      </c>
      <c r="U2223" s="38">
        <f t="shared" si="239"/>
        <v>0</v>
      </c>
      <c r="V2223" s="38">
        <f t="shared" si="239"/>
        <v>0</v>
      </c>
      <c r="W2223" s="38">
        <f t="shared" si="239"/>
        <v>0</v>
      </c>
      <c r="X2223" s="38">
        <f t="shared" si="240"/>
        <v>0</v>
      </c>
      <c r="Y2223" s="38">
        <f t="shared" si="240"/>
        <v>0</v>
      </c>
      <c r="Z2223" s="38">
        <f t="shared" si="240"/>
        <v>0</v>
      </c>
      <c r="AA2223" s="38">
        <f t="shared" si="240"/>
        <v>0</v>
      </c>
      <c r="AB2223" s="38">
        <f t="shared" si="241"/>
        <v>0</v>
      </c>
      <c r="AC2223" s="38">
        <f t="shared" si="242"/>
        <v>0</v>
      </c>
      <c r="AD2223" s="38" t="str">
        <f t="shared" si="243"/>
        <v>000000000000</v>
      </c>
    </row>
    <row r="2224" spans="1:30">
      <c r="A2224" s="9" t="str">
        <f>IF('DATA ACCURATE'!A2227&lt;&gt;"",'DATA ACCURATE'!A2227,"")</f>
        <v/>
      </c>
      <c r="B2224" s="9" t="str">
        <f>IF('DATA ACCURATE'!D2227&lt;&gt;"",'DATA ACCURATE'!D2227,"")</f>
        <v/>
      </c>
      <c r="C2224" s="38" t="str">
        <f>IF($AD2224="000000000000","",INDEX(DATABASE!$W$12:$W$71,MATCH($AD2224,DATABASE!$V$12:$V$71,0)))</f>
        <v/>
      </c>
      <c r="D2224" s="34" t="str">
        <f>IF(C2224="","",IF(E2224="",INDEX(DATABASE!$AF$13:$AF$62,MATCH($C2224,DATABASE!$AC$13:$AC$62,0)),IF(E2224="2x D11",INDEX(DATABASE!$AF$13:$AF$62,MATCH($C2224,DATABASE!$AC$13:$AC$62,0))+2*DATABASE!$AF$62,IF(E2224="3x D11",INDEX(DATABASE!$AF$13:$AF$62,MATCH($C2224,DATABASE!$AC$13:$AC$62,0))+3*DATABASE!$AF$62,""))))</f>
        <v/>
      </c>
      <c r="E2224" s="38" t="str">
        <f>IF(AND($K2224="Y",$G2224&lt;&gt;"UNYIL",$F2224&lt;DATABASE!$O$8),"2x D11",IF(AND($K2224="Y",$G2224&lt;&gt;"UNYIL",$F2224&gt;=DATABASE!$O$8),"3x D11",""))</f>
        <v/>
      </c>
      <c r="F2224" s="9" t="str">
        <f>IF('DATA ACCURATE'!N2227&lt;&gt;"",'DATA ACCURATE'!N2227,"")</f>
        <v/>
      </c>
      <c r="G2224" t="str">
        <f>IF(F2224="","",IF(F2224&lt;=DATABASE!$I$8,"UNYIL",IF(F2224&lt;=DATABASE!$J$8,"KECIL",IF(F2224&lt;DATABASE!$K$8,"TANGGUNG",IF(F2224&gt;=DATABASE!$K$8,"BESAR","")))))</f>
        <v/>
      </c>
      <c r="H2224" s="16" t="str">
        <f>IF('DATA ACCURATE'!J2227&lt;&gt;"",'DATA ACCURATE'!J2227,"")</f>
        <v/>
      </c>
      <c r="I2224" s="35" t="str">
        <f>IF(B2224&lt;&gt;"",IFERROR(VLOOKUP(B2224,'DATA TIMBANGAN'!G:M,7,FALSE),VLOOKUP(B2224,'DATA TIMBANGAN'!G:M,7)),"")</f>
        <v/>
      </c>
      <c r="J2224" s="25" t="str">
        <f>IF(H2224&lt;&gt;"",IFERROR(INDEX(DATABASE!$Z$19:$Z$38,MATCH(DATEVALUE(H2224),DATABASE!$AA$19:$AA$38,0)),INDEX(DATABASE!$Z$12:$Z$18,MATCH(WEEKDAY(H2224,2),DATABASE!$AA$12:$AA$18,0))),"")</f>
        <v/>
      </c>
      <c r="K2224" s="25" t="str">
        <f>IF('DATA ACCURATE'!V2227&lt;&gt;"",'DATA ACCURATE'!V2227,"")</f>
        <v/>
      </c>
      <c r="L2224" s="80" t="str">
        <f>IF($H2224="","",IF(OR($J2224="LIBUR",AND($L2223="LIBUR",$O2223=$O2224)),"LIBUR",IF(AND(OR($L2223="LUAR JAM KERJA 1",$L2223="LUAR JAM KERJA 2"),OR(OR(AND($H2223=$H2224,AND(OR($I2224&gt;DATABASE!$J$3,$I2224&lt;DATABASE!$J$6),((DATEVALUE($H2224)+$I2224)-(DATEVALUE($H2223)+$I2223))&lt;DATABASE!$J$6)),AND($H2223=$H2224,$O2223=$O2224,OR($I2224&gt;DATABASE!$J$6,$I2224&lt;DATABASE!$J$3))),AND(($H2224-$H2223)=1,OR($I2224&lt;DATABASE!$I$6,((DATEVALUE($H2224)+$I2224)-(DATEVALUE($H2223)+$I2223))&lt;DATABASE!$J$6))),$A2224=$A2223),"LUAR JAM KERJA 2",IF(AND(OR(WEEKDAY($H2224,2)=1,WEEKDAY($H2224,2)=2,WEEKDAY($H2224,2)=3,WEEKDAY($H2224,2)=4,WEEKDAY($H2224,2)=5),$I2224&lt;=DATABASE!$J$3,$I2224&gt;=DATABASE!$I$3),"JAM KERJA",IF(AND(WEEKDAY($H2224,2)=6,$I2224&lt;=DATABASE!$J$4,$I2224&gt;=DATABASE!$I$4),"JAM KERJA","LUAR JAM KERJA 1")))))</f>
        <v/>
      </c>
      <c r="M2224" s="33" t="str">
        <f>IF('DATA ACCURATE'!T2227&lt;&gt;"",IF('DATA ACCURATE'!T2227&gt;100,'DATA ACCURATE'!T2227/10,'DATA ACCURATE'!T2227),"")</f>
        <v/>
      </c>
      <c r="N2224" t="str">
        <f>IF(M2224="","",IF(M2224&lt;=DATABASE!$I$9,"LOKAL",IF(M2224&lt;DATABASE!$J$9,"LUAR KOTA 1",IF($M2224&gt;=DATABASE!$J$9,"LUAR KOTA 2",""))))</f>
        <v/>
      </c>
      <c r="O2224" s="38" t="str">
        <f>IF('DATA ACCURATE'!L2227&lt;&gt;"",'DATA ACCURATE'!L2227,"")</f>
        <v/>
      </c>
      <c r="Q2224" s="38">
        <f t="shared" si="238"/>
        <v>0</v>
      </c>
      <c r="R2224" s="38">
        <f t="shared" si="238"/>
        <v>0</v>
      </c>
      <c r="S2224" s="38">
        <f t="shared" si="238"/>
        <v>0</v>
      </c>
      <c r="T2224" s="38">
        <f t="shared" si="238"/>
        <v>0</v>
      </c>
      <c r="U2224" s="38">
        <f t="shared" si="239"/>
        <v>0</v>
      </c>
      <c r="V2224" s="38">
        <f t="shared" si="239"/>
        <v>0</v>
      </c>
      <c r="W2224" s="38">
        <f t="shared" si="239"/>
        <v>0</v>
      </c>
      <c r="X2224" s="38">
        <f t="shared" si="240"/>
        <v>0</v>
      </c>
      <c r="Y2224" s="38">
        <f t="shared" si="240"/>
        <v>0</v>
      </c>
      <c r="Z2224" s="38">
        <f t="shared" si="240"/>
        <v>0</v>
      </c>
      <c r="AA2224" s="38">
        <f t="shared" si="240"/>
        <v>0</v>
      </c>
      <c r="AB2224" s="38">
        <f t="shared" si="241"/>
        <v>0</v>
      </c>
      <c r="AC2224" s="38">
        <f t="shared" si="242"/>
        <v>0</v>
      </c>
      <c r="AD2224" s="38" t="str">
        <f t="shared" si="243"/>
        <v>000000000000</v>
      </c>
    </row>
    <row r="2225" spans="1:30">
      <c r="A2225" s="9" t="str">
        <f>IF('DATA ACCURATE'!A2228&lt;&gt;"",'DATA ACCURATE'!A2228,"")</f>
        <v/>
      </c>
      <c r="B2225" s="9" t="str">
        <f>IF('DATA ACCURATE'!D2228&lt;&gt;"",'DATA ACCURATE'!D2228,"")</f>
        <v/>
      </c>
      <c r="C2225" s="38" t="str">
        <f>IF($AD2225="000000000000","",INDEX(DATABASE!$W$12:$W$71,MATCH($AD2225,DATABASE!$V$12:$V$71,0)))</f>
        <v/>
      </c>
      <c r="D2225" s="34" t="str">
        <f>IF(C2225="","",IF(E2225="",INDEX(DATABASE!$AF$13:$AF$62,MATCH($C2225,DATABASE!$AC$13:$AC$62,0)),IF(E2225="2x D11",INDEX(DATABASE!$AF$13:$AF$62,MATCH($C2225,DATABASE!$AC$13:$AC$62,0))+2*DATABASE!$AF$62,IF(E2225="3x D11",INDEX(DATABASE!$AF$13:$AF$62,MATCH($C2225,DATABASE!$AC$13:$AC$62,0))+3*DATABASE!$AF$62,""))))</f>
        <v/>
      </c>
      <c r="E2225" s="38" t="str">
        <f>IF(AND($K2225="Y",$G2225&lt;&gt;"UNYIL",$F2225&lt;DATABASE!$O$8),"2x D11",IF(AND($K2225="Y",$G2225&lt;&gt;"UNYIL",$F2225&gt;=DATABASE!$O$8),"3x D11",""))</f>
        <v/>
      </c>
      <c r="F2225" s="9" t="str">
        <f>IF('DATA ACCURATE'!N2228&lt;&gt;"",'DATA ACCURATE'!N2228,"")</f>
        <v/>
      </c>
      <c r="G2225" t="str">
        <f>IF(F2225="","",IF(F2225&lt;=DATABASE!$I$8,"UNYIL",IF(F2225&lt;=DATABASE!$J$8,"KECIL",IF(F2225&lt;DATABASE!$K$8,"TANGGUNG",IF(F2225&gt;=DATABASE!$K$8,"BESAR","")))))</f>
        <v/>
      </c>
      <c r="H2225" s="16" t="str">
        <f>IF('DATA ACCURATE'!J2228&lt;&gt;"",'DATA ACCURATE'!J2228,"")</f>
        <v/>
      </c>
      <c r="I2225" s="35" t="str">
        <f>IF(B2225&lt;&gt;"",IFERROR(VLOOKUP(B2225,'DATA TIMBANGAN'!G:M,7,FALSE),VLOOKUP(B2225,'DATA TIMBANGAN'!G:M,7)),"")</f>
        <v/>
      </c>
      <c r="J2225" s="25" t="str">
        <f>IF(H2225&lt;&gt;"",IFERROR(INDEX(DATABASE!$Z$19:$Z$38,MATCH(DATEVALUE(H2225),DATABASE!$AA$19:$AA$38,0)),INDEX(DATABASE!$Z$12:$Z$18,MATCH(WEEKDAY(H2225,2),DATABASE!$AA$12:$AA$18,0))),"")</f>
        <v/>
      </c>
      <c r="K2225" s="25" t="str">
        <f>IF('DATA ACCURATE'!V2228&lt;&gt;"",'DATA ACCURATE'!V2228,"")</f>
        <v/>
      </c>
      <c r="L2225" s="80" t="str">
        <f>IF($H2225="","",IF(OR($J2225="LIBUR",AND($L2224="LIBUR",$O2224=$O2225)),"LIBUR",IF(AND(OR($L2224="LUAR JAM KERJA 1",$L2224="LUAR JAM KERJA 2"),OR(OR(AND($H2224=$H2225,AND(OR($I2225&gt;DATABASE!$J$3,$I2225&lt;DATABASE!$J$6),((DATEVALUE($H2225)+$I2225)-(DATEVALUE($H2224)+$I2224))&lt;DATABASE!$J$6)),AND($H2224=$H2225,$O2224=$O2225,OR($I2225&gt;DATABASE!$J$6,$I2225&lt;DATABASE!$J$3))),AND(($H2225-$H2224)=1,OR($I2225&lt;DATABASE!$I$6,((DATEVALUE($H2225)+$I2225)-(DATEVALUE($H2224)+$I2224))&lt;DATABASE!$J$6))),$A2225=$A2224),"LUAR JAM KERJA 2",IF(AND(OR(WEEKDAY($H2225,2)=1,WEEKDAY($H2225,2)=2,WEEKDAY($H2225,2)=3,WEEKDAY($H2225,2)=4,WEEKDAY($H2225,2)=5),$I2225&lt;=DATABASE!$J$3,$I2225&gt;=DATABASE!$I$3),"JAM KERJA",IF(AND(WEEKDAY($H2225,2)=6,$I2225&lt;=DATABASE!$J$4,$I2225&gt;=DATABASE!$I$4),"JAM KERJA","LUAR JAM KERJA 1")))))</f>
        <v/>
      </c>
      <c r="M2225" s="33" t="str">
        <f>IF('DATA ACCURATE'!T2228&lt;&gt;"",IF('DATA ACCURATE'!T2228&gt;100,'DATA ACCURATE'!T2228/10,'DATA ACCURATE'!T2228),"")</f>
        <v/>
      </c>
      <c r="N2225" t="str">
        <f>IF(M2225="","",IF(M2225&lt;=DATABASE!$I$9,"LOKAL",IF(M2225&lt;DATABASE!$J$9,"LUAR KOTA 1",IF($M2225&gt;=DATABASE!$J$9,"LUAR KOTA 2",""))))</f>
        <v/>
      </c>
      <c r="O2225" s="38" t="str">
        <f>IF('DATA ACCURATE'!L2228&lt;&gt;"",'DATA ACCURATE'!L2228,"")</f>
        <v/>
      </c>
      <c r="Q2225" s="38">
        <f t="shared" si="238"/>
        <v>0</v>
      </c>
      <c r="R2225" s="38">
        <f t="shared" si="238"/>
        <v>0</v>
      </c>
      <c r="S2225" s="38">
        <f t="shared" si="238"/>
        <v>0</v>
      </c>
      <c r="T2225" s="38">
        <f t="shared" si="238"/>
        <v>0</v>
      </c>
      <c r="U2225" s="38">
        <f t="shared" si="239"/>
        <v>0</v>
      </c>
      <c r="V2225" s="38">
        <f t="shared" si="239"/>
        <v>0</v>
      </c>
      <c r="W2225" s="38">
        <f t="shared" si="239"/>
        <v>0</v>
      </c>
      <c r="X2225" s="38">
        <f t="shared" si="240"/>
        <v>0</v>
      </c>
      <c r="Y2225" s="38">
        <f t="shared" si="240"/>
        <v>0</v>
      </c>
      <c r="Z2225" s="38">
        <f t="shared" si="240"/>
        <v>0</v>
      </c>
      <c r="AA2225" s="38">
        <f t="shared" si="240"/>
        <v>0</v>
      </c>
      <c r="AB2225" s="38">
        <f t="shared" si="241"/>
        <v>0</v>
      </c>
      <c r="AC2225" s="38">
        <f t="shared" si="242"/>
        <v>0</v>
      </c>
      <c r="AD2225" s="38" t="str">
        <f t="shared" si="243"/>
        <v>000000000000</v>
      </c>
    </row>
    <row r="2226" spans="1:30">
      <c r="A2226" s="9" t="str">
        <f>IF('DATA ACCURATE'!A2229&lt;&gt;"",'DATA ACCURATE'!A2229,"")</f>
        <v/>
      </c>
      <c r="B2226" s="9" t="str">
        <f>IF('DATA ACCURATE'!D2229&lt;&gt;"",'DATA ACCURATE'!D2229,"")</f>
        <v/>
      </c>
      <c r="C2226" s="38" t="str">
        <f>IF($AD2226="000000000000","",INDEX(DATABASE!$W$12:$W$71,MATCH($AD2226,DATABASE!$V$12:$V$71,0)))</f>
        <v/>
      </c>
      <c r="D2226" s="34" t="str">
        <f>IF(C2226="","",IF(E2226="",INDEX(DATABASE!$AF$13:$AF$62,MATCH($C2226,DATABASE!$AC$13:$AC$62,0)),IF(E2226="2x D11",INDEX(DATABASE!$AF$13:$AF$62,MATCH($C2226,DATABASE!$AC$13:$AC$62,0))+2*DATABASE!$AF$62,IF(E2226="3x D11",INDEX(DATABASE!$AF$13:$AF$62,MATCH($C2226,DATABASE!$AC$13:$AC$62,0))+3*DATABASE!$AF$62,""))))</f>
        <v/>
      </c>
      <c r="E2226" s="38" t="str">
        <f>IF(AND($K2226="Y",$G2226&lt;&gt;"UNYIL",$F2226&lt;DATABASE!$O$8),"2x D11",IF(AND($K2226="Y",$G2226&lt;&gt;"UNYIL",$F2226&gt;=DATABASE!$O$8),"3x D11",""))</f>
        <v/>
      </c>
      <c r="F2226" s="9" t="str">
        <f>IF('DATA ACCURATE'!N2229&lt;&gt;"",'DATA ACCURATE'!N2229,"")</f>
        <v/>
      </c>
      <c r="G2226" t="str">
        <f>IF(F2226="","",IF(F2226&lt;=DATABASE!$I$8,"UNYIL",IF(F2226&lt;=DATABASE!$J$8,"KECIL",IF(F2226&lt;DATABASE!$K$8,"TANGGUNG",IF(F2226&gt;=DATABASE!$K$8,"BESAR","")))))</f>
        <v/>
      </c>
      <c r="H2226" s="16" t="str">
        <f>IF('DATA ACCURATE'!J2229&lt;&gt;"",'DATA ACCURATE'!J2229,"")</f>
        <v/>
      </c>
      <c r="I2226" s="35" t="str">
        <f>IF(B2226&lt;&gt;"",IFERROR(VLOOKUP(B2226,'DATA TIMBANGAN'!G:M,7,FALSE),VLOOKUP(B2226,'DATA TIMBANGAN'!G:M,7)),"")</f>
        <v/>
      </c>
      <c r="J2226" s="25" t="str">
        <f>IF(H2226&lt;&gt;"",IFERROR(INDEX(DATABASE!$Z$19:$Z$38,MATCH(DATEVALUE(H2226),DATABASE!$AA$19:$AA$38,0)),INDEX(DATABASE!$Z$12:$Z$18,MATCH(WEEKDAY(H2226,2),DATABASE!$AA$12:$AA$18,0))),"")</f>
        <v/>
      </c>
      <c r="K2226" s="25" t="str">
        <f>IF('DATA ACCURATE'!V2229&lt;&gt;"",'DATA ACCURATE'!V2229,"")</f>
        <v/>
      </c>
      <c r="L2226" s="80" t="str">
        <f>IF($H2226="","",IF(OR($J2226="LIBUR",AND($L2225="LIBUR",$O2225=$O2226)),"LIBUR",IF(AND(OR($L2225="LUAR JAM KERJA 1",$L2225="LUAR JAM KERJA 2"),OR(OR(AND($H2225=$H2226,AND(OR($I2226&gt;DATABASE!$J$3,$I2226&lt;DATABASE!$J$6),((DATEVALUE($H2226)+$I2226)-(DATEVALUE($H2225)+$I2225))&lt;DATABASE!$J$6)),AND($H2225=$H2226,$O2225=$O2226,OR($I2226&gt;DATABASE!$J$6,$I2226&lt;DATABASE!$J$3))),AND(($H2226-$H2225)=1,OR($I2226&lt;DATABASE!$I$6,((DATEVALUE($H2226)+$I2226)-(DATEVALUE($H2225)+$I2225))&lt;DATABASE!$J$6))),$A2226=$A2225),"LUAR JAM KERJA 2",IF(AND(OR(WEEKDAY($H2226,2)=1,WEEKDAY($H2226,2)=2,WEEKDAY($H2226,2)=3,WEEKDAY($H2226,2)=4,WEEKDAY($H2226,2)=5),$I2226&lt;=DATABASE!$J$3,$I2226&gt;=DATABASE!$I$3),"JAM KERJA",IF(AND(WEEKDAY($H2226,2)=6,$I2226&lt;=DATABASE!$J$4,$I2226&gt;=DATABASE!$I$4),"JAM KERJA","LUAR JAM KERJA 1")))))</f>
        <v/>
      </c>
      <c r="M2226" s="33" t="str">
        <f>IF('DATA ACCURATE'!T2229&lt;&gt;"",IF('DATA ACCURATE'!T2229&gt;100,'DATA ACCURATE'!T2229/10,'DATA ACCURATE'!T2229),"")</f>
        <v/>
      </c>
      <c r="N2226" t="str">
        <f>IF(M2226="","",IF(M2226&lt;=DATABASE!$I$9,"LOKAL",IF(M2226&lt;DATABASE!$J$9,"LUAR KOTA 1",IF($M2226&gt;=DATABASE!$J$9,"LUAR KOTA 2",""))))</f>
        <v/>
      </c>
      <c r="O2226" s="38" t="str">
        <f>IF('DATA ACCURATE'!L2229&lt;&gt;"",'DATA ACCURATE'!L2229,"")</f>
        <v/>
      </c>
      <c r="Q2226" s="38">
        <f t="shared" si="238"/>
        <v>0</v>
      </c>
      <c r="R2226" s="38">
        <f t="shared" si="238"/>
        <v>0</v>
      </c>
      <c r="S2226" s="38">
        <f t="shared" si="238"/>
        <v>0</v>
      </c>
      <c r="T2226" s="38">
        <f t="shared" si="238"/>
        <v>0</v>
      </c>
      <c r="U2226" s="38">
        <f t="shared" si="239"/>
        <v>0</v>
      </c>
      <c r="V2226" s="38">
        <f t="shared" si="239"/>
        <v>0</v>
      </c>
      <c r="W2226" s="38">
        <f t="shared" si="239"/>
        <v>0</v>
      </c>
      <c r="X2226" s="38">
        <f t="shared" si="240"/>
        <v>0</v>
      </c>
      <c r="Y2226" s="38">
        <f t="shared" si="240"/>
        <v>0</v>
      </c>
      <c r="Z2226" s="38">
        <f t="shared" si="240"/>
        <v>0</v>
      </c>
      <c r="AA2226" s="38">
        <f t="shared" si="240"/>
        <v>0</v>
      </c>
      <c r="AB2226" s="38">
        <f t="shared" si="241"/>
        <v>0</v>
      </c>
      <c r="AC2226" s="38">
        <f t="shared" si="242"/>
        <v>0</v>
      </c>
      <c r="AD2226" s="38" t="str">
        <f t="shared" si="243"/>
        <v>000000000000</v>
      </c>
    </row>
    <row r="2227" spans="1:30">
      <c r="A2227" s="9" t="str">
        <f>IF('DATA ACCURATE'!A2230&lt;&gt;"",'DATA ACCURATE'!A2230,"")</f>
        <v/>
      </c>
      <c r="B2227" s="9" t="str">
        <f>IF('DATA ACCURATE'!D2230&lt;&gt;"",'DATA ACCURATE'!D2230,"")</f>
        <v/>
      </c>
      <c r="C2227" s="38" t="str">
        <f>IF($AD2227="000000000000","",INDEX(DATABASE!$W$12:$W$71,MATCH($AD2227,DATABASE!$V$12:$V$71,0)))</f>
        <v/>
      </c>
      <c r="D2227" s="34" t="str">
        <f>IF(C2227="","",IF(E2227="",INDEX(DATABASE!$AF$13:$AF$62,MATCH($C2227,DATABASE!$AC$13:$AC$62,0)),IF(E2227="2x D11",INDEX(DATABASE!$AF$13:$AF$62,MATCH($C2227,DATABASE!$AC$13:$AC$62,0))+2*DATABASE!$AF$62,IF(E2227="3x D11",INDEX(DATABASE!$AF$13:$AF$62,MATCH($C2227,DATABASE!$AC$13:$AC$62,0))+3*DATABASE!$AF$62,""))))</f>
        <v/>
      </c>
      <c r="E2227" s="38" t="str">
        <f>IF(AND($K2227="Y",$G2227&lt;&gt;"UNYIL",$F2227&lt;DATABASE!$O$8),"2x D11",IF(AND($K2227="Y",$G2227&lt;&gt;"UNYIL",$F2227&gt;=DATABASE!$O$8),"3x D11",""))</f>
        <v/>
      </c>
      <c r="F2227" s="9" t="str">
        <f>IF('DATA ACCURATE'!N2230&lt;&gt;"",'DATA ACCURATE'!N2230,"")</f>
        <v/>
      </c>
      <c r="G2227" t="str">
        <f>IF(F2227="","",IF(F2227&lt;=DATABASE!$I$8,"UNYIL",IF(F2227&lt;=DATABASE!$J$8,"KECIL",IF(F2227&lt;DATABASE!$K$8,"TANGGUNG",IF(F2227&gt;=DATABASE!$K$8,"BESAR","")))))</f>
        <v/>
      </c>
      <c r="H2227" s="16" t="str">
        <f>IF('DATA ACCURATE'!J2230&lt;&gt;"",'DATA ACCURATE'!J2230,"")</f>
        <v/>
      </c>
      <c r="I2227" s="35" t="str">
        <f>IF(B2227&lt;&gt;"",IFERROR(VLOOKUP(B2227,'DATA TIMBANGAN'!G:M,7,FALSE),VLOOKUP(B2227,'DATA TIMBANGAN'!G:M,7)),"")</f>
        <v/>
      </c>
      <c r="J2227" s="25" t="str">
        <f>IF(H2227&lt;&gt;"",IFERROR(INDEX(DATABASE!$Z$19:$Z$38,MATCH(DATEVALUE(H2227),DATABASE!$AA$19:$AA$38,0)),INDEX(DATABASE!$Z$12:$Z$18,MATCH(WEEKDAY(H2227,2),DATABASE!$AA$12:$AA$18,0))),"")</f>
        <v/>
      </c>
      <c r="K2227" s="25" t="str">
        <f>IF('DATA ACCURATE'!V2230&lt;&gt;"",'DATA ACCURATE'!V2230,"")</f>
        <v/>
      </c>
      <c r="L2227" s="80" t="str">
        <f>IF($H2227="","",IF(OR($J2227="LIBUR",AND($L2226="LIBUR",$O2226=$O2227)),"LIBUR",IF(AND(OR($L2226="LUAR JAM KERJA 1",$L2226="LUAR JAM KERJA 2"),OR(OR(AND($H2226=$H2227,AND(OR($I2227&gt;DATABASE!$J$3,$I2227&lt;DATABASE!$J$6),((DATEVALUE($H2227)+$I2227)-(DATEVALUE($H2226)+$I2226))&lt;DATABASE!$J$6)),AND($H2226=$H2227,$O2226=$O2227,OR($I2227&gt;DATABASE!$J$6,$I2227&lt;DATABASE!$J$3))),AND(($H2227-$H2226)=1,OR($I2227&lt;DATABASE!$I$6,((DATEVALUE($H2227)+$I2227)-(DATEVALUE($H2226)+$I2226))&lt;DATABASE!$J$6))),$A2227=$A2226),"LUAR JAM KERJA 2",IF(AND(OR(WEEKDAY($H2227,2)=1,WEEKDAY($H2227,2)=2,WEEKDAY($H2227,2)=3,WEEKDAY($H2227,2)=4,WEEKDAY($H2227,2)=5),$I2227&lt;=DATABASE!$J$3,$I2227&gt;=DATABASE!$I$3),"JAM KERJA",IF(AND(WEEKDAY($H2227,2)=6,$I2227&lt;=DATABASE!$J$4,$I2227&gt;=DATABASE!$I$4),"JAM KERJA","LUAR JAM KERJA 1")))))</f>
        <v/>
      </c>
      <c r="M2227" s="33" t="str">
        <f>IF('DATA ACCURATE'!T2230&lt;&gt;"",IF('DATA ACCURATE'!T2230&gt;100,'DATA ACCURATE'!T2230/10,'DATA ACCURATE'!T2230),"")</f>
        <v/>
      </c>
      <c r="N2227" t="str">
        <f>IF(M2227="","",IF(M2227&lt;=DATABASE!$I$9,"LOKAL",IF(M2227&lt;DATABASE!$J$9,"LUAR KOTA 1",IF($M2227&gt;=DATABASE!$J$9,"LUAR KOTA 2",""))))</f>
        <v/>
      </c>
      <c r="O2227" s="38" t="str">
        <f>IF('DATA ACCURATE'!L2230&lt;&gt;"",'DATA ACCURATE'!L2230,"")</f>
        <v/>
      </c>
      <c r="Q2227" s="38">
        <f t="shared" si="238"/>
        <v>0</v>
      </c>
      <c r="R2227" s="38">
        <f t="shared" si="238"/>
        <v>0</v>
      </c>
      <c r="S2227" s="38">
        <f t="shared" si="238"/>
        <v>0</v>
      </c>
      <c r="T2227" s="38">
        <f t="shared" si="238"/>
        <v>0</v>
      </c>
      <c r="U2227" s="38">
        <f t="shared" si="239"/>
        <v>0</v>
      </c>
      <c r="V2227" s="38">
        <f t="shared" si="239"/>
        <v>0</v>
      </c>
      <c r="W2227" s="38">
        <f t="shared" si="239"/>
        <v>0</v>
      </c>
      <c r="X2227" s="38">
        <f t="shared" si="240"/>
        <v>0</v>
      </c>
      <c r="Y2227" s="38">
        <f t="shared" si="240"/>
        <v>0</v>
      </c>
      <c r="Z2227" s="38">
        <f t="shared" si="240"/>
        <v>0</v>
      </c>
      <c r="AA2227" s="38">
        <f t="shared" si="240"/>
        <v>0</v>
      </c>
      <c r="AB2227" s="38">
        <f t="shared" si="241"/>
        <v>0</v>
      </c>
      <c r="AC2227" s="38">
        <f t="shared" si="242"/>
        <v>0</v>
      </c>
      <c r="AD2227" s="38" t="str">
        <f t="shared" si="243"/>
        <v>000000000000</v>
      </c>
    </row>
    <row r="2228" spans="1:30">
      <c r="A2228" s="9" t="str">
        <f>IF('DATA ACCURATE'!A2231&lt;&gt;"",'DATA ACCURATE'!A2231,"")</f>
        <v/>
      </c>
      <c r="B2228" s="9" t="str">
        <f>IF('DATA ACCURATE'!D2231&lt;&gt;"",'DATA ACCURATE'!D2231,"")</f>
        <v/>
      </c>
      <c r="C2228" s="38" t="str">
        <f>IF($AD2228="000000000000","",INDEX(DATABASE!$W$12:$W$71,MATCH($AD2228,DATABASE!$V$12:$V$71,0)))</f>
        <v/>
      </c>
      <c r="D2228" s="34" t="str">
        <f>IF(C2228="","",IF(E2228="",INDEX(DATABASE!$AF$13:$AF$62,MATCH($C2228,DATABASE!$AC$13:$AC$62,0)),IF(E2228="2x D11",INDEX(DATABASE!$AF$13:$AF$62,MATCH($C2228,DATABASE!$AC$13:$AC$62,0))+2*DATABASE!$AF$62,IF(E2228="3x D11",INDEX(DATABASE!$AF$13:$AF$62,MATCH($C2228,DATABASE!$AC$13:$AC$62,0))+3*DATABASE!$AF$62,""))))</f>
        <v/>
      </c>
      <c r="E2228" s="38" t="str">
        <f>IF(AND($K2228="Y",$G2228&lt;&gt;"UNYIL",$F2228&lt;DATABASE!$O$8),"2x D11",IF(AND($K2228="Y",$G2228&lt;&gt;"UNYIL",$F2228&gt;=DATABASE!$O$8),"3x D11",""))</f>
        <v/>
      </c>
      <c r="F2228" s="9" t="str">
        <f>IF('DATA ACCURATE'!N2231&lt;&gt;"",'DATA ACCURATE'!N2231,"")</f>
        <v/>
      </c>
      <c r="G2228" t="str">
        <f>IF(F2228="","",IF(F2228&lt;=DATABASE!$I$8,"UNYIL",IF(F2228&lt;=DATABASE!$J$8,"KECIL",IF(F2228&lt;DATABASE!$K$8,"TANGGUNG",IF(F2228&gt;=DATABASE!$K$8,"BESAR","")))))</f>
        <v/>
      </c>
      <c r="H2228" s="16" t="str">
        <f>IF('DATA ACCURATE'!J2231&lt;&gt;"",'DATA ACCURATE'!J2231,"")</f>
        <v/>
      </c>
      <c r="I2228" s="35" t="str">
        <f>IF(B2228&lt;&gt;"",IFERROR(VLOOKUP(B2228,'DATA TIMBANGAN'!G:M,7,FALSE),VLOOKUP(B2228,'DATA TIMBANGAN'!G:M,7)),"")</f>
        <v/>
      </c>
      <c r="J2228" s="25" t="str">
        <f>IF(H2228&lt;&gt;"",IFERROR(INDEX(DATABASE!$Z$19:$Z$38,MATCH(DATEVALUE(H2228),DATABASE!$AA$19:$AA$38,0)),INDEX(DATABASE!$Z$12:$Z$18,MATCH(WEEKDAY(H2228,2),DATABASE!$AA$12:$AA$18,0))),"")</f>
        <v/>
      </c>
      <c r="K2228" s="25" t="str">
        <f>IF('DATA ACCURATE'!V2231&lt;&gt;"",'DATA ACCURATE'!V2231,"")</f>
        <v/>
      </c>
      <c r="L2228" s="80" t="str">
        <f>IF($H2228="","",IF(OR($J2228="LIBUR",AND($L2227="LIBUR",$O2227=$O2228)),"LIBUR",IF(AND(OR($L2227="LUAR JAM KERJA 1",$L2227="LUAR JAM KERJA 2"),OR(OR(AND($H2227=$H2228,AND(OR($I2228&gt;DATABASE!$J$3,$I2228&lt;DATABASE!$J$6),((DATEVALUE($H2228)+$I2228)-(DATEVALUE($H2227)+$I2227))&lt;DATABASE!$J$6)),AND($H2227=$H2228,$O2227=$O2228,OR($I2228&gt;DATABASE!$J$6,$I2228&lt;DATABASE!$J$3))),AND(($H2228-$H2227)=1,OR($I2228&lt;DATABASE!$I$6,((DATEVALUE($H2228)+$I2228)-(DATEVALUE($H2227)+$I2227))&lt;DATABASE!$J$6))),$A2228=$A2227),"LUAR JAM KERJA 2",IF(AND(OR(WEEKDAY($H2228,2)=1,WEEKDAY($H2228,2)=2,WEEKDAY($H2228,2)=3,WEEKDAY($H2228,2)=4,WEEKDAY($H2228,2)=5),$I2228&lt;=DATABASE!$J$3,$I2228&gt;=DATABASE!$I$3),"JAM KERJA",IF(AND(WEEKDAY($H2228,2)=6,$I2228&lt;=DATABASE!$J$4,$I2228&gt;=DATABASE!$I$4),"JAM KERJA","LUAR JAM KERJA 1")))))</f>
        <v/>
      </c>
      <c r="M2228" s="33" t="str">
        <f>IF('DATA ACCURATE'!T2231&lt;&gt;"",IF('DATA ACCURATE'!T2231&gt;100,'DATA ACCURATE'!T2231/10,'DATA ACCURATE'!T2231),"")</f>
        <v/>
      </c>
      <c r="N2228" t="str">
        <f>IF(M2228="","",IF(M2228&lt;=DATABASE!$I$9,"LOKAL",IF(M2228&lt;DATABASE!$J$9,"LUAR KOTA 1",IF($M2228&gt;=DATABASE!$J$9,"LUAR KOTA 2",""))))</f>
        <v/>
      </c>
      <c r="O2228" s="38" t="str">
        <f>IF('DATA ACCURATE'!L2231&lt;&gt;"",'DATA ACCURATE'!L2231,"")</f>
        <v/>
      </c>
      <c r="Q2228" s="38">
        <f t="shared" si="238"/>
        <v>0</v>
      </c>
      <c r="R2228" s="38">
        <f t="shared" si="238"/>
        <v>0</v>
      </c>
      <c r="S2228" s="38">
        <f t="shared" si="238"/>
        <v>0</v>
      </c>
      <c r="T2228" s="38">
        <f t="shared" si="238"/>
        <v>0</v>
      </c>
      <c r="U2228" s="38">
        <f t="shared" si="239"/>
        <v>0</v>
      </c>
      <c r="V2228" s="38">
        <f t="shared" si="239"/>
        <v>0</v>
      </c>
      <c r="W2228" s="38">
        <f t="shared" si="239"/>
        <v>0</v>
      </c>
      <c r="X2228" s="38">
        <f t="shared" si="240"/>
        <v>0</v>
      </c>
      <c r="Y2228" s="38">
        <f t="shared" si="240"/>
        <v>0</v>
      </c>
      <c r="Z2228" s="38">
        <f t="shared" si="240"/>
        <v>0</v>
      </c>
      <c r="AA2228" s="38">
        <f t="shared" si="240"/>
        <v>0</v>
      </c>
      <c r="AB2228" s="38">
        <f t="shared" si="241"/>
        <v>0</v>
      </c>
      <c r="AC2228" s="38">
        <f t="shared" si="242"/>
        <v>0</v>
      </c>
      <c r="AD2228" s="38" t="str">
        <f t="shared" si="243"/>
        <v>000000000000</v>
      </c>
    </row>
    <row r="2229" spans="1:30">
      <c r="A2229" s="9" t="str">
        <f>IF('DATA ACCURATE'!A2232&lt;&gt;"",'DATA ACCURATE'!A2232,"")</f>
        <v/>
      </c>
      <c r="B2229" s="9" t="str">
        <f>IF('DATA ACCURATE'!D2232&lt;&gt;"",'DATA ACCURATE'!D2232,"")</f>
        <v/>
      </c>
      <c r="C2229" s="38" t="str">
        <f>IF($AD2229="000000000000","",INDEX(DATABASE!$W$12:$W$71,MATCH($AD2229,DATABASE!$V$12:$V$71,0)))</f>
        <v/>
      </c>
      <c r="D2229" s="34" t="str">
        <f>IF(C2229="","",IF(E2229="",INDEX(DATABASE!$AF$13:$AF$62,MATCH($C2229,DATABASE!$AC$13:$AC$62,0)),IF(E2229="2x D11",INDEX(DATABASE!$AF$13:$AF$62,MATCH($C2229,DATABASE!$AC$13:$AC$62,0))+2*DATABASE!$AF$62,IF(E2229="3x D11",INDEX(DATABASE!$AF$13:$AF$62,MATCH($C2229,DATABASE!$AC$13:$AC$62,0))+3*DATABASE!$AF$62,""))))</f>
        <v/>
      </c>
      <c r="E2229" s="38" t="str">
        <f>IF(AND($K2229="Y",$G2229&lt;&gt;"UNYIL",$F2229&lt;DATABASE!$O$8),"2x D11",IF(AND($K2229="Y",$G2229&lt;&gt;"UNYIL",$F2229&gt;=DATABASE!$O$8),"3x D11",""))</f>
        <v/>
      </c>
      <c r="F2229" s="9" t="str">
        <f>IF('DATA ACCURATE'!N2232&lt;&gt;"",'DATA ACCURATE'!N2232,"")</f>
        <v/>
      </c>
      <c r="G2229" t="str">
        <f>IF(F2229="","",IF(F2229&lt;=DATABASE!$I$8,"UNYIL",IF(F2229&lt;=DATABASE!$J$8,"KECIL",IF(F2229&lt;DATABASE!$K$8,"TANGGUNG",IF(F2229&gt;=DATABASE!$K$8,"BESAR","")))))</f>
        <v/>
      </c>
      <c r="H2229" s="16" t="str">
        <f>IF('DATA ACCURATE'!J2232&lt;&gt;"",'DATA ACCURATE'!J2232,"")</f>
        <v/>
      </c>
      <c r="I2229" s="35" t="str">
        <f>IF(B2229&lt;&gt;"",IFERROR(VLOOKUP(B2229,'DATA TIMBANGAN'!G:M,7,FALSE),VLOOKUP(B2229,'DATA TIMBANGAN'!G:M,7)),"")</f>
        <v/>
      </c>
      <c r="J2229" s="25" t="str">
        <f>IF(H2229&lt;&gt;"",IFERROR(INDEX(DATABASE!$Z$19:$Z$38,MATCH(DATEVALUE(H2229),DATABASE!$AA$19:$AA$38,0)),INDEX(DATABASE!$Z$12:$Z$18,MATCH(WEEKDAY(H2229,2),DATABASE!$AA$12:$AA$18,0))),"")</f>
        <v/>
      </c>
      <c r="K2229" s="25" t="str">
        <f>IF('DATA ACCURATE'!V2232&lt;&gt;"",'DATA ACCURATE'!V2232,"")</f>
        <v/>
      </c>
      <c r="L2229" s="80" t="str">
        <f>IF($H2229="","",IF(OR($J2229="LIBUR",AND($L2228="LIBUR",$O2228=$O2229)),"LIBUR",IF(AND(OR($L2228="LUAR JAM KERJA 1",$L2228="LUAR JAM KERJA 2"),OR(OR(AND($H2228=$H2229,AND(OR($I2229&gt;DATABASE!$J$3,$I2229&lt;DATABASE!$J$6),((DATEVALUE($H2229)+$I2229)-(DATEVALUE($H2228)+$I2228))&lt;DATABASE!$J$6)),AND($H2228=$H2229,$O2228=$O2229,OR($I2229&gt;DATABASE!$J$6,$I2229&lt;DATABASE!$J$3))),AND(($H2229-$H2228)=1,OR($I2229&lt;DATABASE!$I$6,((DATEVALUE($H2229)+$I2229)-(DATEVALUE($H2228)+$I2228))&lt;DATABASE!$J$6))),$A2229=$A2228),"LUAR JAM KERJA 2",IF(AND(OR(WEEKDAY($H2229,2)=1,WEEKDAY($H2229,2)=2,WEEKDAY($H2229,2)=3,WEEKDAY($H2229,2)=4,WEEKDAY($H2229,2)=5),$I2229&lt;=DATABASE!$J$3,$I2229&gt;=DATABASE!$I$3),"JAM KERJA",IF(AND(WEEKDAY($H2229,2)=6,$I2229&lt;=DATABASE!$J$4,$I2229&gt;=DATABASE!$I$4),"JAM KERJA","LUAR JAM KERJA 1")))))</f>
        <v/>
      </c>
      <c r="M2229" s="33" t="str">
        <f>IF('DATA ACCURATE'!T2232&lt;&gt;"",IF('DATA ACCURATE'!T2232&gt;100,'DATA ACCURATE'!T2232/10,'DATA ACCURATE'!T2232),"")</f>
        <v/>
      </c>
      <c r="N2229" t="str">
        <f>IF(M2229="","",IF(M2229&lt;=DATABASE!$I$9,"LOKAL",IF(M2229&lt;DATABASE!$J$9,"LUAR KOTA 1",IF($M2229&gt;=DATABASE!$J$9,"LUAR KOTA 2",""))))</f>
        <v/>
      </c>
      <c r="O2229" s="38" t="str">
        <f>IF('DATA ACCURATE'!L2232&lt;&gt;"",'DATA ACCURATE'!L2232,"")</f>
        <v/>
      </c>
      <c r="Q2229" s="38">
        <f t="shared" si="238"/>
        <v>0</v>
      </c>
      <c r="R2229" s="38">
        <f t="shared" si="238"/>
        <v>0</v>
      </c>
      <c r="S2229" s="38">
        <f t="shared" si="238"/>
        <v>0</v>
      </c>
      <c r="T2229" s="38">
        <f t="shared" si="238"/>
        <v>0</v>
      </c>
      <c r="U2229" s="38">
        <f t="shared" si="239"/>
        <v>0</v>
      </c>
      <c r="V2229" s="38">
        <f t="shared" si="239"/>
        <v>0</v>
      </c>
      <c r="W2229" s="38">
        <f t="shared" si="239"/>
        <v>0</v>
      </c>
      <c r="X2229" s="38">
        <f t="shared" si="240"/>
        <v>0</v>
      </c>
      <c r="Y2229" s="38">
        <f t="shared" si="240"/>
        <v>0</v>
      </c>
      <c r="Z2229" s="38">
        <f t="shared" si="240"/>
        <v>0</v>
      </c>
      <c r="AA2229" s="38">
        <f t="shared" si="240"/>
        <v>0</v>
      </c>
      <c r="AB2229" s="38">
        <f t="shared" si="241"/>
        <v>0</v>
      </c>
      <c r="AC2229" s="38">
        <f t="shared" si="242"/>
        <v>0</v>
      </c>
      <c r="AD2229" s="38" t="str">
        <f t="shared" si="243"/>
        <v>000000000000</v>
      </c>
    </row>
    <row r="2230" spans="1:30">
      <c r="A2230" s="9" t="str">
        <f>IF('DATA ACCURATE'!A2233&lt;&gt;"",'DATA ACCURATE'!A2233,"")</f>
        <v/>
      </c>
      <c r="B2230" s="9" t="str">
        <f>IF('DATA ACCURATE'!D2233&lt;&gt;"",'DATA ACCURATE'!D2233,"")</f>
        <v/>
      </c>
      <c r="C2230" s="38" t="str">
        <f>IF($AD2230="000000000000","",INDEX(DATABASE!$W$12:$W$71,MATCH($AD2230,DATABASE!$V$12:$V$71,0)))</f>
        <v/>
      </c>
      <c r="D2230" s="34" t="str">
        <f>IF(C2230="","",IF(E2230="",INDEX(DATABASE!$AF$13:$AF$62,MATCH($C2230,DATABASE!$AC$13:$AC$62,0)),IF(E2230="2x D11",INDEX(DATABASE!$AF$13:$AF$62,MATCH($C2230,DATABASE!$AC$13:$AC$62,0))+2*DATABASE!$AF$62,IF(E2230="3x D11",INDEX(DATABASE!$AF$13:$AF$62,MATCH($C2230,DATABASE!$AC$13:$AC$62,0))+3*DATABASE!$AF$62,""))))</f>
        <v/>
      </c>
      <c r="E2230" s="38" t="str">
        <f>IF(AND($K2230="Y",$G2230&lt;&gt;"UNYIL",$F2230&lt;DATABASE!$O$8),"2x D11",IF(AND($K2230="Y",$G2230&lt;&gt;"UNYIL",$F2230&gt;=DATABASE!$O$8),"3x D11",""))</f>
        <v/>
      </c>
      <c r="F2230" s="9" t="str">
        <f>IF('DATA ACCURATE'!N2233&lt;&gt;"",'DATA ACCURATE'!N2233,"")</f>
        <v/>
      </c>
      <c r="G2230" t="str">
        <f>IF(F2230="","",IF(F2230&lt;=DATABASE!$I$8,"UNYIL",IF(F2230&lt;=DATABASE!$J$8,"KECIL",IF(F2230&lt;DATABASE!$K$8,"TANGGUNG",IF(F2230&gt;=DATABASE!$K$8,"BESAR","")))))</f>
        <v/>
      </c>
      <c r="H2230" s="16" t="str">
        <f>IF('DATA ACCURATE'!J2233&lt;&gt;"",'DATA ACCURATE'!J2233,"")</f>
        <v/>
      </c>
      <c r="I2230" s="35" t="str">
        <f>IF(B2230&lt;&gt;"",IFERROR(VLOOKUP(B2230,'DATA TIMBANGAN'!G:M,7,FALSE),VLOOKUP(B2230,'DATA TIMBANGAN'!G:M,7)),"")</f>
        <v/>
      </c>
      <c r="J2230" s="25" t="str">
        <f>IF(H2230&lt;&gt;"",IFERROR(INDEX(DATABASE!$Z$19:$Z$38,MATCH(DATEVALUE(H2230),DATABASE!$AA$19:$AA$38,0)),INDEX(DATABASE!$Z$12:$Z$18,MATCH(WEEKDAY(H2230,2),DATABASE!$AA$12:$AA$18,0))),"")</f>
        <v/>
      </c>
      <c r="K2230" s="25" t="str">
        <f>IF('DATA ACCURATE'!V2233&lt;&gt;"",'DATA ACCURATE'!V2233,"")</f>
        <v/>
      </c>
      <c r="L2230" s="80" t="str">
        <f>IF($H2230="","",IF(OR($J2230="LIBUR",AND($L2229="LIBUR",$O2229=$O2230)),"LIBUR",IF(AND(OR($L2229="LUAR JAM KERJA 1",$L2229="LUAR JAM KERJA 2"),OR(OR(AND($H2229=$H2230,AND(OR($I2230&gt;DATABASE!$J$3,$I2230&lt;DATABASE!$J$6),((DATEVALUE($H2230)+$I2230)-(DATEVALUE($H2229)+$I2229))&lt;DATABASE!$J$6)),AND($H2229=$H2230,$O2229=$O2230,OR($I2230&gt;DATABASE!$J$6,$I2230&lt;DATABASE!$J$3))),AND(($H2230-$H2229)=1,OR($I2230&lt;DATABASE!$I$6,((DATEVALUE($H2230)+$I2230)-(DATEVALUE($H2229)+$I2229))&lt;DATABASE!$J$6))),$A2230=$A2229),"LUAR JAM KERJA 2",IF(AND(OR(WEEKDAY($H2230,2)=1,WEEKDAY($H2230,2)=2,WEEKDAY($H2230,2)=3,WEEKDAY($H2230,2)=4,WEEKDAY($H2230,2)=5),$I2230&lt;=DATABASE!$J$3,$I2230&gt;=DATABASE!$I$3),"JAM KERJA",IF(AND(WEEKDAY($H2230,2)=6,$I2230&lt;=DATABASE!$J$4,$I2230&gt;=DATABASE!$I$4),"JAM KERJA","LUAR JAM KERJA 1")))))</f>
        <v/>
      </c>
      <c r="M2230" s="33" t="str">
        <f>IF('DATA ACCURATE'!T2233&lt;&gt;"",IF('DATA ACCURATE'!T2233&gt;100,'DATA ACCURATE'!T2233/10,'DATA ACCURATE'!T2233),"")</f>
        <v/>
      </c>
      <c r="N2230" t="str">
        <f>IF(M2230="","",IF(M2230&lt;=DATABASE!$I$9,"LOKAL",IF(M2230&lt;DATABASE!$J$9,"LUAR KOTA 1",IF($M2230&gt;=DATABASE!$J$9,"LUAR KOTA 2",""))))</f>
        <v/>
      </c>
      <c r="O2230" s="38" t="str">
        <f>IF('DATA ACCURATE'!L2233&lt;&gt;"",'DATA ACCURATE'!L2233,"")</f>
        <v/>
      </c>
      <c r="Q2230" s="38">
        <f t="shared" si="238"/>
        <v>0</v>
      </c>
      <c r="R2230" s="38">
        <f t="shared" si="238"/>
        <v>0</v>
      </c>
      <c r="S2230" s="38">
        <f t="shared" si="238"/>
        <v>0</v>
      </c>
      <c r="T2230" s="38">
        <f t="shared" si="238"/>
        <v>0</v>
      </c>
      <c r="U2230" s="38">
        <f t="shared" si="239"/>
        <v>0</v>
      </c>
      <c r="V2230" s="38">
        <f t="shared" si="239"/>
        <v>0</v>
      </c>
      <c r="W2230" s="38">
        <f t="shared" si="239"/>
        <v>0</v>
      </c>
      <c r="X2230" s="38">
        <f t="shared" si="240"/>
        <v>0</v>
      </c>
      <c r="Y2230" s="38">
        <f t="shared" si="240"/>
        <v>0</v>
      </c>
      <c r="Z2230" s="38">
        <f t="shared" si="240"/>
        <v>0</v>
      </c>
      <c r="AA2230" s="38">
        <f t="shared" si="240"/>
        <v>0</v>
      </c>
      <c r="AB2230" s="38">
        <f t="shared" si="241"/>
        <v>0</v>
      </c>
      <c r="AC2230" s="38">
        <f t="shared" si="242"/>
        <v>0</v>
      </c>
      <c r="AD2230" s="38" t="str">
        <f t="shared" si="243"/>
        <v>000000000000</v>
      </c>
    </row>
    <row r="2231" spans="1:30">
      <c r="A2231" s="9" t="str">
        <f>IF('DATA ACCURATE'!A2234&lt;&gt;"",'DATA ACCURATE'!A2234,"")</f>
        <v/>
      </c>
      <c r="B2231" s="9" t="str">
        <f>IF('DATA ACCURATE'!D2234&lt;&gt;"",'DATA ACCURATE'!D2234,"")</f>
        <v/>
      </c>
      <c r="C2231" s="38" t="str">
        <f>IF($AD2231="000000000000","",INDEX(DATABASE!$W$12:$W$71,MATCH($AD2231,DATABASE!$V$12:$V$71,0)))</f>
        <v/>
      </c>
      <c r="D2231" s="34" t="str">
        <f>IF(C2231="","",IF(E2231="",INDEX(DATABASE!$AF$13:$AF$62,MATCH($C2231,DATABASE!$AC$13:$AC$62,0)),IF(E2231="2x D11",INDEX(DATABASE!$AF$13:$AF$62,MATCH($C2231,DATABASE!$AC$13:$AC$62,0))+2*DATABASE!$AF$62,IF(E2231="3x D11",INDEX(DATABASE!$AF$13:$AF$62,MATCH($C2231,DATABASE!$AC$13:$AC$62,0))+3*DATABASE!$AF$62,""))))</f>
        <v/>
      </c>
      <c r="E2231" s="38" t="str">
        <f>IF(AND($K2231="Y",$G2231&lt;&gt;"UNYIL",$F2231&lt;DATABASE!$O$8),"2x D11",IF(AND($K2231="Y",$G2231&lt;&gt;"UNYIL",$F2231&gt;=DATABASE!$O$8),"3x D11",""))</f>
        <v/>
      </c>
      <c r="F2231" s="9" t="str">
        <f>IF('DATA ACCURATE'!N2234&lt;&gt;"",'DATA ACCURATE'!N2234,"")</f>
        <v/>
      </c>
      <c r="G2231" t="str">
        <f>IF(F2231="","",IF(F2231&lt;=DATABASE!$I$8,"UNYIL",IF(F2231&lt;=DATABASE!$J$8,"KECIL",IF(F2231&lt;DATABASE!$K$8,"TANGGUNG",IF(F2231&gt;=DATABASE!$K$8,"BESAR","")))))</f>
        <v/>
      </c>
      <c r="H2231" s="16" t="str">
        <f>IF('DATA ACCURATE'!J2234&lt;&gt;"",'DATA ACCURATE'!J2234,"")</f>
        <v/>
      </c>
      <c r="I2231" s="35" t="str">
        <f>IF(B2231&lt;&gt;"",IFERROR(VLOOKUP(B2231,'DATA TIMBANGAN'!G:M,7,FALSE),VLOOKUP(B2231,'DATA TIMBANGAN'!G:M,7)),"")</f>
        <v/>
      </c>
      <c r="J2231" s="25" t="str">
        <f>IF(H2231&lt;&gt;"",IFERROR(INDEX(DATABASE!$Z$19:$Z$38,MATCH(DATEVALUE(H2231),DATABASE!$AA$19:$AA$38,0)),INDEX(DATABASE!$Z$12:$Z$18,MATCH(WEEKDAY(H2231,2),DATABASE!$AA$12:$AA$18,0))),"")</f>
        <v/>
      </c>
      <c r="K2231" s="25" t="str">
        <f>IF('DATA ACCURATE'!V2234&lt;&gt;"",'DATA ACCURATE'!V2234,"")</f>
        <v/>
      </c>
      <c r="L2231" s="80" t="str">
        <f>IF($H2231="","",IF(OR($J2231="LIBUR",AND($L2230="LIBUR",$O2230=$O2231)),"LIBUR",IF(AND(OR($L2230="LUAR JAM KERJA 1",$L2230="LUAR JAM KERJA 2"),OR(OR(AND($H2230=$H2231,AND(OR($I2231&gt;DATABASE!$J$3,$I2231&lt;DATABASE!$J$6),((DATEVALUE($H2231)+$I2231)-(DATEVALUE($H2230)+$I2230))&lt;DATABASE!$J$6)),AND($H2230=$H2231,$O2230=$O2231,OR($I2231&gt;DATABASE!$J$6,$I2231&lt;DATABASE!$J$3))),AND(($H2231-$H2230)=1,OR($I2231&lt;DATABASE!$I$6,((DATEVALUE($H2231)+$I2231)-(DATEVALUE($H2230)+$I2230))&lt;DATABASE!$J$6))),$A2231=$A2230),"LUAR JAM KERJA 2",IF(AND(OR(WEEKDAY($H2231,2)=1,WEEKDAY($H2231,2)=2,WEEKDAY($H2231,2)=3,WEEKDAY($H2231,2)=4,WEEKDAY($H2231,2)=5),$I2231&lt;=DATABASE!$J$3,$I2231&gt;=DATABASE!$I$3),"JAM KERJA",IF(AND(WEEKDAY($H2231,2)=6,$I2231&lt;=DATABASE!$J$4,$I2231&gt;=DATABASE!$I$4),"JAM KERJA","LUAR JAM KERJA 1")))))</f>
        <v/>
      </c>
      <c r="M2231" s="33" t="str">
        <f>IF('DATA ACCURATE'!T2234&lt;&gt;"",IF('DATA ACCURATE'!T2234&gt;100,'DATA ACCURATE'!T2234/10,'DATA ACCURATE'!T2234),"")</f>
        <v/>
      </c>
      <c r="N2231" t="str">
        <f>IF(M2231="","",IF(M2231&lt;=DATABASE!$I$9,"LOKAL",IF(M2231&lt;DATABASE!$J$9,"LUAR KOTA 1",IF($M2231&gt;=DATABASE!$J$9,"LUAR KOTA 2",""))))</f>
        <v/>
      </c>
      <c r="O2231" s="38" t="str">
        <f>IF('DATA ACCURATE'!L2234&lt;&gt;"",'DATA ACCURATE'!L2234,"")</f>
        <v/>
      </c>
      <c r="Q2231" s="38">
        <f t="shared" si="238"/>
        <v>0</v>
      </c>
      <c r="R2231" s="38">
        <f t="shared" si="238"/>
        <v>0</v>
      </c>
      <c r="S2231" s="38">
        <f t="shared" si="238"/>
        <v>0</v>
      </c>
      <c r="T2231" s="38">
        <f t="shared" si="238"/>
        <v>0</v>
      </c>
      <c r="U2231" s="38">
        <f t="shared" si="239"/>
        <v>0</v>
      </c>
      <c r="V2231" s="38">
        <f t="shared" si="239"/>
        <v>0</v>
      </c>
      <c r="W2231" s="38">
        <f t="shared" si="239"/>
        <v>0</v>
      </c>
      <c r="X2231" s="38">
        <f t="shared" si="240"/>
        <v>0</v>
      </c>
      <c r="Y2231" s="38">
        <f t="shared" si="240"/>
        <v>0</v>
      </c>
      <c r="Z2231" s="38">
        <f t="shared" si="240"/>
        <v>0</v>
      </c>
      <c r="AA2231" s="38">
        <f t="shared" si="240"/>
        <v>0</v>
      </c>
      <c r="AB2231" s="38">
        <f t="shared" si="241"/>
        <v>0</v>
      </c>
      <c r="AC2231" s="38">
        <f t="shared" si="242"/>
        <v>0</v>
      </c>
      <c r="AD2231" s="38" t="str">
        <f t="shared" si="243"/>
        <v>000000000000</v>
      </c>
    </row>
    <row r="2232" spans="1:30">
      <c r="A2232" s="9" t="str">
        <f>IF('DATA ACCURATE'!A2235&lt;&gt;"",'DATA ACCURATE'!A2235,"")</f>
        <v/>
      </c>
      <c r="B2232" s="9" t="str">
        <f>IF('DATA ACCURATE'!D2235&lt;&gt;"",'DATA ACCURATE'!D2235,"")</f>
        <v/>
      </c>
      <c r="C2232" s="38" t="str">
        <f>IF($AD2232="000000000000","",INDEX(DATABASE!$W$12:$W$71,MATCH($AD2232,DATABASE!$V$12:$V$71,0)))</f>
        <v/>
      </c>
      <c r="D2232" s="34" t="str">
        <f>IF(C2232="","",IF(E2232="",INDEX(DATABASE!$AF$13:$AF$62,MATCH($C2232,DATABASE!$AC$13:$AC$62,0)),IF(E2232="2x D11",INDEX(DATABASE!$AF$13:$AF$62,MATCH($C2232,DATABASE!$AC$13:$AC$62,0))+2*DATABASE!$AF$62,IF(E2232="3x D11",INDEX(DATABASE!$AF$13:$AF$62,MATCH($C2232,DATABASE!$AC$13:$AC$62,0))+3*DATABASE!$AF$62,""))))</f>
        <v/>
      </c>
      <c r="E2232" s="38" t="str">
        <f>IF(AND($K2232="Y",$G2232&lt;&gt;"UNYIL",$F2232&lt;DATABASE!$O$8),"2x D11",IF(AND($K2232="Y",$G2232&lt;&gt;"UNYIL",$F2232&gt;=DATABASE!$O$8),"3x D11",""))</f>
        <v/>
      </c>
      <c r="F2232" s="9" t="str">
        <f>IF('DATA ACCURATE'!N2235&lt;&gt;"",'DATA ACCURATE'!N2235,"")</f>
        <v/>
      </c>
      <c r="G2232" t="str">
        <f>IF(F2232="","",IF(F2232&lt;=DATABASE!$I$8,"UNYIL",IF(F2232&lt;=DATABASE!$J$8,"KECIL",IF(F2232&lt;DATABASE!$K$8,"TANGGUNG",IF(F2232&gt;=DATABASE!$K$8,"BESAR","")))))</f>
        <v/>
      </c>
      <c r="H2232" s="16" t="str">
        <f>IF('DATA ACCURATE'!J2235&lt;&gt;"",'DATA ACCURATE'!J2235,"")</f>
        <v/>
      </c>
      <c r="I2232" s="35" t="str">
        <f>IF(B2232&lt;&gt;"",IFERROR(VLOOKUP(B2232,'DATA TIMBANGAN'!G:M,7,FALSE),VLOOKUP(B2232,'DATA TIMBANGAN'!G:M,7)),"")</f>
        <v/>
      </c>
      <c r="J2232" s="25" t="str">
        <f>IF(H2232&lt;&gt;"",IFERROR(INDEX(DATABASE!$Z$19:$Z$38,MATCH(DATEVALUE(H2232),DATABASE!$AA$19:$AA$38,0)),INDEX(DATABASE!$Z$12:$Z$18,MATCH(WEEKDAY(H2232,2),DATABASE!$AA$12:$AA$18,0))),"")</f>
        <v/>
      </c>
      <c r="K2232" s="25" t="str">
        <f>IF('DATA ACCURATE'!V2235&lt;&gt;"",'DATA ACCURATE'!V2235,"")</f>
        <v/>
      </c>
      <c r="L2232" s="80" t="str">
        <f>IF($H2232="","",IF(OR($J2232="LIBUR",AND($L2231="LIBUR",$O2231=$O2232)),"LIBUR",IF(AND(OR($L2231="LUAR JAM KERJA 1",$L2231="LUAR JAM KERJA 2"),OR(OR(AND($H2231=$H2232,AND(OR($I2232&gt;DATABASE!$J$3,$I2232&lt;DATABASE!$J$6),((DATEVALUE($H2232)+$I2232)-(DATEVALUE($H2231)+$I2231))&lt;DATABASE!$J$6)),AND($H2231=$H2232,$O2231=$O2232,OR($I2232&gt;DATABASE!$J$6,$I2232&lt;DATABASE!$J$3))),AND(($H2232-$H2231)=1,OR($I2232&lt;DATABASE!$I$6,((DATEVALUE($H2232)+$I2232)-(DATEVALUE($H2231)+$I2231))&lt;DATABASE!$J$6))),$A2232=$A2231),"LUAR JAM KERJA 2",IF(AND(OR(WEEKDAY($H2232,2)=1,WEEKDAY($H2232,2)=2,WEEKDAY($H2232,2)=3,WEEKDAY($H2232,2)=4,WEEKDAY($H2232,2)=5),$I2232&lt;=DATABASE!$J$3,$I2232&gt;=DATABASE!$I$3),"JAM KERJA",IF(AND(WEEKDAY($H2232,2)=6,$I2232&lt;=DATABASE!$J$4,$I2232&gt;=DATABASE!$I$4),"JAM KERJA","LUAR JAM KERJA 1")))))</f>
        <v/>
      </c>
      <c r="M2232" s="33" t="str">
        <f>IF('DATA ACCURATE'!T2235&lt;&gt;"",IF('DATA ACCURATE'!T2235&gt;100,'DATA ACCURATE'!T2235/10,'DATA ACCURATE'!T2235),"")</f>
        <v/>
      </c>
      <c r="N2232" t="str">
        <f>IF(M2232="","",IF(M2232&lt;=DATABASE!$I$9,"LOKAL",IF(M2232&lt;DATABASE!$J$9,"LUAR KOTA 1",IF($M2232&gt;=DATABASE!$J$9,"LUAR KOTA 2",""))))</f>
        <v/>
      </c>
      <c r="O2232" s="38" t="str">
        <f>IF('DATA ACCURATE'!L2235&lt;&gt;"",'DATA ACCURATE'!L2235,"")</f>
        <v/>
      </c>
      <c r="Q2232" s="38">
        <f t="shared" si="238"/>
        <v>0</v>
      </c>
      <c r="R2232" s="38">
        <f t="shared" si="238"/>
        <v>0</v>
      </c>
      <c r="S2232" s="38">
        <f t="shared" si="238"/>
        <v>0</v>
      </c>
      <c r="T2232" s="38">
        <f t="shared" si="238"/>
        <v>0</v>
      </c>
      <c r="U2232" s="38">
        <f t="shared" si="239"/>
        <v>0</v>
      </c>
      <c r="V2232" s="38">
        <f t="shared" si="239"/>
        <v>0</v>
      </c>
      <c r="W2232" s="38">
        <f t="shared" si="239"/>
        <v>0</v>
      </c>
      <c r="X2232" s="38">
        <f t="shared" si="240"/>
        <v>0</v>
      </c>
      <c r="Y2232" s="38">
        <f t="shared" si="240"/>
        <v>0</v>
      </c>
      <c r="Z2232" s="38">
        <f t="shared" si="240"/>
        <v>0</v>
      </c>
      <c r="AA2232" s="38">
        <f t="shared" si="240"/>
        <v>0</v>
      </c>
      <c r="AB2232" s="38">
        <f t="shared" si="241"/>
        <v>0</v>
      </c>
      <c r="AC2232" s="38">
        <f t="shared" si="242"/>
        <v>0</v>
      </c>
      <c r="AD2232" s="38" t="str">
        <f t="shared" si="243"/>
        <v>000000000000</v>
      </c>
    </row>
    <row r="2233" spans="1:30">
      <c r="A2233" s="9" t="str">
        <f>IF('DATA ACCURATE'!A2236&lt;&gt;"",'DATA ACCURATE'!A2236,"")</f>
        <v/>
      </c>
      <c r="B2233" s="9" t="str">
        <f>IF('DATA ACCURATE'!D2236&lt;&gt;"",'DATA ACCURATE'!D2236,"")</f>
        <v/>
      </c>
      <c r="C2233" s="38" t="str">
        <f>IF($AD2233="000000000000","",INDEX(DATABASE!$W$12:$W$71,MATCH($AD2233,DATABASE!$V$12:$V$71,0)))</f>
        <v/>
      </c>
      <c r="D2233" s="34" t="str">
        <f>IF(C2233="","",IF(E2233="",INDEX(DATABASE!$AF$13:$AF$62,MATCH($C2233,DATABASE!$AC$13:$AC$62,0)),IF(E2233="2x D11",INDEX(DATABASE!$AF$13:$AF$62,MATCH($C2233,DATABASE!$AC$13:$AC$62,0))+2*DATABASE!$AF$62,IF(E2233="3x D11",INDEX(DATABASE!$AF$13:$AF$62,MATCH($C2233,DATABASE!$AC$13:$AC$62,0))+3*DATABASE!$AF$62,""))))</f>
        <v/>
      </c>
      <c r="E2233" s="38" t="str">
        <f>IF(AND($K2233="Y",$G2233&lt;&gt;"UNYIL",$F2233&lt;DATABASE!$O$8),"2x D11",IF(AND($K2233="Y",$G2233&lt;&gt;"UNYIL",$F2233&gt;=DATABASE!$O$8),"3x D11",""))</f>
        <v/>
      </c>
      <c r="F2233" s="9" t="str">
        <f>IF('DATA ACCURATE'!N2236&lt;&gt;"",'DATA ACCURATE'!N2236,"")</f>
        <v/>
      </c>
      <c r="G2233" t="str">
        <f>IF(F2233="","",IF(F2233&lt;=DATABASE!$I$8,"UNYIL",IF(F2233&lt;=DATABASE!$J$8,"KECIL",IF(F2233&lt;DATABASE!$K$8,"TANGGUNG",IF(F2233&gt;=DATABASE!$K$8,"BESAR","")))))</f>
        <v/>
      </c>
      <c r="H2233" s="16" t="str">
        <f>IF('DATA ACCURATE'!J2236&lt;&gt;"",'DATA ACCURATE'!J2236,"")</f>
        <v/>
      </c>
      <c r="I2233" s="35" t="str">
        <f>IF(B2233&lt;&gt;"",IFERROR(VLOOKUP(B2233,'DATA TIMBANGAN'!G:M,7,FALSE),VLOOKUP(B2233,'DATA TIMBANGAN'!G:M,7)),"")</f>
        <v/>
      </c>
      <c r="J2233" s="25" t="str">
        <f>IF(H2233&lt;&gt;"",IFERROR(INDEX(DATABASE!$Z$19:$Z$38,MATCH(DATEVALUE(H2233),DATABASE!$AA$19:$AA$38,0)),INDEX(DATABASE!$Z$12:$Z$18,MATCH(WEEKDAY(H2233,2),DATABASE!$AA$12:$AA$18,0))),"")</f>
        <v/>
      </c>
      <c r="K2233" s="25" t="str">
        <f>IF('DATA ACCURATE'!V2236&lt;&gt;"",'DATA ACCURATE'!V2236,"")</f>
        <v/>
      </c>
      <c r="L2233" s="80" t="str">
        <f>IF($H2233="","",IF(OR($J2233="LIBUR",AND($L2232="LIBUR",$O2232=$O2233)),"LIBUR",IF(AND(OR($L2232="LUAR JAM KERJA 1",$L2232="LUAR JAM KERJA 2"),OR(OR(AND($H2232=$H2233,AND(OR($I2233&gt;DATABASE!$J$3,$I2233&lt;DATABASE!$J$6),((DATEVALUE($H2233)+$I2233)-(DATEVALUE($H2232)+$I2232))&lt;DATABASE!$J$6)),AND($H2232=$H2233,$O2232=$O2233,OR($I2233&gt;DATABASE!$J$6,$I2233&lt;DATABASE!$J$3))),AND(($H2233-$H2232)=1,OR($I2233&lt;DATABASE!$I$6,((DATEVALUE($H2233)+$I2233)-(DATEVALUE($H2232)+$I2232))&lt;DATABASE!$J$6))),$A2233=$A2232),"LUAR JAM KERJA 2",IF(AND(OR(WEEKDAY($H2233,2)=1,WEEKDAY($H2233,2)=2,WEEKDAY($H2233,2)=3,WEEKDAY($H2233,2)=4,WEEKDAY($H2233,2)=5),$I2233&lt;=DATABASE!$J$3,$I2233&gt;=DATABASE!$I$3),"JAM KERJA",IF(AND(WEEKDAY($H2233,2)=6,$I2233&lt;=DATABASE!$J$4,$I2233&gt;=DATABASE!$I$4),"JAM KERJA","LUAR JAM KERJA 1")))))</f>
        <v/>
      </c>
      <c r="M2233" s="33" t="str">
        <f>IF('DATA ACCURATE'!T2236&lt;&gt;"",IF('DATA ACCURATE'!T2236&gt;100,'DATA ACCURATE'!T2236/10,'DATA ACCURATE'!T2236),"")</f>
        <v/>
      </c>
      <c r="N2233" t="str">
        <f>IF(M2233="","",IF(M2233&lt;=DATABASE!$I$9,"LOKAL",IF(M2233&lt;DATABASE!$J$9,"LUAR KOTA 1",IF($M2233&gt;=DATABASE!$J$9,"LUAR KOTA 2",""))))</f>
        <v/>
      </c>
      <c r="O2233" s="38" t="str">
        <f>IF('DATA ACCURATE'!L2236&lt;&gt;"",'DATA ACCURATE'!L2236,"")</f>
        <v/>
      </c>
      <c r="Q2233" s="38">
        <f t="shared" si="238"/>
        <v>0</v>
      </c>
      <c r="R2233" s="38">
        <f t="shared" si="238"/>
        <v>0</v>
      </c>
      <c r="S2233" s="38">
        <f t="shared" si="238"/>
        <v>0</v>
      </c>
      <c r="T2233" s="38">
        <f t="shared" si="238"/>
        <v>0</v>
      </c>
      <c r="U2233" s="38">
        <f t="shared" si="239"/>
        <v>0</v>
      </c>
      <c r="V2233" s="38">
        <f t="shared" si="239"/>
        <v>0</v>
      </c>
      <c r="W2233" s="38">
        <f t="shared" si="239"/>
        <v>0</v>
      </c>
      <c r="X2233" s="38">
        <f t="shared" si="240"/>
        <v>0</v>
      </c>
      <c r="Y2233" s="38">
        <f t="shared" si="240"/>
        <v>0</v>
      </c>
      <c r="Z2233" s="38">
        <f t="shared" si="240"/>
        <v>0</v>
      </c>
      <c r="AA2233" s="38">
        <f t="shared" si="240"/>
        <v>0</v>
      </c>
      <c r="AB2233" s="38">
        <f t="shared" si="241"/>
        <v>0</v>
      </c>
      <c r="AC2233" s="38">
        <f t="shared" si="242"/>
        <v>0</v>
      </c>
      <c r="AD2233" s="38" t="str">
        <f t="shared" si="243"/>
        <v>000000000000</v>
      </c>
    </row>
    <row r="2234" spans="1:30">
      <c r="A2234" s="9" t="str">
        <f>IF('DATA ACCURATE'!A2237&lt;&gt;"",'DATA ACCURATE'!A2237,"")</f>
        <v/>
      </c>
      <c r="B2234" s="9" t="str">
        <f>IF('DATA ACCURATE'!D2237&lt;&gt;"",'DATA ACCURATE'!D2237,"")</f>
        <v/>
      </c>
      <c r="C2234" s="38" t="str">
        <f>IF($AD2234="000000000000","",INDEX(DATABASE!$W$12:$W$71,MATCH($AD2234,DATABASE!$V$12:$V$71,0)))</f>
        <v/>
      </c>
      <c r="D2234" s="34" t="str">
        <f>IF(C2234="","",IF(E2234="",INDEX(DATABASE!$AF$13:$AF$62,MATCH($C2234,DATABASE!$AC$13:$AC$62,0)),IF(E2234="2x D11",INDEX(DATABASE!$AF$13:$AF$62,MATCH($C2234,DATABASE!$AC$13:$AC$62,0))+2*DATABASE!$AF$62,IF(E2234="3x D11",INDEX(DATABASE!$AF$13:$AF$62,MATCH($C2234,DATABASE!$AC$13:$AC$62,0))+3*DATABASE!$AF$62,""))))</f>
        <v/>
      </c>
      <c r="E2234" s="38" t="str">
        <f>IF(AND($K2234="Y",$G2234&lt;&gt;"UNYIL",$F2234&lt;DATABASE!$O$8),"2x D11",IF(AND($K2234="Y",$G2234&lt;&gt;"UNYIL",$F2234&gt;=DATABASE!$O$8),"3x D11",""))</f>
        <v/>
      </c>
      <c r="F2234" s="9" t="str">
        <f>IF('DATA ACCURATE'!N2237&lt;&gt;"",'DATA ACCURATE'!N2237,"")</f>
        <v/>
      </c>
      <c r="G2234" t="str">
        <f>IF(F2234="","",IF(F2234&lt;=DATABASE!$I$8,"UNYIL",IF(F2234&lt;=DATABASE!$J$8,"KECIL",IF(F2234&lt;DATABASE!$K$8,"TANGGUNG",IF(F2234&gt;=DATABASE!$K$8,"BESAR","")))))</f>
        <v/>
      </c>
      <c r="H2234" s="16" t="str">
        <f>IF('DATA ACCURATE'!J2237&lt;&gt;"",'DATA ACCURATE'!J2237,"")</f>
        <v/>
      </c>
      <c r="I2234" s="35" t="str">
        <f>IF(B2234&lt;&gt;"",IFERROR(VLOOKUP(B2234,'DATA TIMBANGAN'!G:M,7,FALSE),VLOOKUP(B2234,'DATA TIMBANGAN'!G:M,7)),"")</f>
        <v/>
      </c>
      <c r="J2234" s="25" t="str">
        <f>IF(H2234&lt;&gt;"",IFERROR(INDEX(DATABASE!$Z$19:$Z$38,MATCH(DATEVALUE(H2234),DATABASE!$AA$19:$AA$38,0)),INDEX(DATABASE!$Z$12:$Z$18,MATCH(WEEKDAY(H2234,2),DATABASE!$AA$12:$AA$18,0))),"")</f>
        <v/>
      </c>
      <c r="K2234" s="25" t="str">
        <f>IF('DATA ACCURATE'!V2237&lt;&gt;"",'DATA ACCURATE'!V2237,"")</f>
        <v/>
      </c>
      <c r="L2234" s="80" t="str">
        <f>IF($H2234="","",IF(OR($J2234="LIBUR",AND($L2233="LIBUR",$O2233=$O2234)),"LIBUR",IF(AND(OR($L2233="LUAR JAM KERJA 1",$L2233="LUAR JAM KERJA 2"),OR(OR(AND($H2233=$H2234,AND(OR($I2234&gt;DATABASE!$J$3,$I2234&lt;DATABASE!$J$6),((DATEVALUE($H2234)+$I2234)-(DATEVALUE($H2233)+$I2233))&lt;DATABASE!$J$6)),AND($H2233=$H2234,$O2233=$O2234,OR($I2234&gt;DATABASE!$J$6,$I2234&lt;DATABASE!$J$3))),AND(($H2234-$H2233)=1,OR($I2234&lt;DATABASE!$I$6,((DATEVALUE($H2234)+$I2234)-(DATEVALUE($H2233)+$I2233))&lt;DATABASE!$J$6))),$A2234=$A2233),"LUAR JAM KERJA 2",IF(AND(OR(WEEKDAY($H2234,2)=1,WEEKDAY($H2234,2)=2,WEEKDAY($H2234,2)=3,WEEKDAY($H2234,2)=4,WEEKDAY($H2234,2)=5),$I2234&lt;=DATABASE!$J$3,$I2234&gt;=DATABASE!$I$3),"JAM KERJA",IF(AND(WEEKDAY($H2234,2)=6,$I2234&lt;=DATABASE!$J$4,$I2234&gt;=DATABASE!$I$4),"JAM KERJA","LUAR JAM KERJA 1")))))</f>
        <v/>
      </c>
      <c r="M2234" s="33" t="str">
        <f>IF('DATA ACCURATE'!T2237&lt;&gt;"",IF('DATA ACCURATE'!T2237&gt;100,'DATA ACCURATE'!T2237/10,'DATA ACCURATE'!T2237),"")</f>
        <v/>
      </c>
      <c r="N2234" t="str">
        <f>IF(M2234="","",IF(M2234&lt;=DATABASE!$I$9,"LOKAL",IF(M2234&lt;DATABASE!$J$9,"LUAR KOTA 1",IF($M2234&gt;=DATABASE!$J$9,"LUAR KOTA 2",""))))</f>
        <v/>
      </c>
      <c r="O2234" s="38" t="str">
        <f>IF('DATA ACCURATE'!L2237&lt;&gt;"",'DATA ACCURATE'!L2237,"")</f>
        <v/>
      </c>
      <c r="Q2234" s="38">
        <f t="shared" si="238"/>
        <v>0</v>
      </c>
      <c r="R2234" s="38">
        <f t="shared" si="238"/>
        <v>0</v>
      </c>
      <c r="S2234" s="38">
        <f t="shared" si="238"/>
        <v>0</v>
      </c>
      <c r="T2234" s="38">
        <f t="shared" si="238"/>
        <v>0</v>
      </c>
      <c r="U2234" s="38">
        <f t="shared" si="239"/>
        <v>0</v>
      </c>
      <c r="V2234" s="38">
        <f t="shared" si="239"/>
        <v>0</v>
      </c>
      <c r="W2234" s="38">
        <f t="shared" si="239"/>
        <v>0</v>
      </c>
      <c r="X2234" s="38">
        <f t="shared" si="240"/>
        <v>0</v>
      </c>
      <c r="Y2234" s="38">
        <f t="shared" si="240"/>
        <v>0</v>
      </c>
      <c r="Z2234" s="38">
        <f t="shared" si="240"/>
        <v>0</v>
      </c>
      <c r="AA2234" s="38">
        <f t="shared" si="240"/>
        <v>0</v>
      </c>
      <c r="AB2234" s="38">
        <f t="shared" si="241"/>
        <v>0</v>
      </c>
      <c r="AC2234" s="38">
        <f t="shared" si="242"/>
        <v>0</v>
      </c>
      <c r="AD2234" s="38" t="str">
        <f t="shared" si="243"/>
        <v>000000000000</v>
      </c>
    </row>
    <row r="2235" spans="1:30">
      <c r="A2235" s="9" t="str">
        <f>IF('DATA ACCURATE'!A2238&lt;&gt;"",'DATA ACCURATE'!A2238,"")</f>
        <v/>
      </c>
      <c r="B2235" s="9" t="str">
        <f>IF('DATA ACCURATE'!D2238&lt;&gt;"",'DATA ACCURATE'!D2238,"")</f>
        <v/>
      </c>
      <c r="C2235" s="38" t="str">
        <f>IF($AD2235="000000000000","",INDEX(DATABASE!$W$12:$W$71,MATCH($AD2235,DATABASE!$V$12:$V$71,0)))</f>
        <v/>
      </c>
      <c r="D2235" s="34" t="str">
        <f>IF(C2235="","",IF(E2235="",INDEX(DATABASE!$AF$13:$AF$62,MATCH($C2235,DATABASE!$AC$13:$AC$62,0)),IF(E2235="2x D11",INDEX(DATABASE!$AF$13:$AF$62,MATCH($C2235,DATABASE!$AC$13:$AC$62,0))+2*DATABASE!$AF$62,IF(E2235="3x D11",INDEX(DATABASE!$AF$13:$AF$62,MATCH($C2235,DATABASE!$AC$13:$AC$62,0))+3*DATABASE!$AF$62,""))))</f>
        <v/>
      </c>
      <c r="E2235" s="38" t="str">
        <f>IF(AND($K2235="Y",$G2235&lt;&gt;"UNYIL",$F2235&lt;DATABASE!$O$8),"2x D11",IF(AND($K2235="Y",$G2235&lt;&gt;"UNYIL",$F2235&gt;=DATABASE!$O$8),"3x D11",""))</f>
        <v/>
      </c>
      <c r="F2235" s="9" t="str">
        <f>IF('DATA ACCURATE'!N2238&lt;&gt;"",'DATA ACCURATE'!N2238,"")</f>
        <v/>
      </c>
      <c r="G2235" t="str">
        <f>IF(F2235="","",IF(F2235&lt;=DATABASE!$I$8,"UNYIL",IF(F2235&lt;=DATABASE!$J$8,"KECIL",IF(F2235&lt;DATABASE!$K$8,"TANGGUNG",IF(F2235&gt;=DATABASE!$K$8,"BESAR","")))))</f>
        <v/>
      </c>
      <c r="H2235" s="16" t="str">
        <f>IF('DATA ACCURATE'!J2238&lt;&gt;"",'DATA ACCURATE'!J2238,"")</f>
        <v/>
      </c>
      <c r="I2235" s="35" t="str">
        <f>IF(B2235&lt;&gt;"",IFERROR(VLOOKUP(B2235,'DATA TIMBANGAN'!G:M,7,FALSE),VLOOKUP(B2235,'DATA TIMBANGAN'!G:M,7)),"")</f>
        <v/>
      </c>
      <c r="J2235" s="25" t="str">
        <f>IF(H2235&lt;&gt;"",IFERROR(INDEX(DATABASE!$Z$19:$Z$38,MATCH(DATEVALUE(H2235),DATABASE!$AA$19:$AA$38,0)),INDEX(DATABASE!$Z$12:$Z$18,MATCH(WEEKDAY(H2235,2),DATABASE!$AA$12:$AA$18,0))),"")</f>
        <v/>
      </c>
      <c r="K2235" s="25" t="str">
        <f>IF('DATA ACCURATE'!V2238&lt;&gt;"",'DATA ACCURATE'!V2238,"")</f>
        <v/>
      </c>
      <c r="L2235" s="80" t="str">
        <f>IF($H2235="","",IF(OR($J2235="LIBUR",AND($L2234="LIBUR",$O2234=$O2235)),"LIBUR",IF(AND(OR($L2234="LUAR JAM KERJA 1",$L2234="LUAR JAM KERJA 2"),OR(OR(AND($H2234=$H2235,AND(OR($I2235&gt;DATABASE!$J$3,$I2235&lt;DATABASE!$J$6),((DATEVALUE($H2235)+$I2235)-(DATEVALUE($H2234)+$I2234))&lt;DATABASE!$J$6)),AND($H2234=$H2235,$O2234=$O2235,OR($I2235&gt;DATABASE!$J$6,$I2235&lt;DATABASE!$J$3))),AND(($H2235-$H2234)=1,OR($I2235&lt;DATABASE!$I$6,((DATEVALUE($H2235)+$I2235)-(DATEVALUE($H2234)+$I2234))&lt;DATABASE!$J$6))),$A2235=$A2234),"LUAR JAM KERJA 2",IF(AND(OR(WEEKDAY($H2235,2)=1,WEEKDAY($H2235,2)=2,WEEKDAY($H2235,2)=3,WEEKDAY($H2235,2)=4,WEEKDAY($H2235,2)=5),$I2235&lt;=DATABASE!$J$3,$I2235&gt;=DATABASE!$I$3),"JAM KERJA",IF(AND(WEEKDAY($H2235,2)=6,$I2235&lt;=DATABASE!$J$4,$I2235&gt;=DATABASE!$I$4),"JAM KERJA","LUAR JAM KERJA 1")))))</f>
        <v/>
      </c>
      <c r="M2235" s="33" t="str">
        <f>IF('DATA ACCURATE'!T2238&lt;&gt;"",IF('DATA ACCURATE'!T2238&gt;100,'DATA ACCURATE'!T2238/10,'DATA ACCURATE'!T2238),"")</f>
        <v/>
      </c>
      <c r="N2235" t="str">
        <f>IF(M2235="","",IF(M2235&lt;=DATABASE!$I$9,"LOKAL",IF(M2235&lt;DATABASE!$J$9,"LUAR KOTA 1",IF($M2235&gt;=DATABASE!$J$9,"LUAR KOTA 2",""))))</f>
        <v/>
      </c>
      <c r="O2235" s="38" t="str">
        <f>IF('DATA ACCURATE'!L2238&lt;&gt;"",'DATA ACCURATE'!L2238,"")</f>
        <v/>
      </c>
      <c r="Q2235" s="38">
        <f t="shared" si="238"/>
        <v>0</v>
      </c>
      <c r="R2235" s="38">
        <f t="shared" si="238"/>
        <v>0</v>
      </c>
      <c r="S2235" s="38">
        <f t="shared" si="238"/>
        <v>0</v>
      </c>
      <c r="T2235" s="38">
        <f t="shared" si="238"/>
        <v>0</v>
      </c>
      <c r="U2235" s="38">
        <f t="shared" si="239"/>
        <v>0</v>
      </c>
      <c r="V2235" s="38">
        <f t="shared" si="239"/>
        <v>0</v>
      </c>
      <c r="W2235" s="38">
        <f t="shared" si="239"/>
        <v>0</v>
      </c>
      <c r="X2235" s="38">
        <f t="shared" si="240"/>
        <v>0</v>
      </c>
      <c r="Y2235" s="38">
        <f t="shared" si="240"/>
        <v>0</v>
      </c>
      <c r="Z2235" s="38">
        <f t="shared" si="240"/>
        <v>0</v>
      </c>
      <c r="AA2235" s="38">
        <f t="shared" si="240"/>
        <v>0</v>
      </c>
      <c r="AB2235" s="38">
        <f t="shared" si="241"/>
        <v>0</v>
      </c>
      <c r="AC2235" s="38">
        <f t="shared" si="242"/>
        <v>0</v>
      </c>
      <c r="AD2235" s="38" t="str">
        <f t="shared" si="243"/>
        <v>000000000000</v>
      </c>
    </row>
    <row r="2236" spans="1:30">
      <c r="A2236" s="9" t="str">
        <f>IF('DATA ACCURATE'!A2239&lt;&gt;"",'DATA ACCURATE'!A2239,"")</f>
        <v/>
      </c>
      <c r="B2236" s="9" t="str">
        <f>IF('DATA ACCURATE'!D2239&lt;&gt;"",'DATA ACCURATE'!D2239,"")</f>
        <v/>
      </c>
      <c r="C2236" s="38" t="str">
        <f>IF($AD2236="000000000000","",INDEX(DATABASE!$W$12:$W$71,MATCH($AD2236,DATABASE!$V$12:$V$71,0)))</f>
        <v/>
      </c>
      <c r="D2236" s="34" t="str">
        <f>IF(C2236="","",IF(E2236="",INDEX(DATABASE!$AF$13:$AF$62,MATCH($C2236,DATABASE!$AC$13:$AC$62,0)),IF(E2236="2x D11",INDEX(DATABASE!$AF$13:$AF$62,MATCH($C2236,DATABASE!$AC$13:$AC$62,0))+2*DATABASE!$AF$62,IF(E2236="3x D11",INDEX(DATABASE!$AF$13:$AF$62,MATCH($C2236,DATABASE!$AC$13:$AC$62,0))+3*DATABASE!$AF$62,""))))</f>
        <v/>
      </c>
      <c r="E2236" s="38" t="str">
        <f>IF(AND($K2236="Y",$G2236&lt;&gt;"UNYIL",$F2236&lt;DATABASE!$O$8),"2x D11",IF(AND($K2236="Y",$G2236&lt;&gt;"UNYIL",$F2236&gt;=DATABASE!$O$8),"3x D11",""))</f>
        <v/>
      </c>
      <c r="F2236" s="9" t="str">
        <f>IF('DATA ACCURATE'!N2239&lt;&gt;"",'DATA ACCURATE'!N2239,"")</f>
        <v/>
      </c>
      <c r="G2236" t="str">
        <f>IF(F2236="","",IF(F2236&lt;=DATABASE!$I$8,"UNYIL",IF(F2236&lt;=DATABASE!$J$8,"KECIL",IF(F2236&lt;DATABASE!$K$8,"TANGGUNG",IF(F2236&gt;=DATABASE!$K$8,"BESAR","")))))</f>
        <v/>
      </c>
      <c r="H2236" s="16" t="str">
        <f>IF('DATA ACCURATE'!J2239&lt;&gt;"",'DATA ACCURATE'!J2239,"")</f>
        <v/>
      </c>
      <c r="I2236" s="35" t="str">
        <f>IF(B2236&lt;&gt;"",IFERROR(VLOOKUP(B2236,'DATA TIMBANGAN'!G:M,7,FALSE),VLOOKUP(B2236,'DATA TIMBANGAN'!G:M,7)),"")</f>
        <v/>
      </c>
      <c r="J2236" s="25" t="str">
        <f>IF(H2236&lt;&gt;"",IFERROR(INDEX(DATABASE!$Z$19:$Z$38,MATCH(DATEVALUE(H2236),DATABASE!$AA$19:$AA$38,0)),INDEX(DATABASE!$Z$12:$Z$18,MATCH(WEEKDAY(H2236,2),DATABASE!$AA$12:$AA$18,0))),"")</f>
        <v/>
      </c>
      <c r="K2236" s="25" t="str">
        <f>IF('DATA ACCURATE'!V2239&lt;&gt;"",'DATA ACCURATE'!V2239,"")</f>
        <v/>
      </c>
      <c r="L2236" s="80" t="str">
        <f>IF($H2236="","",IF(OR($J2236="LIBUR",AND($L2235="LIBUR",$O2235=$O2236)),"LIBUR",IF(AND(OR($L2235="LUAR JAM KERJA 1",$L2235="LUAR JAM KERJA 2"),OR(OR(AND($H2235=$H2236,AND(OR($I2236&gt;DATABASE!$J$3,$I2236&lt;DATABASE!$J$6),((DATEVALUE($H2236)+$I2236)-(DATEVALUE($H2235)+$I2235))&lt;DATABASE!$J$6)),AND($H2235=$H2236,$O2235=$O2236,OR($I2236&gt;DATABASE!$J$6,$I2236&lt;DATABASE!$J$3))),AND(($H2236-$H2235)=1,OR($I2236&lt;DATABASE!$I$6,((DATEVALUE($H2236)+$I2236)-(DATEVALUE($H2235)+$I2235))&lt;DATABASE!$J$6))),$A2236=$A2235),"LUAR JAM KERJA 2",IF(AND(OR(WEEKDAY($H2236,2)=1,WEEKDAY($H2236,2)=2,WEEKDAY($H2236,2)=3,WEEKDAY($H2236,2)=4,WEEKDAY($H2236,2)=5),$I2236&lt;=DATABASE!$J$3,$I2236&gt;=DATABASE!$I$3),"JAM KERJA",IF(AND(WEEKDAY($H2236,2)=6,$I2236&lt;=DATABASE!$J$4,$I2236&gt;=DATABASE!$I$4),"JAM KERJA","LUAR JAM KERJA 1")))))</f>
        <v/>
      </c>
      <c r="M2236" s="33" t="str">
        <f>IF('DATA ACCURATE'!T2239&lt;&gt;"",IF('DATA ACCURATE'!T2239&gt;100,'DATA ACCURATE'!T2239/10,'DATA ACCURATE'!T2239),"")</f>
        <v/>
      </c>
      <c r="N2236" t="str">
        <f>IF(M2236="","",IF(M2236&lt;=DATABASE!$I$9,"LOKAL",IF(M2236&lt;DATABASE!$J$9,"LUAR KOTA 1",IF($M2236&gt;=DATABASE!$J$9,"LUAR KOTA 2",""))))</f>
        <v/>
      </c>
      <c r="O2236" s="38" t="str">
        <f>IF('DATA ACCURATE'!L2239&lt;&gt;"",'DATA ACCURATE'!L2239,"")</f>
        <v/>
      </c>
      <c r="Q2236" s="38">
        <f t="shared" si="238"/>
        <v>0</v>
      </c>
      <c r="R2236" s="38">
        <f t="shared" si="238"/>
        <v>0</v>
      </c>
      <c r="S2236" s="38">
        <f t="shared" si="238"/>
        <v>0</v>
      </c>
      <c r="T2236" s="38">
        <f t="shared" si="238"/>
        <v>0</v>
      </c>
      <c r="U2236" s="38">
        <f t="shared" si="239"/>
        <v>0</v>
      </c>
      <c r="V2236" s="38">
        <f t="shared" si="239"/>
        <v>0</v>
      </c>
      <c r="W2236" s="38">
        <f t="shared" si="239"/>
        <v>0</v>
      </c>
      <c r="X2236" s="38">
        <f t="shared" si="240"/>
        <v>0</v>
      </c>
      <c r="Y2236" s="38">
        <f t="shared" si="240"/>
        <v>0</v>
      </c>
      <c r="Z2236" s="38">
        <f t="shared" si="240"/>
        <v>0</v>
      </c>
      <c r="AA2236" s="38">
        <f t="shared" si="240"/>
        <v>0</v>
      </c>
      <c r="AB2236" s="38">
        <f t="shared" si="241"/>
        <v>0</v>
      </c>
      <c r="AC2236" s="38">
        <f t="shared" si="242"/>
        <v>0</v>
      </c>
      <c r="AD2236" s="38" t="str">
        <f t="shared" si="243"/>
        <v>000000000000</v>
      </c>
    </row>
    <row r="2237" spans="1:30">
      <c r="A2237" s="9" t="str">
        <f>IF('DATA ACCURATE'!A2240&lt;&gt;"",'DATA ACCURATE'!A2240,"")</f>
        <v/>
      </c>
      <c r="B2237" s="9" t="str">
        <f>IF('DATA ACCURATE'!D2240&lt;&gt;"",'DATA ACCURATE'!D2240,"")</f>
        <v/>
      </c>
      <c r="C2237" s="38" t="str">
        <f>IF($AD2237="000000000000","",INDEX(DATABASE!$W$12:$W$71,MATCH($AD2237,DATABASE!$V$12:$V$71,0)))</f>
        <v/>
      </c>
      <c r="D2237" s="34" t="str">
        <f>IF(C2237="","",IF(E2237="",INDEX(DATABASE!$AF$13:$AF$62,MATCH($C2237,DATABASE!$AC$13:$AC$62,0)),IF(E2237="2x D11",INDEX(DATABASE!$AF$13:$AF$62,MATCH($C2237,DATABASE!$AC$13:$AC$62,0))+2*DATABASE!$AF$62,IF(E2237="3x D11",INDEX(DATABASE!$AF$13:$AF$62,MATCH($C2237,DATABASE!$AC$13:$AC$62,0))+3*DATABASE!$AF$62,""))))</f>
        <v/>
      </c>
      <c r="E2237" s="38" t="str">
        <f>IF(AND($K2237="Y",$G2237&lt;&gt;"UNYIL",$F2237&lt;DATABASE!$O$8),"2x D11",IF(AND($K2237="Y",$G2237&lt;&gt;"UNYIL",$F2237&gt;=DATABASE!$O$8),"3x D11",""))</f>
        <v/>
      </c>
      <c r="F2237" s="9" t="str">
        <f>IF('DATA ACCURATE'!N2240&lt;&gt;"",'DATA ACCURATE'!N2240,"")</f>
        <v/>
      </c>
      <c r="G2237" t="str">
        <f>IF(F2237="","",IF(F2237&lt;=DATABASE!$I$8,"UNYIL",IF(F2237&lt;=DATABASE!$J$8,"KECIL",IF(F2237&lt;DATABASE!$K$8,"TANGGUNG",IF(F2237&gt;=DATABASE!$K$8,"BESAR","")))))</f>
        <v/>
      </c>
      <c r="H2237" s="16" t="str">
        <f>IF('DATA ACCURATE'!J2240&lt;&gt;"",'DATA ACCURATE'!J2240,"")</f>
        <v/>
      </c>
      <c r="I2237" s="35" t="str">
        <f>IF(B2237&lt;&gt;"",IFERROR(VLOOKUP(B2237,'DATA TIMBANGAN'!G:M,7,FALSE),VLOOKUP(B2237,'DATA TIMBANGAN'!G:M,7)),"")</f>
        <v/>
      </c>
      <c r="J2237" s="25" t="str">
        <f>IF(H2237&lt;&gt;"",IFERROR(INDEX(DATABASE!$Z$19:$Z$38,MATCH(DATEVALUE(H2237),DATABASE!$AA$19:$AA$38,0)),INDEX(DATABASE!$Z$12:$Z$18,MATCH(WEEKDAY(H2237,2),DATABASE!$AA$12:$AA$18,0))),"")</f>
        <v/>
      </c>
      <c r="K2237" s="25" t="str">
        <f>IF('DATA ACCURATE'!V2240&lt;&gt;"",'DATA ACCURATE'!V2240,"")</f>
        <v/>
      </c>
      <c r="L2237" s="80" t="str">
        <f>IF($H2237="","",IF(OR($J2237="LIBUR",AND($L2236="LIBUR",$O2236=$O2237)),"LIBUR",IF(AND(OR($L2236="LUAR JAM KERJA 1",$L2236="LUAR JAM KERJA 2"),OR(OR(AND($H2236=$H2237,AND(OR($I2237&gt;DATABASE!$J$3,$I2237&lt;DATABASE!$J$6),((DATEVALUE($H2237)+$I2237)-(DATEVALUE($H2236)+$I2236))&lt;DATABASE!$J$6)),AND($H2236=$H2237,$O2236=$O2237,OR($I2237&gt;DATABASE!$J$6,$I2237&lt;DATABASE!$J$3))),AND(($H2237-$H2236)=1,OR($I2237&lt;DATABASE!$I$6,((DATEVALUE($H2237)+$I2237)-(DATEVALUE($H2236)+$I2236))&lt;DATABASE!$J$6))),$A2237=$A2236),"LUAR JAM KERJA 2",IF(AND(OR(WEEKDAY($H2237,2)=1,WEEKDAY($H2237,2)=2,WEEKDAY($H2237,2)=3,WEEKDAY($H2237,2)=4,WEEKDAY($H2237,2)=5),$I2237&lt;=DATABASE!$J$3,$I2237&gt;=DATABASE!$I$3),"JAM KERJA",IF(AND(WEEKDAY($H2237,2)=6,$I2237&lt;=DATABASE!$J$4,$I2237&gt;=DATABASE!$I$4),"JAM KERJA","LUAR JAM KERJA 1")))))</f>
        <v/>
      </c>
      <c r="M2237" s="33" t="str">
        <f>IF('DATA ACCURATE'!T2240&lt;&gt;"",IF('DATA ACCURATE'!T2240&gt;100,'DATA ACCURATE'!T2240/10,'DATA ACCURATE'!T2240),"")</f>
        <v/>
      </c>
      <c r="N2237" t="str">
        <f>IF(M2237="","",IF(M2237&lt;=DATABASE!$I$9,"LOKAL",IF(M2237&lt;DATABASE!$J$9,"LUAR KOTA 1",IF($M2237&gt;=DATABASE!$J$9,"LUAR KOTA 2",""))))</f>
        <v/>
      </c>
      <c r="O2237" s="38" t="str">
        <f>IF('DATA ACCURATE'!L2240&lt;&gt;"",'DATA ACCURATE'!L2240,"")</f>
        <v/>
      </c>
      <c r="Q2237" s="38">
        <f t="shared" si="238"/>
        <v>0</v>
      </c>
      <c r="R2237" s="38">
        <f t="shared" si="238"/>
        <v>0</v>
      </c>
      <c r="S2237" s="38">
        <f t="shared" si="238"/>
        <v>0</v>
      </c>
      <c r="T2237" s="38">
        <f t="shared" si="238"/>
        <v>0</v>
      </c>
      <c r="U2237" s="38">
        <f t="shared" si="239"/>
        <v>0</v>
      </c>
      <c r="V2237" s="38">
        <f t="shared" si="239"/>
        <v>0</v>
      </c>
      <c r="W2237" s="38">
        <f t="shared" si="239"/>
        <v>0</v>
      </c>
      <c r="X2237" s="38">
        <f t="shared" si="240"/>
        <v>0</v>
      </c>
      <c r="Y2237" s="38">
        <f t="shared" si="240"/>
        <v>0</v>
      </c>
      <c r="Z2237" s="38">
        <f t="shared" si="240"/>
        <v>0</v>
      </c>
      <c r="AA2237" s="38">
        <f t="shared" si="240"/>
        <v>0</v>
      </c>
      <c r="AB2237" s="38">
        <f t="shared" si="241"/>
        <v>0</v>
      </c>
      <c r="AC2237" s="38">
        <f t="shared" si="242"/>
        <v>0</v>
      </c>
      <c r="AD2237" s="38" t="str">
        <f t="shared" si="243"/>
        <v>000000000000</v>
      </c>
    </row>
    <row r="2238" spans="1:30">
      <c r="A2238" s="9" t="str">
        <f>IF('DATA ACCURATE'!A2241&lt;&gt;"",'DATA ACCURATE'!A2241,"")</f>
        <v/>
      </c>
      <c r="B2238" s="9" t="str">
        <f>IF('DATA ACCURATE'!D2241&lt;&gt;"",'DATA ACCURATE'!D2241,"")</f>
        <v/>
      </c>
      <c r="C2238" s="38" t="str">
        <f>IF($AD2238="000000000000","",INDEX(DATABASE!$W$12:$W$71,MATCH($AD2238,DATABASE!$V$12:$V$71,0)))</f>
        <v/>
      </c>
      <c r="D2238" s="34" t="str">
        <f>IF(C2238="","",IF(E2238="",INDEX(DATABASE!$AF$13:$AF$62,MATCH($C2238,DATABASE!$AC$13:$AC$62,0)),IF(E2238="2x D11",INDEX(DATABASE!$AF$13:$AF$62,MATCH($C2238,DATABASE!$AC$13:$AC$62,0))+2*DATABASE!$AF$62,IF(E2238="3x D11",INDEX(DATABASE!$AF$13:$AF$62,MATCH($C2238,DATABASE!$AC$13:$AC$62,0))+3*DATABASE!$AF$62,""))))</f>
        <v/>
      </c>
      <c r="E2238" s="38" t="str">
        <f>IF(AND($K2238="Y",$G2238&lt;&gt;"UNYIL",$F2238&lt;DATABASE!$O$8),"2x D11",IF(AND($K2238="Y",$G2238&lt;&gt;"UNYIL",$F2238&gt;=DATABASE!$O$8),"3x D11",""))</f>
        <v/>
      </c>
      <c r="F2238" s="9" t="str">
        <f>IF('DATA ACCURATE'!N2241&lt;&gt;"",'DATA ACCURATE'!N2241,"")</f>
        <v/>
      </c>
      <c r="G2238" t="str">
        <f>IF(F2238="","",IF(F2238&lt;=DATABASE!$I$8,"UNYIL",IF(F2238&lt;=DATABASE!$J$8,"KECIL",IF(F2238&lt;DATABASE!$K$8,"TANGGUNG",IF(F2238&gt;=DATABASE!$K$8,"BESAR","")))))</f>
        <v/>
      </c>
      <c r="H2238" s="16" t="str">
        <f>IF('DATA ACCURATE'!J2241&lt;&gt;"",'DATA ACCURATE'!J2241,"")</f>
        <v/>
      </c>
      <c r="I2238" s="35" t="str">
        <f>IF(B2238&lt;&gt;"",IFERROR(VLOOKUP(B2238,'DATA TIMBANGAN'!G:M,7,FALSE),VLOOKUP(B2238,'DATA TIMBANGAN'!G:M,7)),"")</f>
        <v/>
      </c>
      <c r="J2238" s="25" t="str">
        <f>IF(H2238&lt;&gt;"",IFERROR(INDEX(DATABASE!$Z$19:$Z$38,MATCH(DATEVALUE(H2238),DATABASE!$AA$19:$AA$38,0)),INDEX(DATABASE!$Z$12:$Z$18,MATCH(WEEKDAY(H2238,2),DATABASE!$AA$12:$AA$18,0))),"")</f>
        <v/>
      </c>
      <c r="K2238" s="25" t="str">
        <f>IF('DATA ACCURATE'!V2241&lt;&gt;"",'DATA ACCURATE'!V2241,"")</f>
        <v/>
      </c>
      <c r="L2238" s="80" t="str">
        <f>IF($H2238="","",IF(OR($J2238="LIBUR",AND($L2237="LIBUR",$O2237=$O2238)),"LIBUR",IF(AND(OR($L2237="LUAR JAM KERJA 1",$L2237="LUAR JAM KERJA 2"),OR(OR(AND($H2237=$H2238,AND(OR($I2238&gt;DATABASE!$J$3,$I2238&lt;DATABASE!$J$6),((DATEVALUE($H2238)+$I2238)-(DATEVALUE($H2237)+$I2237))&lt;DATABASE!$J$6)),AND($H2237=$H2238,$O2237=$O2238,OR($I2238&gt;DATABASE!$J$6,$I2238&lt;DATABASE!$J$3))),AND(($H2238-$H2237)=1,OR($I2238&lt;DATABASE!$I$6,((DATEVALUE($H2238)+$I2238)-(DATEVALUE($H2237)+$I2237))&lt;DATABASE!$J$6))),$A2238=$A2237),"LUAR JAM KERJA 2",IF(AND(OR(WEEKDAY($H2238,2)=1,WEEKDAY($H2238,2)=2,WEEKDAY($H2238,2)=3,WEEKDAY($H2238,2)=4,WEEKDAY($H2238,2)=5),$I2238&lt;=DATABASE!$J$3,$I2238&gt;=DATABASE!$I$3),"JAM KERJA",IF(AND(WEEKDAY($H2238,2)=6,$I2238&lt;=DATABASE!$J$4,$I2238&gt;=DATABASE!$I$4),"JAM KERJA","LUAR JAM KERJA 1")))))</f>
        <v/>
      </c>
      <c r="M2238" s="33" t="str">
        <f>IF('DATA ACCURATE'!T2241&lt;&gt;"",IF('DATA ACCURATE'!T2241&gt;100,'DATA ACCURATE'!T2241/10,'DATA ACCURATE'!T2241),"")</f>
        <v/>
      </c>
      <c r="N2238" t="str">
        <f>IF(M2238="","",IF(M2238&lt;=DATABASE!$I$9,"LOKAL",IF(M2238&lt;DATABASE!$J$9,"LUAR KOTA 1",IF($M2238&gt;=DATABASE!$J$9,"LUAR KOTA 2",""))))</f>
        <v/>
      </c>
      <c r="O2238" s="38" t="str">
        <f>IF('DATA ACCURATE'!L2241&lt;&gt;"",'DATA ACCURATE'!L2241,"")</f>
        <v/>
      </c>
      <c r="Q2238" s="38">
        <f t="shared" si="238"/>
        <v>0</v>
      </c>
      <c r="R2238" s="38">
        <f t="shared" si="238"/>
        <v>0</v>
      </c>
      <c r="S2238" s="38">
        <f t="shared" si="238"/>
        <v>0</v>
      </c>
      <c r="T2238" s="38">
        <f t="shared" si="238"/>
        <v>0</v>
      </c>
      <c r="U2238" s="38">
        <f t="shared" si="239"/>
        <v>0</v>
      </c>
      <c r="V2238" s="38">
        <f t="shared" si="239"/>
        <v>0</v>
      </c>
      <c r="W2238" s="38">
        <f t="shared" si="239"/>
        <v>0</v>
      </c>
      <c r="X2238" s="38">
        <f t="shared" si="240"/>
        <v>0</v>
      </c>
      <c r="Y2238" s="38">
        <f t="shared" si="240"/>
        <v>0</v>
      </c>
      <c r="Z2238" s="38">
        <f t="shared" si="240"/>
        <v>0</v>
      </c>
      <c r="AA2238" s="38">
        <f t="shared" si="240"/>
        <v>0</v>
      </c>
      <c r="AB2238" s="38">
        <f t="shared" si="241"/>
        <v>0</v>
      </c>
      <c r="AC2238" s="38">
        <f t="shared" si="242"/>
        <v>0</v>
      </c>
      <c r="AD2238" s="38" t="str">
        <f t="shared" si="243"/>
        <v>000000000000</v>
      </c>
    </row>
    <row r="2239" spans="1:30">
      <c r="A2239" s="9" t="str">
        <f>IF('DATA ACCURATE'!A2242&lt;&gt;"",'DATA ACCURATE'!A2242,"")</f>
        <v/>
      </c>
      <c r="B2239" s="9" t="str">
        <f>IF('DATA ACCURATE'!D2242&lt;&gt;"",'DATA ACCURATE'!D2242,"")</f>
        <v/>
      </c>
      <c r="C2239" s="38" t="str">
        <f>IF($AD2239="000000000000","",INDEX(DATABASE!$W$12:$W$71,MATCH($AD2239,DATABASE!$V$12:$V$71,0)))</f>
        <v/>
      </c>
      <c r="D2239" s="34" t="str">
        <f>IF(C2239="","",IF(E2239="",INDEX(DATABASE!$AF$13:$AF$62,MATCH($C2239,DATABASE!$AC$13:$AC$62,0)),IF(E2239="2x D11",INDEX(DATABASE!$AF$13:$AF$62,MATCH($C2239,DATABASE!$AC$13:$AC$62,0))+2*DATABASE!$AF$62,IF(E2239="3x D11",INDEX(DATABASE!$AF$13:$AF$62,MATCH($C2239,DATABASE!$AC$13:$AC$62,0))+3*DATABASE!$AF$62,""))))</f>
        <v/>
      </c>
      <c r="E2239" s="38" t="str">
        <f>IF(AND($K2239="Y",$G2239&lt;&gt;"UNYIL",$F2239&lt;DATABASE!$O$8),"2x D11",IF(AND($K2239="Y",$G2239&lt;&gt;"UNYIL",$F2239&gt;=DATABASE!$O$8),"3x D11",""))</f>
        <v/>
      </c>
      <c r="F2239" s="9" t="str">
        <f>IF('DATA ACCURATE'!N2242&lt;&gt;"",'DATA ACCURATE'!N2242,"")</f>
        <v/>
      </c>
      <c r="G2239" t="str">
        <f>IF(F2239="","",IF(F2239&lt;=DATABASE!$I$8,"UNYIL",IF(F2239&lt;=DATABASE!$J$8,"KECIL",IF(F2239&lt;DATABASE!$K$8,"TANGGUNG",IF(F2239&gt;=DATABASE!$K$8,"BESAR","")))))</f>
        <v/>
      </c>
      <c r="H2239" s="16" t="str">
        <f>IF('DATA ACCURATE'!J2242&lt;&gt;"",'DATA ACCURATE'!J2242,"")</f>
        <v/>
      </c>
      <c r="I2239" s="35" t="str">
        <f>IF(B2239&lt;&gt;"",IFERROR(VLOOKUP(B2239,'DATA TIMBANGAN'!G:M,7,FALSE),VLOOKUP(B2239,'DATA TIMBANGAN'!G:M,7)),"")</f>
        <v/>
      </c>
      <c r="J2239" s="25" t="str">
        <f>IF(H2239&lt;&gt;"",IFERROR(INDEX(DATABASE!$Z$19:$Z$38,MATCH(DATEVALUE(H2239),DATABASE!$AA$19:$AA$38,0)),INDEX(DATABASE!$Z$12:$Z$18,MATCH(WEEKDAY(H2239,2),DATABASE!$AA$12:$AA$18,0))),"")</f>
        <v/>
      </c>
      <c r="K2239" s="25" t="str">
        <f>IF('DATA ACCURATE'!V2242&lt;&gt;"",'DATA ACCURATE'!V2242,"")</f>
        <v/>
      </c>
      <c r="L2239" s="80" t="str">
        <f>IF($H2239="","",IF(OR($J2239="LIBUR",AND($L2238="LIBUR",$O2238=$O2239)),"LIBUR",IF(AND(OR($L2238="LUAR JAM KERJA 1",$L2238="LUAR JAM KERJA 2"),OR(OR(AND($H2238=$H2239,AND(OR($I2239&gt;DATABASE!$J$3,$I2239&lt;DATABASE!$J$6),((DATEVALUE($H2239)+$I2239)-(DATEVALUE($H2238)+$I2238))&lt;DATABASE!$J$6)),AND($H2238=$H2239,$O2238=$O2239,OR($I2239&gt;DATABASE!$J$6,$I2239&lt;DATABASE!$J$3))),AND(($H2239-$H2238)=1,OR($I2239&lt;DATABASE!$I$6,((DATEVALUE($H2239)+$I2239)-(DATEVALUE($H2238)+$I2238))&lt;DATABASE!$J$6))),$A2239=$A2238),"LUAR JAM KERJA 2",IF(AND(OR(WEEKDAY($H2239,2)=1,WEEKDAY($H2239,2)=2,WEEKDAY($H2239,2)=3,WEEKDAY($H2239,2)=4,WEEKDAY($H2239,2)=5),$I2239&lt;=DATABASE!$J$3,$I2239&gt;=DATABASE!$I$3),"JAM KERJA",IF(AND(WEEKDAY($H2239,2)=6,$I2239&lt;=DATABASE!$J$4,$I2239&gt;=DATABASE!$I$4),"JAM KERJA","LUAR JAM KERJA 1")))))</f>
        <v/>
      </c>
      <c r="M2239" s="33" t="str">
        <f>IF('DATA ACCURATE'!T2242&lt;&gt;"",IF('DATA ACCURATE'!T2242&gt;100,'DATA ACCURATE'!T2242/10,'DATA ACCURATE'!T2242),"")</f>
        <v/>
      </c>
      <c r="N2239" t="str">
        <f>IF(M2239="","",IF(M2239&lt;=DATABASE!$I$9,"LOKAL",IF(M2239&lt;DATABASE!$J$9,"LUAR KOTA 1",IF($M2239&gt;=DATABASE!$J$9,"LUAR KOTA 2",""))))</f>
        <v/>
      </c>
      <c r="O2239" s="38" t="str">
        <f>IF('DATA ACCURATE'!L2242&lt;&gt;"",'DATA ACCURATE'!L2242,"")</f>
        <v/>
      </c>
      <c r="Q2239" s="38">
        <f t="shared" si="238"/>
        <v>0</v>
      </c>
      <c r="R2239" s="38">
        <f t="shared" si="238"/>
        <v>0</v>
      </c>
      <c r="S2239" s="38">
        <f t="shared" si="238"/>
        <v>0</v>
      </c>
      <c r="T2239" s="38">
        <f t="shared" si="238"/>
        <v>0</v>
      </c>
      <c r="U2239" s="38">
        <f t="shared" si="239"/>
        <v>0</v>
      </c>
      <c r="V2239" s="38">
        <f t="shared" si="239"/>
        <v>0</v>
      </c>
      <c r="W2239" s="38">
        <f t="shared" si="239"/>
        <v>0</v>
      </c>
      <c r="X2239" s="38">
        <f t="shared" si="240"/>
        <v>0</v>
      </c>
      <c r="Y2239" s="38">
        <f t="shared" si="240"/>
        <v>0</v>
      </c>
      <c r="Z2239" s="38">
        <f t="shared" si="240"/>
        <v>0</v>
      </c>
      <c r="AA2239" s="38">
        <f t="shared" si="240"/>
        <v>0</v>
      </c>
      <c r="AB2239" s="38">
        <f t="shared" si="241"/>
        <v>0</v>
      </c>
      <c r="AC2239" s="38">
        <f t="shared" si="242"/>
        <v>0</v>
      </c>
      <c r="AD2239" s="38" t="str">
        <f t="shared" si="243"/>
        <v>000000000000</v>
      </c>
    </row>
    <row r="2240" spans="1:30">
      <c r="A2240" s="9" t="str">
        <f>IF('DATA ACCURATE'!A2243&lt;&gt;"",'DATA ACCURATE'!A2243,"")</f>
        <v/>
      </c>
      <c r="B2240" s="9" t="str">
        <f>IF('DATA ACCURATE'!D2243&lt;&gt;"",'DATA ACCURATE'!D2243,"")</f>
        <v/>
      </c>
      <c r="C2240" s="38" t="str">
        <f>IF($AD2240="000000000000","",INDEX(DATABASE!$W$12:$W$71,MATCH($AD2240,DATABASE!$V$12:$V$71,0)))</f>
        <v/>
      </c>
      <c r="D2240" s="34" t="str">
        <f>IF(C2240="","",IF(E2240="",INDEX(DATABASE!$AF$13:$AF$62,MATCH($C2240,DATABASE!$AC$13:$AC$62,0)),IF(E2240="2x D11",INDEX(DATABASE!$AF$13:$AF$62,MATCH($C2240,DATABASE!$AC$13:$AC$62,0))+2*DATABASE!$AF$62,IF(E2240="3x D11",INDEX(DATABASE!$AF$13:$AF$62,MATCH($C2240,DATABASE!$AC$13:$AC$62,0))+3*DATABASE!$AF$62,""))))</f>
        <v/>
      </c>
      <c r="E2240" s="38" t="str">
        <f>IF(AND($K2240="Y",$G2240&lt;&gt;"UNYIL",$F2240&lt;DATABASE!$O$8),"2x D11",IF(AND($K2240="Y",$G2240&lt;&gt;"UNYIL",$F2240&gt;=DATABASE!$O$8),"3x D11",""))</f>
        <v/>
      </c>
      <c r="F2240" s="9" t="str">
        <f>IF('DATA ACCURATE'!N2243&lt;&gt;"",'DATA ACCURATE'!N2243,"")</f>
        <v/>
      </c>
      <c r="G2240" t="str">
        <f>IF(F2240="","",IF(F2240&lt;=DATABASE!$I$8,"UNYIL",IF(F2240&lt;=DATABASE!$J$8,"KECIL",IF(F2240&lt;DATABASE!$K$8,"TANGGUNG",IF(F2240&gt;=DATABASE!$K$8,"BESAR","")))))</f>
        <v/>
      </c>
      <c r="H2240" s="16" t="str">
        <f>IF('DATA ACCURATE'!J2243&lt;&gt;"",'DATA ACCURATE'!J2243,"")</f>
        <v/>
      </c>
      <c r="I2240" s="35" t="str">
        <f>IF(B2240&lt;&gt;"",IFERROR(VLOOKUP(B2240,'DATA TIMBANGAN'!G:M,7,FALSE),VLOOKUP(B2240,'DATA TIMBANGAN'!G:M,7)),"")</f>
        <v/>
      </c>
      <c r="J2240" s="25" t="str">
        <f>IF(H2240&lt;&gt;"",IFERROR(INDEX(DATABASE!$Z$19:$Z$38,MATCH(DATEVALUE(H2240),DATABASE!$AA$19:$AA$38,0)),INDEX(DATABASE!$Z$12:$Z$18,MATCH(WEEKDAY(H2240,2),DATABASE!$AA$12:$AA$18,0))),"")</f>
        <v/>
      </c>
      <c r="K2240" s="25" t="str">
        <f>IF('DATA ACCURATE'!V2243&lt;&gt;"",'DATA ACCURATE'!V2243,"")</f>
        <v/>
      </c>
      <c r="L2240" s="80" t="str">
        <f>IF($H2240="","",IF(OR($J2240="LIBUR",AND($L2239="LIBUR",$O2239=$O2240)),"LIBUR",IF(AND(OR($L2239="LUAR JAM KERJA 1",$L2239="LUAR JAM KERJA 2"),OR(OR(AND($H2239=$H2240,AND(OR($I2240&gt;DATABASE!$J$3,$I2240&lt;DATABASE!$J$6),((DATEVALUE($H2240)+$I2240)-(DATEVALUE($H2239)+$I2239))&lt;DATABASE!$J$6)),AND($H2239=$H2240,$O2239=$O2240,OR($I2240&gt;DATABASE!$J$6,$I2240&lt;DATABASE!$J$3))),AND(($H2240-$H2239)=1,OR($I2240&lt;DATABASE!$I$6,((DATEVALUE($H2240)+$I2240)-(DATEVALUE($H2239)+$I2239))&lt;DATABASE!$J$6))),$A2240=$A2239),"LUAR JAM KERJA 2",IF(AND(OR(WEEKDAY($H2240,2)=1,WEEKDAY($H2240,2)=2,WEEKDAY($H2240,2)=3,WEEKDAY($H2240,2)=4,WEEKDAY($H2240,2)=5),$I2240&lt;=DATABASE!$J$3,$I2240&gt;=DATABASE!$I$3),"JAM KERJA",IF(AND(WEEKDAY($H2240,2)=6,$I2240&lt;=DATABASE!$J$4,$I2240&gt;=DATABASE!$I$4),"JAM KERJA","LUAR JAM KERJA 1")))))</f>
        <v/>
      </c>
      <c r="M2240" s="33" t="str">
        <f>IF('DATA ACCURATE'!T2243&lt;&gt;"",IF('DATA ACCURATE'!T2243&gt;100,'DATA ACCURATE'!T2243/10,'DATA ACCURATE'!T2243),"")</f>
        <v/>
      </c>
      <c r="N2240" t="str">
        <f>IF(M2240="","",IF(M2240&lt;=DATABASE!$I$9,"LOKAL",IF(M2240&lt;DATABASE!$J$9,"LUAR KOTA 1",IF($M2240&gt;=DATABASE!$J$9,"LUAR KOTA 2",""))))</f>
        <v/>
      </c>
      <c r="O2240" s="38" t="str">
        <f>IF('DATA ACCURATE'!L2243&lt;&gt;"",'DATA ACCURATE'!L2243,"")</f>
        <v/>
      </c>
      <c r="Q2240" s="38">
        <f t="shared" si="238"/>
        <v>0</v>
      </c>
      <c r="R2240" s="38">
        <f t="shared" si="238"/>
        <v>0</v>
      </c>
      <c r="S2240" s="38">
        <f t="shared" si="238"/>
        <v>0</v>
      </c>
      <c r="T2240" s="38">
        <f t="shared" si="238"/>
        <v>0</v>
      </c>
      <c r="U2240" s="38">
        <f t="shared" si="239"/>
        <v>0</v>
      </c>
      <c r="V2240" s="38">
        <f t="shared" si="239"/>
        <v>0</v>
      </c>
      <c r="W2240" s="38">
        <f t="shared" si="239"/>
        <v>0</v>
      </c>
      <c r="X2240" s="38">
        <f t="shared" si="240"/>
        <v>0</v>
      </c>
      <c r="Y2240" s="38">
        <f t="shared" si="240"/>
        <v>0</v>
      </c>
      <c r="Z2240" s="38">
        <f t="shared" si="240"/>
        <v>0</v>
      </c>
      <c r="AA2240" s="38">
        <f t="shared" si="240"/>
        <v>0</v>
      </c>
      <c r="AB2240" s="38">
        <f t="shared" si="241"/>
        <v>0</v>
      </c>
      <c r="AC2240" s="38">
        <f t="shared" si="242"/>
        <v>0</v>
      </c>
      <c r="AD2240" s="38" t="str">
        <f t="shared" si="243"/>
        <v>000000000000</v>
      </c>
    </row>
    <row r="2241" spans="1:30">
      <c r="A2241" s="9" t="str">
        <f>IF('DATA ACCURATE'!A2244&lt;&gt;"",'DATA ACCURATE'!A2244,"")</f>
        <v/>
      </c>
      <c r="B2241" s="9" t="str">
        <f>IF('DATA ACCURATE'!D2244&lt;&gt;"",'DATA ACCURATE'!D2244,"")</f>
        <v/>
      </c>
      <c r="C2241" s="38" t="str">
        <f>IF($AD2241="000000000000","",INDEX(DATABASE!$W$12:$W$71,MATCH($AD2241,DATABASE!$V$12:$V$71,0)))</f>
        <v/>
      </c>
      <c r="D2241" s="34" t="str">
        <f>IF(C2241="","",IF(E2241="",INDEX(DATABASE!$AF$13:$AF$62,MATCH($C2241,DATABASE!$AC$13:$AC$62,0)),IF(E2241="2x D11",INDEX(DATABASE!$AF$13:$AF$62,MATCH($C2241,DATABASE!$AC$13:$AC$62,0))+2*DATABASE!$AF$62,IF(E2241="3x D11",INDEX(DATABASE!$AF$13:$AF$62,MATCH($C2241,DATABASE!$AC$13:$AC$62,0))+3*DATABASE!$AF$62,""))))</f>
        <v/>
      </c>
      <c r="E2241" s="38" t="str">
        <f>IF(AND($K2241="Y",$G2241&lt;&gt;"UNYIL",$F2241&lt;DATABASE!$O$8),"2x D11",IF(AND($K2241="Y",$G2241&lt;&gt;"UNYIL",$F2241&gt;=DATABASE!$O$8),"3x D11",""))</f>
        <v/>
      </c>
      <c r="F2241" s="9" t="str">
        <f>IF('DATA ACCURATE'!N2244&lt;&gt;"",'DATA ACCURATE'!N2244,"")</f>
        <v/>
      </c>
      <c r="G2241" t="str">
        <f>IF(F2241="","",IF(F2241&lt;=DATABASE!$I$8,"UNYIL",IF(F2241&lt;=DATABASE!$J$8,"KECIL",IF(F2241&lt;DATABASE!$K$8,"TANGGUNG",IF(F2241&gt;=DATABASE!$K$8,"BESAR","")))))</f>
        <v/>
      </c>
      <c r="H2241" s="16" t="str">
        <f>IF('DATA ACCURATE'!J2244&lt;&gt;"",'DATA ACCURATE'!J2244,"")</f>
        <v/>
      </c>
      <c r="I2241" s="35" t="str">
        <f>IF(B2241&lt;&gt;"",IFERROR(VLOOKUP(B2241,'DATA TIMBANGAN'!G:M,7,FALSE),VLOOKUP(B2241,'DATA TIMBANGAN'!G:M,7)),"")</f>
        <v/>
      </c>
      <c r="J2241" s="25" t="str">
        <f>IF(H2241&lt;&gt;"",IFERROR(INDEX(DATABASE!$Z$19:$Z$38,MATCH(DATEVALUE(H2241),DATABASE!$AA$19:$AA$38,0)),INDEX(DATABASE!$Z$12:$Z$18,MATCH(WEEKDAY(H2241,2),DATABASE!$AA$12:$AA$18,0))),"")</f>
        <v/>
      </c>
      <c r="K2241" s="25" t="str">
        <f>IF('DATA ACCURATE'!V2244&lt;&gt;"",'DATA ACCURATE'!V2244,"")</f>
        <v/>
      </c>
      <c r="L2241" s="80" t="str">
        <f>IF($H2241="","",IF(OR($J2241="LIBUR",AND($L2240="LIBUR",$O2240=$O2241)),"LIBUR",IF(AND(OR($L2240="LUAR JAM KERJA 1",$L2240="LUAR JAM KERJA 2"),OR(OR(AND($H2240=$H2241,AND(OR($I2241&gt;DATABASE!$J$3,$I2241&lt;DATABASE!$J$6),((DATEVALUE($H2241)+$I2241)-(DATEVALUE($H2240)+$I2240))&lt;DATABASE!$J$6)),AND($H2240=$H2241,$O2240=$O2241,OR($I2241&gt;DATABASE!$J$6,$I2241&lt;DATABASE!$J$3))),AND(($H2241-$H2240)=1,OR($I2241&lt;DATABASE!$I$6,((DATEVALUE($H2241)+$I2241)-(DATEVALUE($H2240)+$I2240))&lt;DATABASE!$J$6))),$A2241=$A2240),"LUAR JAM KERJA 2",IF(AND(OR(WEEKDAY($H2241,2)=1,WEEKDAY($H2241,2)=2,WEEKDAY($H2241,2)=3,WEEKDAY($H2241,2)=4,WEEKDAY($H2241,2)=5),$I2241&lt;=DATABASE!$J$3,$I2241&gt;=DATABASE!$I$3),"JAM KERJA",IF(AND(WEEKDAY($H2241,2)=6,$I2241&lt;=DATABASE!$J$4,$I2241&gt;=DATABASE!$I$4),"JAM KERJA","LUAR JAM KERJA 1")))))</f>
        <v/>
      </c>
      <c r="M2241" s="33" t="str">
        <f>IF('DATA ACCURATE'!T2244&lt;&gt;"",IF('DATA ACCURATE'!T2244&gt;100,'DATA ACCURATE'!T2244/10,'DATA ACCURATE'!T2244),"")</f>
        <v/>
      </c>
      <c r="N2241" t="str">
        <f>IF(M2241="","",IF(M2241&lt;=DATABASE!$I$9,"LOKAL",IF(M2241&lt;DATABASE!$J$9,"LUAR KOTA 1",IF($M2241&gt;=DATABASE!$J$9,"LUAR KOTA 2",""))))</f>
        <v/>
      </c>
      <c r="O2241" s="38" t="str">
        <f>IF('DATA ACCURATE'!L2244&lt;&gt;"",'DATA ACCURATE'!L2244,"")</f>
        <v/>
      </c>
      <c r="Q2241" s="38">
        <f t="shared" si="238"/>
        <v>0</v>
      </c>
      <c r="R2241" s="38">
        <f t="shared" si="238"/>
        <v>0</v>
      </c>
      <c r="S2241" s="38">
        <f t="shared" si="238"/>
        <v>0</v>
      </c>
      <c r="T2241" s="38">
        <f t="shared" si="238"/>
        <v>0</v>
      </c>
      <c r="U2241" s="38">
        <f t="shared" si="239"/>
        <v>0</v>
      </c>
      <c r="V2241" s="38">
        <f t="shared" si="239"/>
        <v>0</v>
      </c>
      <c r="W2241" s="38">
        <f t="shared" si="239"/>
        <v>0</v>
      </c>
      <c r="X2241" s="38">
        <f t="shared" si="240"/>
        <v>0</v>
      </c>
      <c r="Y2241" s="38">
        <f t="shared" si="240"/>
        <v>0</v>
      </c>
      <c r="Z2241" s="38">
        <f t="shared" si="240"/>
        <v>0</v>
      </c>
      <c r="AA2241" s="38">
        <f t="shared" si="240"/>
        <v>0</v>
      </c>
      <c r="AB2241" s="38">
        <f t="shared" si="241"/>
        <v>0</v>
      </c>
      <c r="AC2241" s="38">
        <f t="shared" si="242"/>
        <v>0</v>
      </c>
      <c r="AD2241" s="38" t="str">
        <f t="shared" si="243"/>
        <v>000000000000</v>
      </c>
    </row>
    <row r="2242" spans="1:30">
      <c r="A2242" s="9" t="str">
        <f>IF('DATA ACCURATE'!A2245&lt;&gt;"",'DATA ACCURATE'!A2245,"")</f>
        <v/>
      </c>
      <c r="B2242" s="9" t="str">
        <f>IF('DATA ACCURATE'!D2245&lt;&gt;"",'DATA ACCURATE'!D2245,"")</f>
        <v/>
      </c>
      <c r="C2242" s="38" t="str">
        <f>IF($AD2242="000000000000","",INDEX(DATABASE!$W$12:$W$71,MATCH($AD2242,DATABASE!$V$12:$V$71,0)))</f>
        <v/>
      </c>
      <c r="D2242" s="34" t="str">
        <f>IF(C2242="","",IF(E2242="",INDEX(DATABASE!$AF$13:$AF$62,MATCH($C2242,DATABASE!$AC$13:$AC$62,0)),IF(E2242="2x D11",INDEX(DATABASE!$AF$13:$AF$62,MATCH($C2242,DATABASE!$AC$13:$AC$62,0))+2*DATABASE!$AF$62,IF(E2242="3x D11",INDEX(DATABASE!$AF$13:$AF$62,MATCH($C2242,DATABASE!$AC$13:$AC$62,0))+3*DATABASE!$AF$62,""))))</f>
        <v/>
      </c>
      <c r="E2242" s="38" t="str">
        <f>IF(AND($K2242="Y",$G2242&lt;&gt;"UNYIL",$F2242&lt;DATABASE!$O$8),"2x D11",IF(AND($K2242="Y",$G2242&lt;&gt;"UNYIL",$F2242&gt;=DATABASE!$O$8),"3x D11",""))</f>
        <v/>
      </c>
      <c r="F2242" s="9" t="str">
        <f>IF('DATA ACCURATE'!N2245&lt;&gt;"",'DATA ACCURATE'!N2245,"")</f>
        <v/>
      </c>
      <c r="G2242" t="str">
        <f>IF(F2242="","",IF(F2242&lt;=DATABASE!$I$8,"UNYIL",IF(F2242&lt;=DATABASE!$J$8,"KECIL",IF(F2242&lt;DATABASE!$K$8,"TANGGUNG",IF(F2242&gt;=DATABASE!$K$8,"BESAR","")))))</f>
        <v/>
      </c>
      <c r="H2242" s="16" t="str">
        <f>IF('DATA ACCURATE'!J2245&lt;&gt;"",'DATA ACCURATE'!J2245,"")</f>
        <v/>
      </c>
      <c r="I2242" s="35" t="str">
        <f>IF(B2242&lt;&gt;"",IFERROR(VLOOKUP(B2242,'DATA TIMBANGAN'!G:M,7,FALSE),VLOOKUP(B2242,'DATA TIMBANGAN'!G:M,7)),"")</f>
        <v/>
      </c>
      <c r="J2242" s="25" t="str">
        <f>IF(H2242&lt;&gt;"",IFERROR(INDEX(DATABASE!$Z$19:$Z$38,MATCH(DATEVALUE(H2242),DATABASE!$AA$19:$AA$38,0)),INDEX(DATABASE!$Z$12:$Z$18,MATCH(WEEKDAY(H2242,2),DATABASE!$AA$12:$AA$18,0))),"")</f>
        <v/>
      </c>
      <c r="K2242" s="25" t="str">
        <f>IF('DATA ACCURATE'!V2245&lt;&gt;"",'DATA ACCURATE'!V2245,"")</f>
        <v/>
      </c>
      <c r="L2242" s="80" t="str">
        <f>IF($H2242="","",IF(OR($J2242="LIBUR",AND($L2241="LIBUR",$O2241=$O2242)),"LIBUR",IF(AND(OR($L2241="LUAR JAM KERJA 1",$L2241="LUAR JAM KERJA 2"),OR(OR(AND($H2241=$H2242,AND(OR($I2242&gt;DATABASE!$J$3,$I2242&lt;DATABASE!$J$6),((DATEVALUE($H2242)+$I2242)-(DATEVALUE($H2241)+$I2241))&lt;DATABASE!$J$6)),AND($H2241=$H2242,$O2241=$O2242,OR($I2242&gt;DATABASE!$J$6,$I2242&lt;DATABASE!$J$3))),AND(($H2242-$H2241)=1,OR($I2242&lt;DATABASE!$I$6,((DATEVALUE($H2242)+$I2242)-(DATEVALUE($H2241)+$I2241))&lt;DATABASE!$J$6))),$A2242=$A2241),"LUAR JAM KERJA 2",IF(AND(OR(WEEKDAY($H2242,2)=1,WEEKDAY($H2242,2)=2,WEEKDAY($H2242,2)=3,WEEKDAY($H2242,2)=4,WEEKDAY($H2242,2)=5),$I2242&lt;=DATABASE!$J$3,$I2242&gt;=DATABASE!$I$3),"JAM KERJA",IF(AND(WEEKDAY($H2242,2)=6,$I2242&lt;=DATABASE!$J$4,$I2242&gt;=DATABASE!$I$4),"JAM KERJA","LUAR JAM KERJA 1")))))</f>
        <v/>
      </c>
      <c r="M2242" s="33" t="str">
        <f>IF('DATA ACCURATE'!T2245&lt;&gt;"",IF('DATA ACCURATE'!T2245&gt;100,'DATA ACCURATE'!T2245/10,'DATA ACCURATE'!T2245),"")</f>
        <v/>
      </c>
      <c r="N2242" t="str">
        <f>IF(M2242="","",IF(M2242&lt;=DATABASE!$I$9,"LOKAL",IF(M2242&lt;DATABASE!$J$9,"LUAR KOTA 1",IF($M2242&gt;=DATABASE!$J$9,"LUAR KOTA 2",""))))</f>
        <v/>
      </c>
      <c r="O2242" s="38" t="str">
        <f>IF('DATA ACCURATE'!L2245&lt;&gt;"",'DATA ACCURATE'!L2245,"")</f>
        <v/>
      </c>
      <c r="Q2242" s="38">
        <f t="shared" si="238"/>
        <v>0</v>
      </c>
      <c r="R2242" s="38">
        <f t="shared" si="238"/>
        <v>0</v>
      </c>
      <c r="S2242" s="38">
        <f t="shared" si="238"/>
        <v>0</v>
      </c>
      <c r="T2242" s="38">
        <f t="shared" ref="T2242:T2305" si="244">IF($G2242=T$1,1,0)</f>
        <v>0</v>
      </c>
      <c r="U2242" s="38">
        <f t="shared" si="239"/>
        <v>0</v>
      </c>
      <c r="V2242" s="38">
        <f t="shared" si="239"/>
        <v>0</v>
      </c>
      <c r="W2242" s="38">
        <f t="shared" si="239"/>
        <v>0</v>
      </c>
      <c r="X2242" s="38">
        <f t="shared" si="240"/>
        <v>0</v>
      </c>
      <c r="Y2242" s="38">
        <f t="shared" si="240"/>
        <v>0</v>
      </c>
      <c r="Z2242" s="38">
        <f t="shared" si="240"/>
        <v>0</v>
      </c>
      <c r="AA2242" s="38">
        <f t="shared" ref="AA2242:AA2305" si="245">IF($L2242=AA$1,1,0)</f>
        <v>0</v>
      </c>
      <c r="AB2242" s="38">
        <f t="shared" si="241"/>
        <v>0</v>
      </c>
      <c r="AC2242" s="38">
        <f t="shared" si="242"/>
        <v>0</v>
      </c>
      <c r="AD2242" s="38" t="str">
        <f t="shared" si="243"/>
        <v>000000000000</v>
      </c>
    </row>
    <row r="2243" spans="1:30">
      <c r="A2243" s="9" t="str">
        <f>IF('DATA ACCURATE'!A2246&lt;&gt;"",'DATA ACCURATE'!A2246,"")</f>
        <v/>
      </c>
      <c r="B2243" s="9" t="str">
        <f>IF('DATA ACCURATE'!D2246&lt;&gt;"",'DATA ACCURATE'!D2246,"")</f>
        <v/>
      </c>
      <c r="C2243" s="38" t="str">
        <f>IF($AD2243="000000000000","",INDEX(DATABASE!$W$12:$W$71,MATCH($AD2243,DATABASE!$V$12:$V$71,0)))</f>
        <v/>
      </c>
      <c r="D2243" s="34" t="str">
        <f>IF(C2243="","",IF(E2243="",INDEX(DATABASE!$AF$13:$AF$62,MATCH($C2243,DATABASE!$AC$13:$AC$62,0)),IF(E2243="2x D11",INDEX(DATABASE!$AF$13:$AF$62,MATCH($C2243,DATABASE!$AC$13:$AC$62,0))+2*DATABASE!$AF$62,IF(E2243="3x D11",INDEX(DATABASE!$AF$13:$AF$62,MATCH($C2243,DATABASE!$AC$13:$AC$62,0))+3*DATABASE!$AF$62,""))))</f>
        <v/>
      </c>
      <c r="E2243" s="38" t="str">
        <f>IF(AND($K2243="Y",$G2243&lt;&gt;"UNYIL",$F2243&lt;DATABASE!$O$8),"2x D11",IF(AND($K2243="Y",$G2243&lt;&gt;"UNYIL",$F2243&gt;=DATABASE!$O$8),"3x D11",""))</f>
        <v/>
      </c>
      <c r="F2243" s="9" t="str">
        <f>IF('DATA ACCURATE'!N2246&lt;&gt;"",'DATA ACCURATE'!N2246,"")</f>
        <v/>
      </c>
      <c r="G2243" t="str">
        <f>IF(F2243="","",IF(F2243&lt;=DATABASE!$I$8,"UNYIL",IF(F2243&lt;=DATABASE!$J$8,"KECIL",IF(F2243&lt;DATABASE!$K$8,"TANGGUNG",IF(F2243&gt;=DATABASE!$K$8,"BESAR","")))))</f>
        <v/>
      </c>
      <c r="H2243" s="16" t="str">
        <f>IF('DATA ACCURATE'!J2246&lt;&gt;"",'DATA ACCURATE'!J2246,"")</f>
        <v/>
      </c>
      <c r="I2243" s="35" t="str">
        <f>IF(B2243&lt;&gt;"",IFERROR(VLOOKUP(B2243,'DATA TIMBANGAN'!G:M,7,FALSE),VLOOKUP(B2243,'DATA TIMBANGAN'!G:M,7)),"")</f>
        <v/>
      </c>
      <c r="J2243" s="25" t="str">
        <f>IF(H2243&lt;&gt;"",IFERROR(INDEX(DATABASE!$Z$19:$Z$38,MATCH(DATEVALUE(H2243),DATABASE!$AA$19:$AA$38,0)),INDEX(DATABASE!$Z$12:$Z$18,MATCH(WEEKDAY(H2243,2),DATABASE!$AA$12:$AA$18,0))),"")</f>
        <v/>
      </c>
      <c r="K2243" s="25" t="str">
        <f>IF('DATA ACCURATE'!V2246&lt;&gt;"",'DATA ACCURATE'!V2246,"")</f>
        <v/>
      </c>
      <c r="L2243" s="80" t="str">
        <f>IF($H2243="","",IF(OR($J2243="LIBUR",AND($L2242="LIBUR",$O2242=$O2243)),"LIBUR",IF(AND(OR($L2242="LUAR JAM KERJA 1",$L2242="LUAR JAM KERJA 2"),OR(OR(AND($H2242=$H2243,AND(OR($I2243&gt;DATABASE!$J$3,$I2243&lt;DATABASE!$J$6),((DATEVALUE($H2243)+$I2243)-(DATEVALUE($H2242)+$I2242))&lt;DATABASE!$J$6)),AND($H2242=$H2243,$O2242=$O2243,OR($I2243&gt;DATABASE!$J$6,$I2243&lt;DATABASE!$J$3))),AND(($H2243-$H2242)=1,OR($I2243&lt;DATABASE!$I$6,((DATEVALUE($H2243)+$I2243)-(DATEVALUE($H2242)+$I2242))&lt;DATABASE!$J$6))),$A2243=$A2242),"LUAR JAM KERJA 2",IF(AND(OR(WEEKDAY($H2243,2)=1,WEEKDAY($H2243,2)=2,WEEKDAY($H2243,2)=3,WEEKDAY($H2243,2)=4,WEEKDAY($H2243,2)=5),$I2243&lt;=DATABASE!$J$3,$I2243&gt;=DATABASE!$I$3),"JAM KERJA",IF(AND(WEEKDAY($H2243,2)=6,$I2243&lt;=DATABASE!$J$4,$I2243&gt;=DATABASE!$I$4),"JAM KERJA","LUAR JAM KERJA 1")))))</f>
        <v/>
      </c>
      <c r="M2243" s="33" t="str">
        <f>IF('DATA ACCURATE'!T2246&lt;&gt;"",IF('DATA ACCURATE'!T2246&gt;100,'DATA ACCURATE'!T2246/10,'DATA ACCURATE'!T2246),"")</f>
        <v/>
      </c>
      <c r="N2243" t="str">
        <f>IF(M2243="","",IF(M2243&lt;=DATABASE!$I$9,"LOKAL",IF(M2243&lt;DATABASE!$J$9,"LUAR KOTA 1",IF($M2243&gt;=DATABASE!$J$9,"LUAR KOTA 2",""))))</f>
        <v/>
      </c>
      <c r="O2243" s="38" t="str">
        <f>IF('DATA ACCURATE'!L2246&lt;&gt;"",'DATA ACCURATE'!L2246,"")</f>
        <v/>
      </c>
      <c r="Q2243" s="38">
        <f t="shared" ref="Q2243:T2306" si="246">IF($G2243=Q$1,1,0)</f>
        <v>0</v>
      </c>
      <c r="R2243" s="38">
        <f t="shared" si="246"/>
        <v>0</v>
      </c>
      <c r="S2243" s="38">
        <f t="shared" si="246"/>
        <v>0</v>
      </c>
      <c r="T2243" s="38">
        <f t="shared" si="244"/>
        <v>0</v>
      </c>
      <c r="U2243" s="38">
        <f t="shared" ref="U2243:W2306" si="247">IF($N2243=U$1,1,0)</f>
        <v>0</v>
      </c>
      <c r="V2243" s="38">
        <f t="shared" si="247"/>
        <v>0</v>
      </c>
      <c r="W2243" s="38">
        <f t="shared" si="247"/>
        <v>0</v>
      </c>
      <c r="X2243" s="38">
        <f t="shared" ref="X2243:AA2306" si="248">IF($L2243=X$1,1,0)</f>
        <v>0</v>
      </c>
      <c r="Y2243" s="38">
        <f t="shared" si="248"/>
        <v>0</v>
      </c>
      <c r="Z2243" s="38">
        <f t="shared" si="248"/>
        <v>0</v>
      </c>
      <c r="AA2243" s="38">
        <f t="shared" si="245"/>
        <v>0</v>
      </c>
      <c r="AB2243" s="38">
        <f t="shared" ref="AB2243:AB2306" si="249">IF(AND($G2243="UNYIL",$K2243="Y"),1,0)</f>
        <v>0</v>
      </c>
      <c r="AC2243" s="38">
        <f t="shared" ref="AC2243:AC2306" si="250">IF($E2243="2x D11",2,IF($E2243="3x D11",3,0))</f>
        <v>0</v>
      </c>
      <c r="AD2243" s="38" t="str">
        <f t="shared" ref="AD2243:AD2306" si="251">Q2243&amp;R2243&amp;S2243&amp;T2243&amp;U2243&amp;V2243&amp;W2243&amp;X2243&amp;Y2243&amp;Z2243&amp;AA2243&amp;AB2243</f>
        <v>000000000000</v>
      </c>
    </row>
    <row r="2244" spans="1:30">
      <c r="A2244" s="9" t="str">
        <f>IF('DATA ACCURATE'!A2247&lt;&gt;"",'DATA ACCURATE'!A2247,"")</f>
        <v/>
      </c>
      <c r="B2244" s="9" t="str">
        <f>IF('DATA ACCURATE'!D2247&lt;&gt;"",'DATA ACCURATE'!D2247,"")</f>
        <v/>
      </c>
      <c r="C2244" s="38" t="str">
        <f>IF($AD2244="000000000000","",INDEX(DATABASE!$W$12:$W$71,MATCH($AD2244,DATABASE!$V$12:$V$71,0)))</f>
        <v/>
      </c>
      <c r="D2244" s="34" t="str">
        <f>IF(C2244="","",IF(E2244="",INDEX(DATABASE!$AF$13:$AF$62,MATCH($C2244,DATABASE!$AC$13:$AC$62,0)),IF(E2244="2x D11",INDEX(DATABASE!$AF$13:$AF$62,MATCH($C2244,DATABASE!$AC$13:$AC$62,0))+2*DATABASE!$AF$62,IF(E2244="3x D11",INDEX(DATABASE!$AF$13:$AF$62,MATCH($C2244,DATABASE!$AC$13:$AC$62,0))+3*DATABASE!$AF$62,""))))</f>
        <v/>
      </c>
      <c r="E2244" s="38" t="str">
        <f>IF(AND($K2244="Y",$G2244&lt;&gt;"UNYIL",$F2244&lt;DATABASE!$O$8),"2x D11",IF(AND($K2244="Y",$G2244&lt;&gt;"UNYIL",$F2244&gt;=DATABASE!$O$8),"3x D11",""))</f>
        <v/>
      </c>
      <c r="F2244" s="9" t="str">
        <f>IF('DATA ACCURATE'!N2247&lt;&gt;"",'DATA ACCURATE'!N2247,"")</f>
        <v/>
      </c>
      <c r="G2244" t="str">
        <f>IF(F2244="","",IF(F2244&lt;=DATABASE!$I$8,"UNYIL",IF(F2244&lt;=DATABASE!$J$8,"KECIL",IF(F2244&lt;DATABASE!$K$8,"TANGGUNG",IF(F2244&gt;=DATABASE!$K$8,"BESAR","")))))</f>
        <v/>
      </c>
      <c r="H2244" s="16" t="str">
        <f>IF('DATA ACCURATE'!J2247&lt;&gt;"",'DATA ACCURATE'!J2247,"")</f>
        <v/>
      </c>
      <c r="I2244" s="35" t="str">
        <f>IF(B2244&lt;&gt;"",IFERROR(VLOOKUP(B2244,'DATA TIMBANGAN'!G:M,7,FALSE),VLOOKUP(B2244,'DATA TIMBANGAN'!G:M,7)),"")</f>
        <v/>
      </c>
      <c r="J2244" s="25" t="str">
        <f>IF(H2244&lt;&gt;"",IFERROR(INDEX(DATABASE!$Z$19:$Z$38,MATCH(DATEVALUE(H2244),DATABASE!$AA$19:$AA$38,0)),INDEX(DATABASE!$Z$12:$Z$18,MATCH(WEEKDAY(H2244,2),DATABASE!$AA$12:$AA$18,0))),"")</f>
        <v/>
      </c>
      <c r="K2244" s="25" t="str">
        <f>IF('DATA ACCURATE'!V2247&lt;&gt;"",'DATA ACCURATE'!V2247,"")</f>
        <v/>
      </c>
      <c r="L2244" s="80" t="str">
        <f>IF($H2244="","",IF(OR($J2244="LIBUR",AND($L2243="LIBUR",$O2243=$O2244)),"LIBUR",IF(AND(OR($L2243="LUAR JAM KERJA 1",$L2243="LUAR JAM KERJA 2"),OR(OR(AND($H2243=$H2244,AND(OR($I2244&gt;DATABASE!$J$3,$I2244&lt;DATABASE!$J$6),((DATEVALUE($H2244)+$I2244)-(DATEVALUE($H2243)+$I2243))&lt;DATABASE!$J$6)),AND($H2243=$H2244,$O2243=$O2244,OR($I2244&gt;DATABASE!$J$6,$I2244&lt;DATABASE!$J$3))),AND(($H2244-$H2243)=1,OR($I2244&lt;DATABASE!$I$6,((DATEVALUE($H2244)+$I2244)-(DATEVALUE($H2243)+$I2243))&lt;DATABASE!$J$6))),$A2244=$A2243),"LUAR JAM KERJA 2",IF(AND(OR(WEEKDAY($H2244,2)=1,WEEKDAY($H2244,2)=2,WEEKDAY($H2244,2)=3,WEEKDAY($H2244,2)=4,WEEKDAY($H2244,2)=5),$I2244&lt;=DATABASE!$J$3,$I2244&gt;=DATABASE!$I$3),"JAM KERJA",IF(AND(WEEKDAY($H2244,2)=6,$I2244&lt;=DATABASE!$J$4,$I2244&gt;=DATABASE!$I$4),"JAM KERJA","LUAR JAM KERJA 1")))))</f>
        <v/>
      </c>
      <c r="M2244" s="33" t="str">
        <f>IF('DATA ACCURATE'!T2247&lt;&gt;"",IF('DATA ACCURATE'!T2247&gt;100,'DATA ACCURATE'!T2247/10,'DATA ACCURATE'!T2247),"")</f>
        <v/>
      </c>
      <c r="N2244" t="str">
        <f>IF(M2244="","",IF(M2244&lt;=DATABASE!$I$9,"LOKAL",IF(M2244&lt;DATABASE!$J$9,"LUAR KOTA 1",IF($M2244&gt;=DATABASE!$J$9,"LUAR KOTA 2",""))))</f>
        <v/>
      </c>
      <c r="O2244" s="38" t="str">
        <f>IF('DATA ACCURATE'!L2247&lt;&gt;"",'DATA ACCURATE'!L2247,"")</f>
        <v/>
      </c>
      <c r="Q2244" s="38">
        <f t="shared" si="246"/>
        <v>0</v>
      </c>
      <c r="R2244" s="38">
        <f t="shared" si="246"/>
        <v>0</v>
      </c>
      <c r="S2244" s="38">
        <f t="shared" si="246"/>
        <v>0</v>
      </c>
      <c r="T2244" s="38">
        <f t="shared" si="244"/>
        <v>0</v>
      </c>
      <c r="U2244" s="38">
        <f t="shared" si="247"/>
        <v>0</v>
      </c>
      <c r="V2244" s="38">
        <f t="shared" si="247"/>
        <v>0</v>
      </c>
      <c r="W2244" s="38">
        <f t="shared" si="247"/>
        <v>0</v>
      </c>
      <c r="X2244" s="38">
        <f t="shared" si="248"/>
        <v>0</v>
      </c>
      <c r="Y2244" s="38">
        <f t="shared" si="248"/>
        <v>0</v>
      </c>
      <c r="Z2244" s="38">
        <f t="shared" si="248"/>
        <v>0</v>
      </c>
      <c r="AA2244" s="38">
        <f t="shared" si="245"/>
        <v>0</v>
      </c>
      <c r="AB2244" s="38">
        <f t="shared" si="249"/>
        <v>0</v>
      </c>
      <c r="AC2244" s="38">
        <f t="shared" si="250"/>
        <v>0</v>
      </c>
      <c r="AD2244" s="38" t="str">
        <f t="shared" si="251"/>
        <v>000000000000</v>
      </c>
    </row>
    <row r="2245" spans="1:30">
      <c r="A2245" s="9" t="str">
        <f>IF('DATA ACCURATE'!A2248&lt;&gt;"",'DATA ACCURATE'!A2248,"")</f>
        <v/>
      </c>
      <c r="B2245" s="9" t="str">
        <f>IF('DATA ACCURATE'!D2248&lt;&gt;"",'DATA ACCURATE'!D2248,"")</f>
        <v/>
      </c>
      <c r="C2245" s="38" t="str">
        <f>IF($AD2245="000000000000","",INDEX(DATABASE!$W$12:$W$71,MATCH($AD2245,DATABASE!$V$12:$V$71,0)))</f>
        <v/>
      </c>
      <c r="D2245" s="34" t="str">
        <f>IF(C2245="","",IF(E2245="",INDEX(DATABASE!$AF$13:$AF$62,MATCH($C2245,DATABASE!$AC$13:$AC$62,0)),IF(E2245="2x D11",INDEX(DATABASE!$AF$13:$AF$62,MATCH($C2245,DATABASE!$AC$13:$AC$62,0))+2*DATABASE!$AF$62,IF(E2245="3x D11",INDEX(DATABASE!$AF$13:$AF$62,MATCH($C2245,DATABASE!$AC$13:$AC$62,0))+3*DATABASE!$AF$62,""))))</f>
        <v/>
      </c>
      <c r="E2245" s="38" t="str">
        <f>IF(AND($K2245="Y",$G2245&lt;&gt;"UNYIL",$F2245&lt;DATABASE!$O$8),"2x D11",IF(AND($K2245="Y",$G2245&lt;&gt;"UNYIL",$F2245&gt;=DATABASE!$O$8),"3x D11",""))</f>
        <v/>
      </c>
      <c r="F2245" s="9" t="str">
        <f>IF('DATA ACCURATE'!N2248&lt;&gt;"",'DATA ACCURATE'!N2248,"")</f>
        <v/>
      </c>
      <c r="G2245" t="str">
        <f>IF(F2245="","",IF(F2245&lt;=DATABASE!$I$8,"UNYIL",IF(F2245&lt;=DATABASE!$J$8,"KECIL",IF(F2245&lt;DATABASE!$K$8,"TANGGUNG",IF(F2245&gt;=DATABASE!$K$8,"BESAR","")))))</f>
        <v/>
      </c>
      <c r="H2245" s="16" t="str">
        <f>IF('DATA ACCURATE'!J2248&lt;&gt;"",'DATA ACCURATE'!J2248,"")</f>
        <v/>
      </c>
      <c r="I2245" s="35" t="str">
        <f>IF(B2245&lt;&gt;"",IFERROR(VLOOKUP(B2245,'DATA TIMBANGAN'!G:M,7,FALSE),VLOOKUP(B2245,'DATA TIMBANGAN'!G:M,7)),"")</f>
        <v/>
      </c>
      <c r="J2245" s="25" t="str">
        <f>IF(H2245&lt;&gt;"",IFERROR(INDEX(DATABASE!$Z$19:$Z$38,MATCH(DATEVALUE(H2245),DATABASE!$AA$19:$AA$38,0)),INDEX(DATABASE!$Z$12:$Z$18,MATCH(WEEKDAY(H2245,2),DATABASE!$AA$12:$AA$18,0))),"")</f>
        <v/>
      </c>
      <c r="K2245" s="25" t="str">
        <f>IF('DATA ACCURATE'!V2248&lt;&gt;"",'DATA ACCURATE'!V2248,"")</f>
        <v/>
      </c>
      <c r="L2245" s="80" t="str">
        <f>IF($H2245="","",IF(OR($J2245="LIBUR",AND($L2244="LIBUR",$O2244=$O2245)),"LIBUR",IF(AND(OR($L2244="LUAR JAM KERJA 1",$L2244="LUAR JAM KERJA 2"),OR(OR(AND($H2244=$H2245,AND(OR($I2245&gt;DATABASE!$J$3,$I2245&lt;DATABASE!$J$6),((DATEVALUE($H2245)+$I2245)-(DATEVALUE($H2244)+$I2244))&lt;DATABASE!$J$6)),AND($H2244=$H2245,$O2244=$O2245,OR($I2245&gt;DATABASE!$J$6,$I2245&lt;DATABASE!$J$3))),AND(($H2245-$H2244)=1,OR($I2245&lt;DATABASE!$I$6,((DATEVALUE($H2245)+$I2245)-(DATEVALUE($H2244)+$I2244))&lt;DATABASE!$J$6))),$A2245=$A2244),"LUAR JAM KERJA 2",IF(AND(OR(WEEKDAY($H2245,2)=1,WEEKDAY($H2245,2)=2,WEEKDAY($H2245,2)=3,WEEKDAY($H2245,2)=4,WEEKDAY($H2245,2)=5),$I2245&lt;=DATABASE!$J$3,$I2245&gt;=DATABASE!$I$3),"JAM KERJA",IF(AND(WEEKDAY($H2245,2)=6,$I2245&lt;=DATABASE!$J$4,$I2245&gt;=DATABASE!$I$4),"JAM KERJA","LUAR JAM KERJA 1")))))</f>
        <v/>
      </c>
      <c r="M2245" s="33" t="str">
        <f>IF('DATA ACCURATE'!T2248&lt;&gt;"",IF('DATA ACCURATE'!T2248&gt;100,'DATA ACCURATE'!T2248/10,'DATA ACCURATE'!T2248),"")</f>
        <v/>
      </c>
      <c r="N2245" t="str">
        <f>IF(M2245="","",IF(M2245&lt;=DATABASE!$I$9,"LOKAL",IF(M2245&lt;DATABASE!$J$9,"LUAR KOTA 1",IF($M2245&gt;=DATABASE!$J$9,"LUAR KOTA 2",""))))</f>
        <v/>
      </c>
      <c r="O2245" s="38" t="str">
        <f>IF('DATA ACCURATE'!L2248&lt;&gt;"",'DATA ACCURATE'!L2248,"")</f>
        <v/>
      </c>
      <c r="Q2245" s="38">
        <f t="shared" si="246"/>
        <v>0</v>
      </c>
      <c r="R2245" s="38">
        <f t="shared" si="246"/>
        <v>0</v>
      </c>
      <c r="S2245" s="38">
        <f t="shared" si="246"/>
        <v>0</v>
      </c>
      <c r="T2245" s="38">
        <f t="shared" si="244"/>
        <v>0</v>
      </c>
      <c r="U2245" s="38">
        <f t="shared" si="247"/>
        <v>0</v>
      </c>
      <c r="V2245" s="38">
        <f t="shared" si="247"/>
        <v>0</v>
      </c>
      <c r="W2245" s="38">
        <f t="shared" si="247"/>
        <v>0</v>
      </c>
      <c r="X2245" s="38">
        <f t="shared" si="248"/>
        <v>0</v>
      </c>
      <c r="Y2245" s="38">
        <f t="shared" si="248"/>
        <v>0</v>
      </c>
      <c r="Z2245" s="38">
        <f t="shared" si="248"/>
        <v>0</v>
      </c>
      <c r="AA2245" s="38">
        <f t="shared" si="245"/>
        <v>0</v>
      </c>
      <c r="AB2245" s="38">
        <f t="shared" si="249"/>
        <v>0</v>
      </c>
      <c r="AC2245" s="38">
        <f t="shared" si="250"/>
        <v>0</v>
      </c>
      <c r="AD2245" s="38" t="str">
        <f t="shared" si="251"/>
        <v>000000000000</v>
      </c>
    </row>
    <row r="2246" spans="1:30">
      <c r="A2246" s="9" t="str">
        <f>IF('DATA ACCURATE'!A2249&lt;&gt;"",'DATA ACCURATE'!A2249,"")</f>
        <v/>
      </c>
      <c r="B2246" s="9" t="str">
        <f>IF('DATA ACCURATE'!D2249&lt;&gt;"",'DATA ACCURATE'!D2249,"")</f>
        <v/>
      </c>
      <c r="C2246" s="38" t="str">
        <f>IF($AD2246="000000000000","",INDEX(DATABASE!$W$12:$W$71,MATCH($AD2246,DATABASE!$V$12:$V$71,0)))</f>
        <v/>
      </c>
      <c r="D2246" s="34" t="str">
        <f>IF(C2246="","",IF(E2246="",INDEX(DATABASE!$AF$13:$AF$62,MATCH($C2246,DATABASE!$AC$13:$AC$62,0)),IF(E2246="2x D11",INDEX(DATABASE!$AF$13:$AF$62,MATCH($C2246,DATABASE!$AC$13:$AC$62,0))+2*DATABASE!$AF$62,IF(E2246="3x D11",INDEX(DATABASE!$AF$13:$AF$62,MATCH($C2246,DATABASE!$AC$13:$AC$62,0))+3*DATABASE!$AF$62,""))))</f>
        <v/>
      </c>
      <c r="E2246" s="38" t="str">
        <f>IF(AND($K2246="Y",$G2246&lt;&gt;"UNYIL",$F2246&lt;DATABASE!$O$8),"2x D11",IF(AND($K2246="Y",$G2246&lt;&gt;"UNYIL",$F2246&gt;=DATABASE!$O$8),"3x D11",""))</f>
        <v/>
      </c>
      <c r="F2246" s="9" t="str">
        <f>IF('DATA ACCURATE'!N2249&lt;&gt;"",'DATA ACCURATE'!N2249,"")</f>
        <v/>
      </c>
      <c r="G2246" t="str">
        <f>IF(F2246="","",IF(F2246&lt;=DATABASE!$I$8,"UNYIL",IF(F2246&lt;=DATABASE!$J$8,"KECIL",IF(F2246&lt;DATABASE!$K$8,"TANGGUNG",IF(F2246&gt;=DATABASE!$K$8,"BESAR","")))))</f>
        <v/>
      </c>
      <c r="H2246" s="16" t="str">
        <f>IF('DATA ACCURATE'!J2249&lt;&gt;"",'DATA ACCURATE'!J2249,"")</f>
        <v/>
      </c>
      <c r="I2246" s="35" t="str">
        <f>IF(B2246&lt;&gt;"",IFERROR(VLOOKUP(B2246,'DATA TIMBANGAN'!G:M,7,FALSE),VLOOKUP(B2246,'DATA TIMBANGAN'!G:M,7)),"")</f>
        <v/>
      </c>
      <c r="J2246" s="25" t="str">
        <f>IF(H2246&lt;&gt;"",IFERROR(INDEX(DATABASE!$Z$19:$Z$38,MATCH(DATEVALUE(H2246),DATABASE!$AA$19:$AA$38,0)),INDEX(DATABASE!$Z$12:$Z$18,MATCH(WEEKDAY(H2246,2),DATABASE!$AA$12:$AA$18,0))),"")</f>
        <v/>
      </c>
      <c r="K2246" s="25" t="str">
        <f>IF('DATA ACCURATE'!V2249&lt;&gt;"",'DATA ACCURATE'!V2249,"")</f>
        <v/>
      </c>
      <c r="L2246" s="80" t="str">
        <f>IF($H2246="","",IF(OR($J2246="LIBUR",AND($L2245="LIBUR",$O2245=$O2246)),"LIBUR",IF(AND(OR($L2245="LUAR JAM KERJA 1",$L2245="LUAR JAM KERJA 2"),OR(OR(AND($H2245=$H2246,AND(OR($I2246&gt;DATABASE!$J$3,$I2246&lt;DATABASE!$J$6),((DATEVALUE($H2246)+$I2246)-(DATEVALUE($H2245)+$I2245))&lt;DATABASE!$J$6)),AND($H2245=$H2246,$O2245=$O2246,OR($I2246&gt;DATABASE!$J$6,$I2246&lt;DATABASE!$J$3))),AND(($H2246-$H2245)=1,OR($I2246&lt;DATABASE!$I$6,((DATEVALUE($H2246)+$I2246)-(DATEVALUE($H2245)+$I2245))&lt;DATABASE!$J$6))),$A2246=$A2245),"LUAR JAM KERJA 2",IF(AND(OR(WEEKDAY($H2246,2)=1,WEEKDAY($H2246,2)=2,WEEKDAY($H2246,2)=3,WEEKDAY($H2246,2)=4,WEEKDAY($H2246,2)=5),$I2246&lt;=DATABASE!$J$3,$I2246&gt;=DATABASE!$I$3),"JAM KERJA",IF(AND(WEEKDAY($H2246,2)=6,$I2246&lt;=DATABASE!$J$4,$I2246&gt;=DATABASE!$I$4),"JAM KERJA","LUAR JAM KERJA 1")))))</f>
        <v/>
      </c>
      <c r="M2246" s="33" t="str">
        <f>IF('DATA ACCURATE'!T2249&lt;&gt;"",IF('DATA ACCURATE'!T2249&gt;100,'DATA ACCURATE'!T2249/10,'DATA ACCURATE'!T2249),"")</f>
        <v/>
      </c>
      <c r="N2246" t="str">
        <f>IF(M2246="","",IF(M2246&lt;=DATABASE!$I$9,"LOKAL",IF(M2246&lt;DATABASE!$J$9,"LUAR KOTA 1",IF($M2246&gt;=DATABASE!$J$9,"LUAR KOTA 2",""))))</f>
        <v/>
      </c>
      <c r="O2246" s="38" t="str">
        <f>IF('DATA ACCURATE'!L2249&lt;&gt;"",'DATA ACCURATE'!L2249,"")</f>
        <v/>
      </c>
      <c r="Q2246" s="38">
        <f t="shared" si="246"/>
        <v>0</v>
      </c>
      <c r="R2246" s="38">
        <f t="shared" si="246"/>
        <v>0</v>
      </c>
      <c r="S2246" s="38">
        <f t="shared" si="246"/>
        <v>0</v>
      </c>
      <c r="T2246" s="38">
        <f t="shared" si="244"/>
        <v>0</v>
      </c>
      <c r="U2246" s="38">
        <f t="shared" si="247"/>
        <v>0</v>
      </c>
      <c r="V2246" s="38">
        <f t="shared" si="247"/>
        <v>0</v>
      </c>
      <c r="W2246" s="38">
        <f t="shared" si="247"/>
        <v>0</v>
      </c>
      <c r="X2246" s="38">
        <f t="shared" si="248"/>
        <v>0</v>
      </c>
      <c r="Y2246" s="38">
        <f t="shared" si="248"/>
        <v>0</v>
      </c>
      <c r="Z2246" s="38">
        <f t="shared" si="248"/>
        <v>0</v>
      </c>
      <c r="AA2246" s="38">
        <f t="shared" si="245"/>
        <v>0</v>
      </c>
      <c r="AB2246" s="38">
        <f t="shared" si="249"/>
        <v>0</v>
      </c>
      <c r="AC2246" s="38">
        <f t="shared" si="250"/>
        <v>0</v>
      </c>
      <c r="AD2246" s="38" t="str">
        <f t="shared" si="251"/>
        <v>000000000000</v>
      </c>
    </row>
    <row r="2247" spans="1:30">
      <c r="A2247" s="9" t="str">
        <f>IF('DATA ACCURATE'!A2250&lt;&gt;"",'DATA ACCURATE'!A2250,"")</f>
        <v/>
      </c>
      <c r="B2247" s="9" t="str">
        <f>IF('DATA ACCURATE'!D2250&lt;&gt;"",'DATA ACCURATE'!D2250,"")</f>
        <v/>
      </c>
      <c r="C2247" s="38" t="str">
        <f>IF($AD2247="000000000000","",INDEX(DATABASE!$W$12:$W$71,MATCH($AD2247,DATABASE!$V$12:$V$71,0)))</f>
        <v/>
      </c>
      <c r="D2247" s="34" t="str">
        <f>IF(C2247="","",IF(E2247="",INDEX(DATABASE!$AF$13:$AF$62,MATCH($C2247,DATABASE!$AC$13:$AC$62,0)),IF(E2247="2x D11",INDEX(DATABASE!$AF$13:$AF$62,MATCH($C2247,DATABASE!$AC$13:$AC$62,0))+2*DATABASE!$AF$62,IF(E2247="3x D11",INDEX(DATABASE!$AF$13:$AF$62,MATCH($C2247,DATABASE!$AC$13:$AC$62,0))+3*DATABASE!$AF$62,""))))</f>
        <v/>
      </c>
      <c r="E2247" s="38" t="str">
        <f>IF(AND($K2247="Y",$G2247&lt;&gt;"UNYIL",$F2247&lt;DATABASE!$O$8),"2x D11",IF(AND($K2247="Y",$G2247&lt;&gt;"UNYIL",$F2247&gt;=DATABASE!$O$8),"3x D11",""))</f>
        <v/>
      </c>
      <c r="F2247" s="9" t="str">
        <f>IF('DATA ACCURATE'!N2250&lt;&gt;"",'DATA ACCURATE'!N2250,"")</f>
        <v/>
      </c>
      <c r="G2247" t="str">
        <f>IF(F2247="","",IF(F2247&lt;=DATABASE!$I$8,"UNYIL",IF(F2247&lt;=DATABASE!$J$8,"KECIL",IF(F2247&lt;DATABASE!$K$8,"TANGGUNG",IF(F2247&gt;=DATABASE!$K$8,"BESAR","")))))</f>
        <v/>
      </c>
      <c r="H2247" s="16" t="str">
        <f>IF('DATA ACCURATE'!J2250&lt;&gt;"",'DATA ACCURATE'!J2250,"")</f>
        <v/>
      </c>
      <c r="I2247" s="35" t="str">
        <f>IF(B2247&lt;&gt;"",IFERROR(VLOOKUP(B2247,'DATA TIMBANGAN'!G:M,7,FALSE),VLOOKUP(B2247,'DATA TIMBANGAN'!G:M,7)),"")</f>
        <v/>
      </c>
      <c r="J2247" s="25" t="str">
        <f>IF(H2247&lt;&gt;"",IFERROR(INDEX(DATABASE!$Z$19:$Z$38,MATCH(DATEVALUE(H2247),DATABASE!$AA$19:$AA$38,0)),INDEX(DATABASE!$Z$12:$Z$18,MATCH(WEEKDAY(H2247,2),DATABASE!$AA$12:$AA$18,0))),"")</f>
        <v/>
      </c>
      <c r="K2247" s="25" t="str">
        <f>IF('DATA ACCURATE'!V2250&lt;&gt;"",'DATA ACCURATE'!V2250,"")</f>
        <v/>
      </c>
      <c r="L2247" s="80" t="str">
        <f>IF($H2247="","",IF(OR($J2247="LIBUR",AND($L2246="LIBUR",$O2246=$O2247)),"LIBUR",IF(AND(OR($L2246="LUAR JAM KERJA 1",$L2246="LUAR JAM KERJA 2"),OR(OR(AND($H2246=$H2247,AND(OR($I2247&gt;DATABASE!$J$3,$I2247&lt;DATABASE!$J$6),((DATEVALUE($H2247)+$I2247)-(DATEVALUE($H2246)+$I2246))&lt;DATABASE!$J$6)),AND($H2246=$H2247,$O2246=$O2247,OR($I2247&gt;DATABASE!$J$6,$I2247&lt;DATABASE!$J$3))),AND(($H2247-$H2246)=1,OR($I2247&lt;DATABASE!$I$6,((DATEVALUE($H2247)+$I2247)-(DATEVALUE($H2246)+$I2246))&lt;DATABASE!$J$6))),$A2247=$A2246),"LUAR JAM KERJA 2",IF(AND(OR(WEEKDAY($H2247,2)=1,WEEKDAY($H2247,2)=2,WEEKDAY($H2247,2)=3,WEEKDAY($H2247,2)=4,WEEKDAY($H2247,2)=5),$I2247&lt;=DATABASE!$J$3,$I2247&gt;=DATABASE!$I$3),"JAM KERJA",IF(AND(WEEKDAY($H2247,2)=6,$I2247&lt;=DATABASE!$J$4,$I2247&gt;=DATABASE!$I$4),"JAM KERJA","LUAR JAM KERJA 1")))))</f>
        <v/>
      </c>
      <c r="M2247" s="33" t="str">
        <f>IF('DATA ACCURATE'!T2250&lt;&gt;"",IF('DATA ACCURATE'!T2250&gt;100,'DATA ACCURATE'!T2250/10,'DATA ACCURATE'!T2250),"")</f>
        <v/>
      </c>
      <c r="N2247" t="str">
        <f>IF(M2247="","",IF(M2247&lt;=DATABASE!$I$9,"LOKAL",IF(M2247&lt;DATABASE!$J$9,"LUAR KOTA 1",IF($M2247&gt;=DATABASE!$J$9,"LUAR KOTA 2",""))))</f>
        <v/>
      </c>
      <c r="O2247" s="38" t="str">
        <f>IF('DATA ACCURATE'!L2250&lt;&gt;"",'DATA ACCURATE'!L2250,"")</f>
        <v/>
      </c>
      <c r="Q2247" s="38">
        <f t="shared" si="246"/>
        <v>0</v>
      </c>
      <c r="R2247" s="38">
        <f t="shared" si="246"/>
        <v>0</v>
      </c>
      <c r="S2247" s="38">
        <f t="shared" si="246"/>
        <v>0</v>
      </c>
      <c r="T2247" s="38">
        <f t="shared" si="244"/>
        <v>0</v>
      </c>
      <c r="U2247" s="38">
        <f t="shared" si="247"/>
        <v>0</v>
      </c>
      <c r="V2247" s="38">
        <f t="shared" si="247"/>
        <v>0</v>
      </c>
      <c r="W2247" s="38">
        <f t="shared" si="247"/>
        <v>0</v>
      </c>
      <c r="X2247" s="38">
        <f t="shared" si="248"/>
        <v>0</v>
      </c>
      <c r="Y2247" s="38">
        <f t="shared" si="248"/>
        <v>0</v>
      </c>
      <c r="Z2247" s="38">
        <f t="shared" si="248"/>
        <v>0</v>
      </c>
      <c r="AA2247" s="38">
        <f t="shared" si="245"/>
        <v>0</v>
      </c>
      <c r="AB2247" s="38">
        <f t="shared" si="249"/>
        <v>0</v>
      </c>
      <c r="AC2247" s="38">
        <f t="shared" si="250"/>
        <v>0</v>
      </c>
      <c r="AD2247" s="38" t="str">
        <f t="shared" si="251"/>
        <v>000000000000</v>
      </c>
    </row>
    <row r="2248" spans="1:30">
      <c r="A2248" s="9" t="str">
        <f>IF('DATA ACCURATE'!A2251&lt;&gt;"",'DATA ACCURATE'!A2251,"")</f>
        <v/>
      </c>
      <c r="B2248" s="9" t="str">
        <f>IF('DATA ACCURATE'!D2251&lt;&gt;"",'DATA ACCURATE'!D2251,"")</f>
        <v/>
      </c>
      <c r="C2248" s="38" t="str">
        <f>IF($AD2248="000000000000","",INDEX(DATABASE!$W$12:$W$71,MATCH($AD2248,DATABASE!$V$12:$V$71,0)))</f>
        <v/>
      </c>
      <c r="D2248" s="34" t="str">
        <f>IF(C2248="","",IF(E2248="",INDEX(DATABASE!$AF$13:$AF$62,MATCH($C2248,DATABASE!$AC$13:$AC$62,0)),IF(E2248="2x D11",INDEX(DATABASE!$AF$13:$AF$62,MATCH($C2248,DATABASE!$AC$13:$AC$62,0))+2*DATABASE!$AF$62,IF(E2248="3x D11",INDEX(DATABASE!$AF$13:$AF$62,MATCH($C2248,DATABASE!$AC$13:$AC$62,0))+3*DATABASE!$AF$62,""))))</f>
        <v/>
      </c>
      <c r="E2248" s="38" t="str">
        <f>IF(AND($K2248="Y",$G2248&lt;&gt;"UNYIL",$F2248&lt;DATABASE!$O$8),"2x D11",IF(AND($K2248="Y",$G2248&lt;&gt;"UNYIL",$F2248&gt;=DATABASE!$O$8),"3x D11",""))</f>
        <v/>
      </c>
      <c r="F2248" s="9" t="str">
        <f>IF('DATA ACCURATE'!N2251&lt;&gt;"",'DATA ACCURATE'!N2251,"")</f>
        <v/>
      </c>
      <c r="G2248" t="str">
        <f>IF(F2248="","",IF(F2248&lt;=DATABASE!$I$8,"UNYIL",IF(F2248&lt;=DATABASE!$J$8,"KECIL",IF(F2248&lt;DATABASE!$K$8,"TANGGUNG",IF(F2248&gt;=DATABASE!$K$8,"BESAR","")))))</f>
        <v/>
      </c>
      <c r="H2248" s="16" t="str">
        <f>IF('DATA ACCURATE'!J2251&lt;&gt;"",'DATA ACCURATE'!J2251,"")</f>
        <v/>
      </c>
      <c r="I2248" s="35" t="str">
        <f>IF(B2248&lt;&gt;"",IFERROR(VLOOKUP(B2248,'DATA TIMBANGAN'!G:M,7,FALSE),VLOOKUP(B2248,'DATA TIMBANGAN'!G:M,7)),"")</f>
        <v/>
      </c>
      <c r="J2248" s="25" t="str">
        <f>IF(H2248&lt;&gt;"",IFERROR(INDEX(DATABASE!$Z$19:$Z$38,MATCH(DATEVALUE(H2248),DATABASE!$AA$19:$AA$38,0)),INDEX(DATABASE!$Z$12:$Z$18,MATCH(WEEKDAY(H2248,2),DATABASE!$AA$12:$AA$18,0))),"")</f>
        <v/>
      </c>
      <c r="K2248" s="25" t="str">
        <f>IF('DATA ACCURATE'!V2251&lt;&gt;"",'DATA ACCURATE'!V2251,"")</f>
        <v/>
      </c>
      <c r="L2248" s="80" t="str">
        <f>IF($H2248="","",IF(OR($J2248="LIBUR",AND($L2247="LIBUR",$O2247=$O2248)),"LIBUR",IF(AND(OR($L2247="LUAR JAM KERJA 1",$L2247="LUAR JAM KERJA 2"),OR(OR(AND($H2247=$H2248,AND(OR($I2248&gt;DATABASE!$J$3,$I2248&lt;DATABASE!$J$6),((DATEVALUE($H2248)+$I2248)-(DATEVALUE($H2247)+$I2247))&lt;DATABASE!$J$6)),AND($H2247=$H2248,$O2247=$O2248,OR($I2248&gt;DATABASE!$J$6,$I2248&lt;DATABASE!$J$3))),AND(($H2248-$H2247)=1,OR($I2248&lt;DATABASE!$I$6,((DATEVALUE($H2248)+$I2248)-(DATEVALUE($H2247)+$I2247))&lt;DATABASE!$J$6))),$A2248=$A2247),"LUAR JAM KERJA 2",IF(AND(OR(WEEKDAY($H2248,2)=1,WEEKDAY($H2248,2)=2,WEEKDAY($H2248,2)=3,WEEKDAY($H2248,2)=4,WEEKDAY($H2248,2)=5),$I2248&lt;=DATABASE!$J$3,$I2248&gt;=DATABASE!$I$3),"JAM KERJA",IF(AND(WEEKDAY($H2248,2)=6,$I2248&lt;=DATABASE!$J$4,$I2248&gt;=DATABASE!$I$4),"JAM KERJA","LUAR JAM KERJA 1")))))</f>
        <v/>
      </c>
      <c r="M2248" s="33" t="str">
        <f>IF('DATA ACCURATE'!T2251&lt;&gt;"",IF('DATA ACCURATE'!T2251&gt;100,'DATA ACCURATE'!T2251/10,'DATA ACCURATE'!T2251),"")</f>
        <v/>
      </c>
      <c r="N2248" t="str">
        <f>IF(M2248="","",IF(M2248&lt;=DATABASE!$I$9,"LOKAL",IF(M2248&lt;DATABASE!$J$9,"LUAR KOTA 1",IF($M2248&gt;=DATABASE!$J$9,"LUAR KOTA 2",""))))</f>
        <v/>
      </c>
      <c r="O2248" s="38" t="str">
        <f>IF('DATA ACCURATE'!L2251&lt;&gt;"",'DATA ACCURATE'!L2251,"")</f>
        <v/>
      </c>
      <c r="Q2248" s="38">
        <f t="shared" si="246"/>
        <v>0</v>
      </c>
      <c r="R2248" s="38">
        <f t="shared" si="246"/>
        <v>0</v>
      </c>
      <c r="S2248" s="38">
        <f t="shared" si="246"/>
        <v>0</v>
      </c>
      <c r="T2248" s="38">
        <f t="shared" si="244"/>
        <v>0</v>
      </c>
      <c r="U2248" s="38">
        <f t="shared" si="247"/>
        <v>0</v>
      </c>
      <c r="V2248" s="38">
        <f t="shared" si="247"/>
        <v>0</v>
      </c>
      <c r="W2248" s="38">
        <f t="shared" si="247"/>
        <v>0</v>
      </c>
      <c r="X2248" s="38">
        <f t="shared" si="248"/>
        <v>0</v>
      </c>
      <c r="Y2248" s="38">
        <f t="shared" si="248"/>
        <v>0</v>
      </c>
      <c r="Z2248" s="38">
        <f t="shared" si="248"/>
        <v>0</v>
      </c>
      <c r="AA2248" s="38">
        <f t="shared" si="245"/>
        <v>0</v>
      </c>
      <c r="AB2248" s="38">
        <f t="shared" si="249"/>
        <v>0</v>
      </c>
      <c r="AC2248" s="38">
        <f t="shared" si="250"/>
        <v>0</v>
      </c>
      <c r="AD2248" s="38" t="str">
        <f t="shared" si="251"/>
        <v>000000000000</v>
      </c>
    </row>
    <row r="2249" spans="1:30">
      <c r="A2249" s="9" t="str">
        <f>IF('DATA ACCURATE'!A2252&lt;&gt;"",'DATA ACCURATE'!A2252,"")</f>
        <v/>
      </c>
      <c r="B2249" s="9" t="str">
        <f>IF('DATA ACCURATE'!D2252&lt;&gt;"",'DATA ACCURATE'!D2252,"")</f>
        <v/>
      </c>
      <c r="C2249" s="38" t="str">
        <f>IF($AD2249="000000000000","",INDEX(DATABASE!$W$12:$W$71,MATCH($AD2249,DATABASE!$V$12:$V$71,0)))</f>
        <v/>
      </c>
      <c r="D2249" s="34" t="str">
        <f>IF(C2249="","",IF(E2249="",INDEX(DATABASE!$AF$13:$AF$62,MATCH($C2249,DATABASE!$AC$13:$AC$62,0)),IF(E2249="2x D11",INDEX(DATABASE!$AF$13:$AF$62,MATCH($C2249,DATABASE!$AC$13:$AC$62,0))+2*DATABASE!$AF$62,IF(E2249="3x D11",INDEX(DATABASE!$AF$13:$AF$62,MATCH($C2249,DATABASE!$AC$13:$AC$62,0))+3*DATABASE!$AF$62,""))))</f>
        <v/>
      </c>
      <c r="E2249" s="38" t="str">
        <f>IF(AND($K2249="Y",$G2249&lt;&gt;"UNYIL",$F2249&lt;DATABASE!$O$8),"2x D11",IF(AND($K2249="Y",$G2249&lt;&gt;"UNYIL",$F2249&gt;=DATABASE!$O$8),"3x D11",""))</f>
        <v/>
      </c>
      <c r="F2249" s="9" t="str">
        <f>IF('DATA ACCURATE'!N2252&lt;&gt;"",'DATA ACCURATE'!N2252,"")</f>
        <v/>
      </c>
      <c r="G2249" t="str">
        <f>IF(F2249="","",IF(F2249&lt;=DATABASE!$I$8,"UNYIL",IF(F2249&lt;=DATABASE!$J$8,"KECIL",IF(F2249&lt;DATABASE!$K$8,"TANGGUNG",IF(F2249&gt;=DATABASE!$K$8,"BESAR","")))))</f>
        <v/>
      </c>
      <c r="H2249" s="16" t="str">
        <f>IF('DATA ACCURATE'!J2252&lt;&gt;"",'DATA ACCURATE'!J2252,"")</f>
        <v/>
      </c>
      <c r="I2249" s="35" t="str">
        <f>IF(B2249&lt;&gt;"",IFERROR(VLOOKUP(B2249,'DATA TIMBANGAN'!G:M,7,FALSE),VLOOKUP(B2249,'DATA TIMBANGAN'!G:M,7)),"")</f>
        <v/>
      </c>
      <c r="J2249" s="25" t="str">
        <f>IF(H2249&lt;&gt;"",IFERROR(INDEX(DATABASE!$Z$19:$Z$38,MATCH(DATEVALUE(H2249),DATABASE!$AA$19:$AA$38,0)),INDEX(DATABASE!$Z$12:$Z$18,MATCH(WEEKDAY(H2249,2),DATABASE!$AA$12:$AA$18,0))),"")</f>
        <v/>
      </c>
      <c r="K2249" s="25" t="str">
        <f>IF('DATA ACCURATE'!V2252&lt;&gt;"",'DATA ACCURATE'!V2252,"")</f>
        <v/>
      </c>
      <c r="L2249" s="80" t="str">
        <f>IF($H2249="","",IF(OR($J2249="LIBUR",AND($L2248="LIBUR",$O2248=$O2249)),"LIBUR",IF(AND(OR($L2248="LUAR JAM KERJA 1",$L2248="LUAR JAM KERJA 2"),OR(OR(AND($H2248=$H2249,AND(OR($I2249&gt;DATABASE!$J$3,$I2249&lt;DATABASE!$J$6),((DATEVALUE($H2249)+$I2249)-(DATEVALUE($H2248)+$I2248))&lt;DATABASE!$J$6)),AND($H2248=$H2249,$O2248=$O2249,OR($I2249&gt;DATABASE!$J$6,$I2249&lt;DATABASE!$J$3))),AND(($H2249-$H2248)=1,OR($I2249&lt;DATABASE!$I$6,((DATEVALUE($H2249)+$I2249)-(DATEVALUE($H2248)+$I2248))&lt;DATABASE!$J$6))),$A2249=$A2248),"LUAR JAM KERJA 2",IF(AND(OR(WEEKDAY($H2249,2)=1,WEEKDAY($H2249,2)=2,WEEKDAY($H2249,2)=3,WEEKDAY($H2249,2)=4,WEEKDAY($H2249,2)=5),$I2249&lt;=DATABASE!$J$3,$I2249&gt;=DATABASE!$I$3),"JAM KERJA",IF(AND(WEEKDAY($H2249,2)=6,$I2249&lt;=DATABASE!$J$4,$I2249&gt;=DATABASE!$I$4),"JAM KERJA","LUAR JAM KERJA 1")))))</f>
        <v/>
      </c>
      <c r="M2249" s="33" t="str">
        <f>IF('DATA ACCURATE'!T2252&lt;&gt;"",IF('DATA ACCURATE'!T2252&gt;100,'DATA ACCURATE'!T2252/10,'DATA ACCURATE'!T2252),"")</f>
        <v/>
      </c>
      <c r="N2249" t="str">
        <f>IF(M2249="","",IF(M2249&lt;=DATABASE!$I$9,"LOKAL",IF(M2249&lt;DATABASE!$J$9,"LUAR KOTA 1",IF($M2249&gt;=DATABASE!$J$9,"LUAR KOTA 2",""))))</f>
        <v/>
      </c>
      <c r="O2249" s="38" t="str">
        <f>IF('DATA ACCURATE'!L2252&lt;&gt;"",'DATA ACCURATE'!L2252,"")</f>
        <v/>
      </c>
      <c r="Q2249" s="38">
        <f t="shared" si="246"/>
        <v>0</v>
      </c>
      <c r="R2249" s="38">
        <f t="shared" si="246"/>
        <v>0</v>
      </c>
      <c r="S2249" s="38">
        <f t="shared" si="246"/>
        <v>0</v>
      </c>
      <c r="T2249" s="38">
        <f t="shared" si="244"/>
        <v>0</v>
      </c>
      <c r="U2249" s="38">
        <f t="shared" si="247"/>
        <v>0</v>
      </c>
      <c r="V2249" s="38">
        <f t="shared" si="247"/>
        <v>0</v>
      </c>
      <c r="W2249" s="38">
        <f t="shared" si="247"/>
        <v>0</v>
      </c>
      <c r="X2249" s="38">
        <f t="shared" si="248"/>
        <v>0</v>
      </c>
      <c r="Y2249" s="38">
        <f t="shared" si="248"/>
        <v>0</v>
      </c>
      <c r="Z2249" s="38">
        <f t="shared" si="248"/>
        <v>0</v>
      </c>
      <c r="AA2249" s="38">
        <f t="shared" si="245"/>
        <v>0</v>
      </c>
      <c r="AB2249" s="38">
        <f t="shared" si="249"/>
        <v>0</v>
      </c>
      <c r="AC2249" s="38">
        <f t="shared" si="250"/>
        <v>0</v>
      </c>
      <c r="AD2249" s="38" t="str">
        <f t="shared" si="251"/>
        <v>000000000000</v>
      </c>
    </row>
    <row r="2250" spans="1:30">
      <c r="A2250" s="9" t="str">
        <f>IF('DATA ACCURATE'!A2253&lt;&gt;"",'DATA ACCURATE'!A2253,"")</f>
        <v/>
      </c>
      <c r="B2250" s="9" t="str">
        <f>IF('DATA ACCURATE'!D2253&lt;&gt;"",'DATA ACCURATE'!D2253,"")</f>
        <v/>
      </c>
      <c r="C2250" s="38" t="str">
        <f>IF($AD2250="000000000000","",INDEX(DATABASE!$W$12:$W$71,MATCH($AD2250,DATABASE!$V$12:$V$71,0)))</f>
        <v/>
      </c>
      <c r="D2250" s="34" t="str">
        <f>IF(C2250="","",IF(E2250="",INDEX(DATABASE!$AF$13:$AF$62,MATCH($C2250,DATABASE!$AC$13:$AC$62,0)),IF(E2250="2x D11",INDEX(DATABASE!$AF$13:$AF$62,MATCH($C2250,DATABASE!$AC$13:$AC$62,0))+2*DATABASE!$AF$62,IF(E2250="3x D11",INDEX(DATABASE!$AF$13:$AF$62,MATCH($C2250,DATABASE!$AC$13:$AC$62,0))+3*DATABASE!$AF$62,""))))</f>
        <v/>
      </c>
      <c r="E2250" s="38" t="str">
        <f>IF(AND($K2250="Y",$G2250&lt;&gt;"UNYIL",$F2250&lt;DATABASE!$O$8),"2x D11",IF(AND($K2250="Y",$G2250&lt;&gt;"UNYIL",$F2250&gt;=DATABASE!$O$8),"3x D11",""))</f>
        <v/>
      </c>
      <c r="F2250" s="9" t="str">
        <f>IF('DATA ACCURATE'!N2253&lt;&gt;"",'DATA ACCURATE'!N2253,"")</f>
        <v/>
      </c>
      <c r="G2250" t="str">
        <f>IF(F2250="","",IF(F2250&lt;=DATABASE!$I$8,"UNYIL",IF(F2250&lt;=DATABASE!$J$8,"KECIL",IF(F2250&lt;DATABASE!$K$8,"TANGGUNG",IF(F2250&gt;=DATABASE!$K$8,"BESAR","")))))</f>
        <v/>
      </c>
      <c r="H2250" s="16" t="str">
        <f>IF('DATA ACCURATE'!J2253&lt;&gt;"",'DATA ACCURATE'!J2253,"")</f>
        <v/>
      </c>
      <c r="I2250" s="35" t="str">
        <f>IF(B2250&lt;&gt;"",IFERROR(VLOOKUP(B2250,'DATA TIMBANGAN'!G:M,7,FALSE),VLOOKUP(B2250,'DATA TIMBANGAN'!G:M,7)),"")</f>
        <v/>
      </c>
      <c r="J2250" s="25" t="str">
        <f>IF(H2250&lt;&gt;"",IFERROR(INDEX(DATABASE!$Z$19:$Z$38,MATCH(DATEVALUE(H2250),DATABASE!$AA$19:$AA$38,0)),INDEX(DATABASE!$Z$12:$Z$18,MATCH(WEEKDAY(H2250,2),DATABASE!$AA$12:$AA$18,0))),"")</f>
        <v/>
      </c>
      <c r="K2250" s="25" t="str">
        <f>IF('DATA ACCURATE'!V2253&lt;&gt;"",'DATA ACCURATE'!V2253,"")</f>
        <v/>
      </c>
      <c r="L2250" s="80" t="str">
        <f>IF($H2250="","",IF(OR($J2250="LIBUR",AND($L2249="LIBUR",$O2249=$O2250)),"LIBUR",IF(AND(OR($L2249="LUAR JAM KERJA 1",$L2249="LUAR JAM KERJA 2"),OR(OR(AND($H2249=$H2250,AND(OR($I2250&gt;DATABASE!$J$3,$I2250&lt;DATABASE!$J$6),((DATEVALUE($H2250)+$I2250)-(DATEVALUE($H2249)+$I2249))&lt;DATABASE!$J$6)),AND($H2249=$H2250,$O2249=$O2250,OR($I2250&gt;DATABASE!$J$6,$I2250&lt;DATABASE!$J$3))),AND(($H2250-$H2249)=1,OR($I2250&lt;DATABASE!$I$6,((DATEVALUE($H2250)+$I2250)-(DATEVALUE($H2249)+$I2249))&lt;DATABASE!$J$6))),$A2250=$A2249),"LUAR JAM KERJA 2",IF(AND(OR(WEEKDAY($H2250,2)=1,WEEKDAY($H2250,2)=2,WEEKDAY($H2250,2)=3,WEEKDAY($H2250,2)=4,WEEKDAY($H2250,2)=5),$I2250&lt;=DATABASE!$J$3,$I2250&gt;=DATABASE!$I$3),"JAM KERJA",IF(AND(WEEKDAY($H2250,2)=6,$I2250&lt;=DATABASE!$J$4,$I2250&gt;=DATABASE!$I$4),"JAM KERJA","LUAR JAM KERJA 1")))))</f>
        <v/>
      </c>
      <c r="M2250" s="33" t="str">
        <f>IF('DATA ACCURATE'!T2253&lt;&gt;"",IF('DATA ACCURATE'!T2253&gt;100,'DATA ACCURATE'!T2253/10,'DATA ACCURATE'!T2253),"")</f>
        <v/>
      </c>
      <c r="N2250" t="str">
        <f>IF(M2250="","",IF(M2250&lt;=DATABASE!$I$9,"LOKAL",IF(M2250&lt;DATABASE!$J$9,"LUAR KOTA 1",IF($M2250&gt;=DATABASE!$J$9,"LUAR KOTA 2",""))))</f>
        <v/>
      </c>
      <c r="O2250" s="38" t="str">
        <f>IF('DATA ACCURATE'!L2253&lt;&gt;"",'DATA ACCURATE'!L2253,"")</f>
        <v/>
      </c>
      <c r="Q2250" s="38">
        <f t="shared" si="246"/>
        <v>0</v>
      </c>
      <c r="R2250" s="38">
        <f t="shared" si="246"/>
        <v>0</v>
      </c>
      <c r="S2250" s="38">
        <f t="shared" si="246"/>
        <v>0</v>
      </c>
      <c r="T2250" s="38">
        <f t="shared" si="244"/>
        <v>0</v>
      </c>
      <c r="U2250" s="38">
        <f t="shared" si="247"/>
        <v>0</v>
      </c>
      <c r="V2250" s="38">
        <f t="shared" si="247"/>
        <v>0</v>
      </c>
      <c r="W2250" s="38">
        <f t="shared" si="247"/>
        <v>0</v>
      </c>
      <c r="X2250" s="38">
        <f t="shared" si="248"/>
        <v>0</v>
      </c>
      <c r="Y2250" s="38">
        <f t="shared" si="248"/>
        <v>0</v>
      </c>
      <c r="Z2250" s="38">
        <f t="shared" si="248"/>
        <v>0</v>
      </c>
      <c r="AA2250" s="38">
        <f t="shared" si="245"/>
        <v>0</v>
      </c>
      <c r="AB2250" s="38">
        <f t="shared" si="249"/>
        <v>0</v>
      </c>
      <c r="AC2250" s="38">
        <f t="shared" si="250"/>
        <v>0</v>
      </c>
      <c r="AD2250" s="38" t="str">
        <f t="shared" si="251"/>
        <v>000000000000</v>
      </c>
    </row>
    <row r="2251" spans="1:30">
      <c r="A2251" s="9" t="str">
        <f>IF('DATA ACCURATE'!A2254&lt;&gt;"",'DATA ACCURATE'!A2254,"")</f>
        <v/>
      </c>
      <c r="B2251" s="9" t="str">
        <f>IF('DATA ACCURATE'!D2254&lt;&gt;"",'DATA ACCURATE'!D2254,"")</f>
        <v/>
      </c>
      <c r="C2251" s="38" t="str">
        <f>IF($AD2251="000000000000","",INDEX(DATABASE!$W$12:$W$71,MATCH($AD2251,DATABASE!$V$12:$V$71,0)))</f>
        <v/>
      </c>
      <c r="D2251" s="34" t="str">
        <f>IF(C2251="","",IF(E2251="",INDEX(DATABASE!$AF$13:$AF$62,MATCH($C2251,DATABASE!$AC$13:$AC$62,0)),IF(E2251="2x D11",INDEX(DATABASE!$AF$13:$AF$62,MATCH($C2251,DATABASE!$AC$13:$AC$62,0))+2*DATABASE!$AF$62,IF(E2251="3x D11",INDEX(DATABASE!$AF$13:$AF$62,MATCH($C2251,DATABASE!$AC$13:$AC$62,0))+3*DATABASE!$AF$62,""))))</f>
        <v/>
      </c>
      <c r="E2251" s="38" t="str">
        <f>IF(AND($K2251="Y",$G2251&lt;&gt;"UNYIL",$F2251&lt;DATABASE!$O$8),"2x D11",IF(AND($K2251="Y",$G2251&lt;&gt;"UNYIL",$F2251&gt;=DATABASE!$O$8),"3x D11",""))</f>
        <v/>
      </c>
      <c r="F2251" s="9" t="str">
        <f>IF('DATA ACCURATE'!N2254&lt;&gt;"",'DATA ACCURATE'!N2254,"")</f>
        <v/>
      </c>
      <c r="G2251" t="str">
        <f>IF(F2251="","",IF(F2251&lt;=DATABASE!$I$8,"UNYIL",IF(F2251&lt;=DATABASE!$J$8,"KECIL",IF(F2251&lt;DATABASE!$K$8,"TANGGUNG",IF(F2251&gt;=DATABASE!$K$8,"BESAR","")))))</f>
        <v/>
      </c>
      <c r="H2251" s="16" t="str">
        <f>IF('DATA ACCURATE'!J2254&lt;&gt;"",'DATA ACCURATE'!J2254,"")</f>
        <v/>
      </c>
      <c r="I2251" s="35" t="str">
        <f>IF(B2251&lt;&gt;"",IFERROR(VLOOKUP(B2251,'DATA TIMBANGAN'!G:M,7,FALSE),VLOOKUP(B2251,'DATA TIMBANGAN'!G:M,7)),"")</f>
        <v/>
      </c>
      <c r="J2251" s="25" t="str">
        <f>IF(H2251&lt;&gt;"",IFERROR(INDEX(DATABASE!$Z$19:$Z$38,MATCH(DATEVALUE(H2251),DATABASE!$AA$19:$AA$38,0)),INDEX(DATABASE!$Z$12:$Z$18,MATCH(WEEKDAY(H2251,2),DATABASE!$AA$12:$AA$18,0))),"")</f>
        <v/>
      </c>
      <c r="K2251" s="25" t="str">
        <f>IF('DATA ACCURATE'!V2254&lt;&gt;"",'DATA ACCURATE'!V2254,"")</f>
        <v/>
      </c>
      <c r="L2251" s="80" t="str">
        <f>IF($H2251="","",IF(OR($J2251="LIBUR",AND($L2250="LIBUR",$O2250=$O2251)),"LIBUR",IF(AND(OR($L2250="LUAR JAM KERJA 1",$L2250="LUAR JAM KERJA 2"),OR(OR(AND($H2250=$H2251,AND(OR($I2251&gt;DATABASE!$J$3,$I2251&lt;DATABASE!$J$6),((DATEVALUE($H2251)+$I2251)-(DATEVALUE($H2250)+$I2250))&lt;DATABASE!$J$6)),AND($H2250=$H2251,$O2250=$O2251,OR($I2251&gt;DATABASE!$J$6,$I2251&lt;DATABASE!$J$3))),AND(($H2251-$H2250)=1,OR($I2251&lt;DATABASE!$I$6,((DATEVALUE($H2251)+$I2251)-(DATEVALUE($H2250)+$I2250))&lt;DATABASE!$J$6))),$A2251=$A2250),"LUAR JAM KERJA 2",IF(AND(OR(WEEKDAY($H2251,2)=1,WEEKDAY($H2251,2)=2,WEEKDAY($H2251,2)=3,WEEKDAY($H2251,2)=4,WEEKDAY($H2251,2)=5),$I2251&lt;=DATABASE!$J$3,$I2251&gt;=DATABASE!$I$3),"JAM KERJA",IF(AND(WEEKDAY($H2251,2)=6,$I2251&lt;=DATABASE!$J$4,$I2251&gt;=DATABASE!$I$4),"JAM KERJA","LUAR JAM KERJA 1")))))</f>
        <v/>
      </c>
      <c r="M2251" s="33" t="str">
        <f>IF('DATA ACCURATE'!T2254&lt;&gt;"",IF('DATA ACCURATE'!T2254&gt;100,'DATA ACCURATE'!T2254/10,'DATA ACCURATE'!T2254),"")</f>
        <v/>
      </c>
      <c r="N2251" t="str">
        <f>IF(M2251="","",IF(M2251&lt;=DATABASE!$I$9,"LOKAL",IF(M2251&lt;DATABASE!$J$9,"LUAR KOTA 1",IF($M2251&gt;=DATABASE!$J$9,"LUAR KOTA 2",""))))</f>
        <v/>
      </c>
      <c r="O2251" s="38" t="str">
        <f>IF('DATA ACCURATE'!L2254&lt;&gt;"",'DATA ACCURATE'!L2254,"")</f>
        <v/>
      </c>
      <c r="Q2251" s="38">
        <f t="shared" si="246"/>
        <v>0</v>
      </c>
      <c r="R2251" s="38">
        <f t="shared" si="246"/>
        <v>0</v>
      </c>
      <c r="S2251" s="38">
        <f t="shared" si="246"/>
        <v>0</v>
      </c>
      <c r="T2251" s="38">
        <f t="shared" si="244"/>
        <v>0</v>
      </c>
      <c r="U2251" s="38">
        <f t="shared" si="247"/>
        <v>0</v>
      </c>
      <c r="V2251" s="38">
        <f t="shared" si="247"/>
        <v>0</v>
      </c>
      <c r="W2251" s="38">
        <f t="shared" si="247"/>
        <v>0</v>
      </c>
      <c r="X2251" s="38">
        <f t="shared" si="248"/>
        <v>0</v>
      </c>
      <c r="Y2251" s="38">
        <f t="shared" si="248"/>
        <v>0</v>
      </c>
      <c r="Z2251" s="38">
        <f t="shared" si="248"/>
        <v>0</v>
      </c>
      <c r="AA2251" s="38">
        <f t="shared" si="245"/>
        <v>0</v>
      </c>
      <c r="AB2251" s="38">
        <f t="shared" si="249"/>
        <v>0</v>
      </c>
      <c r="AC2251" s="38">
        <f t="shared" si="250"/>
        <v>0</v>
      </c>
      <c r="AD2251" s="38" t="str">
        <f t="shared" si="251"/>
        <v>000000000000</v>
      </c>
    </row>
    <row r="2252" spans="1:30">
      <c r="A2252" s="9" t="str">
        <f>IF('DATA ACCURATE'!A2255&lt;&gt;"",'DATA ACCURATE'!A2255,"")</f>
        <v/>
      </c>
      <c r="B2252" s="9" t="str">
        <f>IF('DATA ACCURATE'!D2255&lt;&gt;"",'DATA ACCURATE'!D2255,"")</f>
        <v/>
      </c>
      <c r="C2252" s="38" t="str">
        <f>IF($AD2252="000000000000","",INDEX(DATABASE!$W$12:$W$71,MATCH($AD2252,DATABASE!$V$12:$V$71,0)))</f>
        <v/>
      </c>
      <c r="D2252" s="34" t="str">
        <f>IF(C2252="","",IF(E2252="",INDEX(DATABASE!$AF$13:$AF$62,MATCH($C2252,DATABASE!$AC$13:$AC$62,0)),IF(E2252="2x D11",INDEX(DATABASE!$AF$13:$AF$62,MATCH($C2252,DATABASE!$AC$13:$AC$62,0))+2*DATABASE!$AF$62,IF(E2252="3x D11",INDEX(DATABASE!$AF$13:$AF$62,MATCH($C2252,DATABASE!$AC$13:$AC$62,0))+3*DATABASE!$AF$62,""))))</f>
        <v/>
      </c>
      <c r="E2252" s="38" t="str">
        <f>IF(AND($K2252="Y",$G2252&lt;&gt;"UNYIL",$F2252&lt;DATABASE!$O$8),"2x D11",IF(AND($K2252="Y",$G2252&lt;&gt;"UNYIL",$F2252&gt;=DATABASE!$O$8),"3x D11",""))</f>
        <v/>
      </c>
      <c r="F2252" s="9" t="str">
        <f>IF('DATA ACCURATE'!N2255&lt;&gt;"",'DATA ACCURATE'!N2255,"")</f>
        <v/>
      </c>
      <c r="G2252" t="str">
        <f>IF(F2252="","",IF(F2252&lt;=DATABASE!$I$8,"UNYIL",IF(F2252&lt;=DATABASE!$J$8,"KECIL",IF(F2252&lt;DATABASE!$K$8,"TANGGUNG",IF(F2252&gt;=DATABASE!$K$8,"BESAR","")))))</f>
        <v/>
      </c>
      <c r="H2252" s="16" t="str">
        <f>IF('DATA ACCURATE'!J2255&lt;&gt;"",'DATA ACCURATE'!J2255,"")</f>
        <v/>
      </c>
      <c r="I2252" s="35" t="str">
        <f>IF(B2252&lt;&gt;"",IFERROR(VLOOKUP(B2252,'DATA TIMBANGAN'!G:M,7,FALSE),VLOOKUP(B2252,'DATA TIMBANGAN'!G:M,7)),"")</f>
        <v/>
      </c>
      <c r="J2252" s="25" t="str">
        <f>IF(H2252&lt;&gt;"",IFERROR(INDEX(DATABASE!$Z$19:$Z$38,MATCH(DATEVALUE(H2252),DATABASE!$AA$19:$AA$38,0)),INDEX(DATABASE!$Z$12:$Z$18,MATCH(WEEKDAY(H2252,2),DATABASE!$AA$12:$AA$18,0))),"")</f>
        <v/>
      </c>
      <c r="K2252" s="25" t="str">
        <f>IF('DATA ACCURATE'!V2255&lt;&gt;"",'DATA ACCURATE'!V2255,"")</f>
        <v/>
      </c>
      <c r="L2252" s="80" t="str">
        <f>IF($H2252="","",IF(OR($J2252="LIBUR",AND($L2251="LIBUR",$O2251=$O2252)),"LIBUR",IF(AND(OR($L2251="LUAR JAM KERJA 1",$L2251="LUAR JAM KERJA 2"),OR(OR(AND($H2251=$H2252,AND(OR($I2252&gt;DATABASE!$J$3,$I2252&lt;DATABASE!$J$6),((DATEVALUE($H2252)+$I2252)-(DATEVALUE($H2251)+$I2251))&lt;DATABASE!$J$6)),AND($H2251=$H2252,$O2251=$O2252,OR($I2252&gt;DATABASE!$J$6,$I2252&lt;DATABASE!$J$3))),AND(($H2252-$H2251)=1,OR($I2252&lt;DATABASE!$I$6,((DATEVALUE($H2252)+$I2252)-(DATEVALUE($H2251)+$I2251))&lt;DATABASE!$J$6))),$A2252=$A2251),"LUAR JAM KERJA 2",IF(AND(OR(WEEKDAY($H2252,2)=1,WEEKDAY($H2252,2)=2,WEEKDAY($H2252,2)=3,WEEKDAY($H2252,2)=4,WEEKDAY($H2252,2)=5),$I2252&lt;=DATABASE!$J$3,$I2252&gt;=DATABASE!$I$3),"JAM KERJA",IF(AND(WEEKDAY($H2252,2)=6,$I2252&lt;=DATABASE!$J$4,$I2252&gt;=DATABASE!$I$4),"JAM KERJA","LUAR JAM KERJA 1")))))</f>
        <v/>
      </c>
      <c r="M2252" s="33" t="str">
        <f>IF('DATA ACCURATE'!T2255&lt;&gt;"",IF('DATA ACCURATE'!T2255&gt;100,'DATA ACCURATE'!T2255/10,'DATA ACCURATE'!T2255),"")</f>
        <v/>
      </c>
      <c r="N2252" t="str">
        <f>IF(M2252="","",IF(M2252&lt;=DATABASE!$I$9,"LOKAL",IF(M2252&lt;DATABASE!$J$9,"LUAR KOTA 1",IF($M2252&gt;=DATABASE!$J$9,"LUAR KOTA 2",""))))</f>
        <v/>
      </c>
      <c r="O2252" s="38" t="str">
        <f>IF('DATA ACCURATE'!L2255&lt;&gt;"",'DATA ACCURATE'!L2255,"")</f>
        <v/>
      </c>
      <c r="Q2252" s="38">
        <f t="shared" si="246"/>
        <v>0</v>
      </c>
      <c r="R2252" s="38">
        <f t="shared" si="246"/>
        <v>0</v>
      </c>
      <c r="S2252" s="38">
        <f t="shared" si="246"/>
        <v>0</v>
      </c>
      <c r="T2252" s="38">
        <f t="shared" si="244"/>
        <v>0</v>
      </c>
      <c r="U2252" s="38">
        <f t="shared" si="247"/>
        <v>0</v>
      </c>
      <c r="V2252" s="38">
        <f t="shared" si="247"/>
        <v>0</v>
      </c>
      <c r="W2252" s="38">
        <f t="shared" si="247"/>
        <v>0</v>
      </c>
      <c r="X2252" s="38">
        <f t="shared" si="248"/>
        <v>0</v>
      </c>
      <c r="Y2252" s="38">
        <f t="shared" si="248"/>
        <v>0</v>
      </c>
      <c r="Z2252" s="38">
        <f t="shared" si="248"/>
        <v>0</v>
      </c>
      <c r="AA2252" s="38">
        <f t="shared" si="245"/>
        <v>0</v>
      </c>
      <c r="AB2252" s="38">
        <f t="shared" si="249"/>
        <v>0</v>
      </c>
      <c r="AC2252" s="38">
        <f t="shared" si="250"/>
        <v>0</v>
      </c>
      <c r="AD2252" s="38" t="str">
        <f t="shared" si="251"/>
        <v>000000000000</v>
      </c>
    </row>
    <row r="2253" spans="1:30">
      <c r="A2253" s="9" t="str">
        <f>IF('DATA ACCURATE'!A2256&lt;&gt;"",'DATA ACCURATE'!A2256,"")</f>
        <v/>
      </c>
      <c r="B2253" s="9" t="str">
        <f>IF('DATA ACCURATE'!D2256&lt;&gt;"",'DATA ACCURATE'!D2256,"")</f>
        <v/>
      </c>
      <c r="C2253" s="38" t="str">
        <f>IF($AD2253="000000000000","",INDEX(DATABASE!$W$12:$W$71,MATCH($AD2253,DATABASE!$V$12:$V$71,0)))</f>
        <v/>
      </c>
      <c r="D2253" s="34" t="str">
        <f>IF(C2253="","",IF(E2253="",INDEX(DATABASE!$AF$13:$AF$62,MATCH($C2253,DATABASE!$AC$13:$AC$62,0)),IF(E2253="2x D11",INDEX(DATABASE!$AF$13:$AF$62,MATCH($C2253,DATABASE!$AC$13:$AC$62,0))+2*DATABASE!$AF$62,IF(E2253="3x D11",INDEX(DATABASE!$AF$13:$AF$62,MATCH($C2253,DATABASE!$AC$13:$AC$62,0))+3*DATABASE!$AF$62,""))))</f>
        <v/>
      </c>
      <c r="E2253" s="38" t="str">
        <f>IF(AND($K2253="Y",$G2253&lt;&gt;"UNYIL",$F2253&lt;DATABASE!$O$8),"2x D11",IF(AND($K2253="Y",$G2253&lt;&gt;"UNYIL",$F2253&gt;=DATABASE!$O$8),"3x D11",""))</f>
        <v/>
      </c>
      <c r="F2253" s="9" t="str">
        <f>IF('DATA ACCURATE'!N2256&lt;&gt;"",'DATA ACCURATE'!N2256,"")</f>
        <v/>
      </c>
      <c r="G2253" t="str">
        <f>IF(F2253="","",IF(F2253&lt;=DATABASE!$I$8,"UNYIL",IF(F2253&lt;=DATABASE!$J$8,"KECIL",IF(F2253&lt;DATABASE!$K$8,"TANGGUNG",IF(F2253&gt;=DATABASE!$K$8,"BESAR","")))))</f>
        <v/>
      </c>
      <c r="H2253" s="16" t="str">
        <f>IF('DATA ACCURATE'!J2256&lt;&gt;"",'DATA ACCURATE'!J2256,"")</f>
        <v/>
      </c>
      <c r="I2253" s="35" t="str">
        <f>IF(B2253&lt;&gt;"",IFERROR(VLOOKUP(B2253,'DATA TIMBANGAN'!G:M,7,FALSE),VLOOKUP(B2253,'DATA TIMBANGAN'!G:M,7)),"")</f>
        <v/>
      </c>
      <c r="J2253" s="25" t="str">
        <f>IF(H2253&lt;&gt;"",IFERROR(INDEX(DATABASE!$Z$19:$Z$38,MATCH(DATEVALUE(H2253),DATABASE!$AA$19:$AA$38,0)),INDEX(DATABASE!$Z$12:$Z$18,MATCH(WEEKDAY(H2253,2),DATABASE!$AA$12:$AA$18,0))),"")</f>
        <v/>
      </c>
      <c r="K2253" s="25" t="str">
        <f>IF('DATA ACCURATE'!V2256&lt;&gt;"",'DATA ACCURATE'!V2256,"")</f>
        <v/>
      </c>
      <c r="L2253" s="80" t="str">
        <f>IF($H2253="","",IF(OR($J2253="LIBUR",AND($L2252="LIBUR",$O2252=$O2253)),"LIBUR",IF(AND(OR($L2252="LUAR JAM KERJA 1",$L2252="LUAR JAM KERJA 2"),OR(OR(AND($H2252=$H2253,AND(OR($I2253&gt;DATABASE!$J$3,$I2253&lt;DATABASE!$J$6),((DATEVALUE($H2253)+$I2253)-(DATEVALUE($H2252)+$I2252))&lt;DATABASE!$J$6)),AND($H2252=$H2253,$O2252=$O2253,OR($I2253&gt;DATABASE!$J$6,$I2253&lt;DATABASE!$J$3))),AND(($H2253-$H2252)=1,OR($I2253&lt;DATABASE!$I$6,((DATEVALUE($H2253)+$I2253)-(DATEVALUE($H2252)+$I2252))&lt;DATABASE!$J$6))),$A2253=$A2252),"LUAR JAM KERJA 2",IF(AND(OR(WEEKDAY($H2253,2)=1,WEEKDAY($H2253,2)=2,WEEKDAY($H2253,2)=3,WEEKDAY($H2253,2)=4,WEEKDAY($H2253,2)=5),$I2253&lt;=DATABASE!$J$3,$I2253&gt;=DATABASE!$I$3),"JAM KERJA",IF(AND(WEEKDAY($H2253,2)=6,$I2253&lt;=DATABASE!$J$4,$I2253&gt;=DATABASE!$I$4),"JAM KERJA","LUAR JAM KERJA 1")))))</f>
        <v/>
      </c>
      <c r="M2253" s="33" t="str">
        <f>IF('DATA ACCURATE'!T2256&lt;&gt;"",IF('DATA ACCURATE'!T2256&gt;100,'DATA ACCURATE'!T2256/10,'DATA ACCURATE'!T2256),"")</f>
        <v/>
      </c>
      <c r="N2253" t="str">
        <f>IF(M2253="","",IF(M2253&lt;=DATABASE!$I$9,"LOKAL",IF(M2253&lt;DATABASE!$J$9,"LUAR KOTA 1",IF($M2253&gt;=DATABASE!$J$9,"LUAR KOTA 2",""))))</f>
        <v/>
      </c>
      <c r="O2253" s="38" t="str">
        <f>IF('DATA ACCURATE'!L2256&lt;&gt;"",'DATA ACCURATE'!L2256,"")</f>
        <v/>
      </c>
      <c r="Q2253" s="38">
        <f t="shared" si="246"/>
        <v>0</v>
      </c>
      <c r="R2253" s="38">
        <f t="shared" si="246"/>
        <v>0</v>
      </c>
      <c r="S2253" s="38">
        <f t="shared" si="246"/>
        <v>0</v>
      </c>
      <c r="T2253" s="38">
        <f t="shared" si="244"/>
        <v>0</v>
      </c>
      <c r="U2253" s="38">
        <f t="shared" si="247"/>
        <v>0</v>
      </c>
      <c r="V2253" s="38">
        <f t="shared" si="247"/>
        <v>0</v>
      </c>
      <c r="W2253" s="38">
        <f t="shared" si="247"/>
        <v>0</v>
      </c>
      <c r="X2253" s="38">
        <f t="shared" si="248"/>
        <v>0</v>
      </c>
      <c r="Y2253" s="38">
        <f t="shared" si="248"/>
        <v>0</v>
      </c>
      <c r="Z2253" s="38">
        <f t="shared" si="248"/>
        <v>0</v>
      </c>
      <c r="AA2253" s="38">
        <f t="shared" si="245"/>
        <v>0</v>
      </c>
      <c r="AB2253" s="38">
        <f t="shared" si="249"/>
        <v>0</v>
      </c>
      <c r="AC2253" s="38">
        <f t="shared" si="250"/>
        <v>0</v>
      </c>
      <c r="AD2253" s="38" t="str">
        <f t="shared" si="251"/>
        <v>000000000000</v>
      </c>
    </row>
    <row r="2254" spans="1:30">
      <c r="A2254" s="9" t="str">
        <f>IF('DATA ACCURATE'!A2257&lt;&gt;"",'DATA ACCURATE'!A2257,"")</f>
        <v/>
      </c>
      <c r="B2254" s="9" t="str">
        <f>IF('DATA ACCURATE'!D2257&lt;&gt;"",'DATA ACCURATE'!D2257,"")</f>
        <v/>
      </c>
      <c r="C2254" s="38" t="str">
        <f>IF($AD2254="000000000000","",INDEX(DATABASE!$W$12:$W$71,MATCH($AD2254,DATABASE!$V$12:$V$71,0)))</f>
        <v/>
      </c>
      <c r="D2254" s="34" t="str">
        <f>IF(C2254="","",IF(E2254="",INDEX(DATABASE!$AF$13:$AF$62,MATCH($C2254,DATABASE!$AC$13:$AC$62,0)),IF(E2254="2x D11",INDEX(DATABASE!$AF$13:$AF$62,MATCH($C2254,DATABASE!$AC$13:$AC$62,0))+2*DATABASE!$AF$62,IF(E2254="3x D11",INDEX(DATABASE!$AF$13:$AF$62,MATCH($C2254,DATABASE!$AC$13:$AC$62,0))+3*DATABASE!$AF$62,""))))</f>
        <v/>
      </c>
      <c r="E2254" s="38" t="str">
        <f>IF(AND($K2254="Y",$G2254&lt;&gt;"UNYIL",$F2254&lt;DATABASE!$O$8),"2x D11",IF(AND($K2254="Y",$G2254&lt;&gt;"UNYIL",$F2254&gt;=DATABASE!$O$8),"3x D11",""))</f>
        <v/>
      </c>
      <c r="F2254" s="9" t="str">
        <f>IF('DATA ACCURATE'!N2257&lt;&gt;"",'DATA ACCURATE'!N2257,"")</f>
        <v/>
      </c>
      <c r="G2254" t="str">
        <f>IF(F2254="","",IF(F2254&lt;=DATABASE!$I$8,"UNYIL",IF(F2254&lt;=DATABASE!$J$8,"KECIL",IF(F2254&lt;DATABASE!$K$8,"TANGGUNG",IF(F2254&gt;=DATABASE!$K$8,"BESAR","")))))</f>
        <v/>
      </c>
      <c r="H2254" s="16" t="str">
        <f>IF('DATA ACCURATE'!J2257&lt;&gt;"",'DATA ACCURATE'!J2257,"")</f>
        <v/>
      </c>
      <c r="I2254" s="35" t="str">
        <f>IF(B2254&lt;&gt;"",IFERROR(VLOOKUP(B2254,'DATA TIMBANGAN'!G:M,7,FALSE),VLOOKUP(B2254,'DATA TIMBANGAN'!G:M,7)),"")</f>
        <v/>
      </c>
      <c r="J2254" s="25" t="str">
        <f>IF(H2254&lt;&gt;"",IFERROR(INDEX(DATABASE!$Z$19:$Z$38,MATCH(DATEVALUE(H2254),DATABASE!$AA$19:$AA$38,0)),INDEX(DATABASE!$Z$12:$Z$18,MATCH(WEEKDAY(H2254,2),DATABASE!$AA$12:$AA$18,0))),"")</f>
        <v/>
      </c>
      <c r="K2254" s="25" t="str">
        <f>IF('DATA ACCURATE'!V2257&lt;&gt;"",'DATA ACCURATE'!V2257,"")</f>
        <v/>
      </c>
      <c r="L2254" s="80" t="str">
        <f>IF($H2254="","",IF(OR($J2254="LIBUR",AND($L2253="LIBUR",$O2253=$O2254)),"LIBUR",IF(AND(OR($L2253="LUAR JAM KERJA 1",$L2253="LUAR JAM KERJA 2"),OR(OR(AND($H2253=$H2254,AND(OR($I2254&gt;DATABASE!$J$3,$I2254&lt;DATABASE!$J$6),((DATEVALUE($H2254)+$I2254)-(DATEVALUE($H2253)+$I2253))&lt;DATABASE!$J$6)),AND($H2253=$H2254,$O2253=$O2254,OR($I2254&gt;DATABASE!$J$6,$I2254&lt;DATABASE!$J$3))),AND(($H2254-$H2253)=1,OR($I2254&lt;DATABASE!$I$6,((DATEVALUE($H2254)+$I2254)-(DATEVALUE($H2253)+$I2253))&lt;DATABASE!$J$6))),$A2254=$A2253),"LUAR JAM KERJA 2",IF(AND(OR(WEEKDAY($H2254,2)=1,WEEKDAY($H2254,2)=2,WEEKDAY($H2254,2)=3,WEEKDAY($H2254,2)=4,WEEKDAY($H2254,2)=5),$I2254&lt;=DATABASE!$J$3,$I2254&gt;=DATABASE!$I$3),"JAM KERJA",IF(AND(WEEKDAY($H2254,2)=6,$I2254&lt;=DATABASE!$J$4,$I2254&gt;=DATABASE!$I$4),"JAM KERJA","LUAR JAM KERJA 1")))))</f>
        <v/>
      </c>
      <c r="M2254" s="33" t="str">
        <f>IF('DATA ACCURATE'!T2257&lt;&gt;"",IF('DATA ACCURATE'!T2257&gt;100,'DATA ACCURATE'!T2257/10,'DATA ACCURATE'!T2257),"")</f>
        <v/>
      </c>
      <c r="N2254" t="str">
        <f>IF(M2254="","",IF(M2254&lt;=DATABASE!$I$9,"LOKAL",IF(M2254&lt;DATABASE!$J$9,"LUAR KOTA 1",IF($M2254&gt;=DATABASE!$J$9,"LUAR KOTA 2",""))))</f>
        <v/>
      </c>
      <c r="O2254" s="38" t="str">
        <f>IF('DATA ACCURATE'!L2257&lt;&gt;"",'DATA ACCURATE'!L2257,"")</f>
        <v/>
      </c>
      <c r="Q2254" s="38">
        <f t="shared" si="246"/>
        <v>0</v>
      </c>
      <c r="R2254" s="38">
        <f t="shared" si="246"/>
        <v>0</v>
      </c>
      <c r="S2254" s="38">
        <f t="shared" si="246"/>
        <v>0</v>
      </c>
      <c r="T2254" s="38">
        <f t="shared" si="244"/>
        <v>0</v>
      </c>
      <c r="U2254" s="38">
        <f t="shared" si="247"/>
        <v>0</v>
      </c>
      <c r="V2254" s="38">
        <f t="shared" si="247"/>
        <v>0</v>
      </c>
      <c r="W2254" s="38">
        <f t="shared" si="247"/>
        <v>0</v>
      </c>
      <c r="X2254" s="38">
        <f t="shared" si="248"/>
        <v>0</v>
      </c>
      <c r="Y2254" s="38">
        <f t="shared" si="248"/>
        <v>0</v>
      </c>
      <c r="Z2254" s="38">
        <f t="shared" si="248"/>
        <v>0</v>
      </c>
      <c r="AA2254" s="38">
        <f t="shared" si="245"/>
        <v>0</v>
      </c>
      <c r="AB2254" s="38">
        <f t="shared" si="249"/>
        <v>0</v>
      </c>
      <c r="AC2254" s="38">
        <f t="shared" si="250"/>
        <v>0</v>
      </c>
      <c r="AD2254" s="38" t="str">
        <f t="shared" si="251"/>
        <v>000000000000</v>
      </c>
    </row>
    <row r="2255" spans="1:30">
      <c r="A2255" s="9" t="str">
        <f>IF('DATA ACCURATE'!A2258&lt;&gt;"",'DATA ACCURATE'!A2258,"")</f>
        <v/>
      </c>
      <c r="B2255" s="9" t="str">
        <f>IF('DATA ACCURATE'!D2258&lt;&gt;"",'DATA ACCURATE'!D2258,"")</f>
        <v/>
      </c>
      <c r="C2255" s="38" t="str">
        <f>IF($AD2255="000000000000","",INDEX(DATABASE!$W$12:$W$71,MATCH($AD2255,DATABASE!$V$12:$V$71,0)))</f>
        <v/>
      </c>
      <c r="D2255" s="34" t="str">
        <f>IF(C2255="","",IF(E2255="",INDEX(DATABASE!$AF$13:$AF$62,MATCH($C2255,DATABASE!$AC$13:$AC$62,0)),IF(E2255="2x D11",INDEX(DATABASE!$AF$13:$AF$62,MATCH($C2255,DATABASE!$AC$13:$AC$62,0))+2*DATABASE!$AF$62,IF(E2255="3x D11",INDEX(DATABASE!$AF$13:$AF$62,MATCH($C2255,DATABASE!$AC$13:$AC$62,0))+3*DATABASE!$AF$62,""))))</f>
        <v/>
      </c>
      <c r="E2255" s="38" t="str">
        <f>IF(AND($K2255="Y",$G2255&lt;&gt;"UNYIL",$F2255&lt;DATABASE!$O$8),"2x D11",IF(AND($K2255="Y",$G2255&lt;&gt;"UNYIL",$F2255&gt;=DATABASE!$O$8),"3x D11",""))</f>
        <v/>
      </c>
      <c r="F2255" s="9" t="str">
        <f>IF('DATA ACCURATE'!N2258&lt;&gt;"",'DATA ACCURATE'!N2258,"")</f>
        <v/>
      </c>
      <c r="G2255" t="str">
        <f>IF(F2255="","",IF(F2255&lt;=DATABASE!$I$8,"UNYIL",IF(F2255&lt;=DATABASE!$J$8,"KECIL",IF(F2255&lt;DATABASE!$K$8,"TANGGUNG",IF(F2255&gt;=DATABASE!$K$8,"BESAR","")))))</f>
        <v/>
      </c>
      <c r="H2255" s="16" t="str">
        <f>IF('DATA ACCURATE'!J2258&lt;&gt;"",'DATA ACCURATE'!J2258,"")</f>
        <v/>
      </c>
      <c r="I2255" s="35" t="str">
        <f>IF(B2255&lt;&gt;"",IFERROR(VLOOKUP(B2255,'DATA TIMBANGAN'!G:M,7,FALSE),VLOOKUP(B2255,'DATA TIMBANGAN'!G:M,7)),"")</f>
        <v/>
      </c>
      <c r="J2255" s="25" t="str">
        <f>IF(H2255&lt;&gt;"",IFERROR(INDEX(DATABASE!$Z$19:$Z$38,MATCH(DATEVALUE(H2255),DATABASE!$AA$19:$AA$38,0)),INDEX(DATABASE!$Z$12:$Z$18,MATCH(WEEKDAY(H2255,2),DATABASE!$AA$12:$AA$18,0))),"")</f>
        <v/>
      </c>
      <c r="K2255" s="25" t="str">
        <f>IF('DATA ACCURATE'!V2258&lt;&gt;"",'DATA ACCURATE'!V2258,"")</f>
        <v/>
      </c>
      <c r="L2255" s="80" t="str">
        <f>IF($H2255="","",IF(OR($J2255="LIBUR",AND($L2254="LIBUR",$O2254=$O2255)),"LIBUR",IF(AND(OR($L2254="LUAR JAM KERJA 1",$L2254="LUAR JAM KERJA 2"),OR(OR(AND($H2254=$H2255,AND(OR($I2255&gt;DATABASE!$J$3,$I2255&lt;DATABASE!$J$6),((DATEVALUE($H2255)+$I2255)-(DATEVALUE($H2254)+$I2254))&lt;DATABASE!$J$6)),AND($H2254=$H2255,$O2254=$O2255,OR($I2255&gt;DATABASE!$J$6,$I2255&lt;DATABASE!$J$3))),AND(($H2255-$H2254)=1,OR($I2255&lt;DATABASE!$I$6,((DATEVALUE($H2255)+$I2255)-(DATEVALUE($H2254)+$I2254))&lt;DATABASE!$J$6))),$A2255=$A2254),"LUAR JAM KERJA 2",IF(AND(OR(WEEKDAY($H2255,2)=1,WEEKDAY($H2255,2)=2,WEEKDAY($H2255,2)=3,WEEKDAY($H2255,2)=4,WEEKDAY($H2255,2)=5),$I2255&lt;=DATABASE!$J$3,$I2255&gt;=DATABASE!$I$3),"JAM KERJA",IF(AND(WEEKDAY($H2255,2)=6,$I2255&lt;=DATABASE!$J$4,$I2255&gt;=DATABASE!$I$4),"JAM KERJA","LUAR JAM KERJA 1")))))</f>
        <v/>
      </c>
      <c r="M2255" s="33" t="str">
        <f>IF('DATA ACCURATE'!T2258&lt;&gt;"",IF('DATA ACCURATE'!T2258&gt;100,'DATA ACCURATE'!T2258/10,'DATA ACCURATE'!T2258),"")</f>
        <v/>
      </c>
      <c r="N2255" t="str">
        <f>IF(M2255="","",IF(M2255&lt;=DATABASE!$I$9,"LOKAL",IF(M2255&lt;DATABASE!$J$9,"LUAR KOTA 1",IF($M2255&gt;=DATABASE!$J$9,"LUAR KOTA 2",""))))</f>
        <v/>
      </c>
      <c r="O2255" s="38" t="str">
        <f>IF('DATA ACCURATE'!L2258&lt;&gt;"",'DATA ACCURATE'!L2258,"")</f>
        <v/>
      </c>
      <c r="Q2255" s="38">
        <f t="shared" si="246"/>
        <v>0</v>
      </c>
      <c r="R2255" s="38">
        <f t="shared" si="246"/>
        <v>0</v>
      </c>
      <c r="S2255" s="38">
        <f t="shared" si="246"/>
        <v>0</v>
      </c>
      <c r="T2255" s="38">
        <f t="shared" si="244"/>
        <v>0</v>
      </c>
      <c r="U2255" s="38">
        <f t="shared" si="247"/>
        <v>0</v>
      </c>
      <c r="V2255" s="38">
        <f t="shared" si="247"/>
        <v>0</v>
      </c>
      <c r="W2255" s="38">
        <f t="shared" si="247"/>
        <v>0</v>
      </c>
      <c r="X2255" s="38">
        <f t="shared" si="248"/>
        <v>0</v>
      </c>
      <c r="Y2255" s="38">
        <f t="shared" si="248"/>
        <v>0</v>
      </c>
      <c r="Z2255" s="38">
        <f t="shared" si="248"/>
        <v>0</v>
      </c>
      <c r="AA2255" s="38">
        <f t="shared" si="245"/>
        <v>0</v>
      </c>
      <c r="AB2255" s="38">
        <f t="shared" si="249"/>
        <v>0</v>
      </c>
      <c r="AC2255" s="38">
        <f t="shared" si="250"/>
        <v>0</v>
      </c>
      <c r="AD2255" s="38" t="str">
        <f t="shared" si="251"/>
        <v>000000000000</v>
      </c>
    </row>
    <row r="2256" spans="1:30">
      <c r="A2256" s="9" t="str">
        <f>IF('DATA ACCURATE'!A2259&lt;&gt;"",'DATA ACCURATE'!A2259,"")</f>
        <v/>
      </c>
      <c r="B2256" s="9" t="str">
        <f>IF('DATA ACCURATE'!D2259&lt;&gt;"",'DATA ACCURATE'!D2259,"")</f>
        <v/>
      </c>
      <c r="C2256" s="38" t="str">
        <f>IF($AD2256="000000000000","",INDEX(DATABASE!$W$12:$W$71,MATCH($AD2256,DATABASE!$V$12:$V$71,0)))</f>
        <v/>
      </c>
      <c r="D2256" s="34" t="str">
        <f>IF(C2256="","",IF(E2256="",INDEX(DATABASE!$AF$13:$AF$62,MATCH($C2256,DATABASE!$AC$13:$AC$62,0)),IF(E2256="2x D11",INDEX(DATABASE!$AF$13:$AF$62,MATCH($C2256,DATABASE!$AC$13:$AC$62,0))+2*DATABASE!$AF$62,IF(E2256="3x D11",INDEX(DATABASE!$AF$13:$AF$62,MATCH($C2256,DATABASE!$AC$13:$AC$62,0))+3*DATABASE!$AF$62,""))))</f>
        <v/>
      </c>
      <c r="E2256" s="38" t="str">
        <f>IF(AND($K2256="Y",$G2256&lt;&gt;"UNYIL",$F2256&lt;DATABASE!$O$8),"2x D11",IF(AND($K2256="Y",$G2256&lt;&gt;"UNYIL",$F2256&gt;=DATABASE!$O$8),"3x D11",""))</f>
        <v/>
      </c>
      <c r="F2256" s="9" t="str">
        <f>IF('DATA ACCURATE'!N2259&lt;&gt;"",'DATA ACCURATE'!N2259,"")</f>
        <v/>
      </c>
      <c r="G2256" t="str">
        <f>IF(F2256="","",IF(F2256&lt;=DATABASE!$I$8,"UNYIL",IF(F2256&lt;=DATABASE!$J$8,"KECIL",IF(F2256&lt;DATABASE!$K$8,"TANGGUNG",IF(F2256&gt;=DATABASE!$K$8,"BESAR","")))))</f>
        <v/>
      </c>
      <c r="H2256" s="16" t="str">
        <f>IF('DATA ACCURATE'!J2259&lt;&gt;"",'DATA ACCURATE'!J2259,"")</f>
        <v/>
      </c>
      <c r="I2256" s="35" t="str">
        <f>IF(B2256&lt;&gt;"",IFERROR(VLOOKUP(B2256,'DATA TIMBANGAN'!G:M,7,FALSE),VLOOKUP(B2256,'DATA TIMBANGAN'!G:M,7)),"")</f>
        <v/>
      </c>
      <c r="J2256" s="25" t="str">
        <f>IF(H2256&lt;&gt;"",IFERROR(INDEX(DATABASE!$Z$19:$Z$38,MATCH(DATEVALUE(H2256),DATABASE!$AA$19:$AA$38,0)),INDEX(DATABASE!$Z$12:$Z$18,MATCH(WEEKDAY(H2256,2),DATABASE!$AA$12:$AA$18,0))),"")</f>
        <v/>
      </c>
      <c r="K2256" s="25" t="str">
        <f>IF('DATA ACCURATE'!V2259&lt;&gt;"",'DATA ACCURATE'!V2259,"")</f>
        <v/>
      </c>
      <c r="L2256" s="80" t="str">
        <f>IF($H2256="","",IF(OR($J2256="LIBUR",AND($L2255="LIBUR",$O2255=$O2256)),"LIBUR",IF(AND(OR($L2255="LUAR JAM KERJA 1",$L2255="LUAR JAM KERJA 2"),OR(OR(AND($H2255=$H2256,AND(OR($I2256&gt;DATABASE!$J$3,$I2256&lt;DATABASE!$J$6),((DATEVALUE($H2256)+$I2256)-(DATEVALUE($H2255)+$I2255))&lt;DATABASE!$J$6)),AND($H2255=$H2256,$O2255=$O2256,OR($I2256&gt;DATABASE!$J$6,$I2256&lt;DATABASE!$J$3))),AND(($H2256-$H2255)=1,OR($I2256&lt;DATABASE!$I$6,((DATEVALUE($H2256)+$I2256)-(DATEVALUE($H2255)+$I2255))&lt;DATABASE!$J$6))),$A2256=$A2255),"LUAR JAM KERJA 2",IF(AND(OR(WEEKDAY($H2256,2)=1,WEEKDAY($H2256,2)=2,WEEKDAY($H2256,2)=3,WEEKDAY($H2256,2)=4,WEEKDAY($H2256,2)=5),$I2256&lt;=DATABASE!$J$3,$I2256&gt;=DATABASE!$I$3),"JAM KERJA",IF(AND(WEEKDAY($H2256,2)=6,$I2256&lt;=DATABASE!$J$4,$I2256&gt;=DATABASE!$I$4),"JAM KERJA","LUAR JAM KERJA 1")))))</f>
        <v/>
      </c>
      <c r="M2256" s="33" t="str">
        <f>IF('DATA ACCURATE'!T2259&lt;&gt;"",IF('DATA ACCURATE'!T2259&gt;100,'DATA ACCURATE'!T2259/10,'DATA ACCURATE'!T2259),"")</f>
        <v/>
      </c>
      <c r="N2256" t="str">
        <f>IF(M2256="","",IF(M2256&lt;=DATABASE!$I$9,"LOKAL",IF(M2256&lt;DATABASE!$J$9,"LUAR KOTA 1",IF($M2256&gt;=DATABASE!$J$9,"LUAR KOTA 2",""))))</f>
        <v/>
      </c>
      <c r="O2256" s="38" t="str">
        <f>IF('DATA ACCURATE'!L2259&lt;&gt;"",'DATA ACCURATE'!L2259,"")</f>
        <v/>
      </c>
      <c r="Q2256" s="38">
        <f t="shared" si="246"/>
        <v>0</v>
      </c>
      <c r="R2256" s="38">
        <f t="shared" si="246"/>
        <v>0</v>
      </c>
      <c r="S2256" s="38">
        <f t="shared" si="246"/>
        <v>0</v>
      </c>
      <c r="T2256" s="38">
        <f t="shared" si="244"/>
        <v>0</v>
      </c>
      <c r="U2256" s="38">
        <f t="shared" si="247"/>
        <v>0</v>
      </c>
      <c r="V2256" s="38">
        <f t="shared" si="247"/>
        <v>0</v>
      </c>
      <c r="W2256" s="38">
        <f t="shared" si="247"/>
        <v>0</v>
      </c>
      <c r="X2256" s="38">
        <f t="shared" si="248"/>
        <v>0</v>
      </c>
      <c r="Y2256" s="38">
        <f t="shared" si="248"/>
        <v>0</v>
      </c>
      <c r="Z2256" s="38">
        <f t="shared" si="248"/>
        <v>0</v>
      </c>
      <c r="AA2256" s="38">
        <f t="shared" si="245"/>
        <v>0</v>
      </c>
      <c r="AB2256" s="38">
        <f t="shared" si="249"/>
        <v>0</v>
      </c>
      <c r="AC2256" s="38">
        <f t="shared" si="250"/>
        <v>0</v>
      </c>
      <c r="AD2256" s="38" t="str">
        <f t="shared" si="251"/>
        <v>000000000000</v>
      </c>
    </row>
    <row r="2257" spans="1:30">
      <c r="A2257" s="9" t="str">
        <f>IF('DATA ACCURATE'!A2260&lt;&gt;"",'DATA ACCURATE'!A2260,"")</f>
        <v/>
      </c>
      <c r="B2257" s="9" t="str">
        <f>IF('DATA ACCURATE'!D2260&lt;&gt;"",'DATA ACCURATE'!D2260,"")</f>
        <v/>
      </c>
      <c r="C2257" s="38" t="str">
        <f>IF($AD2257="000000000000","",INDEX(DATABASE!$W$12:$W$71,MATCH($AD2257,DATABASE!$V$12:$V$71,0)))</f>
        <v/>
      </c>
      <c r="D2257" s="34" t="str">
        <f>IF(C2257="","",IF(E2257="",INDEX(DATABASE!$AF$13:$AF$62,MATCH($C2257,DATABASE!$AC$13:$AC$62,0)),IF(E2257="2x D11",INDEX(DATABASE!$AF$13:$AF$62,MATCH($C2257,DATABASE!$AC$13:$AC$62,0))+2*DATABASE!$AF$62,IF(E2257="3x D11",INDEX(DATABASE!$AF$13:$AF$62,MATCH($C2257,DATABASE!$AC$13:$AC$62,0))+3*DATABASE!$AF$62,""))))</f>
        <v/>
      </c>
      <c r="E2257" s="38" t="str">
        <f>IF(AND($K2257="Y",$G2257&lt;&gt;"UNYIL",$F2257&lt;DATABASE!$O$8),"2x D11",IF(AND($K2257="Y",$G2257&lt;&gt;"UNYIL",$F2257&gt;=DATABASE!$O$8),"3x D11",""))</f>
        <v/>
      </c>
      <c r="F2257" s="9" t="str">
        <f>IF('DATA ACCURATE'!N2260&lt;&gt;"",'DATA ACCURATE'!N2260,"")</f>
        <v/>
      </c>
      <c r="G2257" t="str">
        <f>IF(F2257="","",IF(F2257&lt;=DATABASE!$I$8,"UNYIL",IF(F2257&lt;=DATABASE!$J$8,"KECIL",IF(F2257&lt;DATABASE!$K$8,"TANGGUNG",IF(F2257&gt;=DATABASE!$K$8,"BESAR","")))))</f>
        <v/>
      </c>
      <c r="H2257" s="16" t="str">
        <f>IF('DATA ACCURATE'!J2260&lt;&gt;"",'DATA ACCURATE'!J2260,"")</f>
        <v/>
      </c>
      <c r="I2257" s="35" t="str">
        <f>IF(B2257&lt;&gt;"",IFERROR(VLOOKUP(B2257,'DATA TIMBANGAN'!G:M,7,FALSE),VLOOKUP(B2257,'DATA TIMBANGAN'!G:M,7)),"")</f>
        <v/>
      </c>
      <c r="J2257" s="25" t="str">
        <f>IF(H2257&lt;&gt;"",IFERROR(INDEX(DATABASE!$Z$19:$Z$38,MATCH(DATEVALUE(H2257),DATABASE!$AA$19:$AA$38,0)),INDEX(DATABASE!$Z$12:$Z$18,MATCH(WEEKDAY(H2257,2),DATABASE!$AA$12:$AA$18,0))),"")</f>
        <v/>
      </c>
      <c r="K2257" s="25" t="str">
        <f>IF('DATA ACCURATE'!V2260&lt;&gt;"",'DATA ACCURATE'!V2260,"")</f>
        <v/>
      </c>
      <c r="L2257" s="80" t="str">
        <f>IF($H2257="","",IF(OR($J2257="LIBUR",AND($L2256="LIBUR",$O2256=$O2257)),"LIBUR",IF(AND(OR($L2256="LUAR JAM KERJA 1",$L2256="LUAR JAM KERJA 2"),OR(OR(AND($H2256=$H2257,AND(OR($I2257&gt;DATABASE!$J$3,$I2257&lt;DATABASE!$J$6),((DATEVALUE($H2257)+$I2257)-(DATEVALUE($H2256)+$I2256))&lt;DATABASE!$J$6)),AND($H2256=$H2257,$O2256=$O2257,OR($I2257&gt;DATABASE!$J$6,$I2257&lt;DATABASE!$J$3))),AND(($H2257-$H2256)=1,OR($I2257&lt;DATABASE!$I$6,((DATEVALUE($H2257)+$I2257)-(DATEVALUE($H2256)+$I2256))&lt;DATABASE!$J$6))),$A2257=$A2256),"LUAR JAM KERJA 2",IF(AND(OR(WEEKDAY($H2257,2)=1,WEEKDAY($H2257,2)=2,WEEKDAY($H2257,2)=3,WEEKDAY($H2257,2)=4,WEEKDAY($H2257,2)=5),$I2257&lt;=DATABASE!$J$3,$I2257&gt;=DATABASE!$I$3),"JAM KERJA",IF(AND(WEEKDAY($H2257,2)=6,$I2257&lt;=DATABASE!$J$4,$I2257&gt;=DATABASE!$I$4),"JAM KERJA","LUAR JAM KERJA 1")))))</f>
        <v/>
      </c>
      <c r="M2257" s="33" t="str">
        <f>IF('DATA ACCURATE'!T2260&lt;&gt;"",IF('DATA ACCURATE'!T2260&gt;100,'DATA ACCURATE'!T2260/10,'DATA ACCURATE'!T2260),"")</f>
        <v/>
      </c>
      <c r="N2257" t="str">
        <f>IF(M2257="","",IF(M2257&lt;=DATABASE!$I$9,"LOKAL",IF(M2257&lt;DATABASE!$J$9,"LUAR KOTA 1",IF($M2257&gt;=DATABASE!$J$9,"LUAR KOTA 2",""))))</f>
        <v/>
      </c>
      <c r="O2257" s="38" t="str">
        <f>IF('DATA ACCURATE'!L2260&lt;&gt;"",'DATA ACCURATE'!L2260,"")</f>
        <v/>
      </c>
      <c r="Q2257" s="38">
        <f t="shared" si="246"/>
        <v>0</v>
      </c>
      <c r="R2257" s="38">
        <f t="shared" si="246"/>
        <v>0</v>
      </c>
      <c r="S2257" s="38">
        <f t="shared" si="246"/>
        <v>0</v>
      </c>
      <c r="T2257" s="38">
        <f t="shared" si="244"/>
        <v>0</v>
      </c>
      <c r="U2257" s="38">
        <f t="shared" si="247"/>
        <v>0</v>
      </c>
      <c r="V2257" s="38">
        <f t="shared" si="247"/>
        <v>0</v>
      </c>
      <c r="W2257" s="38">
        <f t="shared" si="247"/>
        <v>0</v>
      </c>
      <c r="X2257" s="38">
        <f t="shared" si="248"/>
        <v>0</v>
      </c>
      <c r="Y2257" s="38">
        <f t="shared" si="248"/>
        <v>0</v>
      </c>
      <c r="Z2257" s="38">
        <f t="shared" si="248"/>
        <v>0</v>
      </c>
      <c r="AA2257" s="38">
        <f t="shared" si="245"/>
        <v>0</v>
      </c>
      <c r="AB2257" s="38">
        <f t="shared" si="249"/>
        <v>0</v>
      </c>
      <c r="AC2257" s="38">
        <f t="shared" si="250"/>
        <v>0</v>
      </c>
      <c r="AD2257" s="38" t="str">
        <f t="shared" si="251"/>
        <v>000000000000</v>
      </c>
    </row>
    <row r="2258" spans="1:30">
      <c r="A2258" s="9" t="str">
        <f>IF('DATA ACCURATE'!A2261&lt;&gt;"",'DATA ACCURATE'!A2261,"")</f>
        <v/>
      </c>
      <c r="B2258" s="9" t="str">
        <f>IF('DATA ACCURATE'!D2261&lt;&gt;"",'DATA ACCURATE'!D2261,"")</f>
        <v/>
      </c>
      <c r="C2258" s="38" t="str">
        <f>IF($AD2258="000000000000","",INDEX(DATABASE!$W$12:$W$71,MATCH($AD2258,DATABASE!$V$12:$V$71,0)))</f>
        <v/>
      </c>
      <c r="D2258" s="34" t="str">
        <f>IF(C2258="","",IF(E2258="",INDEX(DATABASE!$AF$13:$AF$62,MATCH($C2258,DATABASE!$AC$13:$AC$62,0)),IF(E2258="2x D11",INDEX(DATABASE!$AF$13:$AF$62,MATCH($C2258,DATABASE!$AC$13:$AC$62,0))+2*DATABASE!$AF$62,IF(E2258="3x D11",INDEX(DATABASE!$AF$13:$AF$62,MATCH($C2258,DATABASE!$AC$13:$AC$62,0))+3*DATABASE!$AF$62,""))))</f>
        <v/>
      </c>
      <c r="E2258" s="38" t="str">
        <f>IF(AND($K2258="Y",$G2258&lt;&gt;"UNYIL",$F2258&lt;DATABASE!$O$8),"2x D11",IF(AND($K2258="Y",$G2258&lt;&gt;"UNYIL",$F2258&gt;=DATABASE!$O$8),"3x D11",""))</f>
        <v/>
      </c>
      <c r="F2258" s="9" t="str">
        <f>IF('DATA ACCURATE'!N2261&lt;&gt;"",'DATA ACCURATE'!N2261,"")</f>
        <v/>
      </c>
      <c r="G2258" t="str">
        <f>IF(F2258="","",IF(F2258&lt;=DATABASE!$I$8,"UNYIL",IF(F2258&lt;=DATABASE!$J$8,"KECIL",IF(F2258&lt;DATABASE!$K$8,"TANGGUNG",IF(F2258&gt;=DATABASE!$K$8,"BESAR","")))))</f>
        <v/>
      </c>
      <c r="H2258" s="16" t="str">
        <f>IF('DATA ACCURATE'!J2261&lt;&gt;"",'DATA ACCURATE'!J2261,"")</f>
        <v/>
      </c>
      <c r="I2258" s="35" t="str">
        <f>IF(B2258&lt;&gt;"",IFERROR(VLOOKUP(B2258,'DATA TIMBANGAN'!G:M,7,FALSE),VLOOKUP(B2258,'DATA TIMBANGAN'!G:M,7)),"")</f>
        <v/>
      </c>
      <c r="J2258" s="25" t="str">
        <f>IF(H2258&lt;&gt;"",IFERROR(INDEX(DATABASE!$Z$19:$Z$38,MATCH(DATEVALUE(H2258),DATABASE!$AA$19:$AA$38,0)),INDEX(DATABASE!$Z$12:$Z$18,MATCH(WEEKDAY(H2258,2),DATABASE!$AA$12:$AA$18,0))),"")</f>
        <v/>
      </c>
      <c r="K2258" s="25" t="str">
        <f>IF('DATA ACCURATE'!V2261&lt;&gt;"",'DATA ACCURATE'!V2261,"")</f>
        <v/>
      </c>
      <c r="L2258" s="80" t="str">
        <f>IF($H2258="","",IF(OR($J2258="LIBUR",AND($L2257="LIBUR",$O2257=$O2258)),"LIBUR",IF(AND(OR($L2257="LUAR JAM KERJA 1",$L2257="LUAR JAM KERJA 2"),OR(OR(AND($H2257=$H2258,AND(OR($I2258&gt;DATABASE!$J$3,$I2258&lt;DATABASE!$J$6),((DATEVALUE($H2258)+$I2258)-(DATEVALUE($H2257)+$I2257))&lt;DATABASE!$J$6)),AND($H2257=$H2258,$O2257=$O2258,OR($I2258&gt;DATABASE!$J$6,$I2258&lt;DATABASE!$J$3))),AND(($H2258-$H2257)=1,OR($I2258&lt;DATABASE!$I$6,((DATEVALUE($H2258)+$I2258)-(DATEVALUE($H2257)+$I2257))&lt;DATABASE!$J$6))),$A2258=$A2257),"LUAR JAM KERJA 2",IF(AND(OR(WEEKDAY($H2258,2)=1,WEEKDAY($H2258,2)=2,WEEKDAY($H2258,2)=3,WEEKDAY($H2258,2)=4,WEEKDAY($H2258,2)=5),$I2258&lt;=DATABASE!$J$3,$I2258&gt;=DATABASE!$I$3),"JAM KERJA",IF(AND(WEEKDAY($H2258,2)=6,$I2258&lt;=DATABASE!$J$4,$I2258&gt;=DATABASE!$I$4),"JAM KERJA","LUAR JAM KERJA 1")))))</f>
        <v/>
      </c>
      <c r="M2258" s="33" t="str">
        <f>IF('DATA ACCURATE'!T2261&lt;&gt;"",IF('DATA ACCURATE'!T2261&gt;100,'DATA ACCURATE'!T2261/10,'DATA ACCURATE'!T2261),"")</f>
        <v/>
      </c>
      <c r="N2258" t="str">
        <f>IF(M2258="","",IF(M2258&lt;=DATABASE!$I$9,"LOKAL",IF(M2258&lt;DATABASE!$J$9,"LUAR KOTA 1",IF($M2258&gt;=DATABASE!$J$9,"LUAR KOTA 2",""))))</f>
        <v/>
      </c>
      <c r="O2258" s="38" t="str">
        <f>IF('DATA ACCURATE'!L2261&lt;&gt;"",'DATA ACCURATE'!L2261,"")</f>
        <v/>
      </c>
      <c r="Q2258" s="38">
        <f t="shared" si="246"/>
        <v>0</v>
      </c>
      <c r="R2258" s="38">
        <f t="shared" si="246"/>
        <v>0</v>
      </c>
      <c r="S2258" s="38">
        <f t="shared" si="246"/>
        <v>0</v>
      </c>
      <c r="T2258" s="38">
        <f t="shared" si="244"/>
        <v>0</v>
      </c>
      <c r="U2258" s="38">
        <f t="shared" si="247"/>
        <v>0</v>
      </c>
      <c r="V2258" s="38">
        <f t="shared" si="247"/>
        <v>0</v>
      </c>
      <c r="W2258" s="38">
        <f t="shared" si="247"/>
        <v>0</v>
      </c>
      <c r="X2258" s="38">
        <f t="shared" si="248"/>
        <v>0</v>
      </c>
      <c r="Y2258" s="38">
        <f t="shared" si="248"/>
        <v>0</v>
      </c>
      <c r="Z2258" s="38">
        <f t="shared" si="248"/>
        <v>0</v>
      </c>
      <c r="AA2258" s="38">
        <f t="shared" si="245"/>
        <v>0</v>
      </c>
      <c r="AB2258" s="38">
        <f t="shared" si="249"/>
        <v>0</v>
      </c>
      <c r="AC2258" s="38">
        <f t="shared" si="250"/>
        <v>0</v>
      </c>
      <c r="AD2258" s="38" t="str">
        <f t="shared" si="251"/>
        <v>000000000000</v>
      </c>
    </row>
    <row r="2259" spans="1:30">
      <c r="A2259" s="9" t="str">
        <f>IF('DATA ACCURATE'!A2262&lt;&gt;"",'DATA ACCURATE'!A2262,"")</f>
        <v/>
      </c>
      <c r="B2259" s="9" t="str">
        <f>IF('DATA ACCURATE'!D2262&lt;&gt;"",'DATA ACCURATE'!D2262,"")</f>
        <v/>
      </c>
      <c r="C2259" s="38" t="str">
        <f>IF($AD2259="000000000000","",INDEX(DATABASE!$W$12:$W$71,MATCH($AD2259,DATABASE!$V$12:$V$71,0)))</f>
        <v/>
      </c>
      <c r="D2259" s="34" t="str">
        <f>IF(C2259="","",IF(E2259="",INDEX(DATABASE!$AF$13:$AF$62,MATCH($C2259,DATABASE!$AC$13:$AC$62,0)),IF(E2259="2x D11",INDEX(DATABASE!$AF$13:$AF$62,MATCH($C2259,DATABASE!$AC$13:$AC$62,0))+2*DATABASE!$AF$62,IF(E2259="3x D11",INDEX(DATABASE!$AF$13:$AF$62,MATCH($C2259,DATABASE!$AC$13:$AC$62,0))+3*DATABASE!$AF$62,""))))</f>
        <v/>
      </c>
      <c r="E2259" s="38" t="str">
        <f>IF(AND($K2259="Y",$G2259&lt;&gt;"UNYIL",$F2259&lt;DATABASE!$O$8),"2x D11",IF(AND($K2259="Y",$G2259&lt;&gt;"UNYIL",$F2259&gt;=DATABASE!$O$8),"3x D11",""))</f>
        <v/>
      </c>
      <c r="F2259" s="9" t="str">
        <f>IF('DATA ACCURATE'!N2262&lt;&gt;"",'DATA ACCURATE'!N2262,"")</f>
        <v/>
      </c>
      <c r="G2259" t="str">
        <f>IF(F2259="","",IF(F2259&lt;=DATABASE!$I$8,"UNYIL",IF(F2259&lt;=DATABASE!$J$8,"KECIL",IF(F2259&lt;DATABASE!$K$8,"TANGGUNG",IF(F2259&gt;=DATABASE!$K$8,"BESAR","")))))</f>
        <v/>
      </c>
      <c r="H2259" s="16" t="str">
        <f>IF('DATA ACCURATE'!J2262&lt;&gt;"",'DATA ACCURATE'!J2262,"")</f>
        <v/>
      </c>
      <c r="I2259" s="35" t="str">
        <f>IF(B2259&lt;&gt;"",IFERROR(VLOOKUP(B2259,'DATA TIMBANGAN'!G:M,7,FALSE),VLOOKUP(B2259,'DATA TIMBANGAN'!G:M,7)),"")</f>
        <v/>
      </c>
      <c r="J2259" s="25" t="str">
        <f>IF(H2259&lt;&gt;"",IFERROR(INDEX(DATABASE!$Z$19:$Z$38,MATCH(DATEVALUE(H2259),DATABASE!$AA$19:$AA$38,0)),INDEX(DATABASE!$Z$12:$Z$18,MATCH(WEEKDAY(H2259,2),DATABASE!$AA$12:$AA$18,0))),"")</f>
        <v/>
      </c>
      <c r="K2259" s="25" t="str">
        <f>IF('DATA ACCURATE'!V2262&lt;&gt;"",'DATA ACCURATE'!V2262,"")</f>
        <v/>
      </c>
      <c r="L2259" s="80" t="str">
        <f>IF($H2259="","",IF(OR($J2259="LIBUR",AND($L2258="LIBUR",$O2258=$O2259)),"LIBUR",IF(AND(OR($L2258="LUAR JAM KERJA 1",$L2258="LUAR JAM KERJA 2"),OR(OR(AND($H2258=$H2259,AND(OR($I2259&gt;DATABASE!$J$3,$I2259&lt;DATABASE!$J$6),((DATEVALUE($H2259)+$I2259)-(DATEVALUE($H2258)+$I2258))&lt;DATABASE!$J$6)),AND($H2258=$H2259,$O2258=$O2259,OR($I2259&gt;DATABASE!$J$6,$I2259&lt;DATABASE!$J$3))),AND(($H2259-$H2258)=1,OR($I2259&lt;DATABASE!$I$6,((DATEVALUE($H2259)+$I2259)-(DATEVALUE($H2258)+$I2258))&lt;DATABASE!$J$6))),$A2259=$A2258),"LUAR JAM KERJA 2",IF(AND(OR(WEEKDAY($H2259,2)=1,WEEKDAY($H2259,2)=2,WEEKDAY($H2259,2)=3,WEEKDAY($H2259,2)=4,WEEKDAY($H2259,2)=5),$I2259&lt;=DATABASE!$J$3,$I2259&gt;=DATABASE!$I$3),"JAM KERJA",IF(AND(WEEKDAY($H2259,2)=6,$I2259&lt;=DATABASE!$J$4,$I2259&gt;=DATABASE!$I$4),"JAM KERJA","LUAR JAM KERJA 1")))))</f>
        <v/>
      </c>
      <c r="M2259" s="33" t="str">
        <f>IF('DATA ACCURATE'!T2262&lt;&gt;"",IF('DATA ACCURATE'!T2262&gt;100,'DATA ACCURATE'!T2262/10,'DATA ACCURATE'!T2262),"")</f>
        <v/>
      </c>
      <c r="N2259" t="str">
        <f>IF(M2259="","",IF(M2259&lt;=DATABASE!$I$9,"LOKAL",IF(M2259&lt;DATABASE!$J$9,"LUAR KOTA 1",IF($M2259&gt;=DATABASE!$J$9,"LUAR KOTA 2",""))))</f>
        <v/>
      </c>
      <c r="O2259" s="38" t="str">
        <f>IF('DATA ACCURATE'!L2262&lt;&gt;"",'DATA ACCURATE'!L2262,"")</f>
        <v/>
      </c>
      <c r="Q2259" s="38">
        <f t="shared" si="246"/>
        <v>0</v>
      </c>
      <c r="R2259" s="38">
        <f t="shared" si="246"/>
        <v>0</v>
      </c>
      <c r="S2259" s="38">
        <f t="shared" si="246"/>
        <v>0</v>
      </c>
      <c r="T2259" s="38">
        <f t="shared" si="244"/>
        <v>0</v>
      </c>
      <c r="U2259" s="38">
        <f t="shared" si="247"/>
        <v>0</v>
      </c>
      <c r="V2259" s="38">
        <f t="shared" si="247"/>
        <v>0</v>
      </c>
      <c r="W2259" s="38">
        <f t="shared" si="247"/>
        <v>0</v>
      </c>
      <c r="X2259" s="38">
        <f t="shared" si="248"/>
        <v>0</v>
      </c>
      <c r="Y2259" s="38">
        <f t="shared" si="248"/>
        <v>0</v>
      </c>
      <c r="Z2259" s="38">
        <f t="shared" si="248"/>
        <v>0</v>
      </c>
      <c r="AA2259" s="38">
        <f t="shared" si="245"/>
        <v>0</v>
      </c>
      <c r="AB2259" s="38">
        <f t="shared" si="249"/>
        <v>0</v>
      </c>
      <c r="AC2259" s="38">
        <f t="shared" si="250"/>
        <v>0</v>
      </c>
      <c r="AD2259" s="38" t="str">
        <f t="shared" si="251"/>
        <v>000000000000</v>
      </c>
    </row>
    <row r="2260" spans="1:30">
      <c r="A2260" s="9" t="str">
        <f>IF('DATA ACCURATE'!A2263&lt;&gt;"",'DATA ACCURATE'!A2263,"")</f>
        <v/>
      </c>
      <c r="B2260" s="9" t="str">
        <f>IF('DATA ACCURATE'!D2263&lt;&gt;"",'DATA ACCURATE'!D2263,"")</f>
        <v/>
      </c>
      <c r="C2260" s="38" t="str">
        <f>IF($AD2260="000000000000","",INDEX(DATABASE!$W$12:$W$71,MATCH($AD2260,DATABASE!$V$12:$V$71,0)))</f>
        <v/>
      </c>
      <c r="D2260" s="34" t="str">
        <f>IF(C2260="","",IF(E2260="",INDEX(DATABASE!$AF$13:$AF$62,MATCH($C2260,DATABASE!$AC$13:$AC$62,0)),IF(E2260="2x D11",INDEX(DATABASE!$AF$13:$AF$62,MATCH($C2260,DATABASE!$AC$13:$AC$62,0))+2*DATABASE!$AF$62,IF(E2260="3x D11",INDEX(DATABASE!$AF$13:$AF$62,MATCH($C2260,DATABASE!$AC$13:$AC$62,0))+3*DATABASE!$AF$62,""))))</f>
        <v/>
      </c>
      <c r="E2260" s="38" t="str">
        <f>IF(AND($K2260="Y",$G2260&lt;&gt;"UNYIL",$F2260&lt;DATABASE!$O$8),"2x D11",IF(AND($K2260="Y",$G2260&lt;&gt;"UNYIL",$F2260&gt;=DATABASE!$O$8),"3x D11",""))</f>
        <v/>
      </c>
      <c r="F2260" s="9" t="str">
        <f>IF('DATA ACCURATE'!N2263&lt;&gt;"",'DATA ACCURATE'!N2263,"")</f>
        <v/>
      </c>
      <c r="G2260" t="str">
        <f>IF(F2260="","",IF(F2260&lt;=DATABASE!$I$8,"UNYIL",IF(F2260&lt;=DATABASE!$J$8,"KECIL",IF(F2260&lt;DATABASE!$K$8,"TANGGUNG",IF(F2260&gt;=DATABASE!$K$8,"BESAR","")))))</f>
        <v/>
      </c>
      <c r="H2260" s="16" t="str">
        <f>IF('DATA ACCURATE'!J2263&lt;&gt;"",'DATA ACCURATE'!J2263,"")</f>
        <v/>
      </c>
      <c r="I2260" s="35" t="str">
        <f>IF(B2260&lt;&gt;"",IFERROR(VLOOKUP(B2260,'DATA TIMBANGAN'!G:M,7,FALSE),VLOOKUP(B2260,'DATA TIMBANGAN'!G:M,7)),"")</f>
        <v/>
      </c>
      <c r="J2260" s="25" t="str">
        <f>IF(H2260&lt;&gt;"",IFERROR(INDEX(DATABASE!$Z$19:$Z$38,MATCH(DATEVALUE(H2260),DATABASE!$AA$19:$AA$38,0)),INDEX(DATABASE!$Z$12:$Z$18,MATCH(WEEKDAY(H2260,2),DATABASE!$AA$12:$AA$18,0))),"")</f>
        <v/>
      </c>
      <c r="K2260" s="25" t="str">
        <f>IF('DATA ACCURATE'!V2263&lt;&gt;"",'DATA ACCURATE'!V2263,"")</f>
        <v/>
      </c>
      <c r="L2260" s="80" t="str">
        <f>IF($H2260="","",IF(OR($J2260="LIBUR",AND($L2259="LIBUR",$O2259=$O2260)),"LIBUR",IF(AND(OR($L2259="LUAR JAM KERJA 1",$L2259="LUAR JAM KERJA 2"),OR(OR(AND($H2259=$H2260,AND(OR($I2260&gt;DATABASE!$J$3,$I2260&lt;DATABASE!$J$6),((DATEVALUE($H2260)+$I2260)-(DATEVALUE($H2259)+$I2259))&lt;DATABASE!$J$6)),AND($H2259=$H2260,$O2259=$O2260,OR($I2260&gt;DATABASE!$J$6,$I2260&lt;DATABASE!$J$3))),AND(($H2260-$H2259)=1,OR($I2260&lt;DATABASE!$I$6,((DATEVALUE($H2260)+$I2260)-(DATEVALUE($H2259)+$I2259))&lt;DATABASE!$J$6))),$A2260=$A2259),"LUAR JAM KERJA 2",IF(AND(OR(WEEKDAY($H2260,2)=1,WEEKDAY($H2260,2)=2,WEEKDAY($H2260,2)=3,WEEKDAY($H2260,2)=4,WEEKDAY($H2260,2)=5),$I2260&lt;=DATABASE!$J$3,$I2260&gt;=DATABASE!$I$3),"JAM KERJA",IF(AND(WEEKDAY($H2260,2)=6,$I2260&lt;=DATABASE!$J$4,$I2260&gt;=DATABASE!$I$4),"JAM KERJA","LUAR JAM KERJA 1")))))</f>
        <v/>
      </c>
      <c r="M2260" s="33" t="str">
        <f>IF('DATA ACCURATE'!T2263&lt;&gt;"",IF('DATA ACCURATE'!T2263&gt;100,'DATA ACCURATE'!T2263/10,'DATA ACCURATE'!T2263),"")</f>
        <v/>
      </c>
      <c r="N2260" t="str">
        <f>IF(M2260="","",IF(M2260&lt;=DATABASE!$I$9,"LOKAL",IF(M2260&lt;DATABASE!$J$9,"LUAR KOTA 1",IF($M2260&gt;=DATABASE!$J$9,"LUAR KOTA 2",""))))</f>
        <v/>
      </c>
      <c r="O2260" s="38" t="str">
        <f>IF('DATA ACCURATE'!L2263&lt;&gt;"",'DATA ACCURATE'!L2263,"")</f>
        <v/>
      </c>
      <c r="Q2260" s="38">
        <f t="shared" si="246"/>
        <v>0</v>
      </c>
      <c r="R2260" s="38">
        <f t="shared" si="246"/>
        <v>0</v>
      </c>
      <c r="S2260" s="38">
        <f t="shared" si="246"/>
        <v>0</v>
      </c>
      <c r="T2260" s="38">
        <f t="shared" si="244"/>
        <v>0</v>
      </c>
      <c r="U2260" s="38">
        <f t="shared" si="247"/>
        <v>0</v>
      </c>
      <c r="V2260" s="38">
        <f t="shared" si="247"/>
        <v>0</v>
      </c>
      <c r="W2260" s="38">
        <f t="shared" si="247"/>
        <v>0</v>
      </c>
      <c r="X2260" s="38">
        <f t="shared" si="248"/>
        <v>0</v>
      </c>
      <c r="Y2260" s="38">
        <f t="shared" si="248"/>
        <v>0</v>
      </c>
      <c r="Z2260" s="38">
        <f t="shared" si="248"/>
        <v>0</v>
      </c>
      <c r="AA2260" s="38">
        <f t="shared" si="245"/>
        <v>0</v>
      </c>
      <c r="AB2260" s="38">
        <f t="shared" si="249"/>
        <v>0</v>
      </c>
      <c r="AC2260" s="38">
        <f t="shared" si="250"/>
        <v>0</v>
      </c>
      <c r="AD2260" s="38" t="str">
        <f t="shared" si="251"/>
        <v>000000000000</v>
      </c>
    </row>
    <row r="2261" spans="1:30">
      <c r="A2261" s="9" t="str">
        <f>IF('DATA ACCURATE'!A2264&lt;&gt;"",'DATA ACCURATE'!A2264,"")</f>
        <v/>
      </c>
      <c r="B2261" s="9" t="str">
        <f>IF('DATA ACCURATE'!D2264&lt;&gt;"",'DATA ACCURATE'!D2264,"")</f>
        <v/>
      </c>
      <c r="C2261" s="38" t="str">
        <f>IF($AD2261="000000000000","",INDEX(DATABASE!$W$12:$W$71,MATCH($AD2261,DATABASE!$V$12:$V$71,0)))</f>
        <v/>
      </c>
      <c r="D2261" s="34" t="str">
        <f>IF(C2261="","",IF(E2261="",INDEX(DATABASE!$AF$13:$AF$62,MATCH($C2261,DATABASE!$AC$13:$AC$62,0)),IF(E2261="2x D11",INDEX(DATABASE!$AF$13:$AF$62,MATCH($C2261,DATABASE!$AC$13:$AC$62,0))+2*DATABASE!$AF$62,IF(E2261="3x D11",INDEX(DATABASE!$AF$13:$AF$62,MATCH($C2261,DATABASE!$AC$13:$AC$62,0))+3*DATABASE!$AF$62,""))))</f>
        <v/>
      </c>
      <c r="E2261" s="38" t="str">
        <f>IF(AND($K2261="Y",$G2261&lt;&gt;"UNYIL",$F2261&lt;DATABASE!$O$8),"2x D11",IF(AND($K2261="Y",$G2261&lt;&gt;"UNYIL",$F2261&gt;=DATABASE!$O$8),"3x D11",""))</f>
        <v/>
      </c>
      <c r="F2261" s="9" t="str">
        <f>IF('DATA ACCURATE'!N2264&lt;&gt;"",'DATA ACCURATE'!N2264,"")</f>
        <v/>
      </c>
      <c r="G2261" t="str">
        <f>IF(F2261="","",IF(F2261&lt;=DATABASE!$I$8,"UNYIL",IF(F2261&lt;=DATABASE!$J$8,"KECIL",IF(F2261&lt;DATABASE!$K$8,"TANGGUNG",IF(F2261&gt;=DATABASE!$K$8,"BESAR","")))))</f>
        <v/>
      </c>
      <c r="H2261" s="16" t="str">
        <f>IF('DATA ACCURATE'!J2264&lt;&gt;"",'DATA ACCURATE'!J2264,"")</f>
        <v/>
      </c>
      <c r="I2261" s="35" t="str">
        <f>IF(B2261&lt;&gt;"",IFERROR(VLOOKUP(B2261,'DATA TIMBANGAN'!G:M,7,FALSE),VLOOKUP(B2261,'DATA TIMBANGAN'!G:M,7)),"")</f>
        <v/>
      </c>
      <c r="J2261" s="25" t="str">
        <f>IF(H2261&lt;&gt;"",IFERROR(INDEX(DATABASE!$Z$19:$Z$38,MATCH(DATEVALUE(H2261),DATABASE!$AA$19:$AA$38,0)),INDEX(DATABASE!$Z$12:$Z$18,MATCH(WEEKDAY(H2261,2),DATABASE!$AA$12:$AA$18,0))),"")</f>
        <v/>
      </c>
      <c r="K2261" s="25" t="str">
        <f>IF('DATA ACCURATE'!V2264&lt;&gt;"",'DATA ACCURATE'!V2264,"")</f>
        <v/>
      </c>
      <c r="L2261" s="80" t="str">
        <f>IF($H2261="","",IF(OR($J2261="LIBUR",AND($L2260="LIBUR",$O2260=$O2261)),"LIBUR",IF(AND(OR($L2260="LUAR JAM KERJA 1",$L2260="LUAR JAM KERJA 2"),OR(OR(AND($H2260=$H2261,AND(OR($I2261&gt;DATABASE!$J$3,$I2261&lt;DATABASE!$J$6),((DATEVALUE($H2261)+$I2261)-(DATEVALUE($H2260)+$I2260))&lt;DATABASE!$J$6)),AND($H2260=$H2261,$O2260=$O2261,OR($I2261&gt;DATABASE!$J$6,$I2261&lt;DATABASE!$J$3))),AND(($H2261-$H2260)=1,OR($I2261&lt;DATABASE!$I$6,((DATEVALUE($H2261)+$I2261)-(DATEVALUE($H2260)+$I2260))&lt;DATABASE!$J$6))),$A2261=$A2260),"LUAR JAM KERJA 2",IF(AND(OR(WEEKDAY($H2261,2)=1,WEEKDAY($H2261,2)=2,WEEKDAY($H2261,2)=3,WEEKDAY($H2261,2)=4,WEEKDAY($H2261,2)=5),$I2261&lt;=DATABASE!$J$3,$I2261&gt;=DATABASE!$I$3),"JAM KERJA",IF(AND(WEEKDAY($H2261,2)=6,$I2261&lt;=DATABASE!$J$4,$I2261&gt;=DATABASE!$I$4),"JAM KERJA","LUAR JAM KERJA 1")))))</f>
        <v/>
      </c>
      <c r="M2261" s="33" t="str">
        <f>IF('DATA ACCURATE'!T2264&lt;&gt;"",IF('DATA ACCURATE'!T2264&gt;100,'DATA ACCURATE'!T2264/10,'DATA ACCURATE'!T2264),"")</f>
        <v/>
      </c>
      <c r="N2261" t="str">
        <f>IF(M2261="","",IF(M2261&lt;=DATABASE!$I$9,"LOKAL",IF(M2261&lt;DATABASE!$J$9,"LUAR KOTA 1",IF($M2261&gt;=DATABASE!$J$9,"LUAR KOTA 2",""))))</f>
        <v/>
      </c>
      <c r="O2261" s="38" t="str">
        <f>IF('DATA ACCURATE'!L2264&lt;&gt;"",'DATA ACCURATE'!L2264,"")</f>
        <v/>
      </c>
      <c r="Q2261" s="38">
        <f t="shared" si="246"/>
        <v>0</v>
      </c>
      <c r="R2261" s="38">
        <f t="shared" si="246"/>
        <v>0</v>
      </c>
      <c r="S2261" s="38">
        <f t="shared" si="246"/>
        <v>0</v>
      </c>
      <c r="T2261" s="38">
        <f t="shared" si="244"/>
        <v>0</v>
      </c>
      <c r="U2261" s="38">
        <f t="shared" si="247"/>
        <v>0</v>
      </c>
      <c r="V2261" s="38">
        <f t="shared" si="247"/>
        <v>0</v>
      </c>
      <c r="W2261" s="38">
        <f t="shared" si="247"/>
        <v>0</v>
      </c>
      <c r="X2261" s="38">
        <f t="shared" si="248"/>
        <v>0</v>
      </c>
      <c r="Y2261" s="38">
        <f t="shared" si="248"/>
        <v>0</v>
      </c>
      <c r="Z2261" s="38">
        <f t="shared" si="248"/>
        <v>0</v>
      </c>
      <c r="AA2261" s="38">
        <f t="shared" si="245"/>
        <v>0</v>
      </c>
      <c r="AB2261" s="38">
        <f t="shared" si="249"/>
        <v>0</v>
      </c>
      <c r="AC2261" s="38">
        <f t="shared" si="250"/>
        <v>0</v>
      </c>
      <c r="AD2261" s="38" t="str">
        <f t="shared" si="251"/>
        <v>000000000000</v>
      </c>
    </row>
    <row r="2262" spans="1:30">
      <c r="A2262" s="9" t="str">
        <f>IF('DATA ACCURATE'!A2265&lt;&gt;"",'DATA ACCURATE'!A2265,"")</f>
        <v/>
      </c>
      <c r="B2262" s="9" t="str">
        <f>IF('DATA ACCURATE'!D2265&lt;&gt;"",'DATA ACCURATE'!D2265,"")</f>
        <v/>
      </c>
      <c r="C2262" s="38" t="str">
        <f>IF($AD2262="000000000000","",INDEX(DATABASE!$W$12:$W$71,MATCH($AD2262,DATABASE!$V$12:$V$71,0)))</f>
        <v/>
      </c>
      <c r="D2262" s="34" t="str">
        <f>IF(C2262="","",IF(E2262="",INDEX(DATABASE!$AF$13:$AF$62,MATCH($C2262,DATABASE!$AC$13:$AC$62,0)),IF(E2262="2x D11",INDEX(DATABASE!$AF$13:$AF$62,MATCH($C2262,DATABASE!$AC$13:$AC$62,0))+2*DATABASE!$AF$62,IF(E2262="3x D11",INDEX(DATABASE!$AF$13:$AF$62,MATCH($C2262,DATABASE!$AC$13:$AC$62,0))+3*DATABASE!$AF$62,""))))</f>
        <v/>
      </c>
      <c r="E2262" s="38" t="str">
        <f>IF(AND($K2262="Y",$G2262&lt;&gt;"UNYIL",$F2262&lt;DATABASE!$O$8),"2x D11",IF(AND($K2262="Y",$G2262&lt;&gt;"UNYIL",$F2262&gt;=DATABASE!$O$8),"3x D11",""))</f>
        <v/>
      </c>
      <c r="F2262" s="9" t="str">
        <f>IF('DATA ACCURATE'!N2265&lt;&gt;"",'DATA ACCURATE'!N2265,"")</f>
        <v/>
      </c>
      <c r="G2262" t="str">
        <f>IF(F2262="","",IF(F2262&lt;=DATABASE!$I$8,"UNYIL",IF(F2262&lt;=DATABASE!$J$8,"KECIL",IF(F2262&lt;DATABASE!$K$8,"TANGGUNG",IF(F2262&gt;=DATABASE!$K$8,"BESAR","")))))</f>
        <v/>
      </c>
      <c r="H2262" s="16" t="str">
        <f>IF('DATA ACCURATE'!J2265&lt;&gt;"",'DATA ACCURATE'!J2265,"")</f>
        <v/>
      </c>
      <c r="I2262" s="35" t="str">
        <f>IF(B2262&lt;&gt;"",IFERROR(VLOOKUP(B2262,'DATA TIMBANGAN'!G:M,7,FALSE),VLOOKUP(B2262,'DATA TIMBANGAN'!G:M,7)),"")</f>
        <v/>
      </c>
      <c r="J2262" s="25" t="str">
        <f>IF(H2262&lt;&gt;"",IFERROR(INDEX(DATABASE!$Z$19:$Z$38,MATCH(DATEVALUE(H2262),DATABASE!$AA$19:$AA$38,0)),INDEX(DATABASE!$Z$12:$Z$18,MATCH(WEEKDAY(H2262,2),DATABASE!$AA$12:$AA$18,0))),"")</f>
        <v/>
      </c>
      <c r="K2262" s="25" t="str">
        <f>IF('DATA ACCURATE'!V2265&lt;&gt;"",'DATA ACCURATE'!V2265,"")</f>
        <v/>
      </c>
      <c r="L2262" s="80" t="str">
        <f>IF($H2262="","",IF(OR($J2262="LIBUR",AND($L2261="LIBUR",$O2261=$O2262)),"LIBUR",IF(AND(OR($L2261="LUAR JAM KERJA 1",$L2261="LUAR JAM KERJA 2"),OR(OR(AND($H2261=$H2262,AND(OR($I2262&gt;DATABASE!$J$3,$I2262&lt;DATABASE!$J$6),((DATEVALUE($H2262)+$I2262)-(DATEVALUE($H2261)+$I2261))&lt;DATABASE!$J$6)),AND($H2261=$H2262,$O2261=$O2262,OR($I2262&gt;DATABASE!$J$6,$I2262&lt;DATABASE!$J$3))),AND(($H2262-$H2261)=1,OR($I2262&lt;DATABASE!$I$6,((DATEVALUE($H2262)+$I2262)-(DATEVALUE($H2261)+$I2261))&lt;DATABASE!$J$6))),$A2262=$A2261),"LUAR JAM KERJA 2",IF(AND(OR(WEEKDAY($H2262,2)=1,WEEKDAY($H2262,2)=2,WEEKDAY($H2262,2)=3,WEEKDAY($H2262,2)=4,WEEKDAY($H2262,2)=5),$I2262&lt;=DATABASE!$J$3,$I2262&gt;=DATABASE!$I$3),"JAM KERJA",IF(AND(WEEKDAY($H2262,2)=6,$I2262&lt;=DATABASE!$J$4,$I2262&gt;=DATABASE!$I$4),"JAM KERJA","LUAR JAM KERJA 1")))))</f>
        <v/>
      </c>
      <c r="M2262" s="33" t="str">
        <f>IF('DATA ACCURATE'!T2265&lt;&gt;"",IF('DATA ACCURATE'!T2265&gt;100,'DATA ACCURATE'!T2265/10,'DATA ACCURATE'!T2265),"")</f>
        <v/>
      </c>
      <c r="N2262" t="str">
        <f>IF(M2262="","",IF(M2262&lt;=DATABASE!$I$9,"LOKAL",IF(M2262&lt;DATABASE!$J$9,"LUAR KOTA 1",IF($M2262&gt;=DATABASE!$J$9,"LUAR KOTA 2",""))))</f>
        <v/>
      </c>
      <c r="O2262" s="38" t="str">
        <f>IF('DATA ACCURATE'!L2265&lt;&gt;"",'DATA ACCURATE'!L2265,"")</f>
        <v/>
      </c>
      <c r="Q2262" s="38">
        <f t="shared" si="246"/>
        <v>0</v>
      </c>
      <c r="R2262" s="38">
        <f t="shared" si="246"/>
        <v>0</v>
      </c>
      <c r="S2262" s="38">
        <f t="shared" si="246"/>
        <v>0</v>
      </c>
      <c r="T2262" s="38">
        <f t="shared" si="244"/>
        <v>0</v>
      </c>
      <c r="U2262" s="38">
        <f t="shared" si="247"/>
        <v>0</v>
      </c>
      <c r="V2262" s="38">
        <f t="shared" si="247"/>
        <v>0</v>
      </c>
      <c r="W2262" s="38">
        <f t="shared" si="247"/>
        <v>0</v>
      </c>
      <c r="X2262" s="38">
        <f t="shared" si="248"/>
        <v>0</v>
      </c>
      <c r="Y2262" s="38">
        <f t="shared" si="248"/>
        <v>0</v>
      </c>
      <c r="Z2262" s="38">
        <f t="shared" si="248"/>
        <v>0</v>
      </c>
      <c r="AA2262" s="38">
        <f t="shared" si="245"/>
        <v>0</v>
      </c>
      <c r="AB2262" s="38">
        <f t="shared" si="249"/>
        <v>0</v>
      </c>
      <c r="AC2262" s="38">
        <f t="shared" si="250"/>
        <v>0</v>
      </c>
      <c r="AD2262" s="38" t="str">
        <f t="shared" si="251"/>
        <v>000000000000</v>
      </c>
    </row>
    <row r="2263" spans="1:30">
      <c r="A2263" s="9" t="str">
        <f>IF('DATA ACCURATE'!A2266&lt;&gt;"",'DATA ACCURATE'!A2266,"")</f>
        <v/>
      </c>
      <c r="B2263" s="9" t="str">
        <f>IF('DATA ACCURATE'!D2266&lt;&gt;"",'DATA ACCURATE'!D2266,"")</f>
        <v/>
      </c>
      <c r="C2263" s="38" t="str">
        <f>IF($AD2263="000000000000","",INDEX(DATABASE!$W$12:$W$71,MATCH($AD2263,DATABASE!$V$12:$V$71,0)))</f>
        <v/>
      </c>
      <c r="D2263" s="34" t="str">
        <f>IF(C2263="","",IF(E2263="",INDEX(DATABASE!$AF$13:$AF$62,MATCH($C2263,DATABASE!$AC$13:$AC$62,0)),IF(E2263="2x D11",INDEX(DATABASE!$AF$13:$AF$62,MATCH($C2263,DATABASE!$AC$13:$AC$62,0))+2*DATABASE!$AF$62,IF(E2263="3x D11",INDEX(DATABASE!$AF$13:$AF$62,MATCH($C2263,DATABASE!$AC$13:$AC$62,0))+3*DATABASE!$AF$62,""))))</f>
        <v/>
      </c>
      <c r="E2263" s="38" t="str">
        <f>IF(AND($K2263="Y",$G2263&lt;&gt;"UNYIL",$F2263&lt;DATABASE!$O$8),"2x D11",IF(AND($K2263="Y",$G2263&lt;&gt;"UNYIL",$F2263&gt;=DATABASE!$O$8),"3x D11",""))</f>
        <v/>
      </c>
      <c r="F2263" s="9" t="str">
        <f>IF('DATA ACCURATE'!N2266&lt;&gt;"",'DATA ACCURATE'!N2266,"")</f>
        <v/>
      </c>
      <c r="G2263" t="str">
        <f>IF(F2263="","",IF(F2263&lt;=DATABASE!$I$8,"UNYIL",IF(F2263&lt;=DATABASE!$J$8,"KECIL",IF(F2263&lt;DATABASE!$K$8,"TANGGUNG",IF(F2263&gt;=DATABASE!$K$8,"BESAR","")))))</f>
        <v/>
      </c>
      <c r="H2263" s="16" t="str">
        <f>IF('DATA ACCURATE'!J2266&lt;&gt;"",'DATA ACCURATE'!J2266,"")</f>
        <v/>
      </c>
      <c r="I2263" s="35" t="str">
        <f>IF(B2263&lt;&gt;"",IFERROR(VLOOKUP(B2263,'DATA TIMBANGAN'!G:M,7,FALSE),VLOOKUP(B2263,'DATA TIMBANGAN'!G:M,7)),"")</f>
        <v/>
      </c>
      <c r="J2263" s="25" t="str">
        <f>IF(H2263&lt;&gt;"",IFERROR(INDEX(DATABASE!$Z$19:$Z$38,MATCH(DATEVALUE(H2263),DATABASE!$AA$19:$AA$38,0)),INDEX(DATABASE!$Z$12:$Z$18,MATCH(WEEKDAY(H2263,2),DATABASE!$AA$12:$AA$18,0))),"")</f>
        <v/>
      </c>
      <c r="K2263" s="25" t="str">
        <f>IF('DATA ACCURATE'!V2266&lt;&gt;"",'DATA ACCURATE'!V2266,"")</f>
        <v/>
      </c>
      <c r="L2263" s="80" t="str">
        <f>IF($H2263="","",IF(OR($J2263="LIBUR",AND($L2262="LIBUR",$O2262=$O2263)),"LIBUR",IF(AND(OR($L2262="LUAR JAM KERJA 1",$L2262="LUAR JAM KERJA 2"),OR(OR(AND($H2262=$H2263,AND(OR($I2263&gt;DATABASE!$J$3,$I2263&lt;DATABASE!$J$6),((DATEVALUE($H2263)+$I2263)-(DATEVALUE($H2262)+$I2262))&lt;DATABASE!$J$6)),AND($H2262=$H2263,$O2262=$O2263,OR($I2263&gt;DATABASE!$J$6,$I2263&lt;DATABASE!$J$3))),AND(($H2263-$H2262)=1,OR($I2263&lt;DATABASE!$I$6,((DATEVALUE($H2263)+$I2263)-(DATEVALUE($H2262)+$I2262))&lt;DATABASE!$J$6))),$A2263=$A2262),"LUAR JAM KERJA 2",IF(AND(OR(WEEKDAY($H2263,2)=1,WEEKDAY($H2263,2)=2,WEEKDAY($H2263,2)=3,WEEKDAY($H2263,2)=4,WEEKDAY($H2263,2)=5),$I2263&lt;=DATABASE!$J$3,$I2263&gt;=DATABASE!$I$3),"JAM KERJA",IF(AND(WEEKDAY($H2263,2)=6,$I2263&lt;=DATABASE!$J$4,$I2263&gt;=DATABASE!$I$4),"JAM KERJA","LUAR JAM KERJA 1")))))</f>
        <v/>
      </c>
      <c r="M2263" s="33" t="str">
        <f>IF('DATA ACCURATE'!T2266&lt;&gt;"",IF('DATA ACCURATE'!T2266&gt;100,'DATA ACCURATE'!T2266/10,'DATA ACCURATE'!T2266),"")</f>
        <v/>
      </c>
      <c r="N2263" t="str">
        <f>IF(M2263="","",IF(M2263&lt;=DATABASE!$I$9,"LOKAL",IF(M2263&lt;DATABASE!$J$9,"LUAR KOTA 1",IF($M2263&gt;=DATABASE!$J$9,"LUAR KOTA 2",""))))</f>
        <v/>
      </c>
      <c r="O2263" s="38" t="str">
        <f>IF('DATA ACCURATE'!L2266&lt;&gt;"",'DATA ACCURATE'!L2266,"")</f>
        <v/>
      </c>
      <c r="Q2263" s="38">
        <f t="shared" si="246"/>
        <v>0</v>
      </c>
      <c r="R2263" s="38">
        <f t="shared" si="246"/>
        <v>0</v>
      </c>
      <c r="S2263" s="38">
        <f t="shared" si="246"/>
        <v>0</v>
      </c>
      <c r="T2263" s="38">
        <f t="shared" si="244"/>
        <v>0</v>
      </c>
      <c r="U2263" s="38">
        <f t="shared" si="247"/>
        <v>0</v>
      </c>
      <c r="V2263" s="38">
        <f t="shared" si="247"/>
        <v>0</v>
      </c>
      <c r="W2263" s="38">
        <f t="shared" si="247"/>
        <v>0</v>
      </c>
      <c r="X2263" s="38">
        <f t="shared" si="248"/>
        <v>0</v>
      </c>
      <c r="Y2263" s="38">
        <f t="shared" si="248"/>
        <v>0</v>
      </c>
      <c r="Z2263" s="38">
        <f t="shared" si="248"/>
        <v>0</v>
      </c>
      <c r="AA2263" s="38">
        <f t="shared" si="245"/>
        <v>0</v>
      </c>
      <c r="AB2263" s="38">
        <f t="shared" si="249"/>
        <v>0</v>
      </c>
      <c r="AC2263" s="38">
        <f t="shared" si="250"/>
        <v>0</v>
      </c>
      <c r="AD2263" s="38" t="str">
        <f t="shared" si="251"/>
        <v>000000000000</v>
      </c>
    </row>
    <row r="2264" spans="1:30">
      <c r="A2264" s="9" t="str">
        <f>IF('DATA ACCURATE'!A2267&lt;&gt;"",'DATA ACCURATE'!A2267,"")</f>
        <v/>
      </c>
      <c r="B2264" s="9" t="str">
        <f>IF('DATA ACCURATE'!D2267&lt;&gt;"",'DATA ACCURATE'!D2267,"")</f>
        <v/>
      </c>
      <c r="C2264" s="38" t="str">
        <f>IF($AD2264="000000000000","",INDEX(DATABASE!$W$12:$W$71,MATCH($AD2264,DATABASE!$V$12:$V$71,0)))</f>
        <v/>
      </c>
      <c r="D2264" s="34" t="str">
        <f>IF(C2264="","",IF(E2264="",INDEX(DATABASE!$AF$13:$AF$62,MATCH($C2264,DATABASE!$AC$13:$AC$62,0)),IF(E2264="2x D11",INDEX(DATABASE!$AF$13:$AF$62,MATCH($C2264,DATABASE!$AC$13:$AC$62,0))+2*DATABASE!$AF$62,IF(E2264="3x D11",INDEX(DATABASE!$AF$13:$AF$62,MATCH($C2264,DATABASE!$AC$13:$AC$62,0))+3*DATABASE!$AF$62,""))))</f>
        <v/>
      </c>
      <c r="E2264" s="38" t="str">
        <f>IF(AND($K2264="Y",$G2264&lt;&gt;"UNYIL",$F2264&lt;DATABASE!$O$8),"2x D11",IF(AND($K2264="Y",$G2264&lt;&gt;"UNYIL",$F2264&gt;=DATABASE!$O$8),"3x D11",""))</f>
        <v/>
      </c>
      <c r="F2264" s="9" t="str">
        <f>IF('DATA ACCURATE'!N2267&lt;&gt;"",'DATA ACCURATE'!N2267,"")</f>
        <v/>
      </c>
      <c r="G2264" t="str">
        <f>IF(F2264="","",IF(F2264&lt;=DATABASE!$I$8,"UNYIL",IF(F2264&lt;=DATABASE!$J$8,"KECIL",IF(F2264&lt;DATABASE!$K$8,"TANGGUNG",IF(F2264&gt;=DATABASE!$K$8,"BESAR","")))))</f>
        <v/>
      </c>
      <c r="H2264" s="16" t="str">
        <f>IF('DATA ACCURATE'!J2267&lt;&gt;"",'DATA ACCURATE'!J2267,"")</f>
        <v/>
      </c>
      <c r="I2264" s="35" t="str">
        <f>IF(B2264&lt;&gt;"",IFERROR(VLOOKUP(B2264,'DATA TIMBANGAN'!G:M,7,FALSE),VLOOKUP(B2264,'DATA TIMBANGAN'!G:M,7)),"")</f>
        <v/>
      </c>
      <c r="J2264" s="25" t="str">
        <f>IF(H2264&lt;&gt;"",IFERROR(INDEX(DATABASE!$Z$19:$Z$38,MATCH(DATEVALUE(H2264),DATABASE!$AA$19:$AA$38,0)),INDEX(DATABASE!$Z$12:$Z$18,MATCH(WEEKDAY(H2264,2),DATABASE!$AA$12:$AA$18,0))),"")</f>
        <v/>
      </c>
      <c r="K2264" s="25" t="str">
        <f>IF('DATA ACCURATE'!V2267&lt;&gt;"",'DATA ACCURATE'!V2267,"")</f>
        <v/>
      </c>
      <c r="L2264" s="80" t="str">
        <f>IF($H2264="","",IF(OR($J2264="LIBUR",AND($L2263="LIBUR",$O2263=$O2264)),"LIBUR",IF(AND(OR($L2263="LUAR JAM KERJA 1",$L2263="LUAR JAM KERJA 2"),OR(OR(AND($H2263=$H2264,AND(OR($I2264&gt;DATABASE!$J$3,$I2264&lt;DATABASE!$J$6),((DATEVALUE($H2264)+$I2264)-(DATEVALUE($H2263)+$I2263))&lt;DATABASE!$J$6)),AND($H2263=$H2264,$O2263=$O2264,OR($I2264&gt;DATABASE!$J$6,$I2264&lt;DATABASE!$J$3))),AND(($H2264-$H2263)=1,OR($I2264&lt;DATABASE!$I$6,((DATEVALUE($H2264)+$I2264)-(DATEVALUE($H2263)+$I2263))&lt;DATABASE!$J$6))),$A2264=$A2263),"LUAR JAM KERJA 2",IF(AND(OR(WEEKDAY($H2264,2)=1,WEEKDAY($H2264,2)=2,WEEKDAY($H2264,2)=3,WEEKDAY($H2264,2)=4,WEEKDAY($H2264,2)=5),$I2264&lt;=DATABASE!$J$3,$I2264&gt;=DATABASE!$I$3),"JAM KERJA",IF(AND(WEEKDAY($H2264,2)=6,$I2264&lt;=DATABASE!$J$4,$I2264&gt;=DATABASE!$I$4),"JAM KERJA","LUAR JAM KERJA 1")))))</f>
        <v/>
      </c>
      <c r="M2264" s="33" t="str">
        <f>IF('DATA ACCURATE'!T2267&lt;&gt;"",IF('DATA ACCURATE'!T2267&gt;100,'DATA ACCURATE'!T2267/10,'DATA ACCURATE'!T2267),"")</f>
        <v/>
      </c>
      <c r="N2264" t="str">
        <f>IF(M2264="","",IF(M2264&lt;=DATABASE!$I$9,"LOKAL",IF(M2264&lt;DATABASE!$J$9,"LUAR KOTA 1",IF($M2264&gt;=DATABASE!$J$9,"LUAR KOTA 2",""))))</f>
        <v/>
      </c>
      <c r="O2264" s="38" t="str">
        <f>IF('DATA ACCURATE'!L2267&lt;&gt;"",'DATA ACCURATE'!L2267,"")</f>
        <v/>
      </c>
      <c r="Q2264" s="38">
        <f t="shared" si="246"/>
        <v>0</v>
      </c>
      <c r="R2264" s="38">
        <f t="shared" si="246"/>
        <v>0</v>
      </c>
      <c r="S2264" s="38">
        <f t="shared" si="246"/>
        <v>0</v>
      </c>
      <c r="T2264" s="38">
        <f t="shared" si="244"/>
        <v>0</v>
      </c>
      <c r="U2264" s="38">
        <f t="shared" si="247"/>
        <v>0</v>
      </c>
      <c r="V2264" s="38">
        <f t="shared" si="247"/>
        <v>0</v>
      </c>
      <c r="W2264" s="38">
        <f t="shared" si="247"/>
        <v>0</v>
      </c>
      <c r="X2264" s="38">
        <f t="shared" si="248"/>
        <v>0</v>
      </c>
      <c r="Y2264" s="38">
        <f t="shared" si="248"/>
        <v>0</v>
      </c>
      <c r="Z2264" s="38">
        <f t="shared" si="248"/>
        <v>0</v>
      </c>
      <c r="AA2264" s="38">
        <f t="shared" si="245"/>
        <v>0</v>
      </c>
      <c r="AB2264" s="38">
        <f t="shared" si="249"/>
        <v>0</v>
      </c>
      <c r="AC2264" s="38">
        <f t="shared" si="250"/>
        <v>0</v>
      </c>
      <c r="AD2264" s="38" t="str">
        <f t="shared" si="251"/>
        <v>000000000000</v>
      </c>
    </row>
    <row r="2265" spans="1:30">
      <c r="A2265" s="9" t="str">
        <f>IF('DATA ACCURATE'!A2268&lt;&gt;"",'DATA ACCURATE'!A2268,"")</f>
        <v/>
      </c>
      <c r="B2265" s="9" t="str">
        <f>IF('DATA ACCURATE'!D2268&lt;&gt;"",'DATA ACCURATE'!D2268,"")</f>
        <v/>
      </c>
      <c r="C2265" s="38" t="str">
        <f>IF($AD2265="000000000000","",INDEX(DATABASE!$W$12:$W$71,MATCH($AD2265,DATABASE!$V$12:$V$71,0)))</f>
        <v/>
      </c>
      <c r="D2265" s="34" t="str">
        <f>IF(C2265="","",IF(E2265="",INDEX(DATABASE!$AF$13:$AF$62,MATCH($C2265,DATABASE!$AC$13:$AC$62,0)),IF(E2265="2x D11",INDEX(DATABASE!$AF$13:$AF$62,MATCH($C2265,DATABASE!$AC$13:$AC$62,0))+2*DATABASE!$AF$62,IF(E2265="3x D11",INDEX(DATABASE!$AF$13:$AF$62,MATCH($C2265,DATABASE!$AC$13:$AC$62,0))+3*DATABASE!$AF$62,""))))</f>
        <v/>
      </c>
      <c r="E2265" s="38" t="str">
        <f>IF(AND($K2265="Y",$G2265&lt;&gt;"UNYIL",$F2265&lt;DATABASE!$O$8),"2x D11",IF(AND($K2265="Y",$G2265&lt;&gt;"UNYIL",$F2265&gt;=DATABASE!$O$8),"3x D11",""))</f>
        <v/>
      </c>
      <c r="F2265" s="9" t="str">
        <f>IF('DATA ACCURATE'!N2268&lt;&gt;"",'DATA ACCURATE'!N2268,"")</f>
        <v/>
      </c>
      <c r="G2265" t="str">
        <f>IF(F2265="","",IF(F2265&lt;=DATABASE!$I$8,"UNYIL",IF(F2265&lt;=DATABASE!$J$8,"KECIL",IF(F2265&lt;DATABASE!$K$8,"TANGGUNG",IF(F2265&gt;=DATABASE!$K$8,"BESAR","")))))</f>
        <v/>
      </c>
      <c r="H2265" s="16" t="str">
        <f>IF('DATA ACCURATE'!J2268&lt;&gt;"",'DATA ACCURATE'!J2268,"")</f>
        <v/>
      </c>
      <c r="I2265" s="35" t="str">
        <f>IF(B2265&lt;&gt;"",IFERROR(VLOOKUP(B2265,'DATA TIMBANGAN'!G:M,7,FALSE),VLOOKUP(B2265,'DATA TIMBANGAN'!G:M,7)),"")</f>
        <v/>
      </c>
      <c r="J2265" s="25" t="str">
        <f>IF(H2265&lt;&gt;"",IFERROR(INDEX(DATABASE!$Z$19:$Z$38,MATCH(DATEVALUE(H2265),DATABASE!$AA$19:$AA$38,0)),INDEX(DATABASE!$Z$12:$Z$18,MATCH(WEEKDAY(H2265,2),DATABASE!$AA$12:$AA$18,0))),"")</f>
        <v/>
      </c>
      <c r="K2265" s="25" t="str">
        <f>IF('DATA ACCURATE'!V2268&lt;&gt;"",'DATA ACCURATE'!V2268,"")</f>
        <v/>
      </c>
      <c r="L2265" s="80" t="str">
        <f>IF($H2265="","",IF(OR($J2265="LIBUR",AND($L2264="LIBUR",$O2264=$O2265)),"LIBUR",IF(AND(OR($L2264="LUAR JAM KERJA 1",$L2264="LUAR JAM KERJA 2"),OR(OR(AND($H2264=$H2265,AND(OR($I2265&gt;DATABASE!$J$3,$I2265&lt;DATABASE!$J$6),((DATEVALUE($H2265)+$I2265)-(DATEVALUE($H2264)+$I2264))&lt;DATABASE!$J$6)),AND($H2264=$H2265,$O2264=$O2265,OR($I2265&gt;DATABASE!$J$6,$I2265&lt;DATABASE!$J$3))),AND(($H2265-$H2264)=1,OR($I2265&lt;DATABASE!$I$6,((DATEVALUE($H2265)+$I2265)-(DATEVALUE($H2264)+$I2264))&lt;DATABASE!$J$6))),$A2265=$A2264),"LUAR JAM KERJA 2",IF(AND(OR(WEEKDAY($H2265,2)=1,WEEKDAY($H2265,2)=2,WEEKDAY($H2265,2)=3,WEEKDAY($H2265,2)=4,WEEKDAY($H2265,2)=5),$I2265&lt;=DATABASE!$J$3,$I2265&gt;=DATABASE!$I$3),"JAM KERJA",IF(AND(WEEKDAY($H2265,2)=6,$I2265&lt;=DATABASE!$J$4,$I2265&gt;=DATABASE!$I$4),"JAM KERJA","LUAR JAM KERJA 1")))))</f>
        <v/>
      </c>
      <c r="M2265" s="33" t="str">
        <f>IF('DATA ACCURATE'!T2268&lt;&gt;"",IF('DATA ACCURATE'!T2268&gt;100,'DATA ACCURATE'!T2268/10,'DATA ACCURATE'!T2268),"")</f>
        <v/>
      </c>
      <c r="N2265" t="str">
        <f>IF(M2265="","",IF(M2265&lt;=DATABASE!$I$9,"LOKAL",IF(M2265&lt;DATABASE!$J$9,"LUAR KOTA 1",IF($M2265&gt;=DATABASE!$J$9,"LUAR KOTA 2",""))))</f>
        <v/>
      </c>
      <c r="O2265" s="38" t="str">
        <f>IF('DATA ACCURATE'!L2268&lt;&gt;"",'DATA ACCURATE'!L2268,"")</f>
        <v/>
      </c>
      <c r="Q2265" s="38">
        <f t="shared" si="246"/>
        <v>0</v>
      </c>
      <c r="R2265" s="38">
        <f t="shared" si="246"/>
        <v>0</v>
      </c>
      <c r="S2265" s="38">
        <f t="shared" si="246"/>
        <v>0</v>
      </c>
      <c r="T2265" s="38">
        <f t="shared" si="244"/>
        <v>0</v>
      </c>
      <c r="U2265" s="38">
        <f t="shared" si="247"/>
        <v>0</v>
      </c>
      <c r="V2265" s="38">
        <f t="shared" si="247"/>
        <v>0</v>
      </c>
      <c r="W2265" s="38">
        <f t="shared" si="247"/>
        <v>0</v>
      </c>
      <c r="X2265" s="38">
        <f t="shared" si="248"/>
        <v>0</v>
      </c>
      <c r="Y2265" s="38">
        <f t="shared" si="248"/>
        <v>0</v>
      </c>
      <c r="Z2265" s="38">
        <f t="shared" si="248"/>
        <v>0</v>
      </c>
      <c r="AA2265" s="38">
        <f t="shared" si="245"/>
        <v>0</v>
      </c>
      <c r="AB2265" s="38">
        <f t="shared" si="249"/>
        <v>0</v>
      </c>
      <c r="AC2265" s="38">
        <f t="shared" si="250"/>
        <v>0</v>
      </c>
      <c r="AD2265" s="38" t="str">
        <f t="shared" si="251"/>
        <v>000000000000</v>
      </c>
    </row>
    <row r="2266" spans="1:30">
      <c r="A2266" s="9" t="str">
        <f>IF('DATA ACCURATE'!A2269&lt;&gt;"",'DATA ACCURATE'!A2269,"")</f>
        <v/>
      </c>
      <c r="B2266" s="9" t="str">
        <f>IF('DATA ACCURATE'!D2269&lt;&gt;"",'DATA ACCURATE'!D2269,"")</f>
        <v/>
      </c>
      <c r="C2266" s="38" t="str">
        <f>IF($AD2266="000000000000","",INDEX(DATABASE!$W$12:$W$71,MATCH($AD2266,DATABASE!$V$12:$V$71,0)))</f>
        <v/>
      </c>
      <c r="D2266" s="34" t="str">
        <f>IF(C2266="","",IF(E2266="",INDEX(DATABASE!$AF$13:$AF$62,MATCH($C2266,DATABASE!$AC$13:$AC$62,0)),IF(E2266="2x D11",INDEX(DATABASE!$AF$13:$AF$62,MATCH($C2266,DATABASE!$AC$13:$AC$62,0))+2*DATABASE!$AF$62,IF(E2266="3x D11",INDEX(DATABASE!$AF$13:$AF$62,MATCH($C2266,DATABASE!$AC$13:$AC$62,0))+3*DATABASE!$AF$62,""))))</f>
        <v/>
      </c>
      <c r="E2266" s="38" t="str">
        <f>IF(AND($K2266="Y",$G2266&lt;&gt;"UNYIL",$F2266&lt;DATABASE!$O$8),"2x D11",IF(AND($K2266="Y",$G2266&lt;&gt;"UNYIL",$F2266&gt;=DATABASE!$O$8),"3x D11",""))</f>
        <v/>
      </c>
      <c r="F2266" s="9" t="str">
        <f>IF('DATA ACCURATE'!N2269&lt;&gt;"",'DATA ACCURATE'!N2269,"")</f>
        <v/>
      </c>
      <c r="G2266" t="str">
        <f>IF(F2266="","",IF(F2266&lt;=DATABASE!$I$8,"UNYIL",IF(F2266&lt;=DATABASE!$J$8,"KECIL",IF(F2266&lt;DATABASE!$K$8,"TANGGUNG",IF(F2266&gt;=DATABASE!$K$8,"BESAR","")))))</f>
        <v/>
      </c>
      <c r="H2266" s="16" t="str">
        <f>IF('DATA ACCURATE'!J2269&lt;&gt;"",'DATA ACCURATE'!J2269,"")</f>
        <v/>
      </c>
      <c r="I2266" s="35" t="str">
        <f>IF(B2266&lt;&gt;"",IFERROR(VLOOKUP(B2266,'DATA TIMBANGAN'!G:M,7,FALSE),VLOOKUP(B2266,'DATA TIMBANGAN'!G:M,7)),"")</f>
        <v/>
      </c>
      <c r="J2266" s="25" t="str">
        <f>IF(H2266&lt;&gt;"",IFERROR(INDEX(DATABASE!$Z$19:$Z$38,MATCH(DATEVALUE(H2266),DATABASE!$AA$19:$AA$38,0)),INDEX(DATABASE!$Z$12:$Z$18,MATCH(WEEKDAY(H2266,2),DATABASE!$AA$12:$AA$18,0))),"")</f>
        <v/>
      </c>
      <c r="K2266" s="25" t="str">
        <f>IF('DATA ACCURATE'!V2269&lt;&gt;"",'DATA ACCURATE'!V2269,"")</f>
        <v/>
      </c>
      <c r="L2266" s="80" t="str">
        <f>IF($H2266="","",IF(OR($J2266="LIBUR",AND($L2265="LIBUR",$O2265=$O2266)),"LIBUR",IF(AND(OR($L2265="LUAR JAM KERJA 1",$L2265="LUAR JAM KERJA 2"),OR(OR(AND($H2265=$H2266,AND(OR($I2266&gt;DATABASE!$J$3,$I2266&lt;DATABASE!$J$6),((DATEVALUE($H2266)+$I2266)-(DATEVALUE($H2265)+$I2265))&lt;DATABASE!$J$6)),AND($H2265=$H2266,$O2265=$O2266,OR($I2266&gt;DATABASE!$J$6,$I2266&lt;DATABASE!$J$3))),AND(($H2266-$H2265)=1,OR($I2266&lt;DATABASE!$I$6,((DATEVALUE($H2266)+$I2266)-(DATEVALUE($H2265)+$I2265))&lt;DATABASE!$J$6))),$A2266=$A2265),"LUAR JAM KERJA 2",IF(AND(OR(WEEKDAY($H2266,2)=1,WEEKDAY($H2266,2)=2,WEEKDAY($H2266,2)=3,WEEKDAY($H2266,2)=4,WEEKDAY($H2266,2)=5),$I2266&lt;=DATABASE!$J$3,$I2266&gt;=DATABASE!$I$3),"JAM KERJA",IF(AND(WEEKDAY($H2266,2)=6,$I2266&lt;=DATABASE!$J$4,$I2266&gt;=DATABASE!$I$4),"JAM KERJA","LUAR JAM KERJA 1")))))</f>
        <v/>
      </c>
      <c r="M2266" s="33" t="str">
        <f>IF('DATA ACCURATE'!T2269&lt;&gt;"",IF('DATA ACCURATE'!T2269&gt;100,'DATA ACCURATE'!T2269/10,'DATA ACCURATE'!T2269),"")</f>
        <v/>
      </c>
      <c r="N2266" t="str">
        <f>IF(M2266="","",IF(M2266&lt;=DATABASE!$I$9,"LOKAL",IF(M2266&lt;DATABASE!$J$9,"LUAR KOTA 1",IF($M2266&gt;=DATABASE!$J$9,"LUAR KOTA 2",""))))</f>
        <v/>
      </c>
      <c r="O2266" s="38" t="str">
        <f>IF('DATA ACCURATE'!L2269&lt;&gt;"",'DATA ACCURATE'!L2269,"")</f>
        <v/>
      </c>
      <c r="Q2266" s="38">
        <f t="shared" si="246"/>
        <v>0</v>
      </c>
      <c r="R2266" s="38">
        <f t="shared" si="246"/>
        <v>0</v>
      </c>
      <c r="S2266" s="38">
        <f t="shared" si="246"/>
        <v>0</v>
      </c>
      <c r="T2266" s="38">
        <f t="shared" si="244"/>
        <v>0</v>
      </c>
      <c r="U2266" s="38">
        <f t="shared" si="247"/>
        <v>0</v>
      </c>
      <c r="V2266" s="38">
        <f t="shared" si="247"/>
        <v>0</v>
      </c>
      <c r="W2266" s="38">
        <f t="shared" si="247"/>
        <v>0</v>
      </c>
      <c r="X2266" s="38">
        <f t="shared" si="248"/>
        <v>0</v>
      </c>
      <c r="Y2266" s="38">
        <f t="shared" si="248"/>
        <v>0</v>
      </c>
      <c r="Z2266" s="38">
        <f t="shared" si="248"/>
        <v>0</v>
      </c>
      <c r="AA2266" s="38">
        <f t="shared" si="245"/>
        <v>0</v>
      </c>
      <c r="AB2266" s="38">
        <f t="shared" si="249"/>
        <v>0</v>
      </c>
      <c r="AC2266" s="38">
        <f t="shared" si="250"/>
        <v>0</v>
      </c>
      <c r="AD2266" s="38" t="str">
        <f t="shared" si="251"/>
        <v>000000000000</v>
      </c>
    </row>
    <row r="2267" spans="1:30">
      <c r="A2267" s="9" t="str">
        <f>IF('DATA ACCURATE'!A2270&lt;&gt;"",'DATA ACCURATE'!A2270,"")</f>
        <v/>
      </c>
      <c r="B2267" s="9" t="str">
        <f>IF('DATA ACCURATE'!D2270&lt;&gt;"",'DATA ACCURATE'!D2270,"")</f>
        <v/>
      </c>
      <c r="C2267" s="38" t="str">
        <f>IF($AD2267="000000000000","",INDEX(DATABASE!$W$12:$W$71,MATCH($AD2267,DATABASE!$V$12:$V$71,0)))</f>
        <v/>
      </c>
      <c r="D2267" s="34" t="str">
        <f>IF(C2267="","",IF(E2267="",INDEX(DATABASE!$AF$13:$AF$62,MATCH($C2267,DATABASE!$AC$13:$AC$62,0)),IF(E2267="2x D11",INDEX(DATABASE!$AF$13:$AF$62,MATCH($C2267,DATABASE!$AC$13:$AC$62,0))+2*DATABASE!$AF$62,IF(E2267="3x D11",INDEX(DATABASE!$AF$13:$AF$62,MATCH($C2267,DATABASE!$AC$13:$AC$62,0))+3*DATABASE!$AF$62,""))))</f>
        <v/>
      </c>
      <c r="E2267" s="38" t="str">
        <f>IF(AND($K2267="Y",$G2267&lt;&gt;"UNYIL",$F2267&lt;DATABASE!$O$8),"2x D11",IF(AND($K2267="Y",$G2267&lt;&gt;"UNYIL",$F2267&gt;=DATABASE!$O$8),"3x D11",""))</f>
        <v/>
      </c>
      <c r="F2267" s="9" t="str">
        <f>IF('DATA ACCURATE'!N2270&lt;&gt;"",'DATA ACCURATE'!N2270,"")</f>
        <v/>
      </c>
      <c r="G2267" t="str">
        <f>IF(F2267="","",IF(F2267&lt;=DATABASE!$I$8,"UNYIL",IF(F2267&lt;=DATABASE!$J$8,"KECIL",IF(F2267&lt;DATABASE!$K$8,"TANGGUNG",IF(F2267&gt;=DATABASE!$K$8,"BESAR","")))))</f>
        <v/>
      </c>
      <c r="H2267" s="16" t="str">
        <f>IF('DATA ACCURATE'!J2270&lt;&gt;"",'DATA ACCURATE'!J2270,"")</f>
        <v/>
      </c>
      <c r="I2267" s="35" t="str">
        <f>IF(B2267&lt;&gt;"",IFERROR(VLOOKUP(B2267,'DATA TIMBANGAN'!G:M,7,FALSE),VLOOKUP(B2267,'DATA TIMBANGAN'!G:M,7)),"")</f>
        <v/>
      </c>
      <c r="J2267" s="25" t="str">
        <f>IF(H2267&lt;&gt;"",IFERROR(INDEX(DATABASE!$Z$19:$Z$38,MATCH(DATEVALUE(H2267),DATABASE!$AA$19:$AA$38,0)),INDEX(DATABASE!$Z$12:$Z$18,MATCH(WEEKDAY(H2267,2),DATABASE!$AA$12:$AA$18,0))),"")</f>
        <v/>
      </c>
      <c r="K2267" s="25" t="str">
        <f>IF('DATA ACCURATE'!V2270&lt;&gt;"",'DATA ACCURATE'!V2270,"")</f>
        <v/>
      </c>
      <c r="L2267" s="80" t="str">
        <f>IF($H2267="","",IF(OR($J2267="LIBUR",AND($L2266="LIBUR",$O2266=$O2267)),"LIBUR",IF(AND(OR($L2266="LUAR JAM KERJA 1",$L2266="LUAR JAM KERJA 2"),OR(OR(AND($H2266=$H2267,AND(OR($I2267&gt;DATABASE!$J$3,$I2267&lt;DATABASE!$J$6),((DATEVALUE($H2267)+$I2267)-(DATEVALUE($H2266)+$I2266))&lt;DATABASE!$J$6)),AND($H2266=$H2267,$O2266=$O2267,OR($I2267&gt;DATABASE!$J$6,$I2267&lt;DATABASE!$J$3))),AND(($H2267-$H2266)=1,OR($I2267&lt;DATABASE!$I$6,((DATEVALUE($H2267)+$I2267)-(DATEVALUE($H2266)+$I2266))&lt;DATABASE!$J$6))),$A2267=$A2266),"LUAR JAM KERJA 2",IF(AND(OR(WEEKDAY($H2267,2)=1,WEEKDAY($H2267,2)=2,WEEKDAY($H2267,2)=3,WEEKDAY($H2267,2)=4,WEEKDAY($H2267,2)=5),$I2267&lt;=DATABASE!$J$3,$I2267&gt;=DATABASE!$I$3),"JAM KERJA",IF(AND(WEEKDAY($H2267,2)=6,$I2267&lt;=DATABASE!$J$4,$I2267&gt;=DATABASE!$I$4),"JAM KERJA","LUAR JAM KERJA 1")))))</f>
        <v/>
      </c>
      <c r="M2267" s="33" t="str">
        <f>IF('DATA ACCURATE'!T2270&lt;&gt;"",IF('DATA ACCURATE'!T2270&gt;100,'DATA ACCURATE'!T2270/10,'DATA ACCURATE'!T2270),"")</f>
        <v/>
      </c>
      <c r="N2267" t="str">
        <f>IF(M2267="","",IF(M2267&lt;=DATABASE!$I$9,"LOKAL",IF(M2267&lt;DATABASE!$J$9,"LUAR KOTA 1",IF($M2267&gt;=DATABASE!$J$9,"LUAR KOTA 2",""))))</f>
        <v/>
      </c>
      <c r="O2267" s="38" t="str">
        <f>IF('DATA ACCURATE'!L2270&lt;&gt;"",'DATA ACCURATE'!L2270,"")</f>
        <v/>
      </c>
      <c r="Q2267" s="38">
        <f t="shared" si="246"/>
        <v>0</v>
      </c>
      <c r="R2267" s="38">
        <f t="shared" si="246"/>
        <v>0</v>
      </c>
      <c r="S2267" s="38">
        <f t="shared" si="246"/>
        <v>0</v>
      </c>
      <c r="T2267" s="38">
        <f t="shared" si="244"/>
        <v>0</v>
      </c>
      <c r="U2267" s="38">
        <f t="shared" si="247"/>
        <v>0</v>
      </c>
      <c r="V2267" s="38">
        <f t="shared" si="247"/>
        <v>0</v>
      </c>
      <c r="W2267" s="38">
        <f t="shared" si="247"/>
        <v>0</v>
      </c>
      <c r="X2267" s="38">
        <f t="shared" si="248"/>
        <v>0</v>
      </c>
      <c r="Y2267" s="38">
        <f t="shared" si="248"/>
        <v>0</v>
      </c>
      <c r="Z2267" s="38">
        <f t="shared" si="248"/>
        <v>0</v>
      </c>
      <c r="AA2267" s="38">
        <f t="shared" si="245"/>
        <v>0</v>
      </c>
      <c r="AB2267" s="38">
        <f t="shared" si="249"/>
        <v>0</v>
      </c>
      <c r="AC2267" s="38">
        <f t="shared" si="250"/>
        <v>0</v>
      </c>
      <c r="AD2267" s="38" t="str">
        <f t="shared" si="251"/>
        <v>000000000000</v>
      </c>
    </row>
    <row r="2268" spans="1:30">
      <c r="A2268" s="9" t="str">
        <f>IF('DATA ACCURATE'!A2271&lt;&gt;"",'DATA ACCURATE'!A2271,"")</f>
        <v/>
      </c>
      <c r="B2268" s="9" t="str">
        <f>IF('DATA ACCURATE'!D2271&lt;&gt;"",'DATA ACCURATE'!D2271,"")</f>
        <v/>
      </c>
      <c r="C2268" s="38" t="str">
        <f>IF($AD2268="000000000000","",INDEX(DATABASE!$W$12:$W$71,MATCH($AD2268,DATABASE!$V$12:$V$71,0)))</f>
        <v/>
      </c>
      <c r="D2268" s="34" t="str">
        <f>IF(C2268="","",IF(E2268="",INDEX(DATABASE!$AF$13:$AF$62,MATCH($C2268,DATABASE!$AC$13:$AC$62,0)),IF(E2268="2x D11",INDEX(DATABASE!$AF$13:$AF$62,MATCH($C2268,DATABASE!$AC$13:$AC$62,0))+2*DATABASE!$AF$62,IF(E2268="3x D11",INDEX(DATABASE!$AF$13:$AF$62,MATCH($C2268,DATABASE!$AC$13:$AC$62,0))+3*DATABASE!$AF$62,""))))</f>
        <v/>
      </c>
      <c r="E2268" s="38" t="str">
        <f>IF(AND($K2268="Y",$G2268&lt;&gt;"UNYIL",$F2268&lt;DATABASE!$O$8),"2x D11",IF(AND($K2268="Y",$G2268&lt;&gt;"UNYIL",$F2268&gt;=DATABASE!$O$8),"3x D11",""))</f>
        <v/>
      </c>
      <c r="F2268" s="9" t="str">
        <f>IF('DATA ACCURATE'!N2271&lt;&gt;"",'DATA ACCURATE'!N2271,"")</f>
        <v/>
      </c>
      <c r="G2268" t="str">
        <f>IF(F2268="","",IF(F2268&lt;=DATABASE!$I$8,"UNYIL",IF(F2268&lt;=DATABASE!$J$8,"KECIL",IF(F2268&lt;DATABASE!$K$8,"TANGGUNG",IF(F2268&gt;=DATABASE!$K$8,"BESAR","")))))</f>
        <v/>
      </c>
      <c r="H2268" s="16" t="str">
        <f>IF('DATA ACCURATE'!J2271&lt;&gt;"",'DATA ACCURATE'!J2271,"")</f>
        <v/>
      </c>
      <c r="I2268" s="35" t="str">
        <f>IF(B2268&lt;&gt;"",IFERROR(VLOOKUP(B2268,'DATA TIMBANGAN'!G:M,7,FALSE),VLOOKUP(B2268,'DATA TIMBANGAN'!G:M,7)),"")</f>
        <v/>
      </c>
      <c r="J2268" s="25" t="str">
        <f>IF(H2268&lt;&gt;"",IFERROR(INDEX(DATABASE!$Z$19:$Z$38,MATCH(DATEVALUE(H2268),DATABASE!$AA$19:$AA$38,0)),INDEX(DATABASE!$Z$12:$Z$18,MATCH(WEEKDAY(H2268,2),DATABASE!$AA$12:$AA$18,0))),"")</f>
        <v/>
      </c>
      <c r="K2268" s="25" t="str">
        <f>IF('DATA ACCURATE'!V2271&lt;&gt;"",'DATA ACCURATE'!V2271,"")</f>
        <v/>
      </c>
      <c r="L2268" s="80" t="str">
        <f>IF($H2268="","",IF(OR($J2268="LIBUR",AND($L2267="LIBUR",$O2267=$O2268)),"LIBUR",IF(AND(OR($L2267="LUAR JAM KERJA 1",$L2267="LUAR JAM KERJA 2"),OR(OR(AND($H2267=$H2268,AND(OR($I2268&gt;DATABASE!$J$3,$I2268&lt;DATABASE!$J$6),((DATEVALUE($H2268)+$I2268)-(DATEVALUE($H2267)+$I2267))&lt;DATABASE!$J$6)),AND($H2267=$H2268,$O2267=$O2268,OR($I2268&gt;DATABASE!$J$6,$I2268&lt;DATABASE!$J$3))),AND(($H2268-$H2267)=1,OR($I2268&lt;DATABASE!$I$6,((DATEVALUE($H2268)+$I2268)-(DATEVALUE($H2267)+$I2267))&lt;DATABASE!$J$6))),$A2268=$A2267),"LUAR JAM KERJA 2",IF(AND(OR(WEEKDAY($H2268,2)=1,WEEKDAY($H2268,2)=2,WEEKDAY($H2268,2)=3,WEEKDAY($H2268,2)=4,WEEKDAY($H2268,2)=5),$I2268&lt;=DATABASE!$J$3,$I2268&gt;=DATABASE!$I$3),"JAM KERJA",IF(AND(WEEKDAY($H2268,2)=6,$I2268&lt;=DATABASE!$J$4,$I2268&gt;=DATABASE!$I$4),"JAM KERJA","LUAR JAM KERJA 1")))))</f>
        <v/>
      </c>
      <c r="M2268" s="33" t="str">
        <f>IF('DATA ACCURATE'!T2271&lt;&gt;"",IF('DATA ACCURATE'!T2271&gt;100,'DATA ACCURATE'!T2271/10,'DATA ACCURATE'!T2271),"")</f>
        <v/>
      </c>
      <c r="N2268" t="str">
        <f>IF(M2268="","",IF(M2268&lt;=DATABASE!$I$9,"LOKAL",IF(M2268&lt;DATABASE!$J$9,"LUAR KOTA 1",IF($M2268&gt;=DATABASE!$J$9,"LUAR KOTA 2",""))))</f>
        <v/>
      </c>
      <c r="O2268" s="38" t="str">
        <f>IF('DATA ACCURATE'!L2271&lt;&gt;"",'DATA ACCURATE'!L2271,"")</f>
        <v/>
      </c>
      <c r="Q2268" s="38">
        <f t="shared" si="246"/>
        <v>0</v>
      </c>
      <c r="R2268" s="38">
        <f t="shared" si="246"/>
        <v>0</v>
      </c>
      <c r="S2268" s="38">
        <f t="shared" si="246"/>
        <v>0</v>
      </c>
      <c r="T2268" s="38">
        <f t="shared" si="244"/>
        <v>0</v>
      </c>
      <c r="U2268" s="38">
        <f t="shared" si="247"/>
        <v>0</v>
      </c>
      <c r="V2268" s="38">
        <f t="shared" si="247"/>
        <v>0</v>
      </c>
      <c r="W2268" s="38">
        <f t="shared" si="247"/>
        <v>0</v>
      </c>
      <c r="X2268" s="38">
        <f t="shared" si="248"/>
        <v>0</v>
      </c>
      <c r="Y2268" s="38">
        <f t="shared" si="248"/>
        <v>0</v>
      </c>
      <c r="Z2268" s="38">
        <f t="shared" si="248"/>
        <v>0</v>
      </c>
      <c r="AA2268" s="38">
        <f t="shared" si="245"/>
        <v>0</v>
      </c>
      <c r="AB2268" s="38">
        <f t="shared" si="249"/>
        <v>0</v>
      </c>
      <c r="AC2268" s="38">
        <f t="shared" si="250"/>
        <v>0</v>
      </c>
      <c r="AD2268" s="38" t="str">
        <f t="shared" si="251"/>
        <v>000000000000</v>
      </c>
    </row>
    <row r="2269" spans="1:30">
      <c r="A2269" s="9" t="str">
        <f>IF('DATA ACCURATE'!A2272&lt;&gt;"",'DATA ACCURATE'!A2272,"")</f>
        <v/>
      </c>
      <c r="B2269" s="9" t="str">
        <f>IF('DATA ACCURATE'!D2272&lt;&gt;"",'DATA ACCURATE'!D2272,"")</f>
        <v/>
      </c>
      <c r="C2269" s="38" t="str">
        <f>IF($AD2269="000000000000","",INDEX(DATABASE!$W$12:$W$71,MATCH($AD2269,DATABASE!$V$12:$V$71,0)))</f>
        <v/>
      </c>
      <c r="D2269" s="34" t="str">
        <f>IF(C2269="","",IF(E2269="",INDEX(DATABASE!$AF$13:$AF$62,MATCH($C2269,DATABASE!$AC$13:$AC$62,0)),IF(E2269="2x D11",INDEX(DATABASE!$AF$13:$AF$62,MATCH($C2269,DATABASE!$AC$13:$AC$62,0))+2*DATABASE!$AF$62,IF(E2269="3x D11",INDEX(DATABASE!$AF$13:$AF$62,MATCH($C2269,DATABASE!$AC$13:$AC$62,0))+3*DATABASE!$AF$62,""))))</f>
        <v/>
      </c>
      <c r="E2269" s="38" t="str">
        <f>IF(AND($K2269="Y",$G2269&lt;&gt;"UNYIL",$F2269&lt;DATABASE!$O$8),"2x D11",IF(AND($K2269="Y",$G2269&lt;&gt;"UNYIL",$F2269&gt;=DATABASE!$O$8),"3x D11",""))</f>
        <v/>
      </c>
      <c r="F2269" s="9" t="str">
        <f>IF('DATA ACCURATE'!N2272&lt;&gt;"",'DATA ACCURATE'!N2272,"")</f>
        <v/>
      </c>
      <c r="G2269" t="str">
        <f>IF(F2269="","",IF(F2269&lt;=DATABASE!$I$8,"UNYIL",IF(F2269&lt;=DATABASE!$J$8,"KECIL",IF(F2269&lt;DATABASE!$K$8,"TANGGUNG",IF(F2269&gt;=DATABASE!$K$8,"BESAR","")))))</f>
        <v/>
      </c>
      <c r="H2269" s="16" t="str">
        <f>IF('DATA ACCURATE'!J2272&lt;&gt;"",'DATA ACCURATE'!J2272,"")</f>
        <v/>
      </c>
      <c r="I2269" s="35" t="str">
        <f>IF(B2269&lt;&gt;"",IFERROR(VLOOKUP(B2269,'DATA TIMBANGAN'!G:M,7,FALSE),VLOOKUP(B2269,'DATA TIMBANGAN'!G:M,7)),"")</f>
        <v/>
      </c>
      <c r="J2269" s="25" t="str">
        <f>IF(H2269&lt;&gt;"",IFERROR(INDEX(DATABASE!$Z$19:$Z$38,MATCH(DATEVALUE(H2269),DATABASE!$AA$19:$AA$38,0)),INDEX(DATABASE!$Z$12:$Z$18,MATCH(WEEKDAY(H2269,2),DATABASE!$AA$12:$AA$18,0))),"")</f>
        <v/>
      </c>
      <c r="K2269" s="25" t="str">
        <f>IF('DATA ACCURATE'!V2272&lt;&gt;"",'DATA ACCURATE'!V2272,"")</f>
        <v/>
      </c>
      <c r="L2269" s="80" t="str">
        <f>IF($H2269="","",IF(OR($J2269="LIBUR",AND($L2268="LIBUR",$O2268=$O2269)),"LIBUR",IF(AND(OR($L2268="LUAR JAM KERJA 1",$L2268="LUAR JAM KERJA 2"),OR(OR(AND($H2268=$H2269,AND(OR($I2269&gt;DATABASE!$J$3,$I2269&lt;DATABASE!$J$6),((DATEVALUE($H2269)+$I2269)-(DATEVALUE($H2268)+$I2268))&lt;DATABASE!$J$6)),AND($H2268=$H2269,$O2268=$O2269,OR($I2269&gt;DATABASE!$J$6,$I2269&lt;DATABASE!$J$3))),AND(($H2269-$H2268)=1,OR($I2269&lt;DATABASE!$I$6,((DATEVALUE($H2269)+$I2269)-(DATEVALUE($H2268)+$I2268))&lt;DATABASE!$J$6))),$A2269=$A2268),"LUAR JAM KERJA 2",IF(AND(OR(WEEKDAY($H2269,2)=1,WEEKDAY($H2269,2)=2,WEEKDAY($H2269,2)=3,WEEKDAY($H2269,2)=4,WEEKDAY($H2269,2)=5),$I2269&lt;=DATABASE!$J$3,$I2269&gt;=DATABASE!$I$3),"JAM KERJA",IF(AND(WEEKDAY($H2269,2)=6,$I2269&lt;=DATABASE!$J$4,$I2269&gt;=DATABASE!$I$4),"JAM KERJA","LUAR JAM KERJA 1")))))</f>
        <v/>
      </c>
      <c r="M2269" s="33" t="str">
        <f>IF('DATA ACCURATE'!T2272&lt;&gt;"",IF('DATA ACCURATE'!T2272&gt;100,'DATA ACCURATE'!T2272/10,'DATA ACCURATE'!T2272),"")</f>
        <v/>
      </c>
      <c r="N2269" t="str">
        <f>IF(M2269="","",IF(M2269&lt;=DATABASE!$I$9,"LOKAL",IF(M2269&lt;DATABASE!$J$9,"LUAR KOTA 1",IF($M2269&gt;=DATABASE!$J$9,"LUAR KOTA 2",""))))</f>
        <v/>
      </c>
      <c r="O2269" s="38" t="str">
        <f>IF('DATA ACCURATE'!L2272&lt;&gt;"",'DATA ACCURATE'!L2272,"")</f>
        <v/>
      </c>
      <c r="Q2269" s="38">
        <f t="shared" si="246"/>
        <v>0</v>
      </c>
      <c r="R2269" s="38">
        <f t="shared" si="246"/>
        <v>0</v>
      </c>
      <c r="S2269" s="38">
        <f t="shared" si="246"/>
        <v>0</v>
      </c>
      <c r="T2269" s="38">
        <f t="shared" si="244"/>
        <v>0</v>
      </c>
      <c r="U2269" s="38">
        <f t="shared" si="247"/>
        <v>0</v>
      </c>
      <c r="V2269" s="38">
        <f t="shared" si="247"/>
        <v>0</v>
      </c>
      <c r="W2269" s="38">
        <f t="shared" si="247"/>
        <v>0</v>
      </c>
      <c r="X2269" s="38">
        <f t="shared" si="248"/>
        <v>0</v>
      </c>
      <c r="Y2269" s="38">
        <f t="shared" si="248"/>
        <v>0</v>
      </c>
      <c r="Z2269" s="38">
        <f t="shared" si="248"/>
        <v>0</v>
      </c>
      <c r="AA2269" s="38">
        <f t="shared" si="245"/>
        <v>0</v>
      </c>
      <c r="AB2269" s="38">
        <f t="shared" si="249"/>
        <v>0</v>
      </c>
      <c r="AC2269" s="38">
        <f t="shared" si="250"/>
        <v>0</v>
      </c>
      <c r="AD2269" s="38" t="str">
        <f t="shared" si="251"/>
        <v>000000000000</v>
      </c>
    </row>
    <row r="2270" spans="1:30">
      <c r="A2270" s="9" t="str">
        <f>IF('DATA ACCURATE'!A2273&lt;&gt;"",'DATA ACCURATE'!A2273,"")</f>
        <v/>
      </c>
      <c r="B2270" s="9" t="str">
        <f>IF('DATA ACCURATE'!D2273&lt;&gt;"",'DATA ACCURATE'!D2273,"")</f>
        <v/>
      </c>
      <c r="C2270" s="38" t="str">
        <f>IF($AD2270="000000000000","",INDEX(DATABASE!$W$12:$W$71,MATCH($AD2270,DATABASE!$V$12:$V$71,0)))</f>
        <v/>
      </c>
      <c r="D2270" s="34" t="str">
        <f>IF(C2270="","",IF(E2270="",INDEX(DATABASE!$AF$13:$AF$62,MATCH($C2270,DATABASE!$AC$13:$AC$62,0)),IF(E2270="2x D11",INDEX(DATABASE!$AF$13:$AF$62,MATCH($C2270,DATABASE!$AC$13:$AC$62,0))+2*DATABASE!$AF$62,IF(E2270="3x D11",INDEX(DATABASE!$AF$13:$AF$62,MATCH($C2270,DATABASE!$AC$13:$AC$62,0))+3*DATABASE!$AF$62,""))))</f>
        <v/>
      </c>
      <c r="E2270" s="38" t="str">
        <f>IF(AND($K2270="Y",$G2270&lt;&gt;"UNYIL",$F2270&lt;DATABASE!$O$8),"2x D11",IF(AND($K2270="Y",$G2270&lt;&gt;"UNYIL",$F2270&gt;=DATABASE!$O$8),"3x D11",""))</f>
        <v/>
      </c>
      <c r="F2270" s="9" t="str">
        <f>IF('DATA ACCURATE'!N2273&lt;&gt;"",'DATA ACCURATE'!N2273,"")</f>
        <v/>
      </c>
      <c r="G2270" t="str">
        <f>IF(F2270="","",IF(F2270&lt;=DATABASE!$I$8,"UNYIL",IF(F2270&lt;=DATABASE!$J$8,"KECIL",IF(F2270&lt;DATABASE!$K$8,"TANGGUNG",IF(F2270&gt;=DATABASE!$K$8,"BESAR","")))))</f>
        <v/>
      </c>
      <c r="H2270" s="16" t="str">
        <f>IF('DATA ACCURATE'!J2273&lt;&gt;"",'DATA ACCURATE'!J2273,"")</f>
        <v/>
      </c>
      <c r="I2270" s="35" t="str">
        <f>IF(B2270&lt;&gt;"",IFERROR(VLOOKUP(B2270,'DATA TIMBANGAN'!G:M,7,FALSE),VLOOKUP(B2270,'DATA TIMBANGAN'!G:M,7)),"")</f>
        <v/>
      </c>
      <c r="J2270" s="25" t="str">
        <f>IF(H2270&lt;&gt;"",IFERROR(INDEX(DATABASE!$Z$19:$Z$38,MATCH(DATEVALUE(H2270),DATABASE!$AA$19:$AA$38,0)),INDEX(DATABASE!$Z$12:$Z$18,MATCH(WEEKDAY(H2270,2),DATABASE!$AA$12:$AA$18,0))),"")</f>
        <v/>
      </c>
      <c r="K2270" s="25" t="str">
        <f>IF('DATA ACCURATE'!V2273&lt;&gt;"",'DATA ACCURATE'!V2273,"")</f>
        <v/>
      </c>
      <c r="L2270" s="80" t="str">
        <f>IF($H2270="","",IF(OR($J2270="LIBUR",AND($L2269="LIBUR",$O2269=$O2270)),"LIBUR",IF(AND(OR($L2269="LUAR JAM KERJA 1",$L2269="LUAR JAM KERJA 2"),OR(OR(AND($H2269=$H2270,AND(OR($I2270&gt;DATABASE!$J$3,$I2270&lt;DATABASE!$J$6),((DATEVALUE($H2270)+$I2270)-(DATEVALUE($H2269)+$I2269))&lt;DATABASE!$J$6)),AND($H2269=$H2270,$O2269=$O2270,OR($I2270&gt;DATABASE!$J$6,$I2270&lt;DATABASE!$J$3))),AND(($H2270-$H2269)=1,OR($I2270&lt;DATABASE!$I$6,((DATEVALUE($H2270)+$I2270)-(DATEVALUE($H2269)+$I2269))&lt;DATABASE!$J$6))),$A2270=$A2269),"LUAR JAM KERJA 2",IF(AND(OR(WEEKDAY($H2270,2)=1,WEEKDAY($H2270,2)=2,WEEKDAY($H2270,2)=3,WEEKDAY($H2270,2)=4,WEEKDAY($H2270,2)=5),$I2270&lt;=DATABASE!$J$3,$I2270&gt;=DATABASE!$I$3),"JAM KERJA",IF(AND(WEEKDAY($H2270,2)=6,$I2270&lt;=DATABASE!$J$4,$I2270&gt;=DATABASE!$I$4),"JAM KERJA","LUAR JAM KERJA 1")))))</f>
        <v/>
      </c>
      <c r="M2270" s="33" t="str">
        <f>IF('DATA ACCURATE'!T2273&lt;&gt;"",IF('DATA ACCURATE'!T2273&gt;100,'DATA ACCURATE'!T2273/10,'DATA ACCURATE'!T2273),"")</f>
        <v/>
      </c>
      <c r="N2270" t="str">
        <f>IF(M2270="","",IF(M2270&lt;=DATABASE!$I$9,"LOKAL",IF(M2270&lt;DATABASE!$J$9,"LUAR KOTA 1",IF($M2270&gt;=DATABASE!$J$9,"LUAR KOTA 2",""))))</f>
        <v/>
      </c>
      <c r="O2270" s="38" t="str">
        <f>IF('DATA ACCURATE'!L2273&lt;&gt;"",'DATA ACCURATE'!L2273,"")</f>
        <v/>
      </c>
      <c r="Q2270" s="38">
        <f t="shared" si="246"/>
        <v>0</v>
      </c>
      <c r="R2270" s="38">
        <f t="shared" si="246"/>
        <v>0</v>
      </c>
      <c r="S2270" s="38">
        <f t="shared" si="246"/>
        <v>0</v>
      </c>
      <c r="T2270" s="38">
        <f t="shared" si="244"/>
        <v>0</v>
      </c>
      <c r="U2270" s="38">
        <f t="shared" si="247"/>
        <v>0</v>
      </c>
      <c r="V2270" s="38">
        <f t="shared" si="247"/>
        <v>0</v>
      </c>
      <c r="W2270" s="38">
        <f t="shared" si="247"/>
        <v>0</v>
      </c>
      <c r="X2270" s="38">
        <f t="shared" si="248"/>
        <v>0</v>
      </c>
      <c r="Y2270" s="38">
        <f t="shared" si="248"/>
        <v>0</v>
      </c>
      <c r="Z2270" s="38">
        <f t="shared" si="248"/>
        <v>0</v>
      </c>
      <c r="AA2270" s="38">
        <f t="shared" si="245"/>
        <v>0</v>
      </c>
      <c r="AB2270" s="38">
        <f t="shared" si="249"/>
        <v>0</v>
      </c>
      <c r="AC2270" s="38">
        <f t="shared" si="250"/>
        <v>0</v>
      </c>
      <c r="AD2270" s="38" t="str">
        <f t="shared" si="251"/>
        <v>000000000000</v>
      </c>
    </row>
    <row r="2271" spans="1:30">
      <c r="A2271" s="9" t="str">
        <f>IF('DATA ACCURATE'!A2274&lt;&gt;"",'DATA ACCURATE'!A2274,"")</f>
        <v/>
      </c>
      <c r="B2271" s="9" t="str">
        <f>IF('DATA ACCURATE'!D2274&lt;&gt;"",'DATA ACCURATE'!D2274,"")</f>
        <v/>
      </c>
      <c r="C2271" s="38" t="str">
        <f>IF($AD2271="000000000000","",INDEX(DATABASE!$W$12:$W$71,MATCH($AD2271,DATABASE!$V$12:$V$71,0)))</f>
        <v/>
      </c>
      <c r="D2271" s="34" t="str">
        <f>IF(C2271="","",IF(E2271="",INDEX(DATABASE!$AF$13:$AF$62,MATCH($C2271,DATABASE!$AC$13:$AC$62,0)),IF(E2271="2x D11",INDEX(DATABASE!$AF$13:$AF$62,MATCH($C2271,DATABASE!$AC$13:$AC$62,0))+2*DATABASE!$AF$62,IF(E2271="3x D11",INDEX(DATABASE!$AF$13:$AF$62,MATCH($C2271,DATABASE!$AC$13:$AC$62,0))+3*DATABASE!$AF$62,""))))</f>
        <v/>
      </c>
      <c r="E2271" s="38" t="str">
        <f>IF(AND($K2271="Y",$G2271&lt;&gt;"UNYIL",$F2271&lt;DATABASE!$O$8),"2x D11",IF(AND($K2271="Y",$G2271&lt;&gt;"UNYIL",$F2271&gt;=DATABASE!$O$8),"3x D11",""))</f>
        <v/>
      </c>
      <c r="F2271" s="9" t="str">
        <f>IF('DATA ACCURATE'!N2274&lt;&gt;"",'DATA ACCURATE'!N2274,"")</f>
        <v/>
      </c>
      <c r="G2271" t="str">
        <f>IF(F2271="","",IF(F2271&lt;=DATABASE!$I$8,"UNYIL",IF(F2271&lt;=DATABASE!$J$8,"KECIL",IF(F2271&lt;DATABASE!$K$8,"TANGGUNG",IF(F2271&gt;=DATABASE!$K$8,"BESAR","")))))</f>
        <v/>
      </c>
      <c r="H2271" s="16" t="str">
        <f>IF('DATA ACCURATE'!J2274&lt;&gt;"",'DATA ACCURATE'!J2274,"")</f>
        <v/>
      </c>
      <c r="I2271" s="35" t="str">
        <f>IF(B2271&lt;&gt;"",IFERROR(VLOOKUP(B2271,'DATA TIMBANGAN'!G:M,7,FALSE),VLOOKUP(B2271,'DATA TIMBANGAN'!G:M,7)),"")</f>
        <v/>
      </c>
      <c r="J2271" s="25" t="str">
        <f>IF(H2271&lt;&gt;"",IFERROR(INDEX(DATABASE!$Z$19:$Z$38,MATCH(DATEVALUE(H2271),DATABASE!$AA$19:$AA$38,0)),INDEX(DATABASE!$Z$12:$Z$18,MATCH(WEEKDAY(H2271,2),DATABASE!$AA$12:$AA$18,0))),"")</f>
        <v/>
      </c>
      <c r="K2271" s="25" t="str">
        <f>IF('DATA ACCURATE'!V2274&lt;&gt;"",'DATA ACCURATE'!V2274,"")</f>
        <v/>
      </c>
      <c r="L2271" s="80" t="str">
        <f>IF($H2271="","",IF(OR($J2271="LIBUR",AND($L2270="LIBUR",$O2270=$O2271)),"LIBUR",IF(AND(OR($L2270="LUAR JAM KERJA 1",$L2270="LUAR JAM KERJA 2"),OR(OR(AND($H2270=$H2271,AND(OR($I2271&gt;DATABASE!$J$3,$I2271&lt;DATABASE!$J$6),((DATEVALUE($H2271)+$I2271)-(DATEVALUE($H2270)+$I2270))&lt;DATABASE!$J$6)),AND($H2270=$H2271,$O2270=$O2271,OR($I2271&gt;DATABASE!$J$6,$I2271&lt;DATABASE!$J$3))),AND(($H2271-$H2270)=1,OR($I2271&lt;DATABASE!$I$6,((DATEVALUE($H2271)+$I2271)-(DATEVALUE($H2270)+$I2270))&lt;DATABASE!$J$6))),$A2271=$A2270),"LUAR JAM KERJA 2",IF(AND(OR(WEEKDAY($H2271,2)=1,WEEKDAY($H2271,2)=2,WEEKDAY($H2271,2)=3,WEEKDAY($H2271,2)=4,WEEKDAY($H2271,2)=5),$I2271&lt;=DATABASE!$J$3,$I2271&gt;=DATABASE!$I$3),"JAM KERJA",IF(AND(WEEKDAY($H2271,2)=6,$I2271&lt;=DATABASE!$J$4,$I2271&gt;=DATABASE!$I$4),"JAM KERJA","LUAR JAM KERJA 1")))))</f>
        <v/>
      </c>
      <c r="M2271" s="33" t="str">
        <f>IF('DATA ACCURATE'!T2274&lt;&gt;"",IF('DATA ACCURATE'!T2274&gt;100,'DATA ACCURATE'!T2274/10,'DATA ACCURATE'!T2274),"")</f>
        <v/>
      </c>
      <c r="N2271" t="str">
        <f>IF(M2271="","",IF(M2271&lt;=DATABASE!$I$9,"LOKAL",IF(M2271&lt;DATABASE!$J$9,"LUAR KOTA 1",IF($M2271&gt;=DATABASE!$J$9,"LUAR KOTA 2",""))))</f>
        <v/>
      </c>
      <c r="O2271" s="38" t="str">
        <f>IF('DATA ACCURATE'!L2274&lt;&gt;"",'DATA ACCURATE'!L2274,"")</f>
        <v/>
      </c>
      <c r="Q2271" s="38">
        <f t="shared" si="246"/>
        <v>0</v>
      </c>
      <c r="R2271" s="38">
        <f t="shared" si="246"/>
        <v>0</v>
      </c>
      <c r="S2271" s="38">
        <f t="shared" si="246"/>
        <v>0</v>
      </c>
      <c r="T2271" s="38">
        <f t="shared" si="244"/>
        <v>0</v>
      </c>
      <c r="U2271" s="38">
        <f t="shared" si="247"/>
        <v>0</v>
      </c>
      <c r="V2271" s="38">
        <f t="shared" si="247"/>
        <v>0</v>
      </c>
      <c r="W2271" s="38">
        <f t="shared" si="247"/>
        <v>0</v>
      </c>
      <c r="X2271" s="38">
        <f t="shared" si="248"/>
        <v>0</v>
      </c>
      <c r="Y2271" s="38">
        <f t="shared" si="248"/>
        <v>0</v>
      </c>
      <c r="Z2271" s="38">
        <f t="shared" si="248"/>
        <v>0</v>
      </c>
      <c r="AA2271" s="38">
        <f t="shared" si="245"/>
        <v>0</v>
      </c>
      <c r="AB2271" s="38">
        <f t="shared" si="249"/>
        <v>0</v>
      </c>
      <c r="AC2271" s="38">
        <f t="shared" si="250"/>
        <v>0</v>
      </c>
      <c r="AD2271" s="38" t="str">
        <f t="shared" si="251"/>
        <v>000000000000</v>
      </c>
    </row>
    <row r="2272" spans="1:30">
      <c r="A2272" s="9" t="str">
        <f>IF('DATA ACCURATE'!A2275&lt;&gt;"",'DATA ACCURATE'!A2275,"")</f>
        <v/>
      </c>
      <c r="B2272" s="9" t="str">
        <f>IF('DATA ACCURATE'!D2275&lt;&gt;"",'DATA ACCURATE'!D2275,"")</f>
        <v/>
      </c>
      <c r="C2272" s="38" t="str">
        <f>IF($AD2272="000000000000","",INDEX(DATABASE!$W$12:$W$71,MATCH($AD2272,DATABASE!$V$12:$V$71,0)))</f>
        <v/>
      </c>
      <c r="D2272" s="34" t="str">
        <f>IF(C2272="","",IF(E2272="",INDEX(DATABASE!$AF$13:$AF$62,MATCH($C2272,DATABASE!$AC$13:$AC$62,0)),IF(E2272="2x D11",INDEX(DATABASE!$AF$13:$AF$62,MATCH($C2272,DATABASE!$AC$13:$AC$62,0))+2*DATABASE!$AF$62,IF(E2272="3x D11",INDEX(DATABASE!$AF$13:$AF$62,MATCH($C2272,DATABASE!$AC$13:$AC$62,0))+3*DATABASE!$AF$62,""))))</f>
        <v/>
      </c>
      <c r="E2272" s="38" t="str">
        <f>IF(AND($K2272="Y",$G2272&lt;&gt;"UNYIL",$F2272&lt;DATABASE!$O$8),"2x D11",IF(AND($K2272="Y",$G2272&lt;&gt;"UNYIL",$F2272&gt;=DATABASE!$O$8),"3x D11",""))</f>
        <v/>
      </c>
      <c r="F2272" s="9" t="str">
        <f>IF('DATA ACCURATE'!N2275&lt;&gt;"",'DATA ACCURATE'!N2275,"")</f>
        <v/>
      </c>
      <c r="G2272" t="str">
        <f>IF(F2272="","",IF(F2272&lt;=DATABASE!$I$8,"UNYIL",IF(F2272&lt;=DATABASE!$J$8,"KECIL",IF(F2272&lt;DATABASE!$K$8,"TANGGUNG",IF(F2272&gt;=DATABASE!$K$8,"BESAR","")))))</f>
        <v/>
      </c>
      <c r="H2272" s="16" t="str">
        <f>IF('DATA ACCURATE'!J2275&lt;&gt;"",'DATA ACCURATE'!J2275,"")</f>
        <v/>
      </c>
      <c r="I2272" s="35" t="str">
        <f>IF(B2272&lt;&gt;"",IFERROR(VLOOKUP(B2272,'DATA TIMBANGAN'!G:M,7,FALSE),VLOOKUP(B2272,'DATA TIMBANGAN'!G:M,7)),"")</f>
        <v/>
      </c>
      <c r="J2272" s="25" t="str">
        <f>IF(H2272&lt;&gt;"",IFERROR(INDEX(DATABASE!$Z$19:$Z$38,MATCH(DATEVALUE(H2272),DATABASE!$AA$19:$AA$38,0)),INDEX(DATABASE!$Z$12:$Z$18,MATCH(WEEKDAY(H2272,2),DATABASE!$AA$12:$AA$18,0))),"")</f>
        <v/>
      </c>
      <c r="K2272" s="25" t="str">
        <f>IF('DATA ACCURATE'!V2275&lt;&gt;"",'DATA ACCURATE'!V2275,"")</f>
        <v/>
      </c>
      <c r="L2272" s="80" t="str">
        <f>IF($H2272="","",IF(OR($J2272="LIBUR",AND($L2271="LIBUR",$O2271=$O2272)),"LIBUR",IF(AND(OR($L2271="LUAR JAM KERJA 1",$L2271="LUAR JAM KERJA 2"),OR(OR(AND($H2271=$H2272,AND(OR($I2272&gt;DATABASE!$J$3,$I2272&lt;DATABASE!$J$6),((DATEVALUE($H2272)+$I2272)-(DATEVALUE($H2271)+$I2271))&lt;DATABASE!$J$6)),AND($H2271=$H2272,$O2271=$O2272,OR($I2272&gt;DATABASE!$J$6,$I2272&lt;DATABASE!$J$3))),AND(($H2272-$H2271)=1,OR($I2272&lt;DATABASE!$I$6,((DATEVALUE($H2272)+$I2272)-(DATEVALUE($H2271)+$I2271))&lt;DATABASE!$J$6))),$A2272=$A2271),"LUAR JAM KERJA 2",IF(AND(OR(WEEKDAY($H2272,2)=1,WEEKDAY($H2272,2)=2,WEEKDAY($H2272,2)=3,WEEKDAY($H2272,2)=4,WEEKDAY($H2272,2)=5),$I2272&lt;=DATABASE!$J$3,$I2272&gt;=DATABASE!$I$3),"JAM KERJA",IF(AND(WEEKDAY($H2272,2)=6,$I2272&lt;=DATABASE!$J$4,$I2272&gt;=DATABASE!$I$4),"JAM KERJA","LUAR JAM KERJA 1")))))</f>
        <v/>
      </c>
      <c r="M2272" s="33" t="str">
        <f>IF('DATA ACCURATE'!T2275&lt;&gt;"",IF('DATA ACCURATE'!T2275&gt;100,'DATA ACCURATE'!T2275/10,'DATA ACCURATE'!T2275),"")</f>
        <v/>
      </c>
      <c r="N2272" t="str">
        <f>IF(M2272="","",IF(M2272&lt;=DATABASE!$I$9,"LOKAL",IF(M2272&lt;DATABASE!$J$9,"LUAR KOTA 1",IF($M2272&gt;=DATABASE!$J$9,"LUAR KOTA 2",""))))</f>
        <v/>
      </c>
      <c r="O2272" s="38" t="str">
        <f>IF('DATA ACCURATE'!L2275&lt;&gt;"",'DATA ACCURATE'!L2275,"")</f>
        <v/>
      </c>
      <c r="Q2272" s="38">
        <f t="shared" si="246"/>
        <v>0</v>
      </c>
      <c r="R2272" s="38">
        <f t="shared" si="246"/>
        <v>0</v>
      </c>
      <c r="S2272" s="38">
        <f t="shared" si="246"/>
        <v>0</v>
      </c>
      <c r="T2272" s="38">
        <f t="shared" si="244"/>
        <v>0</v>
      </c>
      <c r="U2272" s="38">
        <f t="shared" si="247"/>
        <v>0</v>
      </c>
      <c r="V2272" s="38">
        <f t="shared" si="247"/>
        <v>0</v>
      </c>
      <c r="W2272" s="38">
        <f t="shared" si="247"/>
        <v>0</v>
      </c>
      <c r="X2272" s="38">
        <f t="shared" si="248"/>
        <v>0</v>
      </c>
      <c r="Y2272" s="38">
        <f t="shared" si="248"/>
        <v>0</v>
      </c>
      <c r="Z2272" s="38">
        <f t="shared" si="248"/>
        <v>0</v>
      </c>
      <c r="AA2272" s="38">
        <f t="shared" si="245"/>
        <v>0</v>
      </c>
      <c r="AB2272" s="38">
        <f t="shared" si="249"/>
        <v>0</v>
      </c>
      <c r="AC2272" s="38">
        <f t="shared" si="250"/>
        <v>0</v>
      </c>
      <c r="AD2272" s="38" t="str">
        <f t="shared" si="251"/>
        <v>000000000000</v>
      </c>
    </row>
    <row r="2273" spans="1:30">
      <c r="A2273" s="9" t="str">
        <f>IF('DATA ACCURATE'!A2276&lt;&gt;"",'DATA ACCURATE'!A2276,"")</f>
        <v/>
      </c>
      <c r="B2273" s="9" t="str">
        <f>IF('DATA ACCURATE'!D2276&lt;&gt;"",'DATA ACCURATE'!D2276,"")</f>
        <v/>
      </c>
      <c r="C2273" s="38" t="str">
        <f>IF($AD2273="000000000000","",INDEX(DATABASE!$W$12:$W$71,MATCH($AD2273,DATABASE!$V$12:$V$71,0)))</f>
        <v/>
      </c>
      <c r="D2273" s="34" t="str">
        <f>IF(C2273="","",IF(E2273="",INDEX(DATABASE!$AF$13:$AF$62,MATCH($C2273,DATABASE!$AC$13:$AC$62,0)),IF(E2273="2x D11",INDEX(DATABASE!$AF$13:$AF$62,MATCH($C2273,DATABASE!$AC$13:$AC$62,0))+2*DATABASE!$AF$62,IF(E2273="3x D11",INDEX(DATABASE!$AF$13:$AF$62,MATCH($C2273,DATABASE!$AC$13:$AC$62,0))+3*DATABASE!$AF$62,""))))</f>
        <v/>
      </c>
      <c r="E2273" s="38" t="str">
        <f>IF(AND($K2273="Y",$G2273&lt;&gt;"UNYIL",$F2273&lt;DATABASE!$O$8),"2x D11",IF(AND($K2273="Y",$G2273&lt;&gt;"UNYIL",$F2273&gt;=DATABASE!$O$8),"3x D11",""))</f>
        <v/>
      </c>
      <c r="F2273" s="9" t="str">
        <f>IF('DATA ACCURATE'!N2276&lt;&gt;"",'DATA ACCURATE'!N2276,"")</f>
        <v/>
      </c>
      <c r="G2273" t="str">
        <f>IF(F2273="","",IF(F2273&lt;=DATABASE!$I$8,"UNYIL",IF(F2273&lt;=DATABASE!$J$8,"KECIL",IF(F2273&lt;DATABASE!$K$8,"TANGGUNG",IF(F2273&gt;=DATABASE!$K$8,"BESAR","")))))</f>
        <v/>
      </c>
      <c r="H2273" s="16" t="str">
        <f>IF('DATA ACCURATE'!J2276&lt;&gt;"",'DATA ACCURATE'!J2276,"")</f>
        <v/>
      </c>
      <c r="I2273" s="35" t="str">
        <f>IF(B2273&lt;&gt;"",IFERROR(VLOOKUP(B2273,'DATA TIMBANGAN'!G:M,7,FALSE),VLOOKUP(B2273,'DATA TIMBANGAN'!G:M,7)),"")</f>
        <v/>
      </c>
      <c r="J2273" s="25" t="str">
        <f>IF(H2273&lt;&gt;"",IFERROR(INDEX(DATABASE!$Z$19:$Z$38,MATCH(DATEVALUE(H2273),DATABASE!$AA$19:$AA$38,0)),INDEX(DATABASE!$Z$12:$Z$18,MATCH(WEEKDAY(H2273,2),DATABASE!$AA$12:$AA$18,0))),"")</f>
        <v/>
      </c>
      <c r="K2273" s="25" t="str">
        <f>IF('DATA ACCURATE'!V2276&lt;&gt;"",'DATA ACCURATE'!V2276,"")</f>
        <v/>
      </c>
      <c r="L2273" s="80" t="str">
        <f>IF($H2273="","",IF(OR($J2273="LIBUR",AND($L2272="LIBUR",$O2272=$O2273)),"LIBUR",IF(AND(OR($L2272="LUAR JAM KERJA 1",$L2272="LUAR JAM KERJA 2"),OR(OR(AND($H2272=$H2273,AND(OR($I2273&gt;DATABASE!$J$3,$I2273&lt;DATABASE!$J$6),((DATEVALUE($H2273)+$I2273)-(DATEVALUE($H2272)+$I2272))&lt;DATABASE!$J$6)),AND($H2272=$H2273,$O2272=$O2273,OR($I2273&gt;DATABASE!$J$6,$I2273&lt;DATABASE!$J$3))),AND(($H2273-$H2272)=1,OR($I2273&lt;DATABASE!$I$6,((DATEVALUE($H2273)+$I2273)-(DATEVALUE($H2272)+$I2272))&lt;DATABASE!$J$6))),$A2273=$A2272),"LUAR JAM KERJA 2",IF(AND(OR(WEEKDAY($H2273,2)=1,WEEKDAY($H2273,2)=2,WEEKDAY($H2273,2)=3,WEEKDAY($H2273,2)=4,WEEKDAY($H2273,2)=5),$I2273&lt;=DATABASE!$J$3,$I2273&gt;=DATABASE!$I$3),"JAM KERJA",IF(AND(WEEKDAY($H2273,2)=6,$I2273&lt;=DATABASE!$J$4,$I2273&gt;=DATABASE!$I$4),"JAM KERJA","LUAR JAM KERJA 1")))))</f>
        <v/>
      </c>
      <c r="M2273" s="33" t="str">
        <f>IF('DATA ACCURATE'!T2276&lt;&gt;"",IF('DATA ACCURATE'!T2276&gt;100,'DATA ACCURATE'!T2276/10,'DATA ACCURATE'!T2276),"")</f>
        <v/>
      </c>
      <c r="N2273" t="str">
        <f>IF(M2273="","",IF(M2273&lt;=DATABASE!$I$9,"LOKAL",IF(M2273&lt;DATABASE!$J$9,"LUAR KOTA 1",IF($M2273&gt;=DATABASE!$J$9,"LUAR KOTA 2",""))))</f>
        <v/>
      </c>
      <c r="O2273" s="38" t="str">
        <f>IF('DATA ACCURATE'!L2276&lt;&gt;"",'DATA ACCURATE'!L2276,"")</f>
        <v/>
      </c>
      <c r="Q2273" s="38">
        <f t="shared" si="246"/>
        <v>0</v>
      </c>
      <c r="R2273" s="38">
        <f t="shared" si="246"/>
        <v>0</v>
      </c>
      <c r="S2273" s="38">
        <f t="shared" si="246"/>
        <v>0</v>
      </c>
      <c r="T2273" s="38">
        <f t="shared" si="244"/>
        <v>0</v>
      </c>
      <c r="U2273" s="38">
        <f t="shared" si="247"/>
        <v>0</v>
      </c>
      <c r="V2273" s="38">
        <f t="shared" si="247"/>
        <v>0</v>
      </c>
      <c r="W2273" s="38">
        <f t="shared" si="247"/>
        <v>0</v>
      </c>
      <c r="X2273" s="38">
        <f t="shared" si="248"/>
        <v>0</v>
      </c>
      <c r="Y2273" s="38">
        <f t="shared" si="248"/>
        <v>0</v>
      </c>
      <c r="Z2273" s="38">
        <f t="shared" si="248"/>
        <v>0</v>
      </c>
      <c r="AA2273" s="38">
        <f t="shared" si="245"/>
        <v>0</v>
      </c>
      <c r="AB2273" s="38">
        <f t="shared" si="249"/>
        <v>0</v>
      </c>
      <c r="AC2273" s="38">
        <f t="shared" si="250"/>
        <v>0</v>
      </c>
      <c r="AD2273" s="38" t="str">
        <f t="shared" si="251"/>
        <v>000000000000</v>
      </c>
    </row>
    <row r="2274" spans="1:30">
      <c r="A2274" s="9" t="str">
        <f>IF('DATA ACCURATE'!A2277&lt;&gt;"",'DATA ACCURATE'!A2277,"")</f>
        <v/>
      </c>
      <c r="B2274" s="9" t="str">
        <f>IF('DATA ACCURATE'!D2277&lt;&gt;"",'DATA ACCURATE'!D2277,"")</f>
        <v/>
      </c>
      <c r="C2274" s="38" t="str">
        <f>IF($AD2274="000000000000","",INDEX(DATABASE!$W$12:$W$71,MATCH($AD2274,DATABASE!$V$12:$V$71,0)))</f>
        <v/>
      </c>
      <c r="D2274" s="34" t="str">
        <f>IF(C2274="","",IF(E2274="",INDEX(DATABASE!$AF$13:$AF$62,MATCH($C2274,DATABASE!$AC$13:$AC$62,0)),IF(E2274="2x D11",INDEX(DATABASE!$AF$13:$AF$62,MATCH($C2274,DATABASE!$AC$13:$AC$62,0))+2*DATABASE!$AF$62,IF(E2274="3x D11",INDEX(DATABASE!$AF$13:$AF$62,MATCH($C2274,DATABASE!$AC$13:$AC$62,0))+3*DATABASE!$AF$62,""))))</f>
        <v/>
      </c>
      <c r="E2274" s="38" t="str">
        <f>IF(AND($K2274="Y",$G2274&lt;&gt;"UNYIL",$F2274&lt;DATABASE!$O$8),"2x D11",IF(AND($K2274="Y",$G2274&lt;&gt;"UNYIL",$F2274&gt;=DATABASE!$O$8),"3x D11",""))</f>
        <v/>
      </c>
      <c r="F2274" s="9" t="str">
        <f>IF('DATA ACCURATE'!N2277&lt;&gt;"",'DATA ACCURATE'!N2277,"")</f>
        <v/>
      </c>
      <c r="G2274" t="str">
        <f>IF(F2274="","",IF(F2274&lt;=DATABASE!$I$8,"UNYIL",IF(F2274&lt;=DATABASE!$J$8,"KECIL",IF(F2274&lt;DATABASE!$K$8,"TANGGUNG",IF(F2274&gt;=DATABASE!$K$8,"BESAR","")))))</f>
        <v/>
      </c>
      <c r="H2274" s="16" t="str">
        <f>IF('DATA ACCURATE'!J2277&lt;&gt;"",'DATA ACCURATE'!J2277,"")</f>
        <v/>
      </c>
      <c r="I2274" s="35" t="str">
        <f>IF(B2274&lt;&gt;"",IFERROR(VLOOKUP(B2274,'DATA TIMBANGAN'!G:M,7,FALSE),VLOOKUP(B2274,'DATA TIMBANGAN'!G:M,7)),"")</f>
        <v/>
      </c>
      <c r="J2274" s="25" t="str">
        <f>IF(H2274&lt;&gt;"",IFERROR(INDEX(DATABASE!$Z$19:$Z$38,MATCH(DATEVALUE(H2274),DATABASE!$AA$19:$AA$38,0)),INDEX(DATABASE!$Z$12:$Z$18,MATCH(WEEKDAY(H2274,2),DATABASE!$AA$12:$AA$18,0))),"")</f>
        <v/>
      </c>
      <c r="K2274" s="25" t="str">
        <f>IF('DATA ACCURATE'!V2277&lt;&gt;"",'DATA ACCURATE'!V2277,"")</f>
        <v/>
      </c>
      <c r="L2274" s="80" t="str">
        <f>IF($H2274="","",IF(OR($J2274="LIBUR",AND($L2273="LIBUR",$O2273=$O2274)),"LIBUR",IF(AND(OR($L2273="LUAR JAM KERJA 1",$L2273="LUAR JAM KERJA 2"),OR(OR(AND($H2273=$H2274,AND(OR($I2274&gt;DATABASE!$J$3,$I2274&lt;DATABASE!$J$6),((DATEVALUE($H2274)+$I2274)-(DATEVALUE($H2273)+$I2273))&lt;DATABASE!$J$6)),AND($H2273=$H2274,$O2273=$O2274,OR($I2274&gt;DATABASE!$J$6,$I2274&lt;DATABASE!$J$3))),AND(($H2274-$H2273)=1,OR($I2274&lt;DATABASE!$I$6,((DATEVALUE($H2274)+$I2274)-(DATEVALUE($H2273)+$I2273))&lt;DATABASE!$J$6))),$A2274=$A2273),"LUAR JAM KERJA 2",IF(AND(OR(WEEKDAY($H2274,2)=1,WEEKDAY($H2274,2)=2,WEEKDAY($H2274,2)=3,WEEKDAY($H2274,2)=4,WEEKDAY($H2274,2)=5),$I2274&lt;=DATABASE!$J$3,$I2274&gt;=DATABASE!$I$3),"JAM KERJA",IF(AND(WEEKDAY($H2274,2)=6,$I2274&lt;=DATABASE!$J$4,$I2274&gt;=DATABASE!$I$4),"JAM KERJA","LUAR JAM KERJA 1")))))</f>
        <v/>
      </c>
      <c r="M2274" s="33" t="str">
        <f>IF('DATA ACCURATE'!T2277&lt;&gt;"",IF('DATA ACCURATE'!T2277&gt;100,'DATA ACCURATE'!T2277/10,'DATA ACCURATE'!T2277),"")</f>
        <v/>
      </c>
      <c r="N2274" t="str">
        <f>IF(M2274="","",IF(M2274&lt;=DATABASE!$I$9,"LOKAL",IF(M2274&lt;DATABASE!$J$9,"LUAR KOTA 1",IF($M2274&gt;=DATABASE!$J$9,"LUAR KOTA 2",""))))</f>
        <v/>
      </c>
      <c r="O2274" s="38" t="str">
        <f>IF('DATA ACCURATE'!L2277&lt;&gt;"",'DATA ACCURATE'!L2277,"")</f>
        <v/>
      </c>
      <c r="Q2274" s="38">
        <f t="shared" si="246"/>
        <v>0</v>
      </c>
      <c r="R2274" s="38">
        <f t="shared" si="246"/>
        <v>0</v>
      </c>
      <c r="S2274" s="38">
        <f t="shared" si="246"/>
        <v>0</v>
      </c>
      <c r="T2274" s="38">
        <f t="shared" si="244"/>
        <v>0</v>
      </c>
      <c r="U2274" s="38">
        <f t="shared" si="247"/>
        <v>0</v>
      </c>
      <c r="V2274" s="38">
        <f t="shared" si="247"/>
        <v>0</v>
      </c>
      <c r="W2274" s="38">
        <f t="shared" si="247"/>
        <v>0</v>
      </c>
      <c r="X2274" s="38">
        <f t="shared" si="248"/>
        <v>0</v>
      </c>
      <c r="Y2274" s="38">
        <f t="shared" si="248"/>
        <v>0</v>
      </c>
      <c r="Z2274" s="38">
        <f t="shared" si="248"/>
        <v>0</v>
      </c>
      <c r="AA2274" s="38">
        <f t="shared" si="245"/>
        <v>0</v>
      </c>
      <c r="AB2274" s="38">
        <f t="shared" si="249"/>
        <v>0</v>
      </c>
      <c r="AC2274" s="38">
        <f t="shared" si="250"/>
        <v>0</v>
      </c>
      <c r="AD2274" s="38" t="str">
        <f t="shared" si="251"/>
        <v>000000000000</v>
      </c>
    </row>
    <row r="2275" spans="1:30">
      <c r="A2275" s="9" t="str">
        <f>IF('DATA ACCURATE'!A2278&lt;&gt;"",'DATA ACCURATE'!A2278,"")</f>
        <v/>
      </c>
      <c r="B2275" s="9" t="str">
        <f>IF('DATA ACCURATE'!D2278&lt;&gt;"",'DATA ACCURATE'!D2278,"")</f>
        <v/>
      </c>
      <c r="C2275" s="38" t="str">
        <f>IF($AD2275="000000000000","",INDEX(DATABASE!$W$12:$W$71,MATCH($AD2275,DATABASE!$V$12:$V$71,0)))</f>
        <v/>
      </c>
      <c r="D2275" s="34" t="str">
        <f>IF(C2275="","",IF(E2275="",INDEX(DATABASE!$AF$13:$AF$62,MATCH($C2275,DATABASE!$AC$13:$AC$62,0)),IF(E2275="2x D11",INDEX(DATABASE!$AF$13:$AF$62,MATCH($C2275,DATABASE!$AC$13:$AC$62,0))+2*DATABASE!$AF$62,IF(E2275="3x D11",INDEX(DATABASE!$AF$13:$AF$62,MATCH($C2275,DATABASE!$AC$13:$AC$62,0))+3*DATABASE!$AF$62,""))))</f>
        <v/>
      </c>
      <c r="E2275" s="38" t="str">
        <f>IF(AND($K2275="Y",$G2275&lt;&gt;"UNYIL",$F2275&lt;DATABASE!$O$8),"2x D11",IF(AND($K2275="Y",$G2275&lt;&gt;"UNYIL",$F2275&gt;=DATABASE!$O$8),"3x D11",""))</f>
        <v/>
      </c>
      <c r="F2275" s="9" t="str">
        <f>IF('DATA ACCURATE'!N2278&lt;&gt;"",'DATA ACCURATE'!N2278,"")</f>
        <v/>
      </c>
      <c r="G2275" t="str">
        <f>IF(F2275="","",IF(F2275&lt;=DATABASE!$I$8,"UNYIL",IF(F2275&lt;=DATABASE!$J$8,"KECIL",IF(F2275&lt;DATABASE!$K$8,"TANGGUNG",IF(F2275&gt;=DATABASE!$K$8,"BESAR","")))))</f>
        <v/>
      </c>
      <c r="H2275" s="16" t="str">
        <f>IF('DATA ACCURATE'!J2278&lt;&gt;"",'DATA ACCURATE'!J2278,"")</f>
        <v/>
      </c>
      <c r="I2275" s="35" t="str">
        <f>IF(B2275&lt;&gt;"",IFERROR(VLOOKUP(B2275,'DATA TIMBANGAN'!G:M,7,FALSE),VLOOKUP(B2275,'DATA TIMBANGAN'!G:M,7)),"")</f>
        <v/>
      </c>
      <c r="J2275" s="25" t="str">
        <f>IF(H2275&lt;&gt;"",IFERROR(INDEX(DATABASE!$Z$19:$Z$38,MATCH(DATEVALUE(H2275),DATABASE!$AA$19:$AA$38,0)),INDEX(DATABASE!$Z$12:$Z$18,MATCH(WEEKDAY(H2275,2),DATABASE!$AA$12:$AA$18,0))),"")</f>
        <v/>
      </c>
      <c r="K2275" s="25" t="str">
        <f>IF('DATA ACCURATE'!V2278&lt;&gt;"",'DATA ACCURATE'!V2278,"")</f>
        <v/>
      </c>
      <c r="L2275" s="80" t="str">
        <f>IF($H2275="","",IF(OR($J2275="LIBUR",AND($L2274="LIBUR",$O2274=$O2275)),"LIBUR",IF(AND(OR($L2274="LUAR JAM KERJA 1",$L2274="LUAR JAM KERJA 2"),OR(OR(AND($H2274=$H2275,AND(OR($I2275&gt;DATABASE!$J$3,$I2275&lt;DATABASE!$J$6),((DATEVALUE($H2275)+$I2275)-(DATEVALUE($H2274)+$I2274))&lt;DATABASE!$J$6)),AND($H2274=$H2275,$O2274=$O2275,OR($I2275&gt;DATABASE!$J$6,$I2275&lt;DATABASE!$J$3))),AND(($H2275-$H2274)=1,OR($I2275&lt;DATABASE!$I$6,((DATEVALUE($H2275)+$I2275)-(DATEVALUE($H2274)+$I2274))&lt;DATABASE!$J$6))),$A2275=$A2274),"LUAR JAM KERJA 2",IF(AND(OR(WEEKDAY($H2275,2)=1,WEEKDAY($H2275,2)=2,WEEKDAY($H2275,2)=3,WEEKDAY($H2275,2)=4,WEEKDAY($H2275,2)=5),$I2275&lt;=DATABASE!$J$3,$I2275&gt;=DATABASE!$I$3),"JAM KERJA",IF(AND(WEEKDAY($H2275,2)=6,$I2275&lt;=DATABASE!$J$4,$I2275&gt;=DATABASE!$I$4),"JAM KERJA","LUAR JAM KERJA 1")))))</f>
        <v/>
      </c>
      <c r="M2275" s="33" t="str">
        <f>IF('DATA ACCURATE'!T2278&lt;&gt;"",IF('DATA ACCURATE'!T2278&gt;100,'DATA ACCURATE'!T2278/10,'DATA ACCURATE'!T2278),"")</f>
        <v/>
      </c>
      <c r="N2275" t="str">
        <f>IF(M2275="","",IF(M2275&lt;=DATABASE!$I$9,"LOKAL",IF(M2275&lt;DATABASE!$J$9,"LUAR KOTA 1",IF($M2275&gt;=DATABASE!$J$9,"LUAR KOTA 2",""))))</f>
        <v/>
      </c>
      <c r="O2275" s="38" t="str">
        <f>IF('DATA ACCURATE'!L2278&lt;&gt;"",'DATA ACCURATE'!L2278,"")</f>
        <v/>
      </c>
      <c r="Q2275" s="38">
        <f t="shared" si="246"/>
        <v>0</v>
      </c>
      <c r="R2275" s="38">
        <f t="shared" si="246"/>
        <v>0</v>
      </c>
      <c r="S2275" s="38">
        <f t="shared" si="246"/>
        <v>0</v>
      </c>
      <c r="T2275" s="38">
        <f t="shared" si="244"/>
        <v>0</v>
      </c>
      <c r="U2275" s="38">
        <f t="shared" si="247"/>
        <v>0</v>
      </c>
      <c r="V2275" s="38">
        <f t="shared" si="247"/>
        <v>0</v>
      </c>
      <c r="W2275" s="38">
        <f t="shared" si="247"/>
        <v>0</v>
      </c>
      <c r="X2275" s="38">
        <f t="shared" si="248"/>
        <v>0</v>
      </c>
      <c r="Y2275" s="38">
        <f t="shared" si="248"/>
        <v>0</v>
      </c>
      <c r="Z2275" s="38">
        <f t="shared" si="248"/>
        <v>0</v>
      </c>
      <c r="AA2275" s="38">
        <f t="shared" si="245"/>
        <v>0</v>
      </c>
      <c r="AB2275" s="38">
        <f t="shared" si="249"/>
        <v>0</v>
      </c>
      <c r="AC2275" s="38">
        <f t="shared" si="250"/>
        <v>0</v>
      </c>
      <c r="AD2275" s="38" t="str">
        <f t="shared" si="251"/>
        <v>000000000000</v>
      </c>
    </row>
    <row r="2276" spans="1:30">
      <c r="A2276" s="9" t="str">
        <f>IF('DATA ACCURATE'!A2279&lt;&gt;"",'DATA ACCURATE'!A2279,"")</f>
        <v/>
      </c>
      <c r="B2276" s="9" t="str">
        <f>IF('DATA ACCURATE'!D2279&lt;&gt;"",'DATA ACCURATE'!D2279,"")</f>
        <v/>
      </c>
      <c r="C2276" s="38" t="str">
        <f>IF($AD2276="000000000000","",INDEX(DATABASE!$W$12:$W$71,MATCH($AD2276,DATABASE!$V$12:$V$71,0)))</f>
        <v/>
      </c>
      <c r="D2276" s="34" t="str">
        <f>IF(C2276="","",IF(E2276="",INDEX(DATABASE!$AF$13:$AF$62,MATCH($C2276,DATABASE!$AC$13:$AC$62,0)),IF(E2276="2x D11",INDEX(DATABASE!$AF$13:$AF$62,MATCH($C2276,DATABASE!$AC$13:$AC$62,0))+2*DATABASE!$AF$62,IF(E2276="3x D11",INDEX(DATABASE!$AF$13:$AF$62,MATCH($C2276,DATABASE!$AC$13:$AC$62,0))+3*DATABASE!$AF$62,""))))</f>
        <v/>
      </c>
      <c r="E2276" s="38" t="str">
        <f>IF(AND($K2276="Y",$G2276&lt;&gt;"UNYIL",$F2276&lt;DATABASE!$O$8),"2x D11",IF(AND($K2276="Y",$G2276&lt;&gt;"UNYIL",$F2276&gt;=DATABASE!$O$8),"3x D11",""))</f>
        <v/>
      </c>
      <c r="F2276" s="9" t="str">
        <f>IF('DATA ACCURATE'!N2279&lt;&gt;"",'DATA ACCURATE'!N2279,"")</f>
        <v/>
      </c>
      <c r="G2276" t="str">
        <f>IF(F2276="","",IF(F2276&lt;=DATABASE!$I$8,"UNYIL",IF(F2276&lt;=DATABASE!$J$8,"KECIL",IF(F2276&lt;DATABASE!$K$8,"TANGGUNG",IF(F2276&gt;=DATABASE!$K$8,"BESAR","")))))</f>
        <v/>
      </c>
      <c r="H2276" s="16" t="str">
        <f>IF('DATA ACCURATE'!J2279&lt;&gt;"",'DATA ACCURATE'!J2279,"")</f>
        <v/>
      </c>
      <c r="I2276" s="35" t="str">
        <f>IF(B2276&lt;&gt;"",IFERROR(VLOOKUP(B2276,'DATA TIMBANGAN'!G:M,7,FALSE),VLOOKUP(B2276,'DATA TIMBANGAN'!G:M,7)),"")</f>
        <v/>
      </c>
      <c r="J2276" s="25" t="str">
        <f>IF(H2276&lt;&gt;"",IFERROR(INDEX(DATABASE!$Z$19:$Z$38,MATCH(DATEVALUE(H2276),DATABASE!$AA$19:$AA$38,0)),INDEX(DATABASE!$Z$12:$Z$18,MATCH(WEEKDAY(H2276,2),DATABASE!$AA$12:$AA$18,0))),"")</f>
        <v/>
      </c>
      <c r="K2276" s="25" t="str">
        <f>IF('DATA ACCURATE'!V2279&lt;&gt;"",'DATA ACCURATE'!V2279,"")</f>
        <v/>
      </c>
      <c r="L2276" s="80" t="str">
        <f>IF($H2276="","",IF(OR($J2276="LIBUR",AND($L2275="LIBUR",$O2275=$O2276)),"LIBUR",IF(AND(OR($L2275="LUAR JAM KERJA 1",$L2275="LUAR JAM KERJA 2"),OR(OR(AND($H2275=$H2276,AND(OR($I2276&gt;DATABASE!$J$3,$I2276&lt;DATABASE!$J$6),((DATEVALUE($H2276)+$I2276)-(DATEVALUE($H2275)+$I2275))&lt;DATABASE!$J$6)),AND($H2275=$H2276,$O2275=$O2276,OR($I2276&gt;DATABASE!$J$6,$I2276&lt;DATABASE!$J$3))),AND(($H2276-$H2275)=1,OR($I2276&lt;DATABASE!$I$6,((DATEVALUE($H2276)+$I2276)-(DATEVALUE($H2275)+$I2275))&lt;DATABASE!$J$6))),$A2276=$A2275),"LUAR JAM KERJA 2",IF(AND(OR(WEEKDAY($H2276,2)=1,WEEKDAY($H2276,2)=2,WEEKDAY($H2276,2)=3,WEEKDAY($H2276,2)=4,WEEKDAY($H2276,2)=5),$I2276&lt;=DATABASE!$J$3,$I2276&gt;=DATABASE!$I$3),"JAM KERJA",IF(AND(WEEKDAY($H2276,2)=6,$I2276&lt;=DATABASE!$J$4,$I2276&gt;=DATABASE!$I$4),"JAM KERJA","LUAR JAM KERJA 1")))))</f>
        <v/>
      </c>
      <c r="M2276" s="33" t="str">
        <f>IF('DATA ACCURATE'!T2279&lt;&gt;"",IF('DATA ACCURATE'!T2279&gt;100,'DATA ACCURATE'!T2279/10,'DATA ACCURATE'!T2279),"")</f>
        <v/>
      </c>
      <c r="N2276" t="str">
        <f>IF(M2276="","",IF(M2276&lt;=DATABASE!$I$9,"LOKAL",IF(M2276&lt;DATABASE!$J$9,"LUAR KOTA 1",IF($M2276&gt;=DATABASE!$J$9,"LUAR KOTA 2",""))))</f>
        <v/>
      </c>
      <c r="O2276" s="38" t="str">
        <f>IF('DATA ACCURATE'!L2279&lt;&gt;"",'DATA ACCURATE'!L2279,"")</f>
        <v/>
      </c>
      <c r="Q2276" s="38">
        <f t="shared" si="246"/>
        <v>0</v>
      </c>
      <c r="R2276" s="38">
        <f t="shared" si="246"/>
        <v>0</v>
      </c>
      <c r="S2276" s="38">
        <f t="shared" si="246"/>
        <v>0</v>
      </c>
      <c r="T2276" s="38">
        <f t="shared" si="244"/>
        <v>0</v>
      </c>
      <c r="U2276" s="38">
        <f t="shared" si="247"/>
        <v>0</v>
      </c>
      <c r="V2276" s="38">
        <f t="shared" si="247"/>
        <v>0</v>
      </c>
      <c r="W2276" s="38">
        <f t="shared" si="247"/>
        <v>0</v>
      </c>
      <c r="X2276" s="38">
        <f t="shared" si="248"/>
        <v>0</v>
      </c>
      <c r="Y2276" s="38">
        <f t="shared" si="248"/>
        <v>0</v>
      </c>
      <c r="Z2276" s="38">
        <f t="shared" si="248"/>
        <v>0</v>
      </c>
      <c r="AA2276" s="38">
        <f t="shared" si="245"/>
        <v>0</v>
      </c>
      <c r="AB2276" s="38">
        <f t="shared" si="249"/>
        <v>0</v>
      </c>
      <c r="AC2276" s="38">
        <f t="shared" si="250"/>
        <v>0</v>
      </c>
      <c r="AD2276" s="38" t="str">
        <f t="shared" si="251"/>
        <v>000000000000</v>
      </c>
    </row>
    <row r="2277" spans="1:30">
      <c r="A2277" s="9" t="str">
        <f>IF('DATA ACCURATE'!A2280&lt;&gt;"",'DATA ACCURATE'!A2280,"")</f>
        <v/>
      </c>
      <c r="B2277" s="9" t="str">
        <f>IF('DATA ACCURATE'!D2280&lt;&gt;"",'DATA ACCURATE'!D2280,"")</f>
        <v/>
      </c>
      <c r="C2277" s="38" t="str">
        <f>IF($AD2277="000000000000","",INDEX(DATABASE!$W$12:$W$71,MATCH($AD2277,DATABASE!$V$12:$V$71,0)))</f>
        <v/>
      </c>
      <c r="D2277" s="34" t="str">
        <f>IF(C2277="","",IF(E2277="",INDEX(DATABASE!$AF$13:$AF$62,MATCH($C2277,DATABASE!$AC$13:$AC$62,0)),IF(E2277="2x D11",INDEX(DATABASE!$AF$13:$AF$62,MATCH($C2277,DATABASE!$AC$13:$AC$62,0))+2*DATABASE!$AF$62,IF(E2277="3x D11",INDEX(DATABASE!$AF$13:$AF$62,MATCH($C2277,DATABASE!$AC$13:$AC$62,0))+3*DATABASE!$AF$62,""))))</f>
        <v/>
      </c>
      <c r="E2277" s="38" t="str">
        <f>IF(AND($K2277="Y",$G2277&lt;&gt;"UNYIL",$F2277&lt;DATABASE!$O$8),"2x D11",IF(AND($K2277="Y",$G2277&lt;&gt;"UNYIL",$F2277&gt;=DATABASE!$O$8),"3x D11",""))</f>
        <v/>
      </c>
      <c r="F2277" s="9" t="str">
        <f>IF('DATA ACCURATE'!N2280&lt;&gt;"",'DATA ACCURATE'!N2280,"")</f>
        <v/>
      </c>
      <c r="G2277" t="str">
        <f>IF(F2277="","",IF(F2277&lt;=DATABASE!$I$8,"UNYIL",IF(F2277&lt;=DATABASE!$J$8,"KECIL",IF(F2277&lt;DATABASE!$K$8,"TANGGUNG",IF(F2277&gt;=DATABASE!$K$8,"BESAR","")))))</f>
        <v/>
      </c>
      <c r="H2277" s="16" t="str">
        <f>IF('DATA ACCURATE'!J2280&lt;&gt;"",'DATA ACCURATE'!J2280,"")</f>
        <v/>
      </c>
      <c r="I2277" s="35" t="str">
        <f>IF(B2277&lt;&gt;"",IFERROR(VLOOKUP(B2277,'DATA TIMBANGAN'!G:M,7,FALSE),VLOOKUP(B2277,'DATA TIMBANGAN'!G:M,7)),"")</f>
        <v/>
      </c>
      <c r="J2277" s="25" t="str">
        <f>IF(H2277&lt;&gt;"",IFERROR(INDEX(DATABASE!$Z$19:$Z$38,MATCH(DATEVALUE(H2277),DATABASE!$AA$19:$AA$38,0)),INDEX(DATABASE!$Z$12:$Z$18,MATCH(WEEKDAY(H2277,2),DATABASE!$AA$12:$AA$18,0))),"")</f>
        <v/>
      </c>
      <c r="K2277" s="25" t="str">
        <f>IF('DATA ACCURATE'!V2280&lt;&gt;"",'DATA ACCURATE'!V2280,"")</f>
        <v/>
      </c>
      <c r="L2277" s="80" t="str">
        <f>IF($H2277="","",IF(OR($J2277="LIBUR",AND($L2276="LIBUR",$O2276=$O2277)),"LIBUR",IF(AND(OR($L2276="LUAR JAM KERJA 1",$L2276="LUAR JAM KERJA 2"),OR(OR(AND($H2276=$H2277,AND(OR($I2277&gt;DATABASE!$J$3,$I2277&lt;DATABASE!$J$6),((DATEVALUE($H2277)+$I2277)-(DATEVALUE($H2276)+$I2276))&lt;DATABASE!$J$6)),AND($H2276=$H2277,$O2276=$O2277,OR($I2277&gt;DATABASE!$J$6,$I2277&lt;DATABASE!$J$3))),AND(($H2277-$H2276)=1,OR($I2277&lt;DATABASE!$I$6,((DATEVALUE($H2277)+$I2277)-(DATEVALUE($H2276)+$I2276))&lt;DATABASE!$J$6))),$A2277=$A2276),"LUAR JAM KERJA 2",IF(AND(OR(WEEKDAY($H2277,2)=1,WEEKDAY($H2277,2)=2,WEEKDAY($H2277,2)=3,WEEKDAY($H2277,2)=4,WEEKDAY($H2277,2)=5),$I2277&lt;=DATABASE!$J$3,$I2277&gt;=DATABASE!$I$3),"JAM KERJA",IF(AND(WEEKDAY($H2277,2)=6,$I2277&lt;=DATABASE!$J$4,$I2277&gt;=DATABASE!$I$4),"JAM KERJA","LUAR JAM KERJA 1")))))</f>
        <v/>
      </c>
      <c r="M2277" s="33" t="str">
        <f>IF('DATA ACCURATE'!T2280&lt;&gt;"",IF('DATA ACCURATE'!T2280&gt;100,'DATA ACCURATE'!T2280/10,'DATA ACCURATE'!T2280),"")</f>
        <v/>
      </c>
      <c r="N2277" t="str">
        <f>IF(M2277="","",IF(M2277&lt;=DATABASE!$I$9,"LOKAL",IF(M2277&lt;DATABASE!$J$9,"LUAR KOTA 1",IF($M2277&gt;=DATABASE!$J$9,"LUAR KOTA 2",""))))</f>
        <v/>
      </c>
      <c r="O2277" s="38" t="str">
        <f>IF('DATA ACCURATE'!L2280&lt;&gt;"",'DATA ACCURATE'!L2280,"")</f>
        <v/>
      </c>
      <c r="Q2277" s="38">
        <f t="shared" si="246"/>
        <v>0</v>
      </c>
      <c r="R2277" s="38">
        <f t="shared" si="246"/>
        <v>0</v>
      </c>
      <c r="S2277" s="38">
        <f t="shared" si="246"/>
        <v>0</v>
      </c>
      <c r="T2277" s="38">
        <f t="shared" si="244"/>
        <v>0</v>
      </c>
      <c r="U2277" s="38">
        <f t="shared" si="247"/>
        <v>0</v>
      </c>
      <c r="V2277" s="38">
        <f t="shared" si="247"/>
        <v>0</v>
      </c>
      <c r="W2277" s="38">
        <f t="shared" si="247"/>
        <v>0</v>
      </c>
      <c r="X2277" s="38">
        <f t="shared" si="248"/>
        <v>0</v>
      </c>
      <c r="Y2277" s="38">
        <f t="shared" si="248"/>
        <v>0</v>
      </c>
      <c r="Z2277" s="38">
        <f t="shared" si="248"/>
        <v>0</v>
      </c>
      <c r="AA2277" s="38">
        <f t="shared" si="245"/>
        <v>0</v>
      </c>
      <c r="AB2277" s="38">
        <f t="shared" si="249"/>
        <v>0</v>
      </c>
      <c r="AC2277" s="38">
        <f t="shared" si="250"/>
        <v>0</v>
      </c>
      <c r="AD2277" s="38" t="str">
        <f t="shared" si="251"/>
        <v>000000000000</v>
      </c>
    </row>
    <row r="2278" spans="1:30">
      <c r="A2278" s="9" t="str">
        <f>IF('DATA ACCURATE'!A2281&lt;&gt;"",'DATA ACCURATE'!A2281,"")</f>
        <v/>
      </c>
      <c r="B2278" s="9" t="str">
        <f>IF('DATA ACCURATE'!D2281&lt;&gt;"",'DATA ACCURATE'!D2281,"")</f>
        <v/>
      </c>
      <c r="C2278" s="38" t="str">
        <f>IF($AD2278="000000000000","",INDEX(DATABASE!$W$12:$W$71,MATCH($AD2278,DATABASE!$V$12:$V$71,0)))</f>
        <v/>
      </c>
      <c r="D2278" s="34" t="str">
        <f>IF(C2278="","",IF(E2278="",INDEX(DATABASE!$AF$13:$AF$62,MATCH($C2278,DATABASE!$AC$13:$AC$62,0)),IF(E2278="2x D11",INDEX(DATABASE!$AF$13:$AF$62,MATCH($C2278,DATABASE!$AC$13:$AC$62,0))+2*DATABASE!$AF$62,IF(E2278="3x D11",INDEX(DATABASE!$AF$13:$AF$62,MATCH($C2278,DATABASE!$AC$13:$AC$62,0))+3*DATABASE!$AF$62,""))))</f>
        <v/>
      </c>
      <c r="E2278" s="38" t="str">
        <f>IF(AND($K2278="Y",$G2278&lt;&gt;"UNYIL",$F2278&lt;DATABASE!$O$8),"2x D11",IF(AND($K2278="Y",$G2278&lt;&gt;"UNYIL",$F2278&gt;=DATABASE!$O$8),"3x D11",""))</f>
        <v/>
      </c>
      <c r="F2278" s="9" t="str">
        <f>IF('DATA ACCURATE'!N2281&lt;&gt;"",'DATA ACCURATE'!N2281,"")</f>
        <v/>
      </c>
      <c r="G2278" t="str">
        <f>IF(F2278="","",IF(F2278&lt;=DATABASE!$I$8,"UNYIL",IF(F2278&lt;=DATABASE!$J$8,"KECIL",IF(F2278&lt;DATABASE!$K$8,"TANGGUNG",IF(F2278&gt;=DATABASE!$K$8,"BESAR","")))))</f>
        <v/>
      </c>
      <c r="H2278" s="16" t="str">
        <f>IF('DATA ACCURATE'!J2281&lt;&gt;"",'DATA ACCURATE'!J2281,"")</f>
        <v/>
      </c>
      <c r="I2278" s="35" t="str">
        <f>IF(B2278&lt;&gt;"",IFERROR(VLOOKUP(B2278,'DATA TIMBANGAN'!G:M,7,FALSE),VLOOKUP(B2278,'DATA TIMBANGAN'!G:M,7)),"")</f>
        <v/>
      </c>
      <c r="J2278" s="25" t="str">
        <f>IF(H2278&lt;&gt;"",IFERROR(INDEX(DATABASE!$Z$19:$Z$38,MATCH(DATEVALUE(H2278),DATABASE!$AA$19:$AA$38,0)),INDEX(DATABASE!$Z$12:$Z$18,MATCH(WEEKDAY(H2278,2),DATABASE!$AA$12:$AA$18,0))),"")</f>
        <v/>
      </c>
      <c r="K2278" s="25" t="str">
        <f>IF('DATA ACCURATE'!V2281&lt;&gt;"",'DATA ACCURATE'!V2281,"")</f>
        <v/>
      </c>
      <c r="L2278" s="80" t="str">
        <f>IF($H2278="","",IF(OR($J2278="LIBUR",AND($L2277="LIBUR",$O2277=$O2278)),"LIBUR",IF(AND(OR($L2277="LUAR JAM KERJA 1",$L2277="LUAR JAM KERJA 2"),OR(OR(AND($H2277=$H2278,AND(OR($I2278&gt;DATABASE!$J$3,$I2278&lt;DATABASE!$J$6),((DATEVALUE($H2278)+$I2278)-(DATEVALUE($H2277)+$I2277))&lt;DATABASE!$J$6)),AND($H2277=$H2278,$O2277=$O2278,OR($I2278&gt;DATABASE!$J$6,$I2278&lt;DATABASE!$J$3))),AND(($H2278-$H2277)=1,OR($I2278&lt;DATABASE!$I$6,((DATEVALUE($H2278)+$I2278)-(DATEVALUE($H2277)+$I2277))&lt;DATABASE!$J$6))),$A2278=$A2277),"LUAR JAM KERJA 2",IF(AND(OR(WEEKDAY($H2278,2)=1,WEEKDAY($H2278,2)=2,WEEKDAY($H2278,2)=3,WEEKDAY($H2278,2)=4,WEEKDAY($H2278,2)=5),$I2278&lt;=DATABASE!$J$3,$I2278&gt;=DATABASE!$I$3),"JAM KERJA",IF(AND(WEEKDAY($H2278,2)=6,$I2278&lt;=DATABASE!$J$4,$I2278&gt;=DATABASE!$I$4),"JAM KERJA","LUAR JAM KERJA 1")))))</f>
        <v/>
      </c>
      <c r="M2278" s="33" t="str">
        <f>IF('DATA ACCURATE'!T2281&lt;&gt;"",IF('DATA ACCURATE'!T2281&gt;100,'DATA ACCURATE'!T2281/10,'DATA ACCURATE'!T2281),"")</f>
        <v/>
      </c>
      <c r="N2278" t="str">
        <f>IF(M2278="","",IF(M2278&lt;=DATABASE!$I$9,"LOKAL",IF(M2278&lt;DATABASE!$J$9,"LUAR KOTA 1",IF($M2278&gt;=DATABASE!$J$9,"LUAR KOTA 2",""))))</f>
        <v/>
      </c>
      <c r="O2278" s="38" t="str">
        <f>IF('DATA ACCURATE'!L2281&lt;&gt;"",'DATA ACCURATE'!L2281,"")</f>
        <v/>
      </c>
      <c r="Q2278" s="38">
        <f t="shared" si="246"/>
        <v>0</v>
      </c>
      <c r="R2278" s="38">
        <f t="shared" si="246"/>
        <v>0</v>
      </c>
      <c r="S2278" s="38">
        <f t="shared" si="246"/>
        <v>0</v>
      </c>
      <c r="T2278" s="38">
        <f t="shared" si="244"/>
        <v>0</v>
      </c>
      <c r="U2278" s="38">
        <f t="shared" si="247"/>
        <v>0</v>
      </c>
      <c r="V2278" s="38">
        <f t="shared" si="247"/>
        <v>0</v>
      </c>
      <c r="W2278" s="38">
        <f t="shared" si="247"/>
        <v>0</v>
      </c>
      <c r="X2278" s="38">
        <f t="shared" si="248"/>
        <v>0</v>
      </c>
      <c r="Y2278" s="38">
        <f t="shared" si="248"/>
        <v>0</v>
      </c>
      <c r="Z2278" s="38">
        <f t="shared" si="248"/>
        <v>0</v>
      </c>
      <c r="AA2278" s="38">
        <f t="shared" si="245"/>
        <v>0</v>
      </c>
      <c r="AB2278" s="38">
        <f t="shared" si="249"/>
        <v>0</v>
      </c>
      <c r="AC2278" s="38">
        <f t="shared" si="250"/>
        <v>0</v>
      </c>
      <c r="AD2278" s="38" t="str">
        <f t="shared" si="251"/>
        <v>000000000000</v>
      </c>
    </row>
    <row r="2279" spans="1:30">
      <c r="A2279" s="9" t="str">
        <f>IF('DATA ACCURATE'!A2282&lt;&gt;"",'DATA ACCURATE'!A2282,"")</f>
        <v/>
      </c>
      <c r="B2279" s="9" t="str">
        <f>IF('DATA ACCURATE'!D2282&lt;&gt;"",'DATA ACCURATE'!D2282,"")</f>
        <v/>
      </c>
      <c r="C2279" s="38" t="str">
        <f>IF($AD2279="000000000000","",INDEX(DATABASE!$W$12:$W$71,MATCH($AD2279,DATABASE!$V$12:$V$71,0)))</f>
        <v/>
      </c>
      <c r="D2279" s="34" t="str">
        <f>IF(C2279="","",IF(E2279="",INDEX(DATABASE!$AF$13:$AF$62,MATCH($C2279,DATABASE!$AC$13:$AC$62,0)),IF(E2279="2x D11",INDEX(DATABASE!$AF$13:$AF$62,MATCH($C2279,DATABASE!$AC$13:$AC$62,0))+2*DATABASE!$AF$62,IF(E2279="3x D11",INDEX(DATABASE!$AF$13:$AF$62,MATCH($C2279,DATABASE!$AC$13:$AC$62,0))+3*DATABASE!$AF$62,""))))</f>
        <v/>
      </c>
      <c r="E2279" s="38" t="str">
        <f>IF(AND($K2279="Y",$G2279&lt;&gt;"UNYIL",$F2279&lt;DATABASE!$O$8),"2x D11",IF(AND($K2279="Y",$G2279&lt;&gt;"UNYIL",$F2279&gt;=DATABASE!$O$8),"3x D11",""))</f>
        <v/>
      </c>
      <c r="F2279" s="9" t="str">
        <f>IF('DATA ACCURATE'!N2282&lt;&gt;"",'DATA ACCURATE'!N2282,"")</f>
        <v/>
      </c>
      <c r="G2279" t="str">
        <f>IF(F2279="","",IF(F2279&lt;=DATABASE!$I$8,"UNYIL",IF(F2279&lt;=DATABASE!$J$8,"KECIL",IF(F2279&lt;DATABASE!$K$8,"TANGGUNG",IF(F2279&gt;=DATABASE!$K$8,"BESAR","")))))</f>
        <v/>
      </c>
      <c r="H2279" s="16" t="str">
        <f>IF('DATA ACCURATE'!J2282&lt;&gt;"",'DATA ACCURATE'!J2282,"")</f>
        <v/>
      </c>
      <c r="I2279" s="35" t="str">
        <f>IF(B2279&lt;&gt;"",IFERROR(VLOOKUP(B2279,'DATA TIMBANGAN'!G:M,7,FALSE),VLOOKUP(B2279,'DATA TIMBANGAN'!G:M,7)),"")</f>
        <v/>
      </c>
      <c r="J2279" s="25" t="str">
        <f>IF(H2279&lt;&gt;"",IFERROR(INDEX(DATABASE!$Z$19:$Z$38,MATCH(DATEVALUE(H2279),DATABASE!$AA$19:$AA$38,0)),INDEX(DATABASE!$Z$12:$Z$18,MATCH(WEEKDAY(H2279,2),DATABASE!$AA$12:$AA$18,0))),"")</f>
        <v/>
      </c>
      <c r="K2279" s="25" t="str">
        <f>IF('DATA ACCURATE'!V2282&lt;&gt;"",'DATA ACCURATE'!V2282,"")</f>
        <v/>
      </c>
      <c r="L2279" s="80" t="str">
        <f>IF($H2279="","",IF(OR($J2279="LIBUR",AND($L2278="LIBUR",$O2278=$O2279)),"LIBUR",IF(AND(OR($L2278="LUAR JAM KERJA 1",$L2278="LUAR JAM KERJA 2"),OR(OR(AND($H2278=$H2279,AND(OR($I2279&gt;DATABASE!$J$3,$I2279&lt;DATABASE!$J$6),((DATEVALUE($H2279)+$I2279)-(DATEVALUE($H2278)+$I2278))&lt;DATABASE!$J$6)),AND($H2278=$H2279,$O2278=$O2279,OR($I2279&gt;DATABASE!$J$6,$I2279&lt;DATABASE!$J$3))),AND(($H2279-$H2278)=1,OR($I2279&lt;DATABASE!$I$6,((DATEVALUE($H2279)+$I2279)-(DATEVALUE($H2278)+$I2278))&lt;DATABASE!$J$6))),$A2279=$A2278),"LUAR JAM KERJA 2",IF(AND(OR(WEEKDAY($H2279,2)=1,WEEKDAY($H2279,2)=2,WEEKDAY($H2279,2)=3,WEEKDAY($H2279,2)=4,WEEKDAY($H2279,2)=5),$I2279&lt;=DATABASE!$J$3,$I2279&gt;=DATABASE!$I$3),"JAM KERJA",IF(AND(WEEKDAY($H2279,2)=6,$I2279&lt;=DATABASE!$J$4,$I2279&gt;=DATABASE!$I$4),"JAM KERJA","LUAR JAM KERJA 1")))))</f>
        <v/>
      </c>
      <c r="M2279" s="33" t="str">
        <f>IF('DATA ACCURATE'!T2282&lt;&gt;"",IF('DATA ACCURATE'!T2282&gt;100,'DATA ACCURATE'!T2282/10,'DATA ACCURATE'!T2282),"")</f>
        <v/>
      </c>
      <c r="N2279" t="str">
        <f>IF(M2279="","",IF(M2279&lt;=DATABASE!$I$9,"LOKAL",IF(M2279&lt;DATABASE!$J$9,"LUAR KOTA 1",IF($M2279&gt;=DATABASE!$J$9,"LUAR KOTA 2",""))))</f>
        <v/>
      </c>
      <c r="O2279" s="38" t="str">
        <f>IF('DATA ACCURATE'!L2282&lt;&gt;"",'DATA ACCURATE'!L2282,"")</f>
        <v/>
      </c>
      <c r="Q2279" s="38">
        <f t="shared" si="246"/>
        <v>0</v>
      </c>
      <c r="R2279" s="38">
        <f t="shared" si="246"/>
        <v>0</v>
      </c>
      <c r="S2279" s="38">
        <f t="shared" si="246"/>
        <v>0</v>
      </c>
      <c r="T2279" s="38">
        <f t="shared" si="244"/>
        <v>0</v>
      </c>
      <c r="U2279" s="38">
        <f t="shared" si="247"/>
        <v>0</v>
      </c>
      <c r="V2279" s="38">
        <f t="shared" si="247"/>
        <v>0</v>
      </c>
      <c r="W2279" s="38">
        <f t="shared" si="247"/>
        <v>0</v>
      </c>
      <c r="X2279" s="38">
        <f t="shared" si="248"/>
        <v>0</v>
      </c>
      <c r="Y2279" s="38">
        <f t="shared" si="248"/>
        <v>0</v>
      </c>
      <c r="Z2279" s="38">
        <f t="shared" si="248"/>
        <v>0</v>
      </c>
      <c r="AA2279" s="38">
        <f t="shared" si="245"/>
        <v>0</v>
      </c>
      <c r="AB2279" s="38">
        <f t="shared" si="249"/>
        <v>0</v>
      </c>
      <c r="AC2279" s="38">
        <f t="shared" si="250"/>
        <v>0</v>
      </c>
      <c r="AD2279" s="38" t="str">
        <f t="shared" si="251"/>
        <v>000000000000</v>
      </c>
    </row>
    <row r="2280" spans="1:30">
      <c r="A2280" s="9" t="str">
        <f>IF('DATA ACCURATE'!A2283&lt;&gt;"",'DATA ACCURATE'!A2283,"")</f>
        <v/>
      </c>
      <c r="B2280" s="9" t="str">
        <f>IF('DATA ACCURATE'!D2283&lt;&gt;"",'DATA ACCURATE'!D2283,"")</f>
        <v/>
      </c>
      <c r="C2280" s="38" t="str">
        <f>IF($AD2280="000000000000","",INDEX(DATABASE!$W$12:$W$71,MATCH($AD2280,DATABASE!$V$12:$V$71,0)))</f>
        <v/>
      </c>
      <c r="D2280" s="34" t="str">
        <f>IF(C2280="","",IF(E2280="",INDEX(DATABASE!$AF$13:$AF$62,MATCH($C2280,DATABASE!$AC$13:$AC$62,0)),IF(E2280="2x D11",INDEX(DATABASE!$AF$13:$AF$62,MATCH($C2280,DATABASE!$AC$13:$AC$62,0))+2*DATABASE!$AF$62,IF(E2280="3x D11",INDEX(DATABASE!$AF$13:$AF$62,MATCH($C2280,DATABASE!$AC$13:$AC$62,0))+3*DATABASE!$AF$62,""))))</f>
        <v/>
      </c>
      <c r="E2280" s="38" t="str">
        <f>IF(AND($K2280="Y",$G2280&lt;&gt;"UNYIL",$F2280&lt;DATABASE!$O$8),"2x D11",IF(AND($K2280="Y",$G2280&lt;&gt;"UNYIL",$F2280&gt;=DATABASE!$O$8),"3x D11",""))</f>
        <v/>
      </c>
      <c r="F2280" s="9" t="str">
        <f>IF('DATA ACCURATE'!N2283&lt;&gt;"",'DATA ACCURATE'!N2283,"")</f>
        <v/>
      </c>
      <c r="G2280" t="str">
        <f>IF(F2280="","",IF(F2280&lt;=DATABASE!$I$8,"UNYIL",IF(F2280&lt;=DATABASE!$J$8,"KECIL",IF(F2280&lt;DATABASE!$K$8,"TANGGUNG",IF(F2280&gt;=DATABASE!$K$8,"BESAR","")))))</f>
        <v/>
      </c>
      <c r="H2280" s="16" t="str">
        <f>IF('DATA ACCURATE'!J2283&lt;&gt;"",'DATA ACCURATE'!J2283,"")</f>
        <v/>
      </c>
      <c r="I2280" s="35" t="str">
        <f>IF(B2280&lt;&gt;"",IFERROR(VLOOKUP(B2280,'DATA TIMBANGAN'!G:M,7,FALSE),VLOOKUP(B2280,'DATA TIMBANGAN'!G:M,7)),"")</f>
        <v/>
      </c>
      <c r="J2280" s="25" t="str">
        <f>IF(H2280&lt;&gt;"",IFERROR(INDEX(DATABASE!$Z$19:$Z$38,MATCH(DATEVALUE(H2280),DATABASE!$AA$19:$AA$38,0)),INDEX(DATABASE!$Z$12:$Z$18,MATCH(WEEKDAY(H2280,2),DATABASE!$AA$12:$AA$18,0))),"")</f>
        <v/>
      </c>
      <c r="K2280" s="25" t="str">
        <f>IF('DATA ACCURATE'!V2283&lt;&gt;"",'DATA ACCURATE'!V2283,"")</f>
        <v/>
      </c>
      <c r="L2280" s="80" t="str">
        <f>IF($H2280="","",IF(OR($J2280="LIBUR",AND($L2279="LIBUR",$O2279=$O2280)),"LIBUR",IF(AND(OR($L2279="LUAR JAM KERJA 1",$L2279="LUAR JAM KERJA 2"),OR(OR(AND($H2279=$H2280,AND(OR($I2280&gt;DATABASE!$J$3,$I2280&lt;DATABASE!$J$6),((DATEVALUE($H2280)+$I2280)-(DATEVALUE($H2279)+$I2279))&lt;DATABASE!$J$6)),AND($H2279=$H2280,$O2279=$O2280,OR($I2280&gt;DATABASE!$J$6,$I2280&lt;DATABASE!$J$3))),AND(($H2280-$H2279)=1,OR($I2280&lt;DATABASE!$I$6,((DATEVALUE($H2280)+$I2280)-(DATEVALUE($H2279)+$I2279))&lt;DATABASE!$J$6))),$A2280=$A2279),"LUAR JAM KERJA 2",IF(AND(OR(WEEKDAY($H2280,2)=1,WEEKDAY($H2280,2)=2,WEEKDAY($H2280,2)=3,WEEKDAY($H2280,2)=4,WEEKDAY($H2280,2)=5),$I2280&lt;=DATABASE!$J$3,$I2280&gt;=DATABASE!$I$3),"JAM KERJA",IF(AND(WEEKDAY($H2280,2)=6,$I2280&lt;=DATABASE!$J$4,$I2280&gt;=DATABASE!$I$4),"JAM KERJA","LUAR JAM KERJA 1")))))</f>
        <v/>
      </c>
      <c r="M2280" s="33" t="str">
        <f>IF('DATA ACCURATE'!T2283&lt;&gt;"",IF('DATA ACCURATE'!T2283&gt;100,'DATA ACCURATE'!T2283/10,'DATA ACCURATE'!T2283),"")</f>
        <v/>
      </c>
      <c r="N2280" t="str">
        <f>IF(M2280="","",IF(M2280&lt;=DATABASE!$I$9,"LOKAL",IF(M2280&lt;DATABASE!$J$9,"LUAR KOTA 1",IF($M2280&gt;=DATABASE!$J$9,"LUAR KOTA 2",""))))</f>
        <v/>
      </c>
      <c r="O2280" s="38" t="str">
        <f>IF('DATA ACCURATE'!L2283&lt;&gt;"",'DATA ACCURATE'!L2283,"")</f>
        <v/>
      </c>
      <c r="Q2280" s="38">
        <f t="shared" si="246"/>
        <v>0</v>
      </c>
      <c r="R2280" s="38">
        <f t="shared" si="246"/>
        <v>0</v>
      </c>
      <c r="S2280" s="38">
        <f t="shared" si="246"/>
        <v>0</v>
      </c>
      <c r="T2280" s="38">
        <f t="shared" si="244"/>
        <v>0</v>
      </c>
      <c r="U2280" s="38">
        <f t="shared" si="247"/>
        <v>0</v>
      </c>
      <c r="V2280" s="38">
        <f t="shared" si="247"/>
        <v>0</v>
      </c>
      <c r="W2280" s="38">
        <f t="shared" si="247"/>
        <v>0</v>
      </c>
      <c r="X2280" s="38">
        <f t="shared" si="248"/>
        <v>0</v>
      </c>
      <c r="Y2280" s="38">
        <f t="shared" si="248"/>
        <v>0</v>
      </c>
      <c r="Z2280" s="38">
        <f t="shared" si="248"/>
        <v>0</v>
      </c>
      <c r="AA2280" s="38">
        <f t="shared" si="245"/>
        <v>0</v>
      </c>
      <c r="AB2280" s="38">
        <f t="shared" si="249"/>
        <v>0</v>
      </c>
      <c r="AC2280" s="38">
        <f t="shared" si="250"/>
        <v>0</v>
      </c>
      <c r="AD2280" s="38" t="str">
        <f t="shared" si="251"/>
        <v>000000000000</v>
      </c>
    </row>
    <row r="2281" spans="1:30">
      <c r="A2281" s="9" t="str">
        <f>IF('DATA ACCURATE'!A2284&lt;&gt;"",'DATA ACCURATE'!A2284,"")</f>
        <v/>
      </c>
      <c r="B2281" s="9" t="str">
        <f>IF('DATA ACCURATE'!D2284&lt;&gt;"",'DATA ACCURATE'!D2284,"")</f>
        <v/>
      </c>
      <c r="C2281" s="38" t="str">
        <f>IF($AD2281="000000000000","",INDEX(DATABASE!$W$12:$W$71,MATCH($AD2281,DATABASE!$V$12:$V$71,0)))</f>
        <v/>
      </c>
      <c r="D2281" s="34" t="str">
        <f>IF(C2281="","",IF(E2281="",INDEX(DATABASE!$AF$13:$AF$62,MATCH($C2281,DATABASE!$AC$13:$AC$62,0)),IF(E2281="2x D11",INDEX(DATABASE!$AF$13:$AF$62,MATCH($C2281,DATABASE!$AC$13:$AC$62,0))+2*DATABASE!$AF$62,IF(E2281="3x D11",INDEX(DATABASE!$AF$13:$AF$62,MATCH($C2281,DATABASE!$AC$13:$AC$62,0))+3*DATABASE!$AF$62,""))))</f>
        <v/>
      </c>
      <c r="E2281" s="38" t="str">
        <f>IF(AND($K2281="Y",$G2281&lt;&gt;"UNYIL",$F2281&lt;DATABASE!$O$8),"2x D11",IF(AND($K2281="Y",$G2281&lt;&gt;"UNYIL",$F2281&gt;=DATABASE!$O$8),"3x D11",""))</f>
        <v/>
      </c>
      <c r="F2281" s="9" t="str">
        <f>IF('DATA ACCURATE'!N2284&lt;&gt;"",'DATA ACCURATE'!N2284,"")</f>
        <v/>
      </c>
      <c r="G2281" t="str">
        <f>IF(F2281="","",IF(F2281&lt;=DATABASE!$I$8,"UNYIL",IF(F2281&lt;=DATABASE!$J$8,"KECIL",IF(F2281&lt;DATABASE!$K$8,"TANGGUNG",IF(F2281&gt;=DATABASE!$K$8,"BESAR","")))))</f>
        <v/>
      </c>
      <c r="H2281" s="16" t="str">
        <f>IF('DATA ACCURATE'!J2284&lt;&gt;"",'DATA ACCURATE'!J2284,"")</f>
        <v/>
      </c>
      <c r="I2281" s="35" t="str">
        <f>IF(B2281&lt;&gt;"",IFERROR(VLOOKUP(B2281,'DATA TIMBANGAN'!G:M,7,FALSE),VLOOKUP(B2281,'DATA TIMBANGAN'!G:M,7)),"")</f>
        <v/>
      </c>
      <c r="J2281" s="25" t="str">
        <f>IF(H2281&lt;&gt;"",IFERROR(INDEX(DATABASE!$Z$19:$Z$38,MATCH(DATEVALUE(H2281),DATABASE!$AA$19:$AA$38,0)),INDEX(DATABASE!$Z$12:$Z$18,MATCH(WEEKDAY(H2281,2),DATABASE!$AA$12:$AA$18,0))),"")</f>
        <v/>
      </c>
      <c r="K2281" s="25" t="str">
        <f>IF('DATA ACCURATE'!V2284&lt;&gt;"",'DATA ACCURATE'!V2284,"")</f>
        <v/>
      </c>
      <c r="L2281" s="80" t="str">
        <f>IF($H2281="","",IF(OR($J2281="LIBUR",AND($L2280="LIBUR",$O2280=$O2281)),"LIBUR",IF(AND(OR($L2280="LUAR JAM KERJA 1",$L2280="LUAR JAM KERJA 2"),OR(OR(AND($H2280=$H2281,AND(OR($I2281&gt;DATABASE!$J$3,$I2281&lt;DATABASE!$J$6),((DATEVALUE($H2281)+$I2281)-(DATEVALUE($H2280)+$I2280))&lt;DATABASE!$J$6)),AND($H2280=$H2281,$O2280=$O2281,OR($I2281&gt;DATABASE!$J$6,$I2281&lt;DATABASE!$J$3))),AND(($H2281-$H2280)=1,OR($I2281&lt;DATABASE!$I$6,((DATEVALUE($H2281)+$I2281)-(DATEVALUE($H2280)+$I2280))&lt;DATABASE!$J$6))),$A2281=$A2280),"LUAR JAM KERJA 2",IF(AND(OR(WEEKDAY($H2281,2)=1,WEEKDAY($H2281,2)=2,WEEKDAY($H2281,2)=3,WEEKDAY($H2281,2)=4,WEEKDAY($H2281,2)=5),$I2281&lt;=DATABASE!$J$3,$I2281&gt;=DATABASE!$I$3),"JAM KERJA",IF(AND(WEEKDAY($H2281,2)=6,$I2281&lt;=DATABASE!$J$4,$I2281&gt;=DATABASE!$I$4),"JAM KERJA","LUAR JAM KERJA 1")))))</f>
        <v/>
      </c>
      <c r="M2281" s="33" t="str">
        <f>IF('DATA ACCURATE'!T2284&lt;&gt;"",IF('DATA ACCURATE'!T2284&gt;100,'DATA ACCURATE'!T2284/10,'DATA ACCURATE'!T2284),"")</f>
        <v/>
      </c>
      <c r="N2281" t="str">
        <f>IF(M2281="","",IF(M2281&lt;=DATABASE!$I$9,"LOKAL",IF(M2281&lt;DATABASE!$J$9,"LUAR KOTA 1",IF($M2281&gt;=DATABASE!$J$9,"LUAR KOTA 2",""))))</f>
        <v/>
      </c>
      <c r="O2281" s="38" t="str">
        <f>IF('DATA ACCURATE'!L2284&lt;&gt;"",'DATA ACCURATE'!L2284,"")</f>
        <v/>
      </c>
      <c r="Q2281" s="38">
        <f t="shared" si="246"/>
        <v>0</v>
      </c>
      <c r="R2281" s="38">
        <f t="shared" si="246"/>
        <v>0</v>
      </c>
      <c r="S2281" s="38">
        <f t="shared" si="246"/>
        <v>0</v>
      </c>
      <c r="T2281" s="38">
        <f t="shared" si="244"/>
        <v>0</v>
      </c>
      <c r="U2281" s="38">
        <f t="shared" si="247"/>
        <v>0</v>
      </c>
      <c r="V2281" s="38">
        <f t="shared" si="247"/>
        <v>0</v>
      </c>
      <c r="W2281" s="38">
        <f t="shared" si="247"/>
        <v>0</v>
      </c>
      <c r="X2281" s="38">
        <f t="shared" si="248"/>
        <v>0</v>
      </c>
      <c r="Y2281" s="38">
        <f t="shared" si="248"/>
        <v>0</v>
      </c>
      <c r="Z2281" s="38">
        <f t="shared" si="248"/>
        <v>0</v>
      </c>
      <c r="AA2281" s="38">
        <f t="shared" si="245"/>
        <v>0</v>
      </c>
      <c r="AB2281" s="38">
        <f t="shared" si="249"/>
        <v>0</v>
      </c>
      <c r="AC2281" s="38">
        <f t="shared" si="250"/>
        <v>0</v>
      </c>
      <c r="AD2281" s="38" t="str">
        <f t="shared" si="251"/>
        <v>000000000000</v>
      </c>
    </row>
    <row r="2282" spans="1:30">
      <c r="A2282" s="9" t="str">
        <f>IF('DATA ACCURATE'!A2285&lt;&gt;"",'DATA ACCURATE'!A2285,"")</f>
        <v/>
      </c>
      <c r="B2282" s="9" t="str">
        <f>IF('DATA ACCURATE'!D2285&lt;&gt;"",'DATA ACCURATE'!D2285,"")</f>
        <v/>
      </c>
      <c r="C2282" s="38" t="str">
        <f>IF($AD2282="000000000000","",INDEX(DATABASE!$W$12:$W$71,MATCH($AD2282,DATABASE!$V$12:$V$71,0)))</f>
        <v/>
      </c>
      <c r="D2282" s="34" t="str">
        <f>IF(C2282="","",IF(E2282="",INDEX(DATABASE!$AF$13:$AF$62,MATCH($C2282,DATABASE!$AC$13:$AC$62,0)),IF(E2282="2x D11",INDEX(DATABASE!$AF$13:$AF$62,MATCH($C2282,DATABASE!$AC$13:$AC$62,0))+2*DATABASE!$AF$62,IF(E2282="3x D11",INDEX(DATABASE!$AF$13:$AF$62,MATCH($C2282,DATABASE!$AC$13:$AC$62,0))+3*DATABASE!$AF$62,""))))</f>
        <v/>
      </c>
      <c r="E2282" s="38" t="str">
        <f>IF(AND($K2282="Y",$G2282&lt;&gt;"UNYIL",$F2282&lt;DATABASE!$O$8),"2x D11",IF(AND($K2282="Y",$G2282&lt;&gt;"UNYIL",$F2282&gt;=DATABASE!$O$8),"3x D11",""))</f>
        <v/>
      </c>
      <c r="F2282" s="9" t="str">
        <f>IF('DATA ACCURATE'!N2285&lt;&gt;"",'DATA ACCURATE'!N2285,"")</f>
        <v/>
      </c>
      <c r="G2282" t="str">
        <f>IF(F2282="","",IF(F2282&lt;=DATABASE!$I$8,"UNYIL",IF(F2282&lt;=DATABASE!$J$8,"KECIL",IF(F2282&lt;DATABASE!$K$8,"TANGGUNG",IF(F2282&gt;=DATABASE!$K$8,"BESAR","")))))</f>
        <v/>
      </c>
      <c r="H2282" s="16" t="str">
        <f>IF('DATA ACCURATE'!J2285&lt;&gt;"",'DATA ACCURATE'!J2285,"")</f>
        <v/>
      </c>
      <c r="I2282" s="35" t="str">
        <f>IF(B2282&lt;&gt;"",IFERROR(VLOOKUP(B2282,'DATA TIMBANGAN'!G:M,7,FALSE),VLOOKUP(B2282,'DATA TIMBANGAN'!G:M,7)),"")</f>
        <v/>
      </c>
      <c r="J2282" s="25" t="str">
        <f>IF(H2282&lt;&gt;"",IFERROR(INDEX(DATABASE!$Z$19:$Z$38,MATCH(DATEVALUE(H2282),DATABASE!$AA$19:$AA$38,0)),INDEX(DATABASE!$Z$12:$Z$18,MATCH(WEEKDAY(H2282,2),DATABASE!$AA$12:$AA$18,0))),"")</f>
        <v/>
      </c>
      <c r="K2282" s="25" t="str">
        <f>IF('DATA ACCURATE'!V2285&lt;&gt;"",'DATA ACCURATE'!V2285,"")</f>
        <v/>
      </c>
      <c r="L2282" s="80" t="str">
        <f>IF($H2282="","",IF(OR($J2282="LIBUR",AND($L2281="LIBUR",$O2281=$O2282)),"LIBUR",IF(AND(OR($L2281="LUAR JAM KERJA 1",$L2281="LUAR JAM KERJA 2"),OR(OR(AND($H2281=$H2282,AND(OR($I2282&gt;DATABASE!$J$3,$I2282&lt;DATABASE!$J$6),((DATEVALUE($H2282)+$I2282)-(DATEVALUE($H2281)+$I2281))&lt;DATABASE!$J$6)),AND($H2281=$H2282,$O2281=$O2282,OR($I2282&gt;DATABASE!$J$6,$I2282&lt;DATABASE!$J$3))),AND(($H2282-$H2281)=1,OR($I2282&lt;DATABASE!$I$6,((DATEVALUE($H2282)+$I2282)-(DATEVALUE($H2281)+$I2281))&lt;DATABASE!$J$6))),$A2282=$A2281),"LUAR JAM KERJA 2",IF(AND(OR(WEEKDAY($H2282,2)=1,WEEKDAY($H2282,2)=2,WEEKDAY($H2282,2)=3,WEEKDAY($H2282,2)=4,WEEKDAY($H2282,2)=5),$I2282&lt;=DATABASE!$J$3,$I2282&gt;=DATABASE!$I$3),"JAM KERJA",IF(AND(WEEKDAY($H2282,2)=6,$I2282&lt;=DATABASE!$J$4,$I2282&gt;=DATABASE!$I$4),"JAM KERJA","LUAR JAM KERJA 1")))))</f>
        <v/>
      </c>
      <c r="M2282" s="33" t="str">
        <f>IF('DATA ACCURATE'!T2285&lt;&gt;"",IF('DATA ACCURATE'!T2285&gt;100,'DATA ACCURATE'!T2285/10,'DATA ACCURATE'!T2285),"")</f>
        <v/>
      </c>
      <c r="N2282" t="str">
        <f>IF(M2282="","",IF(M2282&lt;=DATABASE!$I$9,"LOKAL",IF(M2282&lt;DATABASE!$J$9,"LUAR KOTA 1",IF($M2282&gt;=DATABASE!$J$9,"LUAR KOTA 2",""))))</f>
        <v/>
      </c>
      <c r="O2282" s="38" t="str">
        <f>IF('DATA ACCURATE'!L2285&lt;&gt;"",'DATA ACCURATE'!L2285,"")</f>
        <v/>
      </c>
      <c r="Q2282" s="38">
        <f t="shared" si="246"/>
        <v>0</v>
      </c>
      <c r="R2282" s="38">
        <f t="shared" si="246"/>
        <v>0</v>
      </c>
      <c r="S2282" s="38">
        <f t="shared" si="246"/>
        <v>0</v>
      </c>
      <c r="T2282" s="38">
        <f t="shared" si="244"/>
        <v>0</v>
      </c>
      <c r="U2282" s="38">
        <f t="shared" si="247"/>
        <v>0</v>
      </c>
      <c r="V2282" s="38">
        <f t="shared" si="247"/>
        <v>0</v>
      </c>
      <c r="W2282" s="38">
        <f t="shared" si="247"/>
        <v>0</v>
      </c>
      <c r="X2282" s="38">
        <f t="shared" si="248"/>
        <v>0</v>
      </c>
      <c r="Y2282" s="38">
        <f t="shared" si="248"/>
        <v>0</v>
      </c>
      <c r="Z2282" s="38">
        <f t="shared" si="248"/>
        <v>0</v>
      </c>
      <c r="AA2282" s="38">
        <f t="shared" si="245"/>
        <v>0</v>
      </c>
      <c r="AB2282" s="38">
        <f t="shared" si="249"/>
        <v>0</v>
      </c>
      <c r="AC2282" s="38">
        <f t="shared" si="250"/>
        <v>0</v>
      </c>
      <c r="AD2282" s="38" t="str">
        <f t="shared" si="251"/>
        <v>000000000000</v>
      </c>
    </row>
    <row r="2283" spans="1:30">
      <c r="A2283" s="9" t="str">
        <f>IF('DATA ACCURATE'!A2286&lt;&gt;"",'DATA ACCURATE'!A2286,"")</f>
        <v/>
      </c>
      <c r="B2283" s="9" t="str">
        <f>IF('DATA ACCURATE'!D2286&lt;&gt;"",'DATA ACCURATE'!D2286,"")</f>
        <v/>
      </c>
      <c r="C2283" s="38" t="str">
        <f>IF($AD2283="000000000000","",INDEX(DATABASE!$W$12:$W$71,MATCH($AD2283,DATABASE!$V$12:$V$71,0)))</f>
        <v/>
      </c>
      <c r="D2283" s="34" t="str">
        <f>IF(C2283="","",IF(E2283="",INDEX(DATABASE!$AF$13:$AF$62,MATCH($C2283,DATABASE!$AC$13:$AC$62,0)),IF(E2283="2x D11",INDEX(DATABASE!$AF$13:$AF$62,MATCH($C2283,DATABASE!$AC$13:$AC$62,0))+2*DATABASE!$AF$62,IF(E2283="3x D11",INDEX(DATABASE!$AF$13:$AF$62,MATCH($C2283,DATABASE!$AC$13:$AC$62,0))+3*DATABASE!$AF$62,""))))</f>
        <v/>
      </c>
      <c r="E2283" s="38" t="str">
        <f>IF(AND($K2283="Y",$G2283&lt;&gt;"UNYIL",$F2283&lt;DATABASE!$O$8),"2x D11",IF(AND($K2283="Y",$G2283&lt;&gt;"UNYIL",$F2283&gt;=DATABASE!$O$8),"3x D11",""))</f>
        <v/>
      </c>
      <c r="F2283" s="9" t="str">
        <f>IF('DATA ACCURATE'!N2286&lt;&gt;"",'DATA ACCURATE'!N2286,"")</f>
        <v/>
      </c>
      <c r="G2283" t="str">
        <f>IF(F2283="","",IF(F2283&lt;=DATABASE!$I$8,"UNYIL",IF(F2283&lt;=DATABASE!$J$8,"KECIL",IF(F2283&lt;DATABASE!$K$8,"TANGGUNG",IF(F2283&gt;=DATABASE!$K$8,"BESAR","")))))</f>
        <v/>
      </c>
      <c r="H2283" s="16" t="str">
        <f>IF('DATA ACCURATE'!J2286&lt;&gt;"",'DATA ACCURATE'!J2286,"")</f>
        <v/>
      </c>
      <c r="I2283" s="35" t="str">
        <f>IF(B2283&lt;&gt;"",IFERROR(VLOOKUP(B2283,'DATA TIMBANGAN'!G:M,7,FALSE),VLOOKUP(B2283,'DATA TIMBANGAN'!G:M,7)),"")</f>
        <v/>
      </c>
      <c r="J2283" s="25" t="str">
        <f>IF(H2283&lt;&gt;"",IFERROR(INDEX(DATABASE!$Z$19:$Z$38,MATCH(DATEVALUE(H2283),DATABASE!$AA$19:$AA$38,0)),INDEX(DATABASE!$Z$12:$Z$18,MATCH(WEEKDAY(H2283,2),DATABASE!$AA$12:$AA$18,0))),"")</f>
        <v/>
      </c>
      <c r="K2283" s="25" t="str">
        <f>IF('DATA ACCURATE'!V2286&lt;&gt;"",'DATA ACCURATE'!V2286,"")</f>
        <v/>
      </c>
      <c r="L2283" s="80" t="str">
        <f>IF($H2283="","",IF(OR($J2283="LIBUR",AND($L2282="LIBUR",$O2282=$O2283)),"LIBUR",IF(AND(OR($L2282="LUAR JAM KERJA 1",$L2282="LUAR JAM KERJA 2"),OR(OR(AND($H2282=$H2283,AND(OR($I2283&gt;DATABASE!$J$3,$I2283&lt;DATABASE!$J$6),((DATEVALUE($H2283)+$I2283)-(DATEVALUE($H2282)+$I2282))&lt;DATABASE!$J$6)),AND($H2282=$H2283,$O2282=$O2283,OR($I2283&gt;DATABASE!$J$6,$I2283&lt;DATABASE!$J$3))),AND(($H2283-$H2282)=1,OR($I2283&lt;DATABASE!$I$6,((DATEVALUE($H2283)+$I2283)-(DATEVALUE($H2282)+$I2282))&lt;DATABASE!$J$6))),$A2283=$A2282),"LUAR JAM KERJA 2",IF(AND(OR(WEEKDAY($H2283,2)=1,WEEKDAY($H2283,2)=2,WEEKDAY($H2283,2)=3,WEEKDAY($H2283,2)=4,WEEKDAY($H2283,2)=5),$I2283&lt;=DATABASE!$J$3,$I2283&gt;=DATABASE!$I$3),"JAM KERJA",IF(AND(WEEKDAY($H2283,2)=6,$I2283&lt;=DATABASE!$J$4,$I2283&gt;=DATABASE!$I$4),"JAM KERJA","LUAR JAM KERJA 1")))))</f>
        <v/>
      </c>
      <c r="M2283" s="33" t="str">
        <f>IF('DATA ACCURATE'!T2286&lt;&gt;"",IF('DATA ACCURATE'!T2286&gt;100,'DATA ACCURATE'!T2286/10,'DATA ACCURATE'!T2286),"")</f>
        <v/>
      </c>
      <c r="N2283" t="str">
        <f>IF(M2283="","",IF(M2283&lt;=DATABASE!$I$9,"LOKAL",IF(M2283&lt;DATABASE!$J$9,"LUAR KOTA 1",IF($M2283&gt;=DATABASE!$J$9,"LUAR KOTA 2",""))))</f>
        <v/>
      </c>
      <c r="O2283" s="38" t="str">
        <f>IF('DATA ACCURATE'!L2286&lt;&gt;"",'DATA ACCURATE'!L2286,"")</f>
        <v/>
      </c>
      <c r="Q2283" s="38">
        <f t="shared" si="246"/>
        <v>0</v>
      </c>
      <c r="R2283" s="38">
        <f t="shared" si="246"/>
        <v>0</v>
      </c>
      <c r="S2283" s="38">
        <f t="shared" si="246"/>
        <v>0</v>
      </c>
      <c r="T2283" s="38">
        <f t="shared" si="244"/>
        <v>0</v>
      </c>
      <c r="U2283" s="38">
        <f t="shared" si="247"/>
        <v>0</v>
      </c>
      <c r="V2283" s="38">
        <f t="shared" si="247"/>
        <v>0</v>
      </c>
      <c r="W2283" s="38">
        <f t="shared" si="247"/>
        <v>0</v>
      </c>
      <c r="X2283" s="38">
        <f t="shared" si="248"/>
        <v>0</v>
      </c>
      <c r="Y2283" s="38">
        <f t="shared" si="248"/>
        <v>0</v>
      </c>
      <c r="Z2283" s="38">
        <f t="shared" si="248"/>
        <v>0</v>
      </c>
      <c r="AA2283" s="38">
        <f t="shared" si="245"/>
        <v>0</v>
      </c>
      <c r="AB2283" s="38">
        <f t="shared" si="249"/>
        <v>0</v>
      </c>
      <c r="AC2283" s="38">
        <f t="shared" si="250"/>
        <v>0</v>
      </c>
      <c r="AD2283" s="38" t="str">
        <f t="shared" si="251"/>
        <v>000000000000</v>
      </c>
    </row>
    <row r="2284" spans="1:30">
      <c r="A2284" s="9" t="str">
        <f>IF('DATA ACCURATE'!A2287&lt;&gt;"",'DATA ACCURATE'!A2287,"")</f>
        <v/>
      </c>
      <c r="B2284" s="9" t="str">
        <f>IF('DATA ACCURATE'!D2287&lt;&gt;"",'DATA ACCURATE'!D2287,"")</f>
        <v/>
      </c>
      <c r="C2284" s="38" t="str">
        <f>IF($AD2284="000000000000","",INDEX(DATABASE!$W$12:$W$71,MATCH($AD2284,DATABASE!$V$12:$V$71,0)))</f>
        <v/>
      </c>
      <c r="D2284" s="34" t="str">
        <f>IF(C2284="","",IF(E2284="",INDEX(DATABASE!$AF$13:$AF$62,MATCH($C2284,DATABASE!$AC$13:$AC$62,0)),IF(E2284="2x D11",INDEX(DATABASE!$AF$13:$AF$62,MATCH($C2284,DATABASE!$AC$13:$AC$62,0))+2*DATABASE!$AF$62,IF(E2284="3x D11",INDEX(DATABASE!$AF$13:$AF$62,MATCH($C2284,DATABASE!$AC$13:$AC$62,0))+3*DATABASE!$AF$62,""))))</f>
        <v/>
      </c>
      <c r="E2284" s="38" t="str">
        <f>IF(AND($K2284="Y",$G2284&lt;&gt;"UNYIL",$F2284&lt;DATABASE!$O$8),"2x D11",IF(AND($K2284="Y",$G2284&lt;&gt;"UNYIL",$F2284&gt;=DATABASE!$O$8),"3x D11",""))</f>
        <v/>
      </c>
      <c r="F2284" s="9" t="str">
        <f>IF('DATA ACCURATE'!N2287&lt;&gt;"",'DATA ACCURATE'!N2287,"")</f>
        <v/>
      </c>
      <c r="G2284" t="str">
        <f>IF(F2284="","",IF(F2284&lt;=DATABASE!$I$8,"UNYIL",IF(F2284&lt;=DATABASE!$J$8,"KECIL",IF(F2284&lt;DATABASE!$K$8,"TANGGUNG",IF(F2284&gt;=DATABASE!$K$8,"BESAR","")))))</f>
        <v/>
      </c>
      <c r="H2284" s="16" t="str">
        <f>IF('DATA ACCURATE'!J2287&lt;&gt;"",'DATA ACCURATE'!J2287,"")</f>
        <v/>
      </c>
      <c r="I2284" s="35" t="str">
        <f>IF(B2284&lt;&gt;"",IFERROR(VLOOKUP(B2284,'DATA TIMBANGAN'!G:M,7,FALSE),VLOOKUP(B2284,'DATA TIMBANGAN'!G:M,7)),"")</f>
        <v/>
      </c>
      <c r="J2284" s="25" t="str">
        <f>IF(H2284&lt;&gt;"",IFERROR(INDEX(DATABASE!$Z$19:$Z$38,MATCH(DATEVALUE(H2284),DATABASE!$AA$19:$AA$38,0)),INDEX(DATABASE!$Z$12:$Z$18,MATCH(WEEKDAY(H2284,2),DATABASE!$AA$12:$AA$18,0))),"")</f>
        <v/>
      </c>
      <c r="K2284" s="25" t="str">
        <f>IF('DATA ACCURATE'!V2287&lt;&gt;"",'DATA ACCURATE'!V2287,"")</f>
        <v/>
      </c>
      <c r="L2284" s="80" t="str">
        <f>IF($H2284="","",IF(OR($J2284="LIBUR",AND($L2283="LIBUR",$O2283=$O2284)),"LIBUR",IF(AND(OR($L2283="LUAR JAM KERJA 1",$L2283="LUAR JAM KERJA 2"),OR(OR(AND($H2283=$H2284,AND(OR($I2284&gt;DATABASE!$J$3,$I2284&lt;DATABASE!$J$6),((DATEVALUE($H2284)+$I2284)-(DATEVALUE($H2283)+$I2283))&lt;DATABASE!$J$6)),AND($H2283=$H2284,$O2283=$O2284,OR($I2284&gt;DATABASE!$J$6,$I2284&lt;DATABASE!$J$3))),AND(($H2284-$H2283)=1,OR($I2284&lt;DATABASE!$I$6,((DATEVALUE($H2284)+$I2284)-(DATEVALUE($H2283)+$I2283))&lt;DATABASE!$J$6))),$A2284=$A2283),"LUAR JAM KERJA 2",IF(AND(OR(WEEKDAY($H2284,2)=1,WEEKDAY($H2284,2)=2,WEEKDAY($H2284,2)=3,WEEKDAY($H2284,2)=4,WEEKDAY($H2284,2)=5),$I2284&lt;=DATABASE!$J$3,$I2284&gt;=DATABASE!$I$3),"JAM KERJA",IF(AND(WEEKDAY($H2284,2)=6,$I2284&lt;=DATABASE!$J$4,$I2284&gt;=DATABASE!$I$4),"JAM KERJA","LUAR JAM KERJA 1")))))</f>
        <v/>
      </c>
      <c r="M2284" s="33" t="str">
        <f>IF('DATA ACCURATE'!T2287&lt;&gt;"",IF('DATA ACCURATE'!T2287&gt;100,'DATA ACCURATE'!T2287/10,'DATA ACCURATE'!T2287),"")</f>
        <v/>
      </c>
      <c r="N2284" t="str">
        <f>IF(M2284="","",IF(M2284&lt;=DATABASE!$I$9,"LOKAL",IF(M2284&lt;DATABASE!$J$9,"LUAR KOTA 1",IF($M2284&gt;=DATABASE!$J$9,"LUAR KOTA 2",""))))</f>
        <v/>
      </c>
      <c r="O2284" s="38" t="str">
        <f>IF('DATA ACCURATE'!L2287&lt;&gt;"",'DATA ACCURATE'!L2287,"")</f>
        <v/>
      </c>
      <c r="Q2284" s="38">
        <f t="shared" si="246"/>
        <v>0</v>
      </c>
      <c r="R2284" s="38">
        <f t="shared" si="246"/>
        <v>0</v>
      </c>
      <c r="S2284" s="38">
        <f t="shared" si="246"/>
        <v>0</v>
      </c>
      <c r="T2284" s="38">
        <f t="shared" si="244"/>
        <v>0</v>
      </c>
      <c r="U2284" s="38">
        <f t="shared" si="247"/>
        <v>0</v>
      </c>
      <c r="V2284" s="38">
        <f t="shared" si="247"/>
        <v>0</v>
      </c>
      <c r="W2284" s="38">
        <f t="shared" si="247"/>
        <v>0</v>
      </c>
      <c r="X2284" s="38">
        <f t="shared" si="248"/>
        <v>0</v>
      </c>
      <c r="Y2284" s="38">
        <f t="shared" si="248"/>
        <v>0</v>
      </c>
      <c r="Z2284" s="38">
        <f t="shared" si="248"/>
        <v>0</v>
      </c>
      <c r="AA2284" s="38">
        <f t="shared" si="245"/>
        <v>0</v>
      </c>
      <c r="AB2284" s="38">
        <f t="shared" si="249"/>
        <v>0</v>
      </c>
      <c r="AC2284" s="38">
        <f t="shared" si="250"/>
        <v>0</v>
      </c>
      <c r="AD2284" s="38" t="str">
        <f t="shared" si="251"/>
        <v>000000000000</v>
      </c>
    </row>
    <row r="2285" spans="1:30">
      <c r="A2285" s="9" t="str">
        <f>IF('DATA ACCURATE'!A2288&lt;&gt;"",'DATA ACCURATE'!A2288,"")</f>
        <v/>
      </c>
      <c r="B2285" s="9" t="str">
        <f>IF('DATA ACCURATE'!D2288&lt;&gt;"",'DATA ACCURATE'!D2288,"")</f>
        <v/>
      </c>
      <c r="C2285" s="38" t="str">
        <f>IF($AD2285="000000000000","",INDEX(DATABASE!$W$12:$W$71,MATCH($AD2285,DATABASE!$V$12:$V$71,0)))</f>
        <v/>
      </c>
      <c r="D2285" s="34" t="str">
        <f>IF(C2285="","",IF(E2285="",INDEX(DATABASE!$AF$13:$AF$62,MATCH($C2285,DATABASE!$AC$13:$AC$62,0)),IF(E2285="2x D11",INDEX(DATABASE!$AF$13:$AF$62,MATCH($C2285,DATABASE!$AC$13:$AC$62,0))+2*DATABASE!$AF$62,IF(E2285="3x D11",INDEX(DATABASE!$AF$13:$AF$62,MATCH($C2285,DATABASE!$AC$13:$AC$62,0))+3*DATABASE!$AF$62,""))))</f>
        <v/>
      </c>
      <c r="E2285" s="38" t="str">
        <f>IF(AND($K2285="Y",$G2285&lt;&gt;"UNYIL",$F2285&lt;DATABASE!$O$8),"2x D11",IF(AND($K2285="Y",$G2285&lt;&gt;"UNYIL",$F2285&gt;=DATABASE!$O$8),"3x D11",""))</f>
        <v/>
      </c>
      <c r="F2285" s="9" t="str">
        <f>IF('DATA ACCURATE'!N2288&lt;&gt;"",'DATA ACCURATE'!N2288,"")</f>
        <v/>
      </c>
      <c r="G2285" t="str">
        <f>IF(F2285="","",IF(F2285&lt;=DATABASE!$I$8,"UNYIL",IF(F2285&lt;=DATABASE!$J$8,"KECIL",IF(F2285&lt;DATABASE!$K$8,"TANGGUNG",IF(F2285&gt;=DATABASE!$K$8,"BESAR","")))))</f>
        <v/>
      </c>
      <c r="H2285" s="16" t="str">
        <f>IF('DATA ACCURATE'!J2288&lt;&gt;"",'DATA ACCURATE'!J2288,"")</f>
        <v/>
      </c>
      <c r="I2285" s="35" t="str">
        <f>IF(B2285&lt;&gt;"",IFERROR(VLOOKUP(B2285,'DATA TIMBANGAN'!G:M,7,FALSE),VLOOKUP(B2285,'DATA TIMBANGAN'!G:M,7)),"")</f>
        <v/>
      </c>
      <c r="J2285" s="25" t="str">
        <f>IF(H2285&lt;&gt;"",IFERROR(INDEX(DATABASE!$Z$19:$Z$38,MATCH(DATEVALUE(H2285),DATABASE!$AA$19:$AA$38,0)),INDEX(DATABASE!$Z$12:$Z$18,MATCH(WEEKDAY(H2285,2),DATABASE!$AA$12:$AA$18,0))),"")</f>
        <v/>
      </c>
      <c r="K2285" s="25" t="str">
        <f>IF('DATA ACCURATE'!V2288&lt;&gt;"",'DATA ACCURATE'!V2288,"")</f>
        <v/>
      </c>
      <c r="L2285" s="80" t="str">
        <f>IF($H2285="","",IF(OR($J2285="LIBUR",AND($L2284="LIBUR",$O2284=$O2285)),"LIBUR",IF(AND(OR($L2284="LUAR JAM KERJA 1",$L2284="LUAR JAM KERJA 2"),OR(OR(AND($H2284=$H2285,AND(OR($I2285&gt;DATABASE!$J$3,$I2285&lt;DATABASE!$J$6),((DATEVALUE($H2285)+$I2285)-(DATEVALUE($H2284)+$I2284))&lt;DATABASE!$J$6)),AND($H2284=$H2285,$O2284=$O2285,OR($I2285&gt;DATABASE!$J$6,$I2285&lt;DATABASE!$J$3))),AND(($H2285-$H2284)=1,OR($I2285&lt;DATABASE!$I$6,((DATEVALUE($H2285)+$I2285)-(DATEVALUE($H2284)+$I2284))&lt;DATABASE!$J$6))),$A2285=$A2284),"LUAR JAM KERJA 2",IF(AND(OR(WEEKDAY($H2285,2)=1,WEEKDAY($H2285,2)=2,WEEKDAY($H2285,2)=3,WEEKDAY($H2285,2)=4,WEEKDAY($H2285,2)=5),$I2285&lt;=DATABASE!$J$3,$I2285&gt;=DATABASE!$I$3),"JAM KERJA",IF(AND(WEEKDAY($H2285,2)=6,$I2285&lt;=DATABASE!$J$4,$I2285&gt;=DATABASE!$I$4),"JAM KERJA","LUAR JAM KERJA 1")))))</f>
        <v/>
      </c>
      <c r="M2285" s="33" t="str">
        <f>IF('DATA ACCURATE'!T2288&lt;&gt;"",IF('DATA ACCURATE'!T2288&gt;100,'DATA ACCURATE'!T2288/10,'DATA ACCURATE'!T2288),"")</f>
        <v/>
      </c>
      <c r="N2285" t="str">
        <f>IF(M2285="","",IF(M2285&lt;=DATABASE!$I$9,"LOKAL",IF(M2285&lt;DATABASE!$J$9,"LUAR KOTA 1",IF($M2285&gt;=DATABASE!$J$9,"LUAR KOTA 2",""))))</f>
        <v/>
      </c>
      <c r="O2285" s="38" t="str">
        <f>IF('DATA ACCURATE'!L2288&lt;&gt;"",'DATA ACCURATE'!L2288,"")</f>
        <v/>
      </c>
      <c r="Q2285" s="38">
        <f t="shared" si="246"/>
        <v>0</v>
      </c>
      <c r="R2285" s="38">
        <f t="shared" si="246"/>
        <v>0</v>
      </c>
      <c r="S2285" s="38">
        <f t="shared" si="246"/>
        <v>0</v>
      </c>
      <c r="T2285" s="38">
        <f t="shared" si="244"/>
        <v>0</v>
      </c>
      <c r="U2285" s="38">
        <f t="shared" si="247"/>
        <v>0</v>
      </c>
      <c r="V2285" s="38">
        <f t="shared" si="247"/>
        <v>0</v>
      </c>
      <c r="W2285" s="38">
        <f t="shared" si="247"/>
        <v>0</v>
      </c>
      <c r="X2285" s="38">
        <f t="shared" si="248"/>
        <v>0</v>
      </c>
      <c r="Y2285" s="38">
        <f t="shared" si="248"/>
        <v>0</v>
      </c>
      <c r="Z2285" s="38">
        <f t="shared" si="248"/>
        <v>0</v>
      </c>
      <c r="AA2285" s="38">
        <f t="shared" si="245"/>
        <v>0</v>
      </c>
      <c r="AB2285" s="38">
        <f t="shared" si="249"/>
        <v>0</v>
      </c>
      <c r="AC2285" s="38">
        <f t="shared" si="250"/>
        <v>0</v>
      </c>
      <c r="AD2285" s="38" t="str">
        <f t="shared" si="251"/>
        <v>000000000000</v>
      </c>
    </row>
    <row r="2286" spans="1:30">
      <c r="A2286" s="9" t="str">
        <f>IF('DATA ACCURATE'!A2289&lt;&gt;"",'DATA ACCURATE'!A2289,"")</f>
        <v/>
      </c>
      <c r="B2286" s="9" t="str">
        <f>IF('DATA ACCURATE'!D2289&lt;&gt;"",'DATA ACCURATE'!D2289,"")</f>
        <v/>
      </c>
      <c r="C2286" s="38" t="str">
        <f>IF($AD2286="000000000000","",INDEX(DATABASE!$W$12:$W$71,MATCH($AD2286,DATABASE!$V$12:$V$71,0)))</f>
        <v/>
      </c>
      <c r="D2286" s="34" t="str">
        <f>IF(C2286="","",IF(E2286="",INDEX(DATABASE!$AF$13:$AF$62,MATCH($C2286,DATABASE!$AC$13:$AC$62,0)),IF(E2286="2x D11",INDEX(DATABASE!$AF$13:$AF$62,MATCH($C2286,DATABASE!$AC$13:$AC$62,0))+2*DATABASE!$AF$62,IF(E2286="3x D11",INDEX(DATABASE!$AF$13:$AF$62,MATCH($C2286,DATABASE!$AC$13:$AC$62,0))+3*DATABASE!$AF$62,""))))</f>
        <v/>
      </c>
      <c r="E2286" s="38" t="str">
        <f>IF(AND($K2286="Y",$G2286&lt;&gt;"UNYIL",$F2286&lt;DATABASE!$O$8),"2x D11",IF(AND($K2286="Y",$G2286&lt;&gt;"UNYIL",$F2286&gt;=DATABASE!$O$8),"3x D11",""))</f>
        <v/>
      </c>
      <c r="F2286" s="9" t="str">
        <f>IF('DATA ACCURATE'!N2289&lt;&gt;"",'DATA ACCURATE'!N2289,"")</f>
        <v/>
      </c>
      <c r="G2286" t="str">
        <f>IF(F2286="","",IF(F2286&lt;=DATABASE!$I$8,"UNYIL",IF(F2286&lt;=DATABASE!$J$8,"KECIL",IF(F2286&lt;DATABASE!$K$8,"TANGGUNG",IF(F2286&gt;=DATABASE!$K$8,"BESAR","")))))</f>
        <v/>
      </c>
      <c r="H2286" s="16" t="str">
        <f>IF('DATA ACCURATE'!J2289&lt;&gt;"",'DATA ACCURATE'!J2289,"")</f>
        <v/>
      </c>
      <c r="I2286" s="35" t="str">
        <f>IF(B2286&lt;&gt;"",IFERROR(VLOOKUP(B2286,'DATA TIMBANGAN'!G:M,7,FALSE),VLOOKUP(B2286,'DATA TIMBANGAN'!G:M,7)),"")</f>
        <v/>
      </c>
      <c r="J2286" s="25" t="str">
        <f>IF(H2286&lt;&gt;"",IFERROR(INDEX(DATABASE!$Z$19:$Z$38,MATCH(DATEVALUE(H2286),DATABASE!$AA$19:$AA$38,0)),INDEX(DATABASE!$Z$12:$Z$18,MATCH(WEEKDAY(H2286,2),DATABASE!$AA$12:$AA$18,0))),"")</f>
        <v/>
      </c>
      <c r="K2286" s="25" t="str">
        <f>IF('DATA ACCURATE'!V2289&lt;&gt;"",'DATA ACCURATE'!V2289,"")</f>
        <v/>
      </c>
      <c r="L2286" s="80" t="str">
        <f>IF($H2286="","",IF(OR($J2286="LIBUR",AND($L2285="LIBUR",$O2285=$O2286)),"LIBUR",IF(AND(OR($L2285="LUAR JAM KERJA 1",$L2285="LUAR JAM KERJA 2"),OR(OR(AND($H2285=$H2286,AND(OR($I2286&gt;DATABASE!$J$3,$I2286&lt;DATABASE!$J$6),((DATEVALUE($H2286)+$I2286)-(DATEVALUE($H2285)+$I2285))&lt;DATABASE!$J$6)),AND($H2285=$H2286,$O2285=$O2286,OR($I2286&gt;DATABASE!$J$6,$I2286&lt;DATABASE!$J$3))),AND(($H2286-$H2285)=1,OR($I2286&lt;DATABASE!$I$6,((DATEVALUE($H2286)+$I2286)-(DATEVALUE($H2285)+$I2285))&lt;DATABASE!$J$6))),$A2286=$A2285),"LUAR JAM KERJA 2",IF(AND(OR(WEEKDAY($H2286,2)=1,WEEKDAY($H2286,2)=2,WEEKDAY($H2286,2)=3,WEEKDAY($H2286,2)=4,WEEKDAY($H2286,2)=5),$I2286&lt;=DATABASE!$J$3,$I2286&gt;=DATABASE!$I$3),"JAM KERJA",IF(AND(WEEKDAY($H2286,2)=6,$I2286&lt;=DATABASE!$J$4,$I2286&gt;=DATABASE!$I$4),"JAM KERJA","LUAR JAM KERJA 1")))))</f>
        <v/>
      </c>
      <c r="M2286" s="33" t="str">
        <f>IF('DATA ACCURATE'!T2289&lt;&gt;"",IF('DATA ACCURATE'!T2289&gt;100,'DATA ACCURATE'!T2289/10,'DATA ACCURATE'!T2289),"")</f>
        <v/>
      </c>
      <c r="N2286" t="str">
        <f>IF(M2286="","",IF(M2286&lt;=DATABASE!$I$9,"LOKAL",IF(M2286&lt;DATABASE!$J$9,"LUAR KOTA 1",IF($M2286&gt;=DATABASE!$J$9,"LUAR KOTA 2",""))))</f>
        <v/>
      </c>
      <c r="O2286" s="38" t="str">
        <f>IF('DATA ACCURATE'!L2289&lt;&gt;"",'DATA ACCURATE'!L2289,"")</f>
        <v/>
      </c>
      <c r="Q2286" s="38">
        <f t="shared" si="246"/>
        <v>0</v>
      </c>
      <c r="R2286" s="38">
        <f t="shared" si="246"/>
        <v>0</v>
      </c>
      <c r="S2286" s="38">
        <f t="shared" si="246"/>
        <v>0</v>
      </c>
      <c r="T2286" s="38">
        <f t="shared" si="244"/>
        <v>0</v>
      </c>
      <c r="U2286" s="38">
        <f t="shared" si="247"/>
        <v>0</v>
      </c>
      <c r="V2286" s="38">
        <f t="shared" si="247"/>
        <v>0</v>
      </c>
      <c r="W2286" s="38">
        <f t="shared" si="247"/>
        <v>0</v>
      </c>
      <c r="X2286" s="38">
        <f t="shared" si="248"/>
        <v>0</v>
      </c>
      <c r="Y2286" s="38">
        <f t="shared" si="248"/>
        <v>0</v>
      </c>
      <c r="Z2286" s="38">
        <f t="shared" si="248"/>
        <v>0</v>
      </c>
      <c r="AA2286" s="38">
        <f t="shared" si="245"/>
        <v>0</v>
      </c>
      <c r="AB2286" s="38">
        <f t="shared" si="249"/>
        <v>0</v>
      </c>
      <c r="AC2286" s="38">
        <f t="shared" si="250"/>
        <v>0</v>
      </c>
      <c r="AD2286" s="38" t="str">
        <f t="shared" si="251"/>
        <v>000000000000</v>
      </c>
    </row>
    <row r="2287" spans="1:30">
      <c r="A2287" s="9" t="str">
        <f>IF('DATA ACCURATE'!A2290&lt;&gt;"",'DATA ACCURATE'!A2290,"")</f>
        <v/>
      </c>
      <c r="B2287" s="9" t="str">
        <f>IF('DATA ACCURATE'!D2290&lt;&gt;"",'DATA ACCURATE'!D2290,"")</f>
        <v/>
      </c>
      <c r="C2287" s="38" t="str">
        <f>IF($AD2287="000000000000","",INDEX(DATABASE!$W$12:$W$71,MATCH($AD2287,DATABASE!$V$12:$V$71,0)))</f>
        <v/>
      </c>
      <c r="D2287" s="34" t="str">
        <f>IF(C2287="","",IF(E2287="",INDEX(DATABASE!$AF$13:$AF$62,MATCH($C2287,DATABASE!$AC$13:$AC$62,0)),IF(E2287="2x D11",INDEX(DATABASE!$AF$13:$AF$62,MATCH($C2287,DATABASE!$AC$13:$AC$62,0))+2*DATABASE!$AF$62,IF(E2287="3x D11",INDEX(DATABASE!$AF$13:$AF$62,MATCH($C2287,DATABASE!$AC$13:$AC$62,0))+3*DATABASE!$AF$62,""))))</f>
        <v/>
      </c>
      <c r="E2287" s="38" t="str">
        <f>IF(AND($K2287="Y",$G2287&lt;&gt;"UNYIL",$F2287&lt;DATABASE!$O$8),"2x D11",IF(AND($K2287="Y",$G2287&lt;&gt;"UNYIL",$F2287&gt;=DATABASE!$O$8),"3x D11",""))</f>
        <v/>
      </c>
      <c r="F2287" s="9" t="str">
        <f>IF('DATA ACCURATE'!N2290&lt;&gt;"",'DATA ACCURATE'!N2290,"")</f>
        <v/>
      </c>
      <c r="G2287" t="str">
        <f>IF(F2287="","",IF(F2287&lt;=DATABASE!$I$8,"UNYIL",IF(F2287&lt;=DATABASE!$J$8,"KECIL",IF(F2287&lt;DATABASE!$K$8,"TANGGUNG",IF(F2287&gt;=DATABASE!$K$8,"BESAR","")))))</f>
        <v/>
      </c>
      <c r="H2287" s="16" t="str">
        <f>IF('DATA ACCURATE'!J2290&lt;&gt;"",'DATA ACCURATE'!J2290,"")</f>
        <v/>
      </c>
      <c r="I2287" s="35" t="str">
        <f>IF(B2287&lt;&gt;"",IFERROR(VLOOKUP(B2287,'DATA TIMBANGAN'!G:M,7,FALSE),VLOOKUP(B2287,'DATA TIMBANGAN'!G:M,7)),"")</f>
        <v/>
      </c>
      <c r="J2287" s="25" t="str">
        <f>IF(H2287&lt;&gt;"",IFERROR(INDEX(DATABASE!$Z$19:$Z$38,MATCH(DATEVALUE(H2287),DATABASE!$AA$19:$AA$38,0)),INDEX(DATABASE!$Z$12:$Z$18,MATCH(WEEKDAY(H2287,2),DATABASE!$AA$12:$AA$18,0))),"")</f>
        <v/>
      </c>
      <c r="K2287" s="25" t="str">
        <f>IF('DATA ACCURATE'!V2290&lt;&gt;"",'DATA ACCURATE'!V2290,"")</f>
        <v/>
      </c>
      <c r="L2287" s="80" t="str">
        <f>IF($H2287="","",IF(OR($J2287="LIBUR",AND($L2286="LIBUR",$O2286=$O2287)),"LIBUR",IF(AND(OR($L2286="LUAR JAM KERJA 1",$L2286="LUAR JAM KERJA 2"),OR(OR(AND($H2286=$H2287,AND(OR($I2287&gt;DATABASE!$J$3,$I2287&lt;DATABASE!$J$6),((DATEVALUE($H2287)+$I2287)-(DATEVALUE($H2286)+$I2286))&lt;DATABASE!$J$6)),AND($H2286=$H2287,$O2286=$O2287,OR($I2287&gt;DATABASE!$J$6,$I2287&lt;DATABASE!$J$3))),AND(($H2287-$H2286)=1,OR($I2287&lt;DATABASE!$I$6,((DATEVALUE($H2287)+$I2287)-(DATEVALUE($H2286)+$I2286))&lt;DATABASE!$J$6))),$A2287=$A2286),"LUAR JAM KERJA 2",IF(AND(OR(WEEKDAY($H2287,2)=1,WEEKDAY($H2287,2)=2,WEEKDAY($H2287,2)=3,WEEKDAY($H2287,2)=4,WEEKDAY($H2287,2)=5),$I2287&lt;=DATABASE!$J$3,$I2287&gt;=DATABASE!$I$3),"JAM KERJA",IF(AND(WEEKDAY($H2287,2)=6,$I2287&lt;=DATABASE!$J$4,$I2287&gt;=DATABASE!$I$4),"JAM KERJA","LUAR JAM KERJA 1")))))</f>
        <v/>
      </c>
      <c r="M2287" s="33" t="str">
        <f>IF('DATA ACCURATE'!T2290&lt;&gt;"",IF('DATA ACCURATE'!T2290&gt;100,'DATA ACCURATE'!T2290/10,'DATA ACCURATE'!T2290),"")</f>
        <v/>
      </c>
      <c r="N2287" t="str">
        <f>IF(M2287="","",IF(M2287&lt;=DATABASE!$I$9,"LOKAL",IF(M2287&lt;DATABASE!$J$9,"LUAR KOTA 1",IF($M2287&gt;=DATABASE!$J$9,"LUAR KOTA 2",""))))</f>
        <v/>
      </c>
      <c r="O2287" s="38" t="str">
        <f>IF('DATA ACCURATE'!L2290&lt;&gt;"",'DATA ACCURATE'!L2290,"")</f>
        <v/>
      </c>
      <c r="Q2287" s="38">
        <f t="shared" si="246"/>
        <v>0</v>
      </c>
      <c r="R2287" s="38">
        <f t="shared" si="246"/>
        <v>0</v>
      </c>
      <c r="S2287" s="38">
        <f t="shared" si="246"/>
        <v>0</v>
      </c>
      <c r="T2287" s="38">
        <f t="shared" si="244"/>
        <v>0</v>
      </c>
      <c r="U2287" s="38">
        <f t="shared" si="247"/>
        <v>0</v>
      </c>
      <c r="V2287" s="38">
        <f t="shared" si="247"/>
        <v>0</v>
      </c>
      <c r="W2287" s="38">
        <f t="shared" si="247"/>
        <v>0</v>
      </c>
      <c r="X2287" s="38">
        <f t="shared" si="248"/>
        <v>0</v>
      </c>
      <c r="Y2287" s="38">
        <f t="shared" si="248"/>
        <v>0</v>
      </c>
      <c r="Z2287" s="38">
        <f t="shared" si="248"/>
        <v>0</v>
      </c>
      <c r="AA2287" s="38">
        <f t="shared" si="245"/>
        <v>0</v>
      </c>
      <c r="AB2287" s="38">
        <f t="shared" si="249"/>
        <v>0</v>
      </c>
      <c r="AC2287" s="38">
        <f t="shared" si="250"/>
        <v>0</v>
      </c>
      <c r="AD2287" s="38" t="str">
        <f t="shared" si="251"/>
        <v>000000000000</v>
      </c>
    </row>
    <row r="2288" spans="1:30">
      <c r="A2288" s="9" t="str">
        <f>IF('DATA ACCURATE'!A2291&lt;&gt;"",'DATA ACCURATE'!A2291,"")</f>
        <v/>
      </c>
      <c r="B2288" s="9" t="str">
        <f>IF('DATA ACCURATE'!D2291&lt;&gt;"",'DATA ACCURATE'!D2291,"")</f>
        <v/>
      </c>
      <c r="C2288" s="38" t="str">
        <f>IF($AD2288="000000000000","",INDEX(DATABASE!$W$12:$W$71,MATCH($AD2288,DATABASE!$V$12:$V$71,0)))</f>
        <v/>
      </c>
      <c r="D2288" s="34" t="str">
        <f>IF(C2288="","",IF(E2288="",INDEX(DATABASE!$AF$13:$AF$62,MATCH($C2288,DATABASE!$AC$13:$AC$62,0)),IF(E2288="2x D11",INDEX(DATABASE!$AF$13:$AF$62,MATCH($C2288,DATABASE!$AC$13:$AC$62,0))+2*DATABASE!$AF$62,IF(E2288="3x D11",INDEX(DATABASE!$AF$13:$AF$62,MATCH($C2288,DATABASE!$AC$13:$AC$62,0))+3*DATABASE!$AF$62,""))))</f>
        <v/>
      </c>
      <c r="E2288" s="38" t="str">
        <f>IF(AND($K2288="Y",$G2288&lt;&gt;"UNYIL",$F2288&lt;DATABASE!$O$8),"2x D11",IF(AND($K2288="Y",$G2288&lt;&gt;"UNYIL",$F2288&gt;=DATABASE!$O$8),"3x D11",""))</f>
        <v/>
      </c>
      <c r="F2288" s="9" t="str">
        <f>IF('DATA ACCURATE'!N2291&lt;&gt;"",'DATA ACCURATE'!N2291,"")</f>
        <v/>
      </c>
      <c r="G2288" t="str">
        <f>IF(F2288="","",IF(F2288&lt;=DATABASE!$I$8,"UNYIL",IF(F2288&lt;=DATABASE!$J$8,"KECIL",IF(F2288&lt;DATABASE!$K$8,"TANGGUNG",IF(F2288&gt;=DATABASE!$K$8,"BESAR","")))))</f>
        <v/>
      </c>
      <c r="H2288" s="16" t="str">
        <f>IF('DATA ACCURATE'!J2291&lt;&gt;"",'DATA ACCURATE'!J2291,"")</f>
        <v/>
      </c>
      <c r="I2288" s="35" t="str">
        <f>IF(B2288&lt;&gt;"",IFERROR(VLOOKUP(B2288,'DATA TIMBANGAN'!G:M,7,FALSE),VLOOKUP(B2288,'DATA TIMBANGAN'!G:M,7)),"")</f>
        <v/>
      </c>
      <c r="J2288" s="25" t="str">
        <f>IF(H2288&lt;&gt;"",IFERROR(INDEX(DATABASE!$Z$19:$Z$38,MATCH(DATEVALUE(H2288),DATABASE!$AA$19:$AA$38,0)),INDEX(DATABASE!$Z$12:$Z$18,MATCH(WEEKDAY(H2288,2),DATABASE!$AA$12:$AA$18,0))),"")</f>
        <v/>
      </c>
      <c r="K2288" s="25" t="str">
        <f>IF('DATA ACCURATE'!V2291&lt;&gt;"",'DATA ACCURATE'!V2291,"")</f>
        <v/>
      </c>
      <c r="L2288" s="80" t="str">
        <f>IF($H2288="","",IF(OR($J2288="LIBUR",AND($L2287="LIBUR",$O2287=$O2288)),"LIBUR",IF(AND(OR($L2287="LUAR JAM KERJA 1",$L2287="LUAR JAM KERJA 2"),OR(OR(AND($H2287=$H2288,AND(OR($I2288&gt;DATABASE!$J$3,$I2288&lt;DATABASE!$J$6),((DATEVALUE($H2288)+$I2288)-(DATEVALUE($H2287)+$I2287))&lt;DATABASE!$J$6)),AND($H2287=$H2288,$O2287=$O2288,OR($I2288&gt;DATABASE!$J$6,$I2288&lt;DATABASE!$J$3))),AND(($H2288-$H2287)=1,OR($I2288&lt;DATABASE!$I$6,((DATEVALUE($H2288)+$I2288)-(DATEVALUE($H2287)+$I2287))&lt;DATABASE!$J$6))),$A2288=$A2287),"LUAR JAM KERJA 2",IF(AND(OR(WEEKDAY($H2288,2)=1,WEEKDAY($H2288,2)=2,WEEKDAY($H2288,2)=3,WEEKDAY($H2288,2)=4,WEEKDAY($H2288,2)=5),$I2288&lt;=DATABASE!$J$3,$I2288&gt;=DATABASE!$I$3),"JAM KERJA",IF(AND(WEEKDAY($H2288,2)=6,$I2288&lt;=DATABASE!$J$4,$I2288&gt;=DATABASE!$I$4),"JAM KERJA","LUAR JAM KERJA 1")))))</f>
        <v/>
      </c>
      <c r="M2288" s="33" t="str">
        <f>IF('DATA ACCURATE'!T2291&lt;&gt;"",IF('DATA ACCURATE'!T2291&gt;100,'DATA ACCURATE'!T2291/10,'DATA ACCURATE'!T2291),"")</f>
        <v/>
      </c>
      <c r="N2288" t="str">
        <f>IF(M2288="","",IF(M2288&lt;=DATABASE!$I$9,"LOKAL",IF(M2288&lt;DATABASE!$J$9,"LUAR KOTA 1",IF($M2288&gt;=DATABASE!$J$9,"LUAR KOTA 2",""))))</f>
        <v/>
      </c>
      <c r="O2288" s="38" t="str">
        <f>IF('DATA ACCURATE'!L2291&lt;&gt;"",'DATA ACCURATE'!L2291,"")</f>
        <v/>
      </c>
      <c r="Q2288" s="38">
        <f t="shared" si="246"/>
        <v>0</v>
      </c>
      <c r="R2288" s="38">
        <f t="shared" si="246"/>
        <v>0</v>
      </c>
      <c r="S2288" s="38">
        <f t="shared" si="246"/>
        <v>0</v>
      </c>
      <c r="T2288" s="38">
        <f t="shared" si="244"/>
        <v>0</v>
      </c>
      <c r="U2288" s="38">
        <f t="shared" si="247"/>
        <v>0</v>
      </c>
      <c r="V2288" s="38">
        <f t="shared" si="247"/>
        <v>0</v>
      </c>
      <c r="W2288" s="38">
        <f t="shared" si="247"/>
        <v>0</v>
      </c>
      <c r="X2288" s="38">
        <f t="shared" si="248"/>
        <v>0</v>
      </c>
      <c r="Y2288" s="38">
        <f t="shared" si="248"/>
        <v>0</v>
      </c>
      <c r="Z2288" s="38">
        <f t="shared" si="248"/>
        <v>0</v>
      </c>
      <c r="AA2288" s="38">
        <f t="shared" si="245"/>
        <v>0</v>
      </c>
      <c r="AB2288" s="38">
        <f t="shared" si="249"/>
        <v>0</v>
      </c>
      <c r="AC2288" s="38">
        <f t="shared" si="250"/>
        <v>0</v>
      </c>
      <c r="AD2288" s="38" t="str">
        <f t="shared" si="251"/>
        <v>000000000000</v>
      </c>
    </row>
    <row r="2289" spans="1:30">
      <c r="A2289" s="9" t="str">
        <f>IF('DATA ACCURATE'!A2292&lt;&gt;"",'DATA ACCURATE'!A2292,"")</f>
        <v/>
      </c>
      <c r="B2289" s="9" t="str">
        <f>IF('DATA ACCURATE'!D2292&lt;&gt;"",'DATA ACCURATE'!D2292,"")</f>
        <v/>
      </c>
      <c r="C2289" s="38" t="str">
        <f>IF($AD2289="000000000000","",INDEX(DATABASE!$W$12:$W$71,MATCH($AD2289,DATABASE!$V$12:$V$71,0)))</f>
        <v/>
      </c>
      <c r="D2289" s="34" t="str">
        <f>IF(C2289="","",IF(E2289="",INDEX(DATABASE!$AF$13:$AF$62,MATCH($C2289,DATABASE!$AC$13:$AC$62,0)),IF(E2289="2x D11",INDEX(DATABASE!$AF$13:$AF$62,MATCH($C2289,DATABASE!$AC$13:$AC$62,0))+2*DATABASE!$AF$62,IF(E2289="3x D11",INDEX(DATABASE!$AF$13:$AF$62,MATCH($C2289,DATABASE!$AC$13:$AC$62,0))+3*DATABASE!$AF$62,""))))</f>
        <v/>
      </c>
      <c r="E2289" s="38" t="str">
        <f>IF(AND($K2289="Y",$G2289&lt;&gt;"UNYIL",$F2289&lt;DATABASE!$O$8),"2x D11",IF(AND($K2289="Y",$G2289&lt;&gt;"UNYIL",$F2289&gt;=DATABASE!$O$8),"3x D11",""))</f>
        <v/>
      </c>
      <c r="F2289" s="9" t="str">
        <f>IF('DATA ACCURATE'!N2292&lt;&gt;"",'DATA ACCURATE'!N2292,"")</f>
        <v/>
      </c>
      <c r="G2289" t="str">
        <f>IF(F2289="","",IF(F2289&lt;=DATABASE!$I$8,"UNYIL",IF(F2289&lt;=DATABASE!$J$8,"KECIL",IF(F2289&lt;DATABASE!$K$8,"TANGGUNG",IF(F2289&gt;=DATABASE!$K$8,"BESAR","")))))</f>
        <v/>
      </c>
      <c r="H2289" s="16" t="str">
        <f>IF('DATA ACCURATE'!J2292&lt;&gt;"",'DATA ACCURATE'!J2292,"")</f>
        <v/>
      </c>
      <c r="I2289" s="35" t="str">
        <f>IF(B2289&lt;&gt;"",IFERROR(VLOOKUP(B2289,'DATA TIMBANGAN'!G:M,7,FALSE),VLOOKUP(B2289,'DATA TIMBANGAN'!G:M,7)),"")</f>
        <v/>
      </c>
      <c r="J2289" s="25" t="str">
        <f>IF(H2289&lt;&gt;"",IFERROR(INDEX(DATABASE!$Z$19:$Z$38,MATCH(DATEVALUE(H2289),DATABASE!$AA$19:$AA$38,0)),INDEX(DATABASE!$Z$12:$Z$18,MATCH(WEEKDAY(H2289,2),DATABASE!$AA$12:$AA$18,0))),"")</f>
        <v/>
      </c>
      <c r="K2289" s="25" t="str">
        <f>IF('DATA ACCURATE'!V2292&lt;&gt;"",'DATA ACCURATE'!V2292,"")</f>
        <v/>
      </c>
      <c r="L2289" s="80" t="str">
        <f>IF($H2289="","",IF(OR($J2289="LIBUR",AND($L2288="LIBUR",$O2288=$O2289)),"LIBUR",IF(AND(OR($L2288="LUAR JAM KERJA 1",$L2288="LUAR JAM KERJA 2"),OR(OR(AND($H2288=$H2289,AND(OR($I2289&gt;DATABASE!$J$3,$I2289&lt;DATABASE!$J$6),((DATEVALUE($H2289)+$I2289)-(DATEVALUE($H2288)+$I2288))&lt;DATABASE!$J$6)),AND($H2288=$H2289,$O2288=$O2289,OR($I2289&gt;DATABASE!$J$6,$I2289&lt;DATABASE!$J$3))),AND(($H2289-$H2288)=1,OR($I2289&lt;DATABASE!$I$6,((DATEVALUE($H2289)+$I2289)-(DATEVALUE($H2288)+$I2288))&lt;DATABASE!$J$6))),$A2289=$A2288),"LUAR JAM KERJA 2",IF(AND(OR(WEEKDAY($H2289,2)=1,WEEKDAY($H2289,2)=2,WEEKDAY($H2289,2)=3,WEEKDAY($H2289,2)=4,WEEKDAY($H2289,2)=5),$I2289&lt;=DATABASE!$J$3,$I2289&gt;=DATABASE!$I$3),"JAM KERJA",IF(AND(WEEKDAY($H2289,2)=6,$I2289&lt;=DATABASE!$J$4,$I2289&gt;=DATABASE!$I$4),"JAM KERJA","LUAR JAM KERJA 1")))))</f>
        <v/>
      </c>
      <c r="M2289" s="33" t="str">
        <f>IF('DATA ACCURATE'!T2292&lt;&gt;"",IF('DATA ACCURATE'!T2292&gt;100,'DATA ACCURATE'!T2292/10,'DATA ACCURATE'!T2292),"")</f>
        <v/>
      </c>
      <c r="N2289" t="str">
        <f>IF(M2289="","",IF(M2289&lt;=DATABASE!$I$9,"LOKAL",IF(M2289&lt;DATABASE!$J$9,"LUAR KOTA 1",IF($M2289&gt;=DATABASE!$J$9,"LUAR KOTA 2",""))))</f>
        <v/>
      </c>
      <c r="O2289" s="38" t="str">
        <f>IF('DATA ACCURATE'!L2292&lt;&gt;"",'DATA ACCURATE'!L2292,"")</f>
        <v/>
      </c>
      <c r="Q2289" s="38">
        <f t="shared" si="246"/>
        <v>0</v>
      </c>
      <c r="R2289" s="38">
        <f t="shared" si="246"/>
        <v>0</v>
      </c>
      <c r="S2289" s="38">
        <f t="shared" si="246"/>
        <v>0</v>
      </c>
      <c r="T2289" s="38">
        <f t="shared" si="244"/>
        <v>0</v>
      </c>
      <c r="U2289" s="38">
        <f t="shared" si="247"/>
        <v>0</v>
      </c>
      <c r="V2289" s="38">
        <f t="shared" si="247"/>
        <v>0</v>
      </c>
      <c r="W2289" s="38">
        <f t="shared" si="247"/>
        <v>0</v>
      </c>
      <c r="X2289" s="38">
        <f t="shared" si="248"/>
        <v>0</v>
      </c>
      <c r="Y2289" s="38">
        <f t="shared" si="248"/>
        <v>0</v>
      </c>
      <c r="Z2289" s="38">
        <f t="shared" si="248"/>
        <v>0</v>
      </c>
      <c r="AA2289" s="38">
        <f t="shared" si="245"/>
        <v>0</v>
      </c>
      <c r="AB2289" s="38">
        <f t="shared" si="249"/>
        <v>0</v>
      </c>
      <c r="AC2289" s="38">
        <f t="shared" si="250"/>
        <v>0</v>
      </c>
      <c r="AD2289" s="38" t="str">
        <f t="shared" si="251"/>
        <v>000000000000</v>
      </c>
    </row>
    <row r="2290" spans="1:30">
      <c r="A2290" s="9" t="str">
        <f>IF('DATA ACCURATE'!A2293&lt;&gt;"",'DATA ACCURATE'!A2293,"")</f>
        <v/>
      </c>
      <c r="B2290" s="9" t="str">
        <f>IF('DATA ACCURATE'!D2293&lt;&gt;"",'DATA ACCURATE'!D2293,"")</f>
        <v/>
      </c>
      <c r="C2290" s="38" t="str">
        <f>IF($AD2290="000000000000","",INDEX(DATABASE!$W$12:$W$71,MATCH($AD2290,DATABASE!$V$12:$V$71,0)))</f>
        <v/>
      </c>
      <c r="D2290" s="34" t="str">
        <f>IF(C2290="","",IF(E2290="",INDEX(DATABASE!$AF$13:$AF$62,MATCH($C2290,DATABASE!$AC$13:$AC$62,0)),IF(E2290="2x D11",INDEX(DATABASE!$AF$13:$AF$62,MATCH($C2290,DATABASE!$AC$13:$AC$62,0))+2*DATABASE!$AF$62,IF(E2290="3x D11",INDEX(DATABASE!$AF$13:$AF$62,MATCH($C2290,DATABASE!$AC$13:$AC$62,0))+3*DATABASE!$AF$62,""))))</f>
        <v/>
      </c>
      <c r="E2290" s="38" t="str">
        <f>IF(AND($K2290="Y",$G2290&lt;&gt;"UNYIL",$F2290&lt;DATABASE!$O$8),"2x D11",IF(AND($K2290="Y",$G2290&lt;&gt;"UNYIL",$F2290&gt;=DATABASE!$O$8),"3x D11",""))</f>
        <v/>
      </c>
      <c r="F2290" s="9" t="str">
        <f>IF('DATA ACCURATE'!N2293&lt;&gt;"",'DATA ACCURATE'!N2293,"")</f>
        <v/>
      </c>
      <c r="G2290" t="str">
        <f>IF(F2290="","",IF(F2290&lt;=DATABASE!$I$8,"UNYIL",IF(F2290&lt;=DATABASE!$J$8,"KECIL",IF(F2290&lt;DATABASE!$K$8,"TANGGUNG",IF(F2290&gt;=DATABASE!$K$8,"BESAR","")))))</f>
        <v/>
      </c>
      <c r="H2290" s="16" t="str">
        <f>IF('DATA ACCURATE'!J2293&lt;&gt;"",'DATA ACCURATE'!J2293,"")</f>
        <v/>
      </c>
      <c r="I2290" s="35" t="str">
        <f>IF(B2290&lt;&gt;"",IFERROR(VLOOKUP(B2290,'DATA TIMBANGAN'!G:M,7,FALSE),VLOOKUP(B2290,'DATA TIMBANGAN'!G:M,7)),"")</f>
        <v/>
      </c>
      <c r="J2290" s="25" t="str">
        <f>IF(H2290&lt;&gt;"",IFERROR(INDEX(DATABASE!$Z$19:$Z$38,MATCH(DATEVALUE(H2290),DATABASE!$AA$19:$AA$38,0)),INDEX(DATABASE!$Z$12:$Z$18,MATCH(WEEKDAY(H2290,2),DATABASE!$AA$12:$AA$18,0))),"")</f>
        <v/>
      </c>
      <c r="K2290" s="25" t="str">
        <f>IF('DATA ACCURATE'!V2293&lt;&gt;"",'DATA ACCURATE'!V2293,"")</f>
        <v/>
      </c>
      <c r="L2290" s="80" t="str">
        <f>IF($H2290="","",IF(OR($J2290="LIBUR",AND($L2289="LIBUR",$O2289=$O2290)),"LIBUR",IF(AND(OR($L2289="LUAR JAM KERJA 1",$L2289="LUAR JAM KERJA 2"),OR(OR(AND($H2289=$H2290,AND(OR($I2290&gt;DATABASE!$J$3,$I2290&lt;DATABASE!$J$6),((DATEVALUE($H2290)+$I2290)-(DATEVALUE($H2289)+$I2289))&lt;DATABASE!$J$6)),AND($H2289=$H2290,$O2289=$O2290,OR($I2290&gt;DATABASE!$J$6,$I2290&lt;DATABASE!$J$3))),AND(($H2290-$H2289)=1,OR($I2290&lt;DATABASE!$I$6,((DATEVALUE($H2290)+$I2290)-(DATEVALUE($H2289)+$I2289))&lt;DATABASE!$J$6))),$A2290=$A2289),"LUAR JAM KERJA 2",IF(AND(OR(WEEKDAY($H2290,2)=1,WEEKDAY($H2290,2)=2,WEEKDAY($H2290,2)=3,WEEKDAY($H2290,2)=4,WEEKDAY($H2290,2)=5),$I2290&lt;=DATABASE!$J$3,$I2290&gt;=DATABASE!$I$3),"JAM KERJA",IF(AND(WEEKDAY($H2290,2)=6,$I2290&lt;=DATABASE!$J$4,$I2290&gt;=DATABASE!$I$4),"JAM KERJA","LUAR JAM KERJA 1")))))</f>
        <v/>
      </c>
      <c r="M2290" s="33" t="str">
        <f>IF('DATA ACCURATE'!T2293&lt;&gt;"",IF('DATA ACCURATE'!T2293&gt;100,'DATA ACCURATE'!T2293/10,'DATA ACCURATE'!T2293),"")</f>
        <v/>
      </c>
      <c r="N2290" t="str">
        <f>IF(M2290="","",IF(M2290&lt;=DATABASE!$I$9,"LOKAL",IF(M2290&lt;DATABASE!$J$9,"LUAR KOTA 1",IF($M2290&gt;=DATABASE!$J$9,"LUAR KOTA 2",""))))</f>
        <v/>
      </c>
      <c r="O2290" s="38" t="str">
        <f>IF('DATA ACCURATE'!L2293&lt;&gt;"",'DATA ACCURATE'!L2293,"")</f>
        <v/>
      </c>
      <c r="Q2290" s="38">
        <f t="shared" si="246"/>
        <v>0</v>
      </c>
      <c r="R2290" s="38">
        <f t="shared" si="246"/>
        <v>0</v>
      </c>
      <c r="S2290" s="38">
        <f t="shared" si="246"/>
        <v>0</v>
      </c>
      <c r="T2290" s="38">
        <f t="shared" si="244"/>
        <v>0</v>
      </c>
      <c r="U2290" s="38">
        <f t="shared" si="247"/>
        <v>0</v>
      </c>
      <c r="V2290" s="38">
        <f t="shared" si="247"/>
        <v>0</v>
      </c>
      <c r="W2290" s="38">
        <f t="shared" si="247"/>
        <v>0</v>
      </c>
      <c r="X2290" s="38">
        <f t="shared" si="248"/>
        <v>0</v>
      </c>
      <c r="Y2290" s="38">
        <f t="shared" si="248"/>
        <v>0</v>
      </c>
      <c r="Z2290" s="38">
        <f t="shared" si="248"/>
        <v>0</v>
      </c>
      <c r="AA2290" s="38">
        <f t="shared" si="245"/>
        <v>0</v>
      </c>
      <c r="AB2290" s="38">
        <f t="shared" si="249"/>
        <v>0</v>
      </c>
      <c r="AC2290" s="38">
        <f t="shared" si="250"/>
        <v>0</v>
      </c>
      <c r="AD2290" s="38" t="str">
        <f t="shared" si="251"/>
        <v>000000000000</v>
      </c>
    </row>
    <row r="2291" spans="1:30">
      <c r="A2291" s="9" t="str">
        <f>IF('DATA ACCURATE'!A2294&lt;&gt;"",'DATA ACCURATE'!A2294,"")</f>
        <v/>
      </c>
      <c r="B2291" s="9" t="str">
        <f>IF('DATA ACCURATE'!D2294&lt;&gt;"",'DATA ACCURATE'!D2294,"")</f>
        <v/>
      </c>
      <c r="C2291" s="38" t="str">
        <f>IF($AD2291="000000000000","",INDEX(DATABASE!$W$12:$W$71,MATCH($AD2291,DATABASE!$V$12:$V$71,0)))</f>
        <v/>
      </c>
      <c r="D2291" s="34" t="str">
        <f>IF(C2291="","",IF(E2291="",INDEX(DATABASE!$AF$13:$AF$62,MATCH($C2291,DATABASE!$AC$13:$AC$62,0)),IF(E2291="2x D11",INDEX(DATABASE!$AF$13:$AF$62,MATCH($C2291,DATABASE!$AC$13:$AC$62,0))+2*DATABASE!$AF$62,IF(E2291="3x D11",INDEX(DATABASE!$AF$13:$AF$62,MATCH($C2291,DATABASE!$AC$13:$AC$62,0))+3*DATABASE!$AF$62,""))))</f>
        <v/>
      </c>
      <c r="E2291" s="38" t="str">
        <f>IF(AND($K2291="Y",$G2291&lt;&gt;"UNYIL",$F2291&lt;DATABASE!$O$8),"2x D11",IF(AND($K2291="Y",$G2291&lt;&gt;"UNYIL",$F2291&gt;=DATABASE!$O$8),"3x D11",""))</f>
        <v/>
      </c>
      <c r="F2291" s="9" t="str">
        <f>IF('DATA ACCURATE'!N2294&lt;&gt;"",'DATA ACCURATE'!N2294,"")</f>
        <v/>
      </c>
      <c r="G2291" t="str">
        <f>IF(F2291="","",IF(F2291&lt;=DATABASE!$I$8,"UNYIL",IF(F2291&lt;=DATABASE!$J$8,"KECIL",IF(F2291&lt;DATABASE!$K$8,"TANGGUNG",IF(F2291&gt;=DATABASE!$K$8,"BESAR","")))))</f>
        <v/>
      </c>
      <c r="H2291" s="16" t="str">
        <f>IF('DATA ACCURATE'!J2294&lt;&gt;"",'DATA ACCURATE'!J2294,"")</f>
        <v/>
      </c>
      <c r="I2291" s="35" t="str">
        <f>IF(B2291&lt;&gt;"",IFERROR(VLOOKUP(B2291,'DATA TIMBANGAN'!G:M,7,FALSE),VLOOKUP(B2291,'DATA TIMBANGAN'!G:M,7)),"")</f>
        <v/>
      </c>
      <c r="J2291" s="25" t="str">
        <f>IF(H2291&lt;&gt;"",IFERROR(INDEX(DATABASE!$Z$19:$Z$38,MATCH(DATEVALUE(H2291),DATABASE!$AA$19:$AA$38,0)),INDEX(DATABASE!$Z$12:$Z$18,MATCH(WEEKDAY(H2291,2),DATABASE!$AA$12:$AA$18,0))),"")</f>
        <v/>
      </c>
      <c r="K2291" s="25" t="str">
        <f>IF('DATA ACCURATE'!V2294&lt;&gt;"",'DATA ACCURATE'!V2294,"")</f>
        <v/>
      </c>
      <c r="L2291" s="80" t="str">
        <f>IF($H2291="","",IF(OR($J2291="LIBUR",AND($L2290="LIBUR",$O2290=$O2291)),"LIBUR",IF(AND(OR($L2290="LUAR JAM KERJA 1",$L2290="LUAR JAM KERJA 2"),OR(OR(AND($H2290=$H2291,AND(OR($I2291&gt;DATABASE!$J$3,$I2291&lt;DATABASE!$J$6),((DATEVALUE($H2291)+$I2291)-(DATEVALUE($H2290)+$I2290))&lt;DATABASE!$J$6)),AND($H2290=$H2291,$O2290=$O2291,OR($I2291&gt;DATABASE!$J$6,$I2291&lt;DATABASE!$J$3))),AND(($H2291-$H2290)=1,OR($I2291&lt;DATABASE!$I$6,((DATEVALUE($H2291)+$I2291)-(DATEVALUE($H2290)+$I2290))&lt;DATABASE!$J$6))),$A2291=$A2290),"LUAR JAM KERJA 2",IF(AND(OR(WEEKDAY($H2291,2)=1,WEEKDAY($H2291,2)=2,WEEKDAY($H2291,2)=3,WEEKDAY($H2291,2)=4,WEEKDAY($H2291,2)=5),$I2291&lt;=DATABASE!$J$3,$I2291&gt;=DATABASE!$I$3),"JAM KERJA",IF(AND(WEEKDAY($H2291,2)=6,$I2291&lt;=DATABASE!$J$4,$I2291&gt;=DATABASE!$I$4),"JAM KERJA","LUAR JAM KERJA 1")))))</f>
        <v/>
      </c>
      <c r="M2291" s="33" t="str">
        <f>IF('DATA ACCURATE'!T2294&lt;&gt;"",IF('DATA ACCURATE'!T2294&gt;100,'DATA ACCURATE'!T2294/10,'DATA ACCURATE'!T2294),"")</f>
        <v/>
      </c>
      <c r="N2291" t="str">
        <f>IF(M2291="","",IF(M2291&lt;=DATABASE!$I$9,"LOKAL",IF(M2291&lt;DATABASE!$J$9,"LUAR KOTA 1",IF($M2291&gt;=DATABASE!$J$9,"LUAR KOTA 2",""))))</f>
        <v/>
      </c>
      <c r="O2291" s="38" t="str">
        <f>IF('DATA ACCURATE'!L2294&lt;&gt;"",'DATA ACCURATE'!L2294,"")</f>
        <v/>
      </c>
      <c r="Q2291" s="38">
        <f t="shared" si="246"/>
        <v>0</v>
      </c>
      <c r="R2291" s="38">
        <f t="shared" si="246"/>
        <v>0</v>
      </c>
      <c r="S2291" s="38">
        <f t="shared" si="246"/>
        <v>0</v>
      </c>
      <c r="T2291" s="38">
        <f t="shared" si="244"/>
        <v>0</v>
      </c>
      <c r="U2291" s="38">
        <f t="shared" si="247"/>
        <v>0</v>
      </c>
      <c r="V2291" s="38">
        <f t="shared" si="247"/>
        <v>0</v>
      </c>
      <c r="W2291" s="38">
        <f t="shared" si="247"/>
        <v>0</v>
      </c>
      <c r="X2291" s="38">
        <f t="shared" si="248"/>
        <v>0</v>
      </c>
      <c r="Y2291" s="38">
        <f t="shared" si="248"/>
        <v>0</v>
      </c>
      <c r="Z2291" s="38">
        <f t="shared" si="248"/>
        <v>0</v>
      </c>
      <c r="AA2291" s="38">
        <f t="shared" si="245"/>
        <v>0</v>
      </c>
      <c r="AB2291" s="38">
        <f t="shared" si="249"/>
        <v>0</v>
      </c>
      <c r="AC2291" s="38">
        <f t="shared" si="250"/>
        <v>0</v>
      </c>
      <c r="AD2291" s="38" t="str">
        <f t="shared" si="251"/>
        <v>000000000000</v>
      </c>
    </row>
    <row r="2292" spans="1:30">
      <c r="A2292" s="9" t="str">
        <f>IF('DATA ACCURATE'!A2295&lt;&gt;"",'DATA ACCURATE'!A2295,"")</f>
        <v/>
      </c>
      <c r="B2292" s="9" t="str">
        <f>IF('DATA ACCURATE'!D2295&lt;&gt;"",'DATA ACCURATE'!D2295,"")</f>
        <v/>
      </c>
      <c r="C2292" s="38" t="str">
        <f>IF($AD2292="000000000000","",INDEX(DATABASE!$W$12:$W$71,MATCH($AD2292,DATABASE!$V$12:$V$71,0)))</f>
        <v/>
      </c>
      <c r="D2292" s="34" t="str">
        <f>IF(C2292="","",IF(E2292="",INDEX(DATABASE!$AF$13:$AF$62,MATCH($C2292,DATABASE!$AC$13:$AC$62,0)),IF(E2292="2x D11",INDEX(DATABASE!$AF$13:$AF$62,MATCH($C2292,DATABASE!$AC$13:$AC$62,0))+2*DATABASE!$AF$62,IF(E2292="3x D11",INDEX(DATABASE!$AF$13:$AF$62,MATCH($C2292,DATABASE!$AC$13:$AC$62,0))+3*DATABASE!$AF$62,""))))</f>
        <v/>
      </c>
      <c r="E2292" s="38" t="str">
        <f>IF(AND($K2292="Y",$G2292&lt;&gt;"UNYIL",$F2292&lt;DATABASE!$O$8),"2x D11",IF(AND($K2292="Y",$G2292&lt;&gt;"UNYIL",$F2292&gt;=DATABASE!$O$8),"3x D11",""))</f>
        <v/>
      </c>
      <c r="F2292" s="9" t="str">
        <f>IF('DATA ACCURATE'!N2295&lt;&gt;"",'DATA ACCURATE'!N2295,"")</f>
        <v/>
      </c>
      <c r="G2292" t="str">
        <f>IF(F2292="","",IF(F2292&lt;=DATABASE!$I$8,"UNYIL",IF(F2292&lt;=DATABASE!$J$8,"KECIL",IF(F2292&lt;DATABASE!$K$8,"TANGGUNG",IF(F2292&gt;=DATABASE!$K$8,"BESAR","")))))</f>
        <v/>
      </c>
      <c r="H2292" s="16" t="str">
        <f>IF('DATA ACCURATE'!J2295&lt;&gt;"",'DATA ACCURATE'!J2295,"")</f>
        <v/>
      </c>
      <c r="I2292" s="35" t="str">
        <f>IF(B2292&lt;&gt;"",IFERROR(VLOOKUP(B2292,'DATA TIMBANGAN'!G:M,7,FALSE),VLOOKUP(B2292,'DATA TIMBANGAN'!G:M,7)),"")</f>
        <v/>
      </c>
      <c r="J2292" s="25" t="str">
        <f>IF(H2292&lt;&gt;"",IFERROR(INDEX(DATABASE!$Z$19:$Z$38,MATCH(DATEVALUE(H2292),DATABASE!$AA$19:$AA$38,0)),INDEX(DATABASE!$Z$12:$Z$18,MATCH(WEEKDAY(H2292,2),DATABASE!$AA$12:$AA$18,0))),"")</f>
        <v/>
      </c>
      <c r="K2292" s="25" t="str">
        <f>IF('DATA ACCURATE'!V2295&lt;&gt;"",'DATA ACCURATE'!V2295,"")</f>
        <v/>
      </c>
      <c r="L2292" s="80" t="str">
        <f>IF($H2292="","",IF(OR($J2292="LIBUR",AND($L2291="LIBUR",$O2291=$O2292)),"LIBUR",IF(AND(OR($L2291="LUAR JAM KERJA 1",$L2291="LUAR JAM KERJA 2"),OR(OR(AND($H2291=$H2292,AND(OR($I2292&gt;DATABASE!$J$3,$I2292&lt;DATABASE!$J$6),((DATEVALUE($H2292)+$I2292)-(DATEVALUE($H2291)+$I2291))&lt;DATABASE!$J$6)),AND($H2291=$H2292,$O2291=$O2292,OR($I2292&gt;DATABASE!$J$6,$I2292&lt;DATABASE!$J$3))),AND(($H2292-$H2291)=1,OR($I2292&lt;DATABASE!$I$6,((DATEVALUE($H2292)+$I2292)-(DATEVALUE($H2291)+$I2291))&lt;DATABASE!$J$6))),$A2292=$A2291),"LUAR JAM KERJA 2",IF(AND(OR(WEEKDAY($H2292,2)=1,WEEKDAY($H2292,2)=2,WEEKDAY($H2292,2)=3,WEEKDAY($H2292,2)=4,WEEKDAY($H2292,2)=5),$I2292&lt;=DATABASE!$J$3,$I2292&gt;=DATABASE!$I$3),"JAM KERJA",IF(AND(WEEKDAY($H2292,2)=6,$I2292&lt;=DATABASE!$J$4,$I2292&gt;=DATABASE!$I$4),"JAM KERJA","LUAR JAM KERJA 1")))))</f>
        <v/>
      </c>
      <c r="M2292" s="33" t="str">
        <f>IF('DATA ACCURATE'!T2295&lt;&gt;"",IF('DATA ACCURATE'!T2295&gt;100,'DATA ACCURATE'!T2295/10,'DATA ACCURATE'!T2295),"")</f>
        <v/>
      </c>
      <c r="N2292" t="str">
        <f>IF(M2292="","",IF(M2292&lt;=DATABASE!$I$9,"LOKAL",IF(M2292&lt;DATABASE!$J$9,"LUAR KOTA 1",IF($M2292&gt;=DATABASE!$J$9,"LUAR KOTA 2",""))))</f>
        <v/>
      </c>
      <c r="O2292" s="38" t="str">
        <f>IF('DATA ACCURATE'!L2295&lt;&gt;"",'DATA ACCURATE'!L2295,"")</f>
        <v/>
      </c>
      <c r="Q2292" s="38">
        <f t="shared" si="246"/>
        <v>0</v>
      </c>
      <c r="R2292" s="38">
        <f t="shared" si="246"/>
        <v>0</v>
      </c>
      <c r="S2292" s="38">
        <f t="shared" si="246"/>
        <v>0</v>
      </c>
      <c r="T2292" s="38">
        <f t="shared" si="244"/>
        <v>0</v>
      </c>
      <c r="U2292" s="38">
        <f t="shared" si="247"/>
        <v>0</v>
      </c>
      <c r="V2292" s="38">
        <f t="shared" si="247"/>
        <v>0</v>
      </c>
      <c r="W2292" s="38">
        <f t="shared" si="247"/>
        <v>0</v>
      </c>
      <c r="X2292" s="38">
        <f t="shared" si="248"/>
        <v>0</v>
      </c>
      <c r="Y2292" s="38">
        <f t="shared" si="248"/>
        <v>0</v>
      </c>
      <c r="Z2292" s="38">
        <f t="shared" si="248"/>
        <v>0</v>
      </c>
      <c r="AA2292" s="38">
        <f t="shared" si="245"/>
        <v>0</v>
      </c>
      <c r="AB2292" s="38">
        <f t="shared" si="249"/>
        <v>0</v>
      </c>
      <c r="AC2292" s="38">
        <f t="shared" si="250"/>
        <v>0</v>
      </c>
      <c r="AD2292" s="38" t="str">
        <f t="shared" si="251"/>
        <v>000000000000</v>
      </c>
    </row>
    <row r="2293" spans="1:30">
      <c r="A2293" s="9" t="str">
        <f>IF('DATA ACCURATE'!A2296&lt;&gt;"",'DATA ACCURATE'!A2296,"")</f>
        <v/>
      </c>
      <c r="B2293" s="9" t="str">
        <f>IF('DATA ACCURATE'!D2296&lt;&gt;"",'DATA ACCURATE'!D2296,"")</f>
        <v/>
      </c>
      <c r="C2293" s="38" t="str">
        <f>IF($AD2293="000000000000","",INDEX(DATABASE!$W$12:$W$71,MATCH($AD2293,DATABASE!$V$12:$V$71,0)))</f>
        <v/>
      </c>
      <c r="D2293" s="34" t="str">
        <f>IF(C2293="","",IF(E2293="",INDEX(DATABASE!$AF$13:$AF$62,MATCH($C2293,DATABASE!$AC$13:$AC$62,0)),IF(E2293="2x D11",INDEX(DATABASE!$AF$13:$AF$62,MATCH($C2293,DATABASE!$AC$13:$AC$62,0))+2*DATABASE!$AF$62,IF(E2293="3x D11",INDEX(DATABASE!$AF$13:$AF$62,MATCH($C2293,DATABASE!$AC$13:$AC$62,0))+3*DATABASE!$AF$62,""))))</f>
        <v/>
      </c>
      <c r="E2293" s="38" t="str">
        <f>IF(AND($K2293="Y",$G2293&lt;&gt;"UNYIL",$F2293&lt;DATABASE!$O$8),"2x D11",IF(AND($K2293="Y",$G2293&lt;&gt;"UNYIL",$F2293&gt;=DATABASE!$O$8),"3x D11",""))</f>
        <v/>
      </c>
      <c r="F2293" s="9" t="str">
        <f>IF('DATA ACCURATE'!N2296&lt;&gt;"",'DATA ACCURATE'!N2296,"")</f>
        <v/>
      </c>
      <c r="G2293" t="str">
        <f>IF(F2293="","",IF(F2293&lt;=DATABASE!$I$8,"UNYIL",IF(F2293&lt;=DATABASE!$J$8,"KECIL",IF(F2293&lt;DATABASE!$K$8,"TANGGUNG",IF(F2293&gt;=DATABASE!$K$8,"BESAR","")))))</f>
        <v/>
      </c>
      <c r="H2293" s="16" t="str">
        <f>IF('DATA ACCURATE'!J2296&lt;&gt;"",'DATA ACCURATE'!J2296,"")</f>
        <v/>
      </c>
      <c r="I2293" s="35" t="str">
        <f>IF(B2293&lt;&gt;"",IFERROR(VLOOKUP(B2293,'DATA TIMBANGAN'!G:M,7,FALSE),VLOOKUP(B2293,'DATA TIMBANGAN'!G:M,7)),"")</f>
        <v/>
      </c>
      <c r="J2293" s="25" t="str">
        <f>IF(H2293&lt;&gt;"",IFERROR(INDEX(DATABASE!$Z$19:$Z$38,MATCH(DATEVALUE(H2293),DATABASE!$AA$19:$AA$38,0)),INDEX(DATABASE!$Z$12:$Z$18,MATCH(WEEKDAY(H2293,2),DATABASE!$AA$12:$AA$18,0))),"")</f>
        <v/>
      </c>
      <c r="K2293" s="25" t="str">
        <f>IF('DATA ACCURATE'!V2296&lt;&gt;"",'DATA ACCURATE'!V2296,"")</f>
        <v/>
      </c>
      <c r="L2293" s="80" t="str">
        <f>IF($H2293="","",IF(OR($J2293="LIBUR",AND($L2292="LIBUR",$O2292=$O2293)),"LIBUR",IF(AND(OR($L2292="LUAR JAM KERJA 1",$L2292="LUAR JAM KERJA 2"),OR(OR(AND($H2292=$H2293,AND(OR($I2293&gt;DATABASE!$J$3,$I2293&lt;DATABASE!$J$6),((DATEVALUE($H2293)+$I2293)-(DATEVALUE($H2292)+$I2292))&lt;DATABASE!$J$6)),AND($H2292=$H2293,$O2292=$O2293,OR($I2293&gt;DATABASE!$J$6,$I2293&lt;DATABASE!$J$3))),AND(($H2293-$H2292)=1,OR($I2293&lt;DATABASE!$I$6,((DATEVALUE($H2293)+$I2293)-(DATEVALUE($H2292)+$I2292))&lt;DATABASE!$J$6))),$A2293=$A2292),"LUAR JAM KERJA 2",IF(AND(OR(WEEKDAY($H2293,2)=1,WEEKDAY($H2293,2)=2,WEEKDAY($H2293,2)=3,WEEKDAY($H2293,2)=4,WEEKDAY($H2293,2)=5),$I2293&lt;=DATABASE!$J$3,$I2293&gt;=DATABASE!$I$3),"JAM KERJA",IF(AND(WEEKDAY($H2293,2)=6,$I2293&lt;=DATABASE!$J$4,$I2293&gt;=DATABASE!$I$4),"JAM KERJA","LUAR JAM KERJA 1")))))</f>
        <v/>
      </c>
      <c r="M2293" s="33" t="str">
        <f>IF('DATA ACCURATE'!T2296&lt;&gt;"",IF('DATA ACCURATE'!T2296&gt;100,'DATA ACCURATE'!T2296/10,'DATA ACCURATE'!T2296),"")</f>
        <v/>
      </c>
      <c r="N2293" t="str">
        <f>IF(M2293="","",IF(M2293&lt;=DATABASE!$I$9,"LOKAL",IF(M2293&lt;DATABASE!$J$9,"LUAR KOTA 1",IF($M2293&gt;=DATABASE!$J$9,"LUAR KOTA 2",""))))</f>
        <v/>
      </c>
      <c r="O2293" s="38" t="str">
        <f>IF('DATA ACCURATE'!L2296&lt;&gt;"",'DATA ACCURATE'!L2296,"")</f>
        <v/>
      </c>
      <c r="Q2293" s="38">
        <f t="shared" si="246"/>
        <v>0</v>
      </c>
      <c r="R2293" s="38">
        <f t="shared" si="246"/>
        <v>0</v>
      </c>
      <c r="S2293" s="38">
        <f t="shared" si="246"/>
        <v>0</v>
      </c>
      <c r="T2293" s="38">
        <f t="shared" si="244"/>
        <v>0</v>
      </c>
      <c r="U2293" s="38">
        <f t="shared" si="247"/>
        <v>0</v>
      </c>
      <c r="V2293" s="38">
        <f t="shared" si="247"/>
        <v>0</v>
      </c>
      <c r="W2293" s="38">
        <f t="shared" si="247"/>
        <v>0</v>
      </c>
      <c r="X2293" s="38">
        <f t="shared" si="248"/>
        <v>0</v>
      </c>
      <c r="Y2293" s="38">
        <f t="shared" si="248"/>
        <v>0</v>
      </c>
      <c r="Z2293" s="38">
        <f t="shared" si="248"/>
        <v>0</v>
      </c>
      <c r="AA2293" s="38">
        <f t="shared" si="245"/>
        <v>0</v>
      </c>
      <c r="AB2293" s="38">
        <f t="shared" si="249"/>
        <v>0</v>
      </c>
      <c r="AC2293" s="38">
        <f t="shared" si="250"/>
        <v>0</v>
      </c>
      <c r="AD2293" s="38" t="str">
        <f t="shared" si="251"/>
        <v>000000000000</v>
      </c>
    </row>
    <row r="2294" spans="1:30">
      <c r="A2294" s="9" t="str">
        <f>IF('DATA ACCURATE'!A2297&lt;&gt;"",'DATA ACCURATE'!A2297,"")</f>
        <v/>
      </c>
      <c r="B2294" s="9" t="str">
        <f>IF('DATA ACCURATE'!D2297&lt;&gt;"",'DATA ACCURATE'!D2297,"")</f>
        <v/>
      </c>
      <c r="C2294" s="38" t="str">
        <f>IF($AD2294="000000000000","",INDEX(DATABASE!$W$12:$W$71,MATCH($AD2294,DATABASE!$V$12:$V$71,0)))</f>
        <v/>
      </c>
      <c r="D2294" s="34" t="str">
        <f>IF(C2294="","",IF(E2294="",INDEX(DATABASE!$AF$13:$AF$62,MATCH($C2294,DATABASE!$AC$13:$AC$62,0)),IF(E2294="2x D11",INDEX(DATABASE!$AF$13:$AF$62,MATCH($C2294,DATABASE!$AC$13:$AC$62,0))+2*DATABASE!$AF$62,IF(E2294="3x D11",INDEX(DATABASE!$AF$13:$AF$62,MATCH($C2294,DATABASE!$AC$13:$AC$62,0))+3*DATABASE!$AF$62,""))))</f>
        <v/>
      </c>
      <c r="E2294" s="38" t="str">
        <f>IF(AND($K2294="Y",$G2294&lt;&gt;"UNYIL",$F2294&lt;DATABASE!$O$8),"2x D11",IF(AND($K2294="Y",$G2294&lt;&gt;"UNYIL",$F2294&gt;=DATABASE!$O$8),"3x D11",""))</f>
        <v/>
      </c>
      <c r="F2294" s="9" t="str">
        <f>IF('DATA ACCURATE'!N2297&lt;&gt;"",'DATA ACCURATE'!N2297,"")</f>
        <v/>
      </c>
      <c r="G2294" t="str">
        <f>IF(F2294="","",IF(F2294&lt;=DATABASE!$I$8,"UNYIL",IF(F2294&lt;=DATABASE!$J$8,"KECIL",IF(F2294&lt;DATABASE!$K$8,"TANGGUNG",IF(F2294&gt;=DATABASE!$K$8,"BESAR","")))))</f>
        <v/>
      </c>
      <c r="H2294" s="16" t="str">
        <f>IF('DATA ACCURATE'!J2297&lt;&gt;"",'DATA ACCURATE'!J2297,"")</f>
        <v/>
      </c>
      <c r="I2294" s="35" t="str">
        <f>IF(B2294&lt;&gt;"",IFERROR(VLOOKUP(B2294,'DATA TIMBANGAN'!G:M,7,FALSE),VLOOKUP(B2294,'DATA TIMBANGAN'!G:M,7)),"")</f>
        <v/>
      </c>
      <c r="J2294" s="25" t="str">
        <f>IF(H2294&lt;&gt;"",IFERROR(INDEX(DATABASE!$Z$19:$Z$38,MATCH(DATEVALUE(H2294),DATABASE!$AA$19:$AA$38,0)),INDEX(DATABASE!$Z$12:$Z$18,MATCH(WEEKDAY(H2294,2),DATABASE!$AA$12:$AA$18,0))),"")</f>
        <v/>
      </c>
      <c r="K2294" s="25" t="str">
        <f>IF('DATA ACCURATE'!V2297&lt;&gt;"",'DATA ACCURATE'!V2297,"")</f>
        <v/>
      </c>
      <c r="L2294" s="80" t="str">
        <f>IF($H2294="","",IF(OR($J2294="LIBUR",AND($L2293="LIBUR",$O2293=$O2294)),"LIBUR",IF(AND(OR($L2293="LUAR JAM KERJA 1",$L2293="LUAR JAM KERJA 2"),OR(OR(AND($H2293=$H2294,AND(OR($I2294&gt;DATABASE!$J$3,$I2294&lt;DATABASE!$J$6),((DATEVALUE($H2294)+$I2294)-(DATEVALUE($H2293)+$I2293))&lt;DATABASE!$J$6)),AND($H2293=$H2294,$O2293=$O2294,OR($I2294&gt;DATABASE!$J$6,$I2294&lt;DATABASE!$J$3))),AND(($H2294-$H2293)=1,OR($I2294&lt;DATABASE!$I$6,((DATEVALUE($H2294)+$I2294)-(DATEVALUE($H2293)+$I2293))&lt;DATABASE!$J$6))),$A2294=$A2293),"LUAR JAM KERJA 2",IF(AND(OR(WEEKDAY($H2294,2)=1,WEEKDAY($H2294,2)=2,WEEKDAY($H2294,2)=3,WEEKDAY($H2294,2)=4,WEEKDAY($H2294,2)=5),$I2294&lt;=DATABASE!$J$3,$I2294&gt;=DATABASE!$I$3),"JAM KERJA",IF(AND(WEEKDAY($H2294,2)=6,$I2294&lt;=DATABASE!$J$4,$I2294&gt;=DATABASE!$I$4),"JAM KERJA","LUAR JAM KERJA 1")))))</f>
        <v/>
      </c>
      <c r="M2294" s="33" t="str">
        <f>IF('DATA ACCURATE'!T2297&lt;&gt;"",IF('DATA ACCURATE'!T2297&gt;100,'DATA ACCURATE'!T2297/10,'DATA ACCURATE'!T2297),"")</f>
        <v/>
      </c>
      <c r="N2294" t="str">
        <f>IF(M2294="","",IF(M2294&lt;=DATABASE!$I$9,"LOKAL",IF(M2294&lt;DATABASE!$J$9,"LUAR KOTA 1",IF($M2294&gt;=DATABASE!$J$9,"LUAR KOTA 2",""))))</f>
        <v/>
      </c>
      <c r="O2294" s="38" t="str">
        <f>IF('DATA ACCURATE'!L2297&lt;&gt;"",'DATA ACCURATE'!L2297,"")</f>
        <v/>
      </c>
      <c r="Q2294" s="38">
        <f t="shared" si="246"/>
        <v>0</v>
      </c>
      <c r="R2294" s="38">
        <f t="shared" si="246"/>
        <v>0</v>
      </c>
      <c r="S2294" s="38">
        <f t="shared" si="246"/>
        <v>0</v>
      </c>
      <c r="T2294" s="38">
        <f t="shared" si="244"/>
        <v>0</v>
      </c>
      <c r="U2294" s="38">
        <f t="shared" si="247"/>
        <v>0</v>
      </c>
      <c r="V2294" s="38">
        <f t="shared" si="247"/>
        <v>0</v>
      </c>
      <c r="W2294" s="38">
        <f t="shared" si="247"/>
        <v>0</v>
      </c>
      <c r="X2294" s="38">
        <f t="shared" si="248"/>
        <v>0</v>
      </c>
      <c r="Y2294" s="38">
        <f t="shared" si="248"/>
        <v>0</v>
      </c>
      <c r="Z2294" s="38">
        <f t="shared" si="248"/>
        <v>0</v>
      </c>
      <c r="AA2294" s="38">
        <f t="shared" si="245"/>
        <v>0</v>
      </c>
      <c r="AB2294" s="38">
        <f t="shared" si="249"/>
        <v>0</v>
      </c>
      <c r="AC2294" s="38">
        <f t="shared" si="250"/>
        <v>0</v>
      </c>
      <c r="AD2294" s="38" t="str">
        <f t="shared" si="251"/>
        <v>000000000000</v>
      </c>
    </row>
    <row r="2295" spans="1:30">
      <c r="A2295" s="9" t="str">
        <f>IF('DATA ACCURATE'!A2298&lt;&gt;"",'DATA ACCURATE'!A2298,"")</f>
        <v/>
      </c>
      <c r="B2295" s="9" t="str">
        <f>IF('DATA ACCURATE'!D2298&lt;&gt;"",'DATA ACCURATE'!D2298,"")</f>
        <v/>
      </c>
      <c r="C2295" s="38" t="str">
        <f>IF($AD2295="000000000000","",INDEX(DATABASE!$W$12:$W$71,MATCH($AD2295,DATABASE!$V$12:$V$71,0)))</f>
        <v/>
      </c>
      <c r="D2295" s="34" t="str">
        <f>IF(C2295="","",IF(E2295="",INDEX(DATABASE!$AF$13:$AF$62,MATCH($C2295,DATABASE!$AC$13:$AC$62,0)),IF(E2295="2x D11",INDEX(DATABASE!$AF$13:$AF$62,MATCH($C2295,DATABASE!$AC$13:$AC$62,0))+2*DATABASE!$AF$62,IF(E2295="3x D11",INDEX(DATABASE!$AF$13:$AF$62,MATCH($C2295,DATABASE!$AC$13:$AC$62,0))+3*DATABASE!$AF$62,""))))</f>
        <v/>
      </c>
      <c r="E2295" s="38" t="str">
        <f>IF(AND($K2295="Y",$G2295&lt;&gt;"UNYIL",$F2295&lt;DATABASE!$O$8),"2x D11",IF(AND($K2295="Y",$G2295&lt;&gt;"UNYIL",$F2295&gt;=DATABASE!$O$8),"3x D11",""))</f>
        <v/>
      </c>
      <c r="F2295" s="9" t="str">
        <f>IF('DATA ACCURATE'!N2298&lt;&gt;"",'DATA ACCURATE'!N2298,"")</f>
        <v/>
      </c>
      <c r="G2295" t="str">
        <f>IF(F2295="","",IF(F2295&lt;=DATABASE!$I$8,"UNYIL",IF(F2295&lt;=DATABASE!$J$8,"KECIL",IF(F2295&lt;DATABASE!$K$8,"TANGGUNG",IF(F2295&gt;=DATABASE!$K$8,"BESAR","")))))</f>
        <v/>
      </c>
      <c r="H2295" s="16" t="str">
        <f>IF('DATA ACCURATE'!J2298&lt;&gt;"",'DATA ACCURATE'!J2298,"")</f>
        <v/>
      </c>
      <c r="I2295" s="35" t="str">
        <f>IF(B2295&lt;&gt;"",IFERROR(VLOOKUP(B2295,'DATA TIMBANGAN'!G:M,7,FALSE),VLOOKUP(B2295,'DATA TIMBANGAN'!G:M,7)),"")</f>
        <v/>
      </c>
      <c r="J2295" s="25" t="str">
        <f>IF(H2295&lt;&gt;"",IFERROR(INDEX(DATABASE!$Z$19:$Z$38,MATCH(DATEVALUE(H2295),DATABASE!$AA$19:$AA$38,0)),INDEX(DATABASE!$Z$12:$Z$18,MATCH(WEEKDAY(H2295,2),DATABASE!$AA$12:$AA$18,0))),"")</f>
        <v/>
      </c>
      <c r="K2295" s="25" t="str">
        <f>IF('DATA ACCURATE'!V2298&lt;&gt;"",'DATA ACCURATE'!V2298,"")</f>
        <v/>
      </c>
      <c r="L2295" s="80" t="str">
        <f>IF($H2295="","",IF(OR($J2295="LIBUR",AND($L2294="LIBUR",$O2294=$O2295)),"LIBUR",IF(AND(OR($L2294="LUAR JAM KERJA 1",$L2294="LUAR JAM KERJA 2"),OR(OR(AND($H2294=$H2295,AND(OR($I2295&gt;DATABASE!$J$3,$I2295&lt;DATABASE!$J$6),((DATEVALUE($H2295)+$I2295)-(DATEVALUE($H2294)+$I2294))&lt;DATABASE!$J$6)),AND($H2294=$H2295,$O2294=$O2295,OR($I2295&gt;DATABASE!$J$6,$I2295&lt;DATABASE!$J$3))),AND(($H2295-$H2294)=1,OR($I2295&lt;DATABASE!$I$6,((DATEVALUE($H2295)+$I2295)-(DATEVALUE($H2294)+$I2294))&lt;DATABASE!$J$6))),$A2295=$A2294),"LUAR JAM KERJA 2",IF(AND(OR(WEEKDAY($H2295,2)=1,WEEKDAY($H2295,2)=2,WEEKDAY($H2295,2)=3,WEEKDAY($H2295,2)=4,WEEKDAY($H2295,2)=5),$I2295&lt;=DATABASE!$J$3,$I2295&gt;=DATABASE!$I$3),"JAM KERJA",IF(AND(WEEKDAY($H2295,2)=6,$I2295&lt;=DATABASE!$J$4,$I2295&gt;=DATABASE!$I$4),"JAM KERJA","LUAR JAM KERJA 1")))))</f>
        <v/>
      </c>
      <c r="M2295" s="33" t="str">
        <f>IF('DATA ACCURATE'!T2298&lt;&gt;"",IF('DATA ACCURATE'!T2298&gt;100,'DATA ACCURATE'!T2298/10,'DATA ACCURATE'!T2298),"")</f>
        <v/>
      </c>
      <c r="N2295" t="str">
        <f>IF(M2295="","",IF(M2295&lt;=DATABASE!$I$9,"LOKAL",IF(M2295&lt;DATABASE!$J$9,"LUAR KOTA 1",IF($M2295&gt;=DATABASE!$J$9,"LUAR KOTA 2",""))))</f>
        <v/>
      </c>
      <c r="O2295" s="38" t="str">
        <f>IF('DATA ACCURATE'!L2298&lt;&gt;"",'DATA ACCURATE'!L2298,"")</f>
        <v/>
      </c>
      <c r="Q2295" s="38">
        <f t="shared" si="246"/>
        <v>0</v>
      </c>
      <c r="R2295" s="38">
        <f t="shared" si="246"/>
        <v>0</v>
      </c>
      <c r="S2295" s="38">
        <f t="shared" si="246"/>
        <v>0</v>
      </c>
      <c r="T2295" s="38">
        <f t="shared" si="244"/>
        <v>0</v>
      </c>
      <c r="U2295" s="38">
        <f t="shared" si="247"/>
        <v>0</v>
      </c>
      <c r="V2295" s="38">
        <f t="shared" si="247"/>
        <v>0</v>
      </c>
      <c r="W2295" s="38">
        <f t="shared" si="247"/>
        <v>0</v>
      </c>
      <c r="X2295" s="38">
        <f t="shared" si="248"/>
        <v>0</v>
      </c>
      <c r="Y2295" s="38">
        <f t="shared" si="248"/>
        <v>0</v>
      </c>
      <c r="Z2295" s="38">
        <f t="shared" si="248"/>
        <v>0</v>
      </c>
      <c r="AA2295" s="38">
        <f t="shared" si="245"/>
        <v>0</v>
      </c>
      <c r="AB2295" s="38">
        <f t="shared" si="249"/>
        <v>0</v>
      </c>
      <c r="AC2295" s="38">
        <f t="shared" si="250"/>
        <v>0</v>
      </c>
      <c r="AD2295" s="38" t="str">
        <f t="shared" si="251"/>
        <v>000000000000</v>
      </c>
    </row>
    <row r="2296" spans="1:30">
      <c r="A2296" s="9" t="str">
        <f>IF('DATA ACCURATE'!A2299&lt;&gt;"",'DATA ACCURATE'!A2299,"")</f>
        <v/>
      </c>
      <c r="B2296" s="9" t="str">
        <f>IF('DATA ACCURATE'!D2299&lt;&gt;"",'DATA ACCURATE'!D2299,"")</f>
        <v/>
      </c>
      <c r="C2296" s="38" t="str">
        <f>IF($AD2296="000000000000","",INDEX(DATABASE!$W$12:$W$71,MATCH($AD2296,DATABASE!$V$12:$V$71,0)))</f>
        <v/>
      </c>
      <c r="D2296" s="34" t="str">
        <f>IF(C2296="","",IF(E2296="",INDEX(DATABASE!$AF$13:$AF$62,MATCH($C2296,DATABASE!$AC$13:$AC$62,0)),IF(E2296="2x D11",INDEX(DATABASE!$AF$13:$AF$62,MATCH($C2296,DATABASE!$AC$13:$AC$62,0))+2*DATABASE!$AF$62,IF(E2296="3x D11",INDEX(DATABASE!$AF$13:$AF$62,MATCH($C2296,DATABASE!$AC$13:$AC$62,0))+3*DATABASE!$AF$62,""))))</f>
        <v/>
      </c>
      <c r="E2296" s="38" t="str">
        <f>IF(AND($K2296="Y",$G2296&lt;&gt;"UNYIL",$F2296&lt;DATABASE!$O$8),"2x D11",IF(AND($K2296="Y",$G2296&lt;&gt;"UNYIL",$F2296&gt;=DATABASE!$O$8),"3x D11",""))</f>
        <v/>
      </c>
      <c r="F2296" s="9" t="str">
        <f>IF('DATA ACCURATE'!N2299&lt;&gt;"",'DATA ACCURATE'!N2299,"")</f>
        <v/>
      </c>
      <c r="G2296" t="str">
        <f>IF(F2296="","",IF(F2296&lt;=DATABASE!$I$8,"UNYIL",IF(F2296&lt;=DATABASE!$J$8,"KECIL",IF(F2296&lt;DATABASE!$K$8,"TANGGUNG",IF(F2296&gt;=DATABASE!$K$8,"BESAR","")))))</f>
        <v/>
      </c>
      <c r="H2296" s="16" t="str">
        <f>IF('DATA ACCURATE'!J2299&lt;&gt;"",'DATA ACCURATE'!J2299,"")</f>
        <v/>
      </c>
      <c r="I2296" s="35" t="str">
        <f>IF(B2296&lt;&gt;"",IFERROR(VLOOKUP(B2296,'DATA TIMBANGAN'!G:M,7,FALSE),VLOOKUP(B2296,'DATA TIMBANGAN'!G:M,7)),"")</f>
        <v/>
      </c>
      <c r="J2296" s="25" t="str">
        <f>IF(H2296&lt;&gt;"",IFERROR(INDEX(DATABASE!$Z$19:$Z$38,MATCH(DATEVALUE(H2296),DATABASE!$AA$19:$AA$38,0)),INDEX(DATABASE!$Z$12:$Z$18,MATCH(WEEKDAY(H2296,2),DATABASE!$AA$12:$AA$18,0))),"")</f>
        <v/>
      </c>
      <c r="K2296" s="25" t="str">
        <f>IF('DATA ACCURATE'!V2299&lt;&gt;"",'DATA ACCURATE'!V2299,"")</f>
        <v/>
      </c>
      <c r="L2296" s="80" t="str">
        <f>IF($H2296="","",IF(OR($J2296="LIBUR",AND($L2295="LIBUR",$O2295=$O2296)),"LIBUR",IF(AND(OR($L2295="LUAR JAM KERJA 1",$L2295="LUAR JAM KERJA 2"),OR(OR(AND($H2295=$H2296,AND(OR($I2296&gt;DATABASE!$J$3,$I2296&lt;DATABASE!$J$6),((DATEVALUE($H2296)+$I2296)-(DATEVALUE($H2295)+$I2295))&lt;DATABASE!$J$6)),AND($H2295=$H2296,$O2295=$O2296,OR($I2296&gt;DATABASE!$J$6,$I2296&lt;DATABASE!$J$3))),AND(($H2296-$H2295)=1,OR($I2296&lt;DATABASE!$I$6,((DATEVALUE($H2296)+$I2296)-(DATEVALUE($H2295)+$I2295))&lt;DATABASE!$J$6))),$A2296=$A2295),"LUAR JAM KERJA 2",IF(AND(OR(WEEKDAY($H2296,2)=1,WEEKDAY($H2296,2)=2,WEEKDAY($H2296,2)=3,WEEKDAY($H2296,2)=4,WEEKDAY($H2296,2)=5),$I2296&lt;=DATABASE!$J$3,$I2296&gt;=DATABASE!$I$3),"JAM KERJA",IF(AND(WEEKDAY($H2296,2)=6,$I2296&lt;=DATABASE!$J$4,$I2296&gt;=DATABASE!$I$4),"JAM KERJA","LUAR JAM KERJA 1")))))</f>
        <v/>
      </c>
      <c r="M2296" s="33" t="str">
        <f>IF('DATA ACCURATE'!T2299&lt;&gt;"",IF('DATA ACCURATE'!T2299&gt;100,'DATA ACCURATE'!T2299/10,'DATA ACCURATE'!T2299),"")</f>
        <v/>
      </c>
      <c r="N2296" t="str">
        <f>IF(M2296="","",IF(M2296&lt;=DATABASE!$I$9,"LOKAL",IF(M2296&lt;DATABASE!$J$9,"LUAR KOTA 1",IF($M2296&gt;=DATABASE!$J$9,"LUAR KOTA 2",""))))</f>
        <v/>
      </c>
      <c r="O2296" s="38" t="str">
        <f>IF('DATA ACCURATE'!L2299&lt;&gt;"",'DATA ACCURATE'!L2299,"")</f>
        <v/>
      </c>
      <c r="Q2296" s="38">
        <f t="shared" si="246"/>
        <v>0</v>
      </c>
      <c r="R2296" s="38">
        <f t="shared" si="246"/>
        <v>0</v>
      </c>
      <c r="S2296" s="38">
        <f t="shared" si="246"/>
        <v>0</v>
      </c>
      <c r="T2296" s="38">
        <f t="shared" si="244"/>
        <v>0</v>
      </c>
      <c r="U2296" s="38">
        <f t="shared" si="247"/>
        <v>0</v>
      </c>
      <c r="V2296" s="38">
        <f t="shared" si="247"/>
        <v>0</v>
      </c>
      <c r="W2296" s="38">
        <f t="shared" si="247"/>
        <v>0</v>
      </c>
      <c r="X2296" s="38">
        <f t="shared" si="248"/>
        <v>0</v>
      </c>
      <c r="Y2296" s="38">
        <f t="shared" si="248"/>
        <v>0</v>
      </c>
      <c r="Z2296" s="38">
        <f t="shared" si="248"/>
        <v>0</v>
      </c>
      <c r="AA2296" s="38">
        <f t="shared" si="245"/>
        <v>0</v>
      </c>
      <c r="AB2296" s="38">
        <f t="shared" si="249"/>
        <v>0</v>
      </c>
      <c r="AC2296" s="38">
        <f t="shared" si="250"/>
        <v>0</v>
      </c>
      <c r="AD2296" s="38" t="str">
        <f t="shared" si="251"/>
        <v>000000000000</v>
      </c>
    </row>
    <row r="2297" spans="1:30">
      <c r="A2297" s="9" t="str">
        <f>IF('DATA ACCURATE'!A2300&lt;&gt;"",'DATA ACCURATE'!A2300,"")</f>
        <v/>
      </c>
      <c r="B2297" s="9" t="str">
        <f>IF('DATA ACCURATE'!D2300&lt;&gt;"",'DATA ACCURATE'!D2300,"")</f>
        <v/>
      </c>
      <c r="C2297" s="38" t="str">
        <f>IF($AD2297="000000000000","",INDEX(DATABASE!$W$12:$W$71,MATCH($AD2297,DATABASE!$V$12:$V$71,0)))</f>
        <v/>
      </c>
      <c r="D2297" s="34" t="str">
        <f>IF(C2297="","",IF(E2297="",INDEX(DATABASE!$AF$13:$AF$62,MATCH($C2297,DATABASE!$AC$13:$AC$62,0)),IF(E2297="2x D11",INDEX(DATABASE!$AF$13:$AF$62,MATCH($C2297,DATABASE!$AC$13:$AC$62,0))+2*DATABASE!$AF$62,IF(E2297="3x D11",INDEX(DATABASE!$AF$13:$AF$62,MATCH($C2297,DATABASE!$AC$13:$AC$62,0))+3*DATABASE!$AF$62,""))))</f>
        <v/>
      </c>
      <c r="E2297" s="38" t="str">
        <f>IF(AND($K2297="Y",$G2297&lt;&gt;"UNYIL",$F2297&lt;DATABASE!$O$8),"2x D11",IF(AND($K2297="Y",$G2297&lt;&gt;"UNYIL",$F2297&gt;=DATABASE!$O$8),"3x D11",""))</f>
        <v/>
      </c>
      <c r="F2297" s="9" t="str">
        <f>IF('DATA ACCURATE'!N2300&lt;&gt;"",'DATA ACCURATE'!N2300,"")</f>
        <v/>
      </c>
      <c r="G2297" t="str">
        <f>IF(F2297="","",IF(F2297&lt;=DATABASE!$I$8,"UNYIL",IF(F2297&lt;=DATABASE!$J$8,"KECIL",IF(F2297&lt;DATABASE!$K$8,"TANGGUNG",IF(F2297&gt;=DATABASE!$K$8,"BESAR","")))))</f>
        <v/>
      </c>
      <c r="H2297" s="16" t="str">
        <f>IF('DATA ACCURATE'!J2300&lt;&gt;"",'DATA ACCURATE'!J2300,"")</f>
        <v/>
      </c>
      <c r="I2297" s="35" t="str">
        <f>IF(B2297&lt;&gt;"",IFERROR(VLOOKUP(B2297,'DATA TIMBANGAN'!G:M,7,FALSE),VLOOKUP(B2297,'DATA TIMBANGAN'!G:M,7)),"")</f>
        <v/>
      </c>
      <c r="J2297" s="25" t="str">
        <f>IF(H2297&lt;&gt;"",IFERROR(INDEX(DATABASE!$Z$19:$Z$38,MATCH(DATEVALUE(H2297),DATABASE!$AA$19:$AA$38,0)),INDEX(DATABASE!$Z$12:$Z$18,MATCH(WEEKDAY(H2297,2),DATABASE!$AA$12:$AA$18,0))),"")</f>
        <v/>
      </c>
      <c r="K2297" s="25" t="str">
        <f>IF('DATA ACCURATE'!V2300&lt;&gt;"",'DATA ACCURATE'!V2300,"")</f>
        <v/>
      </c>
      <c r="L2297" s="80" t="str">
        <f>IF($H2297="","",IF(OR($J2297="LIBUR",AND($L2296="LIBUR",$O2296=$O2297)),"LIBUR",IF(AND(OR($L2296="LUAR JAM KERJA 1",$L2296="LUAR JAM KERJA 2"),OR(OR(AND($H2296=$H2297,AND(OR($I2297&gt;DATABASE!$J$3,$I2297&lt;DATABASE!$J$6),((DATEVALUE($H2297)+$I2297)-(DATEVALUE($H2296)+$I2296))&lt;DATABASE!$J$6)),AND($H2296=$H2297,$O2296=$O2297,OR($I2297&gt;DATABASE!$J$6,$I2297&lt;DATABASE!$J$3))),AND(($H2297-$H2296)=1,OR($I2297&lt;DATABASE!$I$6,((DATEVALUE($H2297)+$I2297)-(DATEVALUE($H2296)+$I2296))&lt;DATABASE!$J$6))),$A2297=$A2296),"LUAR JAM KERJA 2",IF(AND(OR(WEEKDAY($H2297,2)=1,WEEKDAY($H2297,2)=2,WEEKDAY($H2297,2)=3,WEEKDAY($H2297,2)=4,WEEKDAY($H2297,2)=5),$I2297&lt;=DATABASE!$J$3,$I2297&gt;=DATABASE!$I$3),"JAM KERJA",IF(AND(WEEKDAY($H2297,2)=6,$I2297&lt;=DATABASE!$J$4,$I2297&gt;=DATABASE!$I$4),"JAM KERJA","LUAR JAM KERJA 1")))))</f>
        <v/>
      </c>
      <c r="M2297" s="33" t="str">
        <f>IF('DATA ACCURATE'!T2300&lt;&gt;"",IF('DATA ACCURATE'!T2300&gt;100,'DATA ACCURATE'!T2300/10,'DATA ACCURATE'!T2300),"")</f>
        <v/>
      </c>
      <c r="N2297" t="str">
        <f>IF(M2297="","",IF(M2297&lt;=DATABASE!$I$9,"LOKAL",IF(M2297&lt;DATABASE!$J$9,"LUAR KOTA 1",IF($M2297&gt;=DATABASE!$J$9,"LUAR KOTA 2",""))))</f>
        <v/>
      </c>
      <c r="O2297" s="38" t="str">
        <f>IF('DATA ACCURATE'!L2300&lt;&gt;"",'DATA ACCURATE'!L2300,"")</f>
        <v/>
      </c>
      <c r="Q2297" s="38">
        <f t="shared" si="246"/>
        <v>0</v>
      </c>
      <c r="R2297" s="38">
        <f t="shared" si="246"/>
        <v>0</v>
      </c>
      <c r="S2297" s="38">
        <f t="shared" si="246"/>
        <v>0</v>
      </c>
      <c r="T2297" s="38">
        <f t="shared" si="244"/>
        <v>0</v>
      </c>
      <c r="U2297" s="38">
        <f t="shared" si="247"/>
        <v>0</v>
      </c>
      <c r="V2297" s="38">
        <f t="shared" si="247"/>
        <v>0</v>
      </c>
      <c r="W2297" s="38">
        <f t="shared" si="247"/>
        <v>0</v>
      </c>
      <c r="X2297" s="38">
        <f t="shared" si="248"/>
        <v>0</v>
      </c>
      <c r="Y2297" s="38">
        <f t="shared" si="248"/>
        <v>0</v>
      </c>
      <c r="Z2297" s="38">
        <f t="shared" si="248"/>
        <v>0</v>
      </c>
      <c r="AA2297" s="38">
        <f t="shared" si="245"/>
        <v>0</v>
      </c>
      <c r="AB2297" s="38">
        <f t="shared" si="249"/>
        <v>0</v>
      </c>
      <c r="AC2297" s="38">
        <f t="shared" si="250"/>
        <v>0</v>
      </c>
      <c r="AD2297" s="38" t="str">
        <f t="shared" si="251"/>
        <v>000000000000</v>
      </c>
    </row>
    <row r="2298" spans="1:30">
      <c r="A2298" s="9" t="str">
        <f>IF('DATA ACCURATE'!A2301&lt;&gt;"",'DATA ACCURATE'!A2301,"")</f>
        <v/>
      </c>
      <c r="B2298" s="9" t="str">
        <f>IF('DATA ACCURATE'!D2301&lt;&gt;"",'DATA ACCURATE'!D2301,"")</f>
        <v/>
      </c>
      <c r="C2298" s="38" t="str">
        <f>IF($AD2298="000000000000","",INDEX(DATABASE!$W$12:$W$71,MATCH($AD2298,DATABASE!$V$12:$V$71,0)))</f>
        <v/>
      </c>
      <c r="D2298" s="34" t="str">
        <f>IF(C2298="","",IF(E2298="",INDEX(DATABASE!$AF$13:$AF$62,MATCH($C2298,DATABASE!$AC$13:$AC$62,0)),IF(E2298="2x D11",INDEX(DATABASE!$AF$13:$AF$62,MATCH($C2298,DATABASE!$AC$13:$AC$62,0))+2*DATABASE!$AF$62,IF(E2298="3x D11",INDEX(DATABASE!$AF$13:$AF$62,MATCH($C2298,DATABASE!$AC$13:$AC$62,0))+3*DATABASE!$AF$62,""))))</f>
        <v/>
      </c>
      <c r="E2298" s="38" t="str">
        <f>IF(AND($K2298="Y",$G2298&lt;&gt;"UNYIL",$F2298&lt;DATABASE!$O$8),"2x D11",IF(AND($K2298="Y",$G2298&lt;&gt;"UNYIL",$F2298&gt;=DATABASE!$O$8),"3x D11",""))</f>
        <v/>
      </c>
      <c r="F2298" s="9" t="str">
        <f>IF('DATA ACCURATE'!N2301&lt;&gt;"",'DATA ACCURATE'!N2301,"")</f>
        <v/>
      </c>
      <c r="G2298" t="str">
        <f>IF(F2298="","",IF(F2298&lt;=DATABASE!$I$8,"UNYIL",IF(F2298&lt;=DATABASE!$J$8,"KECIL",IF(F2298&lt;DATABASE!$K$8,"TANGGUNG",IF(F2298&gt;=DATABASE!$K$8,"BESAR","")))))</f>
        <v/>
      </c>
      <c r="H2298" s="16" t="str">
        <f>IF('DATA ACCURATE'!J2301&lt;&gt;"",'DATA ACCURATE'!J2301,"")</f>
        <v/>
      </c>
      <c r="I2298" s="35" t="str">
        <f>IF(B2298&lt;&gt;"",IFERROR(VLOOKUP(B2298,'DATA TIMBANGAN'!G:M,7,FALSE),VLOOKUP(B2298,'DATA TIMBANGAN'!G:M,7)),"")</f>
        <v/>
      </c>
      <c r="J2298" s="25" t="str">
        <f>IF(H2298&lt;&gt;"",IFERROR(INDEX(DATABASE!$Z$19:$Z$38,MATCH(DATEVALUE(H2298),DATABASE!$AA$19:$AA$38,0)),INDEX(DATABASE!$Z$12:$Z$18,MATCH(WEEKDAY(H2298,2),DATABASE!$AA$12:$AA$18,0))),"")</f>
        <v/>
      </c>
      <c r="K2298" s="25" t="str">
        <f>IF('DATA ACCURATE'!V2301&lt;&gt;"",'DATA ACCURATE'!V2301,"")</f>
        <v/>
      </c>
      <c r="L2298" s="80" t="str">
        <f>IF($H2298="","",IF(OR($J2298="LIBUR",AND($L2297="LIBUR",$O2297=$O2298)),"LIBUR",IF(AND(OR($L2297="LUAR JAM KERJA 1",$L2297="LUAR JAM KERJA 2"),OR(OR(AND($H2297=$H2298,AND(OR($I2298&gt;DATABASE!$J$3,$I2298&lt;DATABASE!$J$6),((DATEVALUE($H2298)+$I2298)-(DATEVALUE($H2297)+$I2297))&lt;DATABASE!$J$6)),AND($H2297=$H2298,$O2297=$O2298,OR($I2298&gt;DATABASE!$J$6,$I2298&lt;DATABASE!$J$3))),AND(($H2298-$H2297)=1,OR($I2298&lt;DATABASE!$I$6,((DATEVALUE($H2298)+$I2298)-(DATEVALUE($H2297)+$I2297))&lt;DATABASE!$J$6))),$A2298=$A2297),"LUAR JAM KERJA 2",IF(AND(OR(WEEKDAY($H2298,2)=1,WEEKDAY($H2298,2)=2,WEEKDAY($H2298,2)=3,WEEKDAY($H2298,2)=4,WEEKDAY($H2298,2)=5),$I2298&lt;=DATABASE!$J$3,$I2298&gt;=DATABASE!$I$3),"JAM KERJA",IF(AND(WEEKDAY($H2298,2)=6,$I2298&lt;=DATABASE!$J$4,$I2298&gt;=DATABASE!$I$4),"JAM KERJA","LUAR JAM KERJA 1")))))</f>
        <v/>
      </c>
      <c r="M2298" s="33" t="str">
        <f>IF('DATA ACCURATE'!T2301&lt;&gt;"",IF('DATA ACCURATE'!T2301&gt;100,'DATA ACCURATE'!T2301/10,'DATA ACCURATE'!T2301),"")</f>
        <v/>
      </c>
      <c r="N2298" t="str">
        <f>IF(M2298="","",IF(M2298&lt;=DATABASE!$I$9,"LOKAL",IF(M2298&lt;DATABASE!$J$9,"LUAR KOTA 1",IF($M2298&gt;=DATABASE!$J$9,"LUAR KOTA 2",""))))</f>
        <v/>
      </c>
      <c r="O2298" s="38" t="str">
        <f>IF('DATA ACCURATE'!L2301&lt;&gt;"",'DATA ACCURATE'!L2301,"")</f>
        <v/>
      </c>
      <c r="Q2298" s="38">
        <f t="shared" si="246"/>
        <v>0</v>
      </c>
      <c r="R2298" s="38">
        <f t="shared" si="246"/>
        <v>0</v>
      </c>
      <c r="S2298" s="38">
        <f t="shared" si="246"/>
        <v>0</v>
      </c>
      <c r="T2298" s="38">
        <f t="shared" si="244"/>
        <v>0</v>
      </c>
      <c r="U2298" s="38">
        <f t="shared" si="247"/>
        <v>0</v>
      </c>
      <c r="V2298" s="38">
        <f t="shared" si="247"/>
        <v>0</v>
      </c>
      <c r="W2298" s="38">
        <f t="shared" si="247"/>
        <v>0</v>
      </c>
      <c r="X2298" s="38">
        <f t="shared" si="248"/>
        <v>0</v>
      </c>
      <c r="Y2298" s="38">
        <f t="shared" si="248"/>
        <v>0</v>
      </c>
      <c r="Z2298" s="38">
        <f t="shared" si="248"/>
        <v>0</v>
      </c>
      <c r="AA2298" s="38">
        <f t="shared" si="245"/>
        <v>0</v>
      </c>
      <c r="AB2298" s="38">
        <f t="shared" si="249"/>
        <v>0</v>
      </c>
      <c r="AC2298" s="38">
        <f t="shared" si="250"/>
        <v>0</v>
      </c>
      <c r="AD2298" s="38" t="str">
        <f t="shared" si="251"/>
        <v>000000000000</v>
      </c>
    </row>
    <row r="2299" spans="1:30">
      <c r="A2299" s="9" t="str">
        <f>IF('DATA ACCURATE'!A2302&lt;&gt;"",'DATA ACCURATE'!A2302,"")</f>
        <v/>
      </c>
      <c r="B2299" s="9" t="str">
        <f>IF('DATA ACCURATE'!D2302&lt;&gt;"",'DATA ACCURATE'!D2302,"")</f>
        <v/>
      </c>
      <c r="C2299" s="38" t="str">
        <f>IF($AD2299="000000000000","",INDEX(DATABASE!$W$12:$W$71,MATCH($AD2299,DATABASE!$V$12:$V$71,0)))</f>
        <v/>
      </c>
      <c r="D2299" s="34" t="str">
        <f>IF(C2299="","",IF(E2299="",INDEX(DATABASE!$AF$13:$AF$62,MATCH($C2299,DATABASE!$AC$13:$AC$62,0)),IF(E2299="2x D11",INDEX(DATABASE!$AF$13:$AF$62,MATCH($C2299,DATABASE!$AC$13:$AC$62,0))+2*DATABASE!$AF$62,IF(E2299="3x D11",INDEX(DATABASE!$AF$13:$AF$62,MATCH($C2299,DATABASE!$AC$13:$AC$62,0))+3*DATABASE!$AF$62,""))))</f>
        <v/>
      </c>
      <c r="E2299" s="38" t="str">
        <f>IF(AND($K2299="Y",$G2299&lt;&gt;"UNYIL",$F2299&lt;DATABASE!$O$8),"2x D11",IF(AND($K2299="Y",$G2299&lt;&gt;"UNYIL",$F2299&gt;=DATABASE!$O$8),"3x D11",""))</f>
        <v/>
      </c>
      <c r="F2299" s="9" t="str">
        <f>IF('DATA ACCURATE'!N2302&lt;&gt;"",'DATA ACCURATE'!N2302,"")</f>
        <v/>
      </c>
      <c r="G2299" t="str">
        <f>IF(F2299="","",IF(F2299&lt;=DATABASE!$I$8,"UNYIL",IF(F2299&lt;=DATABASE!$J$8,"KECIL",IF(F2299&lt;DATABASE!$K$8,"TANGGUNG",IF(F2299&gt;=DATABASE!$K$8,"BESAR","")))))</f>
        <v/>
      </c>
      <c r="H2299" s="16" t="str">
        <f>IF('DATA ACCURATE'!J2302&lt;&gt;"",'DATA ACCURATE'!J2302,"")</f>
        <v/>
      </c>
      <c r="I2299" s="35" t="str">
        <f>IF(B2299&lt;&gt;"",IFERROR(VLOOKUP(B2299,'DATA TIMBANGAN'!G:M,7,FALSE),VLOOKUP(B2299,'DATA TIMBANGAN'!G:M,7)),"")</f>
        <v/>
      </c>
      <c r="J2299" s="25" t="str">
        <f>IF(H2299&lt;&gt;"",IFERROR(INDEX(DATABASE!$Z$19:$Z$38,MATCH(DATEVALUE(H2299),DATABASE!$AA$19:$AA$38,0)),INDEX(DATABASE!$Z$12:$Z$18,MATCH(WEEKDAY(H2299,2),DATABASE!$AA$12:$AA$18,0))),"")</f>
        <v/>
      </c>
      <c r="K2299" s="25" t="str">
        <f>IF('DATA ACCURATE'!V2302&lt;&gt;"",'DATA ACCURATE'!V2302,"")</f>
        <v/>
      </c>
      <c r="L2299" s="80" t="str">
        <f>IF($H2299="","",IF(OR($J2299="LIBUR",AND($L2298="LIBUR",$O2298=$O2299)),"LIBUR",IF(AND(OR($L2298="LUAR JAM KERJA 1",$L2298="LUAR JAM KERJA 2"),OR(OR(AND($H2298=$H2299,AND(OR($I2299&gt;DATABASE!$J$3,$I2299&lt;DATABASE!$J$6),((DATEVALUE($H2299)+$I2299)-(DATEVALUE($H2298)+$I2298))&lt;DATABASE!$J$6)),AND($H2298=$H2299,$O2298=$O2299,OR($I2299&gt;DATABASE!$J$6,$I2299&lt;DATABASE!$J$3))),AND(($H2299-$H2298)=1,OR($I2299&lt;DATABASE!$I$6,((DATEVALUE($H2299)+$I2299)-(DATEVALUE($H2298)+$I2298))&lt;DATABASE!$J$6))),$A2299=$A2298),"LUAR JAM KERJA 2",IF(AND(OR(WEEKDAY($H2299,2)=1,WEEKDAY($H2299,2)=2,WEEKDAY($H2299,2)=3,WEEKDAY($H2299,2)=4,WEEKDAY($H2299,2)=5),$I2299&lt;=DATABASE!$J$3,$I2299&gt;=DATABASE!$I$3),"JAM KERJA",IF(AND(WEEKDAY($H2299,2)=6,$I2299&lt;=DATABASE!$J$4,$I2299&gt;=DATABASE!$I$4),"JAM KERJA","LUAR JAM KERJA 1")))))</f>
        <v/>
      </c>
      <c r="M2299" s="33" t="str">
        <f>IF('DATA ACCURATE'!T2302&lt;&gt;"",IF('DATA ACCURATE'!T2302&gt;100,'DATA ACCURATE'!T2302/10,'DATA ACCURATE'!T2302),"")</f>
        <v/>
      </c>
      <c r="N2299" t="str">
        <f>IF(M2299="","",IF(M2299&lt;=DATABASE!$I$9,"LOKAL",IF(M2299&lt;DATABASE!$J$9,"LUAR KOTA 1",IF($M2299&gt;=DATABASE!$J$9,"LUAR KOTA 2",""))))</f>
        <v/>
      </c>
      <c r="O2299" s="38" t="str">
        <f>IF('DATA ACCURATE'!L2302&lt;&gt;"",'DATA ACCURATE'!L2302,"")</f>
        <v/>
      </c>
      <c r="Q2299" s="38">
        <f t="shared" si="246"/>
        <v>0</v>
      </c>
      <c r="R2299" s="38">
        <f t="shared" si="246"/>
        <v>0</v>
      </c>
      <c r="S2299" s="38">
        <f t="shared" si="246"/>
        <v>0</v>
      </c>
      <c r="T2299" s="38">
        <f t="shared" si="244"/>
        <v>0</v>
      </c>
      <c r="U2299" s="38">
        <f t="shared" si="247"/>
        <v>0</v>
      </c>
      <c r="V2299" s="38">
        <f t="shared" si="247"/>
        <v>0</v>
      </c>
      <c r="W2299" s="38">
        <f t="shared" si="247"/>
        <v>0</v>
      </c>
      <c r="X2299" s="38">
        <f t="shared" si="248"/>
        <v>0</v>
      </c>
      <c r="Y2299" s="38">
        <f t="shared" si="248"/>
        <v>0</v>
      </c>
      <c r="Z2299" s="38">
        <f t="shared" si="248"/>
        <v>0</v>
      </c>
      <c r="AA2299" s="38">
        <f t="shared" si="245"/>
        <v>0</v>
      </c>
      <c r="AB2299" s="38">
        <f t="shared" si="249"/>
        <v>0</v>
      </c>
      <c r="AC2299" s="38">
        <f t="shared" si="250"/>
        <v>0</v>
      </c>
      <c r="AD2299" s="38" t="str">
        <f t="shared" si="251"/>
        <v>000000000000</v>
      </c>
    </row>
    <row r="2300" spans="1:30">
      <c r="A2300" s="9" t="str">
        <f>IF('DATA ACCURATE'!A2303&lt;&gt;"",'DATA ACCURATE'!A2303,"")</f>
        <v/>
      </c>
      <c r="B2300" s="9" t="str">
        <f>IF('DATA ACCURATE'!D2303&lt;&gt;"",'DATA ACCURATE'!D2303,"")</f>
        <v/>
      </c>
      <c r="C2300" s="38" t="str">
        <f>IF($AD2300="000000000000","",INDEX(DATABASE!$W$12:$W$71,MATCH($AD2300,DATABASE!$V$12:$V$71,0)))</f>
        <v/>
      </c>
      <c r="D2300" s="34" t="str">
        <f>IF(C2300="","",IF(E2300="",INDEX(DATABASE!$AF$13:$AF$62,MATCH($C2300,DATABASE!$AC$13:$AC$62,0)),IF(E2300="2x D11",INDEX(DATABASE!$AF$13:$AF$62,MATCH($C2300,DATABASE!$AC$13:$AC$62,0))+2*DATABASE!$AF$62,IF(E2300="3x D11",INDEX(DATABASE!$AF$13:$AF$62,MATCH($C2300,DATABASE!$AC$13:$AC$62,0))+3*DATABASE!$AF$62,""))))</f>
        <v/>
      </c>
      <c r="E2300" s="38" t="str">
        <f>IF(AND($K2300="Y",$G2300&lt;&gt;"UNYIL",$F2300&lt;DATABASE!$O$8),"2x D11",IF(AND($K2300="Y",$G2300&lt;&gt;"UNYIL",$F2300&gt;=DATABASE!$O$8),"3x D11",""))</f>
        <v/>
      </c>
      <c r="F2300" s="9" t="str">
        <f>IF('DATA ACCURATE'!N2303&lt;&gt;"",'DATA ACCURATE'!N2303,"")</f>
        <v/>
      </c>
      <c r="G2300" t="str">
        <f>IF(F2300="","",IF(F2300&lt;=DATABASE!$I$8,"UNYIL",IF(F2300&lt;=DATABASE!$J$8,"KECIL",IF(F2300&lt;DATABASE!$K$8,"TANGGUNG",IF(F2300&gt;=DATABASE!$K$8,"BESAR","")))))</f>
        <v/>
      </c>
      <c r="H2300" s="16" t="str">
        <f>IF('DATA ACCURATE'!J2303&lt;&gt;"",'DATA ACCURATE'!J2303,"")</f>
        <v/>
      </c>
      <c r="I2300" s="35" t="str">
        <f>IF(B2300&lt;&gt;"",IFERROR(VLOOKUP(B2300,'DATA TIMBANGAN'!G:M,7,FALSE),VLOOKUP(B2300,'DATA TIMBANGAN'!G:M,7)),"")</f>
        <v/>
      </c>
      <c r="J2300" s="25" t="str">
        <f>IF(H2300&lt;&gt;"",IFERROR(INDEX(DATABASE!$Z$19:$Z$38,MATCH(DATEVALUE(H2300),DATABASE!$AA$19:$AA$38,0)),INDEX(DATABASE!$Z$12:$Z$18,MATCH(WEEKDAY(H2300,2),DATABASE!$AA$12:$AA$18,0))),"")</f>
        <v/>
      </c>
      <c r="K2300" s="25" t="str">
        <f>IF('DATA ACCURATE'!V2303&lt;&gt;"",'DATA ACCURATE'!V2303,"")</f>
        <v/>
      </c>
      <c r="L2300" s="80" t="str">
        <f>IF($H2300="","",IF(OR($J2300="LIBUR",AND($L2299="LIBUR",$O2299=$O2300)),"LIBUR",IF(AND(OR($L2299="LUAR JAM KERJA 1",$L2299="LUAR JAM KERJA 2"),OR(OR(AND($H2299=$H2300,AND(OR($I2300&gt;DATABASE!$J$3,$I2300&lt;DATABASE!$J$6),((DATEVALUE($H2300)+$I2300)-(DATEVALUE($H2299)+$I2299))&lt;DATABASE!$J$6)),AND($H2299=$H2300,$O2299=$O2300,OR($I2300&gt;DATABASE!$J$6,$I2300&lt;DATABASE!$J$3))),AND(($H2300-$H2299)=1,OR($I2300&lt;DATABASE!$I$6,((DATEVALUE($H2300)+$I2300)-(DATEVALUE($H2299)+$I2299))&lt;DATABASE!$J$6))),$A2300=$A2299),"LUAR JAM KERJA 2",IF(AND(OR(WEEKDAY($H2300,2)=1,WEEKDAY($H2300,2)=2,WEEKDAY($H2300,2)=3,WEEKDAY($H2300,2)=4,WEEKDAY($H2300,2)=5),$I2300&lt;=DATABASE!$J$3,$I2300&gt;=DATABASE!$I$3),"JAM KERJA",IF(AND(WEEKDAY($H2300,2)=6,$I2300&lt;=DATABASE!$J$4,$I2300&gt;=DATABASE!$I$4),"JAM KERJA","LUAR JAM KERJA 1")))))</f>
        <v/>
      </c>
      <c r="M2300" s="33" t="str">
        <f>IF('DATA ACCURATE'!T2303&lt;&gt;"",IF('DATA ACCURATE'!T2303&gt;100,'DATA ACCURATE'!T2303/10,'DATA ACCURATE'!T2303),"")</f>
        <v/>
      </c>
      <c r="N2300" t="str">
        <f>IF(M2300="","",IF(M2300&lt;=DATABASE!$I$9,"LOKAL",IF(M2300&lt;DATABASE!$J$9,"LUAR KOTA 1",IF($M2300&gt;=DATABASE!$J$9,"LUAR KOTA 2",""))))</f>
        <v/>
      </c>
      <c r="O2300" s="38" t="str">
        <f>IF('DATA ACCURATE'!L2303&lt;&gt;"",'DATA ACCURATE'!L2303,"")</f>
        <v/>
      </c>
      <c r="Q2300" s="38">
        <f t="shared" si="246"/>
        <v>0</v>
      </c>
      <c r="R2300" s="38">
        <f t="shared" si="246"/>
        <v>0</v>
      </c>
      <c r="S2300" s="38">
        <f t="shared" si="246"/>
        <v>0</v>
      </c>
      <c r="T2300" s="38">
        <f t="shared" si="244"/>
        <v>0</v>
      </c>
      <c r="U2300" s="38">
        <f t="shared" si="247"/>
        <v>0</v>
      </c>
      <c r="V2300" s="38">
        <f t="shared" si="247"/>
        <v>0</v>
      </c>
      <c r="W2300" s="38">
        <f t="shared" si="247"/>
        <v>0</v>
      </c>
      <c r="X2300" s="38">
        <f t="shared" si="248"/>
        <v>0</v>
      </c>
      <c r="Y2300" s="38">
        <f t="shared" si="248"/>
        <v>0</v>
      </c>
      <c r="Z2300" s="38">
        <f t="shared" si="248"/>
        <v>0</v>
      </c>
      <c r="AA2300" s="38">
        <f t="shared" si="245"/>
        <v>0</v>
      </c>
      <c r="AB2300" s="38">
        <f t="shared" si="249"/>
        <v>0</v>
      </c>
      <c r="AC2300" s="38">
        <f t="shared" si="250"/>
        <v>0</v>
      </c>
      <c r="AD2300" s="38" t="str">
        <f t="shared" si="251"/>
        <v>000000000000</v>
      </c>
    </row>
    <row r="2301" spans="1:30">
      <c r="A2301" s="9" t="str">
        <f>IF('DATA ACCURATE'!A2304&lt;&gt;"",'DATA ACCURATE'!A2304,"")</f>
        <v/>
      </c>
      <c r="B2301" s="9" t="str">
        <f>IF('DATA ACCURATE'!D2304&lt;&gt;"",'DATA ACCURATE'!D2304,"")</f>
        <v/>
      </c>
      <c r="C2301" s="38" t="str">
        <f>IF($AD2301="000000000000","",INDEX(DATABASE!$W$12:$W$71,MATCH($AD2301,DATABASE!$V$12:$V$71,0)))</f>
        <v/>
      </c>
      <c r="D2301" s="34" t="str">
        <f>IF(C2301="","",IF(E2301="",INDEX(DATABASE!$AF$13:$AF$62,MATCH($C2301,DATABASE!$AC$13:$AC$62,0)),IF(E2301="2x D11",INDEX(DATABASE!$AF$13:$AF$62,MATCH($C2301,DATABASE!$AC$13:$AC$62,0))+2*DATABASE!$AF$62,IF(E2301="3x D11",INDEX(DATABASE!$AF$13:$AF$62,MATCH($C2301,DATABASE!$AC$13:$AC$62,0))+3*DATABASE!$AF$62,""))))</f>
        <v/>
      </c>
      <c r="E2301" s="38" t="str">
        <f>IF(AND($K2301="Y",$G2301&lt;&gt;"UNYIL",$F2301&lt;DATABASE!$O$8),"2x D11",IF(AND($K2301="Y",$G2301&lt;&gt;"UNYIL",$F2301&gt;=DATABASE!$O$8),"3x D11",""))</f>
        <v/>
      </c>
      <c r="F2301" s="9" t="str">
        <f>IF('DATA ACCURATE'!N2304&lt;&gt;"",'DATA ACCURATE'!N2304,"")</f>
        <v/>
      </c>
      <c r="G2301" t="str">
        <f>IF(F2301="","",IF(F2301&lt;=DATABASE!$I$8,"UNYIL",IF(F2301&lt;=DATABASE!$J$8,"KECIL",IF(F2301&lt;DATABASE!$K$8,"TANGGUNG",IF(F2301&gt;=DATABASE!$K$8,"BESAR","")))))</f>
        <v/>
      </c>
      <c r="H2301" s="16" t="str">
        <f>IF('DATA ACCURATE'!J2304&lt;&gt;"",'DATA ACCURATE'!J2304,"")</f>
        <v/>
      </c>
      <c r="I2301" s="35" t="str">
        <f>IF(B2301&lt;&gt;"",IFERROR(VLOOKUP(B2301,'DATA TIMBANGAN'!G:M,7,FALSE),VLOOKUP(B2301,'DATA TIMBANGAN'!G:M,7)),"")</f>
        <v/>
      </c>
      <c r="J2301" s="25" t="str">
        <f>IF(H2301&lt;&gt;"",IFERROR(INDEX(DATABASE!$Z$19:$Z$38,MATCH(DATEVALUE(H2301),DATABASE!$AA$19:$AA$38,0)),INDEX(DATABASE!$Z$12:$Z$18,MATCH(WEEKDAY(H2301,2),DATABASE!$AA$12:$AA$18,0))),"")</f>
        <v/>
      </c>
      <c r="K2301" s="25" t="str">
        <f>IF('DATA ACCURATE'!V2304&lt;&gt;"",'DATA ACCURATE'!V2304,"")</f>
        <v/>
      </c>
      <c r="L2301" s="80" t="str">
        <f>IF($H2301="","",IF(OR($J2301="LIBUR",AND($L2300="LIBUR",$O2300=$O2301)),"LIBUR",IF(AND(OR($L2300="LUAR JAM KERJA 1",$L2300="LUAR JAM KERJA 2"),OR(OR(AND($H2300=$H2301,AND(OR($I2301&gt;DATABASE!$J$3,$I2301&lt;DATABASE!$J$6),((DATEVALUE($H2301)+$I2301)-(DATEVALUE($H2300)+$I2300))&lt;DATABASE!$J$6)),AND($H2300=$H2301,$O2300=$O2301,OR($I2301&gt;DATABASE!$J$6,$I2301&lt;DATABASE!$J$3))),AND(($H2301-$H2300)=1,OR($I2301&lt;DATABASE!$I$6,((DATEVALUE($H2301)+$I2301)-(DATEVALUE($H2300)+$I2300))&lt;DATABASE!$J$6))),$A2301=$A2300),"LUAR JAM KERJA 2",IF(AND(OR(WEEKDAY($H2301,2)=1,WEEKDAY($H2301,2)=2,WEEKDAY($H2301,2)=3,WEEKDAY($H2301,2)=4,WEEKDAY($H2301,2)=5),$I2301&lt;=DATABASE!$J$3,$I2301&gt;=DATABASE!$I$3),"JAM KERJA",IF(AND(WEEKDAY($H2301,2)=6,$I2301&lt;=DATABASE!$J$4,$I2301&gt;=DATABASE!$I$4),"JAM KERJA","LUAR JAM KERJA 1")))))</f>
        <v/>
      </c>
      <c r="M2301" s="33" t="str">
        <f>IF('DATA ACCURATE'!T2304&lt;&gt;"",IF('DATA ACCURATE'!T2304&gt;100,'DATA ACCURATE'!T2304/10,'DATA ACCURATE'!T2304),"")</f>
        <v/>
      </c>
      <c r="N2301" t="str">
        <f>IF(M2301="","",IF(M2301&lt;=DATABASE!$I$9,"LOKAL",IF(M2301&lt;DATABASE!$J$9,"LUAR KOTA 1",IF($M2301&gt;=DATABASE!$J$9,"LUAR KOTA 2",""))))</f>
        <v/>
      </c>
      <c r="O2301" s="38" t="str">
        <f>IF('DATA ACCURATE'!L2304&lt;&gt;"",'DATA ACCURATE'!L2304,"")</f>
        <v/>
      </c>
      <c r="Q2301" s="38">
        <f t="shared" si="246"/>
        <v>0</v>
      </c>
      <c r="R2301" s="38">
        <f t="shared" si="246"/>
        <v>0</v>
      </c>
      <c r="S2301" s="38">
        <f t="shared" si="246"/>
        <v>0</v>
      </c>
      <c r="T2301" s="38">
        <f t="shared" si="244"/>
        <v>0</v>
      </c>
      <c r="U2301" s="38">
        <f t="shared" si="247"/>
        <v>0</v>
      </c>
      <c r="V2301" s="38">
        <f t="shared" si="247"/>
        <v>0</v>
      </c>
      <c r="W2301" s="38">
        <f t="shared" si="247"/>
        <v>0</v>
      </c>
      <c r="X2301" s="38">
        <f t="shared" si="248"/>
        <v>0</v>
      </c>
      <c r="Y2301" s="38">
        <f t="shared" si="248"/>
        <v>0</v>
      </c>
      <c r="Z2301" s="38">
        <f t="shared" si="248"/>
        <v>0</v>
      </c>
      <c r="AA2301" s="38">
        <f t="shared" si="245"/>
        <v>0</v>
      </c>
      <c r="AB2301" s="38">
        <f t="shared" si="249"/>
        <v>0</v>
      </c>
      <c r="AC2301" s="38">
        <f t="shared" si="250"/>
        <v>0</v>
      </c>
      <c r="AD2301" s="38" t="str">
        <f t="shared" si="251"/>
        <v>000000000000</v>
      </c>
    </row>
    <row r="2302" spans="1:30">
      <c r="A2302" s="9" t="str">
        <f>IF('DATA ACCURATE'!A2305&lt;&gt;"",'DATA ACCURATE'!A2305,"")</f>
        <v/>
      </c>
      <c r="B2302" s="9" t="str">
        <f>IF('DATA ACCURATE'!D2305&lt;&gt;"",'DATA ACCURATE'!D2305,"")</f>
        <v/>
      </c>
      <c r="C2302" s="38" t="str">
        <f>IF($AD2302="000000000000","",INDEX(DATABASE!$W$12:$W$71,MATCH($AD2302,DATABASE!$V$12:$V$71,0)))</f>
        <v/>
      </c>
      <c r="D2302" s="34" t="str">
        <f>IF(C2302="","",IF(E2302="",INDEX(DATABASE!$AF$13:$AF$62,MATCH($C2302,DATABASE!$AC$13:$AC$62,0)),IF(E2302="2x D11",INDEX(DATABASE!$AF$13:$AF$62,MATCH($C2302,DATABASE!$AC$13:$AC$62,0))+2*DATABASE!$AF$62,IF(E2302="3x D11",INDEX(DATABASE!$AF$13:$AF$62,MATCH($C2302,DATABASE!$AC$13:$AC$62,0))+3*DATABASE!$AF$62,""))))</f>
        <v/>
      </c>
      <c r="E2302" s="38" t="str">
        <f>IF(AND($K2302="Y",$G2302&lt;&gt;"UNYIL",$F2302&lt;DATABASE!$O$8),"2x D11",IF(AND($K2302="Y",$G2302&lt;&gt;"UNYIL",$F2302&gt;=DATABASE!$O$8),"3x D11",""))</f>
        <v/>
      </c>
      <c r="F2302" s="9" t="str">
        <f>IF('DATA ACCURATE'!N2305&lt;&gt;"",'DATA ACCURATE'!N2305,"")</f>
        <v/>
      </c>
      <c r="G2302" t="str">
        <f>IF(F2302="","",IF(F2302&lt;=DATABASE!$I$8,"UNYIL",IF(F2302&lt;=DATABASE!$J$8,"KECIL",IF(F2302&lt;DATABASE!$K$8,"TANGGUNG",IF(F2302&gt;=DATABASE!$K$8,"BESAR","")))))</f>
        <v/>
      </c>
      <c r="H2302" s="16" t="str">
        <f>IF('DATA ACCURATE'!J2305&lt;&gt;"",'DATA ACCURATE'!J2305,"")</f>
        <v/>
      </c>
      <c r="I2302" s="35" t="str">
        <f>IF(B2302&lt;&gt;"",IFERROR(VLOOKUP(B2302,'DATA TIMBANGAN'!G:M,7,FALSE),VLOOKUP(B2302,'DATA TIMBANGAN'!G:M,7)),"")</f>
        <v/>
      </c>
      <c r="J2302" s="25" t="str">
        <f>IF(H2302&lt;&gt;"",IFERROR(INDEX(DATABASE!$Z$19:$Z$38,MATCH(DATEVALUE(H2302),DATABASE!$AA$19:$AA$38,0)),INDEX(DATABASE!$Z$12:$Z$18,MATCH(WEEKDAY(H2302,2),DATABASE!$AA$12:$AA$18,0))),"")</f>
        <v/>
      </c>
      <c r="K2302" s="25" t="str">
        <f>IF('DATA ACCURATE'!V2305&lt;&gt;"",'DATA ACCURATE'!V2305,"")</f>
        <v/>
      </c>
      <c r="L2302" s="80" t="str">
        <f>IF($H2302="","",IF(OR($J2302="LIBUR",AND($L2301="LIBUR",$O2301=$O2302)),"LIBUR",IF(AND(OR($L2301="LUAR JAM KERJA 1",$L2301="LUAR JAM KERJA 2"),OR(OR(AND($H2301=$H2302,AND(OR($I2302&gt;DATABASE!$J$3,$I2302&lt;DATABASE!$J$6),((DATEVALUE($H2302)+$I2302)-(DATEVALUE($H2301)+$I2301))&lt;DATABASE!$J$6)),AND($H2301=$H2302,$O2301=$O2302,OR($I2302&gt;DATABASE!$J$6,$I2302&lt;DATABASE!$J$3))),AND(($H2302-$H2301)=1,OR($I2302&lt;DATABASE!$I$6,((DATEVALUE($H2302)+$I2302)-(DATEVALUE($H2301)+$I2301))&lt;DATABASE!$J$6))),$A2302=$A2301),"LUAR JAM KERJA 2",IF(AND(OR(WEEKDAY($H2302,2)=1,WEEKDAY($H2302,2)=2,WEEKDAY($H2302,2)=3,WEEKDAY($H2302,2)=4,WEEKDAY($H2302,2)=5),$I2302&lt;=DATABASE!$J$3,$I2302&gt;=DATABASE!$I$3),"JAM KERJA",IF(AND(WEEKDAY($H2302,2)=6,$I2302&lt;=DATABASE!$J$4,$I2302&gt;=DATABASE!$I$4),"JAM KERJA","LUAR JAM KERJA 1")))))</f>
        <v/>
      </c>
      <c r="M2302" s="33" t="str">
        <f>IF('DATA ACCURATE'!T2305&lt;&gt;"",IF('DATA ACCURATE'!T2305&gt;100,'DATA ACCURATE'!T2305/10,'DATA ACCURATE'!T2305),"")</f>
        <v/>
      </c>
      <c r="N2302" t="str">
        <f>IF(M2302="","",IF(M2302&lt;=DATABASE!$I$9,"LOKAL",IF(M2302&lt;DATABASE!$J$9,"LUAR KOTA 1",IF($M2302&gt;=DATABASE!$J$9,"LUAR KOTA 2",""))))</f>
        <v/>
      </c>
      <c r="O2302" s="38" t="str">
        <f>IF('DATA ACCURATE'!L2305&lt;&gt;"",'DATA ACCURATE'!L2305,"")</f>
        <v/>
      </c>
      <c r="Q2302" s="38">
        <f t="shared" si="246"/>
        <v>0</v>
      </c>
      <c r="R2302" s="38">
        <f t="shared" si="246"/>
        <v>0</v>
      </c>
      <c r="S2302" s="38">
        <f t="shared" si="246"/>
        <v>0</v>
      </c>
      <c r="T2302" s="38">
        <f t="shared" si="244"/>
        <v>0</v>
      </c>
      <c r="U2302" s="38">
        <f t="shared" si="247"/>
        <v>0</v>
      </c>
      <c r="V2302" s="38">
        <f t="shared" si="247"/>
        <v>0</v>
      </c>
      <c r="W2302" s="38">
        <f t="shared" si="247"/>
        <v>0</v>
      </c>
      <c r="X2302" s="38">
        <f t="shared" si="248"/>
        <v>0</v>
      </c>
      <c r="Y2302" s="38">
        <f t="shared" si="248"/>
        <v>0</v>
      </c>
      <c r="Z2302" s="38">
        <f t="shared" si="248"/>
        <v>0</v>
      </c>
      <c r="AA2302" s="38">
        <f t="shared" si="245"/>
        <v>0</v>
      </c>
      <c r="AB2302" s="38">
        <f t="shared" si="249"/>
        <v>0</v>
      </c>
      <c r="AC2302" s="38">
        <f t="shared" si="250"/>
        <v>0</v>
      </c>
      <c r="AD2302" s="38" t="str">
        <f t="shared" si="251"/>
        <v>000000000000</v>
      </c>
    </row>
    <row r="2303" spans="1:30">
      <c r="A2303" s="9" t="str">
        <f>IF('DATA ACCURATE'!A2306&lt;&gt;"",'DATA ACCURATE'!A2306,"")</f>
        <v/>
      </c>
      <c r="B2303" s="9" t="str">
        <f>IF('DATA ACCURATE'!D2306&lt;&gt;"",'DATA ACCURATE'!D2306,"")</f>
        <v/>
      </c>
      <c r="C2303" s="38" t="str">
        <f>IF($AD2303="000000000000","",INDEX(DATABASE!$W$12:$W$71,MATCH($AD2303,DATABASE!$V$12:$V$71,0)))</f>
        <v/>
      </c>
      <c r="D2303" s="34" t="str">
        <f>IF(C2303="","",IF(E2303="",INDEX(DATABASE!$AF$13:$AF$62,MATCH($C2303,DATABASE!$AC$13:$AC$62,0)),IF(E2303="2x D11",INDEX(DATABASE!$AF$13:$AF$62,MATCH($C2303,DATABASE!$AC$13:$AC$62,0))+2*DATABASE!$AF$62,IF(E2303="3x D11",INDEX(DATABASE!$AF$13:$AF$62,MATCH($C2303,DATABASE!$AC$13:$AC$62,0))+3*DATABASE!$AF$62,""))))</f>
        <v/>
      </c>
      <c r="E2303" s="38" t="str">
        <f>IF(AND($K2303="Y",$G2303&lt;&gt;"UNYIL",$F2303&lt;DATABASE!$O$8),"2x D11",IF(AND($K2303="Y",$G2303&lt;&gt;"UNYIL",$F2303&gt;=DATABASE!$O$8),"3x D11",""))</f>
        <v/>
      </c>
      <c r="F2303" s="9" t="str">
        <f>IF('DATA ACCURATE'!N2306&lt;&gt;"",'DATA ACCURATE'!N2306,"")</f>
        <v/>
      </c>
      <c r="G2303" t="str">
        <f>IF(F2303="","",IF(F2303&lt;=DATABASE!$I$8,"UNYIL",IF(F2303&lt;=DATABASE!$J$8,"KECIL",IF(F2303&lt;DATABASE!$K$8,"TANGGUNG",IF(F2303&gt;=DATABASE!$K$8,"BESAR","")))))</f>
        <v/>
      </c>
      <c r="H2303" s="16" t="str">
        <f>IF('DATA ACCURATE'!J2306&lt;&gt;"",'DATA ACCURATE'!J2306,"")</f>
        <v/>
      </c>
      <c r="I2303" s="35" t="str">
        <f>IF(B2303&lt;&gt;"",IFERROR(VLOOKUP(B2303,'DATA TIMBANGAN'!G:M,7,FALSE),VLOOKUP(B2303,'DATA TIMBANGAN'!G:M,7)),"")</f>
        <v/>
      </c>
      <c r="J2303" s="25" t="str">
        <f>IF(H2303&lt;&gt;"",IFERROR(INDEX(DATABASE!$Z$19:$Z$38,MATCH(DATEVALUE(H2303),DATABASE!$AA$19:$AA$38,0)),INDEX(DATABASE!$Z$12:$Z$18,MATCH(WEEKDAY(H2303,2),DATABASE!$AA$12:$AA$18,0))),"")</f>
        <v/>
      </c>
      <c r="K2303" s="25" t="str">
        <f>IF('DATA ACCURATE'!V2306&lt;&gt;"",'DATA ACCURATE'!V2306,"")</f>
        <v/>
      </c>
      <c r="L2303" s="80" t="str">
        <f>IF($H2303="","",IF(OR($J2303="LIBUR",AND($L2302="LIBUR",$O2302=$O2303)),"LIBUR",IF(AND(OR($L2302="LUAR JAM KERJA 1",$L2302="LUAR JAM KERJA 2"),OR(OR(AND($H2302=$H2303,AND(OR($I2303&gt;DATABASE!$J$3,$I2303&lt;DATABASE!$J$6),((DATEVALUE($H2303)+$I2303)-(DATEVALUE($H2302)+$I2302))&lt;DATABASE!$J$6)),AND($H2302=$H2303,$O2302=$O2303,OR($I2303&gt;DATABASE!$J$6,$I2303&lt;DATABASE!$J$3))),AND(($H2303-$H2302)=1,OR($I2303&lt;DATABASE!$I$6,((DATEVALUE($H2303)+$I2303)-(DATEVALUE($H2302)+$I2302))&lt;DATABASE!$J$6))),$A2303=$A2302),"LUAR JAM KERJA 2",IF(AND(OR(WEEKDAY($H2303,2)=1,WEEKDAY($H2303,2)=2,WEEKDAY($H2303,2)=3,WEEKDAY($H2303,2)=4,WEEKDAY($H2303,2)=5),$I2303&lt;=DATABASE!$J$3,$I2303&gt;=DATABASE!$I$3),"JAM KERJA",IF(AND(WEEKDAY($H2303,2)=6,$I2303&lt;=DATABASE!$J$4,$I2303&gt;=DATABASE!$I$4),"JAM KERJA","LUAR JAM KERJA 1")))))</f>
        <v/>
      </c>
      <c r="M2303" s="33" t="str">
        <f>IF('DATA ACCURATE'!T2306&lt;&gt;"",IF('DATA ACCURATE'!T2306&gt;100,'DATA ACCURATE'!T2306/10,'DATA ACCURATE'!T2306),"")</f>
        <v/>
      </c>
      <c r="N2303" t="str">
        <f>IF(M2303="","",IF(M2303&lt;=DATABASE!$I$9,"LOKAL",IF(M2303&lt;DATABASE!$J$9,"LUAR KOTA 1",IF($M2303&gt;=DATABASE!$J$9,"LUAR KOTA 2",""))))</f>
        <v/>
      </c>
      <c r="O2303" s="38" t="str">
        <f>IF('DATA ACCURATE'!L2306&lt;&gt;"",'DATA ACCURATE'!L2306,"")</f>
        <v/>
      </c>
      <c r="Q2303" s="38">
        <f t="shared" si="246"/>
        <v>0</v>
      </c>
      <c r="R2303" s="38">
        <f t="shared" si="246"/>
        <v>0</v>
      </c>
      <c r="S2303" s="38">
        <f t="shared" si="246"/>
        <v>0</v>
      </c>
      <c r="T2303" s="38">
        <f t="shared" si="244"/>
        <v>0</v>
      </c>
      <c r="U2303" s="38">
        <f t="shared" si="247"/>
        <v>0</v>
      </c>
      <c r="V2303" s="38">
        <f t="shared" si="247"/>
        <v>0</v>
      </c>
      <c r="W2303" s="38">
        <f t="shared" si="247"/>
        <v>0</v>
      </c>
      <c r="X2303" s="38">
        <f t="shared" si="248"/>
        <v>0</v>
      </c>
      <c r="Y2303" s="38">
        <f t="shared" si="248"/>
        <v>0</v>
      </c>
      <c r="Z2303" s="38">
        <f t="shared" si="248"/>
        <v>0</v>
      </c>
      <c r="AA2303" s="38">
        <f t="shared" si="245"/>
        <v>0</v>
      </c>
      <c r="AB2303" s="38">
        <f t="shared" si="249"/>
        <v>0</v>
      </c>
      <c r="AC2303" s="38">
        <f t="shared" si="250"/>
        <v>0</v>
      </c>
      <c r="AD2303" s="38" t="str">
        <f t="shared" si="251"/>
        <v>000000000000</v>
      </c>
    </row>
    <row r="2304" spans="1:30">
      <c r="A2304" s="9" t="str">
        <f>IF('DATA ACCURATE'!A2307&lt;&gt;"",'DATA ACCURATE'!A2307,"")</f>
        <v/>
      </c>
      <c r="B2304" s="9" t="str">
        <f>IF('DATA ACCURATE'!D2307&lt;&gt;"",'DATA ACCURATE'!D2307,"")</f>
        <v/>
      </c>
      <c r="C2304" s="38" t="str">
        <f>IF($AD2304="000000000000","",INDEX(DATABASE!$W$12:$W$71,MATCH($AD2304,DATABASE!$V$12:$V$71,0)))</f>
        <v/>
      </c>
      <c r="D2304" s="34" t="str">
        <f>IF(C2304="","",IF(E2304="",INDEX(DATABASE!$AF$13:$AF$62,MATCH($C2304,DATABASE!$AC$13:$AC$62,0)),IF(E2304="2x D11",INDEX(DATABASE!$AF$13:$AF$62,MATCH($C2304,DATABASE!$AC$13:$AC$62,0))+2*DATABASE!$AF$62,IF(E2304="3x D11",INDEX(DATABASE!$AF$13:$AF$62,MATCH($C2304,DATABASE!$AC$13:$AC$62,0))+3*DATABASE!$AF$62,""))))</f>
        <v/>
      </c>
      <c r="E2304" s="38" t="str">
        <f>IF(AND($K2304="Y",$G2304&lt;&gt;"UNYIL",$F2304&lt;DATABASE!$O$8),"2x D11",IF(AND($K2304="Y",$G2304&lt;&gt;"UNYIL",$F2304&gt;=DATABASE!$O$8),"3x D11",""))</f>
        <v/>
      </c>
      <c r="F2304" s="9" t="str">
        <f>IF('DATA ACCURATE'!N2307&lt;&gt;"",'DATA ACCURATE'!N2307,"")</f>
        <v/>
      </c>
      <c r="G2304" t="str">
        <f>IF(F2304="","",IF(F2304&lt;=DATABASE!$I$8,"UNYIL",IF(F2304&lt;=DATABASE!$J$8,"KECIL",IF(F2304&lt;DATABASE!$K$8,"TANGGUNG",IF(F2304&gt;=DATABASE!$K$8,"BESAR","")))))</f>
        <v/>
      </c>
      <c r="H2304" s="16" t="str">
        <f>IF('DATA ACCURATE'!J2307&lt;&gt;"",'DATA ACCURATE'!J2307,"")</f>
        <v/>
      </c>
      <c r="I2304" s="35" t="str">
        <f>IF(B2304&lt;&gt;"",IFERROR(VLOOKUP(B2304,'DATA TIMBANGAN'!G:M,7,FALSE),VLOOKUP(B2304,'DATA TIMBANGAN'!G:M,7)),"")</f>
        <v/>
      </c>
      <c r="J2304" s="25" t="str">
        <f>IF(H2304&lt;&gt;"",IFERROR(INDEX(DATABASE!$Z$19:$Z$38,MATCH(DATEVALUE(H2304),DATABASE!$AA$19:$AA$38,0)),INDEX(DATABASE!$Z$12:$Z$18,MATCH(WEEKDAY(H2304,2),DATABASE!$AA$12:$AA$18,0))),"")</f>
        <v/>
      </c>
      <c r="K2304" s="25" t="str">
        <f>IF('DATA ACCURATE'!V2307&lt;&gt;"",'DATA ACCURATE'!V2307,"")</f>
        <v/>
      </c>
      <c r="L2304" s="80" t="str">
        <f>IF($H2304="","",IF(OR($J2304="LIBUR",AND($L2303="LIBUR",$O2303=$O2304)),"LIBUR",IF(AND(OR($L2303="LUAR JAM KERJA 1",$L2303="LUAR JAM KERJA 2"),OR(OR(AND($H2303=$H2304,AND(OR($I2304&gt;DATABASE!$J$3,$I2304&lt;DATABASE!$J$6),((DATEVALUE($H2304)+$I2304)-(DATEVALUE($H2303)+$I2303))&lt;DATABASE!$J$6)),AND($H2303=$H2304,$O2303=$O2304,OR($I2304&gt;DATABASE!$J$6,$I2304&lt;DATABASE!$J$3))),AND(($H2304-$H2303)=1,OR($I2304&lt;DATABASE!$I$6,((DATEVALUE($H2304)+$I2304)-(DATEVALUE($H2303)+$I2303))&lt;DATABASE!$J$6))),$A2304=$A2303),"LUAR JAM KERJA 2",IF(AND(OR(WEEKDAY($H2304,2)=1,WEEKDAY($H2304,2)=2,WEEKDAY($H2304,2)=3,WEEKDAY($H2304,2)=4,WEEKDAY($H2304,2)=5),$I2304&lt;=DATABASE!$J$3,$I2304&gt;=DATABASE!$I$3),"JAM KERJA",IF(AND(WEEKDAY($H2304,2)=6,$I2304&lt;=DATABASE!$J$4,$I2304&gt;=DATABASE!$I$4),"JAM KERJA","LUAR JAM KERJA 1")))))</f>
        <v/>
      </c>
      <c r="M2304" s="33" t="str">
        <f>IF('DATA ACCURATE'!T2307&lt;&gt;"",IF('DATA ACCURATE'!T2307&gt;100,'DATA ACCURATE'!T2307/10,'DATA ACCURATE'!T2307),"")</f>
        <v/>
      </c>
      <c r="N2304" t="str">
        <f>IF(M2304="","",IF(M2304&lt;=DATABASE!$I$9,"LOKAL",IF(M2304&lt;DATABASE!$J$9,"LUAR KOTA 1",IF($M2304&gt;=DATABASE!$J$9,"LUAR KOTA 2",""))))</f>
        <v/>
      </c>
      <c r="O2304" s="38" t="str">
        <f>IF('DATA ACCURATE'!L2307&lt;&gt;"",'DATA ACCURATE'!L2307,"")</f>
        <v/>
      </c>
      <c r="Q2304" s="38">
        <f t="shared" si="246"/>
        <v>0</v>
      </c>
      <c r="R2304" s="38">
        <f t="shared" si="246"/>
        <v>0</v>
      </c>
      <c r="S2304" s="38">
        <f t="shared" si="246"/>
        <v>0</v>
      </c>
      <c r="T2304" s="38">
        <f t="shared" si="244"/>
        <v>0</v>
      </c>
      <c r="U2304" s="38">
        <f t="shared" si="247"/>
        <v>0</v>
      </c>
      <c r="V2304" s="38">
        <f t="shared" si="247"/>
        <v>0</v>
      </c>
      <c r="W2304" s="38">
        <f t="shared" si="247"/>
        <v>0</v>
      </c>
      <c r="X2304" s="38">
        <f t="shared" si="248"/>
        <v>0</v>
      </c>
      <c r="Y2304" s="38">
        <f t="shared" si="248"/>
        <v>0</v>
      </c>
      <c r="Z2304" s="38">
        <f t="shared" si="248"/>
        <v>0</v>
      </c>
      <c r="AA2304" s="38">
        <f t="shared" si="245"/>
        <v>0</v>
      </c>
      <c r="AB2304" s="38">
        <f t="shared" si="249"/>
        <v>0</v>
      </c>
      <c r="AC2304" s="38">
        <f t="shared" si="250"/>
        <v>0</v>
      </c>
      <c r="AD2304" s="38" t="str">
        <f t="shared" si="251"/>
        <v>000000000000</v>
      </c>
    </row>
    <row r="2305" spans="1:30">
      <c r="A2305" s="9" t="str">
        <f>IF('DATA ACCURATE'!A2308&lt;&gt;"",'DATA ACCURATE'!A2308,"")</f>
        <v/>
      </c>
      <c r="B2305" s="9" t="str">
        <f>IF('DATA ACCURATE'!D2308&lt;&gt;"",'DATA ACCURATE'!D2308,"")</f>
        <v/>
      </c>
      <c r="C2305" s="38" t="str">
        <f>IF($AD2305="000000000000","",INDEX(DATABASE!$W$12:$W$71,MATCH($AD2305,DATABASE!$V$12:$V$71,0)))</f>
        <v/>
      </c>
      <c r="D2305" s="34" t="str">
        <f>IF(C2305="","",IF(E2305="",INDEX(DATABASE!$AF$13:$AF$62,MATCH($C2305,DATABASE!$AC$13:$AC$62,0)),IF(E2305="2x D11",INDEX(DATABASE!$AF$13:$AF$62,MATCH($C2305,DATABASE!$AC$13:$AC$62,0))+2*DATABASE!$AF$62,IF(E2305="3x D11",INDEX(DATABASE!$AF$13:$AF$62,MATCH($C2305,DATABASE!$AC$13:$AC$62,0))+3*DATABASE!$AF$62,""))))</f>
        <v/>
      </c>
      <c r="E2305" s="38" t="str">
        <f>IF(AND($K2305="Y",$G2305&lt;&gt;"UNYIL",$F2305&lt;DATABASE!$O$8),"2x D11",IF(AND($K2305="Y",$G2305&lt;&gt;"UNYIL",$F2305&gt;=DATABASE!$O$8),"3x D11",""))</f>
        <v/>
      </c>
      <c r="F2305" s="9" t="str">
        <f>IF('DATA ACCURATE'!N2308&lt;&gt;"",'DATA ACCURATE'!N2308,"")</f>
        <v/>
      </c>
      <c r="G2305" t="str">
        <f>IF(F2305="","",IF(F2305&lt;=DATABASE!$I$8,"UNYIL",IF(F2305&lt;=DATABASE!$J$8,"KECIL",IF(F2305&lt;DATABASE!$K$8,"TANGGUNG",IF(F2305&gt;=DATABASE!$K$8,"BESAR","")))))</f>
        <v/>
      </c>
      <c r="H2305" s="16" t="str">
        <f>IF('DATA ACCURATE'!J2308&lt;&gt;"",'DATA ACCURATE'!J2308,"")</f>
        <v/>
      </c>
      <c r="I2305" s="35" t="str">
        <f>IF(B2305&lt;&gt;"",IFERROR(VLOOKUP(B2305,'DATA TIMBANGAN'!G:M,7,FALSE),VLOOKUP(B2305,'DATA TIMBANGAN'!G:M,7)),"")</f>
        <v/>
      </c>
      <c r="J2305" s="25" t="str">
        <f>IF(H2305&lt;&gt;"",IFERROR(INDEX(DATABASE!$Z$19:$Z$38,MATCH(DATEVALUE(H2305),DATABASE!$AA$19:$AA$38,0)),INDEX(DATABASE!$Z$12:$Z$18,MATCH(WEEKDAY(H2305,2),DATABASE!$AA$12:$AA$18,0))),"")</f>
        <v/>
      </c>
      <c r="K2305" s="25" t="str">
        <f>IF('DATA ACCURATE'!V2308&lt;&gt;"",'DATA ACCURATE'!V2308,"")</f>
        <v/>
      </c>
      <c r="L2305" s="80" t="str">
        <f>IF($H2305="","",IF(OR($J2305="LIBUR",AND($L2304="LIBUR",$O2304=$O2305)),"LIBUR",IF(AND(OR($L2304="LUAR JAM KERJA 1",$L2304="LUAR JAM KERJA 2"),OR(OR(AND($H2304=$H2305,AND(OR($I2305&gt;DATABASE!$J$3,$I2305&lt;DATABASE!$J$6),((DATEVALUE($H2305)+$I2305)-(DATEVALUE($H2304)+$I2304))&lt;DATABASE!$J$6)),AND($H2304=$H2305,$O2304=$O2305,OR($I2305&gt;DATABASE!$J$6,$I2305&lt;DATABASE!$J$3))),AND(($H2305-$H2304)=1,OR($I2305&lt;DATABASE!$I$6,((DATEVALUE($H2305)+$I2305)-(DATEVALUE($H2304)+$I2304))&lt;DATABASE!$J$6))),$A2305=$A2304),"LUAR JAM KERJA 2",IF(AND(OR(WEEKDAY($H2305,2)=1,WEEKDAY($H2305,2)=2,WEEKDAY($H2305,2)=3,WEEKDAY($H2305,2)=4,WEEKDAY($H2305,2)=5),$I2305&lt;=DATABASE!$J$3,$I2305&gt;=DATABASE!$I$3),"JAM KERJA",IF(AND(WEEKDAY($H2305,2)=6,$I2305&lt;=DATABASE!$J$4,$I2305&gt;=DATABASE!$I$4),"JAM KERJA","LUAR JAM KERJA 1")))))</f>
        <v/>
      </c>
      <c r="M2305" s="33" t="str">
        <f>IF('DATA ACCURATE'!T2308&lt;&gt;"",IF('DATA ACCURATE'!T2308&gt;100,'DATA ACCURATE'!T2308/10,'DATA ACCURATE'!T2308),"")</f>
        <v/>
      </c>
      <c r="N2305" t="str">
        <f>IF(M2305="","",IF(M2305&lt;=DATABASE!$I$9,"LOKAL",IF(M2305&lt;DATABASE!$J$9,"LUAR KOTA 1",IF($M2305&gt;=DATABASE!$J$9,"LUAR KOTA 2",""))))</f>
        <v/>
      </c>
      <c r="O2305" s="38" t="str">
        <f>IF('DATA ACCURATE'!L2308&lt;&gt;"",'DATA ACCURATE'!L2308,"")</f>
        <v/>
      </c>
      <c r="Q2305" s="38">
        <f t="shared" si="246"/>
        <v>0</v>
      </c>
      <c r="R2305" s="38">
        <f t="shared" si="246"/>
        <v>0</v>
      </c>
      <c r="S2305" s="38">
        <f t="shared" si="246"/>
        <v>0</v>
      </c>
      <c r="T2305" s="38">
        <f t="shared" si="244"/>
        <v>0</v>
      </c>
      <c r="U2305" s="38">
        <f t="shared" si="247"/>
        <v>0</v>
      </c>
      <c r="V2305" s="38">
        <f t="shared" si="247"/>
        <v>0</v>
      </c>
      <c r="W2305" s="38">
        <f t="shared" si="247"/>
        <v>0</v>
      </c>
      <c r="X2305" s="38">
        <f t="shared" si="248"/>
        <v>0</v>
      </c>
      <c r="Y2305" s="38">
        <f t="shared" si="248"/>
        <v>0</v>
      </c>
      <c r="Z2305" s="38">
        <f t="shared" si="248"/>
        <v>0</v>
      </c>
      <c r="AA2305" s="38">
        <f t="shared" si="245"/>
        <v>0</v>
      </c>
      <c r="AB2305" s="38">
        <f t="shared" si="249"/>
        <v>0</v>
      </c>
      <c r="AC2305" s="38">
        <f t="shared" si="250"/>
        <v>0</v>
      </c>
      <c r="AD2305" s="38" t="str">
        <f t="shared" si="251"/>
        <v>000000000000</v>
      </c>
    </row>
    <row r="2306" spans="1:30">
      <c r="A2306" s="9" t="str">
        <f>IF('DATA ACCURATE'!A2309&lt;&gt;"",'DATA ACCURATE'!A2309,"")</f>
        <v/>
      </c>
      <c r="B2306" s="9" t="str">
        <f>IF('DATA ACCURATE'!D2309&lt;&gt;"",'DATA ACCURATE'!D2309,"")</f>
        <v/>
      </c>
      <c r="C2306" s="38" t="str">
        <f>IF($AD2306="000000000000","",INDEX(DATABASE!$W$12:$W$71,MATCH($AD2306,DATABASE!$V$12:$V$71,0)))</f>
        <v/>
      </c>
      <c r="D2306" s="34" t="str">
        <f>IF(C2306="","",IF(E2306="",INDEX(DATABASE!$AF$13:$AF$62,MATCH($C2306,DATABASE!$AC$13:$AC$62,0)),IF(E2306="2x D11",INDEX(DATABASE!$AF$13:$AF$62,MATCH($C2306,DATABASE!$AC$13:$AC$62,0))+2*DATABASE!$AF$62,IF(E2306="3x D11",INDEX(DATABASE!$AF$13:$AF$62,MATCH($C2306,DATABASE!$AC$13:$AC$62,0))+3*DATABASE!$AF$62,""))))</f>
        <v/>
      </c>
      <c r="E2306" s="38" t="str">
        <f>IF(AND($K2306="Y",$G2306&lt;&gt;"UNYIL",$F2306&lt;DATABASE!$O$8),"2x D11",IF(AND($K2306="Y",$G2306&lt;&gt;"UNYIL",$F2306&gt;=DATABASE!$O$8),"3x D11",""))</f>
        <v/>
      </c>
      <c r="F2306" s="9" t="str">
        <f>IF('DATA ACCURATE'!N2309&lt;&gt;"",'DATA ACCURATE'!N2309,"")</f>
        <v/>
      </c>
      <c r="G2306" t="str">
        <f>IF(F2306="","",IF(F2306&lt;=DATABASE!$I$8,"UNYIL",IF(F2306&lt;=DATABASE!$J$8,"KECIL",IF(F2306&lt;DATABASE!$K$8,"TANGGUNG",IF(F2306&gt;=DATABASE!$K$8,"BESAR","")))))</f>
        <v/>
      </c>
      <c r="H2306" s="16" t="str">
        <f>IF('DATA ACCURATE'!J2309&lt;&gt;"",'DATA ACCURATE'!J2309,"")</f>
        <v/>
      </c>
      <c r="I2306" s="35" t="str">
        <f>IF(B2306&lt;&gt;"",IFERROR(VLOOKUP(B2306,'DATA TIMBANGAN'!G:M,7,FALSE),VLOOKUP(B2306,'DATA TIMBANGAN'!G:M,7)),"")</f>
        <v/>
      </c>
      <c r="J2306" s="25" t="str">
        <f>IF(H2306&lt;&gt;"",IFERROR(INDEX(DATABASE!$Z$19:$Z$38,MATCH(DATEVALUE(H2306),DATABASE!$AA$19:$AA$38,0)),INDEX(DATABASE!$Z$12:$Z$18,MATCH(WEEKDAY(H2306,2),DATABASE!$AA$12:$AA$18,0))),"")</f>
        <v/>
      </c>
      <c r="K2306" s="25" t="str">
        <f>IF('DATA ACCURATE'!V2309&lt;&gt;"",'DATA ACCURATE'!V2309,"")</f>
        <v/>
      </c>
      <c r="L2306" s="80" t="str">
        <f>IF($H2306="","",IF(OR($J2306="LIBUR",AND($L2305="LIBUR",$O2305=$O2306)),"LIBUR",IF(AND(OR($L2305="LUAR JAM KERJA 1",$L2305="LUAR JAM KERJA 2"),OR(OR(AND($H2305=$H2306,AND(OR($I2306&gt;DATABASE!$J$3,$I2306&lt;DATABASE!$J$6),((DATEVALUE($H2306)+$I2306)-(DATEVALUE($H2305)+$I2305))&lt;DATABASE!$J$6)),AND($H2305=$H2306,$O2305=$O2306,OR($I2306&gt;DATABASE!$J$6,$I2306&lt;DATABASE!$J$3))),AND(($H2306-$H2305)=1,OR($I2306&lt;DATABASE!$I$6,((DATEVALUE($H2306)+$I2306)-(DATEVALUE($H2305)+$I2305))&lt;DATABASE!$J$6))),$A2306=$A2305),"LUAR JAM KERJA 2",IF(AND(OR(WEEKDAY($H2306,2)=1,WEEKDAY($H2306,2)=2,WEEKDAY($H2306,2)=3,WEEKDAY($H2306,2)=4,WEEKDAY($H2306,2)=5),$I2306&lt;=DATABASE!$J$3,$I2306&gt;=DATABASE!$I$3),"JAM KERJA",IF(AND(WEEKDAY($H2306,2)=6,$I2306&lt;=DATABASE!$J$4,$I2306&gt;=DATABASE!$I$4),"JAM KERJA","LUAR JAM KERJA 1")))))</f>
        <v/>
      </c>
      <c r="M2306" s="33" t="str">
        <f>IF('DATA ACCURATE'!T2309&lt;&gt;"",IF('DATA ACCURATE'!T2309&gt;100,'DATA ACCURATE'!T2309/10,'DATA ACCURATE'!T2309),"")</f>
        <v/>
      </c>
      <c r="N2306" t="str">
        <f>IF(M2306="","",IF(M2306&lt;=DATABASE!$I$9,"LOKAL",IF(M2306&lt;DATABASE!$J$9,"LUAR KOTA 1",IF($M2306&gt;=DATABASE!$J$9,"LUAR KOTA 2",""))))</f>
        <v/>
      </c>
      <c r="O2306" s="38" t="str">
        <f>IF('DATA ACCURATE'!L2309&lt;&gt;"",'DATA ACCURATE'!L2309,"")</f>
        <v/>
      </c>
      <c r="Q2306" s="38">
        <f t="shared" si="246"/>
        <v>0</v>
      </c>
      <c r="R2306" s="38">
        <f t="shared" si="246"/>
        <v>0</v>
      </c>
      <c r="S2306" s="38">
        <f t="shared" si="246"/>
        <v>0</v>
      </c>
      <c r="T2306" s="38">
        <f t="shared" si="246"/>
        <v>0</v>
      </c>
      <c r="U2306" s="38">
        <f t="shared" si="247"/>
        <v>0</v>
      </c>
      <c r="V2306" s="38">
        <f t="shared" si="247"/>
        <v>0</v>
      </c>
      <c r="W2306" s="38">
        <f t="shared" si="247"/>
        <v>0</v>
      </c>
      <c r="X2306" s="38">
        <f t="shared" si="248"/>
        <v>0</v>
      </c>
      <c r="Y2306" s="38">
        <f t="shared" si="248"/>
        <v>0</v>
      </c>
      <c r="Z2306" s="38">
        <f t="shared" si="248"/>
        <v>0</v>
      </c>
      <c r="AA2306" s="38">
        <f t="shared" si="248"/>
        <v>0</v>
      </c>
      <c r="AB2306" s="38">
        <f t="shared" si="249"/>
        <v>0</v>
      </c>
      <c r="AC2306" s="38">
        <f t="shared" si="250"/>
        <v>0</v>
      </c>
      <c r="AD2306" s="38" t="str">
        <f t="shared" si="251"/>
        <v>000000000000</v>
      </c>
    </row>
    <row r="2307" spans="1:30">
      <c r="A2307" s="9" t="str">
        <f>IF('DATA ACCURATE'!A2310&lt;&gt;"",'DATA ACCURATE'!A2310,"")</f>
        <v/>
      </c>
      <c r="B2307" s="9" t="str">
        <f>IF('DATA ACCURATE'!D2310&lt;&gt;"",'DATA ACCURATE'!D2310,"")</f>
        <v/>
      </c>
      <c r="C2307" s="38" t="str">
        <f>IF($AD2307="000000000000","",INDEX(DATABASE!$W$12:$W$71,MATCH($AD2307,DATABASE!$V$12:$V$71,0)))</f>
        <v/>
      </c>
      <c r="D2307" s="34" t="str">
        <f>IF(C2307="","",IF(E2307="",INDEX(DATABASE!$AF$13:$AF$62,MATCH($C2307,DATABASE!$AC$13:$AC$62,0)),IF(E2307="2x D11",INDEX(DATABASE!$AF$13:$AF$62,MATCH($C2307,DATABASE!$AC$13:$AC$62,0))+2*DATABASE!$AF$62,IF(E2307="3x D11",INDEX(DATABASE!$AF$13:$AF$62,MATCH($C2307,DATABASE!$AC$13:$AC$62,0))+3*DATABASE!$AF$62,""))))</f>
        <v/>
      </c>
      <c r="E2307" s="38" t="str">
        <f>IF(AND($K2307="Y",$G2307&lt;&gt;"UNYIL",$F2307&lt;DATABASE!$O$8),"2x D11",IF(AND($K2307="Y",$G2307&lt;&gt;"UNYIL",$F2307&gt;=DATABASE!$O$8),"3x D11",""))</f>
        <v/>
      </c>
      <c r="F2307" s="9" t="str">
        <f>IF('DATA ACCURATE'!N2310&lt;&gt;"",'DATA ACCURATE'!N2310,"")</f>
        <v/>
      </c>
      <c r="G2307" t="str">
        <f>IF(F2307="","",IF(F2307&lt;=DATABASE!$I$8,"UNYIL",IF(F2307&lt;=DATABASE!$J$8,"KECIL",IF(F2307&lt;DATABASE!$K$8,"TANGGUNG",IF(F2307&gt;=DATABASE!$K$8,"BESAR","")))))</f>
        <v/>
      </c>
      <c r="H2307" s="16" t="str">
        <f>IF('DATA ACCURATE'!J2310&lt;&gt;"",'DATA ACCURATE'!J2310,"")</f>
        <v/>
      </c>
      <c r="I2307" s="35" t="str">
        <f>IF(B2307&lt;&gt;"",IFERROR(VLOOKUP(B2307,'DATA TIMBANGAN'!G:M,7,FALSE),VLOOKUP(B2307,'DATA TIMBANGAN'!G:M,7)),"")</f>
        <v/>
      </c>
      <c r="J2307" s="25" t="str">
        <f>IF(H2307&lt;&gt;"",IFERROR(INDEX(DATABASE!$Z$19:$Z$38,MATCH(DATEVALUE(H2307),DATABASE!$AA$19:$AA$38,0)),INDEX(DATABASE!$Z$12:$Z$18,MATCH(WEEKDAY(H2307,2),DATABASE!$AA$12:$AA$18,0))),"")</f>
        <v/>
      </c>
      <c r="K2307" s="25" t="str">
        <f>IF('DATA ACCURATE'!V2310&lt;&gt;"",'DATA ACCURATE'!V2310,"")</f>
        <v/>
      </c>
      <c r="L2307" s="80" t="str">
        <f>IF($H2307="","",IF(OR($J2307="LIBUR",AND($L2306="LIBUR",$O2306=$O2307)),"LIBUR",IF(AND(OR($L2306="LUAR JAM KERJA 1",$L2306="LUAR JAM KERJA 2"),OR(OR(AND($H2306=$H2307,AND(OR($I2307&gt;DATABASE!$J$3,$I2307&lt;DATABASE!$J$6),((DATEVALUE($H2307)+$I2307)-(DATEVALUE($H2306)+$I2306))&lt;DATABASE!$J$6)),AND($H2306=$H2307,$O2306=$O2307,OR($I2307&gt;DATABASE!$J$6,$I2307&lt;DATABASE!$J$3))),AND(($H2307-$H2306)=1,OR($I2307&lt;DATABASE!$I$6,((DATEVALUE($H2307)+$I2307)-(DATEVALUE($H2306)+$I2306))&lt;DATABASE!$J$6))),$A2307=$A2306),"LUAR JAM KERJA 2",IF(AND(OR(WEEKDAY($H2307,2)=1,WEEKDAY($H2307,2)=2,WEEKDAY($H2307,2)=3,WEEKDAY($H2307,2)=4,WEEKDAY($H2307,2)=5),$I2307&lt;=DATABASE!$J$3,$I2307&gt;=DATABASE!$I$3),"JAM KERJA",IF(AND(WEEKDAY($H2307,2)=6,$I2307&lt;=DATABASE!$J$4,$I2307&gt;=DATABASE!$I$4),"JAM KERJA","LUAR JAM KERJA 1")))))</f>
        <v/>
      </c>
      <c r="M2307" s="33" t="str">
        <f>IF('DATA ACCURATE'!T2310&lt;&gt;"",IF('DATA ACCURATE'!T2310&gt;100,'DATA ACCURATE'!T2310/10,'DATA ACCURATE'!T2310),"")</f>
        <v/>
      </c>
      <c r="N2307" t="str">
        <f>IF(M2307="","",IF(M2307&lt;=DATABASE!$I$9,"LOKAL",IF(M2307&lt;DATABASE!$J$9,"LUAR KOTA 1",IF($M2307&gt;=DATABASE!$J$9,"LUAR KOTA 2",""))))</f>
        <v/>
      </c>
      <c r="O2307" s="38" t="str">
        <f>IF('DATA ACCURATE'!L2310&lt;&gt;"",'DATA ACCURATE'!L2310,"")</f>
        <v/>
      </c>
      <c r="Q2307" s="38">
        <f t="shared" ref="Q2307:T2370" si="252">IF($G2307=Q$1,1,0)</f>
        <v>0</v>
      </c>
      <c r="R2307" s="38">
        <f t="shared" si="252"/>
        <v>0</v>
      </c>
      <c r="S2307" s="38">
        <f t="shared" si="252"/>
        <v>0</v>
      </c>
      <c r="T2307" s="38">
        <f t="shared" si="252"/>
        <v>0</v>
      </c>
      <c r="U2307" s="38">
        <f t="shared" ref="U2307:W2370" si="253">IF($N2307=U$1,1,0)</f>
        <v>0</v>
      </c>
      <c r="V2307" s="38">
        <f t="shared" si="253"/>
        <v>0</v>
      </c>
      <c r="W2307" s="38">
        <f t="shared" si="253"/>
        <v>0</v>
      </c>
      <c r="X2307" s="38">
        <f t="shared" ref="X2307:AA2370" si="254">IF($L2307=X$1,1,0)</f>
        <v>0</v>
      </c>
      <c r="Y2307" s="38">
        <f t="shared" si="254"/>
        <v>0</v>
      </c>
      <c r="Z2307" s="38">
        <f t="shared" si="254"/>
        <v>0</v>
      </c>
      <c r="AA2307" s="38">
        <f t="shared" si="254"/>
        <v>0</v>
      </c>
      <c r="AB2307" s="38">
        <f t="shared" ref="AB2307:AB2370" si="255">IF(AND($G2307="UNYIL",$K2307="Y"),1,0)</f>
        <v>0</v>
      </c>
      <c r="AC2307" s="38">
        <f t="shared" ref="AC2307:AC2370" si="256">IF($E2307="2x D11",2,IF($E2307="3x D11",3,0))</f>
        <v>0</v>
      </c>
      <c r="AD2307" s="38" t="str">
        <f t="shared" ref="AD2307:AD2370" si="257">Q2307&amp;R2307&amp;S2307&amp;T2307&amp;U2307&amp;V2307&amp;W2307&amp;X2307&amp;Y2307&amp;Z2307&amp;AA2307&amp;AB2307</f>
        <v>000000000000</v>
      </c>
    </row>
    <row r="2308" spans="1:30">
      <c r="A2308" s="9" t="str">
        <f>IF('DATA ACCURATE'!A2311&lt;&gt;"",'DATA ACCURATE'!A2311,"")</f>
        <v/>
      </c>
      <c r="B2308" s="9" t="str">
        <f>IF('DATA ACCURATE'!D2311&lt;&gt;"",'DATA ACCURATE'!D2311,"")</f>
        <v/>
      </c>
      <c r="C2308" s="38" t="str">
        <f>IF($AD2308="000000000000","",INDEX(DATABASE!$W$12:$W$71,MATCH($AD2308,DATABASE!$V$12:$V$71,0)))</f>
        <v/>
      </c>
      <c r="D2308" s="34" t="str">
        <f>IF(C2308="","",IF(E2308="",INDEX(DATABASE!$AF$13:$AF$62,MATCH($C2308,DATABASE!$AC$13:$AC$62,0)),IF(E2308="2x D11",INDEX(DATABASE!$AF$13:$AF$62,MATCH($C2308,DATABASE!$AC$13:$AC$62,0))+2*DATABASE!$AF$62,IF(E2308="3x D11",INDEX(DATABASE!$AF$13:$AF$62,MATCH($C2308,DATABASE!$AC$13:$AC$62,0))+3*DATABASE!$AF$62,""))))</f>
        <v/>
      </c>
      <c r="E2308" s="38" t="str">
        <f>IF(AND($K2308="Y",$G2308&lt;&gt;"UNYIL",$F2308&lt;DATABASE!$O$8),"2x D11",IF(AND($K2308="Y",$G2308&lt;&gt;"UNYIL",$F2308&gt;=DATABASE!$O$8),"3x D11",""))</f>
        <v/>
      </c>
      <c r="F2308" s="9" t="str">
        <f>IF('DATA ACCURATE'!N2311&lt;&gt;"",'DATA ACCURATE'!N2311,"")</f>
        <v/>
      </c>
      <c r="G2308" t="str">
        <f>IF(F2308="","",IF(F2308&lt;=DATABASE!$I$8,"UNYIL",IF(F2308&lt;=DATABASE!$J$8,"KECIL",IF(F2308&lt;DATABASE!$K$8,"TANGGUNG",IF(F2308&gt;=DATABASE!$K$8,"BESAR","")))))</f>
        <v/>
      </c>
      <c r="H2308" s="16" t="str">
        <f>IF('DATA ACCURATE'!J2311&lt;&gt;"",'DATA ACCURATE'!J2311,"")</f>
        <v/>
      </c>
      <c r="I2308" s="35" t="str">
        <f>IF(B2308&lt;&gt;"",IFERROR(VLOOKUP(B2308,'DATA TIMBANGAN'!G:M,7,FALSE),VLOOKUP(B2308,'DATA TIMBANGAN'!G:M,7)),"")</f>
        <v/>
      </c>
      <c r="J2308" s="25" t="str">
        <f>IF(H2308&lt;&gt;"",IFERROR(INDEX(DATABASE!$Z$19:$Z$38,MATCH(DATEVALUE(H2308),DATABASE!$AA$19:$AA$38,0)),INDEX(DATABASE!$Z$12:$Z$18,MATCH(WEEKDAY(H2308,2),DATABASE!$AA$12:$AA$18,0))),"")</f>
        <v/>
      </c>
      <c r="K2308" s="25" t="str">
        <f>IF('DATA ACCURATE'!V2311&lt;&gt;"",'DATA ACCURATE'!V2311,"")</f>
        <v/>
      </c>
      <c r="L2308" s="80" t="str">
        <f>IF($H2308="","",IF(OR($J2308="LIBUR",AND($L2307="LIBUR",$O2307=$O2308)),"LIBUR",IF(AND(OR($L2307="LUAR JAM KERJA 1",$L2307="LUAR JAM KERJA 2"),OR(OR(AND($H2307=$H2308,AND(OR($I2308&gt;DATABASE!$J$3,$I2308&lt;DATABASE!$J$6),((DATEVALUE($H2308)+$I2308)-(DATEVALUE($H2307)+$I2307))&lt;DATABASE!$J$6)),AND($H2307=$H2308,$O2307=$O2308,OR($I2308&gt;DATABASE!$J$6,$I2308&lt;DATABASE!$J$3))),AND(($H2308-$H2307)=1,OR($I2308&lt;DATABASE!$I$6,((DATEVALUE($H2308)+$I2308)-(DATEVALUE($H2307)+$I2307))&lt;DATABASE!$J$6))),$A2308=$A2307),"LUAR JAM KERJA 2",IF(AND(OR(WEEKDAY($H2308,2)=1,WEEKDAY($H2308,2)=2,WEEKDAY($H2308,2)=3,WEEKDAY($H2308,2)=4,WEEKDAY($H2308,2)=5),$I2308&lt;=DATABASE!$J$3,$I2308&gt;=DATABASE!$I$3),"JAM KERJA",IF(AND(WEEKDAY($H2308,2)=6,$I2308&lt;=DATABASE!$J$4,$I2308&gt;=DATABASE!$I$4),"JAM KERJA","LUAR JAM KERJA 1")))))</f>
        <v/>
      </c>
      <c r="M2308" s="33" t="str">
        <f>IF('DATA ACCURATE'!T2311&lt;&gt;"",IF('DATA ACCURATE'!T2311&gt;100,'DATA ACCURATE'!T2311/10,'DATA ACCURATE'!T2311),"")</f>
        <v/>
      </c>
      <c r="N2308" t="str">
        <f>IF(M2308="","",IF(M2308&lt;=DATABASE!$I$9,"LOKAL",IF(M2308&lt;DATABASE!$J$9,"LUAR KOTA 1",IF($M2308&gt;=DATABASE!$J$9,"LUAR KOTA 2",""))))</f>
        <v/>
      </c>
      <c r="O2308" s="38" t="str">
        <f>IF('DATA ACCURATE'!L2311&lt;&gt;"",'DATA ACCURATE'!L2311,"")</f>
        <v/>
      </c>
      <c r="Q2308" s="38">
        <f t="shared" si="252"/>
        <v>0</v>
      </c>
      <c r="R2308" s="38">
        <f t="shared" si="252"/>
        <v>0</v>
      </c>
      <c r="S2308" s="38">
        <f t="shared" si="252"/>
        <v>0</v>
      </c>
      <c r="T2308" s="38">
        <f t="shared" si="252"/>
        <v>0</v>
      </c>
      <c r="U2308" s="38">
        <f t="shared" si="253"/>
        <v>0</v>
      </c>
      <c r="V2308" s="38">
        <f t="shared" si="253"/>
        <v>0</v>
      </c>
      <c r="W2308" s="38">
        <f t="shared" si="253"/>
        <v>0</v>
      </c>
      <c r="X2308" s="38">
        <f t="shared" si="254"/>
        <v>0</v>
      </c>
      <c r="Y2308" s="38">
        <f t="shared" si="254"/>
        <v>0</v>
      </c>
      <c r="Z2308" s="38">
        <f t="shared" si="254"/>
        <v>0</v>
      </c>
      <c r="AA2308" s="38">
        <f t="shared" si="254"/>
        <v>0</v>
      </c>
      <c r="AB2308" s="38">
        <f t="shared" si="255"/>
        <v>0</v>
      </c>
      <c r="AC2308" s="38">
        <f t="shared" si="256"/>
        <v>0</v>
      </c>
      <c r="AD2308" s="38" t="str">
        <f t="shared" si="257"/>
        <v>000000000000</v>
      </c>
    </row>
    <row r="2309" spans="1:30">
      <c r="A2309" s="9" t="str">
        <f>IF('DATA ACCURATE'!A2312&lt;&gt;"",'DATA ACCURATE'!A2312,"")</f>
        <v/>
      </c>
      <c r="B2309" s="9" t="str">
        <f>IF('DATA ACCURATE'!D2312&lt;&gt;"",'DATA ACCURATE'!D2312,"")</f>
        <v/>
      </c>
      <c r="C2309" s="38" t="str">
        <f>IF($AD2309="000000000000","",INDEX(DATABASE!$W$12:$W$71,MATCH($AD2309,DATABASE!$V$12:$V$71,0)))</f>
        <v/>
      </c>
      <c r="D2309" s="34" t="str">
        <f>IF(C2309="","",IF(E2309="",INDEX(DATABASE!$AF$13:$AF$62,MATCH($C2309,DATABASE!$AC$13:$AC$62,0)),IF(E2309="2x D11",INDEX(DATABASE!$AF$13:$AF$62,MATCH($C2309,DATABASE!$AC$13:$AC$62,0))+2*DATABASE!$AF$62,IF(E2309="3x D11",INDEX(DATABASE!$AF$13:$AF$62,MATCH($C2309,DATABASE!$AC$13:$AC$62,0))+3*DATABASE!$AF$62,""))))</f>
        <v/>
      </c>
      <c r="E2309" s="38" t="str">
        <f>IF(AND($K2309="Y",$G2309&lt;&gt;"UNYIL",$F2309&lt;DATABASE!$O$8),"2x D11",IF(AND($K2309="Y",$G2309&lt;&gt;"UNYIL",$F2309&gt;=DATABASE!$O$8),"3x D11",""))</f>
        <v/>
      </c>
      <c r="F2309" s="9" t="str">
        <f>IF('DATA ACCURATE'!N2312&lt;&gt;"",'DATA ACCURATE'!N2312,"")</f>
        <v/>
      </c>
      <c r="G2309" t="str">
        <f>IF(F2309="","",IF(F2309&lt;=DATABASE!$I$8,"UNYIL",IF(F2309&lt;=DATABASE!$J$8,"KECIL",IF(F2309&lt;DATABASE!$K$8,"TANGGUNG",IF(F2309&gt;=DATABASE!$K$8,"BESAR","")))))</f>
        <v/>
      </c>
      <c r="H2309" s="16" t="str">
        <f>IF('DATA ACCURATE'!J2312&lt;&gt;"",'DATA ACCURATE'!J2312,"")</f>
        <v/>
      </c>
      <c r="I2309" s="35" t="str">
        <f>IF(B2309&lt;&gt;"",IFERROR(VLOOKUP(B2309,'DATA TIMBANGAN'!G:M,7,FALSE),VLOOKUP(B2309,'DATA TIMBANGAN'!G:M,7)),"")</f>
        <v/>
      </c>
      <c r="J2309" s="25" t="str">
        <f>IF(H2309&lt;&gt;"",IFERROR(INDEX(DATABASE!$Z$19:$Z$38,MATCH(DATEVALUE(H2309),DATABASE!$AA$19:$AA$38,0)),INDEX(DATABASE!$Z$12:$Z$18,MATCH(WEEKDAY(H2309,2),DATABASE!$AA$12:$AA$18,0))),"")</f>
        <v/>
      </c>
      <c r="K2309" s="25" t="str">
        <f>IF('DATA ACCURATE'!V2312&lt;&gt;"",'DATA ACCURATE'!V2312,"")</f>
        <v/>
      </c>
      <c r="L2309" s="80" t="str">
        <f>IF($H2309="","",IF(OR($J2309="LIBUR",AND($L2308="LIBUR",$O2308=$O2309)),"LIBUR",IF(AND(OR($L2308="LUAR JAM KERJA 1",$L2308="LUAR JAM KERJA 2"),OR(OR(AND($H2308=$H2309,AND(OR($I2309&gt;DATABASE!$J$3,$I2309&lt;DATABASE!$J$6),((DATEVALUE($H2309)+$I2309)-(DATEVALUE($H2308)+$I2308))&lt;DATABASE!$J$6)),AND($H2308=$H2309,$O2308=$O2309,OR($I2309&gt;DATABASE!$J$6,$I2309&lt;DATABASE!$J$3))),AND(($H2309-$H2308)=1,OR($I2309&lt;DATABASE!$I$6,((DATEVALUE($H2309)+$I2309)-(DATEVALUE($H2308)+$I2308))&lt;DATABASE!$J$6))),$A2309=$A2308),"LUAR JAM KERJA 2",IF(AND(OR(WEEKDAY($H2309,2)=1,WEEKDAY($H2309,2)=2,WEEKDAY($H2309,2)=3,WEEKDAY($H2309,2)=4,WEEKDAY($H2309,2)=5),$I2309&lt;=DATABASE!$J$3,$I2309&gt;=DATABASE!$I$3),"JAM KERJA",IF(AND(WEEKDAY($H2309,2)=6,$I2309&lt;=DATABASE!$J$4,$I2309&gt;=DATABASE!$I$4),"JAM KERJA","LUAR JAM KERJA 1")))))</f>
        <v/>
      </c>
      <c r="M2309" s="33" t="str">
        <f>IF('DATA ACCURATE'!T2312&lt;&gt;"",IF('DATA ACCURATE'!T2312&gt;100,'DATA ACCURATE'!T2312/10,'DATA ACCURATE'!T2312),"")</f>
        <v/>
      </c>
      <c r="N2309" t="str">
        <f>IF(M2309="","",IF(M2309&lt;=DATABASE!$I$9,"LOKAL",IF(M2309&lt;DATABASE!$J$9,"LUAR KOTA 1",IF($M2309&gt;=DATABASE!$J$9,"LUAR KOTA 2",""))))</f>
        <v/>
      </c>
      <c r="O2309" s="38" t="str">
        <f>IF('DATA ACCURATE'!L2312&lt;&gt;"",'DATA ACCURATE'!L2312,"")</f>
        <v/>
      </c>
      <c r="Q2309" s="38">
        <f t="shared" si="252"/>
        <v>0</v>
      </c>
      <c r="R2309" s="38">
        <f t="shared" si="252"/>
        <v>0</v>
      </c>
      <c r="S2309" s="38">
        <f t="shared" si="252"/>
        <v>0</v>
      </c>
      <c r="T2309" s="38">
        <f t="shared" si="252"/>
        <v>0</v>
      </c>
      <c r="U2309" s="38">
        <f t="shared" si="253"/>
        <v>0</v>
      </c>
      <c r="V2309" s="38">
        <f t="shared" si="253"/>
        <v>0</v>
      </c>
      <c r="W2309" s="38">
        <f t="shared" si="253"/>
        <v>0</v>
      </c>
      <c r="X2309" s="38">
        <f t="shared" si="254"/>
        <v>0</v>
      </c>
      <c r="Y2309" s="38">
        <f t="shared" si="254"/>
        <v>0</v>
      </c>
      <c r="Z2309" s="38">
        <f t="shared" si="254"/>
        <v>0</v>
      </c>
      <c r="AA2309" s="38">
        <f t="shared" si="254"/>
        <v>0</v>
      </c>
      <c r="AB2309" s="38">
        <f t="shared" si="255"/>
        <v>0</v>
      </c>
      <c r="AC2309" s="38">
        <f t="shared" si="256"/>
        <v>0</v>
      </c>
      <c r="AD2309" s="38" t="str">
        <f t="shared" si="257"/>
        <v>000000000000</v>
      </c>
    </row>
    <row r="2310" spans="1:30">
      <c r="A2310" s="9" t="str">
        <f>IF('DATA ACCURATE'!A2313&lt;&gt;"",'DATA ACCURATE'!A2313,"")</f>
        <v/>
      </c>
      <c r="B2310" s="9" t="str">
        <f>IF('DATA ACCURATE'!D2313&lt;&gt;"",'DATA ACCURATE'!D2313,"")</f>
        <v/>
      </c>
      <c r="C2310" s="38" t="str">
        <f>IF($AD2310="000000000000","",INDEX(DATABASE!$W$12:$W$71,MATCH($AD2310,DATABASE!$V$12:$V$71,0)))</f>
        <v/>
      </c>
      <c r="D2310" s="34" t="str">
        <f>IF(C2310="","",IF(E2310="",INDEX(DATABASE!$AF$13:$AF$62,MATCH($C2310,DATABASE!$AC$13:$AC$62,0)),IF(E2310="2x D11",INDEX(DATABASE!$AF$13:$AF$62,MATCH($C2310,DATABASE!$AC$13:$AC$62,0))+2*DATABASE!$AF$62,IF(E2310="3x D11",INDEX(DATABASE!$AF$13:$AF$62,MATCH($C2310,DATABASE!$AC$13:$AC$62,0))+3*DATABASE!$AF$62,""))))</f>
        <v/>
      </c>
      <c r="E2310" s="38" t="str">
        <f>IF(AND($K2310="Y",$G2310&lt;&gt;"UNYIL",$F2310&lt;DATABASE!$O$8),"2x D11",IF(AND($K2310="Y",$G2310&lt;&gt;"UNYIL",$F2310&gt;=DATABASE!$O$8),"3x D11",""))</f>
        <v/>
      </c>
      <c r="F2310" s="9" t="str">
        <f>IF('DATA ACCURATE'!N2313&lt;&gt;"",'DATA ACCURATE'!N2313,"")</f>
        <v/>
      </c>
      <c r="G2310" t="str">
        <f>IF(F2310="","",IF(F2310&lt;=DATABASE!$I$8,"UNYIL",IF(F2310&lt;=DATABASE!$J$8,"KECIL",IF(F2310&lt;DATABASE!$K$8,"TANGGUNG",IF(F2310&gt;=DATABASE!$K$8,"BESAR","")))))</f>
        <v/>
      </c>
      <c r="H2310" s="16" t="str">
        <f>IF('DATA ACCURATE'!J2313&lt;&gt;"",'DATA ACCURATE'!J2313,"")</f>
        <v/>
      </c>
      <c r="I2310" s="35" t="str">
        <f>IF(B2310&lt;&gt;"",IFERROR(VLOOKUP(B2310,'DATA TIMBANGAN'!G:M,7,FALSE),VLOOKUP(B2310,'DATA TIMBANGAN'!G:M,7)),"")</f>
        <v/>
      </c>
      <c r="J2310" s="25" t="str">
        <f>IF(H2310&lt;&gt;"",IFERROR(INDEX(DATABASE!$Z$19:$Z$38,MATCH(DATEVALUE(H2310),DATABASE!$AA$19:$AA$38,0)),INDEX(DATABASE!$Z$12:$Z$18,MATCH(WEEKDAY(H2310,2),DATABASE!$AA$12:$AA$18,0))),"")</f>
        <v/>
      </c>
      <c r="K2310" s="25" t="str">
        <f>IF('DATA ACCURATE'!V2313&lt;&gt;"",'DATA ACCURATE'!V2313,"")</f>
        <v/>
      </c>
      <c r="L2310" s="80" t="str">
        <f>IF($H2310="","",IF(OR($J2310="LIBUR",AND($L2309="LIBUR",$O2309=$O2310)),"LIBUR",IF(AND(OR($L2309="LUAR JAM KERJA 1",$L2309="LUAR JAM KERJA 2"),OR(OR(AND($H2309=$H2310,AND(OR($I2310&gt;DATABASE!$J$3,$I2310&lt;DATABASE!$J$6),((DATEVALUE($H2310)+$I2310)-(DATEVALUE($H2309)+$I2309))&lt;DATABASE!$J$6)),AND($H2309=$H2310,$O2309=$O2310,OR($I2310&gt;DATABASE!$J$6,$I2310&lt;DATABASE!$J$3))),AND(($H2310-$H2309)=1,OR($I2310&lt;DATABASE!$I$6,((DATEVALUE($H2310)+$I2310)-(DATEVALUE($H2309)+$I2309))&lt;DATABASE!$J$6))),$A2310=$A2309),"LUAR JAM KERJA 2",IF(AND(OR(WEEKDAY($H2310,2)=1,WEEKDAY($H2310,2)=2,WEEKDAY($H2310,2)=3,WEEKDAY($H2310,2)=4,WEEKDAY($H2310,2)=5),$I2310&lt;=DATABASE!$J$3,$I2310&gt;=DATABASE!$I$3),"JAM KERJA",IF(AND(WEEKDAY($H2310,2)=6,$I2310&lt;=DATABASE!$J$4,$I2310&gt;=DATABASE!$I$4),"JAM KERJA","LUAR JAM KERJA 1")))))</f>
        <v/>
      </c>
      <c r="M2310" s="33" t="str">
        <f>IF('DATA ACCURATE'!T2313&lt;&gt;"",IF('DATA ACCURATE'!T2313&gt;100,'DATA ACCURATE'!T2313/10,'DATA ACCURATE'!T2313),"")</f>
        <v/>
      </c>
      <c r="N2310" t="str">
        <f>IF(M2310="","",IF(M2310&lt;=DATABASE!$I$9,"LOKAL",IF(M2310&lt;DATABASE!$J$9,"LUAR KOTA 1",IF($M2310&gt;=DATABASE!$J$9,"LUAR KOTA 2",""))))</f>
        <v/>
      </c>
      <c r="O2310" s="38" t="str">
        <f>IF('DATA ACCURATE'!L2313&lt;&gt;"",'DATA ACCURATE'!L2313,"")</f>
        <v/>
      </c>
      <c r="Q2310" s="38">
        <f t="shared" si="252"/>
        <v>0</v>
      </c>
      <c r="R2310" s="38">
        <f t="shared" si="252"/>
        <v>0</v>
      </c>
      <c r="S2310" s="38">
        <f t="shared" si="252"/>
        <v>0</v>
      </c>
      <c r="T2310" s="38">
        <f t="shared" si="252"/>
        <v>0</v>
      </c>
      <c r="U2310" s="38">
        <f t="shared" si="253"/>
        <v>0</v>
      </c>
      <c r="V2310" s="38">
        <f t="shared" si="253"/>
        <v>0</v>
      </c>
      <c r="W2310" s="38">
        <f t="shared" si="253"/>
        <v>0</v>
      </c>
      <c r="X2310" s="38">
        <f t="shared" si="254"/>
        <v>0</v>
      </c>
      <c r="Y2310" s="38">
        <f t="shared" si="254"/>
        <v>0</v>
      </c>
      <c r="Z2310" s="38">
        <f t="shared" si="254"/>
        <v>0</v>
      </c>
      <c r="AA2310" s="38">
        <f t="shared" si="254"/>
        <v>0</v>
      </c>
      <c r="AB2310" s="38">
        <f t="shared" si="255"/>
        <v>0</v>
      </c>
      <c r="AC2310" s="38">
        <f t="shared" si="256"/>
        <v>0</v>
      </c>
      <c r="AD2310" s="38" t="str">
        <f t="shared" si="257"/>
        <v>000000000000</v>
      </c>
    </row>
    <row r="2311" spans="1:30">
      <c r="A2311" s="9" t="str">
        <f>IF('DATA ACCURATE'!A2314&lt;&gt;"",'DATA ACCURATE'!A2314,"")</f>
        <v/>
      </c>
      <c r="B2311" s="9" t="str">
        <f>IF('DATA ACCURATE'!D2314&lt;&gt;"",'DATA ACCURATE'!D2314,"")</f>
        <v/>
      </c>
      <c r="C2311" s="38" t="str">
        <f>IF($AD2311="000000000000","",INDEX(DATABASE!$W$12:$W$71,MATCH($AD2311,DATABASE!$V$12:$V$71,0)))</f>
        <v/>
      </c>
      <c r="D2311" s="34" t="str">
        <f>IF(C2311="","",IF(E2311="",INDEX(DATABASE!$AF$13:$AF$62,MATCH($C2311,DATABASE!$AC$13:$AC$62,0)),IF(E2311="2x D11",INDEX(DATABASE!$AF$13:$AF$62,MATCH($C2311,DATABASE!$AC$13:$AC$62,0))+2*DATABASE!$AF$62,IF(E2311="3x D11",INDEX(DATABASE!$AF$13:$AF$62,MATCH($C2311,DATABASE!$AC$13:$AC$62,0))+3*DATABASE!$AF$62,""))))</f>
        <v/>
      </c>
      <c r="E2311" s="38" t="str">
        <f>IF(AND($K2311="Y",$G2311&lt;&gt;"UNYIL",$F2311&lt;DATABASE!$O$8),"2x D11",IF(AND($K2311="Y",$G2311&lt;&gt;"UNYIL",$F2311&gt;=DATABASE!$O$8),"3x D11",""))</f>
        <v/>
      </c>
      <c r="F2311" s="9" t="str">
        <f>IF('DATA ACCURATE'!N2314&lt;&gt;"",'DATA ACCURATE'!N2314,"")</f>
        <v/>
      </c>
      <c r="G2311" t="str">
        <f>IF(F2311="","",IF(F2311&lt;=DATABASE!$I$8,"UNYIL",IF(F2311&lt;=DATABASE!$J$8,"KECIL",IF(F2311&lt;DATABASE!$K$8,"TANGGUNG",IF(F2311&gt;=DATABASE!$K$8,"BESAR","")))))</f>
        <v/>
      </c>
      <c r="H2311" s="16" t="str">
        <f>IF('DATA ACCURATE'!J2314&lt;&gt;"",'DATA ACCURATE'!J2314,"")</f>
        <v/>
      </c>
      <c r="I2311" s="35" t="str">
        <f>IF(B2311&lt;&gt;"",IFERROR(VLOOKUP(B2311,'DATA TIMBANGAN'!G:M,7,FALSE),VLOOKUP(B2311,'DATA TIMBANGAN'!G:M,7)),"")</f>
        <v/>
      </c>
      <c r="J2311" s="25" t="str">
        <f>IF(H2311&lt;&gt;"",IFERROR(INDEX(DATABASE!$Z$19:$Z$38,MATCH(DATEVALUE(H2311),DATABASE!$AA$19:$AA$38,0)),INDEX(DATABASE!$Z$12:$Z$18,MATCH(WEEKDAY(H2311,2),DATABASE!$AA$12:$AA$18,0))),"")</f>
        <v/>
      </c>
      <c r="K2311" s="25" t="str">
        <f>IF('DATA ACCURATE'!V2314&lt;&gt;"",'DATA ACCURATE'!V2314,"")</f>
        <v/>
      </c>
      <c r="L2311" s="80" t="str">
        <f>IF($H2311="","",IF(OR($J2311="LIBUR",AND($L2310="LIBUR",$O2310=$O2311)),"LIBUR",IF(AND(OR($L2310="LUAR JAM KERJA 1",$L2310="LUAR JAM KERJA 2"),OR(OR(AND($H2310=$H2311,AND(OR($I2311&gt;DATABASE!$J$3,$I2311&lt;DATABASE!$J$6),((DATEVALUE($H2311)+$I2311)-(DATEVALUE($H2310)+$I2310))&lt;DATABASE!$J$6)),AND($H2310=$H2311,$O2310=$O2311,OR($I2311&gt;DATABASE!$J$6,$I2311&lt;DATABASE!$J$3))),AND(($H2311-$H2310)=1,OR($I2311&lt;DATABASE!$I$6,((DATEVALUE($H2311)+$I2311)-(DATEVALUE($H2310)+$I2310))&lt;DATABASE!$J$6))),$A2311=$A2310),"LUAR JAM KERJA 2",IF(AND(OR(WEEKDAY($H2311,2)=1,WEEKDAY($H2311,2)=2,WEEKDAY($H2311,2)=3,WEEKDAY($H2311,2)=4,WEEKDAY($H2311,2)=5),$I2311&lt;=DATABASE!$J$3,$I2311&gt;=DATABASE!$I$3),"JAM KERJA",IF(AND(WEEKDAY($H2311,2)=6,$I2311&lt;=DATABASE!$J$4,$I2311&gt;=DATABASE!$I$4),"JAM KERJA","LUAR JAM KERJA 1")))))</f>
        <v/>
      </c>
      <c r="M2311" s="33" t="str">
        <f>IF('DATA ACCURATE'!T2314&lt;&gt;"",IF('DATA ACCURATE'!T2314&gt;100,'DATA ACCURATE'!T2314/10,'DATA ACCURATE'!T2314),"")</f>
        <v/>
      </c>
      <c r="N2311" t="str">
        <f>IF(M2311="","",IF(M2311&lt;=DATABASE!$I$9,"LOKAL",IF(M2311&lt;DATABASE!$J$9,"LUAR KOTA 1",IF($M2311&gt;=DATABASE!$J$9,"LUAR KOTA 2",""))))</f>
        <v/>
      </c>
      <c r="O2311" s="38" t="str">
        <f>IF('DATA ACCURATE'!L2314&lt;&gt;"",'DATA ACCURATE'!L2314,"")</f>
        <v/>
      </c>
      <c r="Q2311" s="38">
        <f t="shared" si="252"/>
        <v>0</v>
      </c>
      <c r="R2311" s="38">
        <f t="shared" si="252"/>
        <v>0</v>
      </c>
      <c r="S2311" s="38">
        <f t="shared" si="252"/>
        <v>0</v>
      </c>
      <c r="T2311" s="38">
        <f t="shared" si="252"/>
        <v>0</v>
      </c>
      <c r="U2311" s="38">
        <f t="shared" si="253"/>
        <v>0</v>
      </c>
      <c r="V2311" s="38">
        <f t="shared" si="253"/>
        <v>0</v>
      </c>
      <c r="W2311" s="38">
        <f t="shared" si="253"/>
        <v>0</v>
      </c>
      <c r="X2311" s="38">
        <f t="shared" si="254"/>
        <v>0</v>
      </c>
      <c r="Y2311" s="38">
        <f t="shared" si="254"/>
        <v>0</v>
      </c>
      <c r="Z2311" s="38">
        <f t="shared" si="254"/>
        <v>0</v>
      </c>
      <c r="AA2311" s="38">
        <f t="shared" si="254"/>
        <v>0</v>
      </c>
      <c r="AB2311" s="38">
        <f t="shared" si="255"/>
        <v>0</v>
      </c>
      <c r="AC2311" s="38">
        <f t="shared" si="256"/>
        <v>0</v>
      </c>
      <c r="AD2311" s="38" t="str">
        <f t="shared" si="257"/>
        <v>000000000000</v>
      </c>
    </row>
    <row r="2312" spans="1:30">
      <c r="A2312" s="9" t="str">
        <f>IF('DATA ACCURATE'!A2315&lt;&gt;"",'DATA ACCURATE'!A2315,"")</f>
        <v/>
      </c>
      <c r="B2312" s="9" t="str">
        <f>IF('DATA ACCURATE'!D2315&lt;&gt;"",'DATA ACCURATE'!D2315,"")</f>
        <v/>
      </c>
      <c r="C2312" s="38" t="str">
        <f>IF($AD2312="000000000000","",INDEX(DATABASE!$W$12:$W$71,MATCH($AD2312,DATABASE!$V$12:$V$71,0)))</f>
        <v/>
      </c>
      <c r="D2312" s="34" t="str">
        <f>IF(C2312="","",IF(E2312="",INDEX(DATABASE!$AF$13:$AF$62,MATCH($C2312,DATABASE!$AC$13:$AC$62,0)),IF(E2312="2x D11",INDEX(DATABASE!$AF$13:$AF$62,MATCH($C2312,DATABASE!$AC$13:$AC$62,0))+2*DATABASE!$AF$62,IF(E2312="3x D11",INDEX(DATABASE!$AF$13:$AF$62,MATCH($C2312,DATABASE!$AC$13:$AC$62,0))+3*DATABASE!$AF$62,""))))</f>
        <v/>
      </c>
      <c r="E2312" s="38" t="str">
        <f>IF(AND($K2312="Y",$G2312&lt;&gt;"UNYIL",$F2312&lt;DATABASE!$O$8),"2x D11",IF(AND($K2312="Y",$G2312&lt;&gt;"UNYIL",$F2312&gt;=DATABASE!$O$8),"3x D11",""))</f>
        <v/>
      </c>
      <c r="F2312" s="9" t="str">
        <f>IF('DATA ACCURATE'!N2315&lt;&gt;"",'DATA ACCURATE'!N2315,"")</f>
        <v/>
      </c>
      <c r="G2312" t="str">
        <f>IF(F2312="","",IF(F2312&lt;=DATABASE!$I$8,"UNYIL",IF(F2312&lt;=DATABASE!$J$8,"KECIL",IF(F2312&lt;DATABASE!$K$8,"TANGGUNG",IF(F2312&gt;=DATABASE!$K$8,"BESAR","")))))</f>
        <v/>
      </c>
      <c r="H2312" s="16" t="str">
        <f>IF('DATA ACCURATE'!J2315&lt;&gt;"",'DATA ACCURATE'!J2315,"")</f>
        <v/>
      </c>
      <c r="I2312" s="35" t="str">
        <f>IF(B2312&lt;&gt;"",IFERROR(VLOOKUP(B2312,'DATA TIMBANGAN'!G:M,7,FALSE),VLOOKUP(B2312,'DATA TIMBANGAN'!G:M,7)),"")</f>
        <v/>
      </c>
      <c r="J2312" s="25" t="str">
        <f>IF(H2312&lt;&gt;"",IFERROR(INDEX(DATABASE!$Z$19:$Z$38,MATCH(DATEVALUE(H2312),DATABASE!$AA$19:$AA$38,0)),INDEX(DATABASE!$Z$12:$Z$18,MATCH(WEEKDAY(H2312,2),DATABASE!$AA$12:$AA$18,0))),"")</f>
        <v/>
      </c>
      <c r="K2312" s="25" t="str">
        <f>IF('DATA ACCURATE'!V2315&lt;&gt;"",'DATA ACCURATE'!V2315,"")</f>
        <v/>
      </c>
      <c r="L2312" s="80" t="str">
        <f>IF($H2312="","",IF(OR($J2312="LIBUR",AND($L2311="LIBUR",$O2311=$O2312)),"LIBUR",IF(AND(OR($L2311="LUAR JAM KERJA 1",$L2311="LUAR JAM KERJA 2"),OR(OR(AND($H2311=$H2312,AND(OR($I2312&gt;DATABASE!$J$3,$I2312&lt;DATABASE!$J$6),((DATEVALUE($H2312)+$I2312)-(DATEVALUE($H2311)+$I2311))&lt;DATABASE!$J$6)),AND($H2311=$H2312,$O2311=$O2312,OR($I2312&gt;DATABASE!$J$6,$I2312&lt;DATABASE!$J$3))),AND(($H2312-$H2311)=1,OR($I2312&lt;DATABASE!$I$6,((DATEVALUE($H2312)+$I2312)-(DATEVALUE($H2311)+$I2311))&lt;DATABASE!$J$6))),$A2312=$A2311),"LUAR JAM KERJA 2",IF(AND(OR(WEEKDAY($H2312,2)=1,WEEKDAY($H2312,2)=2,WEEKDAY($H2312,2)=3,WEEKDAY($H2312,2)=4,WEEKDAY($H2312,2)=5),$I2312&lt;=DATABASE!$J$3,$I2312&gt;=DATABASE!$I$3),"JAM KERJA",IF(AND(WEEKDAY($H2312,2)=6,$I2312&lt;=DATABASE!$J$4,$I2312&gt;=DATABASE!$I$4),"JAM KERJA","LUAR JAM KERJA 1")))))</f>
        <v/>
      </c>
      <c r="M2312" s="33" t="str">
        <f>IF('DATA ACCURATE'!T2315&lt;&gt;"",IF('DATA ACCURATE'!T2315&gt;100,'DATA ACCURATE'!T2315/10,'DATA ACCURATE'!T2315),"")</f>
        <v/>
      </c>
      <c r="N2312" t="str">
        <f>IF(M2312="","",IF(M2312&lt;=DATABASE!$I$9,"LOKAL",IF(M2312&lt;DATABASE!$J$9,"LUAR KOTA 1",IF($M2312&gt;=DATABASE!$J$9,"LUAR KOTA 2",""))))</f>
        <v/>
      </c>
      <c r="O2312" s="38" t="str">
        <f>IF('DATA ACCURATE'!L2315&lt;&gt;"",'DATA ACCURATE'!L2315,"")</f>
        <v/>
      </c>
      <c r="Q2312" s="38">
        <f t="shared" si="252"/>
        <v>0</v>
      </c>
      <c r="R2312" s="38">
        <f t="shared" si="252"/>
        <v>0</v>
      </c>
      <c r="S2312" s="38">
        <f t="shared" si="252"/>
        <v>0</v>
      </c>
      <c r="T2312" s="38">
        <f t="shared" si="252"/>
        <v>0</v>
      </c>
      <c r="U2312" s="38">
        <f t="shared" si="253"/>
        <v>0</v>
      </c>
      <c r="V2312" s="38">
        <f t="shared" si="253"/>
        <v>0</v>
      </c>
      <c r="W2312" s="38">
        <f t="shared" si="253"/>
        <v>0</v>
      </c>
      <c r="X2312" s="38">
        <f t="shared" si="254"/>
        <v>0</v>
      </c>
      <c r="Y2312" s="38">
        <f t="shared" si="254"/>
        <v>0</v>
      </c>
      <c r="Z2312" s="38">
        <f t="shared" si="254"/>
        <v>0</v>
      </c>
      <c r="AA2312" s="38">
        <f t="shared" si="254"/>
        <v>0</v>
      </c>
      <c r="AB2312" s="38">
        <f t="shared" si="255"/>
        <v>0</v>
      </c>
      <c r="AC2312" s="38">
        <f t="shared" si="256"/>
        <v>0</v>
      </c>
      <c r="AD2312" s="38" t="str">
        <f t="shared" si="257"/>
        <v>000000000000</v>
      </c>
    </row>
    <row r="2313" spans="1:30">
      <c r="A2313" s="9" t="str">
        <f>IF('DATA ACCURATE'!A2316&lt;&gt;"",'DATA ACCURATE'!A2316,"")</f>
        <v/>
      </c>
      <c r="B2313" s="9" t="str">
        <f>IF('DATA ACCURATE'!D2316&lt;&gt;"",'DATA ACCURATE'!D2316,"")</f>
        <v/>
      </c>
      <c r="C2313" s="38" t="str">
        <f>IF($AD2313="000000000000","",INDEX(DATABASE!$W$12:$W$71,MATCH($AD2313,DATABASE!$V$12:$V$71,0)))</f>
        <v/>
      </c>
      <c r="D2313" s="34" t="str">
        <f>IF(C2313="","",IF(E2313="",INDEX(DATABASE!$AF$13:$AF$62,MATCH($C2313,DATABASE!$AC$13:$AC$62,0)),IF(E2313="2x D11",INDEX(DATABASE!$AF$13:$AF$62,MATCH($C2313,DATABASE!$AC$13:$AC$62,0))+2*DATABASE!$AF$62,IF(E2313="3x D11",INDEX(DATABASE!$AF$13:$AF$62,MATCH($C2313,DATABASE!$AC$13:$AC$62,0))+3*DATABASE!$AF$62,""))))</f>
        <v/>
      </c>
      <c r="E2313" s="38" t="str">
        <f>IF(AND($K2313="Y",$G2313&lt;&gt;"UNYIL",$F2313&lt;DATABASE!$O$8),"2x D11",IF(AND($K2313="Y",$G2313&lt;&gt;"UNYIL",$F2313&gt;=DATABASE!$O$8),"3x D11",""))</f>
        <v/>
      </c>
      <c r="F2313" s="9" t="str">
        <f>IF('DATA ACCURATE'!N2316&lt;&gt;"",'DATA ACCURATE'!N2316,"")</f>
        <v/>
      </c>
      <c r="G2313" t="str">
        <f>IF(F2313="","",IF(F2313&lt;=DATABASE!$I$8,"UNYIL",IF(F2313&lt;=DATABASE!$J$8,"KECIL",IF(F2313&lt;DATABASE!$K$8,"TANGGUNG",IF(F2313&gt;=DATABASE!$K$8,"BESAR","")))))</f>
        <v/>
      </c>
      <c r="H2313" s="16" t="str">
        <f>IF('DATA ACCURATE'!J2316&lt;&gt;"",'DATA ACCURATE'!J2316,"")</f>
        <v/>
      </c>
      <c r="I2313" s="35" t="str">
        <f>IF(B2313&lt;&gt;"",IFERROR(VLOOKUP(B2313,'DATA TIMBANGAN'!G:M,7,FALSE),VLOOKUP(B2313,'DATA TIMBANGAN'!G:M,7)),"")</f>
        <v/>
      </c>
      <c r="J2313" s="25" t="str">
        <f>IF(H2313&lt;&gt;"",IFERROR(INDEX(DATABASE!$Z$19:$Z$38,MATCH(DATEVALUE(H2313),DATABASE!$AA$19:$AA$38,0)),INDEX(DATABASE!$Z$12:$Z$18,MATCH(WEEKDAY(H2313,2),DATABASE!$AA$12:$AA$18,0))),"")</f>
        <v/>
      </c>
      <c r="K2313" s="25" t="str">
        <f>IF('DATA ACCURATE'!V2316&lt;&gt;"",'DATA ACCURATE'!V2316,"")</f>
        <v/>
      </c>
      <c r="L2313" s="80" t="str">
        <f>IF($H2313="","",IF(OR($J2313="LIBUR",AND($L2312="LIBUR",$O2312=$O2313)),"LIBUR",IF(AND(OR($L2312="LUAR JAM KERJA 1",$L2312="LUAR JAM KERJA 2"),OR(OR(AND($H2312=$H2313,AND(OR($I2313&gt;DATABASE!$J$3,$I2313&lt;DATABASE!$J$6),((DATEVALUE($H2313)+$I2313)-(DATEVALUE($H2312)+$I2312))&lt;DATABASE!$J$6)),AND($H2312=$H2313,$O2312=$O2313,OR($I2313&gt;DATABASE!$J$6,$I2313&lt;DATABASE!$J$3))),AND(($H2313-$H2312)=1,OR($I2313&lt;DATABASE!$I$6,((DATEVALUE($H2313)+$I2313)-(DATEVALUE($H2312)+$I2312))&lt;DATABASE!$J$6))),$A2313=$A2312),"LUAR JAM KERJA 2",IF(AND(OR(WEEKDAY($H2313,2)=1,WEEKDAY($H2313,2)=2,WEEKDAY($H2313,2)=3,WEEKDAY($H2313,2)=4,WEEKDAY($H2313,2)=5),$I2313&lt;=DATABASE!$J$3,$I2313&gt;=DATABASE!$I$3),"JAM KERJA",IF(AND(WEEKDAY($H2313,2)=6,$I2313&lt;=DATABASE!$J$4,$I2313&gt;=DATABASE!$I$4),"JAM KERJA","LUAR JAM KERJA 1")))))</f>
        <v/>
      </c>
      <c r="M2313" s="33" t="str">
        <f>IF('DATA ACCURATE'!T2316&lt;&gt;"",IF('DATA ACCURATE'!T2316&gt;100,'DATA ACCURATE'!T2316/10,'DATA ACCURATE'!T2316),"")</f>
        <v/>
      </c>
      <c r="N2313" t="str">
        <f>IF(M2313="","",IF(M2313&lt;=DATABASE!$I$9,"LOKAL",IF(M2313&lt;DATABASE!$J$9,"LUAR KOTA 1",IF($M2313&gt;=DATABASE!$J$9,"LUAR KOTA 2",""))))</f>
        <v/>
      </c>
      <c r="O2313" s="38" t="str">
        <f>IF('DATA ACCURATE'!L2316&lt;&gt;"",'DATA ACCURATE'!L2316,"")</f>
        <v/>
      </c>
      <c r="Q2313" s="38">
        <f t="shared" si="252"/>
        <v>0</v>
      </c>
      <c r="R2313" s="38">
        <f t="shared" si="252"/>
        <v>0</v>
      </c>
      <c r="S2313" s="38">
        <f t="shared" si="252"/>
        <v>0</v>
      </c>
      <c r="T2313" s="38">
        <f t="shared" si="252"/>
        <v>0</v>
      </c>
      <c r="U2313" s="38">
        <f t="shared" si="253"/>
        <v>0</v>
      </c>
      <c r="V2313" s="38">
        <f t="shared" si="253"/>
        <v>0</v>
      </c>
      <c r="W2313" s="38">
        <f t="shared" si="253"/>
        <v>0</v>
      </c>
      <c r="X2313" s="38">
        <f t="shared" si="254"/>
        <v>0</v>
      </c>
      <c r="Y2313" s="38">
        <f t="shared" si="254"/>
        <v>0</v>
      </c>
      <c r="Z2313" s="38">
        <f t="shared" si="254"/>
        <v>0</v>
      </c>
      <c r="AA2313" s="38">
        <f t="shared" si="254"/>
        <v>0</v>
      </c>
      <c r="AB2313" s="38">
        <f t="shared" si="255"/>
        <v>0</v>
      </c>
      <c r="AC2313" s="38">
        <f t="shared" si="256"/>
        <v>0</v>
      </c>
      <c r="AD2313" s="38" t="str">
        <f t="shared" si="257"/>
        <v>000000000000</v>
      </c>
    </row>
    <row r="2314" spans="1:30">
      <c r="A2314" s="9" t="str">
        <f>IF('DATA ACCURATE'!A2317&lt;&gt;"",'DATA ACCURATE'!A2317,"")</f>
        <v/>
      </c>
      <c r="B2314" s="9" t="str">
        <f>IF('DATA ACCURATE'!D2317&lt;&gt;"",'DATA ACCURATE'!D2317,"")</f>
        <v/>
      </c>
      <c r="C2314" s="38" t="str">
        <f>IF($AD2314="000000000000","",INDEX(DATABASE!$W$12:$W$71,MATCH($AD2314,DATABASE!$V$12:$V$71,0)))</f>
        <v/>
      </c>
      <c r="D2314" s="34" t="str">
        <f>IF(C2314="","",IF(E2314="",INDEX(DATABASE!$AF$13:$AF$62,MATCH($C2314,DATABASE!$AC$13:$AC$62,0)),IF(E2314="2x D11",INDEX(DATABASE!$AF$13:$AF$62,MATCH($C2314,DATABASE!$AC$13:$AC$62,0))+2*DATABASE!$AF$62,IF(E2314="3x D11",INDEX(DATABASE!$AF$13:$AF$62,MATCH($C2314,DATABASE!$AC$13:$AC$62,0))+3*DATABASE!$AF$62,""))))</f>
        <v/>
      </c>
      <c r="E2314" s="38" t="str">
        <f>IF(AND($K2314="Y",$G2314&lt;&gt;"UNYIL",$F2314&lt;DATABASE!$O$8),"2x D11",IF(AND($K2314="Y",$G2314&lt;&gt;"UNYIL",$F2314&gt;=DATABASE!$O$8),"3x D11",""))</f>
        <v/>
      </c>
      <c r="F2314" s="9" t="str">
        <f>IF('DATA ACCURATE'!N2317&lt;&gt;"",'DATA ACCURATE'!N2317,"")</f>
        <v/>
      </c>
      <c r="G2314" t="str">
        <f>IF(F2314="","",IF(F2314&lt;=DATABASE!$I$8,"UNYIL",IF(F2314&lt;=DATABASE!$J$8,"KECIL",IF(F2314&lt;DATABASE!$K$8,"TANGGUNG",IF(F2314&gt;=DATABASE!$K$8,"BESAR","")))))</f>
        <v/>
      </c>
      <c r="H2314" s="16" t="str">
        <f>IF('DATA ACCURATE'!J2317&lt;&gt;"",'DATA ACCURATE'!J2317,"")</f>
        <v/>
      </c>
      <c r="I2314" s="35" t="str">
        <f>IF(B2314&lt;&gt;"",IFERROR(VLOOKUP(B2314,'DATA TIMBANGAN'!G:M,7,FALSE),VLOOKUP(B2314,'DATA TIMBANGAN'!G:M,7)),"")</f>
        <v/>
      </c>
      <c r="J2314" s="25" t="str">
        <f>IF(H2314&lt;&gt;"",IFERROR(INDEX(DATABASE!$Z$19:$Z$38,MATCH(DATEVALUE(H2314),DATABASE!$AA$19:$AA$38,0)),INDEX(DATABASE!$Z$12:$Z$18,MATCH(WEEKDAY(H2314,2),DATABASE!$AA$12:$AA$18,0))),"")</f>
        <v/>
      </c>
      <c r="K2314" s="25" t="str">
        <f>IF('DATA ACCURATE'!V2317&lt;&gt;"",'DATA ACCURATE'!V2317,"")</f>
        <v/>
      </c>
      <c r="L2314" s="80" t="str">
        <f>IF($H2314="","",IF(OR($J2314="LIBUR",AND($L2313="LIBUR",$O2313=$O2314)),"LIBUR",IF(AND(OR($L2313="LUAR JAM KERJA 1",$L2313="LUAR JAM KERJA 2"),OR(OR(AND($H2313=$H2314,AND(OR($I2314&gt;DATABASE!$J$3,$I2314&lt;DATABASE!$J$6),((DATEVALUE($H2314)+$I2314)-(DATEVALUE($H2313)+$I2313))&lt;DATABASE!$J$6)),AND($H2313=$H2314,$O2313=$O2314,OR($I2314&gt;DATABASE!$J$6,$I2314&lt;DATABASE!$J$3))),AND(($H2314-$H2313)=1,OR($I2314&lt;DATABASE!$I$6,((DATEVALUE($H2314)+$I2314)-(DATEVALUE($H2313)+$I2313))&lt;DATABASE!$J$6))),$A2314=$A2313),"LUAR JAM KERJA 2",IF(AND(OR(WEEKDAY($H2314,2)=1,WEEKDAY($H2314,2)=2,WEEKDAY($H2314,2)=3,WEEKDAY($H2314,2)=4,WEEKDAY($H2314,2)=5),$I2314&lt;=DATABASE!$J$3,$I2314&gt;=DATABASE!$I$3),"JAM KERJA",IF(AND(WEEKDAY($H2314,2)=6,$I2314&lt;=DATABASE!$J$4,$I2314&gt;=DATABASE!$I$4),"JAM KERJA","LUAR JAM KERJA 1")))))</f>
        <v/>
      </c>
      <c r="M2314" s="33" t="str">
        <f>IF('DATA ACCURATE'!T2317&lt;&gt;"",IF('DATA ACCURATE'!T2317&gt;100,'DATA ACCURATE'!T2317/10,'DATA ACCURATE'!T2317),"")</f>
        <v/>
      </c>
      <c r="N2314" t="str">
        <f>IF(M2314="","",IF(M2314&lt;=DATABASE!$I$9,"LOKAL",IF(M2314&lt;DATABASE!$J$9,"LUAR KOTA 1",IF($M2314&gt;=DATABASE!$J$9,"LUAR KOTA 2",""))))</f>
        <v/>
      </c>
      <c r="O2314" s="38" t="str">
        <f>IF('DATA ACCURATE'!L2317&lt;&gt;"",'DATA ACCURATE'!L2317,"")</f>
        <v/>
      </c>
      <c r="Q2314" s="38">
        <f t="shared" si="252"/>
        <v>0</v>
      </c>
      <c r="R2314" s="38">
        <f t="shared" si="252"/>
        <v>0</v>
      </c>
      <c r="S2314" s="38">
        <f t="shared" si="252"/>
        <v>0</v>
      </c>
      <c r="T2314" s="38">
        <f t="shared" si="252"/>
        <v>0</v>
      </c>
      <c r="U2314" s="38">
        <f t="shared" si="253"/>
        <v>0</v>
      </c>
      <c r="V2314" s="38">
        <f t="shared" si="253"/>
        <v>0</v>
      </c>
      <c r="W2314" s="38">
        <f t="shared" si="253"/>
        <v>0</v>
      </c>
      <c r="X2314" s="38">
        <f t="shared" si="254"/>
        <v>0</v>
      </c>
      <c r="Y2314" s="38">
        <f t="shared" si="254"/>
        <v>0</v>
      </c>
      <c r="Z2314" s="38">
        <f t="shared" si="254"/>
        <v>0</v>
      </c>
      <c r="AA2314" s="38">
        <f t="shared" si="254"/>
        <v>0</v>
      </c>
      <c r="AB2314" s="38">
        <f t="shared" si="255"/>
        <v>0</v>
      </c>
      <c r="AC2314" s="38">
        <f t="shared" si="256"/>
        <v>0</v>
      </c>
      <c r="AD2314" s="38" t="str">
        <f t="shared" si="257"/>
        <v>000000000000</v>
      </c>
    </row>
    <row r="2315" spans="1:30">
      <c r="A2315" s="9" t="str">
        <f>IF('DATA ACCURATE'!A2318&lt;&gt;"",'DATA ACCURATE'!A2318,"")</f>
        <v/>
      </c>
      <c r="B2315" s="9" t="str">
        <f>IF('DATA ACCURATE'!D2318&lt;&gt;"",'DATA ACCURATE'!D2318,"")</f>
        <v/>
      </c>
      <c r="C2315" s="38" t="str">
        <f>IF($AD2315="000000000000","",INDEX(DATABASE!$W$12:$W$71,MATCH($AD2315,DATABASE!$V$12:$V$71,0)))</f>
        <v/>
      </c>
      <c r="D2315" s="34" t="str">
        <f>IF(C2315="","",IF(E2315="",INDEX(DATABASE!$AF$13:$AF$62,MATCH($C2315,DATABASE!$AC$13:$AC$62,0)),IF(E2315="2x D11",INDEX(DATABASE!$AF$13:$AF$62,MATCH($C2315,DATABASE!$AC$13:$AC$62,0))+2*DATABASE!$AF$62,IF(E2315="3x D11",INDEX(DATABASE!$AF$13:$AF$62,MATCH($C2315,DATABASE!$AC$13:$AC$62,0))+3*DATABASE!$AF$62,""))))</f>
        <v/>
      </c>
      <c r="E2315" s="38" t="str">
        <f>IF(AND($K2315="Y",$G2315&lt;&gt;"UNYIL",$F2315&lt;DATABASE!$O$8),"2x D11",IF(AND($K2315="Y",$G2315&lt;&gt;"UNYIL",$F2315&gt;=DATABASE!$O$8),"3x D11",""))</f>
        <v/>
      </c>
      <c r="F2315" s="9" t="str">
        <f>IF('DATA ACCURATE'!N2318&lt;&gt;"",'DATA ACCURATE'!N2318,"")</f>
        <v/>
      </c>
      <c r="G2315" t="str">
        <f>IF(F2315="","",IF(F2315&lt;=DATABASE!$I$8,"UNYIL",IF(F2315&lt;=DATABASE!$J$8,"KECIL",IF(F2315&lt;DATABASE!$K$8,"TANGGUNG",IF(F2315&gt;=DATABASE!$K$8,"BESAR","")))))</f>
        <v/>
      </c>
      <c r="H2315" s="16" t="str">
        <f>IF('DATA ACCURATE'!J2318&lt;&gt;"",'DATA ACCURATE'!J2318,"")</f>
        <v/>
      </c>
      <c r="I2315" s="35" t="str">
        <f>IF(B2315&lt;&gt;"",IFERROR(VLOOKUP(B2315,'DATA TIMBANGAN'!G:M,7,FALSE),VLOOKUP(B2315,'DATA TIMBANGAN'!G:M,7)),"")</f>
        <v/>
      </c>
      <c r="J2315" s="25" t="str">
        <f>IF(H2315&lt;&gt;"",IFERROR(INDEX(DATABASE!$Z$19:$Z$38,MATCH(DATEVALUE(H2315),DATABASE!$AA$19:$AA$38,0)),INDEX(DATABASE!$Z$12:$Z$18,MATCH(WEEKDAY(H2315,2),DATABASE!$AA$12:$AA$18,0))),"")</f>
        <v/>
      </c>
      <c r="K2315" s="25" t="str">
        <f>IF('DATA ACCURATE'!V2318&lt;&gt;"",'DATA ACCURATE'!V2318,"")</f>
        <v/>
      </c>
      <c r="L2315" s="80" t="str">
        <f>IF($H2315="","",IF(OR($J2315="LIBUR",AND($L2314="LIBUR",$O2314=$O2315)),"LIBUR",IF(AND(OR($L2314="LUAR JAM KERJA 1",$L2314="LUAR JAM KERJA 2"),OR(OR(AND($H2314=$H2315,AND(OR($I2315&gt;DATABASE!$J$3,$I2315&lt;DATABASE!$J$6),((DATEVALUE($H2315)+$I2315)-(DATEVALUE($H2314)+$I2314))&lt;DATABASE!$J$6)),AND($H2314=$H2315,$O2314=$O2315,OR($I2315&gt;DATABASE!$J$6,$I2315&lt;DATABASE!$J$3))),AND(($H2315-$H2314)=1,OR($I2315&lt;DATABASE!$I$6,((DATEVALUE($H2315)+$I2315)-(DATEVALUE($H2314)+$I2314))&lt;DATABASE!$J$6))),$A2315=$A2314),"LUAR JAM KERJA 2",IF(AND(OR(WEEKDAY($H2315,2)=1,WEEKDAY($H2315,2)=2,WEEKDAY($H2315,2)=3,WEEKDAY($H2315,2)=4,WEEKDAY($H2315,2)=5),$I2315&lt;=DATABASE!$J$3,$I2315&gt;=DATABASE!$I$3),"JAM KERJA",IF(AND(WEEKDAY($H2315,2)=6,$I2315&lt;=DATABASE!$J$4,$I2315&gt;=DATABASE!$I$4),"JAM KERJA","LUAR JAM KERJA 1")))))</f>
        <v/>
      </c>
      <c r="M2315" s="33" t="str">
        <f>IF('DATA ACCURATE'!T2318&lt;&gt;"",IF('DATA ACCURATE'!T2318&gt;100,'DATA ACCURATE'!T2318/10,'DATA ACCURATE'!T2318),"")</f>
        <v/>
      </c>
      <c r="N2315" t="str">
        <f>IF(M2315="","",IF(M2315&lt;=DATABASE!$I$9,"LOKAL",IF(M2315&lt;DATABASE!$J$9,"LUAR KOTA 1",IF($M2315&gt;=DATABASE!$J$9,"LUAR KOTA 2",""))))</f>
        <v/>
      </c>
      <c r="O2315" s="38" t="str">
        <f>IF('DATA ACCURATE'!L2318&lt;&gt;"",'DATA ACCURATE'!L2318,"")</f>
        <v/>
      </c>
      <c r="Q2315" s="38">
        <f t="shared" si="252"/>
        <v>0</v>
      </c>
      <c r="R2315" s="38">
        <f t="shared" si="252"/>
        <v>0</v>
      </c>
      <c r="S2315" s="38">
        <f t="shared" si="252"/>
        <v>0</v>
      </c>
      <c r="T2315" s="38">
        <f t="shared" si="252"/>
        <v>0</v>
      </c>
      <c r="U2315" s="38">
        <f t="shared" si="253"/>
        <v>0</v>
      </c>
      <c r="V2315" s="38">
        <f t="shared" si="253"/>
        <v>0</v>
      </c>
      <c r="W2315" s="38">
        <f t="shared" si="253"/>
        <v>0</v>
      </c>
      <c r="X2315" s="38">
        <f t="shared" si="254"/>
        <v>0</v>
      </c>
      <c r="Y2315" s="38">
        <f t="shared" si="254"/>
        <v>0</v>
      </c>
      <c r="Z2315" s="38">
        <f t="shared" si="254"/>
        <v>0</v>
      </c>
      <c r="AA2315" s="38">
        <f t="shared" si="254"/>
        <v>0</v>
      </c>
      <c r="AB2315" s="38">
        <f t="shared" si="255"/>
        <v>0</v>
      </c>
      <c r="AC2315" s="38">
        <f t="shared" si="256"/>
        <v>0</v>
      </c>
      <c r="AD2315" s="38" t="str">
        <f t="shared" si="257"/>
        <v>000000000000</v>
      </c>
    </row>
    <row r="2316" spans="1:30">
      <c r="A2316" s="9" t="str">
        <f>IF('DATA ACCURATE'!A2319&lt;&gt;"",'DATA ACCURATE'!A2319,"")</f>
        <v/>
      </c>
      <c r="B2316" s="9" t="str">
        <f>IF('DATA ACCURATE'!D2319&lt;&gt;"",'DATA ACCURATE'!D2319,"")</f>
        <v/>
      </c>
      <c r="C2316" s="38" t="str">
        <f>IF($AD2316="000000000000","",INDEX(DATABASE!$W$12:$W$71,MATCH($AD2316,DATABASE!$V$12:$V$71,0)))</f>
        <v/>
      </c>
      <c r="D2316" s="34" t="str">
        <f>IF(C2316="","",IF(E2316="",INDEX(DATABASE!$AF$13:$AF$62,MATCH($C2316,DATABASE!$AC$13:$AC$62,0)),IF(E2316="2x D11",INDEX(DATABASE!$AF$13:$AF$62,MATCH($C2316,DATABASE!$AC$13:$AC$62,0))+2*DATABASE!$AF$62,IF(E2316="3x D11",INDEX(DATABASE!$AF$13:$AF$62,MATCH($C2316,DATABASE!$AC$13:$AC$62,0))+3*DATABASE!$AF$62,""))))</f>
        <v/>
      </c>
      <c r="E2316" s="38" t="str">
        <f>IF(AND($K2316="Y",$G2316&lt;&gt;"UNYIL",$F2316&lt;DATABASE!$O$8),"2x D11",IF(AND($K2316="Y",$G2316&lt;&gt;"UNYIL",$F2316&gt;=DATABASE!$O$8),"3x D11",""))</f>
        <v/>
      </c>
      <c r="F2316" s="9" t="str">
        <f>IF('DATA ACCURATE'!N2319&lt;&gt;"",'DATA ACCURATE'!N2319,"")</f>
        <v/>
      </c>
      <c r="G2316" t="str">
        <f>IF(F2316="","",IF(F2316&lt;=DATABASE!$I$8,"UNYIL",IF(F2316&lt;=DATABASE!$J$8,"KECIL",IF(F2316&lt;DATABASE!$K$8,"TANGGUNG",IF(F2316&gt;=DATABASE!$K$8,"BESAR","")))))</f>
        <v/>
      </c>
      <c r="H2316" s="16" t="str">
        <f>IF('DATA ACCURATE'!J2319&lt;&gt;"",'DATA ACCURATE'!J2319,"")</f>
        <v/>
      </c>
      <c r="I2316" s="35" t="str">
        <f>IF(B2316&lt;&gt;"",IFERROR(VLOOKUP(B2316,'DATA TIMBANGAN'!G:M,7,FALSE),VLOOKUP(B2316,'DATA TIMBANGAN'!G:M,7)),"")</f>
        <v/>
      </c>
      <c r="J2316" s="25" t="str">
        <f>IF(H2316&lt;&gt;"",IFERROR(INDEX(DATABASE!$Z$19:$Z$38,MATCH(DATEVALUE(H2316),DATABASE!$AA$19:$AA$38,0)),INDEX(DATABASE!$Z$12:$Z$18,MATCH(WEEKDAY(H2316,2),DATABASE!$AA$12:$AA$18,0))),"")</f>
        <v/>
      </c>
      <c r="K2316" s="25" t="str">
        <f>IF('DATA ACCURATE'!V2319&lt;&gt;"",'DATA ACCURATE'!V2319,"")</f>
        <v/>
      </c>
      <c r="L2316" s="80" t="str">
        <f>IF($H2316="","",IF(OR($J2316="LIBUR",AND($L2315="LIBUR",$O2315=$O2316)),"LIBUR",IF(AND(OR($L2315="LUAR JAM KERJA 1",$L2315="LUAR JAM KERJA 2"),OR(OR(AND($H2315=$H2316,AND(OR($I2316&gt;DATABASE!$J$3,$I2316&lt;DATABASE!$J$6),((DATEVALUE($H2316)+$I2316)-(DATEVALUE($H2315)+$I2315))&lt;DATABASE!$J$6)),AND($H2315=$H2316,$O2315=$O2316,OR($I2316&gt;DATABASE!$J$6,$I2316&lt;DATABASE!$J$3))),AND(($H2316-$H2315)=1,OR($I2316&lt;DATABASE!$I$6,((DATEVALUE($H2316)+$I2316)-(DATEVALUE($H2315)+$I2315))&lt;DATABASE!$J$6))),$A2316=$A2315),"LUAR JAM KERJA 2",IF(AND(OR(WEEKDAY($H2316,2)=1,WEEKDAY($H2316,2)=2,WEEKDAY($H2316,2)=3,WEEKDAY($H2316,2)=4,WEEKDAY($H2316,2)=5),$I2316&lt;=DATABASE!$J$3,$I2316&gt;=DATABASE!$I$3),"JAM KERJA",IF(AND(WEEKDAY($H2316,2)=6,$I2316&lt;=DATABASE!$J$4,$I2316&gt;=DATABASE!$I$4),"JAM KERJA","LUAR JAM KERJA 1")))))</f>
        <v/>
      </c>
      <c r="M2316" s="33" t="str">
        <f>IF('DATA ACCURATE'!T2319&lt;&gt;"",IF('DATA ACCURATE'!T2319&gt;100,'DATA ACCURATE'!T2319/10,'DATA ACCURATE'!T2319),"")</f>
        <v/>
      </c>
      <c r="N2316" t="str">
        <f>IF(M2316="","",IF(M2316&lt;=DATABASE!$I$9,"LOKAL",IF(M2316&lt;DATABASE!$J$9,"LUAR KOTA 1",IF($M2316&gt;=DATABASE!$J$9,"LUAR KOTA 2",""))))</f>
        <v/>
      </c>
      <c r="O2316" s="38" t="str">
        <f>IF('DATA ACCURATE'!L2319&lt;&gt;"",'DATA ACCURATE'!L2319,"")</f>
        <v/>
      </c>
      <c r="Q2316" s="38">
        <f t="shared" si="252"/>
        <v>0</v>
      </c>
      <c r="R2316" s="38">
        <f t="shared" si="252"/>
        <v>0</v>
      </c>
      <c r="S2316" s="38">
        <f t="shared" si="252"/>
        <v>0</v>
      </c>
      <c r="T2316" s="38">
        <f t="shared" si="252"/>
        <v>0</v>
      </c>
      <c r="U2316" s="38">
        <f t="shared" si="253"/>
        <v>0</v>
      </c>
      <c r="V2316" s="38">
        <f t="shared" si="253"/>
        <v>0</v>
      </c>
      <c r="W2316" s="38">
        <f t="shared" si="253"/>
        <v>0</v>
      </c>
      <c r="X2316" s="38">
        <f t="shared" si="254"/>
        <v>0</v>
      </c>
      <c r="Y2316" s="38">
        <f t="shared" si="254"/>
        <v>0</v>
      </c>
      <c r="Z2316" s="38">
        <f t="shared" si="254"/>
        <v>0</v>
      </c>
      <c r="AA2316" s="38">
        <f t="shared" si="254"/>
        <v>0</v>
      </c>
      <c r="AB2316" s="38">
        <f t="shared" si="255"/>
        <v>0</v>
      </c>
      <c r="AC2316" s="38">
        <f t="shared" si="256"/>
        <v>0</v>
      </c>
      <c r="AD2316" s="38" t="str">
        <f t="shared" si="257"/>
        <v>000000000000</v>
      </c>
    </row>
    <row r="2317" spans="1:30">
      <c r="A2317" s="9" t="str">
        <f>IF('DATA ACCURATE'!A2320&lt;&gt;"",'DATA ACCURATE'!A2320,"")</f>
        <v/>
      </c>
      <c r="B2317" s="9" t="str">
        <f>IF('DATA ACCURATE'!D2320&lt;&gt;"",'DATA ACCURATE'!D2320,"")</f>
        <v/>
      </c>
      <c r="C2317" s="38" t="str">
        <f>IF($AD2317="000000000000","",INDEX(DATABASE!$W$12:$W$71,MATCH($AD2317,DATABASE!$V$12:$V$71,0)))</f>
        <v/>
      </c>
      <c r="D2317" s="34" t="str">
        <f>IF(C2317="","",IF(E2317="",INDEX(DATABASE!$AF$13:$AF$62,MATCH($C2317,DATABASE!$AC$13:$AC$62,0)),IF(E2317="2x D11",INDEX(DATABASE!$AF$13:$AF$62,MATCH($C2317,DATABASE!$AC$13:$AC$62,0))+2*DATABASE!$AF$62,IF(E2317="3x D11",INDEX(DATABASE!$AF$13:$AF$62,MATCH($C2317,DATABASE!$AC$13:$AC$62,0))+3*DATABASE!$AF$62,""))))</f>
        <v/>
      </c>
      <c r="E2317" s="38" t="str">
        <f>IF(AND($K2317="Y",$G2317&lt;&gt;"UNYIL",$F2317&lt;DATABASE!$O$8),"2x D11",IF(AND($K2317="Y",$G2317&lt;&gt;"UNYIL",$F2317&gt;=DATABASE!$O$8),"3x D11",""))</f>
        <v/>
      </c>
      <c r="F2317" s="9" t="str">
        <f>IF('DATA ACCURATE'!N2320&lt;&gt;"",'DATA ACCURATE'!N2320,"")</f>
        <v/>
      </c>
      <c r="G2317" t="str">
        <f>IF(F2317="","",IF(F2317&lt;=DATABASE!$I$8,"UNYIL",IF(F2317&lt;=DATABASE!$J$8,"KECIL",IF(F2317&lt;DATABASE!$K$8,"TANGGUNG",IF(F2317&gt;=DATABASE!$K$8,"BESAR","")))))</f>
        <v/>
      </c>
      <c r="H2317" s="16" t="str">
        <f>IF('DATA ACCURATE'!J2320&lt;&gt;"",'DATA ACCURATE'!J2320,"")</f>
        <v/>
      </c>
      <c r="I2317" s="35" t="str">
        <f>IF(B2317&lt;&gt;"",IFERROR(VLOOKUP(B2317,'DATA TIMBANGAN'!G:M,7,FALSE),VLOOKUP(B2317,'DATA TIMBANGAN'!G:M,7)),"")</f>
        <v/>
      </c>
      <c r="J2317" s="25" t="str">
        <f>IF(H2317&lt;&gt;"",IFERROR(INDEX(DATABASE!$Z$19:$Z$38,MATCH(DATEVALUE(H2317),DATABASE!$AA$19:$AA$38,0)),INDEX(DATABASE!$Z$12:$Z$18,MATCH(WEEKDAY(H2317,2),DATABASE!$AA$12:$AA$18,0))),"")</f>
        <v/>
      </c>
      <c r="K2317" s="25" t="str">
        <f>IF('DATA ACCURATE'!V2320&lt;&gt;"",'DATA ACCURATE'!V2320,"")</f>
        <v/>
      </c>
      <c r="L2317" s="80" t="str">
        <f>IF($H2317="","",IF(OR($J2317="LIBUR",AND($L2316="LIBUR",$O2316=$O2317)),"LIBUR",IF(AND(OR($L2316="LUAR JAM KERJA 1",$L2316="LUAR JAM KERJA 2"),OR(OR(AND($H2316=$H2317,AND(OR($I2317&gt;DATABASE!$J$3,$I2317&lt;DATABASE!$J$6),((DATEVALUE($H2317)+$I2317)-(DATEVALUE($H2316)+$I2316))&lt;DATABASE!$J$6)),AND($H2316=$H2317,$O2316=$O2317,OR($I2317&gt;DATABASE!$J$6,$I2317&lt;DATABASE!$J$3))),AND(($H2317-$H2316)=1,OR($I2317&lt;DATABASE!$I$6,((DATEVALUE($H2317)+$I2317)-(DATEVALUE($H2316)+$I2316))&lt;DATABASE!$J$6))),$A2317=$A2316),"LUAR JAM KERJA 2",IF(AND(OR(WEEKDAY($H2317,2)=1,WEEKDAY($H2317,2)=2,WEEKDAY($H2317,2)=3,WEEKDAY($H2317,2)=4,WEEKDAY($H2317,2)=5),$I2317&lt;=DATABASE!$J$3,$I2317&gt;=DATABASE!$I$3),"JAM KERJA",IF(AND(WEEKDAY($H2317,2)=6,$I2317&lt;=DATABASE!$J$4,$I2317&gt;=DATABASE!$I$4),"JAM KERJA","LUAR JAM KERJA 1")))))</f>
        <v/>
      </c>
      <c r="M2317" s="33" t="str">
        <f>IF('DATA ACCURATE'!T2320&lt;&gt;"",IF('DATA ACCURATE'!T2320&gt;100,'DATA ACCURATE'!T2320/10,'DATA ACCURATE'!T2320),"")</f>
        <v/>
      </c>
      <c r="N2317" t="str">
        <f>IF(M2317="","",IF(M2317&lt;=DATABASE!$I$9,"LOKAL",IF(M2317&lt;DATABASE!$J$9,"LUAR KOTA 1",IF($M2317&gt;=DATABASE!$J$9,"LUAR KOTA 2",""))))</f>
        <v/>
      </c>
      <c r="O2317" s="38" t="str">
        <f>IF('DATA ACCURATE'!L2320&lt;&gt;"",'DATA ACCURATE'!L2320,"")</f>
        <v/>
      </c>
      <c r="Q2317" s="38">
        <f t="shared" si="252"/>
        <v>0</v>
      </c>
      <c r="R2317" s="38">
        <f t="shared" si="252"/>
        <v>0</v>
      </c>
      <c r="S2317" s="38">
        <f t="shared" si="252"/>
        <v>0</v>
      </c>
      <c r="T2317" s="38">
        <f t="shared" si="252"/>
        <v>0</v>
      </c>
      <c r="U2317" s="38">
        <f t="shared" si="253"/>
        <v>0</v>
      </c>
      <c r="V2317" s="38">
        <f t="shared" si="253"/>
        <v>0</v>
      </c>
      <c r="W2317" s="38">
        <f t="shared" si="253"/>
        <v>0</v>
      </c>
      <c r="X2317" s="38">
        <f t="shared" si="254"/>
        <v>0</v>
      </c>
      <c r="Y2317" s="38">
        <f t="shared" si="254"/>
        <v>0</v>
      </c>
      <c r="Z2317" s="38">
        <f t="shared" si="254"/>
        <v>0</v>
      </c>
      <c r="AA2317" s="38">
        <f t="shared" si="254"/>
        <v>0</v>
      </c>
      <c r="AB2317" s="38">
        <f t="shared" si="255"/>
        <v>0</v>
      </c>
      <c r="AC2317" s="38">
        <f t="shared" si="256"/>
        <v>0</v>
      </c>
      <c r="AD2317" s="38" t="str">
        <f t="shared" si="257"/>
        <v>000000000000</v>
      </c>
    </row>
    <row r="2318" spans="1:30">
      <c r="A2318" s="9" t="str">
        <f>IF('DATA ACCURATE'!A2321&lt;&gt;"",'DATA ACCURATE'!A2321,"")</f>
        <v/>
      </c>
      <c r="B2318" s="9" t="str">
        <f>IF('DATA ACCURATE'!D2321&lt;&gt;"",'DATA ACCURATE'!D2321,"")</f>
        <v/>
      </c>
      <c r="C2318" s="38" t="str">
        <f>IF($AD2318="000000000000","",INDEX(DATABASE!$W$12:$W$71,MATCH($AD2318,DATABASE!$V$12:$V$71,0)))</f>
        <v/>
      </c>
      <c r="D2318" s="34" t="str">
        <f>IF(C2318="","",IF(E2318="",INDEX(DATABASE!$AF$13:$AF$62,MATCH($C2318,DATABASE!$AC$13:$AC$62,0)),IF(E2318="2x D11",INDEX(DATABASE!$AF$13:$AF$62,MATCH($C2318,DATABASE!$AC$13:$AC$62,0))+2*DATABASE!$AF$62,IF(E2318="3x D11",INDEX(DATABASE!$AF$13:$AF$62,MATCH($C2318,DATABASE!$AC$13:$AC$62,0))+3*DATABASE!$AF$62,""))))</f>
        <v/>
      </c>
      <c r="E2318" s="38" t="str">
        <f>IF(AND($K2318="Y",$G2318&lt;&gt;"UNYIL",$F2318&lt;DATABASE!$O$8),"2x D11",IF(AND($K2318="Y",$G2318&lt;&gt;"UNYIL",$F2318&gt;=DATABASE!$O$8),"3x D11",""))</f>
        <v/>
      </c>
      <c r="F2318" s="9" t="str">
        <f>IF('DATA ACCURATE'!N2321&lt;&gt;"",'DATA ACCURATE'!N2321,"")</f>
        <v/>
      </c>
      <c r="G2318" t="str">
        <f>IF(F2318="","",IF(F2318&lt;=DATABASE!$I$8,"UNYIL",IF(F2318&lt;=DATABASE!$J$8,"KECIL",IF(F2318&lt;DATABASE!$K$8,"TANGGUNG",IF(F2318&gt;=DATABASE!$K$8,"BESAR","")))))</f>
        <v/>
      </c>
      <c r="H2318" s="16" t="str">
        <f>IF('DATA ACCURATE'!J2321&lt;&gt;"",'DATA ACCURATE'!J2321,"")</f>
        <v/>
      </c>
      <c r="I2318" s="35" t="str">
        <f>IF(B2318&lt;&gt;"",IFERROR(VLOOKUP(B2318,'DATA TIMBANGAN'!G:M,7,FALSE),VLOOKUP(B2318,'DATA TIMBANGAN'!G:M,7)),"")</f>
        <v/>
      </c>
      <c r="J2318" s="25" t="str">
        <f>IF(H2318&lt;&gt;"",IFERROR(INDEX(DATABASE!$Z$19:$Z$38,MATCH(DATEVALUE(H2318),DATABASE!$AA$19:$AA$38,0)),INDEX(DATABASE!$Z$12:$Z$18,MATCH(WEEKDAY(H2318,2),DATABASE!$AA$12:$AA$18,0))),"")</f>
        <v/>
      </c>
      <c r="K2318" s="25" t="str">
        <f>IF('DATA ACCURATE'!V2321&lt;&gt;"",'DATA ACCURATE'!V2321,"")</f>
        <v/>
      </c>
      <c r="L2318" s="80" t="str">
        <f>IF($H2318="","",IF(OR($J2318="LIBUR",AND($L2317="LIBUR",$O2317=$O2318)),"LIBUR",IF(AND(OR($L2317="LUAR JAM KERJA 1",$L2317="LUAR JAM KERJA 2"),OR(OR(AND($H2317=$H2318,AND(OR($I2318&gt;DATABASE!$J$3,$I2318&lt;DATABASE!$J$6),((DATEVALUE($H2318)+$I2318)-(DATEVALUE($H2317)+$I2317))&lt;DATABASE!$J$6)),AND($H2317=$H2318,$O2317=$O2318,OR($I2318&gt;DATABASE!$J$6,$I2318&lt;DATABASE!$J$3))),AND(($H2318-$H2317)=1,OR($I2318&lt;DATABASE!$I$6,((DATEVALUE($H2318)+$I2318)-(DATEVALUE($H2317)+$I2317))&lt;DATABASE!$J$6))),$A2318=$A2317),"LUAR JAM KERJA 2",IF(AND(OR(WEEKDAY($H2318,2)=1,WEEKDAY($H2318,2)=2,WEEKDAY($H2318,2)=3,WEEKDAY($H2318,2)=4,WEEKDAY($H2318,2)=5),$I2318&lt;=DATABASE!$J$3,$I2318&gt;=DATABASE!$I$3),"JAM KERJA",IF(AND(WEEKDAY($H2318,2)=6,$I2318&lt;=DATABASE!$J$4,$I2318&gt;=DATABASE!$I$4),"JAM KERJA","LUAR JAM KERJA 1")))))</f>
        <v/>
      </c>
      <c r="M2318" s="33" t="str">
        <f>IF('DATA ACCURATE'!T2321&lt;&gt;"",IF('DATA ACCURATE'!T2321&gt;100,'DATA ACCURATE'!T2321/10,'DATA ACCURATE'!T2321),"")</f>
        <v/>
      </c>
      <c r="N2318" t="str">
        <f>IF(M2318="","",IF(M2318&lt;=DATABASE!$I$9,"LOKAL",IF(M2318&lt;DATABASE!$J$9,"LUAR KOTA 1",IF($M2318&gt;=DATABASE!$J$9,"LUAR KOTA 2",""))))</f>
        <v/>
      </c>
      <c r="O2318" s="38" t="str">
        <f>IF('DATA ACCURATE'!L2321&lt;&gt;"",'DATA ACCURATE'!L2321,"")</f>
        <v/>
      </c>
      <c r="Q2318" s="38">
        <f t="shared" si="252"/>
        <v>0</v>
      </c>
      <c r="R2318" s="38">
        <f t="shared" si="252"/>
        <v>0</v>
      </c>
      <c r="S2318" s="38">
        <f t="shared" si="252"/>
        <v>0</v>
      </c>
      <c r="T2318" s="38">
        <f t="shared" si="252"/>
        <v>0</v>
      </c>
      <c r="U2318" s="38">
        <f t="shared" si="253"/>
        <v>0</v>
      </c>
      <c r="V2318" s="38">
        <f t="shared" si="253"/>
        <v>0</v>
      </c>
      <c r="W2318" s="38">
        <f t="shared" si="253"/>
        <v>0</v>
      </c>
      <c r="X2318" s="38">
        <f t="shared" si="254"/>
        <v>0</v>
      </c>
      <c r="Y2318" s="38">
        <f t="shared" si="254"/>
        <v>0</v>
      </c>
      <c r="Z2318" s="38">
        <f t="shared" si="254"/>
        <v>0</v>
      </c>
      <c r="AA2318" s="38">
        <f t="shared" si="254"/>
        <v>0</v>
      </c>
      <c r="AB2318" s="38">
        <f t="shared" si="255"/>
        <v>0</v>
      </c>
      <c r="AC2318" s="38">
        <f t="shared" si="256"/>
        <v>0</v>
      </c>
      <c r="AD2318" s="38" t="str">
        <f t="shared" si="257"/>
        <v>000000000000</v>
      </c>
    </row>
    <row r="2319" spans="1:30">
      <c r="A2319" s="9" t="str">
        <f>IF('DATA ACCURATE'!A2322&lt;&gt;"",'DATA ACCURATE'!A2322,"")</f>
        <v/>
      </c>
      <c r="B2319" s="9" t="str">
        <f>IF('DATA ACCURATE'!D2322&lt;&gt;"",'DATA ACCURATE'!D2322,"")</f>
        <v/>
      </c>
      <c r="C2319" s="38" t="str">
        <f>IF($AD2319="000000000000","",INDEX(DATABASE!$W$12:$W$71,MATCH($AD2319,DATABASE!$V$12:$V$71,0)))</f>
        <v/>
      </c>
      <c r="D2319" s="34" t="str">
        <f>IF(C2319="","",IF(E2319="",INDEX(DATABASE!$AF$13:$AF$62,MATCH($C2319,DATABASE!$AC$13:$AC$62,0)),IF(E2319="2x D11",INDEX(DATABASE!$AF$13:$AF$62,MATCH($C2319,DATABASE!$AC$13:$AC$62,0))+2*DATABASE!$AF$62,IF(E2319="3x D11",INDEX(DATABASE!$AF$13:$AF$62,MATCH($C2319,DATABASE!$AC$13:$AC$62,0))+3*DATABASE!$AF$62,""))))</f>
        <v/>
      </c>
      <c r="E2319" s="38" t="str">
        <f>IF(AND($K2319="Y",$G2319&lt;&gt;"UNYIL",$F2319&lt;DATABASE!$O$8),"2x D11",IF(AND($K2319="Y",$G2319&lt;&gt;"UNYIL",$F2319&gt;=DATABASE!$O$8),"3x D11",""))</f>
        <v/>
      </c>
      <c r="F2319" s="9" t="str">
        <f>IF('DATA ACCURATE'!N2322&lt;&gt;"",'DATA ACCURATE'!N2322,"")</f>
        <v/>
      </c>
      <c r="G2319" t="str">
        <f>IF(F2319="","",IF(F2319&lt;=DATABASE!$I$8,"UNYIL",IF(F2319&lt;=DATABASE!$J$8,"KECIL",IF(F2319&lt;DATABASE!$K$8,"TANGGUNG",IF(F2319&gt;=DATABASE!$K$8,"BESAR","")))))</f>
        <v/>
      </c>
      <c r="H2319" s="16" t="str">
        <f>IF('DATA ACCURATE'!J2322&lt;&gt;"",'DATA ACCURATE'!J2322,"")</f>
        <v/>
      </c>
      <c r="I2319" s="35" t="str">
        <f>IF(B2319&lt;&gt;"",IFERROR(VLOOKUP(B2319,'DATA TIMBANGAN'!G:M,7,FALSE),VLOOKUP(B2319,'DATA TIMBANGAN'!G:M,7)),"")</f>
        <v/>
      </c>
      <c r="J2319" s="25" t="str">
        <f>IF(H2319&lt;&gt;"",IFERROR(INDEX(DATABASE!$Z$19:$Z$38,MATCH(DATEVALUE(H2319),DATABASE!$AA$19:$AA$38,0)),INDEX(DATABASE!$Z$12:$Z$18,MATCH(WEEKDAY(H2319,2),DATABASE!$AA$12:$AA$18,0))),"")</f>
        <v/>
      </c>
      <c r="K2319" s="25" t="str">
        <f>IF('DATA ACCURATE'!V2322&lt;&gt;"",'DATA ACCURATE'!V2322,"")</f>
        <v/>
      </c>
      <c r="L2319" s="80" t="str">
        <f>IF($H2319="","",IF(OR($J2319="LIBUR",AND($L2318="LIBUR",$O2318=$O2319)),"LIBUR",IF(AND(OR($L2318="LUAR JAM KERJA 1",$L2318="LUAR JAM KERJA 2"),OR(OR(AND($H2318=$H2319,AND(OR($I2319&gt;DATABASE!$J$3,$I2319&lt;DATABASE!$J$6),((DATEVALUE($H2319)+$I2319)-(DATEVALUE($H2318)+$I2318))&lt;DATABASE!$J$6)),AND($H2318=$H2319,$O2318=$O2319,OR($I2319&gt;DATABASE!$J$6,$I2319&lt;DATABASE!$J$3))),AND(($H2319-$H2318)=1,OR($I2319&lt;DATABASE!$I$6,((DATEVALUE($H2319)+$I2319)-(DATEVALUE($H2318)+$I2318))&lt;DATABASE!$J$6))),$A2319=$A2318),"LUAR JAM KERJA 2",IF(AND(OR(WEEKDAY($H2319,2)=1,WEEKDAY($H2319,2)=2,WEEKDAY($H2319,2)=3,WEEKDAY($H2319,2)=4,WEEKDAY($H2319,2)=5),$I2319&lt;=DATABASE!$J$3,$I2319&gt;=DATABASE!$I$3),"JAM KERJA",IF(AND(WEEKDAY($H2319,2)=6,$I2319&lt;=DATABASE!$J$4,$I2319&gt;=DATABASE!$I$4),"JAM KERJA","LUAR JAM KERJA 1")))))</f>
        <v/>
      </c>
      <c r="M2319" s="33" t="str">
        <f>IF('DATA ACCURATE'!T2322&lt;&gt;"",IF('DATA ACCURATE'!T2322&gt;100,'DATA ACCURATE'!T2322/10,'DATA ACCURATE'!T2322),"")</f>
        <v/>
      </c>
      <c r="N2319" t="str">
        <f>IF(M2319="","",IF(M2319&lt;=DATABASE!$I$9,"LOKAL",IF(M2319&lt;DATABASE!$J$9,"LUAR KOTA 1",IF($M2319&gt;=DATABASE!$J$9,"LUAR KOTA 2",""))))</f>
        <v/>
      </c>
      <c r="O2319" s="38" t="str">
        <f>IF('DATA ACCURATE'!L2322&lt;&gt;"",'DATA ACCURATE'!L2322,"")</f>
        <v/>
      </c>
      <c r="Q2319" s="38">
        <f t="shared" si="252"/>
        <v>0</v>
      </c>
      <c r="R2319" s="38">
        <f t="shared" si="252"/>
        <v>0</v>
      </c>
      <c r="S2319" s="38">
        <f t="shared" si="252"/>
        <v>0</v>
      </c>
      <c r="T2319" s="38">
        <f t="shared" si="252"/>
        <v>0</v>
      </c>
      <c r="U2319" s="38">
        <f t="shared" si="253"/>
        <v>0</v>
      </c>
      <c r="V2319" s="38">
        <f t="shared" si="253"/>
        <v>0</v>
      </c>
      <c r="W2319" s="38">
        <f t="shared" si="253"/>
        <v>0</v>
      </c>
      <c r="X2319" s="38">
        <f t="shared" si="254"/>
        <v>0</v>
      </c>
      <c r="Y2319" s="38">
        <f t="shared" si="254"/>
        <v>0</v>
      </c>
      <c r="Z2319" s="38">
        <f t="shared" si="254"/>
        <v>0</v>
      </c>
      <c r="AA2319" s="38">
        <f t="shared" si="254"/>
        <v>0</v>
      </c>
      <c r="AB2319" s="38">
        <f t="shared" si="255"/>
        <v>0</v>
      </c>
      <c r="AC2319" s="38">
        <f t="shared" si="256"/>
        <v>0</v>
      </c>
      <c r="AD2319" s="38" t="str">
        <f t="shared" si="257"/>
        <v>000000000000</v>
      </c>
    </row>
    <row r="2320" spans="1:30">
      <c r="A2320" s="9" t="str">
        <f>IF('DATA ACCURATE'!A2323&lt;&gt;"",'DATA ACCURATE'!A2323,"")</f>
        <v/>
      </c>
      <c r="B2320" s="9" t="str">
        <f>IF('DATA ACCURATE'!D2323&lt;&gt;"",'DATA ACCURATE'!D2323,"")</f>
        <v/>
      </c>
      <c r="C2320" s="38" t="str">
        <f>IF($AD2320="000000000000","",INDEX(DATABASE!$W$12:$W$71,MATCH($AD2320,DATABASE!$V$12:$V$71,0)))</f>
        <v/>
      </c>
      <c r="D2320" s="34" t="str">
        <f>IF(C2320="","",IF(E2320="",INDEX(DATABASE!$AF$13:$AF$62,MATCH($C2320,DATABASE!$AC$13:$AC$62,0)),IF(E2320="2x D11",INDEX(DATABASE!$AF$13:$AF$62,MATCH($C2320,DATABASE!$AC$13:$AC$62,0))+2*DATABASE!$AF$62,IF(E2320="3x D11",INDEX(DATABASE!$AF$13:$AF$62,MATCH($C2320,DATABASE!$AC$13:$AC$62,0))+3*DATABASE!$AF$62,""))))</f>
        <v/>
      </c>
      <c r="E2320" s="38" t="str">
        <f>IF(AND($K2320="Y",$G2320&lt;&gt;"UNYIL",$F2320&lt;DATABASE!$O$8),"2x D11",IF(AND($K2320="Y",$G2320&lt;&gt;"UNYIL",$F2320&gt;=DATABASE!$O$8),"3x D11",""))</f>
        <v/>
      </c>
      <c r="F2320" s="9" t="str">
        <f>IF('DATA ACCURATE'!N2323&lt;&gt;"",'DATA ACCURATE'!N2323,"")</f>
        <v/>
      </c>
      <c r="G2320" t="str">
        <f>IF(F2320="","",IF(F2320&lt;=DATABASE!$I$8,"UNYIL",IF(F2320&lt;=DATABASE!$J$8,"KECIL",IF(F2320&lt;DATABASE!$K$8,"TANGGUNG",IF(F2320&gt;=DATABASE!$K$8,"BESAR","")))))</f>
        <v/>
      </c>
      <c r="H2320" s="16" t="str">
        <f>IF('DATA ACCURATE'!J2323&lt;&gt;"",'DATA ACCURATE'!J2323,"")</f>
        <v/>
      </c>
      <c r="I2320" s="35" t="str">
        <f>IF(B2320&lt;&gt;"",IFERROR(VLOOKUP(B2320,'DATA TIMBANGAN'!G:M,7,FALSE),VLOOKUP(B2320,'DATA TIMBANGAN'!G:M,7)),"")</f>
        <v/>
      </c>
      <c r="J2320" s="25" t="str">
        <f>IF(H2320&lt;&gt;"",IFERROR(INDEX(DATABASE!$Z$19:$Z$38,MATCH(DATEVALUE(H2320),DATABASE!$AA$19:$AA$38,0)),INDEX(DATABASE!$Z$12:$Z$18,MATCH(WEEKDAY(H2320,2),DATABASE!$AA$12:$AA$18,0))),"")</f>
        <v/>
      </c>
      <c r="K2320" s="25" t="str">
        <f>IF('DATA ACCURATE'!V2323&lt;&gt;"",'DATA ACCURATE'!V2323,"")</f>
        <v/>
      </c>
      <c r="L2320" s="80" t="str">
        <f>IF($H2320="","",IF(OR($J2320="LIBUR",AND($L2319="LIBUR",$O2319=$O2320)),"LIBUR",IF(AND(OR($L2319="LUAR JAM KERJA 1",$L2319="LUAR JAM KERJA 2"),OR(OR(AND($H2319=$H2320,AND(OR($I2320&gt;DATABASE!$J$3,$I2320&lt;DATABASE!$J$6),((DATEVALUE($H2320)+$I2320)-(DATEVALUE($H2319)+$I2319))&lt;DATABASE!$J$6)),AND($H2319=$H2320,$O2319=$O2320,OR($I2320&gt;DATABASE!$J$6,$I2320&lt;DATABASE!$J$3))),AND(($H2320-$H2319)=1,OR($I2320&lt;DATABASE!$I$6,((DATEVALUE($H2320)+$I2320)-(DATEVALUE($H2319)+$I2319))&lt;DATABASE!$J$6))),$A2320=$A2319),"LUAR JAM KERJA 2",IF(AND(OR(WEEKDAY($H2320,2)=1,WEEKDAY($H2320,2)=2,WEEKDAY($H2320,2)=3,WEEKDAY($H2320,2)=4,WEEKDAY($H2320,2)=5),$I2320&lt;=DATABASE!$J$3,$I2320&gt;=DATABASE!$I$3),"JAM KERJA",IF(AND(WEEKDAY($H2320,2)=6,$I2320&lt;=DATABASE!$J$4,$I2320&gt;=DATABASE!$I$4),"JAM KERJA","LUAR JAM KERJA 1")))))</f>
        <v/>
      </c>
      <c r="M2320" s="33" t="str">
        <f>IF('DATA ACCURATE'!T2323&lt;&gt;"",IF('DATA ACCURATE'!T2323&gt;100,'DATA ACCURATE'!T2323/10,'DATA ACCURATE'!T2323),"")</f>
        <v/>
      </c>
      <c r="N2320" t="str">
        <f>IF(M2320="","",IF(M2320&lt;=DATABASE!$I$9,"LOKAL",IF(M2320&lt;DATABASE!$J$9,"LUAR KOTA 1",IF($M2320&gt;=DATABASE!$J$9,"LUAR KOTA 2",""))))</f>
        <v/>
      </c>
      <c r="O2320" s="38" t="str">
        <f>IF('DATA ACCURATE'!L2323&lt;&gt;"",'DATA ACCURATE'!L2323,"")</f>
        <v/>
      </c>
      <c r="Q2320" s="38">
        <f t="shared" si="252"/>
        <v>0</v>
      </c>
      <c r="R2320" s="38">
        <f t="shared" si="252"/>
        <v>0</v>
      </c>
      <c r="S2320" s="38">
        <f t="shared" si="252"/>
        <v>0</v>
      </c>
      <c r="T2320" s="38">
        <f t="shared" si="252"/>
        <v>0</v>
      </c>
      <c r="U2320" s="38">
        <f t="shared" si="253"/>
        <v>0</v>
      </c>
      <c r="V2320" s="38">
        <f t="shared" si="253"/>
        <v>0</v>
      </c>
      <c r="W2320" s="38">
        <f t="shared" si="253"/>
        <v>0</v>
      </c>
      <c r="X2320" s="38">
        <f t="shared" si="254"/>
        <v>0</v>
      </c>
      <c r="Y2320" s="38">
        <f t="shared" si="254"/>
        <v>0</v>
      </c>
      <c r="Z2320" s="38">
        <f t="shared" si="254"/>
        <v>0</v>
      </c>
      <c r="AA2320" s="38">
        <f t="shared" si="254"/>
        <v>0</v>
      </c>
      <c r="AB2320" s="38">
        <f t="shared" si="255"/>
        <v>0</v>
      </c>
      <c r="AC2320" s="38">
        <f t="shared" si="256"/>
        <v>0</v>
      </c>
      <c r="AD2320" s="38" t="str">
        <f t="shared" si="257"/>
        <v>000000000000</v>
      </c>
    </row>
    <row r="2321" spans="1:30">
      <c r="A2321" s="9" t="str">
        <f>IF('DATA ACCURATE'!A2324&lt;&gt;"",'DATA ACCURATE'!A2324,"")</f>
        <v/>
      </c>
      <c r="B2321" s="9" t="str">
        <f>IF('DATA ACCURATE'!D2324&lt;&gt;"",'DATA ACCURATE'!D2324,"")</f>
        <v/>
      </c>
      <c r="C2321" s="38" t="str">
        <f>IF($AD2321="000000000000","",INDEX(DATABASE!$W$12:$W$71,MATCH($AD2321,DATABASE!$V$12:$V$71,0)))</f>
        <v/>
      </c>
      <c r="D2321" s="34" t="str">
        <f>IF(C2321="","",IF(E2321="",INDEX(DATABASE!$AF$13:$AF$62,MATCH($C2321,DATABASE!$AC$13:$AC$62,0)),IF(E2321="2x D11",INDEX(DATABASE!$AF$13:$AF$62,MATCH($C2321,DATABASE!$AC$13:$AC$62,0))+2*DATABASE!$AF$62,IF(E2321="3x D11",INDEX(DATABASE!$AF$13:$AF$62,MATCH($C2321,DATABASE!$AC$13:$AC$62,0))+3*DATABASE!$AF$62,""))))</f>
        <v/>
      </c>
      <c r="E2321" s="38" t="str">
        <f>IF(AND($K2321="Y",$G2321&lt;&gt;"UNYIL",$F2321&lt;DATABASE!$O$8),"2x D11",IF(AND($K2321="Y",$G2321&lt;&gt;"UNYIL",$F2321&gt;=DATABASE!$O$8),"3x D11",""))</f>
        <v/>
      </c>
      <c r="F2321" s="9" t="str">
        <f>IF('DATA ACCURATE'!N2324&lt;&gt;"",'DATA ACCURATE'!N2324,"")</f>
        <v/>
      </c>
      <c r="G2321" t="str">
        <f>IF(F2321="","",IF(F2321&lt;=DATABASE!$I$8,"UNYIL",IF(F2321&lt;=DATABASE!$J$8,"KECIL",IF(F2321&lt;DATABASE!$K$8,"TANGGUNG",IF(F2321&gt;=DATABASE!$K$8,"BESAR","")))))</f>
        <v/>
      </c>
      <c r="H2321" s="16" t="str">
        <f>IF('DATA ACCURATE'!J2324&lt;&gt;"",'DATA ACCURATE'!J2324,"")</f>
        <v/>
      </c>
      <c r="I2321" s="35" t="str">
        <f>IF(B2321&lt;&gt;"",IFERROR(VLOOKUP(B2321,'DATA TIMBANGAN'!G:M,7,FALSE),VLOOKUP(B2321,'DATA TIMBANGAN'!G:M,7)),"")</f>
        <v/>
      </c>
      <c r="J2321" s="25" t="str">
        <f>IF(H2321&lt;&gt;"",IFERROR(INDEX(DATABASE!$Z$19:$Z$38,MATCH(DATEVALUE(H2321),DATABASE!$AA$19:$AA$38,0)),INDEX(DATABASE!$Z$12:$Z$18,MATCH(WEEKDAY(H2321,2),DATABASE!$AA$12:$AA$18,0))),"")</f>
        <v/>
      </c>
      <c r="K2321" s="25" t="str">
        <f>IF('DATA ACCURATE'!V2324&lt;&gt;"",'DATA ACCURATE'!V2324,"")</f>
        <v/>
      </c>
      <c r="L2321" s="80" t="str">
        <f>IF($H2321="","",IF(OR($J2321="LIBUR",AND($L2320="LIBUR",$O2320=$O2321)),"LIBUR",IF(AND(OR($L2320="LUAR JAM KERJA 1",$L2320="LUAR JAM KERJA 2"),OR(OR(AND($H2320=$H2321,AND(OR($I2321&gt;DATABASE!$J$3,$I2321&lt;DATABASE!$J$6),((DATEVALUE($H2321)+$I2321)-(DATEVALUE($H2320)+$I2320))&lt;DATABASE!$J$6)),AND($H2320=$H2321,$O2320=$O2321,OR($I2321&gt;DATABASE!$J$6,$I2321&lt;DATABASE!$J$3))),AND(($H2321-$H2320)=1,OR($I2321&lt;DATABASE!$I$6,((DATEVALUE($H2321)+$I2321)-(DATEVALUE($H2320)+$I2320))&lt;DATABASE!$J$6))),$A2321=$A2320),"LUAR JAM KERJA 2",IF(AND(OR(WEEKDAY($H2321,2)=1,WEEKDAY($H2321,2)=2,WEEKDAY($H2321,2)=3,WEEKDAY($H2321,2)=4,WEEKDAY($H2321,2)=5),$I2321&lt;=DATABASE!$J$3,$I2321&gt;=DATABASE!$I$3),"JAM KERJA",IF(AND(WEEKDAY($H2321,2)=6,$I2321&lt;=DATABASE!$J$4,$I2321&gt;=DATABASE!$I$4),"JAM KERJA","LUAR JAM KERJA 1")))))</f>
        <v/>
      </c>
      <c r="M2321" s="33" t="str">
        <f>IF('DATA ACCURATE'!T2324&lt;&gt;"",IF('DATA ACCURATE'!T2324&gt;100,'DATA ACCURATE'!T2324/10,'DATA ACCURATE'!T2324),"")</f>
        <v/>
      </c>
      <c r="N2321" t="str">
        <f>IF(M2321="","",IF(M2321&lt;=DATABASE!$I$9,"LOKAL",IF(M2321&lt;DATABASE!$J$9,"LUAR KOTA 1",IF($M2321&gt;=DATABASE!$J$9,"LUAR KOTA 2",""))))</f>
        <v/>
      </c>
      <c r="O2321" s="38" t="str">
        <f>IF('DATA ACCURATE'!L2324&lt;&gt;"",'DATA ACCURATE'!L2324,"")</f>
        <v/>
      </c>
      <c r="Q2321" s="38">
        <f t="shared" si="252"/>
        <v>0</v>
      </c>
      <c r="R2321" s="38">
        <f t="shared" si="252"/>
        <v>0</v>
      </c>
      <c r="S2321" s="38">
        <f t="shared" si="252"/>
        <v>0</v>
      </c>
      <c r="T2321" s="38">
        <f t="shared" si="252"/>
        <v>0</v>
      </c>
      <c r="U2321" s="38">
        <f t="shared" si="253"/>
        <v>0</v>
      </c>
      <c r="V2321" s="38">
        <f t="shared" si="253"/>
        <v>0</v>
      </c>
      <c r="W2321" s="38">
        <f t="shared" si="253"/>
        <v>0</v>
      </c>
      <c r="X2321" s="38">
        <f t="shared" si="254"/>
        <v>0</v>
      </c>
      <c r="Y2321" s="38">
        <f t="shared" si="254"/>
        <v>0</v>
      </c>
      <c r="Z2321" s="38">
        <f t="shared" si="254"/>
        <v>0</v>
      </c>
      <c r="AA2321" s="38">
        <f t="shared" si="254"/>
        <v>0</v>
      </c>
      <c r="AB2321" s="38">
        <f t="shared" si="255"/>
        <v>0</v>
      </c>
      <c r="AC2321" s="38">
        <f t="shared" si="256"/>
        <v>0</v>
      </c>
      <c r="AD2321" s="38" t="str">
        <f t="shared" si="257"/>
        <v>000000000000</v>
      </c>
    </row>
    <row r="2322" spans="1:30">
      <c r="A2322" s="9" t="str">
        <f>IF('DATA ACCURATE'!A2325&lt;&gt;"",'DATA ACCURATE'!A2325,"")</f>
        <v/>
      </c>
      <c r="B2322" s="9" t="str">
        <f>IF('DATA ACCURATE'!D2325&lt;&gt;"",'DATA ACCURATE'!D2325,"")</f>
        <v/>
      </c>
      <c r="C2322" s="38" t="str">
        <f>IF($AD2322="000000000000","",INDEX(DATABASE!$W$12:$W$71,MATCH($AD2322,DATABASE!$V$12:$V$71,0)))</f>
        <v/>
      </c>
      <c r="D2322" s="34" t="str">
        <f>IF(C2322="","",IF(E2322="",INDEX(DATABASE!$AF$13:$AF$62,MATCH($C2322,DATABASE!$AC$13:$AC$62,0)),IF(E2322="2x D11",INDEX(DATABASE!$AF$13:$AF$62,MATCH($C2322,DATABASE!$AC$13:$AC$62,0))+2*DATABASE!$AF$62,IF(E2322="3x D11",INDEX(DATABASE!$AF$13:$AF$62,MATCH($C2322,DATABASE!$AC$13:$AC$62,0))+3*DATABASE!$AF$62,""))))</f>
        <v/>
      </c>
      <c r="E2322" s="38" t="str">
        <f>IF(AND($K2322="Y",$G2322&lt;&gt;"UNYIL",$F2322&lt;DATABASE!$O$8),"2x D11",IF(AND($K2322="Y",$G2322&lt;&gt;"UNYIL",$F2322&gt;=DATABASE!$O$8),"3x D11",""))</f>
        <v/>
      </c>
      <c r="F2322" s="9" t="str">
        <f>IF('DATA ACCURATE'!N2325&lt;&gt;"",'DATA ACCURATE'!N2325,"")</f>
        <v/>
      </c>
      <c r="G2322" t="str">
        <f>IF(F2322="","",IF(F2322&lt;=DATABASE!$I$8,"UNYIL",IF(F2322&lt;=DATABASE!$J$8,"KECIL",IF(F2322&lt;DATABASE!$K$8,"TANGGUNG",IF(F2322&gt;=DATABASE!$K$8,"BESAR","")))))</f>
        <v/>
      </c>
      <c r="H2322" s="16" t="str">
        <f>IF('DATA ACCURATE'!J2325&lt;&gt;"",'DATA ACCURATE'!J2325,"")</f>
        <v/>
      </c>
      <c r="I2322" s="35" t="str">
        <f>IF(B2322&lt;&gt;"",IFERROR(VLOOKUP(B2322,'DATA TIMBANGAN'!G:M,7,FALSE),VLOOKUP(B2322,'DATA TIMBANGAN'!G:M,7)),"")</f>
        <v/>
      </c>
      <c r="J2322" s="25" t="str">
        <f>IF(H2322&lt;&gt;"",IFERROR(INDEX(DATABASE!$Z$19:$Z$38,MATCH(DATEVALUE(H2322),DATABASE!$AA$19:$AA$38,0)),INDEX(DATABASE!$Z$12:$Z$18,MATCH(WEEKDAY(H2322,2),DATABASE!$AA$12:$AA$18,0))),"")</f>
        <v/>
      </c>
      <c r="K2322" s="25" t="str">
        <f>IF('DATA ACCURATE'!V2325&lt;&gt;"",'DATA ACCURATE'!V2325,"")</f>
        <v/>
      </c>
      <c r="L2322" s="80" t="str">
        <f>IF($H2322="","",IF(OR($J2322="LIBUR",AND($L2321="LIBUR",$O2321=$O2322)),"LIBUR",IF(AND(OR($L2321="LUAR JAM KERJA 1",$L2321="LUAR JAM KERJA 2"),OR(OR(AND($H2321=$H2322,AND(OR($I2322&gt;DATABASE!$J$3,$I2322&lt;DATABASE!$J$6),((DATEVALUE($H2322)+$I2322)-(DATEVALUE($H2321)+$I2321))&lt;DATABASE!$J$6)),AND($H2321=$H2322,$O2321=$O2322,OR($I2322&gt;DATABASE!$J$6,$I2322&lt;DATABASE!$J$3))),AND(($H2322-$H2321)=1,OR($I2322&lt;DATABASE!$I$6,((DATEVALUE($H2322)+$I2322)-(DATEVALUE($H2321)+$I2321))&lt;DATABASE!$J$6))),$A2322=$A2321),"LUAR JAM KERJA 2",IF(AND(OR(WEEKDAY($H2322,2)=1,WEEKDAY($H2322,2)=2,WEEKDAY($H2322,2)=3,WEEKDAY($H2322,2)=4,WEEKDAY($H2322,2)=5),$I2322&lt;=DATABASE!$J$3,$I2322&gt;=DATABASE!$I$3),"JAM KERJA",IF(AND(WEEKDAY($H2322,2)=6,$I2322&lt;=DATABASE!$J$4,$I2322&gt;=DATABASE!$I$4),"JAM KERJA","LUAR JAM KERJA 1")))))</f>
        <v/>
      </c>
      <c r="M2322" s="33" t="str">
        <f>IF('DATA ACCURATE'!T2325&lt;&gt;"",IF('DATA ACCURATE'!T2325&gt;100,'DATA ACCURATE'!T2325/10,'DATA ACCURATE'!T2325),"")</f>
        <v/>
      </c>
      <c r="N2322" t="str">
        <f>IF(M2322="","",IF(M2322&lt;=DATABASE!$I$9,"LOKAL",IF(M2322&lt;DATABASE!$J$9,"LUAR KOTA 1",IF($M2322&gt;=DATABASE!$J$9,"LUAR KOTA 2",""))))</f>
        <v/>
      </c>
      <c r="O2322" s="38" t="str">
        <f>IF('DATA ACCURATE'!L2325&lt;&gt;"",'DATA ACCURATE'!L2325,"")</f>
        <v/>
      </c>
      <c r="Q2322" s="38">
        <f t="shared" si="252"/>
        <v>0</v>
      </c>
      <c r="R2322" s="38">
        <f t="shared" si="252"/>
        <v>0</v>
      </c>
      <c r="S2322" s="38">
        <f t="shared" si="252"/>
        <v>0</v>
      </c>
      <c r="T2322" s="38">
        <f t="shared" si="252"/>
        <v>0</v>
      </c>
      <c r="U2322" s="38">
        <f t="shared" si="253"/>
        <v>0</v>
      </c>
      <c r="V2322" s="38">
        <f t="shared" si="253"/>
        <v>0</v>
      </c>
      <c r="W2322" s="38">
        <f t="shared" si="253"/>
        <v>0</v>
      </c>
      <c r="X2322" s="38">
        <f t="shared" si="254"/>
        <v>0</v>
      </c>
      <c r="Y2322" s="38">
        <f t="shared" si="254"/>
        <v>0</v>
      </c>
      <c r="Z2322" s="38">
        <f t="shared" si="254"/>
        <v>0</v>
      </c>
      <c r="AA2322" s="38">
        <f t="shared" si="254"/>
        <v>0</v>
      </c>
      <c r="AB2322" s="38">
        <f t="shared" si="255"/>
        <v>0</v>
      </c>
      <c r="AC2322" s="38">
        <f t="shared" si="256"/>
        <v>0</v>
      </c>
      <c r="AD2322" s="38" t="str">
        <f t="shared" si="257"/>
        <v>000000000000</v>
      </c>
    </row>
    <row r="2323" spans="1:30">
      <c r="A2323" s="9" t="str">
        <f>IF('DATA ACCURATE'!A2326&lt;&gt;"",'DATA ACCURATE'!A2326,"")</f>
        <v/>
      </c>
      <c r="B2323" s="9" t="str">
        <f>IF('DATA ACCURATE'!D2326&lt;&gt;"",'DATA ACCURATE'!D2326,"")</f>
        <v/>
      </c>
      <c r="C2323" s="38" t="str">
        <f>IF($AD2323="000000000000","",INDEX(DATABASE!$W$12:$W$71,MATCH($AD2323,DATABASE!$V$12:$V$71,0)))</f>
        <v/>
      </c>
      <c r="D2323" s="34" t="str">
        <f>IF(C2323="","",IF(E2323="",INDEX(DATABASE!$AF$13:$AF$62,MATCH($C2323,DATABASE!$AC$13:$AC$62,0)),IF(E2323="2x D11",INDEX(DATABASE!$AF$13:$AF$62,MATCH($C2323,DATABASE!$AC$13:$AC$62,0))+2*DATABASE!$AF$62,IF(E2323="3x D11",INDEX(DATABASE!$AF$13:$AF$62,MATCH($C2323,DATABASE!$AC$13:$AC$62,0))+3*DATABASE!$AF$62,""))))</f>
        <v/>
      </c>
      <c r="E2323" s="38" t="str">
        <f>IF(AND($K2323="Y",$G2323&lt;&gt;"UNYIL",$F2323&lt;DATABASE!$O$8),"2x D11",IF(AND($K2323="Y",$G2323&lt;&gt;"UNYIL",$F2323&gt;=DATABASE!$O$8),"3x D11",""))</f>
        <v/>
      </c>
      <c r="F2323" s="9" t="str">
        <f>IF('DATA ACCURATE'!N2326&lt;&gt;"",'DATA ACCURATE'!N2326,"")</f>
        <v/>
      </c>
      <c r="G2323" t="str">
        <f>IF(F2323="","",IF(F2323&lt;=DATABASE!$I$8,"UNYIL",IF(F2323&lt;=DATABASE!$J$8,"KECIL",IF(F2323&lt;DATABASE!$K$8,"TANGGUNG",IF(F2323&gt;=DATABASE!$K$8,"BESAR","")))))</f>
        <v/>
      </c>
      <c r="H2323" s="16" t="str">
        <f>IF('DATA ACCURATE'!J2326&lt;&gt;"",'DATA ACCURATE'!J2326,"")</f>
        <v/>
      </c>
      <c r="I2323" s="35" t="str">
        <f>IF(B2323&lt;&gt;"",IFERROR(VLOOKUP(B2323,'DATA TIMBANGAN'!G:M,7,FALSE),VLOOKUP(B2323,'DATA TIMBANGAN'!G:M,7)),"")</f>
        <v/>
      </c>
      <c r="J2323" s="25" t="str">
        <f>IF(H2323&lt;&gt;"",IFERROR(INDEX(DATABASE!$Z$19:$Z$38,MATCH(DATEVALUE(H2323),DATABASE!$AA$19:$AA$38,0)),INDEX(DATABASE!$Z$12:$Z$18,MATCH(WEEKDAY(H2323,2),DATABASE!$AA$12:$AA$18,0))),"")</f>
        <v/>
      </c>
      <c r="K2323" s="25" t="str">
        <f>IF('DATA ACCURATE'!V2326&lt;&gt;"",'DATA ACCURATE'!V2326,"")</f>
        <v/>
      </c>
      <c r="L2323" s="80" t="str">
        <f>IF($H2323="","",IF(OR($J2323="LIBUR",AND($L2322="LIBUR",$O2322=$O2323)),"LIBUR",IF(AND(OR($L2322="LUAR JAM KERJA 1",$L2322="LUAR JAM KERJA 2"),OR(OR(AND($H2322=$H2323,AND(OR($I2323&gt;DATABASE!$J$3,$I2323&lt;DATABASE!$J$6),((DATEVALUE($H2323)+$I2323)-(DATEVALUE($H2322)+$I2322))&lt;DATABASE!$J$6)),AND($H2322=$H2323,$O2322=$O2323,OR($I2323&gt;DATABASE!$J$6,$I2323&lt;DATABASE!$J$3))),AND(($H2323-$H2322)=1,OR($I2323&lt;DATABASE!$I$6,((DATEVALUE($H2323)+$I2323)-(DATEVALUE($H2322)+$I2322))&lt;DATABASE!$J$6))),$A2323=$A2322),"LUAR JAM KERJA 2",IF(AND(OR(WEEKDAY($H2323,2)=1,WEEKDAY($H2323,2)=2,WEEKDAY($H2323,2)=3,WEEKDAY($H2323,2)=4,WEEKDAY($H2323,2)=5),$I2323&lt;=DATABASE!$J$3,$I2323&gt;=DATABASE!$I$3),"JAM KERJA",IF(AND(WEEKDAY($H2323,2)=6,$I2323&lt;=DATABASE!$J$4,$I2323&gt;=DATABASE!$I$4),"JAM KERJA","LUAR JAM KERJA 1")))))</f>
        <v/>
      </c>
      <c r="M2323" s="33" t="str">
        <f>IF('DATA ACCURATE'!T2326&lt;&gt;"",IF('DATA ACCURATE'!T2326&gt;100,'DATA ACCURATE'!T2326/10,'DATA ACCURATE'!T2326),"")</f>
        <v/>
      </c>
      <c r="N2323" t="str">
        <f>IF(M2323="","",IF(M2323&lt;=DATABASE!$I$9,"LOKAL",IF(M2323&lt;DATABASE!$J$9,"LUAR KOTA 1",IF($M2323&gt;=DATABASE!$J$9,"LUAR KOTA 2",""))))</f>
        <v/>
      </c>
      <c r="O2323" s="38" t="str">
        <f>IF('DATA ACCURATE'!L2326&lt;&gt;"",'DATA ACCURATE'!L2326,"")</f>
        <v/>
      </c>
      <c r="Q2323" s="38">
        <f t="shared" si="252"/>
        <v>0</v>
      </c>
      <c r="R2323" s="38">
        <f t="shared" si="252"/>
        <v>0</v>
      </c>
      <c r="S2323" s="38">
        <f t="shared" si="252"/>
        <v>0</v>
      </c>
      <c r="T2323" s="38">
        <f t="shared" si="252"/>
        <v>0</v>
      </c>
      <c r="U2323" s="38">
        <f t="shared" si="253"/>
        <v>0</v>
      </c>
      <c r="V2323" s="38">
        <f t="shared" si="253"/>
        <v>0</v>
      </c>
      <c r="W2323" s="38">
        <f t="shared" si="253"/>
        <v>0</v>
      </c>
      <c r="X2323" s="38">
        <f t="shared" si="254"/>
        <v>0</v>
      </c>
      <c r="Y2323" s="38">
        <f t="shared" si="254"/>
        <v>0</v>
      </c>
      <c r="Z2323" s="38">
        <f t="shared" si="254"/>
        <v>0</v>
      </c>
      <c r="AA2323" s="38">
        <f t="shared" si="254"/>
        <v>0</v>
      </c>
      <c r="AB2323" s="38">
        <f t="shared" si="255"/>
        <v>0</v>
      </c>
      <c r="AC2323" s="38">
        <f t="shared" si="256"/>
        <v>0</v>
      </c>
      <c r="AD2323" s="38" t="str">
        <f t="shared" si="257"/>
        <v>000000000000</v>
      </c>
    </row>
    <row r="2324" spans="1:30">
      <c r="A2324" s="9" t="str">
        <f>IF('DATA ACCURATE'!A2327&lt;&gt;"",'DATA ACCURATE'!A2327,"")</f>
        <v/>
      </c>
      <c r="B2324" s="9" t="str">
        <f>IF('DATA ACCURATE'!D2327&lt;&gt;"",'DATA ACCURATE'!D2327,"")</f>
        <v/>
      </c>
      <c r="C2324" s="38" t="str">
        <f>IF($AD2324="000000000000","",INDEX(DATABASE!$W$12:$W$71,MATCH($AD2324,DATABASE!$V$12:$V$71,0)))</f>
        <v/>
      </c>
      <c r="D2324" s="34" t="str">
        <f>IF(C2324="","",IF(E2324="",INDEX(DATABASE!$AF$13:$AF$62,MATCH($C2324,DATABASE!$AC$13:$AC$62,0)),IF(E2324="2x D11",INDEX(DATABASE!$AF$13:$AF$62,MATCH($C2324,DATABASE!$AC$13:$AC$62,0))+2*DATABASE!$AF$62,IF(E2324="3x D11",INDEX(DATABASE!$AF$13:$AF$62,MATCH($C2324,DATABASE!$AC$13:$AC$62,0))+3*DATABASE!$AF$62,""))))</f>
        <v/>
      </c>
      <c r="E2324" s="38" t="str">
        <f>IF(AND($K2324="Y",$G2324&lt;&gt;"UNYIL",$F2324&lt;DATABASE!$O$8),"2x D11",IF(AND($K2324="Y",$G2324&lt;&gt;"UNYIL",$F2324&gt;=DATABASE!$O$8),"3x D11",""))</f>
        <v/>
      </c>
      <c r="F2324" s="9" t="str">
        <f>IF('DATA ACCURATE'!N2327&lt;&gt;"",'DATA ACCURATE'!N2327,"")</f>
        <v/>
      </c>
      <c r="G2324" t="str">
        <f>IF(F2324="","",IF(F2324&lt;=DATABASE!$I$8,"UNYIL",IF(F2324&lt;=DATABASE!$J$8,"KECIL",IF(F2324&lt;DATABASE!$K$8,"TANGGUNG",IF(F2324&gt;=DATABASE!$K$8,"BESAR","")))))</f>
        <v/>
      </c>
      <c r="H2324" s="16" t="str">
        <f>IF('DATA ACCURATE'!J2327&lt;&gt;"",'DATA ACCURATE'!J2327,"")</f>
        <v/>
      </c>
      <c r="I2324" s="35" t="str">
        <f>IF(B2324&lt;&gt;"",IFERROR(VLOOKUP(B2324,'DATA TIMBANGAN'!G:M,7,FALSE),VLOOKUP(B2324,'DATA TIMBANGAN'!G:M,7)),"")</f>
        <v/>
      </c>
      <c r="J2324" s="25" t="str">
        <f>IF(H2324&lt;&gt;"",IFERROR(INDEX(DATABASE!$Z$19:$Z$38,MATCH(DATEVALUE(H2324),DATABASE!$AA$19:$AA$38,0)),INDEX(DATABASE!$Z$12:$Z$18,MATCH(WEEKDAY(H2324,2),DATABASE!$AA$12:$AA$18,0))),"")</f>
        <v/>
      </c>
      <c r="K2324" s="25" t="str">
        <f>IF('DATA ACCURATE'!V2327&lt;&gt;"",'DATA ACCURATE'!V2327,"")</f>
        <v/>
      </c>
      <c r="L2324" s="80" t="str">
        <f>IF($H2324="","",IF(OR($J2324="LIBUR",AND($L2323="LIBUR",$O2323=$O2324)),"LIBUR",IF(AND(OR($L2323="LUAR JAM KERJA 1",$L2323="LUAR JAM KERJA 2"),OR(OR(AND($H2323=$H2324,AND(OR($I2324&gt;DATABASE!$J$3,$I2324&lt;DATABASE!$J$6),((DATEVALUE($H2324)+$I2324)-(DATEVALUE($H2323)+$I2323))&lt;DATABASE!$J$6)),AND($H2323=$H2324,$O2323=$O2324,OR($I2324&gt;DATABASE!$J$6,$I2324&lt;DATABASE!$J$3))),AND(($H2324-$H2323)=1,OR($I2324&lt;DATABASE!$I$6,((DATEVALUE($H2324)+$I2324)-(DATEVALUE($H2323)+$I2323))&lt;DATABASE!$J$6))),$A2324=$A2323),"LUAR JAM KERJA 2",IF(AND(OR(WEEKDAY($H2324,2)=1,WEEKDAY($H2324,2)=2,WEEKDAY($H2324,2)=3,WEEKDAY($H2324,2)=4,WEEKDAY($H2324,2)=5),$I2324&lt;=DATABASE!$J$3,$I2324&gt;=DATABASE!$I$3),"JAM KERJA",IF(AND(WEEKDAY($H2324,2)=6,$I2324&lt;=DATABASE!$J$4,$I2324&gt;=DATABASE!$I$4),"JAM KERJA","LUAR JAM KERJA 1")))))</f>
        <v/>
      </c>
      <c r="M2324" s="33" t="str">
        <f>IF('DATA ACCURATE'!T2327&lt;&gt;"",IF('DATA ACCURATE'!T2327&gt;100,'DATA ACCURATE'!T2327/10,'DATA ACCURATE'!T2327),"")</f>
        <v/>
      </c>
      <c r="N2324" t="str">
        <f>IF(M2324="","",IF(M2324&lt;=DATABASE!$I$9,"LOKAL",IF(M2324&lt;DATABASE!$J$9,"LUAR KOTA 1",IF($M2324&gt;=DATABASE!$J$9,"LUAR KOTA 2",""))))</f>
        <v/>
      </c>
      <c r="O2324" s="38" t="str">
        <f>IF('DATA ACCURATE'!L2327&lt;&gt;"",'DATA ACCURATE'!L2327,"")</f>
        <v/>
      </c>
      <c r="Q2324" s="38">
        <f t="shared" si="252"/>
        <v>0</v>
      </c>
      <c r="R2324" s="38">
        <f t="shared" si="252"/>
        <v>0</v>
      </c>
      <c r="S2324" s="38">
        <f t="shared" si="252"/>
        <v>0</v>
      </c>
      <c r="T2324" s="38">
        <f t="shared" si="252"/>
        <v>0</v>
      </c>
      <c r="U2324" s="38">
        <f t="shared" si="253"/>
        <v>0</v>
      </c>
      <c r="V2324" s="38">
        <f t="shared" si="253"/>
        <v>0</v>
      </c>
      <c r="W2324" s="38">
        <f t="shared" si="253"/>
        <v>0</v>
      </c>
      <c r="X2324" s="38">
        <f t="shared" si="254"/>
        <v>0</v>
      </c>
      <c r="Y2324" s="38">
        <f t="shared" si="254"/>
        <v>0</v>
      </c>
      <c r="Z2324" s="38">
        <f t="shared" si="254"/>
        <v>0</v>
      </c>
      <c r="AA2324" s="38">
        <f t="shared" si="254"/>
        <v>0</v>
      </c>
      <c r="AB2324" s="38">
        <f t="shared" si="255"/>
        <v>0</v>
      </c>
      <c r="AC2324" s="38">
        <f t="shared" si="256"/>
        <v>0</v>
      </c>
      <c r="AD2324" s="38" t="str">
        <f t="shared" si="257"/>
        <v>000000000000</v>
      </c>
    </row>
    <row r="2325" spans="1:30">
      <c r="A2325" s="9" t="str">
        <f>IF('DATA ACCURATE'!A2328&lt;&gt;"",'DATA ACCURATE'!A2328,"")</f>
        <v/>
      </c>
      <c r="B2325" s="9" t="str">
        <f>IF('DATA ACCURATE'!D2328&lt;&gt;"",'DATA ACCURATE'!D2328,"")</f>
        <v/>
      </c>
      <c r="C2325" s="38" t="str">
        <f>IF($AD2325="000000000000","",INDEX(DATABASE!$W$12:$W$71,MATCH($AD2325,DATABASE!$V$12:$V$71,0)))</f>
        <v/>
      </c>
      <c r="D2325" s="34" t="str">
        <f>IF(C2325="","",IF(E2325="",INDEX(DATABASE!$AF$13:$AF$62,MATCH($C2325,DATABASE!$AC$13:$AC$62,0)),IF(E2325="2x D11",INDEX(DATABASE!$AF$13:$AF$62,MATCH($C2325,DATABASE!$AC$13:$AC$62,0))+2*DATABASE!$AF$62,IF(E2325="3x D11",INDEX(DATABASE!$AF$13:$AF$62,MATCH($C2325,DATABASE!$AC$13:$AC$62,0))+3*DATABASE!$AF$62,""))))</f>
        <v/>
      </c>
      <c r="E2325" s="38" t="str">
        <f>IF(AND($K2325="Y",$G2325&lt;&gt;"UNYIL",$F2325&lt;DATABASE!$O$8),"2x D11",IF(AND($K2325="Y",$G2325&lt;&gt;"UNYIL",$F2325&gt;=DATABASE!$O$8),"3x D11",""))</f>
        <v/>
      </c>
      <c r="F2325" s="9" t="str">
        <f>IF('DATA ACCURATE'!N2328&lt;&gt;"",'DATA ACCURATE'!N2328,"")</f>
        <v/>
      </c>
      <c r="G2325" t="str">
        <f>IF(F2325="","",IF(F2325&lt;=DATABASE!$I$8,"UNYIL",IF(F2325&lt;=DATABASE!$J$8,"KECIL",IF(F2325&lt;DATABASE!$K$8,"TANGGUNG",IF(F2325&gt;=DATABASE!$K$8,"BESAR","")))))</f>
        <v/>
      </c>
      <c r="H2325" s="16" t="str">
        <f>IF('DATA ACCURATE'!J2328&lt;&gt;"",'DATA ACCURATE'!J2328,"")</f>
        <v/>
      </c>
      <c r="I2325" s="35" t="str">
        <f>IF(B2325&lt;&gt;"",IFERROR(VLOOKUP(B2325,'DATA TIMBANGAN'!G:M,7,FALSE),VLOOKUP(B2325,'DATA TIMBANGAN'!G:M,7)),"")</f>
        <v/>
      </c>
      <c r="J2325" s="25" t="str">
        <f>IF(H2325&lt;&gt;"",IFERROR(INDEX(DATABASE!$Z$19:$Z$38,MATCH(DATEVALUE(H2325),DATABASE!$AA$19:$AA$38,0)),INDEX(DATABASE!$Z$12:$Z$18,MATCH(WEEKDAY(H2325,2),DATABASE!$AA$12:$AA$18,0))),"")</f>
        <v/>
      </c>
      <c r="K2325" s="25" t="str">
        <f>IF('DATA ACCURATE'!V2328&lt;&gt;"",'DATA ACCURATE'!V2328,"")</f>
        <v/>
      </c>
      <c r="L2325" s="80" t="str">
        <f>IF($H2325="","",IF(OR($J2325="LIBUR",AND($L2324="LIBUR",$O2324=$O2325)),"LIBUR",IF(AND(OR($L2324="LUAR JAM KERJA 1",$L2324="LUAR JAM KERJA 2"),OR(OR(AND($H2324=$H2325,AND(OR($I2325&gt;DATABASE!$J$3,$I2325&lt;DATABASE!$J$6),((DATEVALUE($H2325)+$I2325)-(DATEVALUE($H2324)+$I2324))&lt;DATABASE!$J$6)),AND($H2324=$H2325,$O2324=$O2325,OR($I2325&gt;DATABASE!$J$6,$I2325&lt;DATABASE!$J$3))),AND(($H2325-$H2324)=1,OR($I2325&lt;DATABASE!$I$6,((DATEVALUE($H2325)+$I2325)-(DATEVALUE($H2324)+$I2324))&lt;DATABASE!$J$6))),$A2325=$A2324),"LUAR JAM KERJA 2",IF(AND(OR(WEEKDAY($H2325,2)=1,WEEKDAY($H2325,2)=2,WEEKDAY($H2325,2)=3,WEEKDAY($H2325,2)=4,WEEKDAY($H2325,2)=5),$I2325&lt;=DATABASE!$J$3,$I2325&gt;=DATABASE!$I$3),"JAM KERJA",IF(AND(WEEKDAY($H2325,2)=6,$I2325&lt;=DATABASE!$J$4,$I2325&gt;=DATABASE!$I$4),"JAM KERJA","LUAR JAM KERJA 1")))))</f>
        <v/>
      </c>
      <c r="M2325" s="33" t="str">
        <f>IF('DATA ACCURATE'!T2328&lt;&gt;"",IF('DATA ACCURATE'!T2328&gt;100,'DATA ACCURATE'!T2328/10,'DATA ACCURATE'!T2328),"")</f>
        <v/>
      </c>
      <c r="N2325" t="str">
        <f>IF(M2325="","",IF(M2325&lt;=DATABASE!$I$9,"LOKAL",IF(M2325&lt;DATABASE!$J$9,"LUAR KOTA 1",IF($M2325&gt;=DATABASE!$J$9,"LUAR KOTA 2",""))))</f>
        <v/>
      </c>
      <c r="O2325" s="38" t="str">
        <f>IF('DATA ACCURATE'!L2328&lt;&gt;"",'DATA ACCURATE'!L2328,"")</f>
        <v/>
      </c>
      <c r="Q2325" s="38">
        <f t="shared" si="252"/>
        <v>0</v>
      </c>
      <c r="R2325" s="38">
        <f t="shared" si="252"/>
        <v>0</v>
      </c>
      <c r="S2325" s="38">
        <f t="shared" si="252"/>
        <v>0</v>
      </c>
      <c r="T2325" s="38">
        <f t="shared" si="252"/>
        <v>0</v>
      </c>
      <c r="U2325" s="38">
        <f t="shared" si="253"/>
        <v>0</v>
      </c>
      <c r="V2325" s="38">
        <f t="shared" si="253"/>
        <v>0</v>
      </c>
      <c r="W2325" s="38">
        <f t="shared" si="253"/>
        <v>0</v>
      </c>
      <c r="X2325" s="38">
        <f t="shared" si="254"/>
        <v>0</v>
      </c>
      <c r="Y2325" s="38">
        <f t="shared" si="254"/>
        <v>0</v>
      </c>
      <c r="Z2325" s="38">
        <f t="shared" si="254"/>
        <v>0</v>
      </c>
      <c r="AA2325" s="38">
        <f t="shared" si="254"/>
        <v>0</v>
      </c>
      <c r="AB2325" s="38">
        <f t="shared" si="255"/>
        <v>0</v>
      </c>
      <c r="AC2325" s="38">
        <f t="shared" si="256"/>
        <v>0</v>
      </c>
      <c r="AD2325" s="38" t="str">
        <f t="shared" si="257"/>
        <v>000000000000</v>
      </c>
    </row>
    <row r="2326" spans="1:30">
      <c r="A2326" s="9" t="str">
        <f>IF('DATA ACCURATE'!A2329&lt;&gt;"",'DATA ACCURATE'!A2329,"")</f>
        <v/>
      </c>
      <c r="B2326" s="9" t="str">
        <f>IF('DATA ACCURATE'!D2329&lt;&gt;"",'DATA ACCURATE'!D2329,"")</f>
        <v/>
      </c>
      <c r="C2326" s="38" t="str">
        <f>IF($AD2326="000000000000","",INDEX(DATABASE!$W$12:$W$71,MATCH($AD2326,DATABASE!$V$12:$V$71,0)))</f>
        <v/>
      </c>
      <c r="D2326" s="34" t="str">
        <f>IF(C2326="","",IF(E2326="",INDEX(DATABASE!$AF$13:$AF$62,MATCH($C2326,DATABASE!$AC$13:$AC$62,0)),IF(E2326="2x D11",INDEX(DATABASE!$AF$13:$AF$62,MATCH($C2326,DATABASE!$AC$13:$AC$62,0))+2*DATABASE!$AF$62,IF(E2326="3x D11",INDEX(DATABASE!$AF$13:$AF$62,MATCH($C2326,DATABASE!$AC$13:$AC$62,0))+3*DATABASE!$AF$62,""))))</f>
        <v/>
      </c>
      <c r="E2326" s="38" t="str">
        <f>IF(AND($K2326="Y",$G2326&lt;&gt;"UNYIL",$F2326&lt;DATABASE!$O$8),"2x D11",IF(AND($K2326="Y",$G2326&lt;&gt;"UNYIL",$F2326&gt;=DATABASE!$O$8),"3x D11",""))</f>
        <v/>
      </c>
      <c r="F2326" s="9" t="str">
        <f>IF('DATA ACCURATE'!N2329&lt;&gt;"",'DATA ACCURATE'!N2329,"")</f>
        <v/>
      </c>
      <c r="G2326" t="str">
        <f>IF(F2326="","",IF(F2326&lt;=DATABASE!$I$8,"UNYIL",IF(F2326&lt;=DATABASE!$J$8,"KECIL",IF(F2326&lt;DATABASE!$K$8,"TANGGUNG",IF(F2326&gt;=DATABASE!$K$8,"BESAR","")))))</f>
        <v/>
      </c>
      <c r="H2326" s="16" t="str">
        <f>IF('DATA ACCURATE'!J2329&lt;&gt;"",'DATA ACCURATE'!J2329,"")</f>
        <v/>
      </c>
      <c r="I2326" s="35" t="str">
        <f>IF(B2326&lt;&gt;"",IFERROR(VLOOKUP(B2326,'DATA TIMBANGAN'!G:M,7,FALSE),VLOOKUP(B2326,'DATA TIMBANGAN'!G:M,7)),"")</f>
        <v/>
      </c>
      <c r="J2326" s="25" t="str">
        <f>IF(H2326&lt;&gt;"",IFERROR(INDEX(DATABASE!$Z$19:$Z$38,MATCH(DATEVALUE(H2326),DATABASE!$AA$19:$AA$38,0)),INDEX(DATABASE!$Z$12:$Z$18,MATCH(WEEKDAY(H2326,2),DATABASE!$AA$12:$AA$18,0))),"")</f>
        <v/>
      </c>
      <c r="K2326" s="25" t="str">
        <f>IF('DATA ACCURATE'!V2329&lt;&gt;"",'DATA ACCURATE'!V2329,"")</f>
        <v/>
      </c>
      <c r="L2326" s="80" t="str">
        <f>IF($H2326="","",IF(OR($J2326="LIBUR",AND($L2325="LIBUR",$O2325=$O2326)),"LIBUR",IF(AND(OR($L2325="LUAR JAM KERJA 1",$L2325="LUAR JAM KERJA 2"),OR(OR(AND($H2325=$H2326,AND(OR($I2326&gt;DATABASE!$J$3,$I2326&lt;DATABASE!$J$6),((DATEVALUE($H2326)+$I2326)-(DATEVALUE($H2325)+$I2325))&lt;DATABASE!$J$6)),AND($H2325=$H2326,$O2325=$O2326,OR($I2326&gt;DATABASE!$J$6,$I2326&lt;DATABASE!$J$3))),AND(($H2326-$H2325)=1,OR($I2326&lt;DATABASE!$I$6,((DATEVALUE($H2326)+$I2326)-(DATEVALUE($H2325)+$I2325))&lt;DATABASE!$J$6))),$A2326=$A2325),"LUAR JAM KERJA 2",IF(AND(OR(WEEKDAY($H2326,2)=1,WEEKDAY($H2326,2)=2,WEEKDAY($H2326,2)=3,WEEKDAY($H2326,2)=4,WEEKDAY($H2326,2)=5),$I2326&lt;=DATABASE!$J$3,$I2326&gt;=DATABASE!$I$3),"JAM KERJA",IF(AND(WEEKDAY($H2326,2)=6,$I2326&lt;=DATABASE!$J$4,$I2326&gt;=DATABASE!$I$4),"JAM KERJA","LUAR JAM KERJA 1")))))</f>
        <v/>
      </c>
      <c r="M2326" s="33" t="str">
        <f>IF('DATA ACCURATE'!T2329&lt;&gt;"",IF('DATA ACCURATE'!T2329&gt;100,'DATA ACCURATE'!T2329/10,'DATA ACCURATE'!T2329),"")</f>
        <v/>
      </c>
      <c r="N2326" t="str">
        <f>IF(M2326="","",IF(M2326&lt;=DATABASE!$I$9,"LOKAL",IF(M2326&lt;DATABASE!$J$9,"LUAR KOTA 1",IF($M2326&gt;=DATABASE!$J$9,"LUAR KOTA 2",""))))</f>
        <v/>
      </c>
      <c r="O2326" s="38" t="str">
        <f>IF('DATA ACCURATE'!L2329&lt;&gt;"",'DATA ACCURATE'!L2329,"")</f>
        <v/>
      </c>
      <c r="Q2326" s="38">
        <f t="shared" si="252"/>
        <v>0</v>
      </c>
      <c r="R2326" s="38">
        <f t="shared" si="252"/>
        <v>0</v>
      </c>
      <c r="S2326" s="38">
        <f t="shared" si="252"/>
        <v>0</v>
      </c>
      <c r="T2326" s="38">
        <f t="shared" si="252"/>
        <v>0</v>
      </c>
      <c r="U2326" s="38">
        <f t="shared" si="253"/>
        <v>0</v>
      </c>
      <c r="V2326" s="38">
        <f t="shared" si="253"/>
        <v>0</v>
      </c>
      <c r="W2326" s="38">
        <f t="shared" si="253"/>
        <v>0</v>
      </c>
      <c r="X2326" s="38">
        <f t="shared" si="254"/>
        <v>0</v>
      </c>
      <c r="Y2326" s="38">
        <f t="shared" si="254"/>
        <v>0</v>
      </c>
      <c r="Z2326" s="38">
        <f t="shared" si="254"/>
        <v>0</v>
      </c>
      <c r="AA2326" s="38">
        <f t="shared" si="254"/>
        <v>0</v>
      </c>
      <c r="AB2326" s="38">
        <f t="shared" si="255"/>
        <v>0</v>
      </c>
      <c r="AC2326" s="38">
        <f t="shared" si="256"/>
        <v>0</v>
      </c>
      <c r="AD2326" s="38" t="str">
        <f t="shared" si="257"/>
        <v>000000000000</v>
      </c>
    </row>
    <row r="2327" spans="1:30">
      <c r="A2327" s="9" t="str">
        <f>IF('DATA ACCURATE'!A2330&lt;&gt;"",'DATA ACCURATE'!A2330,"")</f>
        <v/>
      </c>
      <c r="B2327" s="9" t="str">
        <f>IF('DATA ACCURATE'!D2330&lt;&gt;"",'DATA ACCURATE'!D2330,"")</f>
        <v/>
      </c>
      <c r="C2327" s="38" t="str">
        <f>IF($AD2327="000000000000","",INDEX(DATABASE!$W$12:$W$71,MATCH($AD2327,DATABASE!$V$12:$V$71,0)))</f>
        <v/>
      </c>
      <c r="D2327" s="34" t="str">
        <f>IF(C2327="","",IF(E2327="",INDEX(DATABASE!$AF$13:$AF$62,MATCH($C2327,DATABASE!$AC$13:$AC$62,0)),IF(E2327="2x D11",INDEX(DATABASE!$AF$13:$AF$62,MATCH($C2327,DATABASE!$AC$13:$AC$62,0))+2*DATABASE!$AF$62,IF(E2327="3x D11",INDEX(DATABASE!$AF$13:$AF$62,MATCH($C2327,DATABASE!$AC$13:$AC$62,0))+3*DATABASE!$AF$62,""))))</f>
        <v/>
      </c>
      <c r="E2327" s="38" t="str">
        <f>IF(AND($K2327="Y",$G2327&lt;&gt;"UNYIL",$F2327&lt;DATABASE!$O$8),"2x D11",IF(AND($K2327="Y",$G2327&lt;&gt;"UNYIL",$F2327&gt;=DATABASE!$O$8),"3x D11",""))</f>
        <v/>
      </c>
      <c r="F2327" s="9" t="str">
        <f>IF('DATA ACCURATE'!N2330&lt;&gt;"",'DATA ACCURATE'!N2330,"")</f>
        <v/>
      </c>
      <c r="G2327" t="str">
        <f>IF(F2327="","",IF(F2327&lt;=DATABASE!$I$8,"UNYIL",IF(F2327&lt;=DATABASE!$J$8,"KECIL",IF(F2327&lt;DATABASE!$K$8,"TANGGUNG",IF(F2327&gt;=DATABASE!$K$8,"BESAR","")))))</f>
        <v/>
      </c>
      <c r="H2327" s="16" t="str">
        <f>IF('DATA ACCURATE'!J2330&lt;&gt;"",'DATA ACCURATE'!J2330,"")</f>
        <v/>
      </c>
      <c r="I2327" s="35" t="str">
        <f>IF(B2327&lt;&gt;"",IFERROR(VLOOKUP(B2327,'DATA TIMBANGAN'!G:M,7,FALSE),VLOOKUP(B2327,'DATA TIMBANGAN'!G:M,7)),"")</f>
        <v/>
      </c>
      <c r="J2327" s="25" t="str">
        <f>IF(H2327&lt;&gt;"",IFERROR(INDEX(DATABASE!$Z$19:$Z$38,MATCH(DATEVALUE(H2327),DATABASE!$AA$19:$AA$38,0)),INDEX(DATABASE!$Z$12:$Z$18,MATCH(WEEKDAY(H2327,2),DATABASE!$AA$12:$AA$18,0))),"")</f>
        <v/>
      </c>
      <c r="K2327" s="25" t="str">
        <f>IF('DATA ACCURATE'!V2330&lt;&gt;"",'DATA ACCURATE'!V2330,"")</f>
        <v/>
      </c>
      <c r="L2327" s="80" t="str">
        <f>IF($H2327="","",IF(OR($J2327="LIBUR",AND($L2326="LIBUR",$O2326=$O2327)),"LIBUR",IF(AND(OR($L2326="LUAR JAM KERJA 1",$L2326="LUAR JAM KERJA 2"),OR(OR(AND($H2326=$H2327,AND(OR($I2327&gt;DATABASE!$J$3,$I2327&lt;DATABASE!$J$6),((DATEVALUE($H2327)+$I2327)-(DATEVALUE($H2326)+$I2326))&lt;DATABASE!$J$6)),AND($H2326=$H2327,$O2326=$O2327,OR($I2327&gt;DATABASE!$J$6,$I2327&lt;DATABASE!$J$3))),AND(($H2327-$H2326)=1,OR($I2327&lt;DATABASE!$I$6,((DATEVALUE($H2327)+$I2327)-(DATEVALUE($H2326)+$I2326))&lt;DATABASE!$J$6))),$A2327=$A2326),"LUAR JAM KERJA 2",IF(AND(OR(WEEKDAY($H2327,2)=1,WEEKDAY($H2327,2)=2,WEEKDAY($H2327,2)=3,WEEKDAY($H2327,2)=4,WEEKDAY($H2327,2)=5),$I2327&lt;=DATABASE!$J$3,$I2327&gt;=DATABASE!$I$3),"JAM KERJA",IF(AND(WEEKDAY($H2327,2)=6,$I2327&lt;=DATABASE!$J$4,$I2327&gt;=DATABASE!$I$4),"JAM KERJA","LUAR JAM KERJA 1")))))</f>
        <v/>
      </c>
      <c r="M2327" s="33" t="str">
        <f>IF('DATA ACCURATE'!T2330&lt;&gt;"",IF('DATA ACCURATE'!T2330&gt;100,'DATA ACCURATE'!T2330/10,'DATA ACCURATE'!T2330),"")</f>
        <v/>
      </c>
      <c r="N2327" t="str">
        <f>IF(M2327="","",IF(M2327&lt;=DATABASE!$I$9,"LOKAL",IF(M2327&lt;DATABASE!$J$9,"LUAR KOTA 1",IF($M2327&gt;=DATABASE!$J$9,"LUAR KOTA 2",""))))</f>
        <v/>
      </c>
      <c r="O2327" s="38" t="str">
        <f>IF('DATA ACCURATE'!L2330&lt;&gt;"",'DATA ACCURATE'!L2330,"")</f>
        <v/>
      </c>
      <c r="Q2327" s="38">
        <f t="shared" si="252"/>
        <v>0</v>
      </c>
      <c r="R2327" s="38">
        <f t="shared" si="252"/>
        <v>0</v>
      </c>
      <c r="S2327" s="38">
        <f t="shared" si="252"/>
        <v>0</v>
      </c>
      <c r="T2327" s="38">
        <f t="shared" si="252"/>
        <v>0</v>
      </c>
      <c r="U2327" s="38">
        <f t="shared" si="253"/>
        <v>0</v>
      </c>
      <c r="V2327" s="38">
        <f t="shared" si="253"/>
        <v>0</v>
      </c>
      <c r="W2327" s="38">
        <f t="shared" si="253"/>
        <v>0</v>
      </c>
      <c r="X2327" s="38">
        <f t="shared" si="254"/>
        <v>0</v>
      </c>
      <c r="Y2327" s="38">
        <f t="shared" si="254"/>
        <v>0</v>
      </c>
      <c r="Z2327" s="38">
        <f t="shared" si="254"/>
        <v>0</v>
      </c>
      <c r="AA2327" s="38">
        <f t="shared" si="254"/>
        <v>0</v>
      </c>
      <c r="AB2327" s="38">
        <f t="shared" si="255"/>
        <v>0</v>
      </c>
      <c r="AC2327" s="38">
        <f t="shared" si="256"/>
        <v>0</v>
      </c>
      <c r="AD2327" s="38" t="str">
        <f t="shared" si="257"/>
        <v>000000000000</v>
      </c>
    </row>
    <row r="2328" spans="1:30">
      <c r="A2328" s="9" t="str">
        <f>IF('DATA ACCURATE'!A2331&lt;&gt;"",'DATA ACCURATE'!A2331,"")</f>
        <v/>
      </c>
      <c r="B2328" s="9" t="str">
        <f>IF('DATA ACCURATE'!D2331&lt;&gt;"",'DATA ACCURATE'!D2331,"")</f>
        <v/>
      </c>
      <c r="C2328" s="38" t="str">
        <f>IF($AD2328="000000000000","",INDEX(DATABASE!$W$12:$W$71,MATCH($AD2328,DATABASE!$V$12:$V$71,0)))</f>
        <v/>
      </c>
      <c r="D2328" s="34" t="str">
        <f>IF(C2328="","",IF(E2328="",INDEX(DATABASE!$AF$13:$AF$62,MATCH($C2328,DATABASE!$AC$13:$AC$62,0)),IF(E2328="2x D11",INDEX(DATABASE!$AF$13:$AF$62,MATCH($C2328,DATABASE!$AC$13:$AC$62,0))+2*DATABASE!$AF$62,IF(E2328="3x D11",INDEX(DATABASE!$AF$13:$AF$62,MATCH($C2328,DATABASE!$AC$13:$AC$62,0))+3*DATABASE!$AF$62,""))))</f>
        <v/>
      </c>
      <c r="E2328" s="38" t="str">
        <f>IF(AND($K2328="Y",$G2328&lt;&gt;"UNYIL",$F2328&lt;DATABASE!$O$8),"2x D11",IF(AND($K2328="Y",$G2328&lt;&gt;"UNYIL",$F2328&gt;=DATABASE!$O$8),"3x D11",""))</f>
        <v/>
      </c>
      <c r="F2328" s="9" t="str">
        <f>IF('DATA ACCURATE'!N2331&lt;&gt;"",'DATA ACCURATE'!N2331,"")</f>
        <v/>
      </c>
      <c r="G2328" t="str">
        <f>IF(F2328="","",IF(F2328&lt;=DATABASE!$I$8,"UNYIL",IF(F2328&lt;=DATABASE!$J$8,"KECIL",IF(F2328&lt;DATABASE!$K$8,"TANGGUNG",IF(F2328&gt;=DATABASE!$K$8,"BESAR","")))))</f>
        <v/>
      </c>
      <c r="H2328" s="16" t="str">
        <f>IF('DATA ACCURATE'!J2331&lt;&gt;"",'DATA ACCURATE'!J2331,"")</f>
        <v/>
      </c>
      <c r="I2328" s="35" t="str">
        <f>IF(B2328&lt;&gt;"",IFERROR(VLOOKUP(B2328,'DATA TIMBANGAN'!G:M,7,FALSE),VLOOKUP(B2328,'DATA TIMBANGAN'!G:M,7)),"")</f>
        <v/>
      </c>
      <c r="J2328" s="25" t="str">
        <f>IF(H2328&lt;&gt;"",IFERROR(INDEX(DATABASE!$Z$19:$Z$38,MATCH(DATEVALUE(H2328),DATABASE!$AA$19:$AA$38,0)),INDEX(DATABASE!$Z$12:$Z$18,MATCH(WEEKDAY(H2328,2),DATABASE!$AA$12:$AA$18,0))),"")</f>
        <v/>
      </c>
      <c r="K2328" s="25" t="str">
        <f>IF('DATA ACCURATE'!V2331&lt;&gt;"",'DATA ACCURATE'!V2331,"")</f>
        <v/>
      </c>
      <c r="L2328" s="80" t="str">
        <f>IF($H2328="","",IF(OR($J2328="LIBUR",AND($L2327="LIBUR",$O2327=$O2328)),"LIBUR",IF(AND(OR($L2327="LUAR JAM KERJA 1",$L2327="LUAR JAM KERJA 2"),OR(OR(AND($H2327=$H2328,AND(OR($I2328&gt;DATABASE!$J$3,$I2328&lt;DATABASE!$J$6),((DATEVALUE($H2328)+$I2328)-(DATEVALUE($H2327)+$I2327))&lt;DATABASE!$J$6)),AND($H2327=$H2328,$O2327=$O2328,OR($I2328&gt;DATABASE!$J$6,$I2328&lt;DATABASE!$J$3))),AND(($H2328-$H2327)=1,OR($I2328&lt;DATABASE!$I$6,((DATEVALUE($H2328)+$I2328)-(DATEVALUE($H2327)+$I2327))&lt;DATABASE!$J$6))),$A2328=$A2327),"LUAR JAM KERJA 2",IF(AND(OR(WEEKDAY($H2328,2)=1,WEEKDAY($H2328,2)=2,WEEKDAY($H2328,2)=3,WEEKDAY($H2328,2)=4,WEEKDAY($H2328,2)=5),$I2328&lt;=DATABASE!$J$3,$I2328&gt;=DATABASE!$I$3),"JAM KERJA",IF(AND(WEEKDAY($H2328,2)=6,$I2328&lt;=DATABASE!$J$4,$I2328&gt;=DATABASE!$I$4),"JAM KERJA","LUAR JAM KERJA 1")))))</f>
        <v/>
      </c>
      <c r="M2328" s="33" t="str">
        <f>IF('DATA ACCURATE'!T2331&lt;&gt;"",IF('DATA ACCURATE'!T2331&gt;100,'DATA ACCURATE'!T2331/10,'DATA ACCURATE'!T2331),"")</f>
        <v/>
      </c>
      <c r="N2328" t="str">
        <f>IF(M2328="","",IF(M2328&lt;=DATABASE!$I$9,"LOKAL",IF(M2328&lt;DATABASE!$J$9,"LUAR KOTA 1",IF($M2328&gt;=DATABASE!$J$9,"LUAR KOTA 2",""))))</f>
        <v/>
      </c>
      <c r="O2328" s="38" t="str">
        <f>IF('DATA ACCURATE'!L2331&lt;&gt;"",'DATA ACCURATE'!L2331,"")</f>
        <v/>
      </c>
      <c r="Q2328" s="38">
        <f t="shared" si="252"/>
        <v>0</v>
      </c>
      <c r="R2328" s="38">
        <f t="shared" si="252"/>
        <v>0</v>
      </c>
      <c r="S2328" s="38">
        <f t="shared" si="252"/>
        <v>0</v>
      </c>
      <c r="T2328" s="38">
        <f t="shared" si="252"/>
        <v>0</v>
      </c>
      <c r="U2328" s="38">
        <f t="shared" si="253"/>
        <v>0</v>
      </c>
      <c r="V2328" s="38">
        <f t="shared" si="253"/>
        <v>0</v>
      </c>
      <c r="W2328" s="38">
        <f t="shared" si="253"/>
        <v>0</v>
      </c>
      <c r="X2328" s="38">
        <f t="shared" si="254"/>
        <v>0</v>
      </c>
      <c r="Y2328" s="38">
        <f t="shared" si="254"/>
        <v>0</v>
      </c>
      <c r="Z2328" s="38">
        <f t="shared" si="254"/>
        <v>0</v>
      </c>
      <c r="AA2328" s="38">
        <f t="shared" si="254"/>
        <v>0</v>
      </c>
      <c r="AB2328" s="38">
        <f t="shared" si="255"/>
        <v>0</v>
      </c>
      <c r="AC2328" s="38">
        <f t="shared" si="256"/>
        <v>0</v>
      </c>
      <c r="AD2328" s="38" t="str">
        <f t="shared" si="257"/>
        <v>000000000000</v>
      </c>
    </row>
    <row r="2329" spans="1:30">
      <c r="A2329" s="9" t="str">
        <f>IF('DATA ACCURATE'!A2332&lt;&gt;"",'DATA ACCURATE'!A2332,"")</f>
        <v/>
      </c>
      <c r="B2329" s="9" t="str">
        <f>IF('DATA ACCURATE'!D2332&lt;&gt;"",'DATA ACCURATE'!D2332,"")</f>
        <v/>
      </c>
      <c r="C2329" s="38" t="str">
        <f>IF($AD2329="000000000000","",INDEX(DATABASE!$W$12:$W$71,MATCH($AD2329,DATABASE!$V$12:$V$71,0)))</f>
        <v/>
      </c>
      <c r="D2329" s="34" t="str">
        <f>IF(C2329="","",IF(E2329="",INDEX(DATABASE!$AF$13:$AF$62,MATCH($C2329,DATABASE!$AC$13:$AC$62,0)),IF(E2329="2x D11",INDEX(DATABASE!$AF$13:$AF$62,MATCH($C2329,DATABASE!$AC$13:$AC$62,0))+2*DATABASE!$AF$62,IF(E2329="3x D11",INDEX(DATABASE!$AF$13:$AF$62,MATCH($C2329,DATABASE!$AC$13:$AC$62,0))+3*DATABASE!$AF$62,""))))</f>
        <v/>
      </c>
      <c r="E2329" s="38" t="str">
        <f>IF(AND($K2329="Y",$G2329&lt;&gt;"UNYIL",$F2329&lt;DATABASE!$O$8),"2x D11",IF(AND($K2329="Y",$G2329&lt;&gt;"UNYIL",$F2329&gt;=DATABASE!$O$8),"3x D11",""))</f>
        <v/>
      </c>
      <c r="F2329" s="9" t="str">
        <f>IF('DATA ACCURATE'!N2332&lt;&gt;"",'DATA ACCURATE'!N2332,"")</f>
        <v/>
      </c>
      <c r="G2329" t="str">
        <f>IF(F2329="","",IF(F2329&lt;=DATABASE!$I$8,"UNYIL",IF(F2329&lt;=DATABASE!$J$8,"KECIL",IF(F2329&lt;DATABASE!$K$8,"TANGGUNG",IF(F2329&gt;=DATABASE!$K$8,"BESAR","")))))</f>
        <v/>
      </c>
      <c r="H2329" s="16" t="str">
        <f>IF('DATA ACCURATE'!J2332&lt;&gt;"",'DATA ACCURATE'!J2332,"")</f>
        <v/>
      </c>
      <c r="I2329" s="35" t="str">
        <f>IF(B2329&lt;&gt;"",IFERROR(VLOOKUP(B2329,'DATA TIMBANGAN'!G:M,7,FALSE),VLOOKUP(B2329,'DATA TIMBANGAN'!G:M,7)),"")</f>
        <v/>
      </c>
      <c r="J2329" s="25" t="str">
        <f>IF(H2329&lt;&gt;"",IFERROR(INDEX(DATABASE!$Z$19:$Z$38,MATCH(DATEVALUE(H2329),DATABASE!$AA$19:$AA$38,0)),INDEX(DATABASE!$Z$12:$Z$18,MATCH(WEEKDAY(H2329,2),DATABASE!$AA$12:$AA$18,0))),"")</f>
        <v/>
      </c>
      <c r="K2329" s="25" t="str">
        <f>IF('DATA ACCURATE'!V2332&lt;&gt;"",'DATA ACCURATE'!V2332,"")</f>
        <v/>
      </c>
      <c r="L2329" s="80" t="str">
        <f>IF($H2329="","",IF(OR($J2329="LIBUR",AND($L2328="LIBUR",$O2328=$O2329)),"LIBUR",IF(AND(OR($L2328="LUAR JAM KERJA 1",$L2328="LUAR JAM KERJA 2"),OR(OR(AND($H2328=$H2329,AND(OR($I2329&gt;DATABASE!$J$3,$I2329&lt;DATABASE!$J$6),((DATEVALUE($H2329)+$I2329)-(DATEVALUE($H2328)+$I2328))&lt;DATABASE!$J$6)),AND($H2328=$H2329,$O2328=$O2329,OR($I2329&gt;DATABASE!$J$6,$I2329&lt;DATABASE!$J$3))),AND(($H2329-$H2328)=1,OR($I2329&lt;DATABASE!$I$6,((DATEVALUE($H2329)+$I2329)-(DATEVALUE($H2328)+$I2328))&lt;DATABASE!$J$6))),$A2329=$A2328),"LUAR JAM KERJA 2",IF(AND(OR(WEEKDAY($H2329,2)=1,WEEKDAY($H2329,2)=2,WEEKDAY($H2329,2)=3,WEEKDAY($H2329,2)=4,WEEKDAY($H2329,2)=5),$I2329&lt;=DATABASE!$J$3,$I2329&gt;=DATABASE!$I$3),"JAM KERJA",IF(AND(WEEKDAY($H2329,2)=6,$I2329&lt;=DATABASE!$J$4,$I2329&gt;=DATABASE!$I$4),"JAM KERJA","LUAR JAM KERJA 1")))))</f>
        <v/>
      </c>
      <c r="M2329" s="33" t="str">
        <f>IF('DATA ACCURATE'!T2332&lt;&gt;"",IF('DATA ACCURATE'!T2332&gt;100,'DATA ACCURATE'!T2332/10,'DATA ACCURATE'!T2332),"")</f>
        <v/>
      </c>
      <c r="N2329" t="str">
        <f>IF(M2329="","",IF(M2329&lt;=DATABASE!$I$9,"LOKAL",IF(M2329&lt;DATABASE!$J$9,"LUAR KOTA 1",IF($M2329&gt;=DATABASE!$J$9,"LUAR KOTA 2",""))))</f>
        <v/>
      </c>
      <c r="O2329" s="38" t="str">
        <f>IF('DATA ACCURATE'!L2332&lt;&gt;"",'DATA ACCURATE'!L2332,"")</f>
        <v/>
      </c>
      <c r="Q2329" s="38">
        <f t="shared" si="252"/>
        <v>0</v>
      </c>
      <c r="R2329" s="38">
        <f t="shared" si="252"/>
        <v>0</v>
      </c>
      <c r="S2329" s="38">
        <f t="shared" si="252"/>
        <v>0</v>
      </c>
      <c r="T2329" s="38">
        <f t="shared" si="252"/>
        <v>0</v>
      </c>
      <c r="U2329" s="38">
        <f t="shared" si="253"/>
        <v>0</v>
      </c>
      <c r="V2329" s="38">
        <f t="shared" si="253"/>
        <v>0</v>
      </c>
      <c r="W2329" s="38">
        <f t="shared" si="253"/>
        <v>0</v>
      </c>
      <c r="X2329" s="38">
        <f t="shared" si="254"/>
        <v>0</v>
      </c>
      <c r="Y2329" s="38">
        <f t="shared" si="254"/>
        <v>0</v>
      </c>
      <c r="Z2329" s="38">
        <f t="shared" si="254"/>
        <v>0</v>
      </c>
      <c r="AA2329" s="38">
        <f t="shared" si="254"/>
        <v>0</v>
      </c>
      <c r="AB2329" s="38">
        <f t="shared" si="255"/>
        <v>0</v>
      </c>
      <c r="AC2329" s="38">
        <f t="shared" si="256"/>
        <v>0</v>
      </c>
      <c r="AD2329" s="38" t="str">
        <f t="shared" si="257"/>
        <v>000000000000</v>
      </c>
    </row>
    <row r="2330" spans="1:30">
      <c r="A2330" s="9" t="str">
        <f>IF('DATA ACCURATE'!A2333&lt;&gt;"",'DATA ACCURATE'!A2333,"")</f>
        <v/>
      </c>
      <c r="B2330" s="9" t="str">
        <f>IF('DATA ACCURATE'!D2333&lt;&gt;"",'DATA ACCURATE'!D2333,"")</f>
        <v/>
      </c>
      <c r="C2330" s="38" t="str">
        <f>IF($AD2330="000000000000","",INDEX(DATABASE!$W$12:$W$71,MATCH($AD2330,DATABASE!$V$12:$V$71,0)))</f>
        <v/>
      </c>
      <c r="D2330" s="34" t="str">
        <f>IF(C2330="","",IF(E2330="",INDEX(DATABASE!$AF$13:$AF$62,MATCH($C2330,DATABASE!$AC$13:$AC$62,0)),IF(E2330="2x D11",INDEX(DATABASE!$AF$13:$AF$62,MATCH($C2330,DATABASE!$AC$13:$AC$62,0))+2*DATABASE!$AF$62,IF(E2330="3x D11",INDEX(DATABASE!$AF$13:$AF$62,MATCH($C2330,DATABASE!$AC$13:$AC$62,0))+3*DATABASE!$AF$62,""))))</f>
        <v/>
      </c>
      <c r="E2330" s="38" t="str">
        <f>IF(AND($K2330="Y",$G2330&lt;&gt;"UNYIL",$F2330&lt;DATABASE!$O$8),"2x D11",IF(AND($K2330="Y",$G2330&lt;&gt;"UNYIL",$F2330&gt;=DATABASE!$O$8),"3x D11",""))</f>
        <v/>
      </c>
      <c r="F2330" s="9" t="str">
        <f>IF('DATA ACCURATE'!N2333&lt;&gt;"",'DATA ACCURATE'!N2333,"")</f>
        <v/>
      </c>
      <c r="G2330" t="str">
        <f>IF(F2330="","",IF(F2330&lt;=DATABASE!$I$8,"UNYIL",IF(F2330&lt;=DATABASE!$J$8,"KECIL",IF(F2330&lt;DATABASE!$K$8,"TANGGUNG",IF(F2330&gt;=DATABASE!$K$8,"BESAR","")))))</f>
        <v/>
      </c>
      <c r="H2330" s="16" t="str">
        <f>IF('DATA ACCURATE'!J2333&lt;&gt;"",'DATA ACCURATE'!J2333,"")</f>
        <v/>
      </c>
      <c r="I2330" s="35" t="str">
        <f>IF(B2330&lt;&gt;"",IFERROR(VLOOKUP(B2330,'DATA TIMBANGAN'!G:M,7,FALSE),VLOOKUP(B2330,'DATA TIMBANGAN'!G:M,7)),"")</f>
        <v/>
      </c>
      <c r="J2330" s="25" t="str">
        <f>IF(H2330&lt;&gt;"",IFERROR(INDEX(DATABASE!$Z$19:$Z$38,MATCH(DATEVALUE(H2330),DATABASE!$AA$19:$AA$38,0)),INDEX(DATABASE!$Z$12:$Z$18,MATCH(WEEKDAY(H2330,2),DATABASE!$AA$12:$AA$18,0))),"")</f>
        <v/>
      </c>
      <c r="K2330" s="25" t="str">
        <f>IF('DATA ACCURATE'!V2333&lt;&gt;"",'DATA ACCURATE'!V2333,"")</f>
        <v/>
      </c>
      <c r="L2330" s="80" t="str">
        <f>IF($H2330="","",IF(OR($J2330="LIBUR",AND($L2329="LIBUR",$O2329=$O2330)),"LIBUR",IF(AND(OR($L2329="LUAR JAM KERJA 1",$L2329="LUAR JAM KERJA 2"),OR(OR(AND($H2329=$H2330,AND(OR($I2330&gt;DATABASE!$J$3,$I2330&lt;DATABASE!$J$6),((DATEVALUE($H2330)+$I2330)-(DATEVALUE($H2329)+$I2329))&lt;DATABASE!$J$6)),AND($H2329=$H2330,$O2329=$O2330,OR($I2330&gt;DATABASE!$J$6,$I2330&lt;DATABASE!$J$3))),AND(($H2330-$H2329)=1,OR($I2330&lt;DATABASE!$I$6,((DATEVALUE($H2330)+$I2330)-(DATEVALUE($H2329)+$I2329))&lt;DATABASE!$J$6))),$A2330=$A2329),"LUAR JAM KERJA 2",IF(AND(OR(WEEKDAY($H2330,2)=1,WEEKDAY($H2330,2)=2,WEEKDAY($H2330,2)=3,WEEKDAY($H2330,2)=4,WEEKDAY($H2330,2)=5),$I2330&lt;=DATABASE!$J$3,$I2330&gt;=DATABASE!$I$3),"JAM KERJA",IF(AND(WEEKDAY($H2330,2)=6,$I2330&lt;=DATABASE!$J$4,$I2330&gt;=DATABASE!$I$4),"JAM KERJA","LUAR JAM KERJA 1")))))</f>
        <v/>
      </c>
      <c r="M2330" s="33" t="str">
        <f>IF('DATA ACCURATE'!T2333&lt;&gt;"",IF('DATA ACCURATE'!T2333&gt;100,'DATA ACCURATE'!T2333/10,'DATA ACCURATE'!T2333),"")</f>
        <v/>
      </c>
      <c r="N2330" t="str">
        <f>IF(M2330="","",IF(M2330&lt;=DATABASE!$I$9,"LOKAL",IF(M2330&lt;DATABASE!$J$9,"LUAR KOTA 1",IF($M2330&gt;=DATABASE!$J$9,"LUAR KOTA 2",""))))</f>
        <v/>
      </c>
      <c r="O2330" s="38" t="str">
        <f>IF('DATA ACCURATE'!L2333&lt;&gt;"",'DATA ACCURATE'!L2333,"")</f>
        <v/>
      </c>
      <c r="Q2330" s="38">
        <f t="shared" si="252"/>
        <v>0</v>
      </c>
      <c r="R2330" s="38">
        <f t="shared" si="252"/>
        <v>0</v>
      </c>
      <c r="S2330" s="38">
        <f t="shared" si="252"/>
        <v>0</v>
      </c>
      <c r="T2330" s="38">
        <f t="shared" si="252"/>
        <v>0</v>
      </c>
      <c r="U2330" s="38">
        <f t="shared" si="253"/>
        <v>0</v>
      </c>
      <c r="V2330" s="38">
        <f t="shared" si="253"/>
        <v>0</v>
      </c>
      <c r="W2330" s="38">
        <f t="shared" si="253"/>
        <v>0</v>
      </c>
      <c r="X2330" s="38">
        <f t="shared" si="254"/>
        <v>0</v>
      </c>
      <c r="Y2330" s="38">
        <f t="shared" si="254"/>
        <v>0</v>
      </c>
      <c r="Z2330" s="38">
        <f t="shared" si="254"/>
        <v>0</v>
      </c>
      <c r="AA2330" s="38">
        <f t="shared" si="254"/>
        <v>0</v>
      </c>
      <c r="AB2330" s="38">
        <f t="shared" si="255"/>
        <v>0</v>
      </c>
      <c r="AC2330" s="38">
        <f t="shared" si="256"/>
        <v>0</v>
      </c>
      <c r="AD2330" s="38" t="str">
        <f t="shared" si="257"/>
        <v>000000000000</v>
      </c>
    </row>
    <row r="2331" spans="1:30">
      <c r="A2331" s="9" t="str">
        <f>IF('DATA ACCURATE'!A2334&lt;&gt;"",'DATA ACCURATE'!A2334,"")</f>
        <v/>
      </c>
      <c r="B2331" s="9" t="str">
        <f>IF('DATA ACCURATE'!D2334&lt;&gt;"",'DATA ACCURATE'!D2334,"")</f>
        <v/>
      </c>
      <c r="C2331" s="38" t="str">
        <f>IF($AD2331="000000000000","",INDEX(DATABASE!$W$12:$W$71,MATCH($AD2331,DATABASE!$V$12:$V$71,0)))</f>
        <v/>
      </c>
      <c r="D2331" s="34" t="str">
        <f>IF(C2331="","",IF(E2331="",INDEX(DATABASE!$AF$13:$AF$62,MATCH($C2331,DATABASE!$AC$13:$AC$62,0)),IF(E2331="2x D11",INDEX(DATABASE!$AF$13:$AF$62,MATCH($C2331,DATABASE!$AC$13:$AC$62,0))+2*DATABASE!$AF$62,IF(E2331="3x D11",INDEX(DATABASE!$AF$13:$AF$62,MATCH($C2331,DATABASE!$AC$13:$AC$62,0))+3*DATABASE!$AF$62,""))))</f>
        <v/>
      </c>
      <c r="E2331" s="38" t="str">
        <f>IF(AND($K2331="Y",$G2331&lt;&gt;"UNYIL",$F2331&lt;DATABASE!$O$8),"2x D11",IF(AND($K2331="Y",$G2331&lt;&gt;"UNYIL",$F2331&gt;=DATABASE!$O$8),"3x D11",""))</f>
        <v/>
      </c>
      <c r="F2331" s="9" t="str">
        <f>IF('DATA ACCURATE'!N2334&lt;&gt;"",'DATA ACCURATE'!N2334,"")</f>
        <v/>
      </c>
      <c r="G2331" t="str">
        <f>IF(F2331="","",IF(F2331&lt;=DATABASE!$I$8,"UNYIL",IF(F2331&lt;=DATABASE!$J$8,"KECIL",IF(F2331&lt;DATABASE!$K$8,"TANGGUNG",IF(F2331&gt;=DATABASE!$K$8,"BESAR","")))))</f>
        <v/>
      </c>
      <c r="H2331" s="16" t="str">
        <f>IF('DATA ACCURATE'!J2334&lt;&gt;"",'DATA ACCURATE'!J2334,"")</f>
        <v/>
      </c>
      <c r="I2331" s="35" t="str">
        <f>IF(B2331&lt;&gt;"",IFERROR(VLOOKUP(B2331,'DATA TIMBANGAN'!G:M,7,FALSE),VLOOKUP(B2331,'DATA TIMBANGAN'!G:M,7)),"")</f>
        <v/>
      </c>
      <c r="J2331" s="25" t="str">
        <f>IF(H2331&lt;&gt;"",IFERROR(INDEX(DATABASE!$Z$19:$Z$38,MATCH(DATEVALUE(H2331),DATABASE!$AA$19:$AA$38,0)),INDEX(DATABASE!$Z$12:$Z$18,MATCH(WEEKDAY(H2331,2),DATABASE!$AA$12:$AA$18,0))),"")</f>
        <v/>
      </c>
      <c r="K2331" s="25" t="str">
        <f>IF('DATA ACCURATE'!V2334&lt;&gt;"",'DATA ACCURATE'!V2334,"")</f>
        <v/>
      </c>
      <c r="L2331" s="80" t="str">
        <f>IF($H2331="","",IF(OR($J2331="LIBUR",AND($L2330="LIBUR",$O2330=$O2331)),"LIBUR",IF(AND(OR($L2330="LUAR JAM KERJA 1",$L2330="LUAR JAM KERJA 2"),OR(OR(AND($H2330=$H2331,AND(OR($I2331&gt;DATABASE!$J$3,$I2331&lt;DATABASE!$J$6),((DATEVALUE($H2331)+$I2331)-(DATEVALUE($H2330)+$I2330))&lt;DATABASE!$J$6)),AND($H2330=$H2331,$O2330=$O2331,OR($I2331&gt;DATABASE!$J$6,$I2331&lt;DATABASE!$J$3))),AND(($H2331-$H2330)=1,OR($I2331&lt;DATABASE!$I$6,((DATEVALUE($H2331)+$I2331)-(DATEVALUE($H2330)+$I2330))&lt;DATABASE!$J$6))),$A2331=$A2330),"LUAR JAM KERJA 2",IF(AND(OR(WEEKDAY($H2331,2)=1,WEEKDAY($H2331,2)=2,WEEKDAY($H2331,2)=3,WEEKDAY($H2331,2)=4,WEEKDAY($H2331,2)=5),$I2331&lt;=DATABASE!$J$3,$I2331&gt;=DATABASE!$I$3),"JAM KERJA",IF(AND(WEEKDAY($H2331,2)=6,$I2331&lt;=DATABASE!$J$4,$I2331&gt;=DATABASE!$I$4),"JAM KERJA","LUAR JAM KERJA 1")))))</f>
        <v/>
      </c>
      <c r="M2331" s="33" t="str">
        <f>IF('DATA ACCURATE'!T2334&lt;&gt;"",IF('DATA ACCURATE'!T2334&gt;100,'DATA ACCURATE'!T2334/10,'DATA ACCURATE'!T2334),"")</f>
        <v/>
      </c>
      <c r="N2331" t="str">
        <f>IF(M2331="","",IF(M2331&lt;=DATABASE!$I$9,"LOKAL",IF(M2331&lt;DATABASE!$J$9,"LUAR KOTA 1",IF($M2331&gt;=DATABASE!$J$9,"LUAR KOTA 2",""))))</f>
        <v/>
      </c>
      <c r="O2331" s="38" t="str">
        <f>IF('DATA ACCURATE'!L2334&lt;&gt;"",'DATA ACCURATE'!L2334,"")</f>
        <v/>
      </c>
      <c r="Q2331" s="38">
        <f t="shared" si="252"/>
        <v>0</v>
      </c>
      <c r="R2331" s="38">
        <f t="shared" si="252"/>
        <v>0</v>
      </c>
      <c r="S2331" s="38">
        <f t="shared" si="252"/>
        <v>0</v>
      </c>
      <c r="T2331" s="38">
        <f t="shared" si="252"/>
        <v>0</v>
      </c>
      <c r="U2331" s="38">
        <f t="shared" si="253"/>
        <v>0</v>
      </c>
      <c r="V2331" s="38">
        <f t="shared" si="253"/>
        <v>0</v>
      </c>
      <c r="W2331" s="38">
        <f t="shared" si="253"/>
        <v>0</v>
      </c>
      <c r="X2331" s="38">
        <f t="shared" si="254"/>
        <v>0</v>
      </c>
      <c r="Y2331" s="38">
        <f t="shared" si="254"/>
        <v>0</v>
      </c>
      <c r="Z2331" s="38">
        <f t="shared" si="254"/>
        <v>0</v>
      </c>
      <c r="AA2331" s="38">
        <f t="shared" si="254"/>
        <v>0</v>
      </c>
      <c r="AB2331" s="38">
        <f t="shared" si="255"/>
        <v>0</v>
      </c>
      <c r="AC2331" s="38">
        <f t="shared" si="256"/>
        <v>0</v>
      </c>
      <c r="AD2331" s="38" t="str">
        <f t="shared" si="257"/>
        <v>000000000000</v>
      </c>
    </row>
    <row r="2332" spans="1:30">
      <c r="A2332" s="9" t="str">
        <f>IF('DATA ACCURATE'!A2335&lt;&gt;"",'DATA ACCURATE'!A2335,"")</f>
        <v/>
      </c>
      <c r="B2332" s="9" t="str">
        <f>IF('DATA ACCURATE'!D2335&lt;&gt;"",'DATA ACCURATE'!D2335,"")</f>
        <v/>
      </c>
      <c r="C2332" s="38" t="str">
        <f>IF($AD2332="000000000000","",INDEX(DATABASE!$W$12:$W$71,MATCH($AD2332,DATABASE!$V$12:$V$71,0)))</f>
        <v/>
      </c>
      <c r="D2332" s="34" t="str">
        <f>IF(C2332="","",IF(E2332="",INDEX(DATABASE!$AF$13:$AF$62,MATCH($C2332,DATABASE!$AC$13:$AC$62,0)),IF(E2332="2x D11",INDEX(DATABASE!$AF$13:$AF$62,MATCH($C2332,DATABASE!$AC$13:$AC$62,0))+2*DATABASE!$AF$62,IF(E2332="3x D11",INDEX(DATABASE!$AF$13:$AF$62,MATCH($C2332,DATABASE!$AC$13:$AC$62,0))+3*DATABASE!$AF$62,""))))</f>
        <v/>
      </c>
      <c r="E2332" s="38" t="str">
        <f>IF(AND($K2332="Y",$G2332&lt;&gt;"UNYIL",$F2332&lt;DATABASE!$O$8),"2x D11",IF(AND($K2332="Y",$G2332&lt;&gt;"UNYIL",$F2332&gt;=DATABASE!$O$8),"3x D11",""))</f>
        <v/>
      </c>
      <c r="F2332" s="9" t="str">
        <f>IF('DATA ACCURATE'!N2335&lt;&gt;"",'DATA ACCURATE'!N2335,"")</f>
        <v/>
      </c>
      <c r="G2332" t="str">
        <f>IF(F2332="","",IF(F2332&lt;=DATABASE!$I$8,"UNYIL",IF(F2332&lt;=DATABASE!$J$8,"KECIL",IF(F2332&lt;DATABASE!$K$8,"TANGGUNG",IF(F2332&gt;=DATABASE!$K$8,"BESAR","")))))</f>
        <v/>
      </c>
      <c r="H2332" s="16" t="str">
        <f>IF('DATA ACCURATE'!J2335&lt;&gt;"",'DATA ACCURATE'!J2335,"")</f>
        <v/>
      </c>
      <c r="I2332" s="35" t="str">
        <f>IF(B2332&lt;&gt;"",IFERROR(VLOOKUP(B2332,'DATA TIMBANGAN'!G:M,7,FALSE),VLOOKUP(B2332,'DATA TIMBANGAN'!G:M,7)),"")</f>
        <v/>
      </c>
      <c r="J2332" s="25" t="str">
        <f>IF(H2332&lt;&gt;"",IFERROR(INDEX(DATABASE!$Z$19:$Z$38,MATCH(DATEVALUE(H2332),DATABASE!$AA$19:$AA$38,0)),INDEX(DATABASE!$Z$12:$Z$18,MATCH(WEEKDAY(H2332,2),DATABASE!$AA$12:$AA$18,0))),"")</f>
        <v/>
      </c>
      <c r="K2332" s="25" t="str">
        <f>IF('DATA ACCURATE'!V2335&lt;&gt;"",'DATA ACCURATE'!V2335,"")</f>
        <v/>
      </c>
      <c r="L2332" s="80" t="str">
        <f>IF($H2332="","",IF(OR($J2332="LIBUR",AND($L2331="LIBUR",$O2331=$O2332)),"LIBUR",IF(AND(OR($L2331="LUAR JAM KERJA 1",$L2331="LUAR JAM KERJA 2"),OR(OR(AND($H2331=$H2332,AND(OR($I2332&gt;DATABASE!$J$3,$I2332&lt;DATABASE!$J$6),((DATEVALUE($H2332)+$I2332)-(DATEVALUE($H2331)+$I2331))&lt;DATABASE!$J$6)),AND($H2331=$H2332,$O2331=$O2332,OR($I2332&gt;DATABASE!$J$6,$I2332&lt;DATABASE!$J$3))),AND(($H2332-$H2331)=1,OR($I2332&lt;DATABASE!$I$6,((DATEVALUE($H2332)+$I2332)-(DATEVALUE($H2331)+$I2331))&lt;DATABASE!$J$6))),$A2332=$A2331),"LUAR JAM KERJA 2",IF(AND(OR(WEEKDAY($H2332,2)=1,WEEKDAY($H2332,2)=2,WEEKDAY($H2332,2)=3,WEEKDAY($H2332,2)=4,WEEKDAY($H2332,2)=5),$I2332&lt;=DATABASE!$J$3,$I2332&gt;=DATABASE!$I$3),"JAM KERJA",IF(AND(WEEKDAY($H2332,2)=6,$I2332&lt;=DATABASE!$J$4,$I2332&gt;=DATABASE!$I$4),"JAM KERJA","LUAR JAM KERJA 1")))))</f>
        <v/>
      </c>
      <c r="M2332" s="33" t="str">
        <f>IF('DATA ACCURATE'!T2335&lt;&gt;"",IF('DATA ACCURATE'!T2335&gt;100,'DATA ACCURATE'!T2335/10,'DATA ACCURATE'!T2335),"")</f>
        <v/>
      </c>
      <c r="N2332" t="str">
        <f>IF(M2332="","",IF(M2332&lt;=DATABASE!$I$9,"LOKAL",IF(M2332&lt;DATABASE!$J$9,"LUAR KOTA 1",IF($M2332&gt;=DATABASE!$J$9,"LUAR KOTA 2",""))))</f>
        <v/>
      </c>
      <c r="O2332" s="38" t="str">
        <f>IF('DATA ACCURATE'!L2335&lt;&gt;"",'DATA ACCURATE'!L2335,"")</f>
        <v/>
      </c>
      <c r="Q2332" s="38">
        <f t="shared" si="252"/>
        <v>0</v>
      </c>
      <c r="R2332" s="38">
        <f t="shared" si="252"/>
        <v>0</v>
      </c>
      <c r="S2332" s="38">
        <f t="shared" si="252"/>
        <v>0</v>
      </c>
      <c r="T2332" s="38">
        <f t="shared" si="252"/>
        <v>0</v>
      </c>
      <c r="U2332" s="38">
        <f t="shared" si="253"/>
        <v>0</v>
      </c>
      <c r="V2332" s="38">
        <f t="shared" si="253"/>
        <v>0</v>
      </c>
      <c r="W2332" s="38">
        <f t="shared" si="253"/>
        <v>0</v>
      </c>
      <c r="X2332" s="38">
        <f t="shared" si="254"/>
        <v>0</v>
      </c>
      <c r="Y2332" s="38">
        <f t="shared" si="254"/>
        <v>0</v>
      </c>
      <c r="Z2332" s="38">
        <f t="shared" si="254"/>
        <v>0</v>
      </c>
      <c r="AA2332" s="38">
        <f t="shared" si="254"/>
        <v>0</v>
      </c>
      <c r="AB2332" s="38">
        <f t="shared" si="255"/>
        <v>0</v>
      </c>
      <c r="AC2332" s="38">
        <f t="shared" si="256"/>
        <v>0</v>
      </c>
      <c r="AD2332" s="38" t="str">
        <f t="shared" si="257"/>
        <v>000000000000</v>
      </c>
    </row>
    <row r="2333" spans="1:30">
      <c r="A2333" s="9" t="str">
        <f>IF('DATA ACCURATE'!A2336&lt;&gt;"",'DATA ACCURATE'!A2336,"")</f>
        <v/>
      </c>
      <c r="B2333" s="9" t="str">
        <f>IF('DATA ACCURATE'!D2336&lt;&gt;"",'DATA ACCURATE'!D2336,"")</f>
        <v/>
      </c>
      <c r="C2333" s="38" t="str">
        <f>IF($AD2333="000000000000","",INDEX(DATABASE!$W$12:$W$71,MATCH($AD2333,DATABASE!$V$12:$V$71,0)))</f>
        <v/>
      </c>
      <c r="D2333" s="34" t="str">
        <f>IF(C2333="","",IF(E2333="",INDEX(DATABASE!$AF$13:$AF$62,MATCH($C2333,DATABASE!$AC$13:$AC$62,0)),IF(E2333="2x D11",INDEX(DATABASE!$AF$13:$AF$62,MATCH($C2333,DATABASE!$AC$13:$AC$62,0))+2*DATABASE!$AF$62,IF(E2333="3x D11",INDEX(DATABASE!$AF$13:$AF$62,MATCH($C2333,DATABASE!$AC$13:$AC$62,0))+3*DATABASE!$AF$62,""))))</f>
        <v/>
      </c>
      <c r="E2333" s="38" t="str">
        <f>IF(AND($K2333="Y",$G2333&lt;&gt;"UNYIL",$F2333&lt;DATABASE!$O$8),"2x D11",IF(AND($K2333="Y",$G2333&lt;&gt;"UNYIL",$F2333&gt;=DATABASE!$O$8),"3x D11",""))</f>
        <v/>
      </c>
      <c r="F2333" s="9" t="str">
        <f>IF('DATA ACCURATE'!N2336&lt;&gt;"",'DATA ACCURATE'!N2336,"")</f>
        <v/>
      </c>
      <c r="G2333" t="str">
        <f>IF(F2333="","",IF(F2333&lt;=DATABASE!$I$8,"UNYIL",IF(F2333&lt;=DATABASE!$J$8,"KECIL",IF(F2333&lt;DATABASE!$K$8,"TANGGUNG",IF(F2333&gt;=DATABASE!$K$8,"BESAR","")))))</f>
        <v/>
      </c>
      <c r="H2333" s="16" t="str">
        <f>IF('DATA ACCURATE'!J2336&lt;&gt;"",'DATA ACCURATE'!J2336,"")</f>
        <v/>
      </c>
      <c r="I2333" s="35" t="str">
        <f>IF(B2333&lt;&gt;"",IFERROR(VLOOKUP(B2333,'DATA TIMBANGAN'!G:M,7,FALSE),VLOOKUP(B2333,'DATA TIMBANGAN'!G:M,7)),"")</f>
        <v/>
      </c>
      <c r="J2333" s="25" t="str">
        <f>IF(H2333&lt;&gt;"",IFERROR(INDEX(DATABASE!$Z$19:$Z$38,MATCH(DATEVALUE(H2333),DATABASE!$AA$19:$AA$38,0)),INDEX(DATABASE!$Z$12:$Z$18,MATCH(WEEKDAY(H2333,2),DATABASE!$AA$12:$AA$18,0))),"")</f>
        <v/>
      </c>
      <c r="K2333" s="25" t="str">
        <f>IF('DATA ACCURATE'!V2336&lt;&gt;"",'DATA ACCURATE'!V2336,"")</f>
        <v/>
      </c>
      <c r="L2333" s="80" t="str">
        <f>IF($H2333="","",IF(OR($J2333="LIBUR",AND($L2332="LIBUR",$O2332=$O2333)),"LIBUR",IF(AND(OR($L2332="LUAR JAM KERJA 1",$L2332="LUAR JAM KERJA 2"),OR(OR(AND($H2332=$H2333,AND(OR($I2333&gt;DATABASE!$J$3,$I2333&lt;DATABASE!$J$6),((DATEVALUE($H2333)+$I2333)-(DATEVALUE($H2332)+$I2332))&lt;DATABASE!$J$6)),AND($H2332=$H2333,$O2332=$O2333,OR($I2333&gt;DATABASE!$J$6,$I2333&lt;DATABASE!$J$3))),AND(($H2333-$H2332)=1,OR($I2333&lt;DATABASE!$I$6,((DATEVALUE($H2333)+$I2333)-(DATEVALUE($H2332)+$I2332))&lt;DATABASE!$J$6))),$A2333=$A2332),"LUAR JAM KERJA 2",IF(AND(OR(WEEKDAY($H2333,2)=1,WEEKDAY($H2333,2)=2,WEEKDAY($H2333,2)=3,WEEKDAY($H2333,2)=4,WEEKDAY($H2333,2)=5),$I2333&lt;=DATABASE!$J$3,$I2333&gt;=DATABASE!$I$3),"JAM KERJA",IF(AND(WEEKDAY($H2333,2)=6,$I2333&lt;=DATABASE!$J$4,$I2333&gt;=DATABASE!$I$4),"JAM KERJA","LUAR JAM KERJA 1")))))</f>
        <v/>
      </c>
      <c r="M2333" s="33" t="str">
        <f>IF('DATA ACCURATE'!T2336&lt;&gt;"",IF('DATA ACCURATE'!T2336&gt;100,'DATA ACCURATE'!T2336/10,'DATA ACCURATE'!T2336),"")</f>
        <v/>
      </c>
      <c r="N2333" t="str">
        <f>IF(M2333="","",IF(M2333&lt;=DATABASE!$I$9,"LOKAL",IF(M2333&lt;DATABASE!$J$9,"LUAR KOTA 1",IF($M2333&gt;=DATABASE!$J$9,"LUAR KOTA 2",""))))</f>
        <v/>
      </c>
      <c r="O2333" s="38" t="str">
        <f>IF('DATA ACCURATE'!L2336&lt;&gt;"",'DATA ACCURATE'!L2336,"")</f>
        <v/>
      </c>
      <c r="Q2333" s="38">
        <f t="shared" si="252"/>
        <v>0</v>
      </c>
      <c r="R2333" s="38">
        <f t="shared" si="252"/>
        <v>0</v>
      </c>
      <c r="S2333" s="38">
        <f t="shared" si="252"/>
        <v>0</v>
      </c>
      <c r="T2333" s="38">
        <f t="shared" si="252"/>
        <v>0</v>
      </c>
      <c r="U2333" s="38">
        <f t="shared" si="253"/>
        <v>0</v>
      </c>
      <c r="V2333" s="38">
        <f t="shared" si="253"/>
        <v>0</v>
      </c>
      <c r="W2333" s="38">
        <f t="shared" si="253"/>
        <v>0</v>
      </c>
      <c r="X2333" s="38">
        <f t="shared" si="254"/>
        <v>0</v>
      </c>
      <c r="Y2333" s="38">
        <f t="shared" si="254"/>
        <v>0</v>
      </c>
      <c r="Z2333" s="38">
        <f t="shared" si="254"/>
        <v>0</v>
      </c>
      <c r="AA2333" s="38">
        <f t="shared" si="254"/>
        <v>0</v>
      </c>
      <c r="AB2333" s="38">
        <f t="shared" si="255"/>
        <v>0</v>
      </c>
      <c r="AC2333" s="38">
        <f t="shared" si="256"/>
        <v>0</v>
      </c>
      <c r="AD2333" s="38" t="str">
        <f t="shared" si="257"/>
        <v>000000000000</v>
      </c>
    </row>
    <row r="2334" spans="1:30">
      <c r="A2334" s="9" t="str">
        <f>IF('DATA ACCURATE'!A2337&lt;&gt;"",'DATA ACCURATE'!A2337,"")</f>
        <v/>
      </c>
      <c r="B2334" s="9" t="str">
        <f>IF('DATA ACCURATE'!D2337&lt;&gt;"",'DATA ACCURATE'!D2337,"")</f>
        <v/>
      </c>
      <c r="C2334" s="38" t="str">
        <f>IF($AD2334="000000000000","",INDEX(DATABASE!$W$12:$W$71,MATCH($AD2334,DATABASE!$V$12:$V$71,0)))</f>
        <v/>
      </c>
      <c r="D2334" s="34" t="str">
        <f>IF(C2334="","",IF(E2334="",INDEX(DATABASE!$AF$13:$AF$62,MATCH($C2334,DATABASE!$AC$13:$AC$62,0)),IF(E2334="2x D11",INDEX(DATABASE!$AF$13:$AF$62,MATCH($C2334,DATABASE!$AC$13:$AC$62,0))+2*DATABASE!$AF$62,IF(E2334="3x D11",INDEX(DATABASE!$AF$13:$AF$62,MATCH($C2334,DATABASE!$AC$13:$AC$62,0))+3*DATABASE!$AF$62,""))))</f>
        <v/>
      </c>
      <c r="E2334" s="38" t="str">
        <f>IF(AND($K2334="Y",$G2334&lt;&gt;"UNYIL",$F2334&lt;DATABASE!$O$8),"2x D11",IF(AND($K2334="Y",$G2334&lt;&gt;"UNYIL",$F2334&gt;=DATABASE!$O$8),"3x D11",""))</f>
        <v/>
      </c>
      <c r="F2334" s="9" t="str">
        <f>IF('DATA ACCURATE'!N2337&lt;&gt;"",'DATA ACCURATE'!N2337,"")</f>
        <v/>
      </c>
      <c r="G2334" t="str">
        <f>IF(F2334="","",IF(F2334&lt;=DATABASE!$I$8,"UNYIL",IF(F2334&lt;=DATABASE!$J$8,"KECIL",IF(F2334&lt;DATABASE!$K$8,"TANGGUNG",IF(F2334&gt;=DATABASE!$K$8,"BESAR","")))))</f>
        <v/>
      </c>
      <c r="H2334" s="16" t="str">
        <f>IF('DATA ACCURATE'!J2337&lt;&gt;"",'DATA ACCURATE'!J2337,"")</f>
        <v/>
      </c>
      <c r="I2334" s="35" t="str">
        <f>IF(B2334&lt;&gt;"",IFERROR(VLOOKUP(B2334,'DATA TIMBANGAN'!G:M,7,FALSE),VLOOKUP(B2334,'DATA TIMBANGAN'!G:M,7)),"")</f>
        <v/>
      </c>
      <c r="J2334" s="25" t="str">
        <f>IF(H2334&lt;&gt;"",IFERROR(INDEX(DATABASE!$Z$19:$Z$38,MATCH(DATEVALUE(H2334),DATABASE!$AA$19:$AA$38,0)),INDEX(DATABASE!$Z$12:$Z$18,MATCH(WEEKDAY(H2334,2),DATABASE!$AA$12:$AA$18,0))),"")</f>
        <v/>
      </c>
      <c r="K2334" s="25" t="str">
        <f>IF('DATA ACCURATE'!V2337&lt;&gt;"",'DATA ACCURATE'!V2337,"")</f>
        <v/>
      </c>
      <c r="L2334" s="80" t="str">
        <f>IF($H2334="","",IF(OR($J2334="LIBUR",AND($L2333="LIBUR",$O2333=$O2334)),"LIBUR",IF(AND(OR($L2333="LUAR JAM KERJA 1",$L2333="LUAR JAM KERJA 2"),OR(OR(AND($H2333=$H2334,AND(OR($I2334&gt;DATABASE!$J$3,$I2334&lt;DATABASE!$J$6),((DATEVALUE($H2334)+$I2334)-(DATEVALUE($H2333)+$I2333))&lt;DATABASE!$J$6)),AND($H2333=$H2334,$O2333=$O2334,OR($I2334&gt;DATABASE!$J$6,$I2334&lt;DATABASE!$J$3))),AND(($H2334-$H2333)=1,OR($I2334&lt;DATABASE!$I$6,((DATEVALUE($H2334)+$I2334)-(DATEVALUE($H2333)+$I2333))&lt;DATABASE!$J$6))),$A2334=$A2333),"LUAR JAM KERJA 2",IF(AND(OR(WEEKDAY($H2334,2)=1,WEEKDAY($H2334,2)=2,WEEKDAY($H2334,2)=3,WEEKDAY($H2334,2)=4,WEEKDAY($H2334,2)=5),$I2334&lt;=DATABASE!$J$3,$I2334&gt;=DATABASE!$I$3),"JAM KERJA",IF(AND(WEEKDAY($H2334,2)=6,$I2334&lt;=DATABASE!$J$4,$I2334&gt;=DATABASE!$I$4),"JAM KERJA","LUAR JAM KERJA 1")))))</f>
        <v/>
      </c>
      <c r="M2334" s="33" t="str">
        <f>IF('DATA ACCURATE'!T2337&lt;&gt;"",IF('DATA ACCURATE'!T2337&gt;100,'DATA ACCURATE'!T2337/10,'DATA ACCURATE'!T2337),"")</f>
        <v/>
      </c>
      <c r="N2334" t="str">
        <f>IF(M2334="","",IF(M2334&lt;=DATABASE!$I$9,"LOKAL",IF(M2334&lt;DATABASE!$J$9,"LUAR KOTA 1",IF($M2334&gt;=DATABASE!$J$9,"LUAR KOTA 2",""))))</f>
        <v/>
      </c>
      <c r="O2334" s="38" t="str">
        <f>IF('DATA ACCURATE'!L2337&lt;&gt;"",'DATA ACCURATE'!L2337,"")</f>
        <v/>
      </c>
      <c r="Q2334" s="38">
        <f t="shared" si="252"/>
        <v>0</v>
      </c>
      <c r="R2334" s="38">
        <f t="shared" si="252"/>
        <v>0</v>
      </c>
      <c r="S2334" s="38">
        <f t="shared" si="252"/>
        <v>0</v>
      </c>
      <c r="T2334" s="38">
        <f t="shared" si="252"/>
        <v>0</v>
      </c>
      <c r="U2334" s="38">
        <f t="shared" si="253"/>
        <v>0</v>
      </c>
      <c r="V2334" s="38">
        <f t="shared" si="253"/>
        <v>0</v>
      </c>
      <c r="W2334" s="38">
        <f t="shared" si="253"/>
        <v>0</v>
      </c>
      <c r="X2334" s="38">
        <f t="shared" si="254"/>
        <v>0</v>
      </c>
      <c r="Y2334" s="38">
        <f t="shared" si="254"/>
        <v>0</v>
      </c>
      <c r="Z2334" s="38">
        <f t="shared" si="254"/>
        <v>0</v>
      </c>
      <c r="AA2334" s="38">
        <f t="shared" si="254"/>
        <v>0</v>
      </c>
      <c r="AB2334" s="38">
        <f t="shared" si="255"/>
        <v>0</v>
      </c>
      <c r="AC2334" s="38">
        <f t="shared" si="256"/>
        <v>0</v>
      </c>
      <c r="AD2334" s="38" t="str">
        <f t="shared" si="257"/>
        <v>000000000000</v>
      </c>
    </row>
    <row r="2335" spans="1:30">
      <c r="A2335" s="9" t="str">
        <f>IF('DATA ACCURATE'!A2338&lt;&gt;"",'DATA ACCURATE'!A2338,"")</f>
        <v/>
      </c>
      <c r="B2335" s="9" t="str">
        <f>IF('DATA ACCURATE'!D2338&lt;&gt;"",'DATA ACCURATE'!D2338,"")</f>
        <v/>
      </c>
      <c r="C2335" s="38" t="str">
        <f>IF($AD2335="000000000000","",INDEX(DATABASE!$W$12:$W$71,MATCH($AD2335,DATABASE!$V$12:$V$71,0)))</f>
        <v/>
      </c>
      <c r="D2335" s="34" t="str">
        <f>IF(C2335="","",IF(E2335="",INDEX(DATABASE!$AF$13:$AF$62,MATCH($C2335,DATABASE!$AC$13:$AC$62,0)),IF(E2335="2x D11",INDEX(DATABASE!$AF$13:$AF$62,MATCH($C2335,DATABASE!$AC$13:$AC$62,0))+2*DATABASE!$AF$62,IF(E2335="3x D11",INDEX(DATABASE!$AF$13:$AF$62,MATCH($C2335,DATABASE!$AC$13:$AC$62,0))+3*DATABASE!$AF$62,""))))</f>
        <v/>
      </c>
      <c r="E2335" s="38" t="str">
        <f>IF(AND($K2335="Y",$G2335&lt;&gt;"UNYIL",$F2335&lt;DATABASE!$O$8),"2x D11",IF(AND($K2335="Y",$G2335&lt;&gt;"UNYIL",$F2335&gt;=DATABASE!$O$8),"3x D11",""))</f>
        <v/>
      </c>
      <c r="F2335" s="9" t="str">
        <f>IF('DATA ACCURATE'!N2338&lt;&gt;"",'DATA ACCURATE'!N2338,"")</f>
        <v/>
      </c>
      <c r="G2335" t="str">
        <f>IF(F2335="","",IF(F2335&lt;=DATABASE!$I$8,"UNYIL",IF(F2335&lt;=DATABASE!$J$8,"KECIL",IF(F2335&lt;DATABASE!$K$8,"TANGGUNG",IF(F2335&gt;=DATABASE!$K$8,"BESAR","")))))</f>
        <v/>
      </c>
      <c r="H2335" s="16" t="str">
        <f>IF('DATA ACCURATE'!J2338&lt;&gt;"",'DATA ACCURATE'!J2338,"")</f>
        <v/>
      </c>
      <c r="I2335" s="35" t="str">
        <f>IF(B2335&lt;&gt;"",IFERROR(VLOOKUP(B2335,'DATA TIMBANGAN'!G:M,7,FALSE),VLOOKUP(B2335,'DATA TIMBANGAN'!G:M,7)),"")</f>
        <v/>
      </c>
      <c r="J2335" s="25" t="str">
        <f>IF(H2335&lt;&gt;"",IFERROR(INDEX(DATABASE!$Z$19:$Z$38,MATCH(DATEVALUE(H2335),DATABASE!$AA$19:$AA$38,0)),INDEX(DATABASE!$Z$12:$Z$18,MATCH(WEEKDAY(H2335,2),DATABASE!$AA$12:$AA$18,0))),"")</f>
        <v/>
      </c>
      <c r="K2335" s="25" t="str">
        <f>IF('DATA ACCURATE'!V2338&lt;&gt;"",'DATA ACCURATE'!V2338,"")</f>
        <v/>
      </c>
      <c r="L2335" s="80" t="str">
        <f>IF($H2335="","",IF(OR($J2335="LIBUR",AND($L2334="LIBUR",$O2334=$O2335)),"LIBUR",IF(AND(OR($L2334="LUAR JAM KERJA 1",$L2334="LUAR JAM KERJA 2"),OR(OR(AND($H2334=$H2335,AND(OR($I2335&gt;DATABASE!$J$3,$I2335&lt;DATABASE!$J$6),((DATEVALUE($H2335)+$I2335)-(DATEVALUE($H2334)+$I2334))&lt;DATABASE!$J$6)),AND($H2334=$H2335,$O2334=$O2335,OR($I2335&gt;DATABASE!$J$6,$I2335&lt;DATABASE!$J$3))),AND(($H2335-$H2334)=1,OR($I2335&lt;DATABASE!$I$6,((DATEVALUE($H2335)+$I2335)-(DATEVALUE($H2334)+$I2334))&lt;DATABASE!$J$6))),$A2335=$A2334),"LUAR JAM KERJA 2",IF(AND(OR(WEEKDAY($H2335,2)=1,WEEKDAY($H2335,2)=2,WEEKDAY($H2335,2)=3,WEEKDAY($H2335,2)=4,WEEKDAY($H2335,2)=5),$I2335&lt;=DATABASE!$J$3,$I2335&gt;=DATABASE!$I$3),"JAM KERJA",IF(AND(WEEKDAY($H2335,2)=6,$I2335&lt;=DATABASE!$J$4,$I2335&gt;=DATABASE!$I$4),"JAM KERJA","LUAR JAM KERJA 1")))))</f>
        <v/>
      </c>
      <c r="M2335" s="33" t="str">
        <f>IF('DATA ACCURATE'!T2338&lt;&gt;"",IF('DATA ACCURATE'!T2338&gt;100,'DATA ACCURATE'!T2338/10,'DATA ACCURATE'!T2338),"")</f>
        <v/>
      </c>
      <c r="N2335" t="str">
        <f>IF(M2335="","",IF(M2335&lt;=DATABASE!$I$9,"LOKAL",IF(M2335&lt;DATABASE!$J$9,"LUAR KOTA 1",IF($M2335&gt;=DATABASE!$J$9,"LUAR KOTA 2",""))))</f>
        <v/>
      </c>
      <c r="O2335" s="38" t="str">
        <f>IF('DATA ACCURATE'!L2338&lt;&gt;"",'DATA ACCURATE'!L2338,"")</f>
        <v/>
      </c>
      <c r="Q2335" s="38">
        <f t="shared" si="252"/>
        <v>0</v>
      </c>
      <c r="R2335" s="38">
        <f t="shared" si="252"/>
        <v>0</v>
      </c>
      <c r="S2335" s="38">
        <f t="shared" si="252"/>
        <v>0</v>
      </c>
      <c r="T2335" s="38">
        <f t="shared" si="252"/>
        <v>0</v>
      </c>
      <c r="U2335" s="38">
        <f t="shared" si="253"/>
        <v>0</v>
      </c>
      <c r="V2335" s="38">
        <f t="shared" si="253"/>
        <v>0</v>
      </c>
      <c r="W2335" s="38">
        <f t="shared" si="253"/>
        <v>0</v>
      </c>
      <c r="X2335" s="38">
        <f t="shared" si="254"/>
        <v>0</v>
      </c>
      <c r="Y2335" s="38">
        <f t="shared" si="254"/>
        <v>0</v>
      </c>
      <c r="Z2335" s="38">
        <f t="shared" si="254"/>
        <v>0</v>
      </c>
      <c r="AA2335" s="38">
        <f t="shared" si="254"/>
        <v>0</v>
      </c>
      <c r="AB2335" s="38">
        <f t="shared" si="255"/>
        <v>0</v>
      </c>
      <c r="AC2335" s="38">
        <f t="shared" si="256"/>
        <v>0</v>
      </c>
      <c r="AD2335" s="38" t="str">
        <f t="shared" si="257"/>
        <v>000000000000</v>
      </c>
    </row>
    <row r="2336" spans="1:30">
      <c r="A2336" s="9" t="str">
        <f>IF('DATA ACCURATE'!A2339&lt;&gt;"",'DATA ACCURATE'!A2339,"")</f>
        <v/>
      </c>
      <c r="B2336" s="9" t="str">
        <f>IF('DATA ACCURATE'!D2339&lt;&gt;"",'DATA ACCURATE'!D2339,"")</f>
        <v/>
      </c>
      <c r="C2336" s="38" t="str">
        <f>IF($AD2336="000000000000","",INDEX(DATABASE!$W$12:$W$71,MATCH($AD2336,DATABASE!$V$12:$V$71,0)))</f>
        <v/>
      </c>
      <c r="D2336" s="34" t="str">
        <f>IF(C2336="","",IF(E2336="",INDEX(DATABASE!$AF$13:$AF$62,MATCH($C2336,DATABASE!$AC$13:$AC$62,0)),IF(E2336="2x D11",INDEX(DATABASE!$AF$13:$AF$62,MATCH($C2336,DATABASE!$AC$13:$AC$62,0))+2*DATABASE!$AF$62,IF(E2336="3x D11",INDEX(DATABASE!$AF$13:$AF$62,MATCH($C2336,DATABASE!$AC$13:$AC$62,0))+3*DATABASE!$AF$62,""))))</f>
        <v/>
      </c>
      <c r="E2336" s="38" t="str">
        <f>IF(AND($K2336="Y",$G2336&lt;&gt;"UNYIL",$F2336&lt;DATABASE!$O$8),"2x D11",IF(AND($K2336="Y",$G2336&lt;&gt;"UNYIL",$F2336&gt;=DATABASE!$O$8),"3x D11",""))</f>
        <v/>
      </c>
      <c r="F2336" s="9" t="str">
        <f>IF('DATA ACCURATE'!N2339&lt;&gt;"",'DATA ACCURATE'!N2339,"")</f>
        <v/>
      </c>
      <c r="G2336" t="str">
        <f>IF(F2336="","",IF(F2336&lt;=DATABASE!$I$8,"UNYIL",IF(F2336&lt;=DATABASE!$J$8,"KECIL",IF(F2336&lt;DATABASE!$K$8,"TANGGUNG",IF(F2336&gt;=DATABASE!$K$8,"BESAR","")))))</f>
        <v/>
      </c>
      <c r="H2336" s="16" t="str">
        <f>IF('DATA ACCURATE'!J2339&lt;&gt;"",'DATA ACCURATE'!J2339,"")</f>
        <v/>
      </c>
      <c r="I2336" s="35" t="str">
        <f>IF(B2336&lt;&gt;"",IFERROR(VLOOKUP(B2336,'DATA TIMBANGAN'!G:M,7,FALSE),VLOOKUP(B2336,'DATA TIMBANGAN'!G:M,7)),"")</f>
        <v/>
      </c>
      <c r="J2336" s="25" t="str">
        <f>IF(H2336&lt;&gt;"",IFERROR(INDEX(DATABASE!$Z$19:$Z$38,MATCH(DATEVALUE(H2336),DATABASE!$AA$19:$AA$38,0)),INDEX(DATABASE!$Z$12:$Z$18,MATCH(WEEKDAY(H2336,2),DATABASE!$AA$12:$AA$18,0))),"")</f>
        <v/>
      </c>
      <c r="K2336" s="25" t="str">
        <f>IF('DATA ACCURATE'!V2339&lt;&gt;"",'DATA ACCURATE'!V2339,"")</f>
        <v/>
      </c>
      <c r="L2336" s="80" t="str">
        <f>IF($H2336="","",IF(OR($J2336="LIBUR",AND($L2335="LIBUR",$O2335=$O2336)),"LIBUR",IF(AND(OR($L2335="LUAR JAM KERJA 1",$L2335="LUAR JAM KERJA 2"),OR(OR(AND($H2335=$H2336,AND(OR($I2336&gt;DATABASE!$J$3,$I2336&lt;DATABASE!$J$6),((DATEVALUE($H2336)+$I2336)-(DATEVALUE($H2335)+$I2335))&lt;DATABASE!$J$6)),AND($H2335=$H2336,$O2335=$O2336,OR($I2336&gt;DATABASE!$J$6,$I2336&lt;DATABASE!$J$3))),AND(($H2336-$H2335)=1,OR($I2336&lt;DATABASE!$I$6,((DATEVALUE($H2336)+$I2336)-(DATEVALUE($H2335)+$I2335))&lt;DATABASE!$J$6))),$A2336=$A2335),"LUAR JAM KERJA 2",IF(AND(OR(WEEKDAY($H2336,2)=1,WEEKDAY($H2336,2)=2,WEEKDAY($H2336,2)=3,WEEKDAY($H2336,2)=4,WEEKDAY($H2336,2)=5),$I2336&lt;=DATABASE!$J$3,$I2336&gt;=DATABASE!$I$3),"JAM KERJA",IF(AND(WEEKDAY($H2336,2)=6,$I2336&lt;=DATABASE!$J$4,$I2336&gt;=DATABASE!$I$4),"JAM KERJA","LUAR JAM KERJA 1")))))</f>
        <v/>
      </c>
      <c r="M2336" s="33" t="str">
        <f>IF('DATA ACCURATE'!T2339&lt;&gt;"",IF('DATA ACCURATE'!T2339&gt;100,'DATA ACCURATE'!T2339/10,'DATA ACCURATE'!T2339),"")</f>
        <v/>
      </c>
      <c r="N2336" t="str">
        <f>IF(M2336="","",IF(M2336&lt;=DATABASE!$I$9,"LOKAL",IF(M2336&lt;DATABASE!$J$9,"LUAR KOTA 1",IF($M2336&gt;=DATABASE!$J$9,"LUAR KOTA 2",""))))</f>
        <v/>
      </c>
      <c r="O2336" s="38" t="str">
        <f>IF('DATA ACCURATE'!L2339&lt;&gt;"",'DATA ACCURATE'!L2339,"")</f>
        <v/>
      </c>
      <c r="Q2336" s="38">
        <f t="shared" si="252"/>
        <v>0</v>
      </c>
      <c r="R2336" s="38">
        <f t="shared" si="252"/>
        <v>0</v>
      </c>
      <c r="S2336" s="38">
        <f t="shared" si="252"/>
        <v>0</v>
      </c>
      <c r="T2336" s="38">
        <f t="shared" si="252"/>
        <v>0</v>
      </c>
      <c r="U2336" s="38">
        <f t="shared" si="253"/>
        <v>0</v>
      </c>
      <c r="V2336" s="38">
        <f t="shared" si="253"/>
        <v>0</v>
      </c>
      <c r="W2336" s="38">
        <f t="shared" si="253"/>
        <v>0</v>
      </c>
      <c r="X2336" s="38">
        <f t="shared" si="254"/>
        <v>0</v>
      </c>
      <c r="Y2336" s="38">
        <f t="shared" si="254"/>
        <v>0</v>
      </c>
      <c r="Z2336" s="38">
        <f t="shared" si="254"/>
        <v>0</v>
      </c>
      <c r="AA2336" s="38">
        <f t="shared" si="254"/>
        <v>0</v>
      </c>
      <c r="AB2336" s="38">
        <f t="shared" si="255"/>
        <v>0</v>
      </c>
      <c r="AC2336" s="38">
        <f t="shared" si="256"/>
        <v>0</v>
      </c>
      <c r="AD2336" s="38" t="str">
        <f t="shared" si="257"/>
        <v>000000000000</v>
      </c>
    </row>
    <row r="2337" spans="1:30">
      <c r="A2337" s="9" t="str">
        <f>IF('DATA ACCURATE'!A2340&lt;&gt;"",'DATA ACCURATE'!A2340,"")</f>
        <v/>
      </c>
      <c r="B2337" s="9" t="str">
        <f>IF('DATA ACCURATE'!D2340&lt;&gt;"",'DATA ACCURATE'!D2340,"")</f>
        <v/>
      </c>
      <c r="C2337" s="38" t="str">
        <f>IF($AD2337="000000000000","",INDEX(DATABASE!$W$12:$W$71,MATCH($AD2337,DATABASE!$V$12:$V$71,0)))</f>
        <v/>
      </c>
      <c r="D2337" s="34" t="str">
        <f>IF(C2337="","",IF(E2337="",INDEX(DATABASE!$AF$13:$AF$62,MATCH($C2337,DATABASE!$AC$13:$AC$62,0)),IF(E2337="2x D11",INDEX(DATABASE!$AF$13:$AF$62,MATCH($C2337,DATABASE!$AC$13:$AC$62,0))+2*DATABASE!$AF$62,IF(E2337="3x D11",INDEX(DATABASE!$AF$13:$AF$62,MATCH($C2337,DATABASE!$AC$13:$AC$62,0))+3*DATABASE!$AF$62,""))))</f>
        <v/>
      </c>
      <c r="E2337" s="38" t="str">
        <f>IF(AND($K2337="Y",$G2337&lt;&gt;"UNYIL",$F2337&lt;DATABASE!$O$8),"2x D11",IF(AND($K2337="Y",$G2337&lt;&gt;"UNYIL",$F2337&gt;=DATABASE!$O$8),"3x D11",""))</f>
        <v/>
      </c>
      <c r="F2337" s="9" t="str">
        <f>IF('DATA ACCURATE'!N2340&lt;&gt;"",'DATA ACCURATE'!N2340,"")</f>
        <v/>
      </c>
      <c r="G2337" t="str">
        <f>IF(F2337="","",IF(F2337&lt;=DATABASE!$I$8,"UNYIL",IF(F2337&lt;=DATABASE!$J$8,"KECIL",IF(F2337&lt;DATABASE!$K$8,"TANGGUNG",IF(F2337&gt;=DATABASE!$K$8,"BESAR","")))))</f>
        <v/>
      </c>
      <c r="H2337" s="16" t="str">
        <f>IF('DATA ACCURATE'!J2340&lt;&gt;"",'DATA ACCURATE'!J2340,"")</f>
        <v/>
      </c>
      <c r="I2337" s="35" t="str">
        <f>IF(B2337&lt;&gt;"",IFERROR(VLOOKUP(B2337,'DATA TIMBANGAN'!G:M,7,FALSE),VLOOKUP(B2337,'DATA TIMBANGAN'!G:M,7)),"")</f>
        <v/>
      </c>
      <c r="J2337" s="25" t="str">
        <f>IF(H2337&lt;&gt;"",IFERROR(INDEX(DATABASE!$Z$19:$Z$38,MATCH(DATEVALUE(H2337),DATABASE!$AA$19:$AA$38,0)),INDEX(DATABASE!$Z$12:$Z$18,MATCH(WEEKDAY(H2337,2),DATABASE!$AA$12:$AA$18,0))),"")</f>
        <v/>
      </c>
      <c r="K2337" s="25" t="str">
        <f>IF('DATA ACCURATE'!V2340&lt;&gt;"",'DATA ACCURATE'!V2340,"")</f>
        <v/>
      </c>
      <c r="L2337" s="80" t="str">
        <f>IF($H2337="","",IF(OR($J2337="LIBUR",AND($L2336="LIBUR",$O2336=$O2337)),"LIBUR",IF(AND(OR($L2336="LUAR JAM KERJA 1",$L2336="LUAR JAM KERJA 2"),OR(OR(AND($H2336=$H2337,AND(OR($I2337&gt;DATABASE!$J$3,$I2337&lt;DATABASE!$J$6),((DATEVALUE($H2337)+$I2337)-(DATEVALUE($H2336)+$I2336))&lt;DATABASE!$J$6)),AND($H2336=$H2337,$O2336=$O2337,OR($I2337&gt;DATABASE!$J$6,$I2337&lt;DATABASE!$J$3))),AND(($H2337-$H2336)=1,OR($I2337&lt;DATABASE!$I$6,((DATEVALUE($H2337)+$I2337)-(DATEVALUE($H2336)+$I2336))&lt;DATABASE!$J$6))),$A2337=$A2336),"LUAR JAM KERJA 2",IF(AND(OR(WEEKDAY($H2337,2)=1,WEEKDAY($H2337,2)=2,WEEKDAY($H2337,2)=3,WEEKDAY($H2337,2)=4,WEEKDAY($H2337,2)=5),$I2337&lt;=DATABASE!$J$3,$I2337&gt;=DATABASE!$I$3),"JAM KERJA",IF(AND(WEEKDAY($H2337,2)=6,$I2337&lt;=DATABASE!$J$4,$I2337&gt;=DATABASE!$I$4),"JAM KERJA","LUAR JAM KERJA 1")))))</f>
        <v/>
      </c>
      <c r="M2337" s="33" t="str">
        <f>IF('DATA ACCURATE'!T2340&lt;&gt;"",IF('DATA ACCURATE'!T2340&gt;100,'DATA ACCURATE'!T2340/10,'DATA ACCURATE'!T2340),"")</f>
        <v/>
      </c>
      <c r="N2337" t="str">
        <f>IF(M2337="","",IF(M2337&lt;=DATABASE!$I$9,"LOKAL",IF(M2337&lt;DATABASE!$J$9,"LUAR KOTA 1",IF($M2337&gt;=DATABASE!$J$9,"LUAR KOTA 2",""))))</f>
        <v/>
      </c>
      <c r="O2337" s="38" t="str">
        <f>IF('DATA ACCURATE'!L2340&lt;&gt;"",'DATA ACCURATE'!L2340,"")</f>
        <v/>
      </c>
      <c r="Q2337" s="38">
        <f t="shared" si="252"/>
        <v>0</v>
      </c>
      <c r="R2337" s="38">
        <f t="shared" si="252"/>
        <v>0</v>
      </c>
      <c r="S2337" s="38">
        <f t="shared" si="252"/>
        <v>0</v>
      </c>
      <c r="T2337" s="38">
        <f t="shared" si="252"/>
        <v>0</v>
      </c>
      <c r="U2337" s="38">
        <f t="shared" si="253"/>
        <v>0</v>
      </c>
      <c r="V2337" s="38">
        <f t="shared" si="253"/>
        <v>0</v>
      </c>
      <c r="W2337" s="38">
        <f t="shared" si="253"/>
        <v>0</v>
      </c>
      <c r="X2337" s="38">
        <f t="shared" si="254"/>
        <v>0</v>
      </c>
      <c r="Y2337" s="38">
        <f t="shared" si="254"/>
        <v>0</v>
      </c>
      <c r="Z2337" s="38">
        <f t="shared" si="254"/>
        <v>0</v>
      </c>
      <c r="AA2337" s="38">
        <f t="shared" si="254"/>
        <v>0</v>
      </c>
      <c r="AB2337" s="38">
        <f t="shared" si="255"/>
        <v>0</v>
      </c>
      <c r="AC2337" s="38">
        <f t="shared" si="256"/>
        <v>0</v>
      </c>
      <c r="AD2337" s="38" t="str">
        <f t="shared" si="257"/>
        <v>000000000000</v>
      </c>
    </row>
    <row r="2338" spans="1:30">
      <c r="A2338" s="9" t="str">
        <f>IF('DATA ACCURATE'!A2341&lt;&gt;"",'DATA ACCURATE'!A2341,"")</f>
        <v/>
      </c>
      <c r="B2338" s="9" t="str">
        <f>IF('DATA ACCURATE'!D2341&lt;&gt;"",'DATA ACCURATE'!D2341,"")</f>
        <v/>
      </c>
      <c r="C2338" s="38" t="str">
        <f>IF($AD2338="000000000000","",INDEX(DATABASE!$W$12:$W$71,MATCH($AD2338,DATABASE!$V$12:$V$71,0)))</f>
        <v/>
      </c>
      <c r="D2338" s="34" t="str">
        <f>IF(C2338="","",IF(E2338="",INDEX(DATABASE!$AF$13:$AF$62,MATCH($C2338,DATABASE!$AC$13:$AC$62,0)),IF(E2338="2x D11",INDEX(DATABASE!$AF$13:$AF$62,MATCH($C2338,DATABASE!$AC$13:$AC$62,0))+2*DATABASE!$AF$62,IF(E2338="3x D11",INDEX(DATABASE!$AF$13:$AF$62,MATCH($C2338,DATABASE!$AC$13:$AC$62,0))+3*DATABASE!$AF$62,""))))</f>
        <v/>
      </c>
      <c r="E2338" s="38" t="str">
        <f>IF(AND($K2338="Y",$G2338&lt;&gt;"UNYIL",$F2338&lt;DATABASE!$O$8),"2x D11",IF(AND($K2338="Y",$G2338&lt;&gt;"UNYIL",$F2338&gt;=DATABASE!$O$8),"3x D11",""))</f>
        <v/>
      </c>
      <c r="F2338" s="9" t="str">
        <f>IF('DATA ACCURATE'!N2341&lt;&gt;"",'DATA ACCURATE'!N2341,"")</f>
        <v/>
      </c>
      <c r="G2338" t="str">
        <f>IF(F2338="","",IF(F2338&lt;=DATABASE!$I$8,"UNYIL",IF(F2338&lt;=DATABASE!$J$8,"KECIL",IF(F2338&lt;DATABASE!$K$8,"TANGGUNG",IF(F2338&gt;=DATABASE!$K$8,"BESAR","")))))</f>
        <v/>
      </c>
      <c r="H2338" s="16" t="str">
        <f>IF('DATA ACCURATE'!J2341&lt;&gt;"",'DATA ACCURATE'!J2341,"")</f>
        <v/>
      </c>
      <c r="I2338" s="35" t="str">
        <f>IF(B2338&lt;&gt;"",IFERROR(VLOOKUP(B2338,'DATA TIMBANGAN'!G:M,7,FALSE),VLOOKUP(B2338,'DATA TIMBANGAN'!G:M,7)),"")</f>
        <v/>
      </c>
      <c r="J2338" s="25" t="str">
        <f>IF(H2338&lt;&gt;"",IFERROR(INDEX(DATABASE!$Z$19:$Z$38,MATCH(DATEVALUE(H2338),DATABASE!$AA$19:$AA$38,0)),INDEX(DATABASE!$Z$12:$Z$18,MATCH(WEEKDAY(H2338,2),DATABASE!$AA$12:$AA$18,0))),"")</f>
        <v/>
      </c>
      <c r="K2338" s="25" t="str">
        <f>IF('DATA ACCURATE'!V2341&lt;&gt;"",'DATA ACCURATE'!V2341,"")</f>
        <v/>
      </c>
      <c r="L2338" s="80" t="str">
        <f>IF($H2338="","",IF(OR($J2338="LIBUR",AND($L2337="LIBUR",$O2337=$O2338)),"LIBUR",IF(AND(OR($L2337="LUAR JAM KERJA 1",$L2337="LUAR JAM KERJA 2"),OR(OR(AND($H2337=$H2338,AND(OR($I2338&gt;DATABASE!$J$3,$I2338&lt;DATABASE!$J$6),((DATEVALUE($H2338)+$I2338)-(DATEVALUE($H2337)+$I2337))&lt;DATABASE!$J$6)),AND($H2337=$H2338,$O2337=$O2338,OR($I2338&gt;DATABASE!$J$6,$I2338&lt;DATABASE!$J$3))),AND(($H2338-$H2337)=1,OR($I2338&lt;DATABASE!$I$6,((DATEVALUE($H2338)+$I2338)-(DATEVALUE($H2337)+$I2337))&lt;DATABASE!$J$6))),$A2338=$A2337),"LUAR JAM KERJA 2",IF(AND(OR(WEEKDAY($H2338,2)=1,WEEKDAY($H2338,2)=2,WEEKDAY($H2338,2)=3,WEEKDAY($H2338,2)=4,WEEKDAY($H2338,2)=5),$I2338&lt;=DATABASE!$J$3,$I2338&gt;=DATABASE!$I$3),"JAM KERJA",IF(AND(WEEKDAY($H2338,2)=6,$I2338&lt;=DATABASE!$J$4,$I2338&gt;=DATABASE!$I$4),"JAM KERJA","LUAR JAM KERJA 1")))))</f>
        <v/>
      </c>
      <c r="M2338" s="33" t="str">
        <f>IF('DATA ACCURATE'!T2341&lt;&gt;"",IF('DATA ACCURATE'!T2341&gt;100,'DATA ACCURATE'!T2341/10,'DATA ACCURATE'!T2341),"")</f>
        <v/>
      </c>
      <c r="N2338" t="str">
        <f>IF(M2338="","",IF(M2338&lt;=DATABASE!$I$9,"LOKAL",IF(M2338&lt;DATABASE!$J$9,"LUAR KOTA 1",IF($M2338&gt;=DATABASE!$J$9,"LUAR KOTA 2",""))))</f>
        <v/>
      </c>
      <c r="O2338" s="38" t="str">
        <f>IF('DATA ACCURATE'!L2341&lt;&gt;"",'DATA ACCURATE'!L2341,"")</f>
        <v/>
      </c>
      <c r="Q2338" s="38">
        <f t="shared" si="252"/>
        <v>0</v>
      </c>
      <c r="R2338" s="38">
        <f t="shared" si="252"/>
        <v>0</v>
      </c>
      <c r="S2338" s="38">
        <f t="shared" si="252"/>
        <v>0</v>
      </c>
      <c r="T2338" s="38">
        <f t="shared" si="252"/>
        <v>0</v>
      </c>
      <c r="U2338" s="38">
        <f t="shared" si="253"/>
        <v>0</v>
      </c>
      <c r="V2338" s="38">
        <f t="shared" si="253"/>
        <v>0</v>
      </c>
      <c r="W2338" s="38">
        <f t="shared" si="253"/>
        <v>0</v>
      </c>
      <c r="X2338" s="38">
        <f t="shared" si="254"/>
        <v>0</v>
      </c>
      <c r="Y2338" s="38">
        <f t="shared" si="254"/>
        <v>0</v>
      </c>
      <c r="Z2338" s="38">
        <f t="shared" si="254"/>
        <v>0</v>
      </c>
      <c r="AA2338" s="38">
        <f t="shared" si="254"/>
        <v>0</v>
      </c>
      <c r="AB2338" s="38">
        <f t="shared" si="255"/>
        <v>0</v>
      </c>
      <c r="AC2338" s="38">
        <f t="shared" si="256"/>
        <v>0</v>
      </c>
      <c r="AD2338" s="38" t="str">
        <f t="shared" si="257"/>
        <v>000000000000</v>
      </c>
    </row>
    <row r="2339" spans="1:30">
      <c r="A2339" s="9" t="str">
        <f>IF('DATA ACCURATE'!A2342&lt;&gt;"",'DATA ACCURATE'!A2342,"")</f>
        <v/>
      </c>
      <c r="B2339" s="9" t="str">
        <f>IF('DATA ACCURATE'!D2342&lt;&gt;"",'DATA ACCURATE'!D2342,"")</f>
        <v/>
      </c>
      <c r="C2339" s="38" t="str">
        <f>IF($AD2339="000000000000","",INDEX(DATABASE!$W$12:$W$71,MATCH($AD2339,DATABASE!$V$12:$V$71,0)))</f>
        <v/>
      </c>
      <c r="D2339" s="34" t="str">
        <f>IF(C2339="","",IF(E2339="",INDEX(DATABASE!$AF$13:$AF$62,MATCH($C2339,DATABASE!$AC$13:$AC$62,0)),IF(E2339="2x D11",INDEX(DATABASE!$AF$13:$AF$62,MATCH($C2339,DATABASE!$AC$13:$AC$62,0))+2*DATABASE!$AF$62,IF(E2339="3x D11",INDEX(DATABASE!$AF$13:$AF$62,MATCH($C2339,DATABASE!$AC$13:$AC$62,0))+3*DATABASE!$AF$62,""))))</f>
        <v/>
      </c>
      <c r="E2339" s="38" t="str">
        <f>IF(AND($K2339="Y",$G2339&lt;&gt;"UNYIL",$F2339&lt;DATABASE!$O$8),"2x D11",IF(AND($K2339="Y",$G2339&lt;&gt;"UNYIL",$F2339&gt;=DATABASE!$O$8),"3x D11",""))</f>
        <v/>
      </c>
      <c r="F2339" s="9" t="str">
        <f>IF('DATA ACCURATE'!N2342&lt;&gt;"",'DATA ACCURATE'!N2342,"")</f>
        <v/>
      </c>
      <c r="G2339" t="str">
        <f>IF(F2339="","",IF(F2339&lt;=DATABASE!$I$8,"UNYIL",IF(F2339&lt;=DATABASE!$J$8,"KECIL",IF(F2339&lt;DATABASE!$K$8,"TANGGUNG",IF(F2339&gt;=DATABASE!$K$8,"BESAR","")))))</f>
        <v/>
      </c>
      <c r="H2339" s="16" t="str">
        <f>IF('DATA ACCURATE'!J2342&lt;&gt;"",'DATA ACCURATE'!J2342,"")</f>
        <v/>
      </c>
      <c r="I2339" s="35" t="str">
        <f>IF(B2339&lt;&gt;"",IFERROR(VLOOKUP(B2339,'DATA TIMBANGAN'!G:M,7,FALSE),VLOOKUP(B2339,'DATA TIMBANGAN'!G:M,7)),"")</f>
        <v/>
      </c>
      <c r="J2339" s="25" t="str">
        <f>IF(H2339&lt;&gt;"",IFERROR(INDEX(DATABASE!$Z$19:$Z$38,MATCH(DATEVALUE(H2339),DATABASE!$AA$19:$AA$38,0)),INDEX(DATABASE!$Z$12:$Z$18,MATCH(WEEKDAY(H2339,2),DATABASE!$AA$12:$AA$18,0))),"")</f>
        <v/>
      </c>
      <c r="K2339" s="25" t="str">
        <f>IF('DATA ACCURATE'!V2342&lt;&gt;"",'DATA ACCURATE'!V2342,"")</f>
        <v/>
      </c>
      <c r="L2339" s="80" t="str">
        <f>IF($H2339="","",IF(OR($J2339="LIBUR",AND($L2338="LIBUR",$O2338=$O2339)),"LIBUR",IF(AND(OR($L2338="LUAR JAM KERJA 1",$L2338="LUAR JAM KERJA 2"),OR(OR(AND($H2338=$H2339,AND(OR($I2339&gt;DATABASE!$J$3,$I2339&lt;DATABASE!$J$6),((DATEVALUE($H2339)+$I2339)-(DATEVALUE($H2338)+$I2338))&lt;DATABASE!$J$6)),AND($H2338=$H2339,$O2338=$O2339,OR($I2339&gt;DATABASE!$J$6,$I2339&lt;DATABASE!$J$3))),AND(($H2339-$H2338)=1,OR($I2339&lt;DATABASE!$I$6,((DATEVALUE($H2339)+$I2339)-(DATEVALUE($H2338)+$I2338))&lt;DATABASE!$J$6))),$A2339=$A2338),"LUAR JAM KERJA 2",IF(AND(OR(WEEKDAY($H2339,2)=1,WEEKDAY($H2339,2)=2,WEEKDAY($H2339,2)=3,WEEKDAY($H2339,2)=4,WEEKDAY($H2339,2)=5),$I2339&lt;=DATABASE!$J$3,$I2339&gt;=DATABASE!$I$3),"JAM KERJA",IF(AND(WEEKDAY($H2339,2)=6,$I2339&lt;=DATABASE!$J$4,$I2339&gt;=DATABASE!$I$4),"JAM KERJA","LUAR JAM KERJA 1")))))</f>
        <v/>
      </c>
      <c r="M2339" s="33" t="str">
        <f>IF('DATA ACCURATE'!T2342&lt;&gt;"",IF('DATA ACCURATE'!T2342&gt;100,'DATA ACCURATE'!T2342/10,'DATA ACCURATE'!T2342),"")</f>
        <v/>
      </c>
      <c r="N2339" t="str">
        <f>IF(M2339="","",IF(M2339&lt;=DATABASE!$I$9,"LOKAL",IF(M2339&lt;DATABASE!$J$9,"LUAR KOTA 1",IF($M2339&gt;=DATABASE!$J$9,"LUAR KOTA 2",""))))</f>
        <v/>
      </c>
      <c r="O2339" s="38" t="str">
        <f>IF('DATA ACCURATE'!L2342&lt;&gt;"",'DATA ACCURATE'!L2342,"")</f>
        <v/>
      </c>
      <c r="Q2339" s="38">
        <f t="shared" si="252"/>
        <v>0</v>
      </c>
      <c r="R2339" s="38">
        <f t="shared" si="252"/>
        <v>0</v>
      </c>
      <c r="S2339" s="38">
        <f t="shared" si="252"/>
        <v>0</v>
      </c>
      <c r="T2339" s="38">
        <f t="shared" si="252"/>
        <v>0</v>
      </c>
      <c r="U2339" s="38">
        <f t="shared" si="253"/>
        <v>0</v>
      </c>
      <c r="V2339" s="38">
        <f t="shared" si="253"/>
        <v>0</v>
      </c>
      <c r="W2339" s="38">
        <f t="shared" si="253"/>
        <v>0</v>
      </c>
      <c r="X2339" s="38">
        <f t="shared" si="254"/>
        <v>0</v>
      </c>
      <c r="Y2339" s="38">
        <f t="shared" si="254"/>
        <v>0</v>
      </c>
      <c r="Z2339" s="38">
        <f t="shared" si="254"/>
        <v>0</v>
      </c>
      <c r="AA2339" s="38">
        <f t="shared" si="254"/>
        <v>0</v>
      </c>
      <c r="AB2339" s="38">
        <f t="shared" si="255"/>
        <v>0</v>
      </c>
      <c r="AC2339" s="38">
        <f t="shared" si="256"/>
        <v>0</v>
      </c>
      <c r="AD2339" s="38" t="str">
        <f t="shared" si="257"/>
        <v>000000000000</v>
      </c>
    </row>
    <row r="2340" spans="1:30">
      <c r="A2340" s="9" t="str">
        <f>IF('DATA ACCURATE'!A2343&lt;&gt;"",'DATA ACCURATE'!A2343,"")</f>
        <v/>
      </c>
      <c r="B2340" s="9" t="str">
        <f>IF('DATA ACCURATE'!D2343&lt;&gt;"",'DATA ACCURATE'!D2343,"")</f>
        <v/>
      </c>
      <c r="C2340" s="38" t="str">
        <f>IF($AD2340="000000000000","",INDEX(DATABASE!$W$12:$W$71,MATCH($AD2340,DATABASE!$V$12:$V$71,0)))</f>
        <v/>
      </c>
      <c r="D2340" s="34" t="str">
        <f>IF(C2340="","",IF(E2340="",INDEX(DATABASE!$AF$13:$AF$62,MATCH($C2340,DATABASE!$AC$13:$AC$62,0)),IF(E2340="2x D11",INDEX(DATABASE!$AF$13:$AF$62,MATCH($C2340,DATABASE!$AC$13:$AC$62,0))+2*DATABASE!$AF$62,IF(E2340="3x D11",INDEX(DATABASE!$AF$13:$AF$62,MATCH($C2340,DATABASE!$AC$13:$AC$62,0))+3*DATABASE!$AF$62,""))))</f>
        <v/>
      </c>
      <c r="E2340" s="38" t="str">
        <f>IF(AND($K2340="Y",$G2340&lt;&gt;"UNYIL",$F2340&lt;DATABASE!$O$8),"2x D11",IF(AND($K2340="Y",$G2340&lt;&gt;"UNYIL",$F2340&gt;=DATABASE!$O$8),"3x D11",""))</f>
        <v/>
      </c>
      <c r="F2340" s="9" t="str">
        <f>IF('DATA ACCURATE'!N2343&lt;&gt;"",'DATA ACCURATE'!N2343,"")</f>
        <v/>
      </c>
      <c r="G2340" t="str">
        <f>IF(F2340="","",IF(F2340&lt;=DATABASE!$I$8,"UNYIL",IF(F2340&lt;=DATABASE!$J$8,"KECIL",IF(F2340&lt;DATABASE!$K$8,"TANGGUNG",IF(F2340&gt;=DATABASE!$K$8,"BESAR","")))))</f>
        <v/>
      </c>
      <c r="H2340" s="16" t="str">
        <f>IF('DATA ACCURATE'!J2343&lt;&gt;"",'DATA ACCURATE'!J2343,"")</f>
        <v/>
      </c>
      <c r="I2340" s="35" t="str">
        <f>IF(B2340&lt;&gt;"",IFERROR(VLOOKUP(B2340,'DATA TIMBANGAN'!G:M,7,FALSE),VLOOKUP(B2340,'DATA TIMBANGAN'!G:M,7)),"")</f>
        <v/>
      </c>
      <c r="J2340" s="25" t="str">
        <f>IF(H2340&lt;&gt;"",IFERROR(INDEX(DATABASE!$Z$19:$Z$38,MATCH(DATEVALUE(H2340),DATABASE!$AA$19:$AA$38,0)),INDEX(DATABASE!$Z$12:$Z$18,MATCH(WEEKDAY(H2340,2),DATABASE!$AA$12:$AA$18,0))),"")</f>
        <v/>
      </c>
      <c r="K2340" s="25" t="str">
        <f>IF('DATA ACCURATE'!V2343&lt;&gt;"",'DATA ACCURATE'!V2343,"")</f>
        <v/>
      </c>
      <c r="L2340" s="80" t="str">
        <f>IF($H2340="","",IF(OR($J2340="LIBUR",AND($L2339="LIBUR",$O2339=$O2340)),"LIBUR",IF(AND(OR($L2339="LUAR JAM KERJA 1",$L2339="LUAR JAM KERJA 2"),OR(OR(AND($H2339=$H2340,AND(OR($I2340&gt;DATABASE!$J$3,$I2340&lt;DATABASE!$J$6),((DATEVALUE($H2340)+$I2340)-(DATEVALUE($H2339)+$I2339))&lt;DATABASE!$J$6)),AND($H2339=$H2340,$O2339=$O2340,OR($I2340&gt;DATABASE!$J$6,$I2340&lt;DATABASE!$J$3))),AND(($H2340-$H2339)=1,OR($I2340&lt;DATABASE!$I$6,((DATEVALUE($H2340)+$I2340)-(DATEVALUE($H2339)+$I2339))&lt;DATABASE!$J$6))),$A2340=$A2339),"LUAR JAM KERJA 2",IF(AND(OR(WEEKDAY($H2340,2)=1,WEEKDAY($H2340,2)=2,WEEKDAY($H2340,2)=3,WEEKDAY($H2340,2)=4,WEEKDAY($H2340,2)=5),$I2340&lt;=DATABASE!$J$3,$I2340&gt;=DATABASE!$I$3),"JAM KERJA",IF(AND(WEEKDAY($H2340,2)=6,$I2340&lt;=DATABASE!$J$4,$I2340&gt;=DATABASE!$I$4),"JAM KERJA","LUAR JAM KERJA 1")))))</f>
        <v/>
      </c>
      <c r="M2340" s="33" t="str">
        <f>IF('DATA ACCURATE'!T2343&lt;&gt;"",IF('DATA ACCURATE'!T2343&gt;100,'DATA ACCURATE'!T2343/10,'DATA ACCURATE'!T2343),"")</f>
        <v/>
      </c>
      <c r="N2340" t="str">
        <f>IF(M2340="","",IF(M2340&lt;=DATABASE!$I$9,"LOKAL",IF(M2340&lt;DATABASE!$J$9,"LUAR KOTA 1",IF($M2340&gt;=DATABASE!$J$9,"LUAR KOTA 2",""))))</f>
        <v/>
      </c>
      <c r="O2340" s="38" t="str">
        <f>IF('DATA ACCURATE'!L2343&lt;&gt;"",'DATA ACCURATE'!L2343,"")</f>
        <v/>
      </c>
      <c r="Q2340" s="38">
        <f t="shared" si="252"/>
        <v>0</v>
      </c>
      <c r="R2340" s="38">
        <f t="shared" si="252"/>
        <v>0</v>
      </c>
      <c r="S2340" s="38">
        <f t="shared" si="252"/>
        <v>0</v>
      </c>
      <c r="T2340" s="38">
        <f t="shared" si="252"/>
        <v>0</v>
      </c>
      <c r="U2340" s="38">
        <f t="shared" si="253"/>
        <v>0</v>
      </c>
      <c r="V2340" s="38">
        <f t="shared" si="253"/>
        <v>0</v>
      </c>
      <c r="W2340" s="38">
        <f t="shared" si="253"/>
        <v>0</v>
      </c>
      <c r="X2340" s="38">
        <f t="shared" si="254"/>
        <v>0</v>
      </c>
      <c r="Y2340" s="38">
        <f t="shared" si="254"/>
        <v>0</v>
      </c>
      <c r="Z2340" s="38">
        <f t="shared" si="254"/>
        <v>0</v>
      </c>
      <c r="AA2340" s="38">
        <f t="shared" si="254"/>
        <v>0</v>
      </c>
      <c r="AB2340" s="38">
        <f t="shared" si="255"/>
        <v>0</v>
      </c>
      <c r="AC2340" s="38">
        <f t="shared" si="256"/>
        <v>0</v>
      </c>
      <c r="AD2340" s="38" t="str">
        <f t="shared" si="257"/>
        <v>000000000000</v>
      </c>
    </row>
    <row r="2341" spans="1:30">
      <c r="A2341" s="9" t="str">
        <f>IF('DATA ACCURATE'!A2344&lt;&gt;"",'DATA ACCURATE'!A2344,"")</f>
        <v/>
      </c>
      <c r="B2341" s="9" t="str">
        <f>IF('DATA ACCURATE'!D2344&lt;&gt;"",'DATA ACCURATE'!D2344,"")</f>
        <v/>
      </c>
      <c r="C2341" s="38" t="str">
        <f>IF($AD2341="000000000000","",INDEX(DATABASE!$W$12:$W$71,MATCH($AD2341,DATABASE!$V$12:$V$71,0)))</f>
        <v/>
      </c>
      <c r="D2341" s="34" t="str">
        <f>IF(C2341="","",IF(E2341="",INDEX(DATABASE!$AF$13:$AF$62,MATCH($C2341,DATABASE!$AC$13:$AC$62,0)),IF(E2341="2x D11",INDEX(DATABASE!$AF$13:$AF$62,MATCH($C2341,DATABASE!$AC$13:$AC$62,0))+2*DATABASE!$AF$62,IF(E2341="3x D11",INDEX(DATABASE!$AF$13:$AF$62,MATCH($C2341,DATABASE!$AC$13:$AC$62,0))+3*DATABASE!$AF$62,""))))</f>
        <v/>
      </c>
      <c r="E2341" s="38" t="str">
        <f>IF(AND($K2341="Y",$G2341&lt;&gt;"UNYIL",$F2341&lt;DATABASE!$O$8),"2x D11",IF(AND($K2341="Y",$G2341&lt;&gt;"UNYIL",$F2341&gt;=DATABASE!$O$8),"3x D11",""))</f>
        <v/>
      </c>
      <c r="F2341" s="9" t="str">
        <f>IF('DATA ACCURATE'!N2344&lt;&gt;"",'DATA ACCURATE'!N2344,"")</f>
        <v/>
      </c>
      <c r="G2341" t="str">
        <f>IF(F2341="","",IF(F2341&lt;=DATABASE!$I$8,"UNYIL",IF(F2341&lt;=DATABASE!$J$8,"KECIL",IF(F2341&lt;DATABASE!$K$8,"TANGGUNG",IF(F2341&gt;=DATABASE!$K$8,"BESAR","")))))</f>
        <v/>
      </c>
      <c r="H2341" s="16" t="str">
        <f>IF('DATA ACCURATE'!J2344&lt;&gt;"",'DATA ACCURATE'!J2344,"")</f>
        <v/>
      </c>
      <c r="I2341" s="35" t="str">
        <f>IF(B2341&lt;&gt;"",IFERROR(VLOOKUP(B2341,'DATA TIMBANGAN'!G:M,7,FALSE),VLOOKUP(B2341,'DATA TIMBANGAN'!G:M,7)),"")</f>
        <v/>
      </c>
      <c r="J2341" s="25" t="str">
        <f>IF(H2341&lt;&gt;"",IFERROR(INDEX(DATABASE!$Z$19:$Z$38,MATCH(DATEVALUE(H2341),DATABASE!$AA$19:$AA$38,0)),INDEX(DATABASE!$Z$12:$Z$18,MATCH(WEEKDAY(H2341,2),DATABASE!$AA$12:$AA$18,0))),"")</f>
        <v/>
      </c>
      <c r="K2341" s="25" t="str">
        <f>IF('DATA ACCURATE'!V2344&lt;&gt;"",'DATA ACCURATE'!V2344,"")</f>
        <v/>
      </c>
      <c r="L2341" s="80" t="str">
        <f>IF($H2341="","",IF(OR($J2341="LIBUR",AND($L2340="LIBUR",$O2340=$O2341)),"LIBUR",IF(AND(OR($L2340="LUAR JAM KERJA 1",$L2340="LUAR JAM KERJA 2"),OR(OR(AND($H2340=$H2341,AND(OR($I2341&gt;DATABASE!$J$3,$I2341&lt;DATABASE!$J$6),((DATEVALUE($H2341)+$I2341)-(DATEVALUE($H2340)+$I2340))&lt;DATABASE!$J$6)),AND($H2340=$H2341,$O2340=$O2341,OR($I2341&gt;DATABASE!$J$6,$I2341&lt;DATABASE!$J$3))),AND(($H2341-$H2340)=1,OR($I2341&lt;DATABASE!$I$6,((DATEVALUE($H2341)+$I2341)-(DATEVALUE($H2340)+$I2340))&lt;DATABASE!$J$6))),$A2341=$A2340),"LUAR JAM KERJA 2",IF(AND(OR(WEEKDAY($H2341,2)=1,WEEKDAY($H2341,2)=2,WEEKDAY($H2341,2)=3,WEEKDAY($H2341,2)=4,WEEKDAY($H2341,2)=5),$I2341&lt;=DATABASE!$J$3,$I2341&gt;=DATABASE!$I$3),"JAM KERJA",IF(AND(WEEKDAY($H2341,2)=6,$I2341&lt;=DATABASE!$J$4,$I2341&gt;=DATABASE!$I$4),"JAM KERJA","LUAR JAM KERJA 1")))))</f>
        <v/>
      </c>
      <c r="M2341" s="33" t="str">
        <f>IF('DATA ACCURATE'!T2344&lt;&gt;"",IF('DATA ACCURATE'!T2344&gt;100,'DATA ACCURATE'!T2344/10,'DATA ACCURATE'!T2344),"")</f>
        <v/>
      </c>
      <c r="N2341" t="str">
        <f>IF(M2341="","",IF(M2341&lt;=DATABASE!$I$9,"LOKAL",IF(M2341&lt;DATABASE!$J$9,"LUAR KOTA 1",IF($M2341&gt;=DATABASE!$J$9,"LUAR KOTA 2",""))))</f>
        <v/>
      </c>
      <c r="O2341" s="38" t="str">
        <f>IF('DATA ACCURATE'!L2344&lt;&gt;"",'DATA ACCURATE'!L2344,"")</f>
        <v/>
      </c>
      <c r="Q2341" s="38">
        <f t="shared" si="252"/>
        <v>0</v>
      </c>
      <c r="R2341" s="38">
        <f t="shared" si="252"/>
        <v>0</v>
      </c>
      <c r="S2341" s="38">
        <f t="shared" si="252"/>
        <v>0</v>
      </c>
      <c r="T2341" s="38">
        <f t="shared" si="252"/>
        <v>0</v>
      </c>
      <c r="U2341" s="38">
        <f t="shared" si="253"/>
        <v>0</v>
      </c>
      <c r="V2341" s="38">
        <f t="shared" si="253"/>
        <v>0</v>
      </c>
      <c r="W2341" s="38">
        <f t="shared" si="253"/>
        <v>0</v>
      </c>
      <c r="X2341" s="38">
        <f t="shared" si="254"/>
        <v>0</v>
      </c>
      <c r="Y2341" s="38">
        <f t="shared" si="254"/>
        <v>0</v>
      </c>
      <c r="Z2341" s="38">
        <f t="shared" si="254"/>
        <v>0</v>
      </c>
      <c r="AA2341" s="38">
        <f t="shared" si="254"/>
        <v>0</v>
      </c>
      <c r="AB2341" s="38">
        <f t="shared" si="255"/>
        <v>0</v>
      </c>
      <c r="AC2341" s="38">
        <f t="shared" si="256"/>
        <v>0</v>
      </c>
      <c r="AD2341" s="38" t="str">
        <f t="shared" si="257"/>
        <v>000000000000</v>
      </c>
    </row>
    <row r="2342" spans="1:30">
      <c r="A2342" s="9" t="str">
        <f>IF('DATA ACCURATE'!A2345&lt;&gt;"",'DATA ACCURATE'!A2345,"")</f>
        <v/>
      </c>
      <c r="B2342" s="9" t="str">
        <f>IF('DATA ACCURATE'!D2345&lt;&gt;"",'DATA ACCURATE'!D2345,"")</f>
        <v/>
      </c>
      <c r="C2342" s="38" t="str">
        <f>IF($AD2342="000000000000","",INDEX(DATABASE!$W$12:$W$71,MATCH($AD2342,DATABASE!$V$12:$V$71,0)))</f>
        <v/>
      </c>
      <c r="D2342" s="34" t="str">
        <f>IF(C2342="","",IF(E2342="",INDEX(DATABASE!$AF$13:$AF$62,MATCH($C2342,DATABASE!$AC$13:$AC$62,0)),IF(E2342="2x D11",INDEX(DATABASE!$AF$13:$AF$62,MATCH($C2342,DATABASE!$AC$13:$AC$62,0))+2*DATABASE!$AF$62,IF(E2342="3x D11",INDEX(DATABASE!$AF$13:$AF$62,MATCH($C2342,DATABASE!$AC$13:$AC$62,0))+3*DATABASE!$AF$62,""))))</f>
        <v/>
      </c>
      <c r="E2342" s="38" t="str">
        <f>IF(AND($K2342="Y",$G2342&lt;&gt;"UNYIL",$F2342&lt;DATABASE!$O$8),"2x D11",IF(AND($K2342="Y",$G2342&lt;&gt;"UNYIL",$F2342&gt;=DATABASE!$O$8),"3x D11",""))</f>
        <v/>
      </c>
      <c r="F2342" s="9" t="str">
        <f>IF('DATA ACCURATE'!N2345&lt;&gt;"",'DATA ACCURATE'!N2345,"")</f>
        <v/>
      </c>
      <c r="G2342" t="str">
        <f>IF(F2342="","",IF(F2342&lt;=DATABASE!$I$8,"UNYIL",IF(F2342&lt;=DATABASE!$J$8,"KECIL",IF(F2342&lt;DATABASE!$K$8,"TANGGUNG",IF(F2342&gt;=DATABASE!$K$8,"BESAR","")))))</f>
        <v/>
      </c>
      <c r="H2342" s="16" t="str">
        <f>IF('DATA ACCURATE'!J2345&lt;&gt;"",'DATA ACCURATE'!J2345,"")</f>
        <v/>
      </c>
      <c r="I2342" s="35" t="str">
        <f>IF(B2342&lt;&gt;"",IFERROR(VLOOKUP(B2342,'DATA TIMBANGAN'!G:M,7,FALSE),VLOOKUP(B2342,'DATA TIMBANGAN'!G:M,7)),"")</f>
        <v/>
      </c>
      <c r="J2342" s="25" t="str">
        <f>IF(H2342&lt;&gt;"",IFERROR(INDEX(DATABASE!$Z$19:$Z$38,MATCH(DATEVALUE(H2342),DATABASE!$AA$19:$AA$38,0)),INDEX(DATABASE!$Z$12:$Z$18,MATCH(WEEKDAY(H2342,2),DATABASE!$AA$12:$AA$18,0))),"")</f>
        <v/>
      </c>
      <c r="K2342" s="25" t="str">
        <f>IF('DATA ACCURATE'!V2345&lt;&gt;"",'DATA ACCURATE'!V2345,"")</f>
        <v/>
      </c>
      <c r="L2342" s="80" t="str">
        <f>IF($H2342="","",IF(OR($J2342="LIBUR",AND($L2341="LIBUR",$O2341=$O2342)),"LIBUR",IF(AND(OR($L2341="LUAR JAM KERJA 1",$L2341="LUAR JAM KERJA 2"),OR(OR(AND($H2341=$H2342,AND(OR($I2342&gt;DATABASE!$J$3,$I2342&lt;DATABASE!$J$6),((DATEVALUE($H2342)+$I2342)-(DATEVALUE($H2341)+$I2341))&lt;DATABASE!$J$6)),AND($H2341=$H2342,$O2341=$O2342,OR($I2342&gt;DATABASE!$J$6,$I2342&lt;DATABASE!$J$3))),AND(($H2342-$H2341)=1,OR($I2342&lt;DATABASE!$I$6,((DATEVALUE($H2342)+$I2342)-(DATEVALUE($H2341)+$I2341))&lt;DATABASE!$J$6))),$A2342=$A2341),"LUAR JAM KERJA 2",IF(AND(OR(WEEKDAY($H2342,2)=1,WEEKDAY($H2342,2)=2,WEEKDAY($H2342,2)=3,WEEKDAY($H2342,2)=4,WEEKDAY($H2342,2)=5),$I2342&lt;=DATABASE!$J$3,$I2342&gt;=DATABASE!$I$3),"JAM KERJA",IF(AND(WEEKDAY($H2342,2)=6,$I2342&lt;=DATABASE!$J$4,$I2342&gt;=DATABASE!$I$4),"JAM KERJA","LUAR JAM KERJA 1")))))</f>
        <v/>
      </c>
      <c r="M2342" s="33" t="str">
        <f>IF('DATA ACCURATE'!T2345&lt;&gt;"",IF('DATA ACCURATE'!T2345&gt;100,'DATA ACCURATE'!T2345/10,'DATA ACCURATE'!T2345),"")</f>
        <v/>
      </c>
      <c r="N2342" t="str">
        <f>IF(M2342="","",IF(M2342&lt;=DATABASE!$I$9,"LOKAL",IF(M2342&lt;DATABASE!$J$9,"LUAR KOTA 1",IF($M2342&gt;=DATABASE!$J$9,"LUAR KOTA 2",""))))</f>
        <v/>
      </c>
      <c r="O2342" s="38" t="str">
        <f>IF('DATA ACCURATE'!L2345&lt;&gt;"",'DATA ACCURATE'!L2345,"")</f>
        <v/>
      </c>
      <c r="Q2342" s="38">
        <f t="shared" si="252"/>
        <v>0</v>
      </c>
      <c r="R2342" s="38">
        <f t="shared" si="252"/>
        <v>0</v>
      </c>
      <c r="S2342" s="38">
        <f t="shared" si="252"/>
        <v>0</v>
      </c>
      <c r="T2342" s="38">
        <f t="shared" si="252"/>
        <v>0</v>
      </c>
      <c r="U2342" s="38">
        <f t="shared" si="253"/>
        <v>0</v>
      </c>
      <c r="V2342" s="38">
        <f t="shared" si="253"/>
        <v>0</v>
      </c>
      <c r="W2342" s="38">
        <f t="shared" si="253"/>
        <v>0</v>
      </c>
      <c r="X2342" s="38">
        <f t="shared" si="254"/>
        <v>0</v>
      </c>
      <c r="Y2342" s="38">
        <f t="shared" si="254"/>
        <v>0</v>
      </c>
      <c r="Z2342" s="38">
        <f t="shared" si="254"/>
        <v>0</v>
      </c>
      <c r="AA2342" s="38">
        <f t="shared" si="254"/>
        <v>0</v>
      </c>
      <c r="AB2342" s="38">
        <f t="shared" si="255"/>
        <v>0</v>
      </c>
      <c r="AC2342" s="38">
        <f t="shared" si="256"/>
        <v>0</v>
      </c>
      <c r="AD2342" s="38" t="str">
        <f t="shared" si="257"/>
        <v>000000000000</v>
      </c>
    </row>
    <row r="2343" spans="1:30">
      <c r="A2343" s="9" t="str">
        <f>IF('DATA ACCURATE'!A2346&lt;&gt;"",'DATA ACCURATE'!A2346,"")</f>
        <v/>
      </c>
      <c r="B2343" s="9" t="str">
        <f>IF('DATA ACCURATE'!D2346&lt;&gt;"",'DATA ACCURATE'!D2346,"")</f>
        <v/>
      </c>
      <c r="C2343" s="38" t="str">
        <f>IF($AD2343="000000000000","",INDEX(DATABASE!$W$12:$W$71,MATCH($AD2343,DATABASE!$V$12:$V$71,0)))</f>
        <v/>
      </c>
      <c r="D2343" s="34" t="str">
        <f>IF(C2343="","",IF(E2343="",INDEX(DATABASE!$AF$13:$AF$62,MATCH($C2343,DATABASE!$AC$13:$AC$62,0)),IF(E2343="2x D11",INDEX(DATABASE!$AF$13:$AF$62,MATCH($C2343,DATABASE!$AC$13:$AC$62,0))+2*DATABASE!$AF$62,IF(E2343="3x D11",INDEX(DATABASE!$AF$13:$AF$62,MATCH($C2343,DATABASE!$AC$13:$AC$62,0))+3*DATABASE!$AF$62,""))))</f>
        <v/>
      </c>
      <c r="E2343" s="38" t="str">
        <f>IF(AND($K2343="Y",$G2343&lt;&gt;"UNYIL",$F2343&lt;DATABASE!$O$8),"2x D11",IF(AND($K2343="Y",$G2343&lt;&gt;"UNYIL",$F2343&gt;=DATABASE!$O$8),"3x D11",""))</f>
        <v/>
      </c>
      <c r="F2343" s="9" t="str">
        <f>IF('DATA ACCURATE'!N2346&lt;&gt;"",'DATA ACCURATE'!N2346,"")</f>
        <v/>
      </c>
      <c r="G2343" t="str">
        <f>IF(F2343="","",IF(F2343&lt;=DATABASE!$I$8,"UNYIL",IF(F2343&lt;=DATABASE!$J$8,"KECIL",IF(F2343&lt;DATABASE!$K$8,"TANGGUNG",IF(F2343&gt;=DATABASE!$K$8,"BESAR","")))))</f>
        <v/>
      </c>
      <c r="H2343" s="16" t="str">
        <f>IF('DATA ACCURATE'!J2346&lt;&gt;"",'DATA ACCURATE'!J2346,"")</f>
        <v/>
      </c>
      <c r="I2343" s="35" t="str">
        <f>IF(B2343&lt;&gt;"",IFERROR(VLOOKUP(B2343,'DATA TIMBANGAN'!G:M,7,FALSE),VLOOKUP(B2343,'DATA TIMBANGAN'!G:M,7)),"")</f>
        <v/>
      </c>
      <c r="J2343" s="25" t="str">
        <f>IF(H2343&lt;&gt;"",IFERROR(INDEX(DATABASE!$Z$19:$Z$38,MATCH(DATEVALUE(H2343),DATABASE!$AA$19:$AA$38,0)),INDEX(DATABASE!$Z$12:$Z$18,MATCH(WEEKDAY(H2343,2),DATABASE!$AA$12:$AA$18,0))),"")</f>
        <v/>
      </c>
      <c r="K2343" s="25" t="str">
        <f>IF('DATA ACCURATE'!V2346&lt;&gt;"",'DATA ACCURATE'!V2346,"")</f>
        <v/>
      </c>
      <c r="L2343" s="80" t="str">
        <f>IF($H2343="","",IF(OR($J2343="LIBUR",AND($L2342="LIBUR",$O2342=$O2343)),"LIBUR",IF(AND(OR($L2342="LUAR JAM KERJA 1",$L2342="LUAR JAM KERJA 2"),OR(OR(AND($H2342=$H2343,AND(OR($I2343&gt;DATABASE!$J$3,$I2343&lt;DATABASE!$J$6),((DATEVALUE($H2343)+$I2343)-(DATEVALUE($H2342)+$I2342))&lt;DATABASE!$J$6)),AND($H2342=$H2343,$O2342=$O2343,OR($I2343&gt;DATABASE!$J$6,$I2343&lt;DATABASE!$J$3))),AND(($H2343-$H2342)=1,OR($I2343&lt;DATABASE!$I$6,((DATEVALUE($H2343)+$I2343)-(DATEVALUE($H2342)+$I2342))&lt;DATABASE!$J$6))),$A2343=$A2342),"LUAR JAM KERJA 2",IF(AND(OR(WEEKDAY($H2343,2)=1,WEEKDAY($H2343,2)=2,WEEKDAY($H2343,2)=3,WEEKDAY($H2343,2)=4,WEEKDAY($H2343,2)=5),$I2343&lt;=DATABASE!$J$3,$I2343&gt;=DATABASE!$I$3),"JAM KERJA",IF(AND(WEEKDAY($H2343,2)=6,$I2343&lt;=DATABASE!$J$4,$I2343&gt;=DATABASE!$I$4),"JAM KERJA","LUAR JAM KERJA 1")))))</f>
        <v/>
      </c>
      <c r="M2343" s="33" t="str">
        <f>IF('DATA ACCURATE'!T2346&lt;&gt;"",IF('DATA ACCURATE'!T2346&gt;100,'DATA ACCURATE'!T2346/10,'DATA ACCURATE'!T2346),"")</f>
        <v/>
      </c>
      <c r="N2343" t="str">
        <f>IF(M2343="","",IF(M2343&lt;=DATABASE!$I$9,"LOKAL",IF(M2343&lt;DATABASE!$J$9,"LUAR KOTA 1",IF($M2343&gt;=DATABASE!$J$9,"LUAR KOTA 2",""))))</f>
        <v/>
      </c>
      <c r="O2343" s="38" t="str">
        <f>IF('DATA ACCURATE'!L2346&lt;&gt;"",'DATA ACCURATE'!L2346,"")</f>
        <v/>
      </c>
      <c r="Q2343" s="38">
        <f t="shared" si="252"/>
        <v>0</v>
      </c>
      <c r="R2343" s="38">
        <f t="shared" si="252"/>
        <v>0</v>
      </c>
      <c r="S2343" s="38">
        <f t="shared" si="252"/>
        <v>0</v>
      </c>
      <c r="T2343" s="38">
        <f t="shared" si="252"/>
        <v>0</v>
      </c>
      <c r="U2343" s="38">
        <f t="shared" si="253"/>
        <v>0</v>
      </c>
      <c r="V2343" s="38">
        <f t="shared" si="253"/>
        <v>0</v>
      </c>
      <c r="W2343" s="38">
        <f t="shared" si="253"/>
        <v>0</v>
      </c>
      <c r="X2343" s="38">
        <f t="shared" si="254"/>
        <v>0</v>
      </c>
      <c r="Y2343" s="38">
        <f t="shared" si="254"/>
        <v>0</v>
      </c>
      <c r="Z2343" s="38">
        <f t="shared" si="254"/>
        <v>0</v>
      </c>
      <c r="AA2343" s="38">
        <f t="shared" si="254"/>
        <v>0</v>
      </c>
      <c r="AB2343" s="38">
        <f t="shared" si="255"/>
        <v>0</v>
      </c>
      <c r="AC2343" s="38">
        <f t="shared" si="256"/>
        <v>0</v>
      </c>
      <c r="AD2343" s="38" t="str">
        <f t="shared" si="257"/>
        <v>000000000000</v>
      </c>
    </row>
    <row r="2344" spans="1:30">
      <c r="A2344" s="9" t="str">
        <f>IF('DATA ACCURATE'!A2347&lt;&gt;"",'DATA ACCURATE'!A2347,"")</f>
        <v/>
      </c>
      <c r="B2344" s="9" t="str">
        <f>IF('DATA ACCURATE'!D2347&lt;&gt;"",'DATA ACCURATE'!D2347,"")</f>
        <v/>
      </c>
      <c r="C2344" s="38" t="str">
        <f>IF($AD2344="000000000000","",INDEX(DATABASE!$W$12:$W$71,MATCH($AD2344,DATABASE!$V$12:$V$71,0)))</f>
        <v/>
      </c>
      <c r="D2344" s="34" t="str">
        <f>IF(C2344="","",IF(E2344="",INDEX(DATABASE!$AF$13:$AF$62,MATCH($C2344,DATABASE!$AC$13:$AC$62,0)),IF(E2344="2x D11",INDEX(DATABASE!$AF$13:$AF$62,MATCH($C2344,DATABASE!$AC$13:$AC$62,0))+2*DATABASE!$AF$62,IF(E2344="3x D11",INDEX(DATABASE!$AF$13:$AF$62,MATCH($C2344,DATABASE!$AC$13:$AC$62,0))+3*DATABASE!$AF$62,""))))</f>
        <v/>
      </c>
      <c r="E2344" s="38" t="str">
        <f>IF(AND($K2344="Y",$G2344&lt;&gt;"UNYIL",$F2344&lt;DATABASE!$O$8),"2x D11",IF(AND($K2344="Y",$G2344&lt;&gt;"UNYIL",$F2344&gt;=DATABASE!$O$8),"3x D11",""))</f>
        <v/>
      </c>
      <c r="F2344" s="9" t="str">
        <f>IF('DATA ACCURATE'!N2347&lt;&gt;"",'DATA ACCURATE'!N2347,"")</f>
        <v/>
      </c>
      <c r="G2344" t="str">
        <f>IF(F2344="","",IF(F2344&lt;=DATABASE!$I$8,"UNYIL",IF(F2344&lt;=DATABASE!$J$8,"KECIL",IF(F2344&lt;DATABASE!$K$8,"TANGGUNG",IF(F2344&gt;=DATABASE!$K$8,"BESAR","")))))</f>
        <v/>
      </c>
      <c r="H2344" s="16" t="str">
        <f>IF('DATA ACCURATE'!J2347&lt;&gt;"",'DATA ACCURATE'!J2347,"")</f>
        <v/>
      </c>
      <c r="I2344" s="35" t="str">
        <f>IF(B2344&lt;&gt;"",IFERROR(VLOOKUP(B2344,'DATA TIMBANGAN'!G:M,7,FALSE),VLOOKUP(B2344,'DATA TIMBANGAN'!G:M,7)),"")</f>
        <v/>
      </c>
      <c r="J2344" s="25" t="str">
        <f>IF(H2344&lt;&gt;"",IFERROR(INDEX(DATABASE!$Z$19:$Z$38,MATCH(DATEVALUE(H2344),DATABASE!$AA$19:$AA$38,0)),INDEX(DATABASE!$Z$12:$Z$18,MATCH(WEEKDAY(H2344,2),DATABASE!$AA$12:$AA$18,0))),"")</f>
        <v/>
      </c>
      <c r="K2344" s="25" t="str">
        <f>IF('DATA ACCURATE'!V2347&lt;&gt;"",'DATA ACCURATE'!V2347,"")</f>
        <v/>
      </c>
      <c r="L2344" s="80" t="str">
        <f>IF($H2344="","",IF(OR($J2344="LIBUR",AND($L2343="LIBUR",$O2343=$O2344)),"LIBUR",IF(AND(OR($L2343="LUAR JAM KERJA 1",$L2343="LUAR JAM KERJA 2"),OR(OR(AND($H2343=$H2344,AND(OR($I2344&gt;DATABASE!$J$3,$I2344&lt;DATABASE!$J$6),((DATEVALUE($H2344)+$I2344)-(DATEVALUE($H2343)+$I2343))&lt;DATABASE!$J$6)),AND($H2343=$H2344,$O2343=$O2344,OR($I2344&gt;DATABASE!$J$6,$I2344&lt;DATABASE!$J$3))),AND(($H2344-$H2343)=1,OR($I2344&lt;DATABASE!$I$6,((DATEVALUE($H2344)+$I2344)-(DATEVALUE($H2343)+$I2343))&lt;DATABASE!$J$6))),$A2344=$A2343),"LUAR JAM KERJA 2",IF(AND(OR(WEEKDAY($H2344,2)=1,WEEKDAY($H2344,2)=2,WEEKDAY($H2344,2)=3,WEEKDAY($H2344,2)=4,WEEKDAY($H2344,2)=5),$I2344&lt;=DATABASE!$J$3,$I2344&gt;=DATABASE!$I$3),"JAM KERJA",IF(AND(WEEKDAY($H2344,2)=6,$I2344&lt;=DATABASE!$J$4,$I2344&gt;=DATABASE!$I$4),"JAM KERJA","LUAR JAM KERJA 1")))))</f>
        <v/>
      </c>
      <c r="M2344" s="33" t="str">
        <f>IF('DATA ACCURATE'!T2347&lt;&gt;"",IF('DATA ACCURATE'!T2347&gt;100,'DATA ACCURATE'!T2347/10,'DATA ACCURATE'!T2347),"")</f>
        <v/>
      </c>
      <c r="N2344" t="str">
        <f>IF(M2344="","",IF(M2344&lt;=DATABASE!$I$9,"LOKAL",IF(M2344&lt;DATABASE!$J$9,"LUAR KOTA 1",IF($M2344&gt;=DATABASE!$J$9,"LUAR KOTA 2",""))))</f>
        <v/>
      </c>
      <c r="O2344" s="38" t="str">
        <f>IF('DATA ACCURATE'!L2347&lt;&gt;"",'DATA ACCURATE'!L2347,"")</f>
        <v/>
      </c>
      <c r="Q2344" s="38">
        <f t="shared" si="252"/>
        <v>0</v>
      </c>
      <c r="R2344" s="38">
        <f t="shared" si="252"/>
        <v>0</v>
      </c>
      <c r="S2344" s="38">
        <f t="shared" si="252"/>
        <v>0</v>
      </c>
      <c r="T2344" s="38">
        <f t="shared" si="252"/>
        <v>0</v>
      </c>
      <c r="U2344" s="38">
        <f t="shared" si="253"/>
        <v>0</v>
      </c>
      <c r="V2344" s="38">
        <f t="shared" si="253"/>
        <v>0</v>
      </c>
      <c r="W2344" s="38">
        <f t="shared" si="253"/>
        <v>0</v>
      </c>
      <c r="X2344" s="38">
        <f t="shared" si="254"/>
        <v>0</v>
      </c>
      <c r="Y2344" s="38">
        <f t="shared" si="254"/>
        <v>0</v>
      </c>
      <c r="Z2344" s="38">
        <f t="shared" si="254"/>
        <v>0</v>
      </c>
      <c r="AA2344" s="38">
        <f t="shared" si="254"/>
        <v>0</v>
      </c>
      <c r="AB2344" s="38">
        <f t="shared" si="255"/>
        <v>0</v>
      </c>
      <c r="AC2344" s="38">
        <f t="shared" si="256"/>
        <v>0</v>
      </c>
      <c r="AD2344" s="38" t="str">
        <f t="shared" si="257"/>
        <v>000000000000</v>
      </c>
    </row>
    <row r="2345" spans="1:30">
      <c r="A2345" s="9" t="str">
        <f>IF('DATA ACCURATE'!A2348&lt;&gt;"",'DATA ACCURATE'!A2348,"")</f>
        <v/>
      </c>
      <c r="B2345" s="9" t="str">
        <f>IF('DATA ACCURATE'!D2348&lt;&gt;"",'DATA ACCURATE'!D2348,"")</f>
        <v/>
      </c>
      <c r="C2345" s="38" t="str">
        <f>IF($AD2345="000000000000","",INDEX(DATABASE!$W$12:$W$71,MATCH($AD2345,DATABASE!$V$12:$V$71,0)))</f>
        <v/>
      </c>
      <c r="D2345" s="34" t="str">
        <f>IF(C2345="","",IF(E2345="",INDEX(DATABASE!$AF$13:$AF$62,MATCH($C2345,DATABASE!$AC$13:$AC$62,0)),IF(E2345="2x D11",INDEX(DATABASE!$AF$13:$AF$62,MATCH($C2345,DATABASE!$AC$13:$AC$62,0))+2*DATABASE!$AF$62,IF(E2345="3x D11",INDEX(DATABASE!$AF$13:$AF$62,MATCH($C2345,DATABASE!$AC$13:$AC$62,0))+3*DATABASE!$AF$62,""))))</f>
        <v/>
      </c>
      <c r="E2345" s="38" t="str">
        <f>IF(AND($K2345="Y",$G2345&lt;&gt;"UNYIL",$F2345&lt;DATABASE!$O$8),"2x D11",IF(AND($K2345="Y",$G2345&lt;&gt;"UNYIL",$F2345&gt;=DATABASE!$O$8),"3x D11",""))</f>
        <v/>
      </c>
      <c r="F2345" s="9" t="str">
        <f>IF('DATA ACCURATE'!N2348&lt;&gt;"",'DATA ACCURATE'!N2348,"")</f>
        <v/>
      </c>
      <c r="G2345" t="str">
        <f>IF(F2345="","",IF(F2345&lt;=DATABASE!$I$8,"UNYIL",IF(F2345&lt;=DATABASE!$J$8,"KECIL",IF(F2345&lt;DATABASE!$K$8,"TANGGUNG",IF(F2345&gt;=DATABASE!$K$8,"BESAR","")))))</f>
        <v/>
      </c>
      <c r="H2345" s="16" t="str">
        <f>IF('DATA ACCURATE'!J2348&lt;&gt;"",'DATA ACCURATE'!J2348,"")</f>
        <v/>
      </c>
      <c r="I2345" s="35" t="str">
        <f>IF(B2345&lt;&gt;"",IFERROR(VLOOKUP(B2345,'DATA TIMBANGAN'!G:M,7,FALSE),VLOOKUP(B2345,'DATA TIMBANGAN'!G:M,7)),"")</f>
        <v/>
      </c>
      <c r="J2345" s="25" t="str">
        <f>IF(H2345&lt;&gt;"",IFERROR(INDEX(DATABASE!$Z$19:$Z$38,MATCH(DATEVALUE(H2345),DATABASE!$AA$19:$AA$38,0)),INDEX(DATABASE!$Z$12:$Z$18,MATCH(WEEKDAY(H2345,2),DATABASE!$AA$12:$AA$18,0))),"")</f>
        <v/>
      </c>
      <c r="K2345" s="25" t="str">
        <f>IF('DATA ACCURATE'!V2348&lt;&gt;"",'DATA ACCURATE'!V2348,"")</f>
        <v/>
      </c>
      <c r="L2345" s="80" t="str">
        <f>IF($H2345="","",IF(OR($J2345="LIBUR",AND($L2344="LIBUR",$O2344=$O2345)),"LIBUR",IF(AND(OR($L2344="LUAR JAM KERJA 1",$L2344="LUAR JAM KERJA 2"),OR(OR(AND($H2344=$H2345,AND(OR($I2345&gt;DATABASE!$J$3,$I2345&lt;DATABASE!$J$6),((DATEVALUE($H2345)+$I2345)-(DATEVALUE($H2344)+$I2344))&lt;DATABASE!$J$6)),AND($H2344=$H2345,$O2344=$O2345,OR($I2345&gt;DATABASE!$J$6,$I2345&lt;DATABASE!$J$3))),AND(($H2345-$H2344)=1,OR($I2345&lt;DATABASE!$I$6,((DATEVALUE($H2345)+$I2345)-(DATEVALUE($H2344)+$I2344))&lt;DATABASE!$J$6))),$A2345=$A2344),"LUAR JAM KERJA 2",IF(AND(OR(WEEKDAY($H2345,2)=1,WEEKDAY($H2345,2)=2,WEEKDAY($H2345,2)=3,WEEKDAY($H2345,2)=4,WEEKDAY($H2345,2)=5),$I2345&lt;=DATABASE!$J$3,$I2345&gt;=DATABASE!$I$3),"JAM KERJA",IF(AND(WEEKDAY($H2345,2)=6,$I2345&lt;=DATABASE!$J$4,$I2345&gt;=DATABASE!$I$4),"JAM KERJA","LUAR JAM KERJA 1")))))</f>
        <v/>
      </c>
      <c r="M2345" s="33" t="str">
        <f>IF('DATA ACCURATE'!T2348&lt;&gt;"",IF('DATA ACCURATE'!T2348&gt;100,'DATA ACCURATE'!T2348/10,'DATA ACCURATE'!T2348),"")</f>
        <v/>
      </c>
      <c r="N2345" t="str">
        <f>IF(M2345="","",IF(M2345&lt;=DATABASE!$I$9,"LOKAL",IF(M2345&lt;DATABASE!$J$9,"LUAR KOTA 1",IF($M2345&gt;=DATABASE!$J$9,"LUAR KOTA 2",""))))</f>
        <v/>
      </c>
      <c r="O2345" s="38" t="str">
        <f>IF('DATA ACCURATE'!L2348&lt;&gt;"",'DATA ACCURATE'!L2348,"")</f>
        <v/>
      </c>
      <c r="Q2345" s="38">
        <f t="shared" si="252"/>
        <v>0</v>
      </c>
      <c r="R2345" s="38">
        <f t="shared" si="252"/>
        <v>0</v>
      </c>
      <c r="S2345" s="38">
        <f t="shared" si="252"/>
        <v>0</v>
      </c>
      <c r="T2345" s="38">
        <f t="shared" si="252"/>
        <v>0</v>
      </c>
      <c r="U2345" s="38">
        <f t="shared" si="253"/>
        <v>0</v>
      </c>
      <c r="V2345" s="38">
        <f t="shared" si="253"/>
        <v>0</v>
      </c>
      <c r="W2345" s="38">
        <f t="shared" si="253"/>
        <v>0</v>
      </c>
      <c r="X2345" s="38">
        <f t="shared" si="254"/>
        <v>0</v>
      </c>
      <c r="Y2345" s="38">
        <f t="shared" si="254"/>
        <v>0</v>
      </c>
      <c r="Z2345" s="38">
        <f t="shared" si="254"/>
        <v>0</v>
      </c>
      <c r="AA2345" s="38">
        <f t="shared" si="254"/>
        <v>0</v>
      </c>
      <c r="AB2345" s="38">
        <f t="shared" si="255"/>
        <v>0</v>
      </c>
      <c r="AC2345" s="38">
        <f t="shared" si="256"/>
        <v>0</v>
      </c>
      <c r="AD2345" s="38" t="str">
        <f t="shared" si="257"/>
        <v>000000000000</v>
      </c>
    </row>
    <row r="2346" spans="1:30">
      <c r="A2346" s="9" t="str">
        <f>IF('DATA ACCURATE'!A2349&lt;&gt;"",'DATA ACCURATE'!A2349,"")</f>
        <v/>
      </c>
      <c r="B2346" s="9" t="str">
        <f>IF('DATA ACCURATE'!D2349&lt;&gt;"",'DATA ACCURATE'!D2349,"")</f>
        <v/>
      </c>
      <c r="C2346" s="38" t="str">
        <f>IF($AD2346="000000000000","",INDEX(DATABASE!$W$12:$W$71,MATCH($AD2346,DATABASE!$V$12:$V$71,0)))</f>
        <v/>
      </c>
      <c r="D2346" s="34" t="str">
        <f>IF(C2346="","",IF(E2346="",INDEX(DATABASE!$AF$13:$AF$62,MATCH($C2346,DATABASE!$AC$13:$AC$62,0)),IF(E2346="2x D11",INDEX(DATABASE!$AF$13:$AF$62,MATCH($C2346,DATABASE!$AC$13:$AC$62,0))+2*DATABASE!$AF$62,IF(E2346="3x D11",INDEX(DATABASE!$AF$13:$AF$62,MATCH($C2346,DATABASE!$AC$13:$AC$62,0))+3*DATABASE!$AF$62,""))))</f>
        <v/>
      </c>
      <c r="E2346" s="38" t="str">
        <f>IF(AND($K2346="Y",$G2346&lt;&gt;"UNYIL",$F2346&lt;DATABASE!$O$8),"2x D11",IF(AND($K2346="Y",$G2346&lt;&gt;"UNYIL",$F2346&gt;=DATABASE!$O$8),"3x D11",""))</f>
        <v/>
      </c>
      <c r="F2346" s="9" t="str">
        <f>IF('DATA ACCURATE'!N2349&lt;&gt;"",'DATA ACCURATE'!N2349,"")</f>
        <v/>
      </c>
      <c r="G2346" t="str">
        <f>IF(F2346="","",IF(F2346&lt;=DATABASE!$I$8,"UNYIL",IF(F2346&lt;=DATABASE!$J$8,"KECIL",IF(F2346&lt;DATABASE!$K$8,"TANGGUNG",IF(F2346&gt;=DATABASE!$K$8,"BESAR","")))))</f>
        <v/>
      </c>
      <c r="H2346" s="16" t="str">
        <f>IF('DATA ACCURATE'!J2349&lt;&gt;"",'DATA ACCURATE'!J2349,"")</f>
        <v/>
      </c>
      <c r="I2346" s="35" t="str">
        <f>IF(B2346&lt;&gt;"",IFERROR(VLOOKUP(B2346,'DATA TIMBANGAN'!G:M,7,FALSE),VLOOKUP(B2346,'DATA TIMBANGAN'!G:M,7)),"")</f>
        <v/>
      </c>
      <c r="J2346" s="25" t="str">
        <f>IF(H2346&lt;&gt;"",IFERROR(INDEX(DATABASE!$Z$19:$Z$38,MATCH(DATEVALUE(H2346),DATABASE!$AA$19:$AA$38,0)),INDEX(DATABASE!$Z$12:$Z$18,MATCH(WEEKDAY(H2346,2),DATABASE!$AA$12:$AA$18,0))),"")</f>
        <v/>
      </c>
      <c r="K2346" s="25" t="str">
        <f>IF('DATA ACCURATE'!V2349&lt;&gt;"",'DATA ACCURATE'!V2349,"")</f>
        <v/>
      </c>
      <c r="L2346" s="80" t="str">
        <f>IF($H2346="","",IF(OR($J2346="LIBUR",AND($L2345="LIBUR",$O2345=$O2346)),"LIBUR",IF(AND(OR($L2345="LUAR JAM KERJA 1",$L2345="LUAR JAM KERJA 2"),OR(OR(AND($H2345=$H2346,AND(OR($I2346&gt;DATABASE!$J$3,$I2346&lt;DATABASE!$J$6),((DATEVALUE($H2346)+$I2346)-(DATEVALUE($H2345)+$I2345))&lt;DATABASE!$J$6)),AND($H2345=$H2346,$O2345=$O2346,OR($I2346&gt;DATABASE!$J$6,$I2346&lt;DATABASE!$J$3))),AND(($H2346-$H2345)=1,OR($I2346&lt;DATABASE!$I$6,((DATEVALUE($H2346)+$I2346)-(DATEVALUE($H2345)+$I2345))&lt;DATABASE!$J$6))),$A2346=$A2345),"LUAR JAM KERJA 2",IF(AND(OR(WEEKDAY($H2346,2)=1,WEEKDAY($H2346,2)=2,WEEKDAY($H2346,2)=3,WEEKDAY($H2346,2)=4,WEEKDAY($H2346,2)=5),$I2346&lt;=DATABASE!$J$3,$I2346&gt;=DATABASE!$I$3),"JAM KERJA",IF(AND(WEEKDAY($H2346,2)=6,$I2346&lt;=DATABASE!$J$4,$I2346&gt;=DATABASE!$I$4),"JAM KERJA","LUAR JAM KERJA 1")))))</f>
        <v/>
      </c>
      <c r="M2346" s="33" t="str">
        <f>IF('DATA ACCURATE'!T2349&lt;&gt;"",IF('DATA ACCURATE'!T2349&gt;100,'DATA ACCURATE'!T2349/10,'DATA ACCURATE'!T2349),"")</f>
        <v/>
      </c>
      <c r="N2346" t="str">
        <f>IF(M2346="","",IF(M2346&lt;=DATABASE!$I$9,"LOKAL",IF(M2346&lt;DATABASE!$J$9,"LUAR KOTA 1",IF($M2346&gt;=DATABASE!$J$9,"LUAR KOTA 2",""))))</f>
        <v/>
      </c>
      <c r="O2346" s="38" t="str">
        <f>IF('DATA ACCURATE'!L2349&lt;&gt;"",'DATA ACCURATE'!L2349,"")</f>
        <v/>
      </c>
      <c r="Q2346" s="38">
        <f t="shared" si="252"/>
        <v>0</v>
      </c>
      <c r="R2346" s="38">
        <f t="shared" si="252"/>
        <v>0</v>
      </c>
      <c r="S2346" s="38">
        <f t="shared" si="252"/>
        <v>0</v>
      </c>
      <c r="T2346" s="38">
        <f t="shared" si="252"/>
        <v>0</v>
      </c>
      <c r="U2346" s="38">
        <f t="shared" si="253"/>
        <v>0</v>
      </c>
      <c r="V2346" s="38">
        <f t="shared" si="253"/>
        <v>0</v>
      </c>
      <c r="W2346" s="38">
        <f t="shared" si="253"/>
        <v>0</v>
      </c>
      <c r="X2346" s="38">
        <f t="shared" si="254"/>
        <v>0</v>
      </c>
      <c r="Y2346" s="38">
        <f t="shared" si="254"/>
        <v>0</v>
      </c>
      <c r="Z2346" s="38">
        <f t="shared" si="254"/>
        <v>0</v>
      </c>
      <c r="AA2346" s="38">
        <f t="shared" si="254"/>
        <v>0</v>
      </c>
      <c r="AB2346" s="38">
        <f t="shared" si="255"/>
        <v>0</v>
      </c>
      <c r="AC2346" s="38">
        <f t="shared" si="256"/>
        <v>0</v>
      </c>
      <c r="AD2346" s="38" t="str">
        <f t="shared" si="257"/>
        <v>000000000000</v>
      </c>
    </row>
    <row r="2347" spans="1:30">
      <c r="A2347" s="9" t="str">
        <f>IF('DATA ACCURATE'!A2350&lt;&gt;"",'DATA ACCURATE'!A2350,"")</f>
        <v/>
      </c>
      <c r="B2347" s="9" t="str">
        <f>IF('DATA ACCURATE'!D2350&lt;&gt;"",'DATA ACCURATE'!D2350,"")</f>
        <v/>
      </c>
      <c r="C2347" s="38" t="str">
        <f>IF($AD2347="000000000000","",INDEX(DATABASE!$W$12:$W$71,MATCH($AD2347,DATABASE!$V$12:$V$71,0)))</f>
        <v/>
      </c>
      <c r="D2347" s="34" t="str">
        <f>IF(C2347="","",IF(E2347="",INDEX(DATABASE!$AF$13:$AF$62,MATCH($C2347,DATABASE!$AC$13:$AC$62,0)),IF(E2347="2x D11",INDEX(DATABASE!$AF$13:$AF$62,MATCH($C2347,DATABASE!$AC$13:$AC$62,0))+2*DATABASE!$AF$62,IF(E2347="3x D11",INDEX(DATABASE!$AF$13:$AF$62,MATCH($C2347,DATABASE!$AC$13:$AC$62,0))+3*DATABASE!$AF$62,""))))</f>
        <v/>
      </c>
      <c r="E2347" s="38" t="str">
        <f>IF(AND($K2347="Y",$G2347&lt;&gt;"UNYIL",$F2347&lt;DATABASE!$O$8),"2x D11",IF(AND($K2347="Y",$G2347&lt;&gt;"UNYIL",$F2347&gt;=DATABASE!$O$8),"3x D11",""))</f>
        <v/>
      </c>
      <c r="F2347" s="9" t="str">
        <f>IF('DATA ACCURATE'!N2350&lt;&gt;"",'DATA ACCURATE'!N2350,"")</f>
        <v/>
      </c>
      <c r="G2347" t="str">
        <f>IF(F2347="","",IF(F2347&lt;=DATABASE!$I$8,"UNYIL",IF(F2347&lt;=DATABASE!$J$8,"KECIL",IF(F2347&lt;DATABASE!$K$8,"TANGGUNG",IF(F2347&gt;=DATABASE!$K$8,"BESAR","")))))</f>
        <v/>
      </c>
      <c r="H2347" s="16" t="str">
        <f>IF('DATA ACCURATE'!J2350&lt;&gt;"",'DATA ACCURATE'!J2350,"")</f>
        <v/>
      </c>
      <c r="I2347" s="35" t="str">
        <f>IF(B2347&lt;&gt;"",IFERROR(VLOOKUP(B2347,'DATA TIMBANGAN'!G:M,7,FALSE),VLOOKUP(B2347,'DATA TIMBANGAN'!G:M,7)),"")</f>
        <v/>
      </c>
      <c r="J2347" s="25" t="str">
        <f>IF(H2347&lt;&gt;"",IFERROR(INDEX(DATABASE!$Z$19:$Z$38,MATCH(DATEVALUE(H2347),DATABASE!$AA$19:$AA$38,0)),INDEX(DATABASE!$Z$12:$Z$18,MATCH(WEEKDAY(H2347,2),DATABASE!$AA$12:$AA$18,0))),"")</f>
        <v/>
      </c>
      <c r="K2347" s="25" t="str">
        <f>IF('DATA ACCURATE'!V2350&lt;&gt;"",'DATA ACCURATE'!V2350,"")</f>
        <v/>
      </c>
      <c r="L2347" s="80" t="str">
        <f>IF($H2347="","",IF(OR($J2347="LIBUR",AND($L2346="LIBUR",$O2346=$O2347)),"LIBUR",IF(AND(OR($L2346="LUAR JAM KERJA 1",$L2346="LUAR JAM KERJA 2"),OR(OR(AND($H2346=$H2347,AND(OR($I2347&gt;DATABASE!$J$3,$I2347&lt;DATABASE!$J$6),((DATEVALUE($H2347)+$I2347)-(DATEVALUE($H2346)+$I2346))&lt;DATABASE!$J$6)),AND($H2346=$H2347,$O2346=$O2347,OR($I2347&gt;DATABASE!$J$6,$I2347&lt;DATABASE!$J$3))),AND(($H2347-$H2346)=1,OR($I2347&lt;DATABASE!$I$6,((DATEVALUE($H2347)+$I2347)-(DATEVALUE($H2346)+$I2346))&lt;DATABASE!$J$6))),$A2347=$A2346),"LUAR JAM KERJA 2",IF(AND(OR(WEEKDAY($H2347,2)=1,WEEKDAY($H2347,2)=2,WEEKDAY($H2347,2)=3,WEEKDAY($H2347,2)=4,WEEKDAY($H2347,2)=5),$I2347&lt;=DATABASE!$J$3,$I2347&gt;=DATABASE!$I$3),"JAM KERJA",IF(AND(WEEKDAY($H2347,2)=6,$I2347&lt;=DATABASE!$J$4,$I2347&gt;=DATABASE!$I$4),"JAM KERJA","LUAR JAM KERJA 1")))))</f>
        <v/>
      </c>
      <c r="M2347" s="33" t="str">
        <f>IF('DATA ACCURATE'!T2350&lt;&gt;"",IF('DATA ACCURATE'!T2350&gt;100,'DATA ACCURATE'!T2350/10,'DATA ACCURATE'!T2350),"")</f>
        <v/>
      </c>
      <c r="N2347" t="str">
        <f>IF(M2347="","",IF(M2347&lt;=DATABASE!$I$9,"LOKAL",IF(M2347&lt;DATABASE!$J$9,"LUAR KOTA 1",IF($M2347&gt;=DATABASE!$J$9,"LUAR KOTA 2",""))))</f>
        <v/>
      </c>
      <c r="O2347" s="38" t="str">
        <f>IF('DATA ACCURATE'!L2350&lt;&gt;"",'DATA ACCURATE'!L2350,"")</f>
        <v/>
      </c>
      <c r="Q2347" s="38">
        <f t="shared" si="252"/>
        <v>0</v>
      </c>
      <c r="R2347" s="38">
        <f t="shared" si="252"/>
        <v>0</v>
      </c>
      <c r="S2347" s="38">
        <f t="shared" si="252"/>
        <v>0</v>
      </c>
      <c r="T2347" s="38">
        <f t="shared" si="252"/>
        <v>0</v>
      </c>
      <c r="U2347" s="38">
        <f t="shared" si="253"/>
        <v>0</v>
      </c>
      <c r="V2347" s="38">
        <f t="shared" si="253"/>
        <v>0</v>
      </c>
      <c r="W2347" s="38">
        <f t="shared" si="253"/>
        <v>0</v>
      </c>
      <c r="X2347" s="38">
        <f t="shared" si="254"/>
        <v>0</v>
      </c>
      <c r="Y2347" s="38">
        <f t="shared" si="254"/>
        <v>0</v>
      </c>
      <c r="Z2347" s="38">
        <f t="shared" si="254"/>
        <v>0</v>
      </c>
      <c r="AA2347" s="38">
        <f t="shared" si="254"/>
        <v>0</v>
      </c>
      <c r="AB2347" s="38">
        <f t="shared" si="255"/>
        <v>0</v>
      </c>
      <c r="AC2347" s="38">
        <f t="shared" si="256"/>
        <v>0</v>
      </c>
      <c r="AD2347" s="38" t="str">
        <f t="shared" si="257"/>
        <v>000000000000</v>
      </c>
    </row>
    <row r="2348" spans="1:30">
      <c r="A2348" s="9" t="str">
        <f>IF('DATA ACCURATE'!A2351&lt;&gt;"",'DATA ACCURATE'!A2351,"")</f>
        <v/>
      </c>
      <c r="B2348" s="9" t="str">
        <f>IF('DATA ACCURATE'!D2351&lt;&gt;"",'DATA ACCURATE'!D2351,"")</f>
        <v/>
      </c>
      <c r="C2348" s="38" t="str">
        <f>IF($AD2348="000000000000","",INDEX(DATABASE!$W$12:$W$71,MATCH($AD2348,DATABASE!$V$12:$V$71,0)))</f>
        <v/>
      </c>
      <c r="D2348" s="34" t="str">
        <f>IF(C2348="","",IF(E2348="",INDEX(DATABASE!$AF$13:$AF$62,MATCH($C2348,DATABASE!$AC$13:$AC$62,0)),IF(E2348="2x D11",INDEX(DATABASE!$AF$13:$AF$62,MATCH($C2348,DATABASE!$AC$13:$AC$62,0))+2*DATABASE!$AF$62,IF(E2348="3x D11",INDEX(DATABASE!$AF$13:$AF$62,MATCH($C2348,DATABASE!$AC$13:$AC$62,0))+3*DATABASE!$AF$62,""))))</f>
        <v/>
      </c>
      <c r="E2348" s="38" t="str">
        <f>IF(AND($K2348="Y",$G2348&lt;&gt;"UNYIL",$F2348&lt;DATABASE!$O$8),"2x D11",IF(AND($K2348="Y",$G2348&lt;&gt;"UNYIL",$F2348&gt;=DATABASE!$O$8),"3x D11",""))</f>
        <v/>
      </c>
      <c r="F2348" s="9" t="str">
        <f>IF('DATA ACCURATE'!N2351&lt;&gt;"",'DATA ACCURATE'!N2351,"")</f>
        <v/>
      </c>
      <c r="G2348" t="str">
        <f>IF(F2348="","",IF(F2348&lt;=DATABASE!$I$8,"UNYIL",IF(F2348&lt;=DATABASE!$J$8,"KECIL",IF(F2348&lt;DATABASE!$K$8,"TANGGUNG",IF(F2348&gt;=DATABASE!$K$8,"BESAR","")))))</f>
        <v/>
      </c>
      <c r="H2348" s="16" t="str">
        <f>IF('DATA ACCURATE'!J2351&lt;&gt;"",'DATA ACCURATE'!J2351,"")</f>
        <v/>
      </c>
      <c r="I2348" s="35" t="str">
        <f>IF(B2348&lt;&gt;"",IFERROR(VLOOKUP(B2348,'DATA TIMBANGAN'!G:M,7,FALSE),VLOOKUP(B2348,'DATA TIMBANGAN'!G:M,7)),"")</f>
        <v/>
      </c>
      <c r="J2348" s="25" t="str">
        <f>IF(H2348&lt;&gt;"",IFERROR(INDEX(DATABASE!$Z$19:$Z$38,MATCH(DATEVALUE(H2348),DATABASE!$AA$19:$AA$38,0)),INDEX(DATABASE!$Z$12:$Z$18,MATCH(WEEKDAY(H2348,2),DATABASE!$AA$12:$AA$18,0))),"")</f>
        <v/>
      </c>
      <c r="K2348" s="25" t="str">
        <f>IF('DATA ACCURATE'!V2351&lt;&gt;"",'DATA ACCURATE'!V2351,"")</f>
        <v/>
      </c>
      <c r="L2348" s="80" t="str">
        <f>IF($H2348="","",IF(OR($J2348="LIBUR",AND($L2347="LIBUR",$O2347=$O2348)),"LIBUR",IF(AND(OR($L2347="LUAR JAM KERJA 1",$L2347="LUAR JAM KERJA 2"),OR(OR(AND($H2347=$H2348,AND(OR($I2348&gt;DATABASE!$J$3,$I2348&lt;DATABASE!$J$6),((DATEVALUE($H2348)+$I2348)-(DATEVALUE($H2347)+$I2347))&lt;DATABASE!$J$6)),AND($H2347=$H2348,$O2347=$O2348,OR($I2348&gt;DATABASE!$J$6,$I2348&lt;DATABASE!$J$3))),AND(($H2348-$H2347)=1,OR($I2348&lt;DATABASE!$I$6,((DATEVALUE($H2348)+$I2348)-(DATEVALUE($H2347)+$I2347))&lt;DATABASE!$J$6))),$A2348=$A2347),"LUAR JAM KERJA 2",IF(AND(OR(WEEKDAY($H2348,2)=1,WEEKDAY($H2348,2)=2,WEEKDAY($H2348,2)=3,WEEKDAY($H2348,2)=4,WEEKDAY($H2348,2)=5),$I2348&lt;=DATABASE!$J$3,$I2348&gt;=DATABASE!$I$3),"JAM KERJA",IF(AND(WEEKDAY($H2348,2)=6,$I2348&lt;=DATABASE!$J$4,$I2348&gt;=DATABASE!$I$4),"JAM KERJA","LUAR JAM KERJA 1")))))</f>
        <v/>
      </c>
      <c r="M2348" s="33" t="str">
        <f>IF('DATA ACCURATE'!T2351&lt;&gt;"",IF('DATA ACCURATE'!T2351&gt;100,'DATA ACCURATE'!T2351/10,'DATA ACCURATE'!T2351),"")</f>
        <v/>
      </c>
      <c r="N2348" t="str">
        <f>IF(M2348="","",IF(M2348&lt;=DATABASE!$I$9,"LOKAL",IF(M2348&lt;DATABASE!$J$9,"LUAR KOTA 1",IF($M2348&gt;=DATABASE!$J$9,"LUAR KOTA 2",""))))</f>
        <v/>
      </c>
      <c r="O2348" s="38" t="str">
        <f>IF('DATA ACCURATE'!L2351&lt;&gt;"",'DATA ACCURATE'!L2351,"")</f>
        <v/>
      </c>
      <c r="Q2348" s="38">
        <f t="shared" si="252"/>
        <v>0</v>
      </c>
      <c r="R2348" s="38">
        <f t="shared" si="252"/>
        <v>0</v>
      </c>
      <c r="S2348" s="38">
        <f t="shared" si="252"/>
        <v>0</v>
      </c>
      <c r="T2348" s="38">
        <f t="shared" si="252"/>
        <v>0</v>
      </c>
      <c r="U2348" s="38">
        <f t="shared" si="253"/>
        <v>0</v>
      </c>
      <c r="V2348" s="38">
        <f t="shared" si="253"/>
        <v>0</v>
      </c>
      <c r="W2348" s="38">
        <f t="shared" si="253"/>
        <v>0</v>
      </c>
      <c r="X2348" s="38">
        <f t="shared" si="254"/>
        <v>0</v>
      </c>
      <c r="Y2348" s="38">
        <f t="shared" si="254"/>
        <v>0</v>
      </c>
      <c r="Z2348" s="38">
        <f t="shared" si="254"/>
        <v>0</v>
      </c>
      <c r="AA2348" s="38">
        <f t="shared" si="254"/>
        <v>0</v>
      </c>
      <c r="AB2348" s="38">
        <f t="shared" si="255"/>
        <v>0</v>
      </c>
      <c r="AC2348" s="38">
        <f t="shared" si="256"/>
        <v>0</v>
      </c>
      <c r="AD2348" s="38" t="str">
        <f t="shared" si="257"/>
        <v>000000000000</v>
      </c>
    </row>
    <row r="2349" spans="1:30">
      <c r="A2349" s="9" t="str">
        <f>IF('DATA ACCURATE'!A2352&lt;&gt;"",'DATA ACCURATE'!A2352,"")</f>
        <v/>
      </c>
      <c r="B2349" s="9" t="str">
        <f>IF('DATA ACCURATE'!D2352&lt;&gt;"",'DATA ACCURATE'!D2352,"")</f>
        <v/>
      </c>
      <c r="C2349" s="38" t="str">
        <f>IF($AD2349="000000000000","",INDEX(DATABASE!$W$12:$W$71,MATCH($AD2349,DATABASE!$V$12:$V$71,0)))</f>
        <v/>
      </c>
      <c r="D2349" s="34" t="str">
        <f>IF(C2349="","",IF(E2349="",INDEX(DATABASE!$AF$13:$AF$62,MATCH($C2349,DATABASE!$AC$13:$AC$62,0)),IF(E2349="2x D11",INDEX(DATABASE!$AF$13:$AF$62,MATCH($C2349,DATABASE!$AC$13:$AC$62,0))+2*DATABASE!$AF$62,IF(E2349="3x D11",INDEX(DATABASE!$AF$13:$AF$62,MATCH($C2349,DATABASE!$AC$13:$AC$62,0))+3*DATABASE!$AF$62,""))))</f>
        <v/>
      </c>
      <c r="E2349" s="38" t="str">
        <f>IF(AND($K2349="Y",$G2349&lt;&gt;"UNYIL",$F2349&lt;DATABASE!$O$8),"2x D11",IF(AND($K2349="Y",$G2349&lt;&gt;"UNYIL",$F2349&gt;=DATABASE!$O$8),"3x D11",""))</f>
        <v/>
      </c>
      <c r="F2349" s="9" t="str">
        <f>IF('DATA ACCURATE'!N2352&lt;&gt;"",'DATA ACCURATE'!N2352,"")</f>
        <v/>
      </c>
      <c r="G2349" t="str">
        <f>IF(F2349="","",IF(F2349&lt;=DATABASE!$I$8,"UNYIL",IF(F2349&lt;=DATABASE!$J$8,"KECIL",IF(F2349&lt;DATABASE!$K$8,"TANGGUNG",IF(F2349&gt;=DATABASE!$K$8,"BESAR","")))))</f>
        <v/>
      </c>
      <c r="H2349" s="16" t="str">
        <f>IF('DATA ACCURATE'!J2352&lt;&gt;"",'DATA ACCURATE'!J2352,"")</f>
        <v/>
      </c>
      <c r="I2349" s="35" t="str">
        <f>IF(B2349&lt;&gt;"",IFERROR(VLOOKUP(B2349,'DATA TIMBANGAN'!G:M,7,FALSE),VLOOKUP(B2349,'DATA TIMBANGAN'!G:M,7)),"")</f>
        <v/>
      </c>
      <c r="J2349" s="25" t="str">
        <f>IF(H2349&lt;&gt;"",IFERROR(INDEX(DATABASE!$Z$19:$Z$38,MATCH(DATEVALUE(H2349),DATABASE!$AA$19:$AA$38,0)),INDEX(DATABASE!$Z$12:$Z$18,MATCH(WEEKDAY(H2349,2),DATABASE!$AA$12:$AA$18,0))),"")</f>
        <v/>
      </c>
      <c r="K2349" s="25" t="str">
        <f>IF('DATA ACCURATE'!V2352&lt;&gt;"",'DATA ACCURATE'!V2352,"")</f>
        <v/>
      </c>
      <c r="L2349" s="80" t="str">
        <f>IF($H2349="","",IF(OR($J2349="LIBUR",AND($L2348="LIBUR",$O2348=$O2349)),"LIBUR",IF(AND(OR($L2348="LUAR JAM KERJA 1",$L2348="LUAR JAM KERJA 2"),OR(OR(AND($H2348=$H2349,AND(OR($I2349&gt;DATABASE!$J$3,$I2349&lt;DATABASE!$J$6),((DATEVALUE($H2349)+$I2349)-(DATEVALUE($H2348)+$I2348))&lt;DATABASE!$J$6)),AND($H2348=$H2349,$O2348=$O2349,OR($I2349&gt;DATABASE!$J$6,$I2349&lt;DATABASE!$J$3))),AND(($H2349-$H2348)=1,OR($I2349&lt;DATABASE!$I$6,((DATEVALUE($H2349)+$I2349)-(DATEVALUE($H2348)+$I2348))&lt;DATABASE!$J$6))),$A2349=$A2348),"LUAR JAM KERJA 2",IF(AND(OR(WEEKDAY($H2349,2)=1,WEEKDAY($H2349,2)=2,WEEKDAY($H2349,2)=3,WEEKDAY($H2349,2)=4,WEEKDAY($H2349,2)=5),$I2349&lt;=DATABASE!$J$3,$I2349&gt;=DATABASE!$I$3),"JAM KERJA",IF(AND(WEEKDAY($H2349,2)=6,$I2349&lt;=DATABASE!$J$4,$I2349&gt;=DATABASE!$I$4),"JAM KERJA","LUAR JAM KERJA 1")))))</f>
        <v/>
      </c>
      <c r="M2349" s="33" t="str">
        <f>IF('DATA ACCURATE'!T2352&lt;&gt;"",IF('DATA ACCURATE'!T2352&gt;100,'DATA ACCURATE'!T2352/10,'DATA ACCURATE'!T2352),"")</f>
        <v/>
      </c>
      <c r="N2349" t="str">
        <f>IF(M2349="","",IF(M2349&lt;=DATABASE!$I$9,"LOKAL",IF(M2349&lt;DATABASE!$J$9,"LUAR KOTA 1",IF($M2349&gt;=DATABASE!$J$9,"LUAR KOTA 2",""))))</f>
        <v/>
      </c>
      <c r="O2349" s="38" t="str">
        <f>IF('DATA ACCURATE'!L2352&lt;&gt;"",'DATA ACCURATE'!L2352,"")</f>
        <v/>
      </c>
      <c r="Q2349" s="38">
        <f t="shared" si="252"/>
        <v>0</v>
      </c>
      <c r="R2349" s="38">
        <f t="shared" si="252"/>
        <v>0</v>
      </c>
      <c r="S2349" s="38">
        <f t="shared" si="252"/>
        <v>0</v>
      </c>
      <c r="T2349" s="38">
        <f t="shared" si="252"/>
        <v>0</v>
      </c>
      <c r="U2349" s="38">
        <f t="shared" si="253"/>
        <v>0</v>
      </c>
      <c r="V2349" s="38">
        <f t="shared" si="253"/>
        <v>0</v>
      </c>
      <c r="W2349" s="38">
        <f t="shared" si="253"/>
        <v>0</v>
      </c>
      <c r="X2349" s="38">
        <f t="shared" si="254"/>
        <v>0</v>
      </c>
      <c r="Y2349" s="38">
        <f t="shared" si="254"/>
        <v>0</v>
      </c>
      <c r="Z2349" s="38">
        <f t="shared" si="254"/>
        <v>0</v>
      </c>
      <c r="AA2349" s="38">
        <f t="shared" si="254"/>
        <v>0</v>
      </c>
      <c r="AB2349" s="38">
        <f t="shared" si="255"/>
        <v>0</v>
      </c>
      <c r="AC2349" s="38">
        <f t="shared" si="256"/>
        <v>0</v>
      </c>
      <c r="AD2349" s="38" t="str">
        <f t="shared" si="257"/>
        <v>000000000000</v>
      </c>
    </row>
    <row r="2350" spans="1:30">
      <c r="A2350" s="9" t="str">
        <f>IF('DATA ACCURATE'!A2353&lt;&gt;"",'DATA ACCURATE'!A2353,"")</f>
        <v/>
      </c>
      <c r="B2350" s="9" t="str">
        <f>IF('DATA ACCURATE'!D2353&lt;&gt;"",'DATA ACCURATE'!D2353,"")</f>
        <v/>
      </c>
      <c r="C2350" s="38" t="str">
        <f>IF($AD2350="000000000000","",INDEX(DATABASE!$W$12:$W$71,MATCH($AD2350,DATABASE!$V$12:$V$71,0)))</f>
        <v/>
      </c>
      <c r="D2350" s="34" t="str">
        <f>IF(C2350="","",IF(E2350="",INDEX(DATABASE!$AF$13:$AF$62,MATCH($C2350,DATABASE!$AC$13:$AC$62,0)),IF(E2350="2x D11",INDEX(DATABASE!$AF$13:$AF$62,MATCH($C2350,DATABASE!$AC$13:$AC$62,0))+2*DATABASE!$AF$62,IF(E2350="3x D11",INDEX(DATABASE!$AF$13:$AF$62,MATCH($C2350,DATABASE!$AC$13:$AC$62,0))+3*DATABASE!$AF$62,""))))</f>
        <v/>
      </c>
      <c r="E2350" s="38" t="str">
        <f>IF(AND($K2350="Y",$G2350&lt;&gt;"UNYIL",$F2350&lt;DATABASE!$O$8),"2x D11",IF(AND($K2350="Y",$G2350&lt;&gt;"UNYIL",$F2350&gt;=DATABASE!$O$8),"3x D11",""))</f>
        <v/>
      </c>
      <c r="F2350" s="9" t="str">
        <f>IF('DATA ACCURATE'!N2353&lt;&gt;"",'DATA ACCURATE'!N2353,"")</f>
        <v/>
      </c>
      <c r="G2350" t="str">
        <f>IF(F2350="","",IF(F2350&lt;=DATABASE!$I$8,"UNYIL",IF(F2350&lt;=DATABASE!$J$8,"KECIL",IF(F2350&lt;DATABASE!$K$8,"TANGGUNG",IF(F2350&gt;=DATABASE!$K$8,"BESAR","")))))</f>
        <v/>
      </c>
      <c r="H2350" s="16" t="str">
        <f>IF('DATA ACCURATE'!J2353&lt;&gt;"",'DATA ACCURATE'!J2353,"")</f>
        <v/>
      </c>
      <c r="I2350" s="35" t="str">
        <f>IF(B2350&lt;&gt;"",IFERROR(VLOOKUP(B2350,'DATA TIMBANGAN'!G:M,7,FALSE),VLOOKUP(B2350,'DATA TIMBANGAN'!G:M,7)),"")</f>
        <v/>
      </c>
      <c r="J2350" s="25" t="str">
        <f>IF(H2350&lt;&gt;"",IFERROR(INDEX(DATABASE!$Z$19:$Z$38,MATCH(DATEVALUE(H2350),DATABASE!$AA$19:$AA$38,0)),INDEX(DATABASE!$Z$12:$Z$18,MATCH(WEEKDAY(H2350,2),DATABASE!$AA$12:$AA$18,0))),"")</f>
        <v/>
      </c>
      <c r="K2350" s="25" t="str">
        <f>IF('DATA ACCURATE'!V2353&lt;&gt;"",'DATA ACCURATE'!V2353,"")</f>
        <v/>
      </c>
      <c r="L2350" s="80" t="str">
        <f>IF($H2350="","",IF(OR($J2350="LIBUR",AND($L2349="LIBUR",$O2349=$O2350)),"LIBUR",IF(AND(OR($L2349="LUAR JAM KERJA 1",$L2349="LUAR JAM KERJA 2"),OR(OR(AND($H2349=$H2350,AND(OR($I2350&gt;DATABASE!$J$3,$I2350&lt;DATABASE!$J$6),((DATEVALUE($H2350)+$I2350)-(DATEVALUE($H2349)+$I2349))&lt;DATABASE!$J$6)),AND($H2349=$H2350,$O2349=$O2350,OR($I2350&gt;DATABASE!$J$6,$I2350&lt;DATABASE!$J$3))),AND(($H2350-$H2349)=1,OR($I2350&lt;DATABASE!$I$6,((DATEVALUE($H2350)+$I2350)-(DATEVALUE($H2349)+$I2349))&lt;DATABASE!$J$6))),$A2350=$A2349),"LUAR JAM KERJA 2",IF(AND(OR(WEEKDAY($H2350,2)=1,WEEKDAY($H2350,2)=2,WEEKDAY($H2350,2)=3,WEEKDAY($H2350,2)=4,WEEKDAY($H2350,2)=5),$I2350&lt;=DATABASE!$J$3,$I2350&gt;=DATABASE!$I$3),"JAM KERJA",IF(AND(WEEKDAY($H2350,2)=6,$I2350&lt;=DATABASE!$J$4,$I2350&gt;=DATABASE!$I$4),"JAM KERJA","LUAR JAM KERJA 1")))))</f>
        <v/>
      </c>
      <c r="M2350" s="33" t="str">
        <f>IF('DATA ACCURATE'!T2353&lt;&gt;"",IF('DATA ACCURATE'!T2353&gt;100,'DATA ACCURATE'!T2353/10,'DATA ACCURATE'!T2353),"")</f>
        <v/>
      </c>
      <c r="N2350" t="str">
        <f>IF(M2350="","",IF(M2350&lt;=DATABASE!$I$9,"LOKAL",IF(M2350&lt;DATABASE!$J$9,"LUAR KOTA 1",IF($M2350&gt;=DATABASE!$J$9,"LUAR KOTA 2",""))))</f>
        <v/>
      </c>
      <c r="O2350" s="38" t="str">
        <f>IF('DATA ACCURATE'!L2353&lt;&gt;"",'DATA ACCURATE'!L2353,"")</f>
        <v/>
      </c>
      <c r="Q2350" s="38">
        <f t="shared" si="252"/>
        <v>0</v>
      </c>
      <c r="R2350" s="38">
        <f t="shared" si="252"/>
        <v>0</v>
      </c>
      <c r="S2350" s="38">
        <f t="shared" si="252"/>
        <v>0</v>
      </c>
      <c r="T2350" s="38">
        <f t="shared" si="252"/>
        <v>0</v>
      </c>
      <c r="U2350" s="38">
        <f t="shared" si="253"/>
        <v>0</v>
      </c>
      <c r="V2350" s="38">
        <f t="shared" si="253"/>
        <v>0</v>
      </c>
      <c r="W2350" s="38">
        <f t="shared" si="253"/>
        <v>0</v>
      </c>
      <c r="X2350" s="38">
        <f t="shared" si="254"/>
        <v>0</v>
      </c>
      <c r="Y2350" s="38">
        <f t="shared" si="254"/>
        <v>0</v>
      </c>
      <c r="Z2350" s="38">
        <f t="shared" si="254"/>
        <v>0</v>
      </c>
      <c r="AA2350" s="38">
        <f t="shared" si="254"/>
        <v>0</v>
      </c>
      <c r="AB2350" s="38">
        <f t="shared" si="255"/>
        <v>0</v>
      </c>
      <c r="AC2350" s="38">
        <f t="shared" si="256"/>
        <v>0</v>
      </c>
      <c r="AD2350" s="38" t="str">
        <f t="shared" si="257"/>
        <v>000000000000</v>
      </c>
    </row>
    <row r="2351" spans="1:30">
      <c r="A2351" s="9" t="str">
        <f>IF('DATA ACCURATE'!A2354&lt;&gt;"",'DATA ACCURATE'!A2354,"")</f>
        <v/>
      </c>
      <c r="B2351" s="9" t="str">
        <f>IF('DATA ACCURATE'!D2354&lt;&gt;"",'DATA ACCURATE'!D2354,"")</f>
        <v/>
      </c>
      <c r="C2351" s="38" t="str">
        <f>IF($AD2351="000000000000","",INDEX(DATABASE!$W$12:$W$71,MATCH($AD2351,DATABASE!$V$12:$V$71,0)))</f>
        <v/>
      </c>
      <c r="D2351" s="34" t="str">
        <f>IF(C2351="","",IF(E2351="",INDEX(DATABASE!$AF$13:$AF$62,MATCH($C2351,DATABASE!$AC$13:$AC$62,0)),IF(E2351="2x D11",INDEX(DATABASE!$AF$13:$AF$62,MATCH($C2351,DATABASE!$AC$13:$AC$62,0))+2*DATABASE!$AF$62,IF(E2351="3x D11",INDEX(DATABASE!$AF$13:$AF$62,MATCH($C2351,DATABASE!$AC$13:$AC$62,0))+3*DATABASE!$AF$62,""))))</f>
        <v/>
      </c>
      <c r="E2351" s="38" t="str">
        <f>IF(AND($K2351="Y",$G2351&lt;&gt;"UNYIL",$F2351&lt;DATABASE!$O$8),"2x D11",IF(AND($K2351="Y",$G2351&lt;&gt;"UNYIL",$F2351&gt;=DATABASE!$O$8),"3x D11",""))</f>
        <v/>
      </c>
      <c r="F2351" s="9" t="str">
        <f>IF('DATA ACCURATE'!N2354&lt;&gt;"",'DATA ACCURATE'!N2354,"")</f>
        <v/>
      </c>
      <c r="G2351" t="str">
        <f>IF(F2351="","",IF(F2351&lt;=DATABASE!$I$8,"UNYIL",IF(F2351&lt;=DATABASE!$J$8,"KECIL",IF(F2351&lt;DATABASE!$K$8,"TANGGUNG",IF(F2351&gt;=DATABASE!$K$8,"BESAR","")))))</f>
        <v/>
      </c>
      <c r="H2351" s="16" t="str">
        <f>IF('DATA ACCURATE'!J2354&lt;&gt;"",'DATA ACCURATE'!J2354,"")</f>
        <v/>
      </c>
      <c r="I2351" s="35" t="str">
        <f>IF(B2351&lt;&gt;"",IFERROR(VLOOKUP(B2351,'DATA TIMBANGAN'!G:M,7,FALSE),VLOOKUP(B2351,'DATA TIMBANGAN'!G:M,7)),"")</f>
        <v/>
      </c>
      <c r="J2351" s="25" t="str">
        <f>IF(H2351&lt;&gt;"",IFERROR(INDEX(DATABASE!$Z$19:$Z$38,MATCH(DATEVALUE(H2351),DATABASE!$AA$19:$AA$38,0)),INDEX(DATABASE!$Z$12:$Z$18,MATCH(WEEKDAY(H2351,2),DATABASE!$AA$12:$AA$18,0))),"")</f>
        <v/>
      </c>
      <c r="K2351" s="25" t="str">
        <f>IF('DATA ACCURATE'!V2354&lt;&gt;"",'DATA ACCURATE'!V2354,"")</f>
        <v/>
      </c>
      <c r="L2351" s="80" t="str">
        <f>IF($H2351="","",IF(OR($J2351="LIBUR",AND($L2350="LIBUR",$O2350=$O2351)),"LIBUR",IF(AND(OR($L2350="LUAR JAM KERJA 1",$L2350="LUAR JAM KERJA 2"),OR(OR(AND($H2350=$H2351,AND(OR($I2351&gt;DATABASE!$J$3,$I2351&lt;DATABASE!$J$6),((DATEVALUE($H2351)+$I2351)-(DATEVALUE($H2350)+$I2350))&lt;DATABASE!$J$6)),AND($H2350=$H2351,$O2350=$O2351,OR($I2351&gt;DATABASE!$J$6,$I2351&lt;DATABASE!$J$3))),AND(($H2351-$H2350)=1,OR($I2351&lt;DATABASE!$I$6,((DATEVALUE($H2351)+$I2351)-(DATEVALUE($H2350)+$I2350))&lt;DATABASE!$J$6))),$A2351=$A2350),"LUAR JAM KERJA 2",IF(AND(OR(WEEKDAY($H2351,2)=1,WEEKDAY($H2351,2)=2,WEEKDAY($H2351,2)=3,WEEKDAY($H2351,2)=4,WEEKDAY($H2351,2)=5),$I2351&lt;=DATABASE!$J$3,$I2351&gt;=DATABASE!$I$3),"JAM KERJA",IF(AND(WEEKDAY($H2351,2)=6,$I2351&lt;=DATABASE!$J$4,$I2351&gt;=DATABASE!$I$4),"JAM KERJA","LUAR JAM KERJA 1")))))</f>
        <v/>
      </c>
      <c r="M2351" s="33" t="str">
        <f>IF('DATA ACCURATE'!T2354&lt;&gt;"",IF('DATA ACCURATE'!T2354&gt;100,'DATA ACCURATE'!T2354/10,'DATA ACCURATE'!T2354),"")</f>
        <v/>
      </c>
      <c r="N2351" t="str">
        <f>IF(M2351="","",IF(M2351&lt;=DATABASE!$I$9,"LOKAL",IF(M2351&lt;DATABASE!$J$9,"LUAR KOTA 1",IF($M2351&gt;=DATABASE!$J$9,"LUAR KOTA 2",""))))</f>
        <v/>
      </c>
      <c r="O2351" s="38" t="str">
        <f>IF('DATA ACCURATE'!L2354&lt;&gt;"",'DATA ACCURATE'!L2354,"")</f>
        <v/>
      </c>
      <c r="Q2351" s="38">
        <f t="shared" si="252"/>
        <v>0</v>
      </c>
      <c r="R2351" s="38">
        <f t="shared" si="252"/>
        <v>0</v>
      </c>
      <c r="S2351" s="38">
        <f t="shared" si="252"/>
        <v>0</v>
      </c>
      <c r="T2351" s="38">
        <f t="shared" si="252"/>
        <v>0</v>
      </c>
      <c r="U2351" s="38">
        <f t="shared" si="253"/>
        <v>0</v>
      </c>
      <c r="V2351" s="38">
        <f t="shared" si="253"/>
        <v>0</v>
      </c>
      <c r="W2351" s="38">
        <f t="shared" si="253"/>
        <v>0</v>
      </c>
      <c r="X2351" s="38">
        <f t="shared" si="254"/>
        <v>0</v>
      </c>
      <c r="Y2351" s="38">
        <f t="shared" si="254"/>
        <v>0</v>
      </c>
      <c r="Z2351" s="38">
        <f t="shared" si="254"/>
        <v>0</v>
      </c>
      <c r="AA2351" s="38">
        <f t="shared" si="254"/>
        <v>0</v>
      </c>
      <c r="AB2351" s="38">
        <f t="shared" si="255"/>
        <v>0</v>
      </c>
      <c r="AC2351" s="38">
        <f t="shared" si="256"/>
        <v>0</v>
      </c>
      <c r="AD2351" s="38" t="str">
        <f t="shared" si="257"/>
        <v>000000000000</v>
      </c>
    </row>
    <row r="2352" spans="1:30">
      <c r="A2352" s="9" t="str">
        <f>IF('DATA ACCURATE'!A2355&lt;&gt;"",'DATA ACCURATE'!A2355,"")</f>
        <v/>
      </c>
      <c r="B2352" s="9" t="str">
        <f>IF('DATA ACCURATE'!D2355&lt;&gt;"",'DATA ACCURATE'!D2355,"")</f>
        <v/>
      </c>
      <c r="C2352" s="38" t="str">
        <f>IF($AD2352="000000000000","",INDEX(DATABASE!$W$12:$W$71,MATCH($AD2352,DATABASE!$V$12:$V$71,0)))</f>
        <v/>
      </c>
      <c r="D2352" s="34" t="str">
        <f>IF(C2352="","",IF(E2352="",INDEX(DATABASE!$AF$13:$AF$62,MATCH($C2352,DATABASE!$AC$13:$AC$62,0)),IF(E2352="2x D11",INDEX(DATABASE!$AF$13:$AF$62,MATCH($C2352,DATABASE!$AC$13:$AC$62,0))+2*DATABASE!$AF$62,IF(E2352="3x D11",INDEX(DATABASE!$AF$13:$AF$62,MATCH($C2352,DATABASE!$AC$13:$AC$62,0))+3*DATABASE!$AF$62,""))))</f>
        <v/>
      </c>
      <c r="E2352" s="38" t="str">
        <f>IF(AND($K2352="Y",$G2352&lt;&gt;"UNYIL",$F2352&lt;DATABASE!$O$8),"2x D11",IF(AND($K2352="Y",$G2352&lt;&gt;"UNYIL",$F2352&gt;=DATABASE!$O$8),"3x D11",""))</f>
        <v/>
      </c>
      <c r="F2352" s="9" t="str">
        <f>IF('DATA ACCURATE'!N2355&lt;&gt;"",'DATA ACCURATE'!N2355,"")</f>
        <v/>
      </c>
      <c r="G2352" t="str">
        <f>IF(F2352="","",IF(F2352&lt;=DATABASE!$I$8,"UNYIL",IF(F2352&lt;=DATABASE!$J$8,"KECIL",IF(F2352&lt;DATABASE!$K$8,"TANGGUNG",IF(F2352&gt;=DATABASE!$K$8,"BESAR","")))))</f>
        <v/>
      </c>
      <c r="H2352" s="16" t="str">
        <f>IF('DATA ACCURATE'!J2355&lt;&gt;"",'DATA ACCURATE'!J2355,"")</f>
        <v/>
      </c>
      <c r="I2352" s="35" t="str">
        <f>IF(B2352&lt;&gt;"",IFERROR(VLOOKUP(B2352,'DATA TIMBANGAN'!G:M,7,FALSE),VLOOKUP(B2352,'DATA TIMBANGAN'!G:M,7)),"")</f>
        <v/>
      </c>
      <c r="J2352" s="25" t="str">
        <f>IF(H2352&lt;&gt;"",IFERROR(INDEX(DATABASE!$Z$19:$Z$38,MATCH(DATEVALUE(H2352),DATABASE!$AA$19:$AA$38,0)),INDEX(DATABASE!$Z$12:$Z$18,MATCH(WEEKDAY(H2352,2),DATABASE!$AA$12:$AA$18,0))),"")</f>
        <v/>
      </c>
      <c r="K2352" s="25" t="str">
        <f>IF('DATA ACCURATE'!V2355&lt;&gt;"",'DATA ACCURATE'!V2355,"")</f>
        <v/>
      </c>
      <c r="L2352" s="80" t="str">
        <f>IF($H2352="","",IF(OR($J2352="LIBUR",AND($L2351="LIBUR",$O2351=$O2352)),"LIBUR",IF(AND(OR($L2351="LUAR JAM KERJA 1",$L2351="LUAR JAM KERJA 2"),OR(OR(AND($H2351=$H2352,AND(OR($I2352&gt;DATABASE!$J$3,$I2352&lt;DATABASE!$J$6),((DATEVALUE($H2352)+$I2352)-(DATEVALUE($H2351)+$I2351))&lt;DATABASE!$J$6)),AND($H2351=$H2352,$O2351=$O2352,OR($I2352&gt;DATABASE!$J$6,$I2352&lt;DATABASE!$J$3))),AND(($H2352-$H2351)=1,OR($I2352&lt;DATABASE!$I$6,((DATEVALUE($H2352)+$I2352)-(DATEVALUE($H2351)+$I2351))&lt;DATABASE!$J$6))),$A2352=$A2351),"LUAR JAM KERJA 2",IF(AND(OR(WEEKDAY($H2352,2)=1,WEEKDAY($H2352,2)=2,WEEKDAY($H2352,2)=3,WEEKDAY($H2352,2)=4,WEEKDAY($H2352,2)=5),$I2352&lt;=DATABASE!$J$3,$I2352&gt;=DATABASE!$I$3),"JAM KERJA",IF(AND(WEEKDAY($H2352,2)=6,$I2352&lt;=DATABASE!$J$4,$I2352&gt;=DATABASE!$I$4),"JAM KERJA","LUAR JAM KERJA 1")))))</f>
        <v/>
      </c>
      <c r="M2352" s="33" t="str">
        <f>IF('DATA ACCURATE'!T2355&lt;&gt;"",IF('DATA ACCURATE'!T2355&gt;100,'DATA ACCURATE'!T2355/10,'DATA ACCURATE'!T2355),"")</f>
        <v/>
      </c>
      <c r="N2352" t="str">
        <f>IF(M2352="","",IF(M2352&lt;=DATABASE!$I$9,"LOKAL",IF(M2352&lt;DATABASE!$J$9,"LUAR KOTA 1",IF($M2352&gt;=DATABASE!$J$9,"LUAR KOTA 2",""))))</f>
        <v/>
      </c>
      <c r="O2352" s="38" t="str">
        <f>IF('DATA ACCURATE'!L2355&lt;&gt;"",'DATA ACCURATE'!L2355,"")</f>
        <v/>
      </c>
      <c r="Q2352" s="38">
        <f t="shared" si="252"/>
        <v>0</v>
      </c>
      <c r="R2352" s="38">
        <f t="shared" si="252"/>
        <v>0</v>
      </c>
      <c r="S2352" s="38">
        <f t="shared" si="252"/>
        <v>0</v>
      </c>
      <c r="T2352" s="38">
        <f t="shared" si="252"/>
        <v>0</v>
      </c>
      <c r="U2352" s="38">
        <f t="shared" si="253"/>
        <v>0</v>
      </c>
      <c r="V2352" s="38">
        <f t="shared" si="253"/>
        <v>0</v>
      </c>
      <c r="W2352" s="38">
        <f t="shared" si="253"/>
        <v>0</v>
      </c>
      <c r="X2352" s="38">
        <f t="shared" si="254"/>
        <v>0</v>
      </c>
      <c r="Y2352" s="38">
        <f t="shared" si="254"/>
        <v>0</v>
      </c>
      <c r="Z2352" s="38">
        <f t="shared" si="254"/>
        <v>0</v>
      </c>
      <c r="AA2352" s="38">
        <f t="shared" si="254"/>
        <v>0</v>
      </c>
      <c r="AB2352" s="38">
        <f t="shared" si="255"/>
        <v>0</v>
      </c>
      <c r="AC2352" s="38">
        <f t="shared" si="256"/>
        <v>0</v>
      </c>
      <c r="AD2352" s="38" t="str">
        <f t="shared" si="257"/>
        <v>000000000000</v>
      </c>
    </row>
    <row r="2353" spans="1:30">
      <c r="A2353" s="9" t="str">
        <f>IF('DATA ACCURATE'!A2356&lt;&gt;"",'DATA ACCURATE'!A2356,"")</f>
        <v/>
      </c>
      <c r="B2353" s="9" t="str">
        <f>IF('DATA ACCURATE'!D2356&lt;&gt;"",'DATA ACCURATE'!D2356,"")</f>
        <v/>
      </c>
      <c r="C2353" s="38" t="str">
        <f>IF($AD2353="000000000000","",INDEX(DATABASE!$W$12:$W$71,MATCH($AD2353,DATABASE!$V$12:$V$71,0)))</f>
        <v/>
      </c>
      <c r="D2353" s="34" t="str">
        <f>IF(C2353="","",IF(E2353="",INDEX(DATABASE!$AF$13:$AF$62,MATCH($C2353,DATABASE!$AC$13:$AC$62,0)),IF(E2353="2x D11",INDEX(DATABASE!$AF$13:$AF$62,MATCH($C2353,DATABASE!$AC$13:$AC$62,0))+2*DATABASE!$AF$62,IF(E2353="3x D11",INDEX(DATABASE!$AF$13:$AF$62,MATCH($C2353,DATABASE!$AC$13:$AC$62,0))+3*DATABASE!$AF$62,""))))</f>
        <v/>
      </c>
      <c r="E2353" s="38" t="str">
        <f>IF(AND($K2353="Y",$G2353&lt;&gt;"UNYIL",$F2353&lt;DATABASE!$O$8),"2x D11",IF(AND($K2353="Y",$G2353&lt;&gt;"UNYIL",$F2353&gt;=DATABASE!$O$8),"3x D11",""))</f>
        <v/>
      </c>
      <c r="F2353" s="9" t="str">
        <f>IF('DATA ACCURATE'!N2356&lt;&gt;"",'DATA ACCURATE'!N2356,"")</f>
        <v/>
      </c>
      <c r="G2353" t="str">
        <f>IF(F2353="","",IF(F2353&lt;=DATABASE!$I$8,"UNYIL",IF(F2353&lt;=DATABASE!$J$8,"KECIL",IF(F2353&lt;DATABASE!$K$8,"TANGGUNG",IF(F2353&gt;=DATABASE!$K$8,"BESAR","")))))</f>
        <v/>
      </c>
      <c r="H2353" s="16" t="str">
        <f>IF('DATA ACCURATE'!J2356&lt;&gt;"",'DATA ACCURATE'!J2356,"")</f>
        <v/>
      </c>
      <c r="I2353" s="35" t="str">
        <f>IF(B2353&lt;&gt;"",IFERROR(VLOOKUP(B2353,'DATA TIMBANGAN'!G:M,7,FALSE),VLOOKUP(B2353,'DATA TIMBANGAN'!G:M,7)),"")</f>
        <v/>
      </c>
      <c r="J2353" s="25" t="str">
        <f>IF(H2353&lt;&gt;"",IFERROR(INDEX(DATABASE!$Z$19:$Z$38,MATCH(DATEVALUE(H2353),DATABASE!$AA$19:$AA$38,0)),INDEX(DATABASE!$Z$12:$Z$18,MATCH(WEEKDAY(H2353,2),DATABASE!$AA$12:$AA$18,0))),"")</f>
        <v/>
      </c>
      <c r="K2353" s="25" t="str">
        <f>IF('DATA ACCURATE'!V2356&lt;&gt;"",'DATA ACCURATE'!V2356,"")</f>
        <v/>
      </c>
      <c r="L2353" s="80" t="str">
        <f>IF($H2353="","",IF(OR($J2353="LIBUR",AND($L2352="LIBUR",$O2352=$O2353)),"LIBUR",IF(AND(OR($L2352="LUAR JAM KERJA 1",$L2352="LUAR JAM KERJA 2"),OR(OR(AND($H2352=$H2353,AND(OR($I2353&gt;DATABASE!$J$3,$I2353&lt;DATABASE!$J$6),((DATEVALUE($H2353)+$I2353)-(DATEVALUE($H2352)+$I2352))&lt;DATABASE!$J$6)),AND($H2352=$H2353,$O2352=$O2353,OR($I2353&gt;DATABASE!$J$6,$I2353&lt;DATABASE!$J$3))),AND(($H2353-$H2352)=1,OR($I2353&lt;DATABASE!$I$6,((DATEVALUE($H2353)+$I2353)-(DATEVALUE($H2352)+$I2352))&lt;DATABASE!$J$6))),$A2353=$A2352),"LUAR JAM KERJA 2",IF(AND(OR(WEEKDAY($H2353,2)=1,WEEKDAY($H2353,2)=2,WEEKDAY($H2353,2)=3,WEEKDAY($H2353,2)=4,WEEKDAY($H2353,2)=5),$I2353&lt;=DATABASE!$J$3,$I2353&gt;=DATABASE!$I$3),"JAM KERJA",IF(AND(WEEKDAY($H2353,2)=6,$I2353&lt;=DATABASE!$J$4,$I2353&gt;=DATABASE!$I$4),"JAM KERJA","LUAR JAM KERJA 1")))))</f>
        <v/>
      </c>
      <c r="M2353" s="33" t="str">
        <f>IF('DATA ACCURATE'!T2356&lt;&gt;"",IF('DATA ACCURATE'!T2356&gt;100,'DATA ACCURATE'!T2356/10,'DATA ACCURATE'!T2356),"")</f>
        <v/>
      </c>
      <c r="N2353" t="str">
        <f>IF(M2353="","",IF(M2353&lt;=DATABASE!$I$9,"LOKAL",IF(M2353&lt;DATABASE!$J$9,"LUAR KOTA 1",IF($M2353&gt;=DATABASE!$J$9,"LUAR KOTA 2",""))))</f>
        <v/>
      </c>
      <c r="O2353" s="38" t="str">
        <f>IF('DATA ACCURATE'!L2356&lt;&gt;"",'DATA ACCURATE'!L2356,"")</f>
        <v/>
      </c>
      <c r="Q2353" s="38">
        <f t="shared" si="252"/>
        <v>0</v>
      </c>
      <c r="R2353" s="38">
        <f t="shared" si="252"/>
        <v>0</v>
      </c>
      <c r="S2353" s="38">
        <f t="shared" si="252"/>
        <v>0</v>
      </c>
      <c r="T2353" s="38">
        <f t="shared" si="252"/>
        <v>0</v>
      </c>
      <c r="U2353" s="38">
        <f t="shared" si="253"/>
        <v>0</v>
      </c>
      <c r="V2353" s="38">
        <f t="shared" si="253"/>
        <v>0</v>
      </c>
      <c r="W2353" s="38">
        <f t="shared" si="253"/>
        <v>0</v>
      </c>
      <c r="X2353" s="38">
        <f t="shared" si="254"/>
        <v>0</v>
      </c>
      <c r="Y2353" s="38">
        <f t="shared" si="254"/>
        <v>0</v>
      </c>
      <c r="Z2353" s="38">
        <f t="shared" si="254"/>
        <v>0</v>
      </c>
      <c r="AA2353" s="38">
        <f t="shared" si="254"/>
        <v>0</v>
      </c>
      <c r="AB2353" s="38">
        <f t="shared" si="255"/>
        <v>0</v>
      </c>
      <c r="AC2353" s="38">
        <f t="shared" si="256"/>
        <v>0</v>
      </c>
      <c r="AD2353" s="38" t="str">
        <f t="shared" si="257"/>
        <v>000000000000</v>
      </c>
    </row>
    <row r="2354" spans="1:30">
      <c r="A2354" s="9" t="str">
        <f>IF('DATA ACCURATE'!A2357&lt;&gt;"",'DATA ACCURATE'!A2357,"")</f>
        <v/>
      </c>
      <c r="B2354" s="9" t="str">
        <f>IF('DATA ACCURATE'!D2357&lt;&gt;"",'DATA ACCURATE'!D2357,"")</f>
        <v/>
      </c>
      <c r="C2354" s="38" t="str">
        <f>IF($AD2354="000000000000","",INDEX(DATABASE!$W$12:$W$71,MATCH($AD2354,DATABASE!$V$12:$V$71,0)))</f>
        <v/>
      </c>
      <c r="D2354" s="34" t="str">
        <f>IF(C2354="","",IF(E2354="",INDEX(DATABASE!$AF$13:$AF$62,MATCH($C2354,DATABASE!$AC$13:$AC$62,0)),IF(E2354="2x D11",INDEX(DATABASE!$AF$13:$AF$62,MATCH($C2354,DATABASE!$AC$13:$AC$62,0))+2*DATABASE!$AF$62,IF(E2354="3x D11",INDEX(DATABASE!$AF$13:$AF$62,MATCH($C2354,DATABASE!$AC$13:$AC$62,0))+3*DATABASE!$AF$62,""))))</f>
        <v/>
      </c>
      <c r="E2354" s="38" t="str">
        <f>IF(AND($K2354="Y",$G2354&lt;&gt;"UNYIL",$F2354&lt;DATABASE!$O$8),"2x D11",IF(AND($K2354="Y",$G2354&lt;&gt;"UNYIL",$F2354&gt;=DATABASE!$O$8),"3x D11",""))</f>
        <v/>
      </c>
      <c r="F2354" s="9" t="str">
        <f>IF('DATA ACCURATE'!N2357&lt;&gt;"",'DATA ACCURATE'!N2357,"")</f>
        <v/>
      </c>
      <c r="G2354" t="str">
        <f>IF(F2354="","",IF(F2354&lt;=DATABASE!$I$8,"UNYIL",IF(F2354&lt;=DATABASE!$J$8,"KECIL",IF(F2354&lt;DATABASE!$K$8,"TANGGUNG",IF(F2354&gt;=DATABASE!$K$8,"BESAR","")))))</f>
        <v/>
      </c>
      <c r="H2354" s="16" t="str">
        <f>IF('DATA ACCURATE'!J2357&lt;&gt;"",'DATA ACCURATE'!J2357,"")</f>
        <v/>
      </c>
      <c r="I2354" s="35" t="str">
        <f>IF(B2354&lt;&gt;"",IFERROR(VLOOKUP(B2354,'DATA TIMBANGAN'!G:M,7,FALSE),VLOOKUP(B2354,'DATA TIMBANGAN'!G:M,7)),"")</f>
        <v/>
      </c>
      <c r="J2354" s="25" t="str">
        <f>IF(H2354&lt;&gt;"",IFERROR(INDEX(DATABASE!$Z$19:$Z$38,MATCH(DATEVALUE(H2354),DATABASE!$AA$19:$AA$38,0)),INDEX(DATABASE!$Z$12:$Z$18,MATCH(WEEKDAY(H2354,2),DATABASE!$AA$12:$AA$18,0))),"")</f>
        <v/>
      </c>
      <c r="K2354" s="25" t="str">
        <f>IF('DATA ACCURATE'!V2357&lt;&gt;"",'DATA ACCURATE'!V2357,"")</f>
        <v/>
      </c>
      <c r="L2354" s="80" t="str">
        <f>IF($H2354="","",IF(OR($J2354="LIBUR",AND($L2353="LIBUR",$O2353=$O2354)),"LIBUR",IF(AND(OR($L2353="LUAR JAM KERJA 1",$L2353="LUAR JAM KERJA 2"),OR(OR(AND($H2353=$H2354,AND(OR($I2354&gt;DATABASE!$J$3,$I2354&lt;DATABASE!$J$6),((DATEVALUE($H2354)+$I2354)-(DATEVALUE($H2353)+$I2353))&lt;DATABASE!$J$6)),AND($H2353=$H2354,$O2353=$O2354,OR($I2354&gt;DATABASE!$J$6,$I2354&lt;DATABASE!$J$3))),AND(($H2354-$H2353)=1,OR($I2354&lt;DATABASE!$I$6,((DATEVALUE($H2354)+$I2354)-(DATEVALUE($H2353)+$I2353))&lt;DATABASE!$J$6))),$A2354=$A2353),"LUAR JAM KERJA 2",IF(AND(OR(WEEKDAY($H2354,2)=1,WEEKDAY($H2354,2)=2,WEEKDAY($H2354,2)=3,WEEKDAY($H2354,2)=4,WEEKDAY($H2354,2)=5),$I2354&lt;=DATABASE!$J$3,$I2354&gt;=DATABASE!$I$3),"JAM KERJA",IF(AND(WEEKDAY($H2354,2)=6,$I2354&lt;=DATABASE!$J$4,$I2354&gt;=DATABASE!$I$4),"JAM KERJA","LUAR JAM KERJA 1")))))</f>
        <v/>
      </c>
      <c r="M2354" s="33" t="str">
        <f>IF('DATA ACCURATE'!T2357&lt;&gt;"",IF('DATA ACCURATE'!T2357&gt;100,'DATA ACCURATE'!T2357/10,'DATA ACCURATE'!T2357),"")</f>
        <v/>
      </c>
      <c r="N2354" t="str">
        <f>IF(M2354="","",IF(M2354&lt;=DATABASE!$I$9,"LOKAL",IF(M2354&lt;DATABASE!$J$9,"LUAR KOTA 1",IF($M2354&gt;=DATABASE!$J$9,"LUAR KOTA 2",""))))</f>
        <v/>
      </c>
      <c r="O2354" s="38" t="str">
        <f>IF('DATA ACCURATE'!L2357&lt;&gt;"",'DATA ACCURATE'!L2357,"")</f>
        <v/>
      </c>
      <c r="Q2354" s="38">
        <f t="shared" si="252"/>
        <v>0</v>
      </c>
      <c r="R2354" s="38">
        <f t="shared" si="252"/>
        <v>0</v>
      </c>
      <c r="S2354" s="38">
        <f t="shared" si="252"/>
        <v>0</v>
      </c>
      <c r="T2354" s="38">
        <f t="shared" si="252"/>
        <v>0</v>
      </c>
      <c r="U2354" s="38">
        <f t="shared" si="253"/>
        <v>0</v>
      </c>
      <c r="V2354" s="38">
        <f t="shared" si="253"/>
        <v>0</v>
      </c>
      <c r="W2354" s="38">
        <f t="shared" si="253"/>
        <v>0</v>
      </c>
      <c r="X2354" s="38">
        <f t="shared" si="254"/>
        <v>0</v>
      </c>
      <c r="Y2354" s="38">
        <f t="shared" si="254"/>
        <v>0</v>
      </c>
      <c r="Z2354" s="38">
        <f t="shared" si="254"/>
        <v>0</v>
      </c>
      <c r="AA2354" s="38">
        <f t="shared" si="254"/>
        <v>0</v>
      </c>
      <c r="AB2354" s="38">
        <f t="shared" si="255"/>
        <v>0</v>
      </c>
      <c r="AC2354" s="38">
        <f t="shared" si="256"/>
        <v>0</v>
      </c>
      <c r="AD2354" s="38" t="str">
        <f t="shared" si="257"/>
        <v>000000000000</v>
      </c>
    </row>
    <row r="2355" spans="1:30">
      <c r="A2355" s="9" t="str">
        <f>IF('DATA ACCURATE'!A2358&lt;&gt;"",'DATA ACCURATE'!A2358,"")</f>
        <v/>
      </c>
      <c r="B2355" s="9" t="str">
        <f>IF('DATA ACCURATE'!D2358&lt;&gt;"",'DATA ACCURATE'!D2358,"")</f>
        <v/>
      </c>
      <c r="C2355" s="38" t="str">
        <f>IF($AD2355="000000000000","",INDEX(DATABASE!$W$12:$W$71,MATCH($AD2355,DATABASE!$V$12:$V$71,0)))</f>
        <v/>
      </c>
      <c r="D2355" s="34" t="str">
        <f>IF(C2355="","",IF(E2355="",INDEX(DATABASE!$AF$13:$AF$62,MATCH($C2355,DATABASE!$AC$13:$AC$62,0)),IF(E2355="2x D11",INDEX(DATABASE!$AF$13:$AF$62,MATCH($C2355,DATABASE!$AC$13:$AC$62,0))+2*DATABASE!$AF$62,IF(E2355="3x D11",INDEX(DATABASE!$AF$13:$AF$62,MATCH($C2355,DATABASE!$AC$13:$AC$62,0))+3*DATABASE!$AF$62,""))))</f>
        <v/>
      </c>
      <c r="E2355" s="38" t="str">
        <f>IF(AND($K2355="Y",$G2355&lt;&gt;"UNYIL",$F2355&lt;DATABASE!$O$8),"2x D11",IF(AND($K2355="Y",$G2355&lt;&gt;"UNYIL",$F2355&gt;=DATABASE!$O$8),"3x D11",""))</f>
        <v/>
      </c>
      <c r="F2355" s="9" t="str">
        <f>IF('DATA ACCURATE'!N2358&lt;&gt;"",'DATA ACCURATE'!N2358,"")</f>
        <v/>
      </c>
      <c r="G2355" t="str">
        <f>IF(F2355="","",IF(F2355&lt;=DATABASE!$I$8,"UNYIL",IF(F2355&lt;=DATABASE!$J$8,"KECIL",IF(F2355&lt;DATABASE!$K$8,"TANGGUNG",IF(F2355&gt;=DATABASE!$K$8,"BESAR","")))))</f>
        <v/>
      </c>
      <c r="H2355" s="16" t="str">
        <f>IF('DATA ACCURATE'!J2358&lt;&gt;"",'DATA ACCURATE'!J2358,"")</f>
        <v/>
      </c>
      <c r="I2355" s="35" t="str">
        <f>IF(B2355&lt;&gt;"",IFERROR(VLOOKUP(B2355,'DATA TIMBANGAN'!G:M,7,FALSE),VLOOKUP(B2355,'DATA TIMBANGAN'!G:M,7)),"")</f>
        <v/>
      </c>
      <c r="J2355" s="25" t="str">
        <f>IF(H2355&lt;&gt;"",IFERROR(INDEX(DATABASE!$Z$19:$Z$38,MATCH(DATEVALUE(H2355),DATABASE!$AA$19:$AA$38,0)),INDEX(DATABASE!$Z$12:$Z$18,MATCH(WEEKDAY(H2355,2),DATABASE!$AA$12:$AA$18,0))),"")</f>
        <v/>
      </c>
      <c r="K2355" s="25" t="str">
        <f>IF('DATA ACCURATE'!V2358&lt;&gt;"",'DATA ACCURATE'!V2358,"")</f>
        <v/>
      </c>
      <c r="L2355" s="80" t="str">
        <f>IF($H2355="","",IF(OR($J2355="LIBUR",AND($L2354="LIBUR",$O2354=$O2355)),"LIBUR",IF(AND(OR($L2354="LUAR JAM KERJA 1",$L2354="LUAR JAM KERJA 2"),OR(OR(AND($H2354=$H2355,AND(OR($I2355&gt;DATABASE!$J$3,$I2355&lt;DATABASE!$J$6),((DATEVALUE($H2355)+$I2355)-(DATEVALUE($H2354)+$I2354))&lt;DATABASE!$J$6)),AND($H2354=$H2355,$O2354=$O2355,OR($I2355&gt;DATABASE!$J$6,$I2355&lt;DATABASE!$J$3))),AND(($H2355-$H2354)=1,OR($I2355&lt;DATABASE!$I$6,((DATEVALUE($H2355)+$I2355)-(DATEVALUE($H2354)+$I2354))&lt;DATABASE!$J$6))),$A2355=$A2354),"LUAR JAM KERJA 2",IF(AND(OR(WEEKDAY($H2355,2)=1,WEEKDAY($H2355,2)=2,WEEKDAY($H2355,2)=3,WEEKDAY($H2355,2)=4,WEEKDAY($H2355,2)=5),$I2355&lt;=DATABASE!$J$3,$I2355&gt;=DATABASE!$I$3),"JAM KERJA",IF(AND(WEEKDAY($H2355,2)=6,$I2355&lt;=DATABASE!$J$4,$I2355&gt;=DATABASE!$I$4),"JAM KERJA","LUAR JAM KERJA 1")))))</f>
        <v/>
      </c>
      <c r="M2355" s="33" t="str">
        <f>IF('DATA ACCURATE'!T2358&lt;&gt;"",IF('DATA ACCURATE'!T2358&gt;100,'DATA ACCURATE'!T2358/10,'DATA ACCURATE'!T2358),"")</f>
        <v/>
      </c>
      <c r="N2355" t="str">
        <f>IF(M2355="","",IF(M2355&lt;=DATABASE!$I$9,"LOKAL",IF(M2355&lt;DATABASE!$J$9,"LUAR KOTA 1",IF($M2355&gt;=DATABASE!$J$9,"LUAR KOTA 2",""))))</f>
        <v/>
      </c>
      <c r="O2355" s="38" t="str">
        <f>IF('DATA ACCURATE'!L2358&lt;&gt;"",'DATA ACCURATE'!L2358,"")</f>
        <v/>
      </c>
      <c r="Q2355" s="38">
        <f t="shared" si="252"/>
        <v>0</v>
      </c>
      <c r="R2355" s="38">
        <f t="shared" si="252"/>
        <v>0</v>
      </c>
      <c r="S2355" s="38">
        <f t="shared" si="252"/>
        <v>0</v>
      </c>
      <c r="T2355" s="38">
        <f t="shared" si="252"/>
        <v>0</v>
      </c>
      <c r="U2355" s="38">
        <f t="shared" si="253"/>
        <v>0</v>
      </c>
      <c r="V2355" s="38">
        <f t="shared" si="253"/>
        <v>0</v>
      </c>
      <c r="W2355" s="38">
        <f t="shared" si="253"/>
        <v>0</v>
      </c>
      <c r="X2355" s="38">
        <f t="shared" si="254"/>
        <v>0</v>
      </c>
      <c r="Y2355" s="38">
        <f t="shared" si="254"/>
        <v>0</v>
      </c>
      <c r="Z2355" s="38">
        <f t="shared" si="254"/>
        <v>0</v>
      </c>
      <c r="AA2355" s="38">
        <f t="shared" si="254"/>
        <v>0</v>
      </c>
      <c r="AB2355" s="38">
        <f t="shared" si="255"/>
        <v>0</v>
      </c>
      <c r="AC2355" s="38">
        <f t="shared" si="256"/>
        <v>0</v>
      </c>
      <c r="AD2355" s="38" t="str">
        <f t="shared" si="257"/>
        <v>000000000000</v>
      </c>
    </row>
    <row r="2356" spans="1:30">
      <c r="A2356" s="9" t="str">
        <f>IF('DATA ACCURATE'!A2359&lt;&gt;"",'DATA ACCURATE'!A2359,"")</f>
        <v/>
      </c>
      <c r="B2356" s="9" t="str">
        <f>IF('DATA ACCURATE'!D2359&lt;&gt;"",'DATA ACCURATE'!D2359,"")</f>
        <v/>
      </c>
      <c r="C2356" s="38" t="str">
        <f>IF($AD2356="000000000000","",INDEX(DATABASE!$W$12:$W$71,MATCH($AD2356,DATABASE!$V$12:$V$71,0)))</f>
        <v/>
      </c>
      <c r="D2356" s="34" t="str">
        <f>IF(C2356="","",IF(E2356="",INDEX(DATABASE!$AF$13:$AF$62,MATCH($C2356,DATABASE!$AC$13:$AC$62,0)),IF(E2356="2x D11",INDEX(DATABASE!$AF$13:$AF$62,MATCH($C2356,DATABASE!$AC$13:$AC$62,0))+2*DATABASE!$AF$62,IF(E2356="3x D11",INDEX(DATABASE!$AF$13:$AF$62,MATCH($C2356,DATABASE!$AC$13:$AC$62,0))+3*DATABASE!$AF$62,""))))</f>
        <v/>
      </c>
      <c r="E2356" s="38" t="str">
        <f>IF(AND($K2356="Y",$G2356&lt;&gt;"UNYIL",$F2356&lt;DATABASE!$O$8),"2x D11",IF(AND($K2356="Y",$G2356&lt;&gt;"UNYIL",$F2356&gt;=DATABASE!$O$8),"3x D11",""))</f>
        <v/>
      </c>
      <c r="F2356" s="9" t="str">
        <f>IF('DATA ACCURATE'!N2359&lt;&gt;"",'DATA ACCURATE'!N2359,"")</f>
        <v/>
      </c>
      <c r="G2356" t="str">
        <f>IF(F2356="","",IF(F2356&lt;=DATABASE!$I$8,"UNYIL",IF(F2356&lt;=DATABASE!$J$8,"KECIL",IF(F2356&lt;DATABASE!$K$8,"TANGGUNG",IF(F2356&gt;=DATABASE!$K$8,"BESAR","")))))</f>
        <v/>
      </c>
      <c r="H2356" s="16" t="str">
        <f>IF('DATA ACCURATE'!J2359&lt;&gt;"",'DATA ACCURATE'!J2359,"")</f>
        <v/>
      </c>
      <c r="I2356" s="35" t="str">
        <f>IF(B2356&lt;&gt;"",IFERROR(VLOOKUP(B2356,'DATA TIMBANGAN'!G:M,7,FALSE),VLOOKUP(B2356,'DATA TIMBANGAN'!G:M,7)),"")</f>
        <v/>
      </c>
      <c r="J2356" s="25" t="str">
        <f>IF(H2356&lt;&gt;"",IFERROR(INDEX(DATABASE!$Z$19:$Z$38,MATCH(DATEVALUE(H2356),DATABASE!$AA$19:$AA$38,0)),INDEX(DATABASE!$Z$12:$Z$18,MATCH(WEEKDAY(H2356,2),DATABASE!$AA$12:$AA$18,0))),"")</f>
        <v/>
      </c>
      <c r="K2356" s="25" t="str">
        <f>IF('DATA ACCURATE'!V2359&lt;&gt;"",'DATA ACCURATE'!V2359,"")</f>
        <v/>
      </c>
      <c r="L2356" s="80" t="str">
        <f>IF($H2356="","",IF(OR($J2356="LIBUR",AND($L2355="LIBUR",$O2355=$O2356)),"LIBUR",IF(AND(OR($L2355="LUAR JAM KERJA 1",$L2355="LUAR JAM KERJA 2"),OR(OR(AND($H2355=$H2356,AND(OR($I2356&gt;DATABASE!$J$3,$I2356&lt;DATABASE!$J$6),((DATEVALUE($H2356)+$I2356)-(DATEVALUE($H2355)+$I2355))&lt;DATABASE!$J$6)),AND($H2355=$H2356,$O2355=$O2356,OR($I2356&gt;DATABASE!$J$6,$I2356&lt;DATABASE!$J$3))),AND(($H2356-$H2355)=1,OR($I2356&lt;DATABASE!$I$6,((DATEVALUE($H2356)+$I2356)-(DATEVALUE($H2355)+$I2355))&lt;DATABASE!$J$6))),$A2356=$A2355),"LUAR JAM KERJA 2",IF(AND(OR(WEEKDAY($H2356,2)=1,WEEKDAY($H2356,2)=2,WEEKDAY($H2356,2)=3,WEEKDAY($H2356,2)=4,WEEKDAY($H2356,2)=5),$I2356&lt;=DATABASE!$J$3,$I2356&gt;=DATABASE!$I$3),"JAM KERJA",IF(AND(WEEKDAY($H2356,2)=6,$I2356&lt;=DATABASE!$J$4,$I2356&gt;=DATABASE!$I$4),"JAM KERJA","LUAR JAM KERJA 1")))))</f>
        <v/>
      </c>
      <c r="M2356" s="33" t="str">
        <f>IF('DATA ACCURATE'!T2359&lt;&gt;"",IF('DATA ACCURATE'!T2359&gt;100,'DATA ACCURATE'!T2359/10,'DATA ACCURATE'!T2359),"")</f>
        <v/>
      </c>
      <c r="N2356" t="str">
        <f>IF(M2356="","",IF(M2356&lt;=DATABASE!$I$9,"LOKAL",IF(M2356&lt;DATABASE!$J$9,"LUAR KOTA 1",IF($M2356&gt;=DATABASE!$J$9,"LUAR KOTA 2",""))))</f>
        <v/>
      </c>
      <c r="O2356" s="38" t="str">
        <f>IF('DATA ACCURATE'!L2359&lt;&gt;"",'DATA ACCURATE'!L2359,"")</f>
        <v/>
      </c>
      <c r="Q2356" s="38">
        <f t="shared" si="252"/>
        <v>0</v>
      </c>
      <c r="R2356" s="38">
        <f t="shared" si="252"/>
        <v>0</v>
      </c>
      <c r="S2356" s="38">
        <f t="shared" si="252"/>
        <v>0</v>
      </c>
      <c r="T2356" s="38">
        <f t="shared" si="252"/>
        <v>0</v>
      </c>
      <c r="U2356" s="38">
        <f t="shared" si="253"/>
        <v>0</v>
      </c>
      <c r="V2356" s="38">
        <f t="shared" si="253"/>
        <v>0</v>
      </c>
      <c r="W2356" s="38">
        <f t="shared" si="253"/>
        <v>0</v>
      </c>
      <c r="X2356" s="38">
        <f t="shared" si="254"/>
        <v>0</v>
      </c>
      <c r="Y2356" s="38">
        <f t="shared" si="254"/>
        <v>0</v>
      </c>
      <c r="Z2356" s="38">
        <f t="shared" si="254"/>
        <v>0</v>
      </c>
      <c r="AA2356" s="38">
        <f t="shared" si="254"/>
        <v>0</v>
      </c>
      <c r="AB2356" s="38">
        <f t="shared" si="255"/>
        <v>0</v>
      </c>
      <c r="AC2356" s="38">
        <f t="shared" si="256"/>
        <v>0</v>
      </c>
      <c r="AD2356" s="38" t="str">
        <f t="shared" si="257"/>
        <v>000000000000</v>
      </c>
    </row>
    <row r="2357" spans="1:30">
      <c r="A2357" s="9" t="str">
        <f>IF('DATA ACCURATE'!A2360&lt;&gt;"",'DATA ACCURATE'!A2360,"")</f>
        <v/>
      </c>
      <c r="B2357" s="9" t="str">
        <f>IF('DATA ACCURATE'!D2360&lt;&gt;"",'DATA ACCURATE'!D2360,"")</f>
        <v/>
      </c>
      <c r="C2357" s="38" t="str">
        <f>IF($AD2357="000000000000","",INDEX(DATABASE!$W$12:$W$71,MATCH($AD2357,DATABASE!$V$12:$V$71,0)))</f>
        <v/>
      </c>
      <c r="D2357" s="34" t="str">
        <f>IF(C2357="","",IF(E2357="",INDEX(DATABASE!$AF$13:$AF$62,MATCH($C2357,DATABASE!$AC$13:$AC$62,0)),IF(E2357="2x D11",INDEX(DATABASE!$AF$13:$AF$62,MATCH($C2357,DATABASE!$AC$13:$AC$62,0))+2*DATABASE!$AF$62,IF(E2357="3x D11",INDEX(DATABASE!$AF$13:$AF$62,MATCH($C2357,DATABASE!$AC$13:$AC$62,0))+3*DATABASE!$AF$62,""))))</f>
        <v/>
      </c>
      <c r="E2357" s="38" t="str">
        <f>IF(AND($K2357="Y",$G2357&lt;&gt;"UNYIL",$F2357&lt;DATABASE!$O$8),"2x D11",IF(AND($K2357="Y",$G2357&lt;&gt;"UNYIL",$F2357&gt;=DATABASE!$O$8),"3x D11",""))</f>
        <v/>
      </c>
      <c r="F2357" s="9" t="str">
        <f>IF('DATA ACCURATE'!N2360&lt;&gt;"",'DATA ACCURATE'!N2360,"")</f>
        <v/>
      </c>
      <c r="G2357" t="str">
        <f>IF(F2357="","",IF(F2357&lt;=DATABASE!$I$8,"UNYIL",IF(F2357&lt;=DATABASE!$J$8,"KECIL",IF(F2357&lt;DATABASE!$K$8,"TANGGUNG",IF(F2357&gt;=DATABASE!$K$8,"BESAR","")))))</f>
        <v/>
      </c>
      <c r="H2357" s="16" t="str">
        <f>IF('DATA ACCURATE'!J2360&lt;&gt;"",'DATA ACCURATE'!J2360,"")</f>
        <v/>
      </c>
      <c r="I2357" s="35" t="str">
        <f>IF(B2357&lt;&gt;"",IFERROR(VLOOKUP(B2357,'DATA TIMBANGAN'!G:M,7,FALSE),VLOOKUP(B2357,'DATA TIMBANGAN'!G:M,7)),"")</f>
        <v/>
      </c>
      <c r="J2357" s="25" t="str">
        <f>IF(H2357&lt;&gt;"",IFERROR(INDEX(DATABASE!$Z$19:$Z$38,MATCH(DATEVALUE(H2357),DATABASE!$AA$19:$AA$38,0)),INDEX(DATABASE!$Z$12:$Z$18,MATCH(WEEKDAY(H2357,2),DATABASE!$AA$12:$AA$18,0))),"")</f>
        <v/>
      </c>
      <c r="K2357" s="25" t="str">
        <f>IF('DATA ACCURATE'!V2360&lt;&gt;"",'DATA ACCURATE'!V2360,"")</f>
        <v/>
      </c>
      <c r="L2357" s="80" t="str">
        <f>IF($H2357="","",IF(OR($J2357="LIBUR",AND($L2356="LIBUR",$O2356=$O2357)),"LIBUR",IF(AND(OR($L2356="LUAR JAM KERJA 1",$L2356="LUAR JAM KERJA 2"),OR(OR(AND($H2356=$H2357,AND(OR($I2357&gt;DATABASE!$J$3,$I2357&lt;DATABASE!$J$6),((DATEVALUE($H2357)+$I2357)-(DATEVALUE($H2356)+$I2356))&lt;DATABASE!$J$6)),AND($H2356=$H2357,$O2356=$O2357,OR($I2357&gt;DATABASE!$J$6,$I2357&lt;DATABASE!$J$3))),AND(($H2357-$H2356)=1,OR($I2357&lt;DATABASE!$I$6,((DATEVALUE($H2357)+$I2357)-(DATEVALUE($H2356)+$I2356))&lt;DATABASE!$J$6))),$A2357=$A2356),"LUAR JAM KERJA 2",IF(AND(OR(WEEKDAY($H2357,2)=1,WEEKDAY($H2357,2)=2,WEEKDAY($H2357,2)=3,WEEKDAY($H2357,2)=4,WEEKDAY($H2357,2)=5),$I2357&lt;=DATABASE!$J$3,$I2357&gt;=DATABASE!$I$3),"JAM KERJA",IF(AND(WEEKDAY($H2357,2)=6,$I2357&lt;=DATABASE!$J$4,$I2357&gt;=DATABASE!$I$4),"JAM KERJA","LUAR JAM KERJA 1")))))</f>
        <v/>
      </c>
      <c r="M2357" s="33" t="str">
        <f>IF('DATA ACCURATE'!T2360&lt;&gt;"",IF('DATA ACCURATE'!T2360&gt;100,'DATA ACCURATE'!T2360/10,'DATA ACCURATE'!T2360),"")</f>
        <v/>
      </c>
      <c r="N2357" t="str">
        <f>IF(M2357="","",IF(M2357&lt;=DATABASE!$I$9,"LOKAL",IF(M2357&lt;DATABASE!$J$9,"LUAR KOTA 1",IF($M2357&gt;=DATABASE!$J$9,"LUAR KOTA 2",""))))</f>
        <v/>
      </c>
      <c r="O2357" s="38" t="str">
        <f>IF('DATA ACCURATE'!L2360&lt;&gt;"",'DATA ACCURATE'!L2360,"")</f>
        <v/>
      </c>
      <c r="Q2357" s="38">
        <f t="shared" si="252"/>
        <v>0</v>
      </c>
      <c r="R2357" s="38">
        <f t="shared" si="252"/>
        <v>0</v>
      </c>
      <c r="S2357" s="38">
        <f t="shared" si="252"/>
        <v>0</v>
      </c>
      <c r="T2357" s="38">
        <f t="shared" si="252"/>
        <v>0</v>
      </c>
      <c r="U2357" s="38">
        <f t="shared" si="253"/>
        <v>0</v>
      </c>
      <c r="V2357" s="38">
        <f t="shared" si="253"/>
        <v>0</v>
      </c>
      <c r="W2357" s="38">
        <f t="shared" si="253"/>
        <v>0</v>
      </c>
      <c r="X2357" s="38">
        <f t="shared" si="254"/>
        <v>0</v>
      </c>
      <c r="Y2357" s="38">
        <f t="shared" si="254"/>
        <v>0</v>
      </c>
      <c r="Z2357" s="38">
        <f t="shared" si="254"/>
        <v>0</v>
      </c>
      <c r="AA2357" s="38">
        <f t="shared" si="254"/>
        <v>0</v>
      </c>
      <c r="AB2357" s="38">
        <f t="shared" si="255"/>
        <v>0</v>
      </c>
      <c r="AC2357" s="38">
        <f t="shared" si="256"/>
        <v>0</v>
      </c>
      <c r="AD2357" s="38" t="str">
        <f t="shared" si="257"/>
        <v>000000000000</v>
      </c>
    </row>
    <row r="2358" spans="1:30">
      <c r="A2358" s="9" t="str">
        <f>IF('DATA ACCURATE'!A2361&lt;&gt;"",'DATA ACCURATE'!A2361,"")</f>
        <v/>
      </c>
      <c r="B2358" s="9" t="str">
        <f>IF('DATA ACCURATE'!D2361&lt;&gt;"",'DATA ACCURATE'!D2361,"")</f>
        <v/>
      </c>
      <c r="C2358" s="38" t="str">
        <f>IF($AD2358="000000000000","",INDEX(DATABASE!$W$12:$W$71,MATCH($AD2358,DATABASE!$V$12:$V$71,0)))</f>
        <v/>
      </c>
      <c r="D2358" s="34" t="str">
        <f>IF(C2358="","",IF(E2358="",INDEX(DATABASE!$AF$13:$AF$62,MATCH($C2358,DATABASE!$AC$13:$AC$62,0)),IF(E2358="2x D11",INDEX(DATABASE!$AF$13:$AF$62,MATCH($C2358,DATABASE!$AC$13:$AC$62,0))+2*DATABASE!$AF$62,IF(E2358="3x D11",INDEX(DATABASE!$AF$13:$AF$62,MATCH($C2358,DATABASE!$AC$13:$AC$62,0))+3*DATABASE!$AF$62,""))))</f>
        <v/>
      </c>
      <c r="E2358" s="38" t="str">
        <f>IF(AND($K2358="Y",$G2358&lt;&gt;"UNYIL",$F2358&lt;DATABASE!$O$8),"2x D11",IF(AND($K2358="Y",$G2358&lt;&gt;"UNYIL",$F2358&gt;=DATABASE!$O$8),"3x D11",""))</f>
        <v/>
      </c>
      <c r="F2358" s="9" t="str">
        <f>IF('DATA ACCURATE'!N2361&lt;&gt;"",'DATA ACCURATE'!N2361,"")</f>
        <v/>
      </c>
      <c r="G2358" t="str">
        <f>IF(F2358="","",IF(F2358&lt;=DATABASE!$I$8,"UNYIL",IF(F2358&lt;=DATABASE!$J$8,"KECIL",IF(F2358&lt;DATABASE!$K$8,"TANGGUNG",IF(F2358&gt;=DATABASE!$K$8,"BESAR","")))))</f>
        <v/>
      </c>
      <c r="H2358" s="16" t="str">
        <f>IF('DATA ACCURATE'!J2361&lt;&gt;"",'DATA ACCURATE'!J2361,"")</f>
        <v/>
      </c>
      <c r="I2358" s="35" t="str">
        <f>IF(B2358&lt;&gt;"",IFERROR(VLOOKUP(B2358,'DATA TIMBANGAN'!G:M,7,FALSE),VLOOKUP(B2358,'DATA TIMBANGAN'!G:M,7)),"")</f>
        <v/>
      </c>
      <c r="J2358" s="25" t="str">
        <f>IF(H2358&lt;&gt;"",IFERROR(INDEX(DATABASE!$Z$19:$Z$38,MATCH(DATEVALUE(H2358),DATABASE!$AA$19:$AA$38,0)),INDEX(DATABASE!$Z$12:$Z$18,MATCH(WEEKDAY(H2358,2),DATABASE!$AA$12:$AA$18,0))),"")</f>
        <v/>
      </c>
      <c r="K2358" s="25" t="str">
        <f>IF('DATA ACCURATE'!V2361&lt;&gt;"",'DATA ACCURATE'!V2361,"")</f>
        <v/>
      </c>
      <c r="L2358" s="80" t="str">
        <f>IF($H2358="","",IF(OR($J2358="LIBUR",AND($L2357="LIBUR",$O2357=$O2358)),"LIBUR",IF(AND(OR($L2357="LUAR JAM KERJA 1",$L2357="LUAR JAM KERJA 2"),OR(OR(AND($H2357=$H2358,AND(OR($I2358&gt;DATABASE!$J$3,$I2358&lt;DATABASE!$J$6),((DATEVALUE($H2358)+$I2358)-(DATEVALUE($H2357)+$I2357))&lt;DATABASE!$J$6)),AND($H2357=$H2358,$O2357=$O2358,OR($I2358&gt;DATABASE!$J$6,$I2358&lt;DATABASE!$J$3))),AND(($H2358-$H2357)=1,OR($I2358&lt;DATABASE!$I$6,((DATEVALUE($H2358)+$I2358)-(DATEVALUE($H2357)+$I2357))&lt;DATABASE!$J$6))),$A2358=$A2357),"LUAR JAM KERJA 2",IF(AND(OR(WEEKDAY($H2358,2)=1,WEEKDAY($H2358,2)=2,WEEKDAY($H2358,2)=3,WEEKDAY($H2358,2)=4,WEEKDAY($H2358,2)=5),$I2358&lt;=DATABASE!$J$3,$I2358&gt;=DATABASE!$I$3),"JAM KERJA",IF(AND(WEEKDAY($H2358,2)=6,$I2358&lt;=DATABASE!$J$4,$I2358&gt;=DATABASE!$I$4),"JAM KERJA","LUAR JAM KERJA 1")))))</f>
        <v/>
      </c>
      <c r="M2358" s="33" t="str">
        <f>IF('DATA ACCURATE'!T2361&lt;&gt;"",IF('DATA ACCURATE'!T2361&gt;100,'DATA ACCURATE'!T2361/10,'DATA ACCURATE'!T2361),"")</f>
        <v/>
      </c>
      <c r="N2358" t="str">
        <f>IF(M2358="","",IF(M2358&lt;=DATABASE!$I$9,"LOKAL",IF(M2358&lt;DATABASE!$J$9,"LUAR KOTA 1",IF($M2358&gt;=DATABASE!$J$9,"LUAR KOTA 2",""))))</f>
        <v/>
      </c>
      <c r="O2358" s="38" t="str">
        <f>IF('DATA ACCURATE'!L2361&lt;&gt;"",'DATA ACCURATE'!L2361,"")</f>
        <v/>
      </c>
      <c r="Q2358" s="38">
        <f t="shared" si="252"/>
        <v>0</v>
      </c>
      <c r="R2358" s="38">
        <f t="shared" si="252"/>
        <v>0</v>
      </c>
      <c r="S2358" s="38">
        <f t="shared" si="252"/>
        <v>0</v>
      </c>
      <c r="T2358" s="38">
        <f t="shared" si="252"/>
        <v>0</v>
      </c>
      <c r="U2358" s="38">
        <f t="shared" si="253"/>
        <v>0</v>
      </c>
      <c r="V2358" s="38">
        <f t="shared" si="253"/>
        <v>0</v>
      </c>
      <c r="W2358" s="38">
        <f t="shared" si="253"/>
        <v>0</v>
      </c>
      <c r="X2358" s="38">
        <f t="shared" si="254"/>
        <v>0</v>
      </c>
      <c r="Y2358" s="38">
        <f t="shared" si="254"/>
        <v>0</v>
      </c>
      <c r="Z2358" s="38">
        <f t="shared" si="254"/>
        <v>0</v>
      </c>
      <c r="AA2358" s="38">
        <f t="shared" si="254"/>
        <v>0</v>
      </c>
      <c r="AB2358" s="38">
        <f t="shared" si="255"/>
        <v>0</v>
      </c>
      <c r="AC2358" s="38">
        <f t="shared" si="256"/>
        <v>0</v>
      </c>
      <c r="AD2358" s="38" t="str">
        <f t="shared" si="257"/>
        <v>000000000000</v>
      </c>
    </row>
    <row r="2359" spans="1:30">
      <c r="A2359" s="9" t="str">
        <f>IF('DATA ACCURATE'!A2362&lt;&gt;"",'DATA ACCURATE'!A2362,"")</f>
        <v/>
      </c>
      <c r="B2359" s="9" t="str">
        <f>IF('DATA ACCURATE'!D2362&lt;&gt;"",'DATA ACCURATE'!D2362,"")</f>
        <v/>
      </c>
      <c r="C2359" s="38" t="str">
        <f>IF($AD2359="000000000000","",INDEX(DATABASE!$W$12:$W$71,MATCH($AD2359,DATABASE!$V$12:$V$71,0)))</f>
        <v/>
      </c>
      <c r="D2359" s="34" t="str">
        <f>IF(C2359="","",IF(E2359="",INDEX(DATABASE!$AF$13:$AF$62,MATCH($C2359,DATABASE!$AC$13:$AC$62,0)),IF(E2359="2x D11",INDEX(DATABASE!$AF$13:$AF$62,MATCH($C2359,DATABASE!$AC$13:$AC$62,0))+2*DATABASE!$AF$62,IF(E2359="3x D11",INDEX(DATABASE!$AF$13:$AF$62,MATCH($C2359,DATABASE!$AC$13:$AC$62,0))+3*DATABASE!$AF$62,""))))</f>
        <v/>
      </c>
      <c r="E2359" s="38" t="str">
        <f>IF(AND($K2359="Y",$G2359&lt;&gt;"UNYIL",$F2359&lt;DATABASE!$O$8),"2x D11",IF(AND($K2359="Y",$G2359&lt;&gt;"UNYIL",$F2359&gt;=DATABASE!$O$8),"3x D11",""))</f>
        <v/>
      </c>
      <c r="F2359" s="9" t="str">
        <f>IF('DATA ACCURATE'!N2362&lt;&gt;"",'DATA ACCURATE'!N2362,"")</f>
        <v/>
      </c>
      <c r="G2359" t="str">
        <f>IF(F2359="","",IF(F2359&lt;=DATABASE!$I$8,"UNYIL",IF(F2359&lt;=DATABASE!$J$8,"KECIL",IF(F2359&lt;DATABASE!$K$8,"TANGGUNG",IF(F2359&gt;=DATABASE!$K$8,"BESAR","")))))</f>
        <v/>
      </c>
      <c r="H2359" s="16" t="str">
        <f>IF('DATA ACCURATE'!J2362&lt;&gt;"",'DATA ACCURATE'!J2362,"")</f>
        <v/>
      </c>
      <c r="I2359" s="35" t="str">
        <f>IF(B2359&lt;&gt;"",IFERROR(VLOOKUP(B2359,'DATA TIMBANGAN'!G:M,7,FALSE),VLOOKUP(B2359,'DATA TIMBANGAN'!G:M,7)),"")</f>
        <v/>
      </c>
      <c r="J2359" s="25" t="str">
        <f>IF(H2359&lt;&gt;"",IFERROR(INDEX(DATABASE!$Z$19:$Z$38,MATCH(DATEVALUE(H2359),DATABASE!$AA$19:$AA$38,0)),INDEX(DATABASE!$Z$12:$Z$18,MATCH(WEEKDAY(H2359,2),DATABASE!$AA$12:$AA$18,0))),"")</f>
        <v/>
      </c>
      <c r="K2359" s="25" t="str">
        <f>IF('DATA ACCURATE'!V2362&lt;&gt;"",'DATA ACCURATE'!V2362,"")</f>
        <v/>
      </c>
      <c r="L2359" s="80" t="str">
        <f>IF($H2359="","",IF(OR($J2359="LIBUR",AND($L2358="LIBUR",$O2358=$O2359)),"LIBUR",IF(AND(OR($L2358="LUAR JAM KERJA 1",$L2358="LUAR JAM KERJA 2"),OR(OR(AND($H2358=$H2359,AND(OR($I2359&gt;DATABASE!$J$3,$I2359&lt;DATABASE!$J$6),((DATEVALUE($H2359)+$I2359)-(DATEVALUE($H2358)+$I2358))&lt;DATABASE!$J$6)),AND($H2358=$H2359,$O2358=$O2359,OR($I2359&gt;DATABASE!$J$6,$I2359&lt;DATABASE!$J$3))),AND(($H2359-$H2358)=1,OR($I2359&lt;DATABASE!$I$6,((DATEVALUE($H2359)+$I2359)-(DATEVALUE($H2358)+$I2358))&lt;DATABASE!$J$6))),$A2359=$A2358),"LUAR JAM KERJA 2",IF(AND(OR(WEEKDAY($H2359,2)=1,WEEKDAY($H2359,2)=2,WEEKDAY($H2359,2)=3,WEEKDAY($H2359,2)=4,WEEKDAY($H2359,2)=5),$I2359&lt;=DATABASE!$J$3,$I2359&gt;=DATABASE!$I$3),"JAM KERJA",IF(AND(WEEKDAY($H2359,2)=6,$I2359&lt;=DATABASE!$J$4,$I2359&gt;=DATABASE!$I$4),"JAM KERJA","LUAR JAM KERJA 1")))))</f>
        <v/>
      </c>
      <c r="M2359" s="33" t="str">
        <f>IF('DATA ACCURATE'!T2362&lt;&gt;"",IF('DATA ACCURATE'!T2362&gt;100,'DATA ACCURATE'!T2362/10,'DATA ACCURATE'!T2362),"")</f>
        <v/>
      </c>
      <c r="N2359" t="str">
        <f>IF(M2359="","",IF(M2359&lt;=DATABASE!$I$9,"LOKAL",IF(M2359&lt;DATABASE!$J$9,"LUAR KOTA 1",IF($M2359&gt;=DATABASE!$J$9,"LUAR KOTA 2",""))))</f>
        <v/>
      </c>
      <c r="O2359" s="38" t="str">
        <f>IF('DATA ACCURATE'!L2362&lt;&gt;"",'DATA ACCURATE'!L2362,"")</f>
        <v/>
      </c>
      <c r="Q2359" s="38">
        <f t="shared" si="252"/>
        <v>0</v>
      </c>
      <c r="R2359" s="38">
        <f t="shared" si="252"/>
        <v>0</v>
      </c>
      <c r="S2359" s="38">
        <f t="shared" si="252"/>
        <v>0</v>
      </c>
      <c r="T2359" s="38">
        <f t="shared" si="252"/>
        <v>0</v>
      </c>
      <c r="U2359" s="38">
        <f t="shared" si="253"/>
        <v>0</v>
      </c>
      <c r="V2359" s="38">
        <f t="shared" si="253"/>
        <v>0</v>
      </c>
      <c r="W2359" s="38">
        <f t="shared" si="253"/>
        <v>0</v>
      </c>
      <c r="X2359" s="38">
        <f t="shared" si="254"/>
        <v>0</v>
      </c>
      <c r="Y2359" s="38">
        <f t="shared" si="254"/>
        <v>0</v>
      </c>
      <c r="Z2359" s="38">
        <f t="shared" si="254"/>
        <v>0</v>
      </c>
      <c r="AA2359" s="38">
        <f t="shared" si="254"/>
        <v>0</v>
      </c>
      <c r="AB2359" s="38">
        <f t="shared" si="255"/>
        <v>0</v>
      </c>
      <c r="AC2359" s="38">
        <f t="shared" si="256"/>
        <v>0</v>
      </c>
      <c r="AD2359" s="38" t="str">
        <f t="shared" si="257"/>
        <v>000000000000</v>
      </c>
    </row>
    <row r="2360" spans="1:30">
      <c r="A2360" s="9" t="str">
        <f>IF('DATA ACCURATE'!A2363&lt;&gt;"",'DATA ACCURATE'!A2363,"")</f>
        <v/>
      </c>
      <c r="B2360" s="9" t="str">
        <f>IF('DATA ACCURATE'!D2363&lt;&gt;"",'DATA ACCURATE'!D2363,"")</f>
        <v/>
      </c>
      <c r="C2360" s="38" t="str">
        <f>IF($AD2360="000000000000","",INDEX(DATABASE!$W$12:$W$71,MATCH($AD2360,DATABASE!$V$12:$V$71,0)))</f>
        <v/>
      </c>
      <c r="D2360" s="34" t="str">
        <f>IF(C2360="","",IF(E2360="",INDEX(DATABASE!$AF$13:$AF$62,MATCH($C2360,DATABASE!$AC$13:$AC$62,0)),IF(E2360="2x D11",INDEX(DATABASE!$AF$13:$AF$62,MATCH($C2360,DATABASE!$AC$13:$AC$62,0))+2*DATABASE!$AF$62,IF(E2360="3x D11",INDEX(DATABASE!$AF$13:$AF$62,MATCH($C2360,DATABASE!$AC$13:$AC$62,0))+3*DATABASE!$AF$62,""))))</f>
        <v/>
      </c>
      <c r="E2360" s="38" t="str">
        <f>IF(AND($K2360="Y",$G2360&lt;&gt;"UNYIL",$F2360&lt;DATABASE!$O$8),"2x D11",IF(AND($K2360="Y",$G2360&lt;&gt;"UNYIL",$F2360&gt;=DATABASE!$O$8),"3x D11",""))</f>
        <v/>
      </c>
      <c r="F2360" s="9" t="str">
        <f>IF('DATA ACCURATE'!N2363&lt;&gt;"",'DATA ACCURATE'!N2363,"")</f>
        <v/>
      </c>
      <c r="G2360" t="str">
        <f>IF(F2360="","",IF(F2360&lt;=DATABASE!$I$8,"UNYIL",IF(F2360&lt;=DATABASE!$J$8,"KECIL",IF(F2360&lt;DATABASE!$K$8,"TANGGUNG",IF(F2360&gt;=DATABASE!$K$8,"BESAR","")))))</f>
        <v/>
      </c>
      <c r="H2360" s="16" t="str">
        <f>IF('DATA ACCURATE'!J2363&lt;&gt;"",'DATA ACCURATE'!J2363,"")</f>
        <v/>
      </c>
      <c r="I2360" s="35" t="str">
        <f>IF(B2360&lt;&gt;"",IFERROR(VLOOKUP(B2360,'DATA TIMBANGAN'!G:M,7,FALSE),VLOOKUP(B2360,'DATA TIMBANGAN'!G:M,7)),"")</f>
        <v/>
      </c>
      <c r="J2360" s="25" t="str">
        <f>IF(H2360&lt;&gt;"",IFERROR(INDEX(DATABASE!$Z$19:$Z$38,MATCH(DATEVALUE(H2360),DATABASE!$AA$19:$AA$38,0)),INDEX(DATABASE!$Z$12:$Z$18,MATCH(WEEKDAY(H2360,2),DATABASE!$AA$12:$AA$18,0))),"")</f>
        <v/>
      </c>
      <c r="K2360" s="25" t="str">
        <f>IF('DATA ACCURATE'!V2363&lt;&gt;"",'DATA ACCURATE'!V2363,"")</f>
        <v/>
      </c>
      <c r="L2360" s="80" t="str">
        <f>IF($H2360="","",IF(OR($J2360="LIBUR",AND($L2359="LIBUR",$O2359=$O2360)),"LIBUR",IF(AND(OR($L2359="LUAR JAM KERJA 1",$L2359="LUAR JAM KERJA 2"),OR(OR(AND($H2359=$H2360,AND(OR($I2360&gt;DATABASE!$J$3,$I2360&lt;DATABASE!$J$6),((DATEVALUE($H2360)+$I2360)-(DATEVALUE($H2359)+$I2359))&lt;DATABASE!$J$6)),AND($H2359=$H2360,$O2359=$O2360,OR($I2360&gt;DATABASE!$J$6,$I2360&lt;DATABASE!$J$3))),AND(($H2360-$H2359)=1,OR($I2360&lt;DATABASE!$I$6,((DATEVALUE($H2360)+$I2360)-(DATEVALUE($H2359)+$I2359))&lt;DATABASE!$J$6))),$A2360=$A2359),"LUAR JAM KERJA 2",IF(AND(OR(WEEKDAY($H2360,2)=1,WEEKDAY($H2360,2)=2,WEEKDAY($H2360,2)=3,WEEKDAY($H2360,2)=4,WEEKDAY($H2360,2)=5),$I2360&lt;=DATABASE!$J$3,$I2360&gt;=DATABASE!$I$3),"JAM KERJA",IF(AND(WEEKDAY($H2360,2)=6,$I2360&lt;=DATABASE!$J$4,$I2360&gt;=DATABASE!$I$4),"JAM KERJA","LUAR JAM KERJA 1")))))</f>
        <v/>
      </c>
      <c r="M2360" s="33" t="str">
        <f>IF('DATA ACCURATE'!T2363&lt;&gt;"",IF('DATA ACCURATE'!T2363&gt;100,'DATA ACCURATE'!T2363/10,'DATA ACCURATE'!T2363),"")</f>
        <v/>
      </c>
      <c r="N2360" t="str">
        <f>IF(M2360="","",IF(M2360&lt;=DATABASE!$I$9,"LOKAL",IF(M2360&lt;DATABASE!$J$9,"LUAR KOTA 1",IF($M2360&gt;=DATABASE!$J$9,"LUAR KOTA 2",""))))</f>
        <v/>
      </c>
      <c r="O2360" s="38" t="str">
        <f>IF('DATA ACCURATE'!L2363&lt;&gt;"",'DATA ACCURATE'!L2363,"")</f>
        <v/>
      </c>
      <c r="Q2360" s="38">
        <f t="shared" si="252"/>
        <v>0</v>
      </c>
      <c r="R2360" s="38">
        <f t="shared" si="252"/>
        <v>0</v>
      </c>
      <c r="S2360" s="38">
        <f t="shared" si="252"/>
        <v>0</v>
      </c>
      <c r="T2360" s="38">
        <f t="shared" si="252"/>
        <v>0</v>
      </c>
      <c r="U2360" s="38">
        <f t="shared" si="253"/>
        <v>0</v>
      </c>
      <c r="V2360" s="38">
        <f t="shared" si="253"/>
        <v>0</v>
      </c>
      <c r="W2360" s="38">
        <f t="shared" si="253"/>
        <v>0</v>
      </c>
      <c r="X2360" s="38">
        <f t="shared" si="254"/>
        <v>0</v>
      </c>
      <c r="Y2360" s="38">
        <f t="shared" si="254"/>
        <v>0</v>
      </c>
      <c r="Z2360" s="38">
        <f t="shared" si="254"/>
        <v>0</v>
      </c>
      <c r="AA2360" s="38">
        <f t="shared" si="254"/>
        <v>0</v>
      </c>
      <c r="AB2360" s="38">
        <f t="shared" si="255"/>
        <v>0</v>
      </c>
      <c r="AC2360" s="38">
        <f t="shared" si="256"/>
        <v>0</v>
      </c>
      <c r="AD2360" s="38" t="str">
        <f t="shared" si="257"/>
        <v>000000000000</v>
      </c>
    </row>
    <row r="2361" spans="1:30">
      <c r="A2361" s="9" t="str">
        <f>IF('DATA ACCURATE'!A2364&lt;&gt;"",'DATA ACCURATE'!A2364,"")</f>
        <v/>
      </c>
      <c r="B2361" s="9" t="str">
        <f>IF('DATA ACCURATE'!D2364&lt;&gt;"",'DATA ACCURATE'!D2364,"")</f>
        <v/>
      </c>
      <c r="C2361" s="38" t="str">
        <f>IF($AD2361="000000000000","",INDEX(DATABASE!$W$12:$W$71,MATCH($AD2361,DATABASE!$V$12:$V$71,0)))</f>
        <v/>
      </c>
      <c r="D2361" s="34" t="str">
        <f>IF(C2361="","",IF(E2361="",INDEX(DATABASE!$AF$13:$AF$62,MATCH($C2361,DATABASE!$AC$13:$AC$62,0)),IF(E2361="2x D11",INDEX(DATABASE!$AF$13:$AF$62,MATCH($C2361,DATABASE!$AC$13:$AC$62,0))+2*DATABASE!$AF$62,IF(E2361="3x D11",INDEX(DATABASE!$AF$13:$AF$62,MATCH($C2361,DATABASE!$AC$13:$AC$62,0))+3*DATABASE!$AF$62,""))))</f>
        <v/>
      </c>
      <c r="E2361" s="38" t="str">
        <f>IF(AND($K2361="Y",$G2361&lt;&gt;"UNYIL",$F2361&lt;DATABASE!$O$8),"2x D11",IF(AND($K2361="Y",$G2361&lt;&gt;"UNYIL",$F2361&gt;=DATABASE!$O$8),"3x D11",""))</f>
        <v/>
      </c>
      <c r="F2361" s="9" t="str">
        <f>IF('DATA ACCURATE'!N2364&lt;&gt;"",'DATA ACCURATE'!N2364,"")</f>
        <v/>
      </c>
      <c r="G2361" t="str">
        <f>IF(F2361="","",IF(F2361&lt;=DATABASE!$I$8,"UNYIL",IF(F2361&lt;=DATABASE!$J$8,"KECIL",IF(F2361&lt;DATABASE!$K$8,"TANGGUNG",IF(F2361&gt;=DATABASE!$K$8,"BESAR","")))))</f>
        <v/>
      </c>
      <c r="H2361" s="16" t="str">
        <f>IF('DATA ACCURATE'!J2364&lt;&gt;"",'DATA ACCURATE'!J2364,"")</f>
        <v/>
      </c>
      <c r="I2361" s="35" t="str">
        <f>IF(B2361&lt;&gt;"",IFERROR(VLOOKUP(B2361,'DATA TIMBANGAN'!G:M,7,FALSE),VLOOKUP(B2361,'DATA TIMBANGAN'!G:M,7)),"")</f>
        <v/>
      </c>
      <c r="J2361" s="25" t="str">
        <f>IF(H2361&lt;&gt;"",IFERROR(INDEX(DATABASE!$Z$19:$Z$38,MATCH(DATEVALUE(H2361),DATABASE!$AA$19:$AA$38,0)),INDEX(DATABASE!$Z$12:$Z$18,MATCH(WEEKDAY(H2361,2),DATABASE!$AA$12:$AA$18,0))),"")</f>
        <v/>
      </c>
      <c r="K2361" s="25" t="str">
        <f>IF('DATA ACCURATE'!V2364&lt;&gt;"",'DATA ACCURATE'!V2364,"")</f>
        <v/>
      </c>
      <c r="L2361" s="80" t="str">
        <f>IF($H2361="","",IF(OR($J2361="LIBUR",AND($L2360="LIBUR",$O2360=$O2361)),"LIBUR",IF(AND(OR($L2360="LUAR JAM KERJA 1",$L2360="LUAR JAM KERJA 2"),OR(OR(AND($H2360=$H2361,AND(OR($I2361&gt;DATABASE!$J$3,$I2361&lt;DATABASE!$J$6),((DATEVALUE($H2361)+$I2361)-(DATEVALUE($H2360)+$I2360))&lt;DATABASE!$J$6)),AND($H2360=$H2361,$O2360=$O2361,OR($I2361&gt;DATABASE!$J$6,$I2361&lt;DATABASE!$J$3))),AND(($H2361-$H2360)=1,OR($I2361&lt;DATABASE!$I$6,((DATEVALUE($H2361)+$I2361)-(DATEVALUE($H2360)+$I2360))&lt;DATABASE!$J$6))),$A2361=$A2360),"LUAR JAM KERJA 2",IF(AND(OR(WEEKDAY($H2361,2)=1,WEEKDAY($H2361,2)=2,WEEKDAY($H2361,2)=3,WEEKDAY($H2361,2)=4,WEEKDAY($H2361,2)=5),$I2361&lt;=DATABASE!$J$3,$I2361&gt;=DATABASE!$I$3),"JAM KERJA",IF(AND(WEEKDAY($H2361,2)=6,$I2361&lt;=DATABASE!$J$4,$I2361&gt;=DATABASE!$I$4),"JAM KERJA","LUAR JAM KERJA 1")))))</f>
        <v/>
      </c>
      <c r="M2361" s="33" t="str">
        <f>IF('DATA ACCURATE'!T2364&lt;&gt;"",IF('DATA ACCURATE'!T2364&gt;100,'DATA ACCURATE'!T2364/10,'DATA ACCURATE'!T2364),"")</f>
        <v/>
      </c>
      <c r="N2361" t="str">
        <f>IF(M2361="","",IF(M2361&lt;=DATABASE!$I$9,"LOKAL",IF(M2361&lt;DATABASE!$J$9,"LUAR KOTA 1",IF($M2361&gt;=DATABASE!$J$9,"LUAR KOTA 2",""))))</f>
        <v/>
      </c>
      <c r="O2361" s="38" t="str">
        <f>IF('DATA ACCURATE'!L2364&lt;&gt;"",'DATA ACCURATE'!L2364,"")</f>
        <v/>
      </c>
      <c r="Q2361" s="38">
        <f t="shared" si="252"/>
        <v>0</v>
      </c>
      <c r="R2361" s="38">
        <f t="shared" si="252"/>
        <v>0</v>
      </c>
      <c r="S2361" s="38">
        <f t="shared" si="252"/>
        <v>0</v>
      </c>
      <c r="T2361" s="38">
        <f t="shared" si="252"/>
        <v>0</v>
      </c>
      <c r="U2361" s="38">
        <f t="shared" si="253"/>
        <v>0</v>
      </c>
      <c r="V2361" s="38">
        <f t="shared" si="253"/>
        <v>0</v>
      </c>
      <c r="W2361" s="38">
        <f t="shared" si="253"/>
        <v>0</v>
      </c>
      <c r="X2361" s="38">
        <f t="shared" si="254"/>
        <v>0</v>
      </c>
      <c r="Y2361" s="38">
        <f t="shared" si="254"/>
        <v>0</v>
      </c>
      <c r="Z2361" s="38">
        <f t="shared" si="254"/>
        <v>0</v>
      </c>
      <c r="AA2361" s="38">
        <f t="shared" si="254"/>
        <v>0</v>
      </c>
      <c r="AB2361" s="38">
        <f t="shared" si="255"/>
        <v>0</v>
      </c>
      <c r="AC2361" s="38">
        <f t="shared" si="256"/>
        <v>0</v>
      </c>
      <c r="AD2361" s="38" t="str">
        <f t="shared" si="257"/>
        <v>000000000000</v>
      </c>
    </row>
    <row r="2362" spans="1:30">
      <c r="A2362" s="9" t="str">
        <f>IF('DATA ACCURATE'!A2365&lt;&gt;"",'DATA ACCURATE'!A2365,"")</f>
        <v/>
      </c>
      <c r="B2362" s="9" t="str">
        <f>IF('DATA ACCURATE'!D2365&lt;&gt;"",'DATA ACCURATE'!D2365,"")</f>
        <v/>
      </c>
      <c r="C2362" s="38" t="str">
        <f>IF($AD2362="000000000000","",INDEX(DATABASE!$W$12:$W$71,MATCH($AD2362,DATABASE!$V$12:$V$71,0)))</f>
        <v/>
      </c>
      <c r="D2362" s="34" t="str">
        <f>IF(C2362="","",IF(E2362="",INDEX(DATABASE!$AF$13:$AF$62,MATCH($C2362,DATABASE!$AC$13:$AC$62,0)),IF(E2362="2x D11",INDEX(DATABASE!$AF$13:$AF$62,MATCH($C2362,DATABASE!$AC$13:$AC$62,0))+2*DATABASE!$AF$62,IF(E2362="3x D11",INDEX(DATABASE!$AF$13:$AF$62,MATCH($C2362,DATABASE!$AC$13:$AC$62,0))+3*DATABASE!$AF$62,""))))</f>
        <v/>
      </c>
      <c r="E2362" s="38" t="str">
        <f>IF(AND($K2362="Y",$G2362&lt;&gt;"UNYIL",$F2362&lt;DATABASE!$O$8),"2x D11",IF(AND($K2362="Y",$G2362&lt;&gt;"UNYIL",$F2362&gt;=DATABASE!$O$8),"3x D11",""))</f>
        <v/>
      </c>
      <c r="F2362" s="9" t="str">
        <f>IF('DATA ACCURATE'!N2365&lt;&gt;"",'DATA ACCURATE'!N2365,"")</f>
        <v/>
      </c>
      <c r="G2362" t="str">
        <f>IF(F2362="","",IF(F2362&lt;=DATABASE!$I$8,"UNYIL",IF(F2362&lt;=DATABASE!$J$8,"KECIL",IF(F2362&lt;DATABASE!$K$8,"TANGGUNG",IF(F2362&gt;=DATABASE!$K$8,"BESAR","")))))</f>
        <v/>
      </c>
      <c r="H2362" s="16" t="str">
        <f>IF('DATA ACCURATE'!J2365&lt;&gt;"",'DATA ACCURATE'!J2365,"")</f>
        <v/>
      </c>
      <c r="I2362" s="35" t="str">
        <f>IF(B2362&lt;&gt;"",IFERROR(VLOOKUP(B2362,'DATA TIMBANGAN'!G:M,7,FALSE),VLOOKUP(B2362,'DATA TIMBANGAN'!G:M,7)),"")</f>
        <v/>
      </c>
      <c r="J2362" s="25" t="str">
        <f>IF(H2362&lt;&gt;"",IFERROR(INDEX(DATABASE!$Z$19:$Z$38,MATCH(DATEVALUE(H2362),DATABASE!$AA$19:$AA$38,0)),INDEX(DATABASE!$Z$12:$Z$18,MATCH(WEEKDAY(H2362,2),DATABASE!$AA$12:$AA$18,0))),"")</f>
        <v/>
      </c>
      <c r="K2362" s="25" t="str">
        <f>IF('DATA ACCURATE'!V2365&lt;&gt;"",'DATA ACCURATE'!V2365,"")</f>
        <v/>
      </c>
      <c r="L2362" s="80" t="str">
        <f>IF($H2362="","",IF(OR($J2362="LIBUR",AND($L2361="LIBUR",$O2361=$O2362)),"LIBUR",IF(AND(OR($L2361="LUAR JAM KERJA 1",$L2361="LUAR JAM KERJA 2"),OR(OR(AND($H2361=$H2362,AND(OR($I2362&gt;DATABASE!$J$3,$I2362&lt;DATABASE!$J$6),((DATEVALUE($H2362)+$I2362)-(DATEVALUE($H2361)+$I2361))&lt;DATABASE!$J$6)),AND($H2361=$H2362,$O2361=$O2362,OR($I2362&gt;DATABASE!$J$6,$I2362&lt;DATABASE!$J$3))),AND(($H2362-$H2361)=1,OR($I2362&lt;DATABASE!$I$6,((DATEVALUE($H2362)+$I2362)-(DATEVALUE($H2361)+$I2361))&lt;DATABASE!$J$6))),$A2362=$A2361),"LUAR JAM KERJA 2",IF(AND(OR(WEEKDAY($H2362,2)=1,WEEKDAY($H2362,2)=2,WEEKDAY($H2362,2)=3,WEEKDAY($H2362,2)=4,WEEKDAY($H2362,2)=5),$I2362&lt;=DATABASE!$J$3,$I2362&gt;=DATABASE!$I$3),"JAM KERJA",IF(AND(WEEKDAY($H2362,2)=6,$I2362&lt;=DATABASE!$J$4,$I2362&gt;=DATABASE!$I$4),"JAM KERJA","LUAR JAM KERJA 1")))))</f>
        <v/>
      </c>
      <c r="M2362" s="33" t="str">
        <f>IF('DATA ACCURATE'!T2365&lt;&gt;"",IF('DATA ACCURATE'!T2365&gt;100,'DATA ACCURATE'!T2365/10,'DATA ACCURATE'!T2365),"")</f>
        <v/>
      </c>
      <c r="N2362" t="str">
        <f>IF(M2362="","",IF(M2362&lt;=DATABASE!$I$9,"LOKAL",IF(M2362&lt;DATABASE!$J$9,"LUAR KOTA 1",IF($M2362&gt;=DATABASE!$J$9,"LUAR KOTA 2",""))))</f>
        <v/>
      </c>
      <c r="O2362" s="38" t="str">
        <f>IF('DATA ACCURATE'!L2365&lt;&gt;"",'DATA ACCURATE'!L2365,"")</f>
        <v/>
      </c>
      <c r="Q2362" s="38">
        <f t="shared" si="252"/>
        <v>0</v>
      </c>
      <c r="R2362" s="38">
        <f t="shared" si="252"/>
        <v>0</v>
      </c>
      <c r="S2362" s="38">
        <f t="shared" si="252"/>
        <v>0</v>
      </c>
      <c r="T2362" s="38">
        <f t="shared" si="252"/>
        <v>0</v>
      </c>
      <c r="U2362" s="38">
        <f t="shared" si="253"/>
        <v>0</v>
      </c>
      <c r="V2362" s="38">
        <f t="shared" si="253"/>
        <v>0</v>
      </c>
      <c r="W2362" s="38">
        <f t="shared" si="253"/>
        <v>0</v>
      </c>
      <c r="X2362" s="38">
        <f t="shared" si="254"/>
        <v>0</v>
      </c>
      <c r="Y2362" s="38">
        <f t="shared" si="254"/>
        <v>0</v>
      </c>
      <c r="Z2362" s="38">
        <f t="shared" si="254"/>
        <v>0</v>
      </c>
      <c r="AA2362" s="38">
        <f t="shared" si="254"/>
        <v>0</v>
      </c>
      <c r="AB2362" s="38">
        <f t="shared" si="255"/>
        <v>0</v>
      </c>
      <c r="AC2362" s="38">
        <f t="shared" si="256"/>
        <v>0</v>
      </c>
      <c r="AD2362" s="38" t="str">
        <f t="shared" si="257"/>
        <v>000000000000</v>
      </c>
    </row>
    <row r="2363" spans="1:30">
      <c r="A2363" s="9" t="str">
        <f>IF('DATA ACCURATE'!A2366&lt;&gt;"",'DATA ACCURATE'!A2366,"")</f>
        <v/>
      </c>
      <c r="B2363" s="9" t="str">
        <f>IF('DATA ACCURATE'!D2366&lt;&gt;"",'DATA ACCURATE'!D2366,"")</f>
        <v/>
      </c>
      <c r="C2363" s="38" t="str">
        <f>IF($AD2363="000000000000","",INDEX(DATABASE!$W$12:$W$71,MATCH($AD2363,DATABASE!$V$12:$V$71,0)))</f>
        <v/>
      </c>
      <c r="D2363" s="34" t="str">
        <f>IF(C2363="","",IF(E2363="",INDEX(DATABASE!$AF$13:$AF$62,MATCH($C2363,DATABASE!$AC$13:$AC$62,0)),IF(E2363="2x D11",INDEX(DATABASE!$AF$13:$AF$62,MATCH($C2363,DATABASE!$AC$13:$AC$62,0))+2*DATABASE!$AF$62,IF(E2363="3x D11",INDEX(DATABASE!$AF$13:$AF$62,MATCH($C2363,DATABASE!$AC$13:$AC$62,0))+3*DATABASE!$AF$62,""))))</f>
        <v/>
      </c>
      <c r="E2363" s="38" t="str">
        <f>IF(AND($K2363="Y",$G2363&lt;&gt;"UNYIL",$F2363&lt;DATABASE!$O$8),"2x D11",IF(AND($K2363="Y",$G2363&lt;&gt;"UNYIL",$F2363&gt;=DATABASE!$O$8),"3x D11",""))</f>
        <v/>
      </c>
      <c r="F2363" s="9" t="str">
        <f>IF('DATA ACCURATE'!N2366&lt;&gt;"",'DATA ACCURATE'!N2366,"")</f>
        <v/>
      </c>
      <c r="G2363" t="str">
        <f>IF(F2363="","",IF(F2363&lt;=DATABASE!$I$8,"UNYIL",IF(F2363&lt;=DATABASE!$J$8,"KECIL",IF(F2363&lt;DATABASE!$K$8,"TANGGUNG",IF(F2363&gt;=DATABASE!$K$8,"BESAR","")))))</f>
        <v/>
      </c>
      <c r="H2363" s="16" t="str">
        <f>IF('DATA ACCURATE'!J2366&lt;&gt;"",'DATA ACCURATE'!J2366,"")</f>
        <v/>
      </c>
      <c r="I2363" s="35" t="str">
        <f>IF(B2363&lt;&gt;"",IFERROR(VLOOKUP(B2363,'DATA TIMBANGAN'!G:M,7,FALSE),VLOOKUP(B2363,'DATA TIMBANGAN'!G:M,7)),"")</f>
        <v/>
      </c>
      <c r="J2363" s="25" t="str">
        <f>IF(H2363&lt;&gt;"",IFERROR(INDEX(DATABASE!$Z$19:$Z$38,MATCH(DATEVALUE(H2363),DATABASE!$AA$19:$AA$38,0)),INDEX(DATABASE!$Z$12:$Z$18,MATCH(WEEKDAY(H2363,2),DATABASE!$AA$12:$AA$18,0))),"")</f>
        <v/>
      </c>
      <c r="K2363" s="25" t="str">
        <f>IF('DATA ACCURATE'!V2366&lt;&gt;"",'DATA ACCURATE'!V2366,"")</f>
        <v/>
      </c>
      <c r="L2363" s="80" t="str">
        <f>IF($H2363="","",IF(OR($J2363="LIBUR",AND($L2362="LIBUR",$O2362=$O2363)),"LIBUR",IF(AND(OR($L2362="LUAR JAM KERJA 1",$L2362="LUAR JAM KERJA 2"),OR(OR(AND($H2362=$H2363,AND(OR($I2363&gt;DATABASE!$J$3,$I2363&lt;DATABASE!$J$6),((DATEVALUE($H2363)+$I2363)-(DATEVALUE($H2362)+$I2362))&lt;DATABASE!$J$6)),AND($H2362=$H2363,$O2362=$O2363,OR($I2363&gt;DATABASE!$J$6,$I2363&lt;DATABASE!$J$3))),AND(($H2363-$H2362)=1,OR($I2363&lt;DATABASE!$I$6,((DATEVALUE($H2363)+$I2363)-(DATEVALUE($H2362)+$I2362))&lt;DATABASE!$J$6))),$A2363=$A2362),"LUAR JAM KERJA 2",IF(AND(OR(WEEKDAY($H2363,2)=1,WEEKDAY($H2363,2)=2,WEEKDAY($H2363,2)=3,WEEKDAY($H2363,2)=4,WEEKDAY($H2363,2)=5),$I2363&lt;=DATABASE!$J$3,$I2363&gt;=DATABASE!$I$3),"JAM KERJA",IF(AND(WEEKDAY($H2363,2)=6,$I2363&lt;=DATABASE!$J$4,$I2363&gt;=DATABASE!$I$4),"JAM KERJA","LUAR JAM KERJA 1")))))</f>
        <v/>
      </c>
      <c r="M2363" s="33" t="str">
        <f>IF('DATA ACCURATE'!T2366&lt;&gt;"",IF('DATA ACCURATE'!T2366&gt;100,'DATA ACCURATE'!T2366/10,'DATA ACCURATE'!T2366),"")</f>
        <v/>
      </c>
      <c r="N2363" t="str">
        <f>IF(M2363="","",IF(M2363&lt;=DATABASE!$I$9,"LOKAL",IF(M2363&lt;DATABASE!$J$9,"LUAR KOTA 1",IF($M2363&gt;=DATABASE!$J$9,"LUAR KOTA 2",""))))</f>
        <v/>
      </c>
      <c r="O2363" s="38" t="str">
        <f>IF('DATA ACCURATE'!L2366&lt;&gt;"",'DATA ACCURATE'!L2366,"")</f>
        <v/>
      </c>
      <c r="Q2363" s="38">
        <f t="shared" si="252"/>
        <v>0</v>
      </c>
      <c r="R2363" s="38">
        <f t="shared" si="252"/>
        <v>0</v>
      </c>
      <c r="S2363" s="38">
        <f t="shared" si="252"/>
        <v>0</v>
      </c>
      <c r="T2363" s="38">
        <f t="shared" si="252"/>
        <v>0</v>
      </c>
      <c r="U2363" s="38">
        <f t="shared" si="253"/>
        <v>0</v>
      </c>
      <c r="V2363" s="38">
        <f t="shared" si="253"/>
        <v>0</v>
      </c>
      <c r="W2363" s="38">
        <f t="shared" si="253"/>
        <v>0</v>
      </c>
      <c r="X2363" s="38">
        <f t="shared" si="254"/>
        <v>0</v>
      </c>
      <c r="Y2363" s="38">
        <f t="shared" si="254"/>
        <v>0</v>
      </c>
      <c r="Z2363" s="38">
        <f t="shared" si="254"/>
        <v>0</v>
      </c>
      <c r="AA2363" s="38">
        <f t="shared" si="254"/>
        <v>0</v>
      </c>
      <c r="AB2363" s="38">
        <f t="shared" si="255"/>
        <v>0</v>
      </c>
      <c r="AC2363" s="38">
        <f t="shared" si="256"/>
        <v>0</v>
      </c>
      <c r="AD2363" s="38" t="str">
        <f t="shared" si="257"/>
        <v>000000000000</v>
      </c>
    </row>
    <row r="2364" spans="1:30">
      <c r="A2364" s="9" t="str">
        <f>IF('DATA ACCURATE'!A2367&lt;&gt;"",'DATA ACCURATE'!A2367,"")</f>
        <v/>
      </c>
      <c r="B2364" s="9" t="str">
        <f>IF('DATA ACCURATE'!D2367&lt;&gt;"",'DATA ACCURATE'!D2367,"")</f>
        <v/>
      </c>
      <c r="C2364" s="38" t="str">
        <f>IF($AD2364="000000000000","",INDEX(DATABASE!$W$12:$W$71,MATCH($AD2364,DATABASE!$V$12:$V$71,0)))</f>
        <v/>
      </c>
      <c r="D2364" s="34" t="str">
        <f>IF(C2364="","",IF(E2364="",INDEX(DATABASE!$AF$13:$AF$62,MATCH($C2364,DATABASE!$AC$13:$AC$62,0)),IF(E2364="2x D11",INDEX(DATABASE!$AF$13:$AF$62,MATCH($C2364,DATABASE!$AC$13:$AC$62,0))+2*DATABASE!$AF$62,IF(E2364="3x D11",INDEX(DATABASE!$AF$13:$AF$62,MATCH($C2364,DATABASE!$AC$13:$AC$62,0))+3*DATABASE!$AF$62,""))))</f>
        <v/>
      </c>
      <c r="E2364" s="38" t="str">
        <f>IF(AND($K2364="Y",$G2364&lt;&gt;"UNYIL",$F2364&lt;DATABASE!$O$8),"2x D11",IF(AND($K2364="Y",$G2364&lt;&gt;"UNYIL",$F2364&gt;=DATABASE!$O$8),"3x D11",""))</f>
        <v/>
      </c>
      <c r="F2364" s="9" t="str">
        <f>IF('DATA ACCURATE'!N2367&lt;&gt;"",'DATA ACCURATE'!N2367,"")</f>
        <v/>
      </c>
      <c r="G2364" t="str">
        <f>IF(F2364="","",IF(F2364&lt;=DATABASE!$I$8,"UNYIL",IF(F2364&lt;=DATABASE!$J$8,"KECIL",IF(F2364&lt;DATABASE!$K$8,"TANGGUNG",IF(F2364&gt;=DATABASE!$K$8,"BESAR","")))))</f>
        <v/>
      </c>
      <c r="H2364" s="16" t="str">
        <f>IF('DATA ACCURATE'!J2367&lt;&gt;"",'DATA ACCURATE'!J2367,"")</f>
        <v/>
      </c>
      <c r="I2364" s="35" t="str">
        <f>IF(B2364&lt;&gt;"",IFERROR(VLOOKUP(B2364,'DATA TIMBANGAN'!G:M,7,FALSE),VLOOKUP(B2364,'DATA TIMBANGAN'!G:M,7)),"")</f>
        <v/>
      </c>
      <c r="J2364" s="25" t="str">
        <f>IF(H2364&lt;&gt;"",IFERROR(INDEX(DATABASE!$Z$19:$Z$38,MATCH(DATEVALUE(H2364),DATABASE!$AA$19:$AA$38,0)),INDEX(DATABASE!$Z$12:$Z$18,MATCH(WEEKDAY(H2364,2),DATABASE!$AA$12:$AA$18,0))),"")</f>
        <v/>
      </c>
      <c r="K2364" s="25" t="str">
        <f>IF('DATA ACCURATE'!V2367&lt;&gt;"",'DATA ACCURATE'!V2367,"")</f>
        <v/>
      </c>
      <c r="L2364" s="80" t="str">
        <f>IF($H2364="","",IF(OR($J2364="LIBUR",AND($L2363="LIBUR",$O2363=$O2364)),"LIBUR",IF(AND(OR($L2363="LUAR JAM KERJA 1",$L2363="LUAR JAM KERJA 2"),OR(OR(AND($H2363=$H2364,AND(OR($I2364&gt;DATABASE!$J$3,$I2364&lt;DATABASE!$J$6),((DATEVALUE($H2364)+$I2364)-(DATEVALUE($H2363)+$I2363))&lt;DATABASE!$J$6)),AND($H2363=$H2364,$O2363=$O2364,OR($I2364&gt;DATABASE!$J$6,$I2364&lt;DATABASE!$J$3))),AND(($H2364-$H2363)=1,OR($I2364&lt;DATABASE!$I$6,((DATEVALUE($H2364)+$I2364)-(DATEVALUE($H2363)+$I2363))&lt;DATABASE!$J$6))),$A2364=$A2363),"LUAR JAM KERJA 2",IF(AND(OR(WEEKDAY($H2364,2)=1,WEEKDAY($H2364,2)=2,WEEKDAY($H2364,2)=3,WEEKDAY($H2364,2)=4,WEEKDAY($H2364,2)=5),$I2364&lt;=DATABASE!$J$3,$I2364&gt;=DATABASE!$I$3),"JAM KERJA",IF(AND(WEEKDAY($H2364,2)=6,$I2364&lt;=DATABASE!$J$4,$I2364&gt;=DATABASE!$I$4),"JAM KERJA","LUAR JAM KERJA 1")))))</f>
        <v/>
      </c>
      <c r="M2364" s="33" t="str">
        <f>IF('DATA ACCURATE'!T2367&lt;&gt;"",IF('DATA ACCURATE'!T2367&gt;100,'DATA ACCURATE'!T2367/10,'DATA ACCURATE'!T2367),"")</f>
        <v/>
      </c>
      <c r="N2364" t="str">
        <f>IF(M2364="","",IF(M2364&lt;=DATABASE!$I$9,"LOKAL",IF(M2364&lt;DATABASE!$J$9,"LUAR KOTA 1",IF($M2364&gt;=DATABASE!$J$9,"LUAR KOTA 2",""))))</f>
        <v/>
      </c>
      <c r="O2364" s="38" t="str">
        <f>IF('DATA ACCURATE'!L2367&lt;&gt;"",'DATA ACCURATE'!L2367,"")</f>
        <v/>
      </c>
      <c r="Q2364" s="38">
        <f t="shared" si="252"/>
        <v>0</v>
      </c>
      <c r="R2364" s="38">
        <f t="shared" si="252"/>
        <v>0</v>
      </c>
      <c r="S2364" s="38">
        <f t="shared" si="252"/>
        <v>0</v>
      </c>
      <c r="T2364" s="38">
        <f t="shared" si="252"/>
        <v>0</v>
      </c>
      <c r="U2364" s="38">
        <f t="shared" si="253"/>
        <v>0</v>
      </c>
      <c r="V2364" s="38">
        <f t="shared" si="253"/>
        <v>0</v>
      </c>
      <c r="W2364" s="38">
        <f t="shared" si="253"/>
        <v>0</v>
      </c>
      <c r="X2364" s="38">
        <f t="shared" si="254"/>
        <v>0</v>
      </c>
      <c r="Y2364" s="38">
        <f t="shared" si="254"/>
        <v>0</v>
      </c>
      <c r="Z2364" s="38">
        <f t="shared" si="254"/>
        <v>0</v>
      </c>
      <c r="AA2364" s="38">
        <f t="shared" si="254"/>
        <v>0</v>
      </c>
      <c r="AB2364" s="38">
        <f t="shared" si="255"/>
        <v>0</v>
      </c>
      <c r="AC2364" s="38">
        <f t="shared" si="256"/>
        <v>0</v>
      </c>
      <c r="AD2364" s="38" t="str">
        <f t="shared" si="257"/>
        <v>000000000000</v>
      </c>
    </row>
    <row r="2365" spans="1:30">
      <c r="A2365" s="9" t="str">
        <f>IF('DATA ACCURATE'!A2368&lt;&gt;"",'DATA ACCURATE'!A2368,"")</f>
        <v/>
      </c>
      <c r="B2365" s="9" t="str">
        <f>IF('DATA ACCURATE'!D2368&lt;&gt;"",'DATA ACCURATE'!D2368,"")</f>
        <v/>
      </c>
      <c r="C2365" s="38" t="str">
        <f>IF($AD2365="000000000000","",INDEX(DATABASE!$W$12:$W$71,MATCH($AD2365,DATABASE!$V$12:$V$71,0)))</f>
        <v/>
      </c>
      <c r="D2365" s="34" t="str">
        <f>IF(C2365="","",IF(E2365="",INDEX(DATABASE!$AF$13:$AF$62,MATCH($C2365,DATABASE!$AC$13:$AC$62,0)),IF(E2365="2x D11",INDEX(DATABASE!$AF$13:$AF$62,MATCH($C2365,DATABASE!$AC$13:$AC$62,0))+2*DATABASE!$AF$62,IF(E2365="3x D11",INDEX(DATABASE!$AF$13:$AF$62,MATCH($C2365,DATABASE!$AC$13:$AC$62,0))+3*DATABASE!$AF$62,""))))</f>
        <v/>
      </c>
      <c r="E2365" s="38" t="str">
        <f>IF(AND($K2365="Y",$G2365&lt;&gt;"UNYIL",$F2365&lt;DATABASE!$O$8),"2x D11",IF(AND($K2365="Y",$G2365&lt;&gt;"UNYIL",$F2365&gt;=DATABASE!$O$8),"3x D11",""))</f>
        <v/>
      </c>
      <c r="F2365" s="9" t="str">
        <f>IF('DATA ACCURATE'!N2368&lt;&gt;"",'DATA ACCURATE'!N2368,"")</f>
        <v/>
      </c>
      <c r="G2365" t="str">
        <f>IF(F2365="","",IF(F2365&lt;=DATABASE!$I$8,"UNYIL",IF(F2365&lt;=DATABASE!$J$8,"KECIL",IF(F2365&lt;DATABASE!$K$8,"TANGGUNG",IF(F2365&gt;=DATABASE!$K$8,"BESAR","")))))</f>
        <v/>
      </c>
      <c r="H2365" s="16" t="str">
        <f>IF('DATA ACCURATE'!J2368&lt;&gt;"",'DATA ACCURATE'!J2368,"")</f>
        <v/>
      </c>
      <c r="I2365" s="35" t="str">
        <f>IF(B2365&lt;&gt;"",IFERROR(VLOOKUP(B2365,'DATA TIMBANGAN'!G:M,7,FALSE),VLOOKUP(B2365,'DATA TIMBANGAN'!G:M,7)),"")</f>
        <v/>
      </c>
      <c r="J2365" s="25" t="str">
        <f>IF(H2365&lt;&gt;"",IFERROR(INDEX(DATABASE!$Z$19:$Z$38,MATCH(DATEVALUE(H2365),DATABASE!$AA$19:$AA$38,0)),INDEX(DATABASE!$Z$12:$Z$18,MATCH(WEEKDAY(H2365,2),DATABASE!$AA$12:$AA$18,0))),"")</f>
        <v/>
      </c>
      <c r="K2365" s="25" t="str">
        <f>IF('DATA ACCURATE'!V2368&lt;&gt;"",'DATA ACCURATE'!V2368,"")</f>
        <v/>
      </c>
      <c r="L2365" s="80" t="str">
        <f>IF($H2365="","",IF(OR($J2365="LIBUR",AND($L2364="LIBUR",$O2364=$O2365)),"LIBUR",IF(AND(OR($L2364="LUAR JAM KERJA 1",$L2364="LUAR JAM KERJA 2"),OR(OR(AND($H2364=$H2365,AND(OR($I2365&gt;DATABASE!$J$3,$I2365&lt;DATABASE!$J$6),((DATEVALUE($H2365)+$I2365)-(DATEVALUE($H2364)+$I2364))&lt;DATABASE!$J$6)),AND($H2364=$H2365,$O2364=$O2365,OR($I2365&gt;DATABASE!$J$6,$I2365&lt;DATABASE!$J$3))),AND(($H2365-$H2364)=1,OR($I2365&lt;DATABASE!$I$6,((DATEVALUE($H2365)+$I2365)-(DATEVALUE($H2364)+$I2364))&lt;DATABASE!$J$6))),$A2365=$A2364),"LUAR JAM KERJA 2",IF(AND(OR(WEEKDAY($H2365,2)=1,WEEKDAY($H2365,2)=2,WEEKDAY($H2365,2)=3,WEEKDAY($H2365,2)=4,WEEKDAY($H2365,2)=5),$I2365&lt;=DATABASE!$J$3,$I2365&gt;=DATABASE!$I$3),"JAM KERJA",IF(AND(WEEKDAY($H2365,2)=6,$I2365&lt;=DATABASE!$J$4,$I2365&gt;=DATABASE!$I$4),"JAM KERJA","LUAR JAM KERJA 1")))))</f>
        <v/>
      </c>
      <c r="M2365" s="33" t="str">
        <f>IF('DATA ACCURATE'!T2368&lt;&gt;"",IF('DATA ACCURATE'!T2368&gt;100,'DATA ACCURATE'!T2368/10,'DATA ACCURATE'!T2368),"")</f>
        <v/>
      </c>
      <c r="N2365" t="str">
        <f>IF(M2365="","",IF(M2365&lt;=DATABASE!$I$9,"LOKAL",IF(M2365&lt;DATABASE!$J$9,"LUAR KOTA 1",IF($M2365&gt;=DATABASE!$J$9,"LUAR KOTA 2",""))))</f>
        <v/>
      </c>
      <c r="O2365" s="38" t="str">
        <f>IF('DATA ACCURATE'!L2368&lt;&gt;"",'DATA ACCURATE'!L2368,"")</f>
        <v/>
      </c>
      <c r="Q2365" s="38">
        <f t="shared" si="252"/>
        <v>0</v>
      </c>
      <c r="R2365" s="38">
        <f t="shared" si="252"/>
        <v>0</v>
      </c>
      <c r="S2365" s="38">
        <f t="shared" si="252"/>
        <v>0</v>
      </c>
      <c r="T2365" s="38">
        <f t="shared" si="252"/>
        <v>0</v>
      </c>
      <c r="U2365" s="38">
        <f t="shared" si="253"/>
        <v>0</v>
      </c>
      <c r="V2365" s="38">
        <f t="shared" si="253"/>
        <v>0</v>
      </c>
      <c r="W2365" s="38">
        <f t="shared" si="253"/>
        <v>0</v>
      </c>
      <c r="X2365" s="38">
        <f t="shared" si="254"/>
        <v>0</v>
      </c>
      <c r="Y2365" s="38">
        <f t="shared" si="254"/>
        <v>0</v>
      </c>
      <c r="Z2365" s="38">
        <f t="shared" si="254"/>
        <v>0</v>
      </c>
      <c r="AA2365" s="38">
        <f t="shared" si="254"/>
        <v>0</v>
      </c>
      <c r="AB2365" s="38">
        <f t="shared" si="255"/>
        <v>0</v>
      </c>
      <c r="AC2365" s="38">
        <f t="shared" si="256"/>
        <v>0</v>
      </c>
      <c r="AD2365" s="38" t="str">
        <f t="shared" si="257"/>
        <v>000000000000</v>
      </c>
    </row>
    <row r="2366" spans="1:30">
      <c r="A2366" s="9" t="str">
        <f>IF('DATA ACCURATE'!A2369&lt;&gt;"",'DATA ACCURATE'!A2369,"")</f>
        <v/>
      </c>
      <c r="B2366" s="9" t="str">
        <f>IF('DATA ACCURATE'!D2369&lt;&gt;"",'DATA ACCURATE'!D2369,"")</f>
        <v/>
      </c>
      <c r="C2366" s="38" t="str">
        <f>IF($AD2366="000000000000","",INDEX(DATABASE!$W$12:$W$71,MATCH($AD2366,DATABASE!$V$12:$V$71,0)))</f>
        <v/>
      </c>
      <c r="D2366" s="34" t="str">
        <f>IF(C2366="","",IF(E2366="",INDEX(DATABASE!$AF$13:$AF$62,MATCH($C2366,DATABASE!$AC$13:$AC$62,0)),IF(E2366="2x D11",INDEX(DATABASE!$AF$13:$AF$62,MATCH($C2366,DATABASE!$AC$13:$AC$62,0))+2*DATABASE!$AF$62,IF(E2366="3x D11",INDEX(DATABASE!$AF$13:$AF$62,MATCH($C2366,DATABASE!$AC$13:$AC$62,0))+3*DATABASE!$AF$62,""))))</f>
        <v/>
      </c>
      <c r="E2366" s="38" t="str">
        <f>IF(AND($K2366="Y",$G2366&lt;&gt;"UNYIL",$F2366&lt;DATABASE!$O$8),"2x D11",IF(AND($K2366="Y",$G2366&lt;&gt;"UNYIL",$F2366&gt;=DATABASE!$O$8),"3x D11",""))</f>
        <v/>
      </c>
      <c r="F2366" s="9" t="str">
        <f>IF('DATA ACCURATE'!N2369&lt;&gt;"",'DATA ACCURATE'!N2369,"")</f>
        <v/>
      </c>
      <c r="G2366" t="str">
        <f>IF(F2366="","",IF(F2366&lt;=DATABASE!$I$8,"UNYIL",IF(F2366&lt;=DATABASE!$J$8,"KECIL",IF(F2366&lt;DATABASE!$K$8,"TANGGUNG",IF(F2366&gt;=DATABASE!$K$8,"BESAR","")))))</f>
        <v/>
      </c>
      <c r="H2366" s="16" t="str">
        <f>IF('DATA ACCURATE'!J2369&lt;&gt;"",'DATA ACCURATE'!J2369,"")</f>
        <v/>
      </c>
      <c r="I2366" s="35" t="str">
        <f>IF(B2366&lt;&gt;"",IFERROR(VLOOKUP(B2366,'DATA TIMBANGAN'!G:M,7,FALSE),VLOOKUP(B2366,'DATA TIMBANGAN'!G:M,7)),"")</f>
        <v/>
      </c>
      <c r="J2366" s="25" t="str">
        <f>IF(H2366&lt;&gt;"",IFERROR(INDEX(DATABASE!$Z$19:$Z$38,MATCH(DATEVALUE(H2366),DATABASE!$AA$19:$AA$38,0)),INDEX(DATABASE!$Z$12:$Z$18,MATCH(WEEKDAY(H2366,2),DATABASE!$AA$12:$AA$18,0))),"")</f>
        <v/>
      </c>
      <c r="K2366" s="25" t="str">
        <f>IF('DATA ACCURATE'!V2369&lt;&gt;"",'DATA ACCURATE'!V2369,"")</f>
        <v/>
      </c>
      <c r="L2366" s="80" t="str">
        <f>IF($H2366="","",IF(OR($J2366="LIBUR",AND($L2365="LIBUR",$O2365=$O2366)),"LIBUR",IF(AND(OR($L2365="LUAR JAM KERJA 1",$L2365="LUAR JAM KERJA 2"),OR(OR(AND($H2365=$H2366,AND(OR($I2366&gt;DATABASE!$J$3,$I2366&lt;DATABASE!$J$6),((DATEVALUE($H2366)+$I2366)-(DATEVALUE($H2365)+$I2365))&lt;DATABASE!$J$6)),AND($H2365=$H2366,$O2365=$O2366,OR($I2366&gt;DATABASE!$J$6,$I2366&lt;DATABASE!$J$3))),AND(($H2366-$H2365)=1,OR($I2366&lt;DATABASE!$I$6,((DATEVALUE($H2366)+$I2366)-(DATEVALUE($H2365)+$I2365))&lt;DATABASE!$J$6))),$A2366=$A2365),"LUAR JAM KERJA 2",IF(AND(OR(WEEKDAY($H2366,2)=1,WEEKDAY($H2366,2)=2,WEEKDAY($H2366,2)=3,WEEKDAY($H2366,2)=4,WEEKDAY($H2366,2)=5),$I2366&lt;=DATABASE!$J$3,$I2366&gt;=DATABASE!$I$3),"JAM KERJA",IF(AND(WEEKDAY($H2366,2)=6,$I2366&lt;=DATABASE!$J$4,$I2366&gt;=DATABASE!$I$4),"JAM KERJA","LUAR JAM KERJA 1")))))</f>
        <v/>
      </c>
      <c r="M2366" s="33" t="str">
        <f>IF('DATA ACCURATE'!T2369&lt;&gt;"",IF('DATA ACCURATE'!T2369&gt;100,'DATA ACCURATE'!T2369/10,'DATA ACCURATE'!T2369),"")</f>
        <v/>
      </c>
      <c r="N2366" t="str">
        <f>IF(M2366="","",IF(M2366&lt;=DATABASE!$I$9,"LOKAL",IF(M2366&lt;DATABASE!$J$9,"LUAR KOTA 1",IF($M2366&gt;=DATABASE!$J$9,"LUAR KOTA 2",""))))</f>
        <v/>
      </c>
      <c r="O2366" s="38" t="str">
        <f>IF('DATA ACCURATE'!L2369&lt;&gt;"",'DATA ACCURATE'!L2369,"")</f>
        <v/>
      </c>
      <c r="Q2366" s="38">
        <f t="shared" si="252"/>
        <v>0</v>
      </c>
      <c r="R2366" s="38">
        <f t="shared" si="252"/>
        <v>0</v>
      </c>
      <c r="S2366" s="38">
        <f t="shared" si="252"/>
        <v>0</v>
      </c>
      <c r="T2366" s="38">
        <f t="shared" si="252"/>
        <v>0</v>
      </c>
      <c r="U2366" s="38">
        <f t="shared" si="253"/>
        <v>0</v>
      </c>
      <c r="V2366" s="38">
        <f t="shared" si="253"/>
        <v>0</v>
      </c>
      <c r="W2366" s="38">
        <f t="shared" si="253"/>
        <v>0</v>
      </c>
      <c r="X2366" s="38">
        <f t="shared" si="254"/>
        <v>0</v>
      </c>
      <c r="Y2366" s="38">
        <f t="shared" si="254"/>
        <v>0</v>
      </c>
      <c r="Z2366" s="38">
        <f t="shared" si="254"/>
        <v>0</v>
      </c>
      <c r="AA2366" s="38">
        <f t="shared" si="254"/>
        <v>0</v>
      </c>
      <c r="AB2366" s="38">
        <f t="shared" si="255"/>
        <v>0</v>
      </c>
      <c r="AC2366" s="38">
        <f t="shared" si="256"/>
        <v>0</v>
      </c>
      <c r="AD2366" s="38" t="str">
        <f t="shared" si="257"/>
        <v>000000000000</v>
      </c>
    </row>
    <row r="2367" spans="1:30">
      <c r="A2367" s="9" t="str">
        <f>IF('DATA ACCURATE'!A2370&lt;&gt;"",'DATA ACCURATE'!A2370,"")</f>
        <v/>
      </c>
      <c r="B2367" s="9" t="str">
        <f>IF('DATA ACCURATE'!D2370&lt;&gt;"",'DATA ACCURATE'!D2370,"")</f>
        <v/>
      </c>
      <c r="C2367" s="38" t="str">
        <f>IF($AD2367="000000000000","",INDEX(DATABASE!$W$12:$W$71,MATCH($AD2367,DATABASE!$V$12:$V$71,0)))</f>
        <v/>
      </c>
      <c r="D2367" s="34" t="str">
        <f>IF(C2367="","",IF(E2367="",INDEX(DATABASE!$AF$13:$AF$62,MATCH($C2367,DATABASE!$AC$13:$AC$62,0)),IF(E2367="2x D11",INDEX(DATABASE!$AF$13:$AF$62,MATCH($C2367,DATABASE!$AC$13:$AC$62,0))+2*DATABASE!$AF$62,IF(E2367="3x D11",INDEX(DATABASE!$AF$13:$AF$62,MATCH($C2367,DATABASE!$AC$13:$AC$62,0))+3*DATABASE!$AF$62,""))))</f>
        <v/>
      </c>
      <c r="E2367" s="38" t="str">
        <f>IF(AND($K2367="Y",$G2367&lt;&gt;"UNYIL",$F2367&lt;DATABASE!$O$8),"2x D11",IF(AND($K2367="Y",$G2367&lt;&gt;"UNYIL",$F2367&gt;=DATABASE!$O$8),"3x D11",""))</f>
        <v/>
      </c>
      <c r="F2367" s="9" t="str">
        <f>IF('DATA ACCURATE'!N2370&lt;&gt;"",'DATA ACCURATE'!N2370,"")</f>
        <v/>
      </c>
      <c r="G2367" t="str">
        <f>IF(F2367="","",IF(F2367&lt;=DATABASE!$I$8,"UNYIL",IF(F2367&lt;=DATABASE!$J$8,"KECIL",IF(F2367&lt;DATABASE!$K$8,"TANGGUNG",IF(F2367&gt;=DATABASE!$K$8,"BESAR","")))))</f>
        <v/>
      </c>
      <c r="H2367" s="16" t="str">
        <f>IF('DATA ACCURATE'!J2370&lt;&gt;"",'DATA ACCURATE'!J2370,"")</f>
        <v/>
      </c>
      <c r="I2367" s="35" t="str">
        <f>IF(B2367&lt;&gt;"",IFERROR(VLOOKUP(B2367,'DATA TIMBANGAN'!G:M,7,FALSE),VLOOKUP(B2367,'DATA TIMBANGAN'!G:M,7)),"")</f>
        <v/>
      </c>
      <c r="J2367" s="25" t="str">
        <f>IF(H2367&lt;&gt;"",IFERROR(INDEX(DATABASE!$Z$19:$Z$38,MATCH(DATEVALUE(H2367),DATABASE!$AA$19:$AA$38,0)),INDEX(DATABASE!$Z$12:$Z$18,MATCH(WEEKDAY(H2367,2),DATABASE!$AA$12:$AA$18,0))),"")</f>
        <v/>
      </c>
      <c r="K2367" s="25" t="str">
        <f>IF('DATA ACCURATE'!V2370&lt;&gt;"",'DATA ACCURATE'!V2370,"")</f>
        <v/>
      </c>
      <c r="L2367" s="80" t="str">
        <f>IF($H2367="","",IF(OR($J2367="LIBUR",AND($L2366="LIBUR",$O2366=$O2367)),"LIBUR",IF(AND(OR($L2366="LUAR JAM KERJA 1",$L2366="LUAR JAM KERJA 2"),OR(OR(AND($H2366=$H2367,AND(OR($I2367&gt;DATABASE!$J$3,$I2367&lt;DATABASE!$J$6),((DATEVALUE($H2367)+$I2367)-(DATEVALUE($H2366)+$I2366))&lt;DATABASE!$J$6)),AND($H2366=$H2367,$O2366=$O2367,OR($I2367&gt;DATABASE!$J$6,$I2367&lt;DATABASE!$J$3))),AND(($H2367-$H2366)=1,OR($I2367&lt;DATABASE!$I$6,((DATEVALUE($H2367)+$I2367)-(DATEVALUE($H2366)+$I2366))&lt;DATABASE!$J$6))),$A2367=$A2366),"LUAR JAM KERJA 2",IF(AND(OR(WEEKDAY($H2367,2)=1,WEEKDAY($H2367,2)=2,WEEKDAY($H2367,2)=3,WEEKDAY($H2367,2)=4,WEEKDAY($H2367,2)=5),$I2367&lt;=DATABASE!$J$3,$I2367&gt;=DATABASE!$I$3),"JAM KERJA",IF(AND(WEEKDAY($H2367,2)=6,$I2367&lt;=DATABASE!$J$4,$I2367&gt;=DATABASE!$I$4),"JAM KERJA","LUAR JAM KERJA 1")))))</f>
        <v/>
      </c>
      <c r="M2367" s="33" t="str">
        <f>IF('DATA ACCURATE'!T2370&lt;&gt;"",IF('DATA ACCURATE'!T2370&gt;100,'DATA ACCURATE'!T2370/10,'DATA ACCURATE'!T2370),"")</f>
        <v/>
      </c>
      <c r="N2367" t="str">
        <f>IF(M2367="","",IF(M2367&lt;=DATABASE!$I$9,"LOKAL",IF(M2367&lt;DATABASE!$J$9,"LUAR KOTA 1",IF($M2367&gt;=DATABASE!$J$9,"LUAR KOTA 2",""))))</f>
        <v/>
      </c>
      <c r="O2367" s="38" t="str">
        <f>IF('DATA ACCURATE'!L2370&lt;&gt;"",'DATA ACCURATE'!L2370,"")</f>
        <v/>
      </c>
      <c r="Q2367" s="38">
        <f t="shared" si="252"/>
        <v>0</v>
      </c>
      <c r="R2367" s="38">
        <f t="shared" si="252"/>
        <v>0</v>
      </c>
      <c r="S2367" s="38">
        <f t="shared" si="252"/>
        <v>0</v>
      </c>
      <c r="T2367" s="38">
        <f t="shared" si="252"/>
        <v>0</v>
      </c>
      <c r="U2367" s="38">
        <f t="shared" si="253"/>
        <v>0</v>
      </c>
      <c r="V2367" s="38">
        <f t="shared" si="253"/>
        <v>0</v>
      </c>
      <c r="W2367" s="38">
        <f t="shared" si="253"/>
        <v>0</v>
      </c>
      <c r="X2367" s="38">
        <f t="shared" si="254"/>
        <v>0</v>
      </c>
      <c r="Y2367" s="38">
        <f t="shared" si="254"/>
        <v>0</v>
      </c>
      <c r="Z2367" s="38">
        <f t="shared" si="254"/>
        <v>0</v>
      </c>
      <c r="AA2367" s="38">
        <f t="shared" si="254"/>
        <v>0</v>
      </c>
      <c r="AB2367" s="38">
        <f t="shared" si="255"/>
        <v>0</v>
      </c>
      <c r="AC2367" s="38">
        <f t="shared" si="256"/>
        <v>0</v>
      </c>
      <c r="AD2367" s="38" t="str">
        <f t="shared" si="257"/>
        <v>000000000000</v>
      </c>
    </row>
    <row r="2368" spans="1:30">
      <c r="A2368" s="9" t="str">
        <f>IF('DATA ACCURATE'!A2371&lt;&gt;"",'DATA ACCURATE'!A2371,"")</f>
        <v/>
      </c>
      <c r="B2368" s="9" t="str">
        <f>IF('DATA ACCURATE'!D2371&lt;&gt;"",'DATA ACCURATE'!D2371,"")</f>
        <v/>
      </c>
      <c r="C2368" s="38" t="str">
        <f>IF($AD2368="000000000000","",INDEX(DATABASE!$W$12:$W$71,MATCH($AD2368,DATABASE!$V$12:$V$71,0)))</f>
        <v/>
      </c>
      <c r="D2368" s="34" t="str">
        <f>IF(C2368="","",IF(E2368="",INDEX(DATABASE!$AF$13:$AF$62,MATCH($C2368,DATABASE!$AC$13:$AC$62,0)),IF(E2368="2x D11",INDEX(DATABASE!$AF$13:$AF$62,MATCH($C2368,DATABASE!$AC$13:$AC$62,0))+2*DATABASE!$AF$62,IF(E2368="3x D11",INDEX(DATABASE!$AF$13:$AF$62,MATCH($C2368,DATABASE!$AC$13:$AC$62,0))+3*DATABASE!$AF$62,""))))</f>
        <v/>
      </c>
      <c r="E2368" s="38" t="str">
        <f>IF(AND($K2368="Y",$G2368&lt;&gt;"UNYIL",$F2368&lt;DATABASE!$O$8),"2x D11",IF(AND($K2368="Y",$G2368&lt;&gt;"UNYIL",$F2368&gt;=DATABASE!$O$8),"3x D11",""))</f>
        <v/>
      </c>
      <c r="F2368" s="9" t="str">
        <f>IF('DATA ACCURATE'!N2371&lt;&gt;"",'DATA ACCURATE'!N2371,"")</f>
        <v/>
      </c>
      <c r="G2368" t="str">
        <f>IF(F2368="","",IF(F2368&lt;=DATABASE!$I$8,"UNYIL",IF(F2368&lt;=DATABASE!$J$8,"KECIL",IF(F2368&lt;DATABASE!$K$8,"TANGGUNG",IF(F2368&gt;=DATABASE!$K$8,"BESAR","")))))</f>
        <v/>
      </c>
      <c r="H2368" s="16" t="str">
        <f>IF('DATA ACCURATE'!J2371&lt;&gt;"",'DATA ACCURATE'!J2371,"")</f>
        <v/>
      </c>
      <c r="I2368" s="35" t="str">
        <f>IF(B2368&lt;&gt;"",IFERROR(VLOOKUP(B2368,'DATA TIMBANGAN'!G:M,7,FALSE),VLOOKUP(B2368,'DATA TIMBANGAN'!G:M,7)),"")</f>
        <v/>
      </c>
      <c r="J2368" s="25" t="str">
        <f>IF(H2368&lt;&gt;"",IFERROR(INDEX(DATABASE!$Z$19:$Z$38,MATCH(DATEVALUE(H2368),DATABASE!$AA$19:$AA$38,0)),INDEX(DATABASE!$Z$12:$Z$18,MATCH(WEEKDAY(H2368,2),DATABASE!$AA$12:$AA$18,0))),"")</f>
        <v/>
      </c>
      <c r="K2368" s="25" t="str">
        <f>IF('DATA ACCURATE'!V2371&lt;&gt;"",'DATA ACCURATE'!V2371,"")</f>
        <v/>
      </c>
      <c r="L2368" s="80" t="str">
        <f>IF($H2368="","",IF(OR($J2368="LIBUR",AND($L2367="LIBUR",$O2367=$O2368)),"LIBUR",IF(AND(OR($L2367="LUAR JAM KERJA 1",$L2367="LUAR JAM KERJA 2"),OR(OR(AND($H2367=$H2368,AND(OR($I2368&gt;DATABASE!$J$3,$I2368&lt;DATABASE!$J$6),((DATEVALUE($H2368)+$I2368)-(DATEVALUE($H2367)+$I2367))&lt;DATABASE!$J$6)),AND($H2367=$H2368,$O2367=$O2368,OR($I2368&gt;DATABASE!$J$6,$I2368&lt;DATABASE!$J$3))),AND(($H2368-$H2367)=1,OR($I2368&lt;DATABASE!$I$6,((DATEVALUE($H2368)+$I2368)-(DATEVALUE($H2367)+$I2367))&lt;DATABASE!$J$6))),$A2368=$A2367),"LUAR JAM KERJA 2",IF(AND(OR(WEEKDAY($H2368,2)=1,WEEKDAY($H2368,2)=2,WEEKDAY($H2368,2)=3,WEEKDAY($H2368,2)=4,WEEKDAY($H2368,2)=5),$I2368&lt;=DATABASE!$J$3,$I2368&gt;=DATABASE!$I$3),"JAM KERJA",IF(AND(WEEKDAY($H2368,2)=6,$I2368&lt;=DATABASE!$J$4,$I2368&gt;=DATABASE!$I$4),"JAM KERJA","LUAR JAM KERJA 1")))))</f>
        <v/>
      </c>
      <c r="M2368" s="33" t="str">
        <f>IF('DATA ACCURATE'!T2371&lt;&gt;"",IF('DATA ACCURATE'!T2371&gt;100,'DATA ACCURATE'!T2371/10,'DATA ACCURATE'!T2371),"")</f>
        <v/>
      </c>
      <c r="N2368" t="str">
        <f>IF(M2368="","",IF(M2368&lt;=DATABASE!$I$9,"LOKAL",IF(M2368&lt;DATABASE!$J$9,"LUAR KOTA 1",IF($M2368&gt;=DATABASE!$J$9,"LUAR KOTA 2",""))))</f>
        <v/>
      </c>
      <c r="O2368" s="38" t="str">
        <f>IF('DATA ACCURATE'!L2371&lt;&gt;"",'DATA ACCURATE'!L2371,"")</f>
        <v/>
      </c>
      <c r="Q2368" s="38">
        <f t="shared" si="252"/>
        <v>0</v>
      </c>
      <c r="R2368" s="38">
        <f t="shared" si="252"/>
        <v>0</v>
      </c>
      <c r="S2368" s="38">
        <f t="shared" si="252"/>
        <v>0</v>
      </c>
      <c r="T2368" s="38">
        <f t="shared" si="252"/>
        <v>0</v>
      </c>
      <c r="U2368" s="38">
        <f t="shared" si="253"/>
        <v>0</v>
      </c>
      <c r="V2368" s="38">
        <f t="shared" si="253"/>
        <v>0</v>
      </c>
      <c r="W2368" s="38">
        <f t="shared" si="253"/>
        <v>0</v>
      </c>
      <c r="X2368" s="38">
        <f t="shared" si="254"/>
        <v>0</v>
      </c>
      <c r="Y2368" s="38">
        <f t="shared" si="254"/>
        <v>0</v>
      </c>
      <c r="Z2368" s="38">
        <f t="shared" si="254"/>
        <v>0</v>
      </c>
      <c r="AA2368" s="38">
        <f t="shared" si="254"/>
        <v>0</v>
      </c>
      <c r="AB2368" s="38">
        <f t="shared" si="255"/>
        <v>0</v>
      </c>
      <c r="AC2368" s="38">
        <f t="shared" si="256"/>
        <v>0</v>
      </c>
      <c r="AD2368" s="38" t="str">
        <f t="shared" si="257"/>
        <v>000000000000</v>
      </c>
    </row>
    <row r="2369" spans="1:30">
      <c r="A2369" s="9" t="str">
        <f>IF('DATA ACCURATE'!A2372&lt;&gt;"",'DATA ACCURATE'!A2372,"")</f>
        <v/>
      </c>
      <c r="B2369" s="9" t="str">
        <f>IF('DATA ACCURATE'!D2372&lt;&gt;"",'DATA ACCURATE'!D2372,"")</f>
        <v/>
      </c>
      <c r="C2369" s="38" t="str">
        <f>IF($AD2369="000000000000","",INDEX(DATABASE!$W$12:$W$71,MATCH($AD2369,DATABASE!$V$12:$V$71,0)))</f>
        <v/>
      </c>
      <c r="D2369" s="34" t="str">
        <f>IF(C2369="","",IF(E2369="",INDEX(DATABASE!$AF$13:$AF$62,MATCH($C2369,DATABASE!$AC$13:$AC$62,0)),IF(E2369="2x D11",INDEX(DATABASE!$AF$13:$AF$62,MATCH($C2369,DATABASE!$AC$13:$AC$62,0))+2*DATABASE!$AF$62,IF(E2369="3x D11",INDEX(DATABASE!$AF$13:$AF$62,MATCH($C2369,DATABASE!$AC$13:$AC$62,0))+3*DATABASE!$AF$62,""))))</f>
        <v/>
      </c>
      <c r="E2369" s="38" t="str">
        <f>IF(AND($K2369="Y",$G2369&lt;&gt;"UNYIL",$F2369&lt;DATABASE!$O$8),"2x D11",IF(AND($K2369="Y",$G2369&lt;&gt;"UNYIL",$F2369&gt;=DATABASE!$O$8),"3x D11",""))</f>
        <v/>
      </c>
      <c r="F2369" s="9" t="str">
        <f>IF('DATA ACCURATE'!N2372&lt;&gt;"",'DATA ACCURATE'!N2372,"")</f>
        <v/>
      </c>
      <c r="G2369" t="str">
        <f>IF(F2369="","",IF(F2369&lt;=DATABASE!$I$8,"UNYIL",IF(F2369&lt;=DATABASE!$J$8,"KECIL",IF(F2369&lt;DATABASE!$K$8,"TANGGUNG",IF(F2369&gt;=DATABASE!$K$8,"BESAR","")))))</f>
        <v/>
      </c>
      <c r="H2369" s="16" t="str">
        <f>IF('DATA ACCURATE'!J2372&lt;&gt;"",'DATA ACCURATE'!J2372,"")</f>
        <v/>
      </c>
      <c r="I2369" s="35" t="str">
        <f>IF(B2369&lt;&gt;"",IFERROR(VLOOKUP(B2369,'DATA TIMBANGAN'!G:M,7,FALSE),VLOOKUP(B2369,'DATA TIMBANGAN'!G:M,7)),"")</f>
        <v/>
      </c>
      <c r="J2369" s="25" t="str">
        <f>IF(H2369&lt;&gt;"",IFERROR(INDEX(DATABASE!$Z$19:$Z$38,MATCH(DATEVALUE(H2369),DATABASE!$AA$19:$AA$38,0)),INDEX(DATABASE!$Z$12:$Z$18,MATCH(WEEKDAY(H2369,2),DATABASE!$AA$12:$AA$18,0))),"")</f>
        <v/>
      </c>
      <c r="K2369" s="25" t="str">
        <f>IF('DATA ACCURATE'!V2372&lt;&gt;"",'DATA ACCURATE'!V2372,"")</f>
        <v/>
      </c>
      <c r="L2369" s="80" t="str">
        <f>IF($H2369="","",IF(OR($J2369="LIBUR",AND($L2368="LIBUR",$O2368=$O2369)),"LIBUR",IF(AND(OR($L2368="LUAR JAM KERJA 1",$L2368="LUAR JAM KERJA 2"),OR(OR(AND($H2368=$H2369,AND(OR($I2369&gt;DATABASE!$J$3,$I2369&lt;DATABASE!$J$6),((DATEVALUE($H2369)+$I2369)-(DATEVALUE($H2368)+$I2368))&lt;DATABASE!$J$6)),AND($H2368=$H2369,$O2368=$O2369,OR($I2369&gt;DATABASE!$J$6,$I2369&lt;DATABASE!$J$3))),AND(($H2369-$H2368)=1,OR($I2369&lt;DATABASE!$I$6,((DATEVALUE($H2369)+$I2369)-(DATEVALUE($H2368)+$I2368))&lt;DATABASE!$J$6))),$A2369=$A2368),"LUAR JAM KERJA 2",IF(AND(OR(WEEKDAY($H2369,2)=1,WEEKDAY($H2369,2)=2,WEEKDAY($H2369,2)=3,WEEKDAY($H2369,2)=4,WEEKDAY($H2369,2)=5),$I2369&lt;=DATABASE!$J$3,$I2369&gt;=DATABASE!$I$3),"JAM KERJA",IF(AND(WEEKDAY($H2369,2)=6,$I2369&lt;=DATABASE!$J$4,$I2369&gt;=DATABASE!$I$4),"JAM KERJA","LUAR JAM KERJA 1")))))</f>
        <v/>
      </c>
      <c r="M2369" s="33" t="str">
        <f>IF('DATA ACCURATE'!T2372&lt;&gt;"",IF('DATA ACCURATE'!T2372&gt;100,'DATA ACCURATE'!T2372/10,'DATA ACCURATE'!T2372),"")</f>
        <v/>
      </c>
      <c r="N2369" t="str">
        <f>IF(M2369="","",IF(M2369&lt;=DATABASE!$I$9,"LOKAL",IF(M2369&lt;DATABASE!$J$9,"LUAR KOTA 1",IF($M2369&gt;=DATABASE!$J$9,"LUAR KOTA 2",""))))</f>
        <v/>
      </c>
      <c r="O2369" s="38" t="str">
        <f>IF('DATA ACCURATE'!L2372&lt;&gt;"",'DATA ACCURATE'!L2372,"")</f>
        <v/>
      </c>
      <c r="Q2369" s="38">
        <f t="shared" si="252"/>
        <v>0</v>
      </c>
      <c r="R2369" s="38">
        <f t="shared" si="252"/>
        <v>0</v>
      </c>
      <c r="S2369" s="38">
        <f t="shared" si="252"/>
        <v>0</v>
      </c>
      <c r="T2369" s="38">
        <f t="shared" si="252"/>
        <v>0</v>
      </c>
      <c r="U2369" s="38">
        <f t="shared" si="253"/>
        <v>0</v>
      </c>
      <c r="V2369" s="38">
        <f t="shared" si="253"/>
        <v>0</v>
      </c>
      <c r="W2369" s="38">
        <f t="shared" si="253"/>
        <v>0</v>
      </c>
      <c r="X2369" s="38">
        <f t="shared" si="254"/>
        <v>0</v>
      </c>
      <c r="Y2369" s="38">
        <f t="shared" si="254"/>
        <v>0</v>
      </c>
      <c r="Z2369" s="38">
        <f t="shared" si="254"/>
        <v>0</v>
      </c>
      <c r="AA2369" s="38">
        <f t="shared" si="254"/>
        <v>0</v>
      </c>
      <c r="AB2369" s="38">
        <f t="shared" si="255"/>
        <v>0</v>
      </c>
      <c r="AC2369" s="38">
        <f t="shared" si="256"/>
        <v>0</v>
      </c>
      <c r="AD2369" s="38" t="str">
        <f t="shared" si="257"/>
        <v>000000000000</v>
      </c>
    </row>
    <row r="2370" spans="1:30">
      <c r="A2370" s="9" t="str">
        <f>IF('DATA ACCURATE'!A2373&lt;&gt;"",'DATA ACCURATE'!A2373,"")</f>
        <v/>
      </c>
      <c r="B2370" s="9" t="str">
        <f>IF('DATA ACCURATE'!D2373&lt;&gt;"",'DATA ACCURATE'!D2373,"")</f>
        <v/>
      </c>
      <c r="C2370" s="38" t="str">
        <f>IF($AD2370="000000000000","",INDEX(DATABASE!$W$12:$W$71,MATCH($AD2370,DATABASE!$V$12:$V$71,0)))</f>
        <v/>
      </c>
      <c r="D2370" s="34" t="str">
        <f>IF(C2370="","",IF(E2370="",INDEX(DATABASE!$AF$13:$AF$62,MATCH($C2370,DATABASE!$AC$13:$AC$62,0)),IF(E2370="2x D11",INDEX(DATABASE!$AF$13:$AF$62,MATCH($C2370,DATABASE!$AC$13:$AC$62,0))+2*DATABASE!$AF$62,IF(E2370="3x D11",INDEX(DATABASE!$AF$13:$AF$62,MATCH($C2370,DATABASE!$AC$13:$AC$62,0))+3*DATABASE!$AF$62,""))))</f>
        <v/>
      </c>
      <c r="E2370" s="38" t="str">
        <f>IF(AND($K2370="Y",$G2370&lt;&gt;"UNYIL",$F2370&lt;DATABASE!$O$8),"2x D11",IF(AND($K2370="Y",$G2370&lt;&gt;"UNYIL",$F2370&gt;=DATABASE!$O$8),"3x D11",""))</f>
        <v/>
      </c>
      <c r="F2370" s="9" t="str">
        <f>IF('DATA ACCURATE'!N2373&lt;&gt;"",'DATA ACCURATE'!N2373,"")</f>
        <v/>
      </c>
      <c r="G2370" t="str">
        <f>IF(F2370="","",IF(F2370&lt;=DATABASE!$I$8,"UNYIL",IF(F2370&lt;=DATABASE!$J$8,"KECIL",IF(F2370&lt;DATABASE!$K$8,"TANGGUNG",IF(F2370&gt;=DATABASE!$K$8,"BESAR","")))))</f>
        <v/>
      </c>
      <c r="H2370" s="16" t="str">
        <f>IF('DATA ACCURATE'!J2373&lt;&gt;"",'DATA ACCURATE'!J2373,"")</f>
        <v/>
      </c>
      <c r="I2370" s="35" t="str">
        <f>IF(B2370&lt;&gt;"",IFERROR(VLOOKUP(B2370,'DATA TIMBANGAN'!G:M,7,FALSE),VLOOKUP(B2370,'DATA TIMBANGAN'!G:M,7)),"")</f>
        <v/>
      </c>
      <c r="J2370" s="25" t="str">
        <f>IF(H2370&lt;&gt;"",IFERROR(INDEX(DATABASE!$Z$19:$Z$38,MATCH(DATEVALUE(H2370),DATABASE!$AA$19:$AA$38,0)),INDEX(DATABASE!$Z$12:$Z$18,MATCH(WEEKDAY(H2370,2),DATABASE!$AA$12:$AA$18,0))),"")</f>
        <v/>
      </c>
      <c r="K2370" s="25" t="str">
        <f>IF('DATA ACCURATE'!V2373&lt;&gt;"",'DATA ACCURATE'!V2373,"")</f>
        <v/>
      </c>
      <c r="L2370" s="80" t="str">
        <f>IF($H2370="","",IF(OR($J2370="LIBUR",AND($L2369="LIBUR",$O2369=$O2370)),"LIBUR",IF(AND(OR($L2369="LUAR JAM KERJA 1",$L2369="LUAR JAM KERJA 2"),OR(OR(AND($H2369=$H2370,AND(OR($I2370&gt;DATABASE!$J$3,$I2370&lt;DATABASE!$J$6),((DATEVALUE($H2370)+$I2370)-(DATEVALUE($H2369)+$I2369))&lt;DATABASE!$J$6)),AND($H2369=$H2370,$O2369=$O2370,OR($I2370&gt;DATABASE!$J$6,$I2370&lt;DATABASE!$J$3))),AND(($H2370-$H2369)=1,OR($I2370&lt;DATABASE!$I$6,((DATEVALUE($H2370)+$I2370)-(DATEVALUE($H2369)+$I2369))&lt;DATABASE!$J$6))),$A2370=$A2369),"LUAR JAM KERJA 2",IF(AND(OR(WEEKDAY($H2370,2)=1,WEEKDAY($H2370,2)=2,WEEKDAY($H2370,2)=3,WEEKDAY($H2370,2)=4,WEEKDAY($H2370,2)=5),$I2370&lt;=DATABASE!$J$3,$I2370&gt;=DATABASE!$I$3),"JAM KERJA",IF(AND(WEEKDAY($H2370,2)=6,$I2370&lt;=DATABASE!$J$4,$I2370&gt;=DATABASE!$I$4),"JAM KERJA","LUAR JAM KERJA 1")))))</f>
        <v/>
      </c>
      <c r="M2370" s="33" t="str">
        <f>IF('DATA ACCURATE'!T2373&lt;&gt;"",IF('DATA ACCURATE'!T2373&gt;100,'DATA ACCURATE'!T2373/10,'DATA ACCURATE'!T2373),"")</f>
        <v/>
      </c>
      <c r="N2370" t="str">
        <f>IF(M2370="","",IF(M2370&lt;=DATABASE!$I$9,"LOKAL",IF(M2370&lt;DATABASE!$J$9,"LUAR KOTA 1",IF($M2370&gt;=DATABASE!$J$9,"LUAR KOTA 2",""))))</f>
        <v/>
      </c>
      <c r="O2370" s="38" t="str">
        <f>IF('DATA ACCURATE'!L2373&lt;&gt;"",'DATA ACCURATE'!L2373,"")</f>
        <v/>
      </c>
      <c r="Q2370" s="38">
        <f t="shared" si="252"/>
        <v>0</v>
      </c>
      <c r="R2370" s="38">
        <f t="shared" si="252"/>
        <v>0</v>
      </c>
      <c r="S2370" s="38">
        <f t="shared" si="252"/>
        <v>0</v>
      </c>
      <c r="T2370" s="38">
        <f t="shared" ref="T2370:T2433" si="258">IF($G2370=T$1,1,0)</f>
        <v>0</v>
      </c>
      <c r="U2370" s="38">
        <f t="shared" si="253"/>
        <v>0</v>
      </c>
      <c r="V2370" s="38">
        <f t="shared" si="253"/>
        <v>0</v>
      </c>
      <c r="W2370" s="38">
        <f t="shared" si="253"/>
        <v>0</v>
      </c>
      <c r="X2370" s="38">
        <f t="shared" si="254"/>
        <v>0</v>
      </c>
      <c r="Y2370" s="38">
        <f t="shared" si="254"/>
        <v>0</v>
      </c>
      <c r="Z2370" s="38">
        <f t="shared" si="254"/>
        <v>0</v>
      </c>
      <c r="AA2370" s="38">
        <f t="shared" ref="AA2370:AA2433" si="259">IF($L2370=AA$1,1,0)</f>
        <v>0</v>
      </c>
      <c r="AB2370" s="38">
        <f t="shared" si="255"/>
        <v>0</v>
      </c>
      <c r="AC2370" s="38">
        <f t="shared" si="256"/>
        <v>0</v>
      </c>
      <c r="AD2370" s="38" t="str">
        <f t="shared" si="257"/>
        <v>000000000000</v>
      </c>
    </row>
    <row r="2371" spans="1:30">
      <c r="A2371" s="9" t="str">
        <f>IF('DATA ACCURATE'!A2374&lt;&gt;"",'DATA ACCURATE'!A2374,"")</f>
        <v/>
      </c>
      <c r="B2371" s="9" t="str">
        <f>IF('DATA ACCURATE'!D2374&lt;&gt;"",'DATA ACCURATE'!D2374,"")</f>
        <v/>
      </c>
      <c r="C2371" s="38" t="str">
        <f>IF($AD2371="000000000000","",INDEX(DATABASE!$W$12:$W$71,MATCH($AD2371,DATABASE!$V$12:$V$71,0)))</f>
        <v/>
      </c>
      <c r="D2371" s="34" t="str">
        <f>IF(C2371="","",IF(E2371="",INDEX(DATABASE!$AF$13:$AF$62,MATCH($C2371,DATABASE!$AC$13:$AC$62,0)),IF(E2371="2x D11",INDEX(DATABASE!$AF$13:$AF$62,MATCH($C2371,DATABASE!$AC$13:$AC$62,0))+2*DATABASE!$AF$62,IF(E2371="3x D11",INDEX(DATABASE!$AF$13:$AF$62,MATCH($C2371,DATABASE!$AC$13:$AC$62,0))+3*DATABASE!$AF$62,""))))</f>
        <v/>
      </c>
      <c r="E2371" s="38" t="str">
        <f>IF(AND($K2371="Y",$G2371&lt;&gt;"UNYIL",$F2371&lt;DATABASE!$O$8),"2x D11",IF(AND($K2371="Y",$G2371&lt;&gt;"UNYIL",$F2371&gt;=DATABASE!$O$8),"3x D11",""))</f>
        <v/>
      </c>
      <c r="F2371" s="9" t="str">
        <f>IF('DATA ACCURATE'!N2374&lt;&gt;"",'DATA ACCURATE'!N2374,"")</f>
        <v/>
      </c>
      <c r="G2371" t="str">
        <f>IF(F2371="","",IF(F2371&lt;=DATABASE!$I$8,"UNYIL",IF(F2371&lt;=DATABASE!$J$8,"KECIL",IF(F2371&lt;DATABASE!$K$8,"TANGGUNG",IF(F2371&gt;=DATABASE!$K$8,"BESAR","")))))</f>
        <v/>
      </c>
      <c r="H2371" s="16" t="str">
        <f>IF('DATA ACCURATE'!J2374&lt;&gt;"",'DATA ACCURATE'!J2374,"")</f>
        <v/>
      </c>
      <c r="I2371" s="35" t="str">
        <f>IF(B2371&lt;&gt;"",IFERROR(VLOOKUP(B2371,'DATA TIMBANGAN'!G:M,7,FALSE),VLOOKUP(B2371,'DATA TIMBANGAN'!G:M,7)),"")</f>
        <v/>
      </c>
      <c r="J2371" s="25" t="str">
        <f>IF(H2371&lt;&gt;"",IFERROR(INDEX(DATABASE!$Z$19:$Z$38,MATCH(DATEVALUE(H2371),DATABASE!$AA$19:$AA$38,0)),INDEX(DATABASE!$Z$12:$Z$18,MATCH(WEEKDAY(H2371,2),DATABASE!$AA$12:$AA$18,0))),"")</f>
        <v/>
      </c>
      <c r="K2371" s="25" t="str">
        <f>IF('DATA ACCURATE'!V2374&lt;&gt;"",'DATA ACCURATE'!V2374,"")</f>
        <v/>
      </c>
      <c r="L2371" s="80" t="str">
        <f>IF($H2371="","",IF(OR($J2371="LIBUR",AND($L2370="LIBUR",$O2370=$O2371)),"LIBUR",IF(AND(OR($L2370="LUAR JAM KERJA 1",$L2370="LUAR JAM KERJA 2"),OR(OR(AND($H2370=$H2371,AND(OR($I2371&gt;DATABASE!$J$3,$I2371&lt;DATABASE!$J$6),((DATEVALUE($H2371)+$I2371)-(DATEVALUE($H2370)+$I2370))&lt;DATABASE!$J$6)),AND($H2370=$H2371,$O2370=$O2371,OR($I2371&gt;DATABASE!$J$6,$I2371&lt;DATABASE!$J$3))),AND(($H2371-$H2370)=1,OR($I2371&lt;DATABASE!$I$6,((DATEVALUE($H2371)+$I2371)-(DATEVALUE($H2370)+$I2370))&lt;DATABASE!$J$6))),$A2371=$A2370),"LUAR JAM KERJA 2",IF(AND(OR(WEEKDAY($H2371,2)=1,WEEKDAY($H2371,2)=2,WEEKDAY($H2371,2)=3,WEEKDAY($H2371,2)=4,WEEKDAY($H2371,2)=5),$I2371&lt;=DATABASE!$J$3,$I2371&gt;=DATABASE!$I$3),"JAM KERJA",IF(AND(WEEKDAY($H2371,2)=6,$I2371&lt;=DATABASE!$J$4,$I2371&gt;=DATABASE!$I$4),"JAM KERJA","LUAR JAM KERJA 1")))))</f>
        <v/>
      </c>
      <c r="M2371" s="33" t="str">
        <f>IF('DATA ACCURATE'!T2374&lt;&gt;"",IF('DATA ACCURATE'!T2374&gt;100,'DATA ACCURATE'!T2374/10,'DATA ACCURATE'!T2374),"")</f>
        <v/>
      </c>
      <c r="N2371" t="str">
        <f>IF(M2371="","",IF(M2371&lt;=DATABASE!$I$9,"LOKAL",IF(M2371&lt;DATABASE!$J$9,"LUAR KOTA 1",IF($M2371&gt;=DATABASE!$J$9,"LUAR KOTA 2",""))))</f>
        <v/>
      </c>
      <c r="O2371" s="38" t="str">
        <f>IF('DATA ACCURATE'!L2374&lt;&gt;"",'DATA ACCURATE'!L2374,"")</f>
        <v/>
      </c>
      <c r="Q2371" s="38">
        <f t="shared" ref="Q2371:T2434" si="260">IF($G2371=Q$1,1,0)</f>
        <v>0</v>
      </c>
      <c r="R2371" s="38">
        <f t="shared" si="260"/>
        <v>0</v>
      </c>
      <c r="S2371" s="38">
        <f t="shared" si="260"/>
        <v>0</v>
      </c>
      <c r="T2371" s="38">
        <f t="shared" si="258"/>
        <v>0</v>
      </c>
      <c r="U2371" s="38">
        <f t="shared" ref="U2371:W2434" si="261">IF($N2371=U$1,1,0)</f>
        <v>0</v>
      </c>
      <c r="V2371" s="38">
        <f t="shared" si="261"/>
        <v>0</v>
      </c>
      <c r="W2371" s="38">
        <f t="shared" si="261"/>
        <v>0</v>
      </c>
      <c r="X2371" s="38">
        <f t="shared" ref="X2371:AA2434" si="262">IF($L2371=X$1,1,0)</f>
        <v>0</v>
      </c>
      <c r="Y2371" s="38">
        <f t="shared" si="262"/>
        <v>0</v>
      </c>
      <c r="Z2371" s="38">
        <f t="shared" si="262"/>
        <v>0</v>
      </c>
      <c r="AA2371" s="38">
        <f t="shared" si="259"/>
        <v>0</v>
      </c>
      <c r="AB2371" s="38">
        <f t="shared" ref="AB2371:AB2434" si="263">IF(AND($G2371="UNYIL",$K2371="Y"),1,0)</f>
        <v>0</v>
      </c>
      <c r="AC2371" s="38">
        <f t="shared" ref="AC2371:AC2434" si="264">IF($E2371="2x D11",2,IF($E2371="3x D11",3,0))</f>
        <v>0</v>
      </c>
      <c r="AD2371" s="38" t="str">
        <f t="shared" ref="AD2371:AD2434" si="265">Q2371&amp;R2371&amp;S2371&amp;T2371&amp;U2371&amp;V2371&amp;W2371&amp;X2371&amp;Y2371&amp;Z2371&amp;AA2371&amp;AB2371</f>
        <v>000000000000</v>
      </c>
    </row>
    <row r="2372" spans="1:30">
      <c r="A2372" s="9" t="str">
        <f>IF('DATA ACCURATE'!A2375&lt;&gt;"",'DATA ACCURATE'!A2375,"")</f>
        <v/>
      </c>
      <c r="B2372" s="9" t="str">
        <f>IF('DATA ACCURATE'!D2375&lt;&gt;"",'DATA ACCURATE'!D2375,"")</f>
        <v/>
      </c>
      <c r="C2372" s="38" t="str">
        <f>IF($AD2372="000000000000","",INDEX(DATABASE!$W$12:$W$71,MATCH($AD2372,DATABASE!$V$12:$V$71,0)))</f>
        <v/>
      </c>
      <c r="D2372" s="34" t="str">
        <f>IF(C2372="","",IF(E2372="",INDEX(DATABASE!$AF$13:$AF$62,MATCH($C2372,DATABASE!$AC$13:$AC$62,0)),IF(E2372="2x D11",INDEX(DATABASE!$AF$13:$AF$62,MATCH($C2372,DATABASE!$AC$13:$AC$62,0))+2*DATABASE!$AF$62,IF(E2372="3x D11",INDEX(DATABASE!$AF$13:$AF$62,MATCH($C2372,DATABASE!$AC$13:$AC$62,0))+3*DATABASE!$AF$62,""))))</f>
        <v/>
      </c>
      <c r="E2372" s="38" t="str">
        <f>IF(AND($K2372="Y",$G2372&lt;&gt;"UNYIL",$F2372&lt;DATABASE!$O$8),"2x D11",IF(AND($K2372="Y",$G2372&lt;&gt;"UNYIL",$F2372&gt;=DATABASE!$O$8),"3x D11",""))</f>
        <v/>
      </c>
      <c r="F2372" s="9" t="str">
        <f>IF('DATA ACCURATE'!N2375&lt;&gt;"",'DATA ACCURATE'!N2375,"")</f>
        <v/>
      </c>
      <c r="G2372" t="str">
        <f>IF(F2372="","",IF(F2372&lt;=DATABASE!$I$8,"UNYIL",IF(F2372&lt;=DATABASE!$J$8,"KECIL",IF(F2372&lt;DATABASE!$K$8,"TANGGUNG",IF(F2372&gt;=DATABASE!$K$8,"BESAR","")))))</f>
        <v/>
      </c>
      <c r="H2372" s="16" t="str">
        <f>IF('DATA ACCURATE'!J2375&lt;&gt;"",'DATA ACCURATE'!J2375,"")</f>
        <v/>
      </c>
      <c r="I2372" s="35" t="str">
        <f>IF(B2372&lt;&gt;"",IFERROR(VLOOKUP(B2372,'DATA TIMBANGAN'!G:M,7,FALSE),VLOOKUP(B2372,'DATA TIMBANGAN'!G:M,7)),"")</f>
        <v/>
      </c>
      <c r="J2372" s="25" t="str">
        <f>IF(H2372&lt;&gt;"",IFERROR(INDEX(DATABASE!$Z$19:$Z$38,MATCH(DATEVALUE(H2372),DATABASE!$AA$19:$AA$38,0)),INDEX(DATABASE!$Z$12:$Z$18,MATCH(WEEKDAY(H2372,2),DATABASE!$AA$12:$AA$18,0))),"")</f>
        <v/>
      </c>
      <c r="K2372" s="25" t="str">
        <f>IF('DATA ACCURATE'!V2375&lt;&gt;"",'DATA ACCURATE'!V2375,"")</f>
        <v/>
      </c>
      <c r="L2372" s="80" t="str">
        <f>IF($H2372="","",IF(OR($J2372="LIBUR",AND($L2371="LIBUR",$O2371=$O2372)),"LIBUR",IF(AND(OR($L2371="LUAR JAM KERJA 1",$L2371="LUAR JAM KERJA 2"),OR(OR(AND($H2371=$H2372,AND(OR($I2372&gt;DATABASE!$J$3,$I2372&lt;DATABASE!$J$6),((DATEVALUE($H2372)+$I2372)-(DATEVALUE($H2371)+$I2371))&lt;DATABASE!$J$6)),AND($H2371=$H2372,$O2371=$O2372,OR($I2372&gt;DATABASE!$J$6,$I2372&lt;DATABASE!$J$3))),AND(($H2372-$H2371)=1,OR($I2372&lt;DATABASE!$I$6,((DATEVALUE($H2372)+$I2372)-(DATEVALUE($H2371)+$I2371))&lt;DATABASE!$J$6))),$A2372=$A2371),"LUAR JAM KERJA 2",IF(AND(OR(WEEKDAY($H2372,2)=1,WEEKDAY($H2372,2)=2,WEEKDAY($H2372,2)=3,WEEKDAY($H2372,2)=4,WEEKDAY($H2372,2)=5),$I2372&lt;=DATABASE!$J$3,$I2372&gt;=DATABASE!$I$3),"JAM KERJA",IF(AND(WEEKDAY($H2372,2)=6,$I2372&lt;=DATABASE!$J$4,$I2372&gt;=DATABASE!$I$4),"JAM KERJA","LUAR JAM KERJA 1")))))</f>
        <v/>
      </c>
      <c r="M2372" s="33" t="str">
        <f>IF('DATA ACCURATE'!T2375&lt;&gt;"",IF('DATA ACCURATE'!T2375&gt;100,'DATA ACCURATE'!T2375/10,'DATA ACCURATE'!T2375),"")</f>
        <v/>
      </c>
      <c r="N2372" t="str">
        <f>IF(M2372="","",IF(M2372&lt;=DATABASE!$I$9,"LOKAL",IF(M2372&lt;DATABASE!$J$9,"LUAR KOTA 1",IF($M2372&gt;=DATABASE!$J$9,"LUAR KOTA 2",""))))</f>
        <v/>
      </c>
      <c r="O2372" s="38" t="str">
        <f>IF('DATA ACCURATE'!L2375&lt;&gt;"",'DATA ACCURATE'!L2375,"")</f>
        <v/>
      </c>
      <c r="Q2372" s="38">
        <f t="shared" si="260"/>
        <v>0</v>
      </c>
      <c r="R2372" s="38">
        <f t="shared" si="260"/>
        <v>0</v>
      </c>
      <c r="S2372" s="38">
        <f t="shared" si="260"/>
        <v>0</v>
      </c>
      <c r="T2372" s="38">
        <f t="shared" si="258"/>
        <v>0</v>
      </c>
      <c r="U2372" s="38">
        <f t="shared" si="261"/>
        <v>0</v>
      </c>
      <c r="V2372" s="38">
        <f t="shared" si="261"/>
        <v>0</v>
      </c>
      <c r="W2372" s="38">
        <f t="shared" si="261"/>
        <v>0</v>
      </c>
      <c r="X2372" s="38">
        <f t="shared" si="262"/>
        <v>0</v>
      </c>
      <c r="Y2372" s="38">
        <f t="shared" si="262"/>
        <v>0</v>
      </c>
      <c r="Z2372" s="38">
        <f t="shared" si="262"/>
        <v>0</v>
      </c>
      <c r="AA2372" s="38">
        <f t="shared" si="259"/>
        <v>0</v>
      </c>
      <c r="AB2372" s="38">
        <f t="shared" si="263"/>
        <v>0</v>
      </c>
      <c r="AC2372" s="38">
        <f t="shared" si="264"/>
        <v>0</v>
      </c>
      <c r="AD2372" s="38" t="str">
        <f t="shared" si="265"/>
        <v>000000000000</v>
      </c>
    </row>
    <row r="2373" spans="1:30">
      <c r="A2373" s="9" t="str">
        <f>IF('DATA ACCURATE'!A2376&lt;&gt;"",'DATA ACCURATE'!A2376,"")</f>
        <v/>
      </c>
      <c r="B2373" s="9" t="str">
        <f>IF('DATA ACCURATE'!D2376&lt;&gt;"",'DATA ACCURATE'!D2376,"")</f>
        <v/>
      </c>
      <c r="C2373" s="38" t="str">
        <f>IF($AD2373="000000000000","",INDEX(DATABASE!$W$12:$W$71,MATCH($AD2373,DATABASE!$V$12:$V$71,0)))</f>
        <v/>
      </c>
      <c r="D2373" s="34" t="str">
        <f>IF(C2373="","",IF(E2373="",INDEX(DATABASE!$AF$13:$AF$62,MATCH($C2373,DATABASE!$AC$13:$AC$62,0)),IF(E2373="2x D11",INDEX(DATABASE!$AF$13:$AF$62,MATCH($C2373,DATABASE!$AC$13:$AC$62,0))+2*DATABASE!$AF$62,IF(E2373="3x D11",INDEX(DATABASE!$AF$13:$AF$62,MATCH($C2373,DATABASE!$AC$13:$AC$62,0))+3*DATABASE!$AF$62,""))))</f>
        <v/>
      </c>
      <c r="E2373" s="38" t="str">
        <f>IF(AND($K2373="Y",$G2373&lt;&gt;"UNYIL",$F2373&lt;DATABASE!$O$8),"2x D11",IF(AND($K2373="Y",$G2373&lt;&gt;"UNYIL",$F2373&gt;=DATABASE!$O$8),"3x D11",""))</f>
        <v/>
      </c>
      <c r="F2373" s="9" t="str">
        <f>IF('DATA ACCURATE'!N2376&lt;&gt;"",'DATA ACCURATE'!N2376,"")</f>
        <v/>
      </c>
      <c r="G2373" t="str">
        <f>IF(F2373="","",IF(F2373&lt;=DATABASE!$I$8,"UNYIL",IF(F2373&lt;=DATABASE!$J$8,"KECIL",IF(F2373&lt;DATABASE!$K$8,"TANGGUNG",IF(F2373&gt;=DATABASE!$K$8,"BESAR","")))))</f>
        <v/>
      </c>
      <c r="H2373" s="16" t="str">
        <f>IF('DATA ACCURATE'!J2376&lt;&gt;"",'DATA ACCURATE'!J2376,"")</f>
        <v/>
      </c>
      <c r="I2373" s="35" t="str">
        <f>IF(B2373&lt;&gt;"",IFERROR(VLOOKUP(B2373,'DATA TIMBANGAN'!G:M,7,FALSE),VLOOKUP(B2373,'DATA TIMBANGAN'!G:M,7)),"")</f>
        <v/>
      </c>
      <c r="J2373" s="25" t="str">
        <f>IF(H2373&lt;&gt;"",IFERROR(INDEX(DATABASE!$Z$19:$Z$38,MATCH(DATEVALUE(H2373),DATABASE!$AA$19:$AA$38,0)),INDEX(DATABASE!$Z$12:$Z$18,MATCH(WEEKDAY(H2373,2),DATABASE!$AA$12:$AA$18,0))),"")</f>
        <v/>
      </c>
      <c r="K2373" s="25" t="str">
        <f>IF('DATA ACCURATE'!V2376&lt;&gt;"",'DATA ACCURATE'!V2376,"")</f>
        <v/>
      </c>
      <c r="L2373" s="80" t="str">
        <f>IF($H2373="","",IF(OR($J2373="LIBUR",AND($L2372="LIBUR",$O2372=$O2373)),"LIBUR",IF(AND(OR($L2372="LUAR JAM KERJA 1",$L2372="LUAR JAM KERJA 2"),OR(OR(AND($H2372=$H2373,AND(OR($I2373&gt;DATABASE!$J$3,$I2373&lt;DATABASE!$J$6),((DATEVALUE($H2373)+$I2373)-(DATEVALUE($H2372)+$I2372))&lt;DATABASE!$J$6)),AND($H2372=$H2373,$O2372=$O2373,OR($I2373&gt;DATABASE!$J$6,$I2373&lt;DATABASE!$J$3))),AND(($H2373-$H2372)=1,OR($I2373&lt;DATABASE!$I$6,((DATEVALUE($H2373)+$I2373)-(DATEVALUE($H2372)+$I2372))&lt;DATABASE!$J$6))),$A2373=$A2372),"LUAR JAM KERJA 2",IF(AND(OR(WEEKDAY($H2373,2)=1,WEEKDAY($H2373,2)=2,WEEKDAY($H2373,2)=3,WEEKDAY($H2373,2)=4,WEEKDAY($H2373,2)=5),$I2373&lt;=DATABASE!$J$3,$I2373&gt;=DATABASE!$I$3),"JAM KERJA",IF(AND(WEEKDAY($H2373,2)=6,$I2373&lt;=DATABASE!$J$4,$I2373&gt;=DATABASE!$I$4),"JAM KERJA","LUAR JAM KERJA 1")))))</f>
        <v/>
      </c>
      <c r="M2373" s="33" t="str">
        <f>IF('DATA ACCURATE'!T2376&lt;&gt;"",IF('DATA ACCURATE'!T2376&gt;100,'DATA ACCURATE'!T2376/10,'DATA ACCURATE'!T2376),"")</f>
        <v/>
      </c>
      <c r="N2373" t="str">
        <f>IF(M2373="","",IF(M2373&lt;=DATABASE!$I$9,"LOKAL",IF(M2373&lt;DATABASE!$J$9,"LUAR KOTA 1",IF($M2373&gt;=DATABASE!$J$9,"LUAR KOTA 2",""))))</f>
        <v/>
      </c>
      <c r="O2373" s="38" t="str">
        <f>IF('DATA ACCURATE'!L2376&lt;&gt;"",'DATA ACCURATE'!L2376,"")</f>
        <v/>
      </c>
      <c r="Q2373" s="38">
        <f t="shared" si="260"/>
        <v>0</v>
      </c>
      <c r="R2373" s="38">
        <f t="shared" si="260"/>
        <v>0</v>
      </c>
      <c r="S2373" s="38">
        <f t="shared" si="260"/>
        <v>0</v>
      </c>
      <c r="T2373" s="38">
        <f t="shared" si="258"/>
        <v>0</v>
      </c>
      <c r="U2373" s="38">
        <f t="shared" si="261"/>
        <v>0</v>
      </c>
      <c r="V2373" s="38">
        <f t="shared" si="261"/>
        <v>0</v>
      </c>
      <c r="W2373" s="38">
        <f t="shared" si="261"/>
        <v>0</v>
      </c>
      <c r="X2373" s="38">
        <f t="shared" si="262"/>
        <v>0</v>
      </c>
      <c r="Y2373" s="38">
        <f t="shared" si="262"/>
        <v>0</v>
      </c>
      <c r="Z2373" s="38">
        <f t="shared" si="262"/>
        <v>0</v>
      </c>
      <c r="AA2373" s="38">
        <f t="shared" si="259"/>
        <v>0</v>
      </c>
      <c r="AB2373" s="38">
        <f t="shared" si="263"/>
        <v>0</v>
      </c>
      <c r="AC2373" s="38">
        <f t="shared" si="264"/>
        <v>0</v>
      </c>
      <c r="AD2373" s="38" t="str">
        <f t="shared" si="265"/>
        <v>000000000000</v>
      </c>
    </row>
    <row r="2374" spans="1:30">
      <c r="A2374" s="9" t="str">
        <f>IF('DATA ACCURATE'!A2377&lt;&gt;"",'DATA ACCURATE'!A2377,"")</f>
        <v/>
      </c>
      <c r="B2374" s="9" t="str">
        <f>IF('DATA ACCURATE'!D2377&lt;&gt;"",'DATA ACCURATE'!D2377,"")</f>
        <v/>
      </c>
      <c r="C2374" s="38" t="str">
        <f>IF($AD2374="000000000000","",INDEX(DATABASE!$W$12:$W$71,MATCH($AD2374,DATABASE!$V$12:$V$71,0)))</f>
        <v/>
      </c>
      <c r="D2374" s="34" t="str">
        <f>IF(C2374="","",IF(E2374="",INDEX(DATABASE!$AF$13:$AF$62,MATCH($C2374,DATABASE!$AC$13:$AC$62,0)),IF(E2374="2x D11",INDEX(DATABASE!$AF$13:$AF$62,MATCH($C2374,DATABASE!$AC$13:$AC$62,0))+2*DATABASE!$AF$62,IF(E2374="3x D11",INDEX(DATABASE!$AF$13:$AF$62,MATCH($C2374,DATABASE!$AC$13:$AC$62,0))+3*DATABASE!$AF$62,""))))</f>
        <v/>
      </c>
      <c r="E2374" s="38" t="str">
        <f>IF(AND($K2374="Y",$G2374&lt;&gt;"UNYIL",$F2374&lt;DATABASE!$O$8),"2x D11",IF(AND($K2374="Y",$G2374&lt;&gt;"UNYIL",$F2374&gt;=DATABASE!$O$8),"3x D11",""))</f>
        <v/>
      </c>
      <c r="F2374" s="9" t="str">
        <f>IF('DATA ACCURATE'!N2377&lt;&gt;"",'DATA ACCURATE'!N2377,"")</f>
        <v/>
      </c>
      <c r="G2374" t="str">
        <f>IF(F2374="","",IF(F2374&lt;=DATABASE!$I$8,"UNYIL",IF(F2374&lt;=DATABASE!$J$8,"KECIL",IF(F2374&lt;DATABASE!$K$8,"TANGGUNG",IF(F2374&gt;=DATABASE!$K$8,"BESAR","")))))</f>
        <v/>
      </c>
      <c r="H2374" s="16" t="str">
        <f>IF('DATA ACCURATE'!J2377&lt;&gt;"",'DATA ACCURATE'!J2377,"")</f>
        <v/>
      </c>
      <c r="I2374" s="35" t="str">
        <f>IF(B2374&lt;&gt;"",IFERROR(VLOOKUP(B2374,'DATA TIMBANGAN'!G:M,7,FALSE),VLOOKUP(B2374,'DATA TIMBANGAN'!G:M,7)),"")</f>
        <v/>
      </c>
      <c r="J2374" s="25" t="str">
        <f>IF(H2374&lt;&gt;"",IFERROR(INDEX(DATABASE!$Z$19:$Z$38,MATCH(DATEVALUE(H2374),DATABASE!$AA$19:$AA$38,0)),INDEX(DATABASE!$Z$12:$Z$18,MATCH(WEEKDAY(H2374,2),DATABASE!$AA$12:$AA$18,0))),"")</f>
        <v/>
      </c>
      <c r="K2374" s="25" t="str">
        <f>IF('DATA ACCURATE'!V2377&lt;&gt;"",'DATA ACCURATE'!V2377,"")</f>
        <v/>
      </c>
      <c r="L2374" s="80" t="str">
        <f>IF($H2374="","",IF(OR($J2374="LIBUR",AND($L2373="LIBUR",$O2373=$O2374)),"LIBUR",IF(AND(OR($L2373="LUAR JAM KERJA 1",$L2373="LUAR JAM KERJA 2"),OR(OR(AND($H2373=$H2374,AND(OR($I2374&gt;DATABASE!$J$3,$I2374&lt;DATABASE!$J$6),((DATEVALUE($H2374)+$I2374)-(DATEVALUE($H2373)+$I2373))&lt;DATABASE!$J$6)),AND($H2373=$H2374,$O2373=$O2374,OR($I2374&gt;DATABASE!$J$6,$I2374&lt;DATABASE!$J$3))),AND(($H2374-$H2373)=1,OR($I2374&lt;DATABASE!$I$6,((DATEVALUE($H2374)+$I2374)-(DATEVALUE($H2373)+$I2373))&lt;DATABASE!$J$6))),$A2374=$A2373),"LUAR JAM KERJA 2",IF(AND(OR(WEEKDAY($H2374,2)=1,WEEKDAY($H2374,2)=2,WEEKDAY($H2374,2)=3,WEEKDAY($H2374,2)=4,WEEKDAY($H2374,2)=5),$I2374&lt;=DATABASE!$J$3,$I2374&gt;=DATABASE!$I$3),"JAM KERJA",IF(AND(WEEKDAY($H2374,2)=6,$I2374&lt;=DATABASE!$J$4,$I2374&gt;=DATABASE!$I$4),"JAM KERJA","LUAR JAM KERJA 1")))))</f>
        <v/>
      </c>
      <c r="M2374" s="33" t="str">
        <f>IF('DATA ACCURATE'!T2377&lt;&gt;"",IF('DATA ACCURATE'!T2377&gt;100,'DATA ACCURATE'!T2377/10,'DATA ACCURATE'!T2377),"")</f>
        <v/>
      </c>
      <c r="N2374" t="str">
        <f>IF(M2374="","",IF(M2374&lt;=DATABASE!$I$9,"LOKAL",IF(M2374&lt;DATABASE!$J$9,"LUAR KOTA 1",IF($M2374&gt;=DATABASE!$J$9,"LUAR KOTA 2",""))))</f>
        <v/>
      </c>
      <c r="O2374" s="38" t="str">
        <f>IF('DATA ACCURATE'!L2377&lt;&gt;"",'DATA ACCURATE'!L2377,"")</f>
        <v/>
      </c>
      <c r="Q2374" s="38">
        <f t="shared" si="260"/>
        <v>0</v>
      </c>
      <c r="R2374" s="38">
        <f t="shared" si="260"/>
        <v>0</v>
      </c>
      <c r="S2374" s="38">
        <f t="shared" si="260"/>
        <v>0</v>
      </c>
      <c r="T2374" s="38">
        <f t="shared" si="258"/>
        <v>0</v>
      </c>
      <c r="U2374" s="38">
        <f t="shared" si="261"/>
        <v>0</v>
      </c>
      <c r="V2374" s="38">
        <f t="shared" si="261"/>
        <v>0</v>
      </c>
      <c r="W2374" s="38">
        <f t="shared" si="261"/>
        <v>0</v>
      </c>
      <c r="X2374" s="38">
        <f t="shared" si="262"/>
        <v>0</v>
      </c>
      <c r="Y2374" s="38">
        <f t="shared" si="262"/>
        <v>0</v>
      </c>
      <c r="Z2374" s="38">
        <f t="shared" si="262"/>
        <v>0</v>
      </c>
      <c r="AA2374" s="38">
        <f t="shared" si="259"/>
        <v>0</v>
      </c>
      <c r="AB2374" s="38">
        <f t="shared" si="263"/>
        <v>0</v>
      </c>
      <c r="AC2374" s="38">
        <f t="shared" si="264"/>
        <v>0</v>
      </c>
      <c r="AD2374" s="38" t="str">
        <f t="shared" si="265"/>
        <v>000000000000</v>
      </c>
    </row>
    <row r="2375" spans="1:30">
      <c r="A2375" s="9" t="str">
        <f>IF('DATA ACCURATE'!A2378&lt;&gt;"",'DATA ACCURATE'!A2378,"")</f>
        <v/>
      </c>
      <c r="B2375" s="9" t="str">
        <f>IF('DATA ACCURATE'!D2378&lt;&gt;"",'DATA ACCURATE'!D2378,"")</f>
        <v/>
      </c>
      <c r="C2375" s="38" t="str">
        <f>IF($AD2375="000000000000","",INDEX(DATABASE!$W$12:$W$71,MATCH($AD2375,DATABASE!$V$12:$V$71,0)))</f>
        <v/>
      </c>
      <c r="D2375" s="34" t="str">
        <f>IF(C2375="","",IF(E2375="",INDEX(DATABASE!$AF$13:$AF$62,MATCH($C2375,DATABASE!$AC$13:$AC$62,0)),IF(E2375="2x D11",INDEX(DATABASE!$AF$13:$AF$62,MATCH($C2375,DATABASE!$AC$13:$AC$62,0))+2*DATABASE!$AF$62,IF(E2375="3x D11",INDEX(DATABASE!$AF$13:$AF$62,MATCH($C2375,DATABASE!$AC$13:$AC$62,0))+3*DATABASE!$AF$62,""))))</f>
        <v/>
      </c>
      <c r="E2375" s="38" t="str">
        <f>IF(AND($K2375="Y",$G2375&lt;&gt;"UNYIL",$F2375&lt;DATABASE!$O$8),"2x D11",IF(AND($K2375="Y",$G2375&lt;&gt;"UNYIL",$F2375&gt;=DATABASE!$O$8),"3x D11",""))</f>
        <v/>
      </c>
      <c r="F2375" s="9" t="str">
        <f>IF('DATA ACCURATE'!N2378&lt;&gt;"",'DATA ACCURATE'!N2378,"")</f>
        <v/>
      </c>
      <c r="G2375" t="str">
        <f>IF(F2375="","",IF(F2375&lt;=DATABASE!$I$8,"UNYIL",IF(F2375&lt;=DATABASE!$J$8,"KECIL",IF(F2375&lt;DATABASE!$K$8,"TANGGUNG",IF(F2375&gt;=DATABASE!$K$8,"BESAR","")))))</f>
        <v/>
      </c>
      <c r="H2375" s="16" t="str">
        <f>IF('DATA ACCURATE'!J2378&lt;&gt;"",'DATA ACCURATE'!J2378,"")</f>
        <v/>
      </c>
      <c r="I2375" s="35" t="str">
        <f>IF(B2375&lt;&gt;"",IFERROR(VLOOKUP(B2375,'DATA TIMBANGAN'!G:M,7,FALSE),VLOOKUP(B2375,'DATA TIMBANGAN'!G:M,7)),"")</f>
        <v/>
      </c>
      <c r="J2375" s="25" t="str">
        <f>IF(H2375&lt;&gt;"",IFERROR(INDEX(DATABASE!$Z$19:$Z$38,MATCH(DATEVALUE(H2375),DATABASE!$AA$19:$AA$38,0)),INDEX(DATABASE!$Z$12:$Z$18,MATCH(WEEKDAY(H2375,2),DATABASE!$AA$12:$AA$18,0))),"")</f>
        <v/>
      </c>
      <c r="K2375" s="25" t="str">
        <f>IF('DATA ACCURATE'!V2378&lt;&gt;"",'DATA ACCURATE'!V2378,"")</f>
        <v/>
      </c>
      <c r="L2375" s="80" t="str">
        <f>IF($H2375="","",IF(OR($J2375="LIBUR",AND($L2374="LIBUR",$O2374=$O2375)),"LIBUR",IF(AND(OR($L2374="LUAR JAM KERJA 1",$L2374="LUAR JAM KERJA 2"),OR(OR(AND($H2374=$H2375,AND(OR($I2375&gt;DATABASE!$J$3,$I2375&lt;DATABASE!$J$6),((DATEVALUE($H2375)+$I2375)-(DATEVALUE($H2374)+$I2374))&lt;DATABASE!$J$6)),AND($H2374=$H2375,$O2374=$O2375,OR($I2375&gt;DATABASE!$J$6,$I2375&lt;DATABASE!$J$3))),AND(($H2375-$H2374)=1,OR($I2375&lt;DATABASE!$I$6,((DATEVALUE($H2375)+$I2375)-(DATEVALUE($H2374)+$I2374))&lt;DATABASE!$J$6))),$A2375=$A2374),"LUAR JAM KERJA 2",IF(AND(OR(WEEKDAY($H2375,2)=1,WEEKDAY($H2375,2)=2,WEEKDAY($H2375,2)=3,WEEKDAY($H2375,2)=4,WEEKDAY($H2375,2)=5),$I2375&lt;=DATABASE!$J$3,$I2375&gt;=DATABASE!$I$3),"JAM KERJA",IF(AND(WEEKDAY($H2375,2)=6,$I2375&lt;=DATABASE!$J$4,$I2375&gt;=DATABASE!$I$4),"JAM KERJA","LUAR JAM KERJA 1")))))</f>
        <v/>
      </c>
      <c r="M2375" s="33" t="str">
        <f>IF('DATA ACCURATE'!T2378&lt;&gt;"",IF('DATA ACCURATE'!T2378&gt;100,'DATA ACCURATE'!T2378/10,'DATA ACCURATE'!T2378),"")</f>
        <v/>
      </c>
      <c r="N2375" t="str">
        <f>IF(M2375="","",IF(M2375&lt;=DATABASE!$I$9,"LOKAL",IF(M2375&lt;DATABASE!$J$9,"LUAR KOTA 1",IF($M2375&gt;=DATABASE!$J$9,"LUAR KOTA 2",""))))</f>
        <v/>
      </c>
      <c r="O2375" s="38" t="str">
        <f>IF('DATA ACCURATE'!L2378&lt;&gt;"",'DATA ACCURATE'!L2378,"")</f>
        <v/>
      </c>
      <c r="Q2375" s="38">
        <f t="shared" si="260"/>
        <v>0</v>
      </c>
      <c r="R2375" s="38">
        <f t="shared" si="260"/>
        <v>0</v>
      </c>
      <c r="S2375" s="38">
        <f t="shared" si="260"/>
        <v>0</v>
      </c>
      <c r="T2375" s="38">
        <f t="shared" si="258"/>
        <v>0</v>
      </c>
      <c r="U2375" s="38">
        <f t="shared" si="261"/>
        <v>0</v>
      </c>
      <c r="V2375" s="38">
        <f t="shared" si="261"/>
        <v>0</v>
      </c>
      <c r="W2375" s="38">
        <f t="shared" si="261"/>
        <v>0</v>
      </c>
      <c r="X2375" s="38">
        <f t="shared" si="262"/>
        <v>0</v>
      </c>
      <c r="Y2375" s="38">
        <f t="shared" si="262"/>
        <v>0</v>
      </c>
      <c r="Z2375" s="38">
        <f t="shared" si="262"/>
        <v>0</v>
      </c>
      <c r="AA2375" s="38">
        <f t="shared" si="259"/>
        <v>0</v>
      </c>
      <c r="AB2375" s="38">
        <f t="shared" si="263"/>
        <v>0</v>
      </c>
      <c r="AC2375" s="38">
        <f t="shared" si="264"/>
        <v>0</v>
      </c>
      <c r="AD2375" s="38" t="str">
        <f t="shared" si="265"/>
        <v>000000000000</v>
      </c>
    </row>
    <row r="2376" spans="1:30">
      <c r="A2376" s="9" t="str">
        <f>IF('DATA ACCURATE'!A2379&lt;&gt;"",'DATA ACCURATE'!A2379,"")</f>
        <v/>
      </c>
      <c r="B2376" s="9" t="str">
        <f>IF('DATA ACCURATE'!D2379&lt;&gt;"",'DATA ACCURATE'!D2379,"")</f>
        <v/>
      </c>
      <c r="C2376" s="38" t="str">
        <f>IF($AD2376="000000000000","",INDEX(DATABASE!$W$12:$W$71,MATCH($AD2376,DATABASE!$V$12:$V$71,0)))</f>
        <v/>
      </c>
      <c r="D2376" s="34" t="str">
        <f>IF(C2376="","",IF(E2376="",INDEX(DATABASE!$AF$13:$AF$62,MATCH($C2376,DATABASE!$AC$13:$AC$62,0)),IF(E2376="2x D11",INDEX(DATABASE!$AF$13:$AF$62,MATCH($C2376,DATABASE!$AC$13:$AC$62,0))+2*DATABASE!$AF$62,IF(E2376="3x D11",INDEX(DATABASE!$AF$13:$AF$62,MATCH($C2376,DATABASE!$AC$13:$AC$62,0))+3*DATABASE!$AF$62,""))))</f>
        <v/>
      </c>
      <c r="E2376" s="38" t="str">
        <f>IF(AND($K2376="Y",$G2376&lt;&gt;"UNYIL",$F2376&lt;DATABASE!$O$8),"2x D11",IF(AND($K2376="Y",$G2376&lt;&gt;"UNYIL",$F2376&gt;=DATABASE!$O$8),"3x D11",""))</f>
        <v/>
      </c>
      <c r="F2376" s="9" t="str">
        <f>IF('DATA ACCURATE'!N2379&lt;&gt;"",'DATA ACCURATE'!N2379,"")</f>
        <v/>
      </c>
      <c r="G2376" t="str">
        <f>IF(F2376="","",IF(F2376&lt;=DATABASE!$I$8,"UNYIL",IF(F2376&lt;=DATABASE!$J$8,"KECIL",IF(F2376&lt;DATABASE!$K$8,"TANGGUNG",IF(F2376&gt;=DATABASE!$K$8,"BESAR","")))))</f>
        <v/>
      </c>
      <c r="H2376" s="16" t="str">
        <f>IF('DATA ACCURATE'!J2379&lt;&gt;"",'DATA ACCURATE'!J2379,"")</f>
        <v/>
      </c>
      <c r="I2376" s="35" t="str">
        <f>IF(B2376&lt;&gt;"",IFERROR(VLOOKUP(B2376,'DATA TIMBANGAN'!G:M,7,FALSE),VLOOKUP(B2376,'DATA TIMBANGAN'!G:M,7)),"")</f>
        <v/>
      </c>
      <c r="J2376" s="25" t="str">
        <f>IF(H2376&lt;&gt;"",IFERROR(INDEX(DATABASE!$Z$19:$Z$38,MATCH(DATEVALUE(H2376),DATABASE!$AA$19:$AA$38,0)),INDEX(DATABASE!$Z$12:$Z$18,MATCH(WEEKDAY(H2376,2),DATABASE!$AA$12:$AA$18,0))),"")</f>
        <v/>
      </c>
      <c r="K2376" s="25" t="str">
        <f>IF('DATA ACCURATE'!V2379&lt;&gt;"",'DATA ACCURATE'!V2379,"")</f>
        <v/>
      </c>
      <c r="L2376" s="80" t="str">
        <f>IF($H2376="","",IF(OR($J2376="LIBUR",AND($L2375="LIBUR",$O2375=$O2376)),"LIBUR",IF(AND(OR($L2375="LUAR JAM KERJA 1",$L2375="LUAR JAM KERJA 2"),OR(OR(AND($H2375=$H2376,AND(OR($I2376&gt;DATABASE!$J$3,$I2376&lt;DATABASE!$J$6),((DATEVALUE($H2376)+$I2376)-(DATEVALUE($H2375)+$I2375))&lt;DATABASE!$J$6)),AND($H2375=$H2376,$O2375=$O2376,OR($I2376&gt;DATABASE!$J$6,$I2376&lt;DATABASE!$J$3))),AND(($H2376-$H2375)=1,OR($I2376&lt;DATABASE!$I$6,((DATEVALUE($H2376)+$I2376)-(DATEVALUE($H2375)+$I2375))&lt;DATABASE!$J$6))),$A2376=$A2375),"LUAR JAM KERJA 2",IF(AND(OR(WEEKDAY($H2376,2)=1,WEEKDAY($H2376,2)=2,WEEKDAY($H2376,2)=3,WEEKDAY($H2376,2)=4,WEEKDAY($H2376,2)=5),$I2376&lt;=DATABASE!$J$3,$I2376&gt;=DATABASE!$I$3),"JAM KERJA",IF(AND(WEEKDAY($H2376,2)=6,$I2376&lt;=DATABASE!$J$4,$I2376&gt;=DATABASE!$I$4),"JAM KERJA","LUAR JAM KERJA 1")))))</f>
        <v/>
      </c>
      <c r="M2376" s="33" t="str">
        <f>IF('DATA ACCURATE'!T2379&lt;&gt;"",IF('DATA ACCURATE'!T2379&gt;100,'DATA ACCURATE'!T2379/10,'DATA ACCURATE'!T2379),"")</f>
        <v/>
      </c>
      <c r="N2376" t="str">
        <f>IF(M2376="","",IF(M2376&lt;=DATABASE!$I$9,"LOKAL",IF(M2376&lt;DATABASE!$J$9,"LUAR KOTA 1",IF($M2376&gt;=DATABASE!$J$9,"LUAR KOTA 2",""))))</f>
        <v/>
      </c>
      <c r="O2376" s="38" t="str">
        <f>IF('DATA ACCURATE'!L2379&lt;&gt;"",'DATA ACCURATE'!L2379,"")</f>
        <v/>
      </c>
      <c r="Q2376" s="38">
        <f t="shared" si="260"/>
        <v>0</v>
      </c>
      <c r="R2376" s="38">
        <f t="shared" si="260"/>
        <v>0</v>
      </c>
      <c r="S2376" s="38">
        <f t="shared" si="260"/>
        <v>0</v>
      </c>
      <c r="T2376" s="38">
        <f t="shared" si="258"/>
        <v>0</v>
      </c>
      <c r="U2376" s="38">
        <f t="shared" si="261"/>
        <v>0</v>
      </c>
      <c r="V2376" s="38">
        <f t="shared" si="261"/>
        <v>0</v>
      </c>
      <c r="W2376" s="38">
        <f t="shared" si="261"/>
        <v>0</v>
      </c>
      <c r="X2376" s="38">
        <f t="shared" si="262"/>
        <v>0</v>
      </c>
      <c r="Y2376" s="38">
        <f t="shared" si="262"/>
        <v>0</v>
      </c>
      <c r="Z2376" s="38">
        <f t="shared" si="262"/>
        <v>0</v>
      </c>
      <c r="AA2376" s="38">
        <f t="shared" si="259"/>
        <v>0</v>
      </c>
      <c r="AB2376" s="38">
        <f t="shared" si="263"/>
        <v>0</v>
      </c>
      <c r="AC2376" s="38">
        <f t="shared" si="264"/>
        <v>0</v>
      </c>
      <c r="AD2376" s="38" t="str">
        <f t="shared" si="265"/>
        <v>000000000000</v>
      </c>
    </row>
    <row r="2377" spans="1:30">
      <c r="A2377" s="9" t="str">
        <f>IF('DATA ACCURATE'!A2380&lt;&gt;"",'DATA ACCURATE'!A2380,"")</f>
        <v/>
      </c>
      <c r="B2377" s="9" t="str">
        <f>IF('DATA ACCURATE'!D2380&lt;&gt;"",'DATA ACCURATE'!D2380,"")</f>
        <v/>
      </c>
      <c r="C2377" s="38" t="str">
        <f>IF($AD2377="000000000000","",INDEX(DATABASE!$W$12:$W$71,MATCH($AD2377,DATABASE!$V$12:$V$71,0)))</f>
        <v/>
      </c>
      <c r="D2377" s="34" t="str">
        <f>IF(C2377="","",IF(E2377="",INDEX(DATABASE!$AF$13:$AF$62,MATCH($C2377,DATABASE!$AC$13:$AC$62,0)),IF(E2377="2x D11",INDEX(DATABASE!$AF$13:$AF$62,MATCH($C2377,DATABASE!$AC$13:$AC$62,0))+2*DATABASE!$AF$62,IF(E2377="3x D11",INDEX(DATABASE!$AF$13:$AF$62,MATCH($C2377,DATABASE!$AC$13:$AC$62,0))+3*DATABASE!$AF$62,""))))</f>
        <v/>
      </c>
      <c r="E2377" s="38" t="str">
        <f>IF(AND($K2377="Y",$G2377&lt;&gt;"UNYIL",$F2377&lt;DATABASE!$O$8),"2x D11",IF(AND($K2377="Y",$G2377&lt;&gt;"UNYIL",$F2377&gt;=DATABASE!$O$8),"3x D11",""))</f>
        <v/>
      </c>
      <c r="F2377" s="9" t="str">
        <f>IF('DATA ACCURATE'!N2380&lt;&gt;"",'DATA ACCURATE'!N2380,"")</f>
        <v/>
      </c>
      <c r="G2377" t="str">
        <f>IF(F2377="","",IF(F2377&lt;=DATABASE!$I$8,"UNYIL",IF(F2377&lt;=DATABASE!$J$8,"KECIL",IF(F2377&lt;DATABASE!$K$8,"TANGGUNG",IF(F2377&gt;=DATABASE!$K$8,"BESAR","")))))</f>
        <v/>
      </c>
      <c r="H2377" s="16" t="str">
        <f>IF('DATA ACCURATE'!J2380&lt;&gt;"",'DATA ACCURATE'!J2380,"")</f>
        <v/>
      </c>
      <c r="I2377" s="35" t="str">
        <f>IF(B2377&lt;&gt;"",IFERROR(VLOOKUP(B2377,'DATA TIMBANGAN'!G:M,7,FALSE),VLOOKUP(B2377,'DATA TIMBANGAN'!G:M,7)),"")</f>
        <v/>
      </c>
      <c r="J2377" s="25" t="str">
        <f>IF(H2377&lt;&gt;"",IFERROR(INDEX(DATABASE!$Z$19:$Z$38,MATCH(DATEVALUE(H2377),DATABASE!$AA$19:$AA$38,0)),INDEX(DATABASE!$Z$12:$Z$18,MATCH(WEEKDAY(H2377,2),DATABASE!$AA$12:$AA$18,0))),"")</f>
        <v/>
      </c>
      <c r="K2377" s="25" t="str">
        <f>IF('DATA ACCURATE'!V2380&lt;&gt;"",'DATA ACCURATE'!V2380,"")</f>
        <v/>
      </c>
      <c r="L2377" s="80" t="str">
        <f>IF($H2377="","",IF(OR($J2377="LIBUR",AND($L2376="LIBUR",$O2376=$O2377)),"LIBUR",IF(AND(OR($L2376="LUAR JAM KERJA 1",$L2376="LUAR JAM KERJA 2"),OR(OR(AND($H2376=$H2377,AND(OR($I2377&gt;DATABASE!$J$3,$I2377&lt;DATABASE!$J$6),((DATEVALUE($H2377)+$I2377)-(DATEVALUE($H2376)+$I2376))&lt;DATABASE!$J$6)),AND($H2376=$H2377,$O2376=$O2377,OR($I2377&gt;DATABASE!$J$6,$I2377&lt;DATABASE!$J$3))),AND(($H2377-$H2376)=1,OR($I2377&lt;DATABASE!$I$6,((DATEVALUE($H2377)+$I2377)-(DATEVALUE($H2376)+$I2376))&lt;DATABASE!$J$6))),$A2377=$A2376),"LUAR JAM KERJA 2",IF(AND(OR(WEEKDAY($H2377,2)=1,WEEKDAY($H2377,2)=2,WEEKDAY($H2377,2)=3,WEEKDAY($H2377,2)=4,WEEKDAY($H2377,2)=5),$I2377&lt;=DATABASE!$J$3,$I2377&gt;=DATABASE!$I$3),"JAM KERJA",IF(AND(WEEKDAY($H2377,2)=6,$I2377&lt;=DATABASE!$J$4,$I2377&gt;=DATABASE!$I$4),"JAM KERJA","LUAR JAM KERJA 1")))))</f>
        <v/>
      </c>
      <c r="M2377" s="33" t="str">
        <f>IF('DATA ACCURATE'!T2380&lt;&gt;"",IF('DATA ACCURATE'!T2380&gt;100,'DATA ACCURATE'!T2380/10,'DATA ACCURATE'!T2380),"")</f>
        <v/>
      </c>
      <c r="N2377" t="str">
        <f>IF(M2377="","",IF(M2377&lt;=DATABASE!$I$9,"LOKAL",IF(M2377&lt;DATABASE!$J$9,"LUAR KOTA 1",IF($M2377&gt;=DATABASE!$J$9,"LUAR KOTA 2",""))))</f>
        <v/>
      </c>
      <c r="O2377" s="38" t="str">
        <f>IF('DATA ACCURATE'!L2380&lt;&gt;"",'DATA ACCURATE'!L2380,"")</f>
        <v/>
      </c>
      <c r="Q2377" s="38">
        <f t="shared" si="260"/>
        <v>0</v>
      </c>
      <c r="R2377" s="38">
        <f t="shared" si="260"/>
        <v>0</v>
      </c>
      <c r="S2377" s="38">
        <f t="shared" si="260"/>
        <v>0</v>
      </c>
      <c r="T2377" s="38">
        <f t="shared" si="258"/>
        <v>0</v>
      </c>
      <c r="U2377" s="38">
        <f t="shared" si="261"/>
        <v>0</v>
      </c>
      <c r="V2377" s="38">
        <f t="shared" si="261"/>
        <v>0</v>
      </c>
      <c r="W2377" s="38">
        <f t="shared" si="261"/>
        <v>0</v>
      </c>
      <c r="X2377" s="38">
        <f t="shared" si="262"/>
        <v>0</v>
      </c>
      <c r="Y2377" s="38">
        <f t="shared" si="262"/>
        <v>0</v>
      </c>
      <c r="Z2377" s="38">
        <f t="shared" si="262"/>
        <v>0</v>
      </c>
      <c r="AA2377" s="38">
        <f t="shared" si="259"/>
        <v>0</v>
      </c>
      <c r="AB2377" s="38">
        <f t="shared" si="263"/>
        <v>0</v>
      </c>
      <c r="AC2377" s="38">
        <f t="shared" si="264"/>
        <v>0</v>
      </c>
      <c r="AD2377" s="38" t="str">
        <f t="shared" si="265"/>
        <v>000000000000</v>
      </c>
    </row>
    <row r="2378" spans="1:30">
      <c r="A2378" s="9" t="str">
        <f>IF('DATA ACCURATE'!A2381&lt;&gt;"",'DATA ACCURATE'!A2381,"")</f>
        <v/>
      </c>
      <c r="B2378" s="9" t="str">
        <f>IF('DATA ACCURATE'!D2381&lt;&gt;"",'DATA ACCURATE'!D2381,"")</f>
        <v/>
      </c>
      <c r="C2378" s="38" t="str">
        <f>IF($AD2378="000000000000","",INDEX(DATABASE!$W$12:$W$71,MATCH($AD2378,DATABASE!$V$12:$V$71,0)))</f>
        <v/>
      </c>
      <c r="D2378" s="34" t="str">
        <f>IF(C2378="","",IF(E2378="",INDEX(DATABASE!$AF$13:$AF$62,MATCH($C2378,DATABASE!$AC$13:$AC$62,0)),IF(E2378="2x D11",INDEX(DATABASE!$AF$13:$AF$62,MATCH($C2378,DATABASE!$AC$13:$AC$62,0))+2*DATABASE!$AF$62,IF(E2378="3x D11",INDEX(DATABASE!$AF$13:$AF$62,MATCH($C2378,DATABASE!$AC$13:$AC$62,0))+3*DATABASE!$AF$62,""))))</f>
        <v/>
      </c>
      <c r="E2378" s="38" t="str">
        <f>IF(AND($K2378="Y",$G2378&lt;&gt;"UNYIL",$F2378&lt;DATABASE!$O$8),"2x D11",IF(AND($K2378="Y",$G2378&lt;&gt;"UNYIL",$F2378&gt;=DATABASE!$O$8),"3x D11",""))</f>
        <v/>
      </c>
      <c r="F2378" s="9" t="str">
        <f>IF('DATA ACCURATE'!N2381&lt;&gt;"",'DATA ACCURATE'!N2381,"")</f>
        <v/>
      </c>
      <c r="G2378" t="str">
        <f>IF(F2378="","",IF(F2378&lt;=DATABASE!$I$8,"UNYIL",IF(F2378&lt;=DATABASE!$J$8,"KECIL",IF(F2378&lt;DATABASE!$K$8,"TANGGUNG",IF(F2378&gt;=DATABASE!$K$8,"BESAR","")))))</f>
        <v/>
      </c>
      <c r="H2378" s="16" t="str">
        <f>IF('DATA ACCURATE'!J2381&lt;&gt;"",'DATA ACCURATE'!J2381,"")</f>
        <v/>
      </c>
      <c r="I2378" s="35" t="str">
        <f>IF(B2378&lt;&gt;"",IFERROR(VLOOKUP(B2378,'DATA TIMBANGAN'!G:M,7,FALSE),VLOOKUP(B2378,'DATA TIMBANGAN'!G:M,7)),"")</f>
        <v/>
      </c>
      <c r="J2378" s="25" t="str">
        <f>IF(H2378&lt;&gt;"",IFERROR(INDEX(DATABASE!$Z$19:$Z$38,MATCH(DATEVALUE(H2378),DATABASE!$AA$19:$AA$38,0)),INDEX(DATABASE!$Z$12:$Z$18,MATCH(WEEKDAY(H2378,2),DATABASE!$AA$12:$AA$18,0))),"")</f>
        <v/>
      </c>
      <c r="K2378" s="25" t="str">
        <f>IF('DATA ACCURATE'!V2381&lt;&gt;"",'DATA ACCURATE'!V2381,"")</f>
        <v/>
      </c>
      <c r="L2378" s="80" t="str">
        <f>IF($H2378="","",IF(OR($J2378="LIBUR",AND($L2377="LIBUR",$O2377=$O2378)),"LIBUR",IF(AND(OR($L2377="LUAR JAM KERJA 1",$L2377="LUAR JAM KERJA 2"),OR(OR(AND($H2377=$H2378,AND(OR($I2378&gt;DATABASE!$J$3,$I2378&lt;DATABASE!$J$6),((DATEVALUE($H2378)+$I2378)-(DATEVALUE($H2377)+$I2377))&lt;DATABASE!$J$6)),AND($H2377=$H2378,$O2377=$O2378,OR($I2378&gt;DATABASE!$J$6,$I2378&lt;DATABASE!$J$3))),AND(($H2378-$H2377)=1,OR($I2378&lt;DATABASE!$I$6,((DATEVALUE($H2378)+$I2378)-(DATEVALUE($H2377)+$I2377))&lt;DATABASE!$J$6))),$A2378=$A2377),"LUAR JAM KERJA 2",IF(AND(OR(WEEKDAY($H2378,2)=1,WEEKDAY($H2378,2)=2,WEEKDAY($H2378,2)=3,WEEKDAY($H2378,2)=4,WEEKDAY($H2378,2)=5),$I2378&lt;=DATABASE!$J$3,$I2378&gt;=DATABASE!$I$3),"JAM KERJA",IF(AND(WEEKDAY($H2378,2)=6,$I2378&lt;=DATABASE!$J$4,$I2378&gt;=DATABASE!$I$4),"JAM KERJA","LUAR JAM KERJA 1")))))</f>
        <v/>
      </c>
      <c r="M2378" s="33" t="str">
        <f>IF('DATA ACCURATE'!T2381&lt;&gt;"",IF('DATA ACCURATE'!T2381&gt;100,'DATA ACCURATE'!T2381/10,'DATA ACCURATE'!T2381),"")</f>
        <v/>
      </c>
      <c r="N2378" t="str">
        <f>IF(M2378="","",IF(M2378&lt;=DATABASE!$I$9,"LOKAL",IF(M2378&lt;DATABASE!$J$9,"LUAR KOTA 1",IF($M2378&gt;=DATABASE!$J$9,"LUAR KOTA 2",""))))</f>
        <v/>
      </c>
      <c r="O2378" s="38" t="str">
        <f>IF('DATA ACCURATE'!L2381&lt;&gt;"",'DATA ACCURATE'!L2381,"")</f>
        <v/>
      </c>
      <c r="Q2378" s="38">
        <f t="shared" si="260"/>
        <v>0</v>
      </c>
      <c r="R2378" s="38">
        <f t="shared" si="260"/>
        <v>0</v>
      </c>
      <c r="S2378" s="38">
        <f t="shared" si="260"/>
        <v>0</v>
      </c>
      <c r="T2378" s="38">
        <f t="shared" si="258"/>
        <v>0</v>
      </c>
      <c r="U2378" s="38">
        <f t="shared" si="261"/>
        <v>0</v>
      </c>
      <c r="V2378" s="38">
        <f t="shared" si="261"/>
        <v>0</v>
      </c>
      <c r="W2378" s="38">
        <f t="shared" si="261"/>
        <v>0</v>
      </c>
      <c r="X2378" s="38">
        <f t="shared" si="262"/>
        <v>0</v>
      </c>
      <c r="Y2378" s="38">
        <f t="shared" si="262"/>
        <v>0</v>
      </c>
      <c r="Z2378" s="38">
        <f t="shared" si="262"/>
        <v>0</v>
      </c>
      <c r="AA2378" s="38">
        <f t="shared" si="259"/>
        <v>0</v>
      </c>
      <c r="AB2378" s="38">
        <f t="shared" si="263"/>
        <v>0</v>
      </c>
      <c r="AC2378" s="38">
        <f t="shared" si="264"/>
        <v>0</v>
      </c>
      <c r="AD2378" s="38" t="str">
        <f t="shared" si="265"/>
        <v>000000000000</v>
      </c>
    </row>
    <row r="2379" spans="1:30">
      <c r="A2379" s="9" t="str">
        <f>IF('DATA ACCURATE'!A2382&lt;&gt;"",'DATA ACCURATE'!A2382,"")</f>
        <v/>
      </c>
      <c r="B2379" s="9" t="str">
        <f>IF('DATA ACCURATE'!D2382&lt;&gt;"",'DATA ACCURATE'!D2382,"")</f>
        <v/>
      </c>
      <c r="C2379" s="38" t="str">
        <f>IF($AD2379="000000000000","",INDEX(DATABASE!$W$12:$W$71,MATCH($AD2379,DATABASE!$V$12:$V$71,0)))</f>
        <v/>
      </c>
      <c r="D2379" s="34" t="str">
        <f>IF(C2379="","",IF(E2379="",INDEX(DATABASE!$AF$13:$AF$62,MATCH($C2379,DATABASE!$AC$13:$AC$62,0)),IF(E2379="2x D11",INDEX(DATABASE!$AF$13:$AF$62,MATCH($C2379,DATABASE!$AC$13:$AC$62,0))+2*DATABASE!$AF$62,IF(E2379="3x D11",INDEX(DATABASE!$AF$13:$AF$62,MATCH($C2379,DATABASE!$AC$13:$AC$62,0))+3*DATABASE!$AF$62,""))))</f>
        <v/>
      </c>
      <c r="E2379" s="38" t="str">
        <f>IF(AND($K2379="Y",$G2379&lt;&gt;"UNYIL",$F2379&lt;DATABASE!$O$8),"2x D11",IF(AND($K2379="Y",$G2379&lt;&gt;"UNYIL",$F2379&gt;=DATABASE!$O$8),"3x D11",""))</f>
        <v/>
      </c>
      <c r="F2379" s="9" t="str">
        <f>IF('DATA ACCURATE'!N2382&lt;&gt;"",'DATA ACCURATE'!N2382,"")</f>
        <v/>
      </c>
      <c r="G2379" t="str">
        <f>IF(F2379="","",IF(F2379&lt;=DATABASE!$I$8,"UNYIL",IF(F2379&lt;=DATABASE!$J$8,"KECIL",IF(F2379&lt;DATABASE!$K$8,"TANGGUNG",IF(F2379&gt;=DATABASE!$K$8,"BESAR","")))))</f>
        <v/>
      </c>
      <c r="H2379" s="16" t="str">
        <f>IF('DATA ACCURATE'!J2382&lt;&gt;"",'DATA ACCURATE'!J2382,"")</f>
        <v/>
      </c>
      <c r="I2379" s="35" t="str">
        <f>IF(B2379&lt;&gt;"",IFERROR(VLOOKUP(B2379,'DATA TIMBANGAN'!G:M,7,FALSE),VLOOKUP(B2379,'DATA TIMBANGAN'!G:M,7)),"")</f>
        <v/>
      </c>
      <c r="J2379" s="25" t="str">
        <f>IF(H2379&lt;&gt;"",IFERROR(INDEX(DATABASE!$Z$19:$Z$38,MATCH(DATEVALUE(H2379),DATABASE!$AA$19:$AA$38,0)),INDEX(DATABASE!$Z$12:$Z$18,MATCH(WEEKDAY(H2379,2),DATABASE!$AA$12:$AA$18,0))),"")</f>
        <v/>
      </c>
      <c r="K2379" s="25" t="str">
        <f>IF('DATA ACCURATE'!V2382&lt;&gt;"",'DATA ACCURATE'!V2382,"")</f>
        <v/>
      </c>
      <c r="L2379" s="80" t="str">
        <f>IF($H2379="","",IF(OR($J2379="LIBUR",AND($L2378="LIBUR",$O2378=$O2379)),"LIBUR",IF(AND(OR($L2378="LUAR JAM KERJA 1",$L2378="LUAR JAM KERJA 2"),OR(OR(AND($H2378=$H2379,AND(OR($I2379&gt;DATABASE!$J$3,$I2379&lt;DATABASE!$J$6),((DATEVALUE($H2379)+$I2379)-(DATEVALUE($H2378)+$I2378))&lt;DATABASE!$J$6)),AND($H2378=$H2379,$O2378=$O2379,OR($I2379&gt;DATABASE!$J$6,$I2379&lt;DATABASE!$J$3))),AND(($H2379-$H2378)=1,OR($I2379&lt;DATABASE!$I$6,((DATEVALUE($H2379)+$I2379)-(DATEVALUE($H2378)+$I2378))&lt;DATABASE!$J$6))),$A2379=$A2378),"LUAR JAM KERJA 2",IF(AND(OR(WEEKDAY($H2379,2)=1,WEEKDAY($H2379,2)=2,WEEKDAY($H2379,2)=3,WEEKDAY($H2379,2)=4,WEEKDAY($H2379,2)=5),$I2379&lt;=DATABASE!$J$3,$I2379&gt;=DATABASE!$I$3),"JAM KERJA",IF(AND(WEEKDAY($H2379,2)=6,$I2379&lt;=DATABASE!$J$4,$I2379&gt;=DATABASE!$I$4),"JAM KERJA","LUAR JAM KERJA 1")))))</f>
        <v/>
      </c>
      <c r="M2379" s="33" t="str">
        <f>IF('DATA ACCURATE'!T2382&lt;&gt;"",IF('DATA ACCURATE'!T2382&gt;100,'DATA ACCURATE'!T2382/10,'DATA ACCURATE'!T2382),"")</f>
        <v/>
      </c>
      <c r="N2379" t="str">
        <f>IF(M2379="","",IF(M2379&lt;=DATABASE!$I$9,"LOKAL",IF(M2379&lt;DATABASE!$J$9,"LUAR KOTA 1",IF($M2379&gt;=DATABASE!$J$9,"LUAR KOTA 2",""))))</f>
        <v/>
      </c>
      <c r="O2379" s="38" t="str">
        <f>IF('DATA ACCURATE'!L2382&lt;&gt;"",'DATA ACCURATE'!L2382,"")</f>
        <v/>
      </c>
      <c r="Q2379" s="38">
        <f t="shared" si="260"/>
        <v>0</v>
      </c>
      <c r="R2379" s="38">
        <f t="shared" si="260"/>
        <v>0</v>
      </c>
      <c r="S2379" s="38">
        <f t="shared" si="260"/>
        <v>0</v>
      </c>
      <c r="T2379" s="38">
        <f t="shared" si="258"/>
        <v>0</v>
      </c>
      <c r="U2379" s="38">
        <f t="shared" si="261"/>
        <v>0</v>
      </c>
      <c r="V2379" s="38">
        <f t="shared" si="261"/>
        <v>0</v>
      </c>
      <c r="W2379" s="38">
        <f t="shared" si="261"/>
        <v>0</v>
      </c>
      <c r="X2379" s="38">
        <f t="shared" si="262"/>
        <v>0</v>
      </c>
      <c r="Y2379" s="38">
        <f t="shared" si="262"/>
        <v>0</v>
      </c>
      <c r="Z2379" s="38">
        <f t="shared" si="262"/>
        <v>0</v>
      </c>
      <c r="AA2379" s="38">
        <f t="shared" si="259"/>
        <v>0</v>
      </c>
      <c r="AB2379" s="38">
        <f t="shared" si="263"/>
        <v>0</v>
      </c>
      <c r="AC2379" s="38">
        <f t="shared" si="264"/>
        <v>0</v>
      </c>
      <c r="AD2379" s="38" t="str">
        <f t="shared" si="265"/>
        <v>000000000000</v>
      </c>
    </row>
    <row r="2380" spans="1:30">
      <c r="A2380" s="9" t="str">
        <f>IF('DATA ACCURATE'!A2383&lt;&gt;"",'DATA ACCURATE'!A2383,"")</f>
        <v/>
      </c>
      <c r="B2380" s="9" t="str">
        <f>IF('DATA ACCURATE'!D2383&lt;&gt;"",'DATA ACCURATE'!D2383,"")</f>
        <v/>
      </c>
      <c r="C2380" s="38" t="str">
        <f>IF($AD2380="000000000000","",INDEX(DATABASE!$W$12:$W$71,MATCH($AD2380,DATABASE!$V$12:$V$71,0)))</f>
        <v/>
      </c>
      <c r="D2380" s="34" t="str">
        <f>IF(C2380="","",IF(E2380="",INDEX(DATABASE!$AF$13:$AF$62,MATCH($C2380,DATABASE!$AC$13:$AC$62,0)),IF(E2380="2x D11",INDEX(DATABASE!$AF$13:$AF$62,MATCH($C2380,DATABASE!$AC$13:$AC$62,0))+2*DATABASE!$AF$62,IF(E2380="3x D11",INDEX(DATABASE!$AF$13:$AF$62,MATCH($C2380,DATABASE!$AC$13:$AC$62,0))+3*DATABASE!$AF$62,""))))</f>
        <v/>
      </c>
      <c r="E2380" s="38" t="str">
        <f>IF(AND($K2380="Y",$G2380&lt;&gt;"UNYIL",$F2380&lt;DATABASE!$O$8),"2x D11",IF(AND($K2380="Y",$G2380&lt;&gt;"UNYIL",$F2380&gt;=DATABASE!$O$8),"3x D11",""))</f>
        <v/>
      </c>
      <c r="F2380" s="9" t="str">
        <f>IF('DATA ACCURATE'!N2383&lt;&gt;"",'DATA ACCURATE'!N2383,"")</f>
        <v/>
      </c>
      <c r="G2380" t="str">
        <f>IF(F2380="","",IF(F2380&lt;=DATABASE!$I$8,"UNYIL",IF(F2380&lt;=DATABASE!$J$8,"KECIL",IF(F2380&lt;DATABASE!$K$8,"TANGGUNG",IF(F2380&gt;=DATABASE!$K$8,"BESAR","")))))</f>
        <v/>
      </c>
      <c r="H2380" s="16" t="str">
        <f>IF('DATA ACCURATE'!J2383&lt;&gt;"",'DATA ACCURATE'!J2383,"")</f>
        <v/>
      </c>
      <c r="I2380" s="35" t="str">
        <f>IF(B2380&lt;&gt;"",IFERROR(VLOOKUP(B2380,'DATA TIMBANGAN'!G:M,7,FALSE),VLOOKUP(B2380,'DATA TIMBANGAN'!G:M,7)),"")</f>
        <v/>
      </c>
      <c r="J2380" s="25" t="str">
        <f>IF(H2380&lt;&gt;"",IFERROR(INDEX(DATABASE!$Z$19:$Z$38,MATCH(DATEVALUE(H2380),DATABASE!$AA$19:$AA$38,0)),INDEX(DATABASE!$Z$12:$Z$18,MATCH(WEEKDAY(H2380,2),DATABASE!$AA$12:$AA$18,0))),"")</f>
        <v/>
      </c>
      <c r="K2380" s="25" t="str">
        <f>IF('DATA ACCURATE'!V2383&lt;&gt;"",'DATA ACCURATE'!V2383,"")</f>
        <v/>
      </c>
      <c r="L2380" s="80" t="str">
        <f>IF($H2380="","",IF(OR($J2380="LIBUR",AND($L2379="LIBUR",$O2379=$O2380)),"LIBUR",IF(AND(OR($L2379="LUAR JAM KERJA 1",$L2379="LUAR JAM KERJA 2"),OR(OR(AND($H2379=$H2380,AND(OR($I2380&gt;DATABASE!$J$3,$I2380&lt;DATABASE!$J$6),((DATEVALUE($H2380)+$I2380)-(DATEVALUE($H2379)+$I2379))&lt;DATABASE!$J$6)),AND($H2379=$H2380,$O2379=$O2380,OR($I2380&gt;DATABASE!$J$6,$I2380&lt;DATABASE!$J$3))),AND(($H2380-$H2379)=1,OR($I2380&lt;DATABASE!$I$6,((DATEVALUE($H2380)+$I2380)-(DATEVALUE($H2379)+$I2379))&lt;DATABASE!$J$6))),$A2380=$A2379),"LUAR JAM KERJA 2",IF(AND(OR(WEEKDAY($H2380,2)=1,WEEKDAY($H2380,2)=2,WEEKDAY($H2380,2)=3,WEEKDAY($H2380,2)=4,WEEKDAY($H2380,2)=5),$I2380&lt;=DATABASE!$J$3,$I2380&gt;=DATABASE!$I$3),"JAM KERJA",IF(AND(WEEKDAY($H2380,2)=6,$I2380&lt;=DATABASE!$J$4,$I2380&gt;=DATABASE!$I$4),"JAM KERJA","LUAR JAM KERJA 1")))))</f>
        <v/>
      </c>
      <c r="M2380" s="33" t="str">
        <f>IF('DATA ACCURATE'!T2383&lt;&gt;"",IF('DATA ACCURATE'!T2383&gt;100,'DATA ACCURATE'!T2383/10,'DATA ACCURATE'!T2383),"")</f>
        <v/>
      </c>
      <c r="N2380" t="str">
        <f>IF(M2380="","",IF(M2380&lt;=DATABASE!$I$9,"LOKAL",IF(M2380&lt;DATABASE!$J$9,"LUAR KOTA 1",IF($M2380&gt;=DATABASE!$J$9,"LUAR KOTA 2",""))))</f>
        <v/>
      </c>
      <c r="O2380" s="38" t="str">
        <f>IF('DATA ACCURATE'!L2383&lt;&gt;"",'DATA ACCURATE'!L2383,"")</f>
        <v/>
      </c>
      <c r="Q2380" s="38">
        <f t="shared" si="260"/>
        <v>0</v>
      </c>
      <c r="R2380" s="38">
        <f t="shared" si="260"/>
        <v>0</v>
      </c>
      <c r="S2380" s="38">
        <f t="shared" si="260"/>
        <v>0</v>
      </c>
      <c r="T2380" s="38">
        <f t="shared" si="258"/>
        <v>0</v>
      </c>
      <c r="U2380" s="38">
        <f t="shared" si="261"/>
        <v>0</v>
      </c>
      <c r="V2380" s="38">
        <f t="shared" si="261"/>
        <v>0</v>
      </c>
      <c r="W2380" s="38">
        <f t="shared" si="261"/>
        <v>0</v>
      </c>
      <c r="X2380" s="38">
        <f t="shared" si="262"/>
        <v>0</v>
      </c>
      <c r="Y2380" s="38">
        <f t="shared" si="262"/>
        <v>0</v>
      </c>
      <c r="Z2380" s="38">
        <f t="shared" si="262"/>
        <v>0</v>
      </c>
      <c r="AA2380" s="38">
        <f t="shared" si="259"/>
        <v>0</v>
      </c>
      <c r="AB2380" s="38">
        <f t="shared" si="263"/>
        <v>0</v>
      </c>
      <c r="AC2380" s="38">
        <f t="shared" si="264"/>
        <v>0</v>
      </c>
      <c r="AD2380" s="38" t="str">
        <f t="shared" si="265"/>
        <v>000000000000</v>
      </c>
    </row>
    <row r="2381" spans="1:30">
      <c r="A2381" s="9" t="str">
        <f>IF('DATA ACCURATE'!A2384&lt;&gt;"",'DATA ACCURATE'!A2384,"")</f>
        <v/>
      </c>
      <c r="B2381" s="9" t="str">
        <f>IF('DATA ACCURATE'!D2384&lt;&gt;"",'DATA ACCURATE'!D2384,"")</f>
        <v/>
      </c>
      <c r="C2381" s="38" t="str">
        <f>IF($AD2381="000000000000","",INDEX(DATABASE!$W$12:$W$71,MATCH($AD2381,DATABASE!$V$12:$V$71,0)))</f>
        <v/>
      </c>
      <c r="D2381" s="34" t="str">
        <f>IF(C2381="","",IF(E2381="",INDEX(DATABASE!$AF$13:$AF$62,MATCH($C2381,DATABASE!$AC$13:$AC$62,0)),IF(E2381="2x D11",INDEX(DATABASE!$AF$13:$AF$62,MATCH($C2381,DATABASE!$AC$13:$AC$62,0))+2*DATABASE!$AF$62,IF(E2381="3x D11",INDEX(DATABASE!$AF$13:$AF$62,MATCH($C2381,DATABASE!$AC$13:$AC$62,0))+3*DATABASE!$AF$62,""))))</f>
        <v/>
      </c>
      <c r="E2381" s="38" t="str">
        <f>IF(AND($K2381="Y",$G2381&lt;&gt;"UNYIL",$F2381&lt;DATABASE!$O$8),"2x D11",IF(AND($K2381="Y",$G2381&lt;&gt;"UNYIL",$F2381&gt;=DATABASE!$O$8),"3x D11",""))</f>
        <v/>
      </c>
      <c r="F2381" s="9" t="str">
        <f>IF('DATA ACCURATE'!N2384&lt;&gt;"",'DATA ACCURATE'!N2384,"")</f>
        <v/>
      </c>
      <c r="G2381" t="str">
        <f>IF(F2381="","",IF(F2381&lt;=DATABASE!$I$8,"UNYIL",IF(F2381&lt;=DATABASE!$J$8,"KECIL",IF(F2381&lt;DATABASE!$K$8,"TANGGUNG",IF(F2381&gt;=DATABASE!$K$8,"BESAR","")))))</f>
        <v/>
      </c>
      <c r="H2381" s="16" t="str">
        <f>IF('DATA ACCURATE'!J2384&lt;&gt;"",'DATA ACCURATE'!J2384,"")</f>
        <v/>
      </c>
      <c r="I2381" s="35" t="str">
        <f>IF(B2381&lt;&gt;"",IFERROR(VLOOKUP(B2381,'DATA TIMBANGAN'!G:M,7,FALSE),VLOOKUP(B2381,'DATA TIMBANGAN'!G:M,7)),"")</f>
        <v/>
      </c>
      <c r="J2381" s="25" t="str">
        <f>IF(H2381&lt;&gt;"",IFERROR(INDEX(DATABASE!$Z$19:$Z$38,MATCH(DATEVALUE(H2381),DATABASE!$AA$19:$AA$38,0)),INDEX(DATABASE!$Z$12:$Z$18,MATCH(WEEKDAY(H2381,2),DATABASE!$AA$12:$AA$18,0))),"")</f>
        <v/>
      </c>
      <c r="K2381" s="25" t="str">
        <f>IF('DATA ACCURATE'!V2384&lt;&gt;"",'DATA ACCURATE'!V2384,"")</f>
        <v/>
      </c>
      <c r="L2381" s="80" t="str">
        <f>IF($H2381="","",IF(OR($J2381="LIBUR",AND($L2380="LIBUR",$O2380=$O2381)),"LIBUR",IF(AND(OR($L2380="LUAR JAM KERJA 1",$L2380="LUAR JAM KERJA 2"),OR(OR(AND($H2380=$H2381,AND(OR($I2381&gt;DATABASE!$J$3,$I2381&lt;DATABASE!$J$6),((DATEVALUE($H2381)+$I2381)-(DATEVALUE($H2380)+$I2380))&lt;DATABASE!$J$6)),AND($H2380=$H2381,$O2380=$O2381,OR($I2381&gt;DATABASE!$J$6,$I2381&lt;DATABASE!$J$3))),AND(($H2381-$H2380)=1,OR($I2381&lt;DATABASE!$I$6,((DATEVALUE($H2381)+$I2381)-(DATEVALUE($H2380)+$I2380))&lt;DATABASE!$J$6))),$A2381=$A2380),"LUAR JAM KERJA 2",IF(AND(OR(WEEKDAY($H2381,2)=1,WEEKDAY($H2381,2)=2,WEEKDAY($H2381,2)=3,WEEKDAY($H2381,2)=4,WEEKDAY($H2381,2)=5),$I2381&lt;=DATABASE!$J$3,$I2381&gt;=DATABASE!$I$3),"JAM KERJA",IF(AND(WEEKDAY($H2381,2)=6,$I2381&lt;=DATABASE!$J$4,$I2381&gt;=DATABASE!$I$4),"JAM KERJA","LUAR JAM KERJA 1")))))</f>
        <v/>
      </c>
      <c r="M2381" s="33" t="str">
        <f>IF('DATA ACCURATE'!T2384&lt;&gt;"",IF('DATA ACCURATE'!T2384&gt;100,'DATA ACCURATE'!T2384/10,'DATA ACCURATE'!T2384),"")</f>
        <v/>
      </c>
      <c r="N2381" t="str">
        <f>IF(M2381="","",IF(M2381&lt;=DATABASE!$I$9,"LOKAL",IF(M2381&lt;DATABASE!$J$9,"LUAR KOTA 1",IF($M2381&gt;=DATABASE!$J$9,"LUAR KOTA 2",""))))</f>
        <v/>
      </c>
      <c r="O2381" s="38" t="str">
        <f>IF('DATA ACCURATE'!L2384&lt;&gt;"",'DATA ACCURATE'!L2384,"")</f>
        <v/>
      </c>
      <c r="Q2381" s="38">
        <f t="shared" si="260"/>
        <v>0</v>
      </c>
      <c r="R2381" s="38">
        <f t="shared" si="260"/>
        <v>0</v>
      </c>
      <c r="S2381" s="38">
        <f t="shared" si="260"/>
        <v>0</v>
      </c>
      <c r="T2381" s="38">
        <f t="shared" si="258"/>
        <v>0</v>
      </c>
      <c r="U2381" s="38">
        <f t="shared" si="261"/>
        <v>0</v>
      </c>
      <c r="V2381" s="38">
        <f t="shared" si="261"/>
        <v>0</v>
      </c>
      <c r="W2381" s="38">
        <f t="shared" si="261"/>
        <v>0</v>
      </c>
      <c r="X2381" s="38">
        <f t="shared" si="262"/>
        <v>0</v>
      </c>
      <c r="Y2381" s="38">
        <f t="shared" si="262"/>
        <v>0</v>
      </c>
      <c r="Z2381" s="38">
        <f t="shared" si="262"/>
        <v>0</v>
      </c>
      <c r="AA2381" s="38">
        <f t="shared" si="259"/>
        <v>0</v>
      </c>
      <c r="AB2381" s="38">
        <f t="shared" si="263"/>
        <v>0</v>
      </c>
      <c r="AC2381" s="38">
        <f t="shared" si="264"/>
        <v>0</v>
      </c>
      <c r="AD2381" s="38" t="str">
        <f t="shared" si="265"/>
        <v>000000000000</v>
      </c>
    </row>
    <row r="2382" spans="1:30">
      <c r="A2382" s="9" t="str">
        <f>IF('DATA ACCURATE'!A2385&lt;&gt;"",'DATA ACCURATE'!A2385,"")</f>
        <v/>
      </c>
      <c r="B2382" s="9" t="str">
        <f>IF('DATA ACCURATE'!D2385&lt;&gt;"",'DATA ACCURATE'!D2385,"")</f>
        <v/>
      </c>
      <c r="C2382" s="38" t="str">
        <f>IF($AD2382="000000000000","",INDEX(DATABASE!$W$12:$W$71,MATCH($AD2382,DATABASE!$V$12:$V$71,0)))</f>
        <v/>
      </c>
      <c r="D2382" s="34" t="str">
        <f>IF(C2382="","",IF(E2382="",INDEX(DATABASE!$AF$13:$AF$62,MATCH($C2382,DATABASE!$AC$13:$AC$62,0)),IF(E2382="2x D11",INDEX(DATABASE!$AF$13:$AF$62,MATCH($C2382,DATABASE!$AC$13:$AC$62,0))+2*DATABASE!$AF$62,IF(E2382="3x D11",INDEX(DATABASE!$AF$13:$AF$62,MATCH($C2382,DATABASE!$AC$13:$AC$62,0))+3*DATABASE!$AF$62,""))))</f>
        <v/>
      </c>
      <c r="E2382" s="38" t="str">
        <f>IF(AND($K2382="Y",$G2382&lt;&gt;"UNYIL",$F2382&lt;DATABASE!$O$8),"2x D11",IF(AND($K2382="Y",$G2382&lt;&gt;"UNYIL",$F2382&gt;=DATABASE!$O$8),"3x D11",""))</f>
        <v/>
      </c>
      <c r="F2382" s="9" t="str">
        <f>IF('DATA ACCURATE'!N2385&lt;&gt;"",'DATA ACCURATE'!N2385,"")</f>
        <v/>
      </c>
      <c r="G2382" t="str">
        <f>IF(F2382="","",IF(F2382&lt;=DATABASE!$I$8,"UNYIL",IF(F2382&lt;=DATABASE!$J$8,"KECIL",IF(F2382&lt;DATABASE!$K$8,"TANGGUNG",IF(F2382&gt;=DATABASE!$K$8,"BESAR","")))))</f>
        <v/>
      </c>
      <c r="H2382" s="16" t="str">
        <f>IF('DATA ACCURATE'!J2385&lt;&gt;"",'DATA ACCURATE'!J2385,"")</f>
        <v/>
      </c>
      <c r="I2382" s="35" t="str">
        <f>IF(B2382&lt;&gt;"",IFERROR(VLOOKUP(B2382,'DATA TIMBANGAN'!G:M,7,FALSE),VLOOKUP(B2382,'DATA TIMBANGAN'!G:M,7)),"")</f>
        <v/>
      </c>
      <c r="J2382" s="25" t="str">
        <f>IF(H2382&lt;&gt;"",IFERROR(INDEX(DATABASE!$Z$19:$Z$38,MATCH(DATEVALUE(H2382),DATABASE!$AA$19:$AA$38,0)),INDEX(DATABASE!$Z$12:$Z$18,MATCH(WEEKDAY(H2382,2),DATABASE!$AA$12:$AA$18,0))),"")</f>
        <v/>
      </c>
      <c r="K2382" s="25" t="str">
        <f>IF('DATA ACCURATE'!V2385&lt;&gt;"",'DATA ACCURATE'!V2385,"")</f>
        <v/>
      </c>
      <c r="L2382" s="80" t="str">
        <f>IF($H2382="","",IF(OR($J2382="LIBUR",AND($L2381="LIBUR",$O2381=$O2382)),"LIBUR",IF(AND(OR($L2381="LUAR JAM KERJA 1",$L2381="LUAR JAM KERJA 2"),OR(OR(AND($H2381=$H2382,AND(OR($I2382&gt;DATABASE!$J$3,$I2382&lt;DATABASE!$J$6),((DATEVALUE($H2382)+$I2382)-(DATEVALUE($H2381)+$I2381))&lt;DATABASE!$J$6)),AND($H2381=$H2382,$O2381=$O2382,OR($I2382&gt;DATABASE!$J$6,$I2382&lt;DATABASE!$J$3))),AND(($H2382-$H2381)=1,OR($I2382&lt;DATABASE!$I$6,((DATEVALUE($H2382)+$I2382)-(DATEVALUE($H2381)+$I2381))&lt;DATABASE!$J$6))),$A2382=$A2381),"LUAR JAM KERJA 2",IF(AND(OR(WEEKDAY($H2382,2)=1,WEEKDAY($H2382,2)=2,WEEKDAY($H2382,2)=3,WEEKDAY($H2382,2)=4,WEEKDAY($H2382,2)=5),$I2382&lt;=DATABASE!$J$3,$I2382&gt;=DATABASE!$I$3),"JAM KERJA",IF(AND(WEEKDAY($H2382,2)=6,$I2382&lt;=DATABASE!$J$4,$I2382&gt;=DATABASE!$I$4),"JAM KERJA","LUAR JAM KERJA 1")))))</f>
        <v/>
      </c>
      <c r="M2382" s="33" t="str">
        <f>IF('DATA ACCURATE'!T2385&lt;&gt;"",IF('DATA ACCURATE'!T2385&gt;100,'DATA ACCURATE'!T2385/10,'DATA ACCURATE'!T2385),"")</f>
        <v/>
      </c>
      <c r="N2382" t="str">
        <f>IF(M2382="","",IF(M2382&lt;=DATABASE!$I$9,"LOKAL",IF(M2382&lt;DATABASE!$J$9,"LUAR KOTA 1",IF($M2382&gt;=DATABASE!$J$9,"LUAR KOTA 2",""))))</f>
        <v/>
      </c>
      <c r="O2382" s="38" t="str">
        <f>IF('DATA ACCURATE'!L2385&lt;&gt;"",'DATA ACCURATE'!L2385,"")</f>
        <v/>
      </c>
      <c r="Q2382" s="38">
        <f t="shared" si="260"/>
        <v>0</v>
      </c>
      <c r="R2382" s="38">
        <f t="shared" si="260"/>
        <v>0</v>
      </c>
      <c r="S2382" s="38">
        <f t="shared" si="260"/>
        <v>0</v>
      </c>
      <c r="T2382" s="38">
        <f t="shared" si="258"/>
        <v>0</v>
      </c>
      <c r="U2382" s="38">
        <f t="shared" si="261"/>
        <v>0</v>
      </c>
      <c r="V2382" s="38">
        <f t="shared" si="261"/>
        <v>0</v>
      </c>
      <c r="W2382" s="38">
        <f t="shared" si="261"/>
        <v>0</v>
      </c>
      <c r="X2382" s="38">
        <f t="shared" si="262"/>
        <v>0</v>
      </c>
      <c r="Y2382" s="38">
        <f t="shared" si="262"/>
        <v>0</v>
      </c>
      <c r="Z2382" s="38">
        <f t="shared" si="262"/>
        <v>0</v>
      </c>
      <c r="AA2382" s="38">
        <f t="shared" si="259"/>
        <v>0</v>
      </c>
      <c r="AB2382" s="38">
        <f t="shared" si="263"/>
        <v>0</v>
      </c>
      <c r="AC2382" s="38">
        <f t="shared" si="264"/>
        <v>0</v>
      </c>
      <c r="AD2382" s="38" t="str">
        <f t="shared" si="265"/>
        <v>000000000000</v>
      </c>
    </row>
    <row r="2383" spans="1:30">
      <c r="A2383" s="9" t="str">
        <f>IF('DATA ACCURATE'!A2386&lt;&gt;"",'DATA ACCURATE'!A2386,"")</f>
        <v/>
      </c>
      <c r="B2383" s="9" t="str">
        <f>IF('DATA ACCURATE'!D2386&lt;&gt;"",'DATA ACCURATE'!D2386,"")</f>
        <v/>
      </c>
      <c r="C2383" s="38" t="str">
        <f>IF($AD2383="000000000000","",INDEX(DATABASE!$W$12:$W$71,MATCH($AD2383,DATABASE!$V$12:$V$71,0)))</f>
        <v/>
      </c>
      <c r="D2383" s="34" t="str">
        <f>IF(C2383="","",IF(E2383="",INDEX(DATABASE!$AF$13:$AF$62,MATCH($C2383,DATABASE!$AC$13:$AC$62,0)),IF(E2383="2x D11",INDEX(DATABASE!$AF$13:$AF$62,MATCH($C2383,DATABASE!$AC$13:$AC$62,0))+2*DATABASE!$AF$62,IF(E2383="3x D11",INDEX(DATABASE!$AF$13:$AF$62,MATCH($C2383,DATABASE!$AC$13:$AC$62,0))+3*DATABASE!$AF$62,""))))</f>
        <v/>
      </c>
      <c r="E2383" s="38" t="str">
        <f>IF(AND($K2383="Y",$G2383&lt;&gt;"UNYIL",$F2383&lt;DATABASE!$O$8),"2x D11",IF(AND($K2383="Y",$G2383&lt;&gt;"UNYIL",$F2383&gt;=DATABASE!$O$8),"3x D11",""))</f>
        <v/>
      </c>
      <c r="F2383" s="9" t="str">
        <f>IF('DATA ACCURATE'!N2386&lt;&gt;"",'DATA ACCURATE'!N2386,"")</f>
        <v/>
      </c>
      <c r="G2383" t="str">
        <f>IF(F2383="","",IF(F2383&lt;=DATABASE!$I$8,"UNYIL",IF(F2383&lt;=DATABASE!$J$8,"KECIL",IF(F2383&lt;DATABASE!$K$8,"TANGGUNG",IF(F2383&gt;=DATABASE!$K$8,"BESAR","")))))</f>
        <v/>
      </c>
      <c r="H2383" s="16" t="str">
        <f>IF('DATA ACCURATE'!J2386&lt;&gt;"",'DATA ACCURATE'!J2386,"")</f>
        <v/>
      </c>
      <c r="I2383" s="35" t="str">
        <f>IF(B2383&lt;&gt;"",IFERROR(VLOOKUP(B2383,'DATA TIMBANGAN'!G:M,7,FALSE),VLOOKUP(B2383,'DATA TIMBANGAN'!G:M,7)),"")</f>
        <v/>
      </c>
      <c r="J2383" s="25" t="str">
        <f>IF(H2383&lt;&gt;"",IFERROR(INDEX(DATABASE!$Z$19:$Z$38,MATCH(DATEVALUE(H2383),DATABASE!$AA$19:$AA$38,0)),INDEX(DATABASE!$Z$12:$Z$18,MATCH(WEEKDAY(H2383,2),DATABASE!$AA$12:$AA$18,0))),"")</f>
        <v/>
      </c>
      <c r="K2383" s="25" t="str">
        <f>IF('DATA ACCURATE'!V2386&lt;&gt;"",'DATA ACCURATE'!V2386,"")</f>
        <v/>
      </c>
      <c r="L2383" s="80" t="str">
        <f>IF($H2383="","",IF(OR($J2383="LIBUR",AND($L2382="LIBUR",$O2382=$O2383)),"LIBUR",IF(AND(OR($L2382="LUAR JAM KERJA 1",$L2382="LUAR JAM KERJA 2"),OR(OR(AND($H2382=$H2383,AND(OR($I2383&gt;DATABASE!$J$3,$I2383&lt;DATABASE!$J$6),((DATEVALUE($H2383)+$I2383)-(DATEVALUE($H2382)+$I2382))&lt;DATABASE!$J$6)),AND($H2382=$H2383,$O2382=$O2383,OR($I2383&gt;DATABASE!$J$6,$I2383&lt;DATABASE!$J$3))),AND(($H2383-$H2382)=1,OR($I2383&lt;DATABASE!$I$6,((DATEVALUE($H2383)+$I2383)-(DATEVALUE($H2382)+$I2382))&lt;DATABASE!$J$6))),$A2383=$A2382),"LUAR JAM KERJA 2",IF(AND(OR(WEEKDAY($H2383,2)=1,WEEKDAY($H2383,2)=2,WEEKDAY($H2383,2)=3,WEEKDAY($H2383,2)=4,WEEKDAY($H2383,2)=5),$I2383&lt;=DATABASE!$J$3,$I2383&gt;=DATABASE!$I$3),"JAM KERJA",IF(AND(WEEKDAY($H2383,2)=6,$I2383&lt;=DATABASE!$J$4,$I2383&gt;=DATABASE!$I$4),"JAM KERJA","LUAR JAM KERJA 1")))))</f>
        <v/>
      </c>
      <c r="M2383" s="33" t="str">
        <f>IF('DATA ACCURATE'!T2386&lt;&gt;"",IF('DATA ACCURATE'!T2386&gt;100,'DATA ACCURATE'!T2386/10,'DATA ACCURATE'!T2386),"")</f>
        <v/>
      </c>
      <c r="N2383" t="str">
        <f>IF(M2383="","",IF(M2383&lt;=DATABASE!$I$9,"LOKAL",IF(M2383&lt;DATABASE!$J$9,"LUAR KOTA 1",IF($M2383&gt;=DATABASE!$J$9,"LUAR KOTA 2",""))))</f>
        <v/>
      </c>
      <c r="O2383" s="38" t="str">
        <f>IF('DATA ACCURATE'!L2386&lt;&gt;"",'DATA ACCURATE'!L2386,"")</f>
        <v/>
      </c>
      <c r="Q2383" s="38">
        <f t="shared" si="260"/>
        <v>0</v>
      </c>
      <c r="R2383" s="38">
        <f t="shared" si="260"/>
        <v>0</v>
      </c>
      <c r="S2383" s="38">
        <f t="shared" si="260"/>
        <v>0</v>
      </c>
      <c r="T2383" s="38">
        <f t="shared" si="258"/>
        <v>0</v>
      </c>
      <c r="U2383" s="38">
        <f t="shared" si="261"/>
        <v>0</v>
      </c>
      <c r="V2383" s="38">
        <f t="shared" si="261"/>
        <v>0</v>
      </c>
      <c r="W2383" s="38">
        <f t="shared" si="261"/>
        <v>0</v>
      </c>
      <c r="X2383" s="38">
        <f t="shared" si="262"/>
        <v>0</v>
      </c>
      <c r="Y2383" s="38">
        <f t="shared" si="262"/>
        <v>0</v>
      </c>
      <c r="Z2383" s="38">
        <f t="shared" si="262"/>
        <v>0</v>
      </c>
      <c r="AA2383" s="38">
        <f t="shared" si="259"/>
        <v>0</v>
      </c>
      <c r="AB2383" s="38">
        <f t="shared" si="263"/>
        <v>0</v>
      </c>
      <c r="AC2383" s="38">
        <f t="shared" si="264"/>
        <v>0</v>
      </c>
      <c r="AD2383" s="38" t="str">
        <f t="shared" si="265"/>
        <v>000000000000</v>
      </c>
    </row>
    <row r="2384" spans="1:30">
      <c r="A2384" s="9" t="str">
        <f>IF('DATA ACCURATE'!A2387&lt;&gt;"",'DATA ACCURATE'!A2387,"")</f>
        <v/>
      </c>
      <c r="B2384" s="9" t="str">
        <f>IF('DATA ACCURATE'!D2387&lt;&gt;"",'DATA ACCURATE'!D2387,"")</f>
        <v/>
      </c>
      <c r="C2384" s="38" t="str">
        <f>IF($AD2384="000000000000","",INDEX(DATABASE!$W$12:$W$71,MATCH($AD2384,DATABASE!$V$12:$V$71,0)))</f>
        <v/>
      </c>
      <c r="D2384" s="34" t="str">
        <f>IF(C2384="","",IF(E2384="",INDEX(DATABASE!$AF$13:$AF$62,MATCH($C2384,DATABASE!$AC$13:$AC$62,0)),IF(E2384="2x D11",INDEX(DATABASE!$AF$13:$AF$62,MATCH($C2384,DATABASE!$AC$13:$AC$62,0))+2*DATABASE!$AF$62,IF(E2384="3x D11",INDEX(DATABASE!$AF$13:$AF$62,MATCH($C2384,DATABASE!$AC$13:$AC$62,0))+3*DATABASE!$AF$62,""))))</f>
        <v/>
      </c>
      <c r="E2384" s="38" t="str">
        <f>IF(AND($K2384="Y",$G2384&lt;&gt;"UNYIL",$F2384&lt;DATABASE!$O$8),"2x D11",IF(AND($K2384="Y",$G2384&lt;&gt;"UNYIL",$F2384&gt;=DATABASE!$O$8),"3x D11",""))</f>
        <v/>
      </c>
      <c r="F2384" s="9" t="str">
        <f>IF('DATA ACCURATE'!N2387&lt;&gt;"",'DATA ACCURATE'!N2387,"")</f>
        <v/>
      </c>
      <c r="G2384" t="str">
        <f>IF(F2384="","",IF(F2384&lt;=DATABASE!$I$8,"UNYIL",IF(F2384&lt;=DATABASE!$J$8,"KECIL",IF(F2384&lt;DATABASE!$K$8,"TANGGUNG",IF(F2384&gt;=DATABASE!$K$8,"BESAR","")))))</f>
        <v/>
      </c>
      <c r="H2384" s="16" t="str">
        <f>IF('DATA ACCURATE'!J2387&lt;&gt;"",'DATA ACCURATE'!J2387,"")</f>
        <v/>
      </c>
      <c r="I2384" s="35" t="str">
        <f>IF(B2384&lt;&gt;"",IFERROR(VLOOKUP(B2384,'DATA TIMBANGAN'!G:M,7,FALSE),VLOOKUP(B2384,'DATA TIMBANGAN'!G:M,7)),"")</f>
        <v/>
      </c>
      <c r="J2384" s="25" t="str">
        <f>IF(H2384&lt;&gt;"",IFERROR(INDEX(DATABASE!$Z$19:$Z$38,MATCH(DATEVALUE(H2384),DATABASE!$AA$19:$AA$38,0)),INDEX(DATABASE!$Z$12:$Z$18,MATCH(WEEKDAY(H2384,2),DATABASE!$AA$12:$AA$18,0))),"")</f>
        <v/>
      </c>
      <c r="K2384" s="25" t="str">
        <f>IF('DATA ACCURATE'!V2387&lt;&gt;"",'DATA ACCURATE'!V2387,"")</f>
        <v/>
      </c>
      <c r="L2384" s="80" t="str">
        <f>IF($H2384="","",IF(OR($J2384="LIBUR",AND($L2383="LIBUR",$O2383=$O2384)),"LIBUR",IF(AND(OR($L2383="LUAR JAM KERJA 1",$L2383="LUAR JAM KERJA 2"),OR(OR(AND($H2383=$H2384,AND(OR($I2384&gt;DATABASE!$J$3,$I2384&lt;DATABASE!$J$6),((DATEVALUE($H2384)+$I2384)-(DATEVALUE($H2383)+$I2383))&lt;DATABASE!$J$6)),AND($H2383=$H2384,$O2383=$O2384,OR($I2384&gt;DATABASE!$J$6,$I2384&lt;DATABASE!$J$3))),AND(($H2384-$H2383)=1,OR($I2384&lt;DATABASE!$I$6,((DATEVALUE($H2384)+$I2384)-(DATEVALUE($H2383)+$I2383))&lt;DATABASE!$J$6))),$A2384=$A2383),"LUAR JAM KERJA 2",IF(AND(OR(WEEKDAY($H2384,2)=1,WEEKDAY($H2384,2)=2,WEEKDAY($H2384,2)=3,WEEKDAY($H2384,2)=4,WEEKDAY($H2384,2)=5),$I2384&lt;=DATABASE!$J$3,$I2384&gt;=DATABASE!$I$3),"JAM KERJA",IF(AND(WEEKDAY($H2384,2)=6,$I2384&lt;=DATABASE!$J$4,$I2384&gt;=DATABASE!$I$4),"JAM KERJA","LUAR JAM KERJA 1")))))</f>
        <v/>
      </c>
      <c r="M2384" s="33" t="str">
        <f>IF('DATA ACCURATE'!T2387&lt;&gt;"",IF('DATA ACCURATE'!T2387&gt;100,'DATA ACCURATE'!T2387/10,'DATA ACCURATE'!T2387),"")</f>
        <v/>
      </c>
      <c r="N2384" t="str">
        <f>IF(M2384="","",IF(M2384&lt;=DATABASE!$I$9,"LOKAL",IF(M2384&lt;DATABASE!$J$9,"LUAR KOTA 1",IF($M2384&gt;=DATABASE!$J$9,"LUAR KOTA 2",""))))</f>
        <v/>
      </c>
      <c r="O2384" s="38" t="str">
        <f>IF('DATA ACCURATE'!L2387&lt;&gt;"",'DATA ACCURATE'!L2387,"")</f>
        <v/>
      </c>
      <c r="Q2384" s="38">
        <f t="shared" si="260"/>
        <v>0</v>
      </c>
      <c r="R2384" s="38">
        <f t="shared" si="260"/>
        <v>0</v>
      </c>
      <c r="S2384" s="38">
        <f t="shared" si="260"/>
        <v>0</v>
      </c>
      <c r="T2384" s="38">
        <f t="shared" si="258"/>
        <v>0</v>
      </c>
      <c r="U2384" s="38">
        <f t="shared" si="261"/>
        <v>0</v>
      </c>
      <c r="V2384" s="38">
        <f t="shared" si="261"/>
        <v>0</v>
      </c>
      <c r="W2384" s="38">
        <f t="shared" si="261"/>
        <v>0</v>
      </c>
      <c r="X2384" s="38">
        <f t="shared" si="262"/>
        <v>0</v>
      </c>
      <c r="Y2384" s="38">
        <f t="shared" si="262"/>
        <v>0</v>
      </c>
      <c r="Z2384" s="38">
        <f t="shared" si="262"/>
        <v>0</v>
      </c>
      <c r="AA2384" s="38">
        <f t="shared" si="259"/>
        <v>0</v>
      </c>
      <c r="AB2384" s="38">
        <f t="shared" si="263"/>
        <v>0</v>
      </c>
      <c r="AC2384" s="38">
        <f t="shared" si="264"/>
        <v>0</v>
      </c>
      <c r="AD2384" s="38" t="str">
        <f t="shared" si="265"/>
        <v>000000000000</v>
      </c>
    </row>
    <row r="2385" spans="1:30">
      <c r="A2385" s="9" t="str">
        <f>IF('DATA ACCURATE'!A2388&lt;&gt;"",'DATA ACCURATE'!A2388,"")</f>
        <v/>
      </c>
      <c r="B2385" s="9" t="str">
        <f>IF('DATA ACCURATE'!D2388&lt;&gt;"",'DATA ACCURATE'!D2388,"")</f>
        <v/>
      </c>
      <c r="C2385" s="38" t="str">
        <f>IF($AD2385="000000000000","",INDEX(DATABASE!$W$12:$W$71,MATCH($AD2385,DATABASE!$V$12:$V$71,0)))</f>
        <v/>
      </c>
      <c r="D2385" s="34" t="str">
        <f>IF(C2385="","",IF(E2385="",INDEX(DATABASE!$AF$13:$AF$62,MATCH($C2385,DATABASE!$AC$13:$AC$62,0)),IF(E2385="2x D11",INDEX(DATABASE!$AF$13:$AF$62,MATCH($C2385,DATABASE!$AC$13:$AC$62,0))+2*DATABASE!$AF$62,IF(E2385="3x D11",INDEX(DATABASE!$AF$13:$AF$62,MATCH($C2385,DATABASE!$AC$13:$AC$62,0))+3*DATABASE!$AF$62,""))))</f>
        <v/>
      </c>
      <c r="E2385" s="38" t="str">
        <f>IF(AND($K2385="Y",$G2385&lt;&gt;"UNYIL",$F2385&lt;DATABASE!$O$8),"2x D11",IF(AND($K2385="Y",$G2385&lt;&gt;"UNYIL",$F2385&gt;=DATABASE!$O$8),"3x D11",""))</f>
        <v/>
      </c>
      <c r="F2385" s="9" t="str">
        <f>IF('DATA ACCURATE'!N2388&lt;&gt;"",'DATA ACCURATE'!N2388,"")</f>
        <v/>
      </c>
      <c r="G2385" t="str">
        <f>IF(F2385="","",IF(F2385&lt;=DATABASE!$I$8,"UNYIL",IF(F2385&lt;=DATABASE!$J$8,"KECIL",IF(F2385&lt;DATABASE!$K$8,"TANGGUNG",IF(F2385&gt;=DATABASE!$K$8,"BESAR","")))))</f>
        <v/>
      </c>
      <c r="H2385" s="16" t="str">
        <f>IF('DATA ACCURATE'!J2388&lt;&gt;"",'DATA ACCURATE'!J2388,"")</f>
        <v/>
      </c>
      <c r="I2385" s="35" t="str">
        <f>IF(B2385&lt;&gt;"",IFERROR(VLOOKUP(B2385,'DATA TIMBANGAN'!G:M,7,FALSE),VLOOKUP(B2385,'DATA TIMBANGAN'!G:M,7)),"")</f>
        <v/>
      </c>
      <c r="J2385" s="25" t="str">
        <f>IF(H2385&lt;&gt;"",IFERROR(INDEX(DATABASE!$Z$19:$Z$38,MATCH(DATEVALUE(H2385),DATABASE!$AA$19:$AA$38,0)),INDEX(DATABASE!$Z$12:$Z$18,MATCH(WEEKDAY(H2385,2),DATABASE!$AA$12:$AA$18,0))),"")</f>
        <v/>
      </c>
      <c r="K2385" s="25" t="str">
        <f>IF('DATA ACCURATE'!V2388&lt;&gt;"",'DATA ACCURATE'!V2388,"")</f>
        <v/>
      </c>
      <c r="L2385" s="80" t="str">
        <f>IF($H2385="","",IF(OR($J2385="LIBUR",AND($L2384="LIBUR",$O2384=$O2385)),"LIBUR",IF(AND(OR($L2384="LUAR JAM KERJA 1",$L2384="LUAR JAM KERJA 2"),OR(OR(AND($H2384=$H2385,AND(OR($I2385&gt;DATABASE!$J$3,$I2385&lt;DATABASE!$J$6),((DATEVALUE($H2385)+$I2385)-(DATEVALUE($H2384)+$I2384))&lt;DATABASE!$J$6)),AND($H2384=$H2385,$O2384=$O2385,OR($I2385&gt;DATABASE!$J$6,$I2385&lt;DATABASE!$J$3))),AND(($H2385-$H2384)=1,OR($I2385&lt;DATABASE!$I$6,((DATEVALUE($H2385)+$I2385)-(DATEVALUE($H2384)+$I2384))&lt;DATABASE!$J$6))),$A2385=$A2384),"LUAR JAM KERJA 2",IF(AND(OR(WEEKDAY($H2385,2)=1,WEEKDAY($H2385,2)=2,WEEKDAY($H2385,2)=3,WEEKDAY($H2385,2)=4,WEEKDAY($H2385,2)=5),$I2385&lt;=DATABASE!$J$3,$I2385&gt;=DATABASE!$I$3),"JAM KERJA",IF(AND(WEEKDAY($H2385,2)=6,$I2385&lt;=DATABASE!$J$4,$I2385&gt;=DATABASE!$I$4),"JAM KERJA","LUAR JAM KERJA 1")))))</f>
        <v/>
      </c>
      <c r="M2385" s="33" t="str">
        <f>IF('DATA ACCURATE'!T2388&lt;&gt;"",IF('DATA ACCURATE'!T2388&gt;100,'DATA ACCURATE'!T2388/10,'DATA ACCURATE'!T2388),"")</f>
        <v/>
      </c>
      <c r="N2385" t="str">
        <f>IF(M2385="","",IF(M2385&lt;=DATABASE!$I$9,"LOKAL",IF(M2385&lt;DATABASE!$J$9,"LUAR KOTA 1",IF($M2385&gt;=DATABASE!$J$9,"LUAR KOTA 2",""))))</f>
        <v/>
      </c>
      <c r="O2385" s="38" t="str">
        <f>IF('DATA ACCURATE'!L2388&lt;&gt;"",'DATA ACCURATE'!L2388,"")</f>
        <v/>
      </c>
      <c r="Q2385" s="38">
        <f t="shared" si="260"/>
        <v>0</v>
      </c>
      <c r="R2385" s="38">
        <f t="shared" si="260"/>
        <v>0</v>
      </c>
      <c r="S2385" s="38">
        <f t="shared" si="260"/>
        <v>0</v>
      </c>
      <c r="T2385" s="38">
        <f t="shared" si="258"/>
        <v>0</v>
      </c>
      <c r="U2385" s="38">
        <f t="shared" si="261"/>
        <v>0</v>
      </c>
      <c r="V2385" s="38">
        <f t="shared" si="261"/>
        <v>0</v>
      </c>
      <c r="W2385" s="38">
        <f t="shared" si="261"/>
        <v>0</v>
      </c>
      <c r="X2385" s="38">
        <f t="shared" si="262"/>
        <v>0</v>
      </c>
      <c r="Y2385" s="38">
        <f t="shared" si="262"/>
        <v>0</v>
      </c>
      <c r="Z2385" s="38">
        <f t="shared" si="262"/>
        <v>0</v>
      </c>
      <c r="AA2385" s="38">
        <f t="shared" si="259"/>
        <v>0</v>
      </c>
      <c r="AB2385" s="38">
        <f t="shared" si="263"/>
        <v>0</v>
      </c>
      <c r="AC2385" s="38">
        <f t="shared" si="264"/>
        <v>0</v>
      </c>
      <c r="AD2385" s="38" t="str">
        <f t="shared" si="265"/>
        <v>000000000000</v>
      </c>
    </row>
    <row r="2386" spans="1:30">
      <c r="A2386" s="9" t="str">
        <f>IF('DATA ACCURATE'!A2389&lt;&gt;"",'DATA ACCURATE'!A2389,"")</f>
        <v/>
      </c>
      <c r="B2386" s="9" t="str">
        <f>IF('DATA ACCURATE'!D2389&lt;&gt;"",'DATA ACCURATE'!D2389,"")</f>
        <v/>
      </c>
      <c r="C2386" s="38" t="str">
        <f>IF($AD2386="000000000000","",INDEX(DATABASE!$W$12:$W$71,MATCH($AD2386,DATABASE!$V$12:$V$71,0)))</f>
        <v/>
      </c>
      <c r="D2386" s="34" t="str">
        <f>IF(C2386="","",IF(E2386="",INDEX(DATABASE!$AF$13:$AF$62,MATCH($C2386,DATABASE!$AC$13:$AC$62,0)),IF(E2386="2x D11",INDEX(DATABASE!$AF$13:$AF$62,MATCH($C2386,DATABASE!$AC$13:$AC$62,0))+2*DATABASE!$AF$62,IF(E2386="3x D11",INDEX(DATABASE!$AF$13:$AF$62,MATCH($C2386,DATABASE!$AC$13:$AC$62,0))+3*DATABASE!$AF$62,""))))</f>
        <v/>
      </c>
      <c r="E2386" s="38" t="str">
        <f>IF(AND($K2386="Y",$G2386&lt;&gt;"UNYIL",$F2386&lt;DATABASE!$O$8),"2x D11",IF(AND($K2386="Y",$G2386&lt;&gt;"UNYIL",$F2386&gt;=DATABASE!$O$8),"3x D11",""))</f>
        <v/>
      </c>
      <c r="F2386" s="9" t="str">
        <f>IF('DATA ACCURATE'!N2389&lt;&gt;"",'DATA ACCURATE'!N2389,"")</f>
        <v/>
      </c>
      <c r="G2386" t="str">
        <f>IF(F2386="","",IF(F2386&lt;=DATABASE!$I$8,"UNYIL",IF(F2386&lt;=DATABASE!$J$8,"KECIL",IF(F2386&lt;DATABASE!$K$8,"TANGGUNG",IF(F2386&gt;=DATABASE!$K$8,"BESAR","")))))</f>
        <v/>
      </c>
      <c r="H2386" s="16" t="str">
        <f>IF('DATA ACCURATE'!J2389&lt;&gt;"",'DATA ACCURATE'!J2389,"")</f>
        <v/>
      </c>
      <c r="I2386" s="35" t="str">
        <f>IF(B2386&lt;&gt;"",IFERROR(VLOOKUP(B2386,'DATA TIMBANGAN'!G:M,7,FALSE),VLOOKUP(B2386,'DATA TIMBANGAN'!G:M,7)),"")</f>
        <v/>
      </c>
      <c r="J2386" s="25" t="str">
        <f>IF(H2386&lt;&gt;"",IFERROR(INDEX(DATABASE!$Z$19:$Z$38,MATCH(DATEVALUE(H2386),DATABASE!$AA$19:$AA$38,0)),INDEX(DATABASE!$Z$12:$Z$18,MATCH(WEEKDAY(H2386,2),DATABASE!$AA$12:$AA$18,0))),"")</f>
        <v/>
      </c>
      <c r="K2386" s="25" t="str">
        <f>IF('DATA ACCURATE'!V2389&lt;&gt;"",'DATA ACCURATE'!V2389,"")</f>
        <v/>
      </c>
      <c r="L2386" s="80" t="str">
        <f>IF($H2386="","",IF(OR($J2386="LIBUR",AND($L2385="LIBUR",$O2385=$O2386)),"LIBUR",IF(AND(OR($L2385="LUAR JAM KERJA 1",$L2385="LUAR JAM KERJA 2"),OR(OR(AND($H2385=$H2386,AND(OR($I2386&gt;DATABASE!$J$3,$I2386&lt;DATABASE!$J$6),((DATEVALUE($H2386)+$I2386)-(DATEVALUE($H2385)+$I2385))&lt;DATABASE!$J$6)),AND($H2385=$H2386,$O2385=$O2386,OR($I2386&gt;DATABASE!$J$6,$I2386&lt;DATABASE!$J$3))),AND(($H2386-$H2385)=1,OR($I2386&lt;DATABASE!$I$6,((DATEVALUE($H2386)+$I2386)-(DATEVALUE($H2385)+$I2385))&lt;DATABASE!$J$6))),$A2386=$A2385),"LUAR JAM KERJA 2",IF(AND(OR(WEEKDAY($H2386,2)=1,WEEKDAY($H2386,2)=2,WEEKDAY($H2386,2)=3,WEEKDAY($H2386,2)=4,WEEKDAY($H2386,2)=5),$I2386&lt;=DATABASE!$J$3,$I2386&gt;=DATABASE!$I$3),"JAM KERJA",IF(AND(WEEKDAY($H2386,2)=6,$I2386&lt;=DATABASE!$J$4,$I2386&gt;=DATABASE!$I$4),"JAM KERJA","LUAR JAM KERJA 1")))))</f>
        <v/>
      </c>
      <c r="M2386" s="33" t="str">
        <f>IF('DATA ACCURATE'!T2389&lt;&gt;"",IF('DATA ACCURATE'!T2389&gt;100,'DATA ACCURATE'!T2389/10,'DATA ACCURATE'!T2389),"")</f>
        <v/>
      </c>
      <c r="N2386" t="str">
        <f>IF(M2386="","",IF(M2386&lt;=DATABASE!$I$9,"LOKAL",IF(M2386&lt;DATABASE!$J$9,"LUAR KOTA 1",IF($M2386&gt;=DATABASE!$J$9,"LUAR KOTA 2",""))))</f>
        <v/>
      </c>
      <c r="O2386" s="38" t="str">
        <f>IF('DATA ACCURATE'!L2389&lt;&gt;"",'DATA ACCURATE'!L2389,"")</f>
        <v/>
      </c>
      <c r="Q2386" s="38">
        <f t="shared" si="260"/>
        <v>0</v>
      </c>
      <c r="R2386" s="38">
        <f t="shared" si="260"/>
        <v>0</v>
      </c>
      <c r="S2386" s="38">
        <f t="shared" si="260"/>
        <v>0</v>
      </c>
      <c r="T2386" s="38">
        <f t="shared" si="258"/>
        <v>0</v>
      </c>
      <c r="U2386" s="38">
        <f t="shared" si="261"/>
        <v>0</v>
      </c>
      <c r="V2386" s="38">
        <f t="shared" si="261"/>
        <v>0</v>
      </c>
      <c r="W2386" s="38">
        <f t="shared" si="261"/>
        <v>0</v>
      </c>
      <c r="X2386" s="38">
        <f t="shared" si="262"/>
        <v>0</v>
      </c>
      <c r="Y2386" s="38">
        <f t="shared" si="262"/>
        <v>0</v>
      </c>
      <c r="Z2386" s="38">
        <f t="shared" si="262"/>
        <v>0</v>
      </c>
      <c r="AA2386" s="38">
        <f t="shared" si="259"/>
        <v>0</v>
      </c>
      <c r="AB2386" s="38">
        <f t="shared" si="263"/>
        <v>0</v>
      </c>
      <c r="AC2386" s="38">
        <f t="shared" si="264"/>
        <v>0</v>
      </c>
      <c r="AD2386" s="38" t="str">
        <f t="shared" si="265"/>
        <v>000000000000</v>
      </c>
    </row>
    <row r="2387" spans="1:30">
      <c r="A2387" s="9" t="str">
        <f>IF('DATA ACCURATE'!A2390&lt;&gt;"",'DATA ACCURATE'!A2390,"")</f>
        <v/>
      </c>
      <c r="B2387" s="9" t="str">
        <f>IF('DATA ACCURATE'!D2390&lt;&gt;"",'DATA ACCURATE'!D2390,"")</f>
        <v/>
      </c>
      <c r="C2387" s="38" t="str">
        <f>IF($AD2387="000000000000","",INDEX(DATABASE!$W$12:$W$71,MATCH($AD2387,DATABASE!$V$12:$V$71,0)))</f>
        <v/>
      </c>
      <c r="D2387" s="34" t="str">
        <f>IF(C2387="","",IF(E2387="",INDEX(DATABASE!$AF$13:$AF$62,MATCH($C2387,DATABASE!$AC$13:$AC$62,0)),IF(E2387="2x D11",INDEX(DATABASE!$AF$13:$AF$62,MATCH($C2387,DATABASE!$AC$13:$AC$62,0))+2*DATABASE!$AF$62,IF(E2387="3x D11",INDEX(DATABASE!$AF$13:$AF$62,MATCH($C2387,DATABASE!$AC$13:$AC$62,0))+3*DATABASE!$AF$62,""))))</f>
        <v/>
      </c>
      <c r="E2387" s="38" t="str">
        <f>IF(AND($K2387="Y",$G2387&lt;&gt;"UNYIL",$F2387&lt;DATABASE!$O$8),"2x D11",IF(AND($K2387="Y",$G2387&lt;&gt;"UNYIL",$F2387&gt;=DATABASE!$O$8),"3x D11",""))</f>
        <v/>
      </c>
      <c r="F2387" s="9" t="str">
        <f>IF('DATA ACCURATE'!N2390&lt;&gt;"",'DATA ACCURATE'!N2390,"")</f>
        <v/>
      </c>
      <c r="G2387" t="str">
        <f>IF(F2387="","",IF(F2387&lt;=DATABASE!$I$8,"UNYIL",IF(F2387&lt;=DATABASE!$J$8,"KECIL",IF(F2387&lt;DATABASE!$K$8,"TANGGUNG",IF(F2387&gt;=DATABASE!$K$8,"BESAR","")))))</f>
        <v/>
      </c>
      <c r="H2387" s="16" t="str">
        <f>IF('DATA ACCURATE'!J2390&lt;&gt;"",'DATA ACCURATE'!J2390,"")</f>
        <v/>
      </c>
      <c r="I2387" s="35" t="str">
        <f>IF(B2387&lt;&gt;"",IFERROR(VLOOKUP(B2387,'DATA TIMBANGAN'!G:M,7,FALSE),VLOOKUP(B2387,'DATA TIMBANGAN'!G:M,7)),"")</f>
        <v/>
      </c>
      <c r="J2387" s="25" t="str">
        <f>IF(H2387&lt;&gt;"",IFERROR(INDEX(DATABASE!$Z$19:$Z$38,MATCH(DATEVALUE(H2387),DATABASE!$AA$19:$AA$38,0)),INDEX(DATABASE!$Z$12:$Z$18,MATCH(WEEKDAY(H2387,2),DATABASE!$AA$12:$AA$18,0))),"")</f>
        <v/>
      </c>
      <c r="K2387" s="25" t="str">
        <f>IF('DATA ACCURATE'!V2390&lt;&gt;"",'DATA ACCURATE'!V2390,"")</f>
        <v/>
      </c>
      <c r="L2387" s="80" t="str">
        <f>IF($H2387="","",IF(OR($J2387="LIBUR",AND($L2386="LIBUR",$O2386=$O2387)),"LIBUR",IF(AND(OR($L2386="LUAR JAM KERJA 1",$L2386="LUAR JAM KERJA 2"),OR(OR(AND($H2386=$H2387,AND(OR($I2387&gt;DATABASE!$J$3,$I2387&lt;DATABASE!$J$6),((DATEVALUE($H2387)+$I2387)-(DATEVALUE($H2386)+$I2386))&lt;DATABASE!$J$6)),AND($H2386=$H2387,$O2386=$O2387,OR($I2387&gt;DATABASE!$J$6,$I2387&lt;DATABASE!$J$3))),AND(($H2387-$H2386)=1,OR($I2387&lt;DATABASE!$I$6,((DATEVALUE($H2387)+$I2387)-(DATEVALUE($H2386)+$I2386))&lt;DATABASE!$J$6))),$A2387=$A2386),"LUAR JAM KERJA 2",IF(AND(OR(WEEKDAY($H2387,2)=1,WEEKDAY($H2387,2)=2,WEEKDAY($H2387,2)=3,WEEKDAY($H2387,2)=4,WEEKDAY($H2387,2)=5),$I2387&lt;=DATABASE!$J$3,$I2387&gt;=DATABASE!$I$3),"JAM KERJA",IF(AND(WEEKDAY($H2387,2)=6,$I2387&lt;=DATABASE!$J$4,$I2387&gt;=DATABASE!$I$4),"JAM KERJA","LUAR JAM KERJA 1")))))</f>
        <v/>
      </c>
      <c r="M2387" s="33" t="str">
        <f>IF('DATA ACCURATE'!T2390&lt;&gt;"",IF('DATA ACCURATE'!T2390&gt;100,'DATA ACCURATE'!T2390/10,'DATA ACCURATE'!T2390),"")</f>
        <v/>
      </c>
      <c r="N2387" t="str">
        <f>IF(M2387="","",IF(M2387&lt;=DATABASE!$I$9,"LOKAL",IF(M2387&lt;DATABASE!$J$9,"LUAR KOTA 1",IF($M2387&gt;=DATABASE!$J$9,"LUAR KOTA 2",""))))</f>
        <v/>
      </c>
      <c r="O2387" s="38" t="str">
        <f>IF('DATA ACCURATE'!L2390&lt;&gt;"",'DATA ACCURATE'!L2390,"")</f>
        <v/>
      </c>
      <c r="Q2387" s="38">
        <f t="shared" si="260"/>
        <v>0</v>
      </c>
      <c r="R2387" s="38">
        <f t="shared" si="260"/>
        <v>0</v>
      </c>
      <c r="S2387" s="38">
        <f t="shared" si="260"/>
        <v>0</v>
      </c>
      <c r="T2387" s="38">
        <f t="shared" si="258"/>
        <v>0</v>
      </c>
      <c r="U2387" s="38">
        <f t="shared" si="261"/>
        <v>0</v>
      </c>
      <c r="V2387" s="38">
        <f t="shared" si="261"/>
        <v>0</v>
      </c>
      <c r="W2387" s="38">
        <f t="shared" si="261"/>
        <v>0</v>
      </c>
      <c r="X2387" s="38">
        <f t="shared" si="262"/>
        <v>0</v>
      </c>
      <c r="Y2387" s="38">
        <f t="shared" si="262"/>
        <v>0</v>
      </c>
      <c r="Z2387" s="38">
        <f t="shared" si="262"/>
        <v>0</v>
      </c>
      <c r="AA2387" s="38">
        <f t="shared" si="259"/>
        <v>0</v>
      </c>
      <c r="AB2387" s="38">
        <f t="shared" si="263"/>
        <v>0</v>
      </c>
      <c r="AC2387" s="38">
        <f t="shared" si="264"/>
        <v>0</v>
      </c>
      <c r="AD2387" s="38" t="str">
        <f t="shared" si="265"/>
        <v>000000000000</v>
      </c>
    </row>
    <row r="2388" spans="1:30">
      <c r="A2388" s="9" t="str">
        <f>IF('DATA ACCURATE'!A2391&lt;&gt;"",'DATA ACCURATE'!A2391,"")</f>
        <v/>
      </c>
      <c r="B2388" s="9" t="str">
        <f>IF('DATA ACCURATE'!D2391&lt;&gt;"",'DATA ACCURATE'!D2391,"")</f>
        <v/>
      </c>
      <c r="C2388" s="38" t="str">
        <f>IF($AD2388="000000000000","",INDEX(DATABASE!$W$12:$W$71,MATCH($AD2388,DATABASE!$V$12:$V$71,0)))</f>
        <v/>
      </c>
      <c r="D2388" s="34" t="str">
        <f>IF(C2388="","",IF(E2388="",INDEX(DATABASE!$AF$13:$AF$62,MATCH($C2388,DATABASE!$AC$13:$AC$62,0)),IF(E2388="2x D11",INDEX(DATABASE!$AF$13:$AF$62,MATCH($C2388,DATABASE!$AC$13:$AC$62,0))+2*DATABASE!$AF$62,IF(E2388="3x D11",INDEX(DATABASE!$AF$13:$AF$62,MATCH($C2388,DATABASE!$AC$13:$AC$62,0))+3*DATABASE!$AF$62,""))))</f>
        <v/>
      </c>
      <c r="E2388" s="38" t="str">
        <f>IF(AND($K2388="Y",$G2388&lt;&gt;"UNYIL",$F2388&lt;DATABASE!$O$8),"2x D11",IF(AND($K2388="Y",$G2388&lt;&gt;"UNYIL",$F2388&gt;=DATABASE!$O$8),"3x D11",""))</f>
        <v/>
      </c>
      <c r="F2388" s="9" t="str">
        <f>IF('DATA ACCURATE'!N2391&lt;&gt;"",'DATA ACCURATE'!N2391,"")</f>
        <v/>
      </c>
      <c r="G2388" t="str">
        <f>IF(F2388="","",IF(F2388&lt;=DATABASE!$I$8,"UNYIL",IF(F2388&lt;=DATABASE!$J$8,"KECIL",IF(F2388&lt;DATABASE!$K$8,"TANGGUNG",IF(F2388&gt;=DATABASE!$K$8,"BESAR","")))))</f>
        <v/>
      </c>
      <c r="H2388" s="16" t="str">
        <f>IF('DATA ACCURATE'!J2391&lt;&gt;"",'DATA ACCURATE'!J2391,"")</f>
        <v/>
      </c>
      <c r="I2388" s="35" t="str">
        <f>IF(B2388&lt;&gt;"",IFERROR(VLOOKUP(B2388,'DATA TIMBANGAN'!G:M,7,FALSE),VLOOKUP(B2388,'DATA TIMBANGAN'!G:M,7)),"")</f>
        <v/>
      </c>
      <c r="J2388" s="25" t="str">
        <f>IF(H2388&lt;&gt;"",IFERROR(INDEX(DATABASE!$Z$19:$Z$38,MATCH(DATEVALUE(H2388),DATABASE!$AA$19:$AA$38,0)),INDEX(DATABASE!$Z$12:$Z$18,MATCH(WEEKDAY(H2388,2),DATABASE!$AA$12:$AA$18,0))),"")</f>
        <v/>
      </c>
      <c r="K2388" s="25" t="str">
        <f>IF('DATA ACCURATE'!V2391&lt;&gt;"",'DATA ACCURATE'!V2391,"")</f>
        <v/>
      </c>
      <c r="L2388" s="80" t="str">
        <f>IF($H2388="","",IF(OR($J2388="LIBUR",AND($L2387="LIBUR",$O2387=$O2388)),"LIBUR",IF(AND(OR($L2387="LUAR JAM KERJA 1",$L2387="LUAR JAM KERJA 2"),OR(OR(AND($H2387=$H2388,AND(OR($I2388&gt;DATABASE!$J$3,$I2388&lt;DATABASE!$J$6),((DATEVALUE($H2388)+$I2388)-(DATEVALUE($H2387)+$I2387))&lt;DATABASE!$J$6)),AND($H2387=$H2388,$O2387=$O2388,OR($I2388&gt;DATABASE!$J$6,$I2388&lt;DATABASE!$J$3))),AND(($H2388-$H2387)=1,OR($I2388&lt;DATABASE!$I$6,((DATEVALUE($H2388)+$I2388)-(DATEVALUE($H2387)+$I2387))&lt;DATABASE!$J$6))),$A2388=$A2387),"LUAR JAM KERJA 2",IF(AND(OR(WEEKDAY($H2388,2)=1,WEEKDAY($H2388,2)=2,WEEKDAY($H2388,2)=3,WEEKDAY($H2388,2)=4,WEEKDAY($H2388,2)=5),$I2388&lt;=DATABASE!$J$3,$I2388&gt;=DATABASE!$I$3),"JAM KERJA",IF(AND(WEEKDAY($H2388,2)=6,$I2388&lt;=DATABASE!$J$4,$I2388&gt;=DATABASE!$I$4),"JAM KERJA","LUAR JAM KERJA 1")))))</f>
        <v/>
      </c>
      <c r="M2388" s="33" t="str">
        <f>IF('DATA ACCURATE'!T2391&lt;&gt;"",IF('DATA ACCURATE'!T2391&gt;100,'DATA ACCURATE'!T2391/10,'DATA ACCURATE'!T2391),"")</f>
        <v/>
      </c>
      <c r="N2388" t="str">
        <f>IF(M2388="","",IF(M2388&lt;=DATABASE!$I$9,"LOKAL",IF(M2388&lt;DATABASE!$J$9,"LUAR KOTA 1",IF($M2388&gt;=DATABASE!$J$9,"LUAR KOTA 2",""))))</f>
        <v/>
      </c>
      <c r="O2388" s="38" t="str">
        <f>IF('DATA ACCURATE'!L2391&lt;&gt;"",'DATA ACCURATE'!L2391,"")</f>
        <v/>
      </c>
      <c r="Q2388" s="38">
        <f t="shared" si="260"/>
        <v>0</v>
      </c>
      <c r="R2388" s="38">
        <f t="shared" si="260"/>
        <v>0</v>
      </c>
      <c r="S2388" s="38">
        <f t="shared" si="260"/>
        <v>0</v>
      </c>
      <c r="T2388" s="38">
        <f t="shared" si="258"/>
        <v>0</v>
      </c>
      <c r="U2388" s="38">
        <f t="shared" si="261"/>
        <v>0</v>
      </c>
      <c r="V2388" s="38">
        <f t="shared" si="261"/>
        <v>0</v>
      </c>
      <c r="W2388" s="38">
        <f t="shared" si="261"/>
        <v>0</v>
      </c>
      <c r="X2388" s="38">
        <f t="shared" si="262"/>
        <v>0</v>
      </c>
      <c r="Y2388" s="38">
        <f t="shared" si="262"/>
        <v>0</v>
      </c>
      <c r="Z2388" s="38">
        <f t="shared" si="262"/>
        <v>0</v>
      </c>
      <c r="AA2388" s="38">
        <f t="shared" si="259"/>
        <v>0</v>
      </c>
      <c r="AB2388" s="38">
        <f t="shared" si="263"/>
        <v>0</v>
      </c>
      <c r="AC2388" s="38">
        <f t="shared" si="264"/>
        <v>0</v>
      </c>
      <c r="AD2388" s="38" t="str">
        <f t="shared" si="265"/>
        <v>000000000000</v>
      </c>
    </row>
    <row r="2389" spans="1:30">
      <c r="A2389" s="9" t="str">
        <f>IF('DATA ACCURATE'!A2392&lt;&gt;"",'DATA ACCURATE'!A2392,"")</f>
        <v/>
      </c>
      <c r="B2389" s="9" t="str">
        <f>IF('DATA ACCURATE'!D2392&lt;&gt;"",'DATA ACCURATE'!D2392,"")</f>
        <v/>
      </c>
      <c r="C2389" s="38" t="str">
        <f>IF($AD2389="000000000000","",INDEX(DATABASE!$W$12:$W$71,MATCH($AD2389,DATABASE!$V$12:$V$71,0)))</f>
        <v/>
      </c>
      <c r="D2389" s="34" t="str">
        <f>IF(C2389="","",IF(E2389="",INDEX(DATABASE!$AF$13:$AF$62,MATCH($C2389,DATABASE!$AC$13:$AC$62,0)),IF(E2389="2x D11",INDEX(DATABASE!$AF$13:$AF$62,MATCH($C2389,DATABASE!$AC$13:$AC$62,0))+2*DATABASE!$AF$62,IF(E2389="3x D11",INDEX(DATABASE!$AF$13:$AF$62,MATCH($C2389,DATABASE!$AC$13:$AC$62,0))+3*DATABASE!$AF$62,""))))</f>
        <v/>
      </c>
      <c r="E2389" s="38" t="str">
        <f>IF(AND($K2389="Y",$G2389&lt;&gt;"UNYIL",$F2389&lt;DATABASE!$O$8),"2x D11",IF(AND($K2389="Y",$G2389&lt;&gt;"UNYIL",$F2389&gt;=DATABASE!$O$8),"3x D11",""))</f>
        <v/>
      </c>
      <c r="F2389" s="9" t="str">
        <f>IF('DATA ACCURATE'!N2392&lt;&gt;"",'DATA ACCURATE'!N2392,"")</f>
        <v/>
      </c>
      <c r="G2389" t="str">
        <f>IF(F2389="","",IF(F2389&lt;=DATABASE!$I$8,"UNYIL",IF(F2389&lt;=DATABASE!$J$8,"KECIL",IF(F2389&lt;DATABASE!$K$8,"TANGGUNG",IF(F2389&gt;=DATABASE!$K$8,"BESAR","")))))</f>
        <v/>
      </c>
      <c r="H2389" s="16" t="str">
        <f>IF('DATA ACCURATE'!J2392&lt;&gt;"",'DATA ACCURATE'!J2392,"")</f>
        <v/>
      </c>
      <c r="I2389" s="35" t="str">
        <f>IF(B2389&lt;&gt;"",IFERROR(VLOOKUP(B2389,'DATA TIMBANGAN'!G:M,7,FALSE),VLOOKUP(B2389,'DATA TIMBANGAN'!G:M,7)),"")</f>
        <v/>
      </c>
      <c r="J2389" s="25" t="str">
        <f>IF(H2389&lt;&gt;"",IFERROR(INDEX(DATABASE!$Z$19:$Z$38,MATCH(DATEVALUE(H2389),DATABASE!$AA$19:$AA$38,0)),INDEX(DATABASE!$Z$12:$Z$18,MATCH(WEEKDAY(H2389,2),DATABASE!$AA$12:$AA$18,0))),"")</f>
        <v/>
      </c>
      <c r="K2389" s="25" t="str">
        <f>IF('DATA ACCURATE'!V2392&lt;&gt;"",'DATA ACCURATE'!V2392,"")</f>
        <v/>
      </c>
      <c r="L2389" s="80" t="str">
        <f>IF($H2389="","",IF(OR($J2389="LIBUR",AND($L2388="LIBUR",$O2388=$O2389)),"LIBUR",IF(AND(OR($L2388="LUAR JAM KERJA 1",$L2388="LUAR JAM KERJA 2"),OR(OR(AND($H2388=$H2389,AND(OR($I2389&gt;DATABASE!$J$3,$I2389&lt;DATABASE!$J$6),((DATEVALUE($H2389)+$I2389)-(DATEVALUE($H2388)+$I2388))&lt;DATABASE!$J$6)),AND($H2388=$H2389,$O2388=$O2389,OR($I2389&gt;DATABASE!$J$6,$I2389&lt;DATABASE!$J$3))),AND(($H2389-$H2388)=1,OR($I2389&lt;DATABASE!$I$6,((DATEVALUE($H2389)+$I2389)-(DATEVALUE($H2388)+$I2388))&lt;DATABASE!$J$6))),$A2389=$A2388),"LUAR JAM KERJA 2",IF(AND(OR(WEEKDAY($H2389,2)=1,WEEKDAY($H2389,2)=2,WEEKDAY($H2389,2)=3,WEEKDAY($H2389,2)=4,WEEKDAY($H2389,2)=5),$I2389&lt;=DATABASE!$J$3,$I2389&gt;=DATABASE!$I$3),"JAM KERJA",IF(AND(WEEKDAY($H2389,2)=6,$I2389&lt;=DATABASE!$J$4,$I2389&gt;=DATABASE!$I$4),"JAM KERJA","LUAR JAM KERJA 1")))))</f>
        <v/>
      </c>
      <c r="M2389" s="33" t="str">
        <f>IF('DATA ACCURATE'!T2392&lt;&gt;"",IF('DATA ACCURATE'!T2392&gt;100,'DATA ACCURATE'!T2392/10,'DATA ACCURATE'!T2392),"")</f>
        <v/>
      </c>
      <c r="N2389" t="str">
        <f>IF(M2389="","",IF(M2389&lt;=DATABASE!$I$9,"LOKAL",IF(M2389&lt;DATABASE!$J$9,"LUAR KOTA 1",IF($M2389&gt;=DATABASE!$J$9,"LUAR KOTA 2",""))))</f>
        <v/>
      </c>
      <c r="O2389" s="38" t="str">
        <f>IF('DATA ACCURATE'!L2392&lt;&gt;"",'DATA ACCURATE'!L2392,"")</f>
        <v/>
      </c>
      <c r="Q2389" s="38">
        <f t="shared" si="260"/>
        <v>0</v>
      </c>
      <c r="R2389" s="38">
        <f t="shared" si="260"/>
        <v>0</v>
      </c>
      <c r="S2389" s="38">
        <f t="shared" si="260"/>
        <v>0</v>
      </c>
      <c r="T2389" s="38">
        <f t="shared" si="258"/>
        <v>0</v>
      </c>
      <c r="U2389" s="38">
        <f t="shared" si="261"/>
        <v>0</v>
      </c>
      <c r="V2389" s="38">
        <f t="shared" si="261"/>
        <v>0</v>
      </c>
      <c r="W2389" s="38">
        <f t="shared" si="261"/>
        <v>0</v>
      </c>
      <c r="X2389" s="38">
        <f t="shared" si="262"/>
        <v>0</v>
      </c>
      <c r="Y2389" s="38">
        <f t="shared" si="262"/>
        <v>0</v>
      </c>
      <c r="Z2389" s="38">
        <f t="shared" si="262"/>
        <v>0</v>
      </c>
      <c r="AA2389" s="38">
        <f t="shared" si="259"/>
        <v>0</v>
      </c>
      <c r="AB2389" s="38">
        <f t="shared" si="263"/>
        <v>0</v>
      </c>
      <c r="AC2389" s="38">
        <f t="shared" si="264"/>
        <v>0</v>
      </c>
      <c r="AD2389" s="38" t="str">
        <f t="shared" si="265"/>
        <v>000000000000</v>
      </c>
    </row>
    <row r="2390" spans="1:30">
      <c r="A2390" s="9" t="str">
        <f>IF('DATA ACCURATE'!A2393&lt;&gt;"",'DATA ACCURATE'!A2393,"")</f>
        <v/>
      </c>
      <c r="B2390" s="9" t="str">
        <f>IF('DATA ACCURATE'!D2393&lt;&gt;"",'DATA ACCURATE'!D2393,"")</f>
        <v/>
      </c>
      <c r="C2390" s="38" t="str">
        <f>IF($AD2390="000000000000","",INDEX(DATABASE!$W$12:$W$71,MATCH($AD2390,DATABASE!$V$12:$V$71,0)))</f>
        <v/>
      </c>
      <c r="D2390" s="34" t="str">
        <f>IF(C2390="","",IF(E2390="",INDEX(DATABASE!$AF$13:$AF$62,MATCH($C2390,DATABASE!$AC$13:$AC$62,0)),IF(E2390="2x D11",INDEX(DATABASE!$AF$13:$AF$62,MATCH($C2390,DATABASE!$AC$13:$AC$62,0))+2*DATABASE!$AF$62,IF(E2390="3x D11",INDEX(DATABASE!$AF$13:$AF$62,MATCH($C2390,DATABASE!$AC$13:$AC$62,0))+3*DATABASE!$AF$62,""))))</f>
        <v/>
      </c>
      <c r="E2390" s="38" t="str">
        <f>IF(AND($K2390="Y",$G2390&lt;&gt;"UNYIL",$F2390&lt;DATABASE!$O$8),"2x D11",IF(AND($K2390="Y",$G2390&lt;&gt;"UNYIL",$F2390&gt;=DATABASE!$O$8),"3x D11",""))</f>
        <v/>
      </c>
      <c r="F2390" s="9" t="str">
        <f>IF('DATA ACCURATE'!N2393&lt;&gt;"",'DATA ACCURATE'!N2393,"")</f>
        <v/>
      </c>
      <c r="G2390" t="str">
        <f>IF(F2390="","",IF(F2390&lt;=DATABASE!$I$8,"UNYIL",IF(F2390&lt;=DATABASE!$J$8,"KECIL",IF(F2390&lt;DATABASE!$K$8,"TANGGUNG",IF(F2390&gt;=DATABASE!$K$8,"BESAR","")))))</f>
        <v/>
      </c>
      <c r="H2390" s="16" t="str">
        <f>IF('DATA ACCURATE'!J2393&lt;&gt;"",'DATA ACCURATE'!J2393,"")</f>
        <v/>
      </c>
      <c r="I2390" s="35" t="str">
        <f>IF(B2390&lt;&gt;"",IFERROR(VLOOKUP(B2390,'DATA TIMBANGAN'!G:M,7,FALSE),VLOOKUP(B2390,'DATA TIMBANGAN'!G:M,7)),"")</f>
        <v/>
      </c>
      <c r="J2390" s="25" t="str">
        <f>IF(H2390&lt;&gt;"",IFERROR(INDEX(DATABASE!$Z$19:$Z$38,MATCH(DATEVALUE(H2390),DATABASE!$AA$19:$AA$38,0)),INDEX(DATABASE!$Z$12:$Z$18,MATCH(WEEKDAY(H2390,2),DATABASE!$AA$12:$AA$18,0))),"")</f>
        <v/>
      </c>
      <c r="K2390" s="25" t="str">
        <f>IF('DATA ACCURATE'!V2393&lt;&gt;"",'DATA ACCURATE'!V2393,"")</f>
        <v/>
      </c>
      <c r="L2390" s="80" t="str">
        <f>IF($H2390="","",IF(OR($J2390="LIBUR",AND($L2389="LIBUR",$O2389=$O2390)),"LIBUR",IF(AND(OR($L2389="LUAR JAM KERJA 1",$L2389="LUAR JAM KERJA 2"),OR(OR(AND($H2389=$H2390,AND(OR($I2390&gt;DATABASE!$J$3,$I2390&lt;DATABASE!$J$6),((DATEVALUE($H2390)+$I2390)-(DATEVALUE($H2389)+$I2389))&lt;DATABASE!$J$6)),AND($H2389=$H2390,$O2389=$O2390,OR($I2390&gt;DATABASE!$J$6,$I2390&lt;DATABASE!$J$3))),AND(($H2390-$H2389)=1,OR($I2390&lt;DATABASE!$I$6,((DATEVALUE($H2390)+$I2390)-(DATEVALUE($H2389)+$I2389))&lt;DATABASE!$J$6))),$A2390=$A2389),"LUAR JAM KERJA 2",IF(AND(OR(WEEKDAY($H2390,2)=1,WEEKDAY($H2390,2)=2,WEEKDAY($H2390,2)=3,WEEKDAY($H2390,2)=4,WEEKDAY($H2390,2)=5),$I2390&lt;=DATABASE!$J$3,$I2390&gt;=DATABASE!$I$3),"JAM KERJA",IF(AND(WEEKDAY($H2390,2)=6,$I2390&lt;=DATABASE!$J$4,$I2390&gt;=DATABASE!$I$4),"JAM KERJA","LUAR JAM KERJA 1")))))</f>
        <v/>
      </c>
      <c r="M2390" s="33" t="str">
        <f>IF('DATA ACCURATE'!T2393&lt;&gt;"",IF('DATA ACCURATE'!T2393&gt;100,'DATA ACCURATE'!T2393/10,'DATA ACCURATE'!T2393),"")</f>
        <v/>
      </c>
      <c r="N2390" t="str">
        <f>IF(M2390="","",IF(M2390&lt;=DATABASE!$I$9,"LOKAL",IF(M2390&lt;DATABASE!$J$9,"LUAR KOTA 1",IF($M2390&gt;=DATABASE!$J$9,"LUAR KOTA 2",""))))</f>
        <v/>
      </c>
      <c r="O2390" s="38" t="str">
        <f>IF('DATA ACCURATE'!L2393&lt;&gt;"",'DATA ACCURATE'!L2393,"")</f>
        <v/>
      </c>
      <c r="Q2390" s="38">
        <f t="shared" si="260"/>
        <v>0</v>
      </c>
      <c r="R2390" s="38">
        <f t="shared" si="260"/>
        <v>0</v>
      </c>
      <c r="S2390" s="38">
        <f t="shared" si="260"/>
        <v>0</v>
      </c>
      <c r="T2390" s="38">
        <f t="shared" si="258"/>
        <v>0</v>
      </c>
      <c r="U2390" s="38">
        <f t="shared" si="261"/>
        <v>0</v>
      </c>
      <c r="V2390" s="38">
        <f t="shared" si="261"/>
        <v>0</v>
      </c>
      <c r="W2390" s="38">
        <f t="shared" si="261"/>
        <v>0</v>
      </c>
      <c r="X2390" s="38">
        <f t="shared" si="262"/>
        <v>0</v>
      </c>
      <c r="Y2390" s="38">
        <f t="shared" si="262"/>
        <v>0</v>
      </c>
      <c r="Z2390" s="38">
        <f t="shared" si="262"/>
        <v>0</v>
      </c>
      <c r="AA2390" s="38">
        <f t="shared" si="259"/>
        <v>0</v>
      </c>
      <c r="AB2390" s="38">
        <f t="shared" si="263"/>
        <v>0</v>
      </c>
      <c r="AC2390" s="38">
        <f t="shared" si="264"/>
        <v>0</v>
      </c>
      <c r="AD2390" s="38" t="str">
        <f t="shared" si="265"/>
        <v>000000000000</v>
      </c>
    </row>
    <row r="2391" spans="1:30">
      <c r="A2391" s="9" t="str">
        <f>IF('DATA ACCURATE'!A2394&lt;&gt;"",'DATA ACCURATE'!A2394,"")</f>
        <v/>
      </c>
      <c r="B2391" s="9" t="str">
        <f>IF('DATA ACCURATE'!D2394&lt;&gt;"",'DATA ACCURATE'!D2394,"")</f>
        <v/>
      </c>
      <c r="C2391" s="38" t="str">
        <f>IF($AD2391="000000000000","",INDEX(DATABASE!$W$12:$W$71,MATCH($AD2391,DATABASE!$V$12:$V$71,0)))</f>
        <v/>
      </c>
      <c r="D2391" s="34" t="str">
        <f>IF(C2391="","",IF(E2391="",INDEX(DATABASE!$AF$13:$AF$62,MATCH($C2391,DATABASE!$AC$13:$AC$62,0)),IF(E2391="2x D11",INDEX(DATABASE!$AF$13:$AF$62,MATCH($C2391,DATABASE!$AC$13:$AC$62,0))+2*DATABASE!$AF$62,IF(E2391="3x D11",INDEX(DATABASE!$AF$13:$AF$62,MATCH($C2391,DATABASE!$AC$13:$AC$62,0))+3*DATABASE!$AF$62,""))))</f>
        <v/>
      </c>
      <c r="E2391" s="38" t="str">
        <f>IF(AND($K2391="Y",$G2391&lt;&gt;"UNYIL",$F2391&lt;DATABASE!$O$8),"2x D11",IF(AND($K2391="Y",$G2391&lt;&gt;"UNYIL",$F2391&gt;=DATABASE!$O$8),"3x D11",""))</f>
        <v/>
      </c>
      <c r="F2391" s="9" t="str">
        <f>IF('DATA ACCURATE'!N2394&lt;&gt;"",'DATA ACCURATE'!N2394,"")</f>
        <v/>
      </c>
      <c r="G2391" t="str">
        <f>IF(F2391="","",IF(F2391&lt;=DATABASE!$I$8,"UNYIL",IF(F2391&lt;=DATABASE!$J$8,"KECIL",IF(F2391&lt;DATABASE!$K$8,"TANGGUNG",IF(F2391&gt;=DATABASE!$K$8,"BESAR","")))))</f>
        <v/>
      </c>
      <c r="H2391" s="16" t="str">
        <f>IF('DATA ACCURATE'!J2394&lt;&gt;"",'DATA ACCURATE'!J2394,"")</f>
        <v/>
      </c>
      <c r="I2391" s="35" t="str">
        <f>IF(B2391&lt;&gt;"",IFERROR(VLOOKUP(B2391,'DATA TIMBANGAN'!G:M,7,FALSE),VLOOKUP(B2391,'DATA TIMBANGAN'!G:M,7)),"")</f>
        <v/>
      </c>
      <c r="J2391" s="25" t="str">
        <f>IF(H2391&lt;&gt;"",IFERROR(INDEX(DATABASE!$Z$19:$Z$38,MATCH(DATEVALUE(H2391),DATABASE!$AA$19:$AA$38,0)),INDEX(DATABASE!$Z$12:$Z$18,MATCH(WEEKDAY(H2391,2),DATABASE!$AA$12:$AA$18,0))),"")</f>
        <v/>
      </c>
      <c r="K2391" s="25" t="str">
        <f>IF('DATA ACCURATE'!V2394&lt;&gt;"",'DATA ACCURATE'!V2394,"")</f>
        <v/>
      </c>
      <c r="L2391" s="80" t="str">
        <f>IF($H2391="","",IF(OR($J2391="LIBUR",AND($L2390="LIBUR",$O2390=$O2391)),"LIBUR",IF(AND(OR($L2390="LUAR JAM KERJA 1",$L2390="LUAR JAM KERJA 2"),OR(OR(AND($H2390=$H2391,AND(OR($I2391&gt;DATABASE!$J$3,$I2391&lt;DATABASE!$J$6),((DATEVALUE($H2391)+$I2391)-(DATEVALUE($H2390)+$I2390))&lt;DATABASE!$J$6)),AND($H2390=$H2391,$O2390=$O2391,OR($I2391&gt;DATABASE!$J$6,$I2391&lt;DATABASE!$J$3))),AND(($H2391-$H2390)=1,OR($I2391&lt;DATABASE!$I$6,((DATEVALUE($H2391)+$I2391)-(DATEVALUE($H2390)+$I2390))&lt;DATABASE!$J$6))),$A2391=$A2390),"LUAR JAM KERJA 2",IF(AND(OR(WEEKDAY($H2391,2)=1,WEEKDAY($H2391,2)=2,WEEKDAY($H2391,2)=3,WEEKDAY($H2391,2)=4,WEEKDAY($H2391,2)=5),$I2391&lt;=DATABASE!$J$3,$I2391&gt;=DATABASE!$I$3),"JAM KERJA",IF(AND(WEEKDAY($H2391,2)=6,$I2391&lt;=DATABASE!$J$4,$I2391&gt;=DATABASE!$I$4),"JAM KERJA","LUAR JAM KERJA 1")))))</f>
        <v/>
      </c>
      <c r="M2391" s="33" t="str">
        <f>IF('DATA ACCURATE'!T2394&lt;&gt;"",IF('DATA ACCURATE'!T2394&gt;100,'DATA ACCURATE'!T2394/10,'DATA ACCURATE'!T2394),"")</f>
        <v/>
      </c>
      <c r="N2391" t="str">
        <f>IF(M2391="","",IF(M2391&lt;=DATABASE!$I$9,"LOKAL",IF(M2391&lt;DATABASE!$J$9,"LUAR KOTA 1",IF($M2391&gt;=DATABASE!$J$9,"LUAR KOTA 2",""))))</f>
        <v/>
      </c>
      <c r="O2391" s="38" t="str">
        <f>IF('DATA ACCURATE'!L2394&lt;&gt;"",'DATA ACCURATE'!L2394,"")</f>
        <v/>
      </c>
      <c r="Q2391" s="38">
        <f t="shared" si="260"/>
        <v>0</v>
      </c>
      <c r="R2391" s="38">
        <f t="shared" si="260"/>
        <v>0</v>
      </c>
      <c r="S2391" s="38">
        <f t="shared" si="260"/>
        <v>0</v>
      </c>
      <c r="T2391" s="38">
        <f t="shared" si="258"/>
        <v>0</v>
      </c>
      <c r="U2391" s="38">
        <f t="shared" si="261"/>
        <v>0</v>
      </c>
      <c r="V2391" s="38">
        <f t="shared" si="261"/>
        <v>0</v>
      </c>
      <c r="W2391" s="38">
        <f t="shared" si="261"/>
        <v>0</v>
      </c>
      <c r="X2391" s="38">
        <f t="shared" si="262"/>
        <v>0</v>
      </c>
      <c r="Y2391" s="38">
        <f t="shared" si="262"/>
        <v>0</v>
      </c>
      <c r="Z2391" s="38">
        <f t="shared" si="262"/>
        <v>0</v>
      </c>
      <c r="AA2391" s="38">
        <f t="shared" si="259"/>
        <v>0</v>
      </c>
      <c r="AB2391" s="38">
        <f t="shared" si="263"/>
        <v>0</v>
      </c>
      <c r="AC2391" s="38">
        <f t="shared" si="264"/>
        <v>0</v>
      </c>
      <c r="AD2391" s="38" t="str">
        <f t="shared" si="265"/>
        <v>000000000000</v>
      </c>
    </row>
    <row r="2392" spans="1:30">
      <c r="A2392" s="9" t="str">
        <f>IF('DATA ACCURATE'!A2395&lt;&gt;"",'DATA ACCURATE'!A2395,"")</f>
        <v/>
      </c>
      <c r="B2392" s="9" t="str">
        <f>IF('DATA ACCURATE'!D2395&lt;&gt;"",'DATA ACCURATE'!D2395,"")</f>
        <v/>
      </c>
      <c r="C2392" s="38" t="str">
        <f>IF($AD2392="000000000000","",INDEX(DATABASE!$W$12:$W$71,MATCH($AD2392,DATABASE!$V$12:$V$71,0)))</f>
        <v/>
      </c>
      <c r="D2392" s="34" t="str">
        <f>IF(C2392="","",IF(E2392="",INDEX(DATABASE!$AF$13:$AF$62,MATCH($C2392,DATABASE!$AC$13:$AC$62,0)),IF(E2392="2x D11",INDEX(DATABASE!$AF$13:$AF$62,MATCH($C2392,DATABASE!$AC$13:$AC$62,0))+2*DATABASE!$AF$62,IF(E2392="3x D11",INDEX(DATABASE!$AF$13:$AF$62,MATCH($C2392,DATABASE!$AC$13:$AC$62,0))+3*DATABASE!$AF$62,""))))</f>
        <v/>
      </c>
      <c r="E2392" s="38" t="str">
        <f>IF(AND($K2392="Y",$G2392&lt;&gt;"UNYIL",$F2392&lt;DATABASE!$O$8),"2x D11",IF(AND($K2392="Y",$G2392&lt;&gt;"UNYIL",$F2392&gt;=DATABASE!$O$8),"3x D11",""))</f>
        <v/>
      </c>
      <c r="F2392" s="9" t="str">
        <f>IF('DATA ACCURATE'!N2395&lt;&gt;"",'DATA ACCURATE'!N2395,"")</f>
        <v/>
      </c>
      <c r="G2392" t="str">
        <f>IF(F2392="","",IF(F2392&lt;=DATABASE!$I$8,"UNYIL",IF(F2392&lt;=DATABASE!$J$8,"KECIL",IF(F2392&lt;DATABASE!$K$8,"TANGGUNG",IF(F2392&gt;=DATABASE!$K$8,"BESAR","")))))</f>
        <v/>
      </c>
      <c r="H2392" s="16" t="str">
        <f>IF('DATA ACCURATE'!J2395&lt;&gt;"",'DATA ACCURATE'!J2395,"")</f>
        <v/>
      </c>
      <c r="I2392" s="35" t="str">
        <f>IF(B2392&lt;&gt;"",IFERROR(VLOOKUP(B2392,'DATA TIMBANGAN'!G:M,7,FALSE),VLOOKUP(B2392,'DATA TIMBANGAN'!G:M,7)),"")</f>
        <v/>
      </c>
      <c r="J2392" s="25" t="str">
        <f>IF(H2392&lt;&gt;"",IFERROR(INDEX(DATABASE!$Z$19:$Z$38,MATCH(DATEVALUE(H2392),DATABASE!$AA$19:$AA$38,0)),INDEX(DATABASE!$Z$12:$Z$18,MATCH(WEEKDAY(H2392,2),DATABASE!$AA$12:$AA$18,0))),"")</f>
        <v/>
      </c>
      <c r="K2392" s="25" t="str">
        <f>IF('DATA ACCURATE'!V2395&lt;&gt;"",'DATA ACCURATE'!V2395,"")</f>
        <v/>
      </c>
      <c r="L2392" s="80" t="str">
        <f>IF($H2392="","",IF(OR($J2392="LIBUR",AND($L2391="LIBUR",$O2391=$O2392)),"LIBUR",IF(AND(OR($L2391="LUAR JAM KERJA 1",$L2391="LUAR JAM KERJA 2"),OR(OR(AND($H2391=$H2392,AND(OR($I2392&gt;DATABASE!$J$3,$I2392&lt;DATABASE!$J$6),((DATEVALUE($H2392)+$I2392)-(DATEVALUE($H2391)+$I2391))&lt;DATABASE!$J$6)),AND($H2391=$H2392,$O2391=$O2392,OR($I2392&gt;DATABASE!$J$6,$I2392&lt;DATABASE!$J$3))),AND(($H2392-$H2391)=1,OR($I2392&lt;DATABASE!$I$6,((DATEVALUE($H2392)+$I2392)-(DATEVALUE($H2391)+$I2391))&lt;DATABASE!$J$6))),$A2392=$A2391),"LUAR JAM KERJA 2",IF(AND(OR(WEEKDAY($H2392,2)=1,WEEKDAY($H2392,2)=2,WEEKDAY($H2392,2)=3,WEEKDAY($H2392,2)=4,WEEKDAY($H2392,2)=5),$I2392&lt;=DATABASE!$J$3,$I2392&gt;=DATABASE!$I$3),"JAM KERJA",IF(AND(WEEKDAY($H2392,2)=6,$I2392&lt;=DATABASE!$J$4,$I2392&gt;=DATABASE!$I$4),"JAM KERJA","LUAR JAM KERJA 1")))))</f>
        <v/>
      </c>
      <c r="M2392" s="33" t="str">
        <f>IF('DATA ACCURATE'!T2395&lt;&gt;"",IF('DATA ACCURATE'!T2395&gt;100,'DATA ACCURATE'!T2395/10,'DATA ACCURATE'!T2395),"")</f>
        <v/>
      </c>
      <c r="N2392" t="str">
        <f>IF(M2392="","",IF(M2392&lt;=DATABASE!$I$9,"LOKAL",IF(M2392&lt;DATABASE!$J$9,"LUAR KOTA 1",IF($M2392&gt;=DATABASE!$J$9,"LUAR KOTA 2",""))))</f>
        <v/>
      </c>
      <c r="O2392" s="38" t="str">
        <f>IF('DATA ACCURATE'!L2395&lt;&gt;"",'DATA ACCURATE'!L2395,"")</f>
        <v/>
      </c>
      <c r="Q2392" s="38">
        <f t="shared" si="260"/>
        <v>0</v>
      </c>
      <c r="R2392" s="38">
        <f t="shared" si="260"/>
        <v>0</v>
      </c>
      <c r="S2392" s="38">
        <f t="shared" si="260"/>
        <v>0</v>
      </c>
      <c r="T2392" s="38">
        <f t="shared" si="258"/>
        <v>0</v>
      </c>
      <c r="U2392" s="38">
        <f t="shared" si="261"/>
        <v>0</v>
      </c>
      <c r="V2392" s="38">
        <f t="shared" si="261"/>
        <v>0</v>
      </c>
      <c r="W2392" s="38">
        <f t="shared" si="261"/>
        <v>0</v>
      </c>
      <c r="X2392" s="38">
        <f t="shared" si="262"/>
        <v>0</v>
      </c>
      <c r="Y2392" s="38">
        <f t="shared" si="262"/>
        <v>0</v>
      </c>
      <c r="Z2392" s="38">
        <f t="shared" si="262"/>
        <v>0</v>
      </c>
      <c r="AA2392" s="38">
        <f t="shared" si="259"/>
        <v>0</v>
      </c>
      <c r="AB2392" s="38">
        <f t="shared" si="263"/>
        <v>0</v>
      </c>
      <c r="AC2392" s="38">
        <f t="shared" si="264"/>
        <v>0</v>
      </c>
      <c r="AD2392" s="38" t="str">
        <f t="shared" si="265"/>
        <v>000000000000</v>
      </c>
    </row>
    <row r="2393" spans="1:30">
      <c r="A2393" s="9" t="str">
        <f>IF('DATA ACCURATE'!A2396&lt;&gt;"",'DATA ACCURATE'!A2396,"")</f>
        <v/>
      </c>
      <c r="B2393" s="9" t="str">
        <f>IF('DATA ACCURATE'!D2396&lt;&gt;"",'DATA ACCURATE'!D2396,"")</f>
        <v/>
      </c>
      <c r="C2393" s="38" t="str">
        <f>IF($AD2393="000000000000","",INDEX(DATABASE!$W$12:$W$71,MATCH($AD2393,DATABASE!$V$12:$V$71,0)))</f>
        <v/>
      </c>
      <c r="D2393" s="34" t="str">
        <f>IF(C2393="","",IF(E2393="",INDEX(DATABASE!$AF$13:$AF$62,MATCH($C2393,DATABASE!$AC$13:$AC$62,0)),IF(E2393="2x D11",INDEX(DATABASE!$AF$13:$AF$62,MATCH($C2393,DATABASE!$AC$13:$AC$62,0))+2*DATABASE!$AF$62,IF(E2393="3x D11",INDEX(DATABASE!$AF$13:$AF$62,MATCH($C2393,DATABASE!$AC$13:$AC$62,0))+3*DATABASE!$AF$62,""))))</f>
        <v/>
      </c>
      <c r="E2393" s="38" t="str">
        <f>IF(AND($K2393="Y",$G2393&lt;&gt;"UNYIL",$F2393&lt;DATABASE!$O$8),"2x D11",IF(AND($K2393="Y",$G2393&lt;&gt;"UNYIL",$F2393&gt;=DATABASE!$O$8),"3x D11",""))</f>
        <v/>
      </c>
      <c r="F2393" s="9" t="str">
        <f>IF('DATA ACCURATE'!N2396&lt;&gt;"",'DATA ACCURATE'!N2396,"")</f>
        <v/>
      </c>
      <c r="G2393" t="str">
        <f>IF(F2393="","",IF(F2393&lt;=DATABASE!$I$8,"UNYIL",IF(F2393&lt;=DATABASE!$J$8,"KECIL",IF(F2393&lt;DATABASE!$K$8,"TANGGUNG",IF(F2393&gt;=DATABASE!$K$8,"BESAR","")))))</f>
        <v/>
      </c>
      <c r="H2393" s="16" t="str">
        <f>IF('DATA ACCURATE'!J2396&lt;&gt;"",'DATA ACCURATE'!J2396,"")</f>
        <v/>
      </c>
      <c r="I2393" s="35" t="str">
        <f>IF(B2393&lt;&gt;"",IFERROR(VLOOKUP(B2393,'DATA TIMBANGAN'!G:M,7,FALSE),VLOOKUP(B2393,'DATA TIMBANGAN'!G:M,7)),"")</f>
        <v/>
      </c>
      <c r="J2393" s="25" t="str">
        <f>IF(H2393&lt;&gt;"",IFERROR(INDEX(DATABASE!$Z$19:$Z$38,MATCH(DATEVALUE(H2393),DATABASE!$AA$19:$AA$38,0)),INDEX(DATABASE!$Z$12:$Z$18,MATCH(WEEKDAY(H2393,2),DATABASE!$AA$12:$AA$18,0))),"")</f>
        <v/>
      </c>
      <c r="K2393" s="25" t="str">
        <f>IF('DATA ACCURATE'!V2396&lt;&gt;"",'DATA ACCURATE'!V2396,"")</f>
        <v/>
      </c>
      <c r="L2393" s="80" t="str">
        <f>IF($H2393="","",IF(OR($J2393="LIBUR",AND($L2392="LIBUR",$O2392=$O2393)),"LIBUR",IF(AND(OR($L2392="LUAR JAM KERJA 1",$L2392="LUAR JAM KERJA 2"),OR(OR(AND($H2392=$H2393,AND(OR($I2393&gt;DATABASE!$J$3,$I2393&lt;DATABASE!$J$6),((DATEVALUE($H2393)+$I2393)-(DATEVALUE($H2392)+$I2392))&lt;DATABASE!$J$6)),AND($H2392=$H2393,$O2392=$O2393,OR($I2393&gt;DATABASE!$J$6,$I2393&lt;DATABASE!$J$3))),AND(($H2393-$H2392)=1,OR($I2393&lt;DATABASE!$I$6,((DATEVALUE($H2393)+$I2393)-(DATEVALUE($H2392)+$I2392))&lt;DATABASE!$J$6))),$A2393=$A2392),"LUAR JAM KERJA 2",IF(AND(OR(WEEKDAY($H2393,2)=1,WEEKDAY($H2393,2)=2,WEEKDAY($H2393,2)=3,WEEKDAY($H2393,2)=4,WEEKDAY($H2393,2)=5),$I2393&lt;=DATABASE!$J$3,$I2393&gt;=DATABASE!$I$3),"JAM KERJA",IF(AND(WEEKDAY($H2393,2)=6,$I2393&lt;=DATABASE!$J$4,$I2393&gt;=DATABASE!$I$4),"JAM KERJA","LUAR JAM KERJA 1")))))</f>
        <v/>
      </c>
      <c r="M2393" s="33" t="str">
        <f>IF('DATA ACCURATE'!T2396&lt;&gt;"",IF('DATA ACCURATE'!T2396&gt;100,'DATA ACCURATE'!T2396/10,'DATA ACCURATE'!T2396),"")</f>
        <v/>
      </c>
      <c r="N2393" t="str">
        <f>IF(M2393="","",IF(M2393&lt;=DATABASE!$I$9,"LOKAL",IF(M2393&lt;DATABASE!$J$9,"LUAR KOTA 1",IF($M2393&gt;=DATABASE!$J$9,"LUAR KOTA 2",""))))</f>
        <v/>
      </c>
      <c r="O2393" s="38" t="str">
        <f>IF('DATA ACCURATE'!L2396&lt;&gt;"",'DATA ACCURATE'!L2396,"")</f>
        <v/>
      </c>
      <c r="Q2393" s="38">
        <f t="shared" si="260"/>
        <v>0</v>
      </c>
      <c r="R2393" s="38">
        <f t="shared" si="260"/>
        <v>0</v>
      </c>
      <c r="S2393" s="38">
        <f t="shared" si="260"/>
        <v>0</v>
      </c>
      <c r="T2393" s="38">
        <f t="shared" si="258"/>
        <v>0</v>
      </c>
      <c r="U2393" s="38">
        <f t="shared" si="261"/>
        <v>0</v>
      </c>
      <c r="V2393" s="38">
        <f t="shared" si="261"/>
        <v>0</v>
      </c>
      <c r="W2393" s="38">
        <f t="shared" si="261"/>
        <v>0</v>
      </c>
      <c r="X2393" s="38">
        <f t="shared" si="262"/>
        <v>0</v>
      </c>
      <c r="Y2393" s="38">
        <f t="shared" si="262"/>
        <v>0</v>
      </c>
      <c r="Z2393" s="38">
        <f t="shared" si="262"/>
        <v>0</v>
      </c>
      <c r="AA2393" s="38">
        <f t="shared" si="259"/>
        <v>0</v>
      </c>
      <c r="AB2393" s="38">
        <f t="shared" si="263"/>
        <v>0</v>
      </c>
      <c r="AC2393" s="38">
        <f t="shared" si="264"/>
        <v>0</v>
      </c>
      <c r="AD2393" s="38" t="str">
        <f t="shared" si="265"/>
        <v>000000000000</v>
      </c>
    </row>
    <row r="2394" spans="1:30">
      <c r="A2394" s="9" t="str">
        <f>IF('DATA ACCURATE'!A2397&lt;&gt;"",'DATA ACCURATE'!A2397,"")</f>
        <v/>
      </c>
      <c r="B2394" s="9" t="str">
        <f>IF('DATA ACCURATE'!D2397&lt;&gt;"",'DATA ACCURATE'!D2397,"")</f>
        <v/>
      </c>
      <c r="C2394" s="38" t="str">
        <f>IF($AD2394="000000000000","",INDEX(DATABASE!$W$12:$W$71,MATCH($AD2394,DATABASE!$V$12:$V$71,0)))</f>
        <v/>
      </c>
      <c r="D2394" s="34" t="str">
        <f>IF(C2394="","",IF(E2394="",INDEX(DATABASE!$AF$13:$AF$62,MATCH($C2394,DATABASE!$AC$13:$AC$62,0)),IF(E2394="2x D11",INDEX(DATABASE!$AF$13:$AF$62,MATCH($C2394,DATABASE!$AC$13:$AC$62,0))+2*DATABASE!$AF$62,IF(E2394="3x D11",INDEX(DATABASE!$AF$13:$AF$62,MATCH($C2394,DATABASE!$AC$13:$AC$62,0))+3*DATABASE!$AF$62,""))))</f>
        <v/>
      </c>
      <c r="E2394" s="38" t="str">
        <f>IF(AND($K2394="Y",$G2394&lt;&gt;"UNYIL",$F2394&lt;DATABASE!$O$8),"2x D11",IF(AND($K2394="Y",$G2394&lt;&gt;"UNYIL",$F2394&gt;=DATABASE!$O$8),"3x D11",""))</f>
        <v/>
      </c>
      <c r="F2394" s="9" t="str">
        <f>IF('DATA ACCURATE'!N2397&lt;&gt;"",'DATA ACCURATE'!N2397,"")</f>
        <v/>
      </c>
      <c r="G2394" t="str">
        <f>IF(F2394="","",IF(F2394&lt;=DATABASE!$I$8,"UNYIL",IF(F2394&lt;=DATABASE!$J$8,"KECIL",IF(F2394&lt;DATABASE!$K$8,"TANGGUNG",IF(F2394&gt;=DATABASE!$K$8,"BESAR","")))))</f>
        <v/>
      </c>
      <c r="H2394" s="16" t="str">
        <f>IF('DATA ACCURATE'!J2397&lt;&gt;"",'DATA ACCURATE'!J2397,"")</f>
        <v/>
      </c>
      <c r="I2394" s="35" t="str">
        <f>IF(B2394&lt;&gt;"",IFERROR(VLOOKUP(B2394,'DATA TIMBANGAN'!G:M,7,FALSE),VLOOKUP(B2394,'DATA TIMBANGAN'!G:M,7)),"")</f>
        <v/>
      </c>
      <c r="J2394" s="25" t="str">
        <f>IF(H2394&lt;&gt;"",IFERROR(INDEX(DATABASE!$Z$19:$Z$38,MATCH(DATEVALUE(H2394),DATABASE!$AA$19:$AA$38,0)),INDEX(DATABASE!$Z$12:$Z$18,MATCH(WEEKDAY(H2394,2),DATABASE!$AA$12:$AA$18,0))),"")</f>
        <v/>
      </c>
      <c r="K2394" s="25" t="str">
        <f>IF('DATA ACCURATE'!V2397&lt;&gt;"",'DATA ACCURATE'!V2397,"")</f>
        <v/>
      </c>
      <c r="L2394" s="80" t="str">
        <f>IF($H2394="","",IF(OR($J2394="LIBUR",AND($L2393="LIBUR",$O2393=$O2394)),"LIBUR",IF(AND(OR($L2393="LUAR JAM KERJA 1",$L2393="LUAR JAM KERJA 2"),OR(OR(AND($H2393=$H2394,AND(OR($I2394&gt;DATABASE!$J$3,$I2394&lt;DATABASE!$J$6),((DATEVALUE($H2394)+$I2394)-(DATEVALUE($H2393)+$I2393))&lt;DATABASE!$J$6)),AND($H2393=$H2394,$O2393=$O2394,OR($I2394&gt;DATABASE!$J$6,$I2394&lt;DATABASE!$J$3))),AND(($H2394-$H2393)=1,OR($I2394&lt;DATABASE!$I$6,((DATEVALUE($H2394)+$I2394)-(DATEVALUE($H2393)+$I2393))&lt;DATABASE!$J$6))),$A2394=$A2393),"LUAR JAM KERJA 2",IF(AND(OR(WEEKDAY($H2394,2)=1,WEEKDAY($H2394,2)=2,WEEKDAY($H2394,2)=3,WEEKDAY($H2394,2)=4,WEEKDAY($H2394,2)=5),$I2394&lt;=DATABASE!$J$3,$I2394&gt;=DATABASE!$I$3),"JAM KERJA",IF(AND(WEEKDAY($H2394,2)=6,$I2394&lt;=DATABASE!$J$4,$I2394&gt;=DATABASE!$I$4),"JAM KERJA","LUAR JAM KERJA 1")))))</f>
        <v/>
      </c>
      <c r="M2394" s="33" t="str">
        <f>IF('DATA ACCURATE'!T2397&lt;&gt;"",IF('DATA ACCURATE'!T2397&gt;100,'DATA ACCURATE'!T2397/10,'DATA ACCURATE'!T2397),"")</f>
        <v/>
      </c>
      <c r="N2394" t="str">
        <f>IF(M2394="","",IF(M2394&lt;=DATABASE!$I$9,"LOKAL",IF(M2394&lt;DATABASE!$J$9,"LUAR KOTA 1",IF($M2394&gt;=DATABASE!$J$9,"LUAR KOTA 2",""))))</f>
        <v/>
      </c>
      <c r="O2394" s="38" t="str">
        <f>IF('DATA ACCURATE'!L2397&lt;&gt;"",'DATA ACCURATE'!L2397,"")</f>
        <v/>
      </c>
      <c r="Q2394" s="38">
        <f t="shared" si="260"/>
        <v>0</v>
      </c>
      <c r="R2394" s="38">
        <f t="shared" si="260"/>
        <v>0</v>
      </c>
      <c r="S2394" s="38">
        <f t="shared" si="260"/>
        <v>0</v>
      </c>
      <c r="T2394" s="38">
        <f t="shared" si="258"/>
        <v>0</v>
      </c>
      <c r="U2394" s="38">
        <f t="shared" si="261"/>
        <v>0</v>
      </c>
      <c r="V2394" s="38">
        <f t="shared" si="261"/>
        <v>0</v>
      </c>
      <c r="W2394" s="38">
        <f t="shared" si="261"/>
        <v>0</v>
      </c>
      <c r="X2394" s="38">
        <f t="shared" si="262"/>
        <v>0</v>
      </c>
      <c r="Y2394" s="38">
        <f t="shared" si="262"/>
        <v>0</v>
      </c>
      <c r="Z2394" s="38">
        <f t="shared" si="262"/>
        <v>0</v>
      </c>
      <c r="AA2394" s="38">
        <f t="shared" si="259"/>
        <v>0</v>
      </c>
      <c r="AB2394" s="38">
        <f t="shared" si="263"/>
        <v>0</v>
      </c>
      <c r="AC2394" s="38">
        <f t="shared" si="264"/>
        <v>0</v>
      </c>
      <c r="AD2394" s="38" t="str">
        <f t="shared" si="265"/>
        <v>000000000000</v>
      </c>
    </row>
    <row r="2395" spans="1:30">
      <c r="A2395" s="9" t="str">
        <f>IF('DATA ACCURATE'!A2398&lt;&gt;"",'DATA ACCURATE'!A2398,"")</f>
        <v/>
      </c>
      <c r="B2395" s="9" t="str">
        <f>IF('DATA ACCURATE'!D2398&lt;&gt;"",'DATA ACCURATE'!D2398,"")</f>
        <v/>
      </c>
      <c r="C2395" s="38" t="str">
        <f>IF($AD2395="000000000000","",INDEX(DATABASE!$W$12:$W$71,MATCH($AD2395,DATABASE!$V$12:$V$71,0)))</f>
        <v/>
      </c>
      <c r="D2395" s="34" t="str">
        <f>IF(C2395="","",IF(E2395="",INDEX(DATABASE!$AF$13:$AF$62,MATCH($C2395,DATABASE!$AC$13:$AC$62,0)),IF(E2395="2x D11",INDEX(DATABASE!$AF$13:$AF$62,MATCH($C2395,DATABASE!$AC$13:$AC$62,0))+2*DATABASE!$AF$62,IF(E2395="3x D11",INDEX(DATABASE!$AF$13:$AF$62,MATCH($C2395,DATABASE!$AC$13:$AC$62,0))+3*DATABASE!$AF$62,""))))</f>
        <v/>
      </c>
      <c r="E2395" s="38" t="str">
        <f>IF(AND($K2395="Y",$G2395&lt;&gt;"UNYIL",$F2395&lt;DATABASE!$O$8),"2x D11",IF(AND($K2395="Y",$G2395&lt;&gt;"UNYIL",$F2395&gt;=DATABASE!$O$8),"3x D11",""))</f>
        <v/>
      </c>
      <c r="F2395" s="9" t="str">
        <f>IF('DATA ACCURATE'!N2398&lt;&gt;"",'DATA ACCURATE'!N2398,"")</f>
        <v/>
      </c>
      <c r="G2395" t="str">
        <f>IF(F2395="","",IF(F2395&lt;=DATABASE!$I$8,"UNYIL",IF(F2395&lt;=DATABASE!$J$8,"KECIL",IF(F2395&lt;DATABASE!$K$8,"TANGGUNG",IF(F2395&gt;=DATABASE!$K$8,"BESAR","")))))</f>
        <v/>
      </c>
      <c r="H2395" s="16" t="str">
        <f>IF('DATA ACCURATE'!J2398&lt;&gt;"",'DATA ACCURATE'!J2398,"")</f>
        <v/>
      </c>
      <c r="I2395" s="35" t="str">
        <f>IF(B2395&lt;&gt;"",IFERROR(VLOOKUP(B2395,'DATA TIMBANGAN'!G:M,7,FALSE),VLOOKUP(B2395,'DATA TIMBANGAN'!G:M,7)),"")</f>
        <v/>
      </c>
      <c r="J2395" s="25" t="str">
        <f>IF(H2395&lt;&gt;"",IFERROR(INDEX(DATABASE!$Z$19:$Z$38,MATCH(DATEVALUE(H2395),DATABASE!$AA$19:$AA$38,0)),INDEX(DATABASE!$Z$12:$Z$18,MATCH(WEEKDAY(H2395,2),DATABASE!$AA$12:$AA$18,0))),"")</f>
        <v/>
      </c>
      <c r="K2395" s="25" t="str">
        <f>IF('DATA ACCURATE'!V2398&lt;&gt;"",'DATA ACCURATE'!V2398,"")</f>
        <v/>
      </c>
      <c r="L2395" s="80" t="str">
        <f>IF($H2395="","",IF(OR($J2395="LIBUR",AND($L2394="LIBUR",$O2394=$O2395)),"LIBUR",IF(AND(OR($L2394="LUAR JAM KERJA 1",$L2394="LUAR JAM KERJA 2"),OR(OR(AND($H2394=$H2395,AND(OR($I2395&gt;DATABASE!$J$3,$I2395&lt;DATABASE!$J$6),((DATEVALUE($H2395)+$I2395)-(DATEVALUE($H2394)+$I2394))&lt;DATABASE!$J$6)),AND($H2394=$H2395,$O2394=$O2395,OR($I2395&gt;DATABASE!$J$6,$I2395&lt;DATABASE!$J$3))),AND(($H2395-$H2394)=1,OR($I2395&lt;DATABASE!$I$6,((DATEVALUE($H2395)+$I2395)-(DATEVALUE($H2394)+$I2394))&lt;DATABASE!$J$6))),$A2395=$A2394),"LUAR JAM KERJA 2",IF(AND(OR(WEEKDAY($H2395,2)=1,WEEKDAY($H2395,2)=2,WEEKDAY($H2395,2)=3,WEEKDAY($H2395,2)=4,WEEKDAY($H2395,2)=5),$I2395&lt;=DATABASE!$J$3,$I2395&gt;=DATABASE!$I$3),"JAM KERJA",IF(AND(WEEKDAY($H2395,2)=6,$I2395&lt;=DATABASE!$J$4,$I2395&gt;=DATABASE!$I$4),"JAM KERJA","LUAR JAM KERJA 1")))))</f>
        <v/>
      </c>
      <c r="M2395" s="33" t="str">
        <f>IF('DATA ACCURATE'!T2398&lt;&gt;"",IF('DATA ACCURATE'!T2398&gt;100,'DATA ACCURATE'!T2398/10,'DATA ACCURATE'!T2398),"")</f>
        <v/>
      </c>
      <c r="N2395" t="str">
        <f>IF(M2395="","",IF(M2395&lt;=DATABASE!$I$9,"LOKAL",IF(M2395&lt;DATABASE!$J$9,"LUAR KOTA 1",IF($M2395&gt;=DATABASE!$J$9,"LUAR KOTA 2",""))))</f>
        <v/>
      </c>
      <c r="O2395" s="38" t="str">
        <f>IF('DATA ACCURATE'!L2398&lt;&gt;"",'DATA ACCURATE'!L2398,"")</f>
        <v/>
      </c>
      <c r="Q2395" s="38">
        <f t="shared" si="260"/>
        <v>0</v>
      </c>
      <c r="R2395" s="38">
        <f t="shared" si="260"/>
        <v>0</v>
      </c>
      <c r="S2395" s="38">
        <f t="shared" si="260"/>
        <v>0</v>
      </c>
      <c r="T2395" s="38">
        <f t="shared" si="258"/>
        <v>0</v>
      </c>
      <c r="U2395" s="38">
        <f t="shared" si="261"/>
        <v>0</v>
      </c>
      <c r="V2395" s="38">
        <f t="shared" si="261"/>
        <v>0</v>
      </c>
      <c r="W2395" s="38">
        <f t="shared" si="261"/>
        <v>0</v>
      </c>
      <c r="X2395" s="38">
        <f t="shared" si="262"/>
        <v>0</v>
      </c>
      <c r="Y2395" s="38">
        <f t="shared" si="262"/>
        <v>0</v>
      </c>
      <c r="Z2395" s="38">
        <f t="shared" si="262"/>
        <v>0</v>
      </c>
      <c r="AA2395" s="38">
        <f t="shared" si="259"/>
        <v>0</v>
      </c>
      <c r="AB2395" s="38">
        <f t="shared" si="263"/>
        <v>0</v>
      </c>
      <c r="AC2395" s="38">
        <f t="shared" si="264"/>
        <v>0</v>
      </c>
      <c r="AD2395" s="38" t="str">
        <f t="shared" si="265"/>
        <v>000000000000</v>
      </c>
    </row>
    <row r="2396" spans="1:30">
      <c r="A2396" s="9" t="str">
        <f>IF('DATA ACCURATE'!A2399&lt;&gt;"",'DATA ACCURATE'!A2399,"")</f>
        <v/>
      </c>
      <c r="B2396" s="9" t="str">
        <f>IF('DATA ACCURATE'!D2399&lt;&gt;"",'DATA ACCURATE'!D2399,"")</f>
        <v/>
      </c>
      <c r="C2396" s="38" t="str">
        <f>IF($AD2396="000000000000","",INDEX(DATABASE!$W$12:$W$71,MATCH($AD2396,DATABASE!$V$12:$V$71,0)))</f>
        <v/>
      </c>
      <c r="D2396" s="34" t="str">
        <f>IF(C2396="","",IF(E2396="",INDEX(DATABASE!$AF$13:$AF$62,MATCH($C2396,DATABASE!$AC$13:$AC$62,0)),IF(E2396="2x D11",INDEX(DATABASE!$AF$13:$AF$62,MATCH($C2396,DATABASE!$AC$13:$AC$62,0))+2*DATABASE!$AF$62,IF(E2396="3x D11",INDEX(DATABASE!$AF$13:$AF$62,MATCH($C2396,DATABASE!$AC$13:$AC$62,0))+3*DATABASE!$AF$62,""))))</f>
        <v/>
      </c>
      <c r="E2396" s="38" t="str">
        <f>IF(AND($K2396="Y",$G2396&lt;&gt;"UNYIL",$F2396&lt;DATABASE!$O$8),"2x D11",IF(AND($K2396="Y",$G2396&lt;&gt;"UNYIL",$F2396&gt;=DATABASE!$O$8),"3x D11",""))</f>
        <v/>
      </c>
      <c r="F2396" s="9" t="str">
        <f>IF('DATA ACCURATE'!N2399&lt;&gt;"",'DATA ACCURATE'!N2399,"")</f>
        <v/>
      </c>
      <c r="G2396" t="str">
        <f>IF(F2396="","",IF(F2396&lt;=DATABASE!$I$8,"UNYIL",IF(F2396&lt;=DATABASE!$J$8,"KECIL",IF(F2396&lt;DATABASE!$K$8,"TANGGUNG",IF(F2396&gt;=DATABASE!$K$8,"BESAR","")))))</f>
        <v/>
      </c>
      <c r="H2396" s="16" t="str">
        <f>IF('DATA ACCURATE'!J2399&lt;&gt;"",'DATA ACCURATE'!J2399,"")</f>
        <v/>
      </c>
      <c r="I2396" s="35" t="str">
        <f>IF(B2396&lt;&gt;"",IFERROR(VLOOKUP(B2396,'DATA TIMBANGAN'!G:M,7,FALSE),VLOOKUP(B2396,'DATA TIMBANGAN'!G:M,7)),"")</f>
        <v/>
      </c>
      <c r="J2396" s="25" t="str">
        <f>IF(H2396&lt;&gt;"",IFERROR(INDEX(DATABASE!$Z$19:$Z$38,MATCH(DATEVALUE(H2396),DATABASE!$AA$19:$AA$38,0)),INDEX(DATABASE!$Z$12:$Z$18,MATCH(WEEKDAY(H2396,2),DATABASE!$AA$12:$AA$18,0))),"")</f>
        <v/>
      </c>
      <c r="K2396" s="25" t="str">
        <f>IF('DATA ACCURATE'!V2399&lt;&gt;"",'DATA ACCURATE'!V2399,"")</f>
        <v/>
      </c>
      <c r="L2396" s="80" t="str">
        <f>IF($H2396="","",IF(OR($J2396="LIBUR",AND($L2395="LIBUR",$O2395=$O2396)),"LIBUR",IF(AND(OR($L2395="LUAR JAM KERJA 1",$L2395="LUAR JAM KERJA 2"),OR(OR(AND($H2395=$H2396,AND(OR($I2396&gt;DATABASE!$J$3,$I2396&lt;DATABASE!$J$6),((DATEVALUE($H2396)+$I2396)-(DATEVALUE($H2395)+$I2395))&lt;DATABASE!$J$6)),AND($H2395=$H2396,$O2395=$O2396,OR($I2396&gt;DATABASE!$J$6,$I2396&lt;DATABASE!$J$3))),AND(($H2396-$H2395)=1,OR($I2396&lt;DATABASE!$I$6,((DATEVALUE($H2396)+$I2396)-(DATEVALUE($H2395)+$I2395))&lt;DATABASE!$J$6))),$A2396=$A2395),"LUAR JAM KERJA 2",IF(AND(OR(WEEKDAY($H2396,2)=1,WEEKDAY($H2396,2)=2,WEEKDAY($H2396,2)=3,WEEKDAY($H2396,2)=4,WEEKDAY($H2396,2)=5),$I2396&lt;=DATABASE!$J$3,$I2396&gt;=DATABASE!$I$3),"JAM KERJA",IF(AND(WEEKDAY($H2396,2)=6,$I2396&lt;=DATABASE!$J$4,$I2396&gt;=DATABASE!$I$4),"JAM KERJA","LUAR JAM KERJA 1")))))</f>
        <v/>
      </c>
      <c r="M2396" s="33" t="str">
        <f>IF('DATA ACCURATE'!T2399&lt;&gt;"",IF('DATA ACCURATE'!T2399&gt;100,'DATA ACCURATE'!T2399/10,'DATA ACCURATE'!T2399),"")</f>
        <v/>
      </c>
      <c r="N2396" t="str">
        <f>IF(M2396="","",IF(M2396&lt;=DATABASE!$I$9,"LOKAL",IF(M2396&lt;DATABASE!$J$9,"LUAR KOTA 1",IF($M2396&gt;=DATABASE!$J$9,"LUAR KOTA 2",""))))</f>
        <v/>
      </c>
      <c r="O2396" s="38" t="str">
        <f>IF('DATA ACCURATE'!L2399&lt;&gt;"",'DATA ACCURATE'!L2399,"")</f>
        <v/>
      </c>
      <c r="Q2396" s="38">
        <f t="shared" si="260"/>
        <v>0</v>
      </c>
      <c r="R2396" s="38">
        <f t="shared" si="260"/>
        <v>0</v>
      </c>
      <c r="S2396" s="38">
        <f t="shared" si="260"/>
        <v>0</v>
      </c>
      <c r="T2396" s="38">
        <f t="shared" si="258"/>
        <v>0</v>
      </c>
      <c r="U2396" s="38">
        <f t="shared" si="261"/>
        <v>0</v>
      </c>
      <c r="V2396" s="38">
        <f t="shared" si="261"/>
        <v>0</v>
      </c>
      <c r="W2396" s="38">
        <f t="shared" si="261"/>
        <v>0</v>
      </c>
      <c r="X2396" s="38">
        <f t="shared" si="262"/>
        <v>0</v>
      </c>
      <c r="Y2396" s="38">
        <f t="shared" si="262"/>
        <v>0</v>
      </c>
      <c r="Z2396" s="38">
        <f t="shared" si="262"/>
        <v>0</v>
      </c>
      <c r="AA2396" s="38">
        <f t="shared" si="259"/>
        <v>0</v>
      </c>
      <c r="AB2396" s="38">
        <f t="shared" si="263"/>
        <v>0</v>
      </c>
      <c r="AC2396" s="38">
        <f t="shared" si="264"/>
        <v>0</v>
      </c>
      <c r="AD2396" s="38" t="str">
        <f t="shared" si="265"/>
        <v>000000000000</v>
      </c>
    </row>
    <row r="2397" spans="1:30">
      <c r="A2397" s="9" t="str">
        <f>IF('DATA ACCURATE'!A2400&lt;&gt;"",'DATA ACCURATE'!A2400,"")</f>
        <v/>
      </c>
      <c r="B2397" s="9" t="str">
        <f>IF('DATA ACCURATE'!D2400&lt;&gt;"",'DATA ACCURATE'!D2400,"")</f>
        <v/>
      </c>
      <c r="C2397" s="38" t="str">
        <f>IF($AD2397="000000000000","",INDEX(DATABASE!$W$12:$W$71,MATCH($AD2397,DATABASE!$V$12:$V$71,0)))</f>
        <v/>
      </c>
      <c r="D2397" s="34" t="str">
        <f>IF(C2397="","",IF(E2397="",INDEX(DATABASE!$AF$13:$AF$62,MATCH($C2397,DATABASE!$AC$13:$AC$62,0)),IF(E2397="2x D11",INDEX(DATABASE!$AF$13:$AF$62,MATCH($C2397,DATABASE!$AC$13:$AC$62,0))+2*DATABASE!$AF$62,IF(E2397="3x D11",INDEX(DATABASE!$AF$13:$AF$62,MATCH($C2397,DATABASE!$AC$13:$AC$62,0))+3*DATABASE!$AF$62,""))))</f>
        <v/>
      </c>
      <c r="E2397" s="38" t="str">
        <f>IF(AND($K2397="Y",$G2397&lt;&gt;"UNYIL",$F2397&lt;DATABASE!$O$8),"2x D11",IF(AND($K2397="Y",$G2397&lt;&gt;"UNYIL",$F2397&gt;=DATABASE!$O$8),"3x D11",""))</f>
        <v/>
      </c>
      <c r="F2397" s="9" t="str">
        <f>IF('DATA ACCURATE'!N2400&lt;&gt;"",'DATA ACCURATE'!N2400,"")</f>
        <v/>
      </c>
      <c r="G2397" t="str">
        <f>IF(F2397="","",IF(F2397&lt;=DATABASE!$I$8,"UNYIL",IF(F2397&lt;=DATABASE!$J$8,"KECIL",IF(F2397&lt;DATABASE!$K$8,"TANGGUNG",IF(F2397&gt;=DATABASE!$K$8,"BESAR","")))))</f>
        <v/>
      </c>
      <c r="H2397" s="16" t="str">
        <f>IF('DATA ACCURATE'!J2400&lt;&gt;"",'DATA ACCURATE'!J2400,"")</f>
        <v/>
      </c>
      <c r="I2397" s="35" t="str">
        <f>IF(B2397&lt;&gt;"",IFERROR(VLOOKUP(B2397,'DATA TIMBANGAN'!G:M,7,FALSE),VLOOKUP(B2397,'DATA TIMBANGAN'!G:M,7)),"")</f>
        <v/>
      </c>
      <c r="J2397" s="25" t="str">
        <f>IF(H2397&lt;&gt;"",IFERROR(INDEX(DATABASE!$Z$19:$Z$38,MATCH(DATEVALUE(H2397),DATABASE!$AA$19:$AA$38,0)),INDEX(DATABASE!$Z$12:$Z$18,MATCH(WEEKDAY(H2397,2),DATABASE!$AA$12:$AA$18,0))),"")</f>
        <v/>
      </c>
      <c r="K2397" s="25" t="str">
        <f>IF('DATA ACCURATE'!V2400&lt;&gt;"",'DATA ACCURATE'!V2400,"")</f>
        <v/>
      </c>
      <c r="L2397" s="80" t="str">
        <f>IF($H2397="","",IF(OR($J2397="LIBUR",AND($L2396="LIBUR",$O2396=$O2397)),"LIBUR",IF(AND(OR($L2396="LUAR JAM KERJA 1",$L2396="LUAR JAM KERJA 2"),OR(OR(AND($H2396=$H2397,AND(OR($I2397&gt;DATABASE!$J$3,$I2397&lt;DATABASE!$J$6),((DATEVALUE($H2397)+$I2397)-(DATEVALUE($H2396)+$I2396))&lt;DATABASE!$J$6)),AND($H2396=$H2397,$O2396=$O2397,OR($I2397&gt;DATABASE!$J$6,$I2397&lt;DATABASE!$J$3))),AND(($H2397-$H2396)=1,OR($I2397&lt;DATABASE!$I$6,((DATEVALUE($H2397)+$I2397)-(DATEVALUE($H2396)+$I2396))&lt;DATABASE!$J$6))),$A2397=$A2396),"LUAR JAM KERJA 2",IF(AND(OR(WEEKDAY($H2397,2)=1,WEEKDAY($H2397,2)=2,WEEKDAY($H2397,2)=3,WEEKDAY($H2397,2)=4,WEEKDAY($H2397,2)=5),$I2397&lt;=DATABASE!$J$3,$I2397&gt;=DATABASE!$I$3),"JAM KERJA",IF(AND(WEEKDAY($H2397,2)=6,$I2397&lt;=DATABASE!$J$4,$I2397&gt;=DATABASE!$I$4),"JAM KERJA","LUAR JAM KERJA 1")))))</f>
        <v/>
      </c>
      <c r="M2397" s="33" t="str">
        <f>IF('DATA ACCURATE'!T2400&lt;&gt;"",IF('DATA ACCURATE'!T2400&gt;100,'DATA ACCURATE'!T2400/10,'DATA ACCURATE'!T2400),"")</f>
        <v/>
      </c>
      <c r="N2397" t="str">
        <f>IF(M2397="","",IF(M2397&lt;=DATABASE!$I$9,"LOKAL",IF(M2397&lt;DATABASE!$J$9,"LUAR KOTA 1",IF($M2397&gt;=DATABASE!$J$9,"LUAR KOTA 2",""))))</f>
        <v/>
      </c>
      <c r="O2397" s="38" t="str">
        <f>IF('DATA ACCURATE'!L2400&lt;&gt;"",'DATA ACCURATE'!L2400,"")</f>
        <v/>
      </c>
      <c r="Q2397" s="38">
        <f t="shared" si="260"/>
        <v>0</v>
      </c>
      <c r="R2397" s="38">
        <f t="shared" si="260"/>
        <v>0</v>
      </c>
      <c r="S2397" s="38">
        <f t="shared" si="260"/>
        <v>0</v>
      </c>
      <c r="T2397" s="38">
        <f t="shared" si="258"/>
        <v>0</v>
      </c>
      <c r="U2397" s="38">
        <f t="shared" si="261"/>
        <v>0</v>
      </c>
      <c r="V2397" s="38">
        <f t="shared" si="261"/>
        <v>0</v>
      </c>
      <c r="W2397" s="38">
        <f t="shared" si="261"/>
        <v>0</v>
      </c>
      <c r="X2397" s="38">
        <f t="shared" si="262"/>
        <v>0</v>
      </c>
      <c r="Y2397" s="38">
        <f t="shared" si="262"/>
        <v>0</v>
      </c>
      <c r="Z2397" s="38">
        <f t="shared" si="262"/>
        <v>0</v>
      </c>
      <c r="AA2397" s="38">
        <f t="shared" si="259"/>
        <v>0</v>
      </c>
      <c r="AB2397" s="38">
        <f t="shared" si="263"/>
        <v>0</v>
      </c>
      <c r="AC2397" s="38">
        <f t="shared" si="264"/>
        <v>0</v>
      </c>
      <c r="AD2397" s="38" t="str">
        <f t="shared" si="265"/>
        <v>000000000000</v>
      </c>
    </row>
    <row r="2398" spans="1:30">
      <c r="A2398" s="9" t="str">
        <f>IF('DATA ACCURATE'!A2401&lt;&gt;"",'DATA ACCURATE'!A2401,"")</f>
        <v/>
      </c>
      <c r="B2398" s="9" t="str">
        <f>IF('DATA ACCURATE'!D2401&lt;&gt;"",'DATA ACCURATE'!D2401,"")</f>
        <v/>
      </c>
      <c r="C2398" s="38" t="str">
        <f>IF($AD2398="000000000000","",INDEX(DATABASE!$W$12:$W$71,MATCH($AD2398,DATABASE!$V$12:$V$71,0)))</f>
        <v/>
      </c>
      <c r="D2398" s="34" t="str">
        <f>IF(C2398="","",IF(E2398="",INDEX(DATABASE!$AF$13:$AF$62,MATCH($C2398,DATABASE!$AC$13:$AC$62,0)),IF(E2398="2x D11",INDEX(DATABASE!$AF$13:$AF$62,MATCH($C2398,DATABASE!$AC$13:$AC$62,0))+2*DATABASE!$AF$62,IF(E2398="3x D11",INDEX(DATABASE!$AF$13:$AF$62,MATCH($C2398,DATABASE!$AC$13:$AC$62,0))+3*DATABASE!$AF$62,""))))</f>
        <v/>
      </c>
      <c r="E2398" s="38" t="str">
        <f>IF(AND($K2398="Y",$G2398&lt;&gt;"UNYIL",$F2398&lt;DATABASE!$O$8),"2x D11",IF(AND($K2398="Y",$G2398&lt;&gt;"UNYIL",$F2398&gt;=DATABASE!$O$8),"3x D11",""))</f>
        <v/>
      </c>
      <c r="F2398" s="9" t="str">
        <f>IF('DATA ACCURATE'!N2401&lt;&gt;"",'DATA ACCURATE'!N2401,"")</f>
        <v/>
      </c>
      <c r="G2398" t="str">
        <f>IF(F2398="","",IF(F2398&lt;=DATABASE!$I$8,"UNYIL",IF(F2398&lt;=DATABASE!$J$8,"KECIL",IF(F2398&lt;DATABASE!$K$8,"TANGGUNG",IF(F2398&gt;=DATABASE!$K$8,"BESAR","")))))</f>
        <v/>
      </c>
      <c r="H2398" s="16" t="str">
        <f>IF('DATA ACCURATE'!J2401&lt;&gt;"",'DATA ACCURATE'!J2401,"")</f>
        <v/>
      </c>
      <c r="I2398" s="35" t="str">
        <f>IF(B2398&lt;&gt;"",IFERROR(VLOOKUP(B2398,'DATA TIMBANGAN'!G:M,7,FALSE),VLOOKUP(B2398,'DATA TIMBANGAN'!G:M,7)),"")</f>
        <v/>
      </c>
      <c r="J2398" s="25" t="str">
        <f>IF(H2398&lt;&gt;"",IFERROR(INDEX(DATABASE!$Z$19:$Z$38,MATCH(DATEVALUE(H2398),DATABASE!$AA$19:$AA$38,0)),INDEX(DATABASE!$Z$12:$Z$18,MATCH(WEEKDAY(H2398,2),DATABASE!$AA$12:$AA$18,0))),"")</f>
        <v/>
      </c>
      <c r="K2398" s="25" t="str">
        <f>IF('DATA ACCURATE'!V2401&lt;&gt;"",'DATA ACCURATE'!V2401,"")</f>
        <v/>
      </c>
      <c r="L2398" s="80" t="str">
        <f>IF($H2398="","",IF(OR($J2398="LIBUR",AND($L2397="LIBUR",$O2397=$O2398)),"LIBUR",IF(AND(OR($L2397="LUAR JAM KERJA 1",$L2397="LUAR JAM KERJA 2"),OR(OR(AND($H2397=$H2398,AND(OR($I2398&gt;DATABASE!$J$3,$I2398&lt;DATABASE!$J$6),((DATEVALUE($H2398)+$I2398)-(DATEVALUE($H2397)+$I2397))&lt;DATABASE!$J$6)),AND($H2397=$H2398,$O2397=$O2398,OR($I2398&gt;DATABASE!$J$6,$I2398&lt;DATABASE!$J$3))),AND(($H2398-$H2397)=1,OR($I2398&lt;DATABASE!$I$6,((DATEVALUE($H2398)+$I2398)-(DATEVALUE($H2397)+$I2397))&lt;DATABASE!$J$6))),$A2398=$A2397),"LUAR JAM KERJA 2",IF(AND(OR(WEEKDAY($H2398,2)=1,WEEKDAY($H2398,2)=2,WEEKDAY($H2398,2)=3,WEEKDAY($H2398,2)=4,WEEKDAY($H2398,2)=5),$I2398&lt;=DATABASE!$J$3,$I2398&gt;=DATABASE!$I$3),"JAM KERJA",IF(AND(WEEKDAY($H2398,2)=6,$I2398&lt;=DATABASE!$J$4,$I2398&gt;=DATABASE!$I$4),"JAM KERJA","LUAR JAM KERJA 1")))))</f>
        <v/>
      </c>
      <c r="M2398" s="33" t="str">
        <f>IF('DATA ACCURATE'!T2401&lt;&gt;"",IF('DATA ACCURATE'!T2401&gt;100,'DATA ACCURATE'!T2401/10,'DATA ACCURATE'!T2401),"")</f>
        <v/>
      </c>
      <c r="N2398" t="str">
        <f>IF(M2398="","",IF(M2398&lt;=DATABASE!$I$9,"LOKAL",IF(M2398&lt;DATABASE!$J$9,"LUAR KOTA 1",IF($M2398&gt;=DATABASE!$J$9,"LUAR KOTA 2",""))))</f>
        <v/>
      </c>
      <c r="O2398" s="38" t="str">
        <f>IF('DATA ACCURATE'!L2401&lt;&gt;"",'DATA ACCURATE'!L2401,"")</f>
        <v/>
      </c>
      <c r="Q2398" s="38">
        <f t="shared" si="260"/>
        <v>0</v>
      </c>
      <c r="R2398" s="38">
        <f t="shared" si="260"/>
        <v>0</v>
      </c>
      <c r="S2398" s="38">
        <f t="shared" si="260"/>
        <v>0</v>
      </c>
      <c r="T2398" s="38">
        <f t="shared" si="258"/>
        <v>0</v>
      </c>
      <c r="U2398" s="38">
        <f t="shared" si="261"/>
        <v>0</v>
      </c>
      <c r="V2398" s="38">
        <f t="shared" si="261"/>
        <v>0</v>
      </c>
      <c r="W2398" s="38">
        <f t="shared" si="261"/>
        <v>0</v>
      </c>
      <c r="X2398" s="38">
        <f t="shared" si="262"/>
        <v>0</v>
      </c>
      <c r="Y2398" s="38">
        <f t="shared" si="262"/>
        <v>0</v>
      </c>
      <c r="Z2398" s="38">
        <f t="shared" si="262"/>
        <v>0</v>
      </c>
      <c r="AA2398" s="38">
        <f t="shared" si="259"/>
        <v>0</v>
      </c>
      <c r="AB2398" s="38">
        <f t="shared" si="263"/>
        <v>0</v>
      </c>
      <c r="AC2398" s="38">
        <f t="shared" si="264"/>
        <v>0</v>
      </c>
      <c r="AD2398" s="38" t="str">
        <f t="shared" si="265"/>
        <v>000000000000</v>
      </c>
    </row>
    <row r="2399" spans="1:30">
      <c r="A2399" s="9" t="str">
        <f>IF('DATA ACCURATE'!A2402&lt;&gt;"",'DATA ACCURATE'!A2402,"")</f>
        <v/>
      </c>
      <c r="B2399" s="9" t="str">
        <f>IF('DATA ACCURATE'!D2402&lt;&gt;"",'DATA ACCURATE'!D2402,"")</f>
        <v/>
      </c>
      <c r="C2399" s="38" t="str">
        <f>IF($AD2399="000000000000","",INDEX(DATABASE!$W$12:$W$71,MATCH($AD2399,DATABASE!$V$12:$V$71,0)))</f>
        <v/>
      </c>
      <c r="D2399" s="34" t="str">
        <f>IF(C2399="","",IF(E2399="",INDEX(DATABASE!$AF$13:$AF$62,MATCH($C2399,DATABASE!$AC$13:$AC$62,0)),IF(E2399="2x D11",INDEX(DATABASE!$AF$13:$AF$62,MATCH($C2399,DATABASE!$AC$13:$AC$62,0))+2*DATABASE!$AF$62,IF(E2399="3x D11",INDEX(DATABASE!$AF$13:$AF$62,MATCH($C2399,DATABASE!$AC$13:$AC$62,0))+3*DATABASE!$AF$62,""))))</f>
        <v/>
      </c>
      <c r="E2399" s="38" t="str">
        <f>IF(AND($K2399="Y",$G2399&lt;&gt;"UNYIL",$F2399&lt;DATABASE!$O$8),"2x D11",IF(AND($K2399="Y",$G2399&lt;&gt;"UNYIL",$F2399&gt;=DATABASE!$O$8),"3x D11",""))</f>
        <v/>
      </c>
      <c r="F2399" s="9" t="str">
        <f>IF('DATA ACCURATE'!N2402&lt;&gt;"",'DATA ACCURATE'!N2402,"")</f>
        <v/>
      </c>
      <c r="G2399" t="str">
        <f>IF(F2399="","",IF(F2399&lt;=DATABASE!$I$8,"UNYIL",IF(F2399&lt;=DATABASE!$J$8,"KECIL",IF(F2399&lt;DATABASE!$K$8,"TANGGUNG",IF(F2399&gt;=DATABASE!$K$8,"BESAR","")))))</f>
        <v/>
      </c>
      <c r="H2399" s="16" t="str">
        <f>IF('DATA ACCURATE'!J2402&lt;&gt;"",'DATA ACCURATE'!J2402,"")</f>
        <v/>
      </c>
      <c r="I2399" s="35" t="str">
        <f>IF(B2399&lt;&gt;"",IFERROR(VLOOKUP(B2399,'DATA TIMBANGAN'!G:M,7,FALSE),VLOOKUP(B2399,'DATA TIMBANGAN'!G:M,7)),"")</f>
        <v/>
      </c>
      <c r="J2399" s="25" t="str">
        <f>IF(H2399&lt;&gt;"",IFERROR(INDEX(DATABASE!$Z$19:$Z$38,MATCH(DATEVALUE(H2399),DATABASE!$AA$19:$AA$38,0)),INDEX(DATABASE!$Z$12:$Z$18,MATCH(WEEKDAY(H2399,2),DATABASE!$AA$12:$AA$18,0))),"")</f>
        <v/>
      </c>
      <c r="K2399" s="25" t="str">
        <f>IF('DATA ACCURATE'!V2402&lt;&gt;"",'DATA ACCURATE'!V2402,"")</f>
        <v/>
      </c>
      <c r="L2399" s="80" t="str">
        <f>IF($H2399="","",IF(OR($J2399="LIBUR",AND($L2398="LIBUR",$O2398=$O2399)),"LIBUR",IF(AND(OR($L2398="LUAR JAM KERJA 1",$L2398="LUAR JAM KERJA 2"),OR(OR(AND($H2398=$H2399,AND(OR($I2399&gt;DATABASE!$J$3,$I2399&lt;DATABASE!$J$6),((DATEVALUE($H2399)+$I2399)-(DATEVALUE($H2398)+$I2398))&lt;DATABASE!$J$6)),AND($H2398=$H2399,$O2398=$O2399,OR($I2399&gt;DATABASE!$J$6,$I2399&lt;DATABASE!$J$3))),AND(($H2399-$H2398)=1,OR($I2399&lt;DATABASE!$I$6,((DATEVALUE($H2399)+$I2399)-(DATEVALUE($H2398)+$I2398))&lt;DATABASE!$J$6))),$A2399=$A2398),"LUAR JAM KERJA 2",IF(AND(OR(WEEKDAY($H2399,2)=1,WEEKDAY($H2399,2)=2,WEEKDAY($H2399,2)=3,WEEKDAY($H2399,2)=4,WEEKDAY($H2399,2)=5),$I2399&lt;=DATABASE!$J$3,$I2399&gt;=DATABASE!$I$3),"JAM KERJA",IF(AND(WEEKDAY($H2399,2)=6,$I2399&lt;=DATABASE!$J$4,$I2399&gt;=DATABASE!$I$4),"JAM KERJA","LUAR JAM KERJA 1")))))</f>
        <v/>
      </c>
      <c r="M2399" s="33" t="str">
        <f>IF('DATA ACCURATE'!T2402&lt;&gt;"",IF('DATA ACCURATE'!T2402&gt;100,'DATA ACCURATE'!T2402/10,'DATA ACCURATE'!T2402),"")</f>
        <v/>
      </c>
      <c r="N2399" t="str">
        <f>IF(M2399="","",IF(M2399&lt;=DATABASE!$I$9,"LOKAL",IF(M2399&lt;DATABASE!$J$9,"LUAR KOTA 1",IF($M2399&gt;=DATABASE!$J$9,"LUAR KOTA 2",""))))</f>
        <v/>
      </c>
      <c r="O2399" s="38" t="str">
        <f>IF('DATA ACCURATE'!L2402&lt;&gt;"",'DATA ACCURATE'!L2402,"")</f>
        <v/>
      </c>
      <c r="Q2399" s="38">
        <f t="shared" si="260"/>
        <v>0</v>
      </c>
      <c r="R2399" s="38">
        <f t="shared" si="260"/>
        <v>0</v>
      </c>
      <c r="S2399" s="38">
        <f t="shared" si="260"/>
        <v>0</v>
      </c>
      <c r="T2399" s="38">
        <f t="shared" si="258"/>
        <v>0</v>
      </c>
      <c r="U2399" s="38">
        <f t="shared" si="261"/>
        <v>0</v>
      </c>
      <c r="V2399" s="38">
        <f t="shared" si="261"/>
        <v>0</v>
      </c>
      <c r="W2399" s="38">
        <f t="shared" si="261"/>
        <v>0</v>
      </c>
      <c r="X2399" s="38">
        <f t="shared" si="262"/>
        <v>0</v>
      </c>
      <c r="Y2399" s="38">
        <f t="shared" si="262"/>
        <v>0</v>
      </c>
      <c r="Z2399" s="38">
        <f t="shared" si="262"/>
        <v>0</v>
      </c>
      <c r="AA2399" s="38">
        <f t="shared" si="259"/>
        <v>0</v>
      </c>
      <c r="AB2399" s="38">
        <f t="shared" si="263"/>
        <v>0</v>
      </c>
      <c r="AC2399" s="38">
        <f t="shared" si="264"/>
        <v>0</v>
      </c>
      <c r="AD2399" s="38" t="str">
        <f t="shared" si="265"/>
        <v>000000000000</v>
      </c>
    </row>
    <row r="2400" spans="1:30">
      <c r="A2400" s="9" t="str">
        <f>IF('DATA ACCURATE'!A2403&lt;&gt;"",'DATA ACCURATE'!A2403,"")</f>
        <v/>
      </c>
      <c r="B2400" s="9" t="str">
        <f>IF('DATA ACCURATE'!D2403&lt;&gt;"",'DATA ACCURATE'!D2403,"")</f>
        <v/>
      </c>
      <c r="C2400" s="38" t="str">
        <f>IF($AD2400="000000000000","",INDEX(DATABASE!$W$12:$W$71,MATCH($AD2400,DATABASE!$V$12:$V$71,0)))</f>
        <v/>
      </c>
      <c r="D2400" s="34" t="str">
        <f>IF(C2400="","",IF(E2400="",INDEX(DATABASE!$AF$13:$AF$62,MATCH($C2400,DATABASE!$AC$13:$AC$62,0)),IF(E2400="2x D11",INDEX(DATABASE!$AF$13:$AF$62,MATCH($C2400,DATABASE!$AC$13:$AC$62,0))+2*DATABASE!$AF$62,IF(E2400="3x D11",INDEX(DATABASE!$AF$13:$AF$62,MATCH($C2400,DATABASE!$AC$13:$AC$62,0))+3*DATABASE!$AF$62,""))))</f>
        <v/>
      </c>
      <c r="E2400" s="38" t="str">
        <f>IF(AND($K2400="Y",$G2400&lt;&gt;"UNYIL",$F2400&lt;DATABASE!$O$8),"2x D11",IF(AND($K2400="Y",$G2400&lt;&gt;"UNYIL",$F2400&gt;=DATABASE!$O$8),"3x D11",""))</f>
        <v/>
      </c>
      <c r="F2400" s="9" t="str">
        <f>IF('DATA ACCURATE'!N2403&lt;&gt;"",'DATA ACCURATE'!N2403,"")</f>
        <v/>
      </c>
      <c r="G2400" t="str">
        <f>IF(F2400="","",IF(F2400&lt;=DATABASE!$I$8,"UNYIL",IF(F2400&lt;=DATABASE!$J$8,"KECIL",IF(F2400&lt;DATABASE!$K$8,"TANGGUNG",IF(F2400&gt;=DATABASE!$K$8,"BESAR","")))))</f>
        <v/>
      </c>
      <c r="H2400" s="16" t="str">
        <f>IF('DATA ACCURATE'!J2403&lt;&gt;"",'DATA ACCURATE'!J2403,"")</f>
        <v/>
      </c>
      <c r="I2400" s="35" t="str">
        <f>IF(B2400&lt;&gt;"",IFERROR(VLOOKUP(B2400,'DATA TIMBANGAN'!G:M,7,FALSE),VLOOKUP(B2400,'DATA TIMBANGAN'!G:M,7)),"")</f>
        <v/>
      </c>
      <c r="J2400" s="25" t="str">
        <f>IF(H2400&lt;&gt;"",IFERROR(INDEX(DATABASE!$Z$19:$Z$38,MATCH(DATEVALUE(H2400),DATABASE!$AA$19:$AA$38,0)),INDEX(DATABASE!$Z$12:$Z$18,MATCH(WEEKDAY(H2400,2),DATABASE!$AA$12:$AA$18,0))),"")</f>
        <v/>
      </c>
      <c r="K2400" s="25" t="str">
        <f>IF('DATA ACCURATE'!V2403&lt;&gt;"",'DATA ACCURATE'!V2403,"")</f>
        <v/>
      </c>
      <c r="L2400" s="80" t="str">
        <f>IF($H2400="","",IF(OR($J2400="LIBUR",AND($L2399="LIBUR",$O2399=$O2400)),"LIBUR",IF(AND(OR($L2399="LUAR JAM KERJA 1",$L2399="LUAR JAM KERJA 2"),OR(OR(AND($H2399=$H2400,AND(OR($I2400&gt;DATABASE!$J$3,$I2400&lt;DATABASE!$J$6),((DATEVALUE($H2400)+$I2400)-(DATEVALUE($H2399)+$I2399))&lt;DATABASE!$J$6)),AND($H2399=$H2400,$O2399=$O2400,OR($I2400&gt;DATABASE!$J$6,$I2400&lt;DATABASE!$J$3))),AND(($H2400-$H2399)=1,OR($I2400&lt;DATABASE!$I$6,((DATEVALUE($H2400)+$I2400)-(DATEVALUE($H2399)+$I2399))&lt;DATABASE!$J$6))),$A2400=$A2399),"LUAR JAM KERJA 2",IF(AND(OR(WEEKDAY($H2400,2)=1,WEEKDAY($H2400,2)=2,WEEKDAY($H2400,2)=3,WEEKDAY($H2400,2)=4,WEEKDAY($H2400,2)=5),$I2400&lt;=DATABASE!$J$3,$I2400&gt;=DATABASE!$I$3),"JAM KERJA",IF(AND(WEEKDAY($H2400,2)=6,$I2400&lt;=DATABASE!$J$4,$I2400&gt;=DATABASE!$I$4),"JAM KERJA","LUAR JAM KERJA 1")))))</f>
        <v/>
      </c>
      <c r="M2400" s="33" t="str">
        <f>IF('DATA ACCURATE'!T2403&lt;&gt;"",IF('DATA ACCURATE'!T2403&gt;100,'DATA ACCURATE'!T2403/10,'DATA ACCURATE'!T2403),"")</f>
        <v/>
      </c>
      <c r="N2400" t="str">
        <f>IF(M2400="","",IF(M2400&lt;=DATABASE!$I$9,"LOKAL",IF(M2400&lt;DATABASE!$J$9,"LUAR KOTA 1",IF($M2400&gt;=DATABASE!$J$9,"LUAR KOTA 2",""))))</f>
        <v/>
      </c>
      <c r="O2400" s="38" t="str">
        <f>IF('DATA ACCURATE'!L2403&lt;&gt;"",'DATA ACCURATE'!L2403,"")</f>
        <v/>
      </c>
      <c r="Q2400" s="38">
        <f t="shared" si="260"/>
        <v>0</v>
      </c>
      <c r="R2400" s="38">
        <f t="shared" si="260"/>
        <v>0</v>
      </c>
      <c r="S2400" s="38">
        <f t="shared" si="260"/>
        <v>0</v>
      </c>
      <c r="T2400" s="38">
        <f t="shared" si="258"/>
        <v>0</v>
      </c>
      <c r="U2400" s="38">
        <f t="shared" si="261"/>
        <v>0</v>
      </c>
      <c r="V2400" s="38">
        <f t="shared" si="261"/>
        <v>0</v>
      </c>
      <c r="W2400" s="38">
        <f t="shared" si="261"/>
        <v>0</v>
      </c>
      <c r="X2400" s="38">
        <f t="shared" si="262"/>
        <v>0</v>
      </c>
      <c r="Y2400" s="38">
        <f t="shared" si="262"/>
        <v>0</v>
      </c>
      <c r="Z2400" s="38">
        <f t="shared" si="262"/>
        <v>0</v>
      </c>
      <c r="AA2400" s="38">
        <f t="shared" si="259"/>
        <v>0</v>
      </c>
      <c r="AB2400" s="38">
        <f t="shared" si="263"/>
        <v>0</v>
      </c>
      <c r="AC2400" s="38">
        <f t="shared" si="264"/>
        <v>0</v>
      </c>
      <c r="AD2400" s="38" t="str">
        <f t="shared" si="265"/>
        <v>000000000000</v>
      </c>
    </row>
    <row r="2401" spans="1:30">
      <c r="A2401" s="9" t="str">
        <f>IF('DATA ACCURATE'!A2404&lt;&gt;"",'DATA ACCURATE'!A2404,"")</f>
        <v/>
      </c>
      <c r="B2401" s="9" t="str">
        <f>IF('DATA ACCURATE'!D2404&lt;&gt;"",'DATA ACCURATE'!D2404,"")</f>
        <v/>
      </c>
      <c r="C2401" s="38" t="str">
        <f>IF($AD2401="000000000000","",INDEX(DATABASE!$W$12:$W$71,MATCH($AD2401,DATABASE!$V$12:$V$71,0)))</f>
        <v/>
      </c>
      <c r="D2401" s="34" t="str">
        <f>IF(C2401="","",IF(E2401="",INDEX(DATABASE!$AF$13:$AF$62,MATCH($C2401,DATABASE!$AC$13:$AC$62,0)),IF(E2401="2x D11",INDEX(DATABASE!$AF$13:$AF$62,MATCH($C2401,DATABASE!$AC$13:$AC$62,0))+2*DATABASE!$AF$62,IF(E2401="3x D11",INDEX(DATABASE!$AF$13:$AF$62,MATCH($C2401,DATABASE!$AC$13:$AC$62,0))+3*DATABASE!$AF$62,""))))</f>
        <v/>
      </c>
      <c r="E2401" s="38" t="str">
        <f>IF(AND($K2401="Y",$G2401&lt;&gt;"UNYIL",$F2401&lt;DATABASE!$O$8),"2x D11",IF(AND($K2401="Y",$G2401&lt;&gt;"UNYIL",$F2401&gt;=DATABASE!$O$8),"3x D11",""))</f>
        <v/>
      </c>
      <c r="F2401" s="9" t="str">
        <f>IF('DATA ACCURATE'!N2404&lt;&gt;"",'DATA ACCURATE'!N2404,"")</f>
        <v/>
      </c>
      <c r="G2401" t="str">
        <f>IF(F2401="","",IF(F2401&lt;=DATABASE!$I$8,"UNYIL",IF(F2401&lt;=DATABASE!$J$8,"KECIL",IF(F2401&lt;DATABASE!$K$8,"TANGGUNG",IF(F2401&gt;=DATABASE!$K$8,"BESAR","")))))</f>
        <v/>
      </c>
      <c r="H2401" s="16" t="str">
        <f>IF('DATA ACCURATE'!J2404&lt;&gt;"",'DATA ACCURATE'!J2404,"")</f>
        <v/>
      </c>
      <c r="I2401" s="35" t="str">
        <f>IF(B2401&lt;&gt;"",IFERROR(VLOOKUP(B2401,'DATA TIMBANGAN'!G:M,7,FALSE),VLOOKUP(B2401,'DATA TIMBANGAN'!G:M,7)),"")</f>
        <v/>
      </c>
      <c r="J2401" s="25" t="str">
        <f>IF(H2401&lt;&gt;"",IFERROR(INDEX(DATABASE!$Z$19:$Z$38,MATCH(DATEVALUE(H2401),DATABASE!$AA$19:$AA$38,0)),INDEX(DATABASE!$Z$12:$Z$18,MATCH(WEEKDAY(H2401,2),DATABASE!$AA$12:$AA$18,0))),"")</f>
        <v/>
      </c>
      <c r="K2401" s="25" t="str">
        <f>IF('DATA ACCURATE'!V2404&lt;&gt;"",'DATA ACCURATE'!V2404,"")</f>
        <v/>
      </c>
      <c r="L2401" s="80" t="str">
        <f>IF($H2401="","",IF(OR($J2401="LIBUR",AND($L2400="LIBUR",$O2400=$O2401)),"LIBUR",IF(AND(OR($L2400="LUAR JAM KERJA 1",$L2400="LUAR JAM KERJA 2"),OR(OR(AND($H2400=$H2401,AND(OR($I2401&gt;DATABASE!$J$3,$I2401&lt;DATABASE!$J$6),((DATEVALUE($H2401)+$I2401)-(DATEVALUE($H2400)+$I2400))&lt;DATABASE!$J$6)),AND($H2400=$H2401,$O2400=$O2401,OR($I2401&gt;DATABASE!$J$6,$I2401&lt;DATABASE!$J$3))),AND(($H2401-$H2400)=1,OR($I2401&lt;DATABASE!$I$6,((DATEVALUE($H2401)+$I2401)-(DATEVALUE($H2400)+$I2400))&lt;DATABASE!$J$6))),$A2401=$A2400),"LUAR JAM KERJA 2",IF(AND(OR(WEEKDAY($H2401,2)=1,WEEKDAY($H2401,2)=2,WEEKDAY($H2401,2)=3,WEEKDAY($H2401,2)=4,WEEKDAY($H2401,2)=5),$I2401&lt;=DATABASE!$J$3,$I2401&gt;=DATABASE!$I$3),"JAM KERJA",IF(AND(WEEKDAY($H2401,2)=6,$I2401&lt;=DATABASE!$J$4,$I2401&gt;=DATABASE!$I$4),"JAM KERJA","LUAR JAM KERJA 1")))))</f>
        <v/>
      </c>
      <c r="M2401" s="33" t="str">
        <f>IF('DATA ACCURATE'!T2404&lt;&gt;"",IF('DATA ACCURATE'!T2404&gt;100,'DATA ACCURATE'!T2404/10,'DATA ACCURATE'!T2404),"")</f>
        <v/>
      </c>
      <c r="N2401" t="str">
        <f>IF(M2401="","",IF(M2401&lt;=DATABASE!$I$9,"LOKAL",IF(M2401&lt;DATABASE!$J$9,"LUAR KOTA 1",IF($M2401&gt;=DATABASE!$J$9,"LUAR KOTA 2",""))))</f>
        <v/>
      </c>
      <c r="O2401" s="38" t="str">
        <f>IF('DATA ACCURATE'!L2404&lt;&gt;"",'DATA ACCURATE'!L2404,"")</f>
        <v/>
      </c>
      <c r="Q2401" s="38">
        <f t="shared" si="260"/>
        <v>0</v>
      </c>
      <c r="R2401" s="38">
        <f t="shared" si="260"/>
        <v>0</v>
      </c>
      <c r="S2401" s="38">
        <f t="shared" si="260"/>
        <v>0</v>
      </c>
      <c r="T2401" s="38">
        <f t="shared" si="258"/>
        <v>0</v>
      </c>
      <c r="U2401" s="38">
        <f t="shared" si="261"/>
        <v>0</v>
      </c>
      <c r="V2401" s="38">
        <f t="shared" si="261"/>
        <v>0</v>
      </c>
      <c r="W2401" s="38">
        <f t="shared" si="261"/>
        <v>0</v>
      </c>
      <c r="X2401" s="38">
        <f t="shared" si="262"/>
        <v>0</v>
      </c>
      <c r="Y2401" s="38">
        <f t="shared" si="262"/>
        <v>0</v>
      </c>
      <c r="Z2401" s="38">
        <f t="shared" si="262"/>
        <v>0</v>
      </c>
      <c r="AA2401" s="38">
        <f t="shared" si="259"/>
        <v>0</v>
      </c>
      <c r="AB2401" s="38">
        <f t="shared" si="263"/>
        <v>0</v>
      </c>
      <c r="AC2401" s="38">
        <f t="shared" si="264"/>
        <v>0</v>
      </c>
      <c r="AD2401" s="38" t="str">
        <f t="shared" si="265"/>
        <v>000000000000</v>
      </c>
    </row>
    <row r="2402" spans="1:30">
      <c r="A2402" s="9" t="str">
        <f>IF('DATA ACCURATE'!A2405&lt;&gt;"",'DATA ACCURATE'!A2405,"")</f>
        <v/>
      </c>
      <c r="B2402" s="9" t="str">
        <f>IF('DATA ACCURATE'!D2405&lt;&gt;"",'DATA ACCURATE'!D2405,"")</f>
        <v/>
      </c>
      <c r="C2402" s="38" t="str">
        <f>IF($AD2402="000000000000","",INDEX(DATABASE!$W$12:$W$71,MATCH($AD2402,DATABASE!$V$12:$V$71,0)))</f>
        <v/>
      </c>
      <c r="D2402" s="34" t="str">
        <f>IF(C2402="","",IF(E2402="",INDEX(DATABASE!$AF$13:$AF$62,MATCH($C2402,DATABASE!$AC$13:$AC$62,0)),IF(E2402="2x D11",INDEX(DATABASE!$AF$13:$AF$62,MATCH($C2402,DATABASE!$AC$13:$AC$62,0))+2*DATABASE!$AF$62,IF(E2402="3x D11",INDEX(DATABASE!$AF$13:$AF$62,MATCH($C2402,DATABASE!$AC$13:$AC$62,0))+3*DATABASE!$AF$62,""))))</f>
        <v/>
      </c>
      <c r="E2402" s="38" t="str">
        <f>IF(AND($K2402="Y",$G2402&lt;&gt;"UNYIL",$F2402&lt;DATABASE!$O$8),"2x D11",IF(AND($K2402="Y",$G2402&lt;&gt;"UNYIL",$F2402&gt;=DATABASE!$O$8),"3x D11",""))</f>
        <v/>
      </c>
      <c r="F2402" s="9" t="str">
        <f>IF('DATA ACCURATE'!N2405&lt;&gt;"",'DATA ACCURATE'!N2405,"")</f>
        <v/>
      </c>
      <c r="G2402" t="str">
        <f>IF(F2402="","",IF(F2402&lt;=DATABASE!$I$8,"UNYIL",IF(F2402&lt;=DATABASE!$J$8,"KECIL",IF(F2402&lt;DATABASE!$K$8,"TANGGUNG",IF(F2402&gt;=DATABASE!$K$8,"BESAR","")))))</f>
        <v/>
      </c>
      <c r="H2402" s="16" t="str">
        <f>IF('DATA ACCURATE'!J2405&lt;&gt;"",'DATA ACCURATE'!J2405,"")</f>
        <v/>
      </c>
      <c r="I2402" s="35" t="str">
        <f>IF(B2402&lt;&gt;"",IFERROR(VLOOKUP(B2402,'DATA TIMBANGAN'!G:M,7,FALSE),VLOOKUP(B2402,'DATA TIMBANGAN'!G:M,7)),"")</f>
        <v/>
      </c>
      <c r="J2402" s="25" t="str">
        <f>IF(H2402&lt;&gt;"",IFERROR(INDEX(DATABASE!$Z$19:$Z$38,MATCH(DATEVALUE(H2402),DATABASE!$AA$19:$AA$38,0)),INDEX(DATABASE!$Z$12:$Z$18,MATCH(WEEKDAY(H2402,2),DATABASE!$AA$12:$AA$18,0))),"")</f>
        <v/>
      </c>
      <c r="K2402" s="25" t="str">
        <f>IF('DATA ACCURATE'!V2405&lt;&gt;"",'DATA ACCURATE'!V2405,"")</f>
        <v/>
      </c>
      <c r="L2402" s="80" t="str">
        <f>IF($H2402="","",IF(OR($J2402="LIBUR",AND($L2401="LIBUR",$O2401=$O2402)),"LIBUR",IF(AND(OR($L2401="LUAR JAM KERJA 1",$L2401="LUAR JAM KERJA 2"),OR(OR(AND($H2401=$H2402,AND(OR($I2402&gt;DATABASE!$J$3,$I2402&lt;DATABASE!$J$6),((DATEVALUE($H2402)+$I2402)-(DATEVALUE($H2401)+$I2401))&lt;DATABASE!$J$6)),AND($H2401=$H2402,$O2401=$O2402,OR($I2402&gt;DATABASE!$J$6,$I2402&lt;DATABASE!$J$3))),AND(($H2402-$H2401)=1,OR($I2402&lt;DATABASE!$I$6,((DATEVALUE($H2402)+$I2402)-(DATEVALUE($H2401)+$I2401))&lt;DATABASE!$J$6))),$A2402=$A2401),"LUAR JAM KERJA 2",IF(AND(OR(WEEKDAY($H2402,2)=1,WEEKDAY($H2402,2)=2,WEEKDAY($H2402,2)=3,WEEKDAY($H2402,2)=4,WEEKDAY($H2402,2)=5),$I2402&lt;=DATABASE!$J$3,$I2402&gt;=DATABASE!$I$3),"JAM KERJA",IF(AND(WEEKDAY($H2402,2)=6,$I2402&lt;=DATABASE!$J$4,$I2402&gt;=DATABASE!$I$4),"JAM KERJA","LUAR JAM KERJA 1")))))</f>
        <v/>
      </c>
      <c r="M2402" s="33" t="str">
        <f>IF('DATA ACCURATE'!T2405&lt;&gt;"",IF('DATA ACCURATE'!T2405&gt;100,'DATA ACCURATE'!T2405/10,'DATA ACCURATE'!T2405),"")</f>
        <v/>
      </c>
      <c r="N2402" t="str">
        <f>IF(M2402="","",IF(M2402&lt;=DATABASE!$I$9,"LOKAL",IF(M2402&lt;DATABASE!$J$9,"LUAR KOTA 1",IF($M2402&gt;=DATABASE!$J$9,"LUAR KOTA 2",""))))</f>
        <v/>
      </c>
      <c r="O2402" s="38" t="str">
        <f>IF('DATA ACCURATE'!L2405&lt;&gt;"",'DATA ACCURATE'!L2405,"")</f>
        <v/>
      </c>
      <c r="Q2402" s="38">
        <f t="shared" si="260"/>
        <v>0</v>
      </c>
      <c r="R2402" s="38">
        <f t="shared" si="260"/>
        <v>0</v>
      </c>
      <c r="S2402" s="38">
        <f t="shared" si="260"/>
        <v>0</v>
      </c>
      <c r="T2402" s="38">
        <f t="shared" si="258"/>
        <v>0</v>
      </c>
      <c r="U2402" s="38">
        <f t="shared" si="261"/>
        <v>0</v>
      </c>
      <c r="V2402" s="38">
        <f t="shared" si="261"/>
        <v>0</v>
      </c>
      <c r="W2402" s="38">
        <f t="shared" si="261"/>
        <v>0</v>
      </c>
      <c r="X2402" s="38">
        <f t="shared" si="262"/>
        <v>0</v>
      </c>
      <c r="Y2402" s="38">
        <f t="shared" si="262"/>
        <v>0</v>
      </c>
      <c r="Z2402" s="38">
        <f t="shared" si="262"/>
        <v>0</v>
      </c>
      <c r="AA2402" s="38">
        <f t="shared" si="259"/>
        <v>0</v>
      </c>
      <c r="AB2402" s="38">
        <f t="shared" si="263"/>
        <v>0</v>
      </c>
      <c r="AC2402" s="38">
        <f t="shared" si="264"/>
        <v>0</v>
      </c>
      <c r="AD2402" s="38" t="str">
        <f t="shared" si="265"/>
        <v>000000000000</v>
      </c>
    </row>
    <row r="2403" spans="1:30">
      <c r="A2403" s="9" t="str">
        <f>IF('DATA ACCURATE'!A2406&lt;&gt;"",'DATA ACCURATE'!A2406,"")</f>
        <v/>
      </c>
      <c r="B2403" s="9" t="str">
        <f>IF('DATA ACCURATE'!D2406&lt;&gt;"",'DATA ACCURATE'!D2406,"")</f>
        <v/>
      </c>
      <c r="C2403" s="38" t="str">
        <f>IF($AD2403="000000000000","",INDEX(DATABASE!$W$12:$W$71,MATCH($AD2403,DATABASE!$V$12:$V$71,0)))</f>
        <v/>
      </c>
      <c r="D2403" s="34" t="str">
        <f>IF(C2403="","",IF(E2403="",INDEX(DATABASE!$AF$13:$AF$62,MATCH($C2403,DATABASE!$AC$13:$AC$62,0)),IF(E2403="2x D11",INDEX(DATABASE!$AF$13:$AF$62,MATCH($C2403,DATABASE!$AC$13:$AC$62,0))+2*DATABASE!$AF$62,IF(E2403="3x D11",INDEX(DATABASE!$AF$13:$AF$62,MATCH($C2403,DATABASE!$AC$13:$AC$62,0))+3*DATABASE!$AF$62,""))))</f>
        <v/>
      </c>
      <c r="E2403" s="38" t="str">
        <f>IF(AND($K2403="Y",$G2403&lt;&gt;"UNYIL",$F2403&lt;DATABASE!$O$8),"2x D11",IF(AND($K2403="Y",$G2403&lt;&gt;"UNYIL",$F2403&gt;=DATABASE!$O$8),"3x D11",""))</f>
        <v/>
      </c>
      <c r="F2403" s="9" t="str">
        <f>IF('DATA ACCURATE'!N2406&lt;&gt;"",'DATA ACCURATE'!N2406,"")</f>
        <v/>
      </c>
      <c r="G2403" t="str">
        <f>IF(F2403="","",IF(F2403&lt;=DATABASE!$I$8,"UNYIL",IF(F2403&lt;=DATABASE!$J$8,"KECIL",IF(F2403&lt;DATABASE!$K$8,"TANGGUNG",IF(F2403&gt;=DATABASE!$K$8,"BESAR","")))))</f>
        <v/>
      </c>
      <c r="H2403" s="16" t="str">
        <f>IF('DATA ACCURATE'!J2406&lt;&gt;"",'DATA ACCURATE'!J2406,"")</f>
        <v/>
      </c>
      <c r="I2403" s="35" t="str">
        <f>IF(B2403&lt;&gt;"",IFERROR(VLOOKUP(B2403,'DATA TIMBANGAN'!G:M,7,FALSE),VLOOKUP(B2403,'DATA TIMBANGAN'!G:M,7)),"")</f>
        <v/>
      </c>
      <c r="J2403" s="25" t="str">
        <f>IF(H2403&lt;&gt;"",IFERROR(INDEX(DATABASE!$Z$19:$Z$38,MATCH(DATEVALUE(H2403),DATABASE!$AA$19:$AA$38,0)),INDEX(DATABASE!$Z$12:$Z$18,MATCH(WEEKDAY(H2403,2),DATABASE!$AA$12:$AA$18,0))),"")</f>
        <v/>
      </c>
      <c r="K2403" s="25" t="str">
        <f>IF('DATA ACCURATE'!V2406&lt;&gt;"",'DATA ACCURATE'!V2406,"")</f>
        <v/>
      </c>
      <c r="L2403" s="80" t="str">
        <f>IF($H2403="","",IF(OR($J2403="LIBUR",AND($L2402="LIBUR",$O2402=$O2403)),"LIBUR",IF(AND(OR($L2402="LUAR JAM KERJA 1",$L2402="LUAR JAM KERJA 2"),OR(OR(AND($H2402=$H2403,AND(OR($I2403&gt;DATABASE!$J$3,$I2403&lt;DATABASE!$J$6),((DATEVALUE($H2403)+$I2403)-(DATEVALUE($H2402)+$I2402))&lt;DATABASE!$J$6)),AND($H2402=$H2403,$O2402=$O2403,OR($I2403&gt;DATABASE!$J$6,$I2403&lt;DATABASE!$J$3))),AND(($H2403-$H2402)=1,OR($I2403&lt;DATABASE!$I$6,((DATEVALUE($H2403)+$I2403)-(DATEVALUE($H2402)+$I2402))&lt;DATABASE!$J$6))),$A2403=$A2402),"LUAR JAM KERJA 2",IF(AND(OR(WEEKDAY($H2403,2)=1,WEEKDAY($H2403,2)=2,WEEKDAY($H2403,2)=3,WEEKDAY($H2403,2)=4,WEEKDAY($H2403,2)=5),$I2403&lt;=DATABASE!$J$3,$I2403&gt;=DATABASE!$I$3),"JAM KERJA",IF(AND(WEEKDAY($H2403,2)=6,$I2403&lt;=DATABASE!$J$4,$I2403&gt;=DATABASE!$I$4),"JAM KERJA","LUAR JAM KERJA 1")))))</f>
        <v/>
      </c>
      <c r="M2403" s="33" t="str">
        <f>IF('DATA ACCURATE'!T2406&lt;&gt;"",IF('DATA ACCURATE'!T2406&gt;100,'DATA ACCURATE'!T2406/10,'DATA ACCURATE'!T2406),"")</f>
        <v/>
      </c>
      <c r="N2403" t="str">
        <f>IF(M2403="","",IF(M2403&lt;=DATABASE!$I$9,"LOKAL",IF(M2403&lt;DATABASE!$J$9,"LUAR KOTA 1",IF($M2403&gt;=DATABASE!$J$9,"LUAR KOTA 2",""))))</f>
        <v/>
      </c>
      <c r="O2403" s="38" t="str">
        <f>IF('DATA ACCURATE'!L2406&lt;&gt;"",'DATA ACCURATE'!L2406,"")</f>
        <v/>
      </c>
      <c r="Q2403" s="38">
        <f t="shared" si="260"/>
        <v>0</v>
      </c>
      <c r="R2403" s="38">
        <f t="shared" si="260"/>
        <v>0</v>
      </c>
      <c r="S2403" s="38">
        <f t="shared" si="260"/>
        <v>0</v>
      </c>
      <c r="T2403" s="38">
        <f t="shared" si="258"/>
        <v>0</v>
      </c>
      <c r="U2403" s="38">
        <f t="shared" si="261"/>
        <v>0</v>
      </c>
      <c r="V2403" s="38">
        <f t="shared" si="261"/>
        <v>0</v>
      </c>
      <c r="W2403" s="38">
        <f t="shared" si="261"/>
        <v>0</v>
      </c>
      <c r="X2403" s="38">
        <f t="shared" si="262"/>
        <v>0</v>
      </c>
      <c r="Y2403" s="38">
        <f t="shared" si="262"/>
        <v>0</v>
      </c>
      <c r="Z2403" s="38">
        <f t="shared" si="262"/>
        <v>0</v>
      </c>
      <c r="AA2403" s="38">
        <f t="shared" si="259"/>
        <v>0</v>
      </c>
      <c r="AB2403" s="38">
        <f t="shared" si="263"/>
        <v>0</v>
      </c>
      <c r="AC2403" s="38">
        <f t="shared" si="264"/>
        <v>0</v>
      </c>
      <c r="AD2403" s="38" t="str">
        <f t="shared" si="265"/>
        <v>000000000000</v>
      </c>
    </row>
    <row r="2404" spans="1:30">
      <c r="A2404" s="9" t="str">
        <f>IF('DATA ACCURATE'!A2407&lt;&gt;"",'DATA ACCURATE'!A2407,"")</f>
        <v/>
      </c>
      <c r="B2404" s="9" t="str">
        <f>IF('DATA ACCURATE'!D2407&lt;&gt;"",'DATA ACCURATE'!D2407,"")</f>
        <v/>
      </c>
      <c r="C2404" s="38" t="str">
        <f>IF($AD2404="000000000000","",INDEX(DATABASE!$W$12:$W$71,MATCH($AD2404,DATABASE!$V$12:$V$71,0)))</f>
        <v/>
      </c>
      <c r="D2404" s="34" t="str">
        <f>IF(C2404="","",IF(E2404="",INDEX(DATABASE!$AF$13:$AF$62,MATCH($C2404,DATABASE!$AC$13:$AC$62,0)),IF(E2404="2x D11",INDEX(DATABASE!$AF$13:$AF$62,MATCH($C2404,DATABASE!$AC$13:$AC$62,0))+2*DATABASE!$AF$62,IF(E2404="3x D11",INDEX(DATABASE!$AF$13:$AF$62,MATCH($C2404,DATABASE!$AC$13:$AC$62,0))+3*DATABASE!$AF$62,""))))</f>
        <v/>
      </c>
      <c r="E2404" s="38" t="str">
        <f>IF(AND($K2404="Y",$G2404&lt;&gt;"UNYIL",$F2404&lt;DATABASE!$O$8),"2x D11",IF(AND($K2404="Y",$G2404&lt;&gt;"UNYIL",$F2404&gt;=DATABASE!$O$8),"3x D11",""))</f>
        <v/>
      </c>
      <c r="F2404" s="9" t="str">
        <f>IF('DATA ACCURATE'!N2407&lt;&gt;"",'DATA ACCURATE'!N2407,"")</f>
        <v/>
      </c>
      <c r="G2404" t="str">
        <f>IF(F2404="","",IF(F2404&lt;=DATABASE!$I$8,"UNYIL",IF(F2404&lt;=DATABASE!$J$8,"KECIL",IF(F2404&lt;DATABASE!$K$8,"TANGGUNG",IF(F2404&gt;=DATABASE!$K$8,"BESAR","")))))</f>
        <v/>
      </c>
      <c r="H2404" s="16" t="str">
        <f>IF('DATA ACCURATE'!J2407&lt;&gt;"",'DATA ACCURATE'!J2407,"")</f>
        <v/>
      </c>
      <c r="I2404" s="35" t="str">
        <f>IF(B2404&lt;&gt;"",IFERROR(VLOOKUP(B2404,'DATA TIMBANGAN'!G:M,7,FALSE),VLOOKUP(B2404,'DATA TIMBANGAN'!G:M,7)),"")</f>
        <v/>
      </c>
      <c r="J2404" s="25" t="str">
        <f>IF(H2404&lt;&gt;"",IFERROR(INDEX(DATABASE!$Z$19:$Z$38,MATCH(DATEVALUE(H2404),DATABASE!$AA$19:$AA$38,0)),INDEX(DATABASE!$Z$12:$Z$18,MATCH(WEEKDAY(H2404,2),DATABASE!$AA$12:$AA$18,0))),"")</f>
        <v/>
      </c>
      <c r="K2404" s="25" t="str">
        <f>IF('DATA ACCURATE'!V2407&lt;&gt;"",'DATA ACCURATE'!V2407,"")</f>
        <v/>
      </c>
      <c r="L2404" s="80" t="str">
        <f>IF($H2404="","",IF(OR($J2404="LIBUR",AND($L2403="LIBUR",$O2403=$O2404)),"LIBUR",IF(AND(OR($L2403="LUAR JAM KERJA 1",$L2403="LUAR JAM KERJA 2"),OR(OR(AND($H2403=$H2404,AND(OR($I2404&gt;DATABASE!$J$3,$I2404&lt;DATABASE!$J$6),((DATEVALUE($H2404)+$I2404)-(DATEVALUE($H2403)+$I2403))&lt;DATABASE!$J$6)),AND($H2403=$H2404,$O2403=$O2404,OR($I2404&gt;DATABASE!$J$6,$I2404&lt;DATABASE!$J$3))),AND(($H2404-$H2403)=1,OR($I2404&lt;DATABASE!$I$6,((DATEVALUE($H2404)+$I2404)-(DATEVALUE($H2403)+$I2403))&lt;DATABASE!$J$6))),$A2404=$A2403),"LUAR JAM KERJA 2",IF(AND(OR(WEEKDAY($H2404,2)=1,WEEKDAY($H2404,2)=2,WEEKDAY($H2404,2)=3,WEEKDAY($H2404,2)=4,WEEKDAY($H2404,2)=5),$I2404&lt;=DATABASE!$J$3,$I2404&gt;=DATABASE!$I$3),"JAM KERJA",IF(AND(WEEKDAY($H2404,2)=6,$I2404&lt;=DATABASE!$J$4,$I2404&gt;=DATABASE!$I$4),"JAM KERJA","LUAR JAM KERJA 1")))))</f>
        <v/>
      </c>
      <c r="M2404" s="33" t="str">
        <f>IF('DATA ACCURATE'!T2407&lt;&gt;"",IF('DATA ACCURATE'!T2407&gt;100,'DATA ACCURATE'!T2407/10,'DATA ACCURATE'!T2407),"")</f>
        <v/>
      </c>
      <c r="N2404" t="str">
        <f>IF(M2404="","",IF(M2404&lt;=DATABASE!$I$9,"LOKAL",IF(M2404&lt;DATABASE!$J$9,"LUAR KOTA 1",IF($M2404&gt;=DATABASE!$J$9,"LUAR KOTA 2",""))))</f>
        <v/>
      </c>
      <c r="O2404" s="38" t="str">
        <f>IF('DATA ACCURATE'!L2407&lt;&gt;"",'DATA ACCURATE'!L2407,"")</f>
        <v/>
      </c>
      <c r="Q2404" s="38">
        <f t="shared" si="260"/>
        <v>0</v>
      </c>
      <c r="R2404" s="38">
        <f t="shared" si="260"/>
        <v>0</v>
      </c>
      <c r="S2404" s="38">
        <f t="shared" si="260"/>
        <v>0</v>
      </c>
      <c r="T2404" s="38">
        <f t="shared" si="258"/>
        <v>0</v>
      </c>
      <c r="U2404" s="38">
        <f t="shared" si="261"/>
        <v>0</v>
      </c>
      <c r="V2404" s="38">
        <f t="shared" si="261"/>
        <v>0</v>
      </c>
      <c r="W2404" s="38">
        <f t="shared" si="261"/>
        <v>0</v>
      </c>
      <c r="X2404" s="38">
        <f t="shared" si="262"/>
        <v>0</v>
      </c>
      <c r="Y2404" s="38">
        <f t="shared" si="262"/>
        <v>0</v>
      </c>
      <c r="Z2404" s="38">
        <f t="shared" si="262"/>
        <v>0</v>
      </c>
      <c r="AA2404" s="38">
        <f t="shared" si="259"/>
        <v>0</v>
      </c>
      <c r="AB2404" s="38">
        <f t="shared" si="263"/>
        <v>0</v>
      </c>
      <c r="AC2404" s="38">
        <f t="shared" si="264"/>
        <v>0</v>
      </c>
      <c r="AD2404" s="38" t="str">
        <f t="shared" si="265"/>
        <v>000000000000</v>
      </c>
    </row>
    <row r="2405" spans="1:30">
      <c r="A2405" s="9" t="str">
        <f>IF('DATA ACCURATE'!A2408&lt;&gt;"",'DATA ACCURATE'!A2408,"")</f>
        <v/>
      </c>
      <c r="B2405" s="9" t="str">
        <f>IF('DATA ACCURATE'!D2408&lt;&gt;"",'DATA ACCURATE'!D2408,"")</f>
        <v/>
      </c>
      <c r="C2405" s="38" t="str">
        <f>IF($AD2405="000000000000","",INDEX(DATABASE!$W$12:$W$71,MATCH($AD2405,DATABASE!$V$12:$V$71,0)))</f>
        <v/>
      </c>
      <c r="D2405" s="34" t="str">
        <f>IF(C2405="","",IF(E2405="",INDEX(DATABASE!$AF$13:$AF$62,MATCH($C2405,DATABASE!$AC$13:$AC$62,0)),IF(E2405="2x D11",INDEX(DATABASE!$AF$13:$AF$62,MATCH($C2405,DATABASE!$AC$13:$AC$62,0))+2*DATABASE!$AF$62,IF(E2405="3x D11",INDEX(DATABASE!$AF$13:$AF$62,MATCH($C2405,DATABASE!$AC$13:$AC$62,0))+3*DATABASE!$AF$62,""))))</f>
        <v/>
      </c>
      <c r="E2405" s="38" t="str">
        <f>IF(AND($K2405="Y",$G2405&lt;&gt;"UNYIL",$F2405&lt;DATABASE!$O$8),"2x D11",IF(AND($K2405="Y",$G2405&lt;&gt;"UNYIL",$F2405&gt;=DATABASE!$O$8),"3x D11",""))</f>
        <v/>
      </c>
      <c r="F2405" s="9" t="str">
        <f>IF('DATA ACCURATE'!N2408&lt;&gt;"",'DATA ACCURATE'!N2408,"")</f>
        <v/>
      </c>
      <c r="G2405" t="str">
        <f>IF(F2405="","",IF(F2405&lt;=DATABASE!$I$8,"UNYIL",IF(F2405&lt;=DATABASE!$J$8,"KECIL",IF(F2405&lt;DATABASE!$K$8,"TANGGUNG",IF(F2405&gt;=DATABASE!$K$8,"BESAR","")))))</f>
        <v/>
      </c>
      <c r="H2405" s="16" t="str">
        <f>IF('DATA ACCURATE'!J2408&lt;&gt;"",'DATA ACCURATE'!J2408,"")</f>
        <v/>
      </c>
      <c r="I2405" s="35" t="str">
        <f>IF(B2405&lt;&gt;"",IFERROR(VLOOKUP(B2405,'DATA TIMBANGAN'!G:M,7,FALSE),VLOOKUP(B2405,'DATA TIMBANGAN'!G:M,7)),"")</f>
        <v/>
      </c>
      <c r="J2405" s="25" t="str">
        <f>IF(H2405&lt;&gt;"",IFERROR(INDEX(DATABASE!$Z$19:$Z$38,MATCH(DATEVALUE(H2405),DATABASE!$AA$19:$AA$38,0)),INDEX(DATABASE!$Z$12:$Z$18,MATCH(WEEKDAY(H2405,2),DATABASE!$AA$12:$AA$18,0))),"")</f>
        <v/>
      </c>
      <c r="K2405" s="25" t="str">
        <f>IF('DATA ACCURATE'!V2408&lt;&gt;"",'DATA ACCURATE'!V2408,"")</f>
        <v/>
      </c>
      <c r="L2405" s="80" t="str">
        <f>IF($H2405="","",IF(OR($J2405="LIBUR",AND($L2404="LIBUR",$O2404=$O2405)),"LIBUR",IF(AND(OR($L2404="LUAR JAM KERJA 1",$L2404="LUAR JAM KERJA 2"),OR(OR(AND($H2404=$H2405,AND(OR($I2405&gt;DATABASE!$J$3,$I2405&lt;DATABASE!$J$6),((DATEVALUE($H2405)+$I2405)-(DATEVALUE($H2404)+$I2404))&lt;DATABASE!$J$6)),AND($H2404=$H2405,$O2404=$O2405,OR($I2405&gt;DATABASE!$J$6,$I2405&lt;DATABASE!$J$3))),AND(($H2405-$H2404)=1,OR($I2405&lt;DATABASE!$I$6,((DATEVALUE($H2405)+$I2405)-(DATEVALUE($H2404)+$I2404))&lt;DATABASE!$J$6))),$A2405=$A2404),"LUAR JAM KERJA 2",IF(AND(OR(WEEKDAY($H2405,2)=1,WEEKDAY($H2405,2)=2,WEEKDAY($H2405,2)=3,WEEKDAY($H2405,2)=4,WEEKDAY($H2405,2)=5),$I2405&lt;=DATABASE!$J$3,$I2405&gt;=DATABASE!$I$3),"JAM KERJA",IF(AND(WEEKDAY($H2405,2)=6,$I2405&lt;=DATABASE!$J$4,$I2405&gt;=DATABASE!$I$4),"JAM KERJA","LUAR JAM KERJA 1")))))</f>
        <v/>
      </c>
      <c r="M2405" s="33" t="str">
        <f>IF('DATA ACCURATE'!T2408&lt;&gt;"",IF('DATA ACCURATE'!T2408&gt;100,'DATA ACCURATE'!T2408/10,'DATA ACCURATE'!T2408),"")</f>
        <v/>
      </c>
      <c r="N2405" t="str">
        <f>IF(M2405="","",IF(M2405&lt;=DATABASE!$I$9,"LOKAL",IF(M2405&lt;DATABASE!$J$9,"LUAR KOTA 1",IF($M2405&gt;=DATABASE!$J$9,"LUAR KOTA 2",""))))</f>
        <v/>
      </c>
      <c r="O2405" s="38" t="str">
        <f>IF('DATA ACCURATE'!L2408&lt;&gt;"",'DATA ACCURATE'!L2408,"")</f>
        <v/>
      </c>
      <c r="Q2405" s="38">
        <f t="shared" si="260"/>
        <v>0</v>
      </c>
      <c r="R2405" s="38">
        <f t="shared" si="260"/>
        <v>0</v>
      </c>
      <c r="S2405" s="38">
        <f t="shared" si="260"/>
        <v>0</v>
      </c>
      <c r="T2405" s="38">
        <f t="shared" si="258"/>
        <v>0</v>
      </c>
      <c r="U2405" s="38">
        <f t="shared" si="261"/>
        <v>0</v>
      </c>
      <c r="V2405" s="38">
        <f t="shared" si="261"/>
        <v>0</v>
      </c>
      <c r="W2405" s="38">
        <f t="shared" si="261"/>
        <v>0</v>
      </c>
      <c r="X2405" s="38">
        <f t="shared" si="262"/>
        <v>0</v>
      </c>
      <c r="Y2405" s="38">
        <f t="shared" si="262"/>
        <v>0</v>
      </c>
      <c r="Z2405" s="38">
        <f t="shared" si="262"/>
        <v>0</v>
      </c>
      <c r="AA2405" s="38">
        <f t="shared" si="259"/>
        <v>0</v>
      </c>
      <c r="AB2405" s="38">
        <f t="shared" si="263"/>
        <v>0</v>
      </c>
      <c r="AC2405" s="38">
        <f t="shared" si="264"/>
        <v>0</v>
      </c>
      <c r="AD2405" s="38" t="str">
        <f t="shared" si="265"/>
        <v>000000000000</v>
      </c>
    </row>
    <row r="2406" spans="1:30">
      <c r="A2406" s="9" t="str">
        <f>IF('DATA ACCURATE'!A2409&lt;&gt;"",'DATA ACCURATE'!A2409,"")</f>
        <v/>
      </c>
      <c r="B2406" s="9" t="str">
        <f>IF('DATA ACCURATE'!D2409&lt;&gt;"",'DATA ACCURATE'!D2409,"")</f>
        <v/>
      </c>
      <c r="C2406" s="38" t="str">
        <f>IF($AD2406="000000000000","",INDEX(DATABASE!$W$12:$W$71,MATCH($AD2406,DATABASE!$V$12:$V$71,0)))</f>
        <v/>
      </c>
      <c r="D2406" s="34" t="str">
        <f>IF(C2406="","",IF(E2406="",INDEX(DATABASE!$AF$13:$AF$62,MATCH($C2406,DATABASE!$AC$13:$AC$62,0)),IF(E2406="2x D11",INDEX(DATABASE!$AF$13:$AF$62,MATCH($C2406,DATABASE!$AC$13:$AC$62,0))+2*DATABASE!$AF$62,IF(E2406="3x D11",INDEX(DATABASE!$AF$13:$AF$62,MATCH($C2406,DATABASE!$AC$13:$AC$62,0))+3*DATABASE!$AF$62,""))))</f>
        <v/>
      </c>
      <c r="E2406" s="38" t="str">
        <f>IF(AND($K2406="Y",$G2406&lt;&gt;"UNYIL",$F2406&lt;DATABASE!$O$8),"2x D11",IF(AND($K2406="Y",$G2406&lt;&gt;"UNYIL",$F2406&gt;=DATABASE!$O$8),"3x D11",""))</f>
        <v/>
      </c>
      <c r="F2406" s="9" t="str">
        <f>IF('DATA ACCURATE'!N2409&lt;&gt;"",'DATA ACCURATE'!N2409,"")</f>
        <v/>
      </c>
      <c r="G2406" t="str">
        <f>IF(F2406="","",IF(F2406&lt;=DATABASE!$I$8,"UNYIL",IF(F2406&lt;=DATABASE!$J$8,"KECIL",IF(F2406&lt;DATABASE!$K$8,"TANGGUNG",IF(F2406&gt;=DATABASE!$K$8,"BESAR","")))))</f>
        <v/>
      </c>
      <c r="H2406" s="16" t="str">
        <f>IF('DATA ACCURATE'!J2409&lt;&gt;"",'DATA ACCURATE'!J2409,"")</f>
        <v/>
      </c>
      <c r="I2406" s="35" t="str">
        <f>IF(B2406&lt;&gt;"",IFERROR(VLOOKUP(B2406,'DATA TIMBANGAN'!G:M,7,FALSE),VLOOKUP(B2406,'DATA TIMBANGAN'!G:M,7)),"")</f>
        <v/>
      </c>
      <c r="J2406" s="25" t="str">
        <f>IF(H2406&lt;&gt;"",IFERROR(INDEX(DATABASE!$Z$19:$Z$38,MATCH(DATEVALUE(H2406),DATABASE!$AA$19:$AA$38,0)),INDEX(DATABASE!$Z$12:$Z$18,MATCH(WEEKDAY(H2406,2),DATABASE!$AA$12:$AA$18,0))),"")</f>
        <v/>
      </c>
      <c r="K2406" s="25" t="str">
        <f>IF('DATA ACCURATE'!V2409&lt;&gt;"",'DATA ACCURATE'!V2409,"")</f>
        <v/>
      </c>
      <c r="L2406" s="80" t="str">
        <f>IF($H2406="","",IF(OR($J2406="LIBUR",AND($L2405="LIBUR",$O2405=$O2406)),"LIBUR",IF(AND(OR($L2405="LUAR JAM KERJA 1",$L2405="LUAR JAM KERJA 2"),OR(OR(AND($H2405=$H2406,AND(OR($I2406&gt;DATABASE!$J$3,$I2406&lt;DATABASE!$J$6),((DATEVALUE($H2406)+$I2406)-(DATEVALUE($H2405)+$I2405))&lt;DATABASE!$J$6)),AND($H2405=$H2406,$O2405=$O2406,OR($I2406&gt;DATABASE!$J$6,$I2406&lt;DATABASE!$J$3))),AND(($H2406-$H2405)=1,OR($I2406&lt;DATABASE!$I$6,((DATEVALUE($H2406)+$I2406)-(DATEVALUE($H2405)+$I2405))&lt;DATABASE!$J$6))),$A2406=$A2405),"LUAR JAM KERJA 2",IF(AND(OR(WEEKDAY($H2406,2)=1,WEEKDAY($H2406,2)=2,WEEKDAY($H2406,2)=3,WEEKDAY($H2406,2)=4,WEEKDAY($H2406,2)=5),$I2406&lt;=DATABASE!$J$3,$I2406&gt;=DATABASE!$I$3),"JAM KERJA",IF(AND(WEEKDAY($H2406,2)=6,$I2406&lt;=DATABASE!$J$4,$I2406&gt;=DATABASE!$I$4),"JAM KERJA","LUAR JAM KERJA 1")))))</f>
        <v/>
      </c>
      <c r="M2406" s="33" t="str">
        <f>IF('DATA ACCURATE'!T2409&lt;&gt;"",IF('DATA ACCURATE'!T2409&gt;100,'DATA ACCURATE'!T2409/10,'DATA ACCURATE'!T2409),"")</f>
        <v/>
      </c>
      <c r="N2406" t="str">
        <f>IF(M2406="","",IF(M2406&lt;=DATABASE!$I$9,"LOKAL",IF(M2406&lt;DATABASE!$J$9,"LUAR KOTA 1",IF($M2406&gt;=DATABASE!$J$9,"LUAR KOTA 2",""))))</f>
        <v/>
      </c>
      <c r="O2406" s="38" t="str">
        <f>IF('DATA ACCURATE'!L2409&lt;&gt;"",'DATA ACCURATE'!L2409,"")</f>
        <v/>
      </c>
      <c r="Q2406" s="38">
        <f t="shared" si="260"/>
        <v>0</v>
      </c>
      <c r="R2406" s="38">
        <f t="shared" si="260"/>
        <v>0</v>
      </c>
      <c r="S2406" s="38">
        <f t="shared" si="260"/>
        <v>0</v>
      </c>
      <c r="T2406" s="38">
        <f t="shared" si="258"/>
        <v>0</v>
      </c>
      <c r="U2406" s="38">
        <f t="shared" si="261"/>
        <v>0</v>
      </c>
      <c r="V2406" s="38">
        <f t="shared" si="261"/>
        <v>0</v>
      </c>
      <c r="W2406" s="38">
        <f t="shared" si="261"/>
        <v>0</v>
      </c>
      <c r="X2406" s="38">
        <f t="shared" si="262"/>
        <v>0</v>
      </c>
      <c r="Y2406" s="38">
        <f t="shared" si="262"/>
        <v>0</v>
      </c>
      <c r="Z2406" s="38">
        <f t="shared" si="262"/>
        <v>0</v>
      </c>
      <c r="AA2406" s="38">
        <f t="shared" si="259"/>
        <v>0</v>
      </c>
      <c r="AB2406" s="38">
        <f t="shared" si="263"/>
        <v>0</v>
      </c>
      <c r="AC2406" s="38">
        <f t="shared" si="264"/>
        <v>0</v>
      </c>
      <c r="AD2406" s="38" t="str">
        <f t="shared" si="265"/>
        <v>000000000000</v>
      </c>
    </row>
    <row r="2407" spans="1:30">
      <c r="A2407" s="9" t="str">
        <f>IF('DATA ACCURATE'!A2410&lt;&gt;"",'DATA ACCURATE'!A2410,"")</f>
        <v/>
      </c>
      <c r="B2407" s="9" t="str">
        <f>IF('DATA ACCURATE'!D2410&lt;&gt;"",'DATA ACCURATE'!D2410,"")</f>
        <v/>
      </c>
      <c r="C2407" s="38" t="str">
        <f>IF($AD2407="000000000000","",INDEX(DATABASE!$W$12:$W$71,MATCH($AD2407,DATABASE!$V$12:$V$71,0)))</f>
        <v/>
      </c>
      <c r="D2407" s="34" t="str">
        <f>IF(C2407="","",IF(E2407="",INDEX(DATABASE!$AF$13:$AF$62,MATCH($C2407,DATABASE!$AC$13:$AC$62,0)),IF(E2407="2x D11",INDEX(DATABASE!$AF$13:$AF$62,MATCH($C2407,DATABASE!$AC$13:$AC$62,0))+2*DATABASE!$AF$62,IF(E2407="3x D11",INDEX(DATABASE!$AF$13:$AF$62,MATCH($C2407,DATABASE!$AC$13:$AC$62,0))+3*DATABASE!$AF$62,""))))</f>
        <v/>
      </c>
      <c r="E2407" s="38" t="str">
        <f>IF(AND($K2407="Y",$G2407&lt;&gt;"UNYIL",$F2407&lt;DATABASE!$O$8),"2x D11",IF(AND($K2407="Y",$G2407&lt;&gt;"UNYIL",$F2407&gt;=DATABASE!$O$8),"3x D11",""))</f>
        <v/>
      </c>
      <c r="F2407" s="9" t="str">
        <f>IF('DATA ACCURATE'!N2410&lt;&gt;"",'DATA ACCURATE'!N2410,"")</f>
        <v/>
      </c>
      <c r="G2407" t="str">
        <f>IF(F2407="","",IF(F2407&lt;=DATABASE!$I$8,"UNYIL",IF(F2407&lt;=DATABASE!$J$8,"KECIL",IF(F2407&lt;DATABASE!$K$8,"TANGGUNG",IF(F2407&gt;=DATABASE!$K$8,"BESAR","")))))</f>
        <v/>
      </c>
      <c r="H2407" s="16" t="str">
        <f>IF('DATA ACCURATE'!J2410&lt;&gt;"",'DATA ACCURATE'!J2410,"")</f>
        <v/>
      </c>
      <c r="I2407" s="35" t="str">
        <f>IF(B2407&lt;&gt;"",IFERROR(VLOOKUP(B2407,'DATA TIMBANGAN'!G:M,7,FALSE),VLOOKUP(B2407,'DATA TIMBANGAN'!G:M,7)),"")</f>
        <v/>
      </c>
      <c r="J2407" s="25" t="str">
        <f>IF(H2407&lt;&gt;"",IFERROR(INDEX(DATABASE!$Z$19:$Z$38,MATCH(DATEVALUE(H2407),DATABASE!$AA$19:$AA$38,0)),INDEX(DATABASE!$Z$12:$Z$18,MATCH(WEEKDAY(H2407,2),DATABASE!$AA$12:$AA$18,0))),"")</f>
        <v/>
      </c>
      <c r="K2407" s="25" t="str">
        <f>IF('DATA ACCURATE'!V2410&lt;&gt;"",'DATA ACCURATE'!V2410,"")</f>
        <v/>
      </c>
      <c r="L2407" s="80" t="str">
        <f>IF($H2407="","",IF(OR($J2407="LIBUR",AND($L2406="LIBUR",$O2406=$O2407)),"LIBUR",IF(AND(OR($L2406="LUAR JAM KERJA 1",$L2406="LUAR JAM KERJA 2"),OR(OR(AND($H2406=$H2407,AND(OR($I2407&gt;DATABASE!$J$3,$I2407&lt;DATABASE!$J$6),((DATEVALUE($H2407)+$I2407)-(DATEVALUE($H2406)+$I2406))&lt;DATABASE!$J$6)),AND($H2406=$H2407,$O2406=$O2407,OR($I2407&gt;DATABASE!$J$6,$I2407&lt;DATABASE!$J$3))),AND(($H2407-$H2406)=1,OR($I2407&lt;DATABASE!$I$6,((DATEVALUE($H2407)+$I2407)-(DATEVALUE($H2406)+$I2406))&lt;DATABASE!$J$6))),$A2407=$A2406),"LUAR JAM KERJA 2",IF(AND(OR(WEEKDAY($H2407,2)=1,WEEKDAY($H2407,2)=2,WEEKDAY($H2407,2)=3,WEEKDAY($H2407,2)=4,WEEKDAY($H2407,2)=5),$I2407&lt;=DATABASE!$J$3,$I2407&gt;=DATABASE!$I$3),"JAM KERJA",IF(AND(WEEKDAY($H2407,2)=6,$I2407&lt;=DATABASE!$J$4,$I2407&gt;=DATABASE!$I$4),"JAM KERJA","LUAR JAM KERJA 1")))))</f>
        <v/>
      </c>
      <c r="M2407" s="33" t="str">
        <f>IF('DATA ACCURATE'!T2410&lt;&gt;"",IF('DATA ACCURATE'!T2410&gt;100,'DATA ACCURATE'!T2410/10,'DATA ACCURATE'!T2410),"")</f>
        <v/>
      </c>
      <c r="N2407" t="str">
        <f>IF(M2407="","",IF(M2407&lt;=DATABASE!$I$9,"LOKAL",IF(M2407&lt;DATABASE!$J$9,"LUAR KOTA 1",IF($M2407&gt;=DATABASE!$J$9,"LUAR KOTA 2",""))))</f>
        <v/>
      </c>
      <c r="O2407" s="38" t="str">
        <f>IF('DATA ACCURATE'!L2410&lt;&gt;"",'DATA ACCURATE'!L2410,"")</f>
        <v/>
      </c>
      <c r="Q2407" s="38">
        <f t="shared" si="260"/>
        <v>0</v>
      </c>
      <c r="R2407" s="38">
        <f t="shared" si="260"/>
        <v>0</v>
      </c>
      <c r="S2407" s="38">
        <f t="shared" si="260"/>
        <v>0</v>
      </c>
      <c r="T2407" s="38">
        <f t="shared" si="258"/>
        <v>0</v>
      </c>
      <c r="U2407" s="38">
        <f t="shared" si="261"/>
        <v>0</v>
      </c>
      <c r="V2407" s="38">
        <f t="shared" si="261"/>
        <v>0</v>
      </c>
      <c r="W2407" s="38">
        <f t="shared" si="261"/>
        <v>0</v>
      </c>
      <c r="X2407" s="38">
        <f t="shared" si="262"/>
        <v>0</v>
      </c>
      <c r="Y2407" s="38">
        <f t="shared" si="262"/>
        <v>0</v>
      </c>
      <c r="Z2407" s="38">
        <f t="shared" si="262"/>
        <v>0</v>
      </c>
      <c r="AA2407" s="38">
        <f t="shared" si="259"/>
        <v>0</v>
      </c>
      <c r="AB2407" s="38">
        <f t="shared" si="263"/>
        <v>0</v>
      </c>
      <c r="AC2407" s="38">
        <f t="shared" si="264"/>
        <v>0</v>
      </c>
      <c r="AD2407" s="38" t="str">
        <f t="shared" si="265"/>
        <v>000000000000</v>
      </c>
    </row>
    <row r="2408" spans="1:30">
      <c r="A2408" s="9" t="str">
        <f>IF('DATA ACCURATE'!A2411&lt;&gt;"",'DATA ACCURATE'!A2411,"")</f>
        <v/>
      </c>
      <c r="B2408" s="9" t="str">
        <f>IF('DATA ACCURATE'!D2411&lt;&gt;"",'DATA ACCURATE'!D2411,"")</f>
        <v/>
      </c>
      <c r="C2408" s="38" t="str">
        <f>IF($AD2408="000000000000","",INDEX(DATABASE!$W$12:$W$71,MATCH($AD2408,DATABASE!$V$12:$V$71,0)))</f>
        <v/>
      </c>
      <c r="D2408" s="34" t="str">
        <f>IF(C2408="","",IF(E2408="",INDEX(DATABASE!$AF$13:$AF$62,MATCH($C2408,DATABASE!$AC$13:$AC$62,0)),IF(E2408="2x D11",INDEX(DATABASE!$AF$13:$AF$62,MATCH($C2408,DATABASE!$AC$13:$AC$62,0))+2*DATABASE!$AF$62,IF(E2408="3x D11",INDEX(DATABASE!$AF$13:$AF$62,MATCH($C2408,DATABASE!$AC$13:$AC$62,0))+3*DATABASE!$AF$62,""))))</f>
        <v/>
      </c>
      <c r="E2408" s="38" t="str">
        <f>IF(AND($K2408="Y",$G2408&lt;&gt;"UNYIL",$F2408&lt;DATABASE!$O$8),"2x D11",IF(AND($K2408="Y",$G2408&lt;&gt;"UNYIL",$F2408&gt;=DATABASE!$O$8),"3x D11",""))</f>
        <v/>
      </c>
      <c r="F2408" s="9" t="str">
        <f>IF('DATA ACCURATE'!N2411&lt;&gt;"",'DATA ACCURATE'!N2411,"")</f>
        <v/>
      </c>
      <c r="G2408" t="str">
        <f>IF(F2408="","",IF(F2408&lt;=DATABASE!$I$8,"UNYIL",IF(F2408&lt;=DATABASE!$J$8,"KECIL",IF(F2408&lt;DATABASE!$K$8,"TANGGUNG",IF(F2408&gt;=DATABASE!$K$8,"BESAR","")))))</f>
        <v/>
      </c>
      <c r="H2408" s="16" t="str">
        <f>IF('DATA ACCURATE'!J2411&lt;&gt;"",'DATA ACCURATE'!J2411,"")</f>
        <v/>
      </c>
      <c r="I2408" s="35" t="str">
        <f>IF(B2408&lt;&gt;"",IFERROR(VLOOKUP(B2408,'DATA TIMBANGAN'!G:M,7,FALSE),VLOOKUP(B2408,'DATA TIMBANGAN'!G:M,7)),"")</f>
        <v/>
      </c>
      <c r="J2408" s="25" t="str">
        <f>IF(H2408&lt;&gt;"",IFERROR(INDEX(DATABASE!$Z$19:$Z$38,MATCH(DATEVALUE(H2408),DATABASE!$AA$19:$AA$38,0)),INDEX(DATABASE!$Z$12:$Z$18,MATCH(WEEKDAY(H2408,2),DATABASE!$AA$12:$AA$18,0))),"")</f>
        <v/>
      </c>
      <c r="K2408" s="25" t="str">
        <f>IF('DATA ACCURATE'!V2411&lt;&gt;"",'DATA ACCURATE'!V2411,"")</f>
        <v/>
      </c>
      <c r="L2408" s="80" t="str">
        <f>IF($H2408="","",IF(OR($J2408="LIBUR",AND($L2407="LIBUR",$O2407=$O2408)),"LIBUR",IF(AND(OR($L2407="LUAR JAM KERJA 1",$L2407="LUAR JAM KERJA 2"),OR(OR(AND($H2407=$H2408,AND(OR($I2408&gt;DATABASE!$J$3,$I2408&lt;DATABASE!$J$6),((DATEVALUE($H2408)+$I2408)-(DATEVALUE($H2407)+$I2407))&lt;DATABASE!$J$6)),AND($H2407=$H2408,$O2407=$O2408,OR($I2408&gt;DATABASE!$J$6,$I2408&lt;DATABASE!$J$3))),AND(($H2408-$H2407)=1,OR($I2408&lt;DATABASE!$I$6,((DATEVALUE($H2408)+$I2408)-(DATEVALUE($H2407)+$I2407))&lt;DATABASE!$J$6))),$A2408=$A2407),"LUAR JAM KERJA 2",IF(AND(OR(WEEKDAY($H2408,2)=1,WEEKDAY($H2408,2)=2,WEEKDAY($H2408,2)=3,WEEKDAY($H2408,2)=4,WEEKDAY($H2408,2)=5),$I2408&lt;=DATABASE!$J$3,$I2408&gt;=DATABASE!$I$3),"JAM KERJA",IF(AND(WEEKDAY($H2408,2)=6,$I2408&lt;=DATABASE!$J$4,$I2408&gt;=DATABASE!$I$4),"JAM KERJA","LUAR JAM KERJA 1")))))</f>
        <v/>
      </c>
      <c r="M2408" s="33" t="str">
        <f>IF('DATA ACCURATE'!T2411&lt;&gt;"",IF('DATA ACCURATE'!T2411&gt;100,'DATA ACCURATE'!T2411/10,'DATA ACCURATE'!T2411),"")</f>
        <v/>
      </c>
      <c r="N2408" t="str">
        <f>IF(M2408="","",IF(M2408&lt;=DATABASE!$I$9,"LOKAL",IF(M2408&lt;DATABASE!$J$9,"LUAR KOTA 1",IF($M2408&gt;=DATABASE!$J$9,"LUAR KOTA 2",""))))</f>
        <v/>
      </c>
      <c r="O2408" s="38" t="str">
        <f>IF('DATA ACCURATE'!L2411&lt;&gt;"",'DATA ACCURATE'!L2411,"")</f>
        <v/>
      </c>
      <c r="Q2408" s="38">
        <f t="shared" si="260"/>
        <v>0</v>
      </c>
      <c r="R2408" s="38">
        <f t="shared" si="260"/>
        <v>0</v>
      </c>
      <c r="S2408" s="38">
        <f t="shared" si="260"/>
        <v>0</v>
      </c>
      <c r="T2408" s="38">
        <f t="shared" si="258"/>
        <v>0</v>
      </c>
      <c r="U2408" s="38">
        <f t="shared" si="261"/>
        <v>0</v>
      </c>
      <c r="V2408" s="38">
        <f t="shared" si="261"/>
        <v>0</v>
      </c>
      <c r="W2408" s="38">
        <f t="shared" si="261"/>
        <v>0</v>
      </c>
      <c r="X2408" s="38">
        <f t="shared" si="262"/>
        <v>0</v>
      </c>
      <c r="Y2408" s="38">
        <f t="shared" si="262"/>
        <v>0</v>
      </c>
      <c r="Z2408" s="38">
        <f t="shared" si="262"/>
        <v>0</v>
      </c>
      <c r="AA2408" s="38">
        <f t="shared" si="259"/>
        <v>0</v>
      </c>
      <c r="AB2408" s="38">
        <f t="shared" si="263"/>
        <v>0</v>
      </c>
      <c r="AC2408" s="38">
        <f t="shared" si="264"/>
        <v>0</v>
      </c>
      <c r="AD2408" s="38" t="str">
        <f t="shared" si="265"/>
        <v>000000000000</v>
      </c>
    </row>
    <row r="2409" spans="1:30">
      <c r="A2409" s="9" t="str">
        <f>IF('DATA ACCURATE'!A2412&lt;&gt;"",'DATA ACCURATE'!A2412,"")</f>
        <v/>
      </c>
      <c r="B2409" s="9" t="str">
        <f>IF('DATA ACCURATE'!D2412&lt;&gt;"",'DATA ACCURATE'!D2412,"")</f>
        <v/>
      </c>
      <c r="C2409" s="38" t="str">
        <f>IF($AD2409="000000000000","",INDEX(DATABASE!$W$12:$W$71,MATCH($AD2409,DATABASE!$V$12:$V$71,0)))</f>
        <v/>
      </c>
      <c r="D2409" s="34" t="str">
        <f>IF(C2409="","",IF(E2409="",INDEX(DATABASE!$AF$13:$AF$62,MATCH($C2409,DATABASE!$AC$13:$AC$62,0)),IF(E2409="2x D11",INDEX(DATABASE!$AF$13:$AF$62,MATCH($C2409,DATABASE!$AC$13:$AC$62,0))+2*DATABASE!$AF$62,IF(E2409="3x D11",INDEX(DATABASE!$AF$13:$AF$62,MATCH($C2409,DATABASE!$AC$13:$AC$62,0))+3*DATABASE!$AF$62,""))))</f>
        <v/>
      </c>
      <c r="E2409" s="38" t="str">
        <f>IF(AND($K2409="Y",$G2409&lt;&gt;"UNYIL",$F2409&lt;DATABASE!$O$8),"2x D11",IF(AND($K2409="Y",$G2409&lt;&gt;"UNYIL",$F2409&gt;=DATABASE!$O$8),"3x D11",""))</f>
        <v/>
      </c>
      <c r="F2409" s="9" t="str">
        <f>IF('DATA ACCURATE'!N2412&lt;&gt;"",'DATA ACCURATE'!N2412,"")</f>
        <v/>
      </c>
      <c r="G2409" t="str">
        <f>IF(F2409="","",IF(F2409&lt;=DATABASE!$I$8,"UNYIL",IF(F2409&lt;=DATABASE!$J$8,"KECIL",IF(F2409&lt;DATABASE!$K$8,"TANGGUNG",IF(F2409&gt;=DATABASE!$K$8,"BESAR","")))))</f>
        <v/>
      </c>
      <c r="H2409" s="16" t="str">
        <f>IF('DATA ACCURATE'!J2412&lt;&gt;"",'DATA ACCURATE'!J2412,"")</f>
        <v/>
      </c>
      <c r="I2409" s="35" t="str">
        <f>IF(B2409&lt;&gt;"",IFERROR(VLOOKUP(B2409,'DATA TIMBANGAN'!G:M,7,FALSE),VLOOKUP(B2409,'DATA TIMBANGAN'!G:M,7)),"")</f>
        <v/>
      </c>
      <c r="J2409" s="25" t="str">
        <f>IF(H2409&lt;&gt;"",IFERROR(INDEX(DATABASE!$Z$19:$Z$38,MATCH(DATEVALUE(H2409),DATABASE!$AA$19:$AA$38,0)),INDEX(DATABASE!$Z$12:$Z$18,MATCH(WEEKDAY(H2409,2),DATABASE!$AA$12:$AA$18,0))),"")</f>
        <v/>
      </c>
      <c r="K2409" s="25" t="str">
        <f>IF('DATA ACCURATE'!V2412&lt;&gt;"",'DATA ACCURATE'!V2412,"")</f>
        <v/>
      </c>
      <c r="L2409" s="80" t="str">
        <f>IF($H2409="","",IF(OR($J2409="LIBUR",AND($L2408="LIBUR",$O2408=$O2409)),"LIBUR",IF(AND(OR($L2408="LUAR JAM KERJA 1",$L2408="LUAR JAM KERJA 2"),OR(OR(AND($H2408=$H2409,AND(OR($I2409&gt;DATABASE!$J$3,$I2409&lt;DATABASE!$J$6),((DATEVALUE($H2409)+$I2409)-(DATEVALUE($H2408)+$I2408))&lt;DATABASE!$J$6)),AND($H2408=$H2409,$O2408=$O2409,OR($I2409&gt;DATABASE!$J$6,$I2409&lt;DATABASE!$J$3))),AND(($H2409-$H2408)=1,OR($I2409&lt;DATABASE!$I$6,((DATEVALUE($H2409)+$I2409)-(DATEVALUE($H2408)+$I2408))&lt;DATABASE!$J$6))),$A2409=$A2408),"LUAR JAM KERJA 2",IF(AND(OR(WEEKDAY($H2409,2)=1,WEEKDAY($H2409,2)=2,WEEKDAY($H2409,2)=3,WEEKDAY($H2409,2)=4,WEEKDAY($H2409,2)=5),$I2409&lt;=DATABASE!$J$3,$I2409&gt;=DATABASE!$I$3),"JAM KERJA",IF(AND(WEEKDAY($H2409,2)=6,$I2409&lt;=DATABASE!$J$4,$I2409&gt;=DATABASE!$I$4),"JAM KERJA","LUAR JAM KERJA 1")))))</f>
        <v/>
      </c>
      <c r="M2409" s="33" t="str">
        <f>IF('DATA ACCURATE'!T2412&lt;&gt;"",IF('DATA ACCURATE'!T2412&gt;100,'DATA ACCURATE'!T2412/10,'DATA ACCURATE'!T2412),"")</f>
        <v/>
      </c>
      <c r="N2409" t="str">
        <f>IF(M2409="","",IF(M2409&lt;=DATABASE!$I$9,"LOKAL",IF(M2409&lt;DATABASE!$J$9,"LUAR KOTA 1",IF($M2409&gt;=DATABASE!$J$9,"LUAR KOTA 2",""))))</f>
        <v/>
      </c>
      <c r="O2409" s="38" t="str">
        <f>IF('DATA ACCURATE'!L2412&lt;&gt;"",'DATA ACCURATE'!L2412,"")</f>
        <v/>
      </c>
      <c r="Q2409" s="38">
        <f t="shared" si="260"/>
        <v>0</v>
      </c>
      <c r="R2409" s="38">
        <f t="shared" si="260"/>
        <v>0</v>
      </c>
      <c r="S2409" s="38">
        <f t="shared" si="260"/>
        <v>0</v>
      </c>
      <c r="T2409" s="38">
        <f t="shared" si="258"/>
        <v>0</v>
      </c>
      <c r="U2409" s="38">
        <f t="shared" si="261"/>
        <v>0</v>
      </c>
      <c r="V2409" s="38">
        <f t="shared" si="261"/>
        <v>0</v>
      </c>
      <c r="W2409" s="38">
        <f t="shared" si="261"/>
        <v>0</v>
      </c>
      <c r="X2409" s="38">
        <f t="shared" si="262"/>
        <v>0</v>
      </c>
      <c r="Y2409" s="38">
        <f t="shared" si="262"/>
        <v>0</v>
      </c>
      <c r="Z2409" s="38">
        <f t="shared" si="262"/>
        <v>0</v>
      </c>
      <c r="AA2409" s="38">
        <f t="shared" si="259"/>
        <v>0</v>
      </c>
      <c r="AB2409" s="38">
        <f t="shared" si="263"/>
        <v>0</v>
      </c>
      <c r="AC2409" s="38">
        <f t="shared" si="264"/>
        <v>0</v>
      </c>
      <c r="AD2409" s="38" t="str">
        <f t="shared" si="265"/>
        <v>000000000000</v>
      </c>
    </row>
    <row r="2410" spans="1:30">
      <c r="A2410" s="9" t="str">
        <f>IF('DATA ACCURATE'!A2413&lt;&gt;"",'DATA ACCURATE'!A2413,"")</f>
        <v/>
      </c>
      <c r="B2410" s="9" t="str">
        <f>IF('DATA ACCURATE'!D2413&lt;&gt;"",'DATA ACCURATE'!D2413,"")</f>
        <v/>
      </c>
      <c r="C2410" s="38" t="str">
        <f>IF($AD2410="000000000000","",INDEX(DATABASE!$W$12:$W$71,MATCH($AD2410,DATABASE!$V$12:$V$71,0)))</f>
        <v/>
      </c>
      <c r="D2410" s="34" t="str">
        <f>IF(C2410="","",IF(E2410="",INDEX(DATABASE!$AF$13:$AF$62,MATCH($C2410,DATABASE!$AC$13:$AC$62,0)),IF(E2410="2x D11",INDEX(DATABASE!$AF$13:$AF$62,MATCH($C2410,DATABASE!$AC$13:$AC$62,0))+2*DATABASE!$AF$62,IF(E2410="3x D11",INDEX(DATABASE!$AF$13:$AF$62,MATCH($C2410,DATABASE!$AC$13:$AC$62,0))+3*DATABASE!$AF$62,""))))</f>
        <v/>
      </c>
      <c r="E2410" s="38" t="str">
        <f>IF(AND($K2410="Y",$G2410&lt;&gt;"UNYIL",$F2410&lt;DATABASE!$O$8),"2x D11",IF(AND($K2410="Y",$G2410&lt;&gt;"UNYIL",$F2410&gt;=DATABASE!$O$8),"3x D11",""))</f>
        <v/>
      </c>
      <c r="F2410" s="9" t="str">
        <f>IF('DATA ACCURATE'!N2413&lt;&gt;"",'DATA ACCURATE'!N2413,"")</f>
        <v/>
      </c>
      <c r="G2410" t="str">
        <f>IF(F2410="","",IF(F2410&lt;=DATABASE!$I$8,"UNYIL",IF(F2410&lt;=DATABASE!$J$8,"KECIL",IF(F2410&lt;DATABASE!$K$8,"TANGGUNG",IF(F2410&gt;=DATABASE!$K$8,"BESAR","")))))</f>
        <v/>
      </c>
      <c r="H2410" s="16" t="str">
        <f>IF('DATA ACCURATE'!J2413&lt;&gt;"",'DATA ACCURATE'!J2413,"")</f>
        <v/>
      </c>
      <c r="I2410" s="35" t="str">
        <f>IF(B2410&lt;&gt;"",IFERROR(VLOOKUP(B2410,'DATA TIMBANGAN'!G:M,7,FALSE),VLOOKUP(B2410,'DATA TIMBANGAN'!G:M,7)),"")</f>
        <v/>
      </c>
      <c r="J2410" s="25" t="str">
        <f>IF(H2410&lt;&gt;"",IFERROR(INDEX(DATABASE!$Z$19:$Z$38,MATCH(DATEVALUE(H2410),DATABASE!$AA$19:$AA$38,0)),INDEX(DATABASE!$Z$12:$Z$18,MATCH(WEEKDAY(H2410,2),DATABASE!$AA$12:$AA$18,0))),"")</f>
        <v/>
      </c>
      <c r="K2410" s="25" t="str">
        <f>IF('DATA ACCURATE'!V2413&lt;&gt;"",'DATA ACCURATE'!V2413,"")</f>
        <v/>
      </c>
      <c r="L2410" s="80" t="str">
        <f>IF($H2410="","",IF(OR($J2410="LIBUR",AND($L2409="LIBUR",$O2409=$O2410)),"LIBUR",IF(AND(OR($L2409="LUAR JAM KERJA 1",$L2409="LUAR JAM KERJA 2"),OR(OR(AND($H2409=$H2410,AND(OR($I2410&gt;DATABASE!$J$3,$I2410&lt;DATABASE!$J$6),((DATEVALUE($H2410)+$I2410)-(DATEVALUE($H2409)+$I2409))&lt;DATABASE!$J$6)),AND($H2409=$H2410,$O2409=$O2410,OR($I2410&gt;DATABASE!$J$6,$I2410&lt;DATABASE!$J$3))),AND(($H2410-$H2409)=1,OR($I2410&lt;DATABASE!$I$6,((DATEVALUE($H2410)+$I2410)-(DATEVALUE($H2409)+$I2409))&lt;DATABASE!$J$6))),$A2410=$A2409),"LUAR JAM KERJA 2",IF(AND(OR(WEEKDAY($H2410,2)=1,WEEKDAY($H2410,2)=2,WEEKDAY($H2410,2)=3,WEEKDAY($H2410,2)=4,WEEKDAY($H2410,2)=5),$I2410&lt;=DATABASE!$J$3,$I2410&gt;=DATABASE!$I$3),"JAM KERJA",IF(AND(WEEKDAY($H2410,2)=6,$I2410&lt;=DATABASE!$J$4,$I2410&gt;=DATABASE!$I$4),"JAM KERJA","LUAR JAM KERJA 1")))))</f>
        <v/>
      </c>
      <c r="M2410" s="33" t="str">
        <f>IF('DATA ACCURATE'!T2413&lt;&gt;"",IF('DATA ACCURATE'!T2413&gt;100,'DATA ACCURATE'!T2413/10,'DATA ACCURATE'!T2413),"")</f>
        <v/>
      </c>
      <c r="N2410" t="str">
        <f>IF(M2410="","",IF(M2410&lt;=DATABASE!$I$9,"LOKAL",IF(M2410&lt;DATABASE!$J$9,"LUAR KOTA 1",IF($M2410&gt;=DATABASE!$J$9,"LUAR KOTA 2",""))))</f>
        <v/>
      </c>
      <c r="O2410" s="38" t="str">
        <f>IF('DATA ACCURATE'!L2413&lt;&gt;"",'DATA ACCURATE'!L2413,"")</f>
        <v/>
      </c>
      <c r="Q2410" s="38">
        <f t="shared" si="260"/>
        <v>0</v>
      </c>
      <c r="R2410" s="38">
        <f t="shared" si="260"/>
        <v>0</v>
      </c>
      <c r="S2410" s="38">
        <f t="shared" si="260"/>
        <v>0</v>
      </c>
      <c r="T2410" s="38">
        <f t="shared" si="258"/>
        <v>0</v>
      </c>
      <c r="U2410" s="38">
        <f t="shared" si="261"/>
        <v>0</v>
      </c>
      <c r="V2410" s="38">
        <f t="shared" si="261"/>
        <v>0</v>
      </c>
      <c r="W2410" s="38">
        <f t="shared" si="261"/>
        <v>0</v>
      </c>
      <c r="X2410" s="38">
        <f t="shared" si="262"/>
        <v>0</v>
      </c>
      <c r="Y2410" s="38">
        <f t="shared" si="262"/>
        <v>0</v>
      </c>
      <c r="Z2410" s="38">
        <f t="shared" si="262"/>
        <v>0</v>
      </c>
      <c r="AA2410" s="38">
        <f t="shared" si="259"/>
        <v>0</v>
      </c>
      <c r="AB2410" s="38">
        <f t="shared" si="263"/>
        <v>0</v>
      </c>
      <c r="AC2410" s="38">
        <f t="shared" si="264"/>
        <v>0</v>
      </c>
      <c r="AD2410" s="38" t="str">
        <f t="shared" si="265"/>
        <v>000000000000</v>
      </c>
    </row>
    <row r="2411" spans="1:30">
      <c r="A2411" s="9" t="str">
        <f>IF('DATA ACCURATE'!A2414&lt;&gt;"",'DATA ACCURATE'!A2414,"")</f>
        <v/>
      </c>
      <c r="B2411" s="9" t="str">
        <f>IF('DATA ACCURATE'!D2414&lt;&gt;"",'DATA ACCURATE'!D2414,"")</f>
        <v/>
      </c>
      <c r="C2411" s="38" t="str">
        <f>IF($AD2411="000000000000","",INDEX(DATABASE!$W$12:$W$71,MATCH($AD2411,DATABASE!$V$12:$V$71,0)))</f>
        <v/>
      </c>
      <c r="D2411" s="34" t="str">
        <f>IF(C2411="","",IF(E2411="",INDEX(DATABASE!$AF$13:$AF$62,MATCH($C2411,DATABASE!$AC$13:$AC$62,0)),IF(E2411="2x D11",INDEX(DATABASE!$AF$13:$AF$62,MATCH($C2411,DATABASE!$AC$13:$AC$62,0))+2*DATABASE!$AF$62,IF(E2411="3x D11",INDEX(DATABASE!$AF$13:$AF$62,MATCH($C2411,DATABASE!$AC$13:$AC$62,0))+3*DATABASE!$AF$62,""))))</f>
        <v/>
      </c>
      <c r="E2411" s="38" t="str">
        <f>IF(AND($K2411="Y",$G2411&lt;&gt;"UNYIL",$F2411&lt;DATABASE!$O$8),"2x D11",IF(AND($K2411="Y",$G2411&lt;&gt;"UNYIL",$F2411&gt;=DATABASE!$O$8),"3x D11",""))</f>
        <v/>
      </c>
      <c r="F2411" s="9" t="str">
        <f>IF('DATA ACCURATE'!N2414&lt;&gt;"",'DATA ACCURATE'!N2414,"")</f>
        <v/>
      </c>
      <c r="G2411" t="str">
        <f>IF(F2411="","",IF(F2411&lt;=DATABASE!$I$8,"UNYIL",IF(F2411&lt;=DATABASE!$J$8,"KECIL",IF(F2411&lt;DATABASE!$K$8,"TANGGUNG",IF(F2411&gt;=DATABASE!$K$8,"BESAR","")))))</f>
        <v/>
      </c>
      <c r="H2411" s="16" t="str">
        <f>IF('DATA ACCURATE'!J2414&lt;&gt;"",'DATA ACCURATE'!J2414,"")</f>
        <v/>
      </c>
      <c r="I2411" s="35" t="str">
        <f>IF(B2411&lt;&gt;"",IFERROR(VLOOKUP(B2411,'DATA TIMBANGAN'!G:M,7,FALSE),VLOOKUP(B2411,'DATA TIMBANGAN'!G:M,7)),"")</f>
        <v/>
      </c>
      <c r="J2411" s="25" t="str">
        <f>IF(H2411&lt;&gt;"",IFERROR(INDEX(DATABASE!$Z$19:$Z$38,MATCH(DATEVALUE(H2411),DATABASE!$AA$19:$AA$38,0)),INDEX(DATABASE!$Z$12:$Z$18,MATCH(WEEKDAY(H2411,2),DATABASE!$AA$12:$AA$18,0))),"")</f>
        <v/>
      </c>
      <c r="K2411" s="25" t="str">
        <f>IF('DATA ACCURATE'!V2414&lt;&gt;"",'DATA ACCURATE'!V2414,"")</f>
        <v/>
      </c>
      <c r="L2411" s="80" t="str">
        <f>IF($H2411="","",IF(OR($J2411="LIBUR",AND($L2410="LIBUR",$O2410=$O2411)),"LIBUR",IF(AND(OR($L2410="LUAR JAM KERJA 1",$L2410="LUAR JAM KERJA 2"),OR(OR(AND($H2410=$H2411,AND(OR($I2411&gt;DATABASE!$J$3,$I2411&lt;DATABASE!$J$6),((DATEVALUE($H2411)+$I2411)-(DATEVALUE($H2410)+$I2410))&lt;DATABASE!$J$6)),AND($H2410=$H2411,$O2410=$O2411,OR($I2411&gt;DATABASE!$J$6,$I2411&lt;DATABASE!$J$3))),AND(($H2411-$H2410)=1,OR($I2411&lt;DATABASE!$I$6,((DATEVALUE($H2411)+$I2411)-(DATEVALUE($H2410)+$I2410))&lt;DATABASE!$J$6))),$A2411=$A2410),"LUAR JAM KERJA 2",IF(AND(OR(WEEKDAY($H2411,2)=1,WEEKDAY($H2411,2)=2,WEEKDAY($H2411,2)=3,WEEKDAY($H2411,2)=4,WEEKDAY($H2411,2)=5),$I2411&lt;=DATABASE!$J$3,$I2411&gt;=DATABASE!$I$3),"JAM KERJA",IF(AND(WEEKDAY($H2411,2)=6,$I2411&lt;=DATABASE!$J$4,$I2411&gt;=DATABASE!$I$4),"JAM KERJA","LUAR JAM KERJA 1")))))</f>
        <v/>
      </c>
      <c r="M2411" s="33" t="str">
        <f>IF('DATA ACCURATE'!T2414&lt;&gt;"",IF('DATA ACCURATE'!T2414&gt;100,'DATA ACCURATE'!T2414/10,'DATA ACCURATE'!T2414),"")</f>
        <v/>
      </c>
      <c r="N2411" t="str">
        <f>IF(M2411="","",IF(M2411&lt;=DATABASE!$I$9,"LOKAL",IF(M2411&lt;DATABASE!$J$9,"LUAR KOTA 1",IF($M2411&gt;=DATABASE!$J$9,"LUAR KOTA 2",""))))</f>
        <v/>
      </c>
      <c r="O2411" s="38" t="str">
        <f>IF('DATA ACCURATE'!L2414&lt;&gt;"",'DATA ACCURATE'!L2414,"")</f>
        <v/>
      </c>
      <c r="Q2411" s="38">
        <f t="shared" si="260"/>
        <v>0</v>
      </c>
      <c r="R2411" s="38">
        <f t="shared" si="260"/>
        <v>0</v>
      </c>
      <c r="S2411" s="38">
        <f t="shared" si="260"/>
        <v>0</v>
      </c>
      <c r="T2411" s="38">
        <f t="shared" si="258"/>
        <v>0</v>
      </c>
      <c r="U2411" s="38">
        <f t="shared" si="261"/>
        <v>0</v>
      </c>
      <c r="V2411" s="38">
        <f t="shared" si="261"/>
        <v>0</v>
      </c>
      <c r="W2411" s="38">
        <f t="shared" si="261"/>
        <v>0</v>
      </c>
      <c r="X2411" s="38">
        <f t="shared" si="262"/>
        <v>0</v>
      </c>
      <c r="Y2411" s="38">
        <f t="shared" si="262"/>
        <v>0</v>
      </c>
      <c r="Z2411" s="38">
        <f t="shared" si="262"/>
        <v>0</v>
      </c>
      <c r="AA2411" s="38">
        <f t="shared" si="259"/>
        <v>0</v>
      </c>
      <c r="AB2411" s="38">
        <f t="shared" si="263"/>
        <v>0</v>
      </c>
      <c r="AC2411" s="38">
        <f t="shared" si="264"/>
        <v>0</v>
      </c>
      <c r="AD2411" s="38" t="str">
        <f t="shared" si="265"/>
        <v>000000000000</v>
      </c>
    </row>
    <row r="2412" spans="1:30">
      <c r="A2412" s="9" t="str">
        <f>IF('DATA ACCURATE'!A2415&lt;&gt;"",'DATA ACCURATE'!A2415,"")</f>
        <v/>
      </c>
      <c r="B2412" s="9" t="str">
        <f>IF('DATA ACCURATE'!D2415&lt;&gt;"",'DATA ACCURATE'!D2415,"")</f>
        <v/>
      </c>
      <c r="C2412" s="38" t="str">
        <f>IF($AD2412="000000000000","",INDEX(DATABASE!$W$12:$W$71,MATCH($AD2412,DATABASE!$V$12:$V$71,0)))</f>
        <v/>
      </c>
      <c r="D2412" s="34" t="str">
        <f>IF(C2412="","",IF(E2412="",INDEX(DATABASE!$AF$13:$AF$62,MATCH($C2412,DATABASE!$AC$13:$AC$62,0)),IF(E2412="2x D11",INDEX(DATABASE!$AF$13:$AF$62,MATCH($C2412,DATABASE!$AC$13:$AC$62,0))+2*DATABASE!$AF$62,IF(E2412="3x D11",INDEX(DATABASE!$AF$13:$AF$62,MATCH($C2412,DATABASE!$AC$13:$AC$62,0))+3*DATABASE!$AF$62,""))))</f>
        <v/>
      </c>
      <c r="E2412" s="38" t="str">
        <f>IF(AND($K2412="Y",$G2412&lt;&gt;"UNYIL",$F2412&lt;DATABASE!$O$8),"2x D11",IF(AND($K2412="Y",$G2412&lt;&gt;"UNYIL",$F2412&gt;=DATABASE!$O$8),"3x D11",""))</f>
        <v/>
      </c>
      <c r="F2412" s="9" t="str">
        <f>IF('DATA ACCURATE'!N2415&lt;&gt;"",'DATA ACCURATE'!N2415,"")</f>
        <v/>
      </c>
      <c r="G2412" t="str">
        <f>IF(F2412="","",IF(F2412&lt;=DATABASE!$I$8,"UNYIL",IF(F2412&lt;=DATABASE!$J$8,"KECIL",IF(F2412&lt;DATABASE!$K$8,"TANGGUNG",IF(F2412&gt;=DATABASE!$K$8,"BESAR","")))))</f>
        <v/>
      </c>
      <c r="H2412" s="16" t="str">
        <f>IF('DATA ACCURATE'!J2415&lt;&gt;"",'DATA ACCURATE'!J2415,"")</f>
        <v/>
      </c>
      <c r="I2412" s="35" t="str">
        <f>IF(B2412&lt;&gt;"",IFERROR(VLOOKUP(B2412,'DATA TIMBANGAN'!G:M,7,FALSE),VLOOKUP(B2412,'DATA TIMBANGAN'!G:M,7)),"")</f>
        <v/>
      </c>
      <c r="J2412" s="25" t="str">
        <f>IF(H2412&lt;&gt;"",IFERROR(INDEX(DATABASE!$Z$19:$Z$38,MATCH(DATEVALUE(H2412),DATABASE!$AA$19:$AA$38,0)),INDEX(DATABASE!$Z$12:$Z$18,MATCH(WEEKDAY(H2412,2),DATABASE!$AA$12:$AA$18,0))),"")</f>
        <v/>
      </c>
      <c r="K2412" s="25" t="str">
        <f>IF('DATA ACCURATE'!V2415&lt;&gt;"",'DATA ACCURATE'!V2415,"")</f>
        <v/>
      </c>
      <c r="L2412" s="80" t="str">
        <f>IF($H2412="","",IF(OR($J2412="LIBUR",AND($L2411="LIBUR",$O2411=$O2412)),"LIBUR",IF(AND(OR($L2411="LUAR JAM KERJA 1",$L2411="LUAR JAM KERJA 2"),OR(OR(AND($H2411=$H2412,AND(OR($I2412&gt;DATABASE!$J$3,$I2412&lt;DATABASE!$J$6),((DATEVALUE($H2412)+$I2412)-(DATEVALUE($H2411)+$I2411))&lt;DATABASE!$J$6)),AND($H2411=$H2412,$O2411=$O2412,OR($I2412&gt;DATABASE!$J$6,$I2412&lt;DATABASE!$J$3))),AND(($H2412-$H2411)=1,OR($I2412&lt;DATABASE!$I$6,((DATEVALUE($H2412)+$I2412)-(DATEVALUE($H2411)+$I2411))&lt;DATABASE!$J$6))),$A2412=$A2411),"LUAR JAM KERJA 2",IF(AND(OR(WEEKDAY($H2412,2)=1,WEEKDAY($H2412,2)=2,WEEKDAY($H2412,2)=3,WEEKDAY($H2412,2)=4,WEEKDAY($H2412,2)=5),$I2412&lt;=DATABASE!$J$3,$I2412&gt;=DATABASE!$I$3),"JAM KERJA",IF(AND(WEEKDAY($H2412,2)=6,$I2412&lt;=DATABASE!$J$4,$I2412&gt;=DATABASE!$I$4),"JAM KERJA","LUAR JAM KERJA 1")))))</f>
        <v/>
      </c>
      <c r="M2412" s="33" t="str">
        <f>IF('DATA ACCURATE'!T2415&lt;&gt;"",IF('DATA ACCURATE'!T2415&gt;100,'DATA ACCURATE'!T2415/10,'DATA ACCURATE'!T2415),"")</f>
        <v/>
      </c>
      <c r="N2412" t="str">
        <f>IF(M2412="","",IF(M2412&lt;=DATABASE!$I$9,"LOKAL",IF(M2412&lt;DATABASE!$J$9,"LUAR KOTA 1",IF($M2412&gt;=DATABASE!$J$9,"LUAR KOTA 2",""))))</f>
        <v/>
      </c>
      <c r="O2412" s="38" t="str">
        <f>IF('DATA ACCURATE'!L2415&lt;&gt;"",'DATA ACCURATE'!L2415,"")</f>
        <v/>
      </c>
      <c r="Q2412" s="38">
        <f t="shared" si="260"/>
        <v>0</v>
      </c>
      <c r="R2412" s="38">
        <f t="shared" si="260"/>
        <v>0</v>
      </c>
      <c r="S2412" s="38">
        <f t="shared" si="260"/>
        <v>0</v>
      </c>
      <c r="T2412" s="38">
        <f t="shared" si="258"/>
        <v>0</v>
      </c>
      <c r="U2412" s="38">
        <f t="shared" si="261"/>
        <v>0</v>
      </c>
      <c r="V2412" s="38">
        <f t="shared" si="261"/>
        <v>0</v>
      </c>
      <c r="W2412" s="38">
        <f t="shared" si="261"/>
        <v>0</v>
      </c>
      <c r="X2412" s="38">
        <f t="shared" si="262"/>
        <v>0</v>
      </c>
      <c r="Y2412" s="38">
        <f t="shared" si="262"/>
        <v>0</v>
      </c>
      <c r="Z2412" s="38">
        <f t="shared" si="262"/>
        <v>0</v>
      </c>
      <c r="AA2412" s="38">
        <f t="shared" si="259"/>
        <v>0</v>
      </c>
      <c r="AB2412" s="38">
        <f t="shared" si="263"/>
        <v>0</v>
      </c>
      <c r="AC2412" s="38">
        <f t="shared" si="264"/>
        <v>0</v>
      </c>
      <c r="AD2412" s="38" t="str">
        <f t="shared" si="265"/>
        <v>000000000000</v>
      </c>
    </row>
    <row r="2413" spans="1:30">
      <c r="A2413" s="9" t="str">
        <f>IF('DATA ACCURATE'!A2416&lt;&gt;"",'DATA ACCURATE'!A2416,"")</f>
        <v/>
      </c>
      <c r="B2413" s="9" t="str">
        <f>IF('DATA ACCURATE'!D2416&lt;&gt;"",'DATA ACCURATE'!D2416,"")</f>
        <v/>
      </c>
      <c r="C2413" s="38" t="str">
        <f>IF($AD2413="000000000000","",INDEX(DATABASE!$W$12:$W$71,MATCH($AD2413,DATABASE!$V$12:$V$71,0)))</f>
        <v/>
      </c>
      <c r="D2413" s="34" t="str">
        <f>IF(C2413="","",IF(E2413="",INDEX(DATABASE!$AF$13:$AF$62,MATCH($C2413,DATABASE!$AC$13:$AC$62,0)),IF(E2413="2x D11",INDEX(DATABASE!$AF$13:$AF$62,MATCH($C2413,DATABASE!$AC$13:$AC$62,0))+2*DATABASE!$AF$62,IF(E2413="3x D11",INDEX(DATABASE!$AF$13:$AF$62,MATCH($C2413,DATABASE!$AC$13:$AC$62,0))+3*DATABASE!$AF$62,""))))</f>
        <v/>
      </c>
      <c r="E2413" s="38" t="str">
        <f>IF(AND($K2413="Y",$G2413&lt;&gt;"UNYIL",$F2413&lt;DATABASE!$O$8),"2x D11",IF(AND($K2413="Y",$G2413&lt;&gt;"UNYIL",$F2413&gt;=DATABASE!$O$8),"3x D11",""))</f>
        <v/>
      </c>
      <c r="F2413" s="9" t="str">
        <f>IF('DATA ACCURATE'!N2416&lt;&gt;"",'DATA ACCURATE'!N2416,"")</f>
        <v/>
      </c>
      <c r="G2413" t="str">
        <f>IF(F2413="","",IF(F2413&lt;=DATABASE!$I$8,"UNYIL",IF(F2413&lt;=DATABASE!$J$8,"KECIL",IF(F2413&lt;DATABASE!$K$8,"TANGGUNG",IF(F2413&gt;=DATABASE!$K$8,"BESAR","")))))</f>
        <v/>
      </c>
      <c r="H2413" s="16" t="str">
        <f>IF('DATA ACCURATE'!J2416&lt;&gt;"",'DATA ACCURATE'!J2416,"")</f>
        <v/>
      </c>
      <c r="I2413" s="35" t="str">
        <f>IF(B2413&lt;&gt;"",IFERROR(VLOOKUP(B2413,'DATA TIMBANGAN'!G:M,7,FALSE),VLOOKUP(B2413,'DATA TIMBANGAN'!G:M,7)),"")</f>
        <v/>
      </c>
      <c r="J2413" s="25" t="str">
        <f>IF(H2413&lt;&gt;"",IFERROR(INDEX(DATABASE!$Z$19:$Z$38,MATCH(DATEVALUE(H2413),DATABASE!$AA$19:$AA$38,0)),INDEX(DATABASE!$Z$12:$Z$18,MATCH(WEEKDAY(H2413,2),DATABASE!$AA$12:$AA$18,0))),"")</f>
        <v/>
      </c>
      <c r="K2413" s="25" t="str">
        <f>IF('DATA ACCURATE'!V2416&lt;&gt;"",'DATA ACCURATE'!V2416,"")</f>
        <v/>
      </c>
      <c r="L2413" s="80" t="str">
        <f>IF($H2413="","",IF(OR($J2413="LIBUR",AND($L2412="LIBUR",$O2412=$O2413)),"LIBUR",IF(AND(OR($L2412="LUAR JAM KERJA 1",$L2412="LUAR JAM KERJA 2"),OR(OR(AND($H2412=$H2413,AND(OR($I2413&gt;DATABASE!$J$3,$I2413&lt;DATABASE!$J$6),((DATEVALUE($H2413)+$I2413)-(DATEVALUE($H2412)+$I2412))&lt;DATABASE!$J$6)),AND($H2412=$H2413,$O2412=$O2413,OR($I2413&gt;DATABASE!$J$6,$I2413&lt;DATABASE!$J$3))),AND(($H2413-$H2412)=1,OR($I2413&lt;DATABASE!$I$6,((DATEVALUE($H2413)+$I2413)-(DATEVALUE($H2412)+$I2412))&lt;DATABASE!$J$6))),$A2413=$A2412),"LUAR JAM KERJA 2",IF(AND(OR(WEEKDAY($H2413,2)=1,WEEKDAY($H2413,2)=2,WEEKDAY($H2413,2)=3,WEEKDAY($H2413,2)=4,WEEKDAY($H2413,2)=5),$I2413&lt;=DATABASE!$J$3,$I2413&gt;=DATABASE!$I$3),"JAM KERJA",IF(AND(WEEKDAY($H2413,2)=6,$I2413&lt;=DATABASE!$J$4,$I2413&gt;=DATABASE!$I$4),"JAM KERJA","LUAR JAM KERJA 1")))))</f>
        <v/>
      </c>
      <c r="M2413" s="33" t="str">
        <f>IF('DATA ACCURATE'!T2416&lt;&gt;"",IF('DATA ACCURATE'!T2416&gt;100,'DATA ACCURATE'!T2416/10,'DATA ACCURATE'!T2416),"")</f>
        <v/>
      </c>
      <c r="N2413" t="str">
        <f>IF(M2413="","",IF(M2413&lt;=DATABASE!$I$9,"LOKAL",IF(M2413&lt;DATABASE!$J$9,"LUAR KOTA 1",IF($M2413&gt;=DATABASE!$J$9,"LUAR KOTA 2",""))))</f>
        <v/>
      </c>
      <c r="O2413" s="38" t="str">
        <f>IF('DATA ACCURATE'!L2416&lt;&gt;"",'DATA ACCURATE'!L2416,"")</f>
        <v/>
      </c>
      <c r="Q2413" s="38">
        <f t="shared" si="260"/>
        <v>0</v>
      </c>
      <c r="R2413" s="38">
        <f t="shared" si="260"/>
        <v>0</v>
      </c>
      <c r="S2413" s="38">
        <f t="shared" si="260"/>
        <v>0</v>
      </c>
      <c r="T2413" s="38">
        <f t="shared" si="258"/>
        <v>0</v>
      </c>
      <c r="U2413" s="38">
        <f t="shared" si="261"/>
        <v>0</v>
      </c>
      <c r="V2413" s="38">
        <f t="shared" si="261"/>
        <v>0</v>
      </c>
      <c r="W2413" s="38">
        <f t="shared" si="261"/>
        <v>0</v>
      </c>
      <c r="X2413" s="38">
        <f t="shared" si="262"/>
        <v>0</v>
      </c>
      <c r="Y2413" s="38">
        <f t="shared" si="262"/>
        <v>0</v>
      </c>
      <c r="Z2413" s="38">
        <f t="shared" si="262"/>
        <v>0</v>
      </c>
      <c r="AA2413" s="38">
        <f t="shared" si="259"/>
        <v>0</v>
      </c>
      <c r="AB2413" s="38">
        <f t="shared" si="263"/>
        <v>0</v>
      </c>
      <c r="AC2413" s="38">
        <f t="shared" si="264"/>
        <v>0</v>
      </c>
      <c r="AD2413" s="38" t="str">
        <f t="shared" si="265"/>
        <v>000000000000</v>
      </c>
    </row>
    <row r="2414" spans="1:30">
      <c r="A2414" s="9" t="str">
        <f>IF('DATA ACCURATE'!A2417&lt;&gt;"",'DATA ACCURATE'!A2417,"")</f>
        <v/>
      </c>
      <c r="B2414" s="9" t="str">
        <f>IF('DATA ACCURATE'!D2417&lt;&gt;"",'DATA ACCURATE'!D2417,"")</f>
        <v/>
      </c>
      <c r="C2414" s="38" t="str">
        <f>IF($AD2414="000000000000","",INDEX(DATABASE!$W$12:$W$71,MATCH($AD2414,DATABASE!$V$12:$V$71,0)))</f>
        <v/>
      </c>
      <c r="D2414" s="34" t="str">
        <f>IF(C2414="","",IF(E2414="",INDEX(DATABASE!$AF$13:$AF$62,MATCH($C2414,DATABASE!$AC$13:$AC$62,0)),IF(E2414="2x D11",INDEX(DATABASE!$AF$13:$AF$62,MATCH($C2414,DATABASE!$AC$13:$AC$62,0))+2*DATABASE!$AF$62,IF(E2414="3x D11",INDEX(DATABASE!$AF$13:$AF$62,MATCH($C2414,DATABASE!$AC$13:$AC$62,0))+3*DATABASE!$AF$62,""))))</f>
        <v/>
      </c>
      <c r="E2414" s="38" t="str">
        <f>IF(AND($K2414="Y",$G2414&lt;&gt;"UNYIL",$F2414&lt;DATABASE!$O$8),"2x D11",IF(AND($K2414="Y",$G2414&lt;&gt;"UNYIL",$F2414&gt;=DATABASE!$O$8),"3x D11",""))</f>
        <v/>
      </c>
      <c r="F2414" s="9" t="str">
        <f>IF('DATA ACCURATE'!N2417&lt;&gt;"",'DATA ACCURATE'!N2417,"")</f>
        <v/>
      </c>
      <c r="G2414" t="str">
        <f>IF(F2414="","",IF(F2414&lt;=DATABASE!$I$8,"UNYIL",IF(F2414&lt;=DATABASE!$J$8,"KECIL",IF(F2414&lt;DATABASE!$K$8,"TANGGUNG",IF(F2414&gt;=DATABASE!$K$8,"BESAR","")))))</f>
        <v/>
      </c>
      <c r="H2414" s="16" t="str">
        <f>IF('DATA ACCURATE'!J2417&lt;&gt;"",'DATA ACCURATE'!J2417,"")</f>
        <v/>
      </c>
      <c r="I2414" s="35" t="str">
        <f>IF(B2414&lt;&gt;"",IFERROR(VLOOKUP(B2414,'DATA TIMBANGAN'!G:M,7,FALSE),VLOOKUP(B2414,'DATA TIMBANGAN'!G:M,7)),"")</f>
        <v/>
      </c>
      <c r="J2414" s="25" t="str">
        <f>IF(H2414&lt;&gt;"",IFERROR(INDEX(DATABASE!$Z$19:$Z$38,MATCH(DATEVALUE(H2414),DATABASE!$AA$19:$AA$38,0)),INDEX(DATABASE!$Z$12:$Z$18,MATCH(WEEKDAY(H2414,2),DATABASE!$AA$12:$AA$18,0))),"")</f>
        <v/>
      </c>
      <c r="K2414" s="25" t="str">
        <f>IF('DATA ACCURATE'!V2417&lt;&gt;"",'DATA ACCURATE'!V2417,"")</f>
        <v/>
      </c>
      <c r="L2414" s="80" t="str">
        <f>IF($H2414="","",IF(OR($J2414="LIBUR",AND($L2413="LIBUR",$O2413=$O2414)),"LIBUR",IF(AND(OR($L2413="LUAR JAM KERJA 1",$L2413="LUAR JAM KERJA 2"),OR(OR(AND($H2413=$H2414,AND(OR($I2414&gt;DATABASE!$J$3,$I2414&lt;DATABASE!$J$6),((DATEVALUE($H2414)+$I2414)-(DATEVALUE($H2413)+$I2413))&lt;DATABASE!$J$6)),AND($H2413=$H2414,$O2413=$O2414,OR($I2414&gt;DATABASE!$J$6,$I2414&lt;DATABASE!$J$3))),AND(($H2414-$H2413)=1,OR($I2414&lt;DATABASE!$I$6,((DATEVALUE($H2414)+$I2414)-(DATEVALUE($H2413)+$I2413))&lt;DATABASE!$J$6))),$A2414=$A2413),"LUAR JAM KERJA 2",IF(AND(OR(WEEKDAY($H2414,2)=1,WEEKDAY($H2414,2)=2,WEEKDAY($H2414,2)=3,WEEKDAY($H2414,2)=4,WEEKDAY($H2414,2)=5),$I2414&lt;=DATABASE!$J$3,$I2414&gt;=DATABASE!$I$3),"JAM KERJA",IF(AND(WEEKDAY($H2414,2)=6,$I2414&lt;=DATABASE!$J$4,$I2414&gt;=DATABASE!$I$4),"JAM KERJA","LUAR JAM KERJA 1")))))</f>
        <v/>
      </c>
      <c r="M2414" s="33" t="str">
        <f>IF('DATA ACCURATE'!T2417&lt;&gt;"",IF('DATA ACCURATE'!T2417&gt;100,'DATA ACCURATE'!T2417/10,'DATA ACCURATE'!T2417),"")</f>
        <v/>
      </c>
      <c r="N2414" t="str">
        <f>IF(M2414="","",IF(M2414&lt;=DATABASE!$I$9,"LOKAL",IF(M2414&lt;DATABASE!$J$9,"LUAR KOTA 1",IF($M2414&gt;=DATABASE!$J$9,"LUAR KOTA 2",""))))</f>
        <v/>
      </c>
      <c r="O2414" s="38" t="str">
        <f>IF('DATA ACCURATE'!L2417&lt;&gt;"",'DATA ACCURATE'!L2417,"")</f>
        <v/>
      </c>
      <c r="Q2414" s="38">
        <f t="shared" si="260"/>
        <v>0</v>
      </c>
      <c r="R2414" s="38">
        <f t="shared" si="260"/>
        <v>0</v>
      </c>
      <c r="S2414" s="38">
        <f t="shared" si="260"/>
        <v>0</v>
      </c>
      <c r="T2414" s="38">
        <f t="shared" si="258"/>
        <v>0</v>
      </c>
      <c r="U2414" s="38">
        <f t="shared" si="261"/>
        <v>0</v>
      </c>
      <c r="V2414" s="38">
        <f t="shared" si="261"/>
        <v>0</v>
      </c>
      <c r="W2414" s="38">
        <f t="shared" si="261"/>
        <v>0</v>
      </c>
      <c r="X2414" s="38">
        <f t="shared" si="262"/>
        <v>0</v>
      </c>
      <c r="Y2414" s="38">
        <f t="shared" si="262"/>
        <v>0</v>
      </c>
      <c r="Z2414" s="38">
        <f t="shared" si="262"/>
        <v>0</v>
      </c>
      <c r="AA2414" s="38">
        <f t="shared" si="259"/>
        <v>0</v>
      </c>
      <c r="AB2414" s="38">
        <f t="shared" si="263"/>
        <v>0</v>
      </c>
      <c r="AC2414" s="38">
        <f t="shared" si="264"/>
        <v>0</v>
      </c>
      <c r="AD2414" s="38" t="str">
        <f t="shared" si="265"/>
        <v>000000000000</v>
      </c>
    </row>
    <row r="2415" spans="1:30">
      <c r="A2415" s="9" t="str">
        <f>IF('DATA ACCURATE'!A2418&lt;&gt;"",'DATA ACCURATE'!A2418,"")</f>
        <v/>
      </c>
      <c r="B2415" s="9" t="str">
        <f>IF('DATA ACCURATE'!D2418&lt;&gt;"",'DATA ACCURATE'!D2418,"")</f>
        <v/>
      </c>
      <c r="C2415" s="38" t="str">
        <f>IF($AD2415="000000000000","",INDEX(DATABASE!$W$12:$W$71,MATCH($AD2415,DATABASE!$V$12:$V$71,0)))</f>
        <v/>
      </c>
      <c r="D2415" s="34" t="str">
        <f>IF(C2415="","",IF(E2415="",INDEX(DATABASE!$AF$13:$AF$62,MATCH($C2415,DATABASE!$AC$13:$AC$62,0)),IF(E2415="2x D11",INDEX(DATABASE!$AF$13:$AF$62,MATCH($C2415,DATABASE!$AC$13:$AC$62,0))+2*DATABASE!$AF$62,IF(E2415="3x D11",INDEX(DATABASE!$AF$13:$AF$62,MATCH($C2415,DATABASE!$AC$13:$AC$62,0))+3*DATABASE!$AF$62,""))))</f>
        <v/>
      </c>
      <c r="E2415" s="38" t="str">
        <f>IF(AND($K2415="Y",$G2415&lt;&gt;"UNYIL",$F2415&lt;DATABASE!$O$8),"2x D11",IF(AND($K2415="Y",$G2415&lt;&gt;"UNYIL",$F2415&gt;=DATABASE!$O$8),"3x D11",""))</f>
        <v/>
      </c>
      <c r="F2415" s="9" t="str">
        <f>IF('DATA ACCURATE'!N2418&lt;&gt;"",'DATA ACCURATE'!N2418,"")</f>
        <v/>
      </c>
      <c r="G2415" t="str">
        <f>IF(F2415="","",IF(F2415&lt;=DATABASE!$I$8,"UNYIL",IF(F2415&lt;=DATABASE!$J$8,"KECIL",IF(F2415&lt;DATABASE!$K$8,"TANGGUNG",IF(F2415&gt;=DATABASE!$K$8,"BESAR","")))))</f>
        <v/>
      </c>
      <c r="H2415" s="16" t="str">
        <f>IF('DATA ACCURATE'!J2418&lt;&gt;"",'DATA ACCURATE'!J2418,"")</f>
        <v/>
      </c>
      <c r="I2415" s="35" t="str">
        <f>IF(B2415&lt;&gt;"",IFERROR(VLOOKUP(B2415,'DATA TIMBANGAN'!G:M,7,FALSE),VLOOKUP(B2415,'DATA TIMBANGAN'!G:M,7)),"")</f>
        <v/>
      </c>
      <c r="J2415" s="25" t="str">
        <f>IF(H2415&lt;&gt;"",IFERROR(INDEX(DATABASE!$Z$19:$Z$38,MATCH(DATEVALUE(H2415),DATABASE!$AA$19:$AA$38,0)),INDEX(DATABASE!$Z$12:$Z$18,MATCH(WEEKDAY(H2415,2),DATABASE!$AA$12:$AA$18,0))),"")</f>
        <v/>
      </c>
      <c r="K2415" s="25" t="str">
        <f>IF('DATA ACCURATE'!V2418&lt;&gt;"",'DATA ACCURATE'!V2418,"")</f>
        <v/>
      </c>
      <c r="L2415" s="80" t="str">
        <f>IF($H2415="","",IF(OR($J2415="LIBUR",AND($L2414="LIBUR",$O2414=$O2415)),"LIBUR",IF(AND(OR($L2414="LUAR JAM KERJA 1",$L2414="LUAR JAM KERJA 2"),OR(OR(AND($H2414=$H2415,AND(OR($I2415&gt;DATABASE!$J$3,$I2415&lt;DATABASE!$J$6),((DATEVALUE($H2415)+$I2415)-(DATEVALUE($H2414)+$I2414))&lt;DATABASE!$J$6)),AND($H2414=$H2415,$O2414=$O2415,OR($I2415&gt;DATABASE!$J$6,$I2415&lt;DATABASE!$J$3))),AND(($H2415-$H2414)=1,OR($I2415&lt;DATABASE!$I$6,((DATEVALUE($H2415)+$I2415)-(DATEVALUE($H2414)+$I2414))&lt;DATABASE!$J$6))),$A2415=$A2414),"LUAR JAM KERJA 2",IF(AND(OR(WEEKDAY($H2415,2)=1,WEEKDAY($H2415,2)=2,WEEKDAY($H2415,2)=3,WEEKDAY($H2415,2)=4,WEEKDAY($H2415,2)=5),$I2415&lt;=DATABASE!$J$3,$I2415&gt;=DATABASE!$I$3),"JAM KERJA",IF(AND(WEEKDAY($H2415,2)=6,$I2415&lt;=DATABASE!$J$4,$I2415&gt;=DATABASE!$I$4),"JAM KERJA","LUAR JAM KERJA 1")))))</f>
        <v/>
      </c>
      <c r="M2415" s="33" t="str">
        <f>IF('DATA ACCURATE'!T2418&lt;&gt;"",IF('DATA ACCURATE'!T2418&gt;100,'DATA ACCURATE'!T2418/10,'DATA ACCURATE'!T2418),"")</f>
        <v/>
      </c>
      <c r="N2415" t="str">
        <f>IF(M2415="","",IF(M2415&lt;=DATABASE!$I$9,"LOKAL",IF(M2415&lt;DATABASE!$J$9,"LUAR KOTA 1",IF($M2415&gt;=DATABASE!$J$9,"LUAR KOTA 2",""))))</f>
        <v/>
      </c>
      <c r="O2415" s="38" t="str">
        <f>IF('DATA ACCURATE'!L2418&lt;&gt;"",'DATA ACCURATE'!L2418,"")</f>
        <v/>
      </c>
      <c r="Q2415" s="38">
        <f t="shared" si="260"/>
        <v>0</v>
      </c>
      <c r="R2415" s="38">
        <f t="shared" si="260"/>
        <v>0</v>
      </c>
      <c r="S2415" s="38">
        <f t="shared" si="260"/>
        <v>0</v>
      </c>
      <c r="T2415" s="38">
        <f t="shared" si="258"/>
        <v>0</v>
      </c>
      <c r="U2415" s="38">
        <f t="shared" si="261"/>
        <v>0</v>
      </c>
      <c r="V2415" s="38">
        <f t="shared" si="261"/>
        <v>0</v>
      </c>
      <c r="W2415" s="38">
        <f t="shared" si="261"/>
        <v>0</v>
      </c>
      <c r="X2415" s="38">
        <f t="shared" si="262"/>
        <v>0</v>
      </c>
      <c r="Y2415" s="38">
        <f t="shared" si="262"/>
        <v>0</v>
      </c>
      <c r="Z2415" s="38">
        <f t="shared" si="262"/>
        <v>0</v>
      </c>
      <c r="AA2415" s="38">
        <f t="shared" si="259"/>
        <v>0</v>
      </c>
      <c r="AB2415" s="38">
        <f t="shared" si="263"/>
        <v>0</v>
      </c>
      <c r="AC2415" s="38">
        <f t="shared" si="264"/>
        <v>0</v>
      </c>
      <c r="AD2415" s="38" t="str">
        <f t="shared" si="265"/>
        <v>000000000000</v>
      </c>
    </row>
    <row r="2416" spans="1:30">
      <c r="A2416" s="9" t="str">
        <f>IF('DATA ACCURATE'!A2419&lt;&gt;"",'DATA ACCURATE'!A2419,"")</f>
        <v/>
      </c>
      <c r="B2416" s="9" t="str">
        <f>IF('DATA ACCURATE'!D2419&lt;&gt;"",'DATA ACCURATE'!D2419,"")</f>
        <v/>
      </c>
      <c r="C2416" s="38" t="str">
        <f>IF($AD2416="000000000000","",INDEX(DATABASE!$W$12:$W$71,MATCH($AD2416,DATABASE!$V$12:$V$71,0)))</f>
        <v/>
      </c>
      <c r="D2416" s="34" t="str">
        <f>IF(C2416="","",IF(E2416="",INDEX(DATABASE!$AF$13:$AF$62,MATCH($C2416,DATABASE!$AC$13:$AC$62,0)),IF(E2416="2x D11",INDEX(DATABASE!$AF$13:$AF$62,MATCH($C2416,DATABASE!$AC$13:$AC$62,0))+2*DATABASE!$AF$62,IF(E2416="3x D11",INDEX(DATABASE!$AF$13:$AF$62,MATCH($C2416,DATABASE!$AC$13:$AC$62,0))+3*DATABASE!$AF$62,""))))</f>
        <v/>
      </c>
      <c r="E2416" s="38" t="str">
        <f>IF(AND($K2416="Y",$G2416&lt;&gt;"UNYIL",$F2416&lt;DATABASE!$O$8),"2x D11",IF(AND($K2416="Y",$G2416&lt;&gt;"UNYIL",$F2416&gt;=DATABASE!$O$8),"3x D11",""))</f>
        <v/>
      </c>
      <c r="F2416" s="9" t="str">
        <f>IF('DATA ACCURATE'!N2419&lt;&gt;"",'DATA ACCURATE'!N2419,"")</f>
        <v/>
      </c>
      <c r="G2416" t="str">
        <f>IF(F2416="","",IF(F2416&lt;=DATABASE!$I$8,"UNYIL",IF(F2416&lt;=DATABASE!$J$8,"KECIL",IF(F2416&lt;DATABASE!$K$8,"TANGGUNG",IF(F2416&gt;=DATABASE!$K$8,"BESAR","")))))</f>
        <v/>
      </c>
      <c r="H2416" s="16" t="str">
        <f>IF('DATA ACCURATE'!J2419&lt;&gt;"",'DATA ACCURATE'!J2419,"")</f>
        <v/>
      </c>
      <c r="I2416" s="35" t="str">
        <f>IF(B2416&lt;&gt;"",IFERROR(VLOOKUP(B2416,'DATA TIMBANGAN'!G:M,7,FALSE),VLOOKUP(B2416,'DATA TIMBANGAN'!G:M,7)),"")</f>
        <v/>
      </c>
      <c r="J2416" s="25" t="str">
        <f>IF(H2416&lt;&gt;"",IFERROR(INDEX(DATABASE!$Z$19:$Z$38,MATCH(DATEVALUE(H2416),DATABASE!$AA$19:$AA$38,0)),INDEX(DATABASE!$Z$12:$Z$18,MATCH(WEEKDAY(H2416,2),DATABASE!$AA$12:$AA$18,0))),"")</f>
        <v/>
      </c>
      <c r="K2416" s="25" t="str">
        <f>IF('DATA ACCURATE'!V2419&lt;&gt;"",'DATA ACCURATE'!V2419,"")</f>
        <v/>
      </c>
      <c r="L2416" s="80" t="str">
        <f>IF($H2416="","",IF(OR($J2416="LIBUR",AND($L2415="LIBUR",$O2415=$O2416)),"LIBUR",IF(AND(OR($L2415="LUAR JAM KERJA 1",$L2415="LUAR JAM KERJA 2"),OR(OR(AND($H2415=$H2416,AND(OR($I2416&gt;DATABASE!$J$3,$I2416&lt;DATABASE!$J$6),((DATEVALUE($H2416)+$I2416)-(DATEVALUE($H2415)+$I2415))&lt;DATABASE!$J$6)),AND($H2415=$H2416,$O2415=$O2416,OR($I2416&gt;DATABASE!$J$6,$I2416&lt;DATABASE!$J$3))),AND(($H2416-$H2415)=1,OR($I2416&lt;DATABASE!$I$6,((DATEVALUE($H2416)+$I2416)-(DATEVALUE($H2415)+$I2415))&lt;DATABASE!$J$6))),$A2416=$A2415),"LUAR JAM KERJA 2",IF(AND(OR(WEEKDAY($H2416,2)=1,WEEKDAY($H2416,2)=2,WEEKDAY($H2416,2)=3,WEEKDAY($H2416,2)=4,WEEKDAY($H2416,2)=5),$I2416&lt;=DATABASE!$J$3,$I2416&gt;=DATABASE!$I$3),"JAM KERJA",IF(AND(WEEKDAY($H2416,2)=6,$I2416&lt;=DATABASE!$J$4,$I2416&gt;=DATABASE!$I$4),"JAM KERJA","LUAR JAM KERJA 1")))))</f>
        <v/>
      </c>
      <c r="M2416" s="33" t="str">
        <f>IF('DATA ACCURATE'!T2419&lt;&gt;"",IF('DATA ACCURATE'!T2419&gt;100,'DATA ACCURATE'!T2419/10,'DATA ACCURATE'!T2419),"")</f>
        <v/>
      </c>
      <c r="N2416" t="str">
        <f>IF(M2416="","",IF(M2416&lt;=DATABASE!$I$9,"LOKAL",IF(M2416&lt;DATABASE!$J$9,"LUAR KOTA 1",IF($M2416&gt;=DATABASE!$J$9,"LUAR KOTA 2",""))))</f>
        <v/>
      </c>
      <c r="O2416" s="38" t="str">
        <f>IF('DATA ACCURATE'!L2419&lt;&gt;"",'DATA ACCURATE'!L2419,"")</f>
        <v/>
      </c>
      <c r="Q2416" s="38">
        <f t="shared" si="260"/>
        <v>0</v>
      </c>
      <c r="R2416" s="38">
        <f t="shared" si="260"/>
        <v>0</v>
      </c>
      <c r="S2416" s="38">
        <f t="shared" si="260"/>
        <v>0</v>
      </c>
      <c r="T2416" s="38">
        <f t="shared" si="258"/>
        <v>0</v>
      </c>
      <c r="U2416" s="38">
        <f t="shared" si="261"/>
        <v>0</v>
      </c>
      <c r="V2416" s="38">
        <f t="shared" si="261"/>
        <v>0</v>
      </c>
      <c r="W2416" s="38">
        <f t="shared" si="261"/>
        <v>0</v>
      </c>
      <c r="X2416" s="38">
        <f t="shared" si="262"/>
        <v>0</v>
      </c>
      <c r="Y2416" s="38">
        <f t="shared" si="262"/>
        <v>0</v>
      </c>
      <c r="Z2416" s="38">
        <f t="shared" si="262"/>
        <v>0</v>
      </c>
      <c r="AA2416" s="38">
        <f t="shared" si="259"/>
        <v>0</v>
      </c>
      <c r="AB2416" s="38">
        <f t="shared" si="263"/>
        <v>0</v>
      </c>
      <c r="AC2416" s="38">
        <f t="shared" si="264"/>
        <v>0</v>
      </c>
      <c r="AD2416" s="38" t="str">
        <f t="shared" si="265"/>
        <v>000000000000</v>
      </c>
    </row>
    <row r="2417" spans="1:30">
      <c r="A2417" s="9" t="str">
        <f>IF('DATA ACCURATE'!A2420&lt;&gt;"",'DATA ACCURATE'!A2420,"")</f>
        <v/>
      </c>
      <c r="B2417" s="9" t="str">
        <f>IF('DATA ACCURATE'!D2420&lt;&gt;"",'DATA ACCURATE'!D2420,"")</f>
        <v/>
      </c>
      <c r="C2417" s="38" t="str">
        <f>IF($AD2417="000000000000","",INDEX(DATABASE!$W$12:$W$71,MATCH($AD2417,DATABASE!$V$12:$V$71,0)))</f>
        <v/>
      </c>
      <c r="D2417" s="34" t="str">
        <f>IF(C2417="","",IF(E2417="",INDEX(DATABASE!$AF$13:$AF$62,MATCH($C2417,DATABASE!$AC$13:$AC$62,0)),IF(E2417="2x D11",INDEX(DATABASE!$AF$13:$AF$62,MATCH($C2417,DATABASE!$AC$13:$AC$62,0))+2*DATABASE!$AF$62,IF(E2417="3x D11",INDEX(DATABASE!$AF$13:$AF$62,MATCH($C2417,DATABASE!$AC$13:$AC$62,0))+3*DATABASE!$AF$62,""))))</f>
        <v/>
      </c>
      <c r="E2417" s="38" t="str">
        <f>IF(AND($K2417="Y",$G2417&lt;&gt;"UNYIL",$F2417&lt;DATABASE!$O$8),"2x D11",IF(AND($K2417="Y",$G2417&lt;&gt;"UNYIL",$F2417&gt;=DATABASE!$O$8),"3x D11",""))</f>
        <v/>
      </c>
      <c r="F2417" s="9" t="str">
        <f>IF('DATA ACCURATE'!N2420&lt;&gt;"",'DATA ACCURATE'!N2420,"")</f>
        <v/>
      </c>
      <c r="G2417" t="str">
        <f>IF(F2417="","",IF(F2417&lt;=DATABASE!$I$8,"UNYIL",IF(F2417&lt;=DATABASE!$J$8,"KECIL",IF(F2417&lt;DATABASE!$K$8,"TANGGUNG",IF(F2417&gt;=DATABASE!$K$8,"BESAR","")))))</f>
        <v/>
      </c>
      <c r="H2417" s="16" t="str">
        <f>IF('DATA ACCURATE'!J2420&lt;&gt;"",'DATA ACCURATE'!J2420,"")</f>
        <v/>
      </c>
      <c r="I2417" s="35" t="str">
        <f>IF(B2417&lt;&gt;"",IFERROR(VLOOKUP(B2417,'DATA TIMBANGAN'!G:M,7,FALSE),VLOOKUP(B2417,'DATA TIMBANGAN'!G:M,7)),"")</f>
        <v/>
      </c>
      <c r="J2417" s="25" t="str">
        <f>IF(H2417&lt;&gt;"",IFERROR(INDEX(DATABASE!$Z$19:$Z$38,MATCH(DATEVALUE(H2417),DATABASE!$AA$19:$AA$38,0)),INDEX(DATABASE!$Z$12:$Z$18,MATCH(WEEKDAY(H2417,2),DATABASE!$AA$12:$AA$18,0))),"")</f>
        <v/>
      </c>
      <c r="K2417" s="25" t="str">
        <f>IF('DATA ACCURATE'!V2420&lt;&gt;"",'DATA ACCURATE'!V2420,"")</f>
        <v/>
      </c>
      <c r="L2417" s="80" t="str">
        <f>IF($H2417="","",IF(OR($J2417="LIBUR",AND($L2416="LIBUR",$O2416=$O2417)),"LIBUR",IF(AND(OR($L2416="LUAR JAM KERJA 1",$L2416="LUAR JAM KERJA 2"),OR(OR(AND($H2416=$H2417,AND(OR($I2417&gt;DATABASE!$J$3,$I2417&lt;DATABASE!$J$6),((DATEVALUE($H2417)+$I2417)-(DATEVALUE($H2416)+$I2416))&lt;DATABASE!$J$6)),AND($H2416=$H2417,$O2416=$O2417,OR($I2417&gt;DATABASE!$J$6,$I2417&lt;DATABASE!$J$3))),AND(($H2417-$H2416)=1,OR($I2417&lt;DATABASE!$I$6,((DATEVALUE($H2417)+$I2417)-(DATEVALUE($H2416)+$I2416))&lt;DATABASE!$J$6))),$A2417=$A2416),"LUAR JAM KERJA 2",IF(AND(OR(WEEKDAY($H2417,2)=1,WEEKDAY($H2417,2)=2,WEEKDAY($H2417,2)=3,WEEKDAY($H2417,2)=4,WEEKDAY($H2417,2)=5),$I2417&lt;=DATABASE!$J$3,$I2417&gt;=DATABASE!$I$3),"JAM KERJA",IF(AND(WEEKDAY($H2417,2)=6,$I2417&lt;=DATABASE!$J$4,$I2417&gt;=DATABASE!$I$4),"JAM KERJA","LUAR JAM KERJA 1")))))</f>
        <v/>
      </c>
      <c r="M2417" s="33" t="str">
        <f>IF('DATA ACCURATE'!T2420&lt;&gt;"",IF('DATA ACCURATE'!T2420&gt;100,'DATA ACCURATE'!T2420/10,'DATA ACCURATE'!T2420),"")</f>
        <v/>
      </c>
      <c r="N2417" t="str">
        <f>IF(M2417="","",IF(M2417&lt;=DATABASE!$I$9,"LOKAL",IF(M2417&lt;DATABASE!$J$9,"LUAR KOTA 1",IF($M2417&gt;=DATABASE!$J$9,"LUAR KOTA 2",""))))</f>
        <v/>
      </c>
      <c r="O2417" s="38" t="str">
        <f>IF('DATA ACCURATE'!L2420&lt;&gt;"",'DATA ACCURATE'!L2420,"")</f>
        <v/>
      </c>
      <c r="Q2417" s="38">
        <f t="shared" si="260"/>
        <v>0</v>
      </c>
      <c r="R2417" s="38">
        <f t="shared" si="260"/>
        <v>0</v>
      </c>
      <c r="S2417" s="38">
        <f t="shared" si="260"/>
        <v>0</v>
      </c>
      <c r="T2417" s="38">
        <f t="shared" si="258"/>
        <v>0</v>
      </c>
      <c r="U2417" s="38">
        <f t="shared" si="261"/>
        <v>0</v>
      </c>
      <c r="V2417" s="38">
        <f t="shared" si="261"/>
        <v>0</v>
      </c>
      <c r="W2417" s="38">
        <f t="shared" si="261"/>
        <v>0</v>
      </c>
      <c r="X2417" s="38">
        <f t="shared" si="262"/>
        <v>0</v>
      </c>
      <c r="Y2417" s="38">
        <f t="shared" si="262"/>
        <v>0</v>
      </c>
      <c r="Z2417" s="38">
        <f t="shared" si="262"/>
        <v>0</v>
      </c>
      <c r="AA2417" s="38">
        <f t="shared" si="259"/>
        <v>0</v>
      </c>
      <c r="AB2417" s="38">
        <f t="shared" si="263"/>
        <v>0</v>
      </c>
      <c r="AC2417" s="38">
        <f t="shared" si="264"/>
        <v>0</v>
      </c>
      <c r="AD2417" s="38" t="str">
        <f t="shared" si="265"/>
        <v>000000000000</v>
      </c>
    </row>
    <row r="2418" spans="1:30">
      <c r="A2418" s="9" t="str">
        <f>IF('DATA ACCURATE'!A2421&lt;&gt;"",'DATA ACCURATE'!A2421,"")</f>
        <v/>
      </c>
      <c r="B2418" s="9" t="str">
        <f>IF('DATA ACCURATE'!D2421&lt;&gt;"",'DATA ACCURATE'!D2421,"")</f>
        <v/>
      </c>
      <c r="C2418" s="38" t="str">
        <f>IF($AD2418="000000000000","",INDEX(DATABASE!$W$12:$W$71,MATCH($AD2418,DATABASE!$V$12:$V$71,0)))</f>
        <v/>
      </c>
      <c r="D2418" s="34" t="str">
        <f>IF(C2418="","",IF(E2418="",INDEX(DATABASE!$AF$13:$AF$62,MATCH($C2418,DATABASE!$AC$13:$AC$62,0)),IF(E2418="2x D11",INDEX(DATABASE!$AF$13:$AF$62,MATCH($C2418,DATABASE!$AC$13:$AC$62,0))+2*DATABASE!$AF$62,IF(E2418="3x D11",INDEX(DATABASE!$AF$13:$AF$62,MATCH($C2418,DATABASE!$AC$13:$AC$62,0))+3*DATABASE!$AF$62,""))))</f>
        <v/>
      </c>
      <c r="E2418" s="38" t="str">
        <f>IF(AND($K2418="Y",$G2418&lt;&gt;"UNYIL",$F2418&lt;DATABASE!$O$8),"2x D11",IF(AND($K2418="Y",$G2418&lt;&gt;"UNYIL",$F2418&gt;=DATABASE!$O$8),"3x D11",""))</f>
        <v/>
      </c>
      <c r="F2418" s="9" t="str">
        <f>IF('DATA ACCURATE'!N2421&lt;&gt;"",'DATA ACCURATE'!N2421,"")</f>
        <v/>
      </c>
      <c r="G2418" t="str">
        <f>IF(F2418="","",IF(F2418&lt;=DATABASE!$I$8,"UNYIL",IF(F2418&lt;=DATABASE!$J$8,"KECIL",IF(F2418&lt;DATABASE!$K$8,"TANGGUNG",IF(F2418&gt;=DATABASE!$K$8,"BESAR","")))))</f>
        <v/>
      </c>
      <c r="H2418" s="16" t="str">
        <f>IF('DATA ACCURATE'!J2421&lt;&gt;"",'DATA ACCURATE'!J2421,"")</f>
        <v/>
      </c>
      <c r="I2418" s="35" t="str">
        <f>IF(B2418&lt;&gt;"",IFERROR(VLOOKUP(B2418,'DATA TIMBANGAN'!G:M,7,FALSE),VLOOKUP(B2418,'DATA TIMBANGAN'!G:M,7)),"")</f>
        <v/>
      </c>
      <c r="J2418" s="25" t="str">
        <f>IF(H2418&lt;&gt;"",IFERROR(INDEX(DATABASE!$Z$19:$Z$38,MATCH(DATEVALUE(H2418),DATABASE!$AA$19:$AA$38,0)),INDEX(DATABASE!$Z$12:$Z$18,MATCH(WEEKDAY(H2418,2),DATABASE!$AA$12:$AA$18,0))),"")</f>
        <v/>
      </c>
      <c r="K2418" s="25" t="str">
        <f>IF('DATA ACCURATE'!V2421&lt;&gt;"",'DATA ACCURATE'!V2421,"")</f>
        <v/>
      </c>
      <c r="L2418" s="80" t="str">
        <f>IF($H2418="","",IF(OR($J2418="LIBUR",AND($L2417="LIBUR",$O2417=$O2418)),"LIBUR",IF(AND(OR($L2417="LUAR JAM KERJA 1",$L2417="LUAR JAM KERJA 2"),OR(OR(AND($H2417=$H2418,AND(OR($I2418&gt;DATABASE!$J$3,$I2418&lt;DATABASE!$J$6),((DATEVALUE($H2418)+$I2418)-(DATEVALUE($H2417)+$I2417))&lt;DATABASE!$J$6)),AND($H2417=$H2418,$O2417=$O2418,OR($I2418&gt;DATABASE!$J$6,$I2418&lt;DATABASE!$J$3))),AND(($H2418-$H2417)=1,OR($I2418&lt;DATABASE!$I$6,((DATEVALUE($H2418)+$I2418)-(DATEVALUE($H2417)+$I2417))&lt;DATABASE!$J$6))),$A2418=$A2417),"LUAR JAM KERJA 2",IF(AND(OR(WEEKDAY($H2418,2)=1,WEEKDAY($H2418,2)=2,WEEKDAY($H2418,2)=3,WEEKDAY($H2418,2)=4,WEEKDAY($H2418,2)=5),$I2418&lt;=DATABASE!$J$3,$I2418&gt;=DATABASE!$I$3),"JAM KERJA",IF(AND(WEEKDAY($H2418,2)=6,$I2418&lt;=DATABASE!$J$4,$I2418&gt;=DATABASE!$I$4),"JAM KERJA","LUAR JAM KERJA 1")))))</f>
        <v/>
      </c>
      <c r="M2418" s="33" t="str">
        <f>IF('DATA ACCURATE'!T2421&lt;&gt;"",IF('DATA ACCURATE'!T2421&gt;100,'DATA ACCURATE'!T2421/10,'DATA ACCURATE'!T2421),"")</f>
        <v/>
      </c>
      <c r="N2418" t="str">
        <f>IF(M2418="","",IF(M2418&lt;=DATABASE!$I$9,"LOKAL",IF(M2418&lt;DATABASE!$J$9,"LUAR KOTA 1",IF($M2418&gt;=DATABASE!$J$9,"LUAR KOTA 2",""))))</f>
        <v/>
      </c>
      <c r="O2418" s="38" t="str">
        <f>IF('DATA ACCURATE'!L2421&lt;&gt;"",'DATA ACCURATE'!L2421,"")</f>
        <v/>
      </c>
      <c r="Q2418" s="38">
        <f t="shared" si="260"/>
        <v>0</v>
      </c>
      <c r="R2418" s="38">
        <f t="shared" si="260"/>
        <v>0</v>
      </c>
      <c r="S2418" s="38">
        <f t="shared" si="260"/>
        <v>0</v>
      </c>
      <c r="T2418" s="38">
        <f t="shared" si="258"/>
        <v>0</v>
      </c>
      <c r="U2418" s="38">
        <f t="shared" si="261"/>
        <v>0</v>
      </c>
      <c r="V2418" s="38">
        <f t="shared" si="261"/>
        <v>0</v>
      </c>
      <c r="W2418" s="38">
        <f t="shared" si="261"/>
        <v>0</v>
      </c>
      <c r="X2418" s="38">
        <f t="shared" si="262"/>
        <v>0</v>
      </c>
      <c r="Y2418" s="38">
        <f t="shared" si="262"/>
        <v>0</v>
      </c>
      <c r="Z2418" s="38">
        <f t="shared" si="262"/>
        <v>0</v>
      </c>
      <c r="AA2418" s="38">
        <f t="shared" si="259"/>
        <v>0</v>
      </c>
      <c r="AB2418" s="38">
        <f t="shared" si="263"/>
        <v>0</v>
      </c>
      <c r="AC2418" s="38">
        <f t="shared" si="264"/>
        <v>0</v>
      </c>
      <c r="AD2418" s="38" t="str">
        <f t="shared" si="265"/>
        <v>000000000000</v>
      </c>
    </row>
    <row r="2419" spans="1:30">
      <c r="A2419" s="9" t="str">
        <f>IF('DATA ACCURATE'!A2422&lt;&gt;"",'DATA ACCURATE'!A2422,"")</f>
        <v/>
      </c>
      <c r="B2419" s="9" t="str">
        <f>IF('DATA ACCURATE'!D2422&lt;&gt;"",'DATA ACCURATE'!D2422,"")</f>
        <v/>
      </c>
      <c r="C2419" s="38" t="str">
        <f>IF($AD2419="000000000000","",INDEX(DATABASE!$W$12:$W$71,MATCH($AD2419,DATABASE!$V$12:$V$71,0)))</f>
        <v/>
      </c>
      <c r="D2419" s="34" t="str">
        <f>IF(C2419="","",IF(E2419="",INDEX(DATABASE!$AF$13:$AF$62,MATCH($C2419,DATABASE!$AC$13:$AC$62,0)),IF(E2419="2x D11",INDEX(DATABASE!$AF$13:$AF$62,MATCH($C2419,DATABASE!$AC$13:$AC$62,0))+2*DATABASE!$AF$62,IF(E2419="3x D11",INDEX(DATABASE!$AF$13:$AF$62,MATCH($C2419,DATABASE!$AC$13:$AC$62,0))+3*DATABASE!$AF$62,""))))</f>
        <v/>
      </c>
      <c r="E2419" s="38" t="str">
        <f>IF(AND($K2419="Y",$G2419&lt;&gt;"UNYIL",$F2419&lt;DATABASE!$O$8),"2x D11",IF(AND($K2419="Y",$G2419&lt;&gt;"UNYIL",$F2419&gt;=DATABASE!$O$8),"3x D11",""))</f>
        <v/>
      </c>
      <c r="F2419" s="9" t="str">
        <f>IF('DATA ACCURATE'!N2422&lt;&gt;"",'DATA ACCURATE'!N2422,"")</f>
        <v/>
      </c>
      <c r="G2419" t="str">
        <f>IF(F2419="","",IF(F2419&lt;=DATABASE!$I$8,"UNYIL",IF(F2419&lt;=DATABASE!$J$8,"KECIL",IF(F2419&lt;DATABASE!$K$8,"TANGGUNG",IF(F2419&gt;=DATABASE!$K$8,"BESAR","")))))</f>
        <v/>
      </c>
      <c r="H2419" s="16" t="str">
        <f>IF('DATA ACCURATE'!J2422&lt;&gt;"",'DATA ACCURATE'!J2422,"")</f>
        <v/>
      </c>
      <c r="I2419" s="35" t="str">
        <f>IF(B2419&lt;&gt;"",IFERROR(VLOOKUP(B2419,'DATA TIMBANGAN'!G:M,7,FALSE),VLOOKUP(B2419,'DATA TIMBANGAN'!G:M,7)),"")</f>
        <v/>
      </c>
      <c r="J2419" s="25" t="str">
        <f>IF(H2419&lt;&gt;"",IFERROR(INDEX(DATABASE!$Z$19:$Z$38,MATCH(DATEVALUE(H2419),DATABASE!$AA$19:$AA$38,0)),INDEX(DATABASE!$Z$12:$Z$18,MATCH(WEEKDAY(H2419,2),DATABASE!$AA$12:$AA$18,0))),"")</f>
        <v/>
      </c>
      <c r="K2419" s="25" t="str">
        <f>IF('DATA ACCURATE'!V2422&lt;&gt;"",'DATA ACCURATE'!V2422,"")</f>
        <v/>
      </c>
      <c r="L2419" s="80" t="str">
        <f>IF($H2419="","",IF(OR($J2419="LIBUR",AND($L2418="LIBUR",$O2418=$O2419)),"LIBUR",IF(AND(OR($L2418="LUAR JAM KERJA 1",$L2418="LUAR JAM KERJA 2"),OR(OR(AND($H2418=$H2419,AND(OR($I2419&gt;DATABASE!$J$3,$I2419&lt;DATABASE!$J$6),((DATEVALUE($H2419)+$I2419)-(DATEVALUE($H2418)+$I2418))&lt;DATABASE!$J$6)),AND($H2418=$H2419,$O2418=$O2419,OR($I2419&gt;DATABASE!$J$6,$I2419&lt;DATABASE!$J$3))),AND(($H2419-$H2418)=1,OR($I2419&lt;DATABASE!$I$6,((DATEVALUE($H2419)+$I2419)-(DATEVALUE($H2418)+$I2418))&lt;DATABASE!$J$6))),$A2419=$A2418),"LUAR JAM KERJA 2",IF(AND(OR(WEEKDAY($H2419,2)=1,WEEKDAY($H2419,2)=2,WEEKDAY($H2419,2)=3,WEEKDAY($H2419,2)=4,WEEKDAY($H2419,2)=5),$I2419&lt;=DATABASE!$J$3,$I2419&gt;=DATABASE!$I$3),"JAM KERJA",IF(AND(WEEKDAY($H2419,2)=6,$I2419&lt;=DATABASE!$J$4,$I2419&gt;=DATABASE!$I$4),"JAM KERJA","LUAR JAM KERJA 1")))))</f>
        <v/>
      </c>
      <c r="M2419" s="33" t="str">
        <f>IF('DATA ACCURATE'!T2422&lt;&gt;"",IF('DATA ACCURATE'!T2422&gt;100,'DATA ACCURATE'!T2422/10,'DATA ACCURATE'!T2422),"")</f>
        <v/>
      </c>
      <c r="N2419" t="str">
        <f>IF(M2419="","",IF(M2419&lt;=DATABASE!$I$9,"LOKAL",IF(M2419&lt;DATABASE!$J$9,"LUAR KOTA 1",IF($M2419&gt;=DATABASE!$J$9,"LUAR KOTA 2",""))))</f>
        <v/>
      </c>
      <c r="O2419" s="38" t="str">
        <f>IF('DATA ACCURATE'!L2422&lt;&gt;"",'DATA ACCURATE'!L2422,"")</f>
        <v/>
      </c>
      <c r="Q2419" s="38">
        <f t="shared" si="260"/>
        <v>0</v>
      </c>
      <c r="R2419" s="38">
        <f t="shared" si="260"/>
        <v>0</v>
      </c>
      <c r="S2419" s="38">
        <f t="shared" si="260"/>
        <v>0</v>
      </c>
      <c r="T2419" s="38">
        <f t="shared" si="258"/>
        <v>0</v>
      </c>
      <c r="U2419" s="38">
        <f t="shared" si="261"/>
        <v>0</v>
      </c>
      <c r="V2419" s="38">
        <f t="shared" si="261"/>
        <v>0</v>
      </c>
      <c r="W2419" s="38">
        <f t="shared" si="261"/>
        <v>0</v>
      </c>
      <c r="X2419" s="38">
        <f t="shared" si="262"/>
        <v>0</v>
      </c>
      <c r="Y2419" s="38">
        <f t="shared" si="262"/>
        <v>0</v>
      </c>
      <c r="Z2419" s="38">
        <f t="shared" si="262"/>
        <v>0</v>
      </c>
      <c r="AA2419" s="38">
        <f t="shared" si="259"/>
        <v>0</v>
      </c>
      <c r="AB2419" s="38">
        <f t="shared" si="263"/>
        <v>0</v>
      </c>
      <c r="AC2419" s="38">
        <f t="shared" si="264"/>
        <v>0</v>
      </c>
      <c r="AD2419" s="38" t="str">
        <f t="shared" si="265"/>
        <v>000000000000</v>
      </c>
    </row>
    <row r="2420" spans="1:30">
      <c r="A2420" s="9" t="str">
        <f>IF('DATA ACCURATE'!A2423&lt;&gt;"",'DATA ACCURATE'!A2423,"")</f>
        <v/>
      </c>
      <c r="B2420" s="9" t="str">
        <f>IF('DATA ACCURATE'!D2423&lt;&gt;"",'DATA ACCURATE'!D2423,"")</f>
        <v/>
      </c>
      <c r="C2420" s="38" t="str">
        <f>IF($AD2420="000000000000","",INDEX(DATABASE!$W$12:$W$71,MATCH($AD2420,DATABASE!$V$12:$V$71,0)))</f>
        <v/>
      </c>
      <c r="D2420" s="34" t="str">
        <f>IF(C2420="","",IF(E2420="",INDEX(DATABASE!$AF$13:$AF$62,MATCH($C2420,DATABASE!$AC$13:$AC$62,0)),IF(E2420="2x D11",INDEX(DATABASE!$AF$13:$AF$62,MATCH($C2420,DATABASE!$AC$13:$AC$62,0))+2*DATABASE!$AF$62,IF(E2420="3x D11",INDEX(DATABASE!$AF$13:$AF$62,MATCH($C2420,DATABASE!$AC$13:$AC$62,0))+3*DATABASE!$AF$62,""))))</f>
        <v/>
      </c>
      <c r="E2420" s="38" t="str">
        <f>IF(AND($K2420="Y",$G2420&lt;&gt;"UNYIL",$F2420&lt;DATABASE!$O$8),"2x D11",IF(AND($K2420="Y",$G2420&lt;&gt;"UNYIL",$F2420&gt;=DATABASE!$O$8),"3x D11",""))</f>
        <v/>
      </c>
      <c r="F2420" s="9" t="str">
        <f>IF('DATA ACCURATE'!N2423&lt;&gt;"",'DATA ACCURATE'!N2423,"")</f>
        <v/>
      </c>
      <c r="G2420" t="str">
        <f>IF(F2420="","",IF(F2420&lt;=DATABASE!$I$8,"UNYIL",IF(F2420&lt;=DATABASE!$J$8,"KECIL",IF(F2420&lt;DATABASE!$K$8,"TANGGUNG",IF(F2420&gt;=DATABASE!$K$8,"BESAR","")))))</f>
        <v/>
      </c>
      <c r="H2420" s="16" t="str">
        <f>IF('DATA ACCURATE'!J2423&lt;&gt;"",'DATA ACCURATE'!J2423,"")</f>
        <v/>
      </c>
      <c r="I2420" s="35" t="str">
        <f>IF(B2420&lt;&gt;"",IFERROR(VLOOKUP(B2420,'DATA TIMBANGAN'!G:M,7,FALSE),VLOOKUP(B2420,'DATA TIMBANGAN'!G:M,7)),"")</f>
        <v/>
      </c>
      <c r="J2420" s="25" t="str">
        <f>IF(H2420&lt;&gt;"",IFERROR(INDEX(DATABASE!$Z$19:$Z$38,MATCH(DATEVALUE(H2420),DATABASE!$AA$19:$AA$38,0)),INDEX(DATABASE!$Z$12:$Z$18,MATCH(WEEKDAY(H2420,2),DATABASE!$AA$12:$AA$18,0))),"")</f>
        <v/>
      </c>
      <c r="K2420" s="25" t="str">
        <f>IF('DATA ACCURATE'!V2423&lt;&gt;"",'DATA ACCURATE'!V2423,"")</f>
        <v/>
      </c>
      <c r="L2420" s="80" t="str">
        <f>IF($H2420="","",IF(OR($J2420="LIBUR",AND($L2419="LIBUR",$O2419=$O2420)),"LIBUR",IF(AND(OR($L2419="LUAR JAM KERJA 1",$L2419="LUAR JAM KERJA 2"),OR(OR(AND($H2419=$H2420,AND(OR($I2420&gt;DATABASE!$J$3,$I2420&lt;DATABASE!$J$6),((DATEVALUE($H2420)+$I2420)-(DATEVALUE($H2419)+$I2419))&lt;DATABASE!$J$6)),AND($H2419=$H2420,$O2419=$O2420,OR($I2420&gt;DATABASE!$J$6,$I2420&lt;DATABASE!$J$3))),AND(($H2420-$H2419)=1,OR($I2420&lt;DATABASE!$I$6,((DATEVALUE($H2420)+$I2420)-(DATEVALUE($H2419)+$I2419))&lt;DATABASE!$J$6))),$A2420=$A2419),"LUAR JAM KERJA 2",IF(AND(OR(WEEKDAY($H2420,2)=1,WEEKDAY($H2420,2)=2,WEEKDAY($H2420,2)=3,WEEKDAY($H2420,2)=4,WEEKDAY($H2420,2)=5),$I2420&lt;=DATABASE!$J$3,$I2420&gt;=DATABASE!$I$3),"JAM KERJA",IF(AND(WEEKDAY($H2420,2)=6,$I2420&lt;=DATABASE!$J$4,$I2420&gt;=DATABASE!$I$4),"JAM KERJA","LUAR JAM KERJA 1")))))</f>
        <v/>
      </c>
      <c r="M2420" s="33" t="str">
        <f>IF('DATA ACCURATE'!T2423&lt;&gt;"",IF('DATA ACCURATE'!T2423&gt;100,'DATA ACCURATE'!T2423/10,'DATA ACCURATE'!T2423),"")</f>
        <v/>
      </c>
      <c r="N2420" t="str">
        <f>IF(M2420="","",IF(M2420&lt;=DATABASE!$I$9,"LOKAL",IF(M2420&lt;DATABASE!$J$9,"LUAR KOTA 1",IF($M2420&gt;=DATABASE!$J$9,"LUAR KOTA 2",""))))</f>
        <v/>
      </c>
      <c r="O2420" s="38" t="str">
        <f>IF('DATA ACCURATE'!L2423&lt;&gt;"",'DATA ACCURATE'!L2423,"")</f>
        <v/>
      </c>
      <c r="Q2420" s="38">
        <f t="shared" si="260"/>
        <v>0</v>
      </c>
      <c r="R2420" s="38">
        <f t="shared" si="260"/>
        <v>0</v>
      </c>
      <c r="S2420" s="38">
        <f t="shared" si="260"/>
        <v>0</v>
      </c>
      <c r="T2420" s="38">
        <f t="shared" si="258"/>
        <v>0</v>
      </c>
      <c r="U2420" s="38">
        <f t="shared" si="261"/>
        <v>0</v>
      </c>
      <c r="V2420" s="38">
        <f t="shared" si="261"/>
        <v>0</v>
      </c>
      <c r="W2420" s="38">
        <f t="shared" si="261"/>
        <v>0</v>
      </c>
      <c r="X2420" s="38">
        <f t="shared" si="262"/>
        <v>0</v>
      </c>
      <c r="Y2420" s="38">
        <f t="shared" si="262"/>
        <v>0</v>
      </c>
      <c r="Z2420" s="38">
        <f t="shared" si="262"/>
        <v>0</v>
      </c>
      <c r="AA2420" s="38">
        <f t="shared" si="259"/>
        <v>0</v>
      </c>
      <c r="AB2420" s="38">
        <f t="shared" si="263"/>
        <v>0</v>
      </c>
      <c r="AC2420" s="38">
        <f t="shared" si="264"/>
        <v>0</v>
      </c>
      <c r="AD2420" s="38" t="str">
        <f t="shared" si="265"/>
        <v>000000000000</v>
      </c>
    </row>
    <row r="2421" spans="1:30">
      <c r="A2421" s="9" t="str">
        <f>IF('DATA ACCURATE'!A2424&lt;&gt;"",'DATA ACCURATE'!A2424,"")</f>
        <v/>
      </c>
      <c r="B2421" s="9" t="str">
        <f>IF('DATA ACCURATE'!D2424&lt;&gt;"",'DATA ACCURATE'!D2424,"")</f>
        <v/>
      </c>
      <c r="C2421" s="38" t="str">
        <f>IF($AD2421="000000000000","",INDEX(DATABASE!$W$12:$W$71,MATCH($AD2421,DATABASE!$V$12:$V$71,0)))</f>
        <v/>
      </c>
      <c r="D2421" s="34" t="str">
        <f>IF(C2421="","",IF(E2421="",INDEX(DATABASE!$AF$13:$AF$62,MATCH($C2421,DATABASE!$AC$13:$AC$62,0)),IF(E2421="2x D11",INDEX(DATABASE!$AF$13:$AF$62,MATCH($C2421,DATABASE!$AC$13:$AC$62,0))+2*DATABASE!$AF$62,IF(E2421="3x D11",INDEX(DATABASE!$AF$13:$AF$62,MATCH($C2421,DATABASE!$AC$13:$AC$62,0))+3*DATABASE!$AF$62,""))))</f>
        <v/>
      </c>
      <c r="E2421" s="38" t="str">
        <f>IF(AND($K2421="Y",$G2421&lt;&gt;"UNYIL",$F2421&lt;DATABASE!$O$8),"2x D11",IF(AND($K2421="Y",$G2421&lt;&gt;"UNYIL",$F2421&gt;=DATABASE!$O$8),"3x D11",""))</f>
        <v/>
      </c>
      <c r="F2421" s="9" t="str">
        <f>IF('DATA ACCURATE'!N2424&lt;&gt;"",'DATA ACCURATE'!N2424,"")</f>
        <v/>
      </c>
      <c r="G2421" t="str">
        <f>IF(F2421="","",IF(F2421&lt;=DATABASE!$I$8,"UNYIL",IF(F2421&lt;=DATABASE!$J$8,"KECIL",IF(F2421&lt;DATABASE!$K$8,"TANGGUNG",IF(F2421&gt;=DATABASE!$K$8,"BESAR","")))))</f>
        <v/>
      </c>
      <c r="H2421" s="16" t="str">
        <f>IF('DATA ACCURATE'!J2424&lt;&gt;"",'DATA ACCURATE'!J2424,"")</f>
        <v/>
      </c>
      <c r="I2421" s="35" t="str">
        <f>IF(B2421&lt;&gt;"",IFERROR(VLOOKUP(B2421,'DATA TIMBANGAN'!G:M,7,FALSE),VLOOKUP(B2421,'DATA TIMBANGAN'!G:M,7)),"")</f>
        <v/>
      </c>
      <c r="J2421" s="25" t="str">
        <f>IF(H2421&lt;&gt;"",IFERROR(INDEX(DATABASE!$Z$19:$Z$38,MATCH(DATEVALUE(H2421),DATABASE!$AA$19:$AA$38,0)),INDEX(DATABASE!$Z$12:$Z$18,MATCH(WEEKDAY(H2421,2),DATABASE!$AA$12:$AA$18,0))),"")</f>
        <v/>
      </c>
      <c r="K2421" s="25" t="str">
        <f>IF('DATA ACCURATE'!V2424&lt;&gt;"",'DATA ACCURATE'!V2424,"")</f>
        <v/>
      </c>
      <c r="L2421" s="80" t="str">
        <f>IF($H2421="","",IF(OR($J2421="LIBUR",AND($L2420="LIBUR",$O2420=$O2421)),"LIBUR",IF(AND(OR($L2420="LUAR JAM KERJA 1",$L2420="LUAR JAM KERJA 2"),OR(OR(AND($H2420=$H2421,AND(OR($I2421&gt;DATABASE!$J$3,$I2421&lt;DATABASE!$J$6),((DATEVALUE($H2421)+$I2421)-(DATEVALUE($H2420)+$I2420))&lt;DATABASE!$J$6)),AND($H2420=$H2421,$O2420=$O2421,OR($I2421&gt;DATABASE!$J$6,$I2421&lt;DATABASE!$J$3))),AND(($H2421-$H2420)=1,OR($I2421&lt;DATABASE!$I$6,((DATEVALUE($H2421)+$I2421)-(DATEVALUE($H2420)+$I2420))&lt;DATABASE!$J$6))),$A2421=$A2420),"LUAR JAM KERJA 2",IF(AND(OR(WEEKDAY($H2421,2)=1,WEEKDAY($H2421,2)=2,WEEKDAY($H2421,2)=3,WEEKDAY($H2421,2)=4,WEEKDAY($H2421,2)=5),$I2421&lt;=DATABASE!$J$3,$I2421&gt;=DATABASE!$I$3),"JAM KERJA",IF(AND(WEEKDAY($H2421,2)=6,$I2421&lt;=DATABASE!$J$4,$I2421&gt;=DATABASE!$I$4),"JAM KERJA","LUAR JAM KERJA 1")))))</f>
        <v/>
      </c>
      <c r="M2421" s="33" t="str">
        <f>IF('DATA ACCURATE'!T2424&lt;&gt;"",IF('DATA ACCURATE'!T2424&gt;100,'DATA ACCURATE'!T2424/10,'DATA ACCURATE'!T2424),"")</f>
        <v/>
      </c>
      <c r="N2421" t="str">
        <f>IF(M2421="","",IF(M2421&lt;=DATABASE!$I$9,"LOKAL",IF(M2421&lt;DATABASE!$J$9,"LUAR KOTA 1",IF($M2421&gt;=DATABASE!$J$9,"LUAR KOTA 2",""))))</f>
        <v/>
      </c>
      <c r="O2421" s="38" t="str">
        <f>IF('DATA ACCURATE'!L2424&lt;&gt;"",'DATA ACCURATE'!L2424,"")</f>
        <v/>
      </c>
      <c r="Q2421" s="38">
        <f t="shared" si="260"/>
        <v>0</v>
      </c>
      <c r="R2421" s="38">
        <f t="shared" si="260"/>
        <v>0</v>
      </c>
      <c r="S2421" s="38">
        <f t="shared" si="260"/>
        <v>0</v>
      </c>
      <c r="T2421" s="38">
        <f t="shared" si="258"/>
        <v>0</v>
      </c>
      <c r="U2421" s="38">
        <f t="shared" si="261"/>
        <v>0</v>
      </c>
      <c r="V2421" s="38">
        <f t="shared" si="261"/>
        <v>0</v>
      </c>
      <c r="W2421" s="38">
        <f t="shared" si="261"/>
        <v>0</v>
      </c>
      <c r="X2421" s="38">
        <f t="shared" si="262"/>
        <v>0</v>
      </c>
      <c r="Y2421" s="38">
        <f t="shared" si="262"/>
        <v>0</v>
      </c>
      <c r="Z2421" s="38">
        <f t="shared" si="262"/>
        <v>0</v>
      </c>
      <c r="AA2421" s="38">
        <f t="shared" si="259"/>
        <v>0</v>
      </c>
      <c r="AB2421" s="38">
        <f t="shared" si="263"/>
        <v>0</v>
      </c>
      <c r="AC2421" s="38">
        <f t="shared" si="264"/>
        <v>0</v>
      </c>
      <c r="AD2421" s="38" t="str">
        <f t="shared" si="265"/>
        <v>000000000000</v>
      </c>
    </row>
    <row r="2422" spans="1:30">
      <c r="A2422" s="9" t="str">
        <f>IF('DATA ACCURATE'!A2425&lt;&gt;"",'DATA ACCURATE'!A2425,"")</f>
        <v/>
      </c>
      <c r="B2422" s="9" t="str">
        <f>IF('DATA ACCURATE'!D2425&lt;&gt;"",'DATA ACCURATE'!D2425,"")</f>
        <v/>
      </c>
      <c r="C2422" s="38" t="str">
        <f>IF($AD2422="000000000000","",INDEX(DATABASE!$W$12:$W$71,MATCH($AD2422,DATABASE!$V$12:$V$71,0)))</f>
        <v/>
      </c>
      <c r="D2422" s="34" t="str">
        <f>IF(C2422="","",IF(E2422="",INDEX(DATABASE!$AF$13:$AF$62,MATCH($C2422,DATABASE!$AC$13:$AC$62,0)),IF(E2422="2x D11",INDEX(DATABASE!$AF$13:$AF$62,MATCH($C2422,DATABASE!$AC$13:$AC$62,0))+2*DATABASE!$AF$62,IF(E2422="3x D11",INDEX(DATABASE!$AF$13:$AF$62,MATCH($C2422,DATABASE!$AC$13:$AC$62,0))+3*DATABASE!$AF$62,""))))</f>
        <v/>
      </c>
      <c r="E2422" s="38" t="str">
        <f>IF(AND($K2422="Y",$G2422&lt;&gt;"UNYIL",$F2422&lt;DATABASE!$O$8),"2x D11",IF(AND($K2422="Y",$G2422&lt;&gt;"UNYIL",$F2422&gt;=DATABASE!$O$8),"3x D11",""))</f>
        <v/>
      </c>
      <c r="F2422" s="9" t="str">
        <f>IF('DATA ACCURATE'!N2425&lt;&gt;"",'DATA ACCURATE'!N2425,"")</f>
        <v/>
      </c>
      <c r="G2422" t="str">
        <f>IF(F2422="","",IF(F2422&lt;=DATABASE!$I$8,"UNYIL",IF(F2422&lt;=DATABASE!$J$8,"KECIL",IF(F2422&lt;DATABASE!$K$8,"TANGGUNG",IF(F2422&gt;=DATABASE!$K$8,"BESAR","")))))</f>
        <v/>
      </c>
      <c r="H2422" s="16" t="str">
        <f>IF('DATA ACCURATE'!J2425&lt;&gt;"",'DATA ACCURATE'!J2425,"")</f>
        <v/>
      </c>
      <c r="I2422" s="35" t="str">
        <f>IF(B2422&lt;&gt;"",IFERROR(VLOOKUP(B2422,'DATA TIMBANGAN'!G:M,7,FALSE),VLOOKUP(B2422,'DATA TIMBANGAN'!G:M,7)),"")</f>
        <v/>
      </c>
      <c r="J2422" s="25" t="str">
        <f>IF(H2422&lt;&gt;"",IFERROR(INDEX(DATABASE!$Z$19:$Z$38,MATCH(DATEVALUE(H2422),DATABASE!$AA$19:$AA$38,0)),INDEX(DATABASE!$Z$12:$Z$18,MATCH(WEEKDAY(H2422,2),DATABASE!$AA$12:$AA$18,0))),"")</f>
        <v/>
      </c>
      <c r="K2422" s="25" t="str">
        <f>IF('DATA ACCURATE'!V2425&lt;&gt;"",'DATA ACCURATE'!V2425,"")</f>
        <v/>
      </c>
      <c r="L2422" s="80" t="str">
        <f>IF($H2422="","",IF(OR($J2422="LIBUR",AND($L2421="LIBUR",$O2421=$O2422)),"LIBUR",IF(AND(OR($L2421="LUAR JAM KERJA 1",$L2421="LUAR JAM KERJA 2"),OR(OR(AND($H2421=$H2422,AND(OR($I2422&gt;DATABASE!$J$3,$I2422&lt;DATABASE!$J$6),((DATEVALUE($H2422)+$I2422)-(DATEVALUE($H2421)+$I2421))&lt;DATABASE!$J$6)),AND($H2421=$H2422,$O2421=$O2422,OR($I2422&gt;DATABASE!$J$6,$I2422&lt;DATABASE!$J$3))),AND(($H2422-$H2421)=1,OR($I2422&lt;DATABASE!$I$6,((DATEVALUE($H2422)+$I2422)-(DATEVALUE($H2421)+$I2421))&lt;DATABASE!$J$6))),$A2422=$A2421),"LUAR JAM KERJA 2",IF(AND(OR(WEEKDAY($H2422,2)=1,WEEKDAY($H2422,2)=2,WEEKDAY($H2422,2)=3,WEEKDAY($H2422,2)=4,WEEKDAY($H2422,2)=5),$I2422&lt;=DATABASE!$J$3,$I2422&gt;=DATABASE!$I$3),"JAM KERJA",IF(AND(WEEKDAY($H2422,2)=6,$I2422&lt;=DATABASE!$J$4,$I2422&gt;=DATABASE!$I$4),"JAM KERJA","LUAR JAM KERJA 1")))))</f>
        <v/>
      </c>
      <c r="M2422" s="33" t="str">
        <f>IF('DATA ACCURATE'!T2425&lt;&gt;"",IF('DATA ACCURATE'!T2425&gt;100,'DATA ACCURATE'!T2425/10,'DATA ACCURATE'!T2425),"")</f>
        <v/>
      </c>
      <c r="N2422" t="str">
        <f>IF(M2422="","",IF(M2422&lt;=DATABASE!$I$9,"LOKAL",IF(M2422&lt;DATABASE!$J$9,"LUAR KOTA 1",IF($M2422&gt;=DATABASE!$J$9,"LUAR KOTA 2",""))))</f>
        <v/>
      </c>
      <c r="O2422" s="38" t="str">
        <f>IF('DATA ACCURATE'!L2425&lt;&gt;"",'DATA ACCURATE'!L2425,"")</f>
        <v/>
      </c>
      <c r="Q2422" s="38">
        <f t="shared" si="260"/>
        <v>0</v>
      </c>
      <c r="R2422" s="38">
        <f t="shared" si="260"/>
        <v>0</v>
      </c>
      <c r="S2422" s="38">
        <f t="shared" si="260"/>
        <v>0</v>
      </c>
      <c r="T2422" s="38">
        <f t="shared" si="258"/>
        <v>0</v>
      </c>
      <c r="U2422" s="38">
        <f t="shared" si="261"/>
        <v>0</v>
      </c>
      <c r="V2422" s="38">
        <f t="shared" si="261"/>
        <v>0</v>
      </c>
      <c r="W2422" s="38">
        <f t="shared" si="261"/>
        <v>0</v>
      </c>
      <c r="X2422" s="38">
        <f t="shared" si="262"/>
        <v>0</v>
      </c>
      <c r="Y2422" s="38">
        <f t="shared" si="262"/>
        <v>0</v>
      </c>
      <c r="Z2422" s="38">
        <f t="shared" si="262"/>
        <v>0</v>
      </c>
      <c r="AA2422" s="38">
        <f t="shared" si="259"/>
        <v>0</v>
      </c>
      <c r="AB2422" s="38">
        <f t="shared" si="263"/>
        <v>0</v>
      </c>
      <c r="AC2422" s="38">
        <f t="shared" si="264"/>
        <v>0</v>
      </c>
      <c r="AD2422" s="38" t="str">
        <f t="shared" si="265"/>
        <v>000000000000</v>
      </c>
    </row>
    <row r="2423" spans="1:30">
      <c r="A2423" s="9" t="str">
        <f>IF('DATA ACCURATE'!A2426&lt;&gt;"",'DATA ACCURATE'!A2426,"")</f>
        <v/>
      </c>
      <c r="B2423" s="9" t="str">
        <f>IF('DATA ACCURATE'!D2426&lt;&gt;"",'DATA ACCURATE'!D2426,"")</f>
        <v/>
      </c>
      <c r="C2423" s="38" t="str">
        <f>IF($AD2423="000000000000","",INDEX(DATABASE!$W$12:$W$71,MATCH($AD2423,DATABASE!$V$12:$V$71,0)))</f>
        <v/>
      </c>
      <c r="D2423" s="34" t="str">
        <f>IF(C2423="","",IF(E2423="",INDEX(DATABASE!$AF$13:$AF$62,MATCH($C2423,DATABASE!$AC$13:$AC$62,0)),IF(E2423="2x D11",INDEX(DATABASE!$AF$13:$AF$62,MATCH($C2423,DATABASE!$AC$13:$AC$62,0))+2*DATABASE!$AF$62,IF(E2423="3x D11",INDEX(DATABASE!$AF$13:$AF$62,MATCH($C2423,DATABASE!$AC$13:$AC$62,0))+3*DATABASE!$AF$62,""))))</f>
        <v/>
      </c>
      <c r="E2423" s="38" t="str">
        <f>IF(AND($K2423="Y",$G2423&lt;&gt;"UNYIL",$F2423&lt;DATABASE!$O$8),"2x D11",IF(AND($K2423="Y",$G2423&lt;&gt;"UNYIL",$F2423&gt;=DATABASE!$O$8),"3x D11",""))</f>
        <v/>
      </c>
      <c r="F2423" s="9" t="str">
        <f>IF('DATA ACCURATE'!N2426&lt;&gt;"",'DATA ACCURATE'!N2426,"")</f>
        <v/>
      </c>
      <c r="G2423" t="str">
        <f>IF(F2423="","",IF(F2423&lt;=DATABASE!$I$8,"UNYIL",IF(F2423&lt;=DATABASE!$J$8,"KECIL",IF(F2423&lt;DATABASE!$K$8,"TANGGUNG",IF(F2423&gt;=DATABASE!$K$8,"BESAR","")))))</f>
        <v/>
      </c>
      <c r="H2423" s="16" t="str">
        <f>IF('DATA ACCURATE'!J2426&lt;&gt;"",'DATA ACCURATE'!J2426,"")</f>
        <v/>
      </c>
      <c r="I2423" s="35" t="str">
        <f>IF(B2423&lt;&gt;"",IFERROR(VLOOKUP(B2423,'DATA TIMBANGAN'!G:M,7,FALSE),VLOOKUP(B2423,'DATA TIMBANGAN'!G:M,7)),"")</f>
        <v/>
      </c>
      <c r="J2423" s="25" t="str">
        <f>IF(H2423&lt;&gt;"",IFERROR(INDEX(DATABASE!$Z$19:$Z$38,MATCH(DATEVALUE(H2423),DATABASE!$AA$19:$AA$38,0)),INDEX(DATABASE!$Z$12:$Z$18,MATCH(WEEKDAY(H2423,2),DATABASE!$AA$12:$AA$18,0))),"")</f>
        <v/>
      </c>
      <c r="K2423" s="25" t="str">
        <f>IF('DATA ACCURATE'!V2426&lt;&gt;"",'DATA ACCURATE'!V2426,"")</f>
        <v/>
      </c>
      <c r="L2423" s="80" t="str">
        <f>IF($H2423="","",IF(OR($J2423="LIBUR",AND($L2422="LIBUR",$O2422=$O2423)),"LIBUR",IF(AND(OR($L2422="LUAR JAM KERJA 1",$L2422="LUAR JAM KERJA 2"),OR(OR(AND($H2422=$H2423,AND(OR($I2423&gt;DATABASE!$J$3,$I2423&lt;DATABASE!$J$6),((DATEVALUE($H2423)+$I2423)-(DATEVALUE($H2422)+$I2422))&lt;DATABASE!$J$6)),AND($H2422=$H2423,$O2422=$O2423,OR($I2423&gt;DATABASE!$J$6,$I2423&lt;DATABASE!$J$3))),AND(($H2423-$H2422)=1,OR($I2423&lt;DATABASE!$I$6,((DATEVALUE($H2423)+$I2423)-(DATEVALUE($H2422)+$I2422))&lt;DATABASE!$J$6))),$A2423=$A2422),"LUAR JAM KERJA 2",IF(AND(OR(WEEKDAY($H2423,2)=1,WEEKDAY($H2423,2)=2,WEEKDAY($H2423,2)=3,WEEKDAY($H2423,2)=4,WEEKDAY($H2423,2)=5),$I2423&lt;=DATABASE!$J$3,$I2423&gt;=DATABASE!$I$3),"JAM KERJA",IF(AND(WEEKDAY($H2423,2)=6,$I2423&lt;=DATABASE!$J$4,$I2423&gt;=DATABASE!$I$4),"JAM KERJA","LUAR JAM KERJA 1")))))</f>
        <v/>
      </c>
      <c r="M2423" s="33" t="str">
        <f>IF('DATA ACCURATE'!T2426&lt;&gt;"",IF('DATA ACCURATE'!T2426&gt;100,'DATA ACCURATE'!T2426/10,'DATA ACCURATE'!T2426),"")</f>
        <v/>
      </c>
      <c r="N2423" t="str">
        <f>IF(M2423="","",IF(M2423&lt;=DATABASE!$I$9,"LOKAL",IF(M2423&lt;DATABASE!$J$9,"LUAR KOTA 1",IF($M2423&gt;=DATABASE!$J$9,"LUAR KOTA 2",""))))</f>
        <v/>
      </c>
      <c r="O2423" s="38" t="str">
        <f>IF('DATA ACCURATE'!L2426&lt;&gt;"",'DATA ACCURATE'!L2426,"")</f>
        <v/>
      </c>
      <c r="Q2423" s="38">
        <f t="shared" si="260"/>
        <v>0</v>
      </c>
      <c r="R2423" s="38">
        <f t="shared" si="260"/>
        <v>0</v>
      </c>
      <c r="S2423" s="38">
        <f t="shared" si="260"/>
        <v>0</v>
      </c>
      <c r="T2423" s="38">
        <f t="shared" si="258"/>
        <v>0</v>
      </c>
      <c r="U2423" s="38">
        <f t="shared" si="261"/>
        <v>0</v>
      </c>
      <c r="V2423" s="38">
        <f t="shared" si="261"/>
        <v>0</v>
      </c>
      <c r="W2423" s="38">
        <f t="shared" si="261"/>
        <v>0</v>
      </c>
      <c r="X2423" s="38">
        <f t="shared" si="262"/>
        <v>0</v>
      </c>
      <c r="Y2423" s="38">
        <f t="shared" si="262"/>
        <v>0</v>
      </c>
      <c r="Z2423" s="38">
        <f t="shared" si="262"/>
        <v>0</v>
      </c>
      <c r="AA2423" s="38">
        <f t="shared" si="259"/>
        <v>0</v>
      </c>
      <c r="AB2423" s="38">
        <f t="shared" si="263"/>
        <v>0</v>
      </c>
      <c r="AC2423" s="38">
        <f t="shared" si="264"/>
        <v>0</v>
      </c>
      <c r="AD2423" s="38" t="str">
        <f t="shared" si="265"/>
        <v>000000000000</v>
      </c>
    </row>
    <row r="2424" spans="1:30">
      <c r="A2424" s="9" t="str">
        <f>IF('DATA ACCURATE'!A2427&lt;&gt;"",'DATA ACCURATE'!A2427,"")</f>
        <v/>
      </c>
      <c r="B2424" s="9" t="str">
        <f>IF('DATA ACCURATE'!D2427&lt;&gt;"",'DATA ACCURATE'!D2427,"")</f>
        <v/>
      </c>
      <c r="C2424" s="38" t="str">
        <f>IF($AD2424="000000000000","",INDEX(DATABASE!$W$12:$W$71,MATCH($AD2424,DATABASE!$V$12:$V$71,0)))</f>
        <v/>
      </c>
      <c r="D2424" s="34" t="str">
        <f>IF(C2424="","",IF(E2424="",INDEX(DATABASE!$AF$13:$AF$62,MATCH($C2424,DATABASE!$AC$13:$AC$62,0)),IF(E2424="2x D11",INDEX(DATABASE!$AF$13:$AF$62,MATCH($C2424,DATABASE!$AC$13:$AC$62,0))+2*DATABASE!$AF$62,IF(E2424="3x D11",INDEX(DATABASE!$AF$13:$AF$62,MATCH($C2424,DATABASE!$AC$13:$AC$62,0))+3*DATABASE!$AF$62,""))))</f>
        <v/>
      </c>
      <c r="E2424" s="38" t="str">
        <f>IF(AND($K2424="Y",$G2424&lt;&gt;"UNYIL",$F2424&lt;DATABASE!$O$8),"2x D11",IF(AND($K2424="Y",$G2424&lt;&gt;"UNYIL",$F2424&gt;=DATABASE!$O$8),"3x D11",""))</f>
        <v/>
      </c>
      <c r="F2424" s="9" t="str">
        <f>IF('DATA ACCURATE'!N2427&lt;&gt;"",'DATA ACCURATE'!N2427,"")</f>
        <v/>
      </c>
      <c r="G2424" t="str">
        <f>IF(F2424="","",IF(F2424&lt;=DATABASE!$I$8,"UNYIL",IF(F2424&lt;=DATABASE!$J$8,"KECIL",IF(F2424&lt;DATABASE!$K$8,"TANGGUNG",IF(F2424&gt;=DATABASE!$K$8,"BESAR","")))))</f>
        <v/>
      </c>
      <c r="H2424" s="16" t="str">
        <f>IF('DATA ACCURATE'!J2427&lt;&gt;"",'DATA ACCURATE'!J2427,"")</f>
        <v/>
      </c>
      <c r="I2424" s="35" t="str">
        <f>IF(B2424&lt;&gt;"",IFERROR(VLOOKUP(B2424,'DATA TIMBANGAN'!G:M,7,FALSE),VLOOKUP(B2424,'DATA TIMBANGAN'!G:M,7)),"")</f>
        <v/>
      </c>
      <c r="J2424" s="25" t="str">
        <f>IF(H2424&lt;&gt;"",IFERROR(INDEX(DATABASE!$Z$19:$Z$38,MATCH(DATEVALUE(H2424),DATABASE!$AA$19:$AA$38,0)),INDEX(DATABASE!$Z$12:$Z$18,MATCH(WEEKDAY(H2424,2),DATABASE!$AA$12:$AA$18,0))),"")</f>
        <v/>
      </c>
      <c r="K2424" s="25" t="str">
        <f>IF('DATA ACCURATE'!V2427&lt;&gt;"",'DATA ACCURATE'!V2427,"")</f>
        <v/>
      </c>
      <c r="L2424" s="80" t="str">
        <f>IF($H2424="","",IF(OR($J2424="LIBUR",AND($L2423="LIBUR",$O2423=$O2424)),"LIBUR",IF(AND(OR($L2423="LUAR JAM KERJA 1",$L2423="LUAR JAM KERJA 2"),OR(OR(AND($H2423=$H2424,AND(OR($I2424&gt;DATABASE!$J$3,$I2424&lt;DATABASE!$J$6),((DATEVALUE($H2424)+$I2424)-(DATEVALUE($H2423)+$I2423))&lt;DATABASE!$J$6)),AND($H2423=$H2424,$O2423=$O2424,OR($I2424&gt;DATABASE!$J$6,$I2424&lt;DATABASE!$J$3))),AND(($H2424-$H2423)=1,OR($I2424&lt;DATABASE!$I$6,((DATEVALUE($H2424)+$I2424)-(DATEVALUE($H2423)+$I2423))&lt;DATABASE!$J$6))),$A2424=$A2423),"LUAR JAM KERJA 2",IF(AND(OR(WEEKDAY($H2424,2)=1,WEEKDAY($H2424,2)=2,WEEKDAY($H2424,2)=3,WEEKDAY($H2424,2)=4,WEEKDAY($H2424,2)=5),$I2424&lt;=DATABASE!$J$3,$I2424&gt;=DATABASE!$I$3),"JAM KERJA",IF(AND(WEEKDAY($H2424,2)=6,$I2424&lt;=DATABASE!$J$4,$I2424&gt;=DATABASE!$I$4),"JAM KERJA","LUAR JAM KERJA 1")))))</f>
        <v/>
      </c>
      <c r="M2424" s="33" t="str">
        <f>IF('DATA ACCURATE'!T2427&lt;&gt;"",IF('DATA ACCURATE'!T2427&gt;100,'DATA ACCURATE'!T2427/10,'DATA ACCURATE'!T2427),"")</f>
        <v/>
      </c>
      <c r="N2424" t="str">
        <f>IF(M2424="","",IF(M2424&lt;=DATABASE!$I$9,"LOKAL",IF(M2424&lt;DATABASE!$J$9,"LUAR KOTA 1",IF($M2424&gt;=DATABASE!$J$9,"LUAR KOTA 2",""))))</f>
        <v/>
      </c>
      <c r="O2424" s="38" t="str">
        <f>IF('DATA ACCURATE'!L2427&lt;&gt;"",'DATA ACCURATE'!L2427,"")</f>
        <v/>
      </c>
      <c r="Q2424" s="38">
        <f t="shared" si="260"/>
        <v>0</v>
      </c>
      <c r="R2424" s="38">
        <f t="shared" si="260"/>
        <v>0</v>
      </c>
      <c r="S2424" s="38">
        <f t="shared" si="260"/>
        <v>0</v>
      </c>
      <c r="T2424" s="38">
        <f t="shared" si="258"/>
        <v>0</v>
      </c>
      <c r="U2424" s="38">
        <f t="shared" si="261"/>
        <v>0</v>
      </c>
      <c r="V2424" s="38">
        <f t="shared" si="261"/>
        <v>0</v>
      </c>
      <c r="W2424" s="38">
        <f t="shared" si="261"/>
        <v>0</v>
      </c>
      <c r="X2424" s="38">
        <f t="shared" si="262"/>
        <v>0</v>
      </c>
      <c r="Y2424" s="38">
        <f t="shared" si="262"/>
        <v>0</v>
      </c>
      <c r="Z2424" s="38">
        <f t="shared" si="262"/>
        <v>0</v>
      </c>
      <c r="AA2424" s="38">
        <f t="shared" si="259"/>
        <v>0</v>
      </c>
      <c r="AB2424" s="38">
        <f t="shared" si="263"/>
        <v>0</v>
      </c>
      <c r="AC2424" s="38">
        <f t="shared" si="264"/>
        <v>0</v>
      </c>
      <c r="AD2424" s="38" t="str">
        <f t="shared" si="265"/>
        <v>000000000000</v>
      </c>
    </row>
    <row r="2425" spans="1:30">
      <c r="A2425" s="9" t="str">
        <f>IF('DATA ACCURATE'!A2428&lt;&gt;"",'DATA ACCURATE'!A2428,"")</f>
        <v/>
      </c>
      <c r="B2425" s="9" t="str">
        <f>IF('DATA ACCURATE'!D2428&lt;&gt;"",'DATA ACCURATE'!D2428,"")</f>
        <v/>
      </c>
      <c r="C2425" s="38" t="str">
        <f>IF($AD2425="000000000000","",INDEX(DATABASE!$W$12:$W$71,MATCH($AD2425,DATABASE!$V$12:$V$71,0)))</f>
        <v/>
      </c>
      <c r="D2425" s="34" t="str">
        <f>IF(C2425="","",IF(E2425="",INDEX(DATABASE!$AF$13:$AF$62,MATCH($C2425,DATABASE!$AC$13:$AC$62,0)),IF(E2425="2x D11",INDEX(DATABASE!$AF$13:$AF$62,MATCH($C2425,DATABASE!$AC$13:$AC$62,0))+2*DATABASE!$AF$62,IF(E2425="3x D11",INDEX(DATABASE!$AF$13:$AF$62,MATCH($C2425,DATABASE!$AC$13:$AC$62,0))+3*DATABASE!$AF$62,""))))</f>
        <v/>
      </c>
      <c r="E2425" s="38" t="str">
        <f>IF(AND($K2425="Y",$G2425&lt;&gt;"UNYIL",$F2425&lt;DATABASE!$O$8),"2x D11",IF(AND($K2425="Y",$G2425&lt;&gt;"UNYIL",$F2425&gt;=DATABASE!$O$8),"3x D11",""))</f>
        <v/>
      </c>
      <c r="F2425" s="9" t="str">
        <f>IF('DATA ACCURATE'!N2428&lt;&gt;"",'DATA ACCURATE'!N2428,"")</f>
        <v/>
      </c>
      <c r="G2425" t="str">
        <f>IF(F2425="","",IF(F2425&lt;=DATABASE!$I$8,"UNYIL",IF(F2425&lt;=DATABASE!$J$8,"KECIL",IF(F2425&lt;DATABASE!$K$8,"TANGGUNG",IF(F2425&gt;=DATABASE!$K$8,"BESAR","")))))</f>
        <v/>
      </c>
      <c r="H2425" s="16" t="str">
        <f>IF('DATA ACCURATE'!J2428&lt;&gt;"",'DATA ACCURATE'!J2428,"")</f>
        <v/>
      </c>
      <c r="I2425" s="35" t="str">
        <f>IF(B2425&lt;&gt;"",IFERROR(VLOOKUP(B2425,'DATA TIMBANGAN'!G:M,7,FALSE),VLOOKUP(B2425,'DATA TIMBANGAN'!G:M,7)),"")</f>
        <v/>
      </c>
      <c r="J2425" s="25" t="str">
        <f>IF(H2425&lt;&gt;"",IFERROR(INDEX(DATABASE!$Z$19:$Z$38,MATCH(DATEVALUE(H2425),DATABASE!$AA$19:$AA$38,0)),INDEX(DATABASE!$Z$12:$Z$18,MATCH(WEEKDAY(H2425,2),DATABASE!$AA$12:$AA$18,0))),"")</f>
        <v/>
      </c>
      <c r="K2425" s="25" t="str">
        <f>IF('DATA ACCURATE'!V2428&lt;&gt;"",'DATA ACCURATE'!V2428,"")</f>
        <v/>
      </c>
      <c r="L2425" s="80" t="str">
        <f>IF($H2425="","",IF(OR($J2425="LIBUR",AND($L2424="LIBUR",$O2424=$O2425)),"LIBUR",IF(AND(OR($L2424="LUAR JAM KERJA 1",$L2424="LUAR JAM KERJA 2"),OR(OR(AND($H2424=$H2425,AND(OR($I2425&gt;DATABASE!$J$3,$I2425&lt;DATABASE!$J$6),((DATEVALUE($H2425)+$I2425)-(DATEVALUE($H2424)+$I2424))&lt;DATABASE!$J$6)),AND($H2424=$H2425,$O2424=$O2425,OR($I2425&gt;DATABASE!$J$6,$I2425&lt;DATABASE!$J$3))),AND(($H2425-$H2424)=1,OR($I2425&lt;DATABASE!$I$6,((DATEVALUE($H2425)+$I2425)-(DATEVALUE($H2424)+$I2424))&lt;DATABASE!$J$6))),$A2425=$A2424),"LUAR JAM KERJA 2",IF(AND(OR(WEEKDAY($H2425,2)=1,WEEKDAY($H2425,2)=2,WEEKDAY($H2425,2)=3,WEEKDAY($H2425,2)=4,WEEKDAY($H2425,2)=5),$I2425&lt;=DATABASE!$J$3,$I2425&gt;=DATABASE!$I$3),"JAM KERJA",IF(AND(WEEKDAY($H2425,2)=6,$I2425&lt;=DATABASE!$J$4,$I2425&gt;=DATABASE!$I$4),"JAM KERJA","LUAR JAM KERJA 1")))))</f>
        <v/>
      </c>
      <c r="M2425" s="33" t="str">
        <f>IF('DATA ACCURATE'!T2428&lt;&gt;"",IF('DATA ACCURATE'!T2428&gt;100,'DATA ACCURATE'!T2428/10,'DATA ACCURATE'!T2428),"")</f>
        <v/>
      </c>
      <c r="N2425" t="str">
        <f>IF(M2425="","",IF(M2425&lt;=DATABASE!$I$9,"LOKAL",IF(M2425&lt;DATABASE!$J$9,"LUAR KOTA 1",IF($M2425&gt;=DATABASE!$J$9,"LUAR KOTA 2",""))))</f>
        <v/>
      </c>
      <c r="O2425" s="38" t="str">
        <f>IF('DATA ACCURATE'!L2428&lt;&gt;"",'DATA ACCURATE'!L2428,"")</f>
        <v/>
      </c>
      <c r="Q2425" s="38">
        <f t="shared" si="260"/>
        <v>0</v>
      </c>
      <c r="R2425" s="38">
        <f t="shared" si="260"/>
        <v>0</v>
      </c>
      <c r="S2425" s="38">
        <f t="shared" si="260"/>
        <v>0</v>
      </c>
      <c r="T2425" s="38">
        <f t="shared" si="258"/>
        <v>0</v>
      </c>
      <c r="U2425" s="38">
        <f t="shared" si="261"/>
        <v>0</v>
      </c>
      <c r="V2425" s="38">
        <f t="shared" si="261"/>
        <v>0</v>
      </c>
      <c r="W2425" s="38">
        <f t="shared" si="261"/>
        <v>0</v>
      </c>
      <c r="X2425" s="38">
        <f t="shared" si="262"/>
        <v>0</v>
      </c>
      <c r="Y2425" s="38">
        <f t="shared" si="262"/>
        <v>0</v>
      </c>
      <c r="Z2425" s="38">
        <f t="shared" si="262"/>
        <v>0</v>
      </c>
      <c r="AA2425" s="38">
        <f t="shared" si="259"/>
        <v>0</v>
      </c>
      <c r="AB2425" s="38">
        <f t="shared" si="263"/>
        <v>0</v>
      </c>
      <c r="AC2425" s="38">
        <f t="shared" si="264"/>
        <v>0</v>
      </c>
      <c r="AD2425" s="38" t="str">
        <f t="shared" si="265"/>
        <v>000000000000</v>
      </c>
    </row>
    <row r="2426" spans="1:30">
      <c r="A2426" s="9" t="str">
        <f>IF('DATA ACCURATE'!A2429&lt;&gt;"",'DATA ACCURATE'!A2429,"")</f>
        <v/>
      </c>
      <c r="B2426" s="9" t="str">
        <f>IF('DATA ACCURATE'!D2429&lt;&gt;"",'DATA ACCURATE'!D2429,"")</f>
        <v/>
      </c>
      <c r="C2426" s="38" t="str">
        <f>IF($AD2426="000000000000","",INDEX(DATABASE!$W$12:$W$71,MATCH($AD2426,DATABASE!$V$12:$V$71,0)))</f>
        <v/>
      </c>
      <c r="D2426" s="34" t="str">
        <f>IF(C2426="","",IF(E2426="",INDEX(DATABASE!$AF$13:$AF$62,MATCH($C2426,DATABASE!$AC$13:$AC$62,0)),IF(E2426="2x D11",INDEX(DATABASE!$AF$13:$AF$62,MATCH($C2426,DATABASE!$AC$13:$AC$62,0))+2*DATABASE!$AF$62,IF(E2426="3x D11",INDEX(DATABASE!$AF$13:$AF$62,MATCH($C2426,DATABASE!$AC$13:$AC$62,0))+3*DATABASE!$AF$62,""))))</f>
        <v/>
      </c>
      <c r="E2426" s="38" t="str">
        <f>IF(AND($K2426="Y",$G2426&lt;&gt;"UNYIL",$F2426&lt;DATABASE!$O$8),"2x D11",IF(AND($K2426="Y",$G2426&lt;&gt;"UNYIL",$F2426&gt;=DATABASE!$O$8),"3x D11",""))</f>
        <v/>
      </c>
      <c r="F2426" s="9" t="str">
        <f>IF('DATA ACCURATE'!N2429&lt;&gt;"",'DATA ACCURATE'!N2429,"")</f>
        <v/>
      </c>
      <c r="G2426" t="str">
        <f>IF(F2426="","",IF(F2426&lt;=DATABASE!$I$8,"UNYIL",IF(F2426&lt;=DATABASE!$J$8,"KECIL",IF(F2426&lt;DATABASE!$K$8,"TANGGUNG",IF(F2426&gt;=DATABASE!$K$8,"BESAR","")))))</f>
        <v/>
      </c>
      <c r="H2426" s="16" t="str">
        <f>IF('DATA ACCURATE'!J2429&lt;&gt;"",'DATA ACCURATE'!J2429,"")</f>
        <v/>
      </c>
      <c r="I2426" s="35" t="str">
        <f>IF(B2426&lt;&gt;"",IFERROR(VLOOKUP(B2426,'DATA TIMBANGAN'!G:M,7,FALSE),VLOOKUP(B2426,'DATA TIMBANGAN'!G:M,7)),"")</f>
        <v/>
      </c>
      <c r="J2426" s="25" t="str">
        <f>IF(H2426&lt;&gt;"",IFERROR(INDEX(DATABASE!$Z$19:$Z$38,MATCH(DATEVALUE(H2426),DATABASE!$AA$19:$AA$38,0)),INDEX(DATABASE!$Z$12:$Z$18,MATCH(WEEKDAY(H2426,2),DATABASE!$AA$12:$AA$18,0))),"")</f>
        <v/>
      </c>
      <c r="K2426" s="25" t="str">
        <f>IF('DATA ACCURATE'!V2429&lt;&gt;"",'DATA ACCURATE'!V2429,"")</f>
        <v/>
      </c>
      <c r="L2426" s="80" t="str">
        <f>IF($H2426="","",IF(OR($J2426="LIBUR",AND($L2425="LIBUR",$O2425=$O2426)),"LIBUR",IF(AND(OR($L2425="LUAR JAM KERJA 1",$L2425="LUAR JAM KERJA 2"),OR(OR(AND($H2425=$H2426,AND(OR($I2426&gt;DATABASE!$J$3,$I2426&lt;DATABASE!$J$6),((DATEVALUE($H2426)+$I2426)-(DATEVALUE($H2425)+$I2425))&lt;DATABASE!$J$6)),AND($H2425=$H2426,$O2425=$O2426,OR($I2426&gt;DATABASE!$J$6,$I2426&lt;DATABASE!$J$3))),AND(($H2426-$H2425)=1,OR($I2426&lt;DATABASE!$I$6,((DATEVALUE($H2426)+$I2426)-(DATEVALUE($H2425)+$I2425))&lt;DATABASE!$J$6))),$A2426=$A2425),"LUAR JAM KERJA 2",IF(AND(OR(WEEKDAY($H2426,2)=1,WEEKDAY($H2426,2)=2,WEEKDAY($H2426,2)=3,WEEKDAY($H2426,2)=4,WEEKDAY($H2426,2)=5),$I2426&lt;=DATABASE!$J$3,$I2426&gt;=DATABASE!$I$3),"JAM KERJA",IF(AND(WEEKDAY($H2426,2)=6,$I2426&lt;=DATABASE!$J$4,$I2426&gt;=DATABASE!$I$4),"JAM KERJA","LUAR JAM KERJA 1")))))</f>
        <v/>
      </c>
      <c r="M2426" s="33" t="str">
        <f>IF('DATA ACCURATE'!T2429&lt;&gt;"",IF('DATA ACCURATE'!T2429&gt;100,'DATA ACCURATE'!T2429/10,'DATA ACCURATE'!T2429),"")</f>
        <v/>
      </c>
      <c r="N2426" t="str">
        <f>IF(M2426="","",IF(M2426&lt;=DATABASE!$I$9,"LOKAL",IF(M2426&lt;DATABASE!$J$9,"LUAR KOTA 1",IF($M2426&gt;=DATABASE!$J$9,"LUAR KOTA 2",""))))</f>
        <v/>
      </c>
      <c r="O2426" s="38" t="str">
        <f>IF('DATA ACCURATE'!L2429&lt;&gt;"",'DATA ACCURATE'!L2429,"")</f>
        <v/>
      </c>
      <c r="Q2426" s="38">
        <f t="shared" si="260"/>
        <v>0</v>
      </c>
      <c r="R2426" s="38">
        <f t="shared" si="260"/>
        <v>0</v>
      </c>
      <c r="S2426" s="38">
        <f t="shared" si="260"/>
        <v>0</v>
      </c>
      <c r="T2426" s="38">
        <f t="shared" si="258"/>
        <v>0</v>
      </c>
      <c r="U2426" s="38">
        <f t="shared" si="261"/>
        <v>0</v>
      </c>
      <c r="V2426" s="38">
        <f t="shared" si="261"/>
        <v>0</v>
      </c>
      <c r="W2426" s="38">
        <f t="shared" si="261"/>
        <v>0</v>
      </c>
      <c r="X2426" s="38">
        <f t="shared" si="262"/>
        <v>0</v>
      </c>
      <c r="Y2426" s="38">
        <f t="shared" si="262"/>
        <v>0</v>
      </c>
      <c r="Z2426" s="38">
        <f t="shared" si="262"/>
        <v>0</v>
      </c>
      <c r="AA2426" s="38">
        <f t="shared" si="259"/>
        <v>0</v>
      </c>
      <c r="AB2426" s="38">
        <f t="shared" si="263"/>
        <v>0</v>
      </c>
      <c r="AC2426" s="38">
        <f t="shared" si="264"/>
        <v>0</v>
      </c>
      <c r="AD2426" s="38" t="str">
        <f t="shared" si="265"/>
        <v>000000000000</v>
      </c>
    </row>
    <row r="2427" spans="1:30">
      <c r="A2427" s="9" t="str">
        <f>IF('DATA ACCURATE'!A2430&lt;&gt;"",'DATA ACCURATE'!A2430,"")</f>
        <v/>
      </c>
      <c r="B2427" s="9" t="str">
        <f>IF('DATA ACCURATE'!D2430&lt;&gt;"",'DATA ACCURATE'!D2430,"")</f>
        <v/>
      </c>
      <c r="C2427" s="38" t="str">
        <f>IF($AD2427="000000000000","",INDEX(DATABASE!$W$12:$W$71,MATCH($AD2427,DATABASE!$V$12:$V$71,0)))</f>
        <v/>
      </c>
      <c r="D2427" s="34" t="str">
        <f>IF(C2427="","",IF(E2427="",INDEX(DATABASE!$AF$13:$AF$62,MATCH($C2427,DATABASE!$AC$13:$AC$62,0)),IF(E2427="2x D11",INDEX(DATABASE!$AF$13:$AF$62,MATCH($C2427,DATABASE!$AC$13:$AC$62,0))+2*DATABASE!$AF$62,IF(E2427="3x D11",INDEX(DATABASE!$AF$13:$AF$62,MATCH($C2427,DATABASE!$AC$13:$AC$62,0))+3*DATABASE!$AF$62,""))))</f>
        <v/>
      </c>
      <c r="E2427" s="38" t="str">
        <f>IF(AND($K2427="Y",$G2427&lt;&gt;"UNYIL",$F2427&lt;DATABASE!$O$8),"2x D11",IF(AND($K2427="Y",$G2427&lt;&gt;"UNYIL",$F2427&gt;=DATABASE!$O$8),"3x D11",""))</f>
        <v/>
      </c>
      <c r="F2427" s="9" t="str">
        <f>IF('DATA ACCURATE'!N2430&lt;&gt;"",'DATA ACCURATE'!N2430,"")</f>
        <v/>
      </c>
      <c r="G2427" t="str">
        <f>IF(F2427="","",IF(F2427&lt;=DATABASE!$I$8,"UNYIL",IF(F2427&lt;=DATABASE!$J$8,"KECIL",IF(F2427&lt;DATABASE!$K$8,"TANGGUNG",IF(F2427&gt;=DATABASE!$K$8,"BESAR","")))))</f>
        <v/>
      </c>
      <c r="H2427" s="16" t="str">
        <f>IF('DATA ACCURATE'!J2430&lt;&gt;"",'DATA ACCURATE'!J2430,"")</f>
        <v/>
      </c>
      <c r="I2427" s="35" t="str">
        <f>IF(B2427&lt;&gt;"",IFERROR(VLOOKUP(B2427,'DATA TIMBANGAN'!G:M,7,FALSE),VLOOKUP(B2427,'DATA TIMBANGAN'!G:M,7)),"")</f>
        <v/>
      </c>
      <c r="J2427" s="25" t="str">
        <f>IF(H2427&lt;&gt;"",IFERROR(INDEX(DATABASE!$Z$19:$Z$38,MATCH(DATEVALUE(H2427),DATABASE!$AA$19:$AA$38,0)),INDEX(DATABASE!$Z$12:$Z$18,MATCH(WEEKDAY(H2427,2),DATABASE!$AA$12:$AA$18,0))),"")</f>
        <v/>
      </c>
      <c r="K2427" s="25" t="str">
        <f>IF('DATA ACCURATE'!V2430&lt;&gt;"",'DATA ACCURATE'!V2430,"")</f>
        <v/>
      </c>
      <c r="L2427" s="80" t="str">
        <f>IF($H2427="","",IF(OR($J2427="LIBUR",AND($L2426="LIBUR",$O2426=$O2427)),"LIBUR",IF(AND(OR($L2426="LUAR JAM KERJA 1",$L2426="LUAR JAM KERJA 2"),OR(OR(AND($H2426=$H2427,AND(OR($I2427&gt;DATABASE!$J$3,$I2427&lt;DATABASE!$J$6),((DATEVALUE($H2427)+$I2427)-(DATEVALUE($H2426)+$I2426))&lt;DATABASE!$J$6)),AND($H2426=$H2427,$O2426=$O2427,OR($I2427&gt;DATABASE!$J$6,$I2427&lt;DATABASE!$J$3))),AND(($H2427-$H2426)=1,OR($I2427&lt;DATABASE!$I$6,((DATEVALUE($H2427)+$I2427)-(DATEVALUE($H2426)+$I2426))&lt;DATABASE!$J$6))),$A2427=$A2426),"LUAR JAM KERJA 2",IF(AND(OR(WEEKDAY($H2427,2)=1,WEEKDAY($H2427,2)=2,WEEKDAY($H2427,2)=3,WEEKDAY($H2427,2)=4,WEEKDAY($H2427,2)=5),$I2427&lt;=DATABASE!$J$3,$I2427&gt;=DATABASE!$I$3),"JAM KERJA",IF(AND(WEEKDAY($H2427,2)=6,$I2427&lt;=DATABASE!$J$4,$I2427&gt;=DATABASE!$I$4),"JAM KERJA","LUAR JAM KERJA 1")))))</f>
        <v/>
      </c>
      <c r="M2427" s="33" t="str">
        <f>IF('DATA ACCURATE'!T2430&lt;&gt;"",IF('DATA ACCURATE'!T2430&gt;100,'DATA ACCURATE'!T2430/10,'DATA ACCURATE'!T2430),"")</f>
        <v/>
      </c>
      <c r="N2427" t="str">
        <f>IF(M2427="","",IF(M2427&lt;=DATABASE!$I$9,"LOKAL",IF(M2427&lt;DATABASE!$J$9,"LUAR KOTA 1",IF($M2427&gt;=DATABASE!$J$9,"LUAR KOTA 2",""))))</f>
        <v/>
      </c>
      <c r="O2427" s="38" t="str">
        <f>IF('DATA ACCURATE'!L2430&lt;&gt;"",'DATA ACCURATE'!L2430,"")</f>
        <v/>
      </c>
      <c r="Q2427" s="38">
        <f t="shared" si="260"/>
        <v>0</v>
      </c>
      <c r="R2427" s="38">
        <f t="shared" si="260"/>
        <v>0</v>
      </c>
      <c r="S2427" s="38">
        <f t="shared" si="260"/>
        <v>0</v>
      </c>
      <c r="T2427" s="38">
        <f t="shared" si="258"/>
        <v>0</v>
      </c>
      <c r="U2427" s="38">
        <f t="shared" si="261"/>
        <v>0</v>
      </c>
      <c r="V2427" s="38">
        <f t="shared" si="261"/>
        <v>0</v>
      </c>
      <c r="W2427" s="38">
        <f t="shared" si="261"/>
        <v>0</v>
      </c>
      <c r="X2427" s="38">
        <f t="shared" si="262"/>
        <v>0</v>
      </c>
      <c r="Y2427" s="38">
        <f t="shared" si="262"/>
        <v>0</v>
      </c>
      <c r="Z2427" s="38">
        <f t="shared" si="262"/>
        <v>0</v>
      </c>
      <c r="AA2427" s="38">
        <f t="shared" si="259"/>
        <v>0</v>
      </c>
      <c r="AB2427" s="38">
        <f t="shared" si="263"/>
        <v>0</v>
      </c>
      <c r="AC2427" s="38">
        <f t="shared" si="264"/>
        <v>0</v>
      </c>
      <c r="AD2427" s="38" t="str">
        <f t="shared" si="265"/>
        <v>000000000000</v>
      </c>
    </row>
    <row r="2428" spans="1:30">
      <c r="A2428" s="9" t="str">
        <f>IF('DATA ACCURATE'!A2431&lt;&gt;"",'DATA ACCURATE'!A2431,"")</f>
        <v/>
      </c>
      <c r="B2428" s="9" t="str">
        <f>IF('DATA ACCURATE'!D2431&lt;&gt;"",'DATA ACCURATE'!D2431,"")</f>
        <v/>
      </c>
      <c r="C2428" s="38" t="str">
        <f>IF($AD2428="000000000000","",INDEX(DATABASE!$W$12:$W$71,MATCH($AD2428,DATABASE!$V$12:$V$71,0)))</f>
        <v/>
      </c>
      <c r="D2428" s="34" t="str">
        <f>IF(C2428="","",IF(E2428="",INDEX(DATABASE!$AF$13:$AF$62,MATCH($C2428,DATABASE!$AC$13:$AC$62,0)),IF(E2428="2x D11",INDEX(DATABASE!$AF$13:$AF$62,MATCH($C2428,DATABASE!$AC$13:$AC$62,0))+2*DATABASE!$AF$62,IF(E2428="3x D11",INDEX(DATABASE!$AF$13:$AF$62,MATCH($C2428,DATABASE!$AC$13:$AC$62,0))+3*DATABASE!$AF$62,""))))</f>
        <v/>
      </c>
      <c r="E2428" s="38" t="str">
        <f>IF(AND($K2428="Y",$G2428&lt;&gt;"UNYIL",$F2428&lt;DATABASE!$O$8),"2x D11",IF(AND($K2428="Y",$G2428&lt;&gt;"UNYIL",$F2428&gt;=DATABASE!$O$8),"3x D11",""))</f>
        <v/>
      </c>
      <c r="F2428" s="9" t="str">
        <f>IF('DATA ACCURATE'!N2431&lt;&gt;"",'DATA ACCURATE'!N2431,"")</f>
        <v/>
      </c>
      <c r="G2428" t="str">
        <f>IF(F2428="","",IF(F2428&lt;=DATABASE!$I$8,"UNYIL",IF(F2428&lt;=DATABASE!$J$8,"KECIL",IF(F2428&lt;DATABASE!$K$8,"TANGGUNG",IF(F2428&gt;=DATABASE!$K$8,"BESAR","")))))</f>
        <v/>
      </c>
      <c r="H2428" s="16" t="str">
        <f>IF('DATA ACCURATE'!J2431&lt;&gt;"",'DATA ACCURATE'!J2431,"")</f>
        <v/>
      </c>
      <c r="I2428" s="35" t="str">
        <f>IF(B2428&lt;&gt;"",IFERROR(VLOOKUP(B2428,'DATA TIMBANGAN'!G:M,7,FALSE),VLOOKUP(B2428,'DATA TIMBANGAN'!G:M,7)),"")</f>
        <v/>
      </c>
      <c r="J2428" s="25" t="str">
        <f>IF(H2428&lt;&gt;"",IFERROR(INDEX(DATABASE!$Z$19:$Z$38,MATCH(DATEVALUE(H2428),DATABASE!$AA$19:$AA$38,0)),INDEX(DATABASE!$Z$12:$Z$18,MATCH(WEEKDAY(H2428,2),DATABASE!$AA$12:$AA$18,0))),"")</f>
        <v/>
      </c>
      <c r="K2428" s="25" t="str">
        <f>IF('DATA ACCURATE'!V2431&lt;&gt;"",'DATA ACCURATE'!V2431,"")</f>
        <v/>
      </c>
      <c r="L2428" s="80" t="str">
        <f>IF($H2428="","",IF(OR($J2428="LIBUR",AND($L2427="LIBUR",$O2427=$O2428)),"LIBUR",IF(AND(OR($L2427="LUAR JAM KERJA 1",$L2427="LUAR JAM KERJA 2"),OR(OR(AND($H2427=$H2428,AND(OR($I2428&gt;DATABASE!$J$3,$I2428&lt;DATABASE!$J$6),((DATEVALUE($H2428)+$I2428)-(DATEVALUE($H2427)+$I2427))&lt;DATABASE!$J$6)),AND($H2427=$H2428,$O2427=$O2428,OR($I2428&gt;DATABASE!$J$6,$I2428&lt;DATABASE!$J$3))),AND(($H2428-$H2427)=1,OR($I2428&lt;DATABASE!$I$6,((DATEVALUE($H2428)+$I2428)-(DATEVALUE($H2427)+$I2427))&lt;DATABASE!$J$6))),$A2428=$A2427),"LUAR JAM KERJA 2",IF(AND(OR(WEEKDAY($H2428,2)=1,WEEKDAY($H2428,2)=2,WEEKDAY($H2428,2)=3,WEEKDAY($H2428,2)=4,WEEKDAY($H2428,2)=5),$I2428&lt;=DATABASE!$J$3,$I2428&gt;=DATABASE!$I$3),"JAM KERJA",IF(AND(WEEKDAY($H2428,2)=6,$I2428&lt;=DATABASE!$J$4,$I2428&gt;=DATABASE!$I$4),"JAM KERJA","LUAR JAM KERJA 1")))))</f>
        <v/>
      </c>
      <c r="M2428" s="33" t="str">
        <f>IF('DATA ACCURATE'!T2431&lt;&gt;"",IF('DATA ACCURATE'!T2431&gt;100,'DATA ACCURATE'!T2431/10,'DATA ACCURATE'!T2431),"")</f>
        <v/>
      </c>
      <c r="N2428" t="str">
        <f>IF(M2428="","",IF(M2428&lt;=DATABASE!$I$9,"LOKAL",IF(M2428&lt;DATABASE!$J$9,"LUAR KOTA 1",IF($M2428&gt;=DATABASE!$J$9,"LUAR KOTA 2",""))))</f>
        <v/>
      </c>
      <c r="O2428" s="38" t="str">
        <f>IF('DATA ACCURATE'!L2431&lt;&gt;"",'DATA ACCURATE'!L2431,"")</f>
        <v/>
      </c>
      <c r="Q2428" s="38">
        <f t="shared" si="260"/>
        <v>0</v>
      </c>
      <c r="R2428" s="38">
        <f t="shared" si="260"/>
        <v>0</v>
      </c>
      <c r="S2428" s="38">
        <f t="shared" si="260"/>
        <v>0</v>
      </c>
      <c r="T2428" s="38">
        <f t="shared" si="258"/>
        <v>0</v>
      </c>
      <c r="U2428" s="38">
        <f t="shared" si="261"/>
        <v>0</v>
      </c>
      <c r="V2428" s="38">
        <f t="shared" si="261"/>
        <v>0</v>
      </c>
      <c r="W2428" s="38">
        <f t="shared" si="261"/>
        <v>0</v>
      </c>
      <c r="X2428" s="38">
        <f t="shared" si="262"/>
        <v>0</v>
      </c>
      <c r="Y2428" s="38">
        <f t="shared" si="262"/>
        <v>0</v>
      </c>
      <c r="Z2428" s="38">
        <f t="shared" si="262"/>
        <v>0</v>
      </c>
      <c r="AA2428" s="38">
        <f t="shared" si="259"/>
        <v>0</v>
      </c>
      <c r="AB2428" s="38">
        <f t="shared" si="263"/>
        <v>0</v>
      </c>
      <c r="AC2428" s="38">
        <f t="shared" si="264"/>
        <v>0</v>
      </c>
      <c r="AD2428" s="38" t="str">
        <f t="shared" si="265"/>
        <v>000000000000</v>
      </c>
    </row>
    <row r="2429" spans="1:30">
      <c r="A2429" s="9" t="str">
        <f>IF('DATA ACCURATE'!A2432&lt;&gt;"",'DATA ACCURATE'!A2432,"")</f>
        <v/>
      </c>
      <c r="B2429" s="9" t="str">
        <f>IF('DATA ACCURATE'!D2432&lt;&gt;"",'DATA ACCURATE'!D2432,"")</f>
        <v/>
      </c>
      <c r="C2429" s="38" t="str">
        <f>IF($AD2429="000000000000","",INDEX(DATABASE!$W$12:$W$71,MATCH($AD2429,DATABASE!$V$12:$V$71,0)))</f>
        <v/>
      </c>
      <c r="D2429" s="34" t="str">
        <f>IF(C2429="","",IF(E2429="",INDEX(DATABASE!$AF$13:$AF$62,MATCH($C2429,DATABASE!$AC$13:$AC$62,0)),IF(E2429="2x D11",INDEX(DATABASE!$AF$13:$AF$62,MATCH($C2429,DATABASE!$AC$13:$AC$62,0))+2*DATABASE!$AF$62,IF(E2429="3x D11",INDEX(DATABASE!$AF$13:$AF$62,MATCH($C2429,DATABASE!$AC$13:$AC$62,0))+3*DATABASE!$AF$62,""))))</f>
        <v/>
      </c>
      <c r="E2429" s="38" t="str">
        <f>IF(AND($K2429="Y",$G2429&lt;&gt;"UNYIL",$F2429&lt;DATABASE!$O$8),"2x D11",IF(AND($K2429="Y",$G2429&lt;&gt;"UNYIL",$F2429&gt;=DATABASE!$O$8),"3x D11",""))</f>
        <v/>
      </c>
      <c r="F2429" s="9" t="str">
        <f>IF('DATA ACCURATE'!N2432&lt;&gt;"",'DATA ACCURATE'!N2432,"")</f>
        <v/>
      </c>
      <c r="G2429" t="str">
        <f>IF(F2429="","",IF(F2429&lt;=DATABASE!$I$8,"UNYIL",IF(F2429&lt;=DATABASE!$J$8,"KECIL",IF(F2429&lt;DATABASE!$K$8,"TANGGUNG",IF(F2429&gt;=DATABASE!$K$8,"BESAR","")))))</f>
        <v/>
      </c>
      <c r="H2429" s="16" t="str">
        <f>IF('DATA ACCURATE'!J2432&lt;&gt;"",'DATA ACCURATE'!J2432,"")</f>
        <v/>
      </c>
      <c r="I2429" s="35" t="str">
        <f>IF(B2429&lt;&gt;"",IFERROR(VLOOKUP(B2429,'DATA TIMBANGAN'!G:M,7,FALSE),VLOOKUP(B2429,'DATA TIMBANGAN'!G:M,7)),"")</f>
        <v/>
      </c>
      <c r="J2429" s="25" t="str">
        <f>IF(H2429&lt;&gt;"",IFERROR(INDEX(DATABASE!$Z$19:$Z$38,MATCH(DATEVALUE(H2429),DATABASE!$AA$19:$AA$38,0)),INDEX(DATABASE!$Z$12:$Z$18,MATCH(WEEKDAY(H2429,2),DATABASE!$AA$12:$AA$18,0))),"")</f>
        <v/>
      </c>
      <c r="K2429" s="25" t="str">
        <f>IF('DATA ACCURATE'!V2432&lt;&gt;"",'DATA ACCURATE'!V2432,"")</f>
        <v/>
      </c>
      <c r="L2429" s="80" t="str">
        <f>IF($H2429="","",IF(OR($J2429="LIBUR",AND($L2428="LIBUR",$O2428=$O2429)),"LIBUR",IF(AND(OR($L2428="LUAR JAM KERJA 1",$L2428="LUAR JAM KERJA 2"),OR(OR(AND($H2428=$H2429,AND(OR($I2429&gt;DATABASE!$J$3,$I2429&lt;DATABASE!$J$6),((DATEVALUE($H2429)+$I2429)-(DATEVALUE($H2428)+$I2428))&lt;DATABASE!$J$6)),AND($H2428=$H2429,$O2428=$O2429,OR($I2429&gt;DATABASE!$J$6,$I2429&lt;DATABASE!$J$3))),AND(($H2429-$H2428)=1,OR($I2429&lt;DATABASE!$I$6,((DATEVALUE($H2429)+$I2429)-(DATEVALUE($H2428)+$I2428))&lt;DATABASE!$J$6))),$A2429=$A2428),"LUAR JAM KERJA 2",IF(AND(OR(WEEKDAY($H2429,2)=1,WEEKDAY($H2429,2)=2,WEEKDAY($H2429,2)=3,WEEKDAY($H2429,2)=4,WEEKDAY($H2429,2)=5),$I2429&lt;=DATABASE!$J$3,$I2429&gt;=DATABASE!$I$3),"JAM KERJA",IF(AND(WEEKDAY($H2429,2)=6,$I2429&lt;=DATABASE!$J$4,$I2429&gt;=DATABASE!$I$4),"JAM KERJA","LUAR JAM KERJA 1")))))</f>
        <v/>
      </c>
      <c r="M2429" s="33" t="str">
        <f>IF('DATA ACCURATE'!T2432&lt;&gt;"",IF('DATA ACCURATE'!T2432&gt;100,'DATA ACCURATE'!T2432/10,'DATA ACCURATE'!T2432),"")</f>
        <v/>
      </c>
      <c r="N2429" t="str">
        <f>IF(M2429="","",IF(M2429&lt;=DATABASE!$I$9,"LOKAL",IF(M2429&lt;DATABASE!$J$9,"LUAR KOTA 1",IF($M2429&gt;=DATABASE!$J$9,"LUAR KOTA 2",""))))</f>
        <v/>
      </c>
      <c r="O2429" s="38" t="str">
        <f>IF('DATA ACCURATE'!L2432&lt;&gt;"",'DATA ACCURATE'!L2432,"")</f>
        <v/>
      </c>
      <c r="Q2429" s="38">
        <f t="shared" si="260"/>
        <v>0</v>
      </c>
      <c r="R2429" s="38">
        <f t="shared" si="260"/>
        <v>0</v>
      </c>
      <c r="S2429" s="38">
        <f t="shared" si="260"/>
        <v>0</v>
      </c>
      <c r="T2429" s="38">
        <f t="shared" si="258"/>
        <v>0</v>
      </c>
      <c r="U2429" s="38">
        <f t="shared" si="261"/>
        <v>0</v>
      </c>
      <c r="V2429" s="38">
        <f t="shared" si="261"/>
        <v>0</v>
      </c>
      <c r="W2429" s="38">
        <f t="shared" si="261"/>
        <v>0</v>
      </c>
      <c r="X2429" s="38">
        <f t="shared" si="262"/>
        <v>0</v>
      </c>
      <c r="Y2429" s="38">
        <f t="shared" si="262"/>
        <v>0</v>
      </c>
      <c r="Z2429" s="38">
        <f t="shared" si="262"/>
        <v>0</v>
      </c>
      <c r="AA2429" s="38">
        <f t="shared" si="259"/>
        <v>0</v>
      </c>
      <c r="AB2429" s="38">
        <f t="shared" si="263"/>
        <v>0</v>
      </c>
      <c r="AC2429" s="38">
        <f t="shared" si="264"/>
        <v>0</v>
      </c>
      <c r="AD2429" s="38" t="str">
        <f t="shared" si="265"/>
        <v>000000000000</v>
      </c>
    </row>
    <row r="2430" spans="1:30">
      <c r="A2430" s="9" t="str">
        <f>IF('DATA ACCURATE'!A2433&lt;&gt;"",'DATA ACCURATE'!A2433,"")</f>
        <v/>
      </c>
      <c r="B2430" s="9" t="str">
        <f>IF('DATA ACCURATE'!D2433&lt;&gt;"",'DATA ACCURATE'!D2433,"")</f>
        <v/>
      </c>
      <c r="C2430" s="38" t="str">
        <f>IF($AD2430="000000000000","",INDEX(DATABASE!$W$12:$W$71,MATCH($AD2430,DATABASE!$V$12:$V$71,0)))</f>
        <v/>
      </c>
      <c r="D2430" s="34" t="str">
        <f>IF(C2430="","",IF(E2430="",INDEX(DATABASE!$AF$13:$AF$62,MATCH($C2430,DATABASE!$AC$13:$AC$62,0)),IF(E2430="2x D11",INDEX(DATABASE!$AF$13:$AF$62,MATCH($C2430,DATABASE!$AC$13:$AC$62,0))+2*DATABASE!$AF$62,IF(E2430="3x D11",INDEX(DATABASE!$AF$13:$AF$62,MATCH($C2430,DATABASE!$AC$13:$AC$62,0))+3*DATABASE!$AF$62,""))))</f>
        <v/>
      </c>
      <c r="E2430" s="38" t="str">
        <f>IF(AND($K2430="Y",$G2430&lt;&gt;"UNYIL",$F2430&lt;DATABASE!$O$8),"2x D11",IF(AND($K2430="Y",$G2430&lt;&gt;"UNYIL",$F2430&gt;=DATABASE!$O$8),"3x D11",""))</f>
        <v/>
      </c>
      <c r="F2430" s="9" t="str">
        <f>IF('DATA ACCURATE'!N2433&lt;&gt;"",'DATA ACCURATE'!N2433,"")</f>
        <v/>
      </c>
      <c r="G2430" t="str">
        <f>IF(F2430="","",IF(F2430&lt;=DATABASE!$I$8,"UNYIL",IF(F2430&lt;=DATABASE!$J$8,"KECIL",IF(F2430&lt;DATABASE!$K$8,"TANGGUNG",IF(F2430&gt;=DATABASE!$K$8,"BESAR","")))))</f>
        <v/>
      </c>
      <c r="H2430" s="16" t="str">
        <f>IF('DATA ACCURATE'!J2433&lt;&gt;"",'DATA ACCURATE'!J2433,"")</f>
        <v/>
      </c>
      <c r="I2430" s="35" t="str">
        <f>IF(B2430&lt;&gt;"",IFERROR(VLOOKUP(B2430,'DATA TIMBANGAN'!G:M,7,FALSE),VLOOKUP(B2430,'DATA TIMBANGAN'!G:M,7)),"")</f>
        <v/>
      </c>
      <c r="J2430" s="25" t="str">
        <f>IF(H2430&lt;&gt;"",IFERROR(INDEX(DATABASE!$Z$19:$Z$38,MATCH(DATEVALUE(H2430),DATABASE!$AA$19:$AA$38,0)),INDEX(DATABASE!$Z$12:$Z$18,MATCH(WEEKDAY(H2430,2),DATABASE!$AA$12:$AA$18,0))),"")</f>
        <v/>
      </c>
      <c r="K2430" s="25" t="str">
        <f>IF('DATA ACCURATE'!V2433&lt;&gt;"",'DATA ACCURATE'!V2433,"")</f>
        <v/>
      </c>
      <c r="L2430" s="80" t="str">
        <f>IF($H2430="","",IF(OR($J2430="LIBUR",AND($L2429="LIBUR",$O2429=$O2430)),"LIBUR",IF(AND(OR($L2429="LUAR JAM KERJA 1",$L2429="LUAR JAM KERJA 2"),OR(OR(AND($H2429=$H2430,AND(OR($I2430&gt;DATABASE!$J$3,$I2430&lt;DATABASE!$J$6),((DATEVALUE($H2430)+$I2430)-(DATEVALUE($H2429)+$I2429))&lt;DATABASE!$J$6)),AND($H2429=$H2430,$O2429=$O2430,OR($I2430&gt;DATABASE!$J$6,$I2430&lt;DATABASE!$J$3))),AND(($H2430-$H2429)=1,OR($I2430&lt;DATABASE!$I$6,((DATEVALUE($H2430)+$I2430)-(DATEVALUE($H2429)+$I2429))&lt;DATABASE!$J$6))),$A2430=$A2429),"LUAR JAM KERJA 2",IF(AND(OR(WEEKDAY($H2430,2)=1,WEEKDAY($H2430,2)=2,WEEKDAY($H2430,2)=3,WEEKDAY($H2430,2)=4,WEEKDAY($H2430,2)=5),$I2430&lt;=DATABASE!$J$3,$I2430&gt;=DATABASE!$I$3),"JAM KERJA",IF(AND(WEEKDAY($H2430,2)=6,$I2430&lt;=DATABASE!$J$4,$I2430&gt;=DATABASE!$I$4),"JAM KERJA","LUAR JAM KERJA 1")))))</f>
        <v/>
      </c>
      <c r="M2430" s="33" t="str">
        <f>IF('DATA ACCURATE'!T2433&lt;&gt;"",IF('DATA ACCURATE'!T2433&gt;100,'DATA ACCURATE'!T2433/10,'DATA ACCURATE'!T2433),"")</f>
        <v/>
      </c>
      <c r="N2430" t="str">
        <f>IF(M2430="","",IF(M2430&lt;=DATABASE!$I$9,"LOKAL",IF(M2430&lt;DATABASE!$J$9,"LUAR KOTA 1",IF($M2430&gt;=DATABASE!$J$9,"LUAR KOTA 2",""))))</f>
        <v/>
      </c>
      <c r="O2430" s="38" t="str">
        <f>IF('DATA ACCURATE'!L2433&lt;&gt;"",'DATA ACCURATE'!L2433,"")</f>
        <v/>
      </c>
      <c r="Q2430" s="38">
        <f t="shared" si="260"/>
        <v>0</v>
      </c>
      <c r="R2430" s="38">
        <f t="shared" si="260"/>
        <v>0</v>
      </c>
      <c r="S2430" s="38">
        <f t="shared" si="260"/>
        <v>0</v>
      </c>
      <c r="T2430" s="38">
        <f t="shared" si="258"/>
        <v>0</v>
      </c>
      <c r="U2430" s="38">
        <f t="shared" si="261"/>
        <v>0</v>
      </c>
      <c r="V2430" s="38">
        <f t="shared" si="261"/>
        <v>0</v>
      </c>
      <c r="W2430" s="38">
        <f t="shared" si="261"/>
        <v>0</v>
      </c>
      <c r="X2430" s="38">
        <f t="shared" si="262"/>
        <v>0</v>
      </c>
      <c r="Y2430" s="38">
        <f t="shared" si="262"/>
        <v>0</v>
      </c>
      <c r="Z2430" s="38">
        <f t="shared" si="262"/>
        <v>0</v>
      </c>
      <c r="AA2430" s="38">
        <f t="shared" si="259"/>
        <v>0</v>
      </c>
      <c r="AB2430" s="38">
        <f t="shared" si="263"/>
        <v>0</v>
      </c>
      <c r="AC2430" s="38">
        <f t="shared" si="264"/>
        <v>0</v>
      </c>
      <c r="AD2430" s="38" t="str">
        <f t="shared" si="265"/>
        <v>000000000000</v>
      </c>
    </row>
    <row r="2431" spans="1:30">
      <c r="A2431" s="9" t="str">
        <f>IF('DATA ACCURATE'!A2434&lt;&gt;"",'DATA ACCURATE'!A2434,"")</f>
        <v/>
      </c>
      <c r="B2431" s="9" t="str">
        <f>IF('DATA ACCURATE'!D2434&lt;&gt;"",'DATA ACCURATE'!D2434,"")</f>
        <v/>
      </c>
      <c r="C2431" s="38" t="str">
        <f>IF($AD2431="000000000000","",INDEX(DATABASE!$W$12:$W$71,MATCH($AD2431,DATABASE!$V$12:$V$71,0)))</f>
        <v/>
      </c>
      <c r="D2431" s="34" t="str">
        <f>IF(C2431="","",IF(E2431="",INDEX(DATABASE!$AF$13:$AF$62,MATCH($C2431,DATABASE!$AC$13:$AC$62,0)),IF(E2431="2x D11",INDEX(DATABASE!$AF$13:$AF$62,MATCH($C2431,DATABASE!$AC$13:$AC$62,0))+2*DATABASE!$AF$62,IF(E2431="3x D11",INDEX(DATABASE!$AF$13:$AF$62,MATCH($C2431,DATABASE!$AC$13:$AC$62,0))+3*DATABASE!$AF$62,""))))</f>
        <v/>
      </c>
      <c r="E2431" s="38" t="str">
        <f>IF(AND($K2431="Y",$G2431&lt;&gt;"UNYIL",$F2431&lt;DATABASE!$O$8),"2x D11",IF(AND($K2431="Y",$G2431&lt;&gt;"UNYIL",$F2431&gt;=DATABASE!$O$8),"3x D11",""))</f>
        <v/>
      </c>
      <c r="F2431" s="9" t="str">
        <f>IF('DATA ACCURATE'!N2434&lt;&gt;"",'DATA ACCURATE'!N2434,"")</f>
        <v/>
      </c>
      <c r="G2431" t="str">
        <f>IF(F2431="","",IF(F2431&lt;=DATABASE!$I$8,"UNYIL",IF(F2431&lt;=DATABASE!$J$8,"KECIL",IF(F2431&lt;DATABASE!$K$8,"TANGGUNG",IF(F2431&gt;=DATABASE!$K$8,"BESAR","")))))</f>
        <v/>
      </c>
      <c r="H2431" s="16" t="str">
        <f>IF('DATA ACCURATE'!J2434&lt;&gt;"",'DATA ACCURATE'!J2434,"")</f>
        <v/>
      </c>
      <c r="I2431" s="35" t="str">
        <f>IF(B2431&lt;&gt;"",IFERROR(VLOOKUP(B2431,'DATA TIMBANGAN'!G:M,7,FALSE),VLOOKUP(B2431,'DATA TIMBANGAN'!G:M,7)),"")</f>
        <v/>
      </c>
      <c r="J2431" s="25" t="str">
        <f>IF(H2431&lt;&gt;"",IFERROR(INDEX(DATABASE!$Z$19:$Z$38,MATCH(DATEVALUE(H2431),DATABASE!$AA$19:$AA$38,0)),INDEX(DATABASE!$Z$12:$Z$18,MATCH(WEEKDAY(H2431,2),DATABASE!$AA$12:$AA$18,0))),"")</f>
        <v/>
      </c>
      <c r="K2431" s="25" t="str">
        <f>IF('DATA ACCURATE'!V2434&lt;&gt;"",'DATA ACCURATE'!V2434,"")</f>
        <v/>
      </c>
      <c r="L2431" s="80" t="str">
        <f>IF($H2431="","",IF(OR($J2431="LIBUR",AND($L2430="LIBUR",$O2430=$O2431)),"LIBUR",IF(AND(OR($L2430="LUAR JAM KERJA 1",$L2430="LUAR JAM KERJA 2"),OR(OR(AND($H2430=$H2431,AND(OR($I2431&gt;DATABASE!$J$3,$I2431&lt;DATABASE!$J$6),((DATEVALUE($H2431)+$I2431)-(DATEVALUE($H2430)+$I2430))&lt;DATABASE!$J$6)),AND($H2430=$H2431,$O2430=$O2431,OR($I2431&gt;DATABASE!$J$6,$I2431&lt;DATABASE!$J$3))),AND(($H2431-$H2430)=1,OR($I2431&lt;DATABASE!$I$6,((DATEVALUE($H2431)+$I2431)-(DATEVALUE($H2430)+$I2430))&lt;DATABASE!$J$6))),$A2431=$A2430),"LUAR JAM KERJA 2",IF(AND(OR(WEEKDAY($H2431,2)=1,WEEKDAY($H2431,2)=2,WEEKDAY($H2431,2)=3,WEEKDAY($H2431,2)=4,WEEKDAY($H2431,2)=5),$I2431&lt;=DATABASE!$J$3,$I2431&gt;=DATABASE!$I$3),"JAM KERJA",IF(AND(WEEKDAY($H2431,2)=6,$I2431&lt;=DATABASE!$J$4,$I2431&gt;=DATABASE!$I$4),"JAM KERJA","LUAR JAM KERJA 1")))))</f>
        <v/>
      </c>
      <c r="M2431" s="33" t="str">
        <f>IF('DATA ACCURATE'!T2434&lt;&gt;"",IF('DATA ACCURATE'!T2434&gt;100,'DATA ACCURATE'!T2434/10,'DATA ACCURATE'!T2434),"")</f>
        <v/>
      </c>
      <c r="N2431" t="str">
        <f>IF(M2431="","",IF(M2431&lt;=DATABASE!$I$9,"LOKAL",IF(M2431&lt;DATABASE!$J$9,"LUAR KOTA 1",IF($M2431&gt;=DATABASE!$J$9,"LUAR KOTA 2",""))))</f>
        <v/>
      </c>
      <c r="O2431" s="38" t="str">
        <f>IF('DATA ACCURATE'!L2434&lt;&gt;"",'DATA ACCURATE'!L2434,"")</f>
        <v/>
      </c>
      <c r="Q2431" s="38">
        <f t="shared" si="260"/>
        <v>0</v>
      </c>
      <c r="R2431" s="38">
        <f t="shared" si="260"/>
        <v>0</v>
      </c>
      <c r="S2431" s="38">
        <f t="shared" si="260"/>
        <v>0</v>
      </c>
      <c r="T2431" s="38">
        <f t="shared" si="258"/>
        <v>0</v>
      </c>
      <c r="U2431" s="38">
        <f t="shared" si="261"/>
        <v>0</v>
      </c>
      <c r="V2431" s="38">
        <f t="shared" si="261"/>
        <v>0</v>
      </c>
      <c r="W2431" s="38">
        <f t="shared" si="261"/>
        <v>0</v>
      </c>
      <c r="X2431" s="38">
        <f t="shared" si="262"/>
        <v>0</v>
      </c>
      <c r="Y2431" s="38">
        <f t="shared" si="262"/>
        <v>0</v>
      </c>
      <c r="Z2431" s="38">
        <f t="shared" si="262"/>
        <v>0</v>
      </c>
      <c r="AA2431" s="38">
        <f t="shared" si="259"/>
        <v>0</v>
      </c>
      <c r="AB2431" s="38">
        <f t="shared" si="263"/>
        <v>0</v>
      </c>
      <c r="AC2431" s="38">
        <f t="shared" si="264"/>
        <v>0</v>
      </c>
      <c r="AD2431" s="38" t="str">
        <f t="shared" si="265"/>
        <v>000000000000</v>
      </c>
    </row>
    <row r="2432" spans="1:30">
      <c r="A2432" s="9" t="str">
        <f>IF('DATA ACCURATE'!A2435&lt;&gt;"",'DATA ACCURATE'!A2435,"")</f>
        <v/>
      </c>
      <c r="B2432" s="9" t="str">
        <f>IF('DATA ACCURATE'!D2435&lt;&gt;"",'DATA ACCURATE'!D2435,"")</f>
        <v/>
      </c>
      <c r="C2432" s="38" t="str">
        <f>IF($AD2432="000000000000","",INDEX(DATABASE!$W$12:$W$71,MATCH($AD2432,DATABASE!$V$12:$V$71,0)))</f>
        <v/>
      </c>
      <c r="D2432" s="34" t="str">
        <f>IF(C2432="","",IF(E2432="",INDEX(DATABASE!$AF$13:$AF$62,MATCH($C2432,DATABASE!$AC$13:$AC$62,0)),IF(E2432="2x D11",INDEX(DATABASE!$AF$13:$AF$62,MATCH($C2432,DATABASE!$AC$13:$AC$62,0))+2*DATABASE!$AF$62,IF(E2432="3x D11",INDEX(DATABASE!$AF$13:$AF$62,MATCH($C2432,DATABASE!$AC$13:$AC$62,0))+3*DATABASE!$AF$62,""))))</f>
        <v/>
      </c>
      <c r="E2432" s="38" t="str">
        <f>IF(AND($K2432="Y",$G2432&lt;&gt;"UNYIL",$F2432&lt;DATABASE!$O$8),"2x D11",IF(AND($K2432="Y",$G2432&lt;&gt;"UNYIL",$F2432&gt;=DATABASE!$O$8),"3x D11",""))</f>
        <v/>
      </c>
      <c r="F2432" s="9" t="str">
        <f>IF('DATA ACCURATE'!N2435&lt;&gt;"",'DATA ACCURATE'!N2435,"")</f>
        <v/>
      </c>
      <c r="G2432" t="str">
        <f>IF(F2432="","",IF(F2432&lt;=DATABASE!$I$8,"UNYIL",IF(F2432&lt;=DATABASE!$J$8,"KECIL",IF(F2432&lt;DATABASE!$K$8,"TANGGUNG",IF(F2432&gt;=DATABASE!$K$8,"BESAR","")))))</f>
        <v/>
      </c>
      <c r="H2432" s="16" t="str">
        <f>IF('DATA ACCURATE'!J2435&lt;&gt;"",'DATA ACCURATE'!J2435,"")</f>
        <v/>
      </c>
      <c r="I2432" s="35" t="str">
        <f>IF(B2432&lt;&gt;"",IFERROR(VLOOKUP(B2432,'DATA TIMBANGAN'!G:M,7,FALSE),VLOOKUP(B2432,'DATA TIMBANGAN'!G:M,7)),"")</f>
        <v/>
      </c>
      <c r="J2432" s="25" t="str">
        <f>IF(H2432&lt;&gt;"",IFERROR(INDEX(DATABASE!$Z$19:$Z$38,MATCH(DATEVALUE(H2432),DATABASE!$AA$19:$AA$38,0)),INDEX(DATABASE!$Z$12:$Z$18,MATCH(WEEKDAY(H2432,2),DATABASE!$AA$12:$AA$18,0))),"")</f>
        <v/>
      </c>
      <c r="K2432" s="25" t="str">
        <f>IF('DATA ACCURATE'!V2435&lt;&gt;"",'DATA ACCURATE'!V2435,"")</f>
        <v/>
      </c>
      <c r="L2432" s="80" t="str">
        <f>IF($H2432="","",IF(OR($J2432="LIBUR",AND($L2431="LIBUR",$O2431=$O2432)),"LIBUR",IF(AND(OR($L2431="LUAR JAM KERJA 1",$L2431="LUAR JAM KERJA 2"),OR(OR(AND($H2431=$H2432,AND(OR($I2432&gt;DATABASE!$J$3,$I2432&lt;DATABASE!$J$6),((DATEVALUE($H2432)+$I2432)-(DATEVALUE($H2431)+$I2431))&lt;DATABASE!$J$6)),AND($H2431=$H2432,$O2431=$O2432,OR($I2432&gt;DATABASE!$J$6,$I2432&lt;DATABASE!$J$3))),AND(($H2432-$H2431)=1,OR($I2432&lt;DATABASE!$I$6,((DATEVALUE($H2432)+$I2432)-(DATEVALUE($H2431)+$I2431))&lt;DATABASE!$J$6))),$A2432=$A2431),"LUAR JAM KERJA 2",IF(AND(OR(WEEKDAY($H2432,2)=1,WEEKDAY($H2432,2)=2,WEEKDAY($H2432,2)=3,WEEKDAY($H2432,2)=4,WEEKDAY($H2432,2)=5),$I2432&lt;=DATABASE!$J$3,$I2432&gt;=DATABASE!$I$3),"JAM KERJA",IF(AND(WEEKDAY($H2432,2)=6,$I2432&lt;=DATABASE!$J$4,$I2432&gt;=DATABASE!$I$4),"JAM KERJA","LUAR JAM KERJA 1")))))</f>
        <v/>
      </c>
      <c r="M2432" s="33" t="str">
        <f>IF('DATA ACCURATE'!T2435&lt;&gt;"",IF('DATA ACCURATE'!T2435&gt;100,'DATA ACCURATE'!T2435/10,'DATA ACCURATE'!T2435),"")</f>
        <v/>
      </c>
      <c r="N2432" t="str">
        <f>IF(M2432="","",IF(M2432&lt;=DATABASE!$I$9,"LOKAL",IF(M2432&lt;DATABASE!$J$9,"LUAR KOTA 1",IF($M2432&gt;=DATABASE!$J$9,"LUAR KOTA 2",""))))</f>
        <v/>
      </c>
      <c r="O2432" s="38" t="str">
        <f>IF('DATA ACCURATE'!L2435&lt;&gt;"",'DATA ACCURATE'!L2435,"")</f>
        <v/>
      </c>
      <c r="Q2432" s="38">
        <f t="shared" si="260"/>
        <v>0</v>
      </c>
      <c r="R2432" s="38">
        <f t="shared" si="260"/>
        <v>0</v>
      </c>
      <c r="S2432" s="38">
        <f t="shared" si="260"/>
        <v>0</v>
      </c>
      <c r="T2432" s="38">
        <f t="shared" si="258"/>
        <v>0</v>
      </c>
      <c r="U2432" s="38">
        <f t="shared" si="261"/>
        <v>0</v>
      </c>
      <c r="V2432" s="38">
        <f t="shared" si="261"/>
        <v>0</v>
      </c>
      <c r="W2432" s="38">
        <f t="shared" si="261"/>
        <v>0</v>
      </c>
      <c r="X2432" s="38">
        <f t="shared" si="262"/>
        <v>0</v>
      </c>
      <c r="Y2432" s="38">
        <f t="shared" si="262"/>
        <v>0</v>
      </c>
      <c r="Z2432" s="38">
        <f t="shared" si="262"/>
        <v>0</v>
      </c>
      <c r="AA2432" s="38">
        <f t="shared" si="259"/>
        <v>0</v>
      </c>
      <c r="AB2432" s="38">
        <f t="shared" si="263"/>
        <v>0</v>
      </c>
      <c r="AC2432" s="38">
        <f t="shared" si="264"/>
        <v>0</v>
      </c>
      <c r="AD2432" s="38" t="str">
        <f t="shared" si="265"/>
        <v>000000000000</v>
      </c>
    </row>
    <row r="2433" spans="1:30">
      <c r="A2433" s="9" t="str">
        <f>IF('DATA ACCURATE'!A2436&lt;&gt;"",'DATA ACCURATE'!A2436,"")</f>
        <v/>
      </c>
      <c r="B2433" s="9" t="str">
        <f>IF('DATA ACCURATE'!D2436&lt;&gt;"",'DATA ACCURATE'!D2436,"")</f>
        <v/>
      </c>
      <c r="C2433" s="38" t="str">
        <f>IF($AD2433="000000000000","",INDEX(DATABASE!$W$12:$W$71,MATCH($AD2433,DATABASE!$V$12:$V$71,0)))</f>
        <v/>
      </c>
      <c r="D2433" s="34" t="str">
        <f>IF(C2433="","",IF(E2433="",INDEX(DATABASE!$AF$13:$AF$62,MATCH($C2433,DATABASE!$AC$13:$AC$62,0)),IF(E2433="2x D11",INDEX(DATABASE!$AF$13:$AF$62,MATCH($C2433,DATABASE!$AC$13:$AC$62,0))+2*DATABASE!$AF$62,IF(E2433="3x D11",INDEX(DATABASE!$AF$13:$AF$62,MATCH($C2433,DATABASE!$AC$13:$AC$62,0))+3*DATABASE!$AF$62,""))))</f>
        <v/>
      </c>
      <c r="E2433" s="38" t="str">
        <f>IF(AND($K2433="Y",$G2433&lt;&gt;"UNYIL",$F2433&lt;DATABASE!$O$8),"2x D11",IF(AND($K2433="Y",$G2433&lt;&gt;"UNYIL",$F2433&gt;=DATABASE!$O$8),"3x D11",""))</f>
        <v/>
      </c>
      <c r="F2433" s="9" t="str">
        <f>IF('DATA ACCURATE'!N2436&lt;&gt;"",'DATA ACCURATE'!N2436,"")</f>
        <v/>
      </c>
      <c r="G2433" t="str">
        <f>IF(F2433="","",IF(F2433&lt;=DATABASE!$I$8,"UNYIL",IF(F2433&lt;=DATABASE!$J$8,"KECIL",IF(F2433&lt;DATABASE!$K$8,"TANGGUNG",IF(F2433&gt;=DATABASE!$K$8,"BESAR","")))))</f>
        <v/>
      </c>
      <c r="H2433" s="16" t="str">
        <f>IF('DATA ACCURATE'!J2436&lt;&gt;"",'DATA ACCURATE'!J2436,"")</f>
        <v/>
      </c>
      <c r="I2433" s="35" t="str">
        <f>IF(B2433&lt;&gt;"",IFERROR(VLOOKUP(B2433,'DATA TIMBANGAN'!G:M,7,FALSE),VLOOKUP(B2433,'DATA TIMBANGAN'!G:M,7)),"")</f>
        <v/>
      </c>
      <c r="J2433" s="25" t="str">
        <f>IF(H2433&lt;&gt;"",IFERROR(INDEX(DATABASE!$Z$19:$Z$38,MATCH(DATEVALUE(H2433),DATABASE!$AA$19:$AA$38,0)),INDEX(DATABASE!$Z$12:$Z$18,MATCH(WEEKDAY(H2433,2),DATABASE!$AA$12:$AA$18,0))),"")</f>
        <v/>
      </c>
      <c r="K2433" s="25" t="str">
        <f>IF('DATA ACCURATE'!V2436&lt;&gt;"",'DATA ACCURATE'!V2436,"")</f>
        <v/>
      </c>
      <c r="L2433" s="80" t="str">
        <f>IF($H2433="","",IF(OR($J2433="LIBUR",AND($L2432="LIBUR",$O2432=$O2433)),"LIBUR",IF(AND(OR($L2432="LUAR JAM KERJA 1",$L2432="LUAR JAM KERJA 2"),OR(OR(AND($H2432=$H2433,AND(OR($I2433&gt;DATABASE!$J$3,$I2433&lt;DATABASE!$J$6),((DATEVALUE($H2433)+$I2433)-(DATEVALUE($H2432)+$I2432))&lt;DATABASE!$J$6)),AND($H2432=$H2433,$O2432=$O2433,OR($I2433&gt;DATABASE!$J$6,$I2433&lt;DATABASE!$J$3))),AND(($H2433-$H2432)=1,OR($I2433&lt;DATABASE!$I$6,((DATEVALUE($H2433)+$I2433)-(DATEVALUE($H2432)+$I2432))&lt;DATABASE!$J$6))),$A2433=$A2432),"LUAR JAM KERJA 2",IF(AND(OR(WEEKDAY($H2433,2)=1,WEEKDAY($H2433,2)=2,WEEKDAY($H2433,2)=3,WEEKDAY($H2433,2)=4,WEEKDAY($H2433,2)=5),$I2433&lt;=DATABASE!$J$3,$I2433&gt;=DATABASE!$I$3),"JAM KERJA",IF(AND(WEEKDAY($H2433,2)=6,$I2433&lt;=DATABASE!$J$4,$I2433&gt;=DATABASE!$I$4),"JAM KERJA","LUAR JAM KERJA 1")))))</f>
        <v/>
      </c>
      <c r="M2433" s="33" t="str">
        <f>IF('DATA ACCURATE'!T2436&lt;&gt;"",IF('DATA ACCURATE'!T2436&gt;100,'DATA ACCURATE'!T2436/10,'DATA ACCURATE'!T2436),"")</f>
        <v/>
      </c>
      <c r="N2433" t="str">
        <f>IF(M2433="","",IF(M2433&lt;=DATABASE!$I$9,"LOKAL",IF(M2433&lt;DATABASE!$J$9,"LUAR KOTA 1",IF($M2433&gt;=DATABASE!$J$9,"LUAR KOTA 2",""))))</f>
        <v/>
      </c>
      <c r="O2433" s="38" t="str">
        <f>IF('DATA ACCURATE'!L2436&lt;&gt;"",'DATA ACCURATE'!L2436,"")</f>
        <v/>
      </c>
      <c r="Q2433" s="38">
        <f t="shared" si="260"/>
        <v>0</v>
      </c>
      <c r="R2433" s="38">
        <f t="shared" si="260"/>
        <v>0</v>
      </c>
      <c r="S2433" s="38">
        <f t="shared" si="260"/>
        <v>0</v>
      </c>
      <c r="T2433" s="38">
        <f t="shared" si="258"/>
        <v>0</v>
      </c>
      <c r="U2433" s="38">
        <f t="shared" si="261"/>
        <v>0</v>
      </c>
      <c r="V2433" s="38">
        <f t="shared" si="261"/>
        <v>0</v>
      </c>
      <c r="W2433" s="38">
        <f t="shared" si="261"/>
        <v>0</v>
      </c>
      <c r="X2433" s="38">
        <f t="shared" si="262"/>
        <v>0</v>
      </c>
      <c r="Y2433" s="38">
        <f t="shared" si="262"/>
        <v>0</v>
      </c>
      <c r="Z2433" s="38">
        <f t="shared" si="262"/>
        <v>0</v>
      </c>
      <c r="AA2433" s="38">
        <f t="shared" si="259"/>
        <v>0</v>
      </c>
      <c r="AB2433" s="38">
        <f t="shared" si="263"/>
        <v>0</v>
      </c>
      <c r="AC2433" s="38">
        <f t="shared" si="264"/>
        <v>0</v>
      </c>
      <c r="AD2433" s="38" t="str">
        <f t="shared" si="265"/>
        <v>000000000000</v>
      </c>
    </row>
    <row r="2434" spans="1:30">
      <c r="A2434" s="9" t="str">
        <f>IF('DATA ACCURATE'!A2437&lt;&gt;"",'DATA ACCURATE'!A2437,"")</f>
        <v/>
      </c>
      <c r="B2434" s="9" t="str">
        <f>IF('DATA ACCURATE'!D2437&lt;&gt;"",'DATA ACCURATE'!D2437,"")</f>
        <v/>
      </c>
      <c r="C2434" s="38" t="str">
        <f>IF($AD2434="000000000000","",INDEX(DATABASE!$W$12:$W$71,MATCH($AD2434,DATABASE!$V$12:$V$71,0)))</f>
        <v/>
      </c>
      <c r="D2434" s="34" t="str">
        <f>IF(C2434="","",IF(E2434="",INDEX(DATABASE!$AF$13:$AF$62,MATCH($C2434,DATABASE!$AC$13:$AC$62,0)),IF(E2434="2x D11",INDEX(DATABASE!$AF$13:$AF$62,MATCH($C2434,DATABASE!$AC$13:$AC$62,0))+2*DATABASE!$AF$62,IF(E2434="3x D11",INDEX(DATABASE!$AF$13:$AF$62,MATCH($C2434,DATABASE!$AC$13:$AC$62,0))+3*DATABASE!$AF$62,""))))</f>
        <v/>
      </c>
      <c r="E2434" s="38" t="str">
        <f>IF(AND($K2434="Y",$G2434&lt;&gt;"UNYIL",$F2434&lt;DATABASE!$O$8),"2x D11",IF(AND($K2434="Y",$G2434&lt;&gt;"UNYIL",$F2434&gt;=DATABASE!$O$8),"3x D11",""))</f>
        <v/>
      </c>
      <c r="F2434" s="9" t="str">
        <f>IF('DATA ACCURATE'!N2437&lt;&gt;"",'DATA ACCURATE'!N2437,"")</f>
        <v/>
      </c>
      <c r="G2434" t="str">
        <f>IF(F2434="","",IF(F2434&lt;=DATABASE!$I$8,"UNYIL",IF(F2434&lt;=DATABASE!$J$8,"KECIL",IF(F2434&lt;DATABASE!$K$8,"TANGGUNG",IF(F2434&gt;=DATABASE!$K$8,"BESAR","")))))</f>
        <v/>
      </c>
      <c r="H2434" s="16" t="str">
        <f>IF('DATA ACCURATE'!J2437&lt;&gt;"",'DATA ACCURATE'!J2437,"")</f>
        <v/>
      </c>
      <c r="I2434" s="35" t="str">
        <f>IF(B2434&lt;&gt;"",IFERROR(VLOOKUP(B2434,'DATA TIMBANGAN'!G:M,7,FALSE),VLOOKUP(B2434,'DATA TIMBANGAN'!G:M,7)),"")</f>
        <v/>
      </c>
      <c r="J2434" s="25" t="str">
        <f>IF(H2434&lt;&gt;"",IFERROR(INDEX(DATABASE!$Z$19:$Z$38,MATCH(DATEVALUE(H2434),DATABASE!$AA$19:$AA$38,0)),INDEX(DATABASE!$Z$12:$Z$18,MATCH(WEEKDAY(H2434,2),DATABASE!$AA$12:$AA$18,0))),"")</f>
        <v/>
      </c>
      <c r="K2434" s="25" t="str">
        <f>IF('DATA ACCURATE'!V2437&lt;&gt;"",'DATA ACCURATE'!V2437,"")</f>
        <v/>
      </c>
      <c r="L2434" s="80" t="str">
        <f>IF($H2434="","",IF(OR($J2434="LIBUR",AND($L2433="LIBUR",$O2433=$O2434)),"LIBUR",IF(AND(OR($L2433="LUAR JAM KERJA 1",$L2433="LUAR JAM KERJA 2"),OR(OR(AND($H2433=$H2434,AND(OR($I2434&gt;DATABASE!$J$3,$I2434&lt;DATABASE!$J$6),((DATEVALUE($H2434)+$I2434)-(DATEVALUE($H2433)+$I2433))&lt;DATABASE!$J$6)),AND($H2433=$H2434,$O2433=$O2434,OR($I2434&gt;DATABASE!$J$6,$I2434&lt;DATABASE!$J$3))),AND(($H2434-$H2433)=1,OR($I2434&lt;DATABASE!$I$6,((DATEVALUE($H2434)+$I2434)-(DATEVALUE($H2433)+$I2433))&lt;DATABASE!$J$6))),$A2434=$A2433),"LUAR JAM KERJA 2",IF(AND(OR(WEEKDAY($H2434,2)=1,WEEKDAY($H2434,2)=2,WEEKDAY($H2434,2)=3,WEEKDAY($H2434,2)=4,WEEKDAY($H2434,2)=5),$I2434&lt;=DATABASE!$J$3,$I2434&gt;=DATABASE!$I$3),"JAM KERJA",IF(AND(WEEKDAY($H2434,2)=6,$I2434&lt;=DATABASE!$J$4,$I2434&gt;=DATABASE!$I$4),"JAM KERJA","LUAR JAM KERJA 1")))))</f>
        <v/>
      </c>
      <c r="M2434" s="33" t="str">
        <f>IF('DATA ACCURATE'!T2437&lt;&gt;"",IF('DATA ACCURATE'!T2437&gt;100,'DATA ACCURATE'!T2437/10,'DATA ACCURATE'!T2437),"")</f>
        <v/>
      </c>
      <c r="N2434" t="str">
        <f>IF(M2434="","",IF(M2434&lt;=DATABASE!$I$9,"LOKAL",IF(M2434&lt;DATABASE!$J$9,"LUAR KOTA 1",IF($M2434&gt;=DATABASE!$J$9,"LUAR KOTA 2",""))))</f>
        <v/>
      </c>
      <c r="O2434" s="38" t="str">
        <f>IF('DATA ACCURATE'!L2437&lt;&gt;"",'DATA ACCURATE'!L2437,"")</f>
        <v/>
      </c>
      <c r="Q2434" s="38">
        <f t="shared" si="260"/>
        <v>0</v>
      </c>
      <c r="R2434" s="38">
        <f t="shared" si="260"/>
        <v>0</v>
      </c>
      <c r="S2434" s="38">
        <f t="shared" si="260"/>
        <v>0</v>
      </c>
      <c r="T2434" s="38">
        <f t="shared" si="260"/>
        <v>0</v>
      </c>
      <c r="U2434" s="38">
        <f t="shared" si="261"/>
        <v>0</v>
      </c>
      <c r="V2434" s="38">
        <f t="shared" si="261"/>
        <v>0</v>
      </c>
      <c r="W2434" s="38">
        <f t="shared" si="261"/>
        <v>0</v>
      </c>
      <c r="X2434" s="38">
        <f t="shared" si="262"/>
        <v>0</v>
      </c>
      <c r="Y2434" s="38">
        <f t="shared" si="262"/>
        <v>0</v>
      </c>
      <c r="Z2434" s="38">
        <f t="shared" si="262"/>
        <v>0</v>
      </c>
      <c r="AA2434" s="38">
        <f t="shared" si="262"/>
        <v>0</v>
      </c>
      <c r="AB2434" s="38">
        <f t="shared" si="263"/>
        <v>0</v>
      </c>
      <c r="AC2434" s="38">
        <f t="shared" si="264"/>
        <v>0</v>
      </c>
      <c r="AD2434" s="38" t="str">
        <f t="shared" si="265"/>
        <v>000000000000</v>
      </c>
    </row>
    <row r="2435" spans="1:30">
      <c r="A2435" s="9" t="str">
        <f>IF('DATA ACCURATE'!A2438&lt;&gt;"",'DATA ACCURATE'!A2438,"")</f>
        <v/>
      </c>
      <c r="B2435" s="9" t="str">
        <f>IF('DATA ACCURATE'!D2438&lt;&gt;"",'DATA ACCURATE'!D2438,"")</f>
        <v/>
      </c>
      <c r="C2435" s="38" t="str">
        <f>IF($AD2435="000000000000","",INDEX(DATABASE!$W$12:$W$71,MATCH($AD2435,DATABASE!$V$12:$V$71,0)))</f>
        <v/>
      </c>
      <c r="D2435" s="34" t="str">
        <f>IF(C2435="","",IF(E2435="",INDEX(DATABASE!$AF$13:$AF$62,MATCH($C2435,DATABASE!$AC$13:$AC$62,0)),IF(E2435="2x D11",INDEX(DATABASE!$AF$13:$AF$62,MATCH($C2435,DATABASE!$AC$13:$AC$62,0))+2*DATABASE!$AF$62,IF(E2435="3x D11",INDEX(DATABASE!$AF$13:$AF$62,MATCH($C2435,DATABASE!$AC$13:$AC$62,0))+3*DATABASE!$AF$62,""))))</f>
        <v/>
      </c>
      <c r="E2435" s="38" t="str">
        <f>IF(AND($K2435="Y",$G2435&lt;&gt;"UNYIL",$F2435&lt;DATABASE!$O$8),"2x D11",IF(AND($K2435="Y",$G2435&lt;&gt;"UNYIL",$F2435&gt;=DATABASE!$O$8),"3x D11",""))</f>
        <v/>
      </c>
      <c r="F2435" s="9" t="str">
        <f>IF('DATA ACCURATE'!N2438&lt;&gt;"",'DATA ACCURATE'!N2438,"")</f>
        <v/>
      </c>
      <c r="G2435" t="str">
        <f>IF(F2435="","",IF(F2435&lt;=DATABASE!$I$8,"UNYIL",IF(F2435&lt;=DATABASE!$J$8,"KECIL",IF(F2435&lt;DATABASE!$K$8,"TANGGUNG",IF(F2435&gt;=DATABASE!$K$8,"BESAR","")))))</f>
        <v/>
      </c>
      <c r="H2435" s="16" t="str">
        <f>IF('DATA ACCURATE'!J2438&lt;&gt;"",'DATA ACCURATE'!J2438,"")</f>
        <v/>
      </c>
      <c r="I2435" s="35" t="str">
        <f>IF(B2435&lt;&gt;"",IFERROR(VLOOKUP(B2435,'DATA TIMBANGAN'!G:M,7,FALSE),VLOOKUP(B2435,'DATA TIMBANGAN'!G:M,7)),"")</f>
        <v/>
      </c>
      <c r="J2435" s="25" t="str">
        <f>IF(H2435&lt;&gt;"",IFERROR(INDEX(DATABASE!$Z$19:$Z$38,MATCH(DATEVALUE(H2435),DATABASE!$AA$19:$AA$38,0)),INDEX(DATABASE!$Z$12:$Z$18,MATCH(WEEKDAY(H2435,2),DATABASE!$AA$12:$AA$18,0))),"")</f>
        <v/>
      </c>
      <c r="K2435" s="25" t="str">
        <f>IF('DATA ACCURATE'!V2438&lt;&gt;"",'DATA ACCURATE'!V2438,"")</f>
        <v/>
      </c>
      <c r="L2435" s="80" t="str">
        <f>IF($H2435="","",IF(OR($J2435="LIBUR",AND($L2434="LIBUR",$O2434=$O2435)),"LIBUR",IF(AND(OR($L2434="LUAR JAM KERJA 1",$L2434="LUAR JAM KERJA 2"),OR(OR(AND($H2434=$H2435,AND(OR($I2435&gt;DATABASE!$J$3,$I2435&lt;DATABASE!$J$6),((DATEVALUE($H2435)+$I2435)-(DATEVALUE($H2434)+$I2434))&lt;DATABASE!$J$6)),AND($H2434=$H2435,$O2434=$O2435,OR($I2435&gt;DATABASE!$J$6,$I2435&lt;DATABASE!$J$3))),AND(($H2435-$H2434)=1,OR($I2435&lt;DATABASE!$I$6,((DATEVALUE($H2435)+$I2435)-(DATEVALUE($H2434)+$I2434))&lt;DATABASE!$J$6))),$A2435=$A2434),"LUAR JAM KERJA 2",IF(AND(OR(WEEKDAY($H2435,2)=1,WEEKDAY($H2435,2)=2,WEEKDAY($H2435,2)=3,WEEKDAY($H2435,2)=4,WEEKDAY($H2435,2)=5),$I2435&lt;=DATABASE!$J$3,$I2435&gt;=DATABASE!$I$3),"JAM KERJA",IF(AND(WEEKDAY($H2435,2)=6,$I2435&lt;=DATABASE!$J$4,$I2435&gt;=DATABASE!$I$4),"JAM KERJA","LUAR JAM KERJA 1")))))</f>
        <v/>
      </c>
      <c r="M2435" s="33" t="str">
        <f>IF('DATA ACCURATE'!T2438&lt;&gt;"",IF('DATA ACCURATE'!T2438&gt;100,'DATA ACCURATE'!T2438/10,'DATA ACCURATE'!T2438),"")</f>
        <v/>
      </c>
      <c r="N2435" t="str">
        <f>IF(M2435="","",IF(M2435&lt;=DATABASE!$I$9,"LOKAL",IF(M2435&lt;DATABASE!$J$9,"LUAR KOTA 1",IF($M2435&gt;=DATABASE!$J$9,"LUAR KOTA 2",""))))</f>
        <v/>
      </c>
      <c r="O2435" s="38" t="str">
        <f>IF('DATA ACCURATE'!L2438&lt;&gt;"",'DATA ACCURATE'!L2438,"")</f>
        <v/>
      </c>
      <c r="Q2435" s="38">
        <f t="shared" ref="Q2435:T2498" si="266">IF($G2435=Q$1,1,0)</f>
        <v>0</v>
      </c>
      <c r="R2435" s="38">
        <f t="shared" si="266"/>
        <v>0</v>
      </c>
      <c r="S2435" s="38">
        <f t="shared" si="266"/>
        <v>0</v>
      </c>
      <c r="T2435" s="38">
        <f t="shared" si="266"/>
        <v>0</v>
      </c>
      <c r="U2435" s="38">
        <f t="shared" ref="U2435:W2498" si="267">IF($N2435=U$1,1,0)</f>
        <v>0</v>
      </c>
      <c r="V2435" s="38">
        <f t="shared" si="267"/>
        <v>0</v>
      </c>
      <c r="W2435" s="38">
        <f t="shared" si="267"/>
        <v>0</v>
      </c>
      <c r="X2435" s="38">
        <f t="shared" ref="X2435:AA2498" si="268">IF($L2435=X$1,1,0)</f>
        <v>0</v>
      </c>
      <c r="Y2435" s="38">
        <f t="shared" si="268"/>
        <v>0</v>
      </c>
      <c r="Z2435" s="38">
        <f t="shared" si="268"/>
        <v>0</v>
      </c>
      <c r="AA2435" s="38">
        <f t="shared" si="268"/>
        <v>0</v>
      </c>
      <c r="AB2435" s="38">
        <f t="shared" ref="AB2435:AB2498" si="269">IF(AND($G2435="UNYIL",$K2435="Y"),1,0)</f>
        <v>0</v>
      </c>
      <c r="AC2435" s="38">
        <f t="shared" ref="AC2435:AC2498" si="270">IF($E2435="2x D11",2,IF($E2435="3x D11",3,0))</f>
        <v>0</v>
      </c>
      <c r="AD2435" s="38" t="str">
        <f t="shared" ref="AD2435:AD2498" si="271">Q2435&amp;R2435&amp;S2435&amp;T2435&amp;U2435&amp;V2435&amp;W2435&amp;X2435&amp;Y2435&amp;Z2435&amp;AA2435&amp;AB2435</f>
        <v>000000000000</v>
      </c>
    </row>
    <row r="2436" spans="1:30">
      <c r="A2436" s="9" t="str">
        <f>IF('DATA ACCURATE'!A2439&lt;&gt;"",'DATA ACCURATE'!A2439,"")</f>
        <v/>
      </c>
      <c r="B2436" s="9" t="str">
        <f>IF('DATA ACCURATE'!D2439&lt;&gt;"",'DATA ACCURATE'!D2439,"")</f>
        <v/>
      </c>
      <c r="C2436" s="38" t="str">
        <f>IF($AD2436="000000000000","",INDEX(DATABASE!$W$12:$W$71,MATCH($AD2436,DATABASE!$V$12:$V$71,0)))</f>
        <v/>
      </c>
      <c r="D2436" s="34" t="str">
        <f>IF(C2436="","",IF(E2436="",INDEX(DATABASE!$AF$13:$AF$62,MATCH($C2436,DATABASE!$AC$13:$AC$62,0)),IF(E2436="2x D11",INDEX(DATABASE!$AF$13:$AF$62,MATCH($C2436,DATABASE!$AC$13:$AC$62,0))+2*DATABASE!$AF$62,IF(E2436="3x D11",INDEX(DATABASE!$AF$13:$AF$62,MATCH($C2436,DATABASE!$AC$13:$AC$62,0))+3*DATABASE!$AF$62,""))))</f>
        <v/>
      </c>
      <c r="E2436" s="38" t="str">
        <f>IF(AND($K2436="Y",$G2436&lt;&gt;"UNYIL",$F2436&lt;DATABASE!$O$8),"2x D11",IF(AND($K2436="Y",$G2436&lt;&gt;"UNYIL",$F2436&gt;=DATABASE!$O$8),"3x D11",""))</f>
        <v/>
      </c>
      <c r="F2436" s="9" t="str">
        <f>IF('DATA ACCURATE'!N2439&lt;&gt;"",'DATA ACCURATE'!N2439,"")</f>
        <v/>
      </c>
      <c r="G2436" t="str">
        <f>IF(F2436="","",IF(F2436&lt;=DATABASE!$I$8,"UNYIL",IF(F2436&lt;=DATABASE!$J$8,"KECIL",IF(F2436&lt;DATABASE!$K$8,"TANGGUNG",IF(F2436&gt;=DATABASE!$K$8,"BESAR","")))))</f>
        <v/>
      </c>
      <c r="H2436" s="16" t="str">
        <f>IF('DATA ACCURATE'!J2439&lt;&gt;"",'DATA ACCURATE'!J2439,"")</f>
        <v/>
      </c>
      <c r="I2436" s="35" t="str">
        <f>IF(B2436&lt;&gt;"",IFERROR(VLOOKUP(B2436,'DATA TIMBANGAN'!G:M,7,FALSE),VLOOKUP(B2436,'DATA TIMBANGAN'!G:M,7)),"")</f>
        <v/>
      </c>
      <c r="J2436" s="25" t="str">
        <f>IF(H2436&lt;&gt;"",IFERROR(INDEX(DATABASE!$Z$19:$Z$38,MATCH(DATEVALUE(H2436),DATABASE!$AA$19:$AA$38,0)),INDEX(DATABASE!$Z$12:$Z$18,MATCH(WEEKDAY(H2436,2),DATABASE!$AA$12:$AA$18,0))),"")</f>
        <v/>
      </c>
      <c r="K2436" s="25" t="str">
        <f>IF('DATA ACCURATE'!V2439&lt;&gt;"",'DATA ACCURATE'!V2439,"")</f>
        <v/>
      </c>
      <c r="L2436" s="80" t="str">
        <f>IF($H2436="","",IF(OR($J2436="LIBUR",AND($L2435="LIBUR",$O2435=$O2436)),"LIBUR",IF(AND(OR($L2435="LUAR JAM KERJA 1",$L2435="LUAR JAM KERJA 2"),OR(OR(AND($H2435=$H2436,AND(OR($I2436&gt;DATABASE!$J$3,$I2436&lt;DATABASE!$J$6),((DATEVALUE($H2436)+$I2436)-(DATEVALUE($H2435)+$I2435))&lt;DATABASE!$J$6)),AND($H2435=$H2436,$O2435=$O2436,OR($I2436&gt;DATABASE!$J$6,$I2436&lt;DATABASE!$J$3))),AND(($H2436-$H2435)=1,OR($I2436&lt;DATABASE!$I$6,((DATEVALUE($H2436)+$I2436)-(DATEVALUE($H2435)+$I2435))&lt;DATABASE!$J$6))),$A2436=$A2435),"LUAR JAM KERJA 2",IF(AND(OR(WEEKDAY($H2436,2)=1,WEEKDAY($H2436,2)=2,WEEKDAY($H2436,2)=3,WEEKDAY($H2436,2)=4,WEEKDAY($H2436,2)=5),$I2436&lt;=DATABASE!$J$3,$I2436&gt;=DATABASE!$I$3),"JAM KERJA",IF(AND(WEEKDAY($H2436,2)=6,$I2436&lt;=DATABASE!$J$4,$I2436&gt;=DATABASE!$I$4),"JAM KERJA","LUAR JAM KERJA 1")))))</f>
        <v/>
      </c>
      <c r="M2436" s="33" t="str">
        <f>IF('DATA ACCURATE'!T2439&lt;&gt;"",IF('DATA ACCURATE'!T2439&gt;100,'DATA ACCURATE'!T2439/10,'DATA ACCURATE'!T2439),"")</f>
        <v/>
      </c>
      <c r="N2436" t="str">
        <f>IF(M2436="","",IF(M2436&lt;=DATABASE!$I$9,"LOKAL",IF(M2436&lt;DATABASE!$J$9,"LUAR KOTA 1",IF($M2436&gt;=DATABASE!$J$9,"LUAR KOTA 2",""))))</f>
        <v/>
      </c>
      <c r="O2436" s="38" t="str">
        <f>IF('DATA ACCURATE'!L2439&lt;&gt;"",'DATA ACCURATE'!L2439,"")</f>
        <v/>
      </c>
      <c r="Q2436" s="38">
        <f t="shared" si="266"/>
        <v>0</v>
      </c>
      <c r="R2436" s="38">
        <f t="shared" si="266"/>
        <v>0</v>
      </c>
      <c r="S2436" s="38">
        <f t="shared" si="266"/>
        <v>0</v>
      </c>
      <c r="T2436" s="38">
        <f t="shared" si="266"/>
        <v>0</v>
      </c>
      <c r="U2436" s="38">
        <f t="shared" si="267"/>
        <v>0</v>
      </c>
      <c r="V2436" s="38">
        <f t="shared" si="267"/>
        <v>0</v>
      </c>
      <c r="W2436" s="38">
        <f t="shared" si="267"/>
        <v>0</v>
      </c>
      <c r="X2436" s="38">
        <f t="shared" si="268"/>
        <v>0</v>
      </c>
      <c r="Y2436" s="38">
        <f t="shared" si="268"/>
        <v>0</v>
      </c>
      <c r="Z2436" s="38">
        <f t="shared" si="268"/>
        <v>0</v>
      </c>
      <c r="AA2436" s="38">
        <f t="shared" si="268"/>
        <v>0</v>
      </c>
      <c r="AB2436" s="38">
        <f t="shared" si="269"/>
        <v>0</v>
      </c>
      <c r="AC2436" s="38">
        <f t="shared" si="270"/>
        <v>0</v>
      </c>
      <c r="AD2436" s="38" t="str">
        <f t="shared" si="271"/>
        <v>000000000000</v>
      </c>
    </row>
    <row r="2437" spans="1:30">
      <c r="A2437" s="9" t="str">
        <f>IF('DATA ACCURATE'!A2440&lt;&gt;"",'DATA ACCURATE'!A2440,"")</f>
        <v/>
      </c>
      <c r="B2437" s="9" t="str">
        <f>IF('DATA ACCURATE'!D2440&lt;&gt;"",'DATA ACCURATE'!D2440,"")</f>
        <v/>
      </c>
      <c r="C2437" s="38" t="str">
        <f>IF($AD2437="000000000000","",INDEX(DATABASE!$W$12:$W$71,MATCH($AD2437,DATABASE!$V$12:$V$71,0)))</f>
        <v/>
      </c>
      <c r="D2437" s="34" t="str">
        <f>IF(C2437="","",IF(E2437="",INDEX(DATABASE!$AF$13:$AF$62,MATCH($C2437,DATABASE!$AC$13:$AC$62,0)),IF(E2437="2x D11",INDEX(DATABASE!$AF$13:$AF$62,MATCH($C2437,DATABASE!$AC$13:$AC$62,0))+2*DATABASE!$AF$62,IF(E2437="3x D11",INDEX(DATABASE!$AF$13:$AF$62,MATCH($C2437,DATABASE!$AC$13:$AC$62,0))+3*DATABASE!$AF$62,""))))</f>
        <v/>
      </c>
      <c r="E2437" s="38" t="str">
        <f>IF(AND($K2437="Y",$G2437&lt;&gt;"UNYIL",$F2437&lt;DATABASE!$O$8),"2x D11",IF(AND($K2437="Y",$G2437&lt;&gt;"UNYIL",$F2437&gt;=DATABASE!$O$8),"3x D11",""))</f>
        <v/>
      </c>
      <c r="F2437" s="9" t="str">
        <f>IF('DATA ACCURATE'!N2440&lt;&gt;"",'DATA ACCURATE'!N2440,"")</f>
        <v/>
      </c>
      <c r="G2437" t="str">
        <f>IF(F2437="","",IF(F2437&lt;=DATABASE!$I$8,"UNYIL",IF(F2437&lt;=DATABASE!$J$8,"KECIL",IF(F2437&lt;DATABASE!$K$8,"TANGGUNG",IF(F2437&gt;=DATABASE!$K$8,"BESAR","")))))</f>
        <v/>
      </c>
      <c r="H2437" s="16" t="str">
        <f>IF('DATA ACCURATE'!J2440&lt;&gt;"",'DATA ACCURATE'!J2440,"")</f>
        <v/>
      </c>
      <c r="I2437" s="35" t="str">
        <f>IF(B2437&lt;&gt;"",IFERROR(VLOOKUP(B2437,'DATA TIMBANGAN'!G:M,7,FALSE),VLOOKUP(B2437,'DATA TIMBANGAN'!G:M,7)),"")</f>
        <v/>
      </c>
      <c r="J2437" s="25" t="str">
        <f>IF(H2437&lt;&gt;"",IFERROR(INDEX(DATABASE!$Z$19:$Z$38,MATCH(DATEVALUE(H2437),DATABASE!$AA$19:$AA$38,0)),INDEX(DATABASE!$Z$12:$Z$18,MATCH(WEEKDAY(H2437,2),DATABASE!$AA$12:$AA$18,0))),"")</f>
        <v/>
      </c>
      <c r="K2437" s="25" t="str">
        <f>IF('DATA ACCURATE'!V2440&lt;&gt;"",'DATA ACCURATE'!V2440,"")</f>
        <v/>
      </c>
      <c r="L2437" s="80" t="str">
        <f>IF($H2437="","",IF(OR($J2437="LIBUR",AND($L2436="LIBUR",$O2436=$O2437)),"LIBUR",IF(AND(OR($L2436="LUAR JAM KERJA 1",$L2436="LUAR JAM KERJA 2"),OR(OR(AND($H2436=$H2437,AND(OR($I2437&gt;DATABASE!$J$3,$I2437&lt;DATABASE!$J$6),((DATEVALUE($H2437)+$I2437)-(DATEVALUE($H2436)+$I2436))&lt;DATABASE!$J$6)),AND($H2436=$H2437,$O2436=$O2437,OR($I2437&gt;DATABASE!$J$6,$I2437&lt;DATABASE!$J$3))),AND(($H2437-$H2436)=1,OR($I2437&lt;DATABASE!$I$6,((DATEVALUE($H2437)+$I2437)-(DATEVALUE($H2436)+$I2436))&lt;DATABASE!$J$6))),$A2437=$A2436),"LUAR JAM KERJA 2",IF(AND(OR(WEEKDAY($H2437,2)=1,WEEKDAY($H2437,2)=2,WEEKDAY($H2437,2)=3,WEEKDAY($H2437,2)=4,WEEKDAY($H2437,2)=5),$I2437&lt;=DATABASE!$J$3,$I2437&gt;=DATABASE!$I$3),"JAM KERJA",IF(AND(WEEKDAY($H2437,2)=6,$I2437&lt;=DATABASE!$J$4,$I2437&gt;=DATABASE!$I$4),"JAM KERJA","LUAR JAM KERJA 1")))))</f>
        <v/>
      </c>
      <c r="M2437" s="33" t="str">
        <f>IF('DATA ACCURATE'!T2440&lt;&gt;"",IF('DATA ACCURATE'!T2440&gt;100,'DATA ACCURATE'!T2440/10,'DATA ACCURATE'!T2440),"")</f>
        <v/>
      </c>
      <c r="N2437" t="str">
        <f>IF(M2437="","",IF(M2437&lt;=DATABASE!$I$9,"LOKAL",IF(M2437&lt;DATABASE!$J$9,"LUAR KOTA 1",IF($M2437&gt;=DATABASE!$J$9,"LUAR KOTA 2",""))))</f>
        <v/>
      </c>
      <c r="O2437" s="38" t="str">
        <f>IF('DATA ACCURATE'!L2440&lt;&gt;"",'DATA ACCURATE'!L2440,"")</f>
        <v/>
      </c>
      <c r="Q2437" s="38">
        <f t="shared" si="266"/>
        <v>0</v>
      </c>
      <c r="R2437" s="38">
        <f t="shared" si="266"/>
        <v>0</v>
      </c>
      <c r="S2437" s="38">
        <f t="shared" si="266"/>
        <v>0</v>
      </c>
      <c r="T2437" s="38">
        <f t="shared" si="266"/>
        <v>0</v>
      </c>
      <c r="U2437" s="38">
        <f t="shared" si="267"/>
        <v>0</v>
      </c>
      <c r="V2437" s="38">
        <f t="shared" si="267"/>
        <v>0</v>
      </c>
      <c r="W2437" s="38">
        <f t="shared" si="267"/>
        <v>0</v>
      </c>
      <c r="X2437" s="38">
        <f t="shared" si="268"/>
        <v>0</v>
      </c>
      <c r="Y2437" s="38">
        <f t="shared" si="268"/>
        <v>0</v>
      </c>
      <c r="Z2437" s="38">
        <f t="shared" si="268"/>
        <v>0</v>
      </c>
      <c r="AA2437" s="38">
        <f t="shared" si="268"/>
        <v>0</v>
      </c>
      <c r="AB2437" s="38">
        <f t="shared" si="269"/>
        <v>0</v>
      </c>
      <c r="AC2437" s="38">
        <f t="shared" si="270"/>
        <v>0</v>
      </c>
      <c r="AD2437" s="38" t="str">
        <f t="shared" si="271"/>
        <v>000000000000</v>
      </c>
    </row>
    <row r="2438" spans="1:30">
      <c r="A2438" s="9" t="str">
        <f>IF('DATA ACCURATE'!A2441&lt;&gt;"",'DATA ACCURATE'!A2441,"")</f>
        <v/>
      </c>
      <c r="B2438" s="9" t="str">
        <f>IF('DATA ACCURATE'!D2441&lt;&gt;"",'DATA ACCURATE'!D2441,"")</f>
        <v/>
      </c>
      <c r="C2438" s="38" t="str">
        <f>IF($AD2438="000000000000","",INDEX(DATABASE!$W$12:$W$71,MATCH($AD2438,DATABASE!$V$12:$V$71,0)))</f>
        <v/>
      </c>
      <c r="D2438" s="34" t="str">
        <f>IF(C2438="","",IF(E2438="",INDEX(DATABASE!$AF$13:$AF$62,MATCH($C2438,DATABASE!$AC$13:$AC$62,0)),IF(E2438="2x D11",INDEX(DATABASE!$AF$13:$AF$62,MATCH($C2438,DATABASE!$AC$13:$AC$62,0))+2*DATABASE!$AF$62,IF(E2438="3x D11",INDEX(DATABASE!$AF$13:$AF$62,MATCH($C2438,DATABASE!$AC$13:$AC$62,0))+3*DATABASE!$AF$62,""))))</f>
        <v/>
      </c>
      <c r="E2438" s="38" t="str">
        <f>IF(AND($K2438="Y",$G2438&lt;&gt;"UNYIL",$F2438&lt;DATABASE!$O$8),"2x D11",IF(AND($K2438="Y",$G2438&lt;&gt;"UNYIL",$F2438&gt;=DATABASE!$O$8),"3x D11",""))</f>
        <v/>
      </c>
      <c r="F2438" s="9" t="str">
        <f>IF('DATA ACCURATE'!N2441&lt;&gt;"",'DATA ACCURATE'!N2441,"")</f>
        <v/>
      </c>
      <c r="G2438" t="str">
        <f>IF(F2438="","",IF(F2438&lt;=DATABASE!$I$8,"UNYIL",IF(F2438&lt;=DATABASE!$J$8,"KECIL",IF(F2438&lt;DATABASE!$K$8,"TANGGUNG",IF(F2438&gt;=DATABASE!$K$8,"BESAR","")))))</f>
        <v/>
      </c>
      <c r="H2438" s="16" t="str">
        <f>IF('DATA ACCURATE'!J2441&lt;&gt;"",'DATA ACCURATE'!J2441,"")</f>
        <v/>
      </c>
      <c r="I2438" s="35" t="str">
        <f>IF(B2438&lt;&gt;"",IFERROR(VLOOKUP(B2438,'DATA TIMBANGAN'!G:M,7,FALSE),VLOOKUP(B2438,'DATA TIMBANGAN'!G:M,7)),"")</f>
        <v/>
      </c>
      <c r="J2438" s="25" t="str">
        <f>IF(H2438&lt;&gt;"",IFERROR(INDEX(DATABASE!$Z$19:$Z$38,MATCH(DATEVALUE(H2438),DATABASE!$AA$19:$AA$38,0)),INDEX(DATABASE!$Z$12:$Z$18,MATCH(WEEKDAY(H2438,2),DATABASE!$AA$12:$AA$18,0))),"")</f>
        <v/>
      </c>
      <c r="K2438" s="25" t="str">
        <f>IF('DATA ACCURATE'!V2441&lt;&gt;"",'DATA ACCURATE'!V2441,"")</f>
        <v/>
      </c>
      <c r="L2438" s="80" t="str">
        <f>IF($H2438="","",IF(OR($J2438="LIBUR",AND($L2437="LIBUR",$O2437=$O2438)),"LIBUR",IF(AND(OR($L2437="LUAR JAM KERJA 1",$L2437="LUAR JAM KERJA 2"),OR(OR(AND($H2437=$H2438,AND(OR($I2438&gt;DATABASE!$J$3,$I2438&lt;DATABASE!$J$6),((DATEVALUE($H2438)+$I2438)-(DATEVALUE($H2437)+$I2437))&lt;DATABASE!$J$6)),AND($H2437=$H2438,$O2437=$O2438,OR($I2438&gt;DATABASE!$J$6,$I2438&lt;DATABASE!$J$3))),AND(($H2438-$H2437)=1,OR($I2438&lt;DATABASE!$I$6,((DATEVALUE($H2438)+$I2438)-(DATEVALUE($H2437)+$I2437))&lt;DATABASE!$J$6))),$A2438=$A2437),"LUAR JAM KERJA 2",IF(AND(OR(WEEKDAY($H2438,2)=1,WEEKDAY($H2438,2)=2,WEEKDAY($H2438,2)=3,WEEKDAY($H2438,2)=4,WEEKDAY($H2438,2)=5),$I2438&lt;=DATABASE!$J$3,$I2438&gt;=DATABASE!$I$3),"JAM KERJA",IF(AND(WEEKDAY($H2438,2)=6,$I2438&lt;=DATABASE!$J$4,$I2438&gt;=DATABASE!$I$4),"JAM KERJA","LUAR JAM KERJA 1")))))</f>
        <v/>
      </c>
      <c r="M2438" s="33" t="str">
        <f>IF('DATA ACCURATE'!T2441&lt;&gt;"",IF('DATA ACCURATE'!T2441&gt;100,'DATA ACCURATE'!T2441/10,'DATA ACCURATE'!T2441),"")</f>
        <v/>
      </c>
      <c r="N2438" t="str">
        <f>IF(M2438="","",IF(M2438&lt;=DATABASE!$I$9,"LOKAL",IF(M2438&lt;DATABASE!$J$9,"LUAR KOTA 1",IF($M2438&gt;=DATABASE!$J$9,"LUAR KOTA 2",""))))</f>
        <v/>
      </c>
      <c r="O2438" s="38" t="str">
        <f>IF('DATA ACCURATE'!L2441&lt;&gt;"",'DATA ACCURATE'!L2441,"")</f>
        <v/>
      </c>
      <c r="Q2438" s="38">
        <f t="shared" si="266"/>
        <v>0</v>
      </c>
      <c r="R2438" s="38">
        <f t="shared" si="266"/>
        <v>0</v>
      </c>
      <c r="S2438" s="38">
        <f t="shared" si="266"/>
        <v>0</v>
      </c>
      <c r="T2438" s="38">
        <f t="shared" si="266"/>
        <v>0</v>
      </c>
      <c r="U2438" s="38">
        <f t="shared" si="267"/>
        <v>0</v>
      </c>
      <c r="V2438" s="38">
        <f t="shared" si="267"/>
        <v>0</v>
      </c>
      <c r="W2438" s="38">
        <f t="shared" si="267"/>
        <v>0</v>
      </c>
      <c r="X2438" s="38">
        <f t="shared" si="268"/>
        <v>0</v>
      </c>
      <c r="Y2438" s="38">
        <f t="shared" si="268"/>
        <v>0</v>
      </c>
      <c r="Z2438" s="38">
        <f t="shared" si="268"/>
        <v>0</v>
      </c>
      <c r="AA2438" s="38">
        <f t="shared" si="268"/>
        <v>0</v>
      </c>
      <c r="AB2438" s="38">
        <f t="shared" si="269"/>
        <v>0</v>
      </c>
      <c r="AC2438" s="38">
        <f t="shared" si="270"/>
        <v>0</v>
      </c>
      <c r="AD2438" s="38" t="str">
        <f t="shared" si="271"/>
        <v>000000000000</v>
      </c>
    </row>
    <row r="2439" spans="1:30">
      <c r="A2439" s="9" t="str">
        <f>IF('DATA ACCURATE'!A2442&lt;&gt;"",'DATA ACCURATE'!A2442,"")</f>
        <v/>
      </c>
      <c r="B2439" s="9" t="str">
        <f>IF('DATA ACCURATE'!D2442&lt;&gt;"",'DATA ACCURATE'!D2442,"")</f>
        <v/>
      </c>
      <c r="C2439" s="38" t="str">
        <f>IF($AD2439="000000000000","",INDEX(DATABASE!$W$12:$W$71,MATCH($AD2439,DATABASE!$V$12:$V$71,0)))</f>
        <v/>
      </c>
      <c r="D2439" s="34" t="str">
        <f>IF(C2439="","",IF(E2439="",INDEX(DATABASE!$AF$13:$AF$62,MATCH($C2439,DATABASE!$AC$13:$AC$62,0)),IF(E2439="2x D11",INDEX(DATABASE!$AF$13:$AF$62,MATCH($C2439,DATABASE!$AC$13:$AC$62,0))+2*DATABASE!$AF$62,IF(E2439="3x D11",INDEX(DATABASE!$AF$13:$AF$62,MATCH($C2439,DATABASE!$AC$13:$AC$62,0))+3*DATABASE!$AF$62,""))))</f>
        <v/>
      </c>
      <c r="E2439" s="38" t="str">
        <f>IF(AND($K2439="Y",$G2439&lt;&gt;"UNYIL",$F2439&lt;DATABASE!$O$8),"2x D11",IF(AND($K2439="Y",$G2439&lt;&gt;"UNYIL",$F2439&gt;=DATABASE!$O$8),"3x D11",""))</f>
        <v/>
      </c>
      <c r="F2439" s="9" t="str">
        <f>IF('DATA ACCURATE'!N2442&lt;&gt;"",'DATA ACCURATE'!N2442,"")</f>
        <v/>
      </c>
      <c r="G2439" t="str">
        <f>IF(F2439="","",IF(F2439&lt;=DATABASE!$I$8,"UNYIL",IF(F2439&lt;=DATABASE!$J$8,"KECIL",IF(F2439&lt;DATABASE!$K$8,"TANGGUNG",IF(F2439&gt;=DATABASE!$K$8,"BESAR","")))))</f>
        <v/>
      </c>
      <c r="H2439" s="16" t="str">
        <f>IF('DATA ACCURATE'!J2442&lt;&gt;"",'DATA ACCURATE'!J2442,"")</f>
        <v/>
      </c>
      <c r="I2439" s="35" t="str">
        <f>IF(B2439&lt;&gt;"",IFERROR(VLOOKUP(B2439,'DATA TIMBANGAN'!G:M,7,FALSE),VLOOKUP(B2439,'DATA TIMBANGAN'!G:M,7)),"")</f>
        <v/>
      </c>
      <c r="J2439" s="25" t="str">
        <f>IF(H2439&lt;&gt;"",IFERROR(INDEX(DATABASE!$Z$19:$Z$38,MATCH(DATEVALUE(H2439),DATABASE!$AA$19:$AA$38,0)),INDEX(DATABASE!$Z$12:$Z$18,MATCH(WEEKDAY(H2439,2),DATABASE!$AA$12:$AA$18,0))),"")</f>
        <v/>
      </c>
      <c r="K2439" s="25" t="str">
        <f>IF('DATA ACCURATE'!V2442&lt;&gt;"",'DATA ACCURATE'!V2442,"")</f>
        <v/>
      </c>
      <c r="L2439" s="80" t="str">
        <f>IF($H2439="","",IF(OR($J2439="LIBUR",AND($L2438="LIBUR",$O2438=$O2439)),"LIBUR",IF(AND(OR($L2438="LUAR JAM KERJA 1",$L2438="LUAR JAM KERJA 2"),OR(OR(AND($H2438=$H2439,AND(OR($I2439&gt;DATABASE!$J$3,$I2439&lt;DATABASE!$J$6),((DATEVALUE($H2439)+$I2439)-(DATEVALUE($H2438)+$I2438))&lt;DATABASE!$J$6)),AND($H2438=$H2439,$O2438=$O2439,OR($I2439&gt;DATABASE!$J$6,$I2439&lt;DATABASE!$J$3))),AND(($H2439-$H2438)=1,OR($I2439&lt;DATABASE!$I$6,((DATEVALUE($H2439)+$I2439)-(DATEVALUE($H2438)+$I2438))&lt;DATABASE!$J$6))),$A2439=$A2438),"LUAR JAM KERJA 2",IF(AND(OR(WEEKDAY($H2439,2)=1,WEEKDAY($H2439,2)=2,WEEKDAY($H2439,2)=3,WEEKDAY($H2439,2)=4,WEEKDAY($H2439,2)=5),$I2439&lt;=DATABASE!$J$3,$I2439&gt;=DATABASE!$I$3),"JAM KERJA",IF(AND(WEEKDAY($H2439,2)=6,$I2439&lt;=DATABASE!$J$4,$I2439&gt;=DATABASE!$I$4),"JAM KERJA","LUAR JAM KERJA 1")))))</f>
        <v/>
      </c>
      <c r="M2439" s="33" t="str">
        <f>IF('DATA ACCURATE'!T2442&lt;&gt;"",IF('DATA ACCURATE'!T2442&gt;100,'DATA ACCURATE'!T2442/10,'DATA ACCURATE'!T2442),"")</f>
        <v/>
      </c>
      <c r="N2439" t="str">
        <f>IF(M2439="","",IF(M2439&lt;=DATABASE!$I$9,"LOKAL",IF(M2439&lt;DATABASE!$J$9,"LUAR KOTA 1",IF($M2439&gt;=DATABASE!$J$9,"LUAR KOTA 2",""))))</f>
        <v/>
      </c>
      <c r="O2439" s="38" t="str">
        <f>IF('DATA ACCURATE'!L2442&lt;&gt;"",'DATA ACCURATE'!L2442,"")</f>
        <v/>
      </c>
      <c r="Q2439" s="38">
        <f t="shared" si="266"/>
        <v>0</v>
      </c>
      <c r="R2439" s="38">
        <f t="shared" si="266"/>
        <v>0</v>
      </c>
      <c r="S2439" s="38">
        <f t="shared" si="266"/>
        <v>0</v>
      </c>
      <c r="T2439" s="38">
        <f t="shared" si="266"/>
        <v>0</v>
      </c>
      <c r="U2439" s="38">
        <f t="shared" si="267"/>
        <v>0</v>
      </c>
      <c r="V2439" s="38">
        <f t="shared" si="267"/>
        <v>0</v>
      </c>
      <c r="W2439" s="38">
        <f t="shared" si="267"/>
        <v>0</v>
      </c>
      <c r="X2439" s="38">
        <f t="shared" si="268"/>
        <v>0</v>
      </c>
      <c r="Y2439" s="38">
        <f t="shared" si="268"/>
        <v>0</v>
      </c>
      <c r="Z2439" s="38">
        <f t="shared" si="268"/>
        <v>0</v>
      </c>
      <c r="AA2439" s="38">
        <f t="shared" si="268"/>
        <v>0</v>
      </c>
      <c r="AB2439" s="38">
        <f t="shared" si="269"/>
        <v>0</v>
      </c>
      <c r="AC2439" s="38">
        <f t="shared" si="270"/>
        <v>0</v>
      </c>
      <c r="AD2439" s="38" t="str">
        <f t="shared" si="271"/>
        <v>000000000000</v>
      </c>
    </row>
    <row r="2440" spans="1:30">
      <c r="A2440" s="9" t="str">
        <f>IF('DATA ACCURATE'!A2443&lt;&gt;"",'DATA ACCURATE'!A2443,"")</f>
        <v/>
      </c>
      <c r="B2440" s="9" t="str">
        <f>IF('DATA ACCURATE'!D2443&lt;&gt;"",'DATA ACCURATE'!D2443,"")</f>
        <v/>
      </c>
      <c r="C2440" s="38" t="str">
        <f>IF($AD2440="000000000000","",INDEX(DATABASE!$W$12:$W$71,MATCH($AD2440,DATABASE!$V$12:$V$71,0)))</f>
        <v/>
      </c>
      <c r="D2440" s="34" t="str">
        <f>IF(C2440="","",IF(E2440="",INDEX(DATABASE!$AF$13:$AF$62,MATCH($C2440,DATABASE!$AC$13:$AC$62,0)),IF(E2440="2x D11",INDEX(DATABASE!$AF$13:$AF$62,MATCH($C2440,DATABASE!$AC$13:$AC$62,0))+2*DATABASE!$AF$62,IF(E2440="3x D11",INDEX(DATABASE!$AF$13:$AF$62,MATCH($C2440,DATABASE!$AC$13:$AC$62,0))+3*DATABASE!$AF$62,""))))</f>
        <v/>
      </c>
      <c r="E2440" s="38" t="str">
        <f>IF(AND($K2440="Y",$G2440&lt;&gt;"UNYIL",$F2440&lt;DATABASE!$O$8),"2x D11",IF(AND($K2440="Y",$G2440&lt;&gt;"UNYIL",$F2440&gt;=DATABASE!$O$8),"3x D11",""))</f>
        <v/>
      </c>
      <c r="F2440" s="9" t="str">
        <f>IF('DATA ACCURATE'!N2443&lt;&gt;"",'DATA ACCURATE'!N2443,"")</f>
        <v/>
      </c>
      <c r="G2440" t="str">
        <f>IF(F2440="","",IF(F2440&lt;=DATABASE!$I$8,"UNYIL",IF(F2440&lt;=DATABASE!$J$8,"KECIL",IF(F2440&lt;DATABASE!$K$8,"TANGGUNG",IF(F2440&gt;=DATABASE!$K$8,"BESAR","")))))</f>
        <v/>
      </c>
      <c r="H2440" s="16" t="str">
        <f>IF('DATA ACCURATE'!J2443&lt;&gt;"",'DATA ACCURATE'!J2443,"")</f>
        <v/>
      </c>
      <c r="I2440" s="35" t="str">
        <f>IF(B2440&lt;&gt;"",IFERROR(VLOOKUP(B2440,'DATA TIMBANGAN'!G:M,7,FALSE),VLOOKUP(B2440,'DATA TIMBANGAN'!G:M,7)),"")</f>
        <v/>
      </c>
      <c r="J2440" s="25" t="str">
        <f>IF(H2440&lt;&gt;"",IFERROR(INDEX(DATABASE!$Z$19:$Z$38,MATCH(DATEVALUE(H2440),DATABASE!$AA$19:$AA$38,0)),INDEX(DATABASE!$Z$12:$Z$18,MATCH(WEEKDAY(H2440,2),DATABASE!$AA$12:$AA$18,0))),"")</f>
        <v/>
      </c>
      <c r="K2440" s="25" t="str">
        <f>IF('DATA ACCURATE'!V2443&lt;&gt;"",'DATA ACCURATE'!V2443,"")</f>
        <v/>
      </c>
      <c r="L2440" s="80" t="str">
        <f>IF($H2440="","",IF(OR($J2440="LIBUR",AND($L2439="LIBUR",$O2439=$O2440)),"LIBUR",IF(AND(OR($L2439="LUAR JAM KERJA 1",$L2439="LUAR JAM KERJA 2"),OR(OR(AND($H2439=$H2440,AND(OR($I2440&gt;DATABASE!$J$3,$I2440&lt;DATABASE!$J$6),((DATEVALUE($H2440)+$I2440)-(DATEVALUE($H2439)+$I2439))&lt;DATABASE!$J$6)),AND($H2439=$H2440,$O2439=$O2440,OR($I2440&gt;DATABASE!$J$6,$I2440&lt;DATABASE!$J$3))),AND(($H2440-$H2439)=1,OR($I2440&lt;DATABASE!$I$6,((DATEVALUE($H2440)+$I2440)-(DATEVALUE($H2439)+$I2439))&lt;DATABASE!$J$6))),$A2440=$A2439),"LUAR JAM KERJA 2",IF(AND(OR(WEEKDAY($H2440,2)=1,WEEKDAY($H2440,2)=2,WEEKDAY($H2440,2)=3,WEEKDAY($H2440,2)=4,WEEKDAY($H2440,2)=5),$I2440&lt;=DATABASE!$J$3,$I2440&gt;=DATABASE!$I$3),"JAM KERJA",IF(AND(WEEKDAY($H2440,2)=6,$I2440&lt;=DATABASE!$J$4,$I2440&gt;=DATABASE!$I$4),"JAM KERJA","LUAR JAM KERJA 1")))))</f>
        <v/>
      </c>
      <c r="M2440" s="33" t="str">
        <f>IF('DATA ACCURATE'!T2443&lt;&gt;"",IF('DATA ACCURATE'!T2443&gt;100,'DATA ACCURATE'!T2443/10,'DATA ACCURATE'!T2443),"")</f>
        <v/>
      </c>
      <c r="N2440" t="str">
        <f>IF(M2440="","",IF(M2440&lt;=DATABASE!$I$9,"LOKAL",IF(M2440&lt;DATABASE!$J$9,"LUAR KOTA 1",IF($M2440&gt;=DATABASE!$J$9,"LUAR KOTA 2",""))))</f>
        <v/>
      </c>
      <c r="O2440" s="38" t="str">
        <f>IF('DATA ACCURATE'!L2443&lt;&gt;"",'DATA ACCURATE'!L2443,"")</f>
        <v/>
      </c>
      <c r="Q2440" s="38">
        <f t="shared" si="266"/>
        <v>0</v>
      </c>
      <c r="R2440" s="38">
        <f t="shared" si="266"/>
        <v>0</v>
      </c>
      <c r="S2440" s="38">
        <f t="shared" si="266"/>
        <v>0</v>
      </c>
      <c r="T2440" s="38">
        <f t="shared" si="266"/>
        <v>0</v>
      </c>
      <c r="U2440" s="38">
        <f t="shared" si="267"/>
        <v>0</v>
      </c>
      <c r="V2440" s="38">
        <f t="shared" si="267"/>
        <v>0</v>
      </c>
      <c r="W2440" s="38">
        <f t="shared" si="267"/>
        <v>0</v>
      </c>
      <c r="X2440" s="38">
        <f t="shared" si="268"/>
        <v>0</v>
      </c>
      <c r="Y2440" s="38">
        <f t="shared" si="268"/>
        <v>0</v>
      </c>
      <c r="Z2440" s="38">
        <f t="shared" si="268"/>
        <v>0</v>
      </c>
      <c r="AA2440" s="38">
        <f t="shared" si="268"/>
        <v>0</v>
      </c>
      <c r="AB2440" s="38">
        <f t="shared" si="269"/>
        <v>0</v>
      </c>
      <c r="AC2440" s="38">
        <f t="shared" si="270"/>
        <v>0</v>
      </c>
      <c r="AD2440" s="38" t="str">
        <f t="shared" si="271"/>
        <v>000000000000</v>
      </c>
    </row>
    <row r="2441" spans="1:30">
      <c r="A2441" s="9" t="str">
        <f>IF('DATA ACCURATE'!A2444&lt;&gt;"",'DATA ACCURATE'!A2444,"")</f>
        <v/>
      </c>
      <c r="B2441" s="9" t="str">
        <f>IF('DATA ACCURATE'!D2444&lt;&gt;"",'DATA ACCURATE'!D2444,"")</f>
        <v/>
      </c>
      <c r="C2441" s="38" t="str">
        <f>IF($AD2441="000000000000","",INDEX(DATABASE!$W$12:$W$71,MATCH($AD2441,DATABASE!$V$12:$V$71,0)))</f>
        <v/>
      </c>
      <c r="D2441" s="34" t="str">
        <f>IF(C2441="","",IF(E2441="",INDEX(DATABASE!$AF$13:$AF$62,MATCH($C2441,DATABASE!$AC$13:$AC$62,0)),IF(E2441="2x D11",INDEX(DATABASE!$AF$13:$AF$62,MATCH($C2441,DATABASE!$AC$13:$AC$62,0))+2*DATABASE!$AF$62,IF(E2441="3x D11",INDEX(DATABASE!$AF$13:$AF$62,MATCH($C2441,DATABASE!$AC$13:$AC$62,0))+3*DATABASE!$AF$62,""))))</f>
        <v/>
      </c>
      <c r="E2441" s="38" t="str">
        <f>IF(AND($K2441="Y",$G2441&lt;&gt;"UNYIL",$F2441&lt;DATABASE!$O$8),"2x D11",IF(AND($K2441="Y",$G2441&lt;&gt;"UNYIL",$F2441&gt;=DATABASE!$O$8),"3x D11",""))</f>
        <v/>
      </c>
      <c r="F2441" s="9" t="str">
        <f>IF('DATA ACCURATE'!N2444&lt;&gt;"",'DATA ACCURATE'!N2444,"")</f>
        <v/>
      </c>
      <c r="G2441" t="str">
        <f>IF(F2441="","",IF(F2441&lt;=DATABASE!$I$8,"UNYIL",IF(F2441&lt;=DATABASE!$J$8,"KECIL",IF(F2441&lt;DATABASE!$K$8,"TANGGUNG",IF(F2441&gt;=DATABASE!$K$8,"BESAR","")))))</f>
        <v/>
      </c>
      <c r="H2441" s="16" t="str">
        <f>IF('DATA ACCURATE'!J2444&lt;&gt;"",'DATA ACCURATE'!J2444,"")</f>
        <v/>
      </c>
      <c r="I2441" s="35" t="str">
        <f>IF(B2441&lt;&gt;"",IFERROR(VLOOKUP(B2441,'DATA TIMBANGAN'!G:M,7,FALSE),VLOOKUP(B2441,'DATA TIMBANGAN'!G:M,7)),"")</f>
        <v/>
      </c>
      <c r="J2441" s="25" t="str">
        <f>IF(H2441&lt;&gt;"",IFERROR(INDEX(DATABASE!$Z$19:$Z$38,MATCH(DATEVALUE(H2441),DATABASE!$AA$19:$AA$38,0)),INDEX(DATABASE!$Z$12:$Z$18,MATCH(WEEKDAY(H2441,2),DATABASE!$AA$12:$AA$18,0))),"")</f>
        <v/>
      </c>
      <c r="K2441" s="25" t="str">
        <f>IF('DATA ACCURATE'!V2444&lt;&gt;"",'DATA ACCURATE'!V2444,"")</f>
        <v/>
      </c>
      <c r="L2441" s="80" t="str">
        <f>IF($H2441="","",IF(OR($J2441="LIBUR",AND($L2440="LIBUR",$O2440=$O2441)),"LIBUR",IF(AND(OR($L2440="LUAR JAM KERJA 1",$L2440="LUAR JAM KERJA 2"),OR(OR(AND($H2440=$H2441,AND(OR($I2441&gt;DATABASE!$J$3,$I2441&lt;DATABASE!$J$6),((DATEVALUE($H2441)+$I2441)-(DATEVALUE($H2440)+$I2440))&lt;DATABASE!$J$6)),AND($H2440=$H2441,$O2440=$O2441,OR($I2441&gt;DATABASE!$J$6,$I2441&lt;DATABASE!$J$3))),AND(($H2441-$H2440)=1,OR($I2441&lt;DATABASE!$I$6,((DATEVALUE($H2441)+$I2441)-(DATEVALUE($H2440)+$I2440))&lt;DATABASE!$J$6))),$A2441=$A2440),"LUAR JAM KERJA 2",IF(AND(OR(WEEKDAY($H2441,2)=1,WEEKDAY($H2441,2)=2,WEEKDAY($H2441,2)=3,WEEKDAY($H2441,2)=4,WEEKDAY($H2441,2)=5),$I2441&lt;=DATABASE!$J$3,$I2441&gt;=DATABASE!$I$3),"JAM KERJA",IF(AND(WEEKDAY($H2441,2)=6,$I2441&lt;=DATABASE!$J$4,$I2441&gt;=DATABASE!$I$4),"JAM KERJA","LUAR JAM KERJA 1")))))</f>
        <v/>
      </c>
      <c r="M2441" s="33" t="str">
        <f>IF('DATA ACCURATE'!T2444&lt;&gt;"",IF('DATA ACCURATE'!T2444&gt;100,'DATA ACCURATE'!T2444/10,'DATA ACCURATE'!T2444),"")</f>
        <v/>
      </c>
      <c r="N2441" t="str">
        <f>IF(M2441="","",IF(M2441&lt;=DATABASE!$I$9,"LOKAL",IF(M2441&lt;DATABASE!$J$9,"LUAR KOTA 1",IF($M2441&gt;=DATABASE!$J$9,"LUAR KOTA 2",""))))</f>
        <v/>
      </c>
      <c r="O2441" s="38" t="str">
        <f>IF('DATA ACCURATE'!L2444&lt;&gt;"",'DATA ACCURATE'!L2444,"")</f>
        <v/>
      </c>
      <c r="Q2441" s="38">
        <f t="shared" si="266"/>
        <v>0</v>
      </c>
      <c r="R2441" s="38">
        <f t="shared" si="266"/>
        <v>0</v>
      </c>
      <c r="S2441" s="38">
        <f t="shared" si="266"/>
        <v>0</v>
      </c>
      <c r="T2441" s="38">
        <f t="shared" si="266"/>
        <v>0</v>
      </c>
      <c r="U2441" s="38">
        <f t="shared" si="267"/>
        <v>0</v>
      </c>
      <c r="V2441" s="38">
        <f t="shared" si="267"/>
        <v>0</v>
      </c>
      <c r="W2441" s="38">
        <f t="shared" si="267"/>
        <v>0</v>
      </c>
      <c r="X2441" s="38">
        <f t="shared" si="268"/>
        <v>0</v>
      </c>
      <c r="Y2441" s="38">
        <f t="shared" si="268"/>
        <v>0</v>
      </c>
      <c r="Z2441" s="38">
        <f t="shared" si="268"/>
        <v>0</v>
      </c>
      <c r="AA2441" s="38">
        <f t="shared" si="268"/>
        <v>0</v>
      </c>
      <c r="AB2441" s="38">
        <f t="shared" si="269"/>
        <v>0</v>
      </c>
      <c r="AC2441" s="38">
        <f t="shared" si="270"/>
        <v>0</v>
      </c>
      <c r="AD2441" s="38" t="str">
        <f t="shared" si="271"/>
        <v>000000000000</v>
      </c>
    </row>
    <row r="2442" spans="1:30">
      <c r="A2442" s="9" t="str">
        <f>IF('DATA ACCURATE'!A2445&lt;&gt;"",'DATA ACCURATE'!A2445,"")</f>
        <v/>
      </c>
      <c r="B2442" s="9" t="str">
        <f>IF('DATA ACCURATE'!D2445&lt;&gt;"",'DATA ACCURATE'!D2445,"")</f>
        <v/>
      </c>
      <c r="C2442" s="38" t="str">
        <f>IF($AD2442="000000000000","",INDEX(DATABASE!$W$12:$W$71,MATCH($AD2442,DATABASE!$V$12:$V$71,0)))</f>
        <v/>
      </c>
      <c r="D2442" s="34" t="str">
        <f>IF(C2442="","",IF(E2442="",INDEX(DATABASE!$AF$13:$AF$62,MATCH($C2442,DATABASE!$AC$13:$AC$62,0)),IF(E2442="2x D11",INDEX(DATABASE!$AF$13:$AF$62,MATCH($C2442,DATABASE!$AC$13:$AC$62,0))+2*DATABASE!$AF$62,IF(E2442="3x D11",INDEX(DATABASE!$AF$13:$AF$62,MATCH($C2442,DATABASE!$AC$13:$AC$62,0))+3*DATABASE!$AF$62,""))))</f>
        <v/>
      </c>
      <c r="E2442" s="38" t="str">
        <f>IF(AND($K2442="Y",$G2442&lt;&gt;"UNYIL",$F2442&lt;DATABASE!$O$8),"2x D11",IF(AND($K2442="Y",$G2442&lt;&gt;"UNYIL",$F2442&gt;=DATABASE!$O$8),"3x D11",""))</f>
        <v/>
      </c>
      <c r="F2442" s="9" t="str">
        <f>IF('DATA ACCURATE'!N2445&lt;&gt;"",'DATA ACCURATE'!N2445,"")</f>
        <v/>
      </c>
      <c r="G2442" t="str">
        <f>IF(F2442="","",IF(F2442&lt;=DATABASE!$I$8,"UNYIL",IF(F2442&lt;=DATABASE!$J$8,"KECIL",IF(F2442&lt;DATABASE!$K$8,"TANGGUNG",IF(F2442&gt;=DATABASE!$K$8,"BESAR","")))))</f>
        <v/>
      </c>
      <c r="H2442" s="16" t="str">
        <f>IF('DATA ACCURATE'!J2445&lt;&gt;"",'DATA ACCURATE'!J2445,"")</f>
        <v/>
      </c>
      <c r="I2442" s="35" t="str">
        <f>IF(B2442&lt;&gt;"",IFERROR(VLOOKUP(B2442,'DATA TIMBANGAN'!G:M,7,FALSE),VLOOKUP(B2442,'DATA TIMBANGAN'!G:M,7)),"")</f>
        <v/>
      </c>
      <c r="J2442" s="25" t="str">
        <f>IF(H2442&lt;&gt;"",IFERROR(INDEX(DATABASE!$Z$19:$Z$38,MATCH(DATEVALUE(H2442),DATABASE!$AA$19:$AA$38,0)),INDEX(DATABASE!$Z$12:$Z$18,MATCH(WEEKDAY(H2442,2),DATABASE!$AA$12:$AA$18,0))),"")</f>
        <v/>
      </c>
      <c r="K2442" s="25" t="str">
        <f>IF('DATA ACCURATE'!V2445&lt;&gt;"",'DATA ACCURATE'!V2445,"")</f>
        <v/>
      </c>
      <c r="L2442" s="80" t="str">
        <f>IF($H2442="","",IF(OR($J2442="LIBUR",AND($L2441="LIBUR",$O2441=$O2442)),"LIBUR",IF(AND(OR($L2441="LUAR JAM KERJA 1",$L2441="LUAR JAM KERJA 2"),OR(OR(AND($H2441=$H2442,AND(OR($I2442&gt;DATABASE!$J$3,$I2442&lt;DATABASE!$J$6),((DATEVALUE($H2442)+$I2442)-(DATEVALUE($H2441)+$I2441))&lt;DATABASE!$J$6)),AND($H2441=$H2442,$O2441=$O2442,OR($I2442&gt;DATABASE!$J$6,$I2442&lt;DATABASE!$J$3))),AND(($H2442-$H2441)=1,OR($I2442&lt;DATABASE!$I$6,((DATEVALUE($H2442)+$I2442)-(DATEVALUE($H2441)+$I2441))&lt;DATABASE!$J$6))),$A2442=$A2441),"LUAR JAM KERJA 2",IF(AND(OR(WEEKDAY($H2442,2)=1,WEEKDAY($H2442,2)=2,WEEKDAY($H2442,2)=3,WEEKDAY($H2442,2)=4,WEEKDAY($H2442,2)=5),$I2442&lt;=DATABASE!$J$3,$I2442&gt;=DATABASE!$I$3),"JAM KERJA",IF(AND(WEEKDAY($H2442,2)=6,$I2442&lt;=DATABASE!$J$4,$I2442&gt;=DATABASE!$I$4),"JAM KERJA","LUAR JAM KERJA 1")))))</f>
        <v/>
      </c>
      <c r="M2442" s="33" t="str">
        <f>IF('DATA ACCURATE'!T2445&lt;&gt;"",IF('DATA ACCURATE'!T2445&gt;100,'DATA ACCURATE'!T2445/10,'DATA ACCURATE'!T2445),"")</f>
        <v/>
      </c>
      <c r="N2442" t="str">
        <f>IF(M2442="","",IF(M2442&lt;=DATABASE!$I$9,"LOKAL",IF(M2442&lt;DATABASE!$J$9,"LUAR KOTA 1",IF($M2442&gt;=DATABASE!$J$9,"LUAR KOTA 2",""))))</f>
        <v/>
      </c>
      <c r="O2442" s="38" t="str">
        <f>IF('DATA ACCURATE'!L2445&lt;&gt;"",'DATA ACCURATE'!L2445,"")</f>
        <v/>
      </c>
      <c r="Q2442" s="38">
        <f t="shared" si="266"/>
        <v>0</v>
      </c>
      <c r="R2442" s="38">
        <f t="shared" si="266"/>
        <v>0</v>
      </c>
      <c r="S2442" s="38">
        <f t="shared" si="266"/>
        <v>0</v>
      </c>
      <c r="T2442" s="38">
        <f t="shared" si="266"/>
        <v>0</v>
      </c>
      <c r="U2442" s="38">
        <f t="shared" si="267"/>
        <v>0</v>
      </c>
      <c r="V2442" s="38">
        <f t="shared" si="267"/>
        <v>0</v>
      </c>
      <c r="W2442" s="38">
        <f t="shared" si="267"/>
        <v>0</v>
      </c>
      <c r="X2442" s="38">
        <f t="shared" si="268"/>
        <v>0</v>
      </c>
      <c r="Y2442" s="38">
        <f t="shared" si="268"/>
        <v>0</v>
      </c>
      <c r="Z2442" s="38">
        <f t="shared" si="268"/>
        <v>0</v>
      </c>
      <c r="AA2442" s="38">
        <f t="shared" si="268"/>
        <v>0</v>
      </c>
      <c r="AB2442" s="38">
        <f t="shared" si="269"/>
        <v>0</v>
      </c>
      <c r="AC2442" s="38">
        <f t="shared" si="270"/>
        <v>0</v>
      </c>
      <c r="AD2442" s="38" t="str">
        <f t="shared" si="271"/>
        <v>000000000000</v>
      </c>
    </row>
    <row r="2443" spans="1:30">
      <c r="A2443" s="9" t="str">
        <f>IF('DATA ACCURATE'!A2446&lt;&gt;"",'DATA ACCURATE'!A2446,"")</f>
        <v/>
      </c>
      <c r="B2443" s="9" t="str">
        <f>IF('DATA ACCURATE'!D2446&lt;&gt;"",'DATA ACCURATE'!D2446,"")</f>
        <v/>
      </c>
      <c r="C2443" s="38" t="str">
        <f>IF($AD2443="000000000000","",INDEX(DATABASE!$W$12:$W$71,MATCH($AD2443,DATABASE!$V$12:$V$71,0)))</f>
        <v/>
      </c>
      <c r="D2443" s="34" t="str">
        <f>IF(C2443="","",IF(E2443="",INDEX(DATABASE!$AF$13:$AF$62,MATCH($C2443,DATABASE!$AC$13:$AC$62,0)),IF(E2443="2x D11",INDEX(DATABASE!$AF$13:$AF$62,MATCH($C2443,DATABASE!$AC$13:$AC$62,0))+2*DATABASE!$AF$62,IF(E2443="3x D11",INDEX(DATABASE!$AF$13:$AF$62,MATCH($C2443,DATABASE!$AC$13:$AC$62,0))+3*DATABASE!$AF$62,""))))</f>
        <v/>
      </c>
      <c r="E2443" s="38" t="str">
        <f>IF(AND($K2443="Y",$G2443&lt;&gt;"UNYIL",$F2443&lt;DATABASE!$O$8),"2x D11",IF(AND($K2443="Y",$G2443&lt;&gt;"UNYIL",$F2443&gt;=DATABASE!$O$8),"3x D11",""))</f>
        <v/>
      </c>
      <c r="F2443" s="9" t="str">
        <f>IF('DATA ACCURATE'!N2446&lt;&gt;"",'DATA ACCURATE'!N2446,"")</f>
        <v/>
      </c>
      <c r="G2443" t="str">
        <f>IF(F2443="","",IF(F2443&lt;=DATABASE!$I$8,"UNYIL",IF(F2443&lt;=DATABASE!$J$8,"KECIL",IF(F2443&lt;DATABASE!$K$8,"TANGGUNG",IF(F2443&gt;=DATABASE!$K$8,"BESAR","")))))</f>
        <v/>
      </c>
      <c r="H2443" s="16" t="str">
        <f>IF('DATA ACCURATE'!J2446&lt;&gt;"",'DATA ACCURATE'!J2446,"")</f>
        <v/>
      </c>
      <c r="I2443" s="35" t="str">
        <f>IF(B2443&lt;&gt;"",IFERROR(VLOOKUP(B2443,'DATA TIMBANGAN'!G:M,7,FALSE),VLOOKUP(B2443,'DATA TIMBANGAN'!G:M,7)),"")</f>
        <v/>
      </c>
      <c r="J2443" s="25" t="str">
        <f>IF(H2443&lt;&gt;"",IFERROR(INDEX(DATABASE!$Z$19:$Z$38,MATCH(DATEVALUE(H2443),DATABASE!$AA$19:$AA$38,0)),INDEX(DATABASE!$Z$12:$Z$18,MATCH(WEEKDAY(H2443,2),DATABASE!$AA$12:$AA$18,0))),"")</f>
        <v/>
      </c>
      <c r="K2443" s="25" t="str">
        <f>IF('DATA ACCURATE'!V2446&lt;&gt;"",'DATA ACCURATE'!V2446,"")</f>
        <v/>
      </c>
      <c r="L2443" s="80" t="str">
        <f>IF($H2443="","",IF(OR($J2443="LIBUR",AND($L2442="LIBUR",$O2442=$O2443)),"LIBUR",IF(AND(OR($L2442="LUAR JAM KERJA 1",$L2442="LUAR JAM KERJA 2"),OR(OR(AND($H2442=$H2443,AND(OR($I2443&gt;DATABASE!$J$3,$I2443&lt;DATABASE!$J$6),((DATEVALUE($H2443)+$I2443)-(DATEVALUE($H2442)+$I2442))&lt;DATABASE!$J$6)),AND($H2442=$H2443,$O2442=$O2443,OR($I2443&gt;DATABASE!$J$6,$I2443&lt;DATABASE!$J$3))),AND(($H2443-$H2442)=1,OR($I2443&lt;DATABASE!$I$6,((DATEVALUE($H2443)+$I2443)-(DATEVALUE($H2442)+$I2442))&lt;DATABASE!$J$6))),$A2443=$A2442),"LUAR JAM KERJA 2",IF(AND(OR(WEEKDAY($H2443,2)=1,WEEKDAY($H2443,2)=2,WEEKDAY($H2443,2)=3,WEEKDAY($H2443,2)=4,WEEKDAY($H2443,2)=5),$I2443&lt;=DATABASE!$J$3,$I2443&gt;=DATABASE!$I$3),"JAM KERJA",IF(AND(WEEKDAY($H2443,2)=6,$I2443&lt;=DATABASE!$J$4,$I2443&gt;=DATABASE!$I$4),"JAM KERJA","LUAR JAM KERJA 1")))))</f>
        <v/>
      </c>
      <c r="M2443" s="33" t="str">
        <f>IF('DATA ACCURATE'!T2446&lt;&gt;"",IF('DATA ACCURATE'!T2446&gt;100,'DATA ACCURATE'!T2446/10,'DATA ACCURATE'!T2446),"")</f>
        <v/>
      </c>
      <c r="N2443" t="str">
        <f>IF(M2443="","",IF(M2443&lt;=DATABASE!$I$9,"LOKAL",IF(M2443&lt;DATABASE!$J$9,"LUAR KOTA 1",IF($M2443&gt;=DATABASE!$J$9,"LUAR KOTA 2",""))))</f>
        <v/>
      </c>
      <c r="O2443" s="38" t="str">
        <f>IF('DATA ACCURATE'!L2446&lt;&gt;"",'DATA ACCURATE'!L2446,"")</f>
        <v/>
      </c>
      <c r="Q2443" s="38">
        <f t="shared" si="266"/>
        <v>0</v>
      </c>
      <c r="R2443" s="38">
        <f t="shared" si="266"/>
        <v>0</v>
      </c>
      <c r="S2443" s="38">
        <f t="shared" si="266"/>
        <v>0</v>
      </c>
      <c r="T2443" s="38">
        <f t="shared" si="266"/>
        <v>0</v>
      </c>
      <c r="U2443" s="38">
        <f t="shared" si="267"/>
        <v>0</v>
      </c>
      <c r="V2443" s="38">
        <f t="shared" si="267"/>
        <v>0</v>
      </c>
      <c r="W2443" s="38">
        <f t="shared" si="267"/>
        <v>0</v>
      </c>
      <c r="X2443" s="38">
        <f t="shared" si="268"/>
        <v>0</v>
      </c>
      <c r="Y2443" s="38">
        <f t="shared" si="268"/>
        <v>0</v>
      </c>
      <c r="Z2443" s="38">
        <f t="shared" si="268"/>
        <v>0</v>
      </c>
      <c r="AA2443" s="38">
        <f t="shared" si="268"/>
        <v>0</v>
      </c>
      <c r="AB2443" s="38">
        <f t="shared" si="269"/>
        <v>0</v>
      </c>
      <c r="AC2443" s="38">
        <f t="shared" si="270"/>
        <v>0</v>
      </c>
      <c r="AD2443" s="38" t="str">
        <f t="shared" si="271"/>
        <v>000000000000</v>
      </c>
    </row>
    <row r="2444" spans="1:30">
      <c r="A2444" s="9" t="str">
        <f>IF('DATA ACCURATE'!A2447&lt;&gt;"",'DATA ACCURATE'!A2447,"")</f>
        <v/>
      </c>
      <c r="B2444" s="9" t="str">
        <f>IF('DATA ACCURATE'!D2447&lt;&gt;"",'DATA ACCURATE'!D2447,"")</f>
        <v/>
      </c>
      <c r="C2444" s="38" t="str">
        <f>IF($AD2444="000000000000","",INDEX(DATABASE!$W$12:$W$71,MATCH($AD2444,DATABASE!$V$12:$V$71,0)))</f>
        <v/>
      </c>
      <c r="D2444" s="34" t="str">
        <f>IF(C2444="","",IF(E2444="",INDEX(DATABASE!$AF$13:$AF$62,MATCH($C2444,DATABASE!$AC$13:$AC$62,0)),IF(E2444="2x D11",INDEX(DATABASE!$AF$13:$AF$62,MATCH($C2444,DATABASE!$AC$13:$AC$62,0))+2*DATABASE!$AF$62,IF(E2444="3x D11",INDEX(DATABASE!$AF$13:$AF$62,MATCH($C2444,DATABASE!$AC$13:$AC$62,0))+3*DATABASE!$AF$62,""))))</f>
        <v/>
      </c>
      <c r="E2444" s="38" t="str">
        <f>IF(AND($K2444="Y",$G2444&lt;&gt;"UNYIL",$F2444&lt;DATABASE!$O$8),"2x D11",IF(AND($K2444="Y",$G2444&lt;&gt;"UNYIL",$F2444&gt;=DATABASE!$O$8),"3x D11",""))</f>
        <v/>
      </c>
      <c r="F2444" s="9" t="str">
        <f>IF('DATA ACCURATE'!N2447&lt;&gt;"",'DATA ACCURATE'!N2447,"")</f>
        <v/>
      </c>
      <c r="G2444" t="str">
        <f>IF(F2444="","",IF(F2444&lt;=DATABASE!$I$8,"UNYIL",IF(F2444&lt;=DATABASE!$J$8,"KECIL",IF(F2444&lt;DATABASE!$K$8,"TANGGUNG",IF(F2444&gt;=DATABASE!$K$8,"BESAR","")))))</f>
        <v/>
      </c>
      <c r="H2444" s="16" t="str">
        <f>IF('DATA ACCURATE'!J2447&lt;&gt;"",'DATA ACCURATE'!J2447,"")</f>
        <v/>
      </c>
      <c r="I2444" s="35" t="str">
        <f>IF(B2444&lt;&gt;"",IFERROR(VLOOKUP(B2444,'DATA TIMBANGAN'!G:M,7,FALSE),VLOOKUP(B2444,'DATA TIMBANGAN'!G:M,7)),"")</f>
        <v/>
      </c>
      <c r="J2444" s="25" t="str">
        <f>IF(H2444&lt;&gt;"",IFERROR(INDEX(DATABASE!$Z$19:$Z$38,MATCH(DATEVALUE(H2444),DATABASE!$AA$19:$AA$38,0)),INDEX(DATABASE!$Z$12:$Z$18,MATCH(WEEKDAY(H2444,2),DATABASE!$AA$12:$AA$18,0))),"")</f>
        <v/>
      </c>
      <c r="K2444" s="25" t="str">
        <f>IF('DATA ACCURATE'!V2447&lt;&gt;"",'DATA ACCURATE'!V2447,"")</f>
        <v/>
      </c>
      <c r="L2444" s="80" t="str">
        <f>IF($H2444="","",IF(OR($J2444="LIBUR",AND($L2443="LIBUR",$O2443=$O2444)),"LIBUR",IF(AND(OR($L2443="LUAR JAM KERJA 1",$L2443="LUAR JAM KERJA 2"),OR(OR(AND($H2443=$H2444,AND(OR($I2444&gt;DATABASE!$J$3,$I2444&lt;DATABASE!$J$6),((DATEVALUE($H2444)+$I2444)-(DATEVALUE($H2443)+$I2443))&lt;DATABASE!$J$6)),AND($H2443=$H2444,$O2443=$O2444,OR($I2444&gt;DATABASE!$J$6,$I2444&lt;DATABASE!$J$3))),AND(($H2444-$H2443)=1,OR($I2444&lt;DATABASE!$I$6,((DATEVALUE($H2444)+$I2444)-(DATEVALUE($H2443)+$I2443))&lt;DATABASE!$J$6))),$A2444=$A2443),"LUAR JAM KERJA 2",IF(AND(OR(WEEKDAY($H2444,2)=1,WEEKDAY($H2444,2)=2,WEEKDAY($H2444,2)=3,WEEKDAY($H2444,2)=4,WEEKDAY($H2444,2)=5),$I2444&lt;=DATABASE!$J$3,$I2444&gt;=DATABASE!$I$3),"JAM KERJA",IF(AND(WEEKDAY($H2444,2)=6,$I2444&lt;=DATABASE!$J$4,$I2444&gt;=DATABASE!$I$4),"JAM KERJA","LUAR JAM KERJA 1")))))</f>
        <v/>
      </c>
      <c r="M2444" s="33" t="str">
        <f>IF('DATA ACCURATE'!T2447&lt;&gt;"",IF('DATA ACCURATE'!T2447&gt;100,'DATA ACCURATE'!T2447/10,'DATA ACCURATE'!T2447),"")</f>
        <v/>
      </c>
      <c r="N2444" t="str">
        <f>IF(M2444="","",IF(M2444&lt;=DATABASE!$I$9,"LOKAL",IF(M2444&lt;DATABASE!$J$9,"LUAR KOTA 1",IF($M2444&gt;=DATABASE!$J$9,"LUAR KOTA 2",""))))</f>
        <v/>
      </c>
      <c r="O2444" s="38" t="str">
        <f>IF('DATA ACCURATE'!L2447&lt;&gt;"",'DATA ACCURATE'!L2447,"")</f>
        <v/>
      </c>
      <c r="Q2444" s="38">
        <f t="shared" si="266"/>
        <v>0</v>
      </c>
      <c r="R2444" s="38">
        <f t="shared" si="266"/>
        <v>0</v>
      </c>
      <c r="S2444" s="38">
        <f t="shared" si="266"/>
        <v>0</v>
      </c>
      <c r="T2444" s="38">
        <f t="shared" si="266"/>
        <v>0</v>
      </c>
      <c r="U2444" s="38">
        <f t="shared" si="267"/>
        <v>0</v>
      </c>
      <c r="V2444" s="38">
        <f t="shared" si="267"/>
        <v>0</v>
      </c>
      <c r="W2444" s="38">
        <f t="shared" si="267"/>
        <v>0</v>
      </c>
      <c r="X2444" s="38">
        <f t="shared" si="268"/>
        <v>0</v>
      </c>
      <c r="Y2444" s="38">
        <f t="shared" si="268"/>
        <v>0</v>
      </c>
      <c r="Z2444" s="38">
        <f t="shared" si="268"/>
        <v>0</v>
      </c>
      <c r="AA2444" s="38">
        <f t="shared" si="268"/>
        <v>0</v>
      </c>
      <c r="AB2444" s="38">
        <f t="shared" si="269"/>
        <v>0</v>
      </c>
      <c r="AC2444" s="38">
        <f t="shared" si="270"/>
        <v>0</v>
      </c>
      <c r="AD2444" s="38" t="str">
        <f t="shared" si="271"/>
        <v>000000000000</v>
      </c>
    </row>
    <row r="2445" spans="1:30">
      <c r="A2445" s="9" t="str">
        <f>IF('DATA ACCURATE'!A2448&lt;&gt;"",'DATA ACCURATE'!A2448,"")</f>
        <v/>
      </c>
      <c r="B2445" s="9" t="str">
        <f>IF('DATA ACCURATE'!D2448&lt;&gt;"",'DATA ACCURATE'!D2448,"")</f>
        <v/>
      </c>
      <c r="C2445" s="38" t="str">
        <f>IF($AD2445="000000000000","",INDEX(DATABASE!$W$12:$W$71,MATCH($AD2445,DATABASE!$V$12:$V$71,0)))</f>
        <v/>
      </c>
      <c r="D2445" s="34" t="str">
        <f>IF(C2445="","",IF(E2445="",INDEX(DATABASE!$AF$13:$AF$62,MATCH($C2445,DATABASE!$AC$13:$AC$62,0)),IF(E2445="2x D11",INDEX(DATABASE!$AF$13:$AF$62,MATCH($C2445,DATABASE!$AC$13:$AC$62,0))+2*DATABASE!$AF$62,IF(E2445="3x D11",INDEX(DATABASE!$AF$13:$AF$62,MATCH($C2445,DATABASE!$AC$13:$AC$62,0))+3*DATABASE!$AF$62,""))))</f>
        <v/>
      </c>
      <c r="E2445" s="38" t="str">
        <f>IF(AND($K2445="Y",$G2445&lt;&gt;"UNYIL",$F2445&lt;DATABASE!$O$8),"2x D11",IF(AND($K2445="Y",$G2445&lt;&gt;"UNYIL",$F2445&gt;=DATABASE!$O$8),"3x D11",""))</f>
        <v/>
      </c>
      <c r="F2445" s="9" t="str">
        <f>IF('DATA ACCURATE'!N2448&lt;&gt;"",'DATA ACCURATE'!N2448,"")</f>
        <v/>
      </c>
      <c r="G2445" t="str">
        <f>IF(F2445="","",IF(F2445&lt;=DATABASE!$I$8,"UNYIL",IF(F2445&lt;=DATABASE!$J$8,"KECIL",IF(F2445&lt;DATABASE!$K$8,"TANGGUNG",IF(F2445&gt;=DATABASE!$K$8,"BESAR","")))))</f>
        <v/>
      </c>
      <c r="H2445" s="16" t="str">
        <f>IF('DATA ACCURATE'!J2448&lt;&gt;"",'DATA ACCURATE'!J2448,"")</f>
        <v/>
      </c>
      <c r="I2445" s="35" t="str">
        <f>IF(B2445&lt;&gt;"",IFERROR(VLOOKUP(B2445,'DATA TIMBANGAN'!G:M,7,FALSE),VLOOKUP(B2445,'DATA TIMBANGAN'!G:M,7)),"")</f>
        <v/>
      </c>
      <c r="J2445" s="25" t="str">
        <f>IF(H2445&lt;&gt;"",IFERROR(INDEX(DATABASE!$Z$19:$Z$38,MATCH(DATEVALUE(H2445),DATABASE!$AA$19:$AA$38,0)),INDEX(DATABASE!$Z$12:$Z$18,MATCH(WEEKDAY(H2445,2),DATABASE!$AA$12:$AA$18,0))),"")</f>
        <v/>
      </c>
      <c r="K2445" s="25" t="str">
        <f>IF('DATA ACCURATE'!V2448&lt;&gt;"",'DATA ACCURATE'!V2448,"")</f>
        <v/>
      </c>
      <c r="L2445" s="80" t="str">
        <f>IF($H2445="","",IF(OR($J2445="LIBUR",AND($L2444="LIBUR",$O2444=$O2445)),"LIBUR",IF(AND(OR($L2444="LUAR JAM KERJA 1",$L2444="LUAR JAM KERJA 2"),OR(OR(AND($H2444=$H2445,AND(OR($I2445&gt;DATABASE!$J$3,$I2445&lt;DATABASE!$J$6),((DATEVALUE($H2445)+$I2445)-(DATEVALUE($H2444)+$I2444))&lt;DATABASE!$J$6)),AND($H2444=$H2445,$O2444=$O2445,OR($I2445&gt;DATABASE!$J$6,$I2445&lt;DATABASE!$J$3))),AND(($H2445-$H2444)=1,OR($I2445&lt;DATABASE!$I$6,((DATEVALUE($H2445)+$I2445)-(DATEVALUE($H2444)+$I2444))&lt;DATABASE!$J$6))),$A2445=$A2444),"LUAR JAM KERJA 2",IF(AND(OR(WEEKDAY($H2445,2)=1,WEEKDAY($H2445,2)=2,WEEKDAY($H2445,2)=3,WEEKDAY($H2445,2)=4,WEEKDAY($H2445,2)=5),$I2445&lt;=DATABASE!$J$3,$I2445&gt;=DATABASE!$I$3),"JAM KERJA",IF(AND(WEEKDAY($H2445,2)=6,$I2445&lt;=DATABASE!$J$4,$I2445&gt;=DATABASE!$I$4),"JAM KERJA","LUAR JAM KERJA 1")))))</f>
        <v/>
      </c>
      <c r="M2445" s="33" t="str">
        <f>IF('DATA ACCURATE'!T2448&lt;&gt;"",IF('DATA ACCURATE'!T2448&gt;100,'DATA ACCURATE'!T2448/10,'DATA ACCURATE'!T2448),"")</f>
        <v/>
      </c>
      <c r="N2445" t="str">
        <f>IF(M2445="","",IF(M2445&lt;=DATABASE!$I$9,"LOKAL",IF(M2445&lt;DATABASE!$J$9,"LUAR KOTA 1",IF($M2445&gt;=DATABASE!$J$9,"LUAR KOTA 2",""))))</f>
        <v/>
      </c>
      <c r="O2445" s="38" t="str">
        <f>IF('DATA ACCURATE'!L2448&lt;&gt;"",'DATA ACCURATE'!L2448,"")</f>
        <v/>
      </c>
      <c r="Q2445" s="38">
        <f t="shared" si="266"/>
        <v>0</v>
      </c>
      <c r="R2445" s="38">
        <f t="shared" si="266"/>
        <v>0</v>
      </c>
      <c r="S2445" s="38">
        <f t="shared" si="266"/>
        <v>0</v>
      </c>
      <c r="T2445" s="38">
        <f t="shared" si="266"/>
        <v>0</v>
      </c>
      <c r="U2445" s="38">
        <f t="shared" si="267"/>
        <v>0</v>
      </c>
      <c r="V2445" s="38">
        <f t="shared" si="267"/>
        <v>0</v>
      </c>
      <c r="W2445" s="38">
        <f t="shared" si="267"/>
        <v>0</v>
      </c>
      <c r="X2445" s="38">
        <f t="shared" si="268"/>
        <v>0</v>
      </c>
      <c r="Y2445" s="38">
        <f t="shared" si="268"/>
        <v>0</v>
      </c>
      <c r="Z2445" s="38">
        <f t="shared" si="268"/>
        <v>0</v>
      </c>
      <c r="AA2445" s="38">
        <f t="shared" si="268"/>
        <v>0</v>
      </c>
      <c r="AB2445" s="38">
        <f t="shared" si="269"/>
        <v>0</v>
      </c>
      <c r="AC2445" s="38">
        <f t="shared" si="270"/>
        <v>0</v>
      </c>
      <c r="AD2445" s="38" t="str">
        <f t="shared" si="271"/>
        <v>000000000000</v>
      </c>
    </row>
    <row r="2446" spans="1:30">
      <c r="A2446" s="9" t="str">
        <f>IF('DATA ACCURATE'!A2449&lt;&gt;"",'DATA ACCURATE'!A2449,"")</f>
        <v/>
      </c>
      <c r="B2446" s="9" t="str">
        <f>IF('DATA ACCURATE'!D2449&lt;&gt;"",'DATA ACCURATE'!D2449,"")</f>
        <v/>
      </c>
      <c r="C2446" s="38" t="str">
        <f>IF($AD2446="000000000000","",INDEX(DATABASE!$W$12:$W$71,MATCH($AD2446,DATABASE!$V$12:$V$71,0)))</f>
        <v/>
      </c>
      <c r="D2446" s="34" t="str">
        <f>IF(C2446="","",IF(E2446="",INDEX(DATABASE!$AF$13:$AF$62,MATCH($C2446,DATABASE!$AC$13:$AC$62,0)),IF(E2446="2x D11",INDEX(DATABASE!$AF$13:$AF$62,MATCH($C2446,DATABASE!$AC$13:$AC$62,0))+2*DATABASE!$AF$62,IF(E2446="3x D11",INDEX(DATABASE!$AF$13:$AF$62,MATCH($C2446,DATABASE!$AC$13:$AC$62,0))+3*DATABASE!$AF$62,""))))</f>
        <v/>
      </c>
      <c r="E2446" s="38" t="str">
        <f>IF(AND($K2446="Y",$G2446&lt;&gt;"UNYIL",$F2446&lt;DATABASE!$O$8),"2x D11",IF(AND($K2446="Y",$G2446&lt;&gt;"UNYIL",$F2446&gt;=DATABASE!$O$8),"3x D11",""))</f>
        <v/>
      </c>
      <c r="F2446" s="9" t="str">
        <f>IF('DATA ACCURATE'!N2449&lt;&gt;"",'DATA ACCURATE'!N2449,"")</f>
        <v/>
      </c>
      <c r="G2446" t="str">
        <f>IF(F2446="","",IF(F2446&lt;=DATABASE!$I$8,"UNYIL",IF(F2446&lt;=DATABASE!$J$8,"KECIL",IF(F2446&lt;DATABASE!$K$8,"TANGGUNG",IF(F2446&gt;=DATABASE!$K$8,"BESAR","")))))</f>
        <v/>
      </c>
      <c r="H2446" s="16" t="str">
        <f>IF('DATA ACCURATE'!J2449&lt;&gt;"",'DATA ACCURATE'!J2449,"")</f>
        <v/>
      </c>
      <c r="I2446" s="35" t="str">
        <f>IF(B2446&lt;&gt;"",IFERROR(VLOOKUP(B2446,'DATA TIMBANGAN'!G:M,7,FALSE),VLOOKUP(B2446,'DATA TIMBANGAN'!G:M,7)),"")</f>
        <v/>
      </c>
      <c r="J2446" s="25" t="str">
        <f>IF(H2446&lt;&gt;"",IFERROR(INDEX(DATABASE!$Z$19:$Z$38,MATCH(DATEVALUE(H2446),DATABASE!$AA$19:$AA$38,0)),INDEX(DATABASE!$Z$12:$Z$18,MATCH(WEEKDAY(H2446,2),DATABASE!$AA$12:$AA$18,0))),"")</f>
        <v/>
      </c>
      <c r="K2446" s="25" t="str">
        <f>IF('DATA ACCURATE'!V2449&lt;&gt;"",'DATA ACCURATE'!V2449,"")</f>
        <v/>
      </c>
      <c r="L2446" s="80" t="str">
        <f>IF($H2446="","",IF(OR($J2446="LIBUR",AND($L2445="LIBUR",$O2445=$O2446)),"LIBUR",IF(AND(OR($L2445="LUAR JAM KERJA 1",$L2445="LUAR JAM KERJA 2"),OR(OR(AND($H2445=$H2446,AND(OR($I2446&gt;DATABASE!$J$3,$I2446&lt;DATABASE!$J$6),((DATEVALUE($H2446)+$I2446)-(DATEVALUE($H2445)+$I2445))&lt;DATABASE!$J$6)),AND($H2445=$H2446,$O2445=$O2446,OR($I2446&gt;DATABASE!$J$6,$I2446&lt;DATABASE!$J$3))),AND(($H2446-$H2445)=1,OR($I2446&lt;DATABASE!$I$6,((DATEVALUE($H2446)+$I2446)-(DATEVALUE($H2445)+$I2445))&lt;DATABASE!$J$6))),$A2446=$A2445),"LUAR JAM KERJA 2",IF(AND(OR(WEEKDAY($H2446,2)=1,WEEKDAY($H2446,2)=2,WEEKDAY($H2446,2)=3,WEEKDAY($H2446,2)=4,WEEKDAY($H2446,2)=5),$I2446&lt;=DATABASE!$J$3,$I2446&gt;=DATABASE!$I$3),"JAM KERJA",IF(AND(WEEKDAY($H2446,2)=6,$I2446&lt;=DATABASE!$J$4,$I2446&gt;=DATABASE!$I$4),"JAM KERJA","LUAR JAM KERJA 1")))))</f>
        <v/>
      </c>
      <c r="M2446" s="33" t="str">
        <f>IF('DATA ACCURATE'!T2449&lt;&gt;"",IF('DATA ACCURATE'!T2449&gt;100,'DATA ACCURATE'!T2449/10,'DATA ACCURATE'!T2449),"")</f>
        <v/>
      </c>
      <c r="N2446" t="str">
        <f>IF(M2446="","",IF(M2446&lt;=DATABASE!$I$9,"LOKAL",IF(M2446&lt;DATABASE!$J$9,"LUAR KOTA 1",IF($M2446&gt;=DATABASE!$J$9,"LUAR KOTA 2",""))))</f>
        <v/>
      </c>
      <c r="O2446" s="38" t="str">
        <f>IF('DATA ACCURATE'!L2449&lt;&gt;"",'DATA ACCURATE'!L2449,"")</f>
        <v/>
      </c>
      <c r="Q2446" s="38">
        <f t="shared" si="266"/>
        <v>0</v>
      </c>
      <c r="R2446" s="38">
        <f t="shared" si="266"/>
        <v>0</v>
      </c>
      <c r="S2446" s="38">
        <f t="shared" si="266"/>
        <v>0</v>
      </c>
      <c r="T2446" s="38">
        <f t="shared" si="266"/>
        <v>0</v>
      </c>
      <c r="U2446" s="38">
        <f t="shared" si="267"/>
        <v>0</v>
      </c>
      <c r="V2446" s="38">
        <f t="shared" si="267"/>
        <v>0</v>
      </c>
      <c r="W2446" s="38">
        <f t="shared" si="267"/>
        <v>0</v>
      </c>
      <c r="X2446" s="38">
        <f t="shared" si="268"/>
        <v>0</v>
      </c>
      <c r="Y2446" s="38">
        <f t="shared" si="268"/>
        <v>0</v>
      </c>
      <c r="Z2446" s="38">
        <f t="shared" si="268"/>
        <v>0</v>
      </c>
      <c r="AA2446" s="38">
        <f t="shared" si="268"/>
        <v>0</v>
      </c>
      <c r="AB2446" s="38">
        <f t="shared" si="269"/>
        <v>0</v>
      </c>
      <c r="AC2446" s="38">
        <f t="shared" si="270"/>
        <v>0</v>
      </c>
      <c r="AD2446" s="38" t="str">
        <f t="shared" si="271"/>
        <v>000000000000</v>
      </c>
    </row>
    <row r="2447" spans="1:30">
      <c r="A2447" s="9" t="str">
        <f>IF('DATA ACCURATE'!A2450&lt;&gt;"",'DATA ACCURATE'!A2450,"")</f>
        <v/>
      </c>
      <c r="B2447" s="9" t="str">
        <f>IF('DATA ACCURATE'!D2450&lt;&gt;"",'DATA ACCURATE'!D2450,"")</f>
        <v/>
      </c>
      <c r="C2447" s="38" t="str">
        <f>IF($AD2447="000000000000","",INDEX(DATABASE!$W$12:$W$71,MATCH($AD2447,DATABASE!$V$12:$V$71,0)))</f>
        <v/>
      </c>
      <c r="D2447" s="34" t="str">
        <f>IF(C2447="","",IF(E2447="",INDEX(DATABASE!$AF$13:$AF$62,MATCH($C2447,DATABASE!$AC$13:$AC$62,0)),IF(E2447="2x D11",INDEX(DATABASE!$AF$13:$AF$62,MATCH($C2447,DATABASE!$AC$13:$AC$62,0))+2*DATABASE!$AF$62,IF(E2447="3x D11",INDEX(DATABASE!$AF$13:$AF$62,MATCH($C2447,DATABASE!$AC$13:$AC$62,0))+3*DATABASE!$AF$62,""))))</f>
        <v/>
      </c>
      <c r="E2447" s="38" t="str">
        <f>IF(AND($K2447="Y",$G2447&lt;&gt;"UNYIL",$F2447&lt;DATABASE!$O$8),"2x D11",IF(AND($K2447="Y",$G2447&lt;&gt;"UNYIL",$F2447&gt;=DATABASE!$O$8),"3x D11",""))</f>
        <v/>
      </c>
      <c r="F2447" s="9" t="str">
        <f>IF('DATA ACCURATE'!N2450&lt;&gt;"",'DATA ACCURATE'!N2450,"")</f>
        <v/>
      </c>
      <c r="G2447" t="str">
        <f>IF(F2447="","",IF(F2447&lt;=DATABASE!$I$8,"UNYIL",IF(F2447&lt;=DATABASE!$J$8,"KECIL",IF(F2447&lt;DATABASE!$K$8,"TANGGUNG",IF(F2447&gt;=DATABASE!$K$8,"BESAR","")))))</f>
        <v/>
      </c>
      <c r="H2447" s="16" t="str">
        <f>IF('DATA ACCURATE'!J2450&lt;&gt;"",'DATA ACCURATE'!J2450,"")</f>
        <v/>
      </c>
      <c r="I2447" s="35" t="str">
        <f>IF(B2447&lt;&gt;"",IFERROR(VLOOKUP(B2447,'DATA TIMBANGAN'!G:M,7,FALSE),VLOOKUP(B2447,'DATA TIMBANGAN'!G:M,7)),"")</f>
        <v/>
      </c>
      <c r="J2447" s="25" t="str">
        <f>IF(H2447&lt;&gt;"",IFERROR(INDEX(DATABASE!$Z$19:$Z$38,MATCH(DATEVALUE(H2447),DATABASE!$AA$19:$AA$38,0)),INDEX(DATABASE!$Z$12:$Z$18,MATCH(WEEKDAY(H2447,2),DATABASE!$AA$12:$AA$18,0))),"")</f>
        <v/>
      </c>
      <c r="K2447" s="25" t="str">
        <f>IF('DATA ACCURATE'!V2450&lt;&gt;"",'DATA ACCURATE'!V2450,"")</f>
        <v/>
      </c>
      <c r="L2447" s="80" t="str">
        <f>IF($H2447="","",IF(OR($J2447="LIBUR",AND($L2446="LIBUR",$O2446=$O2447)),"LIBUR",IF(AND(OR($L2446="LUAR JAM KERJA 1",$L2446="LUAR JAM KERJA 2"),OR(OR(AND($H2446=$H2447,AND(OR($I2447&gt;DATABASE!$J$3,$I2447&lt;DATABASE!$J$6),((DATEVALUE($H2447)+$I2447)-(DATEVALUE($H2446)+$I2446))&lt;DATABASE!$J$6)),AND($H2446=$H2447,$O2446=$O2447,OR($I2447&gt;DATABASE!$J$6,$I2447&lt;DATABASE!$J$3))),AND(($H2447-$H2446)=1,OR($I2447&lt;DATABASE!$I$6,((DATEVALUE($H2447)+$I2447)-(DATEVALUE($H2446)+$I2446))&lt;DATABASE!$J$6))),$A2447=$A2446),"LUAR JAM KERJA 2",IF(AND(OR(WEEKDAY($H2447,2)=1,WEEKDAY($H2447,2)=2,WEEKDAY($H2447,2)=3,WEEKDAY($H2447,2)=4,WEEKDAY($H2447,2)=5),$I2447&lt;=DATABASE!$J$3,$I2447&gt;=DATABASE!$I$3),"JAM KERJA",IF(AND(WEEKDAY($H2447,2)=6,$I2447&lt;=DATABASE!$J$4,$I2447&gt;=DATABASE!$I$4),"JAM KERJA","LUAR JAM KERJA 1")))))</f>
        <v/>
      </c>
      <c r="M2447" s="33" t="str">
        <f>IF('DATA ACCURATE'!T2450&lt;&gt;"",IF('DATA ACCURATE'!T2450&gt;100,'DATA ACCURATE'!T2450/10,'DATA ACCURATE'!T2450),"")</f>
        <v/>
      </c>
      <c r="N2447" t="str">
        <f>IF(M2447="","",IF(M2447&lt;=DATABASE!$I$9,"LOKAL",IF(M2447&lt;DATABASE!$J$9,"LUAR KOTA 1",IF($M2447&gt;=DATABASE!$J$9,"LUAR KOTA 2",""))))</f>
        <v/>
      </c>
      <c r="O2447" s="38" t="str">
        <f>IF('DATA ACCURATE'!L2450&lt;&gt;"",'DATA ACCURATE'!L2450,"")</f>
        <v/>
      </c>
      <c r="Q2447" s="38">
        <f t="shared" si="266"/>
        <v>0</v>
      </c>
      <c r="R2447" s="38">
        <f t="shared" si="266"/>
        <v>0</v>
      </c>
      <c r="S2447" s="38">
        <f t="shared" si="266"/>
        <v>0</v>
      </c>
      <c r="T2447" s="38">
        <f t="shared" si="266"/>
        <v>0</v>
      </c>
      <c r="U2447" s="38">
        <f t="shared" si="267"/>
        <v>0</v>
      </c>
      <c r="V2447" s="38">
        <f t="shared" si="267"/>
        <v>0</v>
      </c>
      <c r="W2447" s="38">
        <f t="shared" si="267"/>
        <v>0</v>
      </c>
      <c r="X2447" s="38">
        <f t="shared" si="268"/>
        <v>0</v>
      </c>
      <c r="Y2447" s="38">
        <f t="shared" si="268"/>
        <v>0</v>
      </c>
      <c r="Z2447" s="38">
        <f t="shared" si="268"/>
        <v>0</v>
      </c>
      <c r="AA2447" s="38">
        <f t="shared" si="268"/>
        <v>0</v>
      </c>
      <c r="AB2447" s="38">
        <f t="shared" si="269"/>
        <v>0</v>
      </c>
      <c r="AC2447" s="38">
        <f t="shared" si="270"/>
        <v>0</v>
      </c>
      <c r="AD2447" s="38" t="str">
        <f t="shared" si="271"/>
        <v>000000000000</v>
      </c>
    </row>
    <row r="2448" spans="1:30">
      <c r="A2448" s="9" t="str">
        <f>IF('DATA ACCURATE'!A2451&lt;&gt;"",'DATA ACCURATE'!A2451,"")</f>
        <v/>
      </c>
      <c r="B2448" s="9" t="str">
        <f>IF('DATA ACCURATE'!D2451&lt;&gt;"",'DATA ACCURATE'!D2451,"")</f>
        <v/>
      </c>
      <c r="C2448" s="38" t="str">
        <f>IF($AD2448="000000000000","",INDEX(DATABASE!$W$12:$W$71,MATCH($AD2448,DATABASE!$V$12:$V$71,0)))</f>
        <v/>
      </c>
      <c r="D2448" s="34" t="str">
        <f>IF(C2448="","",IF(E2448="",INDEX(DATABASE!$AF$13:$AF$62,MATCH($C2448,DATABASE!$AC$13:$AC$62,0)),IF(E2448="2x D11",INDEX(DATABASE!$AF$13:$AF$62,MATCH($C2448,DATABASE!$AC$13:$AC$62,0))+2*DATABASE!$AF$62,IF(E2448="3x D11",INDEX(DATABASE!$AF$13:$AF$62,MATCH($C2448,DATABASE!$AC$13:$AC$62,0))+3*DATABASE!$AF$62,""))))</f>
        <v/>
      </c>
      <c r="E2448" s="38" t="str">
        <f>IF(AND($K2448="Y",$G2448&lt;&gt;"UNYIL",$F2448&lt;DATABASE!$O$8),"2x D11",IF(AND($K2448="Y",$G2448&lt;&gt;"UNYIL",$F2448&gt;=DATABASE!$O$8),"3x D11",""))</f>
        <v/>
      </c>
      <c r="F2448" s="9" t="str">
        <f>IF('DATA ACCURATE'!N2451&lt;&gt;"",'DATA ACCURATE'!N2451,"")</f>
        <v/>
      </c>
      <c r="G2448" t="str">
        <f>IF(F2448="","",IF(F2448&lt;=DATABASE!$I$8,"UNYIL",IF(F2448&lt;=DATABASE!$J$8,"KECIL",IF(F2448&lt;DATABASE!$K$8,"TANGGUNG",IF(F2448&gt;=DATABASE!$K$8,"BESAR","")))))</f>
        <v/>
      </c>
      <c r="H2448" s="16" t="str">
        <f>IF('DATA ACCURATE'!J2451&lt;&gt;"",'DATA ACCURATE'!J2451,"")</f>
        <v/>
      </c>
      <c r="I2448" s="35" t="str">
        <f>IF(B2448&lt;&gt;"",IFERROR(VLOOKUP(B2448,'DATA TIMBANGAN'!G:M,7,FALSE),VLOOKUP(B2448,'DATA TIMBANGAN'!G:M,7)),"")</f>
        <v/>
      </c>
      <c r="J2448" s="25" t="str">
        <f>IF(H2448&lt;&gt;"",IFERROR(INDEX(DATABASE!$Z$19:$Z$38,MATCH(DATEVALUE(H2448),DATABASE!$AA$19:$AA$38,0)),INDEX(DATABASE!$Z$12:$Z$18,MATCH(WEEKDAY(H2448,2),DATABASE!$AA$12:$AA$18,0))),"")</f>
        <v/>
      </c>
      <c r="K2448" s="25" t="str">
        <f>IF('DATA ACCURATE'!V2451&lt;&gt;"",'DATA ACCURATE'!V2451,"")</f>
        <v/>
      </c>
      <c r="L2448" s="80" t="str">
        <f>IF($H2448="","",IF(OR($J2448="LIBUR",AND($L2447="LIBUR",$O2447=$O2448)),"LIBUR",IF(AND(OR($L2447="LUAR JAM KERJA 1",$L2447="LUAR JAM KERJA 2"),OR(OR(AND($H2447=$H2448,AND(OR($I2448&gt;DATABASE!$J$3,$I2448&lt;DATABASE!$J$6),((DATEVALUE($H2448)+$I2448)-(DATEVALUE($H2447)+$I2447))&lt;DATABASE!$J$6)),AND($H2447=$H2448,$O2447=$O2448,OR($I2448&gt;DATABASE!$J$6,$I2448&lt;DATABASE!$J$3))),AND(($H2448-$H2447)=1,OR($I2448&lt;DATABASE!$I$6,((DATEVALUE($H2448)+$I2448)-(DATEVALUE($H2447)+$I2447))&lt;DATABASE!$J$6))),$A2448=$A2447),"LUAR JAM KERJA 2",IF(AND(OR(WEEKDAY($H2448,2)=1,WEEKDAY($H2448,2)=2,WEEKDAY($H2448,2)=3,WEEKDAY($H2448,2)=4,WEEKDAY($H2448,2)=5),$I2448&lt;=DATABASE!$J$3,$I2448&gt;=DATABASE!$I$3),"JAM KERJA",IF(AND(WEEKDAY($H2448,2)=6,$I2448&lt;=DATABASE!$J$4,$I2448&gt;=DATABASE!$I$4),"JAM KERJA","LUAR JAM KERJA 1")))))</f>
        <v/>
      </c>
      <c r="M2448" s="33" t="str">
        <f>IF('DATA ACCURATE'!T2451&lt;&gt;"",IF('DATA ACCURATE'!T2451&gt;100,'DATA ACCURATE'!T2451/10,'DATA ACCURATE'!T2451),"")</f>
        <v/>
      </c>
      <c r="N2448" t="str">
        <f>IF(M2448="","",IF(M2448&lt;=DATABASE!$I$9,"LOKAL",IF(M2448&lt;DATABASE!$J$9,"LUAR KOTA 1",IF($M2448&gt;=DATABASE!$J$9,"LUAR KOTA 2",""))))</f>
        <v/>
      </c>
      <c r="O2448" s="38" t="str">
        <f>IF('DATA ACCURATE'!L2451&lt;&gt;"",'DATA ACCURATE'!L2451,"")</f>
        <v/>
      </c>
      <c r="Q2448" s="38">
        <f t="shared" si="266"/>
        <v>0</v>
      </c>
      <c r="R2448" s="38">
        <f t="shared" si="266"/>
        <v>0</v>
      </c>
      <c r="S2448" s="38">
        <f t="shared" si="266"/>
        <v>0</v>
      </c>
      <c r="T2448" s="38">
        <f t="shared" si="266"/>
        <v>0</v>
      </c>
      <c r="U2448" s="38">
        <f t="shared" si="267"/>
        <v>0</v>
      </c>
      <c r="V2448" s="38">
        <f t="shared" si="267"/>
        <v>0</v>
      </c>
      <c r="W2448" s="38">
        <f t="shared" si="267"/>
        <v>0</v>
      </c>
      <c r="X2448" s="38">
        <f t="shared" si="268"/>
        <v>0</v>
      </c>
      <c r="Y2448" s="38">
        <f t="shared" si="268"/>
        <v>0</v>
      </c>
      <c r="Z2448" s="38">
        <f t="shared" si="268"/>
        <v>0</v>
      </c>
      <c r="AA2448" s="38">
        <f t="shared" si="268"/>
        <v>0</v>
      </c>
      <c r="AB2448" s="38">
        <f t="shared" si="269"/>
        <v>0</v>
      </c>
      <c r="AC2448" s="38">
        <f t="shared" si="270"/>
        <v>0</v>
      </c>
      <c r="AD2448" s="38" t="str">
        <f t="shared" si="271"/>
        <v>000000000000</v>
      </c>
    </row>
    <row r="2449" spans="1:30">
      <c r="A2449" s="9" t="str">
        <f>IF('DATA ACCURATE'!A2452&lt;&gt;"",'DATA ACCURATE'!A2452,"")</f>
        <v/>
      </c>
      <c r="B2449" s="9" t="str">
        <f>IF('DATA ACCURATE'!D2452&lt;&gt;"",'DATA ACCURATE'!D2452,"")</f>
        <v/>
      </c>
      <c r="C2449" s="38" t="str">
        <f>IF($AD2449="000000000000","",INDEX(DATABASE!$W$12:$W$71,MATCH($AD2449,DATABASE!$V$12:$V$71,0)))</f>
        <v/>
      </c>
      <c r="D2449" s="34" t="str">
        <f>IF(C2449="","",IF(E2449="",INDEX(DATABASE!$AF$13:$AF$62,MATCH($C2449,DATABASE!$AC$13:$AC$62,0)),IF(E2449="2x D11",INDEX(DATABASE!$AF$13:$AF$62,MATCH($C2449,DATABASE!$AC$13:$AC$62,0))+2*DATABASE!$AF$62,IF(E2449="3x D11",INDEX(DATABASE!$AF$13:$AF$62,MATCH($C2449,DATABASE!$AC$13:$AC$62,0))+3*DATABASE!$AF$62,""))))</f>
        <v/>
      </c>
      <c r="E2449" s="38" t="str">
        <f>IF(AND($K2449="Y",$G2449&lt;&gt;"UNYIL",$F2449&lt;DATABASE!$O$8),"2x D11",IF(AND($K2449="Y",$G2449&lt;&gt;"UNYIL",$F2449&gt;=DATABASE!$O$8),"3x D11",""))</f>
        <v/>
      </c>
      <c r="F2449" s="9" t="str">
        <f>IF('DATA ACCURATE'!N2452&lt;&gt;"",'DATA ACCURATE'!N2452,"")</f>
        <v/>
      </c>
      <c r="G2449" t="str">
        <f>IF(F2449="","",IF(F2449&lt;=DATABASE!$I$8,"UNYIL",IF(F2449&lt;=DATABASE!$J$8,"KECIL",IF(F2449&lt;DATABASE!$K$8,"TANGGUNG",IF(F2449&gt;=DATABASE!$K$8,"BESAR","")))))</f>
        <v/>
      </c>
      <c r="H2449" s="16" t="str">
        <f>IF('DATA ACCURATE'!J2452&lt;&gt;"",'DATA ACCURATE'!J2452,"")</f>
        <v/>
      </c>
      <c r="I2449" s="35" t="str">
        <f>IF(B2449&lt;&gt;"",IFERROR(VLOOKUP(B2449,'DATA TIMBANGAN'!G:M,7,FALSE),VLOOKUP(B2449,'DATA TIMBANGAN'!G:M,7)),"")</f>
        <v/>
      </c>
      <c r="J2449" s="25" t="str">
        <f>IF(H2449&lt;&gt;"",IFERROR(INDEX(DATABASE!$Z$19:$Z$38,MATCH(DATEVALUE(H2449),DATABASE!$AA$19:$AA$38,0)),INDEX(DATABASE!$Z$12:$Z$18,MATCH(WEEKDAY(H2449,2),DATABASE!$AA$12:$AA$18,0))),"")</f>
        <v/>
      </c>
      <c r="K2449" s="25" t="str">
        <f>IF('DATA ACCURATE'!V2452&lt;&gt;"",'DATA ACCURATE'!V2452,"")</f>
        <v/>
      </c>
      <c r="L2449" s="80" t="str">
        <f>IF($H2449="","",IF(OR($J2449="LIBUR",AND($L2448="LIBUR",$O2448=$O2449)),"LIBUR",IF(AND(OR($L2448="LUAR JAM KERJA 1",$L2448="LUAR JAM KERJA 2"),OR(OR(AND($H2448=$H2449,AND(OR($I2449&gt;DATABASE!$J$3,$I2449&lt;DATABASE!$J$6),((DATEVALUE($H2449)+$I2449)-(DATEVALUE($H2448)+$I2448))&lt;DATABASE!$J$6)),AND($H2448=$H2449,$O2448=$O2449,OR($I2449&gt;DATABASE!$J$6,$I2449&lt;DATABASE!$J$3))),AND(($H2449-$H2448)=1,OR($I2449&lt;DATABASE!$I$6,((DATEVALUE($H2449)+$I2449)-(DATEVALUE($H2448)+$I2448))&lt;DATABASE!$J$6))),$A2449=$A2448),"LUAR JAM KERJA 2",IF(AND(OR(WEEKDAY($H2449,2)=1,WEEKDAY($H2449,2)=2,WEEKDAY($H2449,2)=3,WEEKDAY($H2449,2)=4,WEEKDAY($H2449,2)=5),$I2449&lt;=DATABASE!$J$3,$I2449&gt;=DATABASE!$I$3),"JAM KERJA",IF(AND(WEEKDAY($H2449,2)=6,$I2449&lt;=DATABASE!$J$4,$I2449&gt;=DATABASE!$I$4),"JAM KERJA","LUAR JAM KERJA 1")))))</f>
        <v/>
      </c>
      <c r="M2449" s="33" t="str">
        <f>IF('DATA ACCURATE'!T2452&lt;&gt;"",IF('DATA ACCURATE'!T2452&gt;100,'DATA ACCURATE'!T2452/10,'DATA ACCURATE'!T2452),"")</f>
        <v/>
      </c>
      <c r="N2449" t="str">
        <f>IF(M2449="","",IF(M2449&lt;=DATABASE!$I$9,"LOKAL",IF(M2449&lt;DATABASE!$J$9,"LUAR KOTA 1",IF($M2449&gt;=DATABASE!$J$9,"LUAR KOTA 2",""))))</f>
        <v/>
      </c>
      <c r="O2449" s="38" t="str">
        <f>IF('DATA ACCURATE'!L2452&lt;&gt;"",'DATA ACCURATE'!L2452,"")</f>
        <v/>
      </c>
      <c r="Q2449" s="38">
        <f t="shared" si="266"/>
        <v>0</v>
      </c>
      <c r="R2449" s="38">
        <f t="shared" si="266"/>
        <v>0</v>
      </c>
      <c r="S2449" s="38">
        <f t="shared" si="266"/>
        <v>0</v>
      </c>
      <c r="T2449" s="38">
        <f t="shared" si="266"/>
        <v>0</v>
      </c>
      <c r="U2449" s="38">
        <f t="shared" si="267"/>
        <v>0</v>
      </c>
      <c r="V2449" s="38">
        <f t="shared" si="267"/>
        <v>0</v>
      </c>
      <c r="W2449" s="38">
        <f t="shared" si="267"/>
        <v>0</v>
      </c>
      <c r="X2449" s="38">
        <f t="shared" si="268"/>
        <v>0</v>
      </c>
      <c r="Y2449" s="38">
        <f t="shared" si="268"/>
        <v>0</v>
      </c>
      <c r="Z2449" s="38">
        <f t="shared" si="268"/>
        <v>0</v>
      </c>
      <c r="AA2449" s="38">
        <f t="shared" si="268"/>
        <v>0</v>
      </c>
      <c r="AB2449" s="38">
        <f t="shared" si="269"/>
        <v>0</v>
      </c>
      <c r="AC2449" s="38">
        <f t="shared" si="270"/>
        <v>0</v>
      </c>
      <c r="AD2449" s="38" t="str">
        <f t="shared" si="271"/>
        <v>000000000000</v>
      </c>
    </row>
    <row r="2450" spans="1:30">
      <c r="A2450" s="9" t="str">
        <f>IF('DATA ACCURATE'!A2453&lt;&gt;"",'DATA ACCURATE'!A2453,"")</f>
        <v/>
      </c>
      <c r="B2450" s="9" t="str">
        <f>IF('DATA ACCURATE'!D2453&lt;&gt;"",'DATA ACCURATE'!D2453,"")</f>
        <v/>
      </c>
      <c r="C2450" s="38" t="str">
        <f>IF($AD2450="000000000000","",INDEX(DATABASE!$W$12:$W$71,MATCH($AD2450,DATABASE!$V$12:$V$71,0)))</f>
        <v/>
      </c>
      <c r="D2450" s="34" t="str">
        <f>IF(C2450="","",IF(E2450="",INDEX(DATABASE!$AF$13:$AF$62,MATCH($C2450,DATABASE!$AC$13:$AC$62,0)),IF(E2450="2x D11",INDEX(DATABASE!$AF$13:$AF$62,MATCH($C2450,DATABASE!$AC$13:$AC$62,0))+2*DATABASE!$AF$62,IF(E2450="3x D11",INDEX(DATABASE!$AF$13:$AF$62,MATCH($C2450,DATABASE!$AC$13:$AC$62,0))+3*DATABASE!$AF$62,""))))</f>
        <v/>
      </c>
      <c r="E2450" s="38" t="str">
        <f>IF(AND($K2450="Y",$G2450&lt;&gt;"UNYIL",$F2450&lt;DATABASE!$O$8),"2x D11",IF(AND($K2450="Y",$G2450&lt;&gt;"UNYIL",$F2450&gt;=DATABASE!$O$8),"3x D11",""))</f>
        <v/>
      </c>
      <c r="F2450" s="9" t="str">
        <f>IF('DATA ACCURATE'!N2453&lt;&gt;"",'DATA ACCURATE'!N2453,"")</f>
        <v/>
      </c>
      <c r="G2450" t="str">
        <f>IF(F2450="","",IF(F2450&lt;=DATABASE!$I$8,"UNYIL",IF(F2450&lt;=DATABASE!$J$8,"KECIL",IF(F2450&lt;DATABASE!$K$8,"TANGGUNG",IF(F2450&gt;=DATABASE!$K$8,"BESAR","")))))</f>
        <v/>
      </c>
      <c r="H2450" s="16" t="str">
        <f>IF('DATA ACCURATE'!J2453&lt;&gt;"",'DATA ACCURATE'!J2453,"")</f>
        <v/>
      </c>
      <c r="I2450" s="35" t="str">
        <f>IF(B2450&lt;&gt;"",IFERROR(VLOOKUP(B2450,'DATA TIMBANGAN'!G:M,7,FALSE),VLOOKUP(B2450,'DATA TIMBANGAN'!G:M,7)),"")</f>
        <v/>
      </c>
      <c r="J2450" s="25" t="str">
        <f>IF(H2450&lt;&gt;"",IFERROR(INDEX(DATABASE!$Z$19:$Z$38,MATCH(DATEVALUE(H2450),DATABASE!$AA$19:$AA$38,0)),INDEX(DATABASE!$Z$12:$Z$18,MATCH(WEEKDAY(H2450,2),DATABASE!$AA$12:$AA$18,0))),"")</f>
        <v/>
      </c>
      <c r="K2450" s="25" t="str">
        <f>IF('DATA ACCURATE'!V2453&lt;&gt;"",'DATA ACCURATE'!V2453,"")</f>
        <v/>
      </c>
      <c r="L2450" s="80" t="str">
        <f>IF($H2450="","",IF(OR($J2450="LIBUR",AND($L2449="LIBUR",$O2449=$O2450)),"LIBUR",IF(AND(OR($L2449="LUAR JAM KERJA 1",$L2449="LUAR JAM KERJA 2"),OR(OR(AND($H2449=$H2450,AND(OR($I2450&gt;DATABASE!$J$3,$I2450&lt;DATABASE!$J$6),((DATEVALUE($H2450)+$I2450)-(DATEVALUE($H2449)+$I2449))&lt;DATABASE!$J$6)),AND($H2449=$H2450,$O2449=$O2450,OR($I2450&gt;DATABASE!$J$6,$I2450&lt;DATABASE!$J$3))),AND(($H2450-$H2449)=1,OR($I2450&lt;DATABASE!$I$6,((DATEVALUE($H2450)+$I2450)-(DATEVALUE($H2449)+$I2449))&lt;DATABASE!$J$6))),$A2450=$A2449),"LUAR JAM KERJA 2",IF(AND(OR(WEEKDAY($H2450,2)=1,WEEKDAY($H2450,2)=2,WEEKDAY($H2450,2)=3,WEEKDAY($H2450,2)=4,WEEKDAY($H2450,2)=5),$I2450&lt;=DATABASE!$J$3,$I2450&gt;=DATABASE!$I$3),"JAM KERJA",IF(AND(WEEKDAY($H2450,2)=6,$I2450&lt;=DATABASE!$J$4,$I2450&gt;=DATABASE!$I$4),"JAM KERJA","LUAR JAM KERJA 1")))))</f>
        <v/>
      </c>
      <c r="M2450" s="33" t="str">
        <f>IF('DATA ACCURATE'!T2453&lt;&gt;"",IF('DATA ACCURATE'!T2453&gt;100,'DATA ACCURATE'!T2453/10,'DATA ACCURATE'!T2453),"")</f>
        <v/>
      </c>
      <c r="N2450" t="str">
        <f>IF(M2450="","",IF(M2450&lt;=DATABASE!$I$9,"LOKAL",IF(M2450&lt;DATABASE!$J$9,"LUAR KOTA 1",IF($M2450&gt;=DATABASE!$J$9,"LUAR KOTA 2",""))))</f>
        <v/>
      </c>
      <c r="O2450" s="38" t="str">
        <f>IF('DATA ACCURATE'!L2453&lt;&gt;"",'DATA ACCURATE'!L2453,"")</f>
        <v/>
      </c>
      <c r="Q2450" s="38">
        <f t="shared" si="266"/>
        <v>0</v>
      </c>
      <c r="R2450" s="38">
        <f t="shared" si="266"/>
        <v>0</v>
      </c>
      <c r="S2450" s="38">
        <f t="shared" si="266"/>
        <v>0</v>
      </c>
      <c r="T2450" s="38">
        <f t="shared" si="266"/>
        <v>0</v>
      </c>
      <c r="U2450" s="38">
        <f t="shared" si="267"/>
        <v>0</v>
      </c>
      <c r="V2450" s="38">
        <f t="shared" si="267"/>
        <v>0</v>
      </c>
      <c r="W2450" s="38">
        <f t="shared" si="267"/>
        <v>0</v>
      </c>
      <c r="X2450" s="38">
        <f t="shared" si="268"/>
        <v>0</v>
      </c>
      <c r="Y2450" s="38">
        <f t="shared" si="268"/>
        <v>0</v>
      </c>
      <c r="Z2450" s="38">
        <f t="shared" si="268"/>
        <v>0</v>
      </c>
      <c r="AA2450" s="38">
        <f t="shared" si="268"/>
        <v>0</v>
      </c>
      <c r="AB2450" s="38">
        <f t="shared" si="269"/>
        <v>0</v>
      </c>
      <c r="AC2450" s="38">
        <f t="shared" si="270"/>
        <v>0</v>
      </c>
      <c r="AD2450" s="38" t="str">
        <f t="shared" si="271"/>
        <v>000000000000</v>
      </c>
    </row>
    <row r="2451" spans="1:30">
      <c r="A2451" s="9" t="str">
        <f>IF('DATA ACCURATE'!A2454&lt;&gt;"",'DATA ACCURATE'!A2454,"")</f>
        <v/>
      </c>
      <c r="B2451" s="9" t="str">
        <f>IF('DATA ACCURATE'!D2454&lt;&gt;"",'DATA ACCURATE'!D2454,"")</f>
        <v/>
      </c>
      <c r="C2451" s="38" t="str">
        <f>IF($AD2451="000000000000","",INDEX(DATABASE!$W$12:$W$71,MATCH($AD2451,DATABASE!$V$12:$V$71,0)))</f>
        <v/>
      </c>
      <c r="D2451" s="34" t="str">
        <f>IF(C2451="","",IF(E2451="",INDEX(DATABASE!$AF$13:$AF$62,MATCH($C2451,DATABASE!$AC$13:$AC$62,0)),IF(E2451="2x D11",INDEX(DATABASE!$AF$13:$AF$62,MATCH($C2451,DATABASE!$AC$13:$AC$62,0))+2*DATABASE!$AF$62,IF(E2451="3x D11",INDEX(DATABASE!$AF$13:$AF$62,MATCH($C2451,DATABASE!$AC$13:$AC$62,0))+3*DATABASE!$AF$62,""))))</f>
        <v/>
      </c>
      <c r="E2451" s="38" t="str">
        <f>IF(AND($K2451="Y",$G2451&lt;&gt;"UNYIL",$F2451&lt;DATABASE!$O$8),"2x D11",IF(AND($K2451="Y",$G2451&lt;&gt;"UNYIL",$F2451&gt;=DATABASE!$O$8),"3x D11",""))</f>
        <v/>
      </c>
      <c r="F2451" s="9" t="str">
        <f>IF('DATA ACCURATE'!N2454&lt;&gt;"",'DATA ACCURATE'!N2454,"")</f>
        <v/>
      </c>
      <c r="G2451" t="str">
        <f>IF(F2451="","",IF(F2451&lt;=DATABASE!$I$8,"UNYIL",IF(F2451&lt;=DATABASE!$J$8,"KECIL",IF(F2451&lt;DATABASE!$K$8,"TANGGUNG",IF(F2451&gt;=DATABASE!$K$8,"BESAR","")))))</f>
        <v/>
      </c>
      <c r="H2451" s="16" t="str">
        <f>IF('DATA ACCURATE'!J2454&lt;&gt;"",'DATA ACCURATE'!J2454,"")</f>
        <v/>
      </c>
      <c r="I2451" s="35" t="str">
        <f>IF(B2451&lt;&gt;"",IFERROR(VLOOKUP(B2451,'DATA TIMBANGAN'!G:M,7,FALSE),VLOOKUP(B2451,'DATA TIMBANGAN'!G:M,7)),"")</f>
        <v/>
      </c>
      <c r="J2451" s="25" t="str">
        <f>IF(H2451&lt;&gt;"",IFERROR(INDEX(DATABASE!$Z$19:$Z$38,MATCH(DATEVALUE(H2451),DATABASE!$AA$19:$AA$38,0)),INDEX(DATABASE!$Z$12:$Z$18,MATCH(WEEKDAY(H2451,2),DATABASE!$AA$12:$AA$18,0))),"")</f>
        <v/>
      </c>
      <c r="K2451" s="25" t="str">
        <f>IF('DATA ACCURATE'!V2454&lt;&gt;"",'DATA ACCURATE'!V2454,"")</f>
        <v/>
      </c>
      <c r="L2451" s="80" t="str">
        <f>IF($H2451="","",IF(OR($J2451="LIBUR",AND($L2450="LIBUR",$O2450=$O2451)),"LIBUR",IF(AND(OR($L2450="LUAR JAM KERJA 1",$L2450="LUAR JAM KERJA 2"),OR(OR(AND($H2450=$H2451,AND(OR($I2451&gt;DATABASE!$J$3,$I2451&lt;DATABASE!$J$6),((DATEVALUE($H2451)+$I2451)-(DATEVALUE($H2450)+$I2450))&lt;DATABASE!$J$6)),AND($H2450=$H2451,$O2450=$O2451,OR($I2451&gt;DATABASE!$J$6,$I2451&lt;DATABASE!$J$3))),AND(($H2451-$H2450)=1,OR($I2451&lt;DATABASE!$I$6,((DATEVALUE($H2451)+$I2451)-(DATEVALUE($H2450)+$I2450))&lt;DATABASE!$J$6))),$A2451=$A2450),"LUAR JAM KERJA 2",IF(AND(OR(WEEKDAY($H2451,2)=1,WEEKDAY($H2451,2)=2,WEEKDAY($H2451,2)=3,WEEKDAY($H2451,2)=4,WEEKDAY($H2451,2)=5),$I2451&lt;=DATABASE!$J$3,$I2451&gt;=DATABASE!$I$3),"JAM KERJA",IF(AND(WEEKDAY($H2451,2)=6,$I2451&lt;=DATABASE!$J$4,$I2451&gt;=DATABASE!$I$4),"JAM KERJA","LUAR JAM KERJA 1")))))</f>
        <v/>
      </c>
      <c r="M2451" s="33" t="str">
        <f>IF('DATA ACCURATE'!T2454&lt;&gt;"",IF('DATA ACCURATE'!T2454&gt;100,'DATA ACCURATE'!T2454/10,'DATA ACCURATE'!T2454),"")</f>
        <v/>
      </c>
      <c r="N2451" t="str">
        <f>IF(M2451="","",IF(M2451&lt;=DATABASE!$I$9,"LOKAL",IF(M2451&lt;DATABASE!$J$9,"LUAR KOTA 1",IF($M2451&gt;=DATABASE!$J$9,"LUAR KOTA 2",""))))</f>
        <v/>
      </c>
      <c r="O2451" s="38" t="str">
        <f>IF('DATA ACCURATE'!L2454&lt;&gt;"",'DATA ACCURATE'!L2454,"")</f>
        <v/>
      </c>
      <c r="Q2451" s="38">
        <f t="shared" si="266"/>
        <v>0</v>
      </c>
      <c r="R2451" s="38">
        <f t="shared" si="266"/>
        <v>0</v>
      </c>
      <c r="S2451" s="38">
        <f t="shared" si="266"/>
        <v>0</v>
      </c>
      <c r="T2451" s="38">
        <f t="shared" si="266"/>
        <v>0</v>
      </c>
      <c r="U2451" s="38">
        <f t="shared" si="267"/>
        <v>0</v>
      </c>
      <c r="V2451" s="38">
        <f t="shared" si="267"/>
        <v>0</v>
      </c>
      <c r="W2451" s="38">
        <f t="shared" si="267"/>
        <v>0</v>
      </c>
      <c r="X2451" s="38">
        <f t="shared" si="268"/>
        <v>0</v>
      </c>
      <c r="Y2451" s="38">
        <f t="shared" si="268"/>
        <v>0</v>
      </c>
      <c r="Z2451" s="38">
        <f t="shared" si="268"/>
        <v>0</v>
      </c>
      <c r="AA2451" s="38">
        <f t="shared" si="268"/>
        <v>0</v>
      </c>
      <c r="AB2451" s="38">
        <f t="shared" si="269"/>
        <v>0</v>
      </c>
      <c r="AC2451" s="38">
        <f t="shared" si="270"/>
        <v>0</v>
      </c>
      <c r="AD2451" s="38" t="str">
        <f t="shared" si="271"/>
        <v>000000000000</v>
      </c>
    </row>
    <row r="2452" spans="1:30">
      <c r="A2452" s="9" t="str">
        <f>IF('DATA ACCURATE'!A2455&lt;&gt;"",'DATA ACCURATE'!A2455,"")</f>
        <v/>
      </c>
      <c r="B2452" s="9" t="str">
        <f>IF('DATA ACCURATE'!D2455&lt;&gt;"",'DATA ACCURATE'!D2455,"")</f>
        <v/>
      </c>
      <c r="C2452" s="38" t="str">
        <f>IF($AD2452="000000000000","",INDEX(DATABASE!$W$12:$W$71,MATCH($AD2452,DATABASE!$V$12:$V$71,0)))</f>
        <v/>
      </c>
      <c r="D2452" s="34" t="str">
        <f>IF(C2452="","",IF(E2452="",INDEX(DATABASE!$AF$13:$AF$62,MATCH($C2452,DATABASE!$AC$13:$AC$62,0)),IF(E2452="2x D11",INDEX(DATABASE!$AF$13:$AF$62,MATCH($C2452,DATABASE!$AC$13:$AC$62,0))+2*DATABASE!$AF$62,IF(E2452="3x D11",INDEX(DATABASE!$AF$13:$AF$62,MATCH($C2452,DATABASE!$AC$13:$AC$62,0))+3*DATABASE!$AF$62,""))))</f>
        <v/>
      </c>
      <c r="E2452" s="38" t="str">
        <f>IF(AND($K2452="Y",$G2452&lt;&gt;"UNYIL",$F2452&lt;DATABASE!$O$8),"2x D11",IF(AND($K2452="Y",$G2452&lt;&gt;"UNYIL",$F2452&gt;=DATABASE!$O$8),"3x D11",""))</f>
        <v/>
      </c>
      <c r="F2452" s="9" t="str">
        <f>IF('DATA ACCURATE'!N2455&lt;&gt;"",'DATA ACCURATE'!N2455,"")</f>
        <v/>
      </c>
      <c r="G2452" t="str">
        <f>IF(F2452="","",IF(F2452&lt;=DATABASE!$I$8,"UNYIL",IF(F2452&lt;=DATABASE!$J$8,"KECIL",IF(F2452&lt;DATABASE!$K$8,"TANGGUNG",IF(F2452&gt;=DATABASE!$K$8,"BESAR","")))))</f>
        <v/>
      </c>
      <c r="H2452" s="16" t="str">
        <f>IF('DATA ACCURATE'!J2455&lt;&gt;"",'DATA ACCURATE'!J2455,"")</f>
        <v/>
      </c>
      <c r="I2452" s="35" t="str">
        <f>IF(B2452&lt;&gt;"",IFERROR(VLOOKUP(B2452,'DATA TIMBANGAN'!G:M,7,FALSE),VLOOKUP(B2452,'DATA TIMBANGAN'!G:M,7)),"")</f>
        <v/>
      </c>
      <c r="J2452" s="25" t="str">
        <f>IF(H2452&lt;&gt;"",IFERROR(INDEX(DATABASE!$Z$19:$Z$38,MATCH(DATEVALUE(H2452),DATABASE!$AA$19:$AA$38,0)),INDEX(DATABASE!$Z$12:$Z$18,MATCH(WEEKDAY(H2452,2),DATABASE!$AA$12:$AA$18,0))),"")</f>
        <v/>
      </c>
      <c r="K2452" s="25" t="str">
        <f>IF('DATA ACCURATE'!V2455&lt;&gt;"",'DATA ACCURATE'!V2455,"")</f>
        <v/>
      </c>
      <c r="L2452" s="80" t="str">
        <f>IF($H2452="","",IF(OR($J2452="LIBUR",AND($L2451="LIBUR",$O2451=$O2452)),"LIBUR",IF(AND(OR($L2451="LUAR JAM KERJA 1",$L2451="LUAR JAM KERJA 2"),OR(OR(AND($H2451=$H2452,AND(OR($I2452&gt;DATABASE!$J$3,$I2452&lt;DATABASE!$J$6),((DATEVALUE($H2452)+$I2452)-(DATEVALUE($H2451)+$I2451))&lt;DATABASE!$J$6)),AND($H2451=$H2452,$O2451=$O2452,OR($I2452&gt;DATABASE!$J$6,$I2452&lt;DATABASE!$J$3))),AND(($H2452-$H2451)=1,OR($I2452&lt;DATABASE!$I$6,((DATEVALUE($H2452)+$I2452)-(DATEVALUE($H2451)+$I2451))&lt;DATABASE!$J$6))),$A2452=$A2451),"LUAR JAM KERJA 2",IF(AND(OR(WEEKDAY($H2452,2)=1,WEEKDAY($H2452,2)=2,WEEKDAY($H2452,2)=3,WEEKDAY($H2452,2)=4,WEEKDAY($H2452,2)=5),$I2452&lt;=DATABASE!$J$3,$I2452&gt;=DATABASE!$I$3),"JAM KERJA",IF(AND(WEEKDAY($H2452,2)=6,$I2452&lt;=DATABASE!$J$4,$I2452&gt;=DATABASE!$I$4),"JAM KERJA","LUAR JAM KERJA 1")))))</f>
        <v/>
      </c>
      <c r="M2452" s="33" t="str">
        <f>IF('DATA ACCURATE'!T2455&lt;&gt;"",IF('DATA ACCURATE'!T2455&gt;100,'DATA ACCURATE'!T2455/10,'DATA ACCURATE'!T2455),"")</f>
        <v/>
      </c>
      <c r="N2452" t="str">
        <f>IF(M2452="","",IF(M2452&lt;=DATABASE!$I$9,"LOKAL",IF(M2452&lt;DATABASE!$J$9,"LUAR KOTA 1",IF($M2452&gt;=DATABASE!$J$9,"LUAR KOTA 2",""))))</f>
        <v/>
      </c>
      <c r="O2452" s="38" t="str">
        <f>IF('DATA ACCURATE'!L2455&lt;&gt;"",'DATA ACCURATE'!L2455,"")</f>
        <v/>
      </c>
      <c r="Q2452" s="38">
        <f t="shared" si="266"/>
        <v>0</v>
      </c>
      <c r="R2452" s="38">
        <f t="shared" si="266"/>
        <v>0</v>
      </c>
      <c r="S2452" s="38">
        <f t="shared" si="266"/>
        <v>0</v>
      </c>
      <c r="T2452" s="38">
        <f t="shared" si="266"/>
        <v>0</v>
      </c>
      <c r="U2452" s="38">
        <f t="shared" si="267"/>
        <v>0</v>
      </c>
      <c r="V2452" s="38">
        <f t="shared" si="267"/>
        <v>0</v>
      </c>
      <c r="W2452" s="38">
        <f t="shared" si="267"/>
        <v>0</v>
      </c>
      <c r="X2452" s="38">
        <f t="shared" si="268"/>
        <v>0</v>
      </c>
      <c r="Y2452" s="38">
        <f t="shared" si="268"/>
        <v>0</v>
      </c>
      <c r="Z2452" s="38">
        <f t="shared" si="268"/>
        <v>0</v>
      </c>
      <c r="AA2452" s="38">
        <f t="shared" si="268"/>
        <v>0</v>
      </c>
      <c r="AB2452" s="38">
        <f t="shared" si="269"/>
        <v>0</v>
      </c>
      <c r="AC2452" s="38">
        <f t="shared" si="270"/>
        <v>0</v>
      </c>
      <c r="AD2452" s="38" t="str">
        <f t="shared" si="271"/>
        <v>000000000000</v>
      </c>
    </row>
    <row r="2453" spans="1:30">
      <c r="A2453" s="9" t="str">
        <f>IF('DATA ACCURATE'!A2456&lt;&gt;"",'DATA ACCURATE'!A2456,"")</f>
        <v/>
      </c>
      <c r="B2453" s="9" t="str">
        <f>IF('DATA ACCURATE'!D2456&lt;&gt;"",'DATA ACCURATE'!D2456,"")</f>
        <v/>
      </c>
      <c r="C2453" s="38" t="str">
        <f>IF($AD2453="000000000000","",INDEX(DATABASE!$W$12:$W$71,MATCH($AD2453,DATABASE!$V$12:$V$71,0)))</f>
        <v/>
      </c>
      <c r="D2453" s="34" t="str">
        <f>IF(C2453="","",IF(E2453="",INDEX(DATABASE!$AF$13:$AF$62,MATCH($C2453,DATABASE!$AC$13:$AC$62,0)),IF(E2453="2x D11",INDEX(DATABASE!$AF$13:$AF$62,MATCH($C2453,DATABASE!$AC$13:$AC$62,0))+2*DATABASE!$AF$62,IF(E2453="3x D11",INDEX(DATABASE!$AF$13:$AF$62,MATCH($C2453,DATABASE!$AC$13:$AC$62,0))+3*DATABASE!$AF$62,""))))</f>
        <v/>
      </c>
      <c r="E2453" s="38" t="str">
        <f>IF(AND($K2453="Y",$G2453&lt;&gt;"UNYIL",$F2453&lt;DATABASE!$O$8),"2x D11",IF(AND($K2453="Y",$G2453&lt;&gt;"UNYIL",$F2453&gt;=DATABASE!$O$8),"3x D11",""))</f>
        <v/>
      </c>
      <c r="F2453" s="9" t="str">
        <f>IF('DATA ACCURATE'!N2456&lt;&gt;"",'DATA ACCURATE'!N2456,"")</f>
        <v/>
      </c>
      <c r="G2453" t="str">
        <f>IF(F2453="","",IF(F2453&lt;=DATABASE!$I$8,"UNYIL",IF(F2453&lt;=DATABASE!$J$8,"KECIL",IF(F2453&lt;DATABASE!$K$8,"TANGGUNG",IF(F2453&gt;=DATABASE!$K$8,"BESAR","")))))</f>
        <v/>
      </c>
      <c r="H2453" s="16" t="str">
        <f>IF('DATA ACCURATE'!J2456&lt;&gt;"",'DATA ACCURATE'!J2456,"")</f>
        <v/>
      </c>
      <c r="I2453" s="35" t="str">
        <f>IF(B2453&lt;&gt;"",IFERROR(VLOOKUP(B2453,'DATA TIMBANGAN'!G:M,7,FALSE),VLOOKUP(B2453,'DATA TIMBANGAN'!G:M,7)),"")</f>
        <v/>
      </c>
      <c r="J2453" s="25" t="str">
        <f>IF(H2453&lt;&gt;"",IFERROR(INDEX(DATABASE!$Z$19:$Z$38,MATCH(DATEVALUE(H2453),DATABASE!$AA$19:$AA$38,0)),INDEX(DATABASE!$Z$12:$Z$18,MATCH(WEEKDAY(H2453,2),DATABASE!$AA$12:$AA$18,0))),"")</f>
        <v/>
      </c>
      <c r="K2453" s="25" t="str">
        <f>IF('DATA ACCURATE'!V2456&lt;&gt;"",'DATA ACCURATE'!V2456,"")</f>
        <v/>
      </c>
      <c r="L2453" s="80" t="str">
        <f>IF($H2453="","",IF(OR($J2453="LIBUR",AND($L2452="LIBUR",$O2452=$O2453)),"LIBUR",IF(AND(OR($L2452="LUAR JAM KERJA 1",$L2452="LUAR JAM KERJA 2"),OR(OR(AND($H2452=$H2453,AND(OR($I2453&gt;DATABASE!$J$3,$I2453&lt;DATABASE!$J$6),((DATEVALUE($H2453)+$I2453)-(DATEVALUE($H2452)+$I2452))&lt;DATABASE!$J$6)),AND($H2452=$H2453,$O2452=$O2453,OR($I2453&gt;DATABASE!$J$6,$I2453&lt;DATABASE!$J$3))),AND(($H2453-$H2452)=1,OR($I2453&lt;DATABASE!$I$6,((DATEVALUE($H2453)+$I2453)-(DATEVALUE($H2452)+$I2452))&lt;DATABASE!$J$6))),$A2453=$A2452),"LUAR JAM KERJA 2",IF(AND(OR(WEEKDAY($H2453,2)=1,WEEKDAY($H2453,2)=2,WEEKDAY($H2453,2)=3,WEEKDAY($H2453,2)=4,WEEKDAY($H2453,2)=5),$I2453&lt;=DATABASE!$J$3,$I2453&gt;=DATABASE!$I$3),"JAM KERJA",IF(AND(WEEKDAY($H2453,2)=6,$I2453&lt;=DATABASE!$J$4,$I2453&gt;=DATABASE!$I$4),"JAM KERJA","LUAR JAM KERJA 1")))))</f>
        <v/>
      </c>
      <c r="M2453" s="33" t="str">
        <f>IF('DATA ACCURATE'!T2456&lt;&gt;"",IF('DATA ACCURATE'!T2456&gt;100,'DATA ACCURATE'!T2456/10,'DATA ACCURATE'!T2456),"")</f>
        <v/>
      </c>
      <c r="N2453" t="str">
        <f>IF(M2453="","",IF(M2453&lt;=DATABASE!$I$9,"LOKAL",IF(M2453&lt;DATABASE!$J$9,"LUAR KOTA 1",IF($M2453&gt;=DATABASE!$J$9,"LUAR KOTA 2",""))))</f>
        <v/>
      </c>
      <c r="O2453" s="38" t="str">
        <f>IF('DATA ACCURATE'!L2456&lt;&gt;"",'DATA ACCURATE'!L2456,"")</f>
        <v/>
      </c>
      <c r="Q2453" s="38">
        <f t="shared" si="266"/>
        <v>0</v>
      </c>
      <c r="R2453" s="38">
        <f t="shared" si="266"/>
        <v>0</v>
      </c>
      <c r="S2453" s="38">
        <f t="shared" si="266"/>
        <v>0</v>
      </c>
      <c r="T2453" s="38">
        <f t="shared" si="266"/>
        <v>0</v>
      </c>
      <c r="U2453" s="38">
        <f t="shared" si="267"/>
        <v>0</v>
      </c>
      <c r="V2453" s="38">
        <f t="shared" si="267"/>
        <v>0</v>
      </c>
      <c r="W2453" s="38">
        <f t="shared" si="267"/>
        <v>0</v>
      </c>
      <c r="X2453" s="38">
        <f t="shared" si="268"/>
        <v>0</v>
      </c>
      <c r="Y2453" s="38">
        <f t="shared" si="268"/>
        <v>0</v>
      </c>
      <c r="Z2453" s="38">
        <f t="shared" si="268"/>
        <v>0</v>
      </c>
      <c r="AA2453" s="38">
        <f t="shared" si="268"/>
        <v>0</v>
      </c>
      <c r="AB2453" s="38">
        <f t="shared" si="269"/>
        <v>0</v>
      </c>
      <c r="AC2453" s="38">
        <f t="shared" si="270"/>
        <v>0</v>
      </c>
      <c r="AD2453" s="38" t="str">
        <f t="shared" si="271"/>
        <v>000000000000</v>
      </c>
    </row>
    <row r="2454" spans="1:30">
      <c r="A2454" s="9" t="str">
        <f>IF('DATA ACCURATE'!A2457&lt;&gt;"",'DATA ACCURATE'!A2457,"")</f>
        <v/>
      </c>
      <c r="B2454" s="9" t="str">
        <f>IF('DATA ACCURATE'!D2457&lt;&gt;"",'DATA ACCURATE'!D2457,"")</f>
        <v/>
      </c>
      <c r="C2454" s="38" t="str">
        <f>IF($AD2454="000000000000","",INDEX(DATABASE!$W$12:$W$71,MATCH($AD2454,DATABASE!$V$12:$V$71,0)))</f>
        <v/>
      </c>
      <c r="D2454" s="34" t="str">
        <f>IF(C2454="","",IF(E2454="",INDEX(DATABASE!$AF$13:$AF$62,MATCH($C2454,DATABASE!$AC$13:$AC$62,0)),IF(E2454="2x D11",INDEX(DATABASE!$AF$13:$AF$62,MATCH($C2454,DATABASE!$AC$13:$AC$62,0))+2*DATABASE!$AF$62,IF(E2454="3x D11",INDEX(DATABASE!$AF$13:$AF$62,MATCH($C2454,DATABASE!$AC$13:$AC$62,0))+3*DATABASE!$AF$62,""))))</f>
        <v/>
      </c>
      <c r="E2454" s="38" t="str">
        <f>IF(AND($K2454="Y",$G2454&lt;&gt;"UNYIL",$F2454&lt;DATABASE!$O$8),"2x D11",IF(AND($K2454="Y",$G2454&lt;&gt;"UNYIL",$F2454&gt;=DATABASE!$O$8),"3x D11",""))</f>
        <v/>
      </c>
      <c r="F2454" s="9" t="str">
        <f>IF('DATA ACCURATE'!N2457&lt;&gt;"",'DATA ACCURATE'!N2457,"")</f>
        <v/>
      </c>
      <c r="G2454" t="str">
        <f>IF(F2454="","",IF(F2454&lt;=DATABASE!$I$8,"UNYIL",IF(F2454&lt;=DATABASE!$J$8,"KECIL",IF(F2454&lt;DATABASE!$K$8,"TANGGUNG",IF(F2454&gt;=DATABASE!$K$8,"BESAR","")))))</f>
        <v/>
      </c>
      <c r="H2454" s="16" t="str">
        <f>IF('DATA ACCURATE'!J2457&lt;&gt;"",'DATA ACCURATE'!J2457,"")</f>
        <v/>
      </c>
      <c r="I2454" s="35" t="str">
        <f>IF(B2454&lt;&gt;"",IFERROR(VLOOKUP(B2454,'DATA TIMBANGAN'!G:M,7,FALSE),VLOOKUP(B2454,'DATA TIMBANGAN'!G:M,7)),"")</f>
        <v/>
      </c>
      <c r="J2454" s="25" t="str">
        <f>IF(H2454&lt;&gt;"",IFERROR(INDEX(DATABASE!$Z$19:$Z$38,MATCH(DATEVALUE(H2454),DATABASE!$AA$19:$AA$38,0)),INDEX(DATABASE!$Z$12:$Z$18,MATCH(WEEKDAY(H2454,2),DATABASE!$AA$12:$AA$18,0))),"")</f>
        <v/>
      </c>
      <c r="K2454" s="25" t="str">
        <f>IF('DATA ACCURATE'!V2457&lt;&gt;"",'DATA ACCURATE'!V2457,"")</f>
        <v/>
      </c>
      <c r="L2454" s="80" t="str">
        <f>IF($H2454="","",IF(OR($J2454="LIBUR",AND($L2453="LIBUR",$O2453=$O2454)),"LIBUR",IF(AND(OR($L2453="LUAR JAM KERJA 1",$L2453="LUAR JAM KERJA 2"),OR(OR(AND($H2453=$H2454,AND(OR($I2454&gt;DATABASE!$J$3,$I2454&lt;DATABASE!$J$6),((DATEVALUE($H2454)+$I2454)-(DATEVALUE($H2453)+$I2453))&lt;DATABASE!$J$6)),AND($H2453=$H2454,$O2453=$O2454,OR($I2454&gt;DATABASE!$J$6,$I2454&lt;DATABASE!$J$3))),AND(($H2454-$H2453)=1,OR($I2454&lt;DATABASE!$I$6,((DATEVALUE($H2454)+$I2454)-(DATEVALUE($H2453)+$I2453))&lt;DATABASE!$J$6))),$A2454=$A2453),"LUAR JAM KERJA 2",IF(AND(OR(WEEKDAY($H2454,2)=1,WEEKDAY($H2454,2)=2,WEEKDAY($H2454,2)=3,WEEKDAY($H2454,2)=4,WEEKDAY($H2454,2)=5),$I2454&lt;=DATABASE!$J$3,$I2454&gt;=DATABASE!$I$3),"JAM KERJA",IF(AND(WEEKDAY($H2454,2)=6,$I2454&lt;=DATABASE!$J$4,$I2454&gt;=DATABASE!$I$4),"JAM KERJA","LUAR JAM KERJA 1")))))</f>
        <v/>
      </c>
      <c r="M2454" s="33" t="str">
        <f>IF('DATA ACCURATE'!T2457&lt;&gt;"",IF('DATA ACCURATE'!T2457&gt;100,'DATA ACCURATE'!T2457/10,'DATA ACCURATE'!T2457),"")</f>
        <v/>
      </c>
      <c r="N2454" t="str">
        <f>IF(M2454="","",IF(M2454&lt;=DATABASE!$I$9,"LOKAL",IF(M2454&lt;DATABASE!$J$9,"LUAR KOTA 1",IF($M2454&gt;=DATABASE!$J$9,"LUAR KOTA 2",""))))</f>
        <v/>
      </c>
      <c r="O2454" s="38" t="str">
        <f>IF('DATA ACCURATE'!L2457&lt;&gt;"",'DATA ACCURATE'!L2457,"")</f>
        <v/>
      </c>
      <c r="Q2454" s="38">
        <f t="shared" si="266"/>
        <v>0</v>
      </c>
      <c r="R2454" s="38">
        <f t="shared" si="266"/>
        <v>0</v>
      </c>
      <c r="S2454" s="38">
        <f t="shared" si="266"/>
        <v>0</v>
      </c>
      <c r="T2454" s="38">
        <f t="shared" si="266"/>
        <v>0</v>
      </c>
      <c r="U2454" s="38">
        <f t="shared" si="267"/>
        <v>0</v>
      </c>
      <c r="V2454" s="38">
        <f t="shared" si="267"/>
        <v>0</v>
      </c>
      <c r="W2454" s="38">
        <f t="shared" si="267"/>
        <v>0</v>
      </c>
      <c r="X2454" s="38">
        <f t="shared" si="268"/>
        <v>0</v>
      </c>
      <c r="Y2454" s="38">
        <f t="shared" si="268"/>
        <v>0</v>
      </c>
      <c r="Z2454" s="38">
        <f t="shared" si="268"/>
        <v>0</v>
      </c>
      <c r="AA2454" s="38">
        <f t="shared" si="268"/>
        <v>0</v>
      </c>
      <c r="AB2454" s="38">
        <f t="shared" si="269"/>
        <v>0</v>
      </c>
      <c r="AC2454" s="38">
        <f t="shared" si="270"/>
        <v>0</v>
      </c>
      <c r="AD2454" s="38" t="str">
        <f t="shared" si="271"/>
        <v>000000000000</v>
      </c>
    </row>
    <row r="2455" spans="1:30">
      <c r="A2455" s="9" t="str">
        <f>IF('DATA ACCURATE'!A2458&lt;&gt;"",'DATA ACCURATE'!A2458,"")</f>
        <v/>
      </c>
      <c r="B2455" s="9" t="str">
        <f>IF('DATA ACCURATE'!D2458&lt;&gt;"",'DATA ACCURATE'!D2458,"")</f>
        <v/>
      </c>
      <c r="C2455" s="38" t="str">
        <f>IF($AD2455="000000000000","",INDEX(DATABASE!$W$12:$W$71,MATCH($AD2455,DATABASE!$V$12:$V$71,0)))</f>
        <v/>
      </c>
      <c r="D2455" s="34" t="str">
        <f>IF(C2455="","",IF(E2455="",INDEX(DATABASE!$AF$13:$AF$62,MATCH($C2455,DATABASE!$AC$13:$AC$62,0)),IF(E2455="2x D11",INDEX(DATABASE!$AF$13:$AF$62,MATCH($C2455,DATABASE!$AC$13:$AC$62,0))+2*DATABASE!$AF$62,IF(E2455="3x D11",INDEX(DATABASE!$AF$13:$AF$62,MATCH($C2455,DATABASE!$AC$13:$AC$62,0))+3*DATABASE!$AF$62,""))))</f>
        <v/>
      </c>
      <c r="E2455" s="38" t="str">
        <f>IF(AND($K2455="Y",$G2455&lt;&gt;"UNYIL",$F2455&lt;DATABASE!$O$8),"2x D11",IF(AND($K2455="Y",$G2455&lt;&gt;"UNYIL",$F2455&gt;=DATABASE!$O$8),"3x D11",""))</f>
        <v/>
      </c>
      <c r="F2455" s="9" t="str">
        <f>IF('DATA ACCURATE'!N2458&lt;&gt;"",'DATA ACCURATE'!N2458,"")</f>
        <v/>
      </c>
      <c r="G2455" t="str">
        <f>IF(F2455="","",IF(F2455&lt;=DATABASE!$I$8,"UNYIL",IF(F2455&lt;=DATABASE!$J$8,"KECIL",IF(F2455&lt;DATABASE!$K$8,"TANGGUNG",IF(F2455&gt;=DATABASE!$K$8,"BESAR","")))))</f>
        <v/>
      </c>
      <c r="H2455" s="16" t="str">
        <f>IF('DATA ACCURATE'!J2458&lt;&gt;"",'DATA ACCURATE'!J2458,"")</f>
        <v/>
      </c>
      <c r="I2455" s="35" t="str">
        <f>IF(B2455&lt;&gt;"",IFERROR(VLOOKUP(B2455,'DATA TIMBANGAN'!G:M,7,FALSE),VLOOKUP(B2455,'DATA TIMBANGAN'!G:M,7)),"")</f>
        <v/>
      </c>
      <c r="J2455" s="25" t="str">
        <f>IF(H2455&lt;&gt;"",IFERROR(INDEX(DATABASE!$Z$19:$Z$38,MATCH(DATEVALUE(H2455),DATABASE!$AA$19:$AA$38,0)),INDEX(DATABASE!$Z$12:$Z$18,MATCH(WEEKDAY(H2455,2),DATABASE!$AA$12:$AA$18,0))),"")</f>
        <v/>
      </c>
      <c r="K2455" s="25" t="str">
        <f>IF('DATA ACCURATE'!V2458&lt;&gt;"",'DATA ACCURATE'!V2458,"")</f>
        <v/>
      </c>
      <c r="L2455" s="80" t="str">
        <f>IF($H2455="","",IF(OR($J2455="LIBUR",AND($L2454="LIBUR",$O2454=$O2455)),"LIBUR",IF(AND(OR($L2454="LUAR JAM KERJA 1",$L2454="LUAR JAM KERJA 2"),OR(OR(AND($H2454=$H2455,AND(OR($I2455&gt;DATABASE!$J$3,$I2455&lt;DATABASE!$J$6),((DATEVALUE($H2455)+$I2455)-(DATEVALUE($H2454)+$I2454))&lt;DATABASE!$J$6)),AND($H2454=$H2455,$O2454=$O2455,OR($I2455&gt;DATABASE!$J$6,$I2455&lt;DATABASE!$J$3))),AND(($H2455-$H2454)=1,OR($I2455&lt;DATABASE!$I$6,((DATEVALUE($H2455)+$I2455)-(DATEVALUE($H2454)+$I2454))&lt;DATABASE!$J$6))),$A2455=$A2454),"LUAR JAM KERJA 2",IF(AND(OR(WEEKDAY($H2455,2)=1,WEEKDAY($H2455,2)=2,WEEKDAY($H2455,2)=3,WEEKDAY($H2455,2)=4,WEEKDAY($H2455,2)=5),$I2455&lt;=DATABASE!$J$3,$I2455&gt;=DATABASE!$I$3),"JAM KERJA",IF(AND(WEEKDAY($H2455,2)=6,$I2455&lt;=DATABASE!$J$4,$I2455&gt;=DATABASE!$I$4),"JAM KERJA","LUAR JAM KERJA 1")))))</f>
        <v/>
      </c>
      <c r="M2455" s="33" t="str">
        <f>IF('DATA ACCURATE'!T2458&lt;&gt;"",IF('DATA ACCURATE'!T2458&gt;100,'DATA ACCURATE'!T2458/10,'DATA ACCURATE'!T2458),"")</f>
        <v/>
      </c>
      <c r="N2455" t="str">
        <f>IF(M2455="","",IF(M2455&lt;=DATABASE!$I$9,"LOKAL",IF(M2455&lt;DATABASE!$J$9,"LUAR KOTA 1",IF($M2455&gt;=DATABASE!$J$9,"LUAR KOTA 2",""))))</f>
        <v/>
      </c>
      <c r="O2455" s="38" t="str">
        <f>IF('DATA ACCURATE'!L2458&lt;&gt;"",'DATA ACCURATE'!L2458,"")</f>
        <v/>
      </c>
      <c r="Q2455" s="38">
        <f t="shared" si="266"/>
        <v>0</v>
      </c>
      <c r="R2455" s="38">
        <f t="shared" si="266"/>
        <v>0</v>
      </c>
      <c r="S2455" s="38">
        <f t="shared" si="266"/>
        <v>0</v>
      </c>
      <c r="T2455" s="38">
        <f t="shared" si="266"/>
        <v>0</v>
      </c>
      <c r="U2455" s="38">
        <f t="shared" si="267"/>
        <v>0</v>
      </c>
      <c r="V2455" s="38">
        <f t="shared" si="267"/>
        <v>0</v>
      </c>
      <c r="W2455" s="38">
        <f t="shared" si="267"/>
        <v>0</v>
      </c>
      <c r="X2455" s="38">
        <f t="shared" si="268"/>
        <v>0</v>
      </c>
      <c r="Y2455" s="38">
        <f t="shared" si="268"/>
        <v>0</v>
      </c>
      <c r="Z2455" s="38">
        <f t="shared" si="268"/>
        <v>0</v>
      </c>
      <c r="AA2455" s="38">
        <f t="shared" si="268"/>
        <v>0</v>
      </c>
      <c r="AB2455" s="38">
        <f t="shared" si="269"/>
        <v>0</v>
      </c>
      <c r="AC2455" s="38">
        <f t="shared" si="270"/>
        <v>0</v>
      </c>
      <c r="AD2455" s="38" t="str">
        <f t="shared" si="271"/>
        <v>000000000000</v>
      </c>
    </row>
    <row r="2456" spans="1:30">
      <c r="A2456" s="9" t="str">
        <f>IF('DATA ACCURATE'!A2459&lt;&gt;"",'DATA ACCURATE'!A2459,"")</f>
        <v/>
      </c>
      <c r="B2456" s="9" t="str">
        <f>IF('DATA ACCURATE'!D2459&lt;&gt;"",'DATA ACCURATE'!D2459,"")</f>
        <v/>
      </c>
      <c r="C2456" s="38" t="str">
        <f>IF($AD2456="000000000000","",INDEX(DATABASE!$W$12:$W$71,MATCH($AD2456,DATABASE!$V$12:$V$71,0)))</f>
        <v/>
      </c>
      <c r="D2456" s="34" t="str">
        <f>IF(C2456="","",IF(E2456="",INDEX(DATABASE!$AF$13:$AF$62,MATCH($C2456,DATABASE!$AC$13:$AC$62,0)),IF(E2456="2x D11",INDEX(DATABASE!$AF$13:$AF$62,MATCH($C2456,DATABASE!$AC$13:$AC$62,0))+2*DATABASE!$AF$62,IF(E2456="3x D11",INDEX(DATABASE!$AF$13:$AF$62,MATCH($C2456,DATABASE!$AC$13:$AC$62,0))+3*DATABASE!$AF$62,""))))</f>
        <v/>
      </c>
      <c r="E2456" s="38" t="str">
        <f>IF(AND($K2456="Y",$G2456&lt;&gt;"UNYIL",$F2456&lt;DATABASE!$O$8),"2x D11",IF(AND($K2456="Y",$G2456&lt;&gt;"UNYIL",$F2456&gt;=DATABASE!$O$8),"3x D11",""))</f>
        <v/>
      </c>
      <c r="F2456" s="9" t="str">
        <f>IF('DATA ACCURATE'!N2459&lt;&gt;"",'DATA ACCURATE'!N2459,"")</f>
        <v/>
      </c>
      <c r="G2456" t="str">
        <f>IF(F2456="","",IF(F2456&lt;=DATABASE!$I$8,"UNYIL",IF(F2456&lt;=DATABASE!$J$8,"KECIL",IF(F2456&lt;DATABASE!$K$8,"TANGGUNG",IF(F2456&gt;=DATABASE!$K$8,"BESAR","")))))</f>
        <v/>
      </c>
      <c r="H2456" s="16" t="str">
        <f>IF('DATA ACCURATE'!J2459&lt;&gt;"",'DATA ACCURATE'!J2459,"")</f>
        <v/>
      </c>
      <c r="I2456" s="35" t="str">
        <f>IF(B2456&lt;&gt;"",IFERROR(VLOOKUP(B2456,'DATA TIMBANGAN'!G:M,7,FALSE),VLOOKUP(B2456,'DATA TIMBANGAN'!G:M,7)),"")</f>
        <v/>
      </c>
      <c r="J2456" s="25" t="str">
        <f>IF(H2456&lt;&gt;"",IFERROR(INDEX(DATABASE!$Z$19:$Z$38,MATCH(DATEVALUE(H2456),DATABASE!$AA$19:$AA$38,0)),INDEX(DATABASE!$Z$12:$Z$18,MATCH(WEEKDAY(H2456,2),DATABASE!$AA$12:$AA$18,0))),"")</f>
        <v/>
      </c>
      <c r="K2456" s="25" t="str">
        <f>IF('DATA ACCURATE'!V2459&lt;&gt;"",'DATA ACCURATE'!V2459,"")</f>
        <v/>
      </c>
      <c r="L2456" s="80" t="str">
        <f>IF($H2456="","",IF(OR($J2456="LIBUR",AND($L2455="LIBUR",$O2455=$O2456)),"LIBUR",IF(AND(OR($L2455="LUAR JAM KERJA 1",$L2455="LUAR JAM KERJA 2"),OR(OR(AND($H2455=$H2456,AND(OR($I2456&gt;DATABASE!$J$3,$I2456&lt;DATABASE!$J$6),((DATEVALUE($H2456)+$I2456)-(DATEVALUE($H2455)+$I2455))&lt;DATABASE!$J$6)),AND($H2455=$H2456,$O2455=$O2456,OR($I2456&gt;DATABASE!$J$6,$I2456&lt;DATABASE!$J$3))),AND(($H2456-$H2455)=1,OR($I2456&lt;DATABASE!$I$6,((DATEVALUE($H2456)+$I2456)-(DATEVALUE($H2455)+$I2455))&lt;DATABASE!$J$6))),$A2456=$A2455),"LUAR JAM KERJA 2",IF(AND(OR(WEEKDAY($H2456,2)=1,WEEKDAY($H2456,2)=2,WEEKDAY($H2456,2)=3,WEEKDAY($H2456,2)=4,WEEKDAY($H2456,2)=5),$I2456&lt;=DATABASE!$J$3,$I2456&gt;=DATABASE!$I$3),"JAM KERJA",IF(AND(WEEKDAY($H2456,2)=6,$I2456&lt;=DATABASE!$J$4,$I2456&gt;=DATABASE!$I$4),"JAM KERJA","LUAR JAM KERJA 1")))))</f>
        <v/>
      </c>
      <c r="M2456" s="33" t="str">
        <f>IF('DATA ACCURATE'!T2459&lt;&gt;"",IF('DATA ACCURATE'!T2459&gt;100,'DATA ACCURATE'!T2459/10,'DATA ACCURATE'!T2459),"")</f>
        <v/>
      </c>
      <c r="N2456" t="str">
        <f>IF(M2456="","",IF(M2456&lt;=DATABASE!$I$9,"LOKAL",IF(M2456&lt;DATABASE!$J$9,"LUAR KOTA 1",IF($M2456&gt;=DATABASE!$J$9,"LUAR KOTA 2",""))))</f>
        <v/>
      </c>
      <c r="O2456" s="38" t="str">
        <f>IF('DATA ACCURATE'!L2459&lt;&gt;"",'DATA ACCURATE'!L2459,"")</f>
        <v/>
      </c>
      <c r="Q2456" s="38">
        <f t="shared" si="266"/>
        <v>0</v>
      </c>
      <c r="R2456" s="38">
        <f t="shared" si="266"/>
        <v>0</v>
      </c>
      <c r="S2456" s="38">
        <f t="shared" si="266"/>
        <v>0</v>
      </c>
      <c r="T2456" s="38">
        <f t="shared" si="266"/>
        <v>0</v>
      </c>
      <c r="U2456" s="38">
        <f t="shared" si="267"/>
        <v>0</v>
      </c>
      <c r="V2456" s="38">
        <f t="shared" si="267"/>
        <v>0</v>
      </c>
      <c r="W2456" s="38">
        <f t="shared" si="267"/>
        <v>0</v>
      </c>
      <c r="X2456" s="38">
        <f t="shared" si="268"/>
        <v>0</v>
      </c>
      <c r="Y2456" s="38">
        <f t="shared" si="268"/>
        <v>0</v>
      </c>
      <c r="Z2456" s="38">
        <f t="shared" si="268"/>
        <v>0</v>
      </c>
      <c r="AA2456" s="38">
        <f t="shared" si="268"/>
        <v>0</v>
      </c>
      <c r="AB2456" s="38">
        <f t="shared" si="269"/>
        <v>0</v>
      </c>
      <c r="AC2456" s="38">
        <f t="shared" si="270"/>
        <v>0</v>
      </c>
      <c r="AD2456" s="38" t="str">
        <f t="shared" si="271"/>
        <v>000000000000</v>
      </c>
    </row>
    <row r="2457" spans="1:30">
      <c r="A2457" s="9" t="str">
        <f>IF('DATA ACCURATE'!A2460&lt;&gt;"",'DATA ACCURATE'!A2460,"")</f>
        <v/>
      </c>
      <c r="B2457" s="9" t="str">
        <f>IF('DATA ACCURATE'!D2460&lt;&gt;"",'DATA ACCURATE'!D2460,"")</f>
        <v/>
      </c>
      <c r="C2457" s="38" t="str">
        <f>IF($AD2457="000000000000","",INDEX(DATABASE!$W$12:$W$71,MATCH($AD2457,DATABASE!$V$12:$V$71,0)))</f>
        <v/>
      </c>
      <c r="D2457" s="34" t="str">
        <f>IF(C2457="","",IF(E2457="",INDEX(DATABASE!$AF$13:$AF$62,MATCH($C2457,DATABASE!$AC$13:$AC$62,0)),IF(E2457="2x D11",INDEX(DATABASE!$AF$13:$AF$62,MATCH($C2457,DATABASE!$AC$13:$AC$62,0))+2*DATABASE!$AF$62,IF(E2457="3x D11",INDEX(DATABASE!$AF$13:$AF$62,MATCH($C2457,DATABASE!$AC$13:$AC$62,0))+3*DATABASE!$AF$62,""))))</f>
        <v/>
      </c>
      <c r="E2457" s="38" t="str">
        <f>IF(AND($K2457="Y",$G2457&lt;&gt;"UNYIL",$F2457&lt;DATABASE!$O$8),"2x D11",IF(AND($K2457="Y",$G2457&lt;&gt;"UNYIL",$F2457&gt;=DATABASE!$O$8),"3x D11",""))</f>
        <v/>
      </c>
      <c r="F2457" s="9" t="str">
        <f>IF('DATA ACCURATE'!N2460&lt;&gt;"",'DATA ACCURATE'!N2460,"")</f>
        <v/>
      </c>
      <c r="G2457" t="str">
        <f>IF(F2457="","",IF(F2457&lt;=DATABASE!$I$8,"UNYIL",IF(F2457&lt;=DATABASE!$J$8,"KECIL",IF(F2457&lt;DATABASE!$K$8,"TANGGUNG",IF(F2457&gt;=DATABASE!$K$8,"BESAR","")))))</f>
        <v/>
      </c>
      <c r="H2457" s="16" t="str">
        <f>IF('DATA ACCURATE'!J2460&lt;&gt;"",'DATA ACCURATE'!J2460,"")</f>
        <v/>
      </c>
      <c r="I2457" s="35" t="str">
        <f>IF(B2457&lt;&gt;"",IFERROR(VLOOKUP(B2457,'DATA TIMBANGAN'!G:M,7,FALSE),VLOOKUP(B2457,'DATA TIMBANGAN'!G:M,7)),"")</f>
        <v/>
      </c>
      <c r="J2457" s="25" t="str">
        <f>IF(H2457&lt;&gt;"",IFERROR(INDEX(DATABASE!$Z$19:$Z$38,MATCH(DATEVALUE(H2457),DATABASE!$AA$19:$AA$38,0)),INDEX(DATABASE!$Z$12:$Z$18,MATCH(WEEKDAY(H2457,2),DATABASE!$AA$12:$AA$18,0))),"")</f>
        <v/>
      </c>
      <c r="K2457" s="25" t="str">
        <f>IF('DATA ACCURATE'!V2460&lt;&gt;"",'DATA ACCURATE'!V2460,"")</f>
        <v/>
      </c>
      <c r="L2457" s="80" t="str">
        <f>IF($H2457="","",IF(OR($J2457="LIBUR",AND($L2456="LIBUR",$O2456=$O2457)),"LIBUR",IF(AND(OR($L2456="LUAR JAM KERJA 1",$L2456="LUAR JAM KERJA 2"),OR(OR(AND($H2456=$H2457,AND(OR($I2457&gt;DATABASE!$J$3,$I2457&lt;DATABASE!$J$6),((DATEVALUE($H2457)+$I2457)-(DATEVALUE($H2456)+$I2456))&lt;DATABASE!$J$6)),AND($H2456=$H2457,$O2456=$O2457,OR($I2457&gt;DATABASE!$J$6,$I2457&lt;DATABASE!$J$3))),AND(($H2457-$H2456)=1,OR($I2457&lt;DATABASE!$I$6,((DATEVALUE($H2457)+$I2457)-(DATEVALUE($H2456)+$I2456))&lt;DATABASE!$J$6))),$A2457=$A2456),"LUAR JAM KERJA 2",IF(AND(OR(WEEKDAY($H2457,2)=1,WEEKDAY($H2457,2)=2,WEEKDAY($H2457,2)=3,WEEKDAY($H2457,2)=4,WEEKDAY($H2457,2)=5),$I2457&lt;=DATABASE!$J$3,$I2457&gt;=DATABASE!$I$3),"JAM KERJA",IF(AND(WEEKDAY($H2457,2)=6,$I2457&lt;=DATABASE!$J$4,$I2457&gt;=DATABASE!$I$4),"JAM KERJA","LUAR JAM KERJA 1")))))</f>
        <v/>
      </c>
      <c r="M2457" s="33" t="str">
        <f>IF('DATA ACCURATE'!T2460&lt;&gt;"",IF('DATA ACCURATE'!T2460&gt;100,'DATA ACCURATE'!T2460/10,'DATA ACCURATE'!T2460),"")</f>
        <v/>
      </c>
      <c r="N2457" t="str">
        <f>IF(M2457="","",IF(M2457&lt;=DATABASE!$I$9,"LOKAL",IF(M2457&lt;DATABASE!$J$9,"LUAR KOTA 1",IF($M2457&gt;=DATABASE!$J$9,"LUAR KOTA 2",""))))</f>
        <v/>
      </c>
      <c r="O2457" s="38" t="str">
        <f>IF('DATA ACCURATE'!L2460&lt;&gt;"",'DATA ACCURATE'!L2460,"")</f>
        <v/>
      </c>
      <c r="Q2457" s="38">
        <f t="shared" si="266"/>
        <v>0</v>
      </c>
      <c r="R2457" s="38">
        <f t="shared" si="266"/>
        <v>0</v>
      </c>
      <c r="S2457" s="38">
        <f t="shared" si="266"/>
        <v>0</v>
      </c>
      <c r="T2457" s="38">
        <f t="shared" si="266"/>
        <v>0</v>
      </c>
      <c r="U2457" s="38">
        <f t="shared" si="267"/>
        <v>0</v>
      </c>
      <c r="V2457" s="38">
        <f t="shared" si="267"/>
        <v>0</v>
      </c>
      <c r="W2457" s="38">
        <f t="shared" si="267"/>
        <v>0</v>
      </c>
      <c r="X2457" s="38">
        <f t="shared" si="268"/>
        <v>0</v>
      </c>
      <c r="Y2457" s="38">
        <f t="shared" si="268"/>
        <v>0</v>
      </c>
      <c r="Z2457" s="38">
        <f t="shared" si="268"/>
        <v>0</v>
      </c>
      <c r="AA2457" s="38">
        <f t="shared" si="268"/>
        <v>0</v>
      </c>
      <c r="AB2457" s="38">
        <f t="shared" si="269"/>
        <v>0</v>
      </c>
      <c r="AC2457" s="38">
        <f t="shared" si="270"/>
        <v>0</v>
      </c>
      <c r="AD2457" s="38" t="str">
        <f t="shared" si="271"/>
        <v>000000000000</v>
      </c>
    </row>
    <row r="2458" spans="1:30">
      <c r="A2458" s="9" t="str">
        <f>IF('DATA ACCURATE'!A2461&lt;&gt;"",'DATA ACCURATE'!A2461,"")</f>
        <v/>
      </c>
      <c r="B2458" s="9" t="str">
        <f>IF('DATA ACCURATE'!D2461&lt;&gt;"",'DATA ACCURATE'!D2461,"")</f>
        <v/>
      </c>
      <c r="C2458" s="38" t="str">
        <f>IF($AD2458="000000000000","",INDEX(DATABASE!$W$12:$W$71,MATCH($AD2458,DATABASE!$V$12:$V$71,0)))</f>
        <v/>
      </c>
      <c r="D2458" s="34" t="str">
        <f>IF(C2458="","",IF(E2458="",INDEX(DATABASE!$AF$13:$AF$62,MATCH($C2458,DATABASE!$AC$13:$AC$62,0)),IF(E2458="2x D11",INDEX(DATABASE!$AF$13:$AF$62,MATCH($C2458,DATABASE!$AC$13:$AC$62,0))+2*DATABASE!$AF$62,IF(E2458="3x D11",INDEX(DATABASE!$AF$13:$AF$62,MATCH($C2458,DATABASE!$AC$13:$AC$62,0))+3*DATABASE!$AF$62,""))))</f>
        <v/>
      </c>
      <c r="E2458" s="38" t="str">
        <f>IF(AND($K2458="Y",$G2458&lt;&gt;"UNYIL",$F2458&lt;DATABASE!$O$8),"2x D11",IF(AND($K2458="Y",$G2458&lt;&gt;"UNYIL",$F2458&gt;=DATABASE!$O$8),"3x D11",""))</f>
        <v/>
      </c>
      <c r="F2458" s="9" t="str">
        <f>IF('DATA ACCURATE'!N2461&lt;&gt;"",'DATA ACCURATE'!N2461,"")</f>
        <v/>
      </c>
      <c r="G2458" t="str">
        <f>IF(F2458="","",IF(F2458&lt;=DATABASE!$I$8,"UNYIL",IF(F2458&lt;=DATABASE!$J$8,"KECIL",IF(F2458&lt;DATABASE!$K$8,"TANGGUNG",IF(F2458&gt;=DATABASE!$K$8,"BESAR","")))))</f>
        <v/>
      </c>
      <c r="H2458" s="16" t="str">
        <f>IF('DATA ACCURATE'!J2461&lt;&gt;"",'DATA ACCURATE'!J2461,"")</f>
        <v/>
      </c>
      <c r="I2458" s="35" t="str">
        <f>IF(B2458&lt;&gt;"",IFERROR(VLOOKUP(B2458,'DATA TIMBANGAN'!G:M,7,FALSE),VLOOKUP(B2458,'DATA TIMBANGAN'!G:M,7)),"")</f>
        <v/>
      </c>
      <c r="J2458" s="25" t="str">
        <f>IF(H2458&lt;&gt;"",IFERROR(INDEX(DATABASE!$Z$19:$Z$38,MATCH(DATEVALUE(H2458),DATABASE!$AA$19:$AA$38,0)),INDEX(DATABASE!$Z$12:$Z$18,MATCH(WEEKDAY(H2458,2),DATABASE!$AA$12:$AA$18,0))),"")</f>
        <v/>
      </c>
      <c r="K2458" s="25" t="str">
        <f>IF('DATA ACCURATE'!V2461&lt;&gt;"",'DATA ACCURATE'!V2461,"")</f>
        <v/>
      </c>
      <c r="L2458" s="80" t="str">
        <f>IF($H2458="","",IF(OR($J2458="LIBUR",AND($L2457="LIBUR",$O2457=$O2458)),"LIBUR",IF(AND(OR($L2457="LUAR JAM KERJA 1",$L2457="LUAR JAM KERJA 2"),OR(OR(AND($H2457=$H2458,AND(OR($I2458&gt;DATABASE!$J$3,$I2458&lt;DATABASE!$J$6),((DATEVALUE($H2458)+$I2458)-(DATEVALUE($H2457)+$I2457))&lt;DATABASE!$J$6)),AND($H2457=$H2458,$O2457=$O2458,OR($I2458&gt;DATABASE!$J$6,$I2458&lt;DATABASE!$J$3))),AND(($H2458-$H2457)=1,OR($I2458&lt;DATABASE!$I$6,((DATEVALUE($H2458)+$I2458)-(DATEVALUE($H2457)+$I2457))&lt;DATABASE!$J$6))),$A2458=$A2457),"LUAR JAM KERJA 2",IF(AND(OR(WEEKDAY($H2458,2)=1,WEEKDAY($H2458,2)=2,WEEKDAY($H2458,2)=3,WEEKDAY($H2458,2)=4,WEEKDAY($H2458,2)=5),$I2458&lt;=DATABASE!$J$3,$I2458&gt;=DATABASE!$I$3),"JAM KERJA",IF(AND(WEEKDAY($H2458,2)=6,$I2458&lt;=DATABASE!$J$4,$I2458&gt;=DATABASE!$I$4),"JAM KERJA","LUAR JAM KERJA 1")))))</f>
        <v/>
      </c>
      <c r="M2458" s="33" t="str">
        <f>IF('DATA ACCURATE'!T2461&lt;&gt;"",IF('DATA ACCURATE'!T2461&gt;100,'DATA ACCURATE'!T2461/10,'DATA ACCURATE'!T2461),"")</f>
        <v/>
      </c>
      <c r="N2458" t="str">
        <f>IF(M2458="","",IF(M2458&lt;=DATABASE!$I$9,"LOKAL",IF(M2458&lt;DATABASE!$J$9,"LUAR KOTA 1",IF($M2458&gt;=DATABASE!$J$9,"LUAR KOTA 2",""))))</f>
        <v/>
      </c>
      <c r="O2458" s="38" t="str">
        <f>IF('DATA ACCURATE'!L2461&lt;&gt;"",'DATA ACCURATE'!L2461,"")</f>
        <v/>
      </c>
      <c r="Q2458" s="38">
        <f t="shared" si="266"/>
        <v>0</v>
      </c>
      <c r="R2458" s="38">
        <f t="shared" si="266"/>
        <v>0</v>
      </c>
      <c r="S2458" s="38">
        <f t="shared" si="266"/>
        <v>0</v>
      </c>
      <c r="T2458" s="38">
        <f t="shared" si="266"/>
        <v>0</v>
      </c>
      <c r="U2458" s="38">
        <f t="shared" si="267"/>
        <v>0</v>
      </c>
      <c r="V2458" s="38">
        <f t="shared" si="267"/>
        <v>0</v>
      </c>
      <c r="W2458" s="38">
        <f t="shared" si="267"/>
        <v>0</v>
      </c>
      <c r="X2458" s="38">
        <f t="shared" si="268"/>
        <v>0</v>
      </c>
      <c r="Y2458" s="38">
        <f t="shared" si="268"/>
        <v>0</v>
      </c>
      <c r="Z2458" s="38">
        <f t="shared" si="268"/>
        <v>0</v>
      </c>
      <c r="AA2458" s="38">
        <f t="shared" si="268"/>
        <v>0</v>
      </c>
      <c r="AB2458" s="38">
        <f t="shared" si="269"/>
        <v>0</v>
      </c>
      <c r="AC2458" s="38">
        <f t="shared" si="270"/>
        <v>0</v>
      </c>
      <c r="AD2458" s="38" t="str">
        <f t="shared" si="271"/>
        <v>000000000000</v>
      </c>
    </row>
    <row r="2459" spans="1:30">
      <c r="A2459" s="9" t="str">
        <f>IF('DATA ACCURATE'!A2462&lt;&gt;"",'DATA ACCURATE'!A2462,"")</f>
        <v/>
      </c>
      <c r="B2459" s="9" t="str">
        <f>IF('DATA ACCURATE'!D2462&lt;&gt;"",'DATA ACCURATE'!D2462,"")</f>
        <v/>
      </c>
      <c r="C2459" s="38" t="str">
        <f>IF($AD2459="000000000000","",INDEX(DATABASE!$W$12:$W$71,MATCH($AD2459,DATABASE!$V$12:$V$71,0)))</f>
        <v/>
      </c>
      <c r="D2459" s="34" t="str">
        <f>IF(C2459="","",IF(E2459="",INDEX(DATABASE!$AF$13:$AF$62,MATCH($C2459,DATABASE!$AC$13:$AC$62,0)),IF(E2459="2x D11",INDEX(DATABASE!$AF$13:$AF$62,MATCH($C2459,DATABASE!$AC$13:$AC$62,0))+2*DATABASE!$AF$62,IF(E2459="3x D11",INDEX(DATABASE!$AF$13:$AF$62,MATCH($C2459,DATABASE!$AC$13:$AC$62,0))+3*DATABASE!$AF$62,""))))</f>
        <v/>
      </c>
      <c r="E2459" s="38" t="str">
        <f>IF(AND($K2459="Y",$G2459&lt;&gt;"UNYIL",$F2459&lt;DATABASE!$O$8),"2x D11",IF(AND($K2459="Y",$G2459&lt;&gt;"UNYIL",$F2459&gt;=DATABASE!$O$8),"3x D11",""))</f>
        <v/>
      </c>
      <c r="F2459" s="9" t="str">
        <f>IF('DATA ACCURATE'!N2462&lt;&gt;"",'DATA ACCURATE'!N2462,"")</f>
        <v/>
      </c>
      <c r="G2459" t="str">
        <f>IF(F2459="","",IF(F2459&lt;=DATABASE!$I$8,"UNYIL",IF(F2459&lt;=DATABASE!$J$8,"KECIL",IF(F2459&lt;DATABASE!$K$8,"TANGGUNG",IF(F2459&gt;=DATABASE!$K$8,"BESAR","")))))</f>
        <v/>
      </c>
      <c r="H2459" s="16" t="str">
        <f>IF('DATA ACCURATE'!J2462&lt;&gt;"",'DATA ACCURATE'!J2462,"")</f>
        <v/>
      </c>
      <c r="I2459" s="35" t="str">
        <f>IF(B2459&lt;&gt;"",IFERROR(VLOOKUP(B2459,'DATA TIMBANGAN'!G:M,7,FALSE),VLOOKUP(B2459,'DATA TIMBANGAN'!G:M,7)),"")</f>
        <v/>
      </c>
      <c r="J2459" s="25" t="str">
        <f>IF(H2459&lt;&gt;"",IFERROR(INDEX(DATABASE!$Z$19:$Z$38,MATCH(DATEVALUE(H2459),DATABASE!$AA$19:$AA$38,0)),INDEX(DATABASE!$Z$12:$Z$18,MATCH(WEEKDAY(H2459,2),DATABASE!$AA$12:$AA$18,0))),"")</f>
        <v/>
      </c>
      <c r="K2459" s="25" t="str">
        <f>IF('DATA ACCURATE'!V2462&lt;&gt;"",'DATA ACCURATE'!V2462,"")</f>
        <v/>
      </c>
      <c r="L2459" s="80" t="str">
        <f>IF($H2459="","",IF(OR($J2459="LIBUR",AND($L2458="LIBUR",$O2458=$O2459)),"LIBUR",IF(AND(OR($L2458="LUAR JAM KERJA 1",$L2458="LUAR JAM KERJA 2"),OR(OR(AND($H2458=$H2459,AND(OR($I2459&gt;DATABASE!$J$3,$I2459&lt;DATABASE!$J$6),((DATEVALUE($H2459)+$I2459)-(DATEVALUE($H2458)+$I2458))&lt;DATABASE!$J$6)),AND($H2458=$H2459,$O2458=$O2459,OR($I2459&gt;DATABASE!$J$6,$I2459&lt;DATABASE!$J$3))),AND(($H2459-$H2458)=1,OR($I2459&lt;DATABASE!$I$6,((DATEVALUE($H2459)+$I2459)-(DATEVALUE($H2458)+$I2458))&lt;DATABASE!$J$6))),$A2459=$A2458),"LUAR JAM KERJA 2",IF(AND(OR(WEEKDAY($H2459,2)=1,WEEKDAY($H2459,2)=2,WEEKDAY($H2459,2)=3,WEEKDAY($H2459,2)=4,WEEKDAY($H2459,2)=5),$I2459&lt;=DATABASE!$J$3,$I2459&gt;=DATABASE!$I$3),"JAM KERJA",IF(AND(WEEKDAY($H2459,2)=6,$I2459&lt;=DATABASE!$J$4,$I2459&gt;=DATABASE!$I$4),"JAM KERJA","LUAR JAM KERJA 1")))))</f>
        <v/>
      </c>
      <c r="M2459" s="33" t="str">
        <f>IF('DATA ACCURATE'!T2462&lt;&gt;"",IF('DATA ACCURATE'!T2462&gt;100,'DATA ACCURATE'!T2462/10,'DATA ACCURATE'!T2462),"")</f>
        <v/>
      </c>
      <c r="N2459" t="str">
        <f>IF(M2459="","",IF(M2459&lt;=DATABASE!$I$9,"LOKAL",IF(M2459&lt;DATABASE!$J$9,"LUAR KOTA 1",IF($M2459&gt;=DATABASE!$J$9,"LUAR KOTA 2",""))))</f>
        <v/>
      </c>
      <c r="O2459" s="38" t="str">
        <f>IF('DATA ACCURATE'!L2462&lt;&gt;"",'DATA ACCURATE'!L2462,"")</f>
        <v/>
      </c>
      <c r="Q2459" s="38">
        <f t="shared" si="266"/>
        <v>0</v>
      </c>
      <c r="R2459" s="38">
        <f t="shared" si="266"/>
        <v>0</v>
      </c>
      <c r="S2459" s="38">
        <f t="shared" si="266"/>
        <v>0</v>
      </c>
      <c r="T2459" s="38">
        <f t="shared" si="266"/>
        <v>0</v>
      </c>
      <c r="U2459" s="38">
        <f t="shared" si="267"/>
        <v>0</v>
      </c>
      <c r="V2459" s="38">
        <f t="shared" si="267"/>
        <v>0</v>
      </c>
      <c r="W2459" s="38">
        <f t="shared" si="267"/>
        <v>0</v>
      </c>
      <c r="X2459" s="38">
        <f t="shared" si="268"/>
        <v>0</v>
      </c>
      <c r="Y2459" s="38">
        <f t="shared" si="268"/>
        <v>0</v>
      </c>
      <c r="Z2459" s="38">
        <f t="shared" si="268"/>
        <v>0</v>
      </c>
      <c r="AA2459" s="38">
        <f t="shared" si="268"/>
        <v>0</v>
      </c>
      <c r="AB2459" s="38">
        <f t="shared" si="269"/>
        <v>0</v>
      </c>
      <c r="AC2459" s="38">
        <f t="shared" si="270"/>
        <v>0</v>
      </c>
      <c r="AD2459" s="38" t="str">
        <f t="shared" si="271"/>
        <v>000000000000</v>
      </c>
    </row>
    <row r="2460" spans="1:30">
      <c r="A2460" s="9" t="str">
        <f>IF('DATA ACCURATE'!A2463&lt;&gt;"",'DATA ACCURATE'!A2463,"")</f>
        <v/>
      </c>
      <c r="B2460" s="9" t="str">
        <f>IF('DATA ACCURATE'!D2463&lt;&gt;"",'DATA ACCURATE'!D2463,"")</f>
        <v/>
      </c>
      <c r="C2460" s="38" t="str">
        <f>IF($AD2460="000000000000","",INDEX(DATABASE!$W$12:$W$71,MATCH($AD2460,DATABASE!$V$12:$V$71,0)))</f>
        <v/>
      </c>
      <c r="D2460" s="34" t="str">
        <f>IF(C2460="","",IF(E2460="",INDEX(DATABASE!$AF$13:$AF$62,MATCH($C2460,DATABASE!$AC$13:$AC$62,0)),IF(E2460="2x D11",INDEX(DATABASE!$AF$13:$AF$62,MATCH($C2460,DATABASE!$AC$13:$AC$62,0))+2*DATABASE!$AF$62,IF(E2460="3x D11",INDEX(DATABASE!$AF$13:$AF$62,MATCH($C2460,DATABASE!$AC$13:$AC$62,0))+3*DATABASE!$AF$62,""))))</f>
        <v/>
      </c>
      <c r="E2460" s="38" t="str">
        <f>IF(AND($K2460="Y",$G2460&lt;&gt;"UNYIL",$F2460&lt;DATABASE!$O$8),"2x D11",IF(AND($K2460="Y",$G2460&lt;&gt;"UNYIL",$F2460&gt;=DATABASE!$O$8),"3x D11",""))</f>
        <v/>
      </c>
      <c r="F2460" s="9" t="str">
        <f>IF('DATA ACCURATE'!N2463&lt;&gt;"",'DATA ACCURATE'!N2463,"")</f>
        <v/>
      </c>
      <c r="G2460" t="str">
        <f>IF(F2460="","",IF(F2460&lt;=DATABASE!$I$8,"UNYIL",IF(F2460&lt;=DATABASE!$J$8,"KECIL",IF(F2460&lt;DATABASE!$K$8,"TANGGUNG",IF(F2460&gt;=DATABASE!$K$8,"BESAR","")))))</f>
        <v/>
      </c>
      <c r="H2460" s="16" t="str">
        <f>IF('DATA ACCURATE'!J2463&lt;&gt;"",'DATA ACCURATE'!J2463,"")</f>
        <v/>
      </c>
      <c r="I2460" s="35" t="str">
        <f>IF(B2460&lt;&gt;"",IFERROR(VLOOKUP(B2460,'DATA TIMBANGAN'!G:M,7,FALSE),VLOOKUP(B2460,'DATA TIMBANGAN'!G:M,7)),"")</f>
        <v/>
      </c>
      <c r="J2460" s="25" t="str">
        <f>IF(H2460&lt;&gt;"",IFERROR(INDEX(DATABASE!$Z$19:$Z$38,MATCH(DATEVALUE(H2460),DATABASE!$AA$19:$AA$38,0)),INDEX(DATABASE!$Z$12:$Z$18,MATCH(WEEKDAY(H2460,2),DATABASE!$AA$12:$AA$18,0))),"")</f>
        <v/>
      </c>
      <c r="K2460" s="25" t="str">
        <f>IF('DATA ACCURATE'!V2463&lt;&gt;"",'DATA ACCURATE'!V2463,"")</f>
        <v/>
      </c>
      <c r="L2460" s="80" t="str">
        <f>IF($H2460="","",IF(OR($J2460="LIBUR",AND($L2459="LIBUR",$O2459=$O2460)),"LIBUR",IF(AND(OR($L2459="LUAR JAM KERJA 1",$L2459="LUAR JAM KERJA 2"),OR(OR(AND($H2459=$H2460,AND(OR($I2460&gt;DATABASE!$J$3,$I2460&lt;DATABASE!$J$6),((DATEVALUE($H2460)+$I2460)-(DATEVALUE($H2459)+$I2459))&lt;DATABASE!$J$6)),AND($H2459=$H2460,$O2459=$O2460,OR($I2460&gt;DATABASE!$J$6,$I2460&lt;DATABASE!$J$3))),AND(($H2460-$H2459)=1,OR($I2460&lt;DATABASE!$I$6,((DATEVALUE($H2460)+$I2460)-(DATEVALUE($H2459)+$I2459))&lt;DATABASE!$J$6))),$A2460=$A2459),"LUAR JAM KERJA 2",IF(AND(OR(WEEKDAY($H2460,2)=1,WEEKDAY($H2460,2)=2,WEEKDAY($H2460,2)=3,WEEKDAY($H2460,2)=4,WEEKDAY($H2460,2)=5),$I2460&lt;=DATABASE!$J$3,$I2460&gt;=DATABASE!$I$3),"JAM KERJA",IF(AND(WEEKDAY($H2460,2)=6,$I2460&lt;=DATABASE!$J$4,$I2460&gt;=DATABASE!$I$4),"JAM KERJA","LUAR JAM KERJA 1")))))</f>
        <v/>
      </c>
      <c r="M2460" s="33" t="str">
        <f>IF('DATA ACCURATE'!T2463&lt;&gt;"",IF('DATA ACCURATE'!T2463&gt;100,'DATA ACCURATE'!T2463/10,'DATA ACCURATE'!T2463),"")</f>
        <v/>
      </c>
      <c r="N2460" t="str">
        <f>IF(M2460="","",IF(M2460&lt;=DATABASE!$I$9,"LOKAL",IF(M2460&lt;DATABASE!$J$9,"LUAR KOTA 1",IF($M2460&gt;=DATABASE!$J$9,"LUAR KOTA 2",""))))</f>
        <v/>
      </c>
      <c r="O2460" s="38" t="str">
        <f>IF('DATA ACCURATE'!L2463&lt;&gt;"",'DATA ACCURATE'!L2463,"")</f>
        <v/>
      </c>
      <c r="Q2460" s="38">
        <f t="shared" si="266"/>
        <v>0</v>
      </c>
      <c r="R2460" s="38">
        <f t="shared" si="266"/>
        <v>0</v>
      </c>
      <c r="S2460" s="38">
        <f t="shared" si="266"/>
        <v>0</v>
      </c>
      <c r="T2460" s="38">
        <f t="shared" si="266"/>
        <v>0</v>
      </c>
      <c r="U2460" s="38">
        <f t="shared" si="267"/>
        <v>0</v>
      </c>
      <c r="V2460" s="38">
        <f t="shared" si="267"/>
        <v>0</v>
      </c>
      <c r="W2460" s="38">
        <f t="shared" si="267"/>
        <v>0</v>
      </c>
      <c r="X2460" s="38">
        <f t="shared" si="268"/>
        <v>0</v>
      </c>
      <c r="Y2460" s="38">
        <f t="shared" si="268"/>
        <v>0</v>
      </c>
      <c r="Z2460" s="38">
        <f t="shared" si="268"/>
        <v>0</v>
      </c>
      <c r="AA2460" s="38">
        <f t="shared" si="268"/>
        <v>0</v>
      </c>
      <c r="AB2460" s="38">
        <f t="shared" si="269"/>
        <v>0</v>
      </c>
      <c r="AC2460" s="38">
        <f t="shared" si="270"/>
        <v>0</v>
      </c>
      <c r="AD2460" s="38" t="str">
        <f t="shared" si="271"/>
        <v>000000000000</v>
      </c>
    </row>
    <row r="2461" spans="1:30">
      <c r="A2461" s="9" t="str">
        <f>IF('DATA ACCURATE'!A2464&lt;&gt;"",'DATA ACCURATE'!A2464,"")</f>
        <v/>
      </c>
      <c r="B2461" s="9" t="str">
        <f>IF('DATA ACCURATE'!D2464&lt;&gt;"",'DATA ACCURATE'!D2464,"")</f>
        <v/>
      </c>
      <c r="C2461" s="38" t="str">
        <f>IF($AD2461="000000000000","",INDEX(DATABASE!$W$12:$W$71,MATCH($AD2461,DATABASE!$V$12:$V$71,0)))</f>
        <v/>
      </c>
      <c r="D2461" s="34" t="str">
        <f>IF(C2461="","",IF(E2461="",INDEX(DATABASE!$AF$13:$AF$62,MATCH($C2461,DATABASE!$AC$13:$AC$62,0)),IF(E2461="2x D11",INDEX(DATABASE!$AF$13:$AF$62,MATCH($C2461,DATABASE!$AC$13:$AC$62,0))+2*DATABASE!$AF$62,IF(E2461="3x D11",INDEX(DATABASE!$AF$13:$AF$62,MATCH($C2461,DATABASE!$AC$13:$AC$62,0))+3*DATABASE!$AF$62,""))))</f>
        <v/>
      </c>
      <c r="E2461" s="38" t="str">
        <f>IF(AND($K2461="Y",$G2461&lt;&gt;"UNYIL",$F2461&lt;DATABASE!$O$8),"2x D11",IF(AND($K2461="Y",$G2461&lt;&gt;"UNYIL",$F2461&gt;=DATABASE!$O$8),"3x D11",""))</f>
        <v/>
      </c>
      <c r="F2461" s="9" t="str">
        <f>IF('DATA ACCURATE'!N2464&lt;&gt;"",'DATA ACCURATE'!N2464,"")</f>
        <v/>
      </c>
      <c r="G2461" t="str">
        <f>IF(F2461="","",IF(F2461&lt;=DATABASE!$I$8,"UNYIL",IF(F2461&lt;=DATABASE!$J$8,"KECIL",IF(F2461&lt;DATABASE!$K$8,"TANGGUNG",IF(F2461&gt;=DATABASE!$K$8,"BESAR","")))))</f>
        <v/>
      </c>
      <c r="H2461" s="16" t="str">
        <f>IF('DATA ACCURATE'!J2464&lt;&gt;"",'DATA ACCURATE'!J2464,"")</f>
        <v/>
      </c>
      <c r="I2461" s="35" t="str">
        <f>IF(B2461&lt;&gt;"",IFERROR(VLOOKUP(B2461,'DATA TIMBANGAN'!G:M,7,FALSE),VLOOKUP(B2461,'DATA TIMBANGAN'!G:M,7)),"")</f>
        <v/>
      </c>
      <c r="J2461" s="25" t="str">
        <f>IF(H2461&lt;&gt;"",IFERROR(INDEX(DATABASE!$Z$19:$Z$38,MATCH(DATEVALUE(H2461),DATABASE!$AA$19:$AA$38,0)),INDEX(DATABASE!$Z$12:$Z$18,MATCH(WEEKDAY(H2461,2),DATABASE!$AA$12:$AA$18,0))),"")</f>
        <v/>
      </c>
      <c r="K2461" s="25" t="str">
        <f>IF('DATA ACCURATE'!V2464&lt;&gt;"",'DATA ACCURATE'!V2464,"")</f>
        <v/>
      </c>
      <c r="L2461" s="80" t="str">
        <f>IF($H2461="","",IF(OR($J2461="LIBUR",AND($L2460="LIBUR",$O2460=$O2461)),"LIBUR",IF(AND(OR($L2460="LUAR JAM KERJA 1",$L2460="LUAR JAM KERJA 2"),OR(OR(AND($H2460=$H2461,AND(OR($I2461&gt;DATABASE!$J$3,$I2461&lt;DATABASE!$J$6),((DATEVALUE($H2461)+$I2461)-(DATEVALUE($H2460)+$I2460))&lt;DATABASE!$J$6)),AND($H2460=$H2461,$O2460=$O2461,OR($I2461&gt;DATABASE!$J$6,$I2461&lt;DATABASE!$J$3))),AND(($H2461-$H2460)=1,OR($I2461&lt;DATABASE!$I$6,((DATEVALUE($H2461)+$I2461)-(DATEVALUE($H2460)+$I2460))&lt;DATABASE!$J$6))),$A2461=$A2460),"LUAR JAM KERJA 2",IF(AND(OR(WEEKDAY($H2461,2)=1,WEEKDAY($H2461,2)=2,WEEKDAY($H2461,2)=3,WEEKDAY($H2461,2)=4,WEEKDAY($H2461,2)=5),$I2461&lt;=DATABASE!$J$3,$I2461&gt;=DATABASE!$I$3),"JAM KERJA",IF(AND(WEEKDAY($H2461,2)=6,$I2461&lt;=DATABASE!$J$4,$I2461&gt;=DATABASE!$I$4),"JAM KERJA","LUAR JAM KERJA 1")))))</f>
        <v/>
      </c>
      <c r="M2461" s="33" t="str">
        <f>IF('DATA ACCURATE'!T2464&lt;&gt;"",IF('DATA ACCURATE'!T2464&gt;100,'DATA ACCURATE'!T2464/10,'DATA ACCURATE'!T2464),"")</f>
        <v/>
      </c>
      <c r="N2461" t="str">
        <f>IF(M2461="","",IF(M2461&lt;=DATABASE!$I$9,"LOKAL",IF(M2461&lt;DATABASE!$J$9,"LUAR KOTA 1",IF($M2461&gt;=DATABASE!$J$9,"LUAR KOTA 2",""))))</f>
        <v/>
      </c>
      <c r="O2461" s="38" t="str">
        <f>IF('DATA ACCURATE'!L2464&lt;&gt;"",'DATA ACCURATE'!L2464,"")</f>
        <v/>
      </c>
      <c r="Q2461" s="38">
        <f t="shared" si="266"/>
        <v>0</v>
      </c>
      <c r="R2461" s="38">
        <f t="shared" si="266"/>
        <v>0</v>
      </c>
      <c r="S2461" s="38">
        <f t="shared" si="266"/>
        <v>0</v>
      </c>
      <c r="T2461" s="38">
        <f t="shared" si="266"/>
        <v>0</v>
      </c>
      <c r="U2461" s="38">
        <f t="shared" si="267"/>
        <v>0</v>
      </c>
      <c r="V2461" s="38">
        <f t="shared" si="267"/>
        <v>0</v>
      </c>
      <c r="W2461" s="38">
        <f t="shared" si="267"/>
        <v>0</v>
      </c>
      <c r="X2461" s="38">
        <f t="shared" si="268"/>
        <v>0</v>
      </c>
      <c r="Y2461" s="38">
        <f t="shared" si="268"/>
        <v>0</v>
      </c>
      <c r="Z2461" s="38">
        <f t="shared" si="268"/>
        <v>0</v>
      </c>
      <c r="AA2461" s="38">
        <f t="shared" si="268"/>
        <v>0</v>
      </c>
      <c r="AB2461" s="38">
        <f t="shared" si="269"/>
        <v>0</v>
      </c>
      <c r="AC2461" s="38">
        <f t="shared" si="270"/>
        <v>0</v>
      </c>
      <c r="AD2461" s="38" t="str">
        <f t="shared" si="271"/>
        <v>000000000000</v>
      </c>
    </row>
    <row r="2462" spans="1:30">
      <c r="A2462" s="9" t="str">
        <f>IF('DATA ACCURATE'!A2465&lt;&gt;"",'DATA ACCURATE'!A2465,"")</f>
        <v/>
      </c>
      <c r="B2462" s="9" t="str">
        <f>IF('DATA ACCURATE'!D2465&lt;&gt;"",'DATA ACCURATE'!D2465,"")</f>
        <v/>
      </c>
      <c r="C2462" s="38" t="str">
        <f>IF($AD2462="000000000000","",INDEX(DATABASE!$W$12:$W$71,MATCH($AD2462,DATABASE!$V$12:$V$71,0)))</f>
        <v/>
      </c>
      <c r="D2462" s="34" t="str">
        <f>IF(C2462="","",IF(E2462="",INDEX(DATABASE!$AF$13:$AF$62,MATCH($C2462,DATABASE!$AC$13:$AC$62,0)),IF(E2462="2x D11",INDEX(DATABASE!$AF$13:$AF$62,MATCH($C2462,DATABASE!$AC$13:$AC$62,0))+2*DATABASE!$AF$62,IF(E2462="3x D11",INDEX(DATABASE!$AF$13:$AF$62,MATCH($C2462,DATABASE!$AC$13:$AC$62,0))+3*DATABASE!$AF$62,""))))</f>
        <v/>
      </c>
      <c r="E2462" s="38" t="str">
        <f>IF(AND($K2462="Y",$G2462&lt;&gt;"UNYIL",$F2462&lt;DATABASE!$O$8),"2x D11",IF(AND($K2462="Y",$G2462&lt;&gt;"UNYIL",$F2462&gt;=DATABASE!$O$8),"3x D11",""))</f>
        <v/>
      </c>
      <c r="F2462" s="9" t="str">
        <f>IF('DATA ACCURATE'!N2465&lt;&gt;"",'DATA ACCURATE'!N2465,"")</f>
        <v/>
      </c>
      <c r="G2462" t="str">
        <f>IF(F2462="","",IF(F2462&lt;=DATABASE!$I$8,"UNYIL",IF(F2462&lt;=DATABASE!$J$8,"KECIL",IF(F2462&lt;DATABASE!$K$8,"TANGGUNG",IF(F2462&gt;=DATABASE!$K$8,"BESAR","")))))</f>
        <v/>
      </c>
      <c r="H2462" s="16" t="str">
        <f>IF('DATA ACCURATE'!J2465&lt;&gt;"",'DATA ACCURATE'!J2465,"")</f>
        <v/>
      </c>
      <c r="I2462" s="35" t="str">
        <f>IF(B2462&lt;&gt;"",IFERROR(VLOOKUP(B2462,'DATA TIMBANGAN'!G:M,7,FALSE),VLOOKUP(B2462,'DATA TIMBANGAN'!G:M,7)),"")</f>
        <v/>
      </c>
      <c r="J2462" s="25" t="str">
        <f>IF(H2462&lt;&gt;"",IFERROR(INDEX(DATABASE!$Z$19:$Z$38,MATCH(DATEVALUE(H2462),DATABASE!$AA$19:$AA$38,0)),INDEX(DATABASE!$Z$12:$Z$18,MATCH(WEEKDAY(H2462,2),DATABASE!$AA$12:$AA$18,0))),"")</f>
        <v/>
      </c>
      <c r="K2462" s="25" t="str">
        <f>IF('DATA ACCURATE'!V2465&lt;&gt;"",'DATA ACCURATE'!V2465,"")</f>
        <v/>
      </c>
      <c r="L2462" s="80" t="str">
        <f>IF($H2462="","",IF(OR($J2462="LIBUR",AND($L2461="LIBUR",$O2461=$O2462)),"LIBUR",IF(AND(OR($L2461="LUAR JAM KERJA 1",$L2461="LUAR JAM KERJA 2"),OR(OR(AND($H2461=$H2462,AND(OR($I2462&gt;DATABASE!$J$3,$I2462&lt;DATABASE!$J$6),((DATEVALUE($H2462)+$I2462)-(DATEVALUE($H2461)+$I2461))&lt;DATABASE!$J$6)),AND($H2461=$H2462,$O2461=$O2462,OR($I2462&gt;DATABASE!$J$6,$I2462&lt;DATABASE!$J$3))),AND(($H2462-$H2461)=1,OR($I2462&lt;DATABASE!$I$6,((DATEVALUE($H2462)+$I2462)-(DATEVALUE($H2461)+$I2461))&lt;DATABASE!$J$6))),$A2462=$A2461),"LUAR JAM KERJA 2",IF(AND(OR(WEEKDAY($H2462,2)=1,WEEKDAY($H2462,2)=2,WEEKDAY($H2462,2)=3,WEEKDAY($H2462,2)=4,WEEKDAY($H2462,2)=5),$I2462&lt;=DATABASE!$J$3,$I2462&gt;=DATABASE!$I$3),"JAM KERJA",IF(AND(WEEKDAY($H2462,2)=6,$I2462&lt;=DATABASE!$J$4,$I2462&gt;=DATABASE!$I$4),"JAM KERJA","LUAR JAM KERJA 1")))))</f>
        <v/>
      </c>
      <c r="M2462" s="33" t="str">
        <f>IF('DATA ACCURATE'!T2465&lt;&gt;"",IF('DATA ACCURATE'!T2465&gt;100,'DATA ACCURATE'!T2465/10,'DATA ACCURATE'!T2465),"")</f>
        <v/>
      </c>
      <c r="N2462" t="str">
        <f>IF(M2462="","",IF(M2462&lt;=DATABASE!$I$9,"LOKAL",IF(M2462&lt;DATABASE!$J$9,"LUAR KOTA 1",IF($M2462&gt;=DATABASE!$J$9,"LUAR KOTA 2",""))))</f>
        <v/>
      </c>
      <c r="O2462" s="38" t="str">
        <f>IF('DATA ACCURATE'!L2465&lt;&gt;"",'DATA ACCURATE'!L2465,"")</f>
        <v/>
      </c>
      <c r="Q2462" s="38">
        <f t="shared" si="266"/>
        <v>0</v>
      </c>
      <c r="R2462" s="38">
        <f t="shared" si="266"/>
        <v>0</v>
      </c>
      <c r="S2462" s="38">
        <f t="shared" si="266"/>
        <v>0</v>
      </c>
      <c r="T2462" s="38">
        <f t="shared" si="266"/>
        <v>0</v>
      </c>
      <c r="U2462" s="38">
        <f t="shared" si="267"/>
        <v>0</v>
      </c>
      <c r="V2462" s="38">
        <f t="shared" si="267"/>
        <v>0</v>
      </c>
      <c r="W2462" s="38">
        <f t="shared" si="267"/>
        <v>0</v>
      </c>
      <c r="X2462" s="38">
        <f t="shared" si="268"/>
        <v>0</v>
      </c>
      <c r="Y2462" s="38">
        <f t="shared" si="268"/>
        <v>0</v>
      </c>
      <c r="Z2462" s="38">
        <f t="shared" si="268"/>
        <v>0</v>
      </c>
      <c r="AA2462" s="38">
        <f t="shared" si="268"/>
        <v>0</v>
      </c>
      <c r="AB2462" s="38">
        <f t="shared" si="269"/>
        <v>0</v>
      </c>
      <c r="AC2462" s="38">
        <f t="shared" si="270"/>
        <v>0</v>
      </c>
      <c r="AD2462" s="38" t="str">
        <f t="shared" si="271"/>
        <v>000000000000</v>
      </c>
    </row>
    <row r="2463" spans="1:30">
      <c r="A2463" s="9" t="str">
        <f>IF('DATA ACCURATE'!A2466&lt;&gt;"",'DATA ACCURATE'!A2466,"")</f>
        <v/>
      </c>
      <c r="B2463" s="9" t="str">
        <f>IF('DATA ACCURATE'!D2466&lt;&gt;"",'DATA ACCURATE'!D2466,"")</f>
        <v/>
      </c>
      <c r="C2463" s="38" t="str">
        <f>IF($AD2463="000000000000","",INDEX(DATABASE!$W$12:$W$71,MATCH($AD2463,DATABASE!$V$12:$V$71,0)))</f>
        <v/>
      </c>
      <c r="D2463" s="34" t="str">
        <f>IF(C2463="","",IF(E2463="",INDEX(DATABASE!$AF$13:$AF$62,MATCH($C2463,DATABASE!$AC$13:$AC$62,0)),IF(E2463="2x D11",INDEX(DATABASE!$AF$13:$AF$62,MATCH($C2463,DATABASE!$AC$13:$AC$62,0))+2*DATABASE!$AF$62,IF(E2463="3x D11",INDEX(DATABASE!$AF$13:$AF$62,MATCH($C2463,DATABASE!$AC$13:$AC$62,0))+3*DATABASE!$AF$62,""))))</f>
        <v/>
      </c>
      <c r="E2463" s="38" t="str">
        <f>IF(AND($K2463="Y",$G2463&lt;&gt;"UNYIL",$F2463&lt;DATABASE!$O$8),"2x D11",IF(AND($K2463="Y",$G2463&lt;&gt;"UNYIL",$F2463&gt;=DATABASE!$O$8),"3x D11",""))</f>
        <v/>
      </c>
      <c r="F2463" s="9" t="str">
        <f>IF('DATA ACCURATE'!N2466&lt;&gt;"",'DATA ACCURATE'!N2466,"")</f>
        <v/>
      </c>
      <c r="G2463" t="str">
        <f>IF(F2463="","",IF(F2463&lt;=DATABASE!$I$8,"UNYIL",IF(F2463&lt;=DATABASE!$J$8,"KECIL",IF(F2463&lt;DATABASE!$K$8,"TANGGUNG",IF(F2463&gt;=DATABASE!$K$8,"BESAR","")))))</f>
        <v/>
      </c>
      <c r="H2463" s="16" t="str">
        <f>IF('DATA ACCURATE'!J2466&lt;&gt;"",'DATA ACCURATE'!J2466,"")</f>
        <v/>
      </c>
      <c r="I2463" s="35" t="str">
        <f>IF(B2463&lt;&gt;"",IFERROR(VLOOKUP(B2463,'DATA TIMBANGAN'!G:M,7,FALSE),VLOOKUP(B2463,'DATA TIMBANGAN'!G:M,7)),"")</f>
        <v/>
      </c>
      <c r="J2463" s="25" t="str">
        <f>IF(H2463&lt;&gt;"",IFERROR(INDEX(DATABASE!$Z$19:$Z$38,MATCH(DATEVALUE(H2463),DATABASE!$AA$19:$AA$38,0)),INDEX(DATABASE!$Z$12:$Z$18,MATCH(WEEKDAY(H2463,2),DATABASE!$AA$12:$AA$18,0))),"")</f>
        <v/>
      </c>
      <c r="K2463" s="25" t="str">
        <f>IF('DATA ACCURATE'!V2466&lt;&gt;"",'DATA ACCURATE'!V2466,"")</f>
        <v/>
      </c>
      <c r="L2463" s="80" t="str">
        <f>IF($H2463="","",IF(OR($J2463="LIBUR",AND($L2462="LIBUR",$O2462=$O2463)),"LIBUR",IF(AND(OR($L2462="LUAR JAM KERJA 1",$L2462="LUAR JAM KERJA 2"),OR(OR(AND($H2462=$H2463,AND(OR($I2463&gt;DATABASE!$J$3,$I2463&lt;DATABASE!$J$6),((DATEVALUE($H2463)+$I2463)-(DATEVALUE($H2462)+$I2462))&lt;DATABASE!$J$6)),AND($H2462=$H2463,$O2462=$O2463,OR($I2463&gt;DATABASE!$J$6,$I2463&lt;DATABASE!$J$3))),AND(($H2463-$H2462)=1,OR($I2463&lt;DATABASE!$I$6,((DATEVALUE($H2463)+$I2463)-(DATEVALUE($H2462)+$I2462))&lt;DATABASE!$J$6))),$A2463=$A2462),"LUAR JAM KERJA 2",IF(AND(OR(WEEKDAY($H2463,2)=1,WEEKDAY($H2463,2)=2,WEEKDAY($H2463,2)=3,WEEKDAY($H2463,2)=4,WEEKDAY($H2463,2)=5),$I2463&lt;=DATABASE!$J$3,$I2463&gt;=DATABASE!$I$3),"JAM KERJA",IF(AND(WEEKDAY($H2463,2)=6,$I2463&lt;=DATABASE!$J$4,$I2463&gt;=DATABASE!$I$4),"JAM KERJA","LUAR JAM KERJA 1")))))</f>
        <v/>
      </c>
      <c r="M2463" s="33" t="str">
        <f>IF('DATA ACCURATE'!T2466&lt;&gt;"",IF('DATA ACCURATE'!T2466&gt;100,'DATA ACCURATE'!T2466/10,'DATA ACCURATE'!T2466),"")</f>
        <v/>
      </c>
      <c r="N2463" t="str">
        <f>IF(M2463="","",IF(M2463&lt;=DATABASE!$I$9,"LOKAL",IF(M2463&lt;DATABASE!$J$9,"LUAR KOTA 1",IF($M2463&gt;=DATABASE!$J$9,"LUAR KOTA 2",""))))</f>
        <v/>
      </c>
      <c r="O2463" s="38" t="str">
        <f>IF('DATA ACCURATE'!L2466&lt;&gt;"",'DATA ACCURATE'!L2466,"")</f>
        <v/>
      </c>
      <c r="Q2463" s="38">
        <f t="shared" si="266"/>
        <v>0</v>
      </c>
      <c r="R2463" s="38">
        <f t="shared" si="266"/>
        <v>0</v>
      </c>
      <c r="S2463" s="38">
        <f t="shared" si="266"/>
        <v>0</v>
      </c>
      <c r="T2463" s="38">
        <f t="shared" si="266"/>
        <v>0</v>
      </c>
      <c r="U2463" s="38">
        <f t="shared" si="267"/>
        <v>0</v>
      </c>
      <c r="V2463" s="38">
        <f t="shared" si="267"/>
        <v>0</v>
      </c>
      <c r="W2463" s="38">
        <f t="shared" si="267"/>
        <v>0</v>
      </c>
      <c r="X2463" s="38">
        <f t="shared" si="268"/>
        <v>0</v>
      </c>
      <c r="Y2463" s="38">
        <f t="shared" si="268"/>
        <v>0</v>
      </c>
      <c r="Z2463" s="38">
        <f t="shared" si="268"/>
        <v>0</v>
      </c>
      <c r="AA2463" s="38">
        <f t="shared" si="268"/>
        <v>0</v>
      </c>
      <c r="AB2463" s="38">
        <f t="shared" si="269"/>
        <v>0</v>
      </c>
      <c r="AC2463" s="38">
        <f t="shared" si="270"/>
        <v>0</v>
      </c>
      <c r="AD2463" s="38" t="str">
        <f t="shared" si="271"/>
        <v>000000000000</v>
      </c>
    </row>
    <row r="2464" spans="1:30">
      <c r="A2464" s="9" t="str">
        <f>IF('DATA ACCURATE'!A2467&lt;&gt;"",'DATA ACCURATE'!A2467,"")</f>
        <v/>
      </c>
      <c r="B2464" s="9" t="str">
        <f>IF('DATA ACCURATE'!D2467&lt;&gt;"",'DATA ACCURATE'!D2467,"")</f>
        <v/>
      </c>
      <c r="C2464" s="38" t="str">
        <f>IF($AD2464="000000000000","",INDEX(DATABASE!$W$12:$W$71,MATCH($AD2464,DATABASE!$V$12:$V$71,0)))</f>
        <v/>
      </c>
      <c r="D2464" s="34" t="str">
        <f>IF(C2464="","",IF(E2464="",INDEX(DATABASE!$AF$13:$AF$62,MATCH($C2464,DATABASE!$AC$13:$AC$62,0)),IF(E2464="2x D11",INDEX(DATABASE!$AF$13:$AF$62,MATCH($C2464,DATABASE!$AC$13:$AC$62,0))+2*DATABASE!$AF$62,IF(E2464="3x D11",INDEX(DATABASE!$AF$13:$AF$62,MATCH($C2464,DATABASE!$AC$13:$AC$62,0))+3*DATABASE!$AF$62,""))))</f>
        <v/>
      </c>
      <c r="E2464" s="38" t="str">
        <f>IF(AND($K2464="Y",$G2464&lt;&gt;"UNYIL",$F2464&lt;DATABASE!$O$8),"2x D11",IF(AND($K2464="Y",$G2464&lt;&gt;"UNYIL",$F2464&gt;=DATABASE!$O$8),"3x D11",""))</f>
        <v/>
      </c>
      <c r="F2464" s="9" t="str">
        <f>IF('DATA ACCURATE'!N2467&lt;&gt;"",'DATA ACCURATE'!N2467,"")</f>
        <v/>
      </c>
      <c r="G2464" t="str">
        <f>IF(F2464="","",IF(F2464&lt;=DATABASE!$I$8,"UNYIL",IF(F2464&lt;=DATABASE!$J$8,"KECIL",IF(F2464&lt;DATABASE!$K$8,"TANGGUNG",IF(F2464&gt;=DATABASE!$K$8,"BESAR","")))))</f>
        <v/>
      </c>
      <c r="H2464" s="16" t="str">
        <f>IF('DATA ACCURATE'!J2467&lt;&gt;"",'DATA ACCURATE'!J2467,"")</f>
        <v/>
      </c>
      <c r="I2464" s="35" t="str">
        <f>IF(B2464&lt;&gt;"",IFERROR(VLOOKUP(B2464,'DATA TIMBANGAN'!G:M,7,FALSE),VLOOKUP(B2464,'DATA TIMBANGAN'!G:M,7)),"")</f>
        <v/>
      </c>
      <c r="J2464" s="25" t="str">
        <f>IF(H2464&lt;&gt;"",IFERROR(INDEX(DATABASE!$Z$19:$Z$38,MATCH(DATEVALUE(H2464),DATABASE!$AA$19:$AA$38,0)),INDEX(DATABASE!$Z$12:$Z$18,MATCH(WEEKDAY(H2464,2),DATABASE!$AA$12:$AA$18,0))),"")</f>
        <v/>
      </c>
      <c r="K2464" s="25" t="str">
        <f>IF('DATA ACCURATE'!V2467&lt;&gt;"",'DATA ACCURATE'!V2467,"")</f>
        <v/>
      </c>
      <c r="L2464" s="80" t="str">
        <f>IF($H2464="","",IF(OR($J2464="LIBUR",AND($L2463="LIBUR",$O2463=$O2464)),"LIBUR",IF(AND(OR($L2463="LUAR JAM KERJA 1",$L2463="LUAR JAM KERJA 2"),OR(OR(AND($H2463=$H2464,AND(OR($I2464&gt;DATABASE!$J$3,$I2464&lt;DATABASE!$J$6),((DATEVALUE($H2464)+$I2464)-(DATEVALUE($H2463)+$I2463))&lt;DATABASE!$J$6)),AND($H2463=$H2464,$O2463=$O2464,OR($I2464&gt;DATABASE!$J$6,$I2464&lt;DATABASE!$J$3))),AND(($H2464-$H2463)=1,OR($I2464&lt;DATABASE!$I$6,((DATEVALUE($H2464)+$I2464)-(DATEVALUE($H2463)+$I2463))&lt;DATABASE!$J$6))),$A2464=$A2463),"LUAR JAM KERJA 2",IF(AND(OR(WEEKDAY($H2464,2)=1,WEEKDAY($H2464,2)=2,WEEKDAY($H2464,2)=3,WEEKDAY($H2464,2)=4,WEEKDAY($H2464,2)=5),$I2464&lt;=DATABASE!$J$3,$I2464&gt;=DATABASE!$I$3),"JAM KERJA",IF(AND(WEEKDAY($H2464,2)=6,$I2464&lt;=DATABASE!$J$4,$I2464&gt;=DATABASE!$I$4),"JAM KERJA","LUAR JAM KERJA 1")))))</f>
        <v/>
      </c>
      <c r="M2464" s="33" t="str">
        <f>IF('DATA ACCURATE'!T2467&lt;&gt;"",IF('DATA ACCURATE'!T2467&gt;100,'DATA ACCURATE'!T2467/10,'DATA ACCURATE'!T2467),"")</f>
        <v/>
      </c>
      <c r="N2464" t="str">
        <f>IF(M2464="","",IF(M2464&lt;=DATABASE!$I$9,"LOKAL",IF(M2464&lt;DATABASE!$J$9,"LUAR KOTA 1",IF($M2464&gt;=DATABASE!$J$9,"LUAR KOTA 2",""))))</f>
        <v/>
      </c>
      <c r="O2464" s="38" t="str">
        <f>IF('DATA ACCURATE'!L2467&lt;&gt;"",'DATA ACCURATE'!L2467,"")</f>
        <v/>
      </c>
      <c r="Q2464" s="38">
        <f t="shared" si="266"/>
        <v>0</v>
      </c>
      <c r="R2464" s="38">
        <f t="shared" si="266"/>
        <v>0</v>
      </c>
      <c r="S2464" s="38">
        <f t="shared" si="266"/>
        <v>0</v>
      </c>
      <c r="T2464" s="38">
        <f t="shared" si="266"/>
        <v>0</v>
      </c>
      <c r="U2464" s="38">
        <f t="shared" si="267"/>
        <v>0</v>
      </c>
      <c r="V2464" s="38">
        <f t="shared" si="267"/>
        <v>0</v>
      </c>
      <c r="W2464" s="38">
        <f t="shared" si="267"/>
        <v>0</v>
      </c>
      <c r="X2464" s="38">
        <f t="shared" si="268"/>
        <v>0</v>
      </c>
      <c r="Y2464" s="38">
        <f t="shared" si="268"/>
        <v>0</v>
      </c>
      <c r="Z2464" s="38">
        <f t="shared" si="268"/>
        <v>0</v>
      </c>
      <c r="AA2464" s="38">
        <f t="shared" si="268"/>
        <v>0</v>
      </c>
      <c r="AB2464" s="38">
        <f t="shared" si="269"/>
        <v>0</v>
      </c>
      <c r="AC2464" s="38">
        <f t="shared" si="270"/>
        <v>0</v>
      </c>
      <c r="AD2464" s="38" t="str">
        <f t="shared" si="271"/>
        <v>000000000000</v>
      </c>
    </row>
    <row r="2465" spans="1:30">
      <c r="A2465" s="9" t="str">
        <f>IF('DATA ACCURATE'!A2468&lt;&gt;"",'DATA ACCURATE'!A2468,"")</f>
        <v/>
      </c>
      <c r="B2465" s="9" t="str">
        <f>IF('DATA ACCURATE'!D2468&lt;&gt;"",'DATA ACCURATE'!D2468,"")</f>
        <v/>
      </c>
      <c r="C2465" s="38" t="str">
        <f>IF($AD2465="000000000000","",INDEX(DATABASE!$W$12:$W$71,MATCH($AD2465,DATABASE!$V$12:$V$71,0)))</f>
        <v/>
      </c>
      <c r="D2465" s="34" t="str">
        <f>IF(C2465="","",IF(E2465="",INDEX(DATABASE!$AF$13:$AF$62,MATCH($C2465,DATABASE!$AC$13:$AC$62,0)),IF(E2465="2x D11",INDEX(DATABASE!$AF$13:$AF$62,MATCH($C2465,DATABASE!$AC$13:$AC$62,0))+2*DATABASE!$AF$62,IF(E2465="3x D11",INDEX(DATABASE!$AF$13:$AF$62,MATCH($C2465,DATABASE!$AC$13:$AC$62,0))+3*DATABASE!$AF$62,""))))</f>
        <v/>
      </c>
      <c r="E2465" s="38" t="str">
        <f>IF(AND($K2465="Y",$G2465&lt;&gt;"UNYIL",$F2465&lt;DATABASE!$O$8),"2x D11",IF(AND($K2465="Y",$G2465&lt;&gt;"UNYIL",$F2465&gt;=DATABASE!$O$8),"3x D11",""))</f>
        <v/>
      </c>
      <c r="F2465" s="9" t="str">
        <f>IF('DATA ACCURATE'!N2468&lt;&gt;"",'DATA ACCURATE'!N2468,"")</f>
        <v/>
      </c>
      <c r="G2465" t="str">
        <f>IF(F2465="","",IF(F2465&lt;=DATABASE!$I$8,"UNYIL",IF(F2465&lt;=DATABASE!$J$8,"KECIL",IF(F2465&lt;DATABASE!$K$8,"TANGGUNG",IF(F2465&gt;=DATABASE!$K$8,"BESAR","")))))</f>
        <v/>
      </c>
      <c r="H2465" s="16" t="str">
        <f>IF('DATA ACCURATE'!J2468&lt;&gt;"",'DATA ACCURATE'!J2468,"")</f>
        <v/>
      </c>
      <c r="I2465" s="35" t="str">
        <f>IF(B2465&lt;&gt;"",IFERROR(VLOOKUP(B2465,'DATA TIMBANGAN'!G:M,7,FALSE),VLOOKUP(B2465,'DATA TIMBANGAN'!G:M,7)),"")</f>
        <v/>
      </c>
      <c r="J2465" s="25" t="str">
        <f>IF(H2465&lt;&gt;"",IFERROR(INDEX(DATABASE!$Z$19:$Z$38,MATCH(DATEVALUE(H2465),DATABASE!$AA$19:$AA$38,0)),INDEX(DATABASE!$Z$12:$Z$18,MATCH(WEEKDAY(H2465,2),DATABASE!$AA$12:$AA$18,0))),"")</f>
        <v/>
      </c>
      <c r="K2465" s="25" t="str">
        <f>IF('DATA ACCURATE'!V2468&lt;&gt;"",'DATA ACCURATE'!V2468,"")</f>
        <v/>
      </c>
      <c r="L2465" s="80" t="str">
        <f>IF($H2465="","",IF(OR($J2465="LIBUR",AND($L2464="LIBUR",$O2464=$O2465)),"LIBUR",IF(AND(OR($L2464="LUAR JAM KERJA 1",$L2464="LUAR JAM KERJA 2"),OR(OR(AND($H2464=$H2465,AND(OR($I2465&gt;DATABASE!$J$3,$I2465&lt;DATABASE!$J$6),((DATEVALUE($H2465)+$I2465)-(DATEVALUE($H2464)+$I2464))&lt;DATABASE!$J$6)),AND($H2464=$H2465,$O2464=$O2465,OR($I2465&gt;DATABASE!$J$6,$I2465&lt;DATABASE!$J$3))),AND(($H2465-$H2464)=1,OR($I2465&lt;DATABASE!$I$6,((DATEVALUE($H2465)+$I2465)-(DATEVALUE($H2464)+$I2464))&lt;DATABASE!$J$6))),$A2465=$A2464),"LUAR JAM KERJA 2",IF(AND(OR(WEEKDAY($H2465,2)=1,WEEKDAY($H2465,2)=2,WEEKDAY($H2465,2)=3,WEEKDAY($H2465,2)=4,WEEKDAY($H2465,2)=5),$I2465&lt;=DATABASE!$J$3,$I2465&gt;=DATABASE!$I$3),"JAM KERJA",IF(AND(WEEKDAY($H2465,2)=6,$I2465&lt;=DATABASE!$J$4,$I2465&gt;=DATABASE!$I$4),"JAM KERJA","LUAR JAM KERJA 1")))))</f>
        <v/>
      </c>
      <c r="M2465" s="33" t="str">
        <f>IF('DATA ACCURATE'!T2468&lt;&gt;"",IF('DATA ACCURATE'!T2468&gt;100,'DATA ACCURATE'!T2468/10,'DATA ACCURATE'!T2468),"")</f>
        <v/>
      </c>
      <c r="N2465" t="str">
        <f>IF(M2465="","",IF(M2465&lt;=DATABASE!$I$9,"LOKAL",IF(M2465&lt;DATABASE!$J$9,"LUAR KOTA 1",IF($M2465&gt;=DATABASE!$J$9,"LUAR KOTA 2",""))))</f>
        <v/>
      </c>
      <c r="O2465" s="38" t="str">
        <f>IF('DATA ACCURATE'!L2468&lt;&gt;"",'DATA ACCURATE'!L2468,"")</f>
        <v/>
      </c>
      <c r="Q2465" s="38">
        <f t="shared" si="266"/>
        <v>0</v>
      </c>
      <c r="R2465" s="38">
        <f t="shared" si="266"/>
        <v>0</v>
      </c>
      <c r="S2465" s="38">
        <f t="shared" si="266"/>
        <v>0</v>
      </c>
      <c r="T2465" s="38">
        <f t="shared" si="266"/>
        <v>0</v>
      </c>
      <c r="U2465" s="38">
        <f t="shared" si="267"/>
        <v>0</v>
      </c>
      <c r="V2465" s="38">
        <f t="shared" si="267"/>
        <v>0</v>
      </c>
      <c r="W2465" s="38">
        <f t="shared" si="267"/>
        <v>0</v>
      </c>
      <c r="X2465" s="38">
        <f t="shared" si="268"/>
        <v>0</v>
      </c>
      <c r="Y2465" s="38">
        <f t="shared" si="268"/>
        <v>0</v>
      </c>
      <c r="Z2465" s="38">
        <f t="shared" si="268"/>
        <v>0</v>
      </c>
      <c r="AA2465" s="38">
        <f t="shared" si="268"/>
        <v>0</v>
      </c>
      <c r="AB2465" s="38">
        <f t="shared" si="269"/>
        <v>0</v>
      </c>
      <c r="AC2465" s="38">
        <f t="shared" si="270"/>
        <v>0</v>
      </c>
      <c r="AD2465" s="38" t="str">
        <f t="shared" si="271"/>
        <v>000000000000</v>
      </c>
    </row>
    <row r="2466" spans="1:30">
      <c r="A2466" s="9" t="str">
        <f>IF('DATA ACCURATE'!A2469&lt;&gt;"",'DATA ACCURATE'!A2469,"")</f>
        <v/>
      </c>
      <c r="B2466" s="9" t="str">
        <f>IF('DATA ACCURATE'!D2469&lt;&gt;"",'DATA ACCURATE'!D2469,"")</f>
        <v/>
      </c>
      <c r="C2466" s="38" t="str">
        <f>IF($AD2466="000000000000","",INDEX(DATABASE!$W$12:$W$71,MATCH($AD2466,DATABASE!$V$12:$V$71,0)))</f>
        <v/>
      </c>
      <c r="D2466" s="34" t="str">
        <f>IF(C2466="","",IF(E2466="",INDEX(DATABASE!$AF$13:$AF$62,MATCH($C2466,DATABASE!$AC$13:$AC$62,0)),IF(E2466="2x D11",INDEX(DATABASE!$AF$13:$AF$62,MATCH($C2466,DATABASE!$AC$13:$AC$62,0))+2*DATABASE!$AF$62,IF(E2466="3x D11",INDEX(DATABASE!$AF$13:$AF$62,MATCH($C2466,DATABASE!$AC$13:$AC$62,0))+3*DATABASE!$AF$62,""))))</f>
        <v/>
      </c>
      <c r="E2466" s="38" t="str">
        <f>IF(AND($K2466="Y",$G2466&lt;&gt;"UNYIL",$F2466&lt;DATABASE!$O$8),"2x D11",IF(AND($K2466="Y",$G2466&lt;&gt;"UNYIL",$F2466&gt;=DATABASE!$O$8),"3x D11",""))</f>
        <v/>
      </c>
      <c r="F2466" s="9" t="str">
        <f>IF('DATA ACCURATE'!N2469&lt;&gt;"",'DATA ACCURATE'!N2469,"")</f>
        <v/>
      </c>
      <c r="G2466" t="str">
        <f>IF(F2466="","",IF(F2466&lt;=DATABASE!$I$8,"UNYIL",IF(F2466&lt;=DATABASE!$J$8,"KECIL",IF(F2466&lt;DATABASE!$K$8,"TANGGUNG",IF(F2466&gt;=DATABASE!$K$8,"BESAR","")))))</f>
        <v/>
      </c>
      <c r="H2466" s="16" t="str">
        <f>IF('DATA ACCURATE'!J2469&lt;&gt;"",'DATA ACCURATE'!J2469,"")</f>
        <v/>
      </c>
      <c r="I2466" s="35" t="str">
        <f>IF(B2466&lt;&gt;"",IFERROR(VLOOKUP(B2466,'DATA TIMBANGAN'!G:M,7,FALSE),VLOOKUP(B2466,'DATA TIMBANGAN'!G:M,7)),"")</f>
        <v/>
      </c>
      <c r="J2466" s="25" t="str">
        <f>IF(H2466&lt;&gt;"",IFERROR(INDEX(DATABASE!$Z$19:$Z$38,MATCH(DATEVALUE(H2466),DATABASE!$AA$19:$AA$38,0)),INDEX(DATABASE!$Z$12:$Z$18,MATCH(WEEKDAY(H2466,2),DATABASE!$AA$12:$AA$18,0))),"")</f>
        <v/>
      </c>
      <c r="K2466" s="25" t="str">
        <f>IF('DATA ACCURATE'!V2469&lt;&gt;"",'DATA ACCURATE'!V2469,"")</f>
        <v/>
      </c>
      <c r="L2466" s="80" t="str">
        <f>IF($H2466="","",IF(OR($J2466="LIBUR",AND($L2465="LIBUR",$O2465=$O2466)),"LIBUR",IF(AND(OR($L2465="LUAR JAM KERJA 1",$L2465="LUAR JAM KERJA 2"),OR(OR(AND($H2465=$H2466,AND(OR($I2466&gt;DATABASE!$J$3,$I2466&lt;DATABASE!$J$6),((DATEVALUE($H2466)+$I2466)-(DATEVALUE($H2465)+$I2465))&lt;DATABASE!$J$6)),AND($H2465=$H2466,$O2465=$O2466,OR($I2466&gt;DATABASE!$J$6,$I2466&lt;DATABASE!$J$3))),AND(($H2466-$H2465)=1,OR($I2466&lt;DATABASE!$I$6,((DATEVALUE($H2466)+$I2466)-(DATEVALUE($H2465)+$I2465))&lt;DATABASE!$J$6))),$A2466=$A2465),"LUAR JAM KERJA 2",IF(AND(OR(WEEKDAY($H2466,2)=1,WEEKDAY($H2466,2)=2,WEEKDAY($H2466,2)=3,WEEKDAY($H2466,2)=4,WEEKDAY($H2466,2)=5),$I2466&lt;=DATABASE!$J$3,$I2466&gt;=DATABASE!$I$3),"JAM KERJA",IF(AND(WEEKDAY($H2466,2)=6,$I2466&lt;=DATABASE!$J$4,$I2466&gt;=DATABASE!$I$4),"JAM KERJA","LUAR JAM KERJA 1")))))</f>
        <v/>
      </c>
      <c r="M2466" s="33" t="str">
        <f>IF('DATA ACCURATE'!T2469&lt;&gt;"",IF('DATA ACCURATE'!T2469&gt;100,'DATA ACCURATE'!T2469/10,'DATA ACCURATE'!T2469),"")</f>
        <v/>
      </c>
      <c r="N2466" t="str">
        <f>IF(M2466="","",IF(M2466&lt;=DATABASE!$I$9,"LOKAL",IF(M2466&lt;DATABASE!$J$9,"LUAR KOTA 1",IF($M2466&gt;=DATABASE!$J$9,"LUAR KOTA 2",""))))</f>
        <v/>
      </c>
      <c r="O2466" s="38" t="str">
        <f>IF('DATA ACCURATE'!L2469&lt;&gt;"",'DATA ACCURATE'!L2469,"")</f>
        <v/>
      </c>
      <c r="Q2466" s="38">
        <f t="shared" si="266"/>
        <v>0</v>
      </c>
      <c r="R2466" s="38">
        <f t="shared" si="266"/>
        <v>0</v>
      </c>
      <c r="S2466" s="38">
        <f t="shared" si="266"/>
        <v>0</v>
      </c>
      <c r="T2466" s="38">
        <f t="shared" si="266"/>
        <v>0</v>
      </c>
      <c r="U2466" s="38">
        <f t="shared" si="267"/>
        <v>0</v>
      </c>
      <c r="V2466" s="38">
        <f t="shared" si="267"/>
        <v>0</v>
      </c>
      <c r="W2466" s="38">
        <f t="shared" si="267"/>
        <v>0</v>
      </c>
      <c r="X2466" s="38">
        <f t="shared" si="268"/>
        <v>0</v>
      </c>
      <c r="Y2466" s="38">
        <f t="shared" si="268"/>
        <v>0</v>
      </c>
      <c r="Z2466" s="38">
        <f t="shared" si="268"/>
        <v>0</v>
      </c>
      <c r="AA2466" s="38">
        <f t="shared" si="268"/>
        <v>0</v>
      </c>
      <c r="AB2466" s="38">
        <f t="shared" si="269"/>
        <v>0</v>
      </c>
      <c r="AC2466" s="38">
        <f t="shared" si="270"/>
        <v>0</v>
      </c>
      <c r="AD2466" s="38" t="str">
        <f t="shared" si="271"/>
        <v>000000000000</v>
      </c>
    </row>
    <row r="2467" spans="1:30">
      <c r="A2467" s="9" t="str">
        <f>IF('DATA ACCURATE'!A2470&lt;&gt;"",'DATA ACCURATE'!A2470,"")</f>
        <v/>
      </c>
      <c r="B2467" s="9" t="str">
        <f>IF('DATA ACCURATE'!D2470&lt;&gt;"",'DATA ACCURATE'!D2470,"")</f>
        <v/>
      </c>
      <c r="C2467" s="38" t="str">
        <f>IF($AD2467="000000000000","",INDEX(DATABASE!$W$12:$W$71,MATCH($AD2467,DATABASE!$V$12:$V$71,0)))</f>
        <v/>
      </c>
      <c r="D2467" s="34" t="str">
        <f>IF(C2467="","",IF(E2467="",INDEX(DATABASE!$AF$13:$AF$62,MATCH($C2467,DATABASE!$AC$13:$AC$62,0)),IF(E2467="2x D11",INDEX(DATABASE!$AF$13:$AF$62,MATCH($C2467,DATABASE!$AC$13:$AC$62,0))+2*DATABASE!$AF$62,IF(E2467="3x D11",INDEX(DATABASE!$AF$13:$AF$62,MATCH($C2467,DATABASE!$AC$13:$AC$62,0))+3*DATABASE!$AF$62,""))))</f>
        <v/>
      </c>
      <c r="E2467" s="38" t="str">
        <f>IF(AND($K2467="Y",$G2467&lt;&gt;"UNYIL",$F2467&lt;DATABASE!$O$8),"2x D11",IF(AND($K2467="Y",$G2467&lt;&gt;"UNYIL",$F2467&gt;=DATABASE!$O$8),"3x D11",""))</f>
        <v/>
      </c>
      <c r="F2467" s="9" t="str">
        <f>IF('DATA ACCURATE'!N2470&lt;&gt;"",'DATA ACCURATE'!N2470,"")</f>
        <v/>
      </c>
      <c r="G2467" t="str">
        <f>IF(F2467="","",IF(F2467&lt;=DATABASE!$I$8,"UNYIL",IF(F2467&lt;=DATABASE!$J$8,"KECIL",IF(F2467&lt;DATABASE!$K$8,"TANGGUNG",IF(F2467&gt;=DATABASE!$K$8,"BESAR","")))))</f>
        <v/>
      </c>
      <c r="H2467" s="16" t="str">
        <f>IF('DATA ACCURATE'!J2470&lt;&gt;"",'DATA ACCURATE'!J2470,"")</f>
        <v/>
      </c>
      <c r="I2467" s="35" t="str">
        <f>IF(B2467&lt;&gt;"",IFERROR(VLOOKUP(B2467,'DATA TIMBANGAN'!G:M,7,FALSE),VLOOKUP(B2467,'DATA TIMBANGAN'!G:M,7)),"")</f>
        <v/>
      </c>
      <c r="J2467" s="25" t="str">
        <f>IF(H2467&lt;&gt;"",IFERROR(INDEX(DATABASE!$Z$19:$Z$38,MATCH(DATEVALUE(H2467),DATABASE!$AA$19:$AA$38,0)),INDEX(DATABASE!$Z$12:$Z$18,MATCH(WEEKDAY(H2467,2),DATABASE!$AA$12:$AA$18,0))),"")</f>
        <v/>
      </c>
      <c r="K2467" s="25" t="str">
        <f>IF('DATA ACCURATE'!V2470&lt;&gt;"",'DATA ACCURATE'!V2470,"")</f>
        <v/>
      </c>
      <c r="L2467" s="80" t="str">
        <f>IF($H2467="","",IF(OR($J2467="LIBUR",AND($L2466="LIBUR",$O2466=$O2467)),"LIBUR",IF(AND(OR($L2466="LUAR JAM KERJA 1",$L2466="LUAR JAM KERJA 2"),OR(OR(AND($H2466=$H2467,AND(OR($I2467&gt;DATABASE!$J$3,$I2467&lt;DATABASE!$J$6),((DATEVALUE($H2467)+$I2467)-(DATEVALUE($H2466)+$I2466))&lt;DATABASE!$J$6)),AND($H2466=$H2467,$O2466=$O2467,OR($I2467&gt;DATABASE!$J$6,$I2467&lt;DATABASE!$J$3))),AND(($H2467-$H2466)=1,OR($I2467&lt;DATABASE!$I$6,((DATEVALUE($H2467)+$I2467)-(DATEVALUE($H2466)+$I2466))&lt;DATABASE!$J$6))),$A2467=$A2466),"LUAR JAM KERJA 2",IF(AND(OR(WEEKDAY($H2467,2)=1,WEEKDAY($H2467,2)=2,WEEKDAY($H2467,2)=3,WEEKDAY($H2467,2)=4,WEEKDAY($H2467,2)=5),$I2467&lt;=DATABASE!$J$3,$I2467&gt;=DATABASE!$I$3),"JAM KERJA",IF(AND(WEEKDAY($H2467,2)=6,$I2467&lt;=DATABASE!$J$4,$I2467&gt;=DATABASE!$I$4),"JAM KERJA","LUAR JAM KERJA 1")))))</f>
        <v/>
      </c>
      <c r="M2467" s="33" t="str">
        <f>IF('DATA ACCURATE'!T2470&lt;&gt;"",IF('DATA ACCURATE'!T2470&gt;100,'DATA ACCURATE'!T2470/10,'DATA ACCURATE'!T2470),"")</f>
        <v/>
      </c>
      <c r="N2467" t="str">
        <f>IF(M2467="","",IF(M2467&lt;=DATABASE!$I$9,"LOKAL",IF(M2467&lt;DATABASE!$J$9,"LUAR KOTA 1",IF($M2467&gt;=DATABASE!$J$9,"LUAR KOTA 2",""))))</f>
        <v/>
      </c>
      <c r="O2467" s="38" t="str">
        <f>IF('DATA ACCURATE'!L2470&lt;&gt;"",'DATA ACCURATE'!L2470,"")</f>
        <v/>
      </c>
      <c r="Q2467" s="38">
        <f t="shared" si="266"/>
        <v>0</v>
      </c>
      <c r="R2467" s="38">
        <f t="shared" si="266"/>
        <v>0</v>
      </c>
      <c r="S2467" s="38">
        <f t="shared" si="266"/>
        <v>0</v>
      </c>
      <c r="T2467" s="38">
        <f t="shared" si="266"/>
        <v>0</v>
      </c>
      <c r="U2467" s="38">
        <f t="shared" si="267"/>
        <v>0</v>
      </c>
      <c r="V2467" s="38">
        <f t="shared" si="267"/>
        <v>0</v>
      </c>
      <c r="W2467" s="38">
        <f t="shared" si="267"/>
        <v>0</v>
      </c>
      <c r="X2467" s="38">
        <f t="shared" si="268"/>
        <v>0</v>
      </c>
      <c r="Y2467" s="38">
        <f t="shared" si="268"/>
        <v>0</v>
      </c>
      <c r="Z2467" s="38">
        <f t="shared" si="268"/>
        <v>0</v>
      </c>
      <c r="AA2467" s="38">
        <f t="shared" si="268"/>
        <v>0</v>
      </c>
      <c r="AB2467" s="38">
        <f t="shared" si="269"/>
        <v>0</v>
      </c>
      <c r="AC2467" s="38">
        <f t="shared" si="270"/>
        <v>0</v>
      </c>
      <c r="AD2467" s="38" t="str">
        <f t="shared" si="271"/>
        <v>000000000000</v>
      </c>
    </row>
    <row r="2468" spans="1:30">
      <c r="A2468" s="9" t="str">
        <f>IF('DATA ACCURATE'!A2471&lt;&gt;"",'DATA ACCURATE'!A2471,"")</f>
        <v/>
      </c>
      <c r="B2468" s="9" t="str">
        <f>IF('DATA ACCURATE'!D2471&lt;&gt;"",'DATA ACCURATE'!D2471,"")</f>
        <v/>
      </c>
      <c r="C2468" s="38" t="str">
        <f>IF($AD2468="000000000000","",INDEX(DATABASE!$W$12:$W$71,MATCH($AD2468,DATABASE!$V$12:$V$71,0)))</f>
        <v/>
      </c>
      <c r="D2468" s="34" t="str">
        <f>IF(C2468="","",IF(E2468="",INDEX(DATABASE!$AF$13:$AF$62,MATCH($C2468,DATABASE!$AC$13:$AC$62,0)),IF(E2468="2x D11",INDEX(DATABASE!$AF$13:$AF$62,MATCH($C2468,DATABASE!$AC$13:$AC$62,0))+2*DATABASE!$AF$62,IF(E2468="3x D11",INDEX(DATABASE!$AF$13:$AF$62,MATCH($C2468,DATABASE!$AC$13:$AC$62,0))+3*DATABASE!$AF$62,""))))</f>
        <v/>
      </c>
      <c r="E2468" s="38" t="str">
        <f>IF(AND($K2468="Y",$G2468&lt;&gt;"UNYIL",$F2468&lt;DATABASE!$O$8),"2x D11",IF(AND($K2468="Y",$G2468&lt;&gt;"UNYIL",$F2468&gt;=DATABASE!$O$8),"3x D11",""))</f>
        <v/>
      </c>
      <c r="F2468" s="9" t="str">
        <f>IF('DATA ACCURATE'!N2471&lt;&gt;"",'DATA ACCURATE'!N2471,"")</f>
        <v/>
      </c>
      <c r="G2468" t="str">
        <f>IF(F2468="","",IF(F2468&lt;=DATABASE!$I$8,"UNYIL",IF(F2468&lt;=DATABASE!$J$8,"KECIL",IF(F2468&lt;DATABASE!$K$8,"TANGGUNG",IF(F2468&gt;=DATABASE!$K$8,"BESAR","")))))</f>
        <v/>
      </c>
      <c r="H2468" s="16" t="str">
        <f>IF('DATA ACCURATE'!J2471&lt;&gt;"",'DATA ACCURATE'!J2471,"")</f>
        <v/>
      </c>
      <c r="I2468" s="35" t="str">
        <f>IF(B2468&lt;&gt;"",IFERROR(VLOOKUP(B2468,'DATA TIMBANGAN'!G:M,7,FALSE),VLOOKUP(B2468,'DATA TIMBANGAN'!G:M,7)),"")</f>
        <v/>
      </c>
      <c r="J2468" s="25" t="str">
        <f>IF(H2468&lt;&gt;"",IFERROR(INDEX(DATABASE!$Z$19:$Z$38,MATCH(DATEVALUE(H2468),DATABASE!$AA$19:$AA$38,0)),INDEX(DATABASE!$Z$12:$Z$18,MATCH(WEEKDAY(H2468,2),DATABASE!$AA$12:$AA$18,0))),"")</f>
        <v/>
      </c>
      <c r="K2468" s="25" t="str">
        <f>IF('DATA ACCURATE'!V2471&lt;&gt;"",'DATA ACCURATE'!V2471,"")</f>
        <v/>
      </c>
      <c r="L2468" s="80" t="str">
        <f>IF($H2468="","",IF(OR($J2468="LIBUR",AND($L2467="LIBUR",$O2467=$O2468)),"LIBUR",IF(AND(OR($L2467="LUAR JAM KERJA 1",$L2467="LUAR JAM KERJA 2"),OR(OR(AND($H2467=$H2468,AND(OR($I2468&gt;DATABASE!$J$3,$I2468&lt;DATABASE!$J$6),((DATEVALUE($H2468)+$I2468)-(DATEVALUE($H2467)+$I2467))&lt;DATABASE!$J$6)),AND($H2467=$H2468,$O2467=$O2468,OR($I2468&gt;DATABASE!$J$6,$I2468&lt;DATABASE!$J$3))),AND(($H2468-$H2467)=1,OR($I2468&lt;DATABASE!$I$6,((DATEVALUE($H2468)+$I2468)-(DATEVALUE($H2467)+$I2467))&lt;DATABASE!$J$6))),$A2468=$A2467),"LUAR JAM KERJA 2",IF(AND(OR(WEEKDAY($H2468,2)=1,WEEKDAY($H2468,2)=2,WEEKDAY($H2468,2)=3,WEEKDAY($H2468,2)=4,WEEKDAY($H2468,2)=5),$I2468&lt;=DATABASE!$J$3,$I2468&gt;=DATABASE!$I$3),"JAM KERJA",IF(AND(WEEKDAY($H2468,2)=6,$I2468&lt;=DATABASE!$J$4,$I2468&gt;=DATABASE!$I$4),"JAM KERJA","LUAR JAM KERJA 1")))))</f>
        <v/>
      </c>
      <c r="M2468" s="33" t="str">
        <f>IF('DATA ACCURATE'!T2471&lt;&gt;"",IF('DATA ACCURATE'!T2471&gt;100,'DATA ACCURATE'!T2471/10,'DATA ACCURATE'!T2471),"")</f>
        <v/>
      </c>
      <c r="N2468" t="str">
        <f>IF(M2468="","",IF(M2468&lt;=DATABASE!$I$9,"LOKAL",IF(M2468&lt;DATABASE!$J$9,"LUAR KOTA 1",IF($M2468&gt;=DATABASE!$J$9,"LUAR KOTA 2",""))))</f>
        <v/>
      </c>
      <c r="O2468" s="38" t="str">
        <f>IF('DATA ACCURATE'!L2471&lt;&gt;"",'DATA ACCURATE'!L2471,"")</f>
        <v/>
      </c>
      <c r="Q2468" s="38">
        <f t="shared" si="266"/>
        <v>0</v>
      </c>
      <c r="R2468" s="38">
        <f t="shared" si="266"/>
        <v>0</v>
      </c>
      <c r="S2468" s="38">
        <f t="shared" si="266"/>
        <v>0</v>
      </c>
      <c r="T2468" s="38">
        <f t="shared" si="266"/>
        <v>0</v>
      </c>
      <c r="U2468" s="38">
        <f t="shared" si="267"/>
        <v>0</v>
      </c>
      <c r="V2468" s="38">
        <f t="shared" si="267"/>
        <v>0</v>
      </c>
      <c r="W2468" s="38">
        <f t="shared" si="267"/>
        <v>0</v>
      </c>
      <c r="X2468" s="38">
        <f t="shared" si="268"/>
        <v>0</v>
      </c>
      <c r="Y2468" s="38">
        <f t="shared" si="268"/>
        <v>0</v>
      </c>
      <c r="Z2468" s="38">
        <f t="shared" si="268"/>
        <v>0</v>
      </c>
      <c r="AA2468" s="38">
        <f t="shared" si="268"/>
        <v>0</v>
      </c>
      <c r="AB2468" s="38">
        <f t="shared" si="269"/>
        <v>0</v>
      </c>
      <c r="AC2468" s="38">
        <f t="shared" si="270"/>
        <v>0</v>
      </c>
      <c r="AD2468" s="38" t="str">
        <f t="shared" si="271"/>
        <v>000000000000</v>
      </c>
    </row>
    <row r="2469" spans="1:30">
      <c r="A2469" s="9" t="str">
        <f>IF('DATA ACCURATE'!A2472&lt;&gt;"",'DATA ACCURATE'!A2472,"")</f>
        <v/>
      </c>
      <c r="B2469" s="9" t="str">
        <f>IF('DATA ACCURATE'!D2472&lt;&gt;"",'DATA ACCURATE'!D2472,"")</f>
        <v/>
      </c>
      <c r="C2469" s="38" t="str">
        <f>IF($AD2469="000000000000","",INDEX(DATABASE!$W$12:$W$71,MATCH($AD2469,DATABASE!$V$12:$V$71,0)))</f>
        <v/>
      </c>
      <c r="D2469" s="34" t="str">
        <f>IF(C2469="","",IF(E2469="",INDEX(DATABASE!$AF$13:$AF$62,MATCH($C2469,DATABASE!$AC$13:$AC$62,0)),IF(E2469="2x D11",INDEX(DATABASE!$AF$13:$AF$62,MATCH($C2469,DATABASE!$AC$13:$AC$62,0))+2*DATABASE!$AF$62,IF(E2469="3x D11",INDEX(DATABASE!$AF$13:$AF$62,MATCH($C2469,DATABASE!$AC$13:$AC$62,0))+3*DATABASE!$AF$62,""))))</f>
        <v/>
      </c>
      <c r="E2469" s="38" t="str">
        <f>IF(AND($K2469="Y",$G2469&lt;&gt;"UNYIL",$F2469&lt;DATABASE!$O$8),"2x D11",IF(AND($K2469="Y",$G2469&lt;&gt;"UNYIL",$F2469&gt;=DATABASE!$O$8),"3x D11",""))</f>
        <v/>
      </c>
      <c r="F2469" s="9" t="str">
        <f>IF('DATA ACCURATE'!N2472&lt;&gt;"",'DATA ACCURATE'!N2472,"")</f>
        <v/>
      </c>
      <c r="G2469" t="str">
        <f>IF(F2469="","",IF(F2469&lt;=DATABASE!$I$8,"UNYIL",IF(F2469&lt;=DATABASE!$J$8,"KECIL",IF(F2469&lt;DATABASE!$K$8,"TANGGUNG",IF(F2469&gt;=DATABASE!$K$8,"BESAR","")))))</f>
        <v/>
      </c>
      <c r="H2469" s="16" t="str">
        <f>IF('DATA ACCURATE'!J2472&lt;&gt;"",'DATA ACCURATE'!J2472,"")</f>
        <v/>
      </c>
      <c r="I2469" s="35" t="str">
        <f>IF(B2469&lt;&gt;"",IFERROR(VLOOKUP(B2469,'DATA TIMBANGAN'!G:M,7,FALSE),VLOOKUP(B2469,'DATA TIMBANGAN'!G:M,7)),"")</f>
        <v/>
      </c>
      <c r="J2469" s="25" t="str">
        <f>IF(H2469&lt;&gt;"",IFERROR(INDEX(DATABASE!$Z$19:$Z$38,MATCH(DATEVALUE(H2469),DATABASE!$AA$19:$AA$38,0)),INDEX(DATABASE!$Z$12:$Z$18,MATCH(WEEKDAY(H2469,2),DATABASE!$AA$12:$AA$18,0))),"")</f>
        <v/>
      </c>
      <c r="K2469" s="25" t="str">
        <f>IF('DATA ACCURATE'!V2472&lt;&gt;"",'DATA ACCURATE'!V2472,"")</f>
        <v/>
      </c>
      <c r="L2469" s="80" t="str">
        <f>IF($H2469="","",IF(OR($J2469="LIBUR",AND($L2468="LIBUR",$O2468=$O2469)),"LIBUR",IF(AND(OR($L2468="LUAR JAM KERJA 1",$L2468="LUAR JAM KERJA 2"),OR(OR(AND($H2468=$H2469,AND(OR($I2469&gt;DATABASE!$J$3,$I2469&lt;DATABASE!$J$6),((DATEVALUE($H2469)+$I2469)-(DATEVALUE($H2468)+$I2468))&lt;DATABASE!$J$6)),AND($H2468=$H2469,$O2468=$O2469,OR($I2469&gt;DATABASE!$J$6,$I2469&lt;DATABASE!$J$3))),AND(($H2469-$H2468)=1,OR($I2469&lt;DATABASE!$I$6,((DATEVALUE($H2469)+$I2469)-(DATEVALUE($H2468)+$I2468))&lt;DATABASE!$J$6))),$A2469=$A2468),"LUAR JAM KERJA 2",IF(AND(OR(WEEKDAY($H2469,2)=1,WEEKDAY($H2469,2)=2,WEEKDAY($H2469,2)=3,WEEKDAY($H2469,2)=4,WEEKDAY($H2469,2)=5),$I2469&lt;=DATABASE!$J$3,$I2469&gt;=DATABASE!$I$3),"JAM KERJA",IF(AND(WEEKDAY($H2469,2)=6,$I2469&lt;=DATABASE!$J$4,$I2469&gt;=DATABASE!$I$4),"JAM KERJA","LUAR JAM KERJA 1")))))</f>
        <v/>
      </c>
      <c r="M2469" s="33" t="str">
        <f>IF('DATA ACCURATE'!T2472&lt;&gt;"",IF('DATA ACCURATE'!T2472&gt;100,'DATA ACCURATE'!T2472/10,'DATA ACCURATE'!T2472),"")</f>
        <v/>
      </c>
      <c r="N2469" t="str">
        <f>IF(M2469="","",IF(M2469&lt;=DATABASE!$I$9,"LOKAL",IF(M2469&lt;DATABASE!$J$9,"LUAR KOTA 1",IF($M2469&gt;=DATABASE!$J$9,"LUAR KOTA 2",""))))</f>
        <v/>
      </c>
      <c r="O2469" s="38" t="str">
        <f>IF('DATA ACCURATE'!L2472&lt;&gt;"",'DATA ACCURATE'!L2472,"")</f>
        <v/>
      </c>
      <c r="Q2469" s="38">
        <f t="shared" si="266"/>
        <v>0</v>
      </c>
      <c r="R2469" s="38">
        <f t="shared" si="266"/>
        <v>0</v>
      </c>
      <c r="S2469" s="38">
        <f t="shared" si="266"/>
        <v>0</v>
      </c>
      <c r="T2469" s="38">
        <f t="shared" si="266"/>
        <v>0</v>
      </c>
      <c r="U2469" s="38">
        <f t="shared" si="267"/>
        <v>0</v>
      </c>
      <c r="V2469" s="38">
        <f t="shared" si="267"/>
        <v>0</v>
      </c>
      <c r="W2469" s="38">
        <f t="shared" si="267"/>
        <v>0</v>
      </c>
      <c r="X2469" s="38">
        <f t="shared" si="268"/>
        <v>0</v>
      </c>
      <c r="Y2469" s="38">
        <f t="shared" si="268"/>
        <v>0</v>
      </c>
      <c r="Z2469" s="38">
        <f t="shared" si="268"/>
        <v>0</v>
      </c>
      <c r="AA2469" s="38">
        <f t="shared" si="268"/>
        <v>0</v>
      </c>
      <c r="AB2469" s="38">
        <f t="shared" si="269"/>
        <v>0</v>
      </c>
      <c r="AC2469" s="38">
        <f t="shared" si="270"/>
        <v>0</v>
      </c>
      <c r="AD2469" s="38" t="str">
        <f t="shared" si="271"/>
        <v>000000000000</v>
      </c>
    </row>
    <row r="2470" spans="1:30">
      <c r="A2470" s="9" t="str">
        <f>IF('DATA ACCURATE'!A2473&lt;&gt;"",'DATA ACCURATE'!A2473,"")</f>
        <v/>
      </c>
      <c r="B2470" s="9" t="str">
        <f>IF('DATA ACCURATE'!D2473&lt;&gt;"",'DATA ACCURATE'!D2473,"")</f>
        <v/>
      </c>
      <c r="C2470" s="38" t="str">
        <f>IF($AD2470="000000000000","",INDEX(DATABASE!$W$12:$W$71,MATCH($AD2470,DATABASE!$V$12:$V$71,0)))</f>
        <v/>
      </c>
      <c r="D2470" s="34" t="str">
        <f>IF(C2470="","",IF(E2470="",INDEX(DATABASE!$AF$13:$AF$62,MATCH($C2470,DATABASE!$AC$13:$AC$62,0)),IF(E2470="2x D11",INDEX(DATABASE!$AF$13:$AF$62,MATCH($C2470,DATABASE!$AC$13:$AC$62,0))+2*DATABASE!$AF$62,IF(E2470="3x D11",INDEX(DATABASE!$AF$13:$AF$62,MATCH($C2470,DATABASE!$AC$13:$AC$62,0))+3*DATABASE!$AF$62,""))))</f>
        <v/>
      </c>
      <c r="E2470" s="38" t="str">
        <f>IF(AND($K2470="Y",$G2470&lt;&gt;"UNYIL",$F2470&lt;DATABASE!$O$8),"2x D11",IF(AND($K2470="Y",$G2470&lt;&gt;"UNYIL",$F2470&gt;=DATABASE!$O$8),"3x D11",""))</f>
        <v/>
      </c>
      <c r="F2470" s="9" t="str">
        <f>IF('DATA ACCURATE'!N2473&lt;&gt;"",'DATA ACCURATE'!N2473,"")</f>
        <v/>
      </c>
      <c r="G2470" t="str">
        <f>IF(F2470="","",IF(F2470&lt;=DATABASE!$I$8,"UNYIL",IF(F2470&lt;=DATABASE!$J$8,"KECIL",IF(F2470&lt;DATABASE!$K$8,"TANGGUNG",IF(F2470&gt;=DATABASE!$K$8,"BESAR","")))))</f>
        <v/>
      </c>
      <c r="H2470" s="16" t="str">
        <f>IF('DATA ACCURATE'!J2473&lt;&gt;"",'DATA ACCURATE'!J2473,"")</f>
        <v/>
      </c>
      <c r="I2470" s="35" t="str">
        <f>IF(B2470&lt;&gt;"",IFERROR(VLOOKUP(B2470,'DATA TIMBANGAN'!G:M,7,FALSE),VLOOKUP(B2470,'DATA TIMBANGAN'!G:M,7)),"")</f>
        <v/>
      </c>
      <c r="J2470" s="25" t="str">
        <f>IF(H2470&lt;&gt;"",IFERROR(INDEX(DATABASE!$Z$19:$Z$38,MATCH(DATEVALUE(H2470),DATABASE!$AA$19:$AA$38,0)),INDEX(DATABASE!$Z$12:$Z$18,MATCH(WEEKDAY(H2470,2),DATABASE!$AA$12:$AA$18,0))),"")</f>
        <v/>
      </c>
      <c r="K2470" s="25" t="str">
        <f>IF('DATA ACCURATE'!V2473&lt;&gt;"",'DATA ACCURATE'!V2473,"")</f>
        <v/>
      </c>
      <c r="L2470" s="80" t="str">
        <f>IF($H2470="","",IF(OR($J2470="LIBUR",AND($L2469="LIBUR",$O2469=$O2470)),"LIBUR",IF(AND(OR($L2469="LUAR JAM KERJA 1",$L2469="LUAR JAM KERJA 2"),OR(OR(AND($H2469=$H2470,AND(OR($I2470&gt;DATABASE!$J$3,$I2470&lt;DATABASE!$J$6),((DATEVALUE($H2470)+$I2470)-(DATEVALUE($H2469)+$I2469))&lt;DATABASE!$J$6)),AND($H2469=$H2470,$O2469=$O2470,OR($I2470&gt;DATABASE!$J$6,$I2470&lt;DATABASE!$J$3))),AND(($H2470-$H2469)=1,OR($I2470&lt;DATABASE!$I$6,((DATEVALUE($H2470)+$I2470)-(DATEVALUE($H2469)+$I2469))&lt;DATABASE!$J$6))),$A2470=$A2469),"LUAR JAM KERJA 2",IF(AND(OR(WEEKDAY($H2470,2)=1,WEEKDAY($H2470,2)=2,WEEKDAY($H2470,2)=3,WEEKDAY($H2470,2)=4,WEEKDAY($H2470,2)=5),$I2470&lt;=DATABASE!$J$3,$I2470&gt;=DATABASE!$I$3),"JAM KERJA",IF(AND(WEEKDAY($H2470,2)=6,$I2470&lt;=DATABASE!$J$4,$I2470&gt;=DATABASE!$I$4),"JAM KERJA","LUAR JAM KERJA 1")))))</f>
        <v/>
      </c>
      <c r="M2470" s="33" t="str">
        <f>IF('DATA ACCURATE'!T2473&lt;&gt;"",IF('DATA ACCURATE'!T2473&gt;100,'DATA ACCURATE'!T2473/10,'DATA ACCURATE'!T2473),"")</f>
        <v/>
      </c>
      <c r="N2470" t="str">
        <f>IF(M2470="","",IF(M2470&lt;=DATABASE!$I$9,"LOKAL",IF(M2470&lt;DATABASE!$J$9,"LUAR KOTA 1",IF($M2470&gt;=DATABASE!$J$9,"LUAR KOTA 2",""))))</f>
        <v/>
      </c>
      <c r="O2470" s="38" t="str">
        <f>IF('DATA ACCURATE'!L2473&lt;&gt;"",'DATA ACCURATE'!L2473,"")</f>
        <v/>
      </c>
      <c r="Q2470" s="38">
        <f t="shared" si="266"/>
        <v>0</v>
      </c>
      <c r="R2470" s="38">
        <f t="shared" si="266"/>
        <v>0</v>
      </c>
      <c r="S2470" s="38">
        <f t="shared" si="266"/>
        <v>0</v>
      </c>
      <c r="T2470" s="38">
        <f t="shared" si="266"/>
        <v>0</v>
      </c>
      <c r="U2470" s="38">
        <f t="shared" si="267"/>
        <v>0</v>
      </c>
      <c r="V2470" s="38">
        <f t="shared" si="267"/>
        <v>0</v>
      </c>
      <c r="W2470" s="38">
        <f t="shared" si="267"/>
        <v>0</v>
      </c>
      <c r="X2470" s="38">
        <f t="shared" si="268"/>
        <v>0</v>
      </c>
      <c r="Y2470" s="38">
        <f t="shared" si="268"/>
        <v>0</v>
      </c>
      <c r="Z2470" s="38">
        <f t="shared" si="268"/>
        <v>0</v>
      </c>
      <c r="AA2470" s="38">
        <f t="shared" si="268"/>
        <v>0</v>
      </c>
      <c r="AB2470" s="38">
        <f t="shared" si="269"/>
        <v>0</v>
      </c>
      <c r="AC2470" s="38">
        <f t="shared" si="270"/>
        <v>0</v>
      </c>
      <c r="AD2470" s="38" t="str">
        <f t="shared" si="271"/>
        <v>000000000000</v>
      </c>
    </row>
    <row r="2471" spans="1:30">
      <c r="A2471" s="9" t="str">
        <f>IF('DATA ACCURATE'!A2474&lt;&gt;"",'DATA ACCURATE'!A2474,"")</f>
        <v/>
      </c>
      <c r="B2471" s="9" t="str">
        <f>IF('DATA ACCURATE'!D2474&lt;&gt;"",'DATA ACCURATE'!D2474,"")</f>
        <v/>
      </c>
      <c r="C2471" s="38" t="str">
        <f>IF($AD2471="000000000000","",INDEX(DATABASE!$W$12:$W$71,MATCH($AD2471,DATABASE!$V$12:$V$71,0)))</f>
        <v/>
      </c>
      <c r="D2471" s="34" t="str">
        <f>IF(C2471="","",IF(E2471="",INDEX(DATABASE!$AF$13:$AF$62,MATCH($C2471,DATABASE!$AC$13:$AC$62,0)),IF(E2471="2x D11",INDEX(DATABASE!$AF$13:$AF$62,MATCH($C2471,DATABASE!$AC$13:$AC$62,0))+2*DATABASE!$AF$62,IF(E2471="3x D11",INDEX(DATABASE!$AF$13:$AF$62,MATCH($C2471,DATABASE!$AC$13:$AC$62,0))+3*DATABASE!$AF$62,""))))</f>
        <v/>
      </c>
      <c r="E2471" s="38" t="str">
        <f>IF(AND($K2471="Y",$G2471&lt;&gt;"UNYIL",$F2471&lt;DATABASE!$O$8),"2x D11",IF(AND($K2471="Y",$G2471&lt;&gt;"UNYIL",$F2471&gt;=DATABASE!$O$8),"3x D11",""))</f>
        <v/>
      </c>
      <c r="F2471" s="9" t="str">
        <f>IF('DATA ACCURATE'!N2474&lt;&gt;"",'DATA ACCURATE'!N2474,"")</f>
        <v/>
      </c>
      <c r="G2471" t="str">
        <f>IF(F2471="","",IF(F2471&lt;=DATABASE!$I$8,"UNYIL",IF(F2471&lt;=DATABASE!$J$8,"KECIL",IF(F2471&lt;DATABASE!$K$8,"TANGGUNG",IF(F2471&gt;=DATABASE!$K$8,"BESAR","")))))</f>
        <v/>
      </c>
      <c r="H2471" s="16" t="str">
        <f>IF('DATA ACCURATE'!J2474&lt;&gt;"",'DATA ACCURATE'!J2474,"")</f>
        <v/>
      </c>
      <c r="I2471" s="35" t="str">
        <f>IF(B2471&lt;&gt;"",IFERROR(VLOOKUP(B2471,'DATA TIMBANGAN'!G:M,7,FALSE),VLOOKUP(B2471,'DATA TIMBANGAN'!G:M,7)),"")</f>
        <v/>
      </c>
      <c r="J2471" s="25" t="str">
        <f>IF(H2471&lt;&gt;"",IFERROR(INDEX(DATABASE!$Z$19:$Z$38,MATCH(DATEVALUE(H2471),DATABASE!$AA$19:$AA$38,0)),INDEX(DATABASE!$Z$12:$Z$18,MATCH(WEEKDAY(H2471,2),DATABASE!$AA$12:$AA$18,0))),"")</f>
        <v/>
      </c>
      <c r="K2471" s="25" t="str">
        <f>IF('DATA ACCURATE'!V2474&lt;&gt;"",'DATA ACCURATE'!V2474,"")</f>
        <v/>
      </c>
      <c r="L2471" s="80" t="str">
        <f>IF($H2471="","",IF(OR($J2471="LIBUR",AND($L2470="LIBUR",$O2470=$O2471)),"LIBUR",IF(AND(OR($L2470="LUAR JAM KERJA 1",$L2470="LUAR JAM KERJA 2"),OR(OR(AND($H2470=$H2471,AND(OR($I2471&gt;DATABASE!$J$3,$I2471&lt;DATABASE!$J$6),((DATEVALUE($H2471)+$I2471)-(DATEVALUE($H2470)+$I2470))&lt;DATABASE!$J$6)),AND($H2470=$H2471,$O2470=$O2471,OR($I2471&gt;DATABASE!$J$6,$I2471&lt;DATABASE!$J$3))),AND(($H2471-$H2470)=1,OR($I2471&lt;DATABASE!$I$6,((DATEVALUE($H2471)+$I2471)-(DATEVALUE($H2470)+$I2470))&lt;DATABASE!$J$6))),$A2471=$A2470),"LUAR JAM KERJA 2",IF(AND(OR(WEEKDAY($H2471,2)=1,WEEKDAY($H2471,2)=2,WEEKDAY($H2471,2)=3,WEEKDAY($H2471,2)=4,WEEKDAY($H2471,2)=5),$I2471&lt;=DATABASE!$J$3,$I2471&gt;=DATABASE!$I$3),"JAM KERJA",IF(AND(WEEKDAY($H2471,2)=6,$I2471&lt;=DATABASE!$J$4,$I2471&gt;=DATABASE!$I$4),"JAM KERJA","LUAR JAM KERJA 1")))))</f>
        <v/>
      </c>
      <c r="M2471" s="33" t="str">
        <f>IF('DATA ACCURATE'!T2474&lt;&gt;"",IF('DATA ACCURATE'!T2474&gt;100,'DATA ACCURATE'!T2474/10,'DATA ACCURATE'!T2474),"")</f>
        <v/>
      </c>
      <c r="N2471" t="str">
        <f>IF(M2471="","",IF(M2471&lt;=DATABASE!$I$9,"LOKAL",IF(M2471&lt;DATABASE!$J$9,"LUAR KOTA 1",IF($M2471&gt;=DATABASE!$J$9,"LUAR KOTA 2",""))))</f>
        <v/>
      </c>
      <c r="O2471" s="38" t="str">
        <f>IF('DATA ACCURATE'!L2474&lt;&gt;"",'DATA ACCURATE'!L2474,"")</f>
        <v/>
      </c>
      <c r="Q2471" s="38">
        <f t="shared" si="266"/>
        <v>0</v>
      </c>
      <c r="R2471" s="38">
        <f t="shared" si="266"/>
        <v>0</v>
      </c>
      <c r="S2471" s="38">
        <f t="shared" si="266"/>
        <v>0</v>
      </c>
      <c r="T2471" s="38">
        <f t="shared" si="266"/>
        <v>0</v>
      </c>
      <c r="U2471" s="38">
        <f t="shared" si="267"/>
        <v>0</v>
      </c>
      <c r="V2471" s="38">
        <f t="shared" si="267"/>
        <v>0</v>
      </c>
      <c r="W2471" s="38">
        <f t="shared" si="267"/>
        <v>0</v>
      </c>
      <c r="X2471" s="38">
        <f t="shared" si="268"/>
        <v>0</v>
      </c>
      <c r="Y2471" s="38">
        <f t="shared" si="268"/>
        <v>0</v>
      </c>
      <c r="Z2471" s="38">
        <f t="shared" si="268"/>
        <v>0</v>
      </c>
      <c r="AA2471" s="38">
        <f t="shared" si="268"/>
        <v>0</v>
      </c>
      <c r="AB2471" s="38">
        <f t="shared" si="269"/>
        <v>0</v>
      </c>
      <c r="AC2471" s="38">
        <f t="shared" si="270"/>
        <v>0</v>
      </c>
      <c r="AD2471" s="38" t="str">
        <f t="shared" si="271"/>
        <v>000000000000</v>
      </c>
    </row>
    <row r="2472" spans="1:30">
      <c r="A2472" s="9" t="str">
        <f>IF('DATA ACCURATE'!A2475&lt;&gt;"",'DATA ACCURATE'!A2475,"")</f>
        <v/>
      </c>
      <c r="B2472" s="9" t="str">
        <f>IF('DATA ACCURATE'!D2475&lt;&gt;"",'DATA ACCURATE'!D2475,"")</f>
        <v/>
      </c>
      <c r="C2472" s="38" t="str">
        <f>IF($AD2472="000000000000","",INDEX(DATABASE!$W$12:$W$71,MATCH($AD2472,DATABASE!$V$12:$V$71,0)))</f>
        <v/>
      </c>
      <c r="D2472" s="34" t="str">
        <f>IF(C2472="","",IF(E2472="",INDEX(DATABASE!$AF$13:$AF$62,MATCH($C2472,DATABASE!$AC$13:$AC$62,0)),IF(E2472="2x D11",INDEX(DATABASE!$AF$13:$AF$62,MATCH($C2472,DATABASE!$AC$13:$AC$62,0))+2*DATABASE!$AF$62,IF(E2472="3x D11",INDEX(DATABASE!$AF$13:$AF$62,MATCH($C2472,DATABASE!$AC$13:$AC$62,0))+3*DATABASE!$AF$62,""))))</f>
        <v/>
      </c>
      <c r="E2472" s="38" t="str">
        <f>IF(AND($K2472="Y",$G2472&lt;&gt;"UNYIL",$F2472&lt;DATABASE!$O$8),"2x D11",IF(AND($K2472="Y",$G2472&lt;&gt;"UNYIL",$F2472&gt;=DATABASE!$O$8),"3x D11",""))</f>
        <v/>
      </c>
      <c r="F2472" s="9" t="str">
        <f>IF('DATA ACCURATE'!N2475&lt;&gt;"",'DATA ACCURATE'!N2475,"")</f>
        <v/>
      </c>
      <c r="G2472" t="str">
        <f>IF(F2472="","",IF(F2472&lt;=DATABASE!$I$8,"UNYIL",IF(F2472&lt;=DATABASE!$J$8,"KECIL",IF(F2472&lt;DATABASE!$K$8,"TANGGUNG",IF(F2472&gt;=DATABASE!$K$8,"BESAR","")))))</f>
        <v/>
      </c>
      <c r="H2472" s="16" t="str">
        <f>IF('DATA ACCURATE'!J2475&lt;&gt;"",'DATA ACCURATE'!J2475,"")</f>
        <v/>
      </c>
      <c r="I2472" s="35" t="str">
        <f>IF(B2472&lt;&gt;"",IFERROR(VLOOKUP(B2472,'DATA TIMBANGAN'!G:M,7,FALSE),VLOOKUP(B2472,'DATA TIMBANGAN'!G:M,7)),"")</f>
        <v/>
      </c>
      <c r="J2472" s="25" t="str">
        <f>IF(H2472&lt;&gt;"",IFERROR(INDEX(DATABASE!$Z$19:$Z$38,MATCH(DATEVALUE(H2472),DATABASE!$AA$19:$AA$38,0)),INDEX(DATABASE!$Z$12:$Z$18,MATCH(WEEKDAY(H2472,2),DATABASE!$AA$12:$AA$18,0))),"")</f>
        <v/>
      </c>
      <c r="K2472" s="25" t="str">
        <f>IF('DATA ACCURATE'!V2475&lt;&gt;"",'DATA ACCURATE'!V2475,"")</f>
        <v/>
      </c>
      <c r="L2472" s="80" t="str">
        <f>IF($H2472="","",IF(OR($J2472="LIBUR",AND($L2471="LIBUR",$O2471=$O2472)),"LIBUR",IF(AND(OR($L2471="LUAR JAM KERJA 1",$L2471="LUAR JAM KERJA 2"),OR(OR(AND($H2471=$H2472,AND(OR($I2472&gt;DATABASE!$J$3,$I2472&lt;DATABASE!$J$6),((DATEVALUE($H2472)+$I2472)-(DATEVALUE($H2471)+$I2471))&lt;DATABASE!$J$6)),AND($H2471=$H2472,$O2471=$O2472,OR($I2472&gt;DATABASE!$J$6,$I2472&lt;DATABASE!$J$3))),AND(($H2472-$H2471)=1,OR($I2472&lt;DATABASE!$I$6,((DATEVALUE($H2472)+$I2472)-(DATEVALUE($H2471)+$I2471))&lt;DATABASE!$J$6))),$A2472=$A2471),"LUAR JAM KERJA 2",IF(AND(OR(WEEKDAY($H2472,2)=1,WEEKDAY($H2472,2)=2,WEEKDAY($H2472,2)=3,WEEKDAY($H2472,2)=4,WEEKDAY($H2472,2)=5),$I2472&lt;=DATABASE!$J$3,$I2472&gt;=DATABASE!$I$3),"JAM KERJA",IF(AND(WEEKDAY($H2472,2)=6,$I2472&lt;=DATABASE!$J$4,$I2472&gt;=DATABASE!$I$4),"JAM KERJA","LUAR JAM KERJA 1")))))</f>
        <v/>
      </c>
      <c r="M2472" s="33" t="str">
        <f>IF('DATA ACCURATE'!T2475&lt;&gt;"",IF('DATA ACCURATE'!T2475&gt;100,'DATA ACCURATE'!T2475/10,'DATA ACCURATE'!T2475),"")</f>
        <v/>
      </c>
      <c r="N2472" t="str">
        <f>IF(M2472="","",IF(M2472&lt;=DATABASE!$I$9,"LOKAL",IF(M2472&lt;DATABASE!$J$9,"LUAR KOTA 1",IF($M2472&gt;=DATABASE!$J$9,"LUAR KOTA 2",""))))</f>
        <v/>
      </c>
      <c r="O2472" s="38" t="str">
        <f>IF('DATA ACCURATE'!L2475&lt;&gt;"",'DATA ACCURATE'!L2475,"")</f>
        <v/>
      </c>
      <c r="Q2472" s="38">
        <f t="shared" si="266"/>
        <v>0</v>
      </c>
      <c r="R2472" s="38">
        <f t="shared" si="266"/>
        <v>0</v>
      </c>
      <c r="S2472" s="38">
        <f t="shared" si="266"/>
        <v>0</v>
      </c>
      <c r="T2472" s="38">
        <f t="shared" si="266"/>
        <v>0</v>
      </c>
      <c r="U2472" s="38">
        <f t="shared" si="267"/>
        <v>0</v>
      </c>
      <c r="V2472" s="38">
        <f t="shared" si="267"/>
        <v>0</v>
      </c>
      <c r="W2472" s="38">
        <f t="shared" si="267"/>
        <v>0</v>
      </c>
      <c r="X2472" s="38">
        <f t="shared" si="268"/>
        <v>0</v>
      </c>
      <c r="Y2472" s="38">
        <f t="shared" si="268"/>
        <v>0</v>
      </c>
      <c r="Z2472" s="38">
        <f t="shared" si="268"/>
        <v>0</v>
      </c>
      <c r="AA2472" s="38">
        <f t="shared" si="268"/>
        <v>0</v>
      </c>
      <c r="AB2472" s="38">
        <f t="shared" si="269"/>
        <v>0</v>
      </c>
      <c r="AC2472" s="38">
        <f t="shared" si="270"/>
        <v>0</v>
      </c>
      <c r="AD2472" s="38" t="str">
        <f t="shared" si="271"/>
        <v>000000000000</v>
      </c>
    </row>
    <row r="2473" spans="1:30">
      <c r="A2473" s="9" t="str">
        <f>IF('DATA ACCURATE'!A2476&lt;&gt;"",'DATA ACCURATE'!A2476,"")</f>
        <v/>
      </c>
      <c r="B2473" s="9" t="str">
        <f>IF('DATA ACCURATE'!D2476&lt;&gt;"",'DATA ACCURATE'!D2476,"")</f>
        <v/>
      </c>
      <c r="C2473" s="38" t="str">
        <f>IF($AD2473="000000000000","",INDEX(DATABASE!$W$12:$W$71,MATCH($AD2473,DATABASE!$V$12:$V$71,0)))</f>
        <v/>
      </c>
      <c r="D2473" s="34" t="str">
        <f>IF(C2473="","",IF(E2473="",INDEX(DATABASE!$AF$13:$AF$62,MATCH($C2473,DATABASE!$AC$13:$AC$62,0)),IF(E2473="2x D11",INDEX(DATABASE!$AF$13:$AF$62,MATCH($C2473,DATABASE!$AC$13:$AC$62,0))+2*DATABASE!$AF$62,IF(E2473="3x D11",INDEX(DATABASE!$AF$13:$AF$62,MATCH($C2473,DATABASE!$AC$13:$AC$62,0))+3*DATABASE!$AF$62,""))))</f>
        <v/>
      </c>
      <c r="E2473" s="38" t="str">
        <f>IF(AND($K2473="Y",$G2473&lt;&gt;"UNYIL",$F2473&lt;DATABASE!$O$8),"2x D11",IF(AND($K2473="Y",$G2473&lt;&gt;"UNYIL",$F2473&gt;=DATABASE!$O$8),"3x D11",""))</f>
        <v/>
      </c>
      <c r="F2473" s="9" t="str">
        <f>IF('DATA ACCURATE'!N2476&lt;&gt;"",'DATA ACCURATE'!N2476,"")</f>
        <v/>
      </c>
      <c r="G2473" t="str">
        <f>IF(F2473="","",IF(F2473&lt;=DATABASE!$I$8,"UNYIL",IF(F2473&lt;=DATABASE!$J$8,"KECIL",IF(F2473&lt;DATABASE!$K$8,"TANGGUNG",IF(F2473&gt;=DATABASE!$K$8,"BESAR","")))))</f>
        <v/>
      </c>
      <c r="H2473" s="16" t="str">
        <f>IF('DATA ACCURATE'!J2476&lt;&gt;"",'DATA ACCURATE'!J2476,"")</f>
        <v/>
      </c>
      <c r="I2473" s="35" t="str">
        <f>IF(B2473&lt;&gt;"",IFERROR(VLOOKUP(B2473,'DATA TIMBANGAN'!G:M,7,FALSE),VLOOKUP(B2473,'DATA TIMBANGAN'!G:M,7)),"")</f>
        <v/>
      </c>
      <c r="J2473" s="25" t="str">
        <f>IF(H2473&lt;&gt;"",IFERROR(INDEX(DATABASE!$Z$19:$Z$38,MATCH(DATEVALUE(H2473),DATABASE!$AA$19:$AA$38,0)),INDEX(DATABASE!$Z$12:$Z$18,MATCH(WEEKDAY(H2473,2),DATABASE!$AA$12:$AA$18,0))),"")</f>
        <v/>
      </c>
      <c r="K2473" s="25" t="str">
        <f>IF('DATA ACCURATE'!V2476&lt;&gt;"",'DATA ACCURATE'!V2476,"")</f>
        <v/>
      </c>
      <c r="L2473" s="80" t="str">
        <f>IF($H2473="","",IF(OR($J2473="LIBUR",AND($L2472="LIBUR",$O2472=$O2473)),"LIBUR",IF(AND(OR($L2472="LUAR JAM KERJA 1",$L2472="LUAR JAM KERJA 2"),OR(OR(AND($H2472=$H2473,AND(OR($I2473&gt;DATABASE!$J$3,$I2473&lt;DATABASE!$J$6),((DATEVALUE($H2473)+$I2473)-(DATEVALUE($H2472)+$I2472))&lt;DATABASE!$J$6)),AND($H2472=$H2473,$O2472=$O2473,OR($I2473&gt;DATABASE!$J$6,$I2473&lt;DATABASE!$J$3))),AND(($H2473-$H2472)=1,OR($I2473&lt;DATABASE!$I$6,((DATEVALUE($H2473)+$I2473)-(DATEVALUE($H2472)+$I2472))&lt;DATABASE!$J$6))),$A2473=$A2472),"LUAR JAM KERJA 2",IF(AND(OR(WEEKDAY($H2473,2)=1,WEEKDAY($H2473,2)=2,WEEKDAY($H2473,2)=3,WEEKDAY($H2473,2)=4,WEEKDAY($H2473,2)=5),$I2473&lt;=DATABASE!$J$3,$I2473&gt;=DATABASE!$I$3),"JAM KERJA",IF(AND(WEEKDAY($H2473,2)=6,$I2473&lt;=DATABASE!$J$4,$I2473&gt;=DATABASE!$I$4),"JAM KERJA","LUAR JAM KERJA 1")))))</f>
        <v/>
      </c>
      <c r="M2473" s="33" t="str">
        <f>IF('DATA ACCURATE'!T2476&lt;&gt;"",IF('DATA ACCURATE'!T2476&gt;100,'DATA ACCURATE'!T2476/10,'DATA ACCURATE'!T2476),"")</f>
        <v/>
      </c>
      <c r="N2473" t="str">
        <f>IF(M2473="","",IF(M2473&lt;=DATABASE!$I$9,"LOKAL",IF(M2473&lt;DATABASE!$J$9,"LUAR KOTA 1",IF($M2473&gt;=DATABASE!$J$9,"LUAR KOTA 2",""))))</f>
        <v/>
      </c>
      <c r="O2473" s="38" t="str">
        <f>IF('DATA ACCURATE'!L2476&lt;&gt;"",'DATA ACCURATE'!L2476,"")</f>
        <v/>
      </c>
      <c r="Q2473" s="38">
        <f t="shared" si="266"/>
        <v>0</v>
      </c>
      <c r="R2473" s="38">
        <f t="shared" si="266"/>
        <v>0</v>
      </c>
      <c r="S2473" s="38">
        <f t="shared" si="266"/>
        <v>0</v>
      </c>
      <c r="T2473" s="38">
        <f t="shared" si="266"/>
        <v>0</v>
      </c>
      <c r="U2473" s="38">
        <f t="shared" si="267"/>
        <v>0</v>
      </c>
      <c r="V2473" s="38">
        <f t="shared" si="267"/>
        <v>0</v>
      </c>
      <c r="W2473" s="38">
        <f t="shared" si="267"/>
        <v>0</v>
      </c>
      <c r="X2473" s="38">
        <f t="shared" si="268"/>
        <v>0</v>
      </c>
      <c r="Y2473" s="38">
        <f t="shared" si="268"/>
        <v>0</v>
      </c>
      <c r="Z2473" s="38">
        <f t="shared" si="268"/>
        <v>0</v>
      </c>
      <c r="AA2473" s="38">
        <f t="shared" si="268"/>
        <v>0</v>
      </c>
      <c r="AB2473" s="38">
        <f t="shared" si="269"/>
        <v>0</v>
      </c>
      <c r="AC2473" s="38">
        <f t="shared" si="270"/>
        <v>0</v>
      </c>
      <c r="AD2473" s="38" t="str">
        <f t="shared" si="271"/>
        <v>000000000000</v>
      </c>
    </row>
    <row r="2474" spans="1:30">
      <c r="A2474" s="9" t="str">
        <f>IF('DATA ACCURATE'!A2477&lt;&gt;"",'DATA ACCURATE'!A2477,"")</f>
        <v/>
      </c>
      <c r="B2474" s="9" t="str">
        <f>IF('DATA ACCURATE'!D2477&lt;&gt;"",'DATA ACCURATE'!D2477,"")</f>
        <v/>
      </c>
      <c r="C2474" s="38" t="str">
        <f>IF($AD2474="000000000000","",INDEX(DATABASE!$W$12:$W$71,MATCH($AD2474,DATABASE!$V$12:$V$71,0)))</f>
        <v/>
      </c>
      <c r="D2474" s="34" t="str">
        <f>IF(C2474="","",IF(E2474="",INDEX(DATABASE!$AF$13:$AF$62,MATCH($C2474,DATABASE!$AC$13:$AC$62,0)),IF(E2474="2x D11",INDEX(DATABASE!$AF$13:$AF$62,MATCH($C2474,DATABASE!$AC$13:$AC$62,0))+2*DATABASE!$AF$62,IF(E2474="3x D11",INDEX(DATABASE!$AF$13:$AF$62,MATCH($C2474,DATABASE!$AC$13:$AC$62,0))+3*DATABASE!$AF$62,""))))</f>
        <v/>
      </c>
      <c r="E2474" s="38" t="str">
        <f>IF(AND($K2474="Y",$G2474&lt;&gt;"UNYIL",$F2474&lt;DATABASE!$O$8),"2x D11",IF(AND($K2474="Y",$G2474&lt;&gt;"UNYIL",$F2474&gt;=DATABASE!$O$8),"3x D11",""))</f>
        <v/>
      </c>
      <c r="F2474" s="9" t="str">
        <f>IF('DATA ACCURATE'!N2477&lt;&gt;"",'DATA ACCURATE'!N2477,"")</f>
        <v/>
      </c>
      <c r="G2474" t="str">
        <f>IF(F2474="","",IF(F2474&lt;=DATABASE!$I$8,"UNYIL",IF(F2474&lt;=DATABASE!$J$8,"KECIL",IF(F2474&lt;DATABASE!$K$8,"TANGGUNG",IF(F2474&gt;=DATABASE!$K$8,"BESAR","")))))</f>
        <v/>
      </c>
      <c r="H2474" s="16" t="str">
        <f>IF('DATA ACCURATE'!J2477&lt;&gt;"",'DATA ACCURATE'!J2477,"")</f>
        <v/>
      </c>
      <c r="I2474" s="35" t="str">
        <f>IF(B2474&lt;&gt;"",IFERROR(VLOOKUP(B2474,'DATA TIMBANGAN'!G:M,7,FALSE),VLOOKUP(B2474,'DATA TIMBANGAN'!G:M,7)),"")</f>
        <v/>
      </c>
      <c r="J2474" s="25" t="str">
        <f>IF(H2474&lt;&gt;"",IFERROR(INDEX(DATABASE!$Z$19:$Z$38,MATCH(DATEVALUE(H2474),DATABASE!$AA$19:$AA$38,0)),INDEX(DATABASE!$Z$12:$Z$18,MATCH(WEEKDAY(H2474,2),DATABASE!$AA$12:$AA$18,0))),"")</f>
        <v/>
      </c>
      <c r="K2474" s="25" t="str">
        <f>IF('DATA ACCURATE'!V2477&lt;&gt;"",'DATA ACCURATE'!V2477,"")</f>
        <v/>
      </c>
      <c r="L2474" s="80" t="str">
        <f>IF($H2474="","",IF(OR($J2474="LIBUR",AND($L2473="LIBUR",$O2473=$O2474)),"LIBUR",IF(AND(OR($L2473="LUAR JAM KERJA 1",$L2473="LUAR JAM KERJA 2"),OR(OR(AND($H2473=$H2474,AND(OR($I2474&gt;DATABASE!$J$3,$I2474&lt;DATABASE!$J$6),((DATEVALUE($H2474)+$I2474)-(DATEVALUE($H2473)+$I2473))&lt;DATABASE!$J$6)),AND($H2473=$H2474,$O2473=$O2474,OR($I2474&gt;DATABASE!$J$6,$I2474&lt;DATABASE!$J$3))),AND(($H2474-$H2473)=1,OR($I2474&lt;DATABASE!$I$6,((DATEVALUE($H2474)+$I2474)-(DATEVALUE($H2473)+$I2473))&lt;DATABASE!$J$6))),$A2474=$A2473),"LUAR JAM KERJA 2",IF(AND(OR(WEEKDAY($H2474,2)=1,WEEKDAY($H2474,2)=2,WEEKDAY($H2474,2)=3,WEEKDAY($H2474,2)=4,WEEKDAY($H2474,2)=5),$I2474&lt;=DATABASE!$J$3,$I2474&gt;=DATABASE!$I$3),"JAM KERJA",IF(AND(WEEKDAY($H2474,2)=6,$I2474&lt;=DATABASE!$J$4,$I2474&gt;=DATABASE!$I$4),"JAM KERJA","LUAR JAM KERJA 1")))))</f>
        <v/>
      </c>
      <c r="M2474" s="33" t="str">
        <f>IF('DATA ACCURATE'!T2477&lt;&gt;"",IF('DATA ACCURATE'!T2477&gt;100,'DATA ACCURATE'!T2477/10,'DATA ACCURATE'!T2477),"")</f>
        <v/>
      </c>
      <c r="N2474" t="str">
        <f>IF(M2474="","",IF(M2474&lt;=DATABASE!$I$9,"LOKAL",IF(M2474&lt;DATABASE!$J$9,"LUAR KOTA 1",IF($M2474&gt;=DATABASE!$J$9,"LUAR KOTA 2",""))))</f>
        <v/>
      </c>
      <c r="O2474" s="38" t="str">
        <f>IF('DATA ACCURATE'!L2477&lt;&gt;"",'DATA ACCURATE'!L2477,"")</f>
        <v/>
      </c>
      <c r="Q2474" s="38">
        <f t="shared" si="266"/>
        <v>0</v>
      </c>
      <c r="R2474" s="38">
        <f t="shared" si="266"/>
        <v>0</v>
      </c>
      <c r="S2474" s="38">
        <f t="shared" si="266"/>
        <v>0</v>
      </c>
      <c r="T2474" s="38">
        <f t="shared" si="266"/>
        <v>0</v>
      </c>
      <c r="U2474" s="38">
        <f t="shared" si="267"/>
        <v>0</v>
      </c>
      <c r="V2474" s="38">
        <f t="shared" si="267"/>
        <v>0</v>
      </c>
      <c r="W2474" s="38">
        <f t="shared" si="267"/>
        <v>0</v>
      </c>
      <c r="X2474" s="38">
        <f t="shared" si="268"/>
        <v>0</v>
      </c>
      <c r="Y2474" s="38">
        <f t="shared" si="268"/>
        <v>0</v>
      </c>
      <c r="Z2474" s="38">
        <f t="shared" si="268"/>
        <v>0</v>
      </c>
      <c r="AA2474" s="38">
        <f t="shared" si="268"/>
        <v>0</v>
      </c>
      <c r="AB2474" s="38">
        <f t="shared" si="269"/>
        <v>0</v>
      </c>
      <c r="AC2474" s="38">
        <f t="shared" si="270"/>
        <v>0</v>
      </c>
      <c r="AD2474" s="38" t="str">
        <f t="shared" si="271"/>
        <v>000000000000</v>
      </c>
    </row>
    <row r="2475" spans="1:30">
      <c r="A2475" s="9" t="str">
        <f>IF('DATA ACCURATE'!A2478&lt;&gt;"",'DATA ACCURATE'!A2478,"")</f>
        <v/>
      </c>
      <c r="B2475" s="9" t="str">
        <f>IF('DATA ACCURATE'!D2478&lt;&gt;"",'DATA ACCURATE'!D2478,"")</f>
        <v/>
      </c>
      <c r="C2475" s="38" t="str">
        <f>IF($AD2475="000000000000","",INDEX(DATABASE!$W$12:$W$71,MATCH($AD2475,DATABASE!$V$12:$V$71,0)))</f>
        <v/>
      </c>
      <c r="D2475" s="34" t="str">
        <f>IF(C2475="","",IF(E2475="",INDEX(DATABASE!$AF$13:$AF$62,MATCH($C2475,DATABASE!$AC$13:$AC$62,0)),IF(E2475="2x D11",INDEX(DATABASE!$AF$13:$AF$62,MATCH($C2475,DATABASE!$AC$13:$AC$62,0))+2*DATABASE!$AF$62,IF(E2475="3x D11",INDEX(DATABASE!$AF$13:$AF$62,MATCH($C2475,DATABASE!$AC$13:$AC$62,0))+3*DATABASE!$AF$62,""))))</f>
        <v/>
      </c>
      <c r="E2475" s="38" t="str">
        <f>IF(AND($K2475="Y",$G2475&lt;&gt;"UNYIL",$F2475&lt;DATABASE!$O$8),"2x D11",IF(AND($K2475="Y",$G2475&lt;&gt;"UNYIL",$F2475&gt;=DATABASE!$O$8),"3x D11",""))</f>
        <v/>
      </c>
      <c r="F2475" s="9" t="str">
        <f>IF('DATA ACCURATE'!N2478&lt;&gt;"",'DATA ACCURATE'!N2478,"")</f>
        <v/>
      </c>
      <c r="G2475" t="str">
        <f>IF(F2475="","",IF(F2475&lt;=DATABASE!$I$8,"UNYIL",IF(F2475&lt;=DATABASE!$J$8,"KECIL",IF(F2475&lt;DATABASE!$K$8,"TANGGUNG",IF(F2475&gt;=DATABASE!$K$8,"BESAR","")))))</f>
        <v/>
      </c>
      <c r="H2475" s="16" t="str">
        <f>IF('DATA ACCURATE'!J2478&lt;&gt;"",'DATA ACCURATE'!J2478,"")</f>
        <v/>
      </c>
      <c r="I2475" s="35" t="str">
        <f>IF(B2475&lt;&gt;"",IFERROR(VLOOKUP(B2475,'DATA TIMBANGAN'!G:M,7,FALSE),VLOOKUP(B2475,'DATA TIMBANGAN'!G:M,7)),"")</f>
        <v/>
      </c>
      <c r="J2475" s="25" t="str">
        <f>IF(H2475&lt;&gt;"",IFERROR(INDEX(DATABASE!$Z$19:$Z$38,MATCH(DATEVALUE(H2475),DATABASE!$AA$19:$AA$38,0)),INDEX(DATABASE!$Z$12:$Z$18,MATCH(WEEKDAY(H2475,2),DATABASE!$AA$12:$AA$18,0))),"")</f>
        <v/>
      </c>
      <c r="K2475" s="25" t="str">
        <f>IF('DATA ACCURATE'!V2478&lt;&gt;"",'DATA ACCURATE'!V2478,"")</f>
        <v/>
      </c>
      <c r="L2475" s="80" t="str">
        <f>IF($H2475="","",IF(OR($J2475="LIBUR",AND($L2474="LIBUR",$O2474=$O2475)),"LIBUR",IF(AND(OR($L2474="LUAR JAM KERJA 1",$L2474="LUAR JAM KERJA 2"),OR(OR(AND($H2474=$H2475,AND(OR($I2475&gt;DATABASE!$J$3,$I2475&lt;DATABASE!$J$6),((DATEVALUE($H2475)+$I2475)-(DATEVALUE($H2474)+$I2474))&lt;DATABASE!$J$6)),AND($H2474=$H2475,$O2474=$O2475,OR($I2475&gt;DATABASE!$J$6,$I2475&lt;DATABASE!$J$3))),AND(($H2475-$H2474)=1,OR($I2475&lt;DATABASE!$I$6,((DATEVALUE($H2475)+$I2475)-(DATEVALUE($H2474)+$I2474))&lt;DATABASE!$J$6))),$A2475=$A2474),"LUAR JAM KERJA 2",IF(AND(OR(WEEKDAY($H2475,2)=1,WEEKDAY($H2475,2)=2,WEEKDAY($H2475,2)=3,WEEKDAY($H2475,2)=4,WEEKDAY($H2475,2)=5),$I2475&lt;=DATABASE!$J$3,$I2475&gt;=DATABASE!$I$3),"JAM KERJA",IF(AND(WEEKDAY($H2475,2)=6,$I2475&lt;=DATABASE!$J$4,$I2475&gt;=DATABASE!$I$4),"JAM KERJA","LUAR JAM KERJA 1")))))</f>
        <v/>
      </c>
      <c r="M2475" s="33" t="str">
        <f>IF('DATA ACCURATE'!T2478&lt;&gt;"",IF('DATA ACCURATE'!T2478&gt;100,'DATA ACCURATE'!T2478/10,'DATA ACCURATE'!T2478),"")</f>
        <v/>
      </c>
      <c r="N2475" t="str">
        <f>IF(M2475="","",IF(M2475&lt;=DATABASE!$I$9,"LOKAL",IF(M2475&lt;DATABASE!$J$9,"LUAR KOTA 1",IF($M2475&gt;=DATABASE!$J$9,"LUAR KOTA 2",""))))</f>
        <v/>
      </c>
      <c r="O2475" s="38" t="str">
        <f>IF('DATA ACCURATE'!L2478&lt;&gt;"",'DATA ACCURATE'!L2478,"")</f>
        <v/>
      </c>
      <c r="Q2475" s="38">
        <f t="shared" si="266"/>
        <v>0</v>
      </c>
      <c r="R2475" s="38">
        <f t="shared" si="266"/>
        <v>0</v>
      </c>
      <c r="S2475" s="38">
        <f t="shared" si="266"/>
        <v>0</v>
      </c>
      <c r="T2475" s="38">
        <f t="shared" si="266"/>
        <v>0</v>
      </c>
      <c r="U2475" s="38">
        <f t="shared" si="267"/>
        <v>0</v>
      </c>
      <c r="V2475" s="38">
        <f t="shared" si="267"/>
        <v>0</v>
      </c>
      <c r="W2475" s="38">
        <f t="shared" si="267"/>
        <v>0</v>
      </c>
      <c r="X2475" s="38">
        <f t="shared" si="268"/>
        <v>0</v>
      </c>
      <c r="Y2475" s="38">
        <f t="shared" si="268"/>
        <v>0</v>
      </c>
      <c r="Z2475" s="38">
        <f t="shared" si="268"/>
        <v>0</v>
      </c>
      <c r="AA2475" s="38">
        <f t="shared" si="268"/>
        <v>0</v>
      </c>
      <c r="AB2475" s="38">
        <f t="shared" si="269"/>
        <v>0</v>
      </c>
      <c r="AC2475" s="38">
        <f t="shared" si="270"/>
        <v>0</v>
      </c>
      <c r="AD2475" s="38" t="str">
        <f t="shared" si="271"/>
        <v>000000000000</v>
      </c>
    </row>
    <row r="2476" spans="1:30">
      <c r="A2476" s="9" t="str">
        <f>IF('DATA ACCURATE'!A2479&lt;&gt;"",'DATA ACCURATE'!A2479,"")</f>
        <v/>
      </c>
      <c r="B2476" s="9" t="str">
        <f>IF('DATA ACCURATE'!D2479&lt;&gt;"",'DATA ACCURATE'!D2479,"")</f>
        <v/>
      </c>
      <c r="C2476" s="38" t="str">
        <f>IF($AD2476="000000000000","",INDEX(DATABASE!$W$12:$W$71,MATCH($AD2476,DATABASE!$V$12:$V$71,0)))</f>
        <v/>
      </c>
      <c r="D2476" s="34" t="str">
        <f>IF(C2476="","",IF(E2476="",INDEX(DATABASE!$AF$13:$AF$62,MATCH($C2476,DATABASE!$AC$13:$AC$62,0)),IF(E2476="2x D11",INDEX(DATABASE!$AF$13:$AF$62,MATCH($C2476,DATABASE!$AC$13:$AC$62,0))+2*DATABASE!$AF$62,IF(E2476="3x D11",INDEX(DATABASE!$AF$13:$AF$62,MATCH($C2476,DATABASE!$AC$13:$AC$62,0))+3*DATABASE!$AF$62,""))))</f>
        <v/>
      </c>
      <c r="E2476" s="38" t="str">
        <f>IF(AND($K2476="Y",$G2476&lt;&gt;"UNYIL",$F2476&lt;DATABASE!$O$8),"2x D11",IF(AND($K2476="Y",$G2476&lt;&gt;"UNYIL",$F2476&gt;=DATABASE!$O$8),"3x D11",""))</f>
        <v/>
      </c>
      <c r="F2476" s="9" t="str">
        <f>IF('DATA ACCURATE'!N2479&lt;&gt;"",'DATA ACCURATE'!N2479,"")</f>
        <v/>
      </c>
      <c r="G2476" t="str">
        <f>IF(F2476="","",IF(F2476&lt;=DATABASE!$I$8,"UNYIL",IF(F2476&lt;=DATABASE!$J$8,"KECIL",IF(F2476&lt;DATABASE!$K$8,"TANGGUNG",IF(F2476&gt;=DATABASE!$K$8,"BESAR","")))))</f>
        <v/>
      </c>
      <c r="H2476" s="16" t="str">
        <f>IF('DATA ACCURATE'!J2479&lt;&gt;"",'DATA ACCURATE'!J2479,"")</f>
        <v/>
      </c>
      <c r="I2476" s="35" t="str">
        <f>IF(B2476&lt;&gt;"",IFERROR(VLOOKUP(B2476,'DATA TIMBANGAN'!G:M,7,FALSE),VLOOKUP(B2476,'DATA TIMBANGAN'!G:M,7)),"")</f>
        <v/>
      </c>
      <c r="J2476" s="25" t="str">
        <f>IF(H2476&lt;&gt;"",IFERROR(INDEX(DATABASE!$Z$19:$Z$38,MATCH(DATEVALUE(H2476),DATABASE!$AA$19:$AA$38,0)),INDEX(DATABASE!$Z$12:$Z$18,MATCH(WEEKDAY(H2476,2),DATABASE!$AA$12:$AA$18,0))),"")</f>
        <v/>
      </c>
      <c r="K2476" s="25" t="str">
        <f>IF('DATA ACCURATE'!V2479&lt;&gt;"",'DATA ACCURATE'!V2479,"")</f>
        <v/>
      </c>
      <c r="L2476" s="80" t="str">
        <f>IF($H2476="","",IF(OR($J2476="LIBUR",AND($L2475="LIBUR",$O2475=$O2476)),"LIBUR",IF(AND(OR($L2475="LUAR JAM KERJA 1",$L2475="LUAR JAM KERJA 2"),OR(OR(AND($H2475=$H2476,AND(OR($I2476&gt;DATABASE!$J$3,$I2476&lt;DATABASE!$J$6),((DATEVALUE($H2476)+$I2476)-(DATEVALUE($H2475)+$I2475))&lt;DATABASE!$J$6)),AND($H2475=$H2476,$O2475=$O2476,OR($I2476&gt;DATABASE!$J$6,$I2476&lt;DATABASE!$J$3))),AND(($H2476-$H2475)=1,OR($I2476&lt;DATABASE!$I$6,((DATEVALUE($H2476)+$I2476)-(DATEVALUE($H2475)+$I2475))&lt;DATABASE!$J$6))),$A2476=$A2475),"LUAR JAM KERJA 2",IF(AND(OR(WEEKDAY($H2476,2)=1,WEEKDAY($H2476,2)=2,WEEKDAY($H2476,2)=3,WEEKDAY($H2476,2)=4,WEEKDAY($H2476,2)=5),$I2476&lt;=DATABASE!$J$3,$I2476&gt;=DATABASE!$I$3),"JAM KERJA",IF(AND(WEEKDAY($H2476,2)=6,$I2476&lt;=DATABASE!$J$4,$I2476&gt;=DATABASE!$I$4),"JAM KERJA","LUAR JAM KERJA 1")))))</f>
        <v/>
      </c>
      <c r="M2476" s="33" t="str">
        <f>IF('DATA ACCURATE'!T2479&lt;&gt;"",IF('DATA ACCURATE'!T2479&gt;100,'DATA ACCURATE'!T2479/10,'DATA ACCURATE'!T2479),"")</f>
        <v/>
      </c>
      <c r="N2476" t="str">
        <f>IF(M2476="","",IF(M2476&lt;=DATABASE!$I$9,"LOKAL",IF(M2476&lt;DATABASE!$J$9,"LUAR KOTA 1",IF($M2476&gt;=DATABASE!$J$9,"LUAR KOTA 2",""))))</f>
        <v/>
      </c>
      <c r="O2476" s="38" t="str">
        <f>IF('DATA ACCURATE'!L2479&lt;&gt;"",'DATA ACCURATE'!L2479,"")</f>
        <v/>
      </c>
      <c r="Q2476" s="38">
        <f t="shared" si="266"/>
        <v>0</v>
      </c>
      <c r="R2476" s="38">
        <f t="shared" si="266"/>
        <v>0</v>
      </c>
      <c r="S2476" s="38">
        <f t="shared" si="266"/>
        <v>0</v>
      </c>
      <c r="T2476" s="38">
        <f t="shared" si="266"/>
        <v>0</v>
      </c>
      <c r="U2476" s="38">
        <f t="shared" si="267"/>
        <v>0</v>
      </c>
      <c r="V2476" s="38">
        <f t="shared" si="267"/>
        <v>0</v>
      </c>
      <c r="W2476" s="38">
        <f t="shared" si="267"/>
        <v>0</v>
      </c>
      <c r="X2476" s="38">
        <f t="shared" si="268"/>
        <v>0</v>
      </c>
      <c r="Y2476" s="38">
        <f t="shared" si="268"/>
        <v>0</v>
      </c>
      <c r="Z2476" s="38">
        <f t="shared" si="268"/>
        <v>0</v>
      </c>
      <c r="AA2476" s="38">
        <f t="shared" si="268"/>
        <v>0</v>
      </c>
      <c r="AB2476" s="38">
        <f t="shared" si="269"/>
        <v>0</v>
      </c>
      <c r="AC2476" s="38">
        <f t="shared" si="270"/>
        <v>0</v>
      </c>
      <c r="AD2476" s="38" t="str">
        <f t="shared" si="271"/>
        <v>000000000000</v>
      </c>
    </row>
    <row r="2477" spans="1:30">
      <c r="A2477" s="9" t="str">
        <f>IF('DATA ACCURATE'!A2480&lt;&gt;"",'DATA ACCURATE'!A2480,"")</f>
        <v/>
      </c>
      <c r="B2477" s="9" t="str">
        <f>IF('DATA ACCURATE'!D2480&lt;&gt;"",'DATA ACCURATE'!D2480,"")</f>
        <v/>
      </c>
      <c r="C2477" s="38" t="str">
        <f>IF($AD2477="000000000000","",INDEX(DATABASE!$W$12:$W$71,MATCH($AD2477,DATABASE!$V$12:$V$71,0)))</f>
        <v/>
      </c>
      <c r="D2477" s="34" t="str">
        <f>IF(C2477="","",IF(E2477="",INDEX(DATABASE!$AF$13:$AF$62,MATCH($C2477,DATABASE!$AC$13:$AC$62,0)),IF(E2477="2x D11",INDEX(DATABASE!$AF$13:$AF$62,MATCH($C2477,DATABASE!$AC$13:$AC$62,0))+2*DATABASE!$AF$62,IF(E2477="3x D11",INDEX(DATABASE!$AF$13:$AF$62,MATCH($C2477,DATABASE!$AC$13:$AC$62,0))+3*DATABASE!$AF$62,""))))</f>
        <v/>
      </c>
      <c r="E2477" s="38" t="str">
        <f>IF(AND($K2477="Y",$G2477&lt;&gt;"UNYIL",$F2477&lt;DATABASE!$O$8),"2x D11",IF(AND($K2477="Y",$G2477&lt;&gt;"UNYIL",$F2477&gt;=DATABASE!$O$8),"3x D11",""))</f>
        <v/>
      </c>
      <c r="F2477" s="9" t="str">
        <f>IF('DATA ACCURATE'!N2480&lt;&gt;"",'DATA ACCURATE'!N2480,"")</f>
        <v/>
      </c>
      <c r="G2477" t="str">
        <f>IF(F2477="","",IF(F2477&lt;=DATABASE!$I$8,"UNYIL",IF(F2477&lt;=DATABASE!$J$8,"KECIL",IF(F2477&lt;DATABASE!$K$8,"TANGGUNG",IF(F2477&gt;=DATABASE!$K$8,"BESAR","")))))</f>
        <v/>
      </c>
      <c r="H2477" s="16" t="str">
        <f>IF('DATA ACCURATE'!J2480&lt;&gt;"",'DATA ACCURATE'!J2480,"")</f>
        <v/>
      </c>
      <c r="I2477" s="35" t="str">
        <f>IF(B2477&lt;&gt;"",IFERROR(VLOOKUP(B2477,'DATA TIMBANGAN'!G:M,7,FALSE),VLOOKUP(B2477,'DATA TIMBANGAN'!G:M,7)),"")</f>
        <v/>
      </c>
      <c r="J2477" s="25" t="str">
        <f>IF(H2477&lt;&gt;"",IFERROR(INDEX(DATABASE!$Z$19:$Z$38,MATCH(DATEVALUE(H2477),DATABASE!$AA$19:$AA$38,0)),INDEX(DATABASE!$Z$12:$Z$18,MATCH(WEEKDAY(H2477,2),DATABASE!$AA$12:$AA$18,0))),"")</f>
        <v/>
      </c>
      <c r="K2477" s="25" t="str">
        <f>IF('DATA ACCURATE'!V2480&lt;&gt;"",'DATA ACCURATE'!V2480,"")</f>
        <v/>
      </c>
      <c r="L2477" s="80" t="str">
        <f>IF($H2477="","",IF(OR($J2477="LIBUR",AND($L2476="LIBUR",$O2476=$O2477)),"LIBUR",IF(AND(OR($L2476="LUAR JAM KERJA 1",$L2476="LUAR JAM KERJA 2"),OR(OR(AND($H2476=$H2477,AND(OR($I2477&gt;DATABASE!$J$3,$I2477&lt;DATABASE!$J$6),((DATEVALUE($H2477)+$I2477)-(DATEVALUE($H2476)+$I2476))&lt;DATABASE!$J$6)),AND($H2476=$H2477,$O2476=$O2477,OR($I2477&gt;DATABASE!$J$6,$I2477&lt;DATABASE!$J$3))),AND(($H2477-$H2476)=1,OR($I2477&lt;DATABASE!$I$6,((DATEVALUE($H2477)+$I2477)-(DATEVALUE($H2476)+$I2476))&lt;DATABASE!$J$6))),$A2477=$A2476),"LUAR JAM KERJA 2",IF(AND(OR(WEEKDAY($H2477,2)=1,WEEKDAY($H2477,2)=2,WEEKDAY($H2477,2)=3,WEEKDAY($H2477,2)=4,WEEKDAY($H2477,2)=5),$I2477&lt;=DATABASE!$J$3,$I2477&gt;=DATABASE!$I$3),"JAM KERJA",IF(AND(WEEKDAY($H2477,2)=6,$I2477&lt;=DATABASE!$J$4,$I2477&gt;=DATABASE!$I$4),"JAM KERJA","LUAR JAM KERJA 1")))))</f>
        <v/>
      </c>
      <c r="M2477" s="33" t="str">
        <f>IF('DATA ACCURATE'!T2480&lt;&gt;"",IF('DATA ACCURATE'!T2480&gt;100,'DATA ACCURATE'!T2480/10,'DATA ACCURATE'!T2480),"")</f>
        <v/>
      </c>
      <c r="N2477" t="str">
        <f>IF(M2477="","",IF(M2477&lt;=DATABASE!$I$9,"LOKAL",IF(M2477&lt;DATABASE!$J$9,"LUAR KOTA 1",IF($M2477&gt;=DATABASE!$J$9,"LUAR KOTA 2",""))))</f>
        <v/>
      </c>
      <c r="O2477" s="38" t="str">
        <f>IF('DATA ACCURATE'!L2480&lt;&gt;"",'DATA ACCURATE'!L2480,"")</f>
        <v/>
      </c>
      <c r="Q2477" s="38">
        <f t="shared" si="266"/>
        <v>0</v>
      </c>
      <c r="R2477" s="38">
        <f t="shared" si="266"/>
        <v>0</v>
      </c>
      <c r="S2477" s="38">
        <f t="shared" si="266"/>
        <v>0</v>
      </c>
      <c r="T2477" s="38">
        <f t="shared" si="266"/>
        <v>0</v>
      </c>
      <c r="U2477" s="38">
        <f t="shared" si="267"/>
        <v>0</v>
      </c>
      <c r="V2477" s="38">
        <f t="shared" si="267"/>
        <v>0</v>
      </c>
      <c r="W2477" s="38">
        <f t="shared" si="267"/>
        <v>0</v>
      </c>
      <c r="X2477" s="38">
        <f t="shared" si="268"/>
        <v>0</v>
      </c>
      <c r="Y2477" s="38">
        <f t="shared" si="268"/>
        <v>0</v>
      </c>
      <c r="Z2477" s="38">
        <f t="shared" si="268"/>
        <v>0</v>
      </c>
      <c r="AA2477" s="38">
        <f t="shared" si="268"/>
        <v>0</v>
      </c>
      <c r="AB2477" s="38">
        <f t="shared" si="269"/>
        <v>0</v>
      </c>
      <c r="AC2477" s="38">
        <f t="shared" si="270"/>
        <v>0</v>
      </c>
      <c r="AD2477" s="38" t="str">
        <f t="shared" si="271"/>
        <v>000000000000</v>
      </c>
    </row>
    <row r="2478" spans="1:30">
      <c r="A2478" s="9" t="str">
        <f>IF('DATA ACCURATE'!A2481&lt;&gt;"",'DATA ACCURATE'!A2481,"")</f>
        <v/>
      </c>
      <c r="B2478" s="9" t="str">
        <f>IF('DATA ACCURATE'!D2481&lt;&gt;"",'DATA ACCURATE'!D2481,"")</f>
        <v/>
      </c>
      <c r="C2478" s="38" t="str">
        <f>IF($AD2478="000000000000","",INDEX(DATABASE!$W$12:$W$71,MATCH($AD2478,DATABASE!$V$12:$V$71,0)))</f>
        <v/>
      </c>
      <c r="D2478" s="34" t="str">
        <f>IF(C2478="","",IF(E2478="",INDEX(DATABASE!$AF$13:$AF$62,MATCH($C2478,DATABASE!$AC$13:$AC$62,0)),IF(E2478="2x D11",INDEX(DATABASE!$AF$13:$AF$62,MATCH($C2478,DATABASE!$AC$13:$AC$62,0))+2*DATABASE!$AF$62,IF(E2478="3x D11",INDEX(DATABASE!$AF$13:$AF$62,MATCH($C2478,DATABASE!$AC$13:$AC$62,0))+3*DATABASE!$AF$62,""))))</f>
        <v/>
      </c>
      <c r="E2478" s="38" t="str">
        <f>IF(AND($K2478="Y",$G2478&lt;&gt;"UNYIL",$F2478&lt;DATABASE!$O$8),"2x D11",IF(AND($K2478="Y",$G2478&lt;&gt;"UNYIL",$F2478&gt;=DATABASE!$O$8),"3x D11",""))</f>
        <v/>
      </c>
      <c r="F2478" s="9" t="str">
        <f>IF('DATA ACCURATE'!N2481&lt;&gt;"",'DATA ACCURATE'!N2481,"")</f>
        <v/>
      </c>
      <c r="G2478" t="str">
        <f>IF(F2478="","",IF(F2478&lt;=DATABASE!$I$8,"UNYIL",IF(F2478&lt;=DATABASE!$J$8,"KECIL",IF(F2478&lt;DATABASE!$K$8,"TANGGUNG",IF(F2478&gt;=DATABASE!$K$8,"BESAR","")))))</f>
        <v/>
      </c>
      <c r="H2478" s="16" t="str">
        <f>IF('DATA ACCURATE'!J2481&lt;&gt;"",'DATA ACCURATE'!J2481,"")</f>
        <v/>
      </c>
      <c r="I2478" s="35" t="str">
        <f>IF(B2478&lt;&gt;"",IFERROR(VLOOKUP(B2478,'DATA TIMBANGAN'!G:M,7,FALSE),VLOOKUP(B2478,'DATA TIMBANGAN'!G:M,7)),"")</f>
        <v/>
      </c>
      <c r="J2478" s="25" t="str">
        <f>IF(H2478&lt;&gt;"",IFERROR(INDEX(DATABASE!$Z$19:$Z$38,MATCH(DATEVALUE(H2478),DATABASE!$AA$19:$AA$38,0)),INDEX(DATABASE!$Z$12:$Z$18,MATCH(WEEKDAY(H2478,2),DATABASE!$AA$12:$AA$18,0))),"")</f>
        <v/>
      </c>
      <c r="K2478" s="25" t="str">
        <f>IF('DATA ACCURATE'!V2481&lt;&gt;"",'DATA ACCURATE'!V2481,"")</f>
        <v/>
      </c>
      <c r="L2478" s="80" t="str">
        <f>IF($H2478="","",IF(OR($J2478="LIBUR",AND($L2477="LIBUR",$O2477=$O2478)),"LIBUR",IF(AND(OR($L2477="LUAR JAM KERJA 1",$L2477="LUAR JAM KERJA 2"),OR(OR(AND($H2477=$H2478,AND(OR($I2478&gt;DATABASE!$J$3,$I2478&lt;DATABASE!$J$6),((DATEVALUE($H2478)+$I2478)-(DATEVALUE($H2477)+$I2477))&lt;DATABASE!$J$6)),AND($H2477=$H2478,$O2477=$O2478,OR($I2478&gt;DATABASE!$J$6,$I2478&lt;DATABASE!$J$3))),AND(($H2478-$H2477)=1,OR($I2478&lt;DATABASE!$I$6,((DATEVALUE($H2478)+$I2478)-(DATEVALUE($H2477)+$I2477))&lt;DATABASE!$J$6))),$A2478=$A2477),"LUAR JAM KERJA 2",IF(AND(OR(WEEKDAY($H2478,2)=1,WEEKDAY($H2478,2)=2,WEEKDAY($H2478,2)=3,WEEKDAY($H2478,2)=4,WEEKDAY($H2478,2)=5),$I2478&lt;=DATABASE!$J$3,$I2478&gt;=DATABASE!$I$3),"JAM KERJA",IF(AND(WEEKDAY($H2478,2)=6,$I2478&lt;=DATABASE!$J$4,$I2478&gt;=DATABASE!$I$4),"JAM KERJA","LUAR JAM KERJA 1")))))</f>
        <v/>
      </c>
      <c r="M2478" s="33" t="str">
        <f>IF('DATA ACCURATE'!T2481&lt;&gt;"",IF('DATA ACCURATE'!T2481&gt;100,'DATA ACCURATE'!T2481/10,'DATA ACCURATE'!T2481),"")</f>
        <v/>
      </c>
      <c r="N2478" t="str">
        <f>IF(M2478="","",IF(M2478&lt;=DATABASE!$I$9,"LOKAL",IF(M2478&lt;DATABASE!$J$9,"LUAR KOTA 1",IF($M2478&gt;=DATABASE!$J$9,"LUAR KOTA 2",""))))</f>
        <v/>
      </c>
      <c r="O2478" s="38" t="str">
        <f>IF('DATA ACCURATE'!L2481&lt;&gt;"",'DATA ACCURATE'!L2481,"")</f>
        <v/>
      </c>
      <c r="Q2478" s="38">
        <f t="shared" si="266"/>
        <v>0</v>
      </c>
      <c r="R2478" s="38">
        <f t="shared" si="266"/>
        <v>0</v>
      </c>
      <c r="S2478" s="38">
        <f t="shared" si="266"/>
        <v>0</v>
      </c>
      <c r="T2478" s="38">
        <f t="shared" si="266"/>
        <v>0</v>
      </c>
      <c r="U2478" s="38">
        <f t="shared" si="267"/>
        <v>0</v>
      </c>
      <c r="V2478" s="38">
        <f t="shared" si="267"/>
        <v>0</v>
      </c>
      <c r="W2478" s="38">
        <f t="shared" si="267"/>
        <v>0</v>
      </c>
      <c r="X2478" s="38">
        <f t="shared" si="268"/>
        <v>0</v>
      </c>
      <c r="Y2478" s="38">
        <f t="shared" si="268"/>
        <v>0</v>
      </c>
      <c r="Z2478" s="38">
        <f t="shared" si="268"/>
        <v>0</v>
      </c>
      <c r="AA2478" s="38">
        <f t="shared" si="268"/>
        <v>0</v>
      </c>
      <c r="AB2478" s="38">
        <f t="shared" si="269"/>
        <v>0</v>
      </c>
      <c r="AC2478" s="38">
        <f t="shared" si="270"/>
        <v>0</v>
      </c>
      <c r="AD2478" s="38" t="str">
        <f t="shared" si="271"/>
        <v>000000000000</v>
      </c>
    </row>
    <row r="2479" spans="1:30">
      <c r="A2479" s="9" t="str">
        <f>IF('DATA ACCURATE'!A2482&lt;&gt;"",'DATA ACCURATE'!A2482,"")</f>
        <v/>
      </c>
      <c r="B2479" s="9" t="str">
        <f>IF('DATA ACCURATE'!D2482&lt;&gt;"",'DATA ACCURATE'!D2482,"")</f>
        <v/>
      </c>
      <c r="C2479" s="38" t="str">
        <f>IF($AD2479="000000000000","",INDEX(DATABASE!$W$12:$W$71,MATCH($AD2479,DATABASE!$V$12:$V$71,0)))</f>
        <v/>
      </c>
      <c r="D2479" s="34" t="str">
        <f>IF(C2479="","",IF(E2479="",INDEX(DATABASE!$AF$13:$AF$62,MATCH($C2479,DATABASE!$AC$13:$AC$62,0)),IF(E2479="2x D11",INDEX(DATABASE!$AF$13:$AF$62,MATCH($C2479,DATABASE!$AC$13:$AC$62,0))+2*DATABASE!$AF$62,IF(E2479="3x D11",INDEX(DATABASE!$AF$13:$AF$62,MATCH($C2479,DATABASE!$AC$13:$AC$62,0))+3*DATABASE!$AF$62,""))))</f>
        <v/>
      </c>
      <c r="E2479" s="38" t="str">
        <f>IF(AND($K2479="Y",$G2479&lt;&gt;"UNYIL",$F2479&lt;DATABASE!$O$8),"2x D11",IF(AND($K2479="Y",$G2479&lt;&gt;"UNYIL",$F2479&gt;=DATABASE!$O$8),"3x D11",""))</f>
        <v/>
      </c>
      <c r="F2479" s="9" t="str">
        <f>IF('DATA ACCURATE'!N2482&lt;&gt;"",'DATA ACCURATE'!N2482,"")</f>
        <v/>
      </c>
      <c r="G2479" t="str">
        <f>IF(F2479="","",IF(F2479&lt;=DATABASE!$I$8,"UNYIL",IF(F2479&lt;=DATABASE!$J$8,"KECIL",IF(F2479&lt;DATABASE!$K$8,"TANGGUNG",IF(F2479&gt;=DATABASE!$K$8,"BESAR","")))))</f>
        <v/>
      </c>
      <c r="H2479" s="16" t="str">
        <f>IF('DATA ACCURATE'!J2482&lt;&gt;"",'DATA ACCURATE'!J2482,"")</f>
        <v/>
      </c>
      <c r="I2479" s="35" t="str">
        <f>IF(B2479&lt;&gt;"",IFERROR(VLOOKUP(B2479,'DATA TIMBANGAN'!G:M,7,FALSE),VLOOKUP(B2479,'DATA TIMBANGAN'!G:M,7)),"")</f>
        <v/>
      </c>
      <c r="J2479" s="25" t="str">
        <f>IF(H2479&lt;&gt;"",IFERROR(INDEX(DATABASE!$Z$19:$Z$38,MATCH(DATEVALUE(H2479),DATABASE!$AA$19:$AA$38,0)),INDEX(DATABASE!$Z$12:$Z$18,MATCH(WEEKDAY(H2479,2),DATABASE!$AA$12:$AA$18,0))),"")</f>
        <v/>
      </c>
      <c r="K2479" s="25" t="str">
        <f>IF('DATA ACCURATE'!V2482&lt;&gt;"",'DATA ACCURATE'!V2482,"")</f>
        <v/>
      </c>
      <c r="L2479" s="80" t="str">
        <f>IF($H2479="","",IF(OR($J2479="LIBUR",AND($L2478="LIBUR",$O2478=$O2479)),"LIBUR",IF(AND(OR($L2478="LUAR JAM KERJA 1",$L2478="LUAR JAM KERJA 2"),OR(OR(AND($H2478=$H2479,AND(OR($I2479&gt;DATABASE!$J$3,$I2479&lt;DATABASE!$J$6),((DATEVALUE($H2479)+$I2479)-(DATEVALUE($H2478)+$I2478))&lt;DATABASE!$J$6)),AND($H2478=$H2479,$O2478=$O2479,OR($I2479&gt;DATABASE!$J$6,$I2479&lt;DATABASE!$J$3))),AND(($H2479-$H2478)=1,OR($I2479&lt;DATABASE!$I$6,((DATEVALUE($H2479)+$I2479)-(DATEVALUE($H2478)+$I2478))&lt;DATABASE!$J$6))),$A2479=$A2478),"LUAR JAM KERJA 2",IF(AND(OR(WEEKDAY($H2479,2)=1,WEEKDAY($H2479,2)=2,WEEKDAY($H2479,2)=3,WEEKDAY($H2479,2)=4,WEEKDAY($H2479,2)=5),$I2479&lt;=DATABASE!$J$3,$I2479&gt;=DATABASE!$I$3),"JAM KERJA",IF(AND(WEEKDAY($H2479,2)=6,$I2479&lt;=DATABASE!$J$4,$I2479&gt;=DATABASE!$I$4),"JAM KERJA","LUAR JAM KERJA 1")))))</f>
        <v/>
      </c>
      <c r="M2479" s="33" t="str">
        <f>IF('DATA ACCURATE'!T2482&lt;&gt;"",IF('DATA ACCURATE'!T2482&gt;100,'DATA ACCURATE'!T2482/10,'DATA ACCURATE'!T2482),"")</f>
        <v/>
      </c>
      <c r="N2479" t="str">
        <f>IF(M2479="","",IF(M2479&lt;=DATABASE!$I$9,"LOKAL",IF(M2479&lt;DATABASE!$J$9,"LUAR KOTA 1",IF($M2479&gt;=DATABASE!$J$9,"LUAR KOTA 2",""))))</f>
        <v/>
      </c>
      <c r="O2479" s="38" t="str">
        <f>IF('DATA ACCURATE'!L2482&lt;&gt;"",'DATA ACCURATE'!L2482,"")</f>
        <v/>
      </c>
      <c r="Q2479" s="38">
        <f t="shared" si="266"/>
        <v>0</v>
      </c>
      <c r="R2479" s="38">
        <f t="shared" si="266"/>
        <v>0</v>
      </c>
      <c r="S2479" s="38">
        <f t="shared" si="266"/>
        <v>0</v>
      </c>
      <c r="T2479" s="38">
        <f t="shared" si="266"/>
        <v>0</v>
      </c>
      <c r="U2479" s="38">
        <f t="shared" si="267"/>
        <v>0</v>
      </c>
      <c r="V2479" s="38">
        <f t="shared" si="267"/>
        <v>0</v>
      </c>
      <c r="W2479" s="38">
        <f t="shared" si="267"/>
        <v>0</v>
      </c>
      <c r="X2479" s="38">
        <f t="shared" si="268"/>
        <v>0</v>
      </c>
      <c r="Y2479" s="38">
        <f t="shared" si="268"/>
        <v>0</v>
      </c>
      <c r="Z2479" s="38">
        <f t="shared" si="268"/>
        <v>0</v>
      </c>
      <c r="AA2479" s="38">
        <f t="shared" si="268"/>
        <v>0</v>
      </c>
      <c r="AB2479" s="38">
        <f t="shared" si="269"/>
        <v>0</v>
      </c>
      <c r="AC2479" s="38">
        <f t="shared" si="270"/>
        <v>0</v>
      </c>
      <c r="AD2479" s="38" t="str">
        <f t="shared" si="271"/>
        <v>000000000000</v>
      </c>
    </row>
    <row r="2480" spans="1:30">
      <c r="A2480" s="9" t="str">
        <f>IF('DATA ACCURATE'!A2483&lt;&gt;"",'DATA ACCURATE'!A2483,"")</f>
        <v/>
      </c>
      <c r="B2480" s="9" t="str">
        <f>IF('DATA ACCURATE'!D2483&lt;&gt;"",'DATA ACCURATE'!D2483,"")</f>
        <v/>
      </c>
      <c r="C2480" s="38" t="str">
        <f>IF($AD2480="000000000000","",INDEX(DATABASE!$W$12:$W$71,MATCH($AD2480,DATABASE!$V$12:$V$71,0)))</f>
        <v/>
      </c>
      <c r="D2480" s="34" t="str">
        <f>IF(C2480="","",IF(E2480="",INDEX(DATABASE!$AF$13:$AF$62,MATCH($C2480,DATABASE!$AC$13:$AC$62,0)),IF(E2480="2x D11",INDEX(DATABASE!$AF$13:$AF$62,MATCH($C2480,DATABASE!$AC$13:$AC$62,0))+2*DATABASE!$AF$62,IF(E2480="3x D11",INDEX(DATABASE!$AF$13:$AF$62,MATCH($C2480,DATABASE!$AC$13:$AC$62,0))+3*DATABASE!$AF$62,""))))</f>
        <v/>
      </c>
      <c r="E2480" s="38" t="str">
        <f>IF(AND($K2480="Y",$G2480&lt;&gt;"UNYIL",$F2480&lt;DATABASE!$O$8),"2x D11",IF(AND($K2480="Y",$G2480&lt;&gt;"UNYIL",$F2480&gt;=DATABASE!$O$8),"3x D11",""))</f>
        <v/>
      </c>
      <c r="F2480" s="9" t="str">
        <f>IF('DATA ACCURATE'!N2483&lt;&gt;"",'DATA ACCURATE'!N2483,"")</f>
        <v/>
      </c>
      <c r="G2480" t="str">
        <f>IF(F2480="","",IF(F2480&lt;=DATABASE!$I$8,"UNYIL",IF(F2480&lt;=DATABASE!$J$8,"KECIL",IF(F2480&lt;DATABASE!$K$8,"TANGGUNG",IF(F2480&gt;=DATABASE!$K$8,"BESAR","")))))</f>
        <v/>
      </c>
      <c r="H2480" s="16" t="str">
        <f>IF('DATA ACCURATE'!J2483&lt;&gt;"",'DATA ACCURATE'!J2483,"")</f>
        <v/>
      </c>
      <c r="I2480" s="35" t="str">
        <f>IF(B2480&lt;&gt;"",IFERROR(VLOOKUP(B2480,'DATA TIMBANGAN'!G:M,7,FALSE),VLOOKUP(B2480,'DATA TIMBANGAN'!G:M,7)),"")</f>
        <v/>
      </c>
      <c r="J2480" s="25" t="str">
        <f>IF(H2480&lt;&gt;"",IFERROR(INDEX(DATABASE!$Z$19:$Z$38,MATCH(DATEVALUE(H2480),DATABASE!$AA$19:$AA$38,0)),INDEX(DATABASE!$Z$12:$Z$18,MATCH(WEEKDAY(H2480,2),DATABASE!$AA$12:$AA$18,0))),"")</f>
        <v/>
      </c>
      <c r="K2480" s="25" t="str">
        <f>IF('DATA ACCURATE'!V2483&lt;&gt;"",'DATA ACCURATE'!V2483,"")</f>
        <v/>
      </c>
      <c r="L2480" s="80" t="str">
        <f>IF($H2480="","",IF(OR($J2480="LIBUR",AND($L2479="LIBUR",$O2479=$O2480)),"LIBUR",IF(AND(OR($L2479="LUAR JAM KERJA 1",$L2479="LUAR JAM KERJA 2"),OR(OR(AND($H2479=$H2480,AND(OR($I2480&gt;DATABASE!$J$3,$I2480&lt;DATABASE!$J$6),((DATEVALUE($H2480)+$I2480)-(DATEVALUE($H2479)+$I2479))&lt;DATABASE!$J$6)),AND($H2479=$H2480,$O2479=$O2480,OR($I2480&gt;DATABASE!$J$6,$I2480&lt;DATABASE!$J$3))),AND(($H2480-$H2479)=1,OR($I2480&lt;DATABASE!$I$6,((DATEVALUE($H2480)+$I2480)-(DATEVALUE($H2479)+$I2479))&lt;DATABASE!$J$6))),$A2480=$A2479),"LUAR JAM KERJA 2",IF(AND(OR(WEEKDAY($H2480,2)=1,WEEKDAY($H2480,2)=2,WEEKDAY($H2480,2)=3,WEEKDAY($H2480,2)=4,WEEKDAY($H2480,2)=5),$I2480&lt;=DATABASE!$J$3,$I2480&gt;=DATABASE!$I$3),"JAM KERJA",IF(AND(WEEKDAY($H2480,2)=6,$I2480&lt;=DATABASE!$J$4,$I2480&gt;=DATABASE!$I$4),"JAM KERJA","LUAR JAM KERJA 1")))))</f>
        <v/>
      </c>
      <c r="M2480" s="33" t="str">
        <f>IF('DATA ACCURATE'!T2483&lt;&gt;"",IF('DATA ACCURATE'!T2483&gt;100,'DATA ACCURATE'!T2483/10,'DATA ACCURATE'!T2483),"")</f>
        <v/>
      </c>
      <c r="N2480" t="str">
        <f>IF(M2480="","",IF(M2480&lt;=DATABASE!$I$9,"LOKAL",IF(M2480&lt;DATABASE!$J$9,"LUAR KOTA 1",IF($M2480&gt;=DATABASE!$J$9,"LUAR KOTA 2",""))))</f>
        <v/>
      </c>
      <c r="O2480" s="38" t="str">
        <f>IF('DATA ACCURATE'!L2483&lt;&gt;"",'DATA ACCURATE'!L2483,"")</f>
        <v/>
      </c>
      <c r="Q2480" s="38">
        <f t="shared" si="266"/>
        <v>0</v>
      </c>
      <c r="R2480" s="38">
        <f t="shared" si="266"/>
        <v>0</v>
      </c>
      <c r="S2480" s="38">
        <f t="shared" si="266"/>
        <v>0</v>
      </c>
      <c r="T2480" s="38">
        <f t="shared" si="266"/>
        <v>0</v>
      </c>
      <c r="U2480" s="38">
        <f t="shared" si="267"/>
        <v>0</v>
      </c>
      <c r="V2480" s="38">
        <f t="shared" si="267"/>
        <v>0</v>
      </c>
      <c r="W2480" s="38">
        <f t="shared" si="267"/>
        <v>0</v>
      </c>
      <c r="X2480" s="38">
        <f t="shared" si="268"/>
        <v>0</v>
      </c>
      <c r="Y2480" s="38">
        <f t="shared" si="268"/>
        <v>0</v>
      </c>
      <c r="Z2480" s="38">
        <f t="shared" si="268"/>
        <v>0</v>
      </c>
      <c r="AA2480" s="38">
        <f t="shared" si="268"/>
        <v>0</v>
      </c>
      <c r="AB2480" s="38">
        <f t="shared" si="269"/>
        <v>0</v>
      </c>
      <c r="AC2480" s="38">
        <f t="shared" si="270"/>
        <v>0</v>
      </c>
      <c r="AD2480" s="38" t="str">
        <f t="shared" si="271"/>
        <v>000000000000</v>
      </c>
    </row>
    <row r="2481" spans="1:30">
      <c r="A2481" s="9" t="str">
        <f>IF('DATA ACCURATE'!A2484&lt;&gt;"",'DATA ACCURATE'!A2484,"")</f>
        <v/>
      </c>
      <c r="B2481" s="9" t="str">
        <f>IF('DATA ACCURATE'!D2484&lt;&gt;"",'DATA ACCURATE'!D2484,"")</f>
        <v/>
      </c>
      <c r="C2481" s="38" t="str">
        <f>IF($AD2481="000000000000","",INDEX(DATABASE!$W$12:$W$71,MATCH($AD2481,DATABASE!$V$12:$V$71,0)))</f>
        <v/>
      </c>
      <c r="D2481" s="34" t="str">
        <f>IF(C2481="","",IF(E2481="",INDEX(DATABASE!$AF$13:$AF$62,MATCH($C2481,DATABASE!$AC$13:$AC$62,0)),IF(E2481="2x D11",INDEX(DATABASE!$AF$13:$AF$62,MATCH($C2481,DATABASE!$AC$13:$AC$62,0))+2*DATABASE!$AF$62,IF(E2481="3x D11",INDEX(DATABASE!$AF$13:$AF$62,MATCH($C2481,DATABASE!$AC$13:$AC$62,0))+3*DATABASE!$AF$62,""))))</f>
        <v/>
      </c>
      <c r="E2481" s="38" t="str">
        <f>IF(AND($K2481="Y",$G2481&lt;&gt;"UNYIL",$F2481&lt;DATABASE!$O$8),"2x D11",IF(AND($K2481="Y",$G2481&lt;&gt;"UNYIL",$F2481&gt;=DATABASE!$O$8),"3x D11",""))</f>
        <v/>
      </c>
      <c r="F2481" s="9" t="str">
        <f>IF('DATA ACCURATE'!N2484&lt;&gt;"",'DATA ACCURATE'!N2484,"")</f>
        <v/>
      </c>
      <c r="G2481" t="str">
        <f>IF(F2481="","",IF(F2481&lt;=DATABASE!$I$8,"UNYIL",IF(F2481&lt;=DATABASE!$J$8,"KECIL",IF(F2481&lt;DATABASE!$K$8,"TANGGUNG",IF(F2481&gt;=DATABASE!$K$8,"BESAR","")))))</f>
        <v/>
      </c>
      <c r="H2481" s="16" t="str">
        <f>IF('DATA ACCURATE'!J2484&lt;&gt;"",'DATA ACCURATE'!J2484,"")</f>
        <v/>
      </c>
      <c r="I2481" s="35" t="str">
        <f>IF(B2481&lt;&gt;"",IFERROR(VLOOKUP(B2481,'DATA TIMBANGAN'!G:M,7,FALSE),VLOOKUP(B2481,'DATA TIMBANGAN'!G:M,7)),"")</f>
        <v/>
      </c>
      <c r="J2481" s="25" t="str">
        <f>IF(H2481&lt;&gt;"",IFERROR(INDEX(DATABASE!$Z$19:$Z$38,MATCH(DATEVALUE(H2481),DATABASE!$AA$19:$AA$38,0)),INDEX(DATABASE!$Z$12:$Z$18,MATCH(WEEKDAY(H2481,2),DATABASE!$AA$12:$AA$18,0))),"")</f>
        <v/>
      </c>
      <c r="K2481" s="25" t="str">
        <f>IF('DATA ACCURATE'!V2484&lt;&gt;"",'DATA ACCURATE'!V2484,"")</f>
        <v/>
      </c>
      <c r="L2481" s="80" t="str">
        <f>IF($H2481="","",IF(OR($J2481="LIBUR",AND($L2480="LIBUR",$O2480=$O2481)),"LIBUR",IF(AND(OR($L2480="LUAR JAM KERJA 1",$L2480="LUAR JAM KERJA 2"),OR(OR(AND($H2480=$H2481,AND(OR($I2481&gt;DATABASE!$J$3,$I2481&lt;DATABASE!$J$6),((DATEVALUE($H2481)+$I2481)-(DATEVALUE($H2480)+$I2480))&lt;DATABASE!$J$6)),AND($H2480=$H2481,$O2480=$O2481,OR($I2481&gt;DATABASE!$J$6,$I2481&lt;DATABASE!$J$3))),AND(($H2481-$H2480)=1,OR($I2481&lt;DATABASE!$I$6,((DATEVALUE($H2481)+$I2481)-(DATEVALUE($H2480)+$I2480))&lt;DATABASE!$J$6))),$A2481=$A2480),"LUAR JAM KERJA 2",IF(AND(OR(WEEKDAY($H2481,2)=1,WEEKDAY($H2481,2)=2,WEEKDAY($H2481,2)=3,WEEKDAY($H2481,2)=4,WEEKDAY($H2481,2)=5),$I2481&lt;=DATABASE!$J$3,$I2481&gt;=DATABASE!$I$3),"JAM KERJA",IF(AND(WEEKDAY($H2481,2)=6,$I2481&lt;=DATABASE!$J$4,$I2481&gt;=DATABASE!$I$4),"JAM KERJA","LUAR JAM KERJA 1")))))</f>
        <v/>
      </c>
      <c r="M2481" s="33" t="str">
        <f>IF('DATA ACCURATE'!T2484&lt;&gt;"",IF('DATA ACCURATE'!T2484&gt;100,'DATA ACCURATE'!T2484/10,'DATA ACCURATE'!T2484),"")</f>
        <v/>
      </c>
      <c r="N2481" t="str">
        <f>IF(M2481="","",IF(M2481&lt;=DATABASE!$I$9,"LOKAL",IF(M2481&lt;DATABASE!$J$9,"LUAR KOTA 1",IF($M2481&gt;=DATABASE!$J$9,"LUAR KOTA 2",""))))</f>
        <v/>
      </c>
      <c r="O2481" s="38" t="str">
        <f>IF('DATA ACCURATE'!L2484&lt;&gt;"",'DATA ACCURATE'!L2484,"")</f>
        <v/>
      </c>
      <c r="Q2481" s="38">
        <f t="shared" si="266"/>
        <v>0</v>
      </c>
      <c r="R2481" s="38">
        <f t="shared" si="266"/>
        <v>0</v>
      </c>
      <c r="S2481" s="38">
        <f t="shared" si="266"/>
        <v>0</v>
      </c>
      <c r="T2481" s="38">
        <f t="shared" si="266"/>
        <v>0</v>
      </c>
      <c r="U2481" s="38">
        <f t="shared" si="267"/>
        <v>0</v>
      </c>
      <c r="V2481" s="38">
        <f t="shared" si="267"/>
        <v>0</v>
      </c>
      <c r="W2481" s="38">
        <f t="shared" si="267"/>
        <v>0</v>
      </c>
      <c r="X2481" s="38">
        <f t="shared" si="268"/>
        <v>0</v>
      </c>
      <c r="Y2481" s="38">
        <f t="shared" si="268"/>
        <v>0</v>
      </c>
      <c r="Z2481" s="38">
        <f t="shared" si="268"/>
        <v>0</v>
      </c>
      <c r="AA2481" s="38">
        <f t="shared" si="268"/>
        <v>0</v>
      </c>
      <c r="AB2481" s="38">
        <f t="shared" si="269"/>
        <v>0</v>
      </c>
      <c r="AC2481" s="38">
        <f t="shared" si="270"/>
        <v>0</v>
      </c>
      <c r="AD2481" s="38" t="str">
        <f t="shared" si="271"/>
        <v>000000000000</v>
      </c>
    </row>
    <row r="2482" spans="1:30">
      <c r="A2482" s="9" t="str">
        <f>IF('DATA ACCURATE'!A2485&lt;&gt;"",'DATA ACCURATE'!A2485,"")</f>
        <v/>
      </c>
      <c r="B2482" s="9" t="str">
        <f>IF('DATA ACCURATE'!D2485&lt;&gt;"",'DATA ACCURATE'!D2485,"")</f>
        <v/>
      </c>
      <c r="C2482" s="38" t="str">
        <f>IF($AD2482="000000000000","",INDEX(DATABASE!$W$12:$W$71,MATCH($AD2482,DATABASE!$V$12:$V$71,0)))</f>
        <v/>
      </c>
      <c r="D2482" s="34" t="str">
        <f>IF(C2482="","",IF(E2482="",INDEX(DATABASE!$AF$13:$AF$62,MATCH($C2482,DATABASE!$AC$13:$AC$62,0)),IF(E2482="2x D11",INDEX(DATABASE!$AF$13:$AF$62,MATCH($C2482,DATABASE!$AC$13:$AC$62,0))+2*DATABASE!$AF$62,IF(E2482="3x D11",INDEX(DATABASE!$AF$13:$AF$62,MATCH($C2482,DATABASE!$AC$13:$AC$62,0))+3*DATABASE!$AF$62,""))))</f>
        <v/>
      </c>
      <c r="E2482" s="38" t="str">
        <f>IF(AND($K2482="Y",$G2482&lt;&gt;"UNYIL",$F2482&lt;DATABASE!$O$8),"2x D11",IF(AND($K2482="Y",$G2482&lt;&gt;"UNYIL",$F2482&gt;=DATABASE!$O$8),"3x D11",""))</f>
        <v/>
      </c>
      <c r="F2482" s="9" t="str">
        <f>IF('DATA ACCURATE'!N2485&lt;&gt;"",'DATA ACCURATE'!N2485,"")</f>
        <v/>
      </c>
      <c r="G2482" t="str">
        <f>IF(F2482="","",IF(F2482&lt;=DATABASE!$I$8,"UNYIL",IF(F2482&lt;=DATABASE!$J$8,"KECIL",IF(F2482&lt;DATABASE!$K$8,"TANGGUNG",IF(F2482&gt;=DATABASE!$K$8,"BESAR","")))))</f>
        <v/>
      </c>
      <c r="H2482" s="16" t="str">
        <f>IF('DATA ACCURATE'!J2485&lt;&gt;"",'DATA ACCURATE'!J2485,"")</f>
        <v/>
      </c>
      <c r="I2482" s="35" t="str">
        <f>IF(B2482&lt;&gt;"",IFERROR(VLOOKUP(B2482,'DATA TIMBANGAN'!G:M,7,FALSE),VLOOKUP(B2482,'DATA TIMBANGAN'!G:M,7)),"")</f>
        <v/>
      </c>
      <c r="J2482" s="25" t="str">
        <f>IF(H2482&lt;&gt;"",IFERROR(INDEX(DATABASE!$Z$19:$Z$38,MATCH(DATEVALUE(H2482),DATABASE!$AA$19:$AA$38,0)),INDEX(DATABASE!$Z$12:$Z$18,MATCH(WEEKDAY(H2482,2),DATABASE!$AA$12:$AA$18,0))),"")</f>
        <v/>
      </c>
      <c r="K2482" s="25" t="str">
        <f>IF('DATA ACCURATE'!V2485&lt;&gt;"",'DATA ACCURATE'!V2485,"")</f>
        <v/>
      </c>
      <c r="L2482" s="80" t="str">
        <f>IF($H2482="","",IF(OR($J2482="LIBUR",AND($L2481="LIBUR",$O2481=$O2482)),"LIBUR",IF(AND(OR($L2481="LUAR JAM KERJA 1",$L2481="LUAR JAM KERJA 2"),OR(OR(AND($H2481=$H2482,AND(OR($I2482&gt;DATABASE!$J$3,$I2482&lt;DATABASE!$J$6),((DATEVALUE($H2482)+$I2482)-(DATEVALUE($H2481)+$I2481))&lt;DATABASE!$J$6)),AND($H2481=$H2482,$O2481=$O2482,OR($I2482&gt;DATABASE!$J$6,$I2482&lt;DATABASE!$J$3))),AND(($H2482-$H2481)=1,OR($I2482&lt;DATABASE!$I$6,((DATEVALUE($H2482)+$I2482)-(DATEVALUE($H2481)+$I2481))&lt;DATABASE!$J$6))),$A2482=$A2481),"LUAR JAM KERJA 2",IF(AND(OR(WEEKDAY($H2482,2)=1,WEEKDAY($H2482,2)=2,WEEKDAY($H2482,2)=3,WEEKDAY($H2482,2)=4,WEEKDAY($H2482,2)=5),$I2482&lt;=DATABASE!$J$3,$I2482&gt;=DATABASE!$I$3),"JAM KERJA",IF(AND(WEEKDAY($H2482,2)=6,$I2482&lt;=DATABASE!$J$4,$I2482&gt;=DATABASE!$I$4),"JAM KERJA","LUAR JAM KERJA 1")))))</f>
        <v/>
      </c>
      <c r="M2482" s="33" t="str">
        <f>IF('DATA ACCURATE'!T2485&lt;&gt;"",IF('DATA ACCURATE'!T2485&gt;100,'DATA ACCURATE'!T2485/10,'DATA ACCURATE'!T2485),"")</f>
        <v/>
      </c>
      <c r="N2482" t="str">
        <f>IF(M2482="","",IF(M2482&lt;=DATABASE!$I$9,"LOKAL",IF(M2482&lt;DATABASE!$J$9,"LUAR KOTA 1",IF($M2482&gt;=DATABASE!$J$9,"LUAR KOTA 2",""))))</f>
        <v/>
      </c>
      <c r="O2482" s="38" t="str">
        <f>IF('DATA ACCURATE'!L2485&lt;&gt;"",'DATA ACCURATE'!L2485,"")</f>
        <v/>
      </c>
      <c r="Q2482" s="38">
        <f t="shared" si="266"/>
        <v>0</v>
      </c>
      <c r="R2482" s="38">
        <f t="shared" si="266"/>
        <v>0</v>
      </c>
      <c r="S2482" s="38">
        <f t="shared" si="266"/>
        <v>0</v>
      </c>
      <c r="T2482" s="38">
        <f t="shared" si="266"/>
        <v>0</v>
      </c>
      <c r="U2482" s="38">
        <f t="shared" si="267"/>
        <v>0</v>
      </c>
      <c r="V2482" s="38">
        <f t="shared" si="267"/>
        <v>0</v>
      </c>
      <c r="W2482" s="38">
        <f t="shared" si="267"/>
        <v>0</v>
      </c>
      <c r="X2482" s="38">
        <f t="shared" si="268"/>
        <v>0</v>
      </c>
      <c r="Y2482" s="38">
        <f t="shared" si="268"/>
        <v>0</v>
      </c>
      <c r="Z2482" s="38">
        <f t="shared" si="268"/>
        <v>0</v>
      </c>
      <c r="AA2482" s="38">
        <f t="shared" si="268"/>
        <v>0</v>
      </c>
      <c r="AB2482" s="38">
        <f t="shared" si="269"/>
        <v>0</v>
      </c>
      <c r="AC2482" s="38">
        <f t="shared" si="270"/>
        <v>0</v>
      </c>
      <c r="AD2482" s="38" t="str">
        <f t="shared" si="271"/>
        <v>000000000000</v>
      </c>
    </row>
    <row r="2483" spans="1:30">
      <c r="A2483" s="9" t="str">
        <f>IF('DATA ACCURATE'!A2486&lt;&gt;"",'DATA ACCURATE'!A2486,"")</f>
        <v/>
      </c>
      <c r="B2483" s="9" t="str">
        <f>IF('DATA ACCURATE'!D2486&lt;&gt;"",'DATA ACCURATE'!D2486,"")</f>
        <v/>
      </c>
      <c r="C2483" s="38" t="str">
        <f>IF($AD2483="000000000000","",INDEX(DATABASE!$W$12:$W$71,MATCH($AD2483,DATABASE!$V$12:$V$71,0)))</f>
        <v/>
      </c>
      <c r="D2483" s="34" t="str">
        <f>IF(C2483="","",IF(E2483="",INDEX(DATABASE!$AF$13:$AF$62,MATCH($C2483,DATABASE!$AC$13:$AC$62,0)),IF(E2483="2x D11",INDEX(DATABASE!$AF$13:$AF$62,MATCH($C2483,DATABASE!$AC$13:$AC$62,0))+2*DATABASE!$AF$62,IF(E2483="3x D11",INDEX(DATABASE!$AF$13:$AF$62,MATCH($C2483,DATABASE!$AC$13:$AC$62,0))+3*DATABASE!$AF$62,""))))</f>
        <v/>
      </c>
      <c r="E2483" s="38" t="str">
        <f>IF(AND($K2483="Y",$G2483&lt;&gt;"UNYIL",$F2483&lt;DATABASE!$O$8),"2x D11",IF(AND($K2483="Y",$G2483&lt;&gt;"UNYIL",$F2483&gt;=DATABASE!$O$8),"3x D11",""))</f>
        <v/>
      </c>
      <c r="F2483" s="9" t="str">
        <f>IF('DATA ACCURATE'!N2486&lt;&gt;"",'DATA ACCURATE'!N2486,"")</f>
        <v/>
      </c>
      <c r="G2483" t="str">
        <f>IF(F2483="","",IF(F2483&lt;=DATABASE!$I$8,"UNYIL",IF(F2483&lt;=DATABASE!$J$8,"KECIL",IF(F2483&lt;DATABASE!$K$8,"TANGGUNG",IF(F2483&gt;=DATABASE!$K$8,"BESAR","")))))</f>
        <v/>
      </c>
      <c r="H2483" s="16" t="str">
        <f>IF('DATA ACCURATE'!J2486&lt;&gt;"",'DATA ACCURATE'!J2486,"")</f>
        <v/>
      </c>
      <c r="I2483" s="35" t="str">
        <f>IF(B2483&lt;&gt;"",IFERROR(VLOOKUP(B2483,'DATA TIMBANGAN'!G:M,7,FALSE),VLOOKUP(B2483,'DATA TIMBANGAN'!G:M,7)),"")</f>
        <v/>
      </c>
      <c r="J2483" s="25" t="str">
        <f>IF(H2483&lt;&gt;"",IFERROR(INDEX(DATABASE!$Z$19:$Z$38,MATCH(DATEVALUE(H2483),DATABASE!$AA$19:$AA$38,0)),INDEX(DATABASE!$Z$12:$Z$18,MATCH(WEEKDAY(H2483,2),DATABASE!$AA$12:$AA$18,0))),"")</f>
        <v/>
      </c>
      <c r="K2483" s="25" t="str">
        <f>IF('DATA ACCURATE'!V2486&lt;&gt;"",'DATA ACCURATE'!V2486,"")</f>
        <v/>
      </c>
      <c r="L2483" s="80" t="str">
        <f>IF($H2483="","",IF(OR($J2483="LIBUR",AND($L2482="LIBUR",$O2482=$O2483)),"LIBUR",IF(AND(OR($L2482="LUAR JAM KERJA 1",$L2482="LUAR JAM KERJA 2"),OR(OR(AND($H2482=$H2483,AND(OR($I2483&gt;DATABASE!$J$3,$I2483&lt;DATABASE!$J$6),((DATEVALUE($H2483)+$I2483)-(DATEVALUE($H2482)+$I2482))&lt;DATABASE!$J$6)),AND($H2482=$H2483,$O2482=$O2483,OR($I2483&gt;DATABASE!$J$6,$I2483&lt;DATABASE!$J$3))),AND(($H2483-$H2482)=1,OR($I2483&lt;DATABASE!$I$6,((DATEVALUE($H2483)+$I2483)-(DATEVALUE($H2482)+$I2482))&lt;DATABASE!$J$6))),$A2483=$A2482),"LUAR JAM KERJA 2",IF(AND(OR(WEEKDAY($H2483,2)=1,WEEKDAY($H2483,2)=2,WEEKDAY($H2483,2)=3,WEEKDAY($H2483,2)=4,WEEKDAY($H2483,2)=5),$I2483&lt;=DATABASE!$J$3,$I2483&gt;=DATABASE!$I$3),"JAM KERJA",IF(AND(WEEKDAY($H2483,2)=6,$I2483&lt;=DATABASE!$J$4,$I2483&gt;=DATABASE!$I$4),"JAM KERJA","LUAR JAM KERJA 1")))))</f>
        <v/>
      </c>
      <c r="M2483" s="33" t="str">
        <f>IF('DATA ACCURATE'!T2486&lt;&gt;"",IF('DATA ACCURATE'!T2486&gt;100,'DATA ACCURATE'!T2486/10,'DATA ACCURATE'!T2486),"")</f>
        <v/>
      </c>
      <c r="N2483" t="str">
        <f>IF(M2483="","",IF(M2483&lt;=DATABASE!$I$9,"LOKAL",IF(M2483&lt;DATABASE!$J$9,"LUAR KOTA 1",IF($M2483&gt;=DATABASE!$J$9,"LUAR KOTA 2",""))))</f>
        <v/>
      </c>
      <c r="O2483" s="38" t="str">
        <f>IF('DATA ACCURATE'!L2486&lt;&gt;"",'DATA ACCURATE'!L2486,"")</f>
        <v/>
      </c>
      <c r="Q2483" s="38">
        <f t="shared" si="266"/>
        <v>0</v>
      </c>
      <c r="R2483" s="38">
        <f t="shared" si="266"/>
        <v>0</v>
      </c>
      <c r="S2483" s="38">
        <f t="shared" si="266"/>
        <v>0</v>
      </c>
      <c r="T2483" s="38">
        <f t="shared" si="266"/>
        <v>0</v>
      </c>
      <c r="U2483" s="38">
        <f t="shared" si="267"/>
        <v>0</v>
      </c>
      <c r="V2483" s="38">
        <f t="shared" si="267"/>
        <v>0</v>
      </c>
      <c r="W2483" s="38">
        <f t="shared" si="267"/>
        <v>0</v>
      </c>
      <c r="X2483" s="38">
        <f t="shared" si="268"/>
        <v>0</v>
      </c>
      <c r="Y2483" s="38">
        <f t="shared" si="268"/>
        <v>0</v>
      </c>
      <c r="Z2483" s="38">
        <f t="shared" si="268"/>
        <v>0</v>
      </c>
      <c r="AA2483" s="38">
        <f t="shared" si="268"/>
        <v>0</v>
      </c>
      <c r="AB2483" s="38">
        <f t="shared" si="269"/>
        <v>0</v>
      </c>
      <c r="AC2483" s="38">
        <f t="shared" si="270"/>
        <v>0</v>
      </c>
      <c r="AD2483" s="38" t="str">
        <f t="shared" si="271"/>
        <v>000000000000</v>
      </c>
    </row>
    <row r="2484" spans="1:30">
      <c r="A2484" s="9" t="str">
        <f>IF('DATA ACCURATE'!A2487&lt;&gt;"",'DATA ACCURATE'!A2487,"")</f>
        <v/>
      </c>
      <c r="B2484" s="9" t="str">
        <f>IF('DATA ACCURATE'!D2487&lt;&gt;"",'DATA ACCURATE'!D2487,"")</f>
        <v/>
      </c>
      <c r="C2484" s="38" t="str">
        <f>IF($AD2484="000000000000","",INDEX(DATABASE!$W$12:$W$71,MATCH($AD2484,DATABASE!$V$12:$V$71,0)))</f>
        <v/>
      </c>
      <c r="D2484" s="34" t="str">
        <f>IF(C2484="","",IF(E2484="",INDEX(DATABASE!$AF$13:$AF$62,MATCH($C2484,DATABASE!$AC$13:$AC$62,0)),IF(E2484="2x D11",INDEX(DATABASE!$AF$13:$AF$62,MATCH($C2484,DATABASE!$AC$13:$AC$62,0))+2*DATABASE!$AF$62,IF(E2484="3x D11",INDEX(DATABASE!$AF$13:$AF$62,MATCH($C2484,DATABASE!$AC$13:$AC$62,0))+3*DATABASE!$AF$62,""))))</f>
        <v/>
      </c>
      <c r="E2484" s="38" t="str">
        <f>IF(AND($K2484="Y",$G2484&lt;&gt;"UNYIL",$F2484&lt;DATABASE!$O$8),"2x D11",IF(AND($K2484="Y",$G2484&lt;&gt;"UNYIL",$F2484&gt;=DATABASE!$O$8),"3x D11",""))</f>
        <v/>
      </c>
      <c r="F2484" s="9" t="str">
        <f>IF('DATA ACCURATE'!N2487&lt;&gt;"",'DATA ACCURATE'!N2487,"")</f>
        <v/>
      </c>
      <c r="G2484" t="str">
        <f>IF(F2484="","",IF(F2484&lt;=DATABASE!$I$8,"UNYIL",IF(F2484&lt;=DATABASE!$J$8,"KECIL",IF(F2484&lt;DATABASE!$K$8,"TANGGUNG",IF(F2484&gt;=DATABASE!$K$8,"BESAR","")))))</f>
        <v/>
      </c>
      <c r="H2484" s="16" t="str">
        <f>IF('DATA ACCURATE'!J2487&lt;&gt;"",'DATA ACCURATE'!J2487,"")</f>
        <v/>
      </c>
      <c r="I2484" s="35" t="str">
        <f>IF(B2484&lt;&gt;"",IFERROR(VLOOKUP(B2484,'DATA TIMBANGAN'!G:M,7,FALSE),VLOOKUP(B2484,'DATA TIMBANGAN'!G:M,7)),"")</f>
        <v/>
      </c>
      <c r="J2484" s="25" t="str">
        <f>IF(H2484&lt;&gt;"",IFERROR(INDEX(DATABASE!$Z$19:$Z$38,MATCH(DATEVALUE(H2484),DATABASE!$AA$19:$AA$38,0)),INDEX(DATABASE!$Z$12:$Z$18,MATCH(WEEKDAY(H2484,2),DATABASE!$AA$12:$AA$18,0))),"")</f>
        <v/>
      </c>
      <c r="K2484" s="25" t="str">
        <f>IF('DATA ACCURATE'!V2487&lt;&gt;"",'DATA ACCURATE'!V2487,"")</f>
        <v/>
      </c>
      <c r="L2484" s="80" t="str">
        <f>IF($H2484="","",IF(OR($J2484="LIBUR",AND($L2483="LIBUR",$O2483=$O2484)),"LIBUR",IF(AND(OR($L2483="LUAR JAM KERJA 1",$L2483="LUAR JAM KERJA 2"),OR(OR(AND($H2483=$H2484,AND(OR($I2484&gt;DATABASE!$J$3,$I2484&lt;DATABASE!$J$6),((DATEVALUE($H2484)+$I2484)-(DATEVALUE($H2483)+$I2483))&lt;DATABASE!$J$6)),AND($H2483=$H2484,$O2483=$O2484,OR($I2484&gt;DATABASE!$J$6,$I2484&lt;DATABASE!$J$3))),AND(($H2484-$H2483)=1,OR($I2484&lt;DATABASE!$I$6,((DATEVALUE($H2484)+$I2484)-(DATEVALUE($H2483)+$I2483))&lt;DATABASE!$J$6))),$A2484=$A2483),"LUAR JAM KERJA 2",IF(AND(OR(WEEKDAY($H2484,2)=1,WEEKDAY($H2484,2)=2,WEEKDAY($H2484,2)=3,WEEKDAY($H2484,2)=4,WEEKDAY($H2484,2)=5),$I2484&lt;=DATABASE!$J$3,$I2484&gt;=DATABASE!$I$3),"JAM KERJA",IF(AND(WEEKDAY($H2484,2)=6,$I2484&lt;=DATABASE!$J$4,$I2484&gt;=DATABASE!$I$4),"JAM KERJA","LUAR JAM KERJA 1")))))</f>
        <v/>
      </c>
      <c r="M2484" s="33" t="str">
        <f>IF('DATA ACCURATE'!T2487&lt;&gt;"",IF('DATA ACCURATE'!T2487&gt;100,'DATA ACCURATE'!T2487/10,'DATA ACCURATE'!T2487),"")</f>
        <v/>
      </c>
      <c r="N2484" t="str">
        <f>IF(M2484="","",IF(M2484&lt;=DATABASE!$I$9,"LOKAL",IF(M2484&lt;DATABASE!$J$9,"LUAR KOTA 1",IF($M2484&gt;=DATABASE!$J$9,"LUAR KOTA 2",""))))</f>
        <v/>
      </c>
      <c r="O2484" s="38" t="str">
        <f>IF('DATA ACCURATE'!L2487&lt;&gt;"",'DATA ACCURATE'!L2487,"")</f>
        <v/>
      </c>
      <c r="Q2484" s="38">
        <f t="shared" si="266"/>
        <v>0</v>
      </c>
      <c r="R2484" s="38">
        <f t="shared" si="266"/>
        <v>0</v>
      </c>
      <c r="S2484" s="38">
        <f t="shared" si="266"/>
        <v>0</v>
      </c>
      <c r="T2484" s="38">
        <f t="shared" si="266"/>
        <v>0</v>
      </c>
      <c r="U2484" s="38">
        <f t="shared" si="267"/>
        <v>0</v>
      </c>
      <c r="V2484" s="38">
        <f t="shared" si="267"/>
        <v>0</v>
      </c>
      <c r="W2484" s="38">
        <f t="shared" si="267"/>
        <v>0</v>
      </c>
      <c r="X2484" s="38">
        <f t="shared" si="268"/>
        <v>0</v>
      </c>
      <c r="Y2484" s="38">
        <f t="shared" si="268"/>
        <v>0</v>
      </c>
      <c r="Z2484" s="38">
        <f t="shared" si="268"/>
        <v>0</v>
      </c>
      <c r="AA2484" s="38">
        <f t="shared" si="268"/>
        <v>0</v>
      </c>
      <c r="AB2484" s="38">
        <f t="shared" si="269"/>
        <v>0</v>
      </c>
      <c r="AC2484" s="38">
        <f t="shared" si="270"/>
        <v>0</v>
      </c>
      <c r="AD2484" s="38" t="str">
        <f t="shared" si="271"/>
        <v>000000000000</v>
      </c>
    </row>
    <row r="2485" spans="1:30">
      <c r="A2485" s="9" t="str">
        <f>IF('DATA ACCURATE'!A2488&lt;&gt;"",'DATA ACCURATE'!A2488,"")</f>
        <v/>
      </c>
      <c r="B2485" s="9" t="str">
        <f>IF('DATA ACCURATE'!D2488&lt;&gt;"",'DATA ACCURATE'!D2488,"")</f>
        <v/>
      </c>
      <c r="C2485" s="38" t="str">
        <f>IF($AD2485="000000000000","",INDEX(DATABASE!$W$12:$W$71,MATCH($AD2485,DATABASE!$V$12:$V$71,0)))</f>
        <v/>
      </c>
      <c r="D2485" s="34" t="str">
        <f>IF(C2485="","",IF(E2485="",INDEX(DATABASE!$AF$13:$AF$62,MATCH($C2485,DATABASE!$AC$13:$AC$62,0)),IF(E2485="2x D11",INDEX(DATABASE!$AF$13:$AF$62,MATCH($C2485,DATABASE!$AC$13:$AC$62,0))+2*DATABASE!$AF$62,IF(E2485="3x D11",INDEX(DATABASE!$AF$13:$AF$62,MATCH($C2485,DATABASE!$AC$13:$AC$62,0))+3*DATABASE!$AF$62,""))))</f>
        <v/>
      </c>
      <c r="E2485" s="38" t="str">
        <f>IF(AND($K2485="Y",$G2485&lt;&gt;"UNYIL",$F2485&lt;DATABASE!$O$8),"2x D11",IF(AND($K2485="Y",$G2485&lt;&gt;"UNYIL",$F2485&gt;=DATABASE!$O$8),"3x D11",""))</f>
        <v/>
      </c>
      <c r="F2485" s="9" t="str">
        <f>IF('DATA ACCURATE'!N2488&lt;&gt;"",'DATA ACCURATE'!N2488,"")</f>
        <v/>
      </c>
      <c r="G2485" t="str">
        <f>IF(F2485="","",IF(F2485&lt;=DATABASE!$I$8,"UNYIL",IF(F2485&lt;=DATABASE!$J$8,"KECIL",IF(F2485&lt;DATABASE!$K$8,"TANGGUNG",IF(F2485&gt;=DATABASE!$K$8,"BESAR","")))))</f>
        <v/>
      </c>
      <c r="H2485" s="16" t="str">
        <f>IF('DATA ACCURATE'!J2488&lt;&gt;"",'DATA ACCURATE'!J2488,"")</f>
        <v/>
      </c>
      <c r="I2485" s="35" t="str">
        <f>IF(B2485&lt;&gt;"",IFERROR(VLOOKUP(B2485,'DATA TIMBANGAN'!G:M,7,FALSE),VLOOKUP(B2485,'DATA TIMBANGAN'!G:M,7)),"")</f>
        <v/>
      </c>
      <c r="J2485" s="25" t="str">
        <f>IF(H2485&lt;&gt;"",IFERROR(INDEX(DATABASE!$Z$19:$Z$38,MATCH(DATEVALUE(H2485),DATABASE!$AA$19:$AA$38,0)),INDEX(DATABASE!$Z$12:$Z$18,MATCH(WEEKDAY(H2485,2),DATABASE!$AA$12:$AA$18,0))),"")</f>
        <v/>
      </c>
      <c r="K2485" s="25" t="str">
        <f>IF('DATA ACCURATE'!V2488&lt;&gt;"",'DATA ACCURATE'!V2488,"")</f>
        <v/>
      </c>
      <c r="L2485" s="80" t="str">
        <f>IF($H2485="","",IF(OR($J2485="LIBUR",AND($L2484="LIBUR",$O2484=$O2485)),"LIBUR",IF(AND(OR($L2484="LUAR JAM KERJA 1",$L2484="LUAR JAM KERJA 2"),OR(OR(AND($H2484=$H2485,AND(OR($I2485&gt;DATABASE!$J$3,$I2485&lt;DATABASE!$J$6),((DATEVALUE($H2485)+$I2485)-(DATEVALUE($H2484)+$I2484))&lt;DATABASE!$J$6)),AND($H2484=$H2485,$O2484=$O2485,OR($I2485&gt;DATABASE!$J$6,$I2485&lt;DATABASE!$J$3))),AND(($H2485-$H2484)=1,OR($I2485&lt;DATABASE!$I$6,((DATEVALUE($H2485)+$I2485)-(DATEVALUE($H2484)+$I2484))&lt;DATABASE!$J$6))),$A2485=$A2484),"LUAR JAM KERJA 2",IF(AND(OR(WEEKDAY($H2485,2)=1,WEEKDAY($H2485,2)=2,WEEKDAY($H2485,2)=3,WEEKDAY($H2485,2)=4,WEEKDAY($H2485,2)=5),$I2485&lt;=DATABASE!$J$3,$I2485&gt;=DATABASE!$I$3),"JAM KERJA",IF(AND(WEEKDAY($H2485,2)=6,$I2485&lt;=DATABASE!$J$4,$I2485&gt;=DATABASE!$I$4),"JAM KERJA","LUAR JAM KERJA 1")))))</f>
        <v/>
      </c>
      <c r="M2485" s="33" t="str">
        <f>IF('DATA ACCURATE'!T2488&lt;&gt;"",IF('DATA ACCURATE'!T2488&gt;100,'DATA ACCURATE'!T2488/10,'DATA ACCURATE'!T2488),"")</f>
        <v/>
      </c>
      <c r="N2485" t="str">
        <f>IF(M2485="","",IF(M2485&lt;=DATABASE!$I$9,"LOKAL",IF(M2485&lt;DATABASE!$J$9,"LUAR KOTA 1",IF($M2485&gt;=DATABASE!$J$9,"LUAR KOTA 2",""))))</f>
        <v/>
      </c>
      <c r="O2485" s="38" t="str">
        <f>IF('DATA ACCURATE'!L2488&lt;&gt;"",'DATA ACCURATE'!L2488,"")</f>
        <v/>
      </c>
      <c r="Q2485" s="38">
        <f t="shared" si="266"/>
        <v>0</v>
      </c>
      <c r="R2485" s="38">
        <f t="shared" si="266"/>
        <v>0</v>
      </c>
      <c r="S2485" s="38">
        <f t="shared" si="266"/>
        <v>0</v>
      </c>
      <c r="T2485" s="38">
        <f t="shared" si="266"/>
        <v>0</v>
      </c>
      <c r="U2485" s="38">
        <f t="shared" si="267"/>
        <v>0</v>
      </c>
      <c r="V2485" s="38">
        <f t="shared" si="267"/>
        <v>0</v>
      </c>
      <c r="W2485" s="38">
        <f t="shared" si="267"/>
        <v>0</v>
      </c>
      <c r="X2485" s="38">
        <f t="shared" si="268"/>
        <v>0</v>
      </c>
      <c r="Y2485" s="38">
        <f t="shared" si="268"/>
        <v>0</v>
      </c>
      <c r="Z2485" s="38">
        <f t="shared" si="268"/>
        <v>0</v>
      </c>
      <c r="AA2485" s="38">
        <f t="shared" si="268"/>
        <v>0</v>
      </c>
      <c r="AB2485" s="38">
        <f t="shared" si="269"/>
        <v>0</v>
      </c>
      <c r="AC2485" s="38">
        <f t="shared" si="270"/>
        <v>0</v>
      </c>
      <c r="AD2485" s="38" t="str">
        <f t="shared" si="271"/>
        <v>000000000000</v>
      </c>
    </row>
    <row r="2486" spans="1:30">
      <c r="A2486" s="9" t="str">
        <f>IF('DATA ACCURATE'!A2489&lt;&gt;"",'DATA ACCURATE'!A2489,"")</f>
        <v/>
      </c>
      <c r="B2486" s="9" t="str">
        <f>IF('DATA ACCURATE'!D2489&lt;&gt;"",'DATA ACCURATE'!D2489,"")</f>
        <v/>
      </c>
      <c r="C2486" s="38" t="str">
        <f>IF($AD2486="000000000000","",INDEX(DATABASE!$W$12:$W$71,MATCH($AD2486,DATABASE!$V$12:$V$71,0)))</f>
        <v/>
      </c>
      <c r="D2486" s="34" t="str">
        <f>IF(C2486="","",IF(E2486="",INDEX(DATABASE!$AF$13:$AF$62,MATCH($C2486,DATABASE!$AC$13:$AC$62,0)),IF(E2486="2x D11",INDEX(DATABASE!$AF$13:$AF$62,MATCH($C2486,DATABASE!$AC$13:$AC$62,0))+2*DATABASE!$AF$62,IF(E2486="3x D11",INDEX(DATABASE!$AF$13:$AF$62,MATCH($C2486,DATABASE!$AC$13:$AC$62,0))+3*DATABASE!$AF$62,""))))</f>
        <v/>
      </c>
      <c r="E2486" s="38" t="str">
        <f>IF(AND($K2486="Y",$G2486&lt;&gt;"UNYIL",$F2486&lt;DATABASE!$O$8),"2x D11",IF(AND($K2486="Y",$G2486&lt;&gt;"UNYIL",$F2486&gt;=DATABASE!$O$8),"3x D11",""))</f>
        <v/>
      </c>
      <c r="F2486" s="9" t="str">
        <f>IF('DATA ACCURATE'!N2489&lt;&gt;"",'DATA ACCURATE'!N2489,"")</f>
        <v/>
      </c>
      <c r="G2486" t="str">
        <f>IF(F2486="","",IF(F2486&lt;=DATABASE!$I$8,"UNYIL",IF(F2486&lt;=DATABASE!$J$8,"KECIL",IF(F2486&lt;DATABASE!$K$8,"TANGGUNG",IF(F2486&gt;=DATABASE!$K$8,"BESAR","")))))</f>
        <v/>
      </c>
      <c r="H2486" s="16" t="str">
        <f>IF('DATA ACCURATE'!J2489&lt;&gt;"",'DATA ACCURATE'!J2489,"")</f>
        <v/>
      </c>
      <c r="I2486" s="35" t="str">
        <f>IF(B2486&lt;&gt;"",IFERROR(VLOOKUP(B2486,'DATA TIMBANGAN'!G:M,7,FALSE),VLOOKUP(B2486,'DATA TIMBANGAN'!G:M,7)),"")</f>
        <v/>
      </c>
      <c r="J2486" s="25" t="str">
        <f>IF(H2486&lt;&gt;"",IFERROR(INDEX(DATABASE!$Z$19:$Z$38,MATCH(DATEVALUE(H2486),DATABASE!$AA$19:$AA$38,0)),INDEX(DATABASE!$Z$12:$Z$18,MATCH(WEEKDAY(H2486,2),DATABASE!$AA$12:$AA$18,0))),"")</f>
        <v/>
      </c>
      <c r="K2486" s="25" t="str">
        <f>IF('DATA ACCURATE'!V2489&lt;&gt;"",'DATA ACCURATE'!V2489,"")</f>
        <v/>
      </c>
      <c r="L2486" s="80" t="str">
        <f>IF($H2486="","",IF(OR($J2486="LIBUR",AND($L2485="LIBUR",$O2485=$O2486)),"LIBUR",IF(AND(OR($L2485="LUAR JAM KERJA 1",$L2485="LUAR JAM KERJA 2"),OR(OR(AND($H2485=$H2486,AND(OR($I2486&gt;DATABASE!$J$3,$I2486&lt;DATABASE!$J$6),((DATEVALUE($H2486)+$I2486)-(DATEVALUE($H2485)+$I2485))&lt;DATABASE!$J$6)),AND($H2485=$H2486,$O2485=$O2486,OR($I2486&gt;DATABASE!$J$6,$I2486&lt;DATABASE!$J$3))),AND(($H2486-$H2485)=1,OR($I2486&lt;DATABASE!$I$6,((DATEVALUE($H2486)+$I2486)-(DATEVALUE($H2485)+$I2485))&lt;DATABASE!$J$6))),$A2486=$A2485),"LUAR JAM KERJA 2",IF(AND(OR(WEEKDAY($H2486,2)=1,WEEKDAY($H2486,2)=2,WEEKDAY($H2486,2)=3,WEEKDAY($H2486,2)=4,WEEKDAY($H2486,2)=5),$I2486&lt;=DATABASE!$J$3,$I2486&gt;=DATABASE!$I$3),"JAM KERJA",IF(AND(WEEKDAY($H2486,2)=6,$I2486&lt;=DATABASE!$J$4,$I2486&gt;=DATABASE!$I$4),"JAM KERJA","LUAR JAM KERJA 1")))))</f>
        <v/>
      </c>
      <c r="M2486" s="33" t="str">
        <f>IF('DATA ACCURATE'!T2489&lt;&gt;"",IF('DATA ACCURATE'!T2489&gt;100,'DATA ACCURATE'!T2489/10,'DATA ACCURATE'!T2489),"")</f>
        <v/>
      </c>
      <c r="N2486" t="str">
        <f>IF(M2486="","",IF(M2486&lt;=DATABASE!$I$9,"LOKAL",IF(M2486&lt;DATABASE!$J$9,"LUAR KOTA 1",IF($M2486&gt;=DATABASE!$J$9,"LUAR KOTA 2",""))))</f>
        <v/>
      </c>
      <c r="O2486" s="38" t="str">
        <f>IF('DATA ACCURATE'!L2489&lt;&gt;"",'DATA ACCURATE'!L2489,"")</f>
        <v/>
      </c>
      <c r="Q2486" s="38">
        <f t="shared" si="266"/>
        <v>0</v>
      </c>
      <c r="R2486" s="38">
        <f t="shared" si="266"/>
        <v>0</v>
      </c>
      <c r="S2486" s="38">
        <f t="shared" si="266"/>
        <v>0</v>
      </c>
      <c r="T2486" s="38">
        <f t="shared" si="266"/>
        <v>0</v>
      </c>
      <c r="U2486" s="38">
        <f t="shared" si="267"/>
        <v>0</v>
      </c>
      <c r="V2486" s="38">
        <f t="shared" si="267"/>
        <v>0</v>
      </c>
      <c r="W2486" s="38">
        <f t="shared" si="267"/>
        <v>0</v>
      </c>
      <c r="X2486" s="38">
        <f t="shared" si="268"/>
        <v>0</v>
      </c>
      <c r="Y2486" s="38">
        <f t="shared" si="268"/>
        <v>0</v>
      </c>
      <c r="Z2486" s="38">
        <f t="shared" si="268"/>
        <v>0</v>
      </c>
      <c r="AA2486" s="38">
        <f t="shared" si="268"/>
        <v>0</v>
      </c>
      <c r="AB2486" s="38">
        <f t="shared" si="269"/>
        <v>0</v>
      </c>
      <c r="AC2486" s="38">
        <f t="shared" si="270"/>
        <v>0</v>
      </c>
      <c r="AD2486" s="38" t="str">
        <f t="shared" si="271"/>
        <v>000000000000</v>
      </c>
    </row>
    <row r="2487" spans="1:30">
      <c r="A2487" s="9" t="str">
        <f>IF('DATA ACCURATE'!A2490&lt;&gt;"",'DATA ACCURATE'!A2490,"")</f>
        <v/>
      </c>
      <c r="B2487" s="9" t="str">
        <f>IF('DATA ACCURATE'!D2490&lt;&gt;"",'DATA ACCURATE'!D2490,"")</f>
        <v/>
      </c>
      <c r="C2487" s="38" t="str">
        <f>IF($AD2487="000000000000","",INDEX(DATABASE!$W$12:$W$71,MATCH($AD2487,DATABASE!$V$12:$V$71,0)))</f>
        <v/>
      </c>
      <c r="D2487" s="34" t="str">
        <f>IF(C2487="","",IF(E2487="",INDEX(DATABASE!$AF$13:$AF$62,MATCH($C2487,DATABASE!$AC$13:$AC$62,0)),IF(E2487="2x D11",INDEX(DATABASE!$AF$13:$AF$62,MATCH($C2487,DATABASE!$AC$13:$AC$62,0))+2*DATABASE!$AF$62,IF(E2487="3x D11",INDEX(DATABASE!$AF$13:$AF$62,MATCH($C2487,DATABASE!$AC$13:$AC$62,0))+3*DATABASE!$AF$62,""))))</f>
        <v/>
      </c>
      <c r="E2487" s="38" t="str">
        <f>IF(AND($K2487="Y",$G2487&lt;&gt;"UNYIL",$F2487&lt;DATABASE!$O$8),"2x D11",IF(AND($K2487="Y",$G2487&lt;&gt;"UNYIL",$F2487&gt;=DATABASE!$O$8),"3x D11",""))</f>
        <v/>
      </c>
      <c r="F2487" s="9" t="str">
        <f>IF('DATA ACCURATE'!N2490&lt;&gt;"",'DATA ACCURATE'!N2490,"")</f>
        <v/>
      </c>
      <c r="G2487" t="str">
        <f>IF(F2487="","",IF(F2487&lt;=DATABASE!$I$8,"UNYIL",IF(F2487&lt;=DATABASE!$J$8,"KECIL",IF(F2487&lt;DATABASE!$K$8,"TANGGUNG",IF(F2487&gt;=DATABASE!$K$8,"BESAR","")))))</f>
        <v/>
      </c>
      <c r="H2487" s="16" t="str">
        <f>IF('DATA ACCURATE'!J2490&lt;&gt;"",'DATA ACCURATE'!J2490,"")</f>
        <v/>
      </c>
      <c r="I2487" s="35" t="str">
        <f>IF(B2487&lt;&gt;"",IFERROR(VLOOKUP(B2487,'DATA TIMBANGAN'!G:M,7,FALSE),VLOOKUP(B2487,'DATA TIMBANGAN'!G:M,7)),"")</f>
        <v/>
      </c>
      <c r="J2487" s="25" t="str">
        <f>IF(H2487&lt;&gt;"",IFERROR(INDEX(DATABASE!$Z$19:$Z$38,MATCH(DATEVALUE(H2487),DATABASE!$AA$19:$AA$38,0)),INDEX(DATABASE!$Z$12:$Z$18,MATCH(WEEKDAY(H2487,2),DATABASE!$AA$12:$AA$18,0))),"")</f>
        <v/>
      </c>
      <c r="K2487" s="25" t="str">
        <f>IF('DATA ACCURATE'!V2490&lt;&gt;"",'DATA ACCURATE'!V2490,"")</f>
        <v/>
      </c>
      <c r="L2487" s="80" t="str">
        <f>IF($H2487="","",IF(OR($J2487="LIBUR",AND($L2486="LIBUR",$O2486=$O2487)),"LIBUR",IF(AND(OR($L2486="LUAR JAM KERJA 1",$L2486="LUAR JAM KERJA 2"),OR(OR(AND($H2486=$H2487,AND(OR($I2487&gt;DATABASE!$J$3,$I2487&lt;DATABASE!$J$6),((DATEVALUE($H2487)+$I2487)-(DATEVALUE($H2486)+$I2486))&lt;DATABASE!$J$6)),AND($H2486=$H2487,$O2486=$O2487,OR($I2487&gt;DATABASE!$J$6,$I2487&lt;DATABASE!$J$3))),AND(($H2487-$H2486)=1,OR($I2487&lt;DATABASE!$I$6,((DATEVALUE($H2487)+$I2487)-(DATEVALUE($H2486)+$I2486))&lt;DATABASE!$J$6))),$A2487=$A2486),"LUAR JAM KERJA 2",IF(AND(OR(WEEKDAY($H2487,2)=1,WEEKDAY($H2487,2)=2,WEEKDAY($H2487,2)=3,WEEKDAY($H2487,2)=4,WEEKDAY($H2487,2)=5),$I2487&lt;=DATABASE!$J$3,$I2487&gt;=DATABASE!$I$3),"JAM KERJA",IF(AND(WEEKDAY($H2487,2)=6,$I2487&lt;=DATABASE!$J$4,$I2487&gt;=DATABASE!$I$4),"JAM KERJA","LUAR JAM KERJA 1")))))</f>
        <v/>
      </c>
      <c r="M2487" s="33" t="str">
        <f>IF('DATA ACCURATE'!T2490&lt;&gt;"",IF('DATA ACCURATE'!T2490&gt;100,'DATA ACCURATE'!T2490/10,'DATA ACCURATE'!T2490),"")</f>
        <v/>
      </c>
      <c r="N2487" t="str">
        <f>IF(M2487="","",IF(M2487&lt;=DATABASE!$I$9,"LOKAL",IF(M2487&lt;DATABASE!$J$9,"LUAR KOTA 1",IF($M2487&gt;=DATABASE!$J$9,"LUAR KOTA 2",""))))</f>
        <v/>
      </c>
      <c r="O2487" s="38" t="str">
        <f>IF('DATA ACCURATE'!L2490&lt;&gt;"",'DATA ACCURATE'!L2490,"")</f>
        <v/>
      </c>
      <c r="Q2487" s="38">
        <f t="shared" si="266"/>
        <v>0</v>
      </c>
      <c r="R2487" s="38">
        <f t="shared" si="266"/>
        <v>0</v>
      </c>
      <c r="S2487" s="38">
        <f t="shared" si="266"/>
        <v>0</v>
      </c>
      <c r="T2487" s="38">
        <f t="shared" si="266"/>
        <v>0</v>
      </c>
      <c r="U2487" s="38">
        <f t="shared" si="267"/>
        <v>0</v>
      </c>
      <c r="V2487" s="38">
        <f t="shared" si="267"/>
        <v>0</v>
      </c>
      <c r="W2487" s="38">
        <f t="shared" si="267"/>
        <v>0</v>
      </c>
      <c r="X2487" s="38">
        <f t="shared" si="268"/>
        <v>0</v>
      </c>
      <c r="Y2487" s="38">
        <f t="shared" si="268"/>
        <v>0</v>
      </c>
      <c r="Z2487" s="38">
        <f t="shared" si="268"/>
        <v>0</v>
      </c>
      <c r="AA2487" s="38">
        <f t="shared" si="268"/>
        <v>0</v>
      </c>
      <c r="AB2487" s="38">
        <f t="shared" si="269"/>
        <v>0</v>
      </c>
      <c r="AC2487" s="38">
        <f t="shared" si="270"/>
        <v>0</v>
      </c>
      <c r="AD2487" s="38" t="str">
        <f t="shared" si="271"/>
        <v>000000000000</v>
      </c>
    </row>
    <row r="2488" spans="1:30">
      <c r="A2488" s="9" t="str">
        <f>IF('DATA ACCURATE'!A2491&lt;&gt;"",'DATA ACCURATE'!A2491,"")</f>
        <v/>
      </c>
      <c r="B2488" s="9" t="str">
        <f>IF('DATA ACCURATE'!D2491&lt;&gt;"",'DATA ACCURATE'!D2491,"")</f>
        <v/>
      </c>
      <c r="C2488" s="38" t="str">
        <f>IF($AD2488="000000000000","",INDEX(DATABASE!$W$12:$W$71,MATCH($AD2488,DATABASE!$V$12:$V$71,0)))</f>
        <v/>
      </c>
      <c r="D2488" s="34" t="str">
        <f>IF(C2488="","",IF(E2488="",INDEX(DATABASE!$AF$13:$AF$62,MATCH($C2488,DATABASE!$AC$13:$AC$62,0)),IF(E2488="2x D11",INDEX(DATABASE!$AF$13:$AF$62,MATCH($C2488,DATABASE!$AC$13:$AC$62,0))+2*DATABASE!$AF$62,IF(E2488="3x D11",INDEX(DATABASE!$AF$13:$AF$62,MATCH($C2488,DATABASE!$AC$13:$AC$62,0))+3*DATABASE!$AF$62,""))))</f>
        <v/>
      </c>
      <c r="E2488" s="38" t="str">
        <f>IF(AND($K2488="Y",$G2488&lt;&gt;"UNYIL",$F2488&lt;DATABASE!$O$8),"2x D11",IF(AND($K2488="Y",$G2488&lt;&gt;"UNYIL",$F2488&gt;=DATABASE!$O$8),"3x D11",""))</f>
        <v/>
      </c>
      <c r="F2488" s="9" t="str">
        <f>IF('DATA ACCURATE'!N2491&lt;&gt;"",'DATA ACCURATE'!N2491,"")</f>
        <v/>
      </c>
      <c r="G2488" t="str">
        <f>IF(F2488="","",IF(F2488&lt;=DATABASE!$I$8,"UNYIL",IF(F2488&lt;=DATABASE!$J$8,"KECIL",IF(F2488&lt;DATABASE!$K$8,"TANGGUNG",IF(F2488&gt;=DATABASE!$K$8,"BESAR","")))))</f>
        <v/>
      </c>
      <c r="H2488" s="16" t="str">
        <f>IF('DATA ACCURATE'!J2491&lt;&gt;"",'DATA ACCURATE'!J2491,"")</f>
        <v/>
      </c>
      <c r="I2488" s="35" t="str">
        <f>IF(B2488&lt;&gt;"",IFERROR(VLOOKUP(B2488,'DATA TIMBANGAN'!G:M,7,FALSE),VLOOKUP(B2488,'DATA TIMBANGAN'!G:M,7)),"")</f>
        <v/>
      </c>
      <c r="J2488" s="25" t="str">
        <f>IF(H2488&lt;&gt;"",IFERROR(INDEX(DATABASE!$Z$19:$Z$38,MATCH(DATEVALUE(H2488),DATABASE!$AA$19:$AA$38,0)),INDEX(DATABASE!$Z$12:$Z$18,MATCH(WEEKDAY(H2488,2),DATABASE!$AA$12:$AA$18,0))),"")</f>
        <v/>
      </c>
      <c r="K2488" s="25" t="str">
        <f>IF('DATA ACCURATE'!V2491&lt;&gt;"",'DATA ACCURATE'!V2491,"")</f>
        <v/>
      </c>
      <c r="L2488" s="80" t="str">
        <f>IF($H2488="","",IF(OR($J2488="LIBUR",AND($L2487="LIBUR",$O2487=$O2488)),"LIBUR",IF(AND(OR($L2487="LUAR JAM KERJA 1",$L2487="LUAR JAM KERJA 2"),OR(OR(AND($H2487=$H2488,AND(OR($I2488&gt;DATABASE!$J$3,$I2488&lt;DATABASE!$J$6),((DATEVALUE($H2488)+$I2488)-(DATEVALUE($H2487)+$I2487))&lt;DATABASE!$J$6)),AND($H2487=$H2488,$O2487=$O2488,OR($I2488&gt;DATABASE!$J$6,$I2488&lt;DATABASE!$J$3))),AND(($H2488-$H2487)=1,OR($I2488&lt;DATABASE!$I$6,((DATEVALUE($H2488)+$I2488)-(DATEVALUE($H2487)+$I2487))&lt;DATABASE!$J$6))),$A2488=$A2487),"LUAR JAM KERJA 2",IF(AND(OR(WEEKDAY($H2488,2)=1,WEEKDAY($H2488,2)=2,WEEKDAY($H2488,2)=3,WEEKDAY($H2488,2)=4,WEEKDAY($H2488,2)=5),$I2488&lt;=DATABASE!$J$3,$I2488&gt;=DATABASE!$I$3),"JAM KERJA",IF(AND(WEEKDAY($H2488,2)=6,$I2488&lt;=DATABASE!$J$4,$I2488&gt;=DATABASE!$I$4),"JAM KERJA","LUAR JAM KERJA 1")))))</f>
        <v/>
      </c>
      <c r="M2488" s="33" t="str">
        <f>IF('DATA ACCURATE'!T2491&lt;&gt;"",IF('DATA ACCURATE'!T2491&gt;100,'DATA ACCURATE'!T2491/10,'DATA ACCURATE'!T2491),"")</f>
        <v/>
      </c>
      <c r="N2488" t="str">
        <f>IF(M2488="","",IF(M2488&lt;=DATABASE!$I$9,"LOKAL",IF(M2488&lt;DATABASE!$J$9,"LUAR KOTA 1",IF($M2488&gt;=DATABASE!$J$9,"LUAR KOTA 2",""))))</f>
        <v/>
      </c>
      <c r="O2488" s="38" t="str">
        <f>IF('DATA ACCURATE'!L2491&lt;&gt;"",'DATA ACCURATE'!L2491,"")</f>
        <v/>
      </c>
      <c r="Q2488" s="38">
        <f t="shared" si="266"/>
        <v>0</v>
      </c>
      <c r="R2488" s="38">
        <f t="shared" si="266"/>
        <v>0</v>
      </c>
      <c r="S2488" s="38">
        <f t="shared" si="266"/>
        <v>0</v>
      </c>
      <c r="T2488" s="38">
        <f t="shared" si="266"/>
        <v>0</v>
      </c>
      <c r="U2488" s="38">
        <f t="shared" si="267"/>
        <v>0</v>
      </c>
      <c r="V2488" s="38">
        <f t="shared" si="267"/>
        <v>0</v>
      </c>
      <c r="W2488" s="38">
        <f t="shared" si="267"/>
        <v>0</v>
      </c>
      <c r="X2488" s="38">
        <f t="shared" si="268"/>
        <v>0</v>
      </c>
      <c r="Y2488" s="38">
        <f t="shared" si="268"/>
        <v>0</v>
      </c>
      <c r="Z2488" s="38">
        <f t="shared" si="268"/>
        <v>0</v>
      </c>
      <c r="AA2488" s="38">
        <f t="shared" si="268"/>
        <v>0</v>
      </c>
      <c r="AB2488" s="38">
        <f t="shared" si="269"/>
        <v>0</v>
      </c>
      <c r="AC2488" s="38">
        <f t="shared" si="270"/>
        <v>0</v>
      </c>
      <c r="AD2488" s="38" t="str">
        <f t="shared" si="271"/>
        <v>000000000000</v>
      </c>
    </row>
    <row r="2489" spans="1:30">
      <c r="A2489" s="9" t="str">
        <f>IF('DATA ACCURATE'!A2492&lt;&gt;"",'DATA ACCURATE'!A2492,"")</f>
        <v/>
      </c>
      <c r="B2489" s="9" t="str">
        <f>IF('DATA ACCURATE'!D2492&lt;&gt;"",'DATA ACCURATE'!D2492,"")</f>
        <v/>
      </c>
      <c r="C2489" s="38" t="str">
        <f>IF($AD2489="000000000000","",INDEX(DATABASE!$W$12:$W$71,MATCH($AD2489,DATABASE!$V$12:$V$71,0)))</f>
        <v/>
      </c>
      <c r="D2489" s="34" t="str">
        <f>IF(C2489="","",IF(E2489="",INDEX(DATABASE!$AF$13:$AF$62,MATCH($C2489,DATABASE!$AC$13:$AC$62,0)),IF(E2489="2x D11",INDEX(DATABASE!$AF$13:$AF$62,MATCH($C2489,DATABASE!$AC$13:$AC$62,0))+2*DATABASE!$AF$62,IF(E2489="3x D11",INDEX(DATABASE!$AF$13:$AF$62,MATCH($C2489,DATABASE!$AC$13:$AC$62,0))+3*DATABASE!$AF$62,""))))</f>
        <v/>
      </c>
      <c r="E2489" s="38" t="str">
        <f>IF(AND($K2489="Y",$G2489&lt;&gt;"UNYIL",$F2489&lt;DATABASE!$O$8),"2x D11",IF(AND($K2489="Y",$G2489&lt;&gt;"UNYIL",$F2489&gt;=DATABASE!$O$8),"3x D11",""))</f>
        <v/>
      </c>
      <c r="F2489" s="9" t="str">
        <f>IF('DATA ACCURATE'!N2492&lt;&gt;"",'DATA ACCURATE'!N2492,"")</f>
        <v/>
      </c>
      <c r="G2489" t="str">
        <f>IF(F2489="","",IF(F2489&lt;=DATABASE!$I$8,"UNYIL",IF(F2489&lt;=DATABASE!$J$8,"KECIL",IF(F2489&lt;DATABASE!$K$8,"TANGGUNG",IF(F2489&gt;=DATABASE!$K$8,"BESAR","")))))</f>
        <v/>
      </c>
      <c r="H2489" s="16" t="str">
        <f>IF('DATA ACCURATE'!J2492&lt;&gt;"",'DATA ACCURATE'!J2492,"")</f>
        <v/>
      </c>
      <c r="I2489" s="35" t="str">
        <f>IF(B2489&lt;&gt;"",IFERROR(VLOOKUP(B2489,'DATA TIMBANGAN'!G:M,7,FALSE),VLOOKUP(B2489,'DATA TIMBANGAN'!G:M,7)),"")</f>
        <v/>
      </c>
      <c r="J2489" s="25" t="str">
        <f>IF(H2489&lt;&gt;"",IFERROR(INDEX(DATABASE!$Z$19:$Z$38,MATCH(DATEVALUE(H2489),DATABASE!$AA$19:$AA$38,0)),INDEX(DATABASE!$Z$12:$Z$18,MATCH(WEEKDAY(H2489,2),DATABASE!$AA$12:$AA$18,0))),"")</f>
        <v/>
      </c>
      <c r="K2489" s="25" t="str">
        <f>IF('DATA ACCURATE'!V2492&lt;&gt;"",'DATA ACCURATE'!V2492,"")</f>
        <v/>
      </c>
      <c r="L2489" s="80" t="str">
        <f>IF($H2489="","",IF(OR($J2489="LIBUR",AND($L2488="LIBUR",$O2488=$O2489)),"LIBUR",IF(AND(OR($L2488="LUAR JAM KERJA 1",$L2488="LUAR JAM KERJA 2"),OR(OR(AND($H2488=$H2489,AND(OR($I2489&gt;DATABASE!$J$3,$I2489&lt;DATABASE!$J$6),((DATEVALUE($H2489)+$I2489)-(DATEVALUE($H2488)+$I2488))&lt;DATABASE!$J$6)),AND($H2488=$H2489,$O2488=$O2489,OR($I2489&gt;DATABASE!$J$6,$I2489&lt;DATABASE!$J$3))),AND(($H2489-$H2488)=1,OR($I2489&lt;DATABASE!$I$6,((DATEVALUE($H2489)+$I2489)-(DATEVALUE($H2488)+$I2488))&lt;DATABASE!$J$6))),$A2489=$A2488),"LUAR JAM KERJA 2",IF(AND(OR(WEEKDAY($H2489,2)=1,WEEKDAY($H2489,2)=2,WEEKDAY($H2489,2)=3,WEEKDAY($H2489,2)=4,WEEKDAY($H2489,2)=5),$I2489&lt;=DATABASE!$J$3,$I2489&gt;=DATABASE!$I$3),"JAM KERJA",IF(AND(WEEKDAY($H2489,2)=6,$I2489&lt;=DATABASE!$J$4,$I2489&gt;=DATABASE!$I$4),"JAM KERJA","LUAR JAM KERJA 1")))))</f>
        <v/>
      </c>
      <c r="M2489" s="33" t="str">
        <f>IF('DATA ACCURATE'!T2492&lt;&gt;"",IF('DATA ACCURATE'!T2492&gt;100,'DATA ACCURATE'!T2492/10,'DATA ACCURATE'!T2492),"")</f>
        <v/>
      </c>
      <c r="N2489" t="str">
        <f>IF(M2489="","",IF(M2489&lt;=DATABASE!$I$9,"LOKAL",IF(M2489&lt;DATABASE!$J$9,"LUAR KOTA 1",IF($M2489&gt;=DATABASE!$J$9,"LUAR KOTA 2",""))))</f>
        <v/>
      </c>
      <c r="O2489" s="38" t="str">
        <f>IF('DATA ACCURATE'!L2492&lt;&gt;"",'DATA ACCURATE'!L2492,"")</f>
        <v/>
      </c>
      <c r="Q2489" s="38">
        <f t="shared" si="266"/>
        <v>0</v>
      </c>
      <c r="R2489" s="38">
        <f t="shared" si="266"/>
        <v>0</v>
      </c>
      <c r="S2489" s="38">
        <f t="shared" si="266"/>
        <v>0</v>
      </c>
      <c r="T2489" s="38">
        <f t="shared" si="266"/>
        <v>0</v>
      </c>
      <c r="U2489" s="38">
        <f t="shared" si="267"/>
        <v>0</v>
      </c>
      <c r="V2489" s="38">
        <f t="shared" si="267"/>
        <v>0</v>
      </c>
      <c r="W2489" s="38">
        <f t="shared" si="267"/>
        <v>0</v>
      </c>
      <c r="X2489" s="38">
        <f t="shared" si="268"/>
        <v>0</v>
      </c>
      <c r="Y2489" s="38">
        <f t="shared" si="268"/>
        <v>0</v>
      </c>
      <c r="Z2489" s="38">
        <f t="shared" si="268"/>
        <v>0</v>
      </c>
      <c r="AA2489" s="38">
        <f t="shared" si="268"/>
        <v>0</v>
      </c>
      <c r="AB2489" s="38">
        <f t="shared" si="269"/>
        <v>0</v>
      </c>
      <c r="AC2489" s="38">
        <f t="shared" si="270"/>
        <v>0</v>
      </c>
      <c r="AD2489" s="38" t="str">
        <f t="shared" si="271"/>
        <v>000000000000</v>
      </c>
    </row>
    <row r="2490" spans="1:30">
      <c r="A2490" s="9" t="str">
        <f>IF('DATA ACCURATE'!A2493&lt;&gt;"",'DATA ACCURATE'!A2493,"")</f>
        <v/>
      </c>
      <c r="B2490" s="9" t="str">
        <f>IF('DATA ACCURATE'!D2493&lt;&gt;"",'DATA ACCURATE'!D2493,"")</f>
        <v/>
      </c>
      <c r="C2490" s="38" t="str">
        <f>IF($AD2490="000000000000","",INDEX(DATABASE!$W$12:$W$71,MATCH($AD2490,DATABASE!$V$12:$V$71,0)))</f>
        <v/>
      </c>
      <c r="D2490" s="34" t="str">
        <f>IF(C2490="","",IF(E2490="",INDEX(DATABASE!$AF$13:$AF$62,MATCH($C2490,DATABASE!$AC$13:$AC$62,0)),IF(E2490="2x D11",INDEX(DATABASE!$AF$13:$AF$62,MATCH($C2490,DATABASE!$AC$13:$AC$62,0))+2*DATABASE!$AF$62,IF(E2490="3x D11",INDEX(DATABASE!$AF$13:$AF$62,MATCH($C2490,DATABASE!$AC$13:$AC$62,0))+3*DATABASE!$AF$62,""))))</f>
        <v/>
      </c>
      <c r="E2490" s="38" t="str">
        <f>IF(AND($K2490="Y",$G2490&lt;&gt;"UNYIL",$F2490&lt;DATABASE!$O$8),"2x D11",IF(AND($K2490="Y",$G2490&lt;&gt;"UNYIL",$F2490&gt;=DATABASE!$O$8),"3x D11",""))</f>
        <v/>
      </c>
      <c r="F2490" s="9" t="str">
        <f>IF('DATA ACCURATE'!N2493&lt;&gt;"",'DATA ACCURATE'!N2493,"")</f>
        <v/>
      </c>
      <c r="G2490" t="str">
        <f>IF(F2490="","",IF(F2490&lt;=DATABASE!$I$8,"UNYIL",IF(F2490&lt;=DATABASE!$J$8,"KECIL",IF(F2490&lt;DATABASE!$K$8,"TANGGUNG",IF(F2490&gt;=DATABASE!$K$8,"BESAR","")))))</f>
        <v/>
      </c>
      <c r="H2490" s="16" t="str">
        <f>IF('DATA ACCURATE'!J2493&lt;&gt;"",'DATA ACCURATE'!J2493,"")</f>
        <v/>
      </c>
      <c r="I2490" s="35" t="str">
        <f>IF(B2490&lt;&gt;"",IFERROR(VLOOKUP(B2490,'DATA TIMBANGAN'!G:M,7,FALSE),VLOOKUP(B2490,'DATA TIMBANGAN'!G:M,7)),"")</f>
        <v/>
      </c>
      <c r="J2490" s="25" t="str">
        <f>IF(H2490&lt;&gt;"",IFERROR(INDEX(DATABASE!$Z$19:$Z$38,MATCH(DATEVALUE(H2490),DATABASE!$AA$19:$AA$38,0)),INDEX(DATABASE!$Z$12:$Z$18,MATCH(WEEKDAY(H2490,2),DATABASE!$AA$12:$AA$18,0))),"")</f>
        <v/>
      </c>
      <c r="K2490" s="25" t="str">
        <f>IF('DATA ACCURATE'!V2493&lt;&gt;"",'DATA ACCURATE'!V2493,"")</f>
        <v/>
      </c>
      <c r="L2490" s="80" t="str">
        <f>IF($H2490="","",IF(OR($J2490="LIBUR",AND($L2489="LIBUR",$O2489=$O2490)),"LIBUR",IF(AND(OR($L2489="LUAR JAM KERJA 1",$L2489="LUAR JAM KERJA 2"),OR(OR(AND($H2489=$H2490,AND(OR($I2490&gt;DATABASE!$J$3,$I2490&lt;DATABASE!$J$6),((DATEVALUE($H2490)+$I2490)-(DATEVALUE($H2489)+$I2489))&lt;DATABASE!$J$6)),AND($H2489=$H2490,$O2489=$O2490,OR($I2490&gt;DATABASE!$J$6,$I2490&lt;DATABASE!$J$3))),AND(($H2490-$H2489)=1,OR($I2490&lt;DATABASE!$I$6,((DATEVALUE($H2490)+$I2490)-(DATEVALUE($H2489)+$I2489))&lt;DATABASE!$J$6))),$A2490=$A2489),"LUAR JAM KERJA 2",IF(AND(OR(WEEKDAY($H2490,2)=1,WEEKDAY($H2490,2)=2,WEEKDAY($H2490,2)=3,WEEKDAY($H2490,2)=4,WEEKDAY($H2490,2)=5),$I2490&lt;=DATABASE!$J$3,$I2490&gt;=DATABASE!$I$3),"JAM KERJA",IF(AND(WEEKDAY($H2490,2)=6,$I2490&lt;=DATABASE!$J$4,$I2490&gt;=DATABASE!$I$4),"JAM KERJA","LUAR JAM KERJA 1")))))</f>
        <v/>
      </c>
      <c r="M2490" s="33" t="str">
        <f>IF('DATA ACCURATE'!T2493&lt;&gt;"",IF('DATA ACCURATE'!T2493&gt;100,'DATA ACCURATE'!T2493/10,'DATA ACCURATE'!T2493),"")</f>
        <v/>
      </c>
      <c r="N2490" t="str">
        <f>IF(M2490="","",IF(M2490&lt;=DATABASE!$I$9,"LOKAL",IF(M2490&lt;DATABASE!$J$9,"LUAR KOTA 1",IF($M2490&gt;=DATABASE!$J$9,"LUAR KOTA 2",""))))</f>
        <v/>
      </c>
      <c r="O2490" s="38" t="str">
        <f>IF('DATA ACCURATE'!L2493&lt;&gt;"",'DATA ACCURATE'!L2493,"")</f>
        <v/>
      </c>
      <c r="Q2490" s="38">
        <f t="shared" si="266"/>
        <v>0</v>
      </c>
      <c r="R2490" s="38">
        <f t="shared" si="266"/>
        <v>0</v>
      </c>
      <c r="S2490" s="38">
        <f t="shared" si="266"/>
        <v>0</v>
      </c>
      <c r="T2490" s="38">
        <f t="shared" si="266"/>
        <v>0</v>
      </c>
      <c r="U2490" s="38">
        <f t="shared" si="267"/>
        <v>0</v>
      </c>
      <c r="V2490" s="38">
        <f t="shared" si="267"/>
        <v>0</v>
      </c>
      <c r="W2490" s="38">
        <f t="shared" si="267"/>
        <v>0</v>
      </c>
      <c r="X2490" s="38">
        <f t="shared" si="268"/>
        <v>0</v>
      </c>
      <c r="Y2490" s="38">
        <f t="shared" si="268"/>
        <v>0</v>
      </c>
      <c r="Z2490" s="38">
        <f t="shared" si="268"/>
        <v>0</v>
      </c>
      <c r="AA2490" s="38">
        <f t="shared" si="268"/>
        <v>0</v>
      </c>
      <c r="AB2490" s="38">
        <f t="shared" si="269"/>
        <v>0</v>
      </c>
      <c r="AC2490" s="38">
        <f t="shared" si="270"/>
        <v>0</v>
      </c>
      <c r="AD2490" s="38" t="str">
        <f t="shared" si="271"/>
        <v>000000000000</v>
      </c>
    </row>
    <row r="2491" spans="1:30">
      <c r="A2491" s="9" t="str">
        <f>IF('DATA ACCURATE'!A2494&lt;&gt;"",'DATA ACCURATE'!A2494,"")</f>
        <v/>
      </c>
      <c r="B2491" s="9" t="str">
        <f>IF('DATA ACCURATE'!D2494&lt;&gt;"",'DATA ACCURATE'!D2494,"")</f>
        <v/>
      </c>
      <c r="C2491" s="38" t="str">
        <f>IF($AD2491="000000000000","",INDEX(DATABASE!$W$12:$W$71,MATCH($AD2491,DATABASE!$V$12:$V$71,0)))</f>
        <v/>
      </c>
      <c r="D2491" s="34" t="str">
        <f>IF(C2491="","",IF(E2491="",INDEX(DATABASE!$AF$13:$AF$62,MATCH($C2491,DATABASE!$AC$13:$AC$62,0)),IF(E2491="2x D11",INDEX(DATABASE!$AF$13:$AF$62,MATCH($C2491,DATABASE!$AC$13:$AC$62,0))+2*DATABASE!$AF$62,IF(E2491="3x D11",INDEX(DATABASE!$AF$13:$AF$62,MATCH($C2491,DATABASE!$AC$13:$AC$62,0))+3*DATABASE!$AF$62,""))))</f>
        <v/>
      </c>
      <c r="E2491" s="38" t="str">
        <f>IF(AND($K2491="Y",$G2491&lt;&gt;"UNYIL",$F2491&lt;DATABASE!$O$8),"2x D11",IF(AND($K2491="Y",$G2491&lt;&gt;"UNYIL",$F2491&gt;=DATABASE!$O$8),"3x D11",""))</f>
        <v/>
      </c>
      <c r="F2491" s="9" t="str">
        <f>IF('DATA ACCURATE'!N2494&lt;&gt;"",'DATA ACCURATE'!N2494,"")</f>
        <v/>
      </c>
      <c r="G2491" t="str">
        <f>IF(F2491="","",IF(F2491&lt;=DATABASE!$I$8,"UNYIL",IF(F2491&lt;=DATABASE!$J$8,"KECIL",IF(F2491&lt;DATABASE!$K$8,"TANGGUNG",IF(F2491&gt;=DATABASE!$K$8,"BESAR","")))))</f>
        <v/>
      </c>
      <c r="H2491" s="16" t="str">
        <f>IF('DATA ACCURATE'!J2494&lt;&gt;"",'DATA ACCURATE'!J2494,"")</f>
        <v/>
      </c>
      <c r="I2491" s="35" t="str">
        <f>IF(B2491&lt;&gt;"",IFERROR(VLOOKUP(B2491,'DATA TIMBANGAN'!G:M,7,FALSE),VLOOKUP(B2491,'DATA TIMBANGAN'!G:M,7)),"")</f>
        <v/>
      </c>
      <c r="J2491" s="25" t="str">
        <f>IF(H2491&lt;&gt;"",IFERROR(INDEX(DATABASE!$Z$19:$Z$38,MATCH(DATEVALUE(H2491),DATABASE!$AA$19:$AA$38,0)),INDEX(DATABASE!$Z$12:$Z$18,MATCH(WEEKDAY(H2491,2),DATABASE!$AA$12:$AA$18,0))),"")</f>
        <v/>
      </c>
      <c r="K2491" s="25" t="str">
        <f>IF('DATA ACCURATE'!V2494&lt;&gt;"",'DATA ACCURATE'!V2494,"")</f>
        <v/>
      </c>
      <c r="L2491" s="80" t="str">
        <f>IF($H2491="","",IF(OR($J2491="LIBUR",AND($L2490="LIBUR",$O2490=$O2491)),"LIBUR",IF(AND(OR($L2490="LUAR JAM KERJA 1",$L2490="LUAR JAM KERJA 2"),OR(OR(AND($H2490=$H2491,AND(OR($I2491&gt;DATABASE!$J$3,$I2491&lt;DATABASE!$J$6),((DATEVALUE($H2491)+$I2491)-(DATEVALUE($H2490)+$I2490))&lt;DATABASE!$J$6)),AND($H2490=$H2491,$O2490=$O2491,OR($I2491&gt;DATABASE!$J$6,$I2491&lt;DATABASE!$J$3))),AND(($H2491-$H2490)=1,OR($I2491&lt;DATABASE!$I$6,((DATEVALUE($H2491)+$I2491)-(DATEVALUE($H2490)+$I2490))&lt;DATABASE!$J$6))),$A2491=$A2490),"LUAR JAM KERJA 2",IF(AND(OR(WEEKDAY($H2491,2)=1,WEEKDAY($H2491,2)=2,WEEKDAY($H2491,2)=3,WEEKDAY($H2491,2)=4,WEEKDAY($H2491,2)=5),$I2491&lt;=DATABASE!$J$3,$I2491&gt;=DATABASE!$I$3),"JAM KERJA",IF(AND(WEEKDAY($H2491,2)=6,$I2491&lt;=DATABASE!$J$4,$I2491&gt;=DATABASE!$I$4),"JAM KERJA","LUAR JAM KERJA 1")))))</f>
        <v/>
      </c>
      <c r="M2491" s="33" t="str">
        <f>IF('DATA ACCURATE'!T2494&lt;&gt;"",IF('DATA ACCURATE'!T2494&gt;100,'DATA ACCURATE'!T2494/10,'DATA ACCURATE'!T2494),"")</f>
        <v/>
      </c>
      <c r="N2491" t="str">
        <f>IF(M2491="","",IF(M2491&lt;=DATABASE!$I$9,"LOKAL",IF(M2491&lt;DATABASE!$J$9,"LUAR KOTA 1",IF($M2491&gt;=DATABASE!$J$9,"LUAR KOTA 2",""))))</f>
        <v/>
      </c>
      <c r="O2491" s="38" t="str">
        <f>IF('DATA ACCURATE'!L2494&lt;&gt;"",'DATA ACCURATE'!L2494,"")</f>
        <v/>
      </c>
      <c r="Q2491" s="38">
        <f t="shared" si="266"/>
        <v>0</v>
      </c>
      <c r="R2491" s="38">
        <f t="shared" si="266"/>
        <v>0</v>
      </c>
      <c r="S2491" s="38">
        <f t="shared" si="266"/>
        <v>0</v>
      </c>
      <c r="T2491" s="38">
        <f t="shared" si="266"/>
        <v>0</v>
      </c>
      <c r="U2491" s="38">
        <f t="shared" si="267"/>
        <v>0</v>
      </c>
      <c r="V2491" s="38">
        <f t="shared" si="267"/>
        <v>0</v>
      </c>
      <c r="W2491" s="38">
        <f t="shared" si="267"/>
        <v>0</v>
      </c>
      <c r="X2491" s="38">
        <f t="shared" si="268"/>
        <v>0</v>
      </c>
      <c r="Y2491" s="38">
        <f t="shared" si="268"/>
        <v>0</v>
      </c>
      <c r="Z2491" s="38">
        <f t="shared" si="268"/>
        <v>0</v>
      </c>
      <c r="AA2491" s="38">
        <f t="shared" si="268"/>
        <v>0</v>
      </c>
      <c r="AB2491" s="38">
        <f t="shared" si="269"/>
        <v>0</v>
      </c>
      <c r="AC2491" s="38">
        <f t="shared" si="270"/>
        <v>0</v>
      </c>
      <c r="AD2491" s="38" t="str">
        <f t="shared" si="271"/>
        <v>000000000000</v>
      </c>
    </row>
    <row r="2492" spans="1:30">
      <c r="A2492" s="9" t="str">
        <f>IF('DATA ACCURATE'!A2495&lt;&gt;"",'DATA ACCURATE'!A2495,"")</f>
        <v/>
      </c>
      <c r="B2492" s="9" t="str">
        <f>IF('DATA ACCURATE'!D2495&lt;&gt;"",'DATA ACCURATE'!D2495,"")</f>
        <v/>
      </c>
      <c r="C2492" s="38" t="str">
        <f>IF($AD2492="000000000000","",INDEX(DATABASE!$W$12:$W$71,MATCH($AD2492,DATABASE!$V$12:$V$71,0)))</f>
        <v/>
      </c>
      <c r="D2492" s="34" t="str">
        <f>IF(C2492="","",IF(E2492="",INDEX(DATABASE!$AF$13:$AF$62,MATCH($C2492,DATABASE!$AC$13:$AC$62,0)),IF(E2492="2x D11",INDEX(DATABASE!$AF$13:$AF$62,MATCH($C2492,DATABASE!$AC$13:$AC$62,0))+2*DATABASE!$AF$62,IF(E2492="3x D11",INDEX(DATABASE!$AF$13:$AF$62,MATCH($C2492,DATABASE!$AC$13:$AC$62,0))+3*DATABASE!$AF$62,""))))</f>
        <v/>
      </c>
      <c r="E2492" s="38" t="str">
        <f>IF(AND($K2492="Y",$G2492&lt;&gt;"UNYIL",$F2492&lt;DATABASE!$O$8),"2x D11",IF(AND($K2492="Y",$G2492&lt;&gt;"UNYIL",$F2492&gt;=DATABASE!$O$8),"3x D11",""))</f>
        <v/>
      </c>
      <c r="F2492" s="9" t="str">
        <f>IF('DATA ACCURATE'!N2495&lt;&gt;"",'DATA ACCURATE'!N2495,"")</f>
        <v/>
      </c>
      <c r="G2492" t="str">
        <f>IF(F2492="","",IF(F2492&lt;=DATABASE!$I$8,"UNYIL",IF(F2492&lt;=DATABASE!$J$8,"KECIL",IF(F2492&lt;DATABASE!$K$8,"TANGGUNG",IF(F2492&gt;=DATABASE!$K$8,"BESAR","")))))</f>
        <v/>
      </c>
      <c r="H2492" s="16" t="str">
        <f>IF('DATA ACCURATE'!J2495&lt;&gt;"",'DATA ACCURATE'!J2495,"")</f>
        <v/>
      </c>
      <c r="I2492" s="35" t="str">
        <f>IF(B2492&lt;&gt;"",IFERROR(VLOOKUP(B2492,'DATA TIMBANGAN'!G:M,7,FALSE),VLOOKUP(B2492,'DATA TIMBANGAN'!G:M,7)),"")</f>
        <v/>
      </c>
      <c r="J2492" s="25" t="str">
        <f>IF(H2492&lt;&gt;"",IFERROR(INDEX(DATABASE!$Z$19:$Z$38,MATCH(DATEVALUE(H2492),DATABASE!$AA$19:$AA$38,0)),INDEX(DATABASE!$Z$12:$Z$18,MATCH(WEEKDAY(H2492,2),DATABASE!$AA$12:$AA$18,0))),"")</f>
        <v/>
      </c>
      <c r="K2492" s="25" t="str">
        <f>IF('DATA ACCURATE'!V2495&lt;&gt;"",'DATA ACCURATE'!V2495,"")</f>
        <v/>
      </c>
      <c r="L2492" s="80" t="str">
        <f>IF($H2492="","",IF(OR($J2492="LIBUR",AND($L2491="LIBUR",$O2491=$O2492)),"LIBUR",IF(AND(OR($L2491="LUAR JAM KERJA 1",$L2491="LUAR JAM KERJA 2"),OR(OR(AND($H2491=$H2492,AND(OR($I2492&gt;DATABASE!$J$3,$I2492&lt;DATABASE!$J$6),((DATEVALUE($H2492)+$I2492)-(DATEVALUE($H2491)+$I2491))&lt;DATABASE!$J$6)),AND($H2491=$H2492,$O2491=$O2492,OR($I2492&gt;DATABASE!$J$6,$I2492&lt;DATABASE!$J$3))),AND(($H2492-$H2491)=1,OR($I2492&lt;DATABASE!$I$6,((DATEVALUE($H2492)+$I2492)-(DATEVALUE($H2491)+$I2491))&lt;DATABASE!$J$6))),$A2492=$A2491),"LUAR JAM KERJA 2",IF(AND(OR(WEEKDAY($H2492,2)=1,WEEKDAY($H2492,2)=2,WEEKDAY($H2492,2)=3,WEEKDAY($H2492,2)=4,WEEKDAY($H2492,2)=5),$I2492&lt;=DATABASE!$J$3,$I2492&gt;=DATABASE!$I$3),"JAM KERJA",IF(AND(WEEKDAY($H2492,2)=6,$I2492&lt;=DATABASE!$J$4,$I2492&gt;=DATABASE!$I$4),"JAM KERJA","LUAR JAM KERJA 1")))))</f>
        <v/>
      </c>
      <c r="M2492" s="33" t="str">
        <f>IF('DATA ACCURATE'!T2495&lt;&gt;"",IF('DATA ACCURATE'!T2495&gt;100,'DATA ACCURATE'!T2495/10,'DATA ACCURATE'!T2495),"")</f>
        <v/>
      </c>
      <c r="N2492" t="str">
        <f>IF(M2492="","",IF(M2492&lt;=DATABASE!$I$9,"LOKAL",IF(M2492&lt;DATABASE!$J$9,"LUAR KOTA 1",IF($M2492&gt;=DATABASE!$J$9,"LUAR KOTA 2",""))))</f>
        <v/>
      </c>
      <c r="O2492" s="38" t="str">
        <f>IF('DATA ACCURATE'!L2495&lt;&gt;"",'DATA ACCURATE'!L2495,"")</f>
        <v/>
      </c>
      <c r="Q2492" s="38">
        <f t="shared" si="266"/>
        <v>0</v>
      </c>
      <c r="R2492" s="38">
        <f t="shared" si="266"/>
        <v>0</v>
      </c>
      <c r="S2492" s="38">
        <f t="shared" si="266"/>
        <v>0</v>
      </c>
      <c r="T2492" s="38">
        <f t="shared" si="266"/>
        <v>0</v>
      </c>
      <c r="U2492" s="38">
        <f t="shared" si="267"/>
        <v>0</v>
      </c>
      <c r="V2492" s="38">
        <f t="shared" si="267"/>
        <v>0</v>
      </c>
      <c r="W2492" s="38">
        <f t="shared" si="267"/>
        <v>0</v>
      </c>
      <c r="X2492" s="38">
        <f t="shared" si="268"/>
        <v>0</v>
      </c>
      <c r="Y2492" s="38">
        <f t="shared" si="268"/>
        <v>0</v>
      </c>
      <c r="Z2492" s="38">
        <f t="shared" si="268"/>
        <v>0</v>
      </c>
      <c r="AA2492" s="38">
        <f t="shared" si="268"/>
        <v>0</v>
      </c>
      <c r="AB2492" s="38">
        <f t="shared" si="269"/>
        <v>0</v>
      </c>
      <c r="AC2492" s="38">
        <f t="shared" si="270"/>
        <v>0</v>
      </c>
      <c r="AD2492" s="38" t="str">
        <f t="shared" si="271"/>
        <v>000000000000</v>
      </c>
    </row>
    <row r="2493" spans="1:30">
      <c r="A2493" s="9" t="str">
        <f>IF('DATA ACCURATE'!A2496&lt;&gt;"",'DATA ACCURATE'!A2496,"")</f>
        <v/>
      </c>
      <c r="B2493" s="9" t="str">
        <f>IF('DATA ACCURATE'!D2496&lt;&gt;"",'DATA ACCURATE'!D2496,"")</f>
        <v/>
      </c>
      <c r="C2493" s="38" t="str">
        <f>IF($AD2493="000000000000","",INDEX(DATABASE!$W$12:$W$71,MATCH($AD2493,DATABASE!$V$12:$V$71,0)))</f>
        <v/>
      </c>
      <c r="D2493" s="34" t="str">
        <f>IF(C2493="","",IF(E2493="",INDEX(DATABASE!$AF$13:$AF$62,MATCH($C2493,DATABASE!$AC$13:$AC$62,0)),IF(E2493="2x D11",INDEX(DATABASE!$AF$13:$AF$62,MATCH($C2493,DATABASE!$AC$13:$AC$62,0))+2*DATABASE!$AF$62,IF(E2493="3x D11",INDEX(DATABASE!$AF$13:$AF$62,MATCH($C2493,DATABASE!$AC$13:$AC$62,0))+3*DATABASE!$AF$62,""))))</f>
        <v/>
      </c>
      <c r="E2493" s="38" t="str">
        <f>IF(AND($K2493="Y",$G2493&lt;&gt;"UNYIL",$F2493&lt;DATABASE!$O$8),"2x D11",IF(AND($K2493="Y",$G2493&lt;&gt;"UNYIL",$F2493&gt;=DATABASE!$O$8),"3x D11",""))</f>
        <v/>
      </c>
      <c r="F2493" s="9" t="str">
        <f>IF('DATA ACCURATE'!N2496&lt;&gt;"",'DATA ACCURATE'!N2496,"")</f>
        <v/>
      </c>
      <c r="G2493" t="str">
        <f>IF(F2493="","",IF(F2493&lt;=DATABASE!$I$8,"UNYIL",IF(F2493&lt;=DATABASE!$J$8,"KECIL",IF(F2493&lt;DATABASE!$K$8,"TANGGUNG",IF(F2493&gt;=DATABASE!$K$8,"BESAR","")))))</f>
        <v/>
      </c>
      <c r="H2493" s="16" t="str">
        <f>IF('DATA ACCURATE'!J2496&lt;&gt;"",'DATA ACCURATE'!J2496,"")</f>
        <v/>
      </c>
      <c r="I2493" s="35" t="str">
        <f>IF(B2493&lt;&gt;"",IFERROR(VLOOKUP(B2493,'DATA TIMBANGAN'!G:M,7,FALSE),VLOOKUP(B2493,'DATA TIMBANGAN'!G:M,7)),"")</f>
        <v/>
      </c>
      <c r="J2493" s="25" t="str">
        <f>IF(H2493&lt;&gt;"",IFERROR(INDEX(DATABASE!$Z$19:$Z$38,MATCH(DATEVALUE(H2493),DATABASE!$AA$19:$AA$38,0)),INDEX(DATABASE!$Z$12:$Z$18,MATCH(WEEKDAY(H2493,2),DATABASE!$AA$12:$AA$18,0))),"")</f>
        <v/>
      </c>
      <c r="K2493" s="25" t="str">
        <f>IF('DATA ACCURATE'!V2496&lt;&gt;"",'DATA ACCURATE'!V2496,"")</f>
        <v/>
      </c>
      <c r="L2493" s="80" t="str">
        <f>IF($H2493="","",IF(OR($J2493="LIBUR",AND($L2492="LIBUR",$O2492=$O2493)),"LIBUR",IF(AND(OR($L2492="LUAR JAM KERJA 1",$L2492="LUAR JAM KERJA 2"),OR(OR(AND($H2492=$H2493,AND(OR($I2493&gt;DATABASE!$J$3,$I2493&lt;DATABASE!$J$6),((DATEVALUE($H2493)+$I2493)-(DATEVALUE($H2492)+$I2492))&lt;DATABASE!$J$6)),AND($H2492=$H2493,$O2492=$O2493,OR($I2493&gt;DATABASE!$J$6,$I2493&lt;DATABASE!$J$3))),AND(($H2493-$H2492)=1,OR($I2493&lt;DATABASE!$I$6,((DATEVALUE($H2493)+$I2493)-(DATEVALUE($H2492)+$I2492))&lt;DATABASE!$J$6))),$A2493=$A2492),"LUAR JAM KERJA 2",IF(AND(OR(WEEKDAY($H2493,2)=1,WEEKDAY($H2493,2)=2,WEEKDAY($H2493,2)=3,WEEKDAY($H2493,2)=4,WEEKDAY($H2493,2)=5),$I2493&lt;=DATABASE!$J$3,$I2493&gt;=DATABASE!$I$3),"JAM KERJA",IF(AND(WEEKDAY($H2493,2)=6,$I2493&lt;=DATABASE!$J$4,$I2493&gt;=DATABASE!$I$4),"JAM KERJA","LUAR JAM KERJA 1")))))</f>
        <v/>
      </c>
      <c r="M2493" s="33" t="str">
        <f>IF('DATA ACCURATE'!T2496&lt;&gt;"",IF('DATA ACCURATE'!T2496&gt;100,'DATA ACCURATE'!T2496/10,'DATA ACCURATE'!T2496),"")</f>
        <v/>
      </c>
      <c r="N2493" t="str">
        <f>IF(M2493="","",IF(M2493&lt;=DATABASE!$I$9,"LOKAL",IF(M2493&lt;DATABASE!$J$9,"LUAR KOTA 1",IF($M2493&gt;=DATABASE!$J$9,"LUAR KOTA 2",""))))</f>
        <v/>
      </c>
      <c r="O2493" s="38" t="str">
        <f>IF('DATA ACCURATE'!L2496&lt;&gt;"",'DATA ACCURATE'!L2496,"")</f>
        <v/>
      </c>
      <c r="Q2493" s="38">
        <f t="shared" si="266"/>
        <v>0</v>
      </c>
      <c r="R2493" s="38">
        <f t="shared" si="266"/>
        <v>0</v>
      </c>
      <c r="S2493" s="38">
        <f t="shared" si="266"/>
        <v>0</v>
      </c>
      <c r="T2493" s="38">
        <f t="shared" si="266"/>
        <v>0</v>
      </c>
      <c r="U2493" s="38">
        <f t="shared" si="267"/>
        <v>0</v>
      </c>
      <c r="V2493" s="38">
        <f t="shared" si="267"/>
        <v>0</v>
      </c>
      <c r="W2493" s="38">
        <f t="shared" si="267"/>
        <v>0</v>
      </c>
      <c r="X2493" s="38">
        <f t="shared" si="268"/>
        <v>0</v>
      </c>
      <c r="Y2493" s="38">
        <f t="shared" si="268"/>
        <v>0</v>
      </c>
      <c r="Z2493" s="38">
        <f t="shared" si="268"/>
        <v>0</v>
      </c>
      <c r="AA2493" s="38">
        <f t="shared" si="268"/>
        <v>0</v>
      </c>
      <c r="AB2493" s="38">
        <f t="shared" si="269"/>
        <v>0</v>
      </c>
      <c r="AC2493" s="38">
        <f t="shared" si="270"/>
        <v>0</v>
      </c>
      <c r="AD2493" s="38" t="str">
        <f t="shared" si="271"/>
        <v>000000000000</v>
      </c>
    </row>
    <row r="2494" spans="1:30">
      <c r="A2494" s="9" t="str">
        <f>IF('DATA ACCURATE'!A2497&lt;&gt;"",'DATA ACCURATE'!A2497,"")</f>
        <v/>
      </c>
      <c r="B2494" s="9" t="str">
        <f>IF('DATA ACCURATE'!D2497&lt;&gt;"",'DATA ACCURATE'!D2497,"")</f>
        <v/>
      </c>
      <c r="C2494" s="38" t="str">
        <f>IF($AD2494="000000000000","",INDEX(DATABASE!$W$12:$W$71,MATCH($AD2494,DATABASE!$V$12:$V$71,0)))</f>
        <v/>
      </c>
      <c r="D2494" s="34" t="str">
        <f>IF(C2494="","",IF(E2494="",INDEX(DATABASE!$AF$13:$AF$62,MATCH($C2494,DATABASE!$AC$13:$AC$62,0)),IF(E2494="2x D11",INDEX(DATABASE!$AF$13:$AF$62,MATCH($C2494,DATABASE!$AC$13:$AC$62,0))+2*DATABASE!$AF$62,IF(E2494="3x D11",INDEX(DATABASE!$AF$13:$AF$62,MATCH($C2494,DATABASE!$AC$13:$AC$62,0))+3*DATABASE!$AF$62,""))))</f>
        <v/>
      </c>
      <c r="E2494" s="38" t="str">
        <f>IF(AND($K2494="Y",$G2494&lt;&gt;"UNYIL",$F2494&lt;DATABASE!$O$8),"2x D11",IF(AND($K2494="Y",$G2494&lt;&gt;"UNYIL",$F2494&gt;=DATABASE!$O$8),"3x D11",""))</f>
        <v/>
      </c>
      <c r="F2494" s="9" t="str">
        <f>IF('DATA ACCURATE'!N2497&lt;&gt;"",'DATA ACCURATE'!N2497,"")</f>
        <v/>
      </c>
      <c r="G2494" t="str">
        <f>IF(F2494="","",IF(F2494&lt;=DATABASE!$I$8,"UNYIL",IF(F2494&lt;=DATABASE!$J$8,"KECIL",IF(F2494&lt;DATABASE!$K$8,"TANGGUNG",IF(F2494&gt;=DATABASE!$K$8,"BESAR","")))))</f>
        <v/>
      </c>
      <c r="H2494" s="16" t="str">
        <f>IF('DATA ACCURATE'!J2497&lt;&gt;"",'DATA ACCURATE'!J2497,"")</f>
        <v/>
      </c>
      <c r="I2494" s="35" t="str">
        <f>IF(B2494&lt;&gt;"",IFERROR(VLOOKUP(B2494,'DATA TIMBANGAN'!G:M,7,FALSE),VLOOKUP(B2494,'DATA TIMBANGAN'!G:M,7)),"")</f>
        <v/>
      </c>
      <c r="J2494" s="25" t="str">
        <f>IF(H2494&lt;&gt;"",IFERROR(INDEX(DATABASE!$Z$19:$Z$38,MATCH(DATEVALUE(H2494),DATABASE!$AA$19:$AA$38,0)),INDEX(DATABASE!$Z$12:$Z$18,MATCH(WEEKDAY(H2494,2),DATABASE!$AA$12:$AA$18,0))),"")</f>
        <v/>
      </c>
      <c r="K2494" s="25" t="str">
        <f>IF('DATA ACCURATE'!V2497&lt;&gt;"",'DATA ACCURATE'!V2497,"")</f>
        <v/>
      </c>
      <c r="L2494" s="80" t="str">
        <f>IF($H2494="","",IF(OR($J2494="LIBUR",AND($L2493="LIBUR",$O2493=$O2494)),"LIBUR",IF(AND(OR($L2493="LUAR JAM KERJA 1",$L2493="LUAR JAM KERJA 2"),OR(OR(AND($H2493=$H2494,AND(OR($I2494&gt;DATABASE!$J$3,$I2494&lt;DATABASE!$J$6),((DATEVALUE($H2494)+$I2494)-(DATEVALUE($H2493)+$I2493))&lt;DATABASE!$J$6)),AND($H2493=$H2494,$O2493=$O2494,OR($I2494&gt;DATABASE!$J$6,$I2494&lt;DATABASE!$J$3))),AND(($H2494-$H2493)=1,OR($I2494&lt;DATABASE!$I$6,((DATEVALUE($H2494)+$I2494)-(DATEVALUE($H2493)+$I2493))&lt;DATABASE!$J$6))),$A2494=$A2493),"LUAR JAM KERJA 2",IF(AND(OR(WEEKDAY($H2494,2)=1,WEEKDAY($H2494,2)=2,WEEKDAY($H2494,2)=3,WEEKDAY($H2494,2)=4,WEEKDAY($H2494,2)=5),$I2494&lt;=DATABASE!$J$3,$I2494&gt;=DATABASE!$I$3),"JAM KERJA",IF(AND(WEEKDAY($H2494,2)=6,$I2494&lt;=DATABASE!$J$4,$I2494&gt;=DATABASE!$I$4),"JAM KERJA","LUAR JAM KERJA 1")))))</f>
        <v/>
      </c>
      <c r="M2494" s="33" t="str">
        <f>IF('DATA ACCURATE'!T2497&lt;&gt;"",IF('DATA ACCURATE'!T2497&gt;100,'DATA ACCURATE'!T2497/10,'DATA ACCURATE'!T2497),"")</f>
        <v/>
      </c>
      <c r="N2494" t="str">
        <f>IF(M2494="","",IF(M2494&lt;=DATABASE!$I$9,"LOKAL",IF(M2494&lt;DATABASE!$J$9,"LUAR KOTA 1",IF($M2494&gt;=DATABASE!$J$9,"LUAR KOTA 2",""))))</f>
        <v/>
      </c>
      <c r="O2494" s="38" t="str">
        <f>IF('DATA ACCURATE'!L2497&lt;&gt;"",'DATA ACCURATE'!L2497,"")</f>
        <v/>
      </c>
      <c r="Q2494" s="38">
        <f t="shared" si="266"/>
        <v>0</v>
      </c>
      <c r="R2494" s="38">
        <f t="shared" si="266"/>
        <v>0</v>
      </c>
      <c r="S2494" s="38">
        <f t="shared" si="266"/>
        <v>0</v>
      </c>
      <c r="T2494" s="38">
        <f t="shared" si="266"/>
        <v>0</v>
      </c>
      <c r="U2494" s="38">
        <f t="shared" si="267"/>
        <v>0</v>
      </c>
      <c r="V2494" s="38">
        <f t="shared" si="267"/>
        <v>0</v>
      </c>
      <c r="W2494" s="38">
        <f t="shared" si="267"/>
        <v>0</v>
      </c>
      <c r="X2494" s="38">
        <f t="shared" si="268"/>
        <v>0</v>
      </c>
      <c r="Y2494" s="38">
        <f t="shared" si="268"/>
        <v>0</v>
      </c>
      <c r="Z2494" s="38">
        <f t="shared" si="268"/>
        <v>0</v>
      </c>
      <c r="AA2494" s="38">
        <f t="shared" si="268"/>
        <v>0</v>
      </c>
      <c r="AB2494" s="38">
        <f t="shared" si="269"/>
        <v>0</v>
      </c>
      <c r="AC2494" s="38">
        <f t="shared" si="270"/>
        <v>0</v>
      </c>
      <c r="AD2494" s="38" t="str">
        <f t="shared" si="271"/>
        <v>000000000000</v>
      </c>
    </row>
    <row r="2495" spans="1:30">
      <c r="A2495" s="9" t="str">
        <f>IF('DATA ACCURATE'!A2498&lt;&gt;"",'DATA ACCURATE'!A2498,"")</f>
        <v/>
      </c>
      <c r="B2495" s="9" t="str">
        <f>IF('DATA ACCURATE'!D2498&lt;&gt;"",'DATA ACCURATE'!D2498,"")</f>
        <v/>
      </c>
      <c r="C2495" s="38" t="str">
        <f>IF($AD2495="000000000000","",INDEX(DATABASE!$W$12:$W$71,MATCH($AD2495,DATABASE!$V$12:$V$71,0)))</f>
        <v/>
      </c>
      <c r="D2495" s="34" t="str">
        <f>IF(C2495="","",IF(E2495="",INDEX(DATABASE!$AF$13:$AF$62,MATCH($C2495,DATABASE!$AC$13:$AC$62,0)),IF(E2495="2x D11",INDEX(DATABASE!$AF$13:$AF$62,MATCH($C2495,DATABASE!$AC$13:$AC$62,0))+2*DATABASE!$AF$62,IF(E2495="3x D11",INDEX(DATABASE!$AF$13:$AF$62,MATCH($C2495,DATABASE!$AC$13:$AC$62,0))+3*DATABASE!$AF$62,""))))</f>
        <v/>
      </c>
      <c r="E2495" s="38" t="str">
        <f>IF(AND($K2495="Y",$G2495&lt;&gt;"UNYIL",$F2495&lt;DATABASE!$O$8),"2x D11",IF(AND($K2495="Y",$G2495&lt;&gt;"UNYIL",$F2495&gt;=DATABASE!$O$8),"3x D11",""))</f>
        <v/>
      </c>
      <c r="F2495" s="9" t="str">
        <f>IF('DATA ACCURATE'!N2498&lt;&gt;"",'DATA ACCURATE'!N2498,"")</f>
        <v/>
      </c>
      <c r="G2495" t="str">
        <f>IF(F2495="","",IF(F2495&lt;=DATABASE!$I$8,"UNYIL",IF(F2495&lt;=DATABASE!$J$8,"KECIL",IF(F2495&lt;DATABASE!$K$8,"TANGGUNG",IF(F2495&gt;=DATABASE!$K$8,"BESAR","")))))</f>
        <v/>
      </c>
      <c r="H2495" s="16" t="str">
        <f>IF('DATA ACCURATE'!J2498&lt;&gt;"",'DATA ACCURATE'!J2498,"")</f>
        <v/>
      </c>
      <c r="I2495" s="35" t="str">
        <f>IF(B2495&lt;&gt;"",IFERROR(VLOOKUP(B2495,'DATA TIMBANGAN'!G:M,7,FALSE),VLOOKUP(B2495,'DATA TIMBANGAN'!G:M,7)),"")</f>
        <v/>
      </c>
      <c r="J2495" s="25" t="str">
        <f>IF(H2495&lt;&gt;"",IFERROR(INDEX(DATABASE!$Z$19:$Z$38,MATCH(DATEVALUE(H2495),DATABASE!$AA$19:$AA$38,0)),INDEX(DATABASE!$Z$12:$Z$18,MATCH(WEEKDAY(H2495,2),DATABASE!$AA$12:$AA$18,0))),"")</f>
        <v/>
      </c>
      <c r="K2495" s="25" t="str">
        <f>IF('DATA ACCURATE'!V2498&lt;&gt;"",'DATA ACCURATE'!V2498,"")</f>
        <v/>
      </c>
      <c r="L2495" s="80" t="str">
        <f>IF($H2495="","",IF(OR($J2495="LIBUR",AND($L2494="LIBUR",$O2494=$O2495)),"LIBUR",IF(AND(OR($L2494="LUAR JAM KERJA 1",$L2494="LUAR JAM KERJA 2"),OR(OR(AND($H2494=$H2495,AND(OR($I2495&gt;DATABASE!$J$3,$I2495&lt;DATABASE!$J$6),((DATEVALUE($H2495)+$I2495)-(DATEVALUE($H2494)+$I2494))&lt;DATABASE!$J$6)),AND($H2494=$H2495,$O2494=$O2495,OR($I2495&gt;DATABASE!$J$6,$I2495&lt;DATABASE!$J$3))),AND(($H2495-$H2494)=1,OR($I2495&lt;DATABASE!$I$6,((DATEVALUE($H2495)+$I2495)-(DATEVALUE($H2494)+$I2494))&lt;DATABASE!$J$6))),$A2495=$A2494),"LUAR JAM KERJA 2",IF(AND(OR(WEEKDAY($H2495,2)=1,WEEKDAY($H2495,2)=2,WEEKDAY($H2495,2)=3,WEEKDAY($H2495,2)=4,WEEKDAY($H2495,2)=5),$I2495&lt;=DATABASE!$J$3,$I2495&gt;=DATABASE!$I$3),"JAM KERJA",IF(AND(WEEKDAY($H2495,2)=6,$I2495&lt;=DATABASE!$J$4,$I2495&gt;=DATABASE!$I$4),"JAM KERJA","LUAR JAM KERJA 1")))))</f>
        <v/>
      </c>
      <c r="M2495" s="33" t="str">
        <f>IF('DATA ACCURATE'!T2498&lt;&gt;"",IF('DATA ACCURATE'!T2498&gt;100,'DATA ACCURATE'!T2498/10,'DATA ACCURATE'!T2498),"")</f>
        <v/>
      </c>
      <c r="N2495" t="str">
        <f>IF(M2495="","",IF(M2495&lt;=DATABASE!$I$9,"LOKAL",IF(M2495&lt;DATABASE!$J$9,"LUAR KOTA 1",IF($M2495&gt;=DATABASE!$J$9,"LUAR KOTA 2",""))))</f>
        <v/>
      </c>
      <c r="O2495" s="38" t="str">
        <f>IF('DATA ACCURATE'!L2498&lt;&gt;"",'DATA ACCURATE'!L2498,"")</f>
        <v/>
      </c>
      <c r="Q2495" s="38">
        <f t="shared" si="266"/>
        <v>0</v>
      </c>
      <c r="R2495" s="38">
        <f t="shared" si="266"/>
        <v>0</v>
      </c>
      <c r="S2495" s="38">
        <f t="shared" si="266"/>
        <v>0</v>
      </c>
      <c r="T2495" s="38">
        <f t="shared" si="266"/>
        <v>0</v>
      </c>
      <c r="U2495" s="38">
        <f t="shared" si="267"/>
        <v>0</v>
      </c>
      <c r="V2495" s="38">
        <f t="shared" si="267"/>
        <v>0</v>
      </c>
      <c r="W2495" s="38">
        <f t="shared" si="267"/>
        <v>0</v>
      </c>
      <c r="X2495" s="38">
        <f t="shared" si="268"/>
        <v>0</v>
      </c>
      <c r="Y2495" s="38">
        <f t="shared" si="268"/>
        <v>0</v>
      </c>
      <c r="Z2495" s="38">
        <f t="shared" si="268"/>
        <v>0</v>
      </c>
      <c r="AA2495" s="38">
        <f t="shared" si="268"/>
        <v>0</v>
      </c>
      <c r="AB2495" s="38">
        <f t="shared" si="269"/>
        <v>0</v>
      </c>
      <c r="AC2495" s="38">
        <f t="shared" si="270"/>
        <v>0</v>
      </c>
      <c r="AD2495" s="38" t="str">
        <f t="shared" si="271"/>
        <v>000000000000</v>
      </c>
    </row>
    <row r="2496" spans="1:30">
      <c r="A2496" s="9" t="str">
        <f>IF('DATA ACCURATE'!A2499&lt;&gt;"",'DATA ACCURATE'!A2499,"")</f>
        <v/>
      </c>
      <c r="B2496" s="9" t="str">
        <f>IF('DATA ACCURATE'!D2499&lt;&gt;"",'DATA ACCURATE'!D2499,"")</f>
        <v/>
      </c>
      <c r="C2496" s="38" t="str">
        <f>IF($AD2496="000000000000","",INDEX(DATABASE!$W$12:$W$71,MATCH($AD2496,DATABASE!$V$12:$V$71,0)))</f>
        <v/>
      </c>
      <c r="D2496" s="34" t="str">
        <f>IF(C2496="","",IF(E2496="",INDEX(DATABASE!$AF$13:$AF$62,MATCH($C2496,DATABASE!$AC$13:$AC$62,0)),IF(E2496="2x D11",INDEX(DATABASE!$AF$13:$AF$62,MATCH($C2496,DATABASE!$AC$13:$AC$62,0))+2*DATABASE!$AF$62,IF(E2496="3x D11",INDEX(DATABASE!$AF$13:$AF$62,MATCH($C2496,DATABASE!$AC$13:$AC$62,0))+3*DATABASE!$AF$62,""))))</f>
        <v/>
      </c>
      <c r="E2496" s="38" t="str">
        <f>IF(AND($K2496="Y",$G2496&lt;&gt;"UNYIL",$F2496&lt;DATABASE!$O$8),"2x D11",IF(AND($K2496="Y",$G2496&lt;&gt;"UNYIL",$F2496&gt;=DATABASE!$O$8),"3x D11",""))</f>
        <v/>
      </c>
      <c r="F2496" s="9" t="str">
        <f>IF('DATA ACCURATE'!N2499&lt;&gt;"",'DATA ACCURATE'!N2499,"")</f>
        <v/>
      </c>
      <c r="G2496" t="str">
        <f>IF(F2496="","",IF(F2496&lt;=DATABASE!$I$8,"UNYIL",IF(F2496&lt;=DATABASE!$J$8,"KECIL",IF(F2496&lt;DATABASE!$K$8,"TANGGUNG",IF(F2496&gt;=DATABASE!$K$8,"BESAR","")))))</f>
        <v/>
      </c>
      <c r="H2496" s="16" t="str">
        <f>IF('DATA ACCURATE'!J2499&lt;&gt;"",'DATA ACCURATE'!J2499,"")</f>
        <v/>
      </c>
      <c r="I2496" s="35" t="str">
        <f>IF(B2496&lt;&gt;"",IFERROR(VLOOKUP(B2496,'DATA TIMBANGAN'!G:M,7,FALSE),VLOOKUP(B2496,'DATA TIMBANGAN'!G:M,7)),"")</f>
        <v/>
      </c>
      <c r="J2496" s="25" t="str">
        <f>IF(H2496&lt;&gt;"",IFERROR(INDEX(DATABASE!$Z$19:$Z$38,MATCH(DATEVALUE(H2496),DATABASE!$AA$19:$AA$38,0)),INDEX(DATABASE!$Z$12:$Z$18,MATCH(WEEKDAY(H2496,2),DATABASE!$AA$12:$AA$18,0))),"")</f>
        <v/>
      </c>
      <c r="K2496" s="25" t="str">
        <f>IF('DATA ACCURATE'!V2499&lt;&gt;"",'DATA ACCURATE'!V2499,"")</f>
        <v/>
      </c>
      <c r="L2496" s="80" t="str">
        <f>IF($H2496="","",IF(OR($J2496="LIBUR",AND($L2495="LIBUR",$O2495=$O2496)),"LIBUR",IF(AND(OR($L2495="LUAR JAM KERJA 1",$L2495="LUAR JAM KERJA 2"),OR(OR(AND($H2495=$H2496,AND(OR($I2496&gt;DATABASE!$J$3,$I2496&lt;DATABASE!$J$6),((DATEVALUE($H2496)+$I2496)-(DATEVALUE($H2495)+$I2495))&lt;DATABASE!$J$6)),AND($H2495=$H2496,$O2495=$O2496,OR($I2496&gt;DATABASE!$J$6,$I2496&lt;DATABASE!$J$3))),AND(($H2496-$H2495)=1,OR($I2496&lt;DATABASE!$I$6,((DATEVALUE($H2496)+$I2496)-(DATEVALUE($H2495)+$I2495))&lt;DATABASE!$J$6))),$A2496=$A2495),"LUAR JAM KERJA 2",IF(AND(OR(WEEKDAY($H2496,2)=1,WEEKDAY($H2496,2)=2,WEEKDAY($H2496,2)=3,WEEKDAY($H2496,2)=4,WEEKDAY($H2496,2)=5),$I2496&lt;=DATABASE!$J$3,$I2496&gt;=DATABASE!$I$3),"JAM KERJA",IF(AND(WEEKDAY($H2496,2)=6,$I2496&lt;=DATABASE!$J$4,$I2496&gt;=DATABASE!$I$4),"JAM KERJA","LUAR JAM KERJA 1")))))</f>
        <v/>
      </c>
      <c r="M2496" s="33" t="str">
        <f>IF('DATA ACCURATE'!T2499&lt;&gt;"",IF('DATA ACCURATE'!T2499&gt;100,'DATA ACCURATE'!T2499/10,'DATA ACCURATE'!T2499),"")</f>
        <v/>
      </c>
      <c r="N2496" t="str">
        <f>IF(M2496="","",IF(M2496&lt;=DATABASE!$I$9,"LOKAL",IF(M2496&lt;DATABASE!$J$9,"LUAR KOTA 1",IF($M2496&gt;=DATABASE!$J$9,"LUAR KOTA 2",""))))</f>
        <v/>
      </c>
      <c r="O2496" s="38" t="str">
        <f>IF('DATA ACCURATE'!L2499&lt;&gt;"",'DATA ACCURATE'!L2499,"")</f>
        <v/>
      </c>
      <c r="Q2496" s="38">
        <f t="shared" si="266"/>
        <v>0</v>
      </c>
      <c r="R2496" s="38">
        <f t="shared" si="266"/>
        <v>0</v>
      </c>
      <c r="S2496" s="38">
        <f t="shared" si="266"/>
        <v>0</v>
      </c>
      <c r="T2496" s="38">
        <f t="shared" si="266"/>
        <v>0</v>
      </c>
      <c r="U2496" s="38">
        <f t="shared" si="267"/>
        <v>0</v>
      </c>
      <c r="V2496" s="38">
        <f t="shared" si="267"/>
        <v>0</v>
      </c>
      <c r="W2496" s="38">
        <f t="shared" si="267"/>
        <v>0</v>
      </c>
      <c r="X2496" s="38">
        <f t="shared" si="268"/>
        <v>0</v>
      </c>
      <c r="Y2496" s="38">
        <f t="shared" si="268"/>
        <v>0</v>
      </c>
      <c r="Z2496" s="38">
        <f t="shared" si="268"/>
        <v>0</v>
      </c>
      <c r="AA2496" s="38">
        <f t="shared" si="268"/>
        <v>0</v>
      </c>
      <c r="AB2496" s="38">
        <f t="shared" si="269"/>
        <v>0</v>
      </c>
      <c r="AC2496" s="38">
        <f t="shared" si="270"/>
        <v>0</v>
      </c>
      <c r="AD2496" s="38" t="str">
        <f t="shared" si="271"/>
        <v>000000000000</v>
      </c>
    </row>
    <row r="2497" spans="1:44">
      <c r="A2497" s="9" t="str">
        <f>IF('DATA ACCURATE'!A2500&lt;&gt;"",'DATA ACCURATE'!A2500,"")</f>
        <v/>
      </c>
      <c r="B2497" s="9" t="str">
        <f>IF('DATA ACCURATE'!D2500&lt;&gt;"",'DATA ACCURATE'!D2500,"")</f>
        <v/>
      </c>
      <c r="C2497" s="38" t="str">
        <f>IF($AD2497="000000000000","",INDEX(DATABASE!$W$12:$W$71,MATCH($AD2497,DATABASE!$V$12:$V$71,0)))</f>
        <v/>
      </c>
      <c r="D2497" s="34" t="str">
        <f>IF(C2497="","",IF(E2497="",INDEX(DATABASE!$AF$13:$AF$62,MATCH($C2497,DATABASE!$AC$13:$AC$62,0)),IF(E2497="2x D11",INDEX(DATABASE!$AF$13:$AF$62,MATCH($C2497,DATABASE!$AC$13:$AC$62,0))+2*DATABASE!$AF$62,IF(E2497="3x D11",INDEX(DATABASE!$AF$13:$AF$62,MATCH($C2497,DATABASE!$AC$13:$AC$62,0))+3*DATABASE!$AF$62,""))))</f>
        <v/>
      </c>
      <c r="E2497" s="38" t="str">
        <f>IF(AND($K2497="Y",$G2497&lt;&gt;"UNYIL",$F2497&lt;DATABASE!$O$8),"2x D11",IF(AND($K2497="Y",$G2497&lt;&gt;"UNYIL",$F2497&gt;=DATABASE!$O$8),"3x D11",""))</f>
        <v/>
      </c>
      <c r="F2497" s="9" t="str">
        <f>IF('DATA ACCURATE'!N2500&lt;&gt;"",'DATA ACCURATE'!N2500,"")</f>
        <v/>
      </c>
      <c r="G2497" t="str">
        <f>IF(F2497="","",IF(F2497&lt;=DATABASE!$I$8,"UNYIL",IF(F2497&lt;=DATABASE!$J$8,"KECIL",IF(F2497&lt;DATABASE!$K$8,"TANGGUNG",IF(F2497&gt;=DATABASE!$K$8,"BESAR","")))))</f>
        <v/>
      </c>
      <c r="H2497" s="16" t="str">
        <f>IF('DATA ACCURATE'!J2500&lt;&gt;"",'DATA ACCURATE'!J2500,"")</f>
        <v/>
      </c>
      <c r="I2497" s="35" t="str">
        <f>IF(B2497&lt;&gt;"",IFERROR(VLOOKUP(B2497,'DATA TIMBANGAN'!G:M,7,FALSE),VLOOKUP(B2497,'DATA TIMBANGAN'!G:M,7)),"")</f>
        <v/>
      </c>
      <c r="J2497" s="25" t="str">
        <f>IF(H2497&lt;&gt;"",IFERROR(INDEX(DATABASE!$Z$19:$Z$38,MATCH(DATEVALUE(H2497),DATABASE!$AA$19:$AA$38,0)),INDEX(DATABASE!$Z$12:$Z$18,MATCH(WEEKDAY(H2497,2),DATABASE!$AA$12:$AA$18,0))),"")</f>
        <v/>
      </c>
      <c r="K2497" s="25" t="str">
        <f>IF('DATA ACCURATE'!V2500&lt;&gt;"",'DATA ACCURATE'!V2500,"")</f>
        <v/>
      </c>
      <c r="L2497" s="80" t="str">
        <f>IF($H2497="","",IF(OR($J2497="LIBUR",AND($L2496="LIBUR",$O2496=$O2497)),"LIBUR",IF(AND(OR($L2496="LUAR JAM KERJA 1",$L2496="LUAR JAM KERJA 2"),OR(OR(AND($H2496=$H2497,AND(OR($I2497&gt;DATABASE!$J$3,$I2497&lt;DATABASE!$J$6),((DATEVALUE($H2497)+$I2497)-(DATEVALUE($H2496)+$I2496))&lt;DATABASE!$J$6)),AND($H2496=$H2497,$O2496=$O2497,OR($I2497&gt;DATABASE!$J$6,$I2497&lt;DATABASE!$J$3))),AND(($H2497-$H2496)=1,OR($I2497&lt;DATABASE!$I$6,((DATEVALUE($H2497)+$I2497)-(DATEVALUE($H2496)+$I2496))&lt;DATABASE!$J$6))),$A2497=$A2496),"LUAR JAM KERJA 2",IF(AND(OR(WEEKDAY($H2497,2)=1,WEEKDAY($H2497,2)=2,WEEKDAY($H2497,2)=3,WEEKDAY($H2497,2)=4,WEEKDAY($H2497,2)=5),$I2497&lt;=DATABASE!$J$3,$I2497&gt;=DATABASE!$I$3),"JAM KERJA",IF(AND(WEEKDAY($H2497,2)=6,$I2497&lt;=DATABASE!$J$4,$I2497&gt;=DATABASE!$I$4),"JAM KERJA","LUAR JAM KERJA 1")))))</f>
        <v/>
      </c>
      <c r="M2497" s="33" t="str">
        <f>IF('DATA ACCURATE'!T2500&lt;&gt;"",IF('DATA ACCURATE'!T2500&gt;100,'DATA ACCURATE'!T2500/10,'DATA ACCURATE'!T2500),"")</f>
        <v/>
      </c>
      <c r="N2497" t="str">
        <f>IF(M2497="","",IF(M2497&lt;=DATABASE!$I$9,"LOKAL",IF(M2497&lt;DATABASE!$J$9,"LUAR KOTA 1",IF($M2497&gt;=DATABASE!$J$9,"LUAR KOTA 2",""))))</f>
        <v/>
      </c>
      <c r="O2497" s="38" t="str">
        <f>IF('DATA ACCURATE'!L2500&lt;&gt;"",'DATA ACCURATE'!L2500,"")</f>
        <v/>
      </c>
      <c r="Q2497" s="38">
        <f t="shared" si="266"/>
        <v>0</v>
      </c>
      <c r="R2497" s="38">
        <f t="shared" si="266"/>
        <v>0</v>
      </c>
      <c r="S2497" s="38">
        <f t="shared" si="266"/>
        <v>0</v>
      </c>
      <c r="T2497" s="38">
        <f t="shared" si="266"/>
        <v>0</v>
      </c>
      <c r="U2497" s="38">
        <f t="shared" si="267"/>
        <v>0</v>
      </c>
      <c r="V2497" s="38">
        <f t="shared" si="267"/>
        <v>0</v>
      </c>
      <c r="W2497" s="38">
        <f t="shared" si="267"/>
        <v>0</v>
      </c>
      <c r="X2497" s="38">
        <f t="shared" si="268"/>
        <v>0</v>
      </c>
      <c r="Y2497" s="38">
        <f t="shared" si="268"/>
        <v>0</v>
      </c>
      <c r="Z2497" s="38">
        <f t="shared" si="268"/>
        <v>0</v>
      </c>
      <c r="AA2497" s="38">
        <f t="shared" si="268"/>
        <v>0</v>
      </c>
      <c r="AB2497" s="38">
        <f t="shared" si="269"/>
        <v>0</v>
      </c>
      <c r="AC2497" s="38">
        <f t="shared" si="270"/>
        <v>0</v>
      </c>
      <c r="AD2497" s="38" t="str">
        <f t="shared" si="271"/>
        <v>000000000000</v>
      </c>
    </row>
    <row r="2498" spans="1:44">
      <c r="A2498" s="9" t="str">
        <f>IF('DATA ACCURATE'!A2501&lt;&gt;"",'DATA ACCURATE'!A2501,"")</f>
        <v/>
      </c>
      <c r="B2498" s="9" t="str">
        <f>IF('DATA ACCURATE'!D2501&lt;&gt;"",'DATA ACCURATE'!D2501,"")</f>
        <v/>
      </c>
      <c r="C2498" s="38" t="str">
        <f>IF($AD2498="000000000000","",INDEX(DATABASE!$W$12:$W$71,MATCH($AD2498,DATABASE!$V$12:$V$71,0)))</f>
        <v/>
      </c>
      <c r="D2498" s="34" t="str">
        <f>IF(C2498="","",IF(E2498="",INDEX(DATABASE!$AF$13:$AF$62,MATCH($C2498,DATABASE!$AC$13:$AC$62,0)),IF(E2498="2x D11",INDEX(DATABASE!$AF$13:$AF$62,MATCH($C2498,DATABASE!$AC$13:$AC$62,0))+2*DATABASE!$AF$62,IF(E2498="3x D11",INDEX(DATABASE!$AF$13:$AF$62,MATCH($C2498,DATABASE!$AC$13:$AC$62,0))+3*DATABASE!$AF$62,""))))</f>
        <v/>
      </c>
      <c r="E2498" s="38" t="str">
        <f>IF(AND($K2498="Y",$G2498&lt;&gt;"UNYIL",$F2498&lt;DATABASE!$O$8),"2x D11",IF(AND($K2498="Y",$G2498&lt;&gt;"UNYIL",$F2498&gt;=DATABASE!$O$8),"3x D11",""))</f>
        <v/>
      </c>
      <c r="F2498" s="9" t="str">
        <f>IF('DATA ACCURATE'!N2501&lt;&gt;"",'DATA ACCURATE'!N2501,"")</f>
        <v/>
      </c>
      <c r="G2498" t="str">
        <f>IF(F2498="","",IF(F2498&lt;=DATABASE!$I$8,"UNYIL",IF(F2498&lt;=DATABASE!$J$8,"KECIL",IF(F2498&lt;DATABASE!$K$8,"TANGGUNG",IF(F2498&gt;=DATABASE!$K$8,"BESAR","")))))</f>
        <v/>
      </c>
      <c r="H2498" s="16" t="str">
        <f>IF('DATA ACCURATE'!J2501&lt;&gt;"",'DATA ACCURATE'!J2501,"")</f>
        <v/>
      </c>
      <c r="I2498" s="35" t="str">
        <f>IF(B2498&lt;&gt;"",IFERROR(VLOOKUP(B2498,'DATA TIMBANGAN'!G:M,7,FALSE),VLOOKUP(B2498,'DATA TIMBANGAN'!G:M,7)),"")</f>
        <v/>
      </c>
      <c r="J2498" s="25" t="str">
        <f>IF(H2498&lt;&gt;"",IFERROR(INDEX(DATABASE!$Z$19:$Z$38,MATCH(DATEVALUE(H2498),DATABASE!$AA$19:$AA$38,0)),INDEX(DATABASE!$Z$12:$Z$18,MATCH(WEEKDAY(H2498,2),DATABASE!$AA$12:$AA$18,0))),"")</f>
        <v/>
      </c>
      <c r="K2498" s="25" t="str">
        <f>IF('DATA ACCURATE'!V2501&lt;&gt;"",'DATA ACCURATE'!V2501,"")</f>
        <v/>
      </c>
      <c r="L2498" s="80" t="str">
        <f>IF($H2498="","",IF(OR($J2498="LIBUR",AND($L2497="LIBUR",$O2497=$O2498)),"LIBUR",IF(AND(OR($L2497="LUAR JAM KERJA 1",$L2497="LUAR JAM KERJA 2"),OR(OR(AND($H2497=$H2498,AND(OR($I2498&gt;DATABASE!$J$3,$I2498&lt;DATABASE!$J$6),((DATEVALUE($H2498)+$I2498)-(DATEVALUE($H2497)+$I2497))&lt;DATABASE!$J$6)),AND($H2497=$H2498,$O2497=$O2498,OR($I2498&gt;DATABASE!$J$6,$I2498&lt;DATABASE!$J$3))),AND(($H2498-$H2497)=1,OR($I2498&lt;DATABASE!$I$6,((DATEVALUE($H2498)+$I2498)-(DATEVALUE($H2497)+$I2497))&lt;DATABASE!$J$6))),$A2498=$A2497),"LUAR JAM KERJA 2",IF(AND(OR(WEEKDAY($H2498,2)=1,WEEKDAY($H2498,2)=2,WEEKDAY($H2498,2)=3,WEEKDAY($H2498,2)=4,WEEKDAY($H2498,2)=5),$I2498&lt;=DATABASE!$J$3,$I2498&gt;=DATABASE!$I$3),"JAM KERJA",IF(AND(WEEKDAY($H2498,2)=6,$I2498&lt;=DATABASE!$J$4,$I2498&gt;=DATABASE!$I$4),"JAM KERJA","LUAR JAM KERJA 1")))))</f>
        <v/>
      </c>
      <c r="M2498" s="33" t="str">
        <f>IF('DATA ACCURATE'!T2501&lt;&gt;"",IF('DATA ACCURATE'!T2501&gt;100,'DATA ACCURATE'!T2501/10,'DATA ACCURATE'!T2501),"")</f>
        <v/>
      </c>
      <c r="N2498" t="str">
        <f>IF(M2498="","",IF(M2498&lt;=DATABASE!$I$9,"LOKAL",IF(M2498&lt;DATABASE!$J$9,"LUAR KOTA 1",IF($M2498&gt;=DATABASE!$J$9,"LUAR KOTA 2",""))))</f>
        <v/>
      </c>
      <c r="O2498" s="38" t="str">
        <f>IF('DATA ACCURATE'!L2501&lt;&gt;"",'DATA ACCURATE'!L2501,"")</f>
        <v/>
      </c>
      <c r="Q2498" s="38">
        <f t="shared" si="266"/>
        <v>0</v>
      </c>
      <c r="R2498" s="38">
        <f t="shared" si="266"/>
        <v>0</v>
      </c>
      <c r="S2498" s="38">
        <f t="shared" si="266"/>
        <v>0</v>
      </c>
      <c r="T2498" s="38">
        <f t="shared" ref="T2498:T2561" si="272">IF($G2498=T$1,1,0)</f>
        <v>0</v>
      </c>
      <c r="U2498" s="38">
        <f t="shared" si="267"/>
        <v>0</v>
      </c>
      <c r="V2498" s="38">
        <f t="shared" si="267"/>
        <v>0</v>
      </c>
      <c r="W2498" s="38">
        <f t="shared" si="267"/>
        <v>0</v>
      </c>
      <c r="X2498" s="38">
        <f t="shared" si="268"/>
        <v>0</v>
      </c>
      <c r="Y2498" s="38">
        <f t="shared" si="268"/>
        <v>0</v>
      </c>
      <c r="Z2498" s="38">
        <f t="shared" si="268"/>
        <v>0</v>
      </c>
      <c r="AA2498" s="38">
        <f t="shared" ref="AA2498:AA2561" si="273">IF($L2498=AA$1,1,0)</f>
        <v>0</v>
      </c>
      <c r="AB2498" s="38">
        <f t="shared" si="269"/>
        <v>0</v>
      </c>
      <c r="AC2498" s="38">
        <f t="shared" si="270"/>
        <v>0</v>
      </c>
      <c r="AD2498" s="38" t="str">
        <f t="shared" si="271"/>
        <v>000000000000</v>
      </c>
    </row>
    <row r="2499" spans="1:44">
      <c r="A2499" s="9" t="str">
        <f>IF('DATA ACCURATE'!A2502&lt;&gt;"",'DATA ACCURATE'!A2502,"")</f>
        <v/>
      </c>
      <c r="B2499" s="9" t="str">
        <f>IF('DATA ACCURATE'!D2502&lt;&gt;"",'DATA ACCURATE'!D2502,"")</f>
        <v/>
      </c>
      <c r="C2499" s="38" t="str">
        <f>IF($AD2499="000000000000","",INDEX(DATABASE!$W$12:$W$71,MATCH($AD2499,DATABASE!$V$12:$V$71,0)))</f>
        <v/>
      </c>
      <c r="D2499" s="34" t="str">
        <f>IF(C2499="","",IF(E2499="",INDEX(DATABASE!$AF$13:$AF$62,MATCH($C2499,DATABASE!$AC$13:$AC$62,0)),IF(E2499="2x D11",INDEX(DATABASE!$AF$13:$AF$62,MATCH($C2499,DATABASE!$AC$13:$AC$62,0))+2*DATABASE!$AF$62,IF(E2499="3x D11",INDEX(DATABASE!$AF$13:$AF$62,MATCH($C2499,DATABASE!$AC$13:$AC$62,0))+3*DATABASE!$AF$62,""))))</f>
        <v/>
      </c>
      <c r="E2499" s="38" t="str">
        <f>IF(AND($K2499="Y",$G2499&lt;&gt;"UNYIL",$F2499&lt;DATABASE!$O$8),"2x D11",IF(AND($K2499="Y",$G2499&lt;&gt;"UNYIL",$F2499&gt;=DATABASE!$O$8),"3x D11",""))</f>
        <v/>
      </c>
      <c r="F2499" s="9" t="str">
        <f>IF('DATA ACCURATE'!N2502&lt;&gt;"",'DATA ACCURATE'!N2502,"")</f>
        <v/>
      </c>
      <c r="G2499" t="str">
        <f>IF(F2499="","",IF(F2499&lt;=DATABASE!$I$8,"UNYIL",IF(F2499&lt;=DATABASE!$J$8,"KECIL",IF(F2499&lt;DATABASE!$K$8,"TANGGUNG",IF(F2499&gt;=DATABASE!$K$8,"BESAR","")))))</f>
        <v/>
      </c>
      <c r="H2499" s="16" t="str">
        <f>IF('DATA ACCURATE'!J2502&lt;&gt;"",'DATA ACCURATE'!J2502,"")</f>
        <v/>
      </c>
      <c r="I2499" s="35" t="str">
        <f>IF(B2499&lt;&gt;"",IFERROR(VLOOKUP(B2499,'DATA TIMBANGAN'!G:M,7,FALSE),VLOOKUP(B2499,'DATA TIMBANGAN'!G:M,7)),"")</f>
        <v/>
      </c>
      <c r="J2499" s="25" t="str">
        <f>IF(H2499&lt;&gt;"",IFERROR(INDEX(DATABASE!$Z$19:$Z$38,MATCH(DATEVALUE(H2499),DATABASE!$AA$19:$AA$38,0)),INDEX(DATABASE!$Z$12:$Z$18,MATCH(WEEKDAY(H2499,2),DATABASE!$AA$12:$AA$18,0))),"")</f>
        <v/>
      </c>
      <c r="K2499" s="25" t="str">
        <f>IF('DATA ACCURATE'!V2502&lt;&gt;"",'DATA ACCURATE'!V2502,"")</f>
        <v/>
      </c>
      <c r="L2499" s="80" t="str">
        <f>IF($H2499="","",IF(OR($J2499="LIBUR",AND($L2498="LIBUR",$O2498=$O2499)),"LIBUR",IF(AND(OR($L2498="LUAR JAM KERJA 1",$L2498="LUAR JAM KERJA 2"),OR(OR(AND($H2498=$H2499,AND(OR($I2499&gt;DATABASE!$J$3,$I2499&lt;DATABASE!$J$6),((DATEVALUE($H2499)+$I2499)-(DATEVALUE($H2498)+$I2498))&lt;DATABASE!$J$6)),AND($H2498=$H2499,$O2498=$O2499,OR($I2499&gt;DATABASE!$J$6,$I2499&lt;DATABASE!$J$3))),AND(($H2499-$H2498)=1,OR($I2499&lt;DATABASE!$I$6,((DATEVALUE($H2499)+$I2499)-(DATEVALUE($H2498)+$I2498))&lt;DATABASE!$J$6))),$A2499=$A2498),"LUAR JAM KERJA 2",IF(AND(OR(WEEKDAY($H2499,2)=1,WEEKDAY($H2499,2)=2,WEEKDAY($H2499,2)=3,WEEKDAY($H2499,2)=4,WEEKDAY($H2499,2)=5),$I2499&lt;=DATABASE!$J$3,$I2499&gt;=DATABASE!$I$3),"JAM KERJA",IF(AND(WEEKDAY($H2499,2)=6,$I2499&lt;=DATABASE!$J$4,$I2499&gt;=DATABASE!$I$4),"JAM KERJA","LUAR JAM KERJA 1")))))</f>
        <v/>
      </c>
      <c r="M2499" s="33" t="str">
        <f>IF('DATA ACCURATE'!T2502&lt;&gt;"",IF('DATA ACCURATE'!T2502&gt;100,'DATA ACCURATE'!T2502/10,'DATA ACCURATE'!T2502),"")</f>
        <v/>
      </c>
      <c r="N2499" t="str">
        <f>IF(M2499="","",IF(M2499&lt;=DATABASE!$I$9,"LOKAL",IF(M2499&lt;DATABASE!$J$9,"LUAR KOTA 1",IF($M2499&gt;=DATABASE!$J$9,"LUAR KOTA 2",""))))</f>
        <v/>
      </c>
      <c r="O2499" s="38" t="str">
        <f>IF('DATA ACCURATE'!L2502&lt;&gt;"",'DATA ACCURATE'!L2502,"")</f>
        <v/>
      </c>
      <c r="Q2499" s="38">
        <f t="shared" ref="Q2499:T2562" si="274">IF($G2499=Q$1,1,0)</f>
        <v>0</v>
      </c>
      <c r="R2499" s="38">
        <f t="shared" si="274"/>
        <v>0</v>
      </c>
      <c r="S2499" s="38">
        <f t="shared" si="274"/>
        <v>0</v>
      </c>
      <c r="T2499" s="38">
        <f t="shared" si="272"/>
        <v>0</v>
      </c>
      <c r="U2499" s="38">
        <f t="shared" ref="U2499:W2562" si="275">IF($N2499=U$1,1,0)</f>
        <v>0</v>
      </c>
      <c r="V2499" s="38">
        <f t="shared" si="275"/>
        <v>0</v>
      </c>
      <c r="W2499" s="38">
        <f t="shared" si="275"/>
        <v>0</v>
      </c>
      <c r="X2499" s="38">
        <f t="shared" ref="X2499:AA2562" si="276">IF($L2499=X$1,1,0)</f>
        <v>0</v>
      </c>
      <c r="Y2499" s="38">
        <f t="shared" si="276"/>
        <v>0</v>
      </c>
      <c r="Z2499" s="38">
        <f t="shared" si="276"/>
        <v>0</v>
      </c>
      <c r="AA2499" s="38">
        <f t="shared" si="273"/>
        <v>0</v>
      </c>
      <c r="AB2499" s="38">
        <f t="shared" ref="AB2499:AB2562" si="277">IF(AND($G2499="UNYIL",$K2499="Y"),1,0)</f>
        <v>0</v>
      </c>
      <c r="AC2499" s="38">
        <f t="shared" ref="AC2499:AC2562" si="278">IF($E2499="2x D11",2,IF($E2499="3x D11",3,0))</f>
        <v>0</v>
      </c>
      <c r="AD2499" s="38" t="str">
        <f t="shared" ref="AD2499:AD2562" si="279">Q2499&amp;R2499&amp;S2499&amp;T2499&amp;U2499&amp;V2499&amp;W2499&amp;X2499&amp;Y2499&amp;Z2499&amp;AA2499&amp;AB2499</f>
        <v>000000000000</v>
      </c>
    </row>
    <row r="2500" spans="1:44">
      <c r="A2500" s="9" t="str">
        <f>IF('DATA ACCURATE'!A2503&lt;&gt;"",'DATA ACCURATE'!A2503,"")</f>
        <v/>
      </c>
      <c r="B2500" s="9" t="str">
        <f>IF('DATA ACCURATE'!D2503&lt;&gt;"",'DATA ACCURATE'!D2503,"")</f>
        <v/>
      </c>
      <c r="C2500" s="38" t="str">
        <f>IF($AD2500="000000000000","",INDEX(DATABASE!$W$12:$W$71,MATCH($AD2500,DATABASE!$V$12:$V$71,0)))</f>
        <v/>
      </c>
      <c r="D2500" s="34" t="str">
        <f>IF(C2500="","",IF(E2500="",INDEX(DATABASE!$AF$13:$AF$62,MATCH($C2500,DATABASE!$AC$13:$AC$62,0)),IF(E2500="2x D11",INDEX(DATABASE!$AF$13:$AF$62,MATCH($C2500,DATABASE!$AC$13:$AC$62,0))+2*DATABASE!$AF$62,IF(E2500="3x D11",INDEX(DATABASE!$AF$13:$AF$62,MATCH($C2500,DATABASE!$AC$13:$AC$62,0))+3*DATABASE!$AF$62,""))))</f>
        <v/>
      </c>
      <c r="E2500" s="38" t="str">
        <f>IF(AND($K2500="Y",$G2500&lt;&gt;"UNYIL",$F2500&lt;DATABASE!$O$8),"2x D11",IF(AND($K2500="Y",$G2500&lt;&gt;"UNYIL",$F2500&gt;=DATABASE!$O$8),"3x D11",""))</f>
        <v/>
      </c>
      <c r="F2500" s="9" t="str">
        <f>IF('DATA ACCURATE'!N2503&lt;&gt;"",'DATA ACCURATE'!N2503,"")</f>
        <v/>
      </c>
      <c r="G2500" t="str">
        <f>IF(F2500="","",IF(F2500&lt;=DATABASE!$I$8,"UNYIL",IF(F2500&lt;=DATABASE!$J$8,"KECIL",IF(F2500&lt;DATABASE!$K$8,"TANGGUNG",IF(F2500&gt;=DATABASE!$K$8,"BESAR","")))))</f>
        <v/>
      </c>
      <c r="H2500" s="16" t="str">
        <f>IF('DATA ACCURATE'!J2503&lt;&gt;"",'DATA ACCURATE'!J2503,"")</f>
        <v/>
      </c>
      <c r="I2500" s="35" t="str">
        <f>IF(B2500&lt;&gt;"",IFERROR(VLOOKUP(B2500,'DATA TIMBANGAN'!G:M,7,FALSE),VLOOKUP(B2500,'DATA TIMBANGAN'!G:M,7)),"")</f>
        <v/>
      </c>
      <c r="J2500" s="25" t="str">
        <f>IF(H2500&lt;&gt;"",IFERROR(INDEX(DATABASE!$Z$19:$Z$38,MATCH(DATEVALUE(H2500),DATABASE!$AA$19:$AA$38,0)),INDEX(DATABASE!$Z$12:$Z$18,MATCH(WEEKDAY(H2500,2),DATABASE!$AA$12:$AA$18,0))),"")</f>
        <v/>
      </c>
      <c r="K2500" s="25" t="str">
        <f>IF('DATA ACCURATE'!V2503&lt;&gt;"",'DATA ACCURATE'!V2503,"")</f>
        <v/>
      </c>
      <c r="L2500" s="80" t="str">
        <f>IF($H2500="","",IF(OR($J2500="LIBUR",AND($L2499="LIBUR",$O2499=$O2500)),"LIBUR",IF(AND(OR($L2499="LUAR JAM KERJA 1",$L2499="LUAR JAM KERJA 2"),OR(OR(AND($H2499=$H2500,AND(OR($I2500&gt;DATABASE!$J$3,$I2500&lt;DATABASE!$J$6),((DATEVALUE($H2500)+$I2500)-(DATEVALUE($H2499)+$I2499))&lt;DATABASE!$J$6)),AND($H2499=$H2500,$O2499=$O2500,OR($I2500&gt;DATABASE!$J$6,$I2500&lt;DATABASE!$J$3))),AND(($H2500-$H2499)=1,OR($I2500&lt;DATABASE!$I$6,((DATEVALUE($H2500)+$I2500)-(DATEVALUE($H2499)+$I2499))&lt;DATABASE!$J$6))),$A2500=$A2499),"LUAR JAM KERJA 2",IF(AND(OR(WEEKDAY($H2500,2)=1,WEEKDAY($H2500,2)=2,WEEKDAY($H2500,2)=3,WEEKDAY($H2500,2)=4,WEEKDAY($H2500,2)=5),$I2500&lt;=DATABASE!$J$3,$I2500&gt;=DATABASE!$I$3),"JAM KERJA",IF(AND(WEEKDAY($H2500,2)=6,$I2500&lt;=DATABASE!$J$4,$I2500&gt;=DATABASE!$I$4),"JAM KERJA","LUAR JAM KERJA 1")))))</f>
        <v/>
      </c>
      <c r="M2500" s="33" t="str">
        <f>IF('DATA ACCURATE'!T2503&lt;&gt;"",IF('DATA ACCURATE'!T2503&gt;100,'DATA ACCURATE'!T2503/10,'DATA ACCURATE'!T2503),"")</f>
        <v/>
      </c>
      <c r="N2500" t="str">
        <f>IF(M2500="","",IF(M2500&lt;=DATABASE!$I$9,"LOKAL",IF(M2500&lt;DATABASE!$J$9,"LUAR KOTA 1",IF($M2500&gt;=DATABASE!$J$9,"LUAR KOTA 2",""))))</f>
        <v/>
      </c>
      <c r="O2500" s="38" t="str">
        <f>IF('DATA ACCURATE'!L2503&lt;&gt;"",'DATA ACCURATE'!L2503,"")</f>
        <v/>
      </c>
      <c r="Q2500" s="38">
        <f t="shared" si="274"/>
        <v>0</v>
      </c>
      <c r="R2500" s="38">
        <f t="shared" si="274"/>
        <v>0</v>
      </c>
      <c r="S2500" s="38">
        <f t="shared" si="274"/>
        <v>0</v>
      </c>
      <c r="T2500" s="38">
        <f t="shared" si="272"/>
        <v>0</v>
      </c>
      <c r="U2500" s="38">
        <f t="shared" si="275"/>
        <v>0</v>
      </c>
      <c r="V2500" s="38">
        <f t="shared" si="275"/>
        <v>0</v>
      </c>
      <c r="W2500" s="38">
        <f t="shared" si="275"/>
        <v>0</v>
      </c>
      <c r="X2500" s="38">
        <f t="shared" si="276"/>
        <v>0</v>
      </c>
      <c r="Y2500" s="38">
        <f t="shared" si="276"/>
        <v>0</v>
      </c>
      <c r="Z2500" s="38">
        <f t="shared" si="276"/>
        <v>0</v>
      </c>
      <c r="AA2500" s="38">
        <f t="shared" si="273"/>
        <v>0</v>
      </c>
      <c r="AB2500" s="38">
        <f t="shared" si="277"/>
        <v>0</v>
      </c>
      <c r="AC2500" s="38">
        <f t="shared" si="278"/>
        <v>0</v>
      </c>
      <c r="AD2500" s="38" t="str">
        <f t="shared" si="279"/>
        <v>000000000000</v>
      </c>
    </row>
    <row r="2501" spans="1:44">
      <c r="A2501" s="36" t="str">
        <f>IF('DATA ACCURATE'!A2504&lt;&gt;"",'DATA ACCURATE'!A2504,"")</f>
        <v/>
      </c>
      <c r="B2501" s="36" t="str">
        <f>IF('DATA ACCURATE'!D2504&lt;&gt;"",'DATA ACCURATE'!D2504,"")</f>
        <v/>
      </c>
      <c r="C2501" s="38" t="str">
        <f>IF($AD2501="000000000000","",INDEX(DATABASE!$W$12:$W$71,MATCH($AD2501,DATABASE!$V$12:$V$71,0)))</f>
        <v/>
      </c>
      <c r="D2501" s="38" t="str">
        <f>IF(C2501="","",IF(E2501="",INDEX(DATABASE!$AF$13:$AF$62,MATCH($C2501,DATABASE!$AC$13:$AC$62,0)),IF(E2501="2x D11",INDEX(DATABASE!$AF$13:$AF$62,MATCH($C2501,DATABASE!$AC$13:$AC$62,0))+2*DATABASE!$AF$62,IF(E2501="3x D11",INDEX(DATABASE!$AF$13:$AF$62,MATCH($C2501,DATABASE!$AC$13:$AC$62,0))+3*DATABASE!$AF$62,""))))</f>
        <v/>
      </c>
      <c r="E2501" s="38" t="str">
        <f>IF(AND($K2501="Y",$G2501&lt;&gt;"UNYIL",$F2501&lt;DATABASE!$O$8),"2x D11",IF(AND($K2501="Y",$G2501&lt;&gt;"UNYIL",$F2501&gt;=DATABASE!$O$8),"3x D11",""))</f>
        <v/>
      </c>
      <c r="F2501" s="36" t="str">
        <f>IF('DATA ACCURATE'!N2504&lt;&gt;"",'DATA ACCURATE'!N2504,"")</f>
        <v/>
      </c>
      <c r="G2501" s="38" t="str">
        <f>IF(F2501="","",IF(F2501&lt;=DATABASE!$I$8,"UNYIL",IF(F2501&lt;=DATABASE!$J$8,"KECIL",IF(F2501&lt;DATABASE!$K$8,"TANGGUNG",IF(F2501&gt;=DATABASE!$K$8,"BESAR","")))))</f>
        <v/>
      </c>
      <c r="H2501" s="16" t="str">
        <f>IF('DATA ACCURATE'!J2504&lt;&gt;"",'DATA ACCURATE'!J2504,"")</f>
        <v/>
      </c>
      <c r="I2501" s="35" t="str">
        <f>IF(B2501&lt;&gt;"",IFERROR(VLOOKUP(B2501,'DATA TIMBANGAN'!G:M,7,FALSE),VLOOKUP(B2501,'DATA TIMBANGAN'!G:M,7)),"")</f>
        <v/>
      </c>
      <c r="J2501" s="25" t="str">
        <f>IF(H2501&lt;&gt;"",IFERROR(INDEX(DATABASE!$Z$19:$Z$38,MATCH(DATEVALUE(H2501),DATABASE!$AA$19:$AA$38,0)),INDEX(DATABASE!$Z$12:$Z$18,MATCH(WEEKDAY(H2501,2),DATABASE!$AA$12:$AA$18,0))),"")</f>
        <v/>
      </c>
      <c r="K2501" s="25" t="str">
        <f>IF('DATA ACCURATE'!V2504&lt;&gt;"",'DATA ACCURATE'!V2504,"")</f>
        <v/>
      </c>
      <c r="L2501" s="80" t="str">
        <f>IF($H2501="","",IF(OR($J2501="LIBUR",AND($L2500="LIBUR",$O2500=$O2501)),"LIBUR",IF(AND(OR($L2500="LUAR JAM KERJA 1",$L2500="LUAR JAM KERJA 2"),OR(OR(AND($H2500=$H2501,AND(OR($I2501&gt;DATABASE!$J$3,$I2501&lt;DATABASE!$J$6),((DATEVALUE($H2501)+$I2501)-(DATEVALUE($H2500)+$I2500))&lt;DATABASE!$J$6)),AND($H2500=$H2501,$O2500=$O2501,OR($I2501&gt;DATABASE!$J$6,$I2501&lt;DATABASE!$J$3))),AND(($H2501-$H2500)=1,OR($I2501&lt;DATABASE!$I$6,((DATEVALUE($H2501)+$I2501)-(DATEVALUE($H2500)+$I2500))&lt;DATABASE!$J$6))),$A2501=$A2500),"LUAR JAM KERJA 2",IF(AND(OR(WEEKDAY($H2501,2)=1,WEEKDAY($H2501,2)=2,WEEKDAY($H2501,2)=3,WEEKDAY($H2501,2)=4,WEEKDAY($H2501,2)=5),$I2501&lt;=DATABASE!$J$3,$I2501&gt;=DATABASE!$I$3),"JAM KERJA",IF(AND(WEEKDAY($H2501,2)=6,$I2501&lt;=DATABASE!$J$4,$I2501&gt;=DATABASE!$I$4),"JAM KERJA","LUAR JAM KERJA 1")))))</f>
        <v/>
      </c>
      <c r="M2501" s="36" t="str">
        <f>IF('DATA ACCURATE'!T2504&lt;&gt;"",IF('DATA ACCURATE'!T2504&gt;100,'DATA ACCURATE'!T2504/10,'DATA ACCURATE'!T2504),"")</f>
        <v/>
      </c>
      <c r="N2501" s="38" t="str">
        <f>IF(M2501="","",IF(M2501&lt;=DATABASE!$I$9,"LOKAL",IF(M2501&lt;DATABASE!$J$9,"LUAR KOTA 1",IF($M2501&gt;=DATABASE!$J$9,"LUAR KOTA 2",""))))</f>
        <v/>
      </c>
      <c r="O2501" s="38" t="str">
        <f>IF('DATA ACCURATE'!L2504&lt;&gt;"",'DATA ACCURATE'!L2504,"")</f>
        <v/>
      </c>
      <c r="P2501" s="38"/>
      <c r="Q2501" s="38">
        <f t="shared" si="274"/>
        <v>0</v>
      </c>
      <c r="R2501" s="38">
        <f t="shared" si="274"/>
        <v>0</v>
      </c>
      <c r="S2501" s="38">
        <f t="shared" si="274"/>
        <v>0</v>
      </c>
      <c r="T2501" s="38">
        <f t="shared" si="272"/>
        <v>0</v>
      </c>
      <c r="U2501" s="38">
        <f t="shared" si="275"/>
        <v>0</v>
      </c>
      <c r="V2501" s="38">
        <f t="shared" si="275"/>
        <v>0</v>
      </c>
      <c r="W2501" s="38">
        <f t="shared" si="275"/>
        <v>0</v>
      </c>
      <c r="X2501" s="38">
        <f t="shared" si="276"/>
        <v>0</v>
      </c>
      <c r="Y2501" s="38">
        <f t="shared" si="276"/>
        <v>0</v>
      </c>
      <c r="Z2501" s="38">
        <f t="shared" si="276"/>
        <v>0</v>
      </c>
      <c r="AA2501" s="38">
        <f t="shared" si="273"/>
        <v>0</v>
      </c>
      <c r="AB2501" s="38">
        <f t="shared" si="277"/>
        <v>0</v>
      </c>
      <c r="AC2501" s="38">
        <f t="shared" si="278"/>
        <v>0</v>
      </c>
      <c r="AD2501" s="38" t="str">
        <f t="shared" si="279"/>
        <v>000000000000</v>
      </c>
      <c r="AE2501" s="38"/>
      <c r="AF2501" s="38"/>
      <c r="AG2501" s="38"/>
      <c r="AH2501" s="38"/>
      <c r="AI2501" s="38"/>
      <c r="AJ2501" s="38"/>
      <c r="AK2501" s="38"/>
      <c r="AL2501" s="38"/>
      <c r="AM2501" s="38"/>
      <c r="AN2501" s="38"/>
      <c r="AO2501" s="38"/>
      <c r="AP2501" s="38"/>
      <c r="AQ2501" s="38"/>
      <c r="AR2501" s="38"/>
    </row>
    <row r="2502" spans="1:44">
      <c r="A2502" s="36" t="str">
        <f>IF('DATA ACCURATE'!A2505&lt;&gt;"",'DATA ACCURATE'!A2505,"")</f>
        <v/>
      </c>
      <c r="B2502" s="36" t="str">
        <f>IF('DATA ACCURATE'!D2505&lt;&gt;"",'DATA ACCURATE'!D2505,"")</f>
        <v/>
      </c>
      <c r="C2502" s="38" t="str">
        <f>IF($AD2502="000000000000","",INDEX(DATABASE!$W$12:$W$71,MATCH($AD2502,DATABASE!$V$12:$V$71,0)))</f>
        <v/>
      </c>
      <c r="D2502" s="38" t="str">
        <f>IF(C2502="","",IF(E2502="",INDEX(DATABASE!$AF$13:$AF$62,MATCH($C2502,DATABASE!$AC$13:$AC$62,0)),IF(E2502="2x D11",INDEX(DATABASE!$AF$13:$AF$62,MATCH($C2502,DATABASE!$AC$13:$AC$62,0))+2*DATABASE!$AF$62,IF(E2502="3x D11",INDEX(DATABASE!$AF$13:$AF$62,MATCH($C2502,DATABASE!$AC$13:$AC$62,0))+3*DATABASE!$AF$62,""))))</f>
        <v/>
      </c>
      <c r="E2502" s="38" t="str">
        <f>IF(AND($K2502="Y",$G2502&lt;&gt;"UNYIL",$F2502&lt;DATABASE!$O$8),"2x D11",IF(AND($K2502="Y",$G2502&lt;&gt;"UNYIL",$F2502&gt;=DATABASE!$O$8),"3x D11",""))</f>
        <v/>
      </c>
      <c r="F2502" s="36" t="str">
        <f>IF('DATA ACCURATE'!N2505&lt;&gt;"",'DATA ACCURATE'!N2505,"")</f>
        <v/>
      </c>
      <c r="G2502" s="38" t="str">
        <f>IF(F2502="","",IF(F2502&lt;=DATABASE!$I$8,"UNYIL",IF(F2502&lt;=DATABASE!$J$8,"KECIL",IF(F2502&lt;DATABASE!$K$8,"TANGGUNG",IF(F2502&gt;=DATABASE!$K$8,"BESAR","")))))</f>
        <v/>
      </c>
      <c r="H2502" s="16" t="str">
        <f>IF('DATA ACCURATE'!J2505&lt;&gt;"",'DATA ACCURATE'!J2505,"")</f>
        <v/>
      </c>
      <c r="I2502" s="35" t="str">
        <f>IF(B2502&lt;&gt;"",IFERROR(VLOOKUP(B2502,'DATA TIMBANGAN'!G:M,7,FALSE),VLOOKUP(B2502,'DATA TIMBANGAN'!G:M,7)),"")</f>
        <v/>
      </c>
      <c r="J2502" s="25" t="str">
        <f>IF(H2502&lt;&gt;"",IFERROR(INDEX(DATABASE!$Z$19:$Z$38,MATCH(DATEVALUE(H2502),DATABASE!$AA$19:$AA$38,0)),INDEX(DATABASE!$Z$12:$Z$18,MATCH(WEEKDAY(H2502,2),DATABASE!$AA$12:$AA$18,0))),"")</f>
        <v/>
      </c>
      <c r="K2502" s="25" t="str">
        <f>IF('DATA ACCURATE'!V2505&lt;&gt;"",'DATA ACCURATE'!V2505,"")</f>
        <v/>
      </c>
      <c r="L2502" s="80" t="str">
        <f>IF($H2502="","",IF(OR($J2502="LIBUR",AND($L2501="LIBUR",$O2501=$O2502)),"LIBUR",IF(AND(OR($L2501="LUAR JAM KERJA 1",$L2501="LUAR JAM KERJA 2"),OR(OR(AND($H2501=$H2502,AND(OR($I2502&gt;DATABASE!$J$3,$I2502&lt;DATABASE!$J$6),((DATEVALUE($H2502)+$I2502)-(DATEVALUE($H2501)+$I2501))&lt;DATABASE!$J$6)),AND($H2501=$H2502,$O2501=$O2502,OR($I2502&gt;DATABASE!$J$6,$I2502&lt;DATABASE!$J$3))),AND(($H2502-$H2501)=1,OR($I2502&lt;DATABASE!$I$6,((DATEVALUE($H2502)+$I2502)-(DATEVALUE($H2501)+$I2501))&lt;DATABASE!$J$6))),$A2502=$A2501),"LUAR JAM KERJA 2",IF(AND(OR(WEEKDAY($H2502,2)=1,WEEKDAY($H2502,2)=2,WEEKDAY($H2502,2)=3,WEEKDAY($H2502,2)=4,WEEKDAY($H2502,2)=5),$I2502&lt;=DATABASE!$J$3,$I2502&gt;=DATABASE!$I$3),"JAM KERJA",IF(AND(WEEKDAY($H2502,2)=6,$I2502&lt;=DATABASE!$J$4,$I2502&gt;=DATABASE!$I$4),"JAM KERJA","LUAR JAM KERJA 1")))))</f>
        <v/>
      </c>
      <c r="M2502" s="36" t="str">
        <f>IF('DATA ACCURATE'!T2505&lt;&gt;"",IF('DATA ACCURATE'!T2505&gt;100,'DATA ACCURATE'!T2505/10,'DATA ACCURATE'!T2505),"")</f>
        <v/>
      </c>
      <c r="N2502" s="38" t="str">
        <f>IF(M2502="","",IF(M2502&lt;=DATABASE!$I$9,"LOKAL",IF(M2502&lt;DATABASE!$J$9,"LUAR KOTA 1",IF($M2502&gt;=DATABASE!$J$9,"LUAR KOTA 2",""))))</f>
        <v/>
      </c>
      <c r="O2502" s="38" t="str">
        <f>IF('DATA ACCURATE'!L2505&lt;&gt;"",'DATA ACCURATE'!L2505,"")</f>
        <v/>
      </c>
      <c r="P2502" s="38"/>
      <c r="Q2502" s="38">
        <f t="shared" si="274"/>
        <v>0</v>
      </c>
      <c r="R2502" s="38">
        <f t="shared" si="274"/>
        <v>0</v>
      </c>
      <c r="S2502" s="38">
        <f t="shared" si="274"/>
        <v>0</v>
      </c>
      <c r="T2502" s="38">
        <f t="shared" si="272"/>
        <v>0</v>
      </c>
      <c r="U2502" s="38">
        <f t="shared" si="275"/>
        <v>0</v>
      </c>
      <c r="V2502" s="38">
        <f t="shared" si="275"/>
        <v>0</v>
      </c>
      <c r="W2502" s="38">
        <f t="shared" si="275"/>
        <v>0</v>
      </c>
      <c r="X2502" s="38">
        <f t="shared" si="276"/>
        <v>0</v>
      </c>
      <c r="Y2502" s="38">
        <f t="shared" si="276"/>
        <v>0</v>
      </c>
      <c r="Z2502" s="38">
        <f t="shared" si="276"/>
        <v>0</v>
      </c>
      <c r="AA2502" s="38">
        <f t="shared" si="273"/>
        <v>0</v>
      </c>
      <c r="AB2502" s="38">
        <f t="shared" si="277"/>
        <v>0</v>
      </c>
      <c r="AC2502" s="38">
        <f t="shared" si="278"/>
        <v>0</v>
      </c>
      <c r="AD2502" s="38" t="str">
        <f t="shared" si="279"/>
        <v>000000000000</v>
      </c>
      <c r="AE2502" s="38"/>
      <c r="AF2502" s="38"/>
      <c r="AG2502" s="38"/>
      <c r="AH2502" s="38"/>
      <c r="AI2502" s="38"/>
      <c r="AJ2502" s="38"/>
      <c r="AK2502" s="38"/>
      <c r="AL2502" s="38"/>
      <c r="AM2502" s="38"/>
      <c r="AN2502" s="38"/>
      <c r="AO2502" s="38"/>
      <c r="AP2502" s="38"/>
      <c r="AQ2502" s="38"/>
      <c r="AR2502" s="38"/>
    </row>
    <row r="2503" spans="1:44">
      <c r="A2503" s="36" t="str">
        <f>IF('DATA ACCURATE'!A2506&lt;&gt;"",'DATA ACCURATE'!A2506,"")</f>
        <v/>
      </c>
      <c r="B2503" s="36" t="str">
        <f>IF('DATA ACCURATE'!D2506&lt;&gt;"",'DATA ACCURATE'!D2506,"")</f>
        <v/>
      </c>
      <c r="C2503" s="38" t="str">
        <f>IF($AD2503="000000000000","",INDEX(DATABASE!$W$12:$W$71,MATCH($AD2503,DATABASE!$V$12:$V$71,0)))</f>
        <v/>
      </c>
      <c r="D2503" s="38" t="str">
        <f>IF(C2503="","",IF(E2503="",INDEX(DATABASE!$AF$13:$AF$62,MATCH($C2503,DATABASE!$AC$13:$AC$62,0)),IF(E2503="2x D11",INDEX(DATABASE!$AF$13:$AF$62,MATCH($C2503,DATABASE!$AC$13:$AC$62,0))+2*DATABASE!$AF$62,IF(E2503="3x D11",INDEX(DATABASE!$AF$13:$AF$62,MATCH($C2503,DATABASE!$AC$13:$AC$62,0))+3*DATABASE!$AF$62,""))))</f>
        <v/>
      </c>
      <c r="E2503" s="38" t="str">
        <f>IF(AND($K2503="Y",$G2503&lt;&gt;"UNYIL",$F2503&lt;DATABASE!$O$8),"2x D11",IF(AND($K2503="Y",$G2503&lt;&gt;"UNYIL",$F2503&gt;=DATABASE!$O$8),"3x D11",""))</f>
        <v/>
      </c>
      <c r="F2503" s="36" t="str">
        <f>IF('DATA ACCURATE'!N2506&lt;&gt;"",'DATA ACCURATE'!N2506,"")</f>
        <v/>
      </c>
      <c r="G2503" s="38" t="str">
        <f>IF(F2503="","",IF(F2503&lt;=DATABASE!$I$8,"UNYIL",IF(F2503&lt;=DATABASE!$J$8,"KECIL",IF(F2503&lt;DATABASE!$K$8,"TANGGUNG",IF(F2503&gt;=DATABASE!$K$8,"BESAR","")))))</f>
        <v/>
      </c>
      <c r="H2503" s="16" t="str">
        <f>IF('DATA ACCURATE'!J2506&lt;&gt;"",'DATA ACCURATE'!J2506,"")</f>
        <v/>
      </c>
      <c r="I2503" s="35" t="str">
        <f>IF(B2503&lt;&gt;"",IFERROR(VLOOKUP(B2503,'DATA TIMBANGAN'!G:M,7,FALSE),VLOOKUP(B2503,'DATA TIMBANGAN'!G:M,7)),"")</f>
        <v/>
      </c>
      <c r="J2503" s="25" t="str">
        <f>IF(H2503&lt;&gt;"",IFERROR(INDEX(DATABASE!$Z$19:$Z$38,MATCH(DATEVALUE(H2503),DATABASE!$AA$19:$AA$38,0)),INDEX(DATABASE!$Z$12:$Z$18,MATCH(WEEKDAY(H2503,2),DATABASE!$AA$12:$AA$18,0))),"")</f>
        <v/>
      </c>
      <c r="K2503" s="25" t="str">
        <f>IF('DATA ACCURATE'!V2506&lt;&gt;"",'DATA ACCURATE'!V2506,"")</f>
        <v/>
      </c>
      <c r="L2503" s="80" t="str">
        <f>IF($H2503="","",IF(OR($J2503="LIBUR",AND($L2502="LIBUR",$O2502=$O2503)),"LIBUR",IF(AND(OR($L2502="LUAR JAM KERJA 1",$L2502="LUAR JAM KERJA 2"),OR(OR(AND($H2502=$H2503,AND(OR($I2503&gt;DATABASE!$J$3,$I2503&lt;DATABASE!$J$6),((DATEVALUE($H2503)+$I2503)-(DATEVALUE($H2502)+$I2502))&lt;DATABASE!$J$6)),AND($H2502=$H2503,$O2502=$O2503,OR($I2503&gt;DATABASE!$J$6,$I2503&lt;DATABASE!$J$3))),AND(($H2503-$H2502)=1,OR($I2503&lt;DATABASE!$I$6,((DATEVALUE($H2503)+$I2503)-(DATEVALUE($H2502)+$I2502))&lt;DATABASE!$J$6))),$A2503=$A2502),"LUAR JAM KERJA 2",IF(AND(OR(WEEKDAY($H2503,2)=1,WEEKDAY($H2503,2)=2,WEEKDAY($H2503,2)=3,WEEKDAY($H2503,2)=4,WEEKDAY($H2503,2)=5),$I2503&lt;=DATABASE!$J$3,$I2503&gt;=DATABASE!$I$3),"JAM KERJA",IF(AND(WEEKDAY($H2503,2)=6,$I2503&lt;=DATABASE!$J$4,$I2503&gt;=DATABASE!$I$4),"JAM KERJA","LUAR JAM KERJA 1")))))</f>
        <v/>
      </c>
      <c r="M2503" s="36" t="str">
        <f>IF('DATA ACCURATE'!T2506&lt;&gt;"",IF('DATA ACCURATE'!T2506&gt;100,'DATA ACCURATE'!T2506/10,'DATA ACCURATE'!T2506),"")</f>
        <v/>
      </c>
      <c r="N2503" s="38" t="str">
        <f>IF(M2503="","",IF(M2503&lt;=DATABASE!$I$9,"LOKAL",IF(M2503&lt;DATABASE!$J$9,"LUAR KOTA 1",IF($M2503&gt;=DATABASE!$J$9,"LUAR KOTA 2",""))))</f>
        <v/>
      </c>
      <c r="O2503" s="38" t="str">
        <f>IF('DATA ACCURATE'!L2506&lt;&gt;"",'DATA ACCURATE'!L2506,"")</f>
        <v/>
      </c>
      <c r="P2503" s="38"/>
      <c r="Q2503" s="38">
        <f t="shared" si="274"/>
        <v>0</v>
      </c>
      <c r="R2503" s="38">
        <f t="shared" si="274"/>
        <v>0</v>
      </c>
      <c r="S2503" s="38">
        <f t="shared" si="274"/>
        <v>0</v>
      </c>
      <c r="T2503" s="38">
        <f t="shared" si="272"/>
        <v>0</v>
      </c>
      <c r="U2503" s="38">
        <f t="shared" si="275"/>
        <v>0</v>
      </c>
      <c r="V2503" s="38">
        <f t="shared" si="275"/>
        <v>0</v>
      </c>
      <c r="W2503" s="38">
        <f t="shared" si="275"/>
        <v>0</v>
      </c>
      <c r="X2503" s="38">
        <f t="shared" si="276"/>
        <v>0</v>
      </c>
      <c r="Y2503" s="38">
        <f t="shared" si="276"/>
        <v>0</v>
      </c>
      <c r="Z2503" s="38">
        <f t="shared" si="276"/>
        <v>0</v>
      </c>
      <c r="AA2503" s="38">
        <f t="shared" si="273"/>
        <v>0</v>
      </c>
      <c r="AB2503" s="38">
        <f t="shared" si="277"/>
        <v>0</v>
      </c>
      <c r="AC2503" s="38">
        <f t="shared" si="278"/>
        <v>0</v>
      </c>
      <c r="AD2503" s="38" t="str">
        <f t="shared" si="279"/>
        <v>000000000000</v>
      </c>
      <c r="AE2503" s="38"/>
      <c r="AF2503" s="38"/>
      <c r="AG2503" s="38"/>
      <c r="AH2503" s="38"/>
      <c r="AI2503" s="38"/>
      <c r="AJ2503" s="38"/>
      <c r="AK2503" s="38"/>
      <c r="AL2503" s="38"/>
      <c r="AM2503" s="38"/>
      <c r="AN2503" s="38"/>
      <c r="AO2503" s="38"/>
      <c r="AP2503" s="38"/>
      <c r="AQ2503" s="38"/>
      <c r="AR2503" s="38"/>
    </row>
    <row r="2504" spans="1:44">
      <c r="A2504" s="36" t="str">
        <f>IF('DATA ACCURATE'!A2507&lt;&gt;"",'DATA ACCURATE'!A2507,"")</f>
        <v/>
      </c>
      <c r="B2504" s="36" t="str">
        <f>IF('DATA ACCURATE'!D2507&lt;&gt;"",'DATA ACCURATE'!D2507,"")</f>
        <v/>
      </c>
      <c r="C2504" s="38" t="str">
        <f>IF($AD2504="000000000000","",INDEX(DATABASE!$W$12:$W$71,MATCH($AD2504,DATABASE!$V$12:$V$71,0)))</f>
        <v/>
      </c>
      <c r="D2504" s="38" t="str">
        <f>IF(C2504="","",IF(E2504="",INDEX(DATABASE!$AF$13:$AF$62,MATCH($C2504,DATABASE!$AC$13:$AC$62,0)),IF(E2504="2x D11",INDEX(DATABASE!$AF$13:$AF$62,MATCH($C2504,DATABASE!$AC$13:$AC$62,0))+2*DATABASE!$AF$62,IF(E2504="3x D11",INDEX(DATABASE!$AF$13:$AF$62,MATCH($C2504,DATABASE!$AC$13:$AC$62,0))+3*DATABASE!$AF$62,""))))</f>
        <v/>
      </c>
      <c r="E2504" s="38" t="str">
        <f>IF(AND($K2504="Y",$G2504&lt;&gt;"UNYIL",$F2504&lt;DATABASE!$O$8),"2x D11",IF(AND($K2504="Y",$G2504&lt;&gt;"UNYIL",$F2504&gt;=DATABASE!$O$8),"3x D11",""))</f>
        <v/>
      </c>
      <c r="F2504" s="36" t="str">
        <f>IF('DATA ACCURATE'!N2507&lt;&gt;"",'DATA ACCURATE'!N2507,"")</f>
        <v/>
      </c>
      <c r="G2504" s="38" t="str">
        <f>IF(F2504="","",IF(F2504&lt;=DATABASE!$I$8,"UNYIL",IF(F2504&lt;=DATABASE!$J$8,"KECIL",IF(F2504&lt;DATABASE!$K$8,"TANGGUNG",IF(F2504&gt;=DATABASE!$K$8,"BESAR","")))))</f>
        <v/>
      </c>
      <c r="H2504" s="16" t="str">
        <f>IF('DATA ACCURATE'!J2507&lt;&gt;"",'DATA ACCURATE'!J2507,"")</f>
        <v/>
      </c>
      <c r="I2504" s="35" t="str">
        <f>IF(B2504&lt;&gt;"",IFERROR(VLOOKUP(B2504,'DATA TIMBANGAN'!G:M,7,FALSE),VLOOKUP(B2504,'DATA TIMBANGAN'!G:M,7)),"")</f>
        <v/>
      </c>
      <c r="J2504" s="25" t="str">
        <f>IF(H2504&lt;&gt;"",IFERROR(INDEX(DATABASE!$Z$19:$Z$38,MATCH(DATEVALUE(H2504),DATABASE!$AA$19:$AA$38,0)),INDEX(DATABASE!$Z$12:$Z$18,MATCH(WEEKDAY(H2504,2),DATABASE!$AA$12:$AA$18,0))),"")</f>
        <v/>
      </c>
      <c r="K2504" s="25" t="str">
        <f>IF('DATA ACCURATE'!V2507&lt;&gt;"",'DATA ACCURATE'!V2507,"")</f>
        <v/>
      </c>
      <c r="L2504" s="80" t="str">
        <f>IF($H2504="","",IF(OR($J2504="LIBUR",AND($L2503="LIBUR",$O2503=$O2504)),"LIBUR",IF(AND(OR($L2503="LUAR JAM KERJA 1",$L2503="LUAR JAM KERJA 2"),OR(OR(AND($H2503=$H2504,AND(OR($I2504&gt;DATABASE!$J$3,$I2504&lt;DATABASE!$J$6),((DATEVALUE($H2504)+$I2504)-(DATEVALUE($H2503)+$I2503))&lt;DATABASE!$J$6)),AND($H2503=$H2504,$O2503=$O2504,OR($I2504&gt;DATABASE!$J$6,$I2504&lt;DATABASE!$J$3))),AND(($H2504-$H2503)=1,OR($I2504&lt;DATABASE!$I$6,((DATEVALUE($H2504)+$I2504)-(DATEVALUE($H2503)+$I2503))&lt;DATABASE!$J$6))),$A2504=$A2503),"LUAR JAM KERJA 2",IF(AND(OR(WEEKDAY($H2504,2)=1,WEEKDAY($H2504,2)=2,WEEKDAY($H2504,2)=3,WEEKDAY($H2504,2)=4,WEEKDAY($H2504,2)=5),$I2504&lt;=DATABASE!$J$3,$I2504&gt;=DATABASE!$I$3),"JAM KERJA",IF(AND(WEEKDAY($H2504,2)=6,$I2504&lt;=DATABASE!$J$4,$I2504&gt;=DATABASE!$I$4),"JAM KERJA","LUAR JAM KERJA 1")))))</f>
        <v/>
      </c>
      <c r="M2504" s="36" t="str">
        <f>IF('DATA ACCURATE'!T2507&lt;&gt;"",IF('DATA ACCURATE'!T2507&gt;100,'DATA ACCURATE'!T2507/10,'DATA ACCURATE'!T2507),"")</f>
        <v/>
      </c>
      <c r="N2504" s="38" t="str">
        <f>IF(M2504="","",IF(M2504&lt;=DATABASE!$I$9,"LOKAL",IF(M2504&lt;DATABASE!$J$9,"LUAR KOTA 1",IF($M2504&gt;=DATABASE!$J$9,"LUAR KOTA 2",""))))</f>
        <v/>
      </c>
      <c r="O2504" s="38" t="str">
        <f>IF('DATA ACCURATE'!L2507&lt;&gt;"",'DATA ACCURATE'!L2507,"")</f>
        <v/>
      </c>
      <c r="P2504" s="38"/>
      <c r="Q2504" s="38">
        <f t="shared" si="274"/>
        <v>0</v>
      </c>
      <c r="R2504" s="38">
        <f t="shared" si="274"/>
        <v>0</v>
      </c>
      <c r="S2504" s="38">
        <f t="shared" si="274"/>
        <v>0</v>
      </c>
      <c r="T2504" s="38">
        <f t="shared" si="272"/>
        <v>0</v>
      </c>
      <c r="U2504" s="38">
        <f t="shared" si="275"/>
        <v>0</v>
      </c>
      <c r="V2504" s="38">
        <f t="shared" si="275"/>
        <v>0</v>
      </c>
      <c r="W2504" s="38">
        <f t="shared" si="275"/>
        <v>0</v>
      </c>
      <c r="X2504" s="38">
        <f t="shared" si="276"/>
        <v>0</v>
      </c>
      <c r="Y2504" s="38">
        <f t="shared" si="276"/>
        <v>0</v>
      </c>
      <c r="Z2504" s="38">
        <f t="shared" si="276"/>
        <v>0</v>
      </c>
      <c r="AA2504" s="38">
        <f t="shared" si="273"/>
        <v>0</v>
      </c>
      <c r="AB2504" s="38">
        <f t="shared" si="277"/>
        <v>0</v>
      </c>
      <c r="AC2504" s="38">
        <f t="shared" si="278"/>
        <v>0</v>
      </c>
      <c r="AD2504" s="38" t="str">
        <f t="shared" si="279"/>
        <v>000000000000</v>
      </c>
      <c r="AE2504" s="38"/>
      <c r="AF2504" s="38"/>
      <c r="AG2504" s="38"/>
      <c r="AH2504" s="38"/>
      <c r="AI2504" s="38"/>
      <c r="AJ2504" s="38"/>
      <c r="AK2504" s="38"/>
      <c r="AL2504" s="38"/>
      <c r="AM2504" s="38"/>
      <c r="AN2504" s="38"/>
      <c r="AO2504" s="38"/>
      <c r="AP2504" s="38"/>
      <c r="AQ2504" s="38"/>
      <c r="AR2504" s="38"/>
    </row>
    <row r="2505" spans="1:44">
      <c r="A2505" s="36" t="str">
        <f>IF('DATA ACCURATE'!A2508&lt;&gt;"",'DATA ACCURATE'!A2508,"")</f>
        <v/>
      </c>
      <c r="B2505" s="36" t="str">
        <f>IF('DATA ACCURATE'!D2508&lt;&gt;"",'DATA ACCURATE'!D2508,"")</f>
        <v/>
      </c>
      <c r="C2505" s="38" t="str">
        <f>IF($AD2505="000000000000","",INDEX(DATABASE!$W$12:$W$71,MATCH($AD2505,DATABASE!$V$12:$V$71,0)))</f>
        <v/>
      </c>
      <c r="D2505" s="38" t="str">
        <f>IF(C2505="","",IF(E2505="",INDEX(DATABASE!$AF$13:$AF$62,MATCH($C2505,DATABASE!$AC$13:$AC$62,0)),IF(E2505="2x D11",INDEX(DATABASE!$AF$13:$AF$62,MATCH($C2505,DATABASE!$AC$13:$AC$62,0))+2*DATABASE!$AF$62,IF(E2505="3x D11",INDEX(DATABASE!$AF$13:$AF$62,MATCH($C2505,DATABASE!$AC$13:$AC$62,0))+3*DATABASE!$AF$62,""))))</f>
        <v/>
      </c>
      <c r="E2505" s="38" t="str">
        <f>IF(AND($K2505="Y",$G2505&lt;&gt;"UNYIL",$F2505&lt;DATABASE!$O$8),"2x D11",IF(AND($K2505="Y",$G2505&lt;&gt;"UNYIL",$F2505&gt;=DATABASE!$O$8),"3x D11",""))</f>
        <v/>
      </c>
      <c r="F2505" s="36" t="str">
        <f>IF('DATA ACCURATE'!N2508&lt;&gt;"",'DATA ACCURATE'!N2508,"")</f>
        <v/>
      </c>
      <c r="G2505" s="38" t="str">
        <f>IF(F2505="","",IF(F2505&lt;=DATABASE!$I$8,"UNYIL",IF(F2505&lt;=DATABASE!$J$8,"KECIL",IF(F2505&lt;DATABASE!$K$8,"TANGGUNG",IF(F2505&gt;=DATABASE!$K$8,"BESAR","")))))</f>
        <v/>
      </c>
      <c r="H2505" s="16" t="str">
        <f>IF('DATA ACCURATE'!J2508&lt;&gt;"",'DATA ACCURATE'!J2508,"")</f>
        <v/>
      </c>
      <c r="I2505" s="35" t="str">
        <f>IF(B2505&lt;&gt;"",IFERROR(VLOOKUP(B2505,'DATA TIMBANGAN'!G:M,7,FALSE),VLOOKUP(B2505,'DATA TIMBANGAN'!G:M,7)),"")</f>
        <v/>
      </c>
      <c r="J2505" s="25" t="str">
        <f>IF(H2505&lt;&gt;"",IFERROR(INDEX(DATABASE!$Z$19:$Z$38,MATCH(DATEVALUE(H2505),DATABASE!$AA$19:$AA$38,0)),INDEX(DATABASE!$Z$12:$Z$18,MATCH(WEEKDAY(H2505,2),DATABASE!$AA$12:$AA$18,0))),"")</f>
        <v/>
      </c>
      <c r="K2505" s="25" t="str">
        <f>IF('DATA ACCURATE'!V2508&lt;&gt;"",'DATA ACCURATE'!V2508,"")</f>
        <v/>
      </c>
      <c r="L2505" s="80" t="str">
        <f>IF($H2505="","",IF(OR($J2505="LIBUR",AND($L2504="LIBUR",$O2504=$O2505)),"LIBUR",IF(AND(OR($L2504="LUAR JAM KERJA 1",$L2504="LUAR JAM KERJA 2"),OR(OR(AND($H2504=$H2505,AND(OR($I2505&gt;DATABASE!$J$3,$I2505&lt;DATABASE!$J$6),((DATEVALUE($H2505)+$I2505)-(DATEVALUE($H2504)+$I2504))&lt;DATABASE!$J$6)),AND($H2504=$H2505,$O2504=$O2505,OR($I2505&gt;DATABASE!$J$6,$I2505&lt;DATABASE!$J$3))),AND(($H2505-$H2504)=1,OR($I2505&lt;DATABASE!$I$6,((DATEVALUE($H2505)+$I2505)-(DATEVALUE($H2504)+$I2504))&lt;DATABASE!$J$6))),$A2505=$A2504),"LUAR JAM KERJA 2",IF(AND(OR(WEEKDAY($H2505,2)=1,WEEKDAY($H2505,2)=2,WEEKDAY($H2505,2)=3,WEEKDAY($H2505,2)=4,WEEKDAY($H2505,2)=5),$I2505&lt;=DATABASE!$J$3,$I2505&gt;=DATABASE!$I$3),"JAM KERJA",IF(AND(WEEKDAY($H2505,2)=6,$I2505&lt;=DATABASE!$J$4,$I2505&gt;=DATABASE!$I$4),"JAM KERJA","LUAR JAM KERJA 1")))))</f>
        <v/>
      </c>
      <c r="M2505" s="36" t="str">
        <f>IF('DATA ACCURATE'!T2508&lt;&gt;"",IF('DATA ACCURATE'!T2508&gt;100,'DATA ACCURATE'!T2508/10,'DATA ACCURATE'!T2508),"")</f>
        <v/>
      </c>
      <c r="N2505" s="38" t="str">
        <f>IF(M2505="","",IF(M2505&lt;=DATABASE!$I$9,"LOKAL",IF(M2505&lt;DATABASE!$J$9,"LUAR KOTA 1",IF($M2505&gt;=DATABASE!$J$9,"LUAR KOTA 2",""))))</f>
        <v/>
      </c>
      <c r="O2505" s="38" t="str">
        <f>IF('DATA ACCURATE'!L2508&lt;&gt;"",'DATA ACCURATE'!L2508,"")</f>
        <v/>
      </c>
      <c r="P2505" s="38"/>
      <c r="Q2505" s="38">
        <f t="shared" si="274"/>
        <v>0</v>
      </c>
      <c r="R2505" s="38">
        <f t="shared" si="274"/>
        <v>0</v>
      </c>
      <c r="S2505" s="38">
        <f t="shared" si="274"/>
        <v>0</v>
      </c>
      <c r="T2505" s="38">
        <f t="shared" si="272"/>
        <v>0</v>
      </c>
      <c r="U2505" s="38">
        <f t="shared" si="275"/>
        <v>0</v>
      </c>
      <c r="V2505" s="38">
        <f t="shared" si="275"/>
        <v>0</v>
      </c>
      <c r="W2505" s="38">
        <f t="shared" si="275"/>
        <v>0</v>
      </c>
      <c r="X2505" s="38">
        <f t="shared" si="276"/>
        <v>0</v>
      </c>
      <c r="Y2505" s="38">
        <f t="shared" si="276"/>
        <v>0</v>
      </c>
      <c r="Z2505" s="38">
        <f t="shared" si="276"/>
        <v>0</v>
      </c>
      <c r="AA2505" s="38">
        <f t="shared" si="273"/>
        <v>0</v>
      </c>
      <c r="AB2505" s="38">
        <f t="shared" si="277"/>
        <v>0</v>
      </c>
      <c r="AC2505" s="38">
        <f t="shared" si="278"/>
        <v>0</v>
      </c>
      <c r="AD2505" s="38" t="str">
        <f t="shared" si="279"/>
        <v>000000000000</v>
      </c>
      <c r="AE2505" s="38"/>
      <c r="AF2505" s="38"/>
      <c r="AG2505" s="38"/>
      <c r="AH2505" s="38"/>
      <c r="AI2505" s="38"/>
      <c r="AJ2505" s="38"/>
      <c r="AK2505" s="38"/>
      <c r="AL2505" s="38"/>
      <c r="AM2505" s="38"/>
      <c r="AN2505" s="38"/>
      <c r="AO2505" s="38"/>
      <c r="AP2505" s="38"/>
      <c r="AQ2505" s="38"/>
      <c r="AR2505" s="38"/>
    </row>
    <row r="2506" spans="1:44">
      <c r="A2506" s="36" t="str">
        <f>IF('DATA ACCURATE'!A2509&lt;&gt;"",'DATA ACCURATE'!A2509,"")</f>
        <v/>
      </c>
      <c r="B2506" s="36" t="str">
        <f>IF('DATA ACCURATE'!D2509&lt;&gt;"",'DATA ACCURATE'!D2509,"")</f>
        <v/>
      </c>
      <c r="C2506" s="38" t="str">
        <f>IF($AD2506="000000000000","",INDEX(DATABASE!$W$12:$W$71,MATCH($AD2506,DATABASE!$V$12:$V$71,0)))</f>
        <v/>
      </c>
      <c r="D2506" s="38" t="str">
        <f>IF(C2506="","",IF(E2506="",INDEX(DATABASE!$AF$13:$AF$62,MATCH($C2506,DATABASE!$AC$13:$AC$62,0)),IF(E2506="2x D11",INDEX(DATABASE!$AF$13:$AF$62,MATCH($C2506,DATABASE!$AC$13:$AC$62,0))+2*DATABASE!$AF$62,IF(E2506="3x D11",INDEX(DATABASE!$AF$13:$AF$62,MATCH($C2506,DATABASE!$AC$13:$AC$62,0))+3*DATABASE!$AF$62,""))))</f>
        <v/>
      </c>
      <c r="E2506" s="38" t="str">
        <f>IF(AND($K2506="Y",$G2506&lt;&gt;"UNYIL",$F2506&lt;DATABASE!$O$8),"2x D11",IF(AND($K2506="Y",$G2506&lt;&gt;"UNYIL",$F2506&gt;=DATABASE!$O$8),"3x D11",""))</f>
        <v/>
      </c>
      <c r="F2506" s="36" t="str">
        <f>IF('DATA ACCURATE'!N2509&lt;&gt;"",'DATA ACCURATE'!N2509,"")</f>
        <v/>
      </c>
      <c r="G2506" s="38" t="str">
        <f>IF(F2506="","",IF(F2506&lt;=DATABASE!$I$8,"UNYIL",IF(F2506&lt;=DATABASE!$J$8,"KECIL",IF(F2506&lt;DATABASE!$K$8,"TANGGUNG",IF(F2506&gt;=DATABASE!$K$8,"BESAR","")))))</f>
        <v/>
      </c>
      <c r="H2506" s="16" t="str">
        <f>IF('DATA ACCURATE'!J2509&lt;&gt;"",'DATA ACCURATE'!J2509,"")</f>
        <v/>
      </c>
      <c r="I2506" s="35" t="str">
        <f>IF(B2506&lt;&gt;"",IFERROR(VLOOKUP(B2506,'DATA TIMBANGAN'!G:M,7,FALSE),VLOOKUP(B2506,'DATA TIMBANGAN'!G:M,7)),"")</f>
        <v/>
      </c>
      <c r="J2506" s="25" t="str">
        <f>IF(H2506&lt;&gt;"",IFERROR(INDEX(DATABASE!$Z$19:$Z$38,MATCH(DATEVALUE(H2506),DATABASE!$AA$19:$AA$38,0)),INDEX(DATABASE!$Z$12:$Z$18,MATCH(WEEKDAY(H2506,2),DATABASE!$AA$12:$AA$18,0))),"")</f>
        <v/>
      </c>
      <c r="K2506" s="25" t="str">
        <f>IF('DATA ACCURATE'!V2509&lt;&gt;"",'DATA ACCURATE'!V2509,"")</f>
        <v/>
      </c>
      <c r="L2506" s="80" t="str">
        <f>IF($H2506="","",IF(OR($J2506="LIBUR",AND($L2505="LIBUR",$O2505=$O2506)),"LIBUR",IF(AND(OR($L2505="LUAR JAM KERJA 1",$L2505="LUAR JAM KERJA 2"),OR(OR(AND($H2505=$H2506,AND(OR($I2506&gt;DATABASE!$J$3,$I2506&lt;DATABASE!$J$6),((DATEVALUE($H2506)+$I2506)-(DATEVALUE($H2505)+$I2505))&lt;DATABASE!$J$6)),AND($H2505=$H2506,$O2505=$O2506,OR($I2506&gt;DATABASE!$J$6,$I2506&lt;DATABASE!$J$3))),AND(($H2506-$H2505)=1,OR($I2506&lt;DATABASE!$I$6,((DATEVALUE($H2506)+$I2506)-(DATEVALUE($H2505)+$I2505))&lt;DATABASE!$J$6))),$A2506=$A2505),"LUAR JAM KERJA 2",IF(AND(OR(WEEKDAY($H2506,2)=1,WEEKDAY($H2506,2)=2,WEEKDAY($H2506,2)=3,WEEKDAY($H2506,2)=4,WEEKDAY($H2506,2)=5),$I2506&lt;=DATABASE!$J$3,$I2506&gt;=DATABASE!$I$3),"JAM KERJA",IF(AND(WEEKDAY($H2506,2)=6,$I2506&lt;=DATABASE!$J$4,$I2506&gt;=DATABASE!$I$4),"JAM KERJA","LUAR JAM KERJA 1")))))</f>
        <v/>
      </c>
      <c r="M2506" s="36" t="str">
        <f>IF('DATA ACCURATE'!T2509&lt;&gt;"",IF('DATA ACCURATE'!T2509&gt;100,'DATA ACCURATE'!T2509/10,'DATA ACCURATE'!T2509),"")</f>
        <v/>
      </c>
      <c r="N2506" s="38" t="str">
        <f>IF(M2506="","",IF(M2506&lt;=DATABASE!$I$9,"LOKAL",IF(M2506&lt;DATABASE!$J$9,"LUAR KOTA 1",IF($M2506&gt;=DATABASE!$J$9,"LUAR KOTA 2",""))))</f>
        <v/>
      </c>
      <c r="O2506" s="38" t="str">
        <f>IF('DATA ACCURATE'!L2509&lt;&gt;"",'DATA ACCURATE'!L2509,"")</f>
        <v/>
      </c>
      <c r="P2506" s="38"/>
      <c r="Q2506" s="38">
        <f t="shared" si="274"/>
        <v>0</v>
      </c>
      <c r="R2506" s="38">
        <f t="shared" si="274"/>
        <v>0</v>
      </c>
      <c r="S2506" s="38">
        <f t="shared" si="274"/>
        <v>0</v>
      </c>
      <c r="T2506" s="38">
        <f t="shared" si="272"/>
        <v>0</v>
      </c>
      <c r="U2506" s="38">
        <f t="shared" si="275"/>
        <v>0</v>
      </c>
      <c r="V2506" s="38">
        <f t="shared" si="275"/>
        <v>0</v>
      </c>
      <c r="W2506" s="38">
        <f t="shared" si="275"/>
        <v>0</v>
      </c>
      <c r="X2506" s="38">
        <f t="shared" si="276"/>
        <v>0</v>
      </c>
      <c r="Y2506" s="38">
        <f t="shared" si="276"/>
        <v>0</v>
      </c>
      <c r="Z2506" s="38">
        <f t="shared" si="276"/>
        <v>0</v>
      </c>
      <c r="AA2506" s="38">
        <f t="shared" si="273"/>
        <v>0</v>
      </c>
      <c r="AB2506" s="38">
        <f t="shared" si="277"/>
        <v>0</v>
      </c>
      <c r="AC2506" s="38">
        <f t="shared" si="278"/>
        <v>0</v>
      </c>
      <c r="AD2506" s="38" t="str">
        <f t="shared" si="279"/>
        <v>000000000000</v>
      </c>
      <c r="AE2506" s="38"/>
      <c r="AF2506" s="38"/>
      <c r="AG2506" s="38"/>
      <c r="AH2506" s="38"/>
      <c r="AI2506" s="38"/>
      <c r="AJ2506" s="38"/>
      <c r="AK2506" s="38"/>
      <c r="AL2506" s="38"/>
      <c r="AM2506" s="38"/>
      <c r="AN2506" s="38"/>
      <c r="AO2506" s="38"/>
      <c r="AP2506" s="38"/>
      <c r="AQ2506" s="38"/>
      <c r="AR2506" s="38"/>
    </row>
    <row r="2507" spans="1:44">
      <c r="A2507" s="36" t="str">
        <f>IF('DATA ACCURATE'!A2510&lt;&gt;"",'DATA ACCURATE'!A2510,"")</f>
        <v/>
      </c>
      <c r="B2507" s="36" t="str">
        <f>IF('DATA ACCURATE'!D2510&lt;&gt;"",'DATA ACCURATE'!D2510,"")</f>
        <v/>
      </c>
      <c r="C2507" s="38" t="str">
        <f>IF($AD2507="000000000000","",INDEX(DATABASE!$W$12:$W$71,MATCH($AD2507,DATABASE!$V$12:$V$71,0)))</f>
        <v/>
      </c>
      <c r="D2507" s="38" t="str">
        <f>IF(C2507="","",IF(E2507="",INDEX(DATABASE!$AF$13:$AF$62,MATCH($C2507,DATABASE!$AC$13:$AC$62,0)),IF(E2507="2x D11",INDEX(DATABASE!$AF$13:$AF$62,MATCH($C2507,DATABASE!$AC$13:$AC$62,0))+2*DATABASE!$AF$62,IF(E2507="3x D11",INDEX(DATABASE!$AF$13:$AF$62,MATCH($C2507,DATABASE!$AC$13:$AC$62,0))+3*DATABASE!$AF$62,""))))</f>
        <v/>
      </c>
      <c r="E2507" s="38" t="str">
        <f>IF(AND($K2507="Y",$G2507&lt;&gt;"UNYIL",$F2507&lt;DATABASE!$O$8),"2x D11",IF(AND($K2507="Y",$G2507&lt;&gt;"UNYIL",$F2507&gt;=DATABASE!$O$8),"3x D11",""))</f>
        <v/>
      </c>
      <c r="F2507" s="36" t="str">
        <f>IF('DATA ACCURATE'!N2510&lt;&gt;"",'DATA ACCURATE'!N2510,"")</f>
        <v/>
      </c>
      <c r="G2507" s="38" t="str">
        <f>IF(F2507="","",IF(F2507&lt;=DATABASE!$I$8,"UNYIL",IF(F2507&lt;=DATABASE!$J$8,"KECIL",IF(F2507&lt;DATABASE!$K$8,"TANGGUNG",IF(F2507&gt;=DATABASE!$K$8,"BESAR","")))))</f>
        <v/>
      </c>
      <c r="H2507" s="16" t="str">
        <f>IF('DATA ACCURATE'!J2510&lt;&gt;"",'DATA ACCURATE'!J2510,"")</f>
        <v/>
      </c>
      <c r="I2507" s="35" t="str">
        <f>IF(B2507&lt;&gt;"",IFERROR(VLOOKUP(B2507,'DATA TIMBANGAN'!G:M,7,FALSE),VLOOKUP(B2507,'DATA TIMBANGAN'!G:M,7)),"")</f>
        <v/>
      </c>
      <c r="J2507" s="25" t="str">
        <f>IF(H2507&lt;&gt;"",IFERROR(INDEX(DATABASE!$Z$19:$Z$38,MATCH(DATEVALUE(H2507),DATABASE!$AA$19:$AA$38,0)),INDEX(DATABASE!$Z$12:$Z$18,MATCH(WEEKDAY(H2507,2),DATABASE!$AA$12:$AA$18,0))),"")</f>
        <v/>
      </c>
      <c r="K2507" s="25" t="str">
        <f>IF('DATA ACCURATE'!V2510&lt;&gt;"",'DATA ACCURATE'!V2510,"")</f>
        <v/>
      </c>
      <c r="L2507" s="80" t="str">
        <f>IF($H2507="","",IF(OR($J2507="LIBUR",AND($L2506="LIBUR",$O2506=$O2507)),"LIBUR",IF(AND(OR($L2506="LUAR JAM KERJA 1",$L2506="LUAR JAM KERJA 2"),OR(OR(AND($H2506=$H2507,AND(OR($I2507&gt;DATABASE!$J$3,$I2507&lt;DATABASE!$J$6),((DATEVALUE($H2507)+$I2507)-(DATEVALUE($H2506)+$I2506))&lt;DATABASE!$J$6)),AND($H2506=$H2507,$O2506=$O2507,OR($I2507&gt;DATABASE!$J$6,$I2507&lt;DATABASE!$J$3))),AND(($H2507-$H2506)=1,OR($I2507&lt;DATABASE!$I$6,((DATEVALUE($H2507)+$I2507)-(DATEVALUE($H2506)+$I2506))&lt;DATABASE!$J$6))),$A2507=$A2506),"LUAR JAM KERJA 2",IF(AND(OR(WEEKDAY($H2507,2)=1,WEEKDAY($H2507,2)=2,WEEKDAY($H2507,2)=3,WEEKDAY($H2507,2)=4,WEEKDAY($H2507,2)=5),$I2507&lt;=DATABASE!$J$3,$I2507&gt;=DATABASE!$I$3),"JAM KERJA",IF(AND(WEEKDAY($H2507,2)=6,$I2507&lt;=DATABASE!$J$4,$I2507&gt;=DATABASE!$I$4),"JAM KERJA","LUAR JAM KERJA 1")))))</f>
        <v/>
      </c>
      <c r="M2507" s="36" t="str">
        <f>IF('DATA ACCURATE'!T2510&lt;&gt;"",IF('DATA ACCURATE'!T2510&gt;100,'DATA ACCURATE'!T2510/10,'DATA ACCURATE'!T2510),"")</f>
        <v/>
      </c>
      <c r="N2507" s="38" t="str">
        <f>IF(M2507="","",IF(M2507&lt;=DATABASE!$I$9,"LOKAL",IF(M2507&lt;DATABASE!$J$9,"LUAR KOTA 1",IF($M2507&gt;=DATABASE!$J$9,"LUAR KOTA 2",""))))</f>
        <v/>
      </c>
      <c r="O2507" s="38" t="str">
        <f>IF('DATA ACCURATE'!L2510&lt;&gt;"",'DATA ACCURATE'!L2510,"")</f>
        <v/>
      </c>
      <c r="P2507" s="38"/>
      <c r="Q2507" s="38">
        <f t="shared" si="274"/>
        <v>0</v>
      </c>
      <c r="R2507" s="38">
        <f t="shared" si="274"/>
        <v>0</v>
      </c>
      <c r="S2507" s="38">
        <f t="shared" si="274"/>
        <v>0</v>
      </c>
      <c r="T2507" s="38">
        <f t="shared" si="272"/>
        <v>0</v>
      </c>
      <c r="U2507" s="38">
        <f t="shared" si="275"/>
        <v>0</v>
      </c>
      <c r="V2507" s="38">
        <f t="shared" si="275"/>
        <v>0</v>
      </c>
      <c r="W2507" s="38">
        <f t="shared" si="275"/>
        <v>0</v>
      </c>
      <c r="X2507" s="38">
        <f t="shared" si="276"/>
        <v>0</v>
      </c>
      <c r="Y2507" s="38">
        <f t="shared" si="276"/>
        <v>0</v>
      </c>
      <c r="Z2507" s="38">
        <f t="shared" si="276"/>
        <v>0</v>
      </c>
      <c r="AA2507" s="38">
        <f t="shared" si="273"/>
        <v>0</v>
      </c>
      <c r="AB2507" s="38">
        <f t="shared" si="277"/>
        <v>0</v>
      </c>
      <c r="AC2507" s="38">
        <f t="shared" si="278"/>
        <v>0</v>
      </c>
      <c r="AD2507" s="38" t="str">
        <f t="shared" si="279"/>
        <v>000000000000</v>
      </c>
      <c r="AE2507" s="38"/>
      <c r="AF2507" s="38"/>
      <c r="AG2507" s="38"/>
      <c r="AH2507" s="38"/>
      <c r="AI2507" s="38"/>
      <c r="AJ2507" s="38"/>
      <c r="AK2507" s="38"/>
      <c r="AL2507" s="38"/>
      <c r="AM2507" s="38"/>
      <c r="AN2507" s="38"/>
      <c r="AO2507" s="38"/>
      <c r="AP2507" s="38"/>
      <c r="AQ2507" s="38"/>
      <c r="AR2507" s="38"/>
    </row>
    <row r="2508" spans="1:44">
      <c r="A2508" s="36" t="str">
        <f>IF('DATA ACCURATE'!A2511&lt;&gt;"",'DATA ACCURATE'!A2511,"")</f>
        <v/>
      </c>
      <c r="B2508" s="36" t="str">
        <f>IF('DATA ACCURATE'!D2511&lt;&gt;"",'DATA ACCURATE'!D2511,"")</f>
        <v/>
      </c>
      <c r="C2508" s="38" t="str">
        <f>IF($AD2508="000000000000","",INDEX(DATABASE!$W$12:$W$71,MATCH($AD2508,DATABASE!$V$12:$V$71,0)))</f>
        <v/>
      </c>
      <c r="D2508" s="38" t="str">
        <f>IF(C2508="","",IF(E2508="",INDEX(DATABASE!$AF$13:$AF$62,MATCH($C2508,DATABASE!$AC$13:$AC$62,0)),IF(E2508="2x D11",INDEX(DATABASE!$AF$13:$AF$62,MATCH($C2508,DATABASE!$AC$13:$AC$62,0))+2*DATABASE!$AF$62,IF(E2508="3x D11",INDEX(DATABASE!$AF$13:$AF$62,MATCH($C2508,DATABASE!$AC$13:$AC$62,0))+3*DATABASE!$AF$62,""))))</f>
        <v/>
      </c>
      <c r="E2508" s="38" t="str">
        <f>IF(AND($K2508="Y",$G2508&lt;&gt;"UNYIL",$F2508&lt;DATABASE!$O$8),"2x D11",IF(AND($K2508="Y",$G2508&lt;&gt;"UNYIL",$F2508&gt;=DATABASE!$O$8),"3x D11",""))</f>
        <v/>
      </c>
      <c r="F2508" s="36" t="str">
        <f>IF('DATA ACCURATE'!N2511&lt;&gt;"",'DATA ACCURATE'!N2511,"")</f>
        <v/>
      </c>
      <c r="G2508" s="38" t="str">
        <f>IF(F2508="","",IF(F2508&lt;=DATABASE!$I$8,"UNYIL",IF(F2508&lt;=DATABASE!$J$8,"KECIL",IF(F2508&lt;DATABASE!$K$8,"TANGGUNG",IF(F2508&gt;=DATABASE!$K$8,"BESAR","")))))</f>
        <v/>
      </c>
      <c r="H2508" s="16" t="str">
        <f>IF('DATA ACCURATE'!J2511&lt;&gt;"",'DATA ACCURATE'!J2511,"")</f>
        <v/>
      </c>
      <c r="I2508" s="35" t="str">
        <f>IF(B2508&lt;&gt;"",IFERROR(VLOOKUP(B2508,'DATA TIMBANGAN'!G:M,7,FALSE),VLOOKUP(B2508,'DATA TIMBANGAN'!G:M,7)),"")</f>
        <v/>
      </c>
      <c r="J2508" s="25" t="str">
        <f>IF(H2508&lt;&gt;"",IFERROR(INDEX(DATABASE!$Z$19:$Z$38,MATCH(DATEVALUE(H2508),DATABASE!$AA$19:$AA$38,0)),INDEX(DATABASE!$Z$12:$Z$18,MATCH(WEEKDAY(H2508,2),DATABASE!$AA$12:$AA$18,0))),"")</f>
        <v/>
      </c>
      <c r="K2508" s="25" t="str">
        <f>IF('DATA ACCURATE'!V2511&lt;&gt;"",'DATA ACCURATE'!V2511,"")</f>
        <v/>
      </c>
      <c r="L2508" s="80" t="str">
        <f>IF($H2508="","",IF(OR($J2508="LIBUR",AND($L2507="LIBUR",$O2507=$O2508)),"LIBUR",IF(AND(OR($L2507="LUAR JAM KERJA 1",$L2507="LUAR JAM KERJA 2"),OR(OR(AND($H2507=$H2508,AND(OR($I2508&gt;DATABASE!$J$3,$I2508&lt;DATABASE!$J$6),((DATEVALUE($H2508)+$I2508)-(DATEVALUE($H2507)+$I2507))&lt;DATABASE!$J$6)),AND($H2507=$H2508,$O2507=$O2508,OR($I2508&gt;DATABASE!$J$6,$I2508&lt;DATABASE!$J$3))),AND(($H2508-$H2507)=1,OR($I2508&lt;DATABASE!$I$6,((DATEVALUE($H2508)+$I2508)-(DATEVALUE($H2507)+$I2507))&lt;DATABASE!$J$6))),$A2508=$A2507),"LUAR JAM KERJA 2",IF(AND(OR(WEEKDAY($H2508,2)=1,WEEKDAY($H2508,2)=2,WEEKDAY($H2508,2)=3,WEEKDAY($H2508,2)=4,WEEKDAY($H2508,2)=5),$I2508&lt;=DATABASE!$J$3,$I2508&gt;=DATABASE!$I$3),"JAM KERJA",IF(AND(WEEKDAY($H2508,2)=6,$I2508&lt;=DATABASE!$J$4,$I2508&gt;=DATABASE!$I$4),"JAM KERJA","LUAR JAM KERJA 1")))))</f>
        <v/>
      </c>
      <c r="M2508" s="36" t="str">
        <f>IF('DATA ACCURATE'!T2511&lt;&gt;"",IF('DATA ACCURATE'!T2511&gt;100,'DATA ACCURATE'!T2511/10,'DATA ACCURATE'!T2511),"")</f>
        <v/>
      </c>
      <c r="N2508" s="38" t="str">
        <f>IF(M2508="","",IF(M2508&lt;=DATABASE!$I$9,"LOKAL",IF(M2508&lt;DATABASE!$J$9,"LUAR KOTA 1",IF($M2508&gt;=DATABASE!$J$9,"LUAR KOTA 2",""))))</f>
        <v/>
      </c>
      <c r="O2508" s="38" t="str">
        <f>IF('DATA ACCURATE'!L2511&lt;&gt;"",'DATA ACCURATE'!L2511,"")</f>
        <v/>
      </c>
      <c r="P2508" s="38"/>
      <c r="Q2508" s="38">
        <f t="shared" si="274"/>
        <v>0</v>
      </c>
      <c r="R2508" s="38">
        <f t="shared" si="274"/>
        <v>0</v>
      </c>
      <c r="S2508" s="38">
        <f t="shared" si="274"/>
        <v>0</v>
      </c>
      <c r="T2508" s="38">
        <f t="shared" si="272"/>
        <v>0</v>
      </c>
      <c r="U2508" s="38">
        <f t="shared" si="275"/>
        <v>0</v>
      </c>
      <c r="V2508" s="38">
        <f t="shared" si="275"/>
        <v>0</v>
      </c>
      <c r="W2508" s="38">
        <f t="shared" si="275"/>
        <v>0</v>
      </c>
      <c r="X2508" s="38">
        <f t="shared" si="276"/>
        <v>0</v>
      </c>
      <c r="Y2508" s="38">
        <f t="shared" si="276"/>
        <v>0</v>
      </c>
      <c r="Z2508" s="38">
        <f t="shared" si="276"/>
        <v>0</v>
      </c>
      <c r="AA2508" s="38">
        <f t="shared" si="273"/>
        <v>0</v>
      </c>
      <c r="AB2508" s="38">
        <f t="shared" si="277"/>
        <v>0</v>
      </c>
      <c r="AC2508" s="38">
        <f t="shared" si="278"/>
        <v>0</v>
      </c>
      <c r="AD2508" s="38" t="str">
        <f t="shared" si="279"/>
        <v>000000000000</v>
      </c>
      <c r="AE2508" s="38"/>
      <c r="AF2508" s="38"/>
      <c r="AG2508" s="38"/>
      <c r="AH2508" s="38"/>
      <c r="AI2508" s="38"/>
      <c r="AJ2508" s="38"/>
      <c r="AK2508" s="38"/>
      <c r="AL2508" s="38"/>
      <c r="AM2508" s="38"/>
      <c r="AN2508" s="38"/>
      <c r="AO2508" s="38"/>
      <c r="AP2508" s="38"/>
      <c r="AQ2508" s="38"/>
      <c r="AR2508" s="38"/>
    </row>
    <row r="2509" spans="1:44">
      <c r="A2509" s="36" t="str">
        <f>IF('DATA ACCURATE'!A2512&lt;&gt;"",'DATA ACCURATE'!A2512,"")</f>
        <v/>
      </c>
      <c r="B2509" s="36" t="str">
        <f>IF('DATA ACCURATE'!D2512&lt;&gt;"",'DATA ACCURATE'!D2512,"")</f>
        <v/>
      </c>
      <c r="C2509" s="38" t="str">
        <f>IF($AD2509="000000000000","",INDEX(DATABASE!$W$12:$W$71,MATCH($AD2509,DATABASE!$V$12:$V$71,0)))</f>
        <v/>
      </c>
      <c r="D2509" s="38" t="str">
        <f>IF(C2509="","",IF(E2509="",INDEX(DATABASE!$AF$13:$AF$62,MATCH($C2509,DATABASE!$AC$13:$AC$62,0)),IF(E2509="2x D11",INDEX(DATABASE!$AF$13:$AF$62,MATCH($C2509,DATABASE!$AC$13:$AC$62,0))+2*DATABASE!$AF$62,IF(E2509="3x D11",INDEX(DATABASE!$AF$13:$AF$62,MATCH($C2509,DATABASE!$AC$13:$AC$62,0))+3*DATABASE!$AF$62,""))))</f>
        <v/>
      </c>
      <c r="E2509" s="38" t="str">
        <f>IF(AND($K2509="Y",$G2509&lt;&gt;"UNYIL",$F2509&lt;DATABASE!$O$8),"2x D11",IF(AND($K2509="Y",$G2509&lt;&gt;"UNYIL",$F2509&gt;=DATABASE!$O$8),"3x D11",""))</f>
        <v/>
      </c>
      <c r="F2509" s="36" t="str">
        <f>IF('DATA ACCURATE'!N2512&lt;&gt;"",'DATA ACCURATE'!N2512,"")</f>
        <v/>
      </c>
      <c r="G2509" s="38" t="str">
        <f>IF(F2509="","",IF(F2509&lt;=DATABASE!$I$8,"UNYIL",IF(F2509&lt;=DATABASE!$J$8,"KECIL",IF(F2509&lt;DATABASE!$K$8,"TANGGUNG",IF(F2509&gt;=DATABASE!$K$8,"BESAR","")))))</f>
        <v/>
      </c>
      <c r="H2509" s="16" t="str">
        <f>IF('DATA ACCURATE'!J2512&lt;&gt;"",'DATA ACCURATE'!J2512,"")</f>
        <v/>
      </c>
      <c r="I2509" s="35" t="str">
        <f>IF(B2509&lt;&gt;"",IFERROR(VLOOKUP(B2509,'DATA TIMBANGAN'!G:M,7,FALSE),VLOOKUP(B2509,'DATA TIMBANGAN'!G:M,7)),"")</f>
        <v/>
      </c>
      <c r="J2509" s="25" t="str">
        <f>IF(H2509&lt;&gt;"",IFERROR(INDEX(DATABASE!$Z$19:$Z$38,MATCH(DATEVALUE(H2509),DATABASE!$AA$19:$AA$38,0)),INDEX(DATABASE!$Z$12:$Z$18,MATCH(WEEKDAY(H2509,2),DATABASE!$AA$12:$AA$18,0))),"")</f>
        <v/>
      </c>
      <c r="K2509" s="25" t="str">
        <f>IF('DATA ACCURATE'!V2512&lt;&gt;"",'DATA ACCURATE'!V2512,"")</f>
        <v/>
      </c>
      <c r="L2509" s="80" t="str">
        <f>IF($H2509="","",IF(OR($J2509="LIBUR",AND($L2508="LIBUR",$O2508=$O2509)),"LIBUR",IF(AND(OR($L2508="LUAR JAM KERJA 1",$L2508="LUAR JAM KERJA 2"),OR(OR(AND($H2508=$H2509,AND(OR($I2509&gt;DATABASE!$J$3,$I2509&lt;DATABASE!$J$6),((DATEVALUE($H2509)+$I2509)-(DATEVALUE($H2508)+$I2508))&lt;DATABASE!$J$6)),AND($H2508=$H2509,$O2508=$O2509,OR($I2509&gt;DATABASE!$J$6,$I2509&lt;DATABASE!$J$3))),AND(($H2509-$H2508)=1,OR($I2509&lt;DATABASE!$I$6,((DATEVALUE($H2509)+$I2509)-(DATEVALUE($H2508)+$I2508))&lt;DATABASE!$J$6))),$A2509=$A2508),"LUAR JAM KERJA 2",IF(AND(OR(WEEKDAY($H2509,2)=1,WEEKDAY($H2509,2)=2,WEEKDAY($H2509,2)=3,WEEKDAY($H2509,2)=4,WEEKDAY($H2509,2)=5),$I2509&lt;=DATABASE!$J$3,$I2509&gt;=DATABASE!$I$3),"JAM KERJA",IF(AND(WEEKDAY($H2509,2)=6,$I2509&lt;=DATABASE!$J$4,$I2509&gt;=DATABASE!$I$4),"JAM KERJA","LUAR JAM KERJA 1")))))</f>
        <v/>
      </c>
      <c r="M2509" s="36" t="str">
        <f>IF('DATA ACCURATE'!T2512&lt;&gt;"",IF('DATA ACCURATE'!T2512&gt;100,'DATA ACCURATE'!T2512/10,'DATA ACCURATE'!T2512),"")</f>
        <v/>
      </c>
      <c r="N2509" s="38" t="str">
        <f>IF(M2509="","",IF(M2509&lt;=DATABASE!$I$9,"LOKAL",IF(M2509&lt;DATABASE!$J$9,"LUAR KOTA 1",IF($M2509&gt;=DATABASE!$J$9,"LUAR KOTA 2",""))))</f>
        <v/>
      </c>
      <c r="O2509" s="38" t="str">
        <f>IF('DATA ACCURATE'!L2512&lt;&gt;"",'DATA ACCURATE'!L2512,"")</f>
        <v/>
      </c>
      <c r="P2509" s="38"/>
      <c r="Q2509" s="38">
        <f t="shared" si="274"/>
        <v>0</v>
      </c>
      <c r="R2509" s="38">
        <f t="shared" si="274"/>
        <v>0</v>
      </c>
      <c r="S2509" s="38">
        <f t="shared" si="274"/>
        <v>0</v>
      </c>
      <c r="T2509" s="38">
        <f t="shared" si="272"/>
        <v>0</v>
      </c>
      <c r="U2509" s="38">
        <f t="shared" si="275"/>
        <v>0</v>
      </c>
      <c r="V2509" s="38">
        <f t="shared" si="275"/>
        <v>0</v>
      </c>
      <c r="W2509" s="38">
        <f t="shared" si="275"/>
        <v>0</v>
      </c>
      <c r="X2509" s="38">
        <f t="shared" si="276"/>
        <v>0</v>
      </c>
      <c r="Y2509" s="38">
        <f t="shared" si="276"/>
        <v>0</v>
      </c>
      <c r="Z2509" s="38">
        <f t="shared" si="276"/>
        <v>0</v>
      </c>
      <c r="AA2509" s="38">
        <f t="shared" si="273"/>
        <v>0</v>
      </c>
      <c r="AB2509" s="38">
        <f t="shared" si="277"/>
        <v>0</v>
      </c>
      <c r="AC2509" s="38">
        <f t="shared" si="278"/>
        <v>0</v>
      </c>
      <c r="AD2509" s="38" t="str">
        <f t="shared" si="279"/>
        <v>000000000000</v>
      </c>
      <c r="AE2509" s="38"/>
      <c r="AF2509" s="38"/>
      <c r="AG2509" s="38"/>
      <c r="AH2509" s="38"/>
      <c r="AI2509" s="38"/>
      <c r="AJ2509" s="38"/>
      <c r="AK2509" s="38"/>
      <c r="AL2509" s="38"/>
      <c r="AM2509" s="38"/>
      <c r="AN2509" s="38"/>
      <c r="AO2509" s="38"/>
      <c r="AP2509" s="38"/>
      <c r="AQ2509" s="38"/>
      <c r="AR2509" s="38"/>
    </row>
    <row r="2510" spans="1:44">
      <c r="A2510" s="36" t="str">
        <f>IF('DATA ACCURATE'!A2513&lt;&gt;"",'DATA ACCURATE'!A2513,"")</f>
        <v/>
      </c>
      <c r="B2510" s="36" t="str">
        <f>IF('DATA ACCURATE'!D2513&lt;&gt;"",'DATA ACCURATE'!D2513,"")</f>
        <v/>
      </c>
      <c r="C2510" s="38" t="str">
        <f>IF($AD2510="000000000000","",INDEX(DATABASE!$W$12:$W$71,MATCH($AD2510,DATABASE!$V$12:$V$71,0)))</f>
        <v/>
      </c>
      <c r="D2510" s="38" t="str">
        <f>IF(C2510="","",IF(E2510="",INDEX(DATABASE!$AF$13:$AF$62,MATCH($C2510,DATABASE!$AC$13:$AC$62,0)),IF(E2510="2x D11",INDEX(DATABASE!$AF$13:$AF$62,MATCH($C2510,DATABASE!$AC$13:$AC$62,0))+2*DATABASE!$AF$62,IF(E2510="3x D11",INDEX(DATABASE!$AF$13:$AF$62,MATCH($C2510,DATABASE!$AC$13:$AC$62,0))+3*DATABASE!$AF$62,""))))</f>
        <v/>
      </c>
      <c r="E2510" s="38" t="str">
        <f>IF(AND($K2510="Y",$G2510&lt;&gt;"UNYIL",$F2510&lt;DATABASE!$O$8),"2x D11",IF(AND($K2510="Y",$G2510&lt;&gt;"UNYIL",$F2510&gt;=DATABASE!$O$8),"3x D11",""))</f>
        <v/>
      </c>
      <c r="F2510" s="36" t="str">
        <f>IF('DATA ACCURATE'!N2513&lt;&gt;"",'DATA ACCURATE'!N2513,"")</f>
        <v/>
      </c>
      <c r="G2510" s="38" t="str">
        <f>IF(F2510="","",IF(F2510&lt;=DATABASE!$I$8,"UNYIL",IF(F2510&lt;=DATABASE!$J$8,"KECIL",IF(F2510&lt;DATABASE!$K$8,"TANGGUNG",IF(F2510&gt;=DATABASE!$K$8,"BESAR","")))))</f>
        <v/>
      </c>
      <c r="H2510" s="16" t="str">
        <f>IF('DATA ACCURATE'!J2513&lt;&gt;"",'DATA ACCURATE'!J2513,"")</f>
        <v/>
      </c>
      <c r="I2510" s="35" t="str">
        <f>IF(B2510&lt;&gt;"",IFERROR(VLOOKUP(B2510,'DATA TIMBANGAN'!G:M,7,FALSE),VLOOKUP(B2510,'DATA TIMBANGAN'!G:M,7)),"")</f>
        <v/>
      </c>
      <c r="J2510" s="25" t="str">
        <f>IF(H2510&lt;&gt;"",IFERROR(INDEX(DATABASE!$Z$19:$Z$38,MATCH(DATEVALUE(H2510),DATABASE!$AA$19:$AA$38,0)),INDEX(DATABASE!$Z$12:$Z$18,MATCH(WEEKDAY(H2510,2),DATABASE!$AA$12:$AA$18,0))),"")</f>
        <v/>
      </c>
      <c r="K2510" s="25" t="str">
        <f>IF('DATA ACCURATE'!V2513&lt;&gt;"",'DATA ACCURATE'!V2513,"")</f>
        <v/>
      </c>
      <c r="L2510" s="80" t="str">
        <f>IF($H2510="","",IF(OR($J2510="LIBUR",AND($L2509="LIBUR",$O2509=$O2510)),"LIBUR",IF(AND(OR($L2509="LUAR JAM KERJA 1",$L2509="LUAR JAM KERJA 2"),OR(OR(AND($H2509=$H2510,AND(OR($I2510&gt;DATABASE!$J$3,$I2510&lt;DATABASE!$J$6),((DATEVALUE($H2510)+$I2510)-(DATEVALUE($H2509)+$I2509))&lt;DATABASE!$J$6)),AND($H2509=$H2510,$O2509=$O2510,OR($I2510&gt;DATABASE!$J$6,$I2510&lt;DATABASE!$J$3))),AND(($H2510-$H2509)=1,OR($I2510&lt;DATABASE!$I$6,((DATEVALUE($H2510)+$I2510)-(DATEVALUE($H2509)+$I2509))&lt;DATABASE!$J$6))),$A2510=$A2509),"LUAR JAM KERJA 2",IF(AND(OR(WEEKDAY($H2510,2)=1,WEEKDAY($H2510,2)=2,WEEKDAY($H2510,2)=3,WEEKDAY($H2510,2)=4,WEEKDAY($H2510,2)=5),$I2510&lt;=DATABASE!$J$3,$I2510&gt;=DATABASE!$I$3),"JAM KERJA",IF(AND(WEEKDAY($H2510,2)=6,$I2510&lt;=DATABASE!$J$4,$I2510&gt;=DATABASE!$I$4),"JAM KERJA","LUAR JAM KERJA 1")))))</f>
        <v/>
      </c>
      <c r="M2510" s="36" t="str">
        <f>IF('DATA ACCURATE'!T2513&lt;&gt;"",IF('DATA ACCURATE'!T2513&gt;100,'DATA ACCURATE'!T2513/10,'DATA ACCURATE'!T2513),"")</f>
        <v/>
      </c>
      <c r="N2510" s="38" t="str">
        <f>IF(M2510="","",IF(M2510&lt;=DATABASE!$I$9,"LOKAL",IF(M2510&lt;DATABASE!$J$9,"LUAR KOTA 1",IF($M2510&gt;=DATABASE!$J$9,"LUAR KOTA 2",""))))</f>
        <v/>
      </c>
      <c r="O2510" s="38" t="str">
        <f>IF('DATA ACCURATE'!L2513&lt;&gt;"",'DATA ACCURATE'!L2513,"")</f>
        <v/>
      </c>
      <c r="P2510" s="38"/>
      <c r="Q2510" s="38">
        <f t="shared" si="274"/>
        <v>0</v>
      </c>
      <c r="R2510" s="38">
        <f t="shared" si="274"/>
        <v>0</v>
      </c>
      <c r="S2510" s="38">
        <f t="shared" si="274"/>
        <v>0</v>
      </c>
      <c r="T2510" s="38">
        <f t="shared" si="272"/>
        <v>0</v>
      </c>
      <c r="U2510" s="38">
        <f t="shared" si="275"/>
        <v>0</v>
      </c>
      <c r="V2510" s="38">
        <f t="shared" si="275"/>
        <v>0</v>
      </c>
      <c r="W2510" s="38">
        <f t="shared" si="275"/>
        <v>0</v>
      </c>
      <c r="X2510" s="38">
        <f t="shared" si="276"/>
        <v>0</v>
      </c>
      <c r="Y2510" s="38">
        <f t="shared" si="276"/>
        <v>0</v>
      </c>
      <c r="Z2510" s="38">
        <f t="shared" si="276"/>
        <v>0</v>
      </c>
      <c r="AA2510" s="38">
        <f t="shared" si="273"/>
        <v>0</v>
      </c>
      <c r="AB2510" s="38">
        <f t="shared" si="277"/>
        <v>0</v>
      </c>
      <c r="AC2510" s="38">
        <f t="shared" si="278"/>
        <v>0</v>
      </c>
      <c r="AD2510" s="38" t="str">
        <f t="shared" si="279"/>
        <v>000000000000</v>
      </c>
      <c r="AE2510" s="38"/>
      <c r="AF2510" s="38"/>
      <c r="AG2510" s="38"/>
      <c r="AH2510" s="38"/>
      <c r="AI2510" s="38"/>
      <c r="AJ2510" s="38"/>
      <c r="AK2510" s="38"/>
      <c r="AL2510" s="38"/>
      <c r="AM2510" s="38"/>
      <c r="AN2510" s="38"/>
      <c r="AO2510" s="38"/>
      <c r="AP2510" s="38"/>
      <c r="AQ2510" s="38"/>
      <c r="AR2510" s="38"/>
    </row>
    <row r="2511" spans="1:44">
      <c r="A2511" s="36" t="str">
        <f>IF('DATA ACCURATE'!A2514&lt;&gt;"",'DATA ACCURATE'!A2514,"")</f>
        <v/>
      </c>
      <c r="B2511" s="36" t="str">
        <f>IF('DATA ACCURATE'!D2514&lt;&gt;"",'DATA ACCURATE'!D2514,"")</f>
        <v/>
      </c>
      <c r="C2511" s="38" t="str">
        <f>IF($AD2511="000000000000","",INDEX(DATABASE!$W$12:$W$71,MATCH($AD2511,DATABASE!$V$12:$V$71,0)))</f>
        <v/>
      </c>
      <c r="D2511" s="38" t="str">
        <f>IF(C2511="","",IF(E2511="",INDEX(DATABASE!$AF$13:$AF$62,MATCH($C2511,DATABASE!$AC$13:$AC$62,0)),IF(E2511="2x D11",INDEX(DATABASE!$AF$13:$AF$62,MATCH($C2511,DATABASE!$AC$13:$AC$62,0))+2*DATABASE!$AF$62,IF(E2511="3x D11",INDEX(DATABASE!$AF$13:$AF$62,MATCH($C2511,DATABASE!$AC$13:$AC$62,0))+3*DATABASE!$AF$62,""))))</f>
        <v/>
      </c>
      <c r="E2511" s="38" t="str">
        <f>IF(AND($K2511="Y",$G2511&lt;&gt;"UNYIL",$F2511&lt;DATABASE!$O$8),"2x D11",IF(AND($K2511="Y",$G2511&lt;&gt;"UNYIL",$F2511&gt;=DATABASE!$O$8),"3x D11",""))</f>
        <v/>
      </c>
      <c r="F2511" s="36" t="str">
        <f>IF('DATA ACCURATE'!N2514&lt;&gt;"",'DATA ACCURATE'!N2514,"")</f>
        <v/>
      </c>
      <c r="G2511" s="38" t="str">
        <f>IF(F2511="","",IF(F2511&lt;=DATABASE!$I$8,"UNYIL",IF(F2511&lt;=DATABASE!$J$8,"KECIL",IF(F2511&lt;DATABASE!$K$8,"TANGGUNG",IF(F2511&gt;=DATABASE!$K$8,"BESAR","")))))</f>
        <v/>
      </c>
      <c r="H2511" s="16" t="str">
        <f>IF('DATA ACCURATE'!J2514&lt;&gt;"",'DATA ACCURATE'!J2514,"")</f>
        <v/>
      </c>
      <c r="I2511" s="35" t="str">
        <f>IF(B2511&lt;&gt;"",IFERROR(VLOOKUP(B2511,'DATA TIMBANGAN'!G:M,7,FALSE),VLOOKUP(B2511,'DATA TIMBANGAN'!G:M,7)),"")</f>
        <v/>
      </c>
      <c r="J2511" s="25" t="str">
        <f>IF(H2511&lt;&gt;"",IFERROR(INDEX(DATABASE!$Z$19:$Z$38,MATCH(DATEVALUE(H2511),DATABASE!$AA$19:$AA$38,0)),INDEX(DATABASE!$Z$12:$Z$18,MATCH(WEEKDAY(H2511,2),DATABASE!$AA$12:$AA$18,0))),"")</f>
        <v/>
      </c>
      <c r="K2511" s="25" t="str">
        <f>IF('DATA ACCURATE'!V2514&lt;&gt;"",'DATA ACCURATE'!V2514,"")</f>
        <v/>
      </c>
      <c r="L2511" s="80" t="str">
        <f>IF($H2511="","",IF(OR($J2511="LIBUR",AND($L2510="LIBUR",$O2510=$O2511)),"LIBUR",IF(AND(OR($L2510="LUAR JAM KERJA 1",$L2510="LUAR JAM KERJA 2"),OR(OR(AND($H2510=$H2511,AND(OR($I2511&gt;DATABASE!$J$3,$I2511&lt;DATABASE!$J$6),((DATEVALUE($H2511)+$I2511)-(DATEVALUE($H2510)+$I2510))&lt;DATABASE!$J$6)),AND($H2510=$H2511,$O2510=$O2511,OR($I2511&gt;DATABASE!$J$6,$I2511&lt;DATABASE!$J$3))),AND(($H2511-$H2510)=1,OR($I2511&lt;DATABASE!$I$6,((DATEVALUE($H2511)+$I2511)-(DATEVALUE($H2510)+$I2510))&lt;DATABASE!$J$6))),$A2511=$A2510),"LUAR JAM KERJA 2",IF(AND(OR(WEEKDAY($H2511,2)=1,WEEKDAY($H2511,2)=2,WEEKDAY($H2511,2)=3,WEEKDAY($H2511,2)=4,WEEKDAY($H2511,2)=5),$I2511&lt;=DATABASE!$J$3,$I2511&gt;=DATABASE!$I$3),"JAM KERJA",IF(AND(WEEKDAY($H2511,2)=6,$I2511&lt;=DATABASE!$J$4,$I2511&gt;=DATABASE!$I$4),"JAM KERJA","LUAR JAM KERJA 1")))))</f>
        <v/>
      </c>
      <c r="M2511" s="36" t="str">
        <f>IF('DATA ACCURATE'!T2514&lt;&gt;"",IF('DATA ACCURATE'!T2514&gt;100,'DATA ACCURATE'!T2514/10,'DATA ACCURATE'!T2514),"")</f>
        <v/>
      </c>
      <c r="N2511" s="38" t="str">
        <f>IF(M2511="","",IF(M2511&lt;=DATABASE!$I$9,"LOKAL",IF(M2511&lt;DATABASE!$J$9,"LUAR KOTA 1",IF($M2511&gt;=DATABASE!$J$9,"LUAR KOTA 2",""))))</f>
        <v/>
      </c>
      <c r="O2511" s="38" t="str">
        <f>IF('DATA ACCURATE'!L2514&lt;&gt;"",'DATA ACCURATE'!L2514,"")</f>
        <v/>
      </c>
      <c r="P2511" s="38"/>
      <c r="Q2511" s="38">
        <f t="shared" si="274"/>
        <v>0</v>
      </c>
      <c r="R2511" s="38">
        <f t="shared" si="274"/>
        <v>0</v>
      </c>
      <c r="S2511" s="38">
        <f t="shared" si="274"/>
        <v>0</v>
      </c>
      <c r="T2511" s="38">
        <f t="shared" si="272"/>
        <v>0</v>
      </c>
      <c r="U2511" s="38">
        <f t="shared" si="275"/>
        <v>0</v>
      </c>
      <c r="V2511" s="38">
        <f t="shared" si="275"/>
        <v>0</v>
      </c>
      <c r="W2511" s="38">
        <f t="shared" si="275"/>
        <v>0</v>
      </c>
      <c r="X2511" s="38">
        <f t="shared" si="276"/>
        <v>0</v>
      </c>
      <c r="Y2511" s="38">
        <f t="shared" si="276"/>
        <v>0</v>
      </c>
      <c r="Z2511" s="38">
        <f t="shared" si="276"/>
        <v>0</v>
      </c>
      <c r="AA2511" s="38">
        <f t="shared" si="273"/>
        <v>0</v>
      </c>
      <c r="AB2511" s="38">
        <f t="shared" si="277"/>
        <v>0</v>
      </c>
      <c r="AC2511" s="38">
        <f t="shared" si="278"/>
        <v>0</v>
      </c>
      <c r="AD2511" s="38" t="str">
        <f t="shared" si="279"/>
        <v>000000000000</v>
      </c>
      <c r="AE2511" s="38"/>
      <c r="AF2511" s="38"/>
      <c r="AG2511" s="38"/>
      <c r="AH2511" s="38"/>
      <c r="AI2511" s="38"/>
      <c r="AJ2511" s="38"/>
      <c r="AK2511" s="38"/>
      <c r="AL2511" s="38"/>
      <c r="AM2511" s="38"/>
      <c r="AN2511" s="38"/>
      <c r="AO2511" s="38"/>
      <c r="AP2511" s="38"/>
      <c r="AQ2511" s="38"/>
      <c r="AR2511" s="38"/>
    </row>
    <row r="2512" spans="1:44">
      <c r="A2512" s="36" t="str">
        <f>IF('DATA ACCURATE'!A2515&lt;&gt;"",'DATA ACCURATE'!A2515,"")</f>
        <v/>
      </c>
      <c r="B2512" s="36" t="str">
        <f>IF('DATA ACCURATE'!D2515&lt;&gt;"",'DATA ACCURATE'!D2515,"")</f>
        <v/>
      </c>
      <c r="C2512" s="38" t="str">
        <f>IF($AD2512="000000000000","",INDEX(DATABASE!$W$12:$W$71,MATCH($AD2512,DATABASE!$V$12:$V$71,0)))</f>
        <v/>
      </c>
      <c r="D2512" s="38" t="str">
        <f>IF(C2512="","",IF(E2512="",INDEX(DATABASE!$AF$13:$AF$62,MATCH($C2512,DATABASE!$AC$13:$AC$62,0)),IF(E2512="2x D11",INDEX(DATABASE!$AF$13:$AF$62,MATCH($C2512,DATABASE!$AC$13:$AC$62,0))+2*DATABASE!$AF$62,IF(E2512="3x D11",INDEX(DATABASE!$AF$13:$AF$62,MATCH($C2512,DATABASE!$AC$13:$AC$62,0))+3*DATABASE!$AF$62,""))))</f>
        <v/>
      </c>
      <c r="E2512" s="38" t="str">
        <f>IF(AND($K2512="Y",$G2512&lt;&gt;"UNYIL",$F2512&lt;DATABASE!$O$8),"2x D11",IF(AND($K2512="Y",$G2512&lt;&gt;"UNYIL",$F2512&gt;=DATABASE!$O$8),"3x D11",""))</f>
        <v/>
      </c>
      <c r="F2512" s="36" t="str">
        <f>IF('DATA ACCURATE'!N2515&lt;&gt;"",'DATA ACCURATE'!N2515,"")</f>
        <v/>
      </c>
      <c r="G2512" s="38" t="str">
        <f>IF(F2512="","",IF(F2512&lt;=DATABASE!$I$8,"UNYIL",IF(F2512&lt;=DATABASE!$J$8,"KECIL",IF(F2512&lt;DATABASE!$K$8,"TANGGUNG",IF(F2512&gt;=DATABASE!$K$8,"BESAR","")))))</f>
        <v/>
      </c>
      <c r="H2512" s="16" t="str">
        <f>IF('DATA ACCURATE'!J2515&lt;&gt;"",'DATA ACCURATE'!J2515,"")</f>
        <v/>
      </c>
      <c r="I2512" s="35" t="str">
        <f>IF(B2512&lt;&gt;"",IFERROR(VLOOKUP(B2512,'DATA TIMBANGAN'!G:M,7,FALSE),VLOOKUP(B2512,'DATA TIMBANGAN'!G:M,7)),"")</f>
        <v/>
      </c>
      <c r="J2512" s="25" t="str">
        <f>IF(H2512&lt;&gt;"",IFERROR(INDEX(DATABASE!$Z$19:$Z$38,MATCH(DATEVALUE(H2512),DATABASE!$AA$19:$AA$38,0)),INDEX(DATABASE!$Z$12:$Z$18,MATCH(WEEKDAY(H2512,2),DATABASE!$AA$12:$AA$18,0))),"")</f>
        <v/>
      </c>
      <c r="K2512" s="25" t="str">
        <f>IF('DATA ACCURATE'!V2515&lt;&gt;"",'DATA ACCURATE'!V2515,"")</f>
        <v/>
      </c>
      <c r="L2512" s="80" t="str">
        <f>IF($H2512="","",IF(OR($J2512="LIBUR",AND($L2511="LIBUR",$O2511=$O2512)),"LIBUR",IF(AND(OR($L2511="LUAR JAM KERJA 1",$L2511="LUAR JAM KERJA 2"),OR(OR(AND($H2511=$H2512,AND(OR($I2512&gt;DATABASE!$J$3,$I2512&lt;DATABASE!$J$6),((DATEVALUE($H2512)+$I2512)-(DATEVALUE($H2511)+$I2511))&lt;DATABASE!$J$6)),AND($H2511=$H2512,$O2511=$O2512,OR($I2512&gt;DATABASE!$J$6,$I2512&lt;DATABASE!$J$3))),AND(($H2512-$H2511)=1,OR($I2512&lt;DATABASE!$I$6,((DATEVALUE($H2512)+$I2512)-(DATEVALUE($H2511)+$I2511))&lt;DATABASE!$J$6))),$A2512=$A2511),"LUAR JAM KERJA 2",IF(AND(OR(WEEKDAY($H2512,2)=1,WEEKDAY($H2512,2)=2,WEEKDAY($H2512,2)=3,WEEKDAY($H2512,2)=4,WEEKDAY($H2512,2)=5),$I2512&lt;=DATABASE!$J$3,$I2512&gt;=DATABASE!$I$3),"JAM KERJA",IF(AND(WEEKDAY($H2512,2)=6,$I2512&lt;=DATABASE!$J$4,$I2512&gt;=DATABASE!$I$4),"JAM KERJA","LUAR JAM KERJA 1")))))</f>
        <v/>
      </c>
      <c r="M2512" s="36" t="str">
        <f>IF('DATA ACCURATE'!T2515&lt;&gt;"",IF('DATA ACCURATE'!T2515&gt;100,'DATA ACCURATE'!T2515/10,'DATA ACCURATE'!T2515),"")</f>
        <v/>
      </c>
      <c r="N2512" s="38" t="str">
        <f>IF(M2512="","",IF(M2512&lt;=DATABASE!$I$9,"LOKAL",IF(M2512&lt;DATABASE!$J$9,"LUAR KOTA 1",IF($M2512&gt;=DATABASE!$J$9,"LUAR KOTA 2",""))))</f>
        <v/>
      </c>
      <c r="O2512" s="38" t="str">
        <f>IF('DATA ACCURATE'!L2515&lt;&gt;"",'DATA ACCURATE'!L2515,"")</f>
        <v/>
      </c>
      <c r="P2512" s="38"/>
      <c r="Q2512" s="38">
        <f t="shared" si="274"/>
        <v>0</v>
      </c>
      <c r="R2512" s="38">
        <f t="shared" si="274"/>
        <v>0</v>
      </c>
      <c r="S2512" s="38">
        <f t="shared" si="274"/>
        <v>0</v>
      </c>
      <c r="T2512" s="38">
        <f t="shared" si="272"/>
        <v>0</v>
      </c>
      <c r="U2512" s="38">
        <f t="shared" si="275"/>
        <v>0</v>
      </c>
      <c r="V2512" s="38">
        <f t="shared" si="275"/>
        <v>0</v>
      </c>
      <c r="W2512" s="38">
        <f t="shared" si="275"/>
        <v>0</v>
      </c>
      <c r="X2512" s="38">
        <f t="shared" si="276"/>
        <v>0</v>
      </c>
      <c r="Y2512" s="38">
        <f t="shared" si="276"/>
        <v>0</v>
      </c>
      <c r="Z2512" s="38">
        <f t="shared" si="276"/>
        <v>0</v>
      </c>
      <c r="AA2512" s="38">
        <f t="shared" si="273"/>
        <v>0</v>
      </c>
      <c r="AB2512" s="38">
        <f t="shared" si="277"/>
        <v>0</v>
      </c>
      <c r="AC2512" s="38">
        <f t="shared" si="278"/>
        <v>0</v>
      </c>
      <c r="AD2512" s="38" t="str">
        <f t="shared" si="279"/>
        <v>000000000000</v>
      </c>
      <c r="AE2512" s="38"/>
      <c r="AF2512" s="38"/>
      <c r="AG2512" s="38"/>
      <c r="AH2512" s="38"/>
      <c r="AI2512" s="38"/>
      <c r="AJ2512" s="38"/>
      <c r="AK2512" s="38"/>
      <c r="AL2512" s="38"/>
      <c r="AM2512" s="38"/>
      <c r="AN2512" s="38"/>
      <c r="AO2512" s="38"/>
      <c r="AP2512" s="38"/>
      <c r="AQ2512" s="38"/>
      <c r="AR2512" s="38"/>
    </row>
    <row r="2513" spans="1:44">
      <c r="A2513" s="36" t="str">
        <f>IF('DATA ACCURATE'!A2516&lt;&gt;"",'DATA ACCURATE'!A2516,"")</f>
        <v/>
      </c>
      <c r="B2513" s="36" t="str">
        <f>IF('DATA ACCURATE'!D2516&lt;&gt;"",'DATA ACCURATE'!D2516,"")</f>
        <v/>
      </c>
      <c r="C2513" s="38" t="str">
        <f>IF($AD2513="000000000000","",INDEX(DATABASE!$W$12:$W$71,MATCH($AD2513,DATABASE!$V$12:$V$71,0)))</f>
        <v/>
      </c>
      <c r="D2513" s="38" t="str">
        <f>IF(C2513="","",IF(E2513="",INDEX(DATABASE!$AF$13:$AF$62,MATCH($C2513,DATABASE!$AC$13:$AC$62,0)),IF(E2513="2x D11",INDEX(DATABASE!$AF$13:$AF$62,MATCH($C2513,DATABASE!$AC$13:$AC$62,0))+2*DATABASE!$AF$62,IF(E2513="3x D11",INDEX(DATABASE!$AF$13:$AF$62,MATCH($C2513,DATABASE!$AC$13:$AC$62,0))+3*DATABASE!$AF$62,""))))</f>
        <v/>
      </c>
      <c r="E2513" s="38" t="str">
        <f>IF(AND($K2513="Y",$G2513&lt;&gt;"UNYIL",$F2513&lt;DATABASE!$O$8),"2x D11",IF(AND($K2513="Y",$G2513&lt;&gt;"UNYIL",$F2513&gt;=DATABASE!$O$8),"3x D11",""))</f>
        <v/>
      </c>
      <c r="F2513" s="36" t="str">
        <f>IF('DATA ACCURATE'!N2516&lt;&gt;"",'DATA ACCURATE'!N2516,"")</f>
        <v/>
      </c>
      <c r="G2513" s="38" t="str">
        <f>IF(F2513="","",IF(F2513&lt;=DATABASE!$I$8,"UNYIL",IF(F2513&lt;=DATABASE!$J$8,"KECIL",IF(F2513&lt;DATABASE!$K$8,"TANGGUNG",IF(F2513&gt;=DATABASE!$K$8,"BESAR","")))))</f>
        <v/>
      </c>
      <c r="H2513" s="16" t="str">
        <f>IF('DATA ACCURATE'!J2516&lt;&gt;"",'DATA ACCURATE'!J2516,"")</f>
        <v/>
      </c>
      <c r="I2513" s="35" t="str">
        <f>IF(B2513&lt;&gt;"",IFERROR(VLOOKUP(B2513,'DATA TIMBANGAN'!G:M,7,FALSE),VLOOKUP(B2513,'DATA TIMBANGAN'!G:M,7)),"")</f>
        <v/>
      </c>
      <c r="J2513" s="25" t="str">
        <f>IF(H2513&lt;&gt;"",IFERROR(INDEX(DATABASE!$Z$19:$Z$38,MATCH(DATEVALUE(H2513),DATABASE!$AA$19:$AA$38,0)),INDEX(DATABASE!$Z$12:$Z$18,MATCH(WEEKDAY(H2513,2),DATABASE!$AA$12:$AA$18,0))),"")</f>
        <v/>
      </c>
      <c r="K2513" s="25" t="str">
        <f>IF('DATA ACCURATE'!V2516&lt;&gt;"",'DATA ACCURATE'!V2516,"")</f>
        <v/>
      </c>
      <c r="L2513" s="80" t="str">
        <f>IF($H2513="","",IF(OR($J2513="LIBUR",AND($L2512="LIBUR",$O2512=$O2513)),"LIBUR",IF(AND(OR($L2512="LUAR JAM KERJA 1",$L2512="LUAR JAM KERJA 2"),OR(OR(AND($H2512=$H2513,AND(OR($I2513&gt;DATABASE!$J$3,$I2513&lt;DATABASE!$J$6),((DATEVALUE($H2513)+$I2513)-(DATEVALUE($H2512)+$I2512))&lt;DATABASE!$J$6)),AND($H2512=$H2513,$O2512=$O2513,OR($I2513&gt;DATABASE!$J$6,$I2513&lt;DATABASE!$J$3))),AND(($H2513-$H2512)=1,OR($I2513&lt;DATABASE!$I$6,((DATEVALUE($H2513)+$I2513)-(DATEVALUE($H2512)+$I2512))&lt;DATABASE!$J$6))),$A2513=$A2512),"LUAR JAM KERJA 2",IF(AND(OR(WEEKDAY($H2513,2)=1,WEEKDAY($H2513,2)=2,WEEKDAY($H2513,2)=3,WEEKDAY($H2513,2)=4,WEEKDAY($H2513,2)=5),$I2513&lt;=DATABASE!$J$3,$I2513&gt;=DATABASE!$I$3),"JAM KERJA",IF(AND(WEEKDAY($H2513,2)=6,$I2513&lt;=DATABASE!$J$4,$I2513&gt;=DATABASE!$I$4),"JAM KERJA","LUAR JAM KERJA 1")))))</f>
        <v/>
      </c>
      <c r="M2513" s="36" t="str">
        <f>IF('DATA ACCURATE'!T2516&lt;&gt;"",IF('DATA ACCURATE'!T2516&gt;100,'DATA ACCURATE'!T2516/10,'DATA ACCURATE'!T2516),"")</f>
        <v/>
      </c>
      <c r="N2513" s="38" t="str">
        <f>IF(M2513="","",IF(M2513&lt;=DATABASE!$I$9,"LOKAL",IF(M2513&lt;DATABASE!$J$9,"LUAR KOTA 1",IF($M2513&gt;=DATABASE!$J$9,"LUAR KOTA 2",""))))</f>
        <v/>
      </c>
      <c r="O2513" s="38" t="str">
        <f>IF('DATA ACCURATE'!L2516&lt;&gt;"",'DATA ACCURATE'!L2516,"")</f>
        <v/>
      </c>
      <c r="P2513" s="38"/>
      <c r="Q2513" s="38">
        <f t="shared" si="274"/>
        <v>0</v>
      </c>
      <c r="R2513" s="38">
        <f t="shared" si="274"/>
        <v>0</v>
      </c>
      <c r="S2513" s="38">
        <f t="shared" si="274"/>
        <v>0</v>
      </c>
      <c r="T2513" s="38">
        <f t="shared" si="272"/>
        <v>0</v>
      </c>
      <c r="U2513" s="38">
        <f t="shared" si="275"/>
        <v>0</v>
      </c>
      <c r="V2513" s="38">
        <f t="shared" si="275"/>
        <v>0</v>
      </c>
      <c r="W2513" s="38">
        <f t="shared" si="275"/>
        <v>0</v>
      </c>
      <c r="X2513" s="38">
        <f t="shared" si="276"/>
        <v>0</v>
      </c>
      <c r="Y2513" s="38">
        <f t="shared" si="276"/>
        <v>0</v>
      </c>
      <c r="Z2513" s="38">
        <f t="shared" si="276"/>
        <v>0</v>
      </c>
      <c r="AA2513" s="38">
        <f t="shared" si="273"/>
        <v>0</v>
      </c>
      <c r="AB2513" s="38">
        <f t="shared" si="277"/>
        <v>0</v>
      </c>
      <c r="AC2513" s="38">
        <f t="shared" si="278"/>
        <v>0</v>
      </c>
      <c r="AD2513" s="38" t="str">
        <f t="shared" si="279"/>
        <v>000000000000</v>
      </c>
      <c r="AE2513" s="38"/>
      <c r="AF2513" s="38"/>
      <c r="AG2513" s="38"/>
      <c r="AH2513" s="38"/>
      <c r="AI2513" s="38"/>
      <c r="AJ2513" s="38"/>
      <c r="AK2513" s="38"/>
      <c r="AL2513" s="38"/>
      <c r="AM2513" s="38"/>
      <c r="AN2513" s="38"/>
      <c r="AO2513" s="38"/>
      <c r="AP2513" s="38"/>
      <c r="AQ2513" s="38"/>
      <c r="AR2513" s="38"/>
    </row>
    <row r="2514" spans="1:44">
      <c r="A2514" s="36" t="str">
        <f>IF('DATA ACCURATE'!A2517&lt;&gt;"",'DATA ACCURATE'!A2517,"")</f>
        <v/>
      </c>
      <c r="B2514" s="36" t="str">
        <f>IF('DATA ACCURATE'!D2517&lt;&gt;"",'DATA ACCURATE'!D2517,"")</f>
        <v/>
      </c>
      <c r="C2514" s="38" t="str">
        <f>IF($AD2514="000000000000","",INDEX(DATABASE!$W$12:$W$71,MATCH($AD2514,DATABASE!$V$12:$V$71,0)))</f>
        <v/>
      </c>
      <c r="D2514" s="38" t="str">
        <f>IF(C2514="","",IF(E2514="",INDEX(DATABASE!$AF$13:$AF$62,MATCH($C2514,DATABASE!$AC$13:$AC$62,0)),IF(E2514="2x D11",INDEX(DATABASE!$AF$13:$AF$62,MATCH($C2514,DATABASE!$AC$13:$AC$62,0))+2*DATABASE!$AF$62,IF(E2514="3x D11",INDEX(DATABASE!$AF$13:$AF$62,MATCH($C2514,DATABASE!$AC$13:$AC$62,0))+3*DATABASE!$AF$62,""))))</f>
        <v/>
      </c>
      <c r="E2514" s="38" t="str">
        <f>IF(AND($K2514="Y",$G2514&lt;&gt;"UNYIL",$F2514&lt;DATABASE!$O$8),"2x D11",IF(AND($K2514="Y",$G2514&lt;&gt;"UNYIL",$F2514&gt;=DATABASE!$O$8),"3x D11",""))</f>
        <v/>
      </c>
      <c r="F2514" s="36" t="str">
        <f>IF('DATA ACCURATE'!N2517&lt;&gt;"",'DATA ACCURATE'!N2517,"")</f>
        <v/>
      </c>
      <c r="G2514" s="38" t="str">
        <f>IF(F2514="","",IF(F2514&lt;=DATABASE!$I$8,"UNYIL",IF(F2514&lt;=DATABASE!$J$8,"KECIL",IF(F2514&lt;DATABASE!$K$8,"TANGGUNG",IF(F2514&gt;=DATABASE!$K$8,"BESAR","")))))</f>
        <v/>
      </c>
      <c r="H2514" s="16" t="str">
        <f>IF('DATA ACCURATE'!J2517&lt;&gt;"",'DATA ACCURATE'!J2517,"")</f>
        <v/>
      </c>
      <c r="I2514" s="35" t="str">
        <f>IF(B2514&lt;&gt;"",IFERROR(VLOOKUP(B2514,'DATA TIMBANGAN'!G:M,7,FALSE),VLOOKUP(B2514,'DATA TIMBANGAN'!G:M,7)),"")</f>
        <v/>
      </c>
      <c r="J2514" s="25" t="str">
        <f>IF(H2514&lt;&gt;"",IFERROR(INDEX(DATABASE!$Z$19:$Z$38,MATCH(DATEVALUE(H2514),DATABASE!$AA$19:$AA$38,0)),INDEX(DATABASE!$Z$12:$Z$18,MATCH(WEEKDAY(H2514,2),DATABASE!$AA$12:$AA$18,0))),"")</f>
        <v/>
      </c>
      <c r="K2514" s="25" t="str">
        <f>IF('DATA ACCURATE'!V2517&lt;&gt;"",'DATA ACCURATE'!V2517,"")</f>
        <v/>
      </c>
      <c r="L2514" s="80" t="str">
        <f>IF($H2514="","",IF(OR($J2514="LIBUR",AND($L2513="LIBUR",$O2513=$O2514)),"LIBUR",IF(AND(OR($L2513="LUAR JAM KERJA 1",$L2513="LUAR JAM KERJA 2"),OR(OR(AND($H2513=$H2514,AND(OR($I2514&gt;DATABASE!$J$3,$I2514&lt;DATABASE!$J$6),((DATEVALUE($H2514)+$I2514)-(DATEVALUE($H2513)+$I2513))&lt;DATABASE!$J$6)),AND($H2513=$H2514,$O2513=$O2514,OR($I2514&gt;DATABASE!$J$6,$I2514&lt;DATABASE!$J$3))),AND(($H2514-$H2513)=1,OR($I2514&lt;DATABASE!$I$6,((DATEVALUE($H2514)+$I2514)-(DATEVALUE($H2513)+$I2513))&lt;DATABASE!$J$6))),$A2514=$A2513),"LUAR JAM KERJA 2",IF(AND(OR(WEEKDAY($H2514,2)=1,WEEKDAY($H2514,2)=2,WEEKDAY($H2514,2)=3,WEEKDAY($H2514,2)=4,WEEKDAY($H2514,2)=5),$I2514&lt;=DATABASE!$J$3,$I2514&gt;=DATABASE!$I$3),"JAM KERJA",IF(AND(WEEKDAY($H2514,2)=6,$I2514&lt;=DATABASE!$J$4,$I2514&gt;=DATABASE!$I$4),"JAM KERJA","LUAR JAM KERJA 1")))))</f>
        <v/>
      </c>
      <c r="M2514" s="36" t="str">
        <f>IF('DATA ACCURATE'!T2517&lt;&gt;"",IF('DATA ACCURATE'!T2517&gt;100,'DATA ACCURATE'!T2517/10,'DATA ACCURATE'!T2517),"")</f>
        <v/>
      </c>
      <c r="N2514" s="38" t="str">
        <f>IF(M2514="","",IF(M2514&lt;=DATABASE!$I$9,"LOKAL",IF(M2514&lt;DATABASE!$J$9,"LUAR KOTA 1",IF($M2514&gt;=DATABASE!$J$9,"LUAR KOTA 2",""))))</f>
        <v/>
      </c>
      <c r="O2514" s="38" t="str">
        <f>IF('DATA ACCURATE'!L2517&lt;&gt;"",'DATA ACCURATE'!L2517,"")</f>
        <v/>
      </c>
      <c r="P2514" s="38"/>
      <c r="Q2514" s="38">
        <f t="shared" si="274"/>
        <v>0</v>
      </c>
      <c r="R2514" s="38">
        <f t="shared" si="274"/>
        <v>0</v>
      </c>
      <c r="S2514" s="38">
        <f t="shared" si="274"/>
        <v>0</v>
      </c>
      <c r="T2514" s="38">
        <f t="shared" si="272"/>
        <v>0</v>
      </c>
      <c r="U2514" s="38">
        <f t="shared" si="275"/>
        <v>0</v>
      </c>
      <c r="V2514" s="38">
        <f t="shared" si="275"/>
        <v>0</v>
      </c>
      <c r="W2514" s="38">
        <f t="shared" si="275"/>
        <v>0</v>
      </c>
      <c r="X2514" s="38">
        <f t="shared" si="276"/>
        <v>0</v>
      </c>
      <c r="Y2514" s="38">
        <f t="shared" si="276"/>
        <v>0</v>
      </c>
      <c r="Z2514" s="38">
        <f t="shared" si="276"/>
        <v>0</v>
      </c>
      <c r="AA2514" s="38">
        <f t="shared" si="273"/>
        <v>0</v>
      </c>
      <c r="AB2514" s="38">
        <f t="shared" si="277"/>
        <v>0</v>
      </c>
      <c r="AC2514" s="38">
        <f t="shared" si="278"/>
        <v>0</v>
      </c>
      <c r="AD2514" s="38" t="str">
        <f t="shared" si="279"/>
        <v>000000000000</v>
      </c>
      <c r="AE2514" s="38"/>
      <c r="AF2514" s="38"/>
      <c r="AG2514" s="38"/>
      <c r="AH2514" s="38"/>
      <c r="AI2514" s="38"/>
      <c r="AJ2514" s="38"/>
      <c r="AK2514" s="38"/>
      <c r="AL2514" s="38"/>
      <c r="AM2514" s="38"/>
      <c r="AN2514" s="38"/>
      <c r="AO2514" s="38"/>
      <c r="AP2514" s="38"/>
      <c r="AQ2514" s="38"/>
      <c r="AR2514" s="38"/>
    </row>
    <row r="2515" spans="1:44">
      <c r="A2515" s="36" t="str">
        <f>IF('DATA ACCURATE'!A2518&lt;&gt;"",'DATA ACCURATE'!A2518,"")</f>
        <v/>
      </c>
      <c r="B2515" s="36" t="str">
        <f>IF('DATA ACCURATE'!D2518&lt;&gt;"",'DATA ACCURATE'!D2518,"")</f>
        <v/>
      </c>
      <c r="C2515" s="38" t="str">
        <f>IF($AD2515="000000000000","",INDEX(DATABASE!$W$12:$W$71,MATCH($AD2515,DATABASE!$V$12:$V$71,0)))</f>
        <v/>
      </c>
      <c r="D2515" s="38" t="str">
        <f>IF(C2515="","",IF(E2515="",INDEX(DATABASE!$AF$13:$AF$62,MATCH($C2515,DATABASE!$AC$13:$AC$62,0)),IF(E2515="2x D11",INDEX(DATABASE!$AF$13:$AF$62,MATCH($C2515,DATABASE!$AC$13:$AC$62,0))+2*DATABASE!$AF$62,IF(E2515="3x D11",INDEX(DATABASE!$AF$13:$AF$62,MATCH($C2515,DATABASE!$AC$13:$AC$62,0))+3*DATABASE!$AF$62,""))))</f>
        <v/>
      </c>
      <c r="E2515" s="38" t="str">
        <f>IF(AND($K2515="Y",$G2515&lt;&gt;"UNYIL",$F2515&lt;DATABASE!$O$8),"2x D11",IF(AND($K2515="Y",$G2515&lt;&gt;"UNYIL",$F2515&gt;=DATABASE!$O$8),"3x D11",""))</f>
        <v/>
      </c>
      <c r="F2515" s="36" t="str">
        <f>IF('DATA ACCURATE'!N2518&lt;&gt;"",'DATA ACCURATE'!N2518,"")</f>
        <v/>
      </c>
      <c r="G2515" s="38" t="str">
        <f>IF(F2515="","",IF(F2515&lt;=DATABASE!$I$8,"UNYIL",IF(F2515&lt;=DATABASE!$J$8,"KECIL",IF(F2515&lt;DATABASE!$K$8,"TANGGUNG",IF(F2515&gt;=DATABASE!$K$8,"BESAR","")))))</f>
        <v/>
      </c>
      <c r="H2515" s="16" t="str">
        <f>IF('DATA ACCURATE'!J2518&lt;&gt;"",'DATA ACCURATE'!J2518,"")</f>
        <v/>
      </c>
      <c r="I2515" s="35" t="str">
        <f>IF(B2515&lt;&gt;"",IFERROR(VLOOKUP(B2515,'DATA TIMBANGAN'!G:M,7,FALSE),VLOOKUP(B2515,'DATA TIMBANGAN'!G:M,7)),"")</f>
        <v/>
      </c>
      <c r="J2515" s="25" t="str">
        <f>IF(H2515&lt;&gt;"",IFERROR(INDEX(DATABASE!$Z$19:$Z$38,MATCH(DATEVALUE(H2515),DATABASE!$AA$19:$AA$38,0)),INDEX(DATABASE!$Z$12:$Z$18,MATCH(WEEKDAY(H2515,2),DATABASE!$AA$12:$AA$18,0))),"")</f>
        <v/>
      </c>
      <c r="K2515" s="25" t="str">
        <f>IF('DATA ACCURATE'!V2518&lt;&gt;"",'DATA ACCURATE'!V2518,"")</f>
        <v/>
      </c>
      <c r="L2515" s="80" t="str">
        <f>IF($H2515="","",IF(OR($J2515="LIBUR",AND($L2514="LIBUR",$O2514=$O2515)),"LIBUR",IF(AND(OR($L2514="LUAR JAM KERJA 1",$L2514="LUAR JAM KERJA 2"),OR(OR(AND($H2514=$H2515,AND(OR($I2515&gt;DATABASE!$J$3,$I2515&lt;DATABASE!$J$6),((DATEVALUE($H2515)+$I2515)-(DATEVALUE($H2514)+$I2514))&lt;DATABASE!$J$6)),AND($H2514=$H2515,$O2514=$O2515,OR($I2515&gt;DATABASE!$J$6,$I2515&lt;DATABASE!$J$3))),AND(($H2515-$H2514)=1,OR($I2515&lt;DATABASE!$I$6,((DATEVALUE($H2515)+$I2515)-(DATEVALUE($H2514)+$I2514))&lt;DATABASE!$J$6))),$A2515=$A2514),"LUAR JAM KERJA 2",IF(AND(OR(WEEKDAY($H2515,2)=1,WEEKDAY($H2515,2)=2,WEEKDAY($H2515,2)=3,WEEKDAY($H2515,2)=4,WEEKDAY($H2515,2)=5),$I2515&lt;=DATABASE!$J$3,$I2515&gt;=DATABASE!$I$3),"JAM KERJA",IF(AND(WEEKDAY($H2515,2)=6,$I2515&lt;=DATABASE!$J$4,$I2515&gt;=DATABASE!$I$4),"JAM KERJA","LUAR JAM KERJA 1")))))</f>
        <v/>
      </c>
      <c r="M2515" s="36" t="str">
        <f>IF('DATA ACCURATE'!T2518&lt;&gt;"",IF('DATA ACCURATE'!T2518&gt;100,'DATA ACCURATE'!T2518/10,'DATA ACCURATE'!T2518),"")</f>
        <v/>
      </c>
      <c r="N2515" s="38" t="str">
        <f>IF(M2515="","",IF(M2515&lt;=DATABASE!$I$9,"LOKAL",IF(M2515&lt;DATABASE!$J$9,"LUAR KOTA 1",IF($M2515&gt;=DATABASE!$J$9,"LUAR KOTA 2",""))))</f>
        <v/>
      </c>
      <c r="O2515" s="38" t="str">
        <f>IF('DATA ACCURATE'!L2518&lt;&gt;"",'DATA ACCURATE'!L2518,"")</f>
        <v/>
      </c>
      <c r="P2515" s="38"/>
      <c r="Q2515" s="38">
        <f t="shared" si="274"/>
        <v>0</v>
      </c>
      <c r="R2515" s="38">
        <f t="shared" si="274"/>
        <v>0</v>
      </c>
      <c r="S2515" s="38">
        <f t="shared" si="274"/>
        <v>0</v>
      </c>
      <c r="T2515" s="38">
        <f t="shared" si="272"/>
        <v>0</v>
      </c>
      <c r="U2515" s="38">
        <f t="shared" si="275"/>
        <v>0</v>
      </c>
      <c r="V2515" s="38">
        <f t="shared" si="275"/>
        <v>0</v>
      </c>
      <c r="W2515" s="38">
        <f t="shared" si="275"/>
        <v>0</v>
      </c>
      <c r="X2515" s="38">
        <f t="shared" si="276"/>
        <v>0</v>
      </c>
      <c r="Y2515" s="38">
        <f t="shared" si="276"/>
        <v>0</v>
      </c>
      <c r="Z2515" s="38">
        <f t="shared" si="276"/>
        <v>0</v>
      </c>
      <c r="AA2515" s="38">
        <f t="shared" si="273"/>
        <v>0</v>
      </c>
      <c r="AB2515" s="38">
        <f t="shared" si="277"/>
        <v>0</v>
      </c>
      <c r="AC2515" s="38">
        <f t="shared" si="278"/>
        <v>0</v>
      </c>
      <c r="AD2515" s="38" t="str">
        <f t="shared" si="279"/>
        <v>000000000000</v>
      </c>
      <c r="AE2515" s="38"/>
      <c r="AF2515" s="38"/>
      <c r="AG2515" s="38"/>
      <c r="AH2515" s="38"/>
      <c r="AI2515" s="38"/>
      <c r="AJ2515" s="38"/>
      <c r="AK2515" s="38"/>
      <c r="AL2515" s="38"/>
      <c r="AM2515" s="38"/>
      <c r="AN2515" s="38"/>
      <c r="AO2515" s="38"/>
      <c r="AP2515" s="38"/>
      <c r="AQ2515" s="38"/>
      <c r="AR2515" s="38"/>
    </row>
    <row r="2516" spans="1:44">
      <c r="A2516" s="36" t="str">
        <f>IF('DATA ACCURATE'!A2519&lt;&gt;"",'DATA ACCURATE'!A2519,"")</f>
        <v/>
      </c>
      <c r="B2516" s="36" t="str">
        <f>IF('DATA ACCURATE'!D2519&lt;&gt;"",'DATA ACCURATE'!D2519,"")</f>
        <v/>
      </c>
      <c r="C2516" s="38" t="str">
        <f>IF($AD2516="000000000000","",INDEX(DATABASE!$W$12:$W$71,MATCH($AD2516,DATABASE!$V$12:$V$71,0)))</f>
        <v/>
      </c>
      <c r="D2516" s="38" t="str">
        <f>IF(C2516="","",IF(E2516="",INDEX(DATABASE!$AF$13:$AF$62,MATCH($C2516,DATABASE!$AC$13:$AC$62,0)),IF(E2516="2x D11",INDEX(DATABASE!$AF$13:$AF$62,MATCH($C2516,DATABASE!$AC$13:$AC$62,0))+2*DATABASE!$AF$62,IF(E2516="3x D11",INDEX(DATABASE!$AF$13:$AF$62,MATCH($C2516,DATABASE!$AC$13:$AC$62,0))+3*DATABASE!$AF$62,""))))</f>
        <v/>
      </c>
      <c r="E2516" s="38" t="str">
        <f>IF(AND($K2516="Y",$G2516&lt;&gt;"UNYIL",$F2516&lt;DATABASE!$O$8),"2x D11",IF(AND($K2516="Y",$G2516&lt;&gt;"UNYIL",$F2516&gt;=DATABASE!$O$8),"3x D11",""))</f>
        <v/>
      </c>
      <c r="F2516" s="36" t="str">
        <f>IF('DATA ACCURATE'!N2519&lt;&gt;"",'DATA ACCURATE'!N2519,"")</f>
        <v/>
      </c>
      <c r="G2516" s="38" t="str">
        <f>IF(F2516="","",IF(F2516&lt;=DATABASE!$I$8,"UNYIL",IF(F2516&lt;=DATABASE!$J$8,"KECIL",IF(F2516&lt;DATABASE!$K$8,"TANGGUNG",IF(F2516&gt;=DATABASE!$K$8,"BESAR","")))))</f>
        <v/>
      </c>
      <c r="H2516" s="16" t="str">
        <f>IF('DATA ACCURATE'!J2519&lt;&gt;"",'DATA ACCURATE'!J2519,"")</f>
        <v/>
      </c>
      <c r="I2516" s="35" t="str">
        <f>IF(B2516&lt;&gt;"",IFERROR(VLOOKUP(B2516,'DATA TIMBANGAN'!G:M,7,FALSE),VLOOKUP(B2516,'DATA TIMBANGAN'!G:M,7)),"")</f>
        <v/>
      </c>
      <c r="J2516" s="25" t="str">
        <f>IF(H2516&lt;&gt;"",IFERROR(INDEX(DATABASE!$Z$19:$Z$38,MATCH(DATEVALUE(H2516),DATABASE!$AA$19:$AA$38,0)),INDEX(DATABASE!$Z$12:$Z$18,MATCH(WEEKDAY(H2516,2),DATABASE!$AA$12:$AA$18,0))),"")</f>
        <v/>
      </c>
      <c r="K2516" s="25" t="str">
        <f>IF('DATA ACCURATE'!V2519&lt;&gt;"",'DATA ACCURATE'!V2519,"")</f>
        <v/>
      </c>
      <c r="L2516" s="80" t="str">
        <f>IF($H2516="","",IF(OR($J2516="LIBUR",AND($L2515="LIBUR",$O2515=$O2516)),"LIBUR",IF(AND(OR($L2515="LUAR JAM KERJA 1",$L2515="LUAR JAM KERJA 2"),OR(OR(AND($H2515=$H2516,AND(OR($I2516&gt;DATABASE!$J$3,$I2516&lt;DATABASE!$J$6),((DATEVALUE($H2516)+$I2516)-(DATEVALUE($H2515)+$I2515))&lt;DATABASE!$J$6)),AND($H2515=$H2516,$O2515=$O2516,OR($I2516&gt;DATABASE!$J$6,$I2516&lt;DATABASE!$J$3))),AND(($H2516-$H2515)=1,OR($I2516&lt;DATABASE!$I$6,((DATEVALUE($H2516)+$I2516)-(DATEVALUE($H2515)+$I2515))&lt;DATABASE!$J$6))),$A2516=$A2515),"LUAR JAM KERJA 2",IF(AND(OR(WEEKDAY($H2516,2)=1,WEEKDAY($H2516,2)=2,WEEKDAY($H2516,2)=3,WEEKDAY($H2516,2)=4,WEEKDAY($H2516,2)=5),$I2516&lt;=DATABASE!$J$3,$I2516&gt;=DATABASE!$I$3),"JAM KERJA",IF(AND(WEEKDAY($H2516,2)=6,$I2516&lt;=DATABASE!$J$4,$I2516&gt;=DATABASE!$I$4),"JAM KERJA","LUAR JAM KERJA 1")))))</f>
        <v/>
      </c>
      <c r="M2516" s="36" t="str">
        <f>IF('DATA ACCURATE'!T2519&lt;&gt;"",IF('DATA ACCURATE'!T2519&gt;100,'DATA ACCURATE'!T2519/10,'DATA ACCURATE'!T2519),"")</f>
        <v/>
      </c>
      <c r="N2516" s="38" t="str">
        <f>IF(M2516="","",IF(M2516&lt;=DATABASE!$I$9,"LOKAL",IF(M2516&lt;DATABASE!$J$9,"LUAR KOTA 1",IF($M2516&gt;=DATABASE!$J$9,"LUAR KOTA 2",""))))</f>
        <v/>
      </c>
      <c r="O2516" s="38" t="str">
        <f>IF('DATA ACCURATE'!L2519&lt;&gt;"",'DATA ACCURATE'!L2519,"")</f>
        <v/>
      </c>
      <c r="P2516" s="38"/>
      <c r="Q2516" s="38">
        <f t="shared" si="274"/>
        <v>0</v>
      </c>
      <c r="R2516" s="38">
        <f t="shared" si="274"/>
        <v>0</v>
      </c>
      <c r="S2516" s="38">
        <f t="shared" si="274"/>
        <v>0</v>
      </c>
      <c r="T2516" s="38">
        <f t="shared" si="272"/>
        <v>0</v>
      </c>
      <c r="U2516" s="38">
        <f t="shared" si="275"/>
        <v>0</v>
      </c>
      <c r="V2516" s="38">
        <f t="shared" si="275"/>
        <v>0</v>
      </c>
      <c r="W2516" s="38">
        <f t="shared" si="275"/>
        <v>0</v>
      </c>
      <c r="X2516" s="38">
        <f t="shared" si="276"/>
        <v>0</v>
      </c>
      <c r="Y2516" s="38">
        <f t="shared" si="276"/>
        <v>0</v>
      </c>
      <c r="Z2516" s="38">
        <f t="shared" si="276"/>
        <v>0</v>
      </c>
      <c r="AA2516" s="38">
        <f t="shared" si="273"/>
        <v>0</v>
      </c>
      <c r="AB2516" s="38">
        <f t="shared" si="277"/>
        <v>0</v>
      </c>
      <c r="AC2516" s="38">
        <f t="shared" si="278"/>
        <v>0</v>
      </c>
      <c r="AD2516" s="38" t="str">
        <f t="shared" si="279"/>
        <v>000000000000</v>
      </c>
      <c r="AE2516" s="38"/>
      <c r="AF2516" s="38"/>
      <c r="AG2516" s="38"/>
      <c r="AH2516" s="38"/>
      <c r="AI2516" s="38"/>
      <c r="AJ2516" s="38"/>
      <c r="AK2516" s="38"/>
      <c r="AL2516" s="38"/>
      <c r="AM2516" s="38"/>
      <c r="AN2516" s="38"/>
      <c r="AO2516" s="38"/>
      <c r="AP2516" s="38"/>
      <c r="AQ2516" s="38"/>
      <c r="AR2516" s="38"/>
    </row>
    <row r="2517" spans="1:44">
      <c r="A2517" s="36" t="str">
        <f>IF('DATA ACCURATE'!A2520&lt;&gt;"",'DATA ACCURATE'!A2520,"")</f>
        <v/>
      </c>
      <c r="B2517" s="36" t="str">
        <f>IF('DATA ACCURATE'!D2520&lt;&gt;"",'DATA ACCURATE'!D2520,"")</f>
        <v/>
      </c>
      <c r="C2517" s="38" t="str">
        <f>IF($AD2517="000000000000","",INDEX(DATABASE!$W$12:$W$71,MATCH($AD2517,DATABASE!$V$12:$V$71,0)))</f>
        <v/>
      </c>
      <c r="D2517" s="38" t="str">
        <f>IF(C2517="","",IF(E2517="",INDEX(DATABASE!$AF$13:$AF$62,MATCH($C2517,DATABASE!$AC$13:$AC$62,0)),IF(E2517="2x D11",INDEX(DATABASE!$AF$13:$AF$62,MATCH($C2517,DATABASE!$AC$13:$AC$62,0))+2*DATABASE!$AF$62,IF(E2517="3x D11",INDEX(DATABASE!$AF$13:$AF$62,MATCH($C2517,DATABASE!$AC$13:$AC$62,0))+3*DATABASE!$AF$62,""))))</f>
        <v/>
      </c>
      <c r="E2517" s="38" t="str">
        <f>IF(AND($K2517="Y",$G2517&lt;&gt;"UNYIL",$F2517&lt;DATABASE!$O$8),"2x D11",IF(AND($K2517="Y",$G2517&lt;&gt;"UNYIL",$F2517&gt;=DATABASE!$O$8),"3x D11",""))</f>
        <v/>
      </c>
      <c r="F2517" s="36" t="str">
        <f>IF('DATA ACCURATE'!N2520&lt;&gt;"",'DATA ACCURATE'!N2520,"")</f>
        <v/>
      </c>
      <c r="G2517" s="38" t="str">
        <f>IF(F2517="","",IF(F2517&lt;=DATABASE!$I$8,"UNYIL",IF(F2517&lt;=DATABASE!$J$8,"KECIL",IF(F2517&lt;DATABASE!$K$8,"TANGGUNG",IF(F2517&gt;=DATABASE!$K$8,"BESAR","")))))</f>
        <v/>
      </c>
      <c r="H2517" s="16" t="str">
        <f>IF('DATA ACCURATE'!J2520&lt;&gt;"",'DATA ACCURATE'!J2520,"")</f>
        <v/>
      </c>
      <c r="I2517" s="35" t="str">
        <f>IF(B2517&lt;&gt;"",IFERROR(VLOOKUP(B2517,'DATA TIMBANGAN'!G:M,7,FALSE),VLOOKUP(B2517,'DATA TIMBANGAN'!G:M,7)),"")</f>
        <v/>
      </c>
      <c r="J2517" s="25" t="str">
        <f>IF(H2517&lt;&gt;"",IFERROR(INDEX(DATABASE!$Z$19:$Z$38,MATCH(DATEVALUE(H2517),DATABASE!$AA$19:$AA$38,0)),INDEX(DATABASE!$Z$12:$Z$18,MATCH(WEEKDAY(H2517,2),DATABASE!$AA$12:$AA$18,0))),"")</f>
        <v/>
      </c>
      <c r="K2517" s="25" t="str">
        <f>IF('DATA ACCURATE'!V2520&lt;&gt;"",'DATA ACCURATE'!V2520,"")</f>
        <v/>
      </c>
      <c r="L2517" s="80" t="str">
        <f>IF($H2517="","",IF(OR($J2517="LIBUR",AND($L2516="LIBUR",$O2516=$O2517)),"LIBUR",IF(AND(OR($L2516="LUAR JAM KERJA 1",$L2516="LUAR JAM KERJA 2"),OR(OR(AND($H2516=$H2517,AND(OR($I2517&gt;DATABASE!$J$3,$I2517&lt;DATABASE!$J$6),((DATEVALUE($H2517)+$I2517)-(DATEVALUE($H2516)+$I2516))&lt;DATABASE!$J$6)),AND($H2516=$H2517,$O2516=$O2517,OR($I2517&gt;DATABASE!$J$6,$I2517&lt;DATABASE!$J$3))),AND(($H2517-$H2516)=1,OR($I2517&lt;DATABASE!$I$6,((DATEVALUE($H2517)+$I2517)-(DATEVALUE($H2516)+$I2516))&lt;DATABASE!$J$6))),$A2517=$A2516),"LUAR JAM KERJA 2",IF(AND(OR(WEEKDAY($H2517,2)=1,WEEKDAY($H2517,2)=2,WEEKDAY($H2517,2)=3,WEEKDAY($H2517,2)=4,WEEKDAY($H2517,2)=5),$I2517&lt;=DATABASE!$J$3,$I2517&gt;=DATABASE!$I$3),"JAM KERJA",IF(AND(WEEKDAY($H2517,2)=6,$I2517&lt;=DATABASE!$J$4,$I2517&gt;=DATABASE!$I$4),"JAM KERJA","LUAR JAM KERJA 1")))))</f>
        <v/>
      </c>
      <c r="M2517" s="36" t="str">
        <f>IF('DATA ACCURATE'!T2520&lt;&gt;"",IF('DATA ACCURATE'!T2520&gt;100,'DATA ACCURATE'!T2520/10,'DATA ACCURATE'!T2520),"")</f>
        <v/>
      </c>
      <c r="N2517" s="38" t="str">
        <f>IF(M2517="","",IF(M2517&lt;=DATABASE!$I$9,"LOKAL",IF(M2517&lt;DATABASE!$J$9,"LUAR KOTA 1",IF($M2517&gt;=DATABASE!$J$9,"LUAR KOTA 2",""))))</f>
        <v/>
      </c>
      <c r="O2517" s="38" t="str">
        <f>IF('DATA ACCURATE'!L2520&lt;&gt;"",'DATA ACCURATE'!L2520,"")</f>
        <v/>
      </c>
      <c r="P2517" s="38"/>
      <c r="Q2517" s="38">
        <f t="shared" si="274"/>
        <v>0</v>
      </c>
      <c r="R2517" s="38">
        <f t="shared" si="274"/>
        <v>0</v>
      </c>
      <c r="S2517" s="38">
        <f t="shared" si="274"/>
        <v>0</v>
      </c>
      <c r="T2517" s="38">
        <f t="shared" si="272"/>
        <v>0</v>
      </c>
      <c r="U2517" s="38">
        <f t="shared" si="275"/>
        <v>0</v>
      </c>
      <c r="V2517" s="38">
        <f t="shared" si="275"/>
        <v>0</v>
      </c>
      <c r="W2517" s="38">
        <f t="shared" si="275"/>
        <v>0</v>
      </c>
      <c r="X2517" s="38">
        <f t="shared" si="276"/>
        <v>0</v>
      </c>
      <c r="Y2517" s="38">
        <f t="shared" si="276"/>
        <v>0</v>
      </c>
      <c r="Z2517" s="38">
        <f t="shared" si="276"/>
        <v>0</v>
      </c>
      <c r="AA2517" s="38">
        <f t="shared" si="273"/>
        <v>0</v>
      </c>
      <c r="AB2517" s="38">
        <f t="shared" si="277"/>
        <v>0</v>
      </c>
      <c r="AC2517" s="38">
        <f t="shared" si="278"/>
        <v>0</v>
      </c>
      <c r="AD2517" s="38" t="str">
        <f t="shared" si="279"/>
        <v>000000000000</v>
      </c>
      <c r="AE2517" s="38"/>
      <c r="AF2517" s="38"/>
      <c r="AG2517" s="38"/>
      <c r="AH2517" s="38"/>
      <c r="AI2517" s="38"/>
      <c r="AJ2517" s="38"/>
      <c r="AK2517" s="38"/>
      <c r="AL2517" s="38"/>
      <c r="AM2517" s="38"/>
      <c r="AN2517" s="38"/>
      <c r="AO2517" s="38"/>
      <c r="AP2517" s="38"/>
      <c r="AQ2517" s="38"/>
      <c r="AR2517" s="38"/>
    </row>
    <row r="2518" spans="1:44">
      <c r="A2518" s="36" t="str">
        <f>IF('DATA ACCURATE'!A2521&lt;&gt;"",'DATA ACCURATE'!A2521,"")</f>
        <v/>
      </c>
      <c r="B2518" s="36" t="str">
        <f>IF('DATA ACCURATE'!D2521&lt;&gt;"",'DATA ACCURATE'!D2521,"")</f>
        <v/>
      </c>
      <c r="C2518" s="38" t="str">
        <f>IF($AD2518="000000000000","",INDEX(DATABASE!$W$12:$W$71,MATCH($AD2518,DATABASE!$V$12:$V$71,0)))</f>
        <v/>
      </c>
      <c r="D2518" s="38" t="str">
        <f>IF(C2518="","",IF(E2518="",INDEX(DATABASE!$AF$13:$AF$62,MATCH($C2518,DATABASE!$AC$13:$AC$62,0)),IF(E2518="2x D11",INDEX(DATABASE!$AF$13:$AF$62,MATCH($C2518,DATABASE!$AC$13:$AC$62,0))+2*DATABASE!$AF$62,IF(E2518="3x D11",INDEX(DATABASE!$AF$13:$AF$62,MATCH($C2518,DATABASE!$AC$13:$AC$62,0))+3*DATABASE!$AF$62,""))))</f>
        <v/>
      </c>
      <c r="E2518" s="38" t="str">
        <f>IF(AND($K2518="Y",$G2518&lt;&gt;"UNYIL",$F2518&lt;DATABASE!$O$8),"2x D11",IF(AND($K2518="Y",$G2518&lt;&gt;"UNYIL",$F2518&gt;=DATABASE!$O$8),"3x D11",""))</f>
        <v/>
      </c>
      <c r="F2518" s="36" t="str">
        <f>IF('DATA ACCURATE'!N2521&lt;&gt;"",'DATA ACCURATE'!N2521,"")</f>
        <v/>
      </c>
      <c r="G2518" s="38" t="str">
        <f>IF(F2518="","",IF(F2518&lt;=DATABASE!$I$8,"UNYIL",IF(F2518&lt;=DATABASE!$J$8,"KECIL",IF(F2518&lt;DATABASE!$K$8,"TANGGUNG",IF(F2518&gt;=DATABASE!$K$8,"BESAR","")))))</f>
        <v/>
      </c>
      <c r="H2518" s="16" t="str">
        <f>IF('DATA ACCURATE'!J2521&lt;&gt;"",'DATA ACCURATE'!J2521,"")</f>
        <v/>
      </c>
      <c r="I2518" s="35" t="str">
        <f>IF(B2518&lt;&gt;"",IFERROR(VLOOKUP(B2518,'DATA TIMBANGAN'!G:M,7,FALSE),VLOOKUP(B2518,'DATA TIMBANGAN'!G:M,7)),"")</f>
        <v/>
      </c>
      <c r="J2518" s="25" t="str">
        <f>IF(H2518&lt;&gt;"",IFERROR(INDEX(DATABASE!$Z$19:$Z$38,MATCH(DATEVALUE(H2518),DATABASE!$AA$19:$AA$38,0)),INDEX(DATABASE!$Z$12:$Z$18,MATCH(WEEKDAY(H2518,2),DATABASE!$AA$12:$AA$18,0))),"")</f>
        <v/>
      </c>
      <c r="K2518" s="25" t="str">
        <f>IF('DATA ACCURATE'!V2521&lt;&gt;"",'DATA ACCURATE'!V2521,"")</f>
        <v/>
      </c>
      <c r="L2518" s="80" t="str">
        <f>IF($H2518="","",IF(OR($J2518="LIBUR",AND($L2517="LIBUR",$O2517=$O2518)),"LIBUR",IF(AND(OR($L2517="LUAR JAM KERJA 1",$L2517="LUAR JAM KERJA 2"),OR(OR(AND($H2517=$H2518,AND(OR($I2518&gt;DATABASE!$J$3,$I2518&lt;DATABASE!$J$6),((DATEVALUE($H2518)+$I2518)-(DATEVALUE($H2517)+$I2517))&lt;DATABASE!$J$6)),AND($H2517=$H2518,$O2517=$O2518,OR($I2518&gt;DATABASE!$J$6,$I2518&lt;DATABASE!$J$3))),AND(($H2518-$H2517)=1,OR($I2518&lt;DATABASE!$I$6,((DATEVALUE($H2518)+$I2518)-(DATEVALUE($H2517)+$I2517))&lt;DATABASE!$J$6))),$A2518=$A2517),"LUAR JAM KERJA 2",IF(AND(OR(WEEKDAY($H2518,2)=1,WEEKDAY($H2518,2)=2,WEEKDAY($H2518,2)=3,WEEKDAY($H2518,2)=4,WEEKDAY($H2518,2)=5),$I2518&lt;=DATABASE!$J$3,$I2518&gt;=DATABASE!$I$3),"JAM KERJA",IF(AND(WEEKDAY($H2518,2)=6,$I2518&lt;=DATABASE!$J$4,$I2518&gt;=DATABASE!$I$4),"JAM KERJA","LUAR JAM KERJA 1")))))</f>
        <v/>
      </c>
      <c r="M2518" s="36" t="str">
        <f>IF('DATA ACCURATE'!T2521&lt;&gt;"",IF('DATA ACCURATE'!T2521&gt;100,'DATA ACCURATE'!T2521/10,'DATA ACCURATE'!T2521),"")</f>
        <v/>
      </c>
      <c r="N2518" s="38" t="str">
        <f>IF(M2518="","",IF(M2518&lt;=DATABASE!$I$9,"LOKAL",IF(M2518&lt;DATABASE!$J$9,"LUAR KOTA 1",IF($M2518&gt;=DATABASE!$J$9,"LUAR KOTA 2",""))))</f>
        <v/>
      </c>
      <c r="O2518" s="38" t="str">
        <f>IF('DATA ACCURATE'!L2521&lt;&gt;"",'DATA ACCURATE'!L2521,"")</f>
        <v/>
      </c>
      <c r="P2518" s="38"/>
      <c r="Q2518" s="38">
        <f t="shared" si="274"/>
        <v>0</v>
      </c>
      <c r="R2518" s="38">
        <f t="shared" si="274"/>
        <v>0</v>
      </c>
      <c r="S2518" s="38">
        <f t="shared" si="274"/>
        <v>0</v>
      </c>
      <c r="T2518" s="38">
        <f t="shared" si="272"/>
        <v>0</v>
      </c>
      <c r="U2518" s="38">
        <f t="shared" si="275"/>
        <v>0</v>
      </c>
      <c r="V2518" s="38">
        <f t="shared" si="275"/>
        <v>0</v>
      </c>
      <c r="W2518" s="38">
        <f t="shared" si="275"/>
        <v>0</v>
      </c>
      <c r="X2518" s="38">
        <f t="shared" si="276"/>
        <v>0</v>
      </c>
      <c r="Y2518" s="38">
        <f t="shared" si="276"/>
        <v>0</v>
      </c>
      <c r="Z2518" s="38">
        <f t="shared" si="276"/>
        <v>0</v>
      </c>
      <c r="AA2518" s="38">
        <f t="shared" si="273"/>
        <v>0</v>
      </c>
      <c r="AB2518" s="38">
        <f t="shared" si="277"/>
        <v>0</v>
      </c>
      <c r="AC2518" s="38">
        <f t="shared" si="278"/>
        <v>0</v>
      </c>
      <c r="AD2518" s="38" t="str">
        <f t="shared" si="279"/>
        <v>000000000000</v>
      </c>
      <c r="AE2518" s="38"/>
      <c r="AF2518" s="38"/>
      <c r="AG2518" s="38"/>
      <c r="AH2518" s="38"/>
      <c r="AI2518" s="38"/>
      <c r="AJ2518" s="38"/>
      <c r="AK2518" s="38"/>
      <c r="AL2518" s="38"/>
      <c r="AM2518" s="38"/>
      <c r="AN2518" s="38"/>
      <c r="AO2518" s="38"/>
      <c r="AP2518" s="38"/>
      <c r="AQ2518" s="38"/>
      <c r="AR2518" s="38"/>
    </row>
    <row r="2519" spans="1:44">
      <c r="A2519" s="36" t="str">
        <f>IF('DATA ACCURATE'!A2522&lt;&gt;"",'DATA ACCURATE'!A2522,"")</f>
        <v/>
      </c>
      <c r="B2519" s="36" t="str">
        <f>IF('DATA ACCURATE'!D2522&lt;&gt;"",'DATA ACCURATE'!D2522,"")</f>
        <v/>
      </c>
      <c r="C2519" s="38" t="str">
        <f>IF($AD2519="000000000000","",INDEX(DATABASE!$W$12:$W$71,MATCH($AD2519,DATABASE!$V$12:$V$71,0)))</f>
        <v/>
      </c>
      <c r="D2519" s="38" t="str">
        <f>IF(C2519="","",IF(E2519="",INDEX(DATABASE!$AF$13:$AF$62,MATCH($C2519,DATABASE!$AC$13:$AC$62,0)),IF(E2519="2x D11",INDEX(DATABASE!$AF$13:$AF$62,MATCH($C2519,DATABASE!$AC$13:$AC$62,0))+2*DATABASE!$AF$62,IF(E2519="3x D11",INDEX(DATABASE!$AF$13:$AF$62,MATCH($C2519,DATABASE!$AC$13:$AC$62,0))+3*DATABASE!$AF$62,""))))</f>
        <v/>
      </c>
      <c r="E2519" s="38" t="str">
        <f>IF(AND($K2519="Y",$G2519&lt;&gt;"UNYIL",$F2519&lt;DATABASE!$O$8),"2x D11",IF(AND($K2519="Y",$G2519&lt;&gt;"UNYIL",$F2519&gt;=DATABASE!$O$8),"3x D11",""))</f>
        <v/>
      </c>
      <c r="F2519" s="36" t="str">
        <f>IF('DATA ACCURATE'!N2522&lt;&gt;"",'DATA ACCURATE'!N2522,"")</f>
        <v/>
      </c>
      <c r="G2519" s="38" t="str">
        <f>IF(F2519="","",IF(F2519&lt;=DATABASE!$I$8,"UNYIL",IF(F2519&lt;=DATABASE!$J$8,"KECIL",IF(F2519&lt;DATABASE!$K$8,"TANGGUNG",IF(F2519&gt;=DATABASE!$K$8,"BESAR","")))))</f>
        <v/>
      </c>
      <c r="H2519" s="16" t="str">
        <f>IF('DATA ACCURATE'!J2522&lt;&gt;"",'DATA ACCURATE'!J2522,"")</f>
        <v/>
      </c>
      <c r="I2519" s="35" t="str">
        <f>IF(B2519&lt;&gt;"",IFERROR(VLOOKUP(B2519,'DATA TIMBANGAN'!G:M,7,FALSE),VLOOKUP(B2519,'DATA TIMBANGAN'!G:M,7)),"")</f>
        <v/>
      </c>
      <c r="J2519" s="25" t="str">
        <f>IF(H2519&lt;&gt;"",IFERROR(INDEX(DATABASE!$Z$19:$Z$38,MATCH(DATEVALUE(H2519),DATABASE!$AA$19:$AA$38,0)),INDEX(DATABASE!$Z$12:$Z$18,MATCH(WEEKDAY(H2519,2),DATABASE!$AA$12:$AA$18,0))),"")</f>
        <v/>
      </c>
      <c r="K2519" s="25" t="str">
        <f>IF('DATA ACCURATE'!V2522&lt;&gt;"",'DATA ACCURATE'!V2522,"")</f>
        <v/>
      </c>
      <c r="L2519" s="80" t="str">
        <f>IF($H2519="","",IF(OR($J2519="LIBUR",AND($L2518="LIBUR",$O2518=$O2519)),"LIBUR",IF(AND(OR($L2518="LUAR JAM KERJA 1",$L2518="LUAR JAM KERJA 2"),OR(OR(AND($H2518=$H2519,AND(OR($I2519&gt;DATABASE!$J$3,$I2519&lt;DATABASE!$J$6),((DATEVALUE($H2519)+$I2519)-(DATEVALUE($H2518)+$I2518))&lt;DATABASE!$J$6)),AND($H2518=$H2519,$O2518=$O2519,OR($I2519&gt;DATABASE!$J$6,$I2519&lt;DATABASE!$J$3))),AND(($H2519-$H2518)=1,OR($I2519&lt;DATABASE!$I$6,((DATEVALUE($H2519)+$I2519)-(DATEVALUE($H2518)+$I2518))&lt;DATABASE!$J$6))),$A2519=$A2518),"LUAR JAM KERJA 2",IF(AND(OR(WEEKDAY($H2519,2)=1,WEEKDAY($H2519,2)=2,WEEKDAY($H2519,2)=3,WEEKDAY($H2519,2)=4,WEEKDAY($H2519,2)=5),$I2519&lt;=DATABASE!$J$3,$I2519&gt;=DATABASE!$I$3),"JAM KERJA",IF(AND(WEEKDAY($H2519,2)=6,$I2519&lt;=DATABASE!$J$4,$I2519&gt;=DATABASE!$I$4),"JAM KERJA","LUAR JAM KERJA 1")))))</f>
        <v/>
      </c>
      <c r="M2519" s="36" t="str">
        <f>IF('DATA ACCURATE'!T2522&lt;&gt;"",IF('DATA ACCURATE'!T2522&gt;100,'DATA ACCURATE'!T2522/10,'DATA ACCURATE'!T2522),"")</f>
        <v/>
      </c>
      <c r="N2519" s="38" t="str">
        <f>IF(M2519="","",IF(M2519&lt;=DATABASE!$I$9,"LOKAL",IF(M2519&lt;DATABASE!$J$9,"LUAR KOTA 1",IF($M2519&gt;=DATABASE!$J$9,"LUAR KOTA 2",""))))</f>
        <v/>
      </c>
      <c r="O2519" s="38" t="str">
        <f>IF('DATA ACCURATE'!L2522&lt;&gt;"",'DATA ACCURATE'!L2522,"")</f>
        <v/>
      </c>
      <c r="P2519" s="38"/>
      <c r="Q2519" s="38">
        <f t="shared" si="274"/>
        <v>0</v>
      </c>
      <c r="R2519" s="38">
        <f t="shared" si="274"/>
        <v>0</v>
      </c>
      <c r="S2519" s="38">
        <f t="shared" si="274"/>
        <v>0</v>
      </c>
      <c r="T2519" s="38">
        <f t="shared" si="272"/>
        <v>0</v>
      </c>
      <c r="U2519" s="38">
        <f t="shared" si="275"/>
        <v>0</v>
      </c>
      <c r="V2519" s="38">
        <f t="shared" si="275"/>
        <v>0</v>
      </c>
      <c r="W2519" s="38">
        <f t="shared" si="275"/>
        <v>0</v>
      </c>
      <c r="X2519" s="38">
        <f t="shared" si="276"/>
        <v>0</v>
      </c>
      <c r="Y2519" s="38">
        <f t="shared" si="276"/>
        <v>0</v>
      </c>
      <c r="Z2519" s="38">
        <f t="shared" si="276"/>
        <v>0</v>
      </c>
      <c r="AA2519" s="38">
        <f t="shared" si="273"/>
        <v>0</v>
      </c>
      <c r="AB2519" s="38">
        <f t="shared" si="277"/>
        <v>0</v>
      </c>
      <c r="AC2519" s="38">
        <f t="shared" si="278"/>
        <v>0</v>
      </c>
      <c r="AD2519" s="38" t="str">
        <f t="shared" si="279"/>
        <v>000000000000</v>
      </c>
      <c r="AE2519" s="38"/>
      <c r="AF2519" s="38"/>
      <c r="AG2519" s="38"/>
      <c r="AH2519" s="38"/>
      <c r="AI2519" s="38"/>
      <c r="AJ2519" s="38"/>
      <c r="AK2519" s="38"/>
      <c r="AL2519" s="38"/>
      <c r="AM2519" s="38"/>
      <c r="AN2519" s="38"/>
      <c r="AO2519" s="38"/>
      <c r="AP2519" s="38"/>
      <c r="AQ2519" s="38"/>
      <c r="AR2519" s="38"/>
    </row>
    <row r="2520" spans="1:44">
      <c r="A2520" s="36" t="str">
        <f>IF('DATA ACCURATE'!A2523&lt;&gt;"",'DATA ACCURATE'!A2523,"")</f>
        <v/>
      </c>
      <c r="B2520" s="36" t="str">
        <f>IF('DATA ACCURATE'!D2523&lt;&gt;"",'DATA ACCURATE'!D2523,"")</f>
        <v/>
      </c>
      <c r="C2520" s="38" t="str">
        <f>IF($AD2520="000000000000","",INDEX(DATABASE!$W$12:$W$71,MATCH($AD2520,DATABASE!$V$12:$V$71,0)))</f>
        <v/>
      </c>
      <c r="D2520" s="38" t="str">
        <f>IF(C2520="","",IF(E2520="",INDEX(DATABASE!$AF$13:$AF$62,MATCH($C2520,DATABASE!$AC$13:$AC$62,0)),IF(E2520="2x D11",INDEX(DATABASE!$AF$13:$AF$62,MATCH($C2520,DATABASE!$AC$13:$AC$62,0))+2*DATABASE!$AF$62,IF(E2520="3x D11",INDEX(DATABASE!$AF$13:$AF$62,MATCH($C2520,DATABASE!$AC$13:$AC$62,0))+3*DATABASE!$AF$62,""))))</f>
        <v/>
      </c>
      <c r="E2520" s="38" t="str">
        <f>IF(AND($K2520="Y",$G2520&lt;&gt;"UNYIL",$F2520&lt;DATABASE!$O$8),"2x D11",IF(AND($K2520="Y",$G2520&lt;&gt;"UNYIL",$F2520&gt;=DATABASE!$O$8),"3x D11",""))</f>
        <v/>
      </c>
      <c r="F2520" s="36" t="str">
        <f>IF('DATA ACCURATE'!N2523&lt;&gt;"",'DATA ACCURATE'!N2523,"")</f>
        <v/>
      </c>
      <c r="G2520" s="38" t="str">
        <f>IF(F2520="","",IF(F2520&lt;=DATABASE!$I$8,"UNYIL",IF(F2520&lt;=DATABASE!$J$8,"KECIL",IF(F2520&lt;DATABASE!$K$8,"TANGGUNG",IF(F2520&gt;=DATABASE!$K$8,"BESAR","")))))</f>
        <v/>
      </c>
      <c r="H2520" s="16" t="str">
        <f>IF('DATA ACCURATE'!J2523&lt;&gt;"",'DATA ACCURATE'!J2523,"")</f>
        <v/>
      </c>
      <c r="I2520" s="35" t="str">
        <f>IF(B2520&lt;&gt;"",IFERROR(VLOOKUP(B2520,'DATA TIMBANGAN'!G:M,7,FALSE),VLOOKUP(B2520,'DATA TIMBANGAN'!G:M,7)),"")</f>
        <v/>
      </c>
      <c r="J2520" s="25" t="str">
        <f>IF(H2520&lt;&gt;"",IFERROR(INDEX(DATABASE!$Z$19:$Z$38,MATCH(DATEVALUE(H2520),DATABASE!$AA$19:$AA$38,0)),INDEX(DATABASE!$Z$12:$Z$18,MATCH(WEEKDAY(H2520,2),DATABASE!$AA$12:$AA$18,0))),"")</f>
        <v/>
      </c>
      <c r="K2520" s="25" t="str">
        <f>IF('DATA ACCURATE'!V2523&lt;&gt;"",'DATA ACCURATE'!V2523,"")</f>
        <v/>
      </c>
      <c r="L2520" s="80" t="str">
        <f>IF($H2520="","",IF(OR($J2520="LIBUR",AND($L2519="LIBUR",$O2519=$O2520)),"LIBUR",IF(AND(OR($L2519="LUAR JAM KERJA 1",$L2519="LUAR JAM KERJA 2"),OR(OR(AND($H2519=$H2520,AND(OR($I2520&gt;DATABASE!$J$3,$I2520&lt;DATABASE!$J$6),((DATEVALUE($H2520)+$I2520)-(DATEVALUE($H2519)+$I2519))&lt;DATABASE!$J$6)),AND($H2519=$H2520,$O2519=$O2520,OR($I2520&gt;DATABASE!$J$6,$I2520&lt;DATABASE!$J$3))),AND(($H2520-$H2519)=1,OR($I2520&lt;DATABASE!$I$6,((DATEVALUE($H2520)+$I2520)-(DATEVALUE($H2519)+$I2519))&lt;DATABASE!$J$6))),$A2520=$A2519),"LUAR JAM KERJA 2",IF(AND(OR(WEEKDAY($H2520,2)=1,WEEKDAY($H2520,2)=2,WEEKDAY($H2520,2)=3,WEEKDAY($H2520,2)=4,WEEKDAY($H2520,2)=5),$I2520&lt;=DATABASE!$J$3,$I2520&gt;=DATABASE!$I$3),"JAM KERJA",IF(AND(WEEKDAY($H2520,2)=6,$I2520&lt;=DATABASE!$J$4,$I2520&gt;=DATABASE!$I$4),"JAM KERJA","LUAR JAM KERJA 1")))))</f>
        <v/>
      </c>
      <c r="M2520" s="36" t="str">
        <f>IF('DATA ACCURATE'!T2523&lt;&gt;"",IF('DATA ACCURATE'!T2523&gt;100,'DATA ACCURATE'!T2523/10,'DATA ACCURATE'!T2523),"")</f>
        <v/>
      </c>
      <c r="N2520" s="38" t="str">
        <f>IF(M2520="","",IF(M2520&lt;=DATABASE!$I$9,"LOKAL",IF(M2520&lt;DATABASE!$J$9,"LUAR KOTA 1",IF($M2520&gt;=DATABASE!$J$9,"LUAR KOTA 2",""))))</f>
        <v/>
      </c>
      <c r="O2520" s="38" t="str">
        <f>IF('DATA ACCURATE'!L2523&lt;&gt;"",'DATA ACCURATE'!L2523,"")</f>
        <v/>
      </c>
      <c r="P2520" s="38"/>
      <c r="Q2520" s="38">
        <f t="shared" si="274"/>
        <v>0</v>
      </c>
      <c r="R2520" s="38">
        <f t="shared" si="274"/>
        <v>0</v>
      </c>
      <c r="S2520" s="38">
        <f t="shared" si="274"/>
        <v>0</v>
      </c>
      <c r="T2520" s="38">
        <f t="shared" si="272"/>
        <v>0</v>
      </c>
      <c r="U2520" s="38">
        <f t="shared" si="275"/>
        <v>0</v>
      </c>
      <c r="V2520" s="38">
        <f t="shared" si="275"/>
        <v>0</v>
      </c>
      <c r="W2520" s="38">
        <f t="shared" si="275"/>
        <v>0</v>
      </c>
      <c r="X2520" s="38">
        <f t="shared" si="276"/>
        <v>0</v>
      </c>
      <c r="Y2520" s="38">
        <f t="shared" si="276"/>
        <v>0</v>
      </c>
      <c r="Z2520" s="38">
        <f t="shared" si="276"/>
        <v>0</v>
      </c>
      <c r="AA2520" s="38">
        <f t="shared" si="273"/>
        <v>0</v>
      </c>
      <c r="AB2520" s="38">
        <f t="shared" si="277"/>
        <v>0</v>
      </c>
      <c r="AC2520" s="38">
        <f t="shared" si="278"/>
        <v>0</v>
      </c>
      <c r="AD2520" s="38" t="str">
        <f t="shared" si="279"/>
        <v>000000000000</v>
      </c>
      <c r="AE2520" s="38"/>
      <c r="AF2520" s="38"/>
      <c r="AG2520" s="38"/>
      <c r="AH2520" s="38"/>
      <c r="AI2520" s="38"/>
      <c r="AJ2520" s="38"/>
      <c r="AK2520" s="38"/>
      <c r="AL2520" s="38"/>
      <c r="AM2520" s="38"/>
      <c r="AN2520" s="38"/>
      <c r="AO2520" s="38"/>
      <c r="AP2520" s="38"/>
      <c r="AQ2520" s="38"/>
      <c r="AR2520" s="38"/>
    </row>
    <row r="2521" spans="1:44">
      <c r="A2521" s="36" t="str">
        <f>IF('DATA ACCURATE'!A2524&lt;&gt;"",'DATA ACCURATE'!A2524,"")</f>
        <v/>
      </c>
      <c r="B2521" s="36" t="str">
        <f>IF('DATA ACCURATE'!D2524&lt;&gt;"",'DATA ACCURATE'!D2524,"")</f>
        <v/>
      </c>
      <c r="C2521" s="38" t="str">
        <f>IF($AD2521="000000000000","",INDEX(DATABASE!$W$12:$W$71,MATCH($AD2521,DATABASE!$V$12:$V$71,0)))</f>
        <v/>
      </c>
      <c r="D2521" s="38" t="str">
        <f>IF(C2521="","",IF(E2521="",INDEX(DATABASE!$AF$13:$AF$62,MATCH($C2521,DATABASE!$AC$13:$AC$62,0)),IF(E2521="2x D11",INDEX(DATABASE!$AF$13:$AF$62,MATCH($C2521,DATABASE!$AC$13:$AC$62,0))+2*DATABASE!$AF$62,IF(E2521="3x D11",INDEX(DATABASE!$AF$13:$AF$62,MATCH($C2521,DATABASE!$AC$13:$AC$62,0))+3*DATABASE!$AF$62,""))))</f>
        <v/>
      </c>
      <c r="E2521" s="38" t="str">
        <f>IF(AND($K2521="Y",$G2521&lt;&gt;"UNYIL",$F2521&lt;DATABASE!$O$8),"2x D11",IF(AND($K2521="Y",$G2521&lt;&gt;"UNYIL",$F2521&gt;=DATABASE!$O$8),"3x D11",""))</f>
        <v/>
      </c>
      <c r="F2521" s="36" t="str">
        <f>IF('DATA ACCURATE'!N2524&lt;&gt;"",'DATA ACCURATE'!N2524,"")</f>
        <v/>
      </c>
      <c r="G2521" s="38" t="str">
        <f>IF(F2521="","",IF(F2521&lt;=DATABASE!$I$8,"UNYIL",IF(F2521&lt;=DATABASE!$J$8,"KECIL",IF(F2521&lt;DATABASE!$K$8,"TANGGUNG",IF(F2521&gt;=DATABASE!$K$8,"BESAR","")))))</f>
        <v/>
      </c>
      <c r="H2521" s="16" t="str">
        <f>IF('DATA ACCURATE'!J2524&lt;&gt;"",'DATA ACCURATE'!J2524,"")</f>
        <v/>
      </c>
      <c r="I2521" s="35" t="str">
        <f>IF(B2521&lt;&gt;"",IFERROR(VLOOKUP(B2521,'DATA TIMBANGAN'!G:M,7,FALSE),VLOOKUP(B2521,'DATA TIMBANGAN'!G:M,7)),"")</f>
        <v/>
      </c>
      <c r="J2521" s="25" t="str">
        <f>IF(H2521&lt;&gt;"",IFERROR(INDEX(DATABASE!$Z$19:$Z$38,MATCH(DATEVALUE(H2521),DATABASE!$AA$19:$AA$38,0)),INDEX(DATABASE!$Z$12:$Z$18,MATCH(WEEKDAY(H2521,2),DATABASE!$AA$12:$AA$18,0))),"")</f>
        <v/>
      </c>
      <c r="K2521" s="25" t="str">
        <f>IF('DATA ACCURATE'!V2524&lt;&gt;"",'DATA ACCURATE'!V2524,"")</f>
        <v/>
      </c>
      <c r="L2521" s="80" t="str">
        <f>IF($H2521="","",IF(OR($J2521="LIBUR",AND($L2520="LIBUR",$O2520=$O2521)),"LIBUR",IF(AND(OR($L2520="LUAR JAM KERJA 1",$L2520="LUAR JAM KERJA 2"),OR(OR(AND($H2520=$H2521,AND(OR($I2521&gt;DATABASE!$J$3,$I2521&lt;DATABASE!$J$6),((DATEVALUE($H2521)+$I2521)-(DATEVALUE($H2520)+$I2520))&lt;DATABASE!$J$6)),AND($H2520=$H2521,$O2520=$O2521,OR($I2521&gt;DATABASE!$J$6,$I2521&lt;DATABASE!$J$3))),AND(($H2521-$H2520)=1,OR($I2521&lt;DATABASE!$I$6,((DATEVALUE($H2521)+$I2521)-(DATEVALUE($H2520)+$I2520))&lt;DATABASE!$J$6))),$A2521=$A2520),"LUAR JAM KERJA 2",IF(AND(OR(WEEKDAY($H2521,2)=1,WEEKDAY($H2521,2)=2,WEEKDAY($H2521,2)=3,WEEKDAY($H2521,2)=4,WEEKDAY($H2521,2)=5),$I2521&lt;=DATABASE!$J$3,$I2521&gt;=DATABASE!$I$3),"JAM KERJA",IF(AND(WEEKDAY($H2521,2)=6,$I2521&lt;=DATABASE!$J$4,$I2521&gt;=DATABASE!$I$4),"JAM KERJA","LUAR JAM KERJA 1")))))</f>
        <v/>
      </c>
      <c r="M2521" s="36" t="str">
        <f>IF('DATA ACCURATE'!T2524&lt;&gt;"",IF('DATA ACCURATE'!T2524&gt;100,'DATA ACCURATE'!T2524/10,'DATA ACCURATE'!T2524),"")</f>
        <v/>
      </c>
      <c r="N2521" s="38" t="str">
        <f>IF(M2521="","",IF(M2521&lt;=DATABASE!$I$9,"LOKAL",IF(M2521&lt;DATABASE!$J$9,"LUAR KOTA 1",IF($M2521&gt;=DATABASE!$J$9,"LUAR KOTA 2",""))))</f>
        <v/>
      </c>
      <c r="O2521" s="38" t="str">
        <f>IF('DATA ACCURATE'!L2524&lt;&gt;"",'DATA ACCURATE'!L2524,"")</f>
        <v/>
      </c>
      <c r="P2521" s="38"/>
      <c r="Q2521" s="38">
        <f t="shared" si="274"/>
        <v>0</v>
      </c>
      <c r="R2521" s="38">
        <f t="shared" si="274"/>
        <v>0</v>
      </c>
      <c r="S2521" s="38">
        <f t="shared" si="274"/>
        <v>0</v>
      </c>
      <c r="T2521" s="38">
        <f t="shared" si="272"/>
        <v>0</v>
      </c>
      <c r="U2521" s="38">
        <f t="shared" si="275"/>
        <v>0</v>
      </c>
      <c r="V2521" s="38">
        <f t="shared" si="275"/>
        <v>0</v>
      </c>
      <c r="W2521" s="38">
        <f t="shared" si="275"/>
        <v>0</v>
      </c>
      <c r="X2521" s="38">
        <f t="shared" si="276"/>
        <v>0</v>
      </c>
      <c r="Y2521" s="38">
        <f t="shared" si="276"/>
        <v>0</v>
      </c>
      <c r="Z2521" s="38">
        <f t="shared" si="276"/>
        <v>0</v>
      </c>
      <c r="AA2521" s="38">
        <f t="shared" si="273"/>
        <v>0</v>
      </c>
      <c r="AB2521" s="38">
        <f t="shared" si="277"/>
        <v>0</v>
      </c>
      <c r="AC2521" s="38">
        <f t="shared" si="278"/>
        <v>0</v>
      </c>
      <c r="AD2521" s="38" t="str">
        <f t="shared" si="279"/>
        <v>000000000000</v>
      </c>
      <c r="AE2521" s="38"/>
      <c r="AF2521" s="38"/>
      <c r="AG2521" s="38"/>
      <c r="AH2521" s="38"/>
      <c r="AI2521" s="38"/>
      <c r="AJ2521" s="38"/>
      <c r="AK2521" s="38"/>
      <c r="AL2521" s="38"/>
      <c r="AM2521" s="38"/>
      <c r="AN2521" s="38"/>
      <c r="AO2521" s="38"/>
      <c r="AP2521" s="38"/>
      <c r="AQ2521" s="38"/>
      <c r="AR2521" s="38"/>
    </row>
    <row r="2522" spans="1:44">
      <c r="A2522" s="36" t="str">
        <f>IF('DATA ACCURATE'!A2525&lt;&gt;"",'DATA ACCURATE'!A2525,"")</f>
        <v/>
      </c>
      <c r="B2522" s="36" t="str">
        <f>IF('DATA ACCURATE'!D2525&lt;&gt;"",'DATA ACCURATE'!D2525,"")</f>
        <v/>
      </c>
      <c r="C2522" s="38" t="str">
        <f>IF($AD2522="000000000000","",INDEX(DATABASE!$W$12:$W$71,MATCH($AD2522,DATABASE!$V$12:$V$71,0)))</f>
        <v/>
      </c>
      <c r="D2522" s="38" t="str">
        <f>IF(C2522="","",IF(E2522="",INDEX(DATABASE!$AF$13:$AF$62,MATCH($C2522,DATABASE!$AC$13:$AC$62,0)),IF(E2522="2x D11",INDEX(DATABASE!$AF$13:$AF$62,MATCH($C2522,DATABASE!$AC$13:$AC$62,0))+2*DATABASE!$AF$62,IF(E2522="3x D11",INDEX(DATABASE!$AF$13:$AF$62,MATCH($C2522,DATABASE!$AC$13:$AC$62,0))+3*DATABASE!$AF$62,""))))</f>
        <v/>
      </c>
      <c r="E2522" s="38" t="str">
        <f>IF(AND($K2522="Y",$G2522&lt;&gt;"UNYIL",$F2522&lt;DATABASE!$O$8),"2x D11",IF(AND($K2522="Y",$G2522&lt;&gt;"UNYIL",$F2522&gt;=DATABASE!$O$8),"3x D11",""))</f>
        <v/>
      </c>
      <c r="F2522" s="36" t="str">
        <f>IF('DATA ACCURATE'!N2525&lt;&gt;"",'DATA ACCURATE'!N2525,"")</f>
        <v/>
      </c>
      <c r="G2522" s="38" t="str">
        <f>IF(F2522="","",IF(F2522&lt;=DATABASE!$I$8,"UNYIL",IF(F2522&lt;=DATABASE!$J$8,"KECIL",IF(F2522&lt;DATABASE!$K$8,"TANGGUNG",IF(F2522&gt;=DATABASE!$K$8,"BESAR","")))))</f>
        <v/>
      </c>
      <c r="H2522" s="16" t="str">
        <f>IF('DATA ACCURATE'!J2525&lt;&gt;"",'DATA ACCURATE'!J2525,"")</f>
        <v/>
      </c>
      <c r="I2522" s="35" t="str">
        <f>IF(B2522&lt;&gt;"",IFERROR(VLOOKUP(B2522,'DATA TIMBANGAN'!G:M,7,FALSE),VLOOKUP(B2522,'DATA TIMBANGAN'!G:M,7)),"")</f>
        <v/>
      </c>
      <c r="J2522" s="25" t="str">
        <f>IF(H2522&lt;&gt;"",IFERROR(INDEX(DATABASE!$Z$19:$Z$38,MATCH(DATEVALUE(H2522),DATABASE!$AA$19:$AA$38,0)),INDEX(DATABASE!$Z$12:$Z$18,MATCH(WEEKDAY(H2522,2),DATABASE!$AA$12:$AA$18,0))),"")</f>
        <v/>
      </c>
      <c r="K2522" s="25" t="str">
        <f>IF('DATA ACCURATE'!V2525&lt;&gt;"",'DATA ACCURATE'!V2525,"")</f>
        <v/>
      </c>
      <c r="L2522" s="80" t="str">
        <f>IF($H2522="","",IF(OR($J2522="LIBUR",AND($L2521="LIBUR",$O2521=$O2522)),"LIBUR",IF(AND(OR($L2521="LUAR JAM KERJA 1",$L2521="LUAR JAM KERJA 2"),OR(OR(AND($H2521=$H2522,AND(OR($I2522&gt;DATABASE!$J$3,$I2522&lt;DATABASE!$J$6),((DATEVALUE($H2522)+$I2522)-(DATEVALUE($H2521)+$I2521))&lt;DATABASE!$J$6)),AND($H2521=$H2522,$O2521=$O2522,OR($I2522&gt;DATABASE!$J$6,$I2522&lt;DATABASE!$J$3))),AND(($H2522-$H2521)=1,OR($I2522&lt;DATABASE!$I$6,((DATEVALUE($H2522)+$I2522)-(DATEVALUE($H2521)+$I2521))&lt;DATABASE!$J$6))),$A2522=$A2521),"LUAR JAM KERJA 2",IF(AND(OR(WEEKDAY($H2522,2)=1,WEEKDAY($H2522,2)=2,WEEKDAY($H2522,2)=3,WEEKDAY($H2522,2)=4,WEEKDAY($H2522,2)=5),$I2522&lt;=DATABASE!$J$3,$I2522&gt;=DATABASE!$I$3),"JAM KERJA",IF(AND(WEEKDAY($H2522,2)=6,$I2522&lt;=DATABASE!$J$4,$I2522&gt;=DATABASE!$I$4),"JAM KERJA","LUAR JAM KERJA 1")))))</f>
        <v/>
      </c>
      <c r="M2522" s="36" t="str">
        <f>IF('DATA ACCURATE'!T2525&lt;&gt;"",IF('DATA ACCURATE'!T2525&gt;100,'DATA ACCURATE'!T2525/10,'DATA ACCURATE'!T2525),"")</f>
        <v/>
      </c>
      <c r="N2522" s="38" t="str">
        <f>IF(M2522="","",IF(M2522&lt;=DATABASE!$I$9,"LOKAL",IF(M2522&lt;DATABASE!$J$9,"LUAR KOTA 1",IF($M2522&gt;=DATABASE!$J$9,"LUAR KOTA 2",""))))</f>
        <v/>
      </c>
      <c r="O2522" s="38" t="str">
        <f>IF('DATA ACCURATE'!L2525&lt;&gt;"",'DATA ACCURATE'!L2525,"")</f>
        <v/>
      </c>
      <c r="P2522" s="38"/>
      <c r="Q2522" s="38">
        <f t="shared" si="274"/>
        <v>0</v>
      </c>
      <c r="R2522" s="38">
        <f t="shared" si="274"/>
        <v>0</v>
      </c>
      <c r="S2522" s="38">
        <f t="shared" si="274"/>
        <v>0</v>
      </c>
      <c r="T2522" s="38">
        <f t="shared" si="272"/>
        <v>0</v>
      </c>
      <c r="U2522" s="38">
        <f t="shared" si="275"/>
        <v>0</v>
      </c>
      <c r="V2522" s="38">
        <f t="shared" si="275"/>
        <v>0</v>
      </c>
      <c r="W2522" s="38">
        <f t="shared" si="275"/>
        <v>0</v>
      </c>
      <c r="X2522" s="38">
        <f t="shared" si="276"/>
        <v>0</v>
      </c>
      <c r="Y2522" s="38">
        <f t="shared" si="276"/>
        <v>0</v>
      </c>
      <c r="Z2522" s="38">
        <f t="shared" si="276"/>
        <v>0</v>
      </c>
      <c r="AA2522" s="38">
        <f t="shared" si="273"/>
        <v>0</v>
      </c>
      <c r="AB2522" s="38">
        <f t="shared" si="277"/>
        <v>0</v>
      </c>
      <c r="AC2522" s="38">
        <f t="shared" si="278"/>
        <v>0</v>
      </c>
      <c r="AD2522" s="38" t="str">
        <f t="shared" si="279"/>
        <v>000000000000</v>
      </c>
      <c r="AE2522" s="38"/>
      <c r="AF2522" s="38"/>
      <c r="AG2522" s="38"/>
      <c r="AH2522" s="38"/>
      <c r="AI2522" s="38"/>
      <c r="AJ2522" s="38"/>
      <c r="AK2522" s="38"/>
      <c r="AL2522" s="38"/>
      <c r="AM2522" s="38"/>
      <c r="AN2522" s="38"/>
      <c r="AO2522" s="38"/>
      <c r="AP2522" s="38"/>
      <c r="AQ2522" s="38"/>
      <c r="AR2522" s="38"/>
    </row>
    <row r="2523" spans="1:44">
      <c r="A2523" s="36" t="str">
        <f>IF('DATA ACCURATE'!A2526&lt;&gt;"",'DATA ACCURATE'!A2526,"")</f>
        <v/>
      </c>
      <c r="B2523" s="36" t="str">
        <f>IF('DATA ACCURATE'!D2526&lt;&gt;"",'DATA ACCURATE'!D2526,"")</f>
        <v/>
      </c>
      <c r="C2523" s="38" t="str">
        <f>IF($AD2523="000000000000","",INDEX(DATABASE!$W$12:$W$71,MATCH($AD2523,DATABASE!$V$12:$V$71,0)))</f>
        <v/>
      </c>
      <c r="D2523" s="38" t="str">
        <f>IF(C2523="","",IF(E2523="",INDEX(DATABASE!$AF$13:$AF$62,MATCH($C2523,DATABASE!$AC$13:$AC$62,0)),IF(E2523="2x D11",INDEX(DATABASE!$AF$13:$AF$62,MATCH($C2523,DATABASE!$AC$13:$AC$62,0))+2*DATABASE!$AF$62,IF(E2523="3x D11",INDEX(DATABASE!$AF$13:$AF$62,MATCH($C2523,DATABASE!$AC$13:$AC$62,0))+3*DATABASE!$AF$62,""))))</f>
        <v/>
      </c>
      <c r="E2523" s="38" t="str">
        <f>IF(AND($K2523="Y",$G2523&lt;&gt;"UNYIL",$F2523&lt;DATABASE!$O$8),"2x D11",IF(AND($K2523="Y",$G2523&lt;&gt;"UNYIL",$F2523&gt;=DATABASE!$O$8),"3x D11",""))</f>
        <v/>
      </c>
      <c r="F2523" s="36" t="str">
        <f>IF('DATA ACCURATE'!N2526&lt;&gt;"",'DATA ACCURATE'!N2526,"")</f>
        <v/>
      </c>
      <c r="G2523" s="38" t="str">
        <f>IF(F2523="","",IF(F2523&lt;=DATABASE!$I$8,"UNYIL",IF(F2523&lt;=DATABASE!$J$8,"KECIL",IF(F2523&lt;DATABASE!$K$8,"TANGGUNG",IF(F2523&gt;=DATABASE!$K$8,"BESAR","")))))</f>
        <v/>
      </c>
      <c r="H2523" s="16" t="str">
        <f>IF('DATA ACCURATE'!J2526&lt;&gt;"",'DATA ACCURATE'!J2526,"")</f>
        <v/>
      </c>
      <c r="I2523" s="35" t="str">
        <f>IF(B2523&lt;&gt;"",IFERROR(VLOOKUP(B2523,'DATA TIMBANGAN'!G:M,7,FALSE),VLOOKUP(B2523,'DATA TIMBANGAN'!G:M,7)),"")</f>
        <v/>
      </c>
      <c r="J2523" s="25" t="str">
        <f>IF(H2523&lt;&gt;"",IFERROR(INDEX(DATABASE!$Z$19:$Z$38,MATCH(DATEVALUE(H2523),DATABASE!$AA$19:$AA$38,0)),INDEX(DATABASE!$Z$12:$Z$18,MATCH(WEEKDAY(H2523,2),DATABASE!$AA$12:$AA$18,0))),"")</f>
        <v/>
      </c>
      <c r="K2523" s="25" t="str">
        <f>IF('DATA ACCURATE'!V2526&lt;&gt;"",'DATA ACCURATE'!V2526,"")</f>
        <v/>
      </c>
      <c r="L2523" s="80" t="str">
        <f>IF($H2523="","",IF(OR($J2523="LIBUR",AND($L2522="LIBUR",$O2522=$O2523)),"LIBUR",IF(AND(OR($L2522="LUAR JAM KERJA 1",$L2522="LUAR JAM KERJA 2"),OR(OR(AND($H2522=$H2523,AND(OR($I2523&gt;DATABASE!$J$3,$I2523&lt;DATABASE!$J$6),((DATEVALUE($H2523)+$I2523)-(DATEVALUE($H2522)+$I2522))&lt;DATABASE!$J$6)),AND($H2522=$H2523,$O2522=$O2523,OR($I2523&gt;DATABASE!$J$6,$I2523&lt;DATABASE!$J$3))),AND(($H2523-$H2522)=1,OR($I2523&lt;DATABASE!$I$6,((DATEVALUE($H2523)+$I2523)-(DATEVALUE($H2522)+$I2522))&lt;DATABASE!$J$6))),$A2523=$A2522),"LUAR JAM KERJA 2",IF(AND(OR(WEEKDAY($H2523,2)=1,WEEKDAY($H2523,2)=2,WEEKDAY($H2523,2)=3,WEEKDAY($H2523,2)=4,WEEKDAY($H2523,2)=5),$I2523&lt;=DATABASE!$J$3,$I2523&gt;=DATABASE!$I$3),"JAM KERJA",IF(AND(WEEKDAY($H2523,2)=6,$I2523&lt;=DATABASE!$J$4,$I2523&gt;=DATABASE!$I$4),"JAM KERJA","LUAR JAM KERJA 1")))))</f>
        <v/>
      </c>
      <c r="M2523" s="36" t="str">
        <f>IF('DATA ACCURATE'!T2526&lt;&gt;"",IF('DATA ACCURATE'!T2526&gt;100,'DATA ACCURATE'!T2526/10,'DATA ACCURATE'!T2526),"")</f>
        <v/>
      </c>
      <c r="N2523" s="38" t="str">
        <f>IF(M2523="","",IF(M2523&lt;=DATABASE!$I$9,"LOKAL",IF(M2523&lt;DATABASE!$J$9,"LUAR KOTA 1",IF($M2523&gt;=DATABASE!$J$9,"LUAR KOTA 2",""))))</f>
        <v/>
      </c>
      <c r="O2523" s="38" t="str">
        <f>IF('DATA ACCURATE'!L2526&lt;&gt;"",'DATA ACCURATE'!L2526,"")</f>
        <v/>
      </c>
      <c r="P2523" s="38"/>
      <c r="Q2523" s="38">
        <f t="shared" si="274"/>
        <v>0</v>
      </c>
      <c r="R2523" s="38">
        <f t="shared" si="274"/>
        <v>0</v>
      </c>
      <c r="S2523" s="38">
        <f t="shared" si="274"/>
        <v>0</v>
      </c>
      <c r="T2523" s="38">
        <f t="shared" si="272"/>
        <v>0</v>
      </c>
      <c r="U2523" s="38">
        <f t="shared" si="275"/>
        <v>0</v>
      </c>
      <c r="V2523" s="38">
        <f t="shared" si="275"/>
        <v>0</v>
      </c>
      <c r="W2523" s="38">
        <f t="shared" si="275"/>
        <v>0</v>
      </c>
      <c r="X2523" s="38">
        <f t="shared" si="276"/>
        <v>0</v>
      </c>
      <c r="Y2523" s="38">
        <f t="shared" si="276"/>
        <v>0</v>
      </c>
      <c r="Z2523" s="38">
        <f t="shared" si="276"/>
        <v>0</v>
      </c>
      <c r="AA2523" s="38">
        <f t="shared" si="273"/>
        <v>0</v>
      </c>
      <c r="AB2523" s="38">
        <f t="shared" si="277"/>
        <v>0</v>
      </c>
      <c r="AC2523" s="38">
        <f t="shared" si="278"/>
        <v>0</v>
      </c>
      <c r="AD2523" s="38" t="str">
        <f t="shared" si="279"/>
        <v>000000000000</v>
      </c>
      <c r="AE2523" s="38"/>
      <c r="AF2523" s="38"/>
      <c r="AG2523" s="38"/>
      <c r="AH2523" s="38"/>
      <c r="AI2523" s="38"/>
      <c r="AJ2523" s="38"/>
      <c r="AK2523" s="38"/>
      <c r="AL2523" s="38"/>
      <c r="AM2523" s="38"/>
      <c r="AN2523" s="38"/>
      <c r="AO2523" s="38"/>
      <c r="AP2523" s="38"/>
      <c r="AQ2523" s="38"/>
      <c r="AR2523" s="38"/>
    </row>
    <row r="2524" spans="1:44">
      <c r="A2524" s="36" t="str">
        <f>IF('DATA ACCURATE'!A2527&lt;&gt;"",'DATA ACCURATE'!A2527,"")</f>
        <v/>
      </c>
      <c r="B2524" s="36" t="str">
        <f>IF('DATA ACCURATE'!D2527&lt;&gt;"",'DATA ACCURATE'!D2527,"")</f>
        <v/>
      </c>
      <c r="C2524" s="38" t="str">
        <f>IF($AD2524="000000000000","",INDEX(DATABASE!$W$12:$W$71,MATCH($AD2524,DATABASE!$V$12:$V$71,0)))</f>
        <v/>
      </c>
      <c r="D2524" s="38" t="str">
        <f>IF(C2524="","",IF(E2524="",INDEX(DATABASE!$AF$13:$AF$62,MATCH($C2524,DATABASE!$AC$13:$AC$62,0)),IF(E2524="2x D11",INDEX(DATABASE!$AF$13:$AF$62,MATCH($C2524,DATABASE!$AC$13:$AC$62,0))+2*DATABASE!$AF$62,IF(E2524="3x D11",INDEX(DATABASE!$AF$13:$AF$62,MATCH($C2524,DATABASE!$AC$13:$AC$62,0))+3*DATABASE!$AF$62,""))))</f>
        <v/>
      </c>
      <c r="E2524" s="38" t="str">
        <f>IF(AND($K2524="Y",$G2524&lt;&gt;"UNYIL",$F2524&lt;DATABASE!$O$8),"2x D11",IF(AND($K2524="Y",$G2524&lt;&gt;"UNYIL",$F2524&gt;=DATABASE!$O$8),"3x D11",""))</f>
        <v/>
      </c>
      <c r="F2524" s="36" t="str">
        <f>IF('DATA ACCURATE'!N2527&lt;&gt;"",'DATA ACCURATE'!N2527,"")</f>
        <v/>
      </c>
      <c r="G2524" s="38" t="str">
        <f>IF(F2524="","",IF(F2524&lt;=DATABASE!$I$8,"UNYIL",IF(F2524&lt;=DATABASE!$J$8,"KECIL",IF(F2524&lt;DATABASE!$K$8,"TANGGUNG",IF(F2524&gt;=DATABASE!$K$8,"BESAR","")))))</f>
        <v/>
      </c>
      <c r="H2524" s="16" t="str">
        <f>IF('DATA ACCURATE'!J2527&lt;&gt;"",'DATA ACCURATE'!J2527,"")</f>
        <v/>
      </c>
      <c r="I2524" s="35" t="str">
        <f>IF(B2524&lt;&gt;"",IFERROR(VLOOKUP(B2524,'DATA TIMBANGAN'!G:M,7,FALSE),VLOOKUP(B2524,'DATA TIMBANGAN'!G:M,7)),"")</f>
        <v/>
      </c>
      <c r="J2524" s="25" t="str">
        <f>IF(H2524&lt;&gt;"",IFERROR(INDEX(DATABASE!$Z$19:$Z$38,MATCH(DATEVALUE(H2524),DATABASE!$AA$19:$AA$38,0)),INDEX(DATABASE!$Z$12:$Z$18,MATCH(WEEKDAY(H2524,2),DATABASE!$AA$12:$AA$18,0))),"")</f>
        <v/>
      </c>
      <c r="K2524" s="25" t="str">
        <f>IF('DATA ACCURATE'!V2527&lt;&gt;"",'DATA ACCURATE'!V2527,"")</f>
        <v/>
      </c>
      <c r="L2524" s="80" t="str">
        <f>IF($H2524="","",IF(OR($J2524="LIBUR",AND($L2523="LIBUR",$O2523=$O2524)),"LIBUR",IF(AND(OR($L2523="LUAR JAM KERJA 1",$L2523="LUAR JAM KERJA 2"),OR(OR(AND($H2523=$H2524,AND(OR($I2524&gt;DATABASE!$J$3,$I2524&lt;DATABASE!$J$6),((DATEVALUE($H2524)+$I2524)-(DATEVALUE($H2523)+$I2523))&lt;DATABASE!$J$6)),AND($H2523=$H2524,$O2523=$O2524,OR($I2524&gt;DATABASE!$J$6,$I2524&lt;DATABASE!$J$3))),AND(($H2524-$H2523)=1,OR($I2524&lt;DATABASE!$I$6,((DATEVALUE($H2524)+$I2524)-(DATEVALUE($H2523)+$I2523))&lt;DATABASE!$J$6))),$A2524=$A2523),"LUAR JAM KERJA 2",IF(AND(OR(WEEKDAY($H2524,2)=1,WEEKDAY($H2524,2)=2,WEEKDAY($H2524,2)=3,WEEKDAY($H2524,2)=4,WEEKDAY($H2524,2)=5),$I2524&lt;=DATABASE!$J$3,$I2524&gt;=DATABASE!$I$3),"JAM KERJA",IF(AND(WEEKDAY($H2524,2)=6,$I2524&lt;=DATABASE!$J$4,$I2524&gt;=DATABASE!$I$4),"JAM KERJA","LUAR JAM KERJA 1")))))</f>
        <v/>
      </c>
      <c r="M2524" s="36" t="str">
        <f>IF('DATA ACCURATE'!T2527&lt;&gt;"",IF('DATA ACCURATE'!T2527&gt;100,'DATA ACCURATE'!T2527/10,'DATA ACCURATE'!T2527),"")</f>
        <v/>
      </c>
      <c r="N2524" s="38" t="str">
        <f>IF(M2524="","",IF(M2524&lt;=DATABASE!$I$9,"LOKAL",IF(M2524&lt;DATABASE!$J$9,"LUAR KOTA 1",IF($M2524&gt;=DATABASE!$J$9,"LUAR KOTA 2",""))))</f>
        <v/>
      </c>
      <c r="O2524" s="38" t="str">
        <f>IF('DATA ACCURATE'!L2527&lt;&gt;"",'DATA ACCURATE'!L2527,"")</f>
        <v/>
      </c>
      <c r="P2524" s="38"/>
      <c r="Q2524" s="38">
        <f t="shared" si="274"/>
        <v>0</v>
      </c>
      <c r="R2524" s="38">
        <f t="shared" si="274"/>
        <v>0</v>
      </c>
      <c r="S2524" s="38">
        <f t="shared" si="274"/>
        <v>0</v>
      </c>
      <c r="T2524" s="38">
        <f t="shared" si="272"/>
        <v>0</v>
      </c>
      <c r="U2524" s="38">
        <f t="shared" si="275"/>
        <v>0</v>
      </c>
      <c r="V2524" s="38">
        <f t="shared" si="275"/>
        <v>0</v>
      </c>
      <c r="W2524" s="38">
        <f t="shared" si="275"/>
        <v>0</v>
      </c>
      <c r="X2524" s="38">
        <f t="shared" si="276"/>
        <v>0</v>
      </c>
      <c r="Y2524" s="38">
        <f t="shared" si="276"/>
        <v>0</v>
      </c>
      <c r="Z2524" s="38">
        <f t="shared" si="276"/>
        <v>0</v>
      </c>
      <c r="AA2524" s="38">
        <f t="shared" si="273"/>
        <v>0</v>
      </c>
      <c r="AB2524" s="38">
        <f t="shared" si="277"/>
        <v>0</v>
      </c>
      <c r="AC2524" s="38">
        <f t="shared" si="278"/>
        <v>0</v>
      </c>
      <c r="AD2524" s="38" t="str">
        <f t="shared" si="279"/>
        <v>000000000000</v>
      </c>
      <c r="AE2524" s="38"/>
      <c r="AF2524" s="38"/>
      <c r="AG2524" s="38"/>
      <c r="AH2524" s="38"/>
      <c r="AI2524" s="38"/>
      <c r="AJ2524" s="38"/>
      <c r="AK2524" s="38"/>
      <c r="AL2524" s="38"/>
      <c r="AM2524" s="38"/>
      <c r="AN2524" s="38"/>
      <c r="AO2524" s="38"/>
      <c r="AP2524" s="38"/>
      <c r="AQ2524" s="38"/>
      <c r="AR2524" s="38"/>
    </row>
    <row r="2525" spans="1:44">
      <c r="A2525" s="36" t="str">
        <f>IF('DATA ACCURATE'!A2528&lt;&gt;"",'DATA ACCURATE'!A2528,"")</f>
        <v/>
      </c>
      <c r="B2525" s="36" t="str">
        <f>IF('DATA ACCURATE'!D2528&lt;&gt;"",'DATA ACCURATE'!D2528,"")</f>
        <v/>
      </c>
      <c r="C2525" s="38" t="str">
        <f>IF($AD2525="000000000000","",INDEX(DATABASE!$W$12:$W$71,MATCH($AD2525,DATABASE!$V$12:$V$71,0)))</f>
        <v/>
      </c>
      <c r="D2525" s="38" t="str">
        <f>IF(C2525="","",IF(E2525="",INDEX(DATABASE!$AF$13:$AF$62,MATCH($C2525,DATABASE!$AC$13:$AC$62,0)),IF(E2525="2x D11",INDEX(DATABASE!$AF$13:$AF$62,MATCH($C2525,DATABASE!$AC$13:$AC$62,0))+2*DATABASE!$AF$62,IF(E2525="3x D11",INDEX(DATABASE!$AF$13:$AF$62,MATCH($C2525,DATABASE!$AC$13:$AC$62,0))+3*DATABASE!$AF$62,""))))</f>
        <v/>
      </c>
      <c r="E2525" s="38" t="str">
        <f>IF(AND($K2525="Y",$G2525&lt;&gt;"UNYIL",$F2525&lt;DATABASE!$O$8),"2x D11",IF(AND($K2525="Y",$G2525&lt;&gt;"UNYIL",$F2525&gt;=DATABASE!$O$8),"3x D11",""))</f>
        <v/>
      </c>
      <c r="F2525" s="36" t="str">
        <f>IF('DATA ACCURATE'!N2528&lt;&gt;"",'DATA ACCURATE'!N2528,"")</f>
        <v/>
      </c>
      <c r="G2525" s="38" t="str">
        <f>IF(F2525="","",IF(F2525&lt;=DATABASE!$I$8,"UNYIL",IF(F2525&lt;=DATABASE!$J$8,"KECIL",IF(F2525&lt;DATABASE!$K$8,"TANGGUNG",IF(F2525&gt;=DATABASE!$K$8,"BESAR","")))))</f>
        <v/>
      </c>
      <c r="H2525" s="16" t="str">
        <f>IF('DATA ACCURATE'!J2528&lt;&gt;"",'DATA ACCURATE'!J2528,"")</f>
        <v/>
      </c>
      <c r="I2525" s="35" t="str">
        <f>IF(B2525&lt;&gt;"",IFERROR(VLOOKUP(B2525,'DATA TIMBANGAN'!G:M,7,FALSE),VLOOKUP(B2525,'DATA TIMBANGAN'!G:M,7)),"")</f>
        <v/>
      </c>
      <c r="J2525" s="25" t="str">
        <f>IF(H2525&lt;&gt;"",IFERROR(INDEX(DATABASE!$Z$19:$Z$38,MATCH(DATEVALUE(H2525),DATABASE!$AA$19:$AA$38,0)),INDEX(DATABASE!$Z$12:$Z$18,MATCH(WEEKDAY(H2525,2),DATABASE!$AA$12:$AA$18,0))),"")</f>
        <v/>
      </c>
      <c r="K2525" s="25" t="str">
        <f>IF('DATA ACCURATE'!V2528&lt;&gt;"",'DATA ACCURATE'!V2528,"")</f>
        <v/>
      </c>
      <c r="L2525" s="80" t="str">
        <f>IF($H2525="","",IF(OR($J2525="LIBUR",AND($L2524="LIBUR",$O2524=$O2525)),"LIBUR",IF(AND(OR($L2524="LUAR JAM KERJA 1",$L2524="LUAR JAM KERJA 2"),OR(OR(AND($H2524=$H2525,AND(OR($I2525&gt;DATABASE!$J$3,$I2525&lt;DATABASE!$J$6),((DATEVALUE($H2525)+$I2525)-(DATEVALUE($H2524)+$I2524))&lt;DATABASE!$J$6)),AND($H2524=$H2525,$O2524=$O2525,OR($I2525&gt;DATABASE!$J$6,$I2525&lt;DATABASE!$J$3))),AND(($H2525-$H2524)=1,OR($I2525&lt;DATABASE!$I$6,((DATEVALUE($H2525)+$I2525)-(DATEVALUE($H2524)+$I2524))&lt;DATABASE!$J$6))),$A2525=$A2524),"LUAR JAM KERJA 2",IF(AND(OR(WEEKDAY($H2525,2)=1,WEEKDAY($H2525,2)=2,WEEKDAY($H2525,2)=3,WEEKDAY($H2525,2)=4,WEEKDAY($H2525,2)=5),$I2525&lt;=DATABASE!$J$3,$I2525&gt;=DATABASE!$I$3),"JAM KERJA",IF(AND(WEEKDAY($H2525,2)=6,$I2525&lt;=DATABASE!$J$4,$I2525&gt;=DATABASE!$I$4),"JAM KERJA","LUAR JAM KERJA 1")))))</f>
        <v/>
      </c>
      <c r="M2525" s="36" t="str">
        <f>IF('DATA ACCURATE'!T2528&lt;&gt;"",IF('DATA ACCURATE'!T2528&gt;100,'DATA ACCURATE'!T2528/10,'DATA ACCURATE'!T2528),"")</f>
        <v/>
      </c>
      <c r="N2525" s="38" t="str">
        <f>IF(M2525="","",IF(M2525&lt;=DATABASE!$I$9,"LOKAL",IF(M2525&lt;DATABASE!$J$9,"LUAR KOTA 1",IF($M2525&gt;=DATABASE!$J$9,"LUAR KOTA 2",""))))</f>
        <v/>
      </c>
      <c r="O2525" s="38" t="str">
        <f>IF('DATA ACCURATE'!L2528&lt;&gt;"",'DATA ACCURATE'!L2528,"")</f>
        <v/>
      </c>
      <c r="P2525" s="38"/>
      <c r="Q2525" s="38">
        <f t="shared" si="274"/>
        <v>0</v>
      </c>
      <c r="R2525" s="38">
        <f t="shared" si="274"/>
        <v>0</v>
      </c>
      <c r="S2525" s="38">
        <f t="shared" si="274"/>
        <v>0</v>
      </c>
      <c r="T2525" s="38">
        <f t="shared" si="272"/>
        <v>0</v>
      </c>
      <c r="U2525" s="38">
        <f t="shared" si="275"/>
        <v>0</v>
      </c>
      <c r="V2525" s="38">
        <f t="shared" si="275"/>
        <v>0</v>
      </c>
      <c r="W2525" s="38">
        <f t="shared" si="275"/>
        <v>0</v>
      </c>
      <c r="X2525" s="38">
        <f t="shared" si="276"/>
        <v>0</v>
      </c>
      <c r="Y2525" s="38">
        <f t="shared" si="276"/>
        <v>0</v>
      </c>
      <c r="Z2525" s="38">
        <f t="shared" si="276"/>
        <v>0</v>
      </c>
      <c r="AA2525" s="38">
        <f t="shared" si="273"/>
        <v>0</v>
      </c>
      <c r="AB2525" s="38">
        <f t="shared" si="277"/>
        <v>0</v>
      </c>
      <c r="AC2525" s="38">
        <f t="shared" si="278"/>
        <v>0</v>
      </c>
      <c r="AD2525" s="38" t="str">
        <f t="shared" si="279"/>
        <v>000000000000</v>
      </c>
      <c r="AE2525" s="38"/>
      <c r="AF2525" s="38"/>
      <c r="AG2525" s="38"/>
      <c r="AH2525" s="38"/>
      <c r="AI2525" s="38"/>
      <c r="AJ2525" s="38"/>
      <c r="AK2525" s="38"/>
      <c r="AL2525" s="38"/>
      <c r="AM2525" s="38"/>
      <c r="AN2525" s="38"/>
      <c r="AO2525" s="38"/>
      <c r="AP2525" s="38"/>
      <c r="AQ2525" s="38"/>
      <c r="AR2525" s="38"/>
    </row>
    <row r="2526" spans="1:44">
      <c r="A2526" s="36" t="str">
        <f>IF('DATA ACCURATE'!A2529&lt;&gt;"",'DATA ACCURATE'!A2529,"")</f>
        <v/>
      </c>
      <c r="B2526" s="36" t="str">
        <f>IF('DATA ACCURATE'!D2529&lt;&gt;"",'DATA ACCURATE'!D2529,"")</f>
        <v/>
      </c>
      <c r="C2526" s="38" t="str">
        <f>IF($AD2526="000000000000","",INDEX(DATABASE!$W$12:$W$71,MATCH($AD2526,DATABASE!$V$12:$V$71,0)))</f>
        <v/>
      </c>
      <c r="D2526" s="38" t="str">
        <f>IF(C2526="","",IF(E2526="",INDEX(DATABASE!$AF$13:$AF$62,MATCH($C2526,DATABASE!$AC$13:$AC$62,0)),IF(E2526="2x D11",INDEX(DATABASE!$AF$13:$AF$62,MATCH($C2526,DATABASE!$AC$13:$AC$62,0))+2*DATABASE!$AF$62,IF(E2526="3x D11",INDEX(DATABASE!$AF$13:$AF$62,MATCH($C2526,DATABASE!$AC$13:$AC$62,0))+3*DATABASE!$AF$62,""))))</f>
        <v/>
      </c>
      <c r="E2526" s="38" t="str">
        <f>IF(AND($K2526="Y",$G2526&lt;&gt;"UNYIL",$F2526&lt;DATABASE!$O$8),"2x D11",IF(AND($K2526="Y",$G2526&lt;&gt;"UNYIL",$F2526&gt;=DATABASE!$O$8),"3x D11",""))</f>
        <v/>
      </c>
      <c r="F2526" s="36" t="str">
        <f>IF('DATA ACCURATE'!N2529&lt;&gt;"",'DATA ACCURATE'!N2529,"")</f>
        <v/>
      </c>
      <c r="G2526" s="38" t="str">
        <f>IF(F2526="","",IF(F2526&lt;=DATABASE!$I$8,"UNYIL",IF(F2526&lt;=DATABASE!$J$8,"KECIL",IF(F2526&lt;DATABASE!$K$8,"TANGGUNG",IF(F2526&gt;=DATABASE!$K$8,"BESAR","")))))</f>
        <v/>
      </c>
      <c r="H2526" s="16" t="str">
        <f>IF('DATA ACCURATE'!J2529&lt;&gt;"",'DATA ACCURATE'!J2529,"")</f>
        <v/>
      </c>
      <c r="I2526" s="35" t="str">
        <f>IF(B2526&lt;&gt;"",IFERROR(VLOOKUP(B2526,'DATA TIMBANGAN'!G:M,7,FALSE),VLOOKUP(B2526,'DATA TIMBANGAN'!G:M,7)),"")</f>
        <v/>
      </c>
      <c r="J2526" s="25" t="str">
        <f>IF(H2526&lt;&gt;"",IFERROR(INDEX(DATABASE!$Z$19:$Z$38,MATCH(DATEVALUE(H2526),DATABASE!$AA$19:$AA$38,0)),INDEX(DATABASE!$Z$12:$Z$18,MATCH(WEEKDAY(H2526,2),DATABASE!$AA$12:$AA$18,0))),"")</f>
        <v/>
      </c>
      <c r="K2526" s="25" t="str">
        <f>IF('DATA ACCURATE'!V2529&lt;&gt;"",'DATA ACCURATE'!V2529,"")</f>
        <v/>
      </c>
      <c r="L2526" s="80" t="str">
        <f>IF($H2526="","",IF(OR($J2526="LIBUR",AND($L2525="LIBUR",$O2525=$O2526)),"LIBUR",IF(AND(OR($L2525="LUAR JAM KERJA 1",$L2525="LUAR JAM KERJA 2"),OR(OR(AND($H2525=$H2526,AND(OR($I2526&gt;DATABASE!$J$3,$I2526&lt;DATABASE!$J$6),((DATEVALUE($H2526)+$I2526)-(DATEVALUE($H2525)+$I2525))&lt;DATABASE!$J$6)),AND($H2525=$H2526,$O2525=$O2526,OR($I2526&gt;DATABASE!$J$6,$I2526&lt;DATABASE!$J$3))),AND(($H2526-$H2525)=1,OR($I2526&lt;DATABASE!$I$6,((DATEVALUE($H2526)+$I2526)-(DATEVALUE($H2525)+$I2525))&lt;DATABASE!$J$6))),$A2526=$A2525),"LUAR JAM KERJA 2",IF(AND(OR(WEEKDAY($H2526,2)=1,WEEKDAY($H2526,2)=2,WEEKDAY($H2526,2)=3,WEEKDAY($H2526,2)=4,WEEKDAY($H2526,2)=5),$I2526&lt;=DATABASE!$J$3,$I2526&gt;=DATABASE!$I$3),"JAM KERJA",IF(AND(WEEKDAY($H2526,2)=6,$I2526&lt;=DATABASE!$J$4,$I2526&gt;=DATABASE!$I$4),"JAM KERJA","LUAR JAM KERJA 1")))))</f>
        <v/>
      </c>
      <c r="M2526" s="36" t="str">
        <f>IF('DATA ACCURATE'!T2529&lt;&gt;"",IF('DATA ACCURATE'!T2529&gt;100,'DATA ACCURATE'!T2529/10,'DATA ACCURATE'!T2529),"")</f>
        <v/>
      </c>
      <c r="N2526" s="38" t="str">
        <f>IF(M2526="","",IF(M2526&lt;=DATABASE!$I$9,"LOKAL",IF(M2526&lt;DATABASE!$J$9,"LUAR KOTA 1",IF($M2526&gt;=DATABASE!$J$9,"LUAR KOTA 2",""))))</f>
        <v/>
      </c>
      <c r="O2526" s="38" t="str">
        <f>IF('DATA ACCURATE'!L2529&lt;&gt;"",'DATA ACCURATE'!L2529,"")</f>
        <v/>
      </c>
      <c r="P2526" s="38"/>
      <c r="Q2526" s="38">
        <f t="shared" si="274"/>
        <v>0</v>
      </c>
      <c r="R2526" s="38">
        <f t="shared" si="274"/>
        <v>0</v>
      </c>
      <c r="S2526" s="38">
        <f t="shared" si="274"/>
        <v>0</v>
      </c>
      <c r="T2526" s="38">
        <f t="shared" si="272"/>
        <v>0</v>
      </c>
      <c r="U2526" s="38">
        <f t="shared" si="275"/>
        <v>0</v>
      </c>
      <c r="V2526" s="38">
        <f t="shared" si="275"/>
        <v>0</v>
      </c>
      <c r="W2526" s="38">
        <f t="shared" si="275"/>
        <v>0</v>
      </c>
      <c r="X2526" s="38">
        <f t="shared" si="276"/>
        <v>0</v>
      </c>
      <c r="Y2526" s="38">
        <f t="shared" si="276"/>
        <v>0</v>
      </c>
      <c r="Z2526" s="38">
        <f t="shared" si="276"/>
        <v>0</v>
      </c>
      <c r="AA2526" s="38">
        <f t="shared" si="273"/>
        <v>0</v>
      </c>
      <c r="AB2526" s="38">
        <f t="shared" si="277"/>
        <v>0</v>
      </c>
      <c r="AC2526" s="38">
        <f t="shared" si="278"/>
        <v>0</v>
      </c>
      <c r="AD2526" s="38" t="str">
        <f t="shared" si="279"/>
        <v>000000000000</v>
      </c>
      <c r="AE2526" s="38"/>
      <c r="AF2526" s="38"/>
      <c r="AG2526" s="38"/>
      <c r="AH2526" s="38"/>
      <c r="AI2526" s="38"/>
      <c r="AJ2526" s="38"/>
      <c r="AK2526" s="38"/>
      <c r="AL2526" s="38"/>
      <c r="AM2526" s="38"/>
      <c r="AN2526" s="38"/>
      <c r="AO2526" s="38"/>
      <c r="AP2526" s="38"/>
      <c r="AQ2526" s="38"/>
      <c r="AR2526" s="38"/>
    </row>
    <row r="2527" spans="1:44">
      <c r="A2527" s="36" t="str">
        <f>IF('DATA ACCURATE'!A2530&lt;&gt;"",'DATA ACCURATE'!A2530,"")</f>
        <v/>
      </c>
      <c r="B2527" s="36" t="str">
        <f>IF('DATA ACCURATE'!D2530&lt;&gt;"",'DATA ACCURATE'!D2530,"")</f>
        <v/>
      </c>
      <c r="C2527" s="38" t="str">
        <f>IF($AD2527="000000000000","",INDEX(DATABASE!$W$12:$W$71,MATCH($AD2527,DATABASE!$V$12:$V$71,0)))</f>
        <v/>
      </c>
      <c r="D2527" s="38" t="str">
        <f>IF(C2527="","",IF(E2527="",INDEX(DATABASE!$AF$13:$AF$62,MATCH($C2527,DATABASE!$AC$13:$AC$62,0)),IF(E2527="2x D11",INDEX(DATABASE!$AF$13:$AF$62,MATCH($C2527,DATABASE!$AC$13:$AC$62,0))+2*DATABASE!$AF$62,IF(E2527="3x D11",INDEX(DATABASE!$AF$13:$AF$62,MATCH($C2527,DATABASE!$AC$13:$AC$62,0))+3*DATABASE!$AF$62,""))))</f>
        <v/>
      </c>
      <c r="E2527" s="38" t="str">
        <f>IF(AND($K2527="Y",$G2527&lt;&gt;"UNYIL",$F2527&lt;DATABASE!$O$8),"2x D11",IF(AND($K2527="Y",$G2527&lt;&gt;"UNYIL",$F2527&gt;=DATABASE!$O$8),"3x D11",""))</f>
        <v/>
      </c>
      <c r="F2527" s="36" t="str">
        <f>IF('DATA ACCURATE'!N2530&lt;&gt;"",'DATA ACCURATE'!N2530,"")</f>
        <v/>
      </c>
      <c r="G2527" s="38" t="str">
        <f>IF(F2527="","",IF(F2527&lt;=DATABASE!$I$8,"UNYIL",IF(F2527&lt;=DATABASE!$J$8,"KECIL",IF(F2527&lt;DATABASE!$K$8,"TANGGUNG",IF(F2527&gt;=DATABASE!$K$8,"BESAR","")))))</f>
        <v/>
      </c>
      <c r="H2527" s="16" t="str">
        <f>IF('DATA ACCURATE'!J2530&lt;&gt;"",'DATA ACCURATE'!J2530,"")</f>
        <v/>
      </c>
      <c r="I2527" s="35" t="str">
        <f>IF(B2527&lt;&gt;"",IFERROR(VLOOKUP(B2527,'DATA TIMBANGAN'!G:M,7,FALSE),VLOOKUP(B2527,'DATA TIMBANGAN'!G:M,7)),"")</f>
        <v/>
      </c>
      <c r="J2527" s="25" t="str">
        <f>IF(H2527&lt;&gt;"",IFERROR(INDEX(DATABASE!$Z$19:$Z$38,MATCH(DATEVALUE(H2527),DATABASE!$AA$19:$AA$38,0)),INDEX(DATABASE!$Z$12:$Z$18,MATCH(WEEKDAY(H2527,2),DATABASE!$AA$12:$AA$18,0))),"")</f>
        <v/>
      </c>
      <c r="K2527" s="25" t="str">
        <f>IF('DATA ACCURATE'!V2530&lt;&gt;"",'DATA ACCURATE'!V2530,"")</f>
        <v/>
      </c>
      <c r="L2527" s="80" t="str">
        <f>IF($H2527="","",IF(OR($J2527="LIBUR",AND($L2526="LIBUR",$O2526=$O2527)),"LIBUR",IF(AND(OR($L2526="LUAR JAM KERJA 1",$L2526="LUAR JAM KERJA 2"),OR(OR(AND($H2526=$H2527,AND(OR($I2527&gt;DATABASE!$J$3,$I2527&lt;DATABASE!$J$6),((DATEVALUE($H2527)+$I2527)-(DATEVALUE($H2526)+$I2526))&lt;DATABASE!$J$6)),AND($H2526=$H2527,$O2526=$O2527,OR($I2527&gt;DATABASE!$J$6,$I2527&lt;DATABASE!$J$3))),AND(($H2527-$H2526)=1,OR($I2527&lt;DATABASE!$I$6,((DATEVALUE($H2527)+$I2527)-(DATEVALUE($H2526)+$I2526))&lt;DATABASE!$J$6))),$A2527=$A2526),"LUAR JAM KERJA 2",IF(AND(OR(WEEKDAY($H2527,2)=1,WEEKDAY($H2527,2)=2,WEEKDAY($H2527,2)=3,WEEKDAY($H2527,2)=4,WEEKDAY($H2527,2)=5),$I2527&lt;=DATABASE!$J$3,$I2527&gt;=DATABASE!$I$3),"JAM KERJA",IF(AND(WEEKDAY($H2527,2)=6,$I2527&lt;=DATABASE!$J$4,$I2527&gt;=DATABASE!$I$4),"JAM KERJA","LUAR JAM KERJA 1")))))</f>
        <v/>
      </c>
      <c r="M2527" s="36" t="str">
        <f>IF('DATA ACCURATE'!T2530&lt;&gt;"",IF('DATA ACCURATE'!T2530&gt;100,'DATA ACCURATE'!T2530/10,'DATA ACCURATE'!T2530),"")</f>
        <v/>
      </c>
      <c r="N2527" s="38" t="str">
        <f>IF(M2527="","",IF(M2527&lt;=DATABASE!$I$9,"LOKAL",IF(M2527&lt;DATABASE!$J$9,"LUAR KOTA 1",IF($M2527&gt;=DATABASE!$J$9,"LUAR KOTA 2",""))))</f>
        <v/>
      </c>
      <c r="O2527" s="38" t="str">
        <f>IF('DATA ACCURATE'!L2530&lt;&gt;"",'DATA ACCURATE'!L2530,"")</f>
        <v/>
      </c>
      <c r="P2527" s="38"/>
      <c r="Q2527" s="38">
        <f t="shared" si="274"/>
        <v>0</v>
      </c>
      <c r="R2527" s="38">
        <f t="shared" si="274"/>
        <v>0</v>
      </c>
      <c r="S2527" s="38">
        <f t="shared" si="274"/>
        <v>0</v>
      </c>
      <c r="T2527" s="38">
        <f t="shared" si="272"/>
        <v>0</v>
      </c>
      <c r="U2527" s="38">
        <f t="shared" si="275"/>
        <v>0</v>
      </c>
      <c r="V2527" s="38">
        <f t="shared" si="275"/>
        <v>0</v>
      </c>
      <c r="W2527" s="38">
        <f t="shared" si="275"/>
        <v>0</v>
      </c>
      <c r="X2527" s="38">
        <f t="shared" si="276"/>
        <v>0</v>
      </c>
      <c r="Y2527" s="38">
        <f t="shared" si="276"/>
        <v>0</v>
      </c>
      <c r="Z2527" s="38">
        <f t="shared" si="276"/>
        <v>0</v>
      </c>
      <c r="AA2527" s="38">
        <f t="shared" si="273"/>
        <v>0</v>
      </c>
      <c r="AB2527" s="38">
        <f t="shared" si="277"/>
        <v>0</v>
      </c>
      <c r="AC2527" s="38">
        <f t="shared" si="278"/>
        <v>0</v>
      </c>
      <c r="AD2527" s="38" t="str">
        <f t="shared" si="279"/>
        <v>000000000000</v>
      </c>
      <c r="AE2527" s="38"/>
      <c r="AF2527" s="38"/>
      <c r="AG2527" s="38"/>
      <c r="AH2527" s="38"/>
      <c r="AI2527" s="38"/>
      <c r="AJ2527" s="38"/>
      <c r="AK2527" s="38"/>
      <c r="AL2527" s="38"/>
      <c r="AM2527" s="38"/>
      <c r="AN2527" s="38"/>
      <c r="AO2527" s="38"/>
      <c r="AP2527" s="38"/>
      <c r="AQ2527" s="38"/>
      <c r="AR2527" s="38"/>
    </row>
    <row r="2528" spans="1:44">
      <c r="A2528" s="36" t="str">
        <f>IF('DATA ACCURATE'!A2531&lt;&gt;"",'DATA ACCURATE'!A2531,"")</f>
        <v/>
      </c>
      <c r="B2528" s="36" t="str">
        <f>IF('DATA ACCURATE'!D2531&lt;&gt;"",'DATA ACCURATE'!D2531,"")</f>
        <v/>
      </c>
      <c r="C2528" s="38" t="str">
        <f>IF($AD2528="000000000000","",INDEX(DATABASE!$W$12:$W$71,MATCH($AD2528,DATABASE!$V$12:$V$71,0)))</f>
        <v/>
      </c>
      <c r="D2528" s="38" t="str">
        <f>IF(C2528="","",IF(E2528="",INDEX(DATABASE!$AF$13:$AF$62,MATCH($C2528,DATABASE!$AC$13:$AC$62,0)),IF(E2528="2x D11",INDEX(DATABASE!$AF$13:$AF$62,MATCH($C2528,DATABASE!$AC$13:$AC$62,0))+2*DATABASE!$AF$62,IF(E2528="3x D11",INDEX(DATABASE!$AF$13:$AF$62,MATCH($C2528,DATABASE!$AC$13:$AC$62,0))+3*DATABASE!$AF$62,""))))</f>
        <v/>
      </c>
      <c r="E2528" s="38" t="str">
        <f>IF(AND($K2528="Y",$G2528&lt;&gt;"UNYIL",$F2528&lt;DATABASE!$O$8),"2x D11",IF(AND($K2528="Y",$G2528&lt;&gt;"UNYIL",$F2528&gt;=DATABASE!$O$8),"3x D11",""))</f>
        <v/>
      </c>
      <c r="F2528" s="36" t="str">
        <f>IF('DATA ACCURATE'!N2531&lt;&gt;"",'DATA ACCURATE'!N2531,"")</f>
        <v/>
      </c>
      <c r="G2528" s="38" t="str">
        <f>IF(F2528="","",IF(F2528&lt;=DATABASE!$I$8,"UNYIL",IF(F2528&lt;=DATABASE!$J$8,"KECIL",IF(F2528&lt;DATABASE!$K$8,"TANGGUNG",IF(F2528&gt;=DATABASE!$K$8,"BESAR","")))))</f>
        <v/>
      </c>
      <c r="H2528" s="16" t="str">
        <f>IF('DATA ACCURATE'!J2531&lt;&gt;"",'DATA ACCURATE'!J2531,"")</f>
        <v/>
      </c>
      <c r="I2528" s="35" t="str">
        <f>IF(B2528&lt;&gt;"",IFERROR(VLOOKUP(B2528,'DATA TIMBANGAN'!G:M,7,FALSE),VLOOKUP(B2528,'DATA TIMBANGAN'!G:M,7)),"")</f>
        <v/>
      </c>
      <c r="J2528" s="25" t="str">
        <f>IF(H2528&lt;&gt;"",IFERROR(INDEX(DATABASE!$Z$19:$Z$38,MATCH(DATEVALUE(H2528),DATABASE!$AA$19:$AA$38,0)),INDEX(DATABASE!$Z$12:$Z$18,MATCH(WEEKDAY(H2528,2),DATABASE!$AA$12:$AA$18,0))),"")</f>
        <v/>
      </c>
      <c r="K2528" s="25" t="str">
        <f>IF('DATA ACCURATE'!V2531&lt;&gt;"",'DATA ACCURATE'!V2531,"")</f>
        <v/>
      </c>
      <c r="L2528" s="80" t="str">
        <f>IF($H2528="","",IF(OR($J2528="LIBUR",AND($L2527="LIBUR",$O2527=$O2528)),"LIBUR",IF(AND(OR($L2527="LUAR JAM KERJA 1",$L2527="LUAR JAM KERJA 2"),OR(OR(AND($H2527=$H2528,AND(OR($I2528&gt;DATABASE!$J$3,$I2528&lt;DATABASE!$J$6),((DATEVALUE($H2528)+$I2528)-(DATEVALUE($H2527)+$I2527))&lt;DATABASE!$J$6)),AND($H2527=$H2528,$O2527=$O2528,OR($I2528&gt;DATABASE!$J$6,$I2528&lt;DATABASE!$J$3))),AND(($H2528-$H2527)=1,OR($I2528&lt;DATABASE!$I$6,((DATEVALUE($H2528)+$I2528)-(DATEVALUE($H2527)+$I2527))&lt;DATABASE!$J$6))),$A2528=$A2527),"LUAR JAM KERJA 2",IF(AND(OR(WEEKDAY($H2528,2)=1,WEEKDAY($H2528,2)=2,WEEKDAY($H2528,2)=3,WEEKDAY($H2528,2)=4,WEEKDAY($H2528,2)=5),$I2528&lt;=DATABASE!$J$3,$I2528&gt;=DATABASE!$I$3),"JAM KERJA",IF(AND(WEEKDAY($H2528,2)=6,$I2528&lt;=DATABASE!$J$4,$I2528&gt;=DATABASE!$I$4),"JAM KERJA","LUAR JAM KERJA 1")))))</f>
        <v/>
      </c>
      <c r="M2528" s="36" t="str">
        <f>IF('DATA ACCURATE'!T2531&lt;&gt;"",IF('DATA ACCURATE'!T2531&gt;100,'DATA ACCURATE'!T2531/10,'DATA ACCURATE'!T2531),"")</f>
        <v/>
      </c>
      <c r="N2528" s="38" t="str">
        <f>IF(M2528="","",IF(M2528&lt;=DATABASE!$I$9,"LOKAL",IF(M2528&lt;DATABASE!$J$9,"LUAR KOTA 1",IF($M2528&gt;=DATABASE!$J$9,"LUAR KOTA 2",""))))</f>
        <v/>
      </c>
      <c r="O2528" s="38" t="str">
        <f>IF('DATA ACCURATE'!L2531&lt;&gt;"",'DATA ACCURATE'!L2531,"")</f>
        <v/>
      </c>
      <c r="P2528" s="38"/>
      <c r="Q2528" s="38">
        <f t="shared" si="274"/>
        <v>0</v>
      </c>
      <c r="R2528" s="38">
        <f t="shared" si="274"/>
        <v>0</v>
      </c>
      <c r="S2528" s="38">
        <f t="shared" si="274"/>
        <v>0</v>
      </c>
      <c r="T2528" s="38">
        <f t="shared" si="272"/>
        <v>0</v>
      </c>
      <c r="U2528" s="38">
        <f t="shared" si="275"/>
        <v>0</v>
      </c>
      <c r="V2528" s="38">
        <f t="shared" si="275"/>
        <v>0</v>
      </c>
      <c r="W2528" s="38">
        <f t="shared" si="275"/>
        <v>0</v>
      </c>
      <c r="X2528" s="38">
        <f t="shared" si="276"/>
        <v>0</v>
      </c>
      <c r="Y2528" s="38">
        <f t="shared" si="276"/>
        <v>0</v>
      </c>
      <c r="Z2528" s="38">
        <f t="shared" si="276"/>
        <v>0</v>
      </c>
      <c r="AA2528" s="38">
        <f t="shared" si="273"/>
        <v>0</v>
      </c>
      <c r="AB2528" s="38">
        <f t="shared" si="277"/>
        <v>0</v>
      </c>
      <c r="AC2528" s="38">
        <f t="shared" si="278"/>
        <v>0</v>
      </c>
      <c r="AD2528" s="38" t="str">
        <f t="shared" si="279"/>
        <v>000000000000</v>
      </c>
      <c r="AE2528" s="38"/>
      <c r="AF2528" s="38"/>
      <c r="AG2528" s="38"/>
      <c r="AH2528" s="38"/>
      <c r="AI2528" s="38"/>
      <c r="AJ2528" s="38"/>
      <c r="AK2528" s="38"/>
      <c r="AL2528" s="38"/>
      <c r="AM2528" s="38"/>
      <c r="AN2528" s="38"/>
      <c r="AO2528" s="38"/>
      <c r="AP2528" s="38"/>
      <c r="AQ2528" s="38"/>
      <c r="AR2528" s="38"/>
    </row>
    <row r="2529" spans="1:44">
      <c r="A2529" s="36" t="str">
        <f>IF('DATA ACCURATE'!A2532&lt;&gt;"",'DATA ACCURATE'!A2532,"")</f>
        <v/>
      </c>
      <c r="B2529" s="36" t="str">
        <f>IF('DATA ACCURATE'!D2532&lt;&gt;"",'DATA ACCURATE'!D2532,"")</f>
        <v/>
      </c>
      <c r="C2529" s="38" t="str">
        <f>IF($AD2529="000000000000","",INDEX(DATABASE!$W$12:$W$71,MATCH($AD2529,DATABASE!$V$12:$V$71,0)))</f>
        <v/>
      </c>
      <c r="D2529" s="38" t="str">
        <f>IF(C2529="","",IF(E2529="",INDEX(DATABASE!$AF$13:$AF$62,MATCH($C2529,DATABASE!$AC$13:$AC$62,0)),IF(E2529="2x D11",INDEX(DATABASE!$AF$13:$AF$62,MATCH($C2529,DATABASE!$AC$13:$AC$62,0))+2*DATABASE!$AF$62,IF(E2529="3x D11",INDEX(DATABASE!$AF$13:$AF$62,MATCH($C2529,DATABASE!$AC$13:$AC$62,0))+3*DATABASE!$AF$62,""))))</f>
        <v/>
      </c>
      <c r="E2529" s="38" t="str">
        <f>IF(AND($K2529="Y",$G2529&lt;&gt;"UNYIL",$F2529&lt;DATABASE!$O$8),"2x D11",IF(AND($K2529="Y",$G2529&lt;&gt;"UNYIL",$F2529&gt;=DATABASE!$O$8),"3x D11",""))</f>
        <v/>
      </c>
      <c r="F2529" s="36" t="str">
        <f>IF('DATA ACCURATE'!N2532&lt;&gt;"",'DATA ACCURATE'!N2532,"")</f>
        <v/>
      </c>
      <c r="G2529" s="38" t="str">
        <f>IF(F2529="","",IF(F2529&lt;=DATABASE!$I$8,"UNYIL",IF(F2529&lt;=DATABASE!$J$8,"KECIL",IF(F2529&lt;DATABASE!$K$8,"TANGGUNG",IF(F2529&gt;=DATABASE!$K$8,"BESAR","")))))</f>
        <v/>
      </c>
      <c r="H2529" s="16" t="str">
        <f>IF('DATA ACCURATE'!J2532&lt;&gt;"",'DATA ACCURATE'!J2532,"")</f>
        <v/>
      </c>
      <c r="I2529" s="35" t="str">
        <f>IF(B2529&lt;&gt;"",IFERROR(VLOOKUP(B2529,'DATA TIMBANGAN'!G:M,7,FALSE),VLOOKUP(B2529,'DATA TIMBANGAN'!G:M,7)),"")</f>
        <v/>
      </c>
      <c r="J2529" s="25" t="str">
        <f>IF(H2529&lt;&gt;"",IFERROR(INDEX(DATABASE!$Z$19:$Z$38,MATCH(DATEVALUE(H2529),DATABASE!$AA$19:$AA$38,0)),INDEX(DATABASE!$Z$12:$Z$18,MATCH(WEEKDAY(H2529,2),DATABASE!$AA$12:$AA$18,0))),"")</f>
        <v/>
      </c>
      <c r="K2529" s="25" t="str">
        <f>IF('DATA ACCURATE'!V2532&lt;&gt;"",'DATA ACCURATE'!V2532,"")</f>
        <v/>
      </c>
      <c r="L2529" s="80" t="str">
        <f>IF($H2529="","",IF(OR($J2529="LIBUR",AND($L2528="LIBUR",$O2528=$O2529)),"LIBUR",IF(AND(OR($L2528="LUAR JAM KERJA 1",$L2528="LUAR JAM KERJA 2"),OR(OR(AND($H2528=$H2529,AND(OR($I2529&gt;DATABASE!$J$3,$I2529&lt;DATABASE!$J$6),((DATEVALUE($H2529)+$I2529)-(DATEVALUE($H2528)+$I2528))&lt;DATABASE!$J$6)),AND($H2528=$H2529,$O2528=$O2529,OR($I2529&gt;DATABASE!$J$6,$I2529&lt;DATABASE!$J$3))),AND(($H2529-$H2528)=1,OR($I2529&lt;DATABASE!$I$6,((DATEVALUE($H2529)+$I2529)-(DATEVALUE($H2528)+$I2528))&lt;DATABASE!$J$6))),$A2529=$A2528),"LUAR JAM KERJA 2",IF(AND(OR(WEEKDAY($H2529,2)=1,WEEKDAY($H2529,2)=2,WEEKDAY($H2529,2)=3,WEEKDAY($H2529,2)=4,WEEKDAY($H2529,2)=5),$I2529&lt;=DATABASE!$J$3,$I2529&gt;=DATABASE!$I$3),"JAM KERJA",IF(AND(WEEKDAY($H2529,2)=6,$I2529&lt;=DATABASE!$J$4,$I2529&gt;=DATABASE!$I$4),"JAM KERJA","LUAR JAM KERJA 1")))))</f>
        <v/>
      </c>
      <c r="M2529" s="36" t="str">
        <f>IF('DATA ACCURATE'!T2532&lt;&gt;"",IF('DATA ACCURATE'!T2532&gt;100,'DATA ACCURATE'!T2532/10,'DATA ACCURATE'!T2532),"")</f>
        <v/>
      </c>
      <c r="N2529" s="38" t="str">
        <f>IF(M2529="","",IF(M2529&lt;=DATABASE!$I$9,"LOKAL",IF(M2529&lt;DATABASE!$J$9,"LUAR KOTA 1",IF($M2529&gt;=DATABASE!$J$9,"LUAR KOTA 2",""))))</f>
        <v/>
      </c>
      <c r="O2529" s="38" t="str">
        <f>IF('DATA ACCURATE'!L2532&lt;&gt;"",'DATA ACCURATE'!L2532,"")</f>
        <v/>
      </c>
      <c r="P2529" s="38"/>
      <c r="Q2529" s="38">
        <f t="shared" si="274"/>
        <v>0</v>
      </c>
      <c r="R2529" s="38">
        <f t="shared" si="274"/>
        <v>0</v>
      </c>
      <c r="S2529" s="38">
        <f t="shared" si="274"/>
        <v>0</v>
      </c>
      <c r="T2529" s="38">
        <f t="shared" si="272"/>
        <v>0</v>
      </c>
      <c r="U2529" s="38">
        <f t="shared" si="275"/>
        <v>0</v>
      </c>
      <c r="V2529" s="38">
        <f t="shared" si="275"/>
        <v>0</v>
      </c>
      <c r="W2529" s="38">
        <f t="shared" si="275"/>
        <v>0</v>
      </c>
      <c r="X2529" s="38">
        <f t="shared" si="276"/>
        <v>0</v>
      </c>
      <c r="Y2529" s="38">
        <f t="shared" si="276"/>
        <v>0</v>
      </c>
      <c r="Z2529" s="38">
        <f t="shared" si="276"/>
        <v>0</v>
      </c>
      <c r="AA2529" s="38">
        <f t="shared" si="273"/>
        <v>0</v>
      </c>
      <c r="AB2529" s="38">
        <f t="shared" si="277"/>
        <v>0</v>
      </c>
      <c r="AC2529" s="38">
        <f t="shared" si="278"/>
        <v>0</v>
      </c>
      <c r="AD2529" s="38" t="str">
        <f t="shared" si="279"/>
        <v>000000000000</v>
      </c>
      <c r="AE2529" s="38"/>
      <c r="AF2529" s="38"/>
      <c r="AG2529" s="38"/>
      <c r="AH2529" s="38"/>
      <c r="AI2529" s="38"/>
      <c r="AJ2529" s="38"/>
      <c r="AK2529" s="38"/>
      <c r="AL2529" s="38"/>
      <c r="AM2529" s="38"/>
      <c r="AN2529" s="38"/>
      <c r="AO2529" s="38"/>
      <c r="AP2529" s="38"/>
      <c r="AQ2529" s="38"/>
      <c r="AR2529" s="38"/>
    </row>
    <row r="2530" spans="1:44">
      <c r="A2530" s="36" t="str">
        <f>IF('DATA ACCURATE'!A2533&lt;&gt;"",'DATA ACCURATE'!A2533,"")</f>
        <v/>
      </c>
      <c r="B2530" s="36" t="str">
        <f>IF('DATA ACCURATE'!D2533&lt;&gt;"",'DATA ACCURATE'!D2533,"")</f>
        <v/>
      </c>
      <c r="C2530" s="38" t="str">
        <f>IF($AD2530="000000000000","",INDEX(DATABASE!$W$12:$W$71,MATCH($AD2530,DATABASE!$V$12:$V$71,0)))</f>
        <v/>
      </c>
      <c r="D2530" s="38" t="str">
        <f>IF(C2530="","",IF(E2530="",INDEX(DATABASE!$AF$13:$AF$62,MATCH($C2530,DATABASE!$AC$13:$AC$62,0)),IF(E2530="2x D11",INDEX(DATABASE!$AF$13:$AF$62,MATCH($C2530,DATABASE!$AC$13:$AC$62,0))+2*DATABASE!$AF$62,IF(E2530="3x D11",INDEX(DATABASE!$AF$13:$AF$62,MATCH($C2530,DATABASE!$AC$13:$AC$62,0))+3*DATABASE!$AF$62,""))))</f>
        <v/>
      </c>
      <c r="E2530" s="38" t="str">
        <f>IF(AND($K2530="Y",$G2530&lt;&gt;"UNYIL",$F2530&lt;DATABASE!$O$8),"2x D11",IF(AND($K2530="Y",$G2530&lt;&gt;"UNYIL",$F2530&gt;=DATABASE!$O$8),"3x D11",""))</f>
        <v/>
      </c>
      <c r="F2530" s="36" t="str">
        <f>IF('DATA ACCURATE'!N2533&lt;&gt;"",'DATA ACCURATE'!N2533,"")</f>
        <v/>
      </c>
      <c r="G2530" s="38" t="str">
        <f>IF(F2530="","",IF(F2530&lt;=DATABASE!$I$8,"UNYIL",IF(F2530&lt;=DATABASE!$J$8,"KECIL",IF(F2530&lt;DATABASE!$K$8,"TANGGUNG",IF(F2530&gt;=DATABASE!$K$8,"BESAR","")))))</f>
        <v/>
      </c>
      <c r="H2530" s="16" t="str">
        <f>IF('DATA ACCURATE'!J2533&lt;&gt;"",'DATA ACCURATE'!J2533,"")</f>
        <v/>
      </c>
      <c r="I2530" s="35" t="str">
        <f>IF(B2530&lt;&gt;"",IFERROR(VLOOKUP(B2530,'DATA TIMBANGAN'!G:M,7,FALSE),VLOOKUP(B2530,'DATA TIMBANGAN'!G:M,7)),"")</f>
        <v/>
      </c>
      <c r="J2530" s="25" t="str">
        <f>IF(H2530&lt;&gt;"",IFERROR(INDEX(DATABASE!$Z$19:$Z$38,MATCH(DATEVALUE(H2530),DATABASE!$AA$19:$AA$38,0)),INDEX(DATABASE!$Z$12:$Z$18,MATCH(WEEKDAY(H2530,2),DATABASE!$AA$12:$AA$18,0))),"")</f>
        <v/>
      </c>
      <c r="K2530" s="25" t="str">
        <f>IF('DATA ACCURATE'!V2533&lt;&gt;"",'DATA ACCURATE'!V2533,"")</f>
        <v/>
      </c>
      <c r="L2530" s="80" t="str">
        <f>IF($H2530="","",IF(OR($J2530="LIBUR",AND($L2529="LIBUR",$O2529=$O2530)),"LIBUR",IF(AND(OR($L2529="LUAR JAM KERJA 1",$L2529="LUAR JAM KERJA 2"),OR(OR(AND($H2529=$H2530,AND(OR($I2530&gt;DATABASE!$J$3,$I2530&lt;DATABASE!$J$6),((DATEVALUE($H2530)+$I2530)-(DATEVALUE($H2529)+$I2529))&lt;DATABASE!$J$6)),AND($H2529=$H2530,$O2529=$O2530,OR($I2530&gt;DATABASE!$J$6,$I2530&lt;DATABASE!$J$3))),AND(($H2530-$H2529)=1,OR($I2530&lt;DATABASE!$I$6,((DATEVALUE($H2530)+$I2530)-(DATEVALUE($H2529)+$I2529))&lt;DATABASE!$J$6))),$A2530=$A2529),"LUAR JAM KERJA 2",IF(AND(OR(WEEKDAY($H2530,2)=1,WEEKDAY($H2530,2)=2,WEEKDAY($H2530,2)=3,WEEKDAY($H2530,2)=4,WEEKDAY($H2530,2)=5),$I2530&lt;=DATABASE!$J$3,$I2530&gt;=DATABASE!$I$3),"JAM KERJA",IF(AND(WEEKDAY($H2530,2)=6,$I2530&lt;=DATABASE!$J$4,$I2530&gt;=DATABASE!$I$4),"JAM KERJA","LUAR JAM KERJA 1")))))</f>
        <v/>
      </c>
      <c r="M2530" s="36" t="str">
        <f>IF('DATA ACCURATE'!T2533&lt;&gt;"",IF('DATA ACCURATE'!T2533&gt;100,'DATA ACCURATE'!T2533/10,'DATA ACCURATE'!T2533),"")</f>
        <v/>
      </c>
      <c r="N2530" s="38" t="str">
        <f>IF(M2530="","",IF(M2530&lt;=DATABASE!$I$9,"LOKAL",IF(M2530&lt;DATABASE!$J$9,"LUAR KOTA 1",IF($M2530&gt;=DATABASE!$J$9,"LUAR KOTA 2",""))))</f>
        <v/>
      </c>
      <c r="O2530" s="38" t="str">
        <f>IF('DATA ACCURATE'!L2533&lt;&gt;"",'DATA ACCURATE'!L2533,"")</f>
        <v/>
      </c>
      <c r="P2530" s="38"/>
      <c r="Q2530" s="38">
        <f t="shared" si="274"/>
        <v>0</v>
      </c>
      <c r="R2530" s="38">
        <f t="shared" si="274"/>
        <v>0</v>
      </c>
      <c r="S2530" s="38">
        <f t="shared" si="274"/>
        <v>0</v>
      </c>
      <c r="T2530" s="38">
        <f t="shared" si="272"/>
        <v>0</v>
      </c>
      <c r="U2530" s="38">
        <f t="shared" si="275"/>
        <v>0</v>
      </c>
      <c r="V2530" s="38">
        <f t="shared" si="275"/>
        <v>0</v>
      </c>
      <c r="W2530" s="38">
        <f t="shared" si="275"/>
        <v>0</v>
      </c>
      <c r="X2530" s="38">
        <f t="shared" si="276"/>
        <v>0</v>
      </c>
      <c r="Y2530" s="38">
        <f t="shared" si="276"/>
        <v>0</v>
      </c>
      <c r="Z2530" s="38">
        <f t="shared" si="276"/>
        <v>0</v>
      </c>
      <c r="AA2530" s="38">
        <f t="shared" si="273"/>
        <v>0</v>
      </c>
      <c r="AB2530" s="38">
        <f t="shared" si="277"/>
        <v>0</v>
      </c>
      <c r="AC2530" s="38">
        <f t="shared" si="278"/>
        <v>0</v>
      </c>
      <c r="AD2530" s="38" t="str">
        <f t="shared" si="279"/>
        <v>000000000000</v>
      </c>
      <c r="AE2530" s="38"/>
      <c r="AF2530" s="38"/>
      <c r="AG2530" s="38"/>
      <c r="AH2530" s="38"/>
      <c r="AI2530" s="38"/>
      <c r="AJ2530" s="38"/>
      <c r="AK2530" s="38"/>
      <c r="AL2530" s="38"/>
      <c r="AM2530" s="38"/>
      <c r="AN2530" s="38"/>
      <c r="AO2530" s="38"/>
      <c r="AP2530" s="38"/>
      <c r="AQ2530" s="38"/>
      <c r="AR2530" s="38"/>
    </row>
    <row r="2531" spans="1:44">
      <c r="A2531" s="36" t="str">
        <f>IF('DATA ACCURATE'!A2534&lt;&gt;"",'DATA ACCURATE'!A2534,"")</f>
        <v/>
      </c>
      <c r="B2531" s="36" t="str">
        <f>IF('DATA ACCURATE'!D2534&lt;&gt;"",'DATA ACCURATE'!D2534,"")</f>
        <v/>
      </c>
      <c r="C2531" s="38" t="str">
        <f>IF($AD2531="000000000000","",INDEX(DATABASE!$W$12:$W$71,MATCH($AD2531,DATABASE!$V$12:$V$71,0)))</f>
        <v/>
      </c>
      <c r="D2531" s="38" t="str">
        <f>IF(C2531="","",IF(E2531="",INDEX(DATABASE!$AF$13:$AF$62,MATCH($C2531,DATABASE!$AC$13:$AC$62,0)),IF(E2531="2x D11",INDEX(DATABASE!$AF$13:$AF$62,MATCH($C2531,DATABASE!$AC$13:$AC$62,0))+2*DATABASE!$AF$62,IF(E2531="3x D11",INDEX(DATABASE!$AF$13:$AF$62,MATCH($C2531,DATABASE!$AC$13:$AC$62,0))+3*DATABASE!$AF$62,""))))</f>
        <v/>
      </c>
      <c r="E2531" s="38" t="str">
        <f>IF(AND($K2531="Y",$G2531&lt;&gt;"UNYIL",$F2531&lt;DATABASE!$O$8),"2x D11",IF(AND($K2531="Y",$G2531&lt;&gt;"UNYIL",$F2531&gt;=DATABASE!$O$8),"3x D11",""))</f>
        <v/>
      </c>
      <c r="F2531" s="36" t="str">
        <f>IF('DATA ACCURATE'!N2534&lt;&gt;"",'DATA ACCURATE'!N2534,"")</f>
        <v/>
      </c>
      <c r="G2531" s="38" t="str">
        <f>IF(F2531="","",IF(F2531&lt;=DATABASE!$I$8,"UNYIL",IF(F2531&lt;=DATABASE!$J$8,"KECIL",IF(F2531&lt;DATABASE!$K$8,"TANGGUNG",IF(F2531&gt;=DATABASE!$K$8,"BESAR","")))))</f>
        <v/>
      </c>
      <c r="H2531" s="16" t="str">
        <f>IF('DATA ACCURATE'!J2534&lt;&gt;"",'DATA ACCURATE'!J2534,"")</f>
        <v/>
      </c>
      <c r="I2531" s="35" t="str">
        <f>IF(B2531&lt;&gt;"",IFERROR(VLOOKUP(B2531,'DATA TIMBANGAN'!G:M,7,FALSE),VLOOKUP(B2531,'DATA TIMBANGAN'!G:M,7)),"")</f>
        <v/>
      </c>
      <c r="J2531" s="25" t="str">
        <f>IF(H2531&lt;&gt;"",IFERROR(INDEX(DATABASE!$Z$19:$Z$38,MATCH(DATEVALUE(H2531),DATABASE!$AA$19:$AA$38,0)),INDEX(DATABASE!$Z$12:$Z$18,MATCH(WEEKDAY(H2531,2),DATABASE!$AA$12:$AA$18,0))),"")</f>
        <v/>
      </c>
      <c r="K2531" s="25" t="str">
        <f>IF('DATA ACCURATE'!V2534&lt;&gt;"",'DATA ACCURATE'!V2534,"")</f>
        <v/>
      </c>
      <c r="L2531" s="80" t="str">
        <f>IF($H2531="","",IF(OR($J2531="LIBUR",AND($L2530="LIBUR",$O2530=$O2531)),"LIBUR",IF(AND(OR($L2530="LUAR JAM KERJA 1",$L2530="LUAR JAM KERJA 2"),OR(OR(AND($H2530=$H2531,AND(OR($I2531&gt;DATABASE!$J$3,$I2531&lt;DATABASE!$J$6),((DATEVALUE($H2531)+$I2531)-(DATEVALUE($H2530)+$I2530))&lt;DATABASE!$J$6)),AND($H2530=$H2531,$O2530=$O2531,OR($I2531&gt;DATABASE!$J$6,$I2531&lt;DATABASE!$J$3))),AND(($H2531-$H2530)=1,OR($I2531&lt;DATABASE!$I$6,((DATEVALUE($H2531)+$I2531)-(DATEVALUE($H2530)+$I2530))&lt;DATABASE!$J$6))),$A2531=$A2530),"LUAR JAM KERJA 2",IF(AND(OR(WEEKDAY($H2531,2)=1,WEEKDAY($H2531,2)=2,WEEKDAY($H2531,2)=3,WEEKDAY($H2531,2)=4,WEEKDAY($H2531,2)=5),$I2531&lt;=DATABASE!$J$3,$I2531&gt;=DATABASE!$I$3),"JAM KERJA",IF(AND(WEEKDAY($H2531,2)=6,$I2531&lt;=DATABASE!$J$4,$I2531&gt;=DATABASE!$I$4),"JAM KERJA","LUAR JAM KERJA 1")))))</f>
        <v/>
      </c>
      <c r="M2531" s="36" t="str">
        <f>IF('DATA ACCURATE'!T2534&lt;&gt;"",IF('DATA ACCURATE'!T2534&gt;100,'DATA ACCURATE'!T2534/10,'DATA ACCURATE'!T2534),"")</f>
        <v/>
      </c>
      <c r="N2531" s="38" t="str">
        <f>IF(M2531="","",IF(M2531&lt;=DATABASE!$I$9,"LOKAL",IF(M2531&lt;DATABASE!$J$9,"LUAR KOTA 1",IF($M2531&gt;=DATABASE!$J$9,"LUAR KOTA 2",""))))</f>
        <v/>
      </c>
      <c r="O2531" s="38" t="str">
        <f>IF('DATA ACCURATE'!L2534&lt;&gt;"",'DATA ACCURATE'!L2534,"")</f>
        <v/>
      </c>
      <c r="P2531" s="38"/>
      <c r="Q2531" s="38">
        <f t="shared" si="274"/>
        <v>0</v>
      </c>
      <c r="R2531" s="38">
        <f t="shared" si="274"/>
        <v>0</v>
      </c>
      <c r="S2531" s="38">
        <f t="shared" si="274"/>
        <v>0</v>
      </c>
      <c r="T2531" s="38">
        <f t="shared" si="272"/>
        <v>0</v>
      </c>
      <c r="U2531" s="38">
        <f t="shared" si="275"/>
        <v>0</v>
      </c>
      <c r="V2531" s="38">
        <f t="shared" si="275"/>
        <v>0</v>
      </c>
      <c r="W2531" s="38">
        <f t="shared" si="275"/>
        <v>0</v>
      </c>
      <c r="X2531" s="38">
        <f t="shared" si="276"/>
        <v>0</v>
      </c>
      <c r="Y2531" s="38">
        <f t="shared" si="276"/>
        <v>0</v>
      </c>
      <c r="Z2531" s="38">
        <f t="shared" si="276"/>
        <v>0</v>
      </c>
      <c r="AA2531" s="38">
        <f t="shared" si="273"/>
        <v>0</v>
      </c>
      <c r="AB2531" s="38">
        <f t="shared" si="277"/>
        <v>0</v>
      </c>
      <c r="AC2531" s="38">
        <f t="shared" si="278"/>
        <v>0</v>
      </c>
      <c r="AD2531" s="38" t="str">
        <f t="shared" si="279"/>
        <v>000000000000</v>
      </c>
      <c r="AE2531" s="38"/>
      <c r="AF2531" s="38"/>
      <c r="AG2531" s="38"/>
      <c r="AH2531" s="38"/>
      <c r="AI2531" s="38"/>
      <c r="AJ2531" s="38"/>
      <c r="AK2531" s="38"/>
      <c r="AL2531" s="38"/>
      <c r="AM2531" s="38"/>
      <c r="AN2531" s="38"/>
      <c r="AO2531" s="38"/>
      <c r="AP2531" s="38"/>
      <c r="AQ2531" s="38"/>
      <c r="AR2531" s="38"/>
    </row>
    <row r="2532" spans="1:44">
      <c r="A2532" s="36" t="str">
        <f>IF('DATA ACCURATE'!A2535&lt;&gt;"",'DATA ACCURATE'!A2535,"")</f>
        <v/>
      </c>
      <c r="B2532" s="36" t="str">
        <f>IF('DATA ACCURATE'!D2535&lt;&gt;"",'DATA ACCURATE'!D2535,"")</f>
        <v/>
      </c>
      <c r="C2532" s="38" t="str">
        <f>IF($AD2532="000000000000","",INDEX(DATABASE!$W$12:$W$71,MATCH($AD2532,DATABASE!$V$12:$V$71,0)))</f>
        <v/>
      </c>
      <c r="D2532" s="38" t="str">
        <f>IF(C2532="","",IF(E2532="",INDEX(DATABASE!$AF$13:$AF$62,MATCH($C2532,DATABASE!$AC$13:$AC$62,0)),IF(E2532="2x D11",INDEX(DATABASE!$AF$13:$AF$62,MATCH($C2532,DATABASE!$AC$13:$AC$62,0))+2*DATABASE!$AF$62,IF(E2532="3x D11",INDEX(DATABASE!$AF$13:$AF$62,MATCH($C2532,DATABASE!$AC$13:$AC$62,0))+3*DATABASE!$AF$62,""))))</f>
        <v/>
      </c>
      <c r="E2532" s="38" t="str">
        <f>IF(AND($K2532="Y",$G2532&lt;&gt;"UNYIL",$F2532&lt;DATABASE!$O$8),"2x D11",IF(AND($K2532="Y",$G2532&lt;&gt;"UNYIL",$F2532&gt;=DATABASE!$O$8),"3x D11",""))</f>
        <v/>
      </c>
      <c r="F2532" s="36" t="str">
        <f>IF('DATA ACCURATE'!N2535&lt;&gt;"",'DATA ACCURATE'!N2535,"")</f>
        <v/>
      </c>
      <c r="G2532" s="38" t="str">
        <f>IF(F2532="","",IF(F2532&lt;=DATABASE!$I$8,"UNYIL",IF(F2532&lt;=DATABASE!$J$8,"KECIL",IF(F2532&lt;DATABASE!$K$8,"TANGGUNG",IF(F2532&gt;=DATABASE!$K$8,"BESAR","")))))</f>
        <v/>
      </c>
      <c r="H2532" s="16" t="str">
        <f>IF('DATA ACCURATE'!J2535&lt;&gt;"",'DATA ACCURATE'!J2535,"")</f>
        <v/>
      </c>
      <c r="I2532" s="35" t="str">
        <f>IF(B2532&lt;&gt;"",IFERROR(VLOOKUP(B2532,'DATA TIMBANGAN'!G:M,7,FALSE),VLOOKUP(B2532,'DATA TIMBANGAN'!G:M,7)),"")</f>
        <v/>
      </c>
      <c r="J2532" s="25" t="str">
        <f>IF(H2532&lt;&gt;"",IFERROR(INDEX(DATABASE!$Z$19:$Z$38,MATCH(DATEVALUE(H2532),DATABASE!$AA$19:$AA$38,0)),INDEX(DATABASE!$Z$12:$Z$18,MATCH(WEEKDAY(H2532,2),DATABASE!$AA$12:$AA$18,0))),"")</f>
        <v/>
      </c>
      <c r="K2532" s="25" t="str">
        <f>IF('DATA ACCURATE'!V2535&lt;&gt;"",'DATA ACCURATE'!V2535,"")</f>
        <v/>
      </c>
      <c r="L2532" s="80" t="str">
        <f>IF($H2532="","",IF(OR($J2532="LIBUR",AND($L2531="LIBUR",$O2531=$O2532)),"LIBUR",IF(AND(OR($L2531="LUAR JAM KERJA 1",$L2531="LUAR JAM KERJA 2"),OR(OR(AND($H2531=$H2532,AND(OR($I2532&gt;DATABASE!$J$3,$I2532&lt;DATABASE!$J$6),((DATEVALUE($H2532)+$I2532)-(DATEVALUE($H2531)+$I2531))&lt;DATABASE!$J$6)),AND($H2531=$H2532,$O2531=$O2532,OR($I2532&gt;DATABASE!$J$6,$I2532&lt;DATABASE!$J$3))),AND(($H2532-$H2531)=1,OR($I2532&lt;DATABASE!$I$6,((DATEVALUE($H2532)+$I2532)-(DATEVALUE($H2531)+$I2531))&lt;DATABASE!$J$6))),$A2532=$A2531),"LUAR JAM KERJA 2",IF(AND(OR(WEEKDAY($H2532,2)=1,WEEKDAY($H2532,2)=2,WEEKDAY($H2532,2)=3,WEEKDAY($H2532,2)=4,WEEKDAY($H2532,2)=5),$I2532&lt;=DATABASE!$J$3,$I2532&gt;=DATABASE!$I$3),"JAM KERJA",IF(AND(WEEKDAY($H2532,2)=6,$I2532&lt;=DATABASE!$J$4,$I2532&gt;=DATABASE!$I$4),"JAM KERJA","LUAR JAM KERJA 1")))))</f>
        <v/>
      </c>
      <c r="M2532" s="36" t="str">
        <f>IF('DATA ACCURATE'!T2535&lt;&gt;"",IF('DATA ACCURATE'!T2535&gt;100,'DATA ACCURATE'!T2535/10,'DATA ACCURATE'!T2535),"")</f>
        <v/>
      </c>
      <c r="N2532" s="38" t="str">
        <f>IF(M2532="","",IF(M2532&lt;=DATABASE!$I$9,"LOKAL",IF(M2532&lt;DATABASE!$J$9,"LUAR KOTA 1",IF($M2532&gt;=DATABASE!$J$9,"LUAR KOTA 2",""))))</f>
        <v/>
      </c>
      <c r="O2532" s="38" t="str">
        <f>IF('DATA ACCURATE'!L2535&lt;&gt;"",'DATA ACCURATE'!L2535,"")</f>
        <v/>
      </c>
      <c r="P2532" s="38"/>
      <c r="Q2532" s="38">
        <f t="shared" si="274"/>
        <v>0</v>
      </c>
      <c r="R2532" s="38">
        <f t="shared" si="274"/>
        <v>0</v>
      </c>
      <c r="S2532" s="38">
        <f t="shared" si="274"/>
        <v>0</v>
      </c>
      <c r="T2532" s="38">
        <f t="shared" si="272"/>
        <v>0</v>
      </c>
      <c r="U2532" s="38">
        <f t="shared" si="275"/>
        <v>0</v>
      </c>
      <c r="V2532" s="38">
        <f t="shared" si="275"/>
        <v>0</v>
      </c>
      <c r="W2532" s="38">
        <f t="shared" si="275"/>
        <v>0</v>
      </c>
      <c r="X2532" s="38">
        <f t="shared" si="276"/>
        <v>0</v>
      </c>
      <c r="Y2532" s="38">
        <f t="shared" si="276"/>
        <v>0</v>
      </c>
      <c r="Z2532" s="38">
        <f t="shared" si="276"/>
        <v>0</v>
      </c>
      <c r="AA2532" s="38">
        <f t="shared" si="273"/>
        <v>0</v>
      </c>
      <c r="AB2532" s="38">
        <f t="shared" si="277"/>
        <v>0</v>
      </c>
      <c r="AC2532" s="38">
        <f t="shared" si="278"/>
        <v>0</v>
      </c>
      <c r="AD2532" s="38" t="str">
        <f t="shared" si="279"/>
        <v>000000000000</v>
      </c>
      <c r="AE2532" s="38"/>
      <c r="AF2532" s="38"/>
      <c r="AG2532" s="38"/>
      <c r="AH2532" s="38"/>
      <c r="AI2532" s="38"/>
      <c r="AJ2532" s="38"/>
      <c r="AK2532" s="38"/>
      <c r="AL2532" s="38"/>
      <c r="AM2532" s="38"/>
      <c r="AN2532" s="38"/>
      <c r="AO2532" s="38"/>
      <c r="AP2532" s="38"/>
      <c r="AQ2532" s="38"/>
      <c r="AR2532" s="38"/>
    </row>
    <row r="2533" spans="1:44">
      <c r="A2533" s="36" t="str">
        <f>IF('DATA ACCURATE'!A2536&lt;&gt;"",'DATA ACCURATE'!A2536,"")</f>
        <v/>
      </c>
      <c r="B2533" s="36" t="str">
        <f>IF('DATA ACCURATE'!D2536&lt;&gt;"",'DATA ACCURATE'!D2536,"")</f>
        <v/>
      </c>
      <c r="C2533" s="38" t="str">
        <f>IF($AD2533="000000000000","",INDEX(DATABASE!$W$12:$W$71,MATCH($AD2533,DATABASE!$V$12:$V$71,0)))</f>
        <v/>
      </c>
      <c r="D2533" s="38" t="str">
        <f>IF(C2533="","",IF(E2533="",INDEX(DATABASE!$AF$13:$AF$62,MATCH($C2533,DATABASE!$AC$13:$AC$62,0)),IF(E2533="2x D11",INDEX(DATABASE!$AF$13:$AF$62,MATCH($C2533,DATABASE!$AC$13:$AC$62,0))+2*DATABASE!$AF$62,IF(E2533="3x D11",INDEX(DATABASE!$AF$13:$AF$62,MATCH($C2533,DATABASE!$AC$13:$AC$62,0))+3*DATABASE!$AF$62,""))))</f>
        <v/>
      </c>
      <c r="E2533" s="38" t="str">
        <f>IF(AND($K2533="Y",$G2533&lt;&gt;"UNYIL",$F2533&lt;DATABASE!$O$8),"2x D11",IF(AND($K2533="Y",$G2533&lt;&gt;"UNYIL",$F2533&gt;=DATABASE!$O$8),"3x D11",""))</f>
        <v/>
      </c>
      <c r="F2533" s="36" t="str">
        <f>IF('DATA ACCURATE'!N2536&lt;&gt;"",'DATA ACCURATE'!N2536,"")</f>
        <v/>
      </c>
      <c r="G2533" s="38" t="str">
        <f>IF(F2533="","",IF(F2533&lt;=DATABASE!$I$8,"UNYIL",IF(F2533&lt;=DATABASE!$J$8,"KECIL",IF(F2533&lt;DATABASE!$K$8,"TANGGUNG",IF(F2533&gt;=DATABASE!$K$8,"BESAR","")))))</f>
        <v/>
      </c>
      <c r="H2533" s="16" t="str">
        <f>IF('DATA ACCURATE'!J2536&lt;&gt;"",'DATA ACCURATE'!J2536,"")</f>
        <v/>
      </c>
      <c r="I2533" s="35" t="str">
        <f>IF(B2533&lt;&gt;"",IFERROR(VLOOKUP(B2533,'DATA TIMBANGAN'!G:M,7,FALSE),VLOOKUP(B2533,'DATA TIMBANGAN'!G:M,7)),"")</f>
        <v/>
      </c>
      <c r="J2533" s="25" t="str">
        <f>IF(H2533&lt;&gt;"",IFERROR(INDEX(DATABASE!$Z$19:$Z$38,MATCH(DATEVALUE(H2533),DATABASE!$AA$19:$AA$38,0)),INDEX(DATABASE!$Z$12:$Z$18,MATCH(WEEKDAY(H2533,2),DATABASE!$AA$12:$AA$18,0))),"")</f>
        <v/>
      </c>
      <c r="K2533" s="25" t="str">
        <f>IF('DATA ACCURATE'!V2536&lt;&gt;"",'DATA ACCURATE'!V2536,"")</f>
        <v/>
      </c>
      <c r="L2533" s="80" t="str">
        <f>IF($H2533="","",IF(OR($J2533="LIBUR",AND($L2532="LIBUR",$O2532=$O2533)),"LIBUR",IF(AND(OR($L2532="LUAR JAM KERJA 1",$L2532="LUAR JAM KERJA 2"),OR(OR(AND($H2532=$H2533,AND(OR($I2533&gt;DATABASE!$J$3,$I2533&lt;DATABASE!$J$6),((DATEVALUE($H2533)+$I2533)-(DATEVALUE($H2532)+$I2532))&lt;DATABASE!$J$6)),AND($H2532=$H2533,$O2532=$O2533,OR($I2533&gt;DATABASE!$J$6,$I2533&lt;DATABASE!$J$3))),AND(($H2533-$H2532)=1,OR($I2533&lt;DATABASE!$I$6,((DATEVALUE($H2533)+$I2533)-(DATEVALUE($H2532)+$I2532))&lt;DATABASE!$J$6))),$A2533=$A2532),"LUAR JAM KERJA 2",IF(AND(OR(WEEKDAY($H2533,2)=1,WEEKDAY($H2533,2)=2,WEEKDAY($H2533,2)=3,WEEKDAY($H2533,2)=4,WEEKDAY($H2533,2)=5),$I2533&lt;=DATABASE!$J$3,$I2533&gt;=DATABASE!$I$3),"JAM KERJA",IF(AND(WEEKDAY($H2533,2)=6,$I2533&lt;=DATABASE!$J$4,$I2533&gt;=DATABASE!$I$4),"JAM KERJA","LUAR JAM KERJA 1")))))</f>
        <v/>
      </c>
      <c r="M2533" s="36" t="str">
        <f>IF('DATA ACCURATE'!T2536&lt;&gt;"",IF('DATA ACCURATE'!T2536&gt;100,'DATA ACCURATE'!T2536/10,'DATA ACCURATE'!T2536),"")</f>
        <v/>
      </c>
      <c r="N2533" s="38" t="str">
        <f>IF(M2533="","",IF(M2533&lt;=DATABASE!$I$9,"LOKAL",IF(M2533&lt;DATABASE!$J$9,"LUAR KOTA 1",IF($M2533&gt;=DATABASE!$J$9,"LUAR KOTA 2",""))))</f>
        <v/>
      </c>
      <c r="O2533" s="38" t="str">
        <f>IF('DATA ACCURATE'!L2536&lt;&gt;"",'DATA ACCURATE'!L2536,"")</f>
        <v/>
      </c>
      <c r="P2533" s="38"/>
      <c r="Q2533" s="38">
        <f t="shared" si="274"/>
        <v>0</v>
      </c>
      <c r="R2533" s="38">
        <f t="shared" si="274"/>
        <v>0</v>
      </c>
      <c r="S2533" s="38">
        <f t="shared" si="274"/>
        <v>0</v>
      </c>
      <c r="T2533" s="38">
        <f t="shared" si="272"/>
        <v>0</v>
      </c>
      <c r="U2533" s="38">
        <f t="shared" si="275"/>
        <v>0</v>
      </c>
      <c r="V2533" s="38">
        <f t="shared" si="275"/>
        <v>0</v>
      </c>
      <c r="W2533" s="38">
        <f t="shared" si="275"/>
        <v>0</v>
      </c>
      <c r="X2533" s="38">
        <f t="shared" si="276"/>
        <v>0</v>
      </c>
      <c r="Y2533" s="38">
        <f t="shared" si="276"/>
        <v>0</v>
      </c>
      <c r="Z2533" s="38">
        <f t="shared" si="276"/>
        <v>0</v>
      </c>
      <c r="AA2533" s="38">
        <f t="shared" si="273"/>
        <v>0</v>
      </c>
      <c r="AB2533" s="38">
        <f t="shared" si="277"/>
        <v>0</v>
      </c>
      <c r="AC2533" s="38">
        <f t="shared" si="278"/>
        <v>0</v>
      </c>
      <c r="AD2533" s="38" t="str">
        <f t="shared" si="279"/>
        <v>000000000000</v>
      </c>
      <c r="AE2533" s="38"/>
      <c r="AF2533" s="38"/>
      <c r="AG2533" s="38"/>
      <c r="AH2533" s="38"/>
      <c r="AI2533" s="38"/>
      <c r="AJ2533" s="38"/>
      <c r="AK2533" s="38"/>
      <c r="AL2533" s="38"/>
      <c r="AM2533" s="38"/>
      <c r="AN2533" s="38"/>
      <c r="AO2533" s="38"/>
      <c r="AP2533" s="38"/>
      <c r="AQ2533" s="38"/>
      <c r="AR2533" s="38"/>
    </row>
    <row r="2534" spans="1:44">
      <c r="A2534" s="36" t="str">
        <f>IF('DATA ACCURATE'!A2537&lt;&gt;"",'DATA ACCURATE'!A2537,"")</f>
        <v/>
      </c>
      <c r="B2534" s="36" t="str">
        <f>IF('DATA ACCURATE'!D2537&lt;&gt;"",'DATA ACCURATE'!D2537,"")</f>
        <v/>
      </c>
      <c r="C2534" s="38" t="str">
        <f>IF($AD2534="000000000000","",INDEX(DATABASE!$W$12:$W$71,MATCH($AD2534,DATABASE!$V$12:$V$71,0)))</f>
        <v/>
      </c>
      <c r="D2534" s="38" t="str">
        <f>IF(C2534="","",IF(E2534="",INDEX(DATABASE!$AF$13:$AF$62,MATCH($C2534,DATABASE!$AC$13:$AC$62,0)),IF(E2534="2x D11",INDEX(DATABASE!$AF$13:$AF$62,MATCH($C2534,DATABASE!$AC$13:$AC$62,0))+2*DATABASE!$AF$62,IF(E2534="3x D11",INDEX(DATABASE!$AF$13:$AF$62,MATCH($C2534,DATABASE!$AC$13:$AC$62,0))+3*DATABASE!$AF$62,""))))</f>
        <v/>
      </c>
      <c r="E2534" s="38" t="str">
        <f>IF(AND($K2534="Y",$G2534&lt;&gt;"UNYIL",$F2534&lt;DATABASE!$O$8),"2x D11",IF(AND($K2534="Y",$G2534&lt;&gt;"UNYIL",$F2534&gt;=DATABASE!$O$8),"3x D11",""))</f>
        <v/>
      </c>
      <c r="F2534" s="36" t="str">
        <f>IF('DATA ACCURATE'!N2537&lt;&gt;"",'DATA ACCURATE'!N2537,"")</f>
        <v/>
      </c>
      <c r="G2534" s="38" t="str">
        <f>IF(F2534="","",IF(F2534&lt;=DATABASE!$I$8,"UNYIL",IF(F2534&lt;=DATABASE!$J$8,"KECIL",IF(F2534&lt;DATABASE!$K$8,"TANGGUNG",IF(F2534&gt;=DATABASE!$K$8,"BESAR","")))))</f>
        <v/>
      </c>
      <c r="H2534" s="16" t="str">
        <f>IF('DATA ACCURATE'!J2537&lt;&gt;"",'DATA ACCURATE'!J2537,"")</f>
        <v/>
      </c>
      <c r="I2534" s="35" t="str">
        <f>IF(B2534&lt;&gt;"",IFERROR(VLOOKUP(B2534,'DATA TIMBANGAN'!G:M,7,FALSE),VLOOKUP(B2534,'DATA TIMBANGAN'!G:M,7)),"")</f>
        <v/>
      </c>
      <c r="J2534" s="25" t="str">
        <f>IF(H2534&lt;&gt;"",IFERROR(INDEX(DATABASE!$Z$19:$Z$38,MATCH(DATEVALUE(H2534),DATABASE!$AA$19:$AA$38,0)),INDEX(DATABASE!$Z$12:$Z$18,MATCH(WEEKDAY(H2534,2),DATABASE!$AA$12:$AA$18,0))),"")</f>
        <v/>
      </c>
      <c r="K2534" s="25" t="str">
        <f>IF('DATA ACCURATE'!V2537&lt;&gt;"",'DATA ACCURATE'!V2537,"")</f>
        <v/>
      </c>
      <c r="L2534" s="80" t="str">
        <f>IF($H2534="","",IF(OR($J2534="LIBUR",AND($L2533="LIBUR",$O2533=$O2534)),"LIBUR",IF(AND(OR($L2533="LUAR JAM KERJA 1",$L2533="LUAR JAM KERJA 2"),OR(OR(AND($H2533=$H2534,AND(OR($I2534&gt;DATABASE!$J$3,$I2534&lt;DATABASE!$J$6),((DATEVALUE($H2534)+$I2534)-(DATEVALUE($H2533)+$I2533))&lt;DATABASE!$J$6)),AND($H2533=$H2534,$O2533=$O2534,OR($I2534&gt;DATABASE!$J$6,$I2534&lt;DATABASE!$J$3))),AND(($H2534-$H2533)=1,OR($I2534&lt;DATABASE!$I$6,((DATEVALUE($H2534)+$I2534)-(DATEVALUE($H2533)+$I2533))&lt;DATABASE!$J$6))),$A2534=$A2533),"LUAR JAM KERJA 2",IF(AND(OR(WEEKDAY($H2534,2)=1,WEEKDAY($H2534,2)=2,WEEKDAY($H2534,2)=3,WEEKDAY($H2534,2)=4,WEEKDAY($H2534,2)=5),$I2534&lt;=DATABASE!$J$3,$I2534&gt;=DATABASE!$I$3),"JAM KERJA",IF(AND(WEEKDAY($H2534,2)=6,$I2534&lt;=DATABASE!$J$4,$I2534&gt;=DATABASE!$I$4),"JAM KERJA","LUAR JAM KERJA 1")))))</f>
        <v/>
      </c>
      <c r="M2534" s="36" t="str">
        <f>IF('DATA ACCURATE'!T2537&lt;&gt;"",IF('DATA ACCURATE'!T2537&gt;100,'DATA ACCURATE'!T2537/10,'DATA ACCURATE'!T2537),"")</f>
        <v/>
      </c>
      <c r="N2534" s="38" t="str">
        <f>IF(M2534="","",IF(M2534&lt;=DATABASE!$I$9,"LOKAL",IF(M2534&lt;DATABASE!$J$9,"LUAR KOTA 1",IF($M2534&gt;=DATABASE!$J$9,"LUAR KOTA 2",""))))</f>
        <v/>
      </c>
      <c r="O2534" s="38" t="str">
        <f>IF('DATA ACCURATE'!L2537&lt;&gt;"",'DATA ACCURATE'!L2537,"")</f>
        <v/>
      </c>
      <c r="P2534" s="38"/>
      <c r="Q2534" s="38">
        <f t="shared" si="274"/>
        <v>0</v>
      </c>
      <c r="R2534" s="38">
        <f t="shared" si="274"/>
        <v>0</v>
      </c>
      <c r="S2534" s="38">
        <f t="shared" si="274"/>
        <v>0</v>
      </c>
      <c r="T2534" s="38">
        <f t="shared" si="272"/>
        <v>0</v>
      </c>
      <c r="U2534" s="38">
        <f t="shared" si="275"/>
        <v>0</v>
      </c>
      <c r="V2534" s="38">
        <f t="shared" si="275"/>
        <v>0</v>
      </c>
      <c r="W2534" s="38">
        <f t="shared" si="275"/>
        <v>0</v>
      </c>
      <c r="X2534" s="38">
        <f t="shared" si="276"/>
        <v>0</v>
      </c>
      <c r="Y2534" s="38">
        <f t="shared" si="276"/>
        <v>0</v>
      </c>
      <c r="Z2534" s="38">
        <f t="shared" si="276"/>
        <v>0</v>
      </c>
      <c r="AA2534" s="38">
        <f t="shared" si="273"/>
        <v>0</v>
      </c>
      <c r="AB2534" s="38">
        <f t="shared" si="277"/>
        <v>0</v>
      </c>
      <c r="AC2534" s="38">
        <f t="shared" si="278"/>
        <v>0</v>
      </c>
      <c r="AD2534" s="38" t="str">
        <f t="shared" si="279"/>
        <v>000000000000</v>
      </c>
      <c r="AE2534" s="38"/>
      <c r="AF2534" s="38"/>
      <c r="AG2534" s="38"/>
      <c r="AH2534" s="38"/>
      <c r="AI2534" s="38"/>
      <c r="AJ2534" s="38"/>
      <c r="AK2534" s="38"/>
      <c r="AL2534" s="38"/>
      <c r="AM2534" s="38"/>
      <c r="AN2534" s="38"/>
      <c r="AO2534" s="38"/>
      <c r="AP2534" s="38"/>
      <c r="AQ2534" s="38"/>
      <c r="AR2534" s="38"/>
    </row>
    <row r="2535" spans="1:44">
      <c r="A2535" s="36" t="str">
        <f>IF('DATA ACCURATE'!A2538&lt;&gt;"",'DATA ACCURATE'!A2538,"")</f>
        <v/>
      </c>
      <c r="B2535" s="36" t="str">
        <f>IF('DATA ACCURATE'!D2538&lt;&gt;"",'DATA ACCURATE'!D2538,"")</f>
        <v/>
      </c>
      <c r="C2535" s="38" t="str">
        <f>IF($AD2535="000000000000","",INDEX(DATABASE!$W$12:$W$71,MATCH($AD2535,DATABASE!$V$12:$V$71,0)))</f>
        <v/>
      </c>
      <c r="D2535" s="38" t="str">
        <f>IF(C2535="","",IF(E2535="",INDEX(DATABASE!$AF$13:$AF$62,MATCH($C2535,DATABASE!$AC$13:$AC$62,0)),IF(E2535="2x D11",INDEX(DATABASE!$AF$13:$AF$62,MATCH($C2535,DATABASE!$AC$13:$AC$62,0))+2*DATABASE!$AF$62,IF(E2535="3x D11",INDEX(DATABASE!$AF$13:$AF$62,MATCH($C2535,DATABASE!$AC$13:$AC$62,0))+3*DATABASE!$AF$62,""))))</f>
        <v/>
      </c>
      <c r="E2535" s="38" t="str">
        <f>IF(AND($K2535="Y",$G2535&lt;&gt;"UNYIL",$F2535&lt;DATABASE!$O$8),"2x D11",IF(AND($K2535="Y",$G2535&lt;&gt;"UNYIL",$F2535&gt;=DATABASE!$O$8),"3x D11",""))</f>
        <v/>
      </c>
      <c r="F2535" s="36" t="str">
        <f>IF('DATA ACCURATE'!N2538&lt;&gt;"",'DATA ACCURATE'!N2538,"")</f>
        <v/>
      </c>
      <c r="G2535" s="38" t="str">
        <f>IF(F2535="","",IF(F2535&lt;=DATABASE!$I$8,"UNYIL",IF(F2535&lt;=DATABASE!$J$8,"KECIL",IF(F2535&lt;DATABASE!$K$8,"TANGGUNG",IF(F2535&gt;=DATABASE!$K$8,"BESAR","")))))</f>
        <v/>
      </c>
      <c r="H2535" s="16" t="str">
        <f>IF('DATA ACCURATE'!J2538&lt;&gt;"",'DATA ACCURATE'!J2538,"")</f>
        <v/>
      </c>
      <c r="I2535" s="35" t="str">
        <f>IF(B2535&lt;&gt;"",IFERROR(VLOOKUP(B2535,'DATA TIMBANGAN'!G:M,7,FALSE),VLOOKUP(B2535,'DATA TIMBANGAN'!G:M,7)),"")</f>
        <v/>
      </c>
      <c r="J2535" s="25" t="str">
        <f>IF(H2535&lt;&gt;"",IFERROR(INDEX(DATABASE!$Z$19:$Z$38,MATCH(DATEVALUE(H2535),DATABASE!$AA$19:$AA$38,0)),INDEX(DATABASE!$Z$12:$Z$18,MATCH(WEEKDAY(H2535,2),DATABASE!$AA$12:$AA$18,0))),"")</f>
        <v/>
      </c>
      <c r="K2535" s="25" t="str">
        <f>IF('DATA ACCURATE'!V2538&lt;&gt;"",'DATA ACCURATE'!V2538,"")</f>
        <v/>
      </c>
      <c r="L2535" s="80" t="str">
        <f>IF($H2535="","",IF(OR($J2535="LIBUR",AND($L2534="LIBUR",$O2534=$O2535)),"LIBUR",IF(AND(OR($L2534="LUAR JAM KERJA 1",$L2534="LUAR JAM KERJA 2"),OR(OR(AND($H2534=$H2535,AND(OR($I2535&gt;DATABASE!$J$3,$I2535&lt;DATABASE!$J$6),((DATEVALUE($H2535)+$I2535)-(DATEVALUE($H2534)+$I2534))&lt;DATABASE!$J$6)),AND($H2534=$H2535,$O2534=$O2535,OR($I2535&gt;DATABASE!$J$6,$I2535&lt;DATABASE!$J$3))),AND(($H2535-$H2534)=1,OR($I2535&lt;DATABASE!$I$6,((DATEVALUE($H2535)+$I2535)-(DATEVALUE($H2534)+$I2534))&lt;DATABASE!$J$6))),$A2535=$A2534),"LUAR JAM KERJA 2",IF(AND(OR(WEEKDAY($H2535,2)=1,WEEKDAY($H2535,2)=2,WEEKDAY($H2535,2)=3,WEEKDAY($H2535,2)=4,WEEKDAY($H2535,2)=5),$I2535&lt;=DATABASE!$J$3,$I2535&gt;=DATABASE!$I$3),"JAM KERJA",IF(AND(WEEKDAY($H2535,2)=6,$I2535&lt;=DATABASE!$J$4,$I2535&gt;=DATABASE!$I$4),"JAM KERJA","LUAR JAM KERJA 1")))))</f>
        <v/>
      </c>
      <c r="M2535" s="36" t="str">
        <f>IF('DATA ACCURATE'!T2538&lt;&gt;"",IF('DATA ACCURATE'!T2538&gt;100,'DATA ACCURATE'!T2538/10,'DATA ACCURATE'!T2538),"")</f>
        <v/>
      </c>
      <c r="N2535" s="38" t="str">
        <f>IF(M2535="","",IF(M2535&lt;=DATABASE!$I$9,"LOKAL",IF(M2535&lt;DATABASE!$J$9,"LUAR KOTA 1",IF($M2535&gt;=DATABASE!$J$9,"LUAR KOTA 2",""))))</f>
        <v/>
      </c>
      <c r="O2535" s="38" t="str">
        <f>IF('DATA ACCURATE'!L2538&lt;&gt;"",'DATA ACCURATE'!L2538,"")</f>
        <v/>
      </c>
      <c r="P2535" s="38"/>
      <c r="Q2535" s="38">
        <f t="shared" si="274"/>
        <v>0</v>
      </c>
      <c r="R2535" s="38">
        <f t="shared" si="274"/>
        <v>0</v>
      </c>
      <c r="S2535" s="38">
        <f t="shared" si="274"/>
        <v>0</v>
      </c>
      <c r="T2535" s="38">
        <f t="shared" si="272"/>
        <v>0</v>
      </c>
      <c r="U2535" s="38">
        <f t="shared" si="275"/>
        <v>0</v>
      </c>
      <c r="V2535" s="38">
        <f t="shared" si="275"/>
        <v>0</v>
      </c>
      <c r="W2535" s="38">
        <f t="shared" si="275"/>
        <v>0</v>
      </c>
      <c r="X2535" s="38">
        <f t="shared" si="276"/>
        <v>0</v>
      </c>
      <c r="Y2535" s="38">
        <f t="shared" si="276"/>
        <v>0</v>
      </c>
      <c r="Z2535" s="38">
        <f t="shared" si="276"/>
        <v>0</v>
      </c>
      <c r="AA2535" s="38">
        <f t="shared" si="273"/>
        <v>0</v>
      </c>
      <c r="AB2535" s="38">
        <f t="shared" si="277"/>
        <v>0</v>
      </c>
      <c r="AC2535" s="38">
        <f t="shared" si="278"/>
        <v>0</v>
      </c>
      <c r="AD2535" s="38" t="str">
        <f t="shared" si="279"/>
        <v>000000000000</v>
      </c>
      <c r="AE2535" s="38"/>
      <c r="AF2535" s="38"/>
      <c r="AG2535" s="38"/>
      <c r="AH2535" s="38"/>
      <c r="AI2535" s="38"/>
      <c r="AJ2535" s="38"/>
      <c r="AK2535" s="38"/>
      <c r="AL2535" s="38"/>
      <c r="AM2535" s="38"/>
      <c r="AN2535" s="38"/>
      <c r="AO2535" s="38"/>
      <c r="AP2535" s="38"/>
      <c r="AQ2535" s="38"/>
      <c r="AR2535" s="38"/>
    </row>
    <row r="2536" spans="1:44">
      <c r="A2536" s="36" t="str">
        <f>IF('DATA ACCURATE'!A2539&lt;&gt;"",'DATA ACCURATE'!A2539,"")</f>
        <v/>
      </c>
      <c r="B2536" s="36" t="str">
        <f>IF('DATA ACCURATE'!D2539&lt;&gt;"",'DATA ACCURATE'!D2539,"")</f>
        <v/>
      </c>
      <c r="C2536" s="38" t="str">
        <f>IF($AD2536="000000000000","",INDEX(DATABASE!$W$12:$W$71,MATCH($AD2536,DATABASE!$V$12:$V$71,0)))</f>
        <v/>
      </c>
      <c r="D2536" s="38" t="str">
        <f>IF(C2536="","",IF(E2536="",INDEX(DATABASE!$AF$13:$AF$62,MATCH($C2536,DATABASE!$AC$13:$AC$62,0)),IF(E2536="2x D11",INDEX(DATABASE!$AF$13:$AF$62,MATCH($C2536,DATABASE!$AC$13:$AC$62,0))+2*DATABASE!$AF$62,IF(E2536="3x D11",INDEX(DATABASE!$AF$13:$AF$62,MATCH($C2536,DATABASE!$AC$13:$AC$62,0))+3*DATABASE!$AF$62,""))))</f>
        <v/>
      </c>
      <c r="E2536" s="38" t="str">
        <f>IF(AND($K2536="Y",$G2536&lt;&gt;"UNYIL",$F2536&lt;DATABASE!$O$8),"2x D11",IF(AND($K2536="Y",$G2536&lt;&gt;"UNYIL",$F2536&gt;=DATABASE!$O$8),"3x D11",""))</f>
        <v/>
      </c>
      <c r="F2536" s="36" t="str">
        <f>IF('DATA ACCURATE'!N2539&lt;&gt;"",'DATA ACCURATE'!N2539,"")</f>
        <v/>
      </c>
      <c r="G2536" s="38" t="str">
        <f>IF(F2536="","",IF(F2536&lt;=DATABASE!$I$8,"UNYIL",IF(F2536&lt;=DATABASE!$J$8,"KECIL",IF(F2536&lt;DATABASE!$K$8,"TANGGUNG",IF(F2536&gt;=DATABASE!$K$8,"BESAR","")))))</f>
        <v/>
      </c>
      <c r="H2536" s="16" t="str">
        <f>IF('DATA ACCURATE'!J2539&lt;&gt;"",'DATA ACCURATE'!J2539,"")</f>
        <v/>
      </c>
      <c r="I2536" s="35" t="str">
        <f>IF(B2536&lt;&gt;"",IFERROR(VLOOKUP(B2536,'DATA TIMBANGAN'!G:M,7,FALSE),VLOOKUP(B2536,'DATA TIMBANGAN'!G:M,7)),"")</f>
        <v/>
      </c>
      <c r="J2536" s="25" t="str">
        <f>IF(H2536&lt;&gt;"",IFERROR(INDEX(DATABASE!$Z$19:$Z$38,MATCH(DATEVALUE(H2536),DATABASE!$AA$19:$AA$38,0)),INDEX(DATABASE!$Z$12:$Z$18,MATCH(WEEKDAY(H2536,2),DATABASE!$AA$12:$AA$18,0))),"")</f>
        <v/>
      </c>
      <c r="K2536" s="25" t="str">
        <f>IF('DATA ACCURATE'!V2539&lt;&gt;"",'DATA ACCURATE'!V2539,"")</f>
        <v/>
      </c>
      <c r="L2536" s="80" t="str">
        <f>IF($H2536="","",IF(OR($J2536="LIBUR",AND($L2535="LIBUR",$O2535=$O2536)),"LIBUR",IF(AND(OR($L2535="LUAR JAM KERJA 1",$L2535="LUAR JAM KERJA 2"),OR(OR(AND($H2535=$H2536,AND(OR($I2536&gt;DATABASE!$J$3,$I2536&lt;DATABASE!$J$6),((DATEVALUE($H2536)+$I2536)-(DATEVALUE($H2535)+$I2535))&lt;DATABASE!$J$6)),AND($H2535=$H2536,$O2535=$O2536,OR($I2536&gt;DATABASE!$J$6,$I2536&lt;DATABASE!$J$3))),AND(($H2536-$H2535)=1,OR($I2536&lt;DATABASE!$I$6,((DATEVALUE($H2536)+$I2536)-(DATEVALUE($H2535)+$I2535))&lt;DATABASE!$J$6))),$A2536=$A2535),"LUAR JAM KERJA 2",IF(AND(OR(WEEKDAY($H2536,2)=1,WEEKDAY($H2536,2)=2,WEEKDAY($H2536,2)=3,WEEKDAY($H2536,2)=4,WEEKDAY($H2536,2)=5),$I2536&lt;=DATABASE!$J$3,$I2536&gt;=DATABASE!$I$3),"JAM KERJA",IF(AND(WEEKDAY($H2536,2)=6,$I2536&lt;=DATABASE!$J$4,$I2536&gt;=DATABASE!$I$4),"JAM KERJA","LUAR JAM KERJA 1")))))</f>
        <v/>
      </c>
      <c r="M2536" s="36" t="str">
        <f>IF('DATA ACCURATE'!T2539&lt;&gt;"",IF('DATA ACCURATE'!T2539&gt;100,'DATA ACCURATE'!T2539/10,'DATA ACCURATE'!T2539),"")</f>
        <v/>
      </c>
      <c r="N2536" s="38" t="str">
        <f>IF(M2536="","",IF(M2536&lt;=DATABASE!$I$9,"LOKAL",IF(M2536&lt;DATABASE!$J$9,"LUAR KOTA 1",IF($M2536&gt;=DATABASE!$J$9,"LUAR KOTA 2",""))))</f>
        <v/>
      </c>
      <c r="O2536" s="38" t="str">
        <f>IF('DATA ACCURATE'!L2539&lt;&gt;"",'DATA ACCURATE'!L2539,"")</f>
        <v/>
      </c>
      <c r="P2536" s="38"/>
      <c r="Q2536" s="38">
        <f t="shared" si="274"/>
        <v>0</v>
      </c>
      <c r="R2536" s="38">
        <f t="shared" si="274"/>
        <v>0</v>
      </c>
      <c r="S2536" s="38">
        <f t="shared" si="274"/>
        <v>0</v>
      </c>
      <c r="T2536" s="38">
        <f t="shared" si="272"/>
        <v>0</v>
      </c>
      <c r="U2536" s="38">
        <f t="shared" si="275"/>
        <v>0</v>
      </c>
      <c r="V2536" s="38">
        <f t="shared" si="275"/>
        <v>0</v>
      </c>
      <c r="W2536" s="38">
        <f t="shared" si="275"/>
        <v>0</v>
      </c>
      <c r="X2536" s="38">
        <f t="shared" si="276"/>
        <v>0</v>
      </c>
      <c r="Y2536" s="38">
        <f t="shared" si="276"/>
        <v>0</v>
      </c>
      <c r="Z2536" s="38">
        <f t="shared" si="276"/>
        <v>0</v>
      </c>
      <c r="AA2536" s="38">
        <f t="shared" si="273"/>
        <v>0</v>
      </c>
      <c r="AB2536" s="38">
        <f t="shared" si="277"/>
        <v>0</v>
      </c>
      <c r="AC2536" s="38">
        <f t="shared" si="278"/>
        <v>0</v>
      </c>
      <c r="AD2536" s="38" t="str">
        <f t="shared" si="279"/>
        <v>000000000000</v>
      </c>
      <c r="AE2536" s="38"/>
      <c r="AF2536" s="38"/>
      <c r="AG2536" s="38"/>
      <c r="AH2536" s="38"/>
      <c r="AI2536" s="38"/>
      <c r="AJ2536" s="38"/>
      <c r="AK2536" s="38"/>
      <c r="AL2536" s="38"/>
      <c r="AM2536" s="38"/>
      <c r="AN2536" s="38"/>
      <c r="AO2536" s="38"/>
      <c r="AP2536" s="38"/>
      <c r="AQ2536" s="38"/>
      <c r="AR2536" s="38"/>
    </row>
    <row r="2537" spans="1:44">
      <c r="A2537" s="36" t="str">
        <f>IF('DATA ACCURATE'!A2540&lt;&gt;"",'DATA ACCURATE'!A2540,"")</f>
        <v/>
      </c>
      <c r="B2537" s="36" t="str">
        <f>IF('DATA ACCURATE'!D2540&lt;&gt;"",'DATA ACCURATE'!D2540,"")</f>
        <v/>
      </c>
      <c r="C2537" s="38" t="str">
        <f>IF($AD2537="000000000000","",INDEX(DATABASE!$W$12:$W$71,MATCH($AD2537,DATABASE!$V$12:$V$71,0)))</f>
        <v/>
      </c>
      <c r="D2537" s="38" t="str">
        <f>IF(C2537="","",IF(E2537="",INDEX(DATABASE!$AF$13:$AF$62,MATCH($C2537,DATABASE!$AC$13:$AC$62,0)),IF(E2537="2x D11",INDEX(DATABASE!$AF$13:$AF$62,MATCH($C2537,DATABASE!$AC$13:$AC$62,0))+2*DATABASE!$AF$62,IF(E2537="3x D11",INDEX(DATABASE!$AF$13:$AF$62,MATCH($C2537,DATABASE!$AC$13:$AC$62,0))+3*DATABASE!$AF$62,""))))</f>
        <v/>
      </c>
      <c r="E2537" s="38" t="str">
        <f>IF(AND($K2537="Y",$G2537&lt;&gt;"UNYIL",$F2537&lt;DATABASE!$O$8),"2x D11",IF(AND($K2537="Y",$G2537&lt;&gt;"UNYIL",$F2537&gt;=DATABASE!$O$8),"3x D11",""))</f>
        <v/>
      </c>
      <c r="F2537" s="36" t="str">
        <f>IF('DATA ACCURATE'!N2540&lt;&gt;"",'DATA ACCURATE'!N2540,"")</f>
        <v/>
      </c>
      <c r="G2537" s="38" t="str">
        <f>IF(F2537="","",IF(F2537&lt;=DATABASE!$I$8,"UNYIL",IF(F2537&lt;=DATABASE!$J$8,"KECIL",IF(F2537&lt;DATABASE!$K$8,"TANGGUNG",IF(F2537&gt;=DATABASE!$K$8,"BESAR","")))))</f>
        <v/>
      </c>
      <c r="H2537" s="16" t="str">
        <f>IF('DATA ACCURATE'!J2540&lt;&gt;"",'DATA ACCURATE'!J2540,"")</f>
        <v/>
      </c>
      <c r="I2537" s="35" t="str">
        <f>IF(B2537&lt;&gt;"",IFERROR(VLOOKUP(B2537,'DATA TIMBANGAN'!G:M,7,FALSE),VLOOKUP(B2537,'DATA TIMBANGAN'!G:M,7)),"")</f>
        <v/>
      </c>
      <c r="J2537" s="25" t="str">
        <f>IF(H2537&lt;&gt;"",IFERROR(INDEX(DATABASE!$Z$19:$Z$38,MATCH(DATEVALUE(H2537),DATABASE!$AA$19:$AA$38,0)),INDEX(DATABASE!$Z$12:$Z$18,MATCH(WEEKDAY(H2537,2),DATABASE!$AA$12:$AA$18,0))),"")</f>
        <v/>
      </c>
      <c r="K2537" s="25" t="str">
        <f>IF('DATA ACCURATE'!V2540&lt;&gt;"",'DATA ACCURATE'!V2540,"")</f>
        <v/>
      </c>
      <c r="L2537" s="80" t="str">
        <f>IF($H2537="","",IF(OR($J2537="LIBUR",AND($L2536="LIBUR",$O2536=$O2537)),"LIBUR",IF(AND(OR($L2536="LUAR JAM KERJA 1",$L2536="LUAR JAM KERJA 2"),OR(OR(AND($H2536=$H2537,AND(OR($I2537&gt;DATABASE!$J$3,$I2537&lt;DATABASE!$J$6),((DATEVALUE($H2537)+$I2537)-(DATEVALUE($H2536)+$I2536))&lt;DATABASE!$J$6)),AND($H2536=$H2537,$O2536=$O2537,OR($I2537&gt;DATABASE!$J$6,$I2537&lt;DATABASE!$J$3))),AND(($H2537-$H2536)=1,OR($I2537&lt;DATABASE!$I$6,((DATEVALUE($H2537)+$I2537)-(DATEVALUE($H2536)+$I2536))&lt;DATABASE!$J$6))),$A2537=$A2536),"LUAR JAM KERJA 2",IF(AND(OR(WEEKDAY($H2537,2)=1,WEEKDAY($H2537,2)=2,WEEKDAY($H2537,2)=3,WEEKDAY($H2537,2)=4,WEEKDAY($H2537,2)=5),$I2537&lt;=DATABASE!$J$3,$I2537&gt;=DATABASE!$I$3),"JAM KERJA",IF(AND(WEEKDAY($H2537,2)=6,$I2537&lt;=DATABASE!$J$4,$I2537&gt;=DATABASE!$I$4),"JAM KERJA","LUAR JAM KERJA 1")))))</f>
        <v/>
      </c>
      <c r="M2537" s="36" t="str">
        <f>IF('DATA ACCURATE'!T2540&lt;&gt;"",IF('DATA ACCURATE'!T2540&gt;100,'DATA ACCURATE'!T2540/10,'DATA ACCURATE'!T2540),"")</f>
        <v/>
      </c>
      <c r="N2537" s="38" t="str">
        <f>IF(M2537="","",IF(M2537&lt;=DATABASE!$I$9,"LOKAL",IF(M2537&lt;DATABASE!$J$9,"LUAR KOTA 1",IF($M2537&gt;=DATABASE!$J$9,"LUAR KOTA 2",""))))</f>
        <v/>
      </c>
      <c r="O2537" s="38" t="str">
        <f>IF('DATA ACCURATE'!L2540&lt;&gt;"",'DATA ACCURATE'!L2540,"")</f>
        <v/>
      </c>
      <c r="P2537" s="38"/>
      <c r="Q2537" s="38">
        <f t="shared" si="274"/>
        <v>0</v>
      </c>
      <c r="R2537" s="38">
        <f t="shared" si="274"/>
        <v>0</v>
      </c>
      <c r="S2537" s="38">
        <f t="shared" si="274"/>
        <v>0</v>
      </c>
      <c r="T2537" s="38">
        <f t="shared" si="272"/>
        <v>0</v>
      </c>
      <c r="U2537" s="38">
        <f t="shared" si="275"/>
        <v>0</v>
      </c>
      <c r="V2537" s="38">
        <f t="shared" si="275"/>
        <v>0</v>
      </c>
      <c r="W2537" s="38">
        <f t="shared" si="275"/>
        <v>0</v>
      </c>
      <c r="X2537" s="38">
        <f t="shared" si="276"/>
        <v>0</v>
      </c>
      <c r="Y2537" s="38">
        <f t="shared" si="276"/>
        <v>0</v>
      </c>
      <c r="Z2537" s="38">
        <f t="shared" si="276"/>
        <v>0</v>
      </c>
      <c r="AA2537" s="38">
        <f t="shared" si="273"/>
        <v>0</v>
      </c>
      <c r="AB2537" s="38">
        <f t="shared" si="277"/>
        <v>0</v>
      </c>
      <c r="AC2537" s="38">
        <f t="shared" si="278"/>
        <v>0</v>
      </c>
      <c r="AD2537" s="38" t="str">
        <f t="shared" si="279"/>
        <v>000000000000</v>
      </c>
      <c r="AE2537" s="38"/>
      <c r="AF2537" s="38"/>
      <c r="AG2537" s="38"/>
      <c r="AH2537" s="38"/>
      <c r="AI2537" s="38"/>
      <c r="AJ2537" s="38"/>
      <c r="AK2537" s="38"/>
      <c r="AL2537" s="38"/>
      <c r="AM2537" s="38"/>
      <c r="AN2537" s="38"/>
      <c r="AO2537" s="38"/>
      <c r="AP2537" s="38"/>
      <c r="AQ2537" s="38"/>
      <c r="AR2537" s="38"/>
    </row>
    <row r="2538" spans="1:44">
      <c r="A2538" s="36" t="str">
        <f>IF('DATA ACCURATE'!A2541&lt;&gt;"",'DATA ACCURATE'!A2541,"")</f>
        <v/>
      </c>
      <c r="B2538" s="36" t="str">
        <f>IF('DATA ACCURATE'!D2541&lt;&gt;"",'DATA ACCURATE'!D2541,"")</f>
        <v/>
      </c>
      <c r="C2538" s="38" t="str">
        <f>IF($AD2538="000000000000","",INDEX(DATABASE!$W$12:$W$71,MATCH($AD2538,DATABASE!$V$12:$V$71,0)))</f>
        <v/>
      </c>
      <c r="D2538" s="38" t="str">
        <f>IF(C2538="","",IF(E2538="",INDEX(DATABASE!$AF$13:$AF$62,MATCH($C2538,DATABASE!$AC$13:$AC$62,0)),IF(E2538="2x D11",INDEX(DATABASE!$AF$13:$AF$62,MATCH($C2538,DATABASE!$AC$13:$AC$62,0))+2*DATABASE!$AF$62,IF(E2538="3x D11",INDEX(DATABASE!$AF$13:$AF$62,MATCH($C2538,DATABASE!$AC$13:$AC$62,0))+3*DATABASE!$AF$62,""))))</f>
        <v/>
      </c>
      <c r="E2538" s="38" t="str">
        <f>IF(AND($K2538="Y",$G2538&lt;&gt;"UNYIL",$F2538&lt;DATABASE!$O$8),"2x D11",IF(AND($K2538="Y",$G2538&lt;&gt;"UNYIL",$F2538&gt;=DATABASE!$O$8),"3x D11",""))</f>
        <v/>
      </c>
      <c r="F2538" s="36" t="str">
        <f>IF('DATA ACCURATE'!N2541&lt;&gt;"",'DATA ACCURATE'!N2541,"")</f>
        <v/>
      </c>
      <c r="G2538" s="38" t="str">
        <f>IF(F2538="","",IF(F2538&lt;=DATABASE!$I$8,"UNYIL",IF(F2538&lt;=DATABASE!$J$8,"KECIL",IF(F2538&lt;DATABASE!$K$8,"TANGGUNG",IF(F2538&gt;=DATABASE!$K$8,"BESAR","")))))</f>
        <v/>
      </c>
      <c r="H2538" s="16" t="str">
        <f>IF('DATA ACCURATE'!J2541&lt;&gt;"",'DATA ACCURATE'!J2541,"")</f>
        <v/>
      </c>
      <c r="I2538" s="35" t="str">
        <f>IF(B2538&lt;&gt;"",IFERROR(VLOOKUP(B2538,'DATA TIMBANGAN'!G:M,7,FALSE),VLOOKUP(B2538,'DATA TIMBANGAN'!G:M,7)),"")</f>
        <v/>
      </c>
      <c r="J2538" s="25" t="str">
        <f>IF(H2538&lt;&gt;"",IFERROR(INDEX(DATABASE!$Z$19:$Z$38,MATCH(DATEVALUE(H2538),DATABASE!$AA$19:$AA$38,0)),INDEX(DATABASE!$Z$12:$Z$18,MATCH(WEEKDAY(H2538,2),DATABASE!$AA$12:$AA$18,0))),"")</f>
        <v/>
      </c>
      <c r="K2538" s="25" t="str">
        <f>IF('DATA ACCURATE'!V2541&lt;&gt;"",'DATA ACCURATE'!V2541,"")</f>
        <v/>
      </c>
      <c r="L2538" s="80" t="str">
        <f>IF($H2538="","",IF(OR($J2538="LIBUR",AND($L2537="LIBUR",$O2537=$O2538)),"LIBUR",IF(AND(OR($L2537="LUAR JAM KERJA 1",$L2537="LUAR JAM KERJA 2"),OR(OR(AND($H2537=$H2538,AND(OR($I2538&gt;DATABASE!$J$3,$I2538&lt;DATABASE!$J$6),((DATEVALUE($H2538)+$I2538)-(DATEVALUE($H2537)+$I2537))&lt;DATABASE!$J$6)),AND($H2537=$H2538,$O2537=$O2538,OR($I2538&gt;DATABASE!$J$6,$I2538&lt;DATABASE!$J$3))),AND(($H2538-$H2537)=1,OR($I2538&lt;DATABASE!$I$6,((DATEVALUE($H2538)+$I2538)-(DATEVALUE($H2537)+$I2537))&lt;DATABASE!$J$6))),$A2538=$A2537),"LUAR JAM KERJA 2",IF(AND(OR(WEEKDAY($H2538,2)=1,WEEKDAY($H2538,2)=2,WEEKDAY($H2538,2)=3,WEEKDAY($H2538,2)=4,WEEKDAY($H2538,2)=5),$I2538&lt;=DATABASE!$J$3,$I2538&gt;=DATABASE!$I$3),"JAM KERJA",IF(AND(WEEKDAY($H2538,2)=6,$I2538&lt;=DATABASE!$J$4,$I2538&gt;=DATABASE!$I$4),"JAM KERJA","LUAR JAM KERJA 1")))))</f>
        <v/>
      </c>
      <c r="M2538" s="36" t="str">
        <f>IF('DATA ACCURATE'!T2541&lt;&gt;"",IF('DATA ACCURATE'!T2541&gt;100,'DATA ACCURATE'!T2541/10,'DATA ACCURATE'!T2541),"")</f>
        <v/>
      </c>
      <c r="N2538" s="38" t="str">
        <f>IF(M2538="","",IF(M2538&lt;=DATABASE!$I$9,"LOKAL",IF(M2538&lt;DATABASE!$J$9,"LUAR KOTA 1",IF($M2538&gt;=DATABASE!$J$9,"LUAR KOTA 2",""))))</f>
        <v/>
      </c>
      <c r="O2538" s="38" t="str">
        <f>IF('DATA ACCURATE'!L2541&lt;&gt;"",'DATA ACCURATE'!L2541,"")</f>
        <v/>
      </c>
      <c r="P2538" s="38"/>
      <c r="Q2538" s="38">
        <f t="shared" si="274"/>
        <v>0</v>
      </c>
      <c r="R2538" s="38">
        <f t="shared" si="274"/>
        <v>0</v>
      </c>
      <c r="S2538" s="38">
        <f t="shared" si="274"/>
        <v>0</v>
      </c>
      <c r="T2538" s="38">
        <f t="shared" si="272"/>
        <v>0</v>
      </c>
      <c r="U2538" s="38">
        <f t="shared" si="275"/>
        <v>0</v>
      </c>
      <c r="V2538" s="38">
        <f t="shared" si="275"/>
        <v>0</v>
      </c>
      <c r="W2538" s="38">
        <f t="shared" si="275"/>
        <v>0</v>
      </c>
      <c r="X2538" s="38">
        <f t="shared" si="276"/>
        <v>0</v>
      </c>
      <c r="Y2538" s="38">
        <f t="shared" si="276"/>
        <v>0</v>
      </c>
      <c r="Z2538" s="38">
        <f t="shared" si="276"/>
        <v>0</v>
      </c>
      <c r="AA2538" s="38">
        <f t="shared" si="273"/>
        <v>0</v>
      </c>
      <c r="AB2538" s="38">
        <f t="shared" si="277"/>
        <v>0</v>
      </c>
      <c r="AC2538" s="38">
        <f t="shared" si="278"/>
        <v>0</v>
      </c>
      <c r="AD2538" s="38" t="str">
        <f t="shared" si="279"/>
        <v>000000000000</v>
      </c>
      <c r="AE2538" s="38"/>
      <c r="AF2538" s="38"/>
      <c r="AG2538" s="38"/>
      <c r="AH2538" s="38"/>
      <c r="AI2538" s="38"/>
      <c r="AJ2538" s="38"/>
      <c r="AK2538" s="38"/>
      <c r="AL2538" s="38"/>
      <c r="AM2538" s="38"/>
      <c r="AN2538" s="38"/>
      <c r="AO2538" s="38"/>
      <c r="AP2538" s="38"/>
      <c r="AQ2538" s="38"/>
      <c r="AR2538" s="38"/>
    </row>
    <row r="2539" spans="1:44">
      <c r="A2539" s="36" t="str">
        <f>IF('DATA ACCURATE'!A2542&lt;&gt;"",'DATA ACCURATE'!A2542,"")</f>
        <v/>
      </c>
      <c r="B2539" s="36" t="str">
        <f>IF('DATA ACCURATE'!D2542&lt;&gt;"",'DATA ACCURATE'!D2542,"")</f>
        <v/>
      </c>
      <c r="C2539" s="38" t="str">
        <f>IF($AD2539="000000000000","",INDEX(DATABASE!$W$12:$W$71,MATCH($AD2539,DATABASE!$V$12:$V$71,0)))</f>
        <v/>
      </c>
      <c r="D2539" s="38" t="str">
        <f>IF(C2539="","",IF(E2539="",INDEX(DATABASE!$AF$13:$AF$62,MATCH($C2539,DATABASE!$AC$13:$AC$62,0)),IF(E2539="2x D11",INDEX(DATABASE!$AF$13:$AF$62,MATCH($C2539,DATABASE!$AC$13:$AC$62,0))+2*DATABASE!$AF$62,IF(E2539="3x D11",INDEX(DATABASE!$AF$13:$AF$62,MATCH($C2539,DATABASE!$AC$13:$AC$62,0))+3*DATABASE!$AF$62,""))))</f>
        <v/>
      </c>
      <c r="E2539" s="38" t="str">
        <f>IF(AND($K2539="Y",$G2539&lt;&gt;"UNYIL",$F2539&lt;DATABASE!$O$8),"2x D11",IF(AND($K2539="Y",$G2539&lt;&gt;"UNYIL",$F2539&gt;=DATABASE!$O$8),"3x D11",""))</f>
        <v/>
      </c>
      <c r="F2539" s="36" t="str">
        <f>IF('DATA ACCURATE'!N2542&lt;&gt;"",'DATA ACCURATE'!N2542,"")</f>
        <v/>
      </c>
      <c r="G2539" s="38" t="str">
        <f>IF(F2539="","",IF(F2539&lt;=DATABASE!$I$8,"UNYIL",IF(F2539&lt;=DATABASE!$J$8,"KECIL",IF(F2539&lt;DATABASE!$K$8,"TANGGUNG",IF(F2539&gt;=DATABASE!$K$8,"BESAR","")))))</f>
        <v/>
      </c>
      <c r="H2539" s="16" t="str">
        <f>IF('DATA ACCURATE'!J2542&lt;&gt;"",'DATA ACCURATE'!J2542,"")</f>
        <v/>
      </c>
      <c r="I2539" s="35" t="str">
        <f>IF(B2539&lt;&gt;"",IFERROR(VLOOKUP(B2539,'DATA TIMBANGAN'!G:M,7,FALSE),VLOOKUP(B2539,'DATA TIMBANGAN'!G:M,7)),"")</f>
        <v/>
      </c>
      <c r="J2539" s="25" t="str">
        <f>IF(H2539&lt;&gt;"",IFERROR(INDEX(DATABASE!$Z$19:$Z$38,MATCH(DATEVALUE(H2539),DATABASE!$AA$19:$AA$38,0)),INDEX(DATABASE!$Z$12:$Z$18,MATCH(WEEKDAY(H2539,2),DATABASE!$AA$12:$AA$18,0))),"")</f>
        <v/>
      </c>
      <c r="K2539" s="25" t="str">
        <f>IF('DATA ACCURATE'!V2542&lt;&gt;"",'DATA ACCURATE'!V2542,"")</f>
        <v/>
      </c>
      <c r="L2539" s="80" t="str">
        <f>IF($H2539="","",IF(OR($J2539="LIBUR",AND($L2538="LIBUR",$O2538=$O2539)),"LIBUR",IF(AND(OR($L2538="LUAR JAM KERJA 1",$L2538="LUAR JAM KERJA 2"),OR(OR(AND($H2538=$H2539,AND(OR($I2539&gt;DATABASE!$J$3,$I2539&lt;DATABASE!$J$6),((DATEVALUE($H2539)+$I2539)-(DATEVALUE($H2538)+$I2538))&lt;DATABASE!$J$6)),AND($H2538=$H2539,$O2538=$O2539,OR($I2539&gt;DATABASE!$J$6,$I2539&lt;DATABASE!$J$3))),AND(($H2539-$H2538)=1,OR($I2539&lt;DATABASE!$I$6,((DATEVALUE($H2539)+$I2539)-(DATEVALUE($H2538)+$I2538))&lt;DATABASE!$J$6))),$A2539=$A2538),"LUAR JAM KERJA 2",IF(AND(OR(WEEKDAY($H2539,2)=1,WEEKDAY($H2539,2)=2,WEEKDAY($H2539,2)=3,WEEKDAY($H2539,2)=4,WEEKDAY($H2539,2)=5),$I2539&lt;=DATABASE!$J$3,$I2539&gt;=DATABASE!$I$3),"JAM KERJA",IF(AND(WEEKDAY($H2539,2)=6,$I2539&lt;=DATABASE!$J$4,$I2539&gt;=DATABASE!$I$4),"JAM KERJA","LUAR JAM KERJA 1")))))</f>
        <v/>
      </c>
      <c r="M2539" s="36" t="str">
        <f>IF('DATA ACCURATE'!T2542&lt;&gt;"",IF('DATA ACCURATE'!T2542&gt;100,'DATA ACCURATE'!T2542/10,'DATA ACCURATE'!T2542),"")</f>
        <v/>
      </c>
      <c r="N2539" s="38" t="str">
        <f>IF(M2539="","",IF(M2539&lt;=DATABASE!$I$9,"LOKAL",IF(M2539&lt;DATABASE!$J$9,"LUAR KOTA 1",IF($M2539&gt;=DATABASE!$J$9,"LUAR KOTA 2",""))))</f>
        <v/>
      </c>
      <c r="O2539" s="38" t="str">
        <f>IF('DATA ACCURATE'!L2542&lt;&gt;"",'DATA ACCURATE'!L2542,"")</f>
        <v/>
      </c>
      <c r="P2539" s="38"/>
      <c r="Q2539" s="38">
        <f t="shared" si="274"/>
        <v>0</v>
      </c>
      <c r="R2539" s="38">
        <f t="shared" si="274"/>
        <v>0</v>
      </c>
      <c r="S2539" s="38">
        <f t="shared" si="274"/>
        <v>0</v>
      </c>
      <c r="T2539" s="38">
        <f t="shared" si="272"/>
        <v>0</v>
      </c>
      <c r="U2539" s="38">
        <f t="shared" si="275"/>
        <v>0</v>
      </c>
      <c r="V2539" s="38">
        <f t="shared" si="275"/>
        <v>0</v>
      </c>
      <c r="W2539" s="38">
        <f t="shared" si="275"/>
        <v>0</v>
      </c>
      <c r="X2539" s="38">
        <f t="shared" si="276"/>
        <v>0</v>
      </c>
      <c r="Y2539" s="38">
        <f t="shared" si="276"/>
        <v>0</v>
      </c>
      <c r="Z2539" s="38">
        <f t="shared" si="276"/>
        <v>0</v>
      </c>
      <c r="AA2539" s="38">
        <f t="shared" si="273"/>
        <v>0</v>
      </c>
      <c r="AB2539" s="38">
        <f t="shared" si="277"/>
        <v>0</v>
      </c>
      <c r="AC2539" s="38">
        <f t="shared" si="278"/>
        <v>0</v>
      </c>
      <c r="AD2539" s="38" t="str">
        <f t="shared" si="279"/>
        <v>000000000000</v>
      </c>
      <c r="AE2539" s="38"/>
      <c r="AF2539" s="38"/>
      <c r="AG2539" s="38"/>
      <c r="AH2539" s="38"/>
      <c r="AI2539" s="38"/>
      <c r="AJ2539" s="38"/>
      <c r="AK2539" s="38"/>
      <c r="AL2539" s="38"/>
      <c r="AM2539" s="38"/>
      <c r="AN2539" s="38"/>
      <c r="AO2539" s="38"/>
      <c r="AP2539" s="38"/>
      <c r="AQ2539" s="38"/>
      <c r="AR2539" s="38"/>
    </row>
    <row r="2540" spans="1:44">
      <c r="A2540" s="36" t="str">
        <f>IF('DATA ACCURATE'!A2543&lt;&gt;"",'DATA ACCURATE'!A2543,"")</f>
        <v/>
      </c>
      <c r="B2540" s="36" t="str">
        <f>IF('DATA ACCURATE'!D2543&lt;&gt;"",'DATA ACCURATE'!D2543,"")</f>
        <v/>
      </c>
      <c r="C2540" s="38" t="str">
        <f>IF($AD2540="000000000000","",INDEX(DATABASE!$W$12:$W$71,MATCH($AD2540,DATABASE!$V$12:$V$71,0)))</f>
        <v/>
      </c>
      <c r="D2540" s="38" t="str">
        <f>IF(C2540="","",IF(E2540="",INDEX(DATABASE!$AF$13:$AF$62,MATCH($C2540,DATABASE!$AC$13:$AC$62,0)),IF(E2540="2x D11",INDEX(DATABASE!$AF$13:$AF$62,MATCH($C2540,DATABASE!$AC$13:$AC$62,0))+2*DATABASE!$AF$62,IF(E2540="3x D11",INDEX(DATABASE!$AF$13:$AF$62,MATCH($C2540,DATABASE!$AC$13:$AC$62,0))+3*DATABASE!$AF$62,""))))</f>
        <v/>
      </c>
      <c r="E2540" s="38" t="str">
        <f>IF(AND($K2540="Y",$G2540&lt;&gt;"UNYIL",$F2540&lt;DATABASE!$O$8),"2x D11",IF(AND($K2540="Y",$G2540&lt;&gt;"UNYIL",$F2540&gt;=DATABASE!$O$8),"3x D11",""))</f>
        <v/>
      </c>
      <c r="F2540" s="36" t="str">
        <f>IF('DATA ACCURATE'!N2543&lt;&gt;"",'DATA ACCURATE'!N2543,"")</f>
        <v/>
      </c>
      <c r="G2540" s="38" t="str">
        <f>IF(F2540="","",IF(F2540&lt;=DATABASE!$I$8,"UNYIL",IF(F2540&lt;=DATABASE!$J$8,"KECIL",IF(F2540&lt;DATABASE!$K$8,"TANGGUNG",IF(F2540&gt;=DATABASE!$K$8,"BESAR","")))))</f>
        <v/>
      </c>
      <c r="H2540" s="16" t="str">
        <f>IF('DATA ACCURATE'!J2543&lt;&gt;"",'DATA ACCURATE'!J2543,"")</f>
        <v/>
      </c>
      <c r="I2540" s="35" t="str">
        <f>IF(B2540&lt;&gt;"",IFERROR(VLOOKUP(B2540,'DATA TIMBANGAN'!G:M,7,FALSE),VLOOKUP(B2540,'DATA TIMBANGAN'!G:M,7)),"")</f>
        <v/>
      </c>
      <c r="J2540" s="25" t="str">
        <f>IF(H2540&lt;&gt;"",IFERROR(INDEX(DATABASE!$Z$19:$Z$38,MATCH(DATEVALUE(H2540),DATABASE!$AA$19:$AA$38,0)),INDEX(DATABASE!$Z$12:$Z$18,MATCH(WEEKDAY(H2540,2),DATABASE!$AA$12:$AA$18,0))),"")</f>
        <v/>
      </c>
      <c r="K2540" s="25" t="str">
        <f>IF('DATA ACCURATE'!V2543&lt;&gt;"",'DATA ACCURATE'!V2543,"")</f>
        <v/>
      </c>
      <c r="L2540" s="80" t="str">
        <f>IF($H2540="","",IF(OR($J2540="LIBUR",AND($L2539="LIBUR",$O2539=$O2540)),"LIBUR",IF(AND(OR($L2539="LUAR JAM KERJA 1",$L2539="LUAR JAM KERJA 2"),OR(OR(AND($H2539=$H2540,AND(OR($I2540&gt;DATABASE!$J$3,$I2540&lt;DATABASE!$J$6),((DATEVALUE($H2540)+$I2540)-(DATEVALUE($H2539)+$I2539))&lt;DATABASE!$J$6)),AND($H2539=$H2540,$O2539=$O2540,OR($I2540&gt;DATABASE!$J$6,$I2540&lt;DATABASE!$J$3))),AND(($H2540-$H2539)=1,OR($I2540&lt;DATABASE!$I$6,((DATEVALUE($H2540)+$I2540)-(DATEVALUE($H2539)+$I2539))&lt;DATABASE!$J$6))),$A2540=$A2539),"LUAR JAM KERJA 2",IF(AND(OR(WEEKDAY($H2540,2)=1,WEEKDAY($H2540,2)=2,WEEKDAY($H2540,2)=3,WEEKDAY($H2540,2)=4,WEEKDAY($H2540,2)=5),$I2540&lt;=DATABASE!$J$3,$I2540&gt;=DATABASE!$I$3),"JAM KERJA",IF(AND(WEEKDAY($H2540,2)=6,$I2540&lt;=DATABASE!$J$4,$I2540&gt;=DATABASE!$I$4),"JAM KERJA","LUAR JAM KERJA 1")))))</f>
        <v/>
      </c>
      <c r="M2540" s="36" t="str">
        <f>IF('DATA ACCURATE'!T2543&lt;&gt;"",IF('DATA ACCURATE'!T2543&gt;100,'DATA ACCURATE'!T2543/10,'DATA ACCURATE'!T2543),"")</f>
        <v/>
      </c>
      <c r="N2540" s="38" t="str">
        <f>IF(M2540="","",IF(M2540&lt;=DATABASE!$I$9,"LOKAL",IF(M2540&lt;DATABASE!$J$9,"LUAR KOTA 1",IF($M2540&gt;=DATABASE!$J$9,"LUAR KOTA 2",""))))</f>
        <v/>
      </c>
      <c r="O2540" s="38" t="str">
        <f>IF('DATA ACCURATE'!L2543&lt;&gt;"",'DATA ACCURATE'!L2543,"")</f>
        <v/>
      </c>
      <c r="P2540" s="38"/>
      <c r="Q2540" s="38">
        <f t="shared" si="274"/>
        <v>0</v>
      </c>
      <c r="R2540" s="38">
        <f t="shared" si="274"/>
        <v>0</v>
      </c>
      <c r="S2540" s="38">
        <f t="shared" si="274"/>
        <v>0</v>
      </c>
      <c r="T2540" s="38">
        <f t="shared" si="272"/>
        <v>0</v>
      </c>
      <c r="U2540" s="38">
        <f t="shared" si="275"/>
        <v>0</v>
      </c>
      <c r="V2540" s="38">
        <f t="shared" si="275"/>
        <v>0</v>
      </c>
      <c r="W2540" s="38">
        <f t="shared" si="275"/>
        <v>0</v>
      </c>
      <c r="X2540" s="38">
        <f t="shared" si="276"/>
        <v>0</v>
      </c>
      <c r="Y2540" s="38">
        <f t="shared" si="276"/>
        <v>0</v>
      </c>
      <c r="Z2540" s="38">
        <f t="shared" si="276"/>
        <v>0</v>
      </c>
      <c r="AA2540" s="38">
        <f t="shared" si="273"/>
        <v>0</v>
      </c>
      <c r="AB2540" s="38">
        <f t="shared" si="277"/>
        <v>0</v>
      </c>
      <c r="AC2540" s="38">
        <f t="shared" si="278"/>
        <v>0</v>
      </c>
      <c r="AD2540" s="38" t="str">
        <f t="shared" si="279"/>
        <v>000000000000</v>
      </c>
      <c r="AE2540" s="38"/>
      <c r="AF2540" s="38"/>
      <c r="AG2540" s="38"/>
      <c r="AH2540" s="38"/>
      <c r="AI2540" s="38"/>
      <c r="AJ2540" s="38"/>
      <c r="AK2540" s="38"/>
      <c r="AL2540" s="38"/>
      <c r="AM2540" s="38"/>
      <c r="AN2540" s="38"/>
      <c r="AO2540" s="38"/>
      <c r="AP2540" s="38"/>
      <c r="AQ2540" s="38"/>
      <c r="AR2540" s="38"/>
    </row>
    <row r="2541" spans="1:44">
      <c r="A2541" s="36" t="str">
        <f>IF('DATA ACCURATE'!A2544&lt;&gt;"",'DATA ACCURATE'!A2544,"")</f>
        <v/>
      </c>
      <c r="B2541" s="36" t="str">
        <f>IF('DATA ACCURATE'!D2544&lt;&gt;"",'DATA ACCURATE'!D2544,"")</f>
        <v/>
      </c>
      <c r="C2541" s="38" t="str">
        <f>IF($AD2541="000000000000","",INDEX(DATABASE!$W$12:$W$71,MATCH($AD2541,DATABASE!$V$12:$V$71,0)))</f>
        <v/>
      </c>
      <c r="D2541" s="38" t="str">
        <f>IF(C2541="","",IF(E2541="",INDEX(DATABASE!$AF$13:$AF$62,MATCH($C2541,DATABASE!$AC$13:$AC$62,0)),IF(E2541="2x D11",INDEX(DATABASE!$AF$13:$AF$62,MATCH($C2541,DATABASE!$AC$13:$AC$62,0))+2*DATABASE!$AF$62,IF(E2541="3x D11",INDEX(DATABASE!$AF$13:$AF$62,MATCH($C2541,DATABASE!$AC$13:$AC$62,0))+3*DATABASE!$AF$62,""))))</f>
        <v/>
      </c>
      <c r="E2541" s="38" t="str">
        <f>IF(AND($K2541="Y",$G2541&lt;&gt;"UNYIL",$F2541&lt;DATABASE!$O$8),"2x D11",IF(AND($K2541="Y",$G2541&lt;&gt;"UNYIL",$F2541&gt;=DATABASE!$O$8),"3x D11",""))</f>
        <v/>
      </c>
      <c r="F2541" s="36" t="str">
        <f>IF('DATA ACCURATE'!N2544&lt;&gt;"",'DATA ACCURATE'!N2544,"")</f>
        <v/>
      </c>
      <c r="G2541" s="38" t="str">
        <f>IF(F2541="","",IF(F2541&lt;=DATABASE!$I$8,"UNYIL",IF(F2541&lt;=DATABASE!$J$8,"KECIL",IF(F2541&lt;DATABASE!$K$8,"TANGGUNG",IF(F2541&gt;=DATABASE!$K$8,"BESAR","")))))</f>
        <v/>
      </c>
      <c r="H2541" s="16" t="str">
        <f>IF('DATA ACCURATE'!J2544&lt;&gt;"",'DATA ACCURATE'!J2544,"")</f>
        <v/>
      </c>
      <c r="I2541" s="35" t="str">
        <f>IF(B2541&lt;&gt;"",IFERROR(VLOOKUP(B2541,'DATA TIMBANGAN'!G:M,7,FALSE),VLOOKUP(B2541,'DATA TIMBANGAN'!G:M,7)),"")</f>
        <v/>
      </c>
      <c r="J2541" s="25" t="str">
        <f>IF(H2541&lt;&gt;"",IFERROR(INDEX(DATABASE!$Z$19:$Z$38,MATCH(DATEVALUE(H2541),DATABASE!$AA$19:$AA$38,0)),INDEX(DATABASE!$Z$12:$Z$18,MATCH(WEEKDAY(H2541,2),DATABASE!$AA$12:$AA$18,0))),"")</f>
        <v/>
      </c>
      <c r="K2541" s="25" t="str">
        <f>IF('DATA ACCURATE'!V2544&lt;&gt;"",'DATA ACCURATE'!V2544,"")</f>
        <v/>
      </c>
      <c r="L2541" s="80" t="str">
        <f>IF($H2541="","",IF(OR($J2541="LIBUR",AND($L2540="LIBUR",$O2540=$O2541)),"LIBUR",IF(AND(OR($L2540="LUAR JAM KERJA 1",$L2540="LUAR JAM KERJA 2"),OR(OR(AND($H2540=$H2541,AND(OR($I2541&gt;DATABASE!$J$3,$I2541&lt;DATABASE!$J$6),((DATEVALUE($H2541)+$I2541)-(DATEVALUE($H2540)+$I2540))&lt;DATABASE!$J$6)),AND($H2540=$H2541,$O2540=$O2541,OR($I2541&gt;DATABASE!$J$6,$I2541&lt;DATABASE!$J$3))),AND(($H2541-$H2540)=1,OR($I2541&lt;DATABASE!$I$6,((DATEVALUE($H2541)+$I2541)-(DATEVALUE($H2540)+$I2540))&lt;DATABASE!$J$6))),$A2541=$A2540),"LUAR JAM KERJA 2",IF(AND(OR(WEEKDAY($H2541,2)=1,WEEKDAY($H2541,2)=2,WEEKDAY($H2541,2)=3,WEEKDAY($H2541,2)=4,WEEKDAY($H2541,2)=5),$I2541&lt;=DATABASE!$J$3,$I2541&gt;=DATABASE!$I$3),"JAM KERJA",IF(AND(WEEKDAY($H2541,2)=6,$I2541&lt;=DATABASE!$J$4,$I2541&gt;=DATABASE!$I$4),"JAM KERJA","LUAR JAM KERJA 1")))))</f>
        <v/>
      </c>
      <c r="M2541" s="36" t="str">
        <f>IF('DATA ACCURATE'!T2544&lt;&gt;"",IF('DATA ACCURATE'!T2544&gt;100,'DATA ACCURATE'!T2544/10,'DATA ACCURATE'!T2544),"")</f>
        <v/>
      </c>
      <c r="N2541" s="38" t="str">
        <f>IF(M2541="","",IF(M2541&lt;=DATABASE!$I$9,"LOKAL",IF(M2541&lt;DATABASE!$J$9,"LUAR KOTA 1",IF($M2541&gt;=DATABASE!$J$9,"LUAR KOTA 2",""))))</f>
        <v/>
      </c>
      <c r="O2541" s="38" t="str">
        <f>IF('DATA ACCURATE'!L2544&lt;&gt;"",'DATA ACCURATE'!L2544,"")</f>
        <v/>
      </c>
      <c r="P2541" s="38"/>
      <c r="Q2541" s="38">
        <f t="shared" si="274"/>
        <v>0</v>
      </c>
      <c r="R2541" s="38">
        <f t="shared" si="274"/>
        <v>0</v>
      </c>
      <c r="S2541" s="38">
        <f t="shared" si="274"/>
        <v>0</v>
      </c>
      <c r="T2541" s="38">
        <f t="shared" si="272"/>
        <v>0</v>
      </c>
      <c r="U2541" s="38">
        <f t="shared" si="275"/>
        <v>0</v>
      </c>
      <c r="V2541" s="38">
        <f t="shared" si="275"/>
        <v>0</v>
      </c>
      <c r="W2541" s="38">
        <f t="shared" si="275"/>
        <v>0</v>
      </c>
      <c r="X2541" s="38">
        <f t="shared" si="276"/>
        <v>0</v>
      </c>
      <c r="Y2541" s="38">
        <f t="shared" si="276"/>
        <v>0</v>
      </c>
      <c r="Z2541" s="38">
        <f t="shared" si="276"/>
        <v>0</v>
      </c>
      <c r="AA2541" s="38">
        <f t="shared" si="273"/>
        <v>0</v>
      </c>
      <c r="AB2541" s="38">
        <f t="shared" si="277"/>
        <v>0</v>
      </c>
      <c r="AC2541" s="38">
        <f t="shared" si="278"/>
        <v>0</v>
      </c>
      <c r="AD2541" s="38" t="str">
        <f t="shared" si="279"/>
        <v>000000000000</v>
      </c>
      <c r="AE2541" s="38"/>
      <c r="AF2541" s="38"/>
      <c r="AG2541" s="38"/>
      <c r="AH2541" s="38"/>
      <c r="AI2541" s="38"/>
      <c r="AJ2541" s="38"/>
      <c r="AK2541" s="38"/>
      <c r="AL2541" s="38"/>
      <c r="AM2541" s="38"/>
      <c r="AN2541" s="38"/>
      <c r="AO2541" s="38"/>
      <c r="AP2541" s="38"/>
      <c r="AQ2541" s="38"/>
      <c r="AR2541" s="38"/>
    </row>
    <row r="2542" spans="1:44">
      <c r="A2542" s="36" t="str">
        <f>IF('DATA ACCURATE'!A2545&lt;&gt;"",'DATA ACCURATE'!A2545,"")</f>
        <v/>
      </c>
      <c r="B2542" s="36" t="str">
        <f>IF('DATA ACCURATE'!D2545&lt;&gt;"",'DATA ACCURATE'!D2545,"")</f>
        <v/>
      </c>
      <c r="C2542" s="38" t="str">
        <f>IF($AD2542="000000000000","",INDEX(DATABASE!$W$12:$W$71,MATCH($AD2542,DATABASE!$V$12:$V$71,0)))</f>
        <v/>
      </c>
      <c r="D2542" s="38" t="str">
        <f>IF(C2542="","",IF(E2542="",INDEX(DATABASE!$AF$13:$AF$62,MATCH($C2542,DATABASE!$AC$13:$AC$62,0)),IF(E2542="2x D11",INDEX(DATABASE!$AF$13:$AF$62,MATCH($C2542,DATABASE!$AC$13:$AC$62,0))+2*DATABASE!$AF$62,IF(E2542="3x D11",INDEX(DATABASE!$AF$13:$AF$62,MATCH($C2542,DATABASE!$AC$13:$AC$62,0))+3*DATABASE!$AF$62,""))))</f>
        <v/>
      </c>
      <c r="E2542" s="38" t="str">
        <f>IF(AND($K2542="Y",$G2542&lt;&gt;"UNYIL",$F2542&lt;DATABASE!$O$8),"2x D11",IF(AND($K2542="Y",$G2542&lt;&gt;"UNYIL",$F2542&gt;=DATABASE!$O$8),"3x D11",""))</f>
        <v/>
      </c>
      <c r="F2542" s="36" t="str">
        <f>IF('DATA ACCURATE'!N2545&lt;&gt;"",'DATA ACCURATE'!N2545,"")</f>
        <v/>
      </c>
      <c r="G2542" s="38" t="str">
        <f>IF(F2542="","",IF(F2542&lt;=DATABASE!$I$8,"UNYIL",IF(F2542&lt;=DATABASE!$J$8,"KECIL",IF(F2542&lt;DATABASE!$K$8,"TANGGUNG",IF(F2542&gt;=DATABASE!$K$8,"BESAR","")))))</f>
        <v/>
      </c>
      <c r="H2542" s="16" t="str">
        <f>IF('DATA ACCURATE'!J2545&lt;&gt;"",'DATA ACCURATE'!J2545,"")</f>
        <v/>
      </c>
      <c r="I2542" s="35" t="str">
        <f>IF(B2542&lt;&gt;"",IFERROR(VLOOKUP(B2542,'DATA TIMBANGAN'!G:M,7,FALSE),VLOOKUP(B2542,'DATA TIMBANGAN'!G:M,7)),"")</f>
        <v/>
      </c>
      <c r="J2542" s="25" t="str">
        <f>IF(H2542&lt;&gt;"",IFERROR(INDEX(DATABASE!$Z$19:$Z$38,MATCH(DATEVALUE(H2542),DATABASE!$AA$19:$AA$38,0)),INDEX(DATABASE!$Z$12:$Z$18,MATCH(WEEKDAY(H2542,2),DATABASE!$AA$12:$AA$18,0))),"")</f>
        <v/>
      </c>
      <c r="K2542" s="25" t="str">
        <f>IF('DATA ACCURATE'!V2545&lt;&gt;"",'DATA ACCURATE'!V2545,"")</f>
        <v/>
      </c>
      <c r="L2542" s="80" t="str">
        <f>IF($H2542="","",IF(OR($J2542="LIBUR",AND($L2541="LIBUR",$O2541=$O2542)),"LIBUR",IF(AND(OR($L2541="LUAR JAM KERJA 1",$L2541="LUAR JAM KERJA 2"),OR(OR(AND($H2541=$H2542,AND(OR($I2542&gt;DATABASE!$J$3,$I2542&lt;DATABASE!$J$6),((DATEVALUE($H2542)+$I2542)-(DATEVALUE($H2541)+$I2541))&lt;DATABASE!$J$6)),AND($H2541=$H2542,$O2541=$O2542,OR($I2542&gt;DATABASE!$J$6,$I2542&lt;DATABASE!$J$3))),AND(($H2542-$H2541)=1,OR($I2542&lt;DATABASE!$I$6,((DATEVALUE($H2542)+$I2542)-(DATEVALUE($H2541)+$I2541))&lt;DATABASE!$J$6))),$A2542=$A2541),"LUAR JAM KERJA 2",IF(AND(OR(WEEKDAY($H2542,2)=1,WEEKDAY($H2542,2)=2,WEEKDAY($H2542,2)=3,WEEKDAY($H2542,2)=4,WEEKDAY($H2542,2)=5),$I2542&lt;=DATABASE!$J$3,$I2542&gt;=DATABASE!$I$3),"JAM KERJA",IF(AND(WEEKDAY($H2542,2)=6,$I2542&lt;=DATABASE!$J$4,$I2542&gt;=DATABASE!$I$4),"JAM KERJA","LUAR JAM KERJA 1")))))</f>
        <v/>
      </c>
      <c r="M2542" s="36" t="str">
        <f>IF('DATA ACCURATE'!T2545&lt;&gt;"",IF('DATA ACCURATE'!T2545&gt;100,'DATA ACCURATE'!T2545/10,'DATA ACCURATE'!T2545),"")</f>
        <v/>
      </c>
      <c r="N2542" s="38" t="str">
        <f>IF(M2542="","",IF(M2542&lt;=DATABASE!$I$9,"LOKAL",IF(M2542&lt;DATABASE!$J$9,"LUAR KOTA 1",IF($M2542&gt;=DATABASE!$J$9,"LUAR KOTA 2",""))))</f>
        <v/>
      </c>
      <c r="O2542" s="38" t="str">
        <f>IF('DATA ACCURATE'!L2545&lt;&gt;"",'DATA ACCURATE'!L2545,"")</f>
        <v/>
      </c>
      <c r="P2542" s="38"/>
      <c r="Q2542" s="38">
        <f t="shared" si="274"/>
        <v>0</v>
      </c>
      <c r="R2542" s="38">
        <f t="shared" si="274"/>
        <v>0</v>
      </c>
      <c r="S2542" s="38">
        <f t="shared" si="274"/>
        <v>0</v>
      </c>
      <c r="T2542" s="38">
        <f t="shared" si="272"/>
        <v>0</v>
      </c>
      <c r="U2542" s="38">
        <f t="shared" si="275"/>
        <v>0</v>
      </c>
      <c r="V2542" s="38">
        <f t="shared" si="275"/>
        <v>0</v>
      </c>
      <c r="W2542" s="38">
        <f t="shared" si="275"/>
        <v>0</v>
      </c>
      <c r="X2542" s="38">
        <f t="shared" si="276"/>
        <v>0</v>
      </c>
      <c r="Y2542" s="38">
        <f t="shared" si="276"/>
        <v>0</v>
      </c>
      <c r="Z2542" s="38">
        <f t="shared" si="276"/>
        <v>0</v>
      </c>
      <c r="AA2542" s="38">
        <f t="shared" si="273"/>
        <v>0</v>
      </c>
      <c r="AB2542" s="38">
        <f t="shared" si="277"/>
        <v>0</v>
      </c>
      <c r="AC2542" s="38">
        <f t="shared" si="278"/>
        <v>0</v>
      </c>
      <c r="AD2542" s="38" t="str">
        <f t="shared" si="279"/>
        <v>000000000000</v>
      </c>
      <c r="AE2542" s="38"/>
      <c r="AF2542" s="38"/>
      <c r="AG2542" s="38"/>
      <c r="AH2542" s="38"/>
      <c r="AI2542" s="38"/>
      <c r="AJ2542" s="38"/>
      <c r="AK2542" s="38"/>
      <c r="AL2542" s="38"/>
      <c r="AM2542" s="38"/>
      <c r="AN2542" s="38"/>
      <c r="AO2542" s="38"/>
      <c r="AP2542" s="38"/>
      <c r="AQ2542" s="38"/>
      <c r="AR2542" s="38"/>
    </row>
    <row r="2543" spans="1:44">
      <c r="A2543" s="36" t="str">
        <f>IF('DATA ACCURATE'!A2546&lt;&gt;"",'DATA ACCURATE'!A2546,"")</f>
        <v/>
      </c>
      <c r="B2543" s="36" t="str">
        <f>IF('DATA ACCURATE'!D2546&lt;&gt;"",'DATA ACCURATE'!D2546,"")</f>
        <v/>
      </c>
      <c r="C2543" s="38" t="str">
        <f>IF($AD2543="000000000000","",INDEX(DATABASE!$W$12:$W$71,MATCH($AD2543,DATABASE!$V$12:$V$71,0)))</f>
        <v/>
      </c>
      <c r="D2543" s="38" t="str">
        <f>IF(C2543="","",IF(E2543="",INDEX(DATABASE!$AF$13:$AF$62,MATCH($C2543,DATABASE!$AC$13:$AC$62,0)),IF(E2543="2x D11",INDEX(DATABASE!$AF$13:$AF$62,MATCH($C2543,DATABASE!$AC$13:$AC$62,0))+2*DATABASE!$AF$62,IF(E2543="3x D11",INDEX(DATABASE!$AF$13:$AF$62,MATCH($C2543,DATABASE!$AC$13:$AC$62,0))+3*DATABASE!$AF$62,""))))</f>
        <v/>
      </c>
      <c r="E2543" s="38" t="str">
        <f>IF(AND($K2543="Y",$G2543&lt;&gt;"UNYIL",$F2543&lt;DATABASE!$O$8),"2x D11",IF(AND($K2543="Y",$G2543&lt;&gt;"UNYIL",$F2543&gt;=DATABASE!$O$8),"3x D11",""))</f>
        <v/>
      </c>
      <c r="F2543" s="36" t="str">
        <f>IF('DATA ACCURATE'!N2546&lt;&gt;"",'DATA ACCURATE'!N2546,"")</f>
        <v/>
      </c>
      <c r="G2543" s="38" t="str">
        <f>IF(F2543="","",IF(F2543&lt;=DATABASE!$I$8,"UNYIL",IF(F2543&lt;=DATABASE!$J$8,"KECIL",IF(F2543&lt;DATABASE!$K$8,"TANGGUNG",IF(F2543&gt;=DATABASE!$K$8,"BESAR","")))))</f>
        <v/>
      </c>
      <c r="H2543" s="16" t="str">
        <f>IF('DATA ACCURATE'!J2546&lt;&gt;"",'DATA ACCURATE'!J2546,"")</f>
        <v/>
      </c>
      <c r="I2543" s="35" t="str">
        <f>IF(B2543&lt;&gt;"",IFERROR(VLOOKUP(B2543,'DATA TIMBANGAN'!G:M,7,FALSE),VLOOKUP(B2543,'DATA TIMBANGAN'!G:M,7)),"")</f>
        <v/>
      </c>
      <c r="J2543" s="25" t="str">
        <f>IF(H2543&lt;&gt;"",IFERROR(INDEX(DATABASE!$Z$19:$Z$38,MATCH(DATEVALUE(H2543),DATABASE!$AA$19:$AA$38,0)),INDEX(DATABASE!$Z$12:$Z$18,MATCH(WEEKDAY(H2543,2),DATABASE!$AA$12:$AA$18,0))),"")</f>
        <v/>
      </c>
      <c r="K2543" s="25" t="str">
        <f>IF('DATA ACCURATE'!V2546&lt;&gt;"",'DATA ACCURATE'!V2546,"")</f>
        <v/>
      </c>
      <c r="L2543" s="80" t="str">
        <f>IF($H2543="","",IF(OR($J2543="LIBUR",AND($L2542="LIBUR",$O2542=$O2543)),"LIBUR",IF(AND(OR($L2542="LUAR JAM KERJA 1",$L2542="LUAR JAM KERJA 2"),OR(OR(AND($H2542=$H2543,AND(OR($I2543&gt;DATABASE!$J$3,$I2543&lt;DATABASE!$J$6),((DATEVALUE($H2543)+$I2543)-(DATEVALUE($H2542)+$I2542))&lt;DATABASE!$J$6)),AND($H2542=$H2543,$O2542=$O2543,OR($I2543&gt;DATABASE!$J$6,$I2543&lt;DATABASE!$J$3))),AND(($H2543-$H2542)=1,OR($I2543&lt;DATABASE!$I$6,((DATEVALUE($H2543)+$I2543)-(DATEVALUE($H2542)+$I2542))&lt;DATABASE!$J$6))),$A2543=$A2542),"LUAR JAM KERJA 2",IF(AND(OR(WEEKDAY($H2543,2)=1,WEEKDAY($H2543,2)=2,WEEKDAY($H2543,2)=3,WEEKDAY($H2543,2)=4,WEEKDAY($H2543,2)=5),$I2543&lt;=DATABASE!$J$3,$I2543&gt;=DATABASE!$I$3),"JAM KERJA",IF(AND(WEEKDAY($H2543,2)=6,$I2543&lt;=DATABASE!$J$4,$I2543&gt;=DATABASE!$I$4),"JAM KERJA","LUAR JAM KERJA 1")))))</f>
        <v/>
      </c>
      <c r="M2543" s="36" t="str">
        <f>IF('DATA ACCURATE'!T2546&lt;&gt;"",IF('DATA ACCURATE'!T2546&gt;100,'DATA ACCURATE'!T2546/10,'DATA ACCURATE'!T2546),"")</f>
        <v/>
      </c>
      <c r="N2543" s="38" t="str">
        <f>IF(M2543="","",IF(M2543&lt;=DATABASE!$I$9,"LOKAL",IF(M2543&lt;DATABASE!$J$9,"LUAR KOTA 1",IF($M2543&gt;=DATABASE!$J$9,"LUAR KOTA 2",""))))</f>
        <v/>
      </c>
      <c r="O2543" s="38" t="str">
        <f>IF('DATA ACCURATE'!L2546&lt;&gt;"",'DATA ACCURATE'!L2546,"")</f>
        <v/>
      </c>
      <c r="P2543" s="38"/>
      <c r="Q2543" s="38">
        <f t="shared" si="274"/>
        <v>0</v>
      </c>
      <c r="R2543" s="38">
        <f t="shared" si="274"/>
        <v>0</v>
      </c>
      <c r="S2543" s="38">
        <f t="shared" si="274"/>
        <v>0</v>
      </c>
      <c r="T2543" s="38">
        <f t="shared" si="272"/>
        <v>0</v>
      </c>
      <c r="U2543" s="38">
        <f t="shared" si="275"/>
        <v>0</v>
      </c>
      <c r="V2543" s="38">
        <f t="shared" si="275"/>
        <v>0</v>
      </c>
      <c r="W2543" s="38">
        <f t="shared" si="275"/>
        <v>0</v>
      </c>
      <c r="X2543" s="38">
        <f t="shared" si="276"/>
        <v>0</v>
      </c>
      <c r="Y2543" s="38">
        <f t="shared" si="276"/>
        <v>0</v>
      </c>
      <c r="Z2543" s="38">
        <f t="shared" si="276"/>
        <v>0</v>
      </c>
      <c r="AA2543" s="38">
        <f t="shared" si="273"/>
        <v>0</v>
      </c>
      <c r="AB2543" s="38">
        <f t="shared" si="277"/>
        <v>0</v>
      </c>
      <c r="AC2543" s="38">
        <f t="shared" si="278"/>
        <v>0</v>
      </c>
      <c r="AD2543" s="38" t="str">
        <f t="shared" si="279"/>
        <v>000000000000</v>
      </c>
      <c r="AE2543" s="38"/>
      <c r="AF2543" s="38"/>
      <c r="AG2543" s="38"/>
      <c r="AH2543" s="38"/>
      <c r="AI2543" s="38"/>
      <c r="AJ2543" s="38"/>
      <c r="AK2543" s="38"/>
      <c r="AL2543" s="38"/>
      <c r="AM2543" s="38"/>
      <c r="AN2543" s="38"/>
      <c r="AO2543" s="38"/>
      <c r="AP2543" s="38"/>
      <c r="AQ2543" s="38"/>
      <c r="AR2543" s="38"/>
    </row>
    <row r="2544" spans="1:44">
      <c r="A2544" s="36" t="str">
        <f>IF('DATA ACCURATE'!A2547&lt;&gt;"",'DATA ACCURATE'!A2547,"")</f>
        <v/>
      </c>
      <c r="B2544" s="36" t="str">
        <f>IF('DATA ACCURATE'!D2547&lt;&gt;"",'DATA ACCURATE'!D2547,"")</f>
        <v/>
      </c>
      <c r="C2544" s="38" t="str">
        <f>IF($AD2544="000000000000","",INDEX(DATABASE!$W$12:$W$71,MATCH($AD2544,DATABASE!$V$12:$V$71,0)))</f>
        <v/>
      </c>
      <c r="D2544" s="38" t="str">
        <f>IF(C2544="","",IF(E2544="",INDEX(DATABASE!$AF$13:$AF$62,MATCH($C2544,DATABASE!$AC$13:$AC$62,0)),IF(E2544="2x D11",INDEX(DATABASE!$AF$13:$AF$62,MATCH($C2544,DATABASE!$AC$13:$AC$62,0))+2*DATABASE!$AF$62,IF(E2544="3x D11",INDEX(DATABASE!$AF$13:$AF$62,MATCH($C2544,DATABASE!$AC$13:$AC$62,0))+3*DATABASE!$AF$62,""))))</f>
        <v/>
      </c>
      <c r="E2544" s="38" t="str">
        <f>IF(AND($K2544="Y",$G2544&lt;&gt;"UNYIL",$F2544&lt;DATABASE!$O$8),"2x D11",IF(AND($K2544="Y",$G2544&lt;&gt;"UNYIL",$F2544&gt;=DATABASE!$O$8),"3x D11",""))</f>
        <v/>
      </c>
      <c r="F2544" s="36" t="str">
        <f>IF('DATA ACCURATE'!N2547&lt;&gt;"",'DATA ACCURATE'!N2547,"")</f>
        <v/>
      </c>
      <c r="G2544" s="38" t="str">
        <f>IF(F2544="","",IF(F2544&lt;=DATABASE!$I$8,"UNYIL",IF(F2544&lt;=DATABASE!$J$8,"KECIL",IF(F2544&lt;DATABASE!$K$8,"TANGGUNG",IF(F2544&gt;=DATABASE!$K$8,"BESAR","")))))</f>
        <v/>
      </c>
      <c r="H2544" s="16" t="str">
        <f>IF('DATA ACCURATE'!J2547&lt;&gt;"",'DATA ACCURATE'!J2547,"")</f>
        <v/>
      </c>
      <c r="I2544" s="35" t="str">
        <f>IF(B2544&lt;&gt;"",IFERROR(VLOOKUP(B2544,'DATA TIMBANGAN'!G:M,7,FALSE),VLOOKUP(B2544,'DATA TIMBANGAN'!G:M,7)),"")</f>
        <v/>
      </c>
      <c r="J2544" s="25" t="str">
        <f>IF(H2544&lt;&gt;"",IFERROR(INDEX(DATABASE!$Z$19:$Z$38,MATCH(DATEVALUE(H2544),DATABASE!$AA$19:$AA$38,0)),INDEX(DATABASE!$Z$12:$Z$18,MATCH(WEEKDAY(H2544,2),DATABASE!$AA$12:$AA$18,0))),"")</f>
        <v/>
      </c>
      <c r="K2544" s="25" t="str">
        <f>IF('DATA ACCURATE'!V2547&lt;&gt;"",'DATA ACCURATE'!V2547,"")</f>
        <v/>
      </c>
      <c r="L2544" s="80" t="str">
        <f>IF($H2544="","",IF(OR($J2544="LIBUR",AND($L2543="LIBUR",$O2543=$O2544)),"LIBUR",IF(AND(OR($L2543="LUAR JAM KERJA 1",$L2543="LUAR JAM KERJA 2"),OR(OR(AND($H2543=$H2544,AND(OR($I2544&gt;DATABASE!$J$3,$I2544&lt;DATABASE!$J$6),((DATEVALUE($H2544)+$I2544)-(DATEVALUE($H2543)+$I2543))&lt;DATABASE!$J$6)),AND($H2543=$H2544,$O2543=$O2544,OR($I2544&gt;DATABASE!$J$6,$I2544&lt;DATABASE!$J$3))),AND(($H2544-$H2543)=1,OR($I2544&lt;DATABASE!$I$6,((DATEVALUE($H2544)+$I2544)-(DATEVALUE($H2543)+$I2543))&lt;DATABASE!$J$6))),$A2544=$A2543),"LUAR JAM KERJA 2",IF(AND(OR(WEEKDAY($H2544,2)=1,WEEKDAY($H2544,2)=2,WEEKDAY($H2544,2)=3,WEEKDAY($H2544,2)=4,WEEKDAY($H2544,2)=5),$I2544&lt;=DATABASE!$J$3,$I2544&gt;=DATABASE!$I$3),"JAM KERJA",IF(AND(WEEKDAY($H2544,2)=6,$I2544&lt;=DATABASE!$J$4,$I2544&gt;=DATABASE!$I$4),"JAM KERJA","LUAR JAM KERJA 1")))))</f>
        <v/>
      </c>
      <c r="M2544" s="36" t="str">
        <f>IF('DATA ACCURATE'!T2547&lt;&gt;"",IF('DATA ACCURATE'!T2547&gt;100,'DATA ACCURATE'!T2547/10,'DATA ACCURATE'!T2547),"")</f>
        <v/>
      </c>
      <c r="N2544" s="38" t="str">
        <f>IF(M2544="","",IF(M2544&lt;=DATABASE!$I$9,"LOKAL",IF(M2544&lt;DATABASE!$J$9,"LUAR KOTA 1",IF($M2544&gt;=DATABASE!$J$9,"LUAR KOTA 2",""))))</f>
        <v/>
      </c>
      <c r="O2544" s="38" t="str">
        <f>IF('DATA ACCURATE'!L2547&lt;&gt;"",'DATA ACCURATE'!L2547,"")</f>
        <v/>
      </c>
      <c r="P2544" s="38"/>
      <c r="Q2544" s="38">
        <f t="shared" si="274"/>
        <v>0</v>
      </c>
      <c r="R2544" s="38">
        <f t="shared" si="274"/>
        <v>0</v>
      </c>
      <c r="S2544" s="38">
        <f t="shared" si="274"/>
        <v>0</v>
      </c>
      <c r="T2544" s="38">
        <f t="shared" si="272"/>
        <v>0</v>
      </c>
      <c r="U2544" s="38">
        <f t="shared" si="275"/>
        <v>0</v>
      </c>
      <c r="V2544" s="38">
        <f t="shared" si="275"/>
        <v>0</v>
      </c>
      <c r="W2544" s="38">
        <f t="shared" si="275"/>
        <v>0</v>
      </c>
      <c r="X2544" s="38">
        <f t="shared" si="276"/>
        <v>0</v>
      </c>
      <c r="Y2544" s="38">
        <f t="shared" si="276"/>
        <v>0</v>
      </c>
      <c r="Z2544" s="38">
        <f t="shared" si="276"/>
        <v>0</v>
      </c>
      <c r="AA2544" s="38">
        <f t="shared" si="273"/>
        <v>0</v>
      </c>
      <c r="AB2544" s="38">
        <f t="shared" si="277"/>
        <v>0</v>
      </c>
      <c r="AC2544" s="38">
        <f t="shared" si="278"/>
        <v>0</v>
      </c>
      <c r="AD2544" s="38" t="str">
        <f t="shared" si="279"/>
        <v>000000000000</v>
      </c>
      <c r="AE2544" s="38"/>
      <c r="AF2544" s="38"/>
      <c r="AG2544" s="38"/>
      <c r="AH2544" s="38"/>
      <c r="AI2544" s="38"/>
      <c r="AJ2544" s="38"/>
      <c r="AK2544" s="38"/>
      <c r="AL2544" s="38"/>
      <c r="AM2544" s="38"/>
      <c r="AN2544" s="38"/>
      <c r="AO2544" s="38"/>
      <c r="AP2544" s="38"/>
      <c r="AQ2544" s="38"/>
      <c r="AR2544" s="38"/>
    </row>
    <row r="2545" spans="1:44">
      <c r="A2545" s="36" t="str">
        <f>IF('DATA ACCURATE'!A2548&lt;&gt;"",'DATA ACCURATE'!A2548,"")</f>
        <v/>
      </c>
      <c r="B2545" s="36" t="str">
        <f>IF('DATA ACCURATE'!D2548&lt;&gt;"",'DATA ACCURATE'!D2548,"")</f>
        <v/>
      </c>
      <c r="C2545" s="38" t="str">
        <f>IF($AD2545="000000000000","",INDEX(DATABASE!$W$12:$W$71,MATCH($AD2545,DATABASE!$V$12:$V$71,0)))</f>
        <v/>
      </c>
      <c r="D2545" s="38" t="str">
        <f>IF(C2545="","",IF(E2545="",INDEX(DATABASE!$AF$13:$AF$62,MATCH($C2545,DATABASE!$AC$13:$AC$62,0)),IF(E2545="2x D11",INDEX(DATABASE!$AF$13:$AF$62,MATCH($C2545,DATABASE!$AC$13:$AC$62,0))+2*DATABASE!$AF$62,IF(E2545="3x D11",INDEX(DATABASE!$AF$13:$AF$62,MATCH($C2545,DATABASE!$AC$13:$AC$62,0))+3*DATABASE!$AF$62,""))))</f>
        <v/>
      </c>
      <c r="E2545" s="38" t="str">
        <f>IF(AND($K2545="Y",$G2545&lt;&gt;"UNYIL",$F2545&lt;DATABASE!$O$8),"2x D11",IF(AND($K2545="Y",$G2545&lt;&gt;"UNYIL",$F2545&gt;=DATABASE!$O$8),"3x D11",""))</f>
        <v/>
      </c>
      <c r="F2545" s="36" t="str">
        <f>IF('DATA ACCURATE'!N2548&lt;&gt;"",'DATA ACCURATE'!N2548,"")</f>
        <v/>
      </c>
      <c r="G2545" s="38" t="str">
        <f>IF(F2545="","",IF(F2545&lt;=DATABASE!$I$8,"UNYIL",IF(F2545&lt;=DATABASE!$J$8,"KECIL",IF(F2545&lt;DATABASE!$K$8,"TANGGUNG",IF(F2545&gt;=DATABASE!$K$8,"BESAR","")))))</f>
        <v/>
      </c>
      <c r="H2545" s="16" t="str">
        <f>IF('DATA ACCURATE'!J2548&lt;&gt;"",'DATA ACCURATE'!J2548,"")</f>
        <v/>
      </c>
      <c r="I2545" s="35" t="str">
        <f>IF(B2545&lt;&gt;"",IFERROR(VLOOKUP(B2545,'DATA TIMBANGAN'!G:M,7,FALSE),VLOOKUP(B2545,'DATA TIMBANGAN'!G:M,7)),"")</f>
        <v/>
      </c>
      <c r="J2545" s="25" t="str">
        <f>IF(H2545&lt;&gt;"",IFERROR(INDEX(DATABASE!$Z$19:$Z$38,MATCH(DATEVALUE(H2545),DATABASE!$AA$19:$AA$38,0)),INDEX(DATABASE!$Z$12:$Z$18,MATCH(WEEKDAY(H2545,2),DATABASE!$AA$12:$AA$18,0))),"")</f>
        <v/>
      </c>
      <c r="K2545" s="25" t="str">
        <f>IF('DATA ACCURATE'!V2548&lt;&gt;"",'DATA ACCURATE'!V2548,"")</f>
        <v/>
      </c>
      <c r="L2545" s="80" t="str">
        <f>IF($H2545="","",IF(OR($J2545="LIBUR",AND($L2544="LIBUR",$O2544=$O2545)),"LIBUR",IF(AND(OR($L2544="LUAR JAM KERJA 1",$L2544="LUAR JAM KERJA 2"),OR(OR(AND($H2544=$H2545,AND(OR($I2545&gt;DATABASE!$J$3,$I2545&lt;DATABASE!$J$6),((DATEVALUE($H2545)+$I2545)-(DATEVALUE($H2544)+$I2544))&lt;DATABASE!$J$6)),AND($H2544=$H2545,$O2544=$O2545,OR($I2545&gt;DATABASE!$J$6,$I2545&lt;DATABASE!$J$3))),AND(($H2545-$H2544)=1,OR($I2545&lt;DATABASE!$I$6,((DATEVALUE($H2545)+$I2545)-(DATEVALUE($H2544)+$I2544))&lt;DATABASE!$J$6))),$A2545=$A2544),"LUAR JAM KERJA 2",IF(AND(OR(WEEKDAY($H2545,2)=1,WEEKDAY($H2545,2)=2,WEEKDAY($H2545,2)=3,WEEKDAY($H2545,2)=4,WEEKDAY($H2545,2)=5),$I2545&lt;=DATABASE!$J$3,$I2545&gt;=DATABASE!$I$3),"JAM KERJA",IF(AND(WEEKDAY($H2545,2)=6,$I2545&lt;=DATABASE!$J$4,$I2545&gt;=DATABASE!$I$4),"JAM KERJA","LUAR JAM KERJA 1")))))</f>
        <v/>
      </c>
      <c r="M2545" s="36" t="str">
        <f>IF('DATA ACCURATE'!T2548&lt;&gt;"",IF('DATA ACCURATE'!T2548&gt;100,'DATA ACCURATE'!T2548/10,'DATA ACCURATE'!T2548),"")</f>
        <v/>
      </c>
      <c r="N2545" s="38" t="str">
        <f>IF(M2545="","",IF(M2545&lt;=DATABASE!$I$9,"LOKAL",IF(M2545&lt;DATABASE!$J$9,"LUAR KOTA 1",IF($M2545&gt;=DATABASE!$J$9,"LUAR KOTA 2",""))))</f>
        <v/>
      </c>
      <c r="O2545" s="38" t="str">
        <f>IF('DATA ACCURATE'!L2548&lt;&gt;"",'DATA ACCURATE'!L2548,"")</f>
        <v/>
      </c>
      <c r="P2545" s="38"/>
      <c r="Q2545" s="38">
        <f t="shared" si="274"/>
        <v>0</v>
      </c>
      <c r="R2545" s="38">
        <f t="shared" si="274"/>
        <v>0</v>
      </c>
      <c r="S2545" s="38">
        <f t="shared" si="274"/>
        <v>0</v>
      </c>
      <c r="T2545" s="38">
        <f t="shared" si="272"/>
        <v>0</v>
      </c>
      <c r="U2545" s="38">
        <f t="shared" si="275"/>
        <v>0</v>
      </c>
      <c r="V2545" s="38">
        <f t="shared" si="275"/>
        <v>0</v>
      </c>
      <c r="W2545" s="38">
        <f t="shared" si="275"/>
        <v>0</v>
      </c>
      <c r="X2545" s="38">
        <f t="shared" si="276"/>
        <v>0</v>
      </c>
      <c r="Y2545" s="38">
        <f t="shared" si="276"/>
        <v>0</v>
      </c>
      <c r="Z2545" s="38">
        <f t="shared" si="276"/>
        <v>0</v>
      </c>
      <c r="AA2545" s="38">
        <f t="shared" si="273"/>
        <v>0</v>
      </c>
      <c r="AB2545" s="38">
        <f t="shared" si="277"/>
        <v>0</v>
      </c>
      <c r="AC2545" s="38">
        <f t="shared" si="278"/>
        <v>0</v>
      </c>
      <c r="AD2545" s="38" t="str">
        <f t="shared" si="279"/>
        <v>000000000000</v>
      </c>
      <c r="AE2545" s="38"/>
      <c r="AF2545" s="38"/>
      <c r="AG2545" s="38"/>
      <c r="AH2545" s="38"/>
      <c r="AI2545" s="38"/>
      <c r="AJ2545" s="38"/>
      <c r="AK2545" s="38"/>
      <c r="AL2545" s="38"/>
      <c r="AM2545" s="38"/>
      <c r="AN2545" s="38"/>
      <c r="AO2545" s="38"/>
      <c r="AP2545" s="38"/>
      <c r="AQ2545" s="38"/>
      <c r="AR2545" s="38"/>
    </row>
    <row r="2546" spans="1:44">
      <c r="A2546" s="36" t="str">
        <f>IF('DATA ACCURATE'!A2549&lt;&gt;"",'DATA ACCURATE'!A2549,"")</f>
        <v/>
      </c>
      <c r="B2546" s="36" t="str">
        <f>IF('DATA ACCURATE'!D2549&lt;&gt;"",'DATA ACCURATE'!D2549,"")</f>
        <v/>
      </c>
      <c r="C2546" s="38" t="str">
        <f>IF($AD2546="000000000000","",INDEX(DATABASE!$W$12:$W$71,MATCH($AD2546,DATABASE!$V$12:$V$71,0)))</f>
        <v/>
      </c>
      <c r="D2546" s="38" t="str">
        <f>IF(C2546="","",IF(E2546="",INDEX(DATABASE!$AF$13:$AF$62,MATCH($C2546,DATABASE!$AC$13:$AC$62,0)),IF(E2546="2x D11",INDEX(DATABASE!$AF$13:$AF$62,MATCH($C2546,DATABASE!$AC$13:$AC$62,0))+2*DATABASE!$AF$62,IF(E2546="3x D11",INDEX(DATABASE!$AF$13:$AF$62,MATCH($C2546,DATABASE!$AC$13:$AC$62,0))+3*DATABASE!$AF$62,""))))</f>
        <v/>
      </c>
      <c r="E2546" s="38" t="str">
        <f>IF(AND($K2546="Y",$G2546&lt;&gt;"UNYIL",$F2546&lt;DATABASE!$O$8),"2x D11",IF(AND($K2546="Y",$G2546&lt;&gt;"UNYIL",$F2546&gt;=DATABASE!$O$8),"3x D11",""))</f>
        <v/>
      </c>
      <c r="F2546" s="36" t="str">
        <f>IF('DATA ACCURATE'!N2549&lt;&gt;"",'DATA ACCURATE'!N2549,"")</f>
        <v/>
      </c>
      <c r="G2546" s="38" t="str">
        <f>IF(F2546="","",IF(F2546&lt;=DATABASE!$I$8,"UNYIL",IF(F2546&lt;=DATABASE!$J$8,"KECIL",IF(F2546&lt;DATABASE!$K$8,"TANGGUNG",IF(F2546&gt;=DATABASE!$K$8,"BESAR","")))))</f>
        <v/>
      </c>
      <c r="H2546" s="16" t="str">
        <f>IF('DATA ACCURATE'!J2549&lt;&gt;"",'DATA ACCURATE'!J2549,"")</f>
        <v/>
      </c>
      <c r="I2546" s="35" t="str">
        <f>IF(B2546&lt;&gt;"",IFERROR(VLOOKUP(B2546,'DATA TIMBANGAN'!G:M,7,FALSE),VLOOKUP(B2546,'DATA TIMBANGAN'!G:M,7)),"")</f>
        <v/>
      </c>
      <c r="J2546" s="25" t="str">
        <f>IF(H2546&lt;&gt;"",IFERROR(INDEX(DATABASE!$Z$19:$Z$38,MATCH(DATEVALUE(H2546),DATABASE!$AA$19:$AA$38,0)),INDEX(DATABASE!$Z$12:$Z$18,MATCH(WEEKDAY(H2546,2),DATABASE!$AA$12:$AA$18,0))),"")</f>
        <v/>
      </c>
      <c r="K2546" s="25" t="str">
        <f>IF('DATA ACCURATE'!V2549&lt;&gt;"",'DATA ACCURATE'!V2549,"")</f>
        <v/>
      </c>
      <c r="L2546" s="80" t="str">
        <f>IF($H2546="","",IF(OR($J2546="LIBUR",AND($L2545="LIBUR",$O2545=$O2546)),"LIBUR",IF(AND(OR($L2545="LUAR JAM KERJA 1",$L2545="LUAR JAM KERJA 2"),OR(OR(AND($H2545=$H2546,AND(OR($I2546&gt;DATABASE!$J$3,$I2546&lt;DATABASE!$J$6),((DATEVALUE($H2546)+$I2546)-(DATEVALUE($H2545)+$I2545))&lt;DATABASE!$J$6)),AND($H2545=$H2546,$O2545=$O2546,OR($I2546&gt;DATABASE!$J$6,$I2546&lt;DATABASE!$J$3))),AND(($H2546-$H2545)=1,OR($I2546&lt;DATABASE!$I$6,((DATEVALUE($H2546)+$I2546)-(DATEVALUE($H2545)+$I2545))&lt;DATABASE!$J$6))),$A2546=$A2545),"LUAR JAM KERJA 2",IF(AND(OR(WEEKDAY($H2546,2)=1,WEEKDAY($H2546,2)=2,WEEKDAY($H2546,2)=3,WEEKDAY($H2546,2)=4,WEEKDAY($H2546,2)=5),$I2546&lt;=DATABASE!$J$3,$I2546&gt;=DATABASE!$I$3),"JAM KERJA",IF(AND(WEEKDAY($H2546,2)=6,$I2546&lt;=DATABASE!$J$4,$I2546&gt;=DATABASE!$I$4),"JAM KERJA","LUAR JAM KERJA 1")))))</f>
        <v/>
      </c>
      <c r="M2546" s="36" t="str">
        <f>IF('DATA ACCURATE'!T2549&lt;&gt;"",IF('DATA ACCURATE'!T2549&gt;100,'DATA ACCURATE'!T2549/10,'DATA ACCURATE'!T2549),"")</f>
        <v/>
      </c>
      <c r="N2546" s="38" t="str">
        <f>IF(M2546="","",IF(M2546&lt;=DATABASE!$I$9,"LOKAL",IF(M2546&lt;DATABASE!$J$9,"LUAR KOTA 1",IF($M2546&gt;=DATABASE!$J$9,"LUAR KOTA 2",""))))</f>
        <v/>
      </c>
      <c r="O2546" s="38" t="str">
        <f>IF('DATA ACCURATE'!L2549&lt;&gt;"",'DATA ACCURATE'!L2549,"")</f>
        <v/>
      </c>
      <c r="P2546" s="38"/>
      <c r="Q2546" s="38">
        <f t="shared" si="274"/>
        <v>0</v>
      </c>
      <c r="R2546" s="38">
        <f t="shared" si="274"/>
        <v>0</v>
      </c>
      <c r="S2546" s="38">
        <f t="shared" si="274"/>
        <v>0</v>
      </c>
      <c r="T2546" s="38">
        <f t="shared" si="272"/>
        <v>0</v>
      </c>
      <c r="U2546" s="38">
        <f t="shared" si="275"/>
        <v>0</v>
      </c>
      <c r="V2546" s="38">
        <f t="shared" si="275"/>
        <v>0</v>
      </c>
      <c r="W2546" s="38">
        <f t="shared" si="275"/>
        <v>0</v>
      </c>
      <c r="X2546" s="38">
        <f t="shared" si="276"/>
        <v>0</v>
      </c>
      <c r="Y2546" s="38">
        <f t="shared" si="276"/>
        <v>0</v>
      </c>
      <c r="Z2546" s="38">
        <f t="shared" si="276"/>
        <v>0</v>
      </c>
      <c r="AA2546" s="38">
        <f t="shared" si="273"/>
        <v>0</v>
      </c>
      <c r="AB2546" s="38">
        <f t="shared" si="277"/>
        <v>0</v>
      </c>
      <c r="AC2546" s="38">
        <f t="shared" si="278"/>
        <v>0</v>
      </c>
      <c r="AD2546" s="38" t="str">
        <f t="shared" si="279"/>
        <v>000000000000</v>
      </c>
      <c r="AE2546" s="38"/>
      <c r="AF2546" s="38"/>
      <c r="AG2546" s="38"/>
      <c r="AH2546" s="38"/>
      <c r="AI2546" s="38"/>
      <c r="AJ2546" s="38"/>
      <c r="AK2546" s="38"/>
      <c r="AL2546" s="38"/>
      <c r="AM2546" s="38"/>
      <c r="AN2546" s="38"/>
      <c r="AO2546" s="38"/>
      <c r="AP2546" s="38"/>
      <c r="AQ2546" s="38"/>
      <c r="AR2546" s="38"/>
    </row>
    <row r="2547" spans="1:44">
      <c r="A2547" s="36" t="str">
        <f>IF('DATA ACCURATE'!A2550&lt;&gt;"",'DATA ACCURATE'!A2550,"")</f>
        <v/>
      </c>
      <c r="B2547" s="36" t="str">
        <f>IF('DATA ACCURATE'!D2550&lt;&gt;"",'DATA ACCURATE'!D2550,"")</f>
        <v/>
      </c>
      <c r="C2547" s="38" t="str">
        <f>IF($AD2547="000000000000","",INDEX(DATABASE!$W$12:$W$71,MATCH($AD2547,DATABASE!$V$12:$V$71,0)))</f>
        <v/>
      </c>
      <c r="D2547" s="38" t="str">
        <f>IF(C2547="","",IF(E2547="",INDEX(DATABASE!$AF$13:$AF$62,MATCH($C2547,DATABASE!$AC$13:$AC$62,0)),IF(E2547="2x D11",INDEX(DATABASE!$AF$13:$AF$62,MATCH($C2547,DATABASE!$AC$13:$AC$62,0))+2*DATABASE!$AF$62,IF(E2547="3x D11",INDEX(DATABASE!$AF$13:$AF$62,MATCH($C2547,DATABASE!$AC$13:$AC$62,0))+3*DATABASE!$AF$62,""))))</f>
        <v/>
      </c>
      <c r="E2547" s="38" t="str">
        <f>IF(AND($K2547="Y",$G2547&lt;&gt;"UNYIL",$F2547&lt;DATABASE!$O$8),"2x D11",IF(AND($K2547="Y",$G2547&lt;&gt;"UNYIL",$F2547&gt;=DATABASE!$O$8),"3x D11",""))</f>
        <v/>
      </c>
      <c r="F2547" s="36" t="str">
        <f>IF('DATA ACCURATE'!N2550&lt;&gt;"",'DATA ACCURATE'!N2550,"")</f>
        <v/>
      </c>
      <c r="G2547" s="38" t="str">
        <f>IF(F2547="","",IF(F2547&lt;=DATABASE!$I$8,"UNYIL",IF(F2547&lt;=DATABASE!$J$8,"KECIL",IF(F2547&lt;DATABASE!$K$8,"TANGGUNG",IF(F2547&gt;=DATABASE!$K$8,"BESAR","")))))</f>
        <v/>
      </c>
      <c r="H2547" s="16" t="str">
        <f>IF('DATA ACCURATE'!J2550&lt;&gt;"",'DATA ACCURATE'!J2550,"")</f>
        <v/>
      </c>
      <c r="I2547" s="35" t="str">
        <f>IF(B2547&lt;&gt;"",IFERROR(VLOOKUP(B2547,'DATA TIMBANGAN'!G:M,7,FALSE),VLOOKUP(B2547,'DATA TIMBANGAN'!G:M,7)),"")</f>
        <v/>
      </c>
      <c r="J2547" s="25" t="str">
        <f>IF(H2547&lt;&gt;"",IFERROR(INDEX(DATABASE!$Z$19:$Z$38,MATCH(DATEVALUE(H2547),DATABASE!$AA$19:$AA$38,0)),INDEX(DATABASE!$Z$12:$Z$18,MATCH(WEEKDAY(H2547,2),DATABASE!$AA$12:$AA$18,0))),"")</f>
        <v/>
      </c>
      <c r="K2547" s="25" t="str">
        <f>IF('DATA ACCURATE'!V2550&lt;&gt;"",'DATA ACCURATE'!V2550,"")</f>
        <v/>
      </c>
      <c r="L2547" s="80" t="str">
        <f>IF($H2547="","",IF(OR($J2547="LIBUR",AND($L2546="LIBUR",$O2546=$O2547)),"LIBUR",IF(AND(OR($L2546="LUAR JAM KERJA 1",$L2546="LUAR JAM KERJA 2"),OR(OR(AND($H2546=$H2547,AND(OR($I2547&gt;DATABASE!$J$3,$I2547&lt;DATABASE!$J$6),((DATEVALUE($H2547)+$I2547)-(DATEVALUE($H2546)+$I2546))&lt;DATABASE!$J$6)),AND($H2546=$H2547,$O2546=$O2547,OR($I2547&gt;DATABASE!$J$6,$I2547&lt;DATABASE!$J$3))),AND(($H2547-$H2546)=1,OR($I2547&lt;DATABASE!$I$6,((DATEVALUE($H2547)+$I2547)-(DATEVALUE($H2546)+$I2546))&lt;DATABASE!$J$6))),$A2547=$A2546),"LUAR JAM KERJA 2",IF(AND(OR(WEEKDAY($H2547,2)=1,WEEKDAY($H2547,2)=2,WEEKDAY($H2547,2)=3,WEEKDAY($H2547,2)=4,WEEKDAY($H2547,2)=5),$I2547&lt;=DATABASE!$J$3,$I2547&gt;=DATABASE!$I$3),"JAM KERJA",IF(AND(WEEKDAY($H2547,2)=6,$I2547&lt;=DATABASE!$J$4,$I2547&gt;=DATABASE!$I$4),"JAM KERJA","LUAR JAM KERJA 1")))))</f>
        <v/>
      </c>
      <c r="M2547" s="36" t="str">
        <f>IF('DATA ACCURATE'!T2550&lt;&gt;"",IF('DATA ACCURATE'!T2550&gt;100,'DATA ACCURATE'!T2550/10,'DATA ACCURATE'!T2550),"")</f>
        <v/>
      </c>
      <c r="N2547" s="38" t="str">
        <f>IF(M2547="","",IF(M2547&lt;=DATABASE!$I$9,"LOKAL",IF(M2547&lt;DATABASE!$J$9,"LUAR KOTA 1",IF($M2547&gt;=DATABASE!$J$9,"LUAR KOTA 2",""))))</f>
        <v/>
      </c>
      <c r="O2547" s="38" t="str">
        <f>IF('DATA ACCURATE'!L2550&lt;&gt;"",'DATA ACCURATE'!L2550,"")</f>
        <v/>
      </c>
      <c r="P2547" s="38"/>
      <c r="Q2547" s="38">
        <f t="shared" si="274"/>
        <v>0</v>
      </c>
      <c r="R2547" s="38">
        <f t="shared" si="274"/>
        <v>0</v>
      </c>
      <c r="S2547" s="38">
        <f t="shared" si="274"/>
        <v>0</v>
      </c>
      <c r="T2547" s="38">
        <f t="shared" si="272"/>
        <v>0</v>
      </c>
      <c r="U2547" s="38">
        <f t="shared" si="275"/>
        <v>0</v>
      </c>
      <c r="V2547" s="38">
        <f t="shared" si="275"/>
        <v>0</v>
      </c>
      <c r="W2547" s="38">
        <f t="shared" si="275"/>
        <v>0</v>
      </c>
      <c r="X2547" s="38">
        <f t="shared" si="276"/>
        <v>0</v>
      </c>
      <c r="Y2547" s="38">
        <f t="shared" si="276"/>
        <v>0</v>
      </c>
      <c r="Z2547" s="38">
        <f t="shared" si="276"/>
        <v>0</v>
      </c>
      <c r="AA2547" s="38">
        <f t="shared" si="273"/>
        <v>0</v>
      </c>
      <c r="AB2547" s="38">
        <f t="shared" si="277"/>
        <v>0</v>
      </c>
      <c r="AC2547" s="38">
        <f t="shared" si="278"/>
        <v>0</v>
      </c>
      <c r="AD2547" s="38" t="str">
        <f t="shared" si="279"/>
        <v>000000000000</v>
      </c>
      <c r="AE2547" s="38"/>
      <c r="AF2547" s="38"/>
      <c r="AG2547" s="38"/>
      <c r="AH2547" s="38"/>
      <c r="AI2547" s="38"/>
      <c r="AJ2547" s="38"/>
      <c r="AK2547" s="38"/>
      <c r="AL2547" s="38"/>
      <c r="AM2547" s="38"/>
      <c r="AN2547" s="38"/>
      <c r="AO2547" s="38"/>
      <c r="AP2547" s="38"/>
      <c r="AQ2547" s="38"/>
      <c r="AR2547" s="38"/>
    </row>
    <row r="2548" spans="1:44">
      <c r="A2548" s="36" t="str">
        <f>IF('DATA ACCURATE'!A2551&lt;&gt;"",'DATA ACCURATE'!A2551,"")</f>
        <v/>
      </c>
      <c r="B2548" s="36" t="str">
        <f>IF('DATA ACCURATE'!D2551&lt;&gt;"",'DATA ACCURATE'!D2551,"")</f>
        <v/>
      </c>
      <c r="C2548" s="38" t="str">
        <f>IF($AD2548="000000000000","",INDEX(DATABASE!$W$12:$W$71,MATCH($AD2548,DATABASE!$V$12:$V$71,0)))</f>
        <v/>
      </c>
      <c r="D2548" s="38" t="str">
        <f>IF(C2548="","",IF(E2548="",INDEX(DATABASE!$AF$13:$AF$62,MATCH($C2548,DATABASE!$AC$13:$AC$62,0)),IF(E2548="2x D11",INDEX(DATABASE!$AF$13:$AF$62,MATCH($C2548,DATABASE!$AC$13:$AC$62,0))+2*DATABASE!$AF$62,IF(E2548="3x D11",INDEX(DATABASE!$AF$13:$AF$62,MATCH($C2548,DATABASE!$AC$13:$AC$62,0))+3*DATABASE!$AF$62,""))))</f>
        <v/>
      </c>
      <c r="E2548" s="38" t="str">
        <f>IF(AND($K2548="Y",$G2548&lt;&gt;"UNYIL",$F2548&lt;DATABASE!$O$8),"2x D11",IF(AND($K2548="Y",$G2548&lt;&gt;"UNYIL",$F2548&gt;=DATABASE!$O$8),"3x D11",""))</f>
        <v/>
      </c>
      <c r="F2548" s="36" t="str">
        <f>IF('DATA ACCURATE'!N2551&lt;&gt;"",'DATA ACCURATE'!N2551,"")</f>
        <v/>
      </c>
      <c r="G2548" s="38" t="str">
        <f>IF(F2548="","",IF(F2548&lt;=DATABASE!$I$8,"UNYIL",IF(F2548&lt;=DATABASE!$J$8,"KECIL",IF(F2548&lt;DATABASE!$K$8,"TANGGUNG",IF(F2548&gt;=DATABASE!$K$8,"BESAR","")))))</f>
        <v/>
      </c>
      <c r="H2548" s="16" t="str">
        <f>IF('DATA ACCURATE'!J2551&lt;&gt;"",'DATA ACCURATE'!J2551,"")</f>
        <v/>
      </c>
      <c r="I2548" s="35" t="str">
        <f>IF(B2548&lt;&gt;"",IFERROR(VLOOKUP(B2548,'DATA TIMBANGAN'!G:M,7,FALSE),VLOOKUP(B2548,'DATA TIMBANGAN'!G:M,7)),"")</f>
        <v/>
      </c>
      <c r="J2548" s="25" t="str">
        <f>IF(H2548&lt;&gt;"",IFERROR(INDEX(DATABASE!$Z$19:$Z$38,MATCH(DATEVALUE(H2548),DATABASE!$AA$19:$AA$38,0)),INDEX(DATABASE!$Z$12:$Z$18,MATCH(WEEKDAY(H2548,2),DATABASE!$AA$12:$AA$18,0))),"")</f>
        <v/>
      </c>
      <c r="K2548" s="25" t="str">
        <f>IF('DATA ACCURATE'!V2551&lt;&gt;"",'DATA ACCURATE'!V2551,"")</f>
        <v/>
      </c>
      <c r="L2548" s="80" t="str">
        <f>IF($H2548="","",IF(OR($J2548="LIBUR",AND($L2547="LIBUR",$O2547=$O2548)),"LIBUR",IF(AND(OR($L2547="LUAR JAM KERJA 1",$L2547="LUAR JAM KERJA 2"),OR(OR(AND($H2547=$H2548,AND(OR($I2548&gt;DATABASE!$J$3,$I2548&lt;DATABASE!$J$6),((DATEVALUE($H2548)+$I2548)-(DATEVALUE($H2547)+$I2547))&lt;DATABASE!$J$6)),AND($H2547=$H2548,$O2547=$O2548,OR($I2548&gt;DATABASE!$J$6,$I2548&lt;DATABASE!$J$3))),AND(($H2548-$H2547)=1,OR($I2548&lt;DATABASE!$I$6,((DATEVALUE($H2548)+$I2548)-(DATEVALUE($H2547)+$I2547))&lt;DATABASE!$J$6))),$A2548=$A2547),"LUAR JAM KERJA 2",IF(AND(OR(WEEKDAY($H2548,2)=1,WEEKDAY($H2548,2)=2,WEEKDAY($H2548,2)=3,WEEKDAY($H2548,2)=4,WEEKDAY($H2548,2)=5),$I2548&lt;=DATABASE!$J$3,$I2548&gt;=DATABASE!$I$3),"JAM KERJA",IF(AND(WEEKDAY($H2548,2)=6,$I2548&lt;=DATABASE!$J$4,$I2548&gt;=DATABASE!$I$4),"JAM KERJA","LUAR JAM KERJA 1")))))</f>
        <v/>
      </c>
      <c r="M2548" s="36" t="str">
        <f>IF('DATA ACCURATE'!T2551&lt;&gt;"",IF('DATA ACCURATE'!T2551&gt;100,'DATA ACCURATE'!T2551/10,'DATA ACCURATE'!T2551),"")</f>
        <v/>
      </c>
      <c r="N2548" s="38" t="str">
        <f>IF(M2548="","",IF(M2548&lt;=DATABASE!$I$9,"LOKAL",IF(M2548&lt;DATABASE!$J$9,"LUAR KOTA 1",IF($M2548&gt;=DATABASE!$J$9,"LUAR KOTA 2",""))))</f>
        <v/>
      </c>
      <c r="O2548" s="38" t="str">
        <f>IF('DATA ACCURATE'!L2551&lt;&gt;"",'DATA ACCURATE'!L2551,"")</f>
        <v/>
      </c>
      <c r="P2548" s="38"/>
      <c r="Q2548" s="38">
        <f t="shared" si="274"/>
        <v>0</v>
      </c>
      <c r="R2548" s="38">
        <f t="shared" si="274"/>
        <v>0</v>
      </c>
      <c r="S2548" s="38">
        <f t="shared" si="274"/>
        <v>0</v>
      </c>
      <c r="T2548" s="38">
        <f t="shared" si="272"/>
        <v>0</v>
      </c>
      <c r="U2548" s="38">
        <f t="shared" si="275"/>
        <v>0</v>
      </c>
      <c r="V2548" s="38">
        <f t="shared" si="275"/>
        <v>0</v>
      </c>
      <c r="W2548" s="38">
        <f t="shared" si="275"/>
        <v>0</v>
      </c>
      <c r="X2548" s="38">
        <f t="shared" si="276"/>
        <v>0</v>
      </c>
      <c r="Y2548" s="38">
        <f t="shared" si="276"/>
        <v>0</v>
      </c>
      <c r="Z2548" s="38">
        <f t="shared" si="276"/>
        <v>0</v>
      </c>
      <c r="AA2548" s="38">
        <f t="shared" si="273"/>
        <v>0</v>
      </c>
      <c r="AB2548" s="38">
        <f t="shared" si="277"/>
        <v>0</v>
      </c>
      <c r="AC2548" s="38">
        <f t="shared" si="278"/>
        <v>0</v>
      </c>
      <c r="AD2548" s="38" t="str">
        <f t="shared" si="279"/>
        <v>000000000000</v>
      </c>
      <c r="AE2548" s="38"/>
      <c r="AF2548" s="38"/>
      <c r="AG2548" s="38"/>
      <c r="AH2548" s="38"/>
      <c r="AI2548" s="38"/>
      <c r="AJ2548" s="38"/>
      <c r="AK2548" s="38"/>
      <c r="AL2548" s="38"/>
      <c r="AM2548" s="38"/>
      <c r="AN2548" s="38"/>
      <c r="AO2548" s="38"/>
      <c r="AP2548" s="38"/>
      <c r="AQ2548" s="38"/>
      <c r="AR2548" s="38"/>
    </row>
    <row r="2549" spans="1:44">
      <c r="A2549" s="36" t="str">
        <f>IF('DATA ACCURATE'!A2552&lt;&gt;"",'DATA ACCURATE'!A2552,"")</f>
        <v/>
      </c>
      <c r="B2549" s="36" t="str">
        <f>IF('DATA ACCURATE'!D2552&lt;&gt;"",'DATA ACCURATE'!D2552,"")</f>
        <v/>
      </c>
      <c r="C2549" s="38" t="str">
        <f>IF($AD2549="000000000000","",INDEX(DATABASE!$W$12:$W$71,MATCH($AD2549,DATABASE!$V$12:$V$71,0)))</f>
        <v/>
      </c>
      <c r="D2549" s="38" t="str">
        <f>IF(C2549="","",IF(E2549="",INDEX(DATABASE!$AF$13:$AF$62,MATCH($C2549,DATABASE!$AC$13:$AC$62,0)),IF(E2549="2x D11",INDEX(DATABASE!$AF$13:$AF$62,MATCH($C2549,DATABASE!$AC$13:$AC$62,0))+2*DATABASE!$AF$62,IF(E2549="3x D11",INDEX(DATABASE!$AF$13:$AF$62,MATCH($C2549,DATABASE!$AC$13:$AC$62,0))+3*DATABASE!$AF$62,""))))</f>
        <v/>
      </c>
      <c r="E2549" s="38" t="str">
        <f>IF(AND($K2549="Y",$G2549&lt;&gt;"UNYIL",$F2549&lt;DATABASE!$O$8),"2x D11",IF(AND($K2549="Y",$G2549&lt;&gt;"UNYIL",$F2549&gt;=DATABASE!$O$8),"3x D11",""))</f>
        <v/>
      </c>
      <c r="F2549" s="36" t="str">
        <f>IF('DATA ACCURATE'!N2552&lt;&gt;"",'DATA ACCURATE'!N2552,"")</f>
        <v/>
      </c>
      <c r="G2549" s="38" t="str">
        <f>IF(F2549="","",IF(F2549&lt;=DATABASE!$I$8,"UNYIL",IF(F2549&lt;=DATABASE!$J$8,"KECIL",IF(F2549&lt;DATABASE!$K$8,"TANGGUNG",IF(F2549&gt;=DATABASE!$K$8,"BESAR","")))))</f>
        <v/>
      </c>
      <c r="H2549" s="16" t="str">
        <f>IF('DATA ACCURATE'!J2552&lt;&gt;"",'DATA ACCURATE'!J2552,"")</f>
        <v/>
      </c>
      <c r="I2549" s="35" t="str">
        <f>IF(B2549&lt;&gt;"",IFERROR(VLOOKUP(B2549,'DATA TIMBANGAN'!G:M,7,FALSE),VLOOKUP(B2549,'DATA TIMBANGAN'!G:M,7)),"")</f>
        <v/>
      </c>
      <c r="J2549" s="25" t="str">
        <f>IF(H2549&lt;&gt;"",IFERROR(INDEX(DATABASE!$Z$19:$Z$38,MATCH(DATEVALUE(H2549),DATABASE!$AA$19:$AA$38,0)),INDEX(DATABASE!$Z$12:$Z$18,MATCH(WEEKDAY(H2549,2),DATABASE!$AA$12:$AA$18,0))),"")</f>
        <v/>
      </c>
      <c r="K2549" s="25" t="str">
        <f>IF('DATA ACCURATE'!V2552&lt;&gt;"",'DATA ACCURATE'!V2552,"")</f>
        <v/>
      </c>
      <c r="L2549" s="80" t="str">
        <f>IF($H2549="","",IF(OR($J2549="LIBUR",AND($L2548="LIBUR",$O2548=$O2549)),"LIBUR",IF(AND(OR($L2548="LUAR JAM KERJA 1",$L2548="LUAR JAM KERJA 2"),OR(OR(AND($H2548=$H2549,AND(OR($I2549&gt;DATABASE!$J$3,$I2549&lt;DATABASE!$J$6),((DATEVALUE($H2549)+$I2549)-(DATEVALUE($H2548)+$I2548))&lt;DATABASE!$J$6)),AND($H2548=$H2549,$O2548=$O2549,OR($I2549&gt;DATABASE!$J$6,$I2549&lt;DATABASE!$J$3))),AND(($H2549-$H2548)=1,OR($I2549&lt;DATABASE!$I$6,((DATEVALUE($H2549)+$I2549)-(DATEVALUE($H2548)+$I2548))&lt;DATABASE!$J$6))),$A2549=$A2548),"LUAR JAM KERJA 2",IF(AND(OR(WEEKDAY($H2549,2)=1,WEEKDAY($H2549,2)=2,WEEKDAY($H2549,2)=3,WEEKDAY($H2549,2)=4,WEEKDAY($H2549,2)=5),$I2549&lt;=DATABASE!$J$3,$I2549&gt;=DATABASE!$I$3),"JAM KERJA",IF(AND(WEEKDAY($H2549,2)=6,$I2549&lt;=DATABASE!$J$4,$I2549&gt;=DATABASE!$I$4),"JAM KERJA","LUAR JAM KERJA 1")))))</f>
        <v/>
      </c>
      <c r="M2549" s="36" t="str">
        <f>IF('DATA ACCURATE'!T2552&lt;&gt;"",IF('DATA ACCURATE'!T2552&gt;100,'DATA ACCURATE'!T2552/10,'DATA ACCURATE'!T2552),"")</f>
        <v/>
      </c>
      <c r="N2549" s="38" t="str">
        <f>IF(M2549="","",IF(M2549&lt;=DATABASE!$I$9,"LOKAL",IF(M2549&lt;DATABASE!$J$9,"LUAR KOTA 1",IF($M2549&gt;=DATABASE!$J$9,"LUAR KOTA 2",""))))</f>
        <v/>
      </c>
      <c r="O2549" s="38" t="str">
        <f>IF('DATA ACCURATE'!L2552&lt;&gt;"",'DATA ACCURATE'!L2552,"")</f>
        <v/>
      </c>
      <c r="P2549" s="38"/>
      <c r="Q2549" s="38">
        <f t="shared" si="274"/>
        <v>0</v>
      </c>
      <c r="R2549" s="38">
        <f t="shared" si="274"/>
        <v>0</v>
      </c>
      <c r="S2549" s="38">
        <f t="shared" si="274"/>
        <v>0</v>
      </c>
      <c r="T2549" s="38">
        <f t="shared" si="272"/>
        <v>0</v>
      </c>
      <c r="U2549" s="38">
        <f t="shared" si="275"/>
        <v>0</v>
      </c>
      <c r="V2549" s="38">
        <f t="shared" si="275"/>
        <v>0</v>
      </c>
      <c r="W2549" s="38">
        <f t="shared" si="275"/>
        <v>0</v>
      </c>
      <c r="X2549" s="38">
        <f t="shared" si="276"/>
        <v>0</v>
      </c>
      <c r="Y2549" s="38">
        <f t="shared" si="276"/>
        <v>0</v>
      </c>
      <c r="Z2549" s="38">
        <f t="shared" si="276"/>
        <v>0</v>
      </c>
      <c r="AA2549" s="38">
        <f t="shared" si="273"/>
        <v>0</v>
      </c>
      <c r="AB2549" s="38">
        <f t="shared" si="277"/>
        <v>0</v>
      </c>
      <c r="AC2549" s="38">
        <f t="shared" si="278"/>
        <v>0</v>
      </c>
      <c r="AD2549" s="38" t="str">
        <f t="shared" si="279"/>
        <v>000000000000</v>
      </c>
      <c r="AE2549" s="38"/>
      <c r="AF2549" s="38"/>
      <c r="AG2549" s="38"/>
      <c r="AH2549" s="38"/>
      <c r="AI2549" s="38"/>
      <c r="AJ2549" s="38"/>
      <c r="AK2549" s="38"/>
      <c r="AL2549" s="38"/>
      <c r="AM2549" s="38"/>
      <c r="AN2549" s="38"/>
      <c r="AO2549" s="38"/>
      <c r="AP2549" s="38"/>
      <c r="AQ2549" s="38"/>
      <c r="AR2549" s="38"/>
    </row>
    <row r="2550" spans="1:44">
      <c r="A2550" s="36" t="str">
        <f>IF('DATA ACCURATE'!A2553&lt;&gt;"",'DATA ACCURATE'!A2553,"")</f>
        <v/>
      </c>
      <c r="B2550" s="36" t="str">
        <f>IF('DATA ACCURATE'!D2553&lt;&gt;"",'DATA ACCURATE'!D2553,"")</f>
        <v/>
      </c>
      <c r="C2550" s="38" t="str">
        <f>IF($AD2550="000000000000","",INDEX(DATABASE!$W$12:$W$71,MATCH($AD2550,DATABASE!$V$12:$V$71,0)))</f>
        <v/>
      </c>
      <c r="D2550" s="38" t="str">
        <f>IF(C2550="","",IF(E2550="",INDEX(DATABASE!$AF$13:$AF$62,MATCH($C2550,DATABASE!$AC$13:$AC$62,0)),IF(E2550="2x D11",INDEX(DATABASE!$AF$13:$AF$62,MATCH($C2550,DATABASE!$AC$13:$AC$62,0))+2*DATABASE!$AF$62,IF(E2550="3x D11",INDEX(DATABASE!$AF$13:$AF$62,MATCH($C2550,DATABASE!$AC$13:$AC$62,0))+3*DATABASE!$AF$62,""))))</f>
        <v/>
      </c>
      <c r="E2550" s="38" t="str">
        <f>IF(AND($K2550="Y",$G2550&lt;&gt;"UNYIL",$F2550&lt;DATABASE!$O$8),"2x D11",IF(AND($K2550="Y",$G2550&lt;&gt;"UNYIL",$F2550&gt;=DATABASE!$O$8),"3x D11",""))</f>
        <v/>
      </c>
      <c r="F2550" s="36" t="str">
        <f>IF('DATA ACCURATE'!N2553&lt;&gt;"",'DATA ACCURATE'!N2553,"")</f>
        <v/>
      </c>
      <c r="G2550" s="38" t="str">
        <f>IF(F2550="","",IF(F2550&lt;=DATABASE!$I$8,"UNYIL",IF(F2550&lt;=DATABASE!$J$8,"KECIL",IF(F2550&lt;DATABASE!$K$8,"TANGGUNG",IF(F2550&gt;=DATABASE!$K$8,"BESAR","")))))</f>
        <v/>
      </c>
      <c r="H2550" s="16" t="str">
        <f>IF('DATA ACCURATE'!J2553&lt;&gt;"",'DATA ACCURATE'!J2553,"")</f>
        <v/>
      </c>
      <c r="I2550" s="35" t="str">
        <f>IF(B2550&lt;&gt;"",IFERROR(VLOOKUP(B2550,'DATA TIMBANGAN'!G:M,7,FALSE),VLOOKUP(B2550,'DATA TIMBANGAN'!G:M,7)),"")</f>
        <v/>
      </c>
      <c r="J2550" s="25" t="str">
        <f>IF(H2550&lt;&gt;"",IFERROR(INDEX(DATABASE!$Z$19:$Z$38,MATCH(DATEVALUE(H2550),DATABASE!$AA$19:$AA$38,0)),INDEX(DATABASE!$Z$12:$Z$18,MATCH(WEEKDAY(H2550,2),DATABASE!$AA$12:$AA$18,0))),"")</f>
        <v/>
      </c>
      <c r="K2550" s="25" t="str">
        <f>IF('DATA ACCURATE'!V2553&lt;&gt;"",'DATA ACCURATE'!V2553,"")</f>
        <v/>
      </c>
      <c r="L2550" s="80" t="str">
        <f>IF($H2550="","",IF(OR($J2550="LIBUR",AND($L2549="LIBUR",$O2549=$O2550)),"LIBUR",IF(AND(OR($L2549="LUAR JAM KERJA 1",$L2549="LUAR JAM KERJA 2"),OR(OR(AND($H2549=$H2550,AND(OR($I2550&gt;DATABASE!$J$3,$I2550&lt;DATABASE!$J$6),((DATEVALUE($H2550)+$I2550)-(DATEVALUE($H2549)+$I2549))&lt;DATABASE!$J$6)),AND($H2549=$H2550,$O2549=$O2550,OR($I2550&gt;DATABASE!$J$6,$I2550&lt;DATABASE!$J$3))),AND(($H2550-$H2549)=1,OR($I2550&lt;DATABASE!$I$6,((DATEVALUE($H2550)+$I2550)-(DATEVALUE($H2549)+$I2549))&lt;DATABASE!$J$6))),$A2550=$A2549),"LUAR JAM KERJA 2",IF(AND(OR(WEEKDAY($H2550,2)=1,WEEKDAY($H2550,2)=2,WEEKDAY($H2550,2)=3,WEEKDAY($H2550,2)=4,WEEKDAY($H2550,2)=5),$I2550&lt;=DATABASE!$J$3,$I2550&gt;=DATABASE!$I$3),"JAM KERJA",IF(AND(WEEKDAY($H2550,2)=6,$I2550&lt;=DATABASE!$J$4,$I2550&gt;=DATABASE!$I$4),"JAM KERJA","LUAR JAM KERJA 1")))))</f>
        <v/>
      </c>
      <c r="M2550" s="36" t="str">
        <f>IF('DATA ACCURATE'!T2553&lt;&gt;"",IF('DATA ACCURATE'!T2553&gt;100,'DATA ACCURATE'!T2553/10,'DATA ACCURATE'!T2553),"")</f>
        <v/>
      </c>
      <c r="N2550" s="38" t="str">
        <f>IF(M2550="","",IF(M2550&lt;=DATABASE!$I$9,"LOKAL",IF(M2550&lt;DATABASE!$J$9,"LUAR KOTA 1",IF($M2550&gt;=DATABASE!$J$9,"LUAR KOTA 2",""))))</f>
        <v/>
      </c>
      <c r="O2550" s="38" t="str">
        <f>IF('DATA ACCURATE'!L2553&lt;&gt;"",'DATA ACCURATE'!L2553,"")</f>
        <v/>
      </c>
      <c r="P2550" s="38"/>
      <c r="Q2550" s="38">
        <f t="shared" si="274"/>
        <v>0</v>
      </c>
      <c r="R2550" s="38">
        <f t="shared" si="274"/>
        <v>0</v>
      </c>
      <c r="S2550" s="38">
        <f t="shared" si="274"/>
        <v>0</v>
      </c>
      <c r="T2550" s="38">
        <f t="shared" si="272"/>
        <v>0</v>
      </c>
      <c r="U2550" s="38">
        <f t="shared" si="275"/>
        <v>0</v>
      </c>
      <c r="V2550" s="38">
        <f t="shared" si="275"/>
        <v>0</v>
      </c>
      <c r="W2550" s="38">
        <f t="shared" si="275"/>
        <v>0</v>
      </c>
      <c r="X2550" s="38">
        <f t="shared" si="276"/>
        <v>0</v>
      </c>
      <c r="Y2550" s="38">
        <f t="shared" si="276"/>
        <v>0</v>
      </c>
      <c r="Z2550" s="38">
        <f t="shared" si="276"/>
        <v>0</v>
      </c>
      <c r="AA2550" s="38">
        <f t="shared" si="273"/>
        <v>0</v>
      </c>
      <c r="AB2550" s="38">
        <f t="shared" si="277"/>
        <v>0</v>
      </c>
      <c r="AC2550" s="38">
        <f t="shared" si="278"/>
        <v>0</v>
      </c>
      <c r="AD2550" s="38" t="str">
        <f t="shared" si="279"/>
        <v>000000000000</v>
      </c>
      <c r="AE2550" s="38"/>
      <c r="AF2550" s="38"/>
      <c r="AG2550" s="38"/>
      <c r="AH2550" s="38"/>
      <c r="AI2550" s="38"/>
      <c r="AJ2550" s="38"/>
      <c r="AK2550" s="38"/>
      <c r="AL2550" s="38"/>
      <c r="AM2550" s="38"/>
      <c r="AN2550" s="38"/>
      <c r="AO2550" s="38"/>
      <c r="AP2550" s="38"/>
      <c r="AQ2550" s="38"/>
      <c r="AR2550" s="38"/>
    </row>
    <row r="2551" spans="1:44">
      <c r="A2551" s="36" t="str">
        <f>IF('DATA ACCURATE'!A2554&lt;&gt;"",'DATA ACCURATE'!A2554,"")</f>
        <v/>
      </c>
      <c r="B2551" s="36" t="str">
        <f>IF('DATA ACCURATE'!D2554&lt;&gt;"",'DATA ACCURATE'!D2554,"")</f>
        <v/>
      </c>
      <c r="C2551" s="38" t="str">
        <f>IF($AD2551="000000000000","",INDEX(DATABASE!$W$12:$W$71,MATCH($AD2551,DATABASE!$V$12:$V$71,0)))</f>
        <v/>
      </c>
      <c r="D2551" s="38" t="str">
        <f>IF(C2551="","",IF(E2551="",INDEX(DATABASE!$AF$13:$AF$62,MATCH($C2551,DATABASE!$AC$13:$AC$62,0)),IF(E2551="2x D11",INDEX(DATABASE!$AF$13:$AF$62,MATCH($C2551,DATABASE!$AC$13:$AC$62,0))+2*DATABASE!$AF$62,IF(E2551="3x D11",INDEX(DATABASE!$AF$13:$AF$62,MATCH($C2551,DATABASE!$AC$13:$AC$62,0))+3*DATABASE!$AF$62,""))))</f>
        <v/>
      </c>
      <c r="E2551" s="38" t="str">
        <f>IF(AND($K2551="Y",$G2551&lt;&gt;"UNYIL",$F2551&lt;DATABASE!$O$8),"2x D11",IF(AND($K2551="Y",$G2551&lt;&gt;"UNYIL",$F2551&gt;=DATABASE!$O$8),"3x D11",""))</f>
        <v/>
      </c>
      <c r="F2551" s="36" t="str">
        <f>IF('DATA ACCURATE'!N2554&lt;&gt;"",'DATA ACCURATE'!N2554,"")</f>
        <v/>
      </c>
      <c r="G2551" s="38" t="str">
        <f>IF(F2551="","",IF(F2551&lt;=DATABASE!$I$8,"UNYIL",IF(F2551&lt;=DATABASE!$J$8,"KECIL",IF(F2551&lt;DATABASE!$K$8,"TANGGUNG",IF(F2551&gt;=DATABASE!$K$8,"BESAR","")))))</f>
        <v/>
      </c>
      <c r="H2551" s="16" t="str">
        <f>IF('DATA ACCURATE'!J2554&lt;&gt;"",'DATA ACCURATE'!J2554,"")</f>
        <v/>
      </c>
      <c r="I2551" s="35" t="str">
        <f>IF(B2551&lt;&gt;"",IFERROR(VLOOKUP(B2551,'DATA TIMBANGAN'!G:M,7,FALSE),VLOOKUP(B2551,'DATA TIMBANGAN'!G:M,7)),"")</f>
        <v/>
      </c>
      <c r="J2551" s="25" t="str">
        <f>IF(H2551&lt;&gt;"",IFERROR(INDEX(DATABASE!$Z$19:$Z$38,MATCH(DATEVALUE(H2551),DATABASE!$AA$19:$AA$38,0)),INDEX(DATABASE!$Z$12:$Z$18,MATCH(WEEKDAY(H2551,2),DATABASE!$AA$12:$AA$18,0))),"")</f>
        <v/>
      </c>
      <c r="K2551" s="25" t="str">
        <f>IF('DATA ACCURATE'!V2554&lt;&gt;"",'DATA ACCURATE'!V2554,"")</f>
        <v/>
      </c>
      <c r="L2551" s="80" t="str">
        <f>IF($H2551="","",IF(OR($J2551="LIBUR",AND($L2550="LIBUR",$O2550=$O2551)),"LIBUR",IF(AND(OR($L2550="LUAR JAM KERJA 1",$L2550="LUAR JAM KERJA 2"),OR(OR(AND($H2550=$H2551,AND(OR($I2551&gt;DATABASE!$J$3,$I2551&lt;DATABASE!$J$6),((DATEVALUE($H2551)+$I2551)-(DATEVALUE($H2550)+$I2550))&lt;DATABASE!$J$6)),AND($H2550=$H2551,$O2550=$O2551,OR($I2551&gt;DATABASE!$J$6,$I2551&lt;DATABASE!$J$3))),AND(($H2551-$H2550)=1,OR($I2551&lt;DATABASE!$I$6,((DATEVALUE($H2551)+$I2551)-(DATEVALUE($H2550)+$I2550))&lt;DATABASE!$J$6))),$A2551=$A2550),"LUAR JAM KERJA 2",IF(AND(OR(WEEKDAY($H2551,2)=1,WEEKDAY($H2551,2)=2,WEEKDAY($H2551,2)=3,WEEKDAY($H2551,2)=4,WEEKDAY($H2551,2)=5),$I2551&lt;=DATABASE!$J$3,$I2551&gt;=DATABASE!$I$3),"JAM KERJA",IF(AND(WEEKDAY($H2551,2)=6,$I2551&lt;=DATABASE!$J$4,$I2551&gt;=DATABASE!$I$4),"JAM KERJA","LUAR JAM KERJA 1")))))</f>
        <v/>
      </c>
      <c r="M2551" s="36" t="str">
        <f>IF('DATA ACCURATE'!T2554&lt;&gt;"",IF('DATA ACCURATE'!T2554&gt;100,'DATA ACCURATE'!T2554/10,'DATA ACCURATE'!T2554),"")</f>
        <v/>
      </c>
      <c r="N2551" s="38" t="str">
        <f>IF(M2551="","",IF(M2551&lt;=DATABASE!$I$9,"LOKAL",IF(M2551&lt;DATABASE!$J$9,"LUAR KOTA 1",IF($M2551&gt;=DATABASE!$J$9,"LUAR KOTA 2",""))))</f>
        <v/>
      </c>
      <c r="O2551" s="38" t="str">
        <f>IF('DATA ACCURATE'!L2554&lt;&gt;"",'DATA ACCURATE'!L2554,"")</f>
        <v/>
      </c>
      <c r="P2551" s="38"/>
      <c r="Q2551" s="38">
        <f t="shared" si="274"/>
        <v>0</v>
      </c>
      <c r="R2551" s="38">
        <f t="shared" si="274"/>
        <v>0</v>
      </c>
      <c r="S2551" s="38">
        <f t="shared" si="274"/>
        <v>0</v>
      </c>
      <c r="T2551" s="38">
        <f t="shared" si="272"/>
        <v>0</v>
      </c>
      <c r="U2551" s="38">
        <f t="shared" si="275"/>
        <v>0</v>
      </c>
      <c r="V2551" s="38">
        <f t="shared" si="275"/>
        <v>0</v>
      </c>
      <c r="W2551" s="38">
        <f t="shared" si="275"/>
        <v>0</v>
      </c>
      <c r="X2551" s="38">
        <f t="shared" si="276"/>
        <v>0</v>
      </c>
      <c r="Y2551" s="38">
        <f t="shared" si="276"/>
        <v>0</v>
      </c>
      <c r="Z2551" s="38">
        <f t="shared" si="276"/>
        <v>0</v>
      </c>
      <c r="AA2551" s="38">
        <f t="shared" si="273"/>
        <v>0</v>
      </c>
      <c r="AB2551" s="38">
        <f t="shared" si="277"/>
        <v>0</v>
      </c>
      <c r="AC2551" s="38">
        <f t="shared" si="278"/>
        <v>0</v>
      </c>
      <c r="AD2551" s="38" t="str">
        <f t="shared" si="279"/>
        <v>000000000000</v>
      </c>
      <c r="AE2551" s="38"/>
      <c r="AF2551" s="38"/>
      <c r="AG2551" s="38"/>
      <c r="AH2551" s="38"/>
      <c r="AI2551" s="38"/>
      <c r="AJ2551" s="38"/>
      <c r="AK2551" s="38"/>
      <c r="AL2551" s="38"/>
      <c r="AM2551" s="38"/>
      <c r="AN2551" s="38"/>
      <c r="AO2551" s="38"/>
      <c r="AP2551" s="38"/>
      <c r="AQ2551" s="38"/>
      <c r="AR2551" s="38"/>
    </row>
    <row r="2552" spans="1:44">
      <c r="A2552" s="36" t="str">
        <f>IF('DATA ACCURATE'!A2555&lt;&gt;"",'DATA ACCURATE'!A2555,"")</f>
        <v/>
      </c>
      <c r="B2552" s="36" t="str">
        <f>IF('DATA ACCURATE'!D2555&lt;&gt;"",'DATA ACCURATE'!D2555,"")</f>
        <v/>
      </c>
      <c r="C2552" s="38" t="str">
        <f>IF($AD2552="000000000000","",INDEX(DATABASE!$W$12:$W$71,MATCH($AD2552,DATABASE!$V$12:$V$71,0)))</f>
        <v/>
      </c>
      <c r="D2552" s="38" t="str">
        <f>IF(C2552="","",IF(E2552="",INDEX(DATABASE!$AF$13:$AF$62,MATCH($C2552,DATABASE!$AC$13:$AC$62,0)),IF(E2552="2x D11",INDEX(DATABASE!$AF$13:$AF$62,MATCH($C2552,DATABASE!$AC$13:$AC$62,0))+2*DATABASE!$AF$62,IF(E2552="3x D11",INDEX(DATABASE!$AF$13:$AF$62,MATCH($C2552,DATABASE!$AC$13:$AC$62,0))+3*DATABASE!$AF$62,""))))</f>
        <v/>
      </c>
      <c r="E2552" s="38" t="str">
        <f>IF(AND($K2552="Y",$G2552&lt;&gt;"UNYIL",$F2552&lt;DATABASE!$O$8),"2x D11",IF(AND($K2552="Y",$G2552&lt;&gt;"UNYIL",$F2552&gt;=DATABASE!$O$8),"3x D11",""))</f>
        <v/>
      </c>
      <c r="F2552" s="36" t="str">
        <f>IF('DATA ACCURATE'!N2555&lt;&gt;"",'DATA ACCURATE'!N2555,"")</f>
        <v/>
      </c>
      <c r="G2552" s="38" t="str">
        <f>IF(F2552="","",IF(F2552&lt;=DATABASE!$I$8,"UNYIL",IF(F2552&lt;=DATABASE!$J$8,"KECIL",IF(F2552&lt;DATABASE!$K$8,"TANGGUNG",IF(F2552&gt;=DATABASE!$K$8,"BESAR","")))))</f>
        <v/>
      </c>
      <c r="H2552" s="16" t="str">
        <f>IF('DATA ACCURATE'!J2555&lt;&gt;"",'DATA ACCURATE'!J2555,"")</f>
        <v/>
      </c>
      <c r="I2552" s="35" t="str">
        <f>IF(B2552&lt;&gt;"",IFERROR(VLOOKUP(B2552,'DATA TIMBANGAN'!G:M,7,FALSE),VLOOKUP(B2552,'DATA TIMBANGAN'!G:M,7)),"")</f>
        <v/>
      </c>
      <c r="J2552" s="25" t="str">
        <f>IF(H2552&lt;&gt;"",IFERROR(INDEX(DATABASE!$Z$19:$Z$38,MATCH(DATEVALUE(H2552),DATABASE!$AA$19:$AA$38,0)),INDEX(DATABASE!$Z$12:$Z$18,MATCH(WEEKDAY(H2552,2),DATABASE!$AA$12:$AA$18,0))),"")</f>
        <v/>
      </c>
      <c r="K2552" s="25" t="str">
        <f>IF('DATA ACCURATE'!V2555&lt;&gt;"",'DATA ACCURATE'!V2555,"")</f>
        <v/>
      </c>
      <c r="L2552" s="80" t="str">
        <f>IF($H2552="","",IF(OR($J2552="LIBUR",AND($L2551="LIBUR",$O2551=$O2552)),"LIBUR",IF(AND(OR($L2551="LUAR JAM KERJA 1",$L2551="LUAR JAM KERJA 2"),OR(OR(AND($H2551=$H2552,AND(OR($I2552&gt;DATABASE!$J$3,$I2552&lt;DATABASE!$J$6),((DATEVALUE($H2552)+$I2552)-(DATEVALUE($H2551)+$I2551))&lt;DATABASE!$J$6)),AND($H2551=$H2552,$O2551=$O2552,OR($I2552&gt;DATABASE!$J$6,$I2552&lt;DATABASE!$J$3))),AND(($H2552-$H2551)=1,OR($I2552&lt;DATABASE!$I$6,((DATEVALUE($H2552)+$I2552)-(DATEVALUE($H2551)+$I2551))&lt;DATABASE!$J$6))),$A2552=$A2551),"LUAR JAM KERJA 2",IF(AND(OR(WEEKDAY($H2552,2)=1,WEEKDAY($H2552,2)=2,WEEKDAY($H2552,2)=3,WEEKDAY($H2552,2)=4,WEEKDAY($H2552,2)=5),$I2552&lt;=DATABASE!$J$3,$I2552&gt;=DATABASE!$I$3),"JAM KERJA",IF(AND(WEEKDAY($H2552,2)=6,$I2552&lt;=DATABASE!$J$4,$I2552&gt;=DATABASE!$I$4),"JAM KERJA","LUAR JAM KERJA 1")))))</f>
        <v/>
      </c>
      <c r="M2552" s="36" t="str">
        <f>IF('DATA ACCURATE'!T2555&lt;&gt;"",IF('DATA ACCURATE'!T2555&gt;100,'DATA ACCURATE'!T2555/10,'DATA ACCURATE'!T2555),"")</f>
        <v/>
      </c>
      <c r="N2552" s="38" t="str">
        <f>IF(M2552="","",IF(M2552&lt;=DATABASE!$I$9,"LOKAL",IF(M2552&lt;DATABASE!$J$9,"LUAR KOTA 1",IF($M2552&gt;=DATABASE!$J$9,"LUAR KOTA 2",""))))</f>
        <v/>
      </c>
      <c r="O2552" s="38" t="str">
        <f>IF('DATA ACCURATE'!L2555&lt;&gt;"",'DATA ACCURATE'!L2555,"")</f>
        <v/>
      </c>
      <c r="P2552" s="38"/>
      <c r="Q2552" s="38">
        <f t="shared" si="274"/>
        <v>0</v>
      </c>
      <c r="R2552" s="38">
        <f t="shared" si="274"/>
        <v>0</v>
      </c>
      <c r="S2552" s="38">
        <f t="shared" si="274"/>
        <v>0</v>
      </c>
      <c r="T2552" s="38">
        <f t="shared" si="272"/>
        <v>0</v>
      </c>
      <c r="U2552" s="38">
        <f t="shared" si="275"/>
        <v>0</v>
      </c>
      <c r="V2552" s="38">
        <f t="shared" si="275"/>
        <v>0</v>
      </c>
      <c r="W2552" s="38">
        <f t="shared" si="275"/>
        <v>0</v>
      </c>
      <c r="X2552" s="38">
        <f t="shared" si="276"/>
        <v>0</v>
      </c>
      <c r="Y2552" s="38">
        <f t="shared" si="276"/>
        <v>0</v>
      </c>
      <c r="Z2552" s="38">
        <f t="shared" si="276"/>
        <v>0</v>
      </c>
      <c r="AA2552" s="38">
        <f t="shared" si="273"/>
        <v>0</v>
      </c>
      <c r="AB2552" s="38">
        <f t="shared" si="277"/>
        <v>0</v>
      </c>
      <c r="AC2552" s="38">
        <f t="shared" si="278"/>
        <v>0</v>
      </c>
      <c r="AD2552" s="38" t="str">
        <f t="shared" si="279"/>
        <v>000000000000</v>
      </c>
      <c r="AE2552" s="38"/>
      <c r="AF2552" s="38"/>
      <c r="AG2552" s="38"/>
      <c r="AH2552" s="38"/>
      <c r="AI2552" s="38"/>
      <c r="AJ2552" s="38"/>
      <c r="AK2552" s="38"/>
      <c r="AL2552" s="38"/>
      <c r="AM2552" s="38"/>
      <c r="AN2552" s="38"/>
      <c r="AO2552" s="38"/>
      <c r="AP2552" s="38"/>
      <c r="AQ2552" s="38"/>
      <c r="AR2552" s="38"/>
    </row>
    <row r="2553" spans="1:44">
      <c r="A2553" s="36" t="str">
        <f>IF('DATA ACCURATE'!A2556&lt;&gt;"",'DATA ACCURATE'!A2556,"")</f>
        <v/>
      </c>
      <c r="B2553" s="36" t="str">
        <f>IF('DATA ACCURATE'!D2556&lt;&gt;"",'DATA ACCURATE'!D2556,"")</f>
        <v/>
      </c>
      <c r="C2553" s="38" t="str">
        <f>IF($AD2553="000000000000","",INDEX(DATABASE!$W$12:$W$71,MATCH($AD2553,DATABASE!$V$12:$V$71,0)))</f>
        <v/>
      </c>
      <c r="D2553" s="38" t="str">
        <f>IF(C2553="","",IF(E2553="",INDEX(DATABASE!$AF$13:$AF$62,MATCH($C2553,DATABASE!$AC$13:$AC$62,0)),IF(E2553="2x D11",INDEX(DATABASE!$AF$13:$AF$62,MATCH($C2553,DATABASE!$AC$13:$AC$62,0))+2*DATABASE!$AF$62,IF(E2553="3x D11",INDEX(DATABASE!$AF$13:$AF$62,MATCH($C2553,DATABASE!$AC$13:$AC$62,0))+3*DATABASE!$AF$62,""))))</f>
        <v/>
      </c>
      <c r="E2553" s="38" t="str">
        <f>IF(AND($K2553="Y",$G2553&lt;&gt;"UNYIL",$F2553&lt;DATABASE!$O$8),"2x D11",IF(AND($K2553="Y",$G2553&lt;&gt;"UNYIL",$F2553&gt;=DATABASE!$O$8),"3x D11",""))</f>
        <v/>
      </c>
      <c r="F2553" s="36" t="str">
        <f>IF('DATA ACCURATE'!N2556&lt;&gt;"",'DATA ACCURATE'!N2556,"")</f>
        <v/>
      </c>
      <c r="G2553" s="38" t="str">
        <f>IF(F2553="","",IF(F2553&lt;=DATABASE!$I$8,"UNYIL",IF(F2553&lt;=DATABASE!$J$8,"KECIL",IF(F2553&lt;DATABASE!$K$8,"TANGGUNG",IF(F2553&gt;=DATABASE!$K$8,"BESAR","")))))</f>
        <v/>
      </c>
      <c r="H2553" s="16" t="str">
        <f>IF('DATA ACCURATE'!J2556&lt;&gt;"",'DATA ACCURATE'!J2556,"")</f>
        <v/>
      </c>
      <c r="I2553" s="35" t="str">
        <f>IF(B2553&lt;&gt;"",IFERROR(VLOOKUP(B2553,'DATA TIMBANGAN'!G:M,7,FALSE),VLOOKUP(B2553,'DATA TIMBANGAN'!G:M,7)),"")</f>
        <v/>
      </c>
      <c r="J2553" s="25" t="str">
        <f>IF(H2553&lt;&gt;"",IFERROR(INDEX(DATABASE!$Z$19:$Z$38,MATCH(DATEVALUE(H2553),DATABASE!$AA$19:$AA$38,0)),INDEX(DATABASE!$Z$12:$Z$18,MATCH(WEEKDAY(H2553,2),DATABASE!$AA$12:$AA$18,0))),"")</f>
        <v/>
      </c>
      <c r="K2553" s="25" t="str">
        <f>IF('DATA ACCURATE'!V2556&lt;&gt;"",'DATA ACCURATE'!V2556,"")</f>
        <v/>
      </c>
      <c r="L2553" s="80" t="str">
        <f>IF($H2553="","",IF(OR($J2553="LIBUR",AND($L2552="LIBUR",$O2552=$O2553)),"LIBUR",IF(AND(OR($L2552="LUAR JAM KERJA 1",$L2552="LUAR JAM KERJA 2"),OR(OR(AND($H2552=$H2553,AND(OR($I2553&gt;DATABASE!$J$3,$I2553&lt;DATABASE!$J$6),((DATEVALUE($H2553)+$I2553)-(DATEVALUE($H2552)+$I2552))&lt;DATABASE!$J$6)),AND($H2552=$H2553,$O2552=$O2553,OR($I2553&gt;DATABASE!$J$6,$I2553&lt;DATABASE!$J$3))),AND(($H2553-$H2552)=1,OR($I2553&lt;DATABASE!$I$6,((DATEVALUE($H2553)+$I2553)-(DATEVALUE($H2552)+$I2552))&lt;DATABASE!$J$6))),$A2553=$A2552),"LUAR JAM KERJA 2",IF(AND(OR(WEEKDAY($H2553,2)=1,WEEKDAY($H2553,2)=2,WEEKDAY($H2553,2)=3,WEEKDAY($H2553,2)=4,WEEKDAY($H2553,2)=5),$I2553&lt;=DATABASE!$J$3,$I2553&gt;=DATABASE!$I$3),"JAM KERJA",IF(AND(WEEKDAY($H2553,2)=6,$I2553&lt;=DATABASE!$J$4,$I2553&gt;=DATABASE!$I$4),"JAM KERJA","LUAR JAM KERJA 1")))))</f>
        <v/>
      </c>
      <c r="M2553" s="36" t="str">
        <f>IF('DATA ACCURATE'!T2556&lt;&gt;"",IF('DATA ACCURATE'!T2556&gt;100,'DATA ACCURATE'!T2556/10,'DATA ACCURATE'!T2556),"")</f>
        <v/>
      </c>
      <c r="N2553" s="38" t="str">
        <f>IF(M2553="","",IF(M2553&lt;=DATABASE!$I$9,"LOKAL",IF(M2553&lt;DATABASE!$J$9,"LUAR KOTA 1",IF($M2553&gt;=DATABASE!$J$9,"LUAR KOTA 2",""))))</f>
        <v/>
      </c>
      <c r="O2553" s="38" t="str">
        <f>IF('DATA ACCURATE'!L2556&lt;&gt;"",'DATA ACCURATE'!L2556,"")</f>
        <v/>
      </c>
      <c r="P2553" s="38"/>
      <c r="Q2553" s="38">
        <f t="shared" si="274"/>
        <v>0</v>
      </c>
      <c r="R2553" s="38">
        <f t="shared" si="274"/>
        <v>0</v>
      </c>
      <c r="S2553" s="38">
        <f t="shared" si="274"/>
        <v>0</v>
      </c>
      <c r="T2553" s="38">
        <f t="shared" si="272"/>
        <v>0</v>
      </c>
      <c r="U2553" s="38">
        <f t="shared" si="275"/>
        <v>0</v>
      </c>
      <c r="V2553" s="38">
        <f t="shared" si="275"/>
        <v>0</v>
      </c>
      <c r="W2553" s="38">
        <f t="shared" si="275"/>
        <v>0</v>
      </c>
      <c r="X2553" s="38">
        <f t="shared" si="276"/>
        <v>0</v>
      </c>
      <c r="Y2553" s="38">
        <f t="shared" si="276"/>
        <v>0</v>
      </c>
      <c r="Z2553" s="38">
        <f t="shared" si="276"/>
        <v>0</v>
      </c>
      <c r="AA2553" s="38">
        <f t="shared" si="273"/>
        <v>0</v>
      </c>
      <c r="AB2553" s="38">
        <f t="shared" si="277"/>
        <v>0</v>
      </c>
      <c r="AC2553" s="38">
        <f t="shared" si="278"/>
        <v>0</v>
      </c>
      <c r="AD2553" s="38" t="str">
        <f t="shared" si="279"/>
        <v>000000000000</v>
      </c>
      <c r="AE2553" s="38"/>
      <c r="AF2553" s="38"/>
      <c r="AG2553" s="38"/>
      <c r="AH2553" s="38"/>
      <c r="AI2553" s="38"/>
      <c r="AJ2553" s="38"/>
      <c r="AK2553" s="38"/>
      <c r="AL2553" s="38"/>
      <c r="AM2553" s="38"/>
      <c r="AN2553" s="38"/>
      <c r="AO2553" s="38"/>
      <c r="AP2553" s="38"/>
      <c r="AQ2553" s="38"/>
      <c r="AR2553" s="38"/>
    </row>
    <row r="2554" spans="1:44">
      <c r="A2554" s="36" t="str">
        <f>IF('DATA ACCURATE'!A2557&lt;&gt;"",'DATA ACCURATE'!A2557,"")</f>
        <v/>
      </c>
      <c r="B2554" s="36" t="str">
        <f>IF('DATA ACCURATE'!D2557&lt;&gt;"",'DATA ACCURATE'!D2557,"")</f>
        <v/>
      </c>
      <c r="C2554" s="38" t="str">
        <f>IF($AD2554="000000000000","",INDEX(DATABASE!$W$12:$W$71,MATCH($AD2554,DATABASE!$V$12:$V$71,0)))</f>
        <v/>
      </c>
      <c r="D2554" s="38" t="str">
        <f>IF(C2554="","",IF(E2554="",INDEX(DATABASE!$AF$13:$AF$62,MATCH($C2554,DATABASE!$AC$13:$AC$62,0)),IF(E2554="2x D11",INDEX(DATABASE!$AF$13:$AF$62,MATCH($C2554,DATABASE!$AC$13:$AC$62,0))+2*DATABASE!$AF$62,IF(E2554="3x D11",INDEX(DATABASE!$AF$13:$AF$62,MATCH($C2554,DATABASE!$AC$13:$AC$62,0))+3*DATABASE!$AF$62,""))))</f>
        <v/>
      </c>
      <c r="E2554" s="38" t="str">
        <f>IF(AND($K2554="Y",$G2554&lt;&gt;"UNYIL",$F2554&lt;DATABASE!$O$8),"2x D11",IF(AND($K2554="Y",$G2554&lt;&gt;"UNYIL",$F2554&gt;=DATABASE!$O$8),"3x D11",""))</f>
        <v/>
      </c>
      <c r="F2554" s="36" t="str">
        <f>IF('DATA ACCURATE'!N2557&lt;&gt;"",'DATA ACCURATE'!N2557,"")</f>
        <v/>
      </c>
      <c r="G2554" s="38" t="str">
        <f>IF(F2554="","",IF(F2554&lt;=DATABASE!$I$8,"UNYIL",IF(F2554&lt;=DATABASE!$J$8,"KECIL",IF(F2554&lt;DATABASE!$K$8,"TANGGUNG",IF(F2554&gt;=DATABASE!$K$8,"BESAR","")))))</f>
        <v/>
      </c>
      <c r="H2554" s="16" t="str">
        <f>IF('DATA ACCURATE'!J2557&lt;&gt;"",'DATA ACCURATE'!J2557,"")</f>
        <v/>
      </c>
      <c r="I2554" s="35" t="str">
        <f>IF(B2554&lt;&gt;"",IFERROR(VLOOKUP(B2554,'DATA TIMBANGAN'!G:M,7,FALSE),VLOOKUP(B2554,'DATA TIMBANGAN'!G:M,7)),"")</f>
        <v/>
      </c>
      <c r="J2554" s="25" t="str">
        <f>IF(H2554&lt;&gt;"",IFERROR(INDEX(DATABASE!$Z$19:$Z$38,MATCH(DATEVALUE(H2554),DATABASE!$AA$19:$AA$38,0)),INDEX(DATABASE!$Z$12:$Z$18,MATCH(WEEKDAY(H2554,2),DATABASE!$AA$12:$AA$18,0))),"")</f>
        <v/>
      </c>
      <c r="K2554" s="25" t="str">
        <f>IF('DATA ACCURATE'!V2557&lt;&gt;"",'DATA ACCURATE'!V2557,"")</f>
        <v/>
      </c>
      <c r="L2554" s="80" t="str">
        <f>IF($H2554="","",IF(OR($J2554="LIBUR",AND($L2553="LIBUR",$O2553=$O2554)),"LIBUR",IF(AND(OR($L2553="LUAR JAM KERJA 1",$L2553="LUAR JAM KERJA 2"),OR(OR(AND($H2553=$H2554,AND(OR($I2554&gt;DATABASE!$J$3,$I2554&lt;DATABASE!$J$6),((DATEVALUE($H2554)+$I2554)-(DATEVALUE($H2553)+$I2553))&lt;DATABASE!$J$6)),AND($H2553=$H2554,$O2553=$O2554,OR($I2554&gt;DATABASE!$J$6,$I2554&lt;DATABASE!$J$3))),AND(($H2554-$H2553)=1,OR($I2554&lt;DATABASE!$I$6,((DATEVALUE($H2554)+$I2554)-(DATEVALUE($H2553)+$I2553))&lt;DATABASE!$J$6))),$A2554=$A2553),"LUAR JAM KERJA 2",IF(AND(OR(WEEKDAY($H2554,2)=1,WEEKDAY($H2554,2)=2,WEEKDAY($H2554,2)=3,WEEKDAY($H2554,2)=4,WEEKDAY($H2554,2)=5),$I2554&lt;=DATABASE!$J$3,$I2554&gt;=DATABASE!$I$3),"JAM KERJA",IF(AND(WEEKDAY($H2554,2)=6,$I2554&lt;=DATABASE!$J$4,$I2554&gt;=DATABASE!$I$4),"JAM KERJA","LUAR JAM KERJA 1")))))</f>
        <v/>
      </c>
      <c r="M2554" s="36" t="str">
        <f>IF('DATA ACCURATE'!T2557&lt;&gt;"",IF('DATA ACCURATE'!T2557&gt;100,'DATA ACCURATE'!T2557/10,'DATA ACCURATE'!T2557),"")</f>
        <v/>
      </c>
      <c r="N2554" s="38" t="str">
        <f>IF(M2554="","",IF(M2554&lt;=DATABASE!$I$9,"LOKAL",IF(M2554&lt;DATABASE!$J$9,"LUAR KOTA 1",IF($M2554&gt;=DATABASE!$J$9,"LUAR KOTA 2",""))))</f>
        <v/>
      </c>
      <c r="O2554" s="38" t="str">
        <f>IF('DATA ACCURATE'!L2557&lt;&gt;"",'DATA ACCURATE'!L2557,"")</f>
        <v/>
      </c>
      <c r="P2554" s="38"/>
      <c r="Q2554" s="38">
        <f t="shared" si="274"/>
        <v>0</v>
      </c>
      <c r="R2554" s="38">
        <f t="shared" si="274"/>
        <v>0</v>
      </c>
      <c r="S2554" s="38">
        <f t="shared" si="274"/>
        <v>0</v>
      </c>
      <c r="T2554" s="38">
        <f t="shared" si="272"/>
        <v>0</v>
      </c>
      <c r="U2554" s="38">
        <f t="shared" si="275"/>
        <v>0</v>
      </c>
      <c r="V2554" s="38">
        <f t="shared" si="275"/>
        <v>0</v>
      </c>
      <c r="W2554" s="38">
        <f t="shared" si="275"/>
        <v>0</v>
      </c>
      <c r="X2554" s="38">
        <f t="shared" si="276"/>
        <v>0</v>
      </c>
      <c r="Y2554" s="38">
        <f t="shared" si="276"/>
        <v>0</v>
      </c>
      <c r="Z2554" s="38">
        <f t="shared" si="276"/>
        <v>0</v>
      </c>
      <c r="AA2554" s="38">
        <f t="shared" si="273"/>
        <v>0</v>
      </c>
      <c r="AB2554" s="38">
        <f t="shared" si="277"/>
        <v>0</v>
      </c>
      <c r="AC2554" s="38">
        <f t="shared" si="278"/>
        <v>0</v>
      </c>
      <c r="AD2554" s="38" t="str">
        <f t="shared" si="279"/>
        <v>000000000000</v>
      </c>
      <c r="AE2554" s="38"/>
      <c r="AF2554" s="38"/>
      <c r="AG2554" s="38"/>
      <c r="AH2554" s="38"/>
      <c r="AI2554" s="38"/>
      <c r="AJ2554" s="38"/>
      <c r="AK2554" s="38"/>
      <c r="AL2554" s="38"/>
      <c r="AM2554" s="38"/>
      <c r="AN2554" s="38"/>
      <c r="AO2554" s="38"/>
      <c r="AP2554" s="38"/>
      <c r="AQ2554" s="38"/>
      <c r="AR2554" s="38"/>
    </row>
    <row r="2555" spans="1:44">
      <c r="A2555" s="36" t="str">
        <f>IF('DATA ACCURATE'!A2558&lt;&gt;"",'DATA ACCURATE'!A2558,"")</f>
        <v/>
      </c>
      <c r="B2555" s="36" t="str">
        <f>IF('DATA ACCURATE'!D2558&lt;&gt;"",'DATA ACCURATE'!D2558,"")</f>
        <v/>
      </c>
      <c r="C2555" s="38" t="str">
        <f>IF($AD2555="000000000000","",INDEX(DATABASE!$W$12:$W$71,MATCH($AD2555,DATABASE!$V$12:$V$71,0)))</f>
        <v/>
      </c>
      <c r="D2555" s="38" t="str">
        <f>IF(C2555="","",IF(E2555="",INDEX(DATABASE!$AF$13:$AF$62,MATCH($C2555,DATABASE!$AC$13:$AC$62,0)),IF(E2555="2x D11",INDEX(DATABASE!$AF$13:$AF$62,MATCH($C2555,DATABASE!$AC$13:$AC$62,0))+2*DATABASE!$AF$62,IF(E2555="3x D11",INDEX(DATABASE!$AF$13:$AF$62,MATCH($C2555,DATABASE!$AC$13:$AC$62,0))+3*DATABASE!$AF$62,""))))</f>
        <v/>
      </c>
      <c r="E2555" s="38" t="str">
        <f>IF(AND($K2555="Y",$G2555&lt;&gt;"UNYIL",$F2555&lt;DATABASE!$O$8),"2x D11",IF(AND($K2555="Y",$G2555&lt;&gt;"UNYIL",$F2555&gt;=DATABASE!$O$8),"3x D11",""))</f>
        <v/>
      </c>
      <c r="F2555" s="36" t="str">
        <f>IF('DATA ACCURATE'!N2558&lt;&gt;"",'DATA ACCURATE'!N2558,"")</f>
        <v/>
      </c>
      <c r="G2555" s="38" t="str">
        <f>IF(F2555="","",IF(F2555&lt;=DATABASE!$I$8,"UNYIL",IF(F2555&lt;=DATABASE!$J$8,"KECIL",IF(F2555&lt;DATABASE!$K$8,"TANGGUNG",IF(F2555&gt;=DATABASE!$K$8,"BESAR","")))))</f>
        <v/>
      </c>
      <c r="H2555" s="16" t="str">
        <f>IF('DATA ACCURATE'!J2558&lt;&gt;"",'DATA ACCURATE'!J2558,"")</f>
        <v/>
      </c>
      <c r="I2555" s="35" t="str">
        <f>IF(B2555&lt;&gt;"",IFERROR(VLOOKUP(B2555,'DATA TIMBANGAN'!G:M,7,FALSE),VLOOKUP(B2555,'DATA TIMBANGAN'!G:M,7)),"")</f>
        <v/>
      </c>
      <c r="J2555" s="25" t="str">
        <f>IF(H2555&lt;&gt;"",IFERROR(INDEX(DATABASE!$Z$19:$Z$38,MATCH(DATEVALUE(H2555),DATABASE!$AA$19:$AA$38,0)),INDEX(DATABASE!$Z$12:$Z$18,MATCH(WEEKDAY(H2555,2),DATABASE!$AA$12:$AA$18,0))),"")</f>
        <v/>
      </c>
      <c r="K2555" s="25" t="str">
        <f>IF('DATA ACCURATE'!V2558&lt;&gt;"",'DATA ACCURATE'!V2558,"")</f>
        <v/>
      </c>
      <c r="L2555" s="80" t="str">
        <f>IF($H2555="","",IF(OR($J2555="LIBUR",AND($L2554="LIBUR",$O2554=$O2555)),"LIBUR",IF(AND(OR($L2554="LUAR JAM KERJA 1",$L2554="LUAR JAM KERJA 2"),OR(OR(AND($H2554=$H2555,AND(OR($I2555&gt;DATABASE!$J$3,$I2555&lt;DATABASE!$J$6),((DATEVALUE($H2555)+$I2555)-(DATEVALUE($H2554)+$I2554))&lt;DATABASE!$J$6)),AND($H2554=$H2555,$O2554=$O2555,OR($I2555&gt;DATABASE!$J$6,$I2555&lt;DATABASE!$J$3))),AND(($H2555-$H2554)=1,OR($I2555&lt;DATABASE!$I$6,((DATEVALUE($H2555)+$I2555)-(DATEVALUE($H2554)+$I2554))&lt;DATABASE!$J$6))),$A2555=$A2554),"LUAR JAM KERJA 2",IF(AND(OR(WEEKDAY($H2555,2)=1,WEEKDAY($H2555,2)=2,WEEKDAY($H2555,2)=3,WEEKDAY($H2555,2)=4,WEEKDAY($H2555,2)=5),$I2555&lt;=DATABASE!$J$3,$I2555&gt;=DATABASE!$I$3),"JAM KERJA",IF(AND(WEEKDAY($H2555,2)=6,$I2555&lt;=DATABASE!$J$4,$I2555&gt;=DATABASE!$I$4),"JAM KERJA","LUAR JAM KERJA 1")))))</f>
        <v/>
      </c>
      <c r="M2555" s="36" t="str">
        <f>IF('DATA ACCURATE'!T2558&lt;&gt;"",IF('DATA ACCURATE'!T2558&gt;100,'DATA ACCURATE'!T2558/10,'DATA ACCURATE'!T2558),"")</f>
        <v/>
      </c>
      <c r="N2555" s="38" t="str">
        <f>IF(M2555="","",IF(M2555&lt;=DATABASE!$I$9,"LOKAL",IF(M2555&lt;DATABASE!$J$9,"LUAR KOTA 1",IF($M2555&gt;=DATABASE!$J$9,"LUAR KOTA 2",""))))</f>
        <v/>
      </c>
      <c r="O2555" s="38" t="str">
        <f>IF('DATA ACCURATE'!L2558&lt;&gt;"",'DATA ACCURATE'!L2558,"")</f>
        <v/>
      </c>
      <c r="P2555" s="38"/>
      <c r="Q2555" s="38">
        <f t="shared" si="274"/>
        <v>0</v>
      </c>
      <c r="R2555" s="38">
        <f t="shared" si="274"/>
        <v>0</v>
      </c>
      <c r="S2555" s="38">
        <f t="shared" si="274"/>
        <v>0</v>
      </c>
      <c r="T2555" s="38">
        <f t="shared" si="272"/>
        <v>0</v>
      </c>
      <c r="U2555" s="38">
        <f t="shared" si="275"/>
        <v>0</v>
      </c>
      <c r="V2555" s="38">
        <f t="shared" si="275"/>
        <v>0</v>
      </c>
      <c r="W2555" s="38">
        <f t="shared" si="275"/>
        <v>0</v>
      </c>
      <c r="X2555" s="38">
        <f t="shared" si="276"/>
        <v>0</v>
      </c>
      <c r="Y2555" s="38">
        <f t="shared" si="276"/>
        <v>0</v>
      </c>
      <c r="Z2555" s="38">
        <f t="shared" si="276"/>
        <v>0</v>
      </c>
      <c r="AA2555" s="38">
        <f t="shared" si="273"/>
        <v>0</v>
      </c>
      <c r="AB2555" s="38">
        <f t="shared" si="277"/>
        <v>0</v>
      </c>
      <c r="AC2555" s="38">
        <f t="shared" si="278"/>
        <v>0</v>
      </c>
      <c r="AD2555" s="38" t="str">
        <f t="shared" si="279"/>
        <v>000000000000</v>
      </c>
      <c r="AE2555" s="38"/>
      <c r="AF2555" s="38"/>
      <c r="AG2555" s="38"/>
      <c r="AH2555" s="38"/>
      <c r="AI2555" s="38"/>
      <c r="AJ2555" s="38"/>
      <c r="AK2555" s="38"/>
      <c r="AL2555" s="38"/>
      <c r="AM2555" s="38"/>
      <c r="AN2555" s="38"/>
      <c r="AO2555" s="38"/>
      <c r="AP2555" s="38"/>
      <c r="AQ2555" s="38"/>
      <c r="AR2555" s="38"/>
    </row>
    <row r="2556" spans="1:44">
      <c r="A2556" s="36" t="str">
        <f>IF('DATA ACCURATE'!A2559&lt;&gt;"",'DATA ACCURATE'!A2559,"")</f>
        <v/>
      </c>
      <c r="B2556" s="36" t="str">
        <f>IF('DATA ACCURATE'!D2559&lt;&gt;"",'DATA ACCURATE'!D2559,"")</f>
        <v/>
      </c>
      <c r="C2556" s="38" t="str">
        <f>IF($AD2556="000000000000","",INDEX(DATABASE!$W$12:$W$71,MATCH($AD2556,DATABASE!$V$12:$V$71,0)))</f>
        <v/>
      </c>
      <c r="D2556" s="38" t="str">
        <f>IF(C2556="","",IF(E2556="",INDEX(DATABASE!$AF$13:$AF$62,MATCH($C2556,DATABASE!$AC$13:$AC$62,0)),IF(E2556="2x D11",INDEX(DATABASE!$AF$13:$AF$62,MATCH($C2556,DATABASE!$AC$13:$AC$62,0))+2*DATABASE!$AF$62,IF(E2556="3x D11",INDEX(DATABASE!$AF$13:$AF$62,MATCH($C2556,DATABASE!$AC$13:$AC$62,0))+3*DATABASE!$AF$62,""))))</f>
        <v/>
      </c>
      <c r="E2556" s="38" t="str">
        <f>IF(AND($K2556="Y",$G2556&lt;&gt;"UNYIL",$F2556&lt;DATABASE!$O$8),"2x D11",IF(AND($K2556="Y",$G2556&lt;&gt;"UNYIL",$F2556&gt;=DATABASE!$O$8),"3x D11",""))</f>
        <v/>
      </c>
      <c r="F2556" s="36" t="str">
        <f>IF('DATA ACCURATE'!N2559&lt;&gt;"",'DATA ACCURATE'!N2559,"")</f>
        <v/>
      </c>
      <c r="G2556" s="38" t="str">
        <f>IF(F2556="","",IF(F2556&lt;=DATABASE!$I$8,"UNYIL",IF(F2556&lt;=DATABASE!$J$8,"KECIL",IF(F2556&lt;DATABASE!$K$8,"TANGGUNG",IF(F2556&gt;=DATABASE!$K$8,"BESAR","")))))</f>
        <v/>
      </c>
      <c r="H2556" s="16" t="str">
        <f>IF('DATA ACCURATE'!J2559&lt;&gt;"",'DATA ACCURATE'!J2559,"")</f>
        <v/>
      </c>
      <c r="I2556" s="35" t="str">
        <f>IF(B2556&lt;&gt;"",IFERROR(VLOOKUP(B2556,'DATA TIMBANGAN'!G:M,7,FALSE),VLOOKUP(B2556,'DATA TIMBANGAN'!G:M,7)),"")</f>
        <v/>
      </c>
      <c r="J2556" s="25" t="str">
        <f>IF(H2556&lt;&gt;"",IFERROR(INDEX(DATABASE!$Z$19:$Z$38,MATCH(DATEVALUE(H2556),DATABASE!$AA$19:$AA$38,0)),INDEX(DATABASE!$Z$12:$Z$18,MATCH(WEEKDAY(H2556,2),DATABASE!$AA$12:$AA$18,0))),"")</f>
        <v/>
      </c>
      <c r="K2556" s="25" t="str">
        <f>IF('DATA ACCURATE'!V2559&lt;&gt;"",'DATA ACCURATE'!V2559,"")</f>
        <v/>
      </c>
      <c r="L2556" s="80" t="str">
        <f>IF($H2556="","",IF(OR($J2556="LIBUR",AND($L2555="LIBUR",$O2555=$O2556)),"LIBUR",IF(AND(OR($L2555="LUAR JAM KERJA 1",$L2555="LUAR JAM KERJA 2"),OR(OR(AND($H2555=$H2556,AND(OR($I2556&gt;DATABASE!$J$3,$I2556&lt;DATABASE!$J$6),((DATEVALUE($H2556)+$I2556)-(DATEVALUE($H2555)+$I2555))&lt;DATABASE!$J$6)),AND($H2555=$H2556,$O2555=$O2556,OR($I2556&gt;DATABASE!$J$6,$I2556&lt;DATABASE!$J$3))),AND(($H2556-$H2555)=1,OR($I2556&lt;DATABASE!$I$6,((DATEVALUE($H2556)+$I2556)-(DATEVALUE($H2555)+$I2555))&lt;DATABASE!$J$6))),$A2556=$A2555),"LUAR JAM KERJA 2",IF(AND(OR(WEEKDAY($H2556,2)=1,WEEKDAY($H2556,2)=2,WEEKDAY($H2556,2)=3,WEEKDAY($H2556,2)=4,WEEKDAY($H2556,2)=5),$I2556&lt;=DATABASE!$J$3,$I2556&gt;=DATABASE!$I$3),"JAM KERJA",IF(AND(WEEKDAY($H2556,2)=6,$I2556&lt;=DATABASE!$J$4,$I2556&gt;=DATABASE!$I$4),"JAM KERJA","LUAR JAM KERJA 1")))))</f>
        <v/>
      </c>
      <c r="M2556" s="36" t="str">
        <f>IF('DATA ACCURATE'!T2559&lt;&gt;"",IF('DATA ACCURATE'!T2559&gt;100,'DATA ACCURATE'!T2559/10,'DATA ACCURATE'!T2559),"")</f>
        <v/>
      </c>
      <c r="N2556" s="38" t="str">
        <f>IF(M2556="","",IF(M2556&lt;=DATABASE!$I$9,"LOKAL",IF(M2556&lt;DATABASE!$J$9,"LUAR KOTA 1",IF($M2556&gt;=DATABASE!$J$9,"LUAR KOTA 2",""))))</f>
        <v/>
      </c>
      <c r="O2556" s="38" t="str">
        <f>IF('DATA ACCURATE'!L2559&lt;&gt;"",'DATA ACCURATE'!L2559,"")</f>
        <v/>
      </c>
      <c r="P2556" s="38"/>
      <c r="Q2556" s="38">
        <f t="shared" si="274"/>
        <v>0</v>
      </c>
      <c r="R2556" s="38">
        <f t="shared" si="274"/>
        <v>0</v>
      </c>
      <c r="S2556" s="38">
        <f t="shared" si="274"/>
        <v>0</v>
      </c>
      <c r="T2556" s="38">
        <f t="shared" si="272"/>
        <v>0</v>
      </c>
      <c r="U2556" s="38">
        <f t="shared" si="275"/>
        <v>0</v>
      </c>
      <c r="V2556" s="38">
        <f t="shared" si="275"/>
        <v>0</v>
      </c>
      <c r="W2556" s="38">
        <f t="shared" si="275"/>
        <v>0</v>
      </c>
      <c r="X2556" s="38">
        <f t="shared" si="276"/>
        <v>0</v>
      </c>
      <c r="Y2556" s="38">
        <f t="shared" si="276"/>
        <v>0</v>
      </c>
      <c r="Z2556" s="38">
        <f t="shared" si="276"/>
        <v>0</v>
      </c>
      <c r="AA2556" s="38">
        <f t="shared" si="273"/>
        <v>0</v>
      </c>
      <c r="AB2556" s="38">
        <f t="shared" si="277"/>
        <v>0</v>
      </c>
      <c r="AC2556" s="38">
        <f t="shared" si="278"/>
        <v>0</v>
      </c>
      <c r="AD2556" s="38" t="str">
        <f t="shared" si="279"/>
        <v>000000000000</v>
      </c>
      <c r="AE2556" s="38"/>
      <c r="AF2556" s="38"/>
      <c r="AG2556" s="38"/>
      <c r="AH2556" s="38"/>
      <c r="AI2556" s="38"/>
      <c r="AJ2556" s="38"/>
      <c r="AK2556" s="38"/>
      <c r="AL2556" s="38"/>
      <c r="AM2556" s="38"/>
      <c r="AN2556" s="38"/>
      <c r="AO2556" s="38"/>
      <c r="AP2556" s="38"/>
      <c r="AQ2556" s="38"/>
      <c r="AR2556" s="38"/>
    </row>
    <row r="2557" spans="1:44">
      <c r="A2557" s="36" t="str">
        <f>IF('DATA ACCURATE'!A2560&lt;&gt;"",'DATA ACCURATE'!A2560,"")</f>
        <v/>
      </c>
      <c r="B2557" s="36" t="str">
        <f>IF('DATA ACCURATE'!D2560&lt;&gt;"",'DATA ACCURATE'!D2560,"")</f>
        <v/>
      </c>
      <c r="C2557" s="38" t="str">
        <f>IF($AD2557="000000000000","",INDEX(DATABASE!$W$12:$W$71,MATCH($AD2557,DATABASE!$V$12:$V$71,0)))</f>
        <v/>
      </c>
      <c r="D2557" s="38" t="str">
        <f>IF(C2557="","",IF(E2557="",INDEX(DATABASE!$AF$13:$AF$62,MATCH($C2557,DATABASE!$AC$13:$AC$62,0)),IF(E2557="2x D11",INDEX(DATABASE!$AF$13:$AF$62,MATCH($C2557,DATABASE!$AC$13:$AC$62,0))+2*DATABASE!$AF$62,IF(E2557="3x D11",INDEX(DATABASE!$AF$13:$AF$62,MATCH($C2557,DATABASE!$AC$13:$AC$62,0))+3*DATABASE!$AF$62,""))))</f>
        <v/>
      </c>
      <c r="E2557" s="38" t="str">
        <f>IF(AND($K2557="Y",$G2557&lt;&gt;"UNYIL",$F2557&lt;DATABASE!$O$8),"2x D11",IF(AND($K2557="Y",$G2557&lt;&gt;"UNYIL",$F2557&gt;=DATABASE!$O$8),"3x D11",""))</f>
        <v/>
      </c>
      <c r="F2557" s="36" t="str">
        <f>IF('DATA ACCURATE'!N2560&lt;&gt;"",'DATA ACCURATE'!N2560,"")</f>
        <v/>
      </c>
      <c r="G2557" s="38" t="str">
        <f>IF(F2557="","",IF(F2557&lt;=DATABASE!$I$8,"UNYIL",IF(F2557&lt;=DATABASE!$J$8,"KECIL",IF(F2557&lt;DATABASE!$K$8,"TANGGUNG",IF(F2557&gt;=DATABASE!$K$8,"BESAR","")))))</f>
        <v/>
      </c>
      <c r="H2557" s="16" t="str">
        <f>IF('DATA ACCURATE'!J2560&lt;&gt;"",'DATA ACCURATE'!J2560,"")</f>
        <v/>
      </c>
      <c r="I2557" s="35" t="str">
        <f>IF(B2557&lt;&gt;"",IFERROR(VLOOKUP(B2557,'DATA TIMBANGAN'!G:M,7,FALSE),VLOOKUP(B2557,'DATA TIMBANGAN'!G:M,7)),"")</f>
        <v/>
      </c>
      <c r="J2557" s="25" t="str">
        <f>IF(H2557&lt;&gt;"",IFERROR(INDEX(DATABASE!$Z$19:$Z$38,MATCH(DATEVALUE(H2557),DATABASE!$AA$19:$AA$38,0)),INDEX(DATABASE!$Z$12:$Z$18,MATCH(WEEKDAY(H2557,2),DATABASE!$AA$12:$AA$18,0))),"")</f>
        <v/>
      </c>
      <c r="K2557" s="25" t="str">
        <f>IF('DATA ACCURATE'!V2560&lt;&gt;"",'DATA ACCURATE'!V2560,"")</f>
        <v/>
      </c>
      <c r="L2557" s="80" t="str">
        <f>IF($H2557="","",IF(OR($J2557="LIBUR",AND($L2556="LIBUR",$O2556=$O2557)),"LIBUR",IF(AND(OR($L2556="LUAR JAM KERJA 1",$L2556="LUAR JAM KERJA 2"),OR(OR(AND($H2556=$H2557,AND(OR($I2557&gt;DATABASE!$J$3,$I2557&lt;DATABASE!$J$6),((DATEVALUE($H2557)+$I2557)-(DATEVALUE($H2556)+$I2556))&lt;DATABASE!$J$6)),AND($H2556=$H2557,$O2556=$O2557,OR($I2557&gt;DATABASE!$J$6,$I2557&lt;DATABASE!$J$3))),AND(($H2557-$H2556)=1,OR($I2557&lt;DATABASE!$I$6,((DATEVALUE($H2557)+$I2557)-(DATEVALUE($H2556)+$I2556))&lt;DATABASE!$J$6))),$A2557=$A2556),"LUAR JAM KERJA 2",IF(AND(OR(WEEKDAY($H2557,2)=1,WEEKDAY($H2557,2)=2,WEEKDAY($H2557,2)=3,WEEKDAY($H2557,2)=4,WEEKDAY($H2557,2)=5),$I2557&lt;=DATABASE!$J$3,$I2557&gt;=DATABASE!$I$3),"JAM KERJA",IF(AND(WEEKDAY($H2557,2)=6,$I2557&lt;=DATABASE!$J$4,$I2557&gt;=DATABASE!$I$4),"JAM KERJA","LUAR JAM KERJA 1")))))</f>
        <v/>
      </c>
      <c r="M2557" s="36" t="str">
        <f>IF('DATA ACCURATE'!T2560&lt;&gt;"",IF('DATA ACCURATE'!T2560&gt;100,'DATA ACCURATE'!T2560/10,'DATA ACCURATE'!T2560),"")</f>
        <v/>
      </c>
      <c r="N2557" s="38" t="str">
        <f>IF(M2557="","",IF(M2557&lt;=DATABASE!$I$9,"LOKAL",IF(M2557&lt;DATABASE!$J$9,"LUAR KOTA 1",IF($M2557&gt;=DATABASE!$J$9,"LUAR KOTA 2",""))))</f>
        <v/>
      </c>
      <c r="O2557" s="38" t="str">
        <f>IF('DATA ACCURATE'!L2560&lt;&gt;"",'DATA ACCURATE'!L2560,"")</f>
        <v/>
      </c>
      <c r="P2557" s="38"/>
      <c r="Q2557" s="38">
        <f t="shared" si="274"/>
        <v>0</v>
      </c>
      <c r="R2557" s="38">
        <f t="shared" si="274"/>
        <v>0</v>
      </c>
      <c r="S2557" s="38">
        <f t="shared" si="274"/>
        <v>0</v>
      </c>
      <c r="T2557" s="38">
        <f t="shared" si="272"/>
        <v>0</v>
      </c>
      <c r="U2557" s="38">
        <f t="shared" si="275"/>
        <v>0</v>
      </c>
      <c r="V2557" s="38">
        <f t="shared" si="275"/>
        <v>0</v>
      </c>
      <c r="W2557" s="38">
        <f t="shared" si="275"/>
        <v>0</v>
      </c>
      <c r="X2557" s="38">
        <f t="shared" si="276"/>
        <v>0</v>
      </c>
      <c r="Y2557" s="38">
        <f t="shared" si="276"/>
        <v>0</v>
      </c>
      <c r="Z2557" s="38">
        <f t="shared" si="276"/>
        <v>0</v>
      </c>
      <c r="AA2557" s="38">
        <f t="shared" si="273"/>
        <v>0</v>
      </c>
      <c r="AB2557" s="38">
        <f t="shared" si="277"/>
        <v>0</v>
      </c>
      <c r="AC2557" s="38">
        <f t="shared" si="278"/>
        <v>0</v>
      </c>
      <c r="AD2557" s="38" t="str">
        <f t="shared" si="279"/>
        <v>000000000000</v>
      </c>
      <c r="AE2557" s="38"/>
      <c r="AF2557" s="38"/>
      <c r="AG2557" s="38"/>
      <c r="AH2557" s="38"/>
      <c r="AI2557" s="38"/>
      <c r="AJ2557" s="38"/>
      <c r="AK2557" s="38"/>
      <c r="AL2557" s="38"/>
      <c r="AM2557" s="38"/>
      <c r="AN2557" s="38"/>
      <c r="AO2557" s="38"/>
      <c r="AP2557" s="38"/>
      <c r="AQ2557" s="38"/>
      <c r="AR2557" s="38"/>
    </row>
    <row r="2558" spans="1:44">
      <c r="A2558" s="36" t="str">
        <f>IF('DATA ACCURATE'!A2561&lt;&gt;"",'DATA ACCURATE'!A2561,"")</f>
        <v/>
      </c>
      <c r="B2558" s="36" t="str">
        <f>IF('DATA ACCURATE'!D2561&lt;&gt;"",'DATA ACCURATE'!D2561,"")</f>
        <v/>
      </c>
      <c r="C2558" s="38" t="str">
        <f>IF($AD2558="000000000000","",INDEX(DATABASE!$W$12:$W$71,MATCH($AD2558,DATABASE!$V$12:$V$71,0)))</f>
        <v/>
      </c>
      <c r="D2558" s="38" t="str">
        <f>IF(C2558="","",IF(E2558="",INDEX(DATABASE!$AF$13:$AF$62,MATCH($C2558,DATABASE!$AC$13:$AC$62,0)),IF(E2558="2x D11",INDEX(DATABASE!$AF$13:$AF$62,MATCH($C2558,DATABASE!$AC$13:$AC$62,0))+2*DATABASE!$AF$62,IF(E2558="3x D11",INDEX(DATABASE!$AF$13:$AF$62,MATCH($C2558,DATABASE!$AC$13:$AC$62,0))+3*DATABASE!$AF$62,""))))</f>
        <v/>
      </c>
      <c r="E2558" s="38" t="str">
        <f>IF(AND($K2558="Y",$G2558&lt;&gt;"UNYIL",$F2558&lt;DATABASE!$O$8),"2x D11",IF(AND($K2558="Y",$G2558&lt;&gt;"UNYIL",$F2558&gt;=DATABASE!$O$8),"3x D11",""))</f>
        <v/>
      </c>
      <c r="F2558" s="36" t="str">
        <f>IF('DATA ACCURATE'!N2561&lt;&gt;"",'DATA ACCURATE'!N2561,"")</f>
        <v/>
      </c>
      <c r="G2558" s="38" t="str">
        <f>IF(F2558="","",IF(F2558&lt;=DATABASE!$I$8,"UNYIL",IF(F2558&lt;=DATABASE!$J$8,"KECIL",IF(F2558&lt;DATABASE!$K$8,"TANGGUNG",IF(F2558&gt;=DATABASE!$K$8,"BESAR","")))))</f>
        <v/>
      </c>
      <c r="H2558" s="16" t="str">
        <f>IF('DATA ACCURATE'!J2561&lt;&gt;"",'DATA ACCURATE'!J2561,"")</f>
        <v/>
      </c>
      <c r="I2558" s="35" t="str">
        <f>IF(B2558&lt;&gt;"",IFERROR(VLOOKUP(B2558,'DATA TIMBANGAN'!G:M,7,FALSE),VLOOKUP(B2558,'DATA TIMBANGAN'!G:M,7)),"")</f>
        <v/>
      </c>
      <c r="J2558" s="25" t="str">
        <f>IF(H2558&lt;&gt;"",IFERROR(INDEX(DATABASE!$Z$19:$Z$38,MATCH(DATEVALUE(H2558),DATABASE!$AA$19:$AA$38,0)),INDEX(DATABASE!$Z$12:$Z$18,MATCH(WEEKDAY(H2558,2),DATABASE!$AA$12:$AA$18,0))),"")</f>
        <v/>
      </c>
      <c r="K2558" s="25" t="str">
        <f>IF('DATA ACCURATE'!V2561&lt;&gt;"",'DATA ACCURATE'!V2561,"")</f>
        <v/>
      </c>
      <c r="L2558" s="80" t="str">
        <f>IF($H2558="","",IF(OR($J2558="LIBUR",AND($L2557="LIBUR",$O2557=$O2558)),"LIBUR",IF(AND(OR($L2557="LUAR JAM KERJA 1",$L2557="LUAR JAM KERJA 2"),OR(OR(AND($H2557=$H2558,AND(OR($I2558&gt;DATABASE!$J$3,$I2558&lt;DATABASE!$J$6),((DATEVALUE($H2558)+$I2558)-(DATEVALUE($H2557)+$I2557))&lt;DATABASE!$J$6)),AND($H2557=$H2558,$O2557=$O2558,OR($I2558&gt;DATABASE!$J$6,$I2558&lt;DATABASE!$J$3))),AND(($H2558-$H2557)=1,OR($I2558&lt;DATABASE!$I$6,((DATEVALUE($H2558)+$I2558)-(DATEVALUE($H2557)+$I2557))&lt;DATABASE!$J$6))),$A2558=$A2557),"LUAR JAM KERJA 2",IF(AND(OR(WEEKDAY($H2558,2)=1,WEEKDAY($H2558,2)=2,WEEKDAY($H2558,2)=3,WEEKDAY($H2558,2)=4,WEEKDAY($H2558,2)=5),$I2558&lt;=DATABASE!$J$3,$I2558&gt;=DATABASE!$I$3),"JAM KERJA",IF(AND(WEEKDAY($H2558,2)=6,$I2558&lt;=DATABASE!$J$4,$I2558&gt;=DATABASE!$I$4),"JAM KERJA","LUAR JAM KERJA 1")))))</f>
        <v/>
      </c>
      <c r="M2558" s="36" t="str">
        <f>IF('DATA ACCURATE'!T2561&lt;&gt;"",IF('DATA ACCURATE'!T2561&gt;100,'DATA ACCURATE'!T2561/10,'DATA ACCURATE'!T2561),"")</f>
        <v/>
      </c>
      <c r="N2558" s="38" t="str">
        <f>IF(M2558="","",IF(M2558&lt;=DATABASE!$I$9,"LOKAL",IF(M2558&lt;DATABASE!$J$9,"LUAR KOTA 1",IF($M2558&gt;=DATABASE!$J$9,"LUAR KOTA 2",""))))</f>
        <v/>
      </c>
      <c r="O2558" s="38" t="str">
        <f>IF('DATA ACCURATE'!L2561&lt;&gt;"",'DATA ACCURATE'!L2561,"")</f>
        <v/>
      </c>
      <c r="P2558" s="38"/>
      <c r="Q2558" s="38">
        <f t="shared" si="274"/>
        <v>0</v>
      </c>
      <c r="R2558" s="38">
        <f t="shared" si="274"/>
        <v>0</v>
      </c>
      <c r="S2558" s="38">
        <f t="shared" si="274"/>
        <v>0</v>
      </c>
      <c r="T2558" s="38">
        <f t="shared" si="272"/>
        <v>0</v>
      </c>
      <c r="U2558" s="38">
        <f t="shared" si="275"/>
        <v>0</v>
      </c>
      <c r="V2558" s="38">
        <f t="shared" si="275"/>
        <v>0</v>
      </c>
      <c r="W2558" s="38">
        <f t="shared" si="275"/>
        <v>0</v>
      </c>
      <c r="X2558" s="38">
        <f t="shared" si="276"/>
        <v>0</v>
      </c>
      <c r="Y2558" s="38">
        <f t="shared" si="276"/>
        <v>0</v>
      </c>
      <c r="Z2558" s="38">
        <f t="shared" si="276"/>
        <v>0</v>
      </c>
      <c r="AA2558" s="38">
        <f t="shared" si="273"/>
        <v>0</v>
      </c>
      <c r="AB2558" s="38">
        <f t="shared" si="277"/>
        <v>0</v>
      </c>
      <c r="AC2558" s="38">
        <f t="shared" si="278"/>
        <v>0</v>
      </c>
      <c r="AD2558" s="38" t="str">
        <f t="shared" si="279"/>
        <v>000000000000</v>
      </c>
      <c r="AE2558" s="38"/>
      <c r="AF2558" s="38"/>
      <c r="AG2558" s="38"/>
      <c r="AH2558" s="38"/>
      <c r="AI2558" s="38"/>
      <c r="AJ2558" s="38"/>
      <c r="AK2558" s="38"/>
      <c r="AL2558" s="38"/>
      <c r="AM2558" s="38"/>
      <c r="AN2558" s="38"/>
      <c r="AO2558" s="38"/>
      <c r="AP2558" s="38"/>
      <c r="AQ2558" s="38"/>
      <c r="AR2558" s="38"/>
    </row>
    <row r="2559" spans="1:44">
      <c r="A2559" s="36" t="str">
        <f>IF('DATA ACCURATE'!A2562&lt;&gt;"",'DATA ACCURATE'!A2562,"")</f>
        <v/>
      </c>
      <c r="B2559" s="36" t="str">
        <f>IF('DATA ACCURATE'!D2562&lt;&gt;"",'DATA ACCURATE'!D2562,"")</f>
        <v/>
      </c>
      <c r="C2559" s="38" t="str">
        <f>IF($AD2559="000000000000","",INDEX(DATABASE!$W$12:$W$71,MATCH($AD2559,DATABASE!$V$12:$V$71,0)))</f>
        <v/>
      </c>
      <c r="D2559" s="38" t="str">
        <f>IF(C2559="","",IF(E2559="",INDEX(DATABASE!$AF$13:$AF$62,MATCH($C2559,DATABASE!$AC$13:$AC$62,0)),IF(E2559="2x D11",INDEX(DATABASE!$AF$13:$AF$62,MATCH($C2559,DATABASE!$AC$13:$AC$62,0))+2*DATABASE!$AF$62,IF(E2559="3x D11",INDEX(DATABASE!$AF$13:$AF$62,MATCH($C2559,DATABASE!$AC$13:$AC$62,0))+3*DATABASE!$AF$62,""))))</f>
        <v/>
      </c>
      <c r="E2559" s="38" t="str">
        <f>IF(AND($K2559="Y",$G2559&lt;&gt;"UNYIL",$F2559&lt;DATABASE!$O$8),"2x D11",IF(AND($K2559="Y",$G2559&lt;&gt;"UNYIL",$F2559&gt;=DATABASE!$O$8),"3x D11",""))</f>
        <v/>
      </c>
      <c r="F2559" s="36" t="str">
        <f>IF('DATA ACCURATE'!N2562&lt;&gt;"",'DATA ACCURATE'!N2562,"")</f>
        <v/>
      </c>
      <c r="G2559" s="38" t="str">
        <f>IF(F2559="","",IF(F2559&lt;=DATABASE!$I$8,"UNYIL",IF(F2559&lt;=DATABASE!$J$8,"KECIL",IF(F2559&lt;DATABASE!$K$8,"TANGGUNG",IF(F2559&gt;=DATABASE!$K$8,"BESAR","")))))</f>
        <v/>
      </c>
      <c r="H2559" s="16" t="str">
        <f>IF('DATA ACCURATE'!J2562&lt;&gt;"",'DATA ACCURATE'!J2562,"")</f>
        <v/>
      </c>
      <c r="I2559" s="35" t="str">
        <f>IF(B2559&lt;&gt;"",IFERROR(VLOOKUP(B2559,'DATA TIMBANGAN'!G:M,7,FALSE),VLOOKUP(B2559,'DATA TIMBANGAN'!G:M,7)),"")</f>
        <v/>
      </c>
      <c r="J2559" s="25" t="str">
        <f>IF(H2559&lt;&gt;"",IFERROR(INDEX(DATABASE!$Z$19:$Z$38,MATCH(DATEVALUE(H2559),DATABASE!$AA$19:$AA$38,0)),INDEX(DATABASE!$Z$12:$Z$18,MATCH(WEEKDAY(H2559,2),DATABASE!$AA$12:$AA$18,0))),"")</f>
        <v/>
      </c>
      <c r="K2559" s="25" t="str">
        <f>IF('DATA ACCURATE'!V2562&lt;&gt;"",'DATA ACCURATE'!V2562,"")</f>
        <v/>
      </c>
      <c r="L2559" s="80" t="str">
        <f>IF($H2559="","",IF(OR($J2559="LIBUR",AND($L2558="LIBUR",$O2558=$O2559)),"LIBUR",IF(AND(OR($L2558="LUAR JAM KERJA 1",$L2558="LUAR JAM KERJA 2"),OR(OR(AND($H2558=$H2559,AND(OR($I2559&gt;DATABASE!$J$3,$I2559&lt;DATABASE!$J$6),((DATEVALUE($H2559)+$I2559)-(DATEVALUE($H2558)+$I2558))&lt;DATABASE!$J$6)),AND($H2558=$H2559,$O2558=$O2559,OR($I2559&gt;DATABASE!$J$6,$I2559&lt;DATABASE!$J$3))),AND(($H2559-$H2558)=1,OR($I2559&lt;DATABASE!$I$6,((DATEVALUE($H2559)+$I2559)-(DATEVALUE($H2558)+$I2558))&lt;DATABASE!$J$6))),$A2559=$A2558),"LUAR JAM KERJA 2",IF(AND(OR(WEEKDAY($H2559,2)=1,WEEKDAY($H2559,2)=2,WEEKDAY($H2559,2)=3,WEEKDAY($H2559,2)=4,WEEKDAY($H2559,2)=5),$I2559&lt;=DATABASE!$J$3,$I2559&gt;=DATABASE!$I$3),"JAM KERJA",IF(AND(WEEKDAY($H2559,2)=6,$I2559&lt;=DATABASE!$J$4,$I2559&gt;=DATABASE!$I$4),"JAM KERJA","LUAR JAM KERJA 1")))))</f>
        <v/>
      </c>
      <c r="M2559" s="36" t="str">
        <f>IF('DATA ACCURATE'!T2562&lt;&gt;"",IF('DATA ACCURATE'!T2562&gt;100,'DATA ACCURATE'!T2562/10,'DATA ACCURATE'!T2562),"")</f>
        <v/>
      </c>
      <c r="N2559" s="38" t="str">
        <f>IF(M2559="","",IF(M2559&lt;=DATABASE!$I$9,"LOKAL",IF(M2559&lt;DATABASE!$J$9,"LUAR KOTA 1",IF($M2559&gt;=DATABASE!$J$9,"LUAR KOTA 2",""))))</f>
        <v/>
      </c>
      <c r="O2559" s="38" t="str">
        <f>IF('DATA ACCURATE'!L2562&lt;&gt;"",'DATA ACCURATE'!L2562,"")</f>
        <v/>
      </c>
      <c r="P2559" s="38"/>
      <c r="Q2559" s="38">
        <f t="shared" si="274"/>
        <v>0</v>
      </c>
      <c r="R2559" s="38">
        <f t="shared" si="274"/>
        <v>0</v>
      </c>
      <c r="S2559" s="38">
        <f t="shared" si="274"/>
        <v>0</v>
      </c>
      <c r="T2559" s="38">
        <f t="shared" si="272"/>
        <v>0</v>
      </c>
      <c r="U2559" s="38">
        <f t="shared" si="275"/>
        <v>0</v>
      </c>
      <c r="V2559" s="38">
        <f t="shared" si="275"/>
        <v>0</v>
      </c>
      <c r="W2559" s="38">
        <f t="shared" si="275"/>
        <v>0</v>
      </c>
      <c r="X2559" s="38">
        <f t="shared" si="276"/>
        <v>0</v>
      </c>
      <c r="Y2559" s="38">
        <f t="shared" si="276"/>
        <v>0</v>
      </c>
      <c r="Z2559" s="38">
        <f t="shared" si="276"/>
        <v>0</v>
      </c>
      <c r="AA2559" s="38">
        <f t="shared" si="273"/>
        <v>0</v>
      </c>
      <c r="AB2559" s="38">
        <f t="shared" si="277"/>
        <v>0</v>
      </c>
      <c r="AC2559" s="38">
        <f t="shared" si="278"/>
        <v>0</v>
      </c>
      <c r="AD2559" s="38" t="str">
        <f t="shared" si="279"/>
        <v>000000000000</v>
      </c>
      <c r="AE2559" s="38"/>
      <c r="AF2559" s="38"/>
      <c r="AG2559" s="38"/>
      <c r="AH2559" s="38"/>
      <c r="AI2559" s="38"/>
      <c r="AJ2559" s="38"/>
      <c r="AK2559" s="38"/>
      <c r="AL2559" s="38"/>
      <c r="AM2559" s="38"/>
      <c r="AN2559" s="38"/>
      <c r="AO2559" s="38"/>
      <c r="AP2559" s="38"/>
      <c r="AQ2559" s="38"/>
      <c r="AR2559" s="38"/>
    </row>
    <row r="2560" spans="1:44">
      <c r="A2560" s="36" t="str">
        <f>IF('DATA ACCURATE'!A2563&lt;&gt;"",'DATA ACCURATE'!A2563,"")</f>
        <v/>
      </c>
      <c r="B2560" s="36" t="str">
        <f>IF('DATA ACCURATE'!D2563&lt;&gt;"",'DATA ACCURATE'!D2563,"")</f>
        <v/>
      </c>
      <c r="C2560" s="38" t="str">
        <f>IF($AD2560="000000000000","",INDEX(DATABASE!$W$12:$W$71,MATCH($AD2560,DATABASE!$V$12:$V$71,0)))</f>
        <v/>
      </c>
      <c r="D2560" s="38" t="str">
        <f>IF(C2560="","",IF(E2560="",INDEX(DATABASE!$AF$13:$AF$62,MATCH($C2560,DATABASE!$AC$13:$AC$62,0)),IF(E2560="2x D11",INDEX(DATABASE!$AF$13:$AF$62,MATCH($C2560,DATABASE!$AC$13:$AC$62,0))+2*DATABASE!$AF$62,IF(E2560="3x D11",INDEX(DATABASE!$AF$13:$AF$62,MATCH($C2560,DATABASE!$AC$13:$AC$62,0))+3*DATABASE!$AF$62,""))))</f>
        <v/>
      </c>
      <c r="E2560" s="38" t="str">
        <f>IF(AND($K2560="Y",$G2560&lt;&gt;"UNYIL",$F2560&lt;DATABASE!$O$8),"2x D11",IF(AND($K2560="Y",$G2560&lt;&gt;"UNYIL",$F2560&gt;=DATABASE!$O$8),"3x D11",""))</f>
        <v/>
      </c>
      <c r="F2560" s="36" t="str">
        <f>IF('DATA ACCURATE'!N2563&lt;&gt;"",'DATA ACCURATE'!N2563,"")</f>
        <v/>
      </c>
      <c r="G2560" s="38" t="str">
        <f>IF(F2560="","",IF(F2560&lt;=DATABASE!$I$8,"UNYIL",IF(F2560&lt;=DATABASE!$J$8,"KECIL",IF(F2560&lt;DATABASE!$K$8,"TANGGUNG",IF(F2560&gt;=DATABASE!$K$8,"BESAR","")))))</f>
        <v/>
      </c>
      <c r="H2560" s="16" t="str">
        <f>IF('DATA ACCURATE'!J2563&lt;&gt;"",'DATA ACCURATE'!J2563,"")</f>
        <v/>
      </c>
      <c r="I2560" s="35" t="str">
        <f>IF(B2560&lt;&gt;"",IFERROR(VLOOKUP(B2560,'DATA TIMBANGAN'!G:M,7,FALSE),VLOOKUP(B2560,'DATA TIMBANGAN'!G:M,7)),"")</f>
        <v/>
      </c>
      <c r="J2560" s="25" t="str">
        <f>IF(H2560&lt;&gt;"",IFERROR(INDEX(DATABASE!$Z$19:$Z$38,MATCH(DATEVALUE(H2560),DATABASE!$AA$19:$AA$38,0)),INDEX(DATABASE!$Z$12:$Z$18,MATCH(WEEKDAY(H2560,2),DATABASE!$AA$12:$AA$18,0))),"")</f>
        <v/>
      </c>
      <c r="K2560" s="25" t="str">
        <f>IF('DATA ACCURATE'!V2563&lt;&gt;"",'DATA ACCURATE'!V2563,"")</f>
        <v/>
      </c>
      <c r="L2560" s="80" t="str">
        <f>IF($H2560="","",IF(OR($J2560="LIBUR",AND($L2559="LIBUR",$O2559=$O2560)),"LIBUR",IF(AND(OR($L2559="LUAR JAM KERJA 1",$L2559="LUAR JAM KERJA 2"),OR(OR(AND($H2559=$H2560,AND(OR($I2560&gt;DATABASE!$J$3,$I2560&lt;DATABASE!$J$6),((DATEVALUE($H2560)+$I2560)-(DATEVALUE($H2559)+$I2559))&lt;DATABASE!$J$6)),AND($H2559=$H2560,$O2559=$O2560,OR($I2560&gt;DATABASE!$J$6,$I2560&lt;DATABASE!$J$3))),AND(($H2560-$H2559)=1,OR($I2560&lt;DATABASE!$I$6,((DATEVALUE($H2560)+$I2560)-(DATEVALUE($H2559)+$I2559))&lt;DATABASE!$J$6))),$A2560=$A2559),"LUAR JAM KERJA 2",IF(AND(OR(WEEKDAY($H2560,2)=1,WEEKDAY($H2560,2)=2,WEEKDAY($H2560,2)=3,WEEKDAY($H2560,2)=4,WEEKDAY($H2560,2)=5),$I2560&lt;=DATABASE!$J$3,$I2560&gt;=DATABASE!$I$3),"JAM KERJA",IF(AND(WEEKDAY($H2560,2)=6,$I2560&lt;=DATABASE!$J$4,$I2560&gt;=DATABASE!$I$4),"JAM KERJA","LUAR JAM KERJA 1")))))</f>
        <v/>
      </c>
      <c r="M2560" s="36" t="str">
        <f>IF('DATA ACCURATE'!T2563&lt;&gt;"",IF('DATA ACCURATE'!T2563&gt;100,'DATA ACCURATE'!T2563/10,'DATA ACCURATE'!T2563),"")</f>
        <v/>
      </c>
      <c r="N2560" s="38" t="str">
        <f>IF(M2560="","",IF(M2560&lt;=DATABASE!$I$9,"LOKAL",IF(M2560&lt;DATABASE!$J$9,"LUAR KOTA 1",IF($M2560&gt;=DATABASE!$J$9,"LUAR KOTA 2",""))))</f>
        <v/>
      </c>
      <c r="O2560" s="38" t="str">
        <f>IF('DATA ACCURATE'!L2563&lt;&gt;"",'DATA ACCURATE'!L2563,"")</f>
        <v/>
      </c>
      <c r="P2560" s="38"/>
      <c r="Q2560" s="38">
        <f t="shared" si="274"/>
        <v>0</v>
      </c>
      <c r="R2560" s="38">
        <f t="shared" si="274"/>
        <v>0</v>
      </c>
      <c r="S2560" s="38">
        <f t="shared" si="274"/>
        <v>0</v>
      </c>
      <c r="T2560" s="38">
        <f t="shared" si="272"/>
        <v>0</v>
      </c>
      <c r="U2560" s="38">
        <f t="shared" si="275"/>
        <v>0</v>
      </c>
      <c r="V2560" s="38">
        <f t="shared" si="275"/>
        <v>0</v>
      </c>
      <c r="W2560" s="38">
        <f t="shared" si="275"/>
        <v>0</v>
      </c>
      <c r="X2560" s="38">
        <f t="shared" si="276"/>
        <v>0</v>
      </c>
      <c r="Y2560" s="38">
        <f t="shared" si="276"/>
        <v>0</v>
      </c>
      <c r="Z2560" s="38">
        <f t="shared" si="276"/>
        <v>0</v>
      </c>
      <c r="AA2560" s="38">
        <f t="shared" si="273"/>
        <v>0</v>
      </c>
      <c r="AB2560" s="38">
        <f t="shared" si="277"/>
        <v>0</v>
      </c>
      <c r="AC2560" s="38">
        <f t="shared" si="278"/>
        <v>0</v>
      </c>
      <c r="AD2560" s="38" t="str">
        <f t="shared" si="279"/>
        <v>000000000000</v>
      </c>
      <c r="AE2560" s="38"/>
      <c r="AF2560" s="38"/>
      <c r="AG2560" s="38"/>
      <c r="AH2560" s="38"/>
      <c r="AI2560" s="38"/>
      <c r="AJ2560" s="38"/>
      <c r="AK2560" s="38"/>
      <c r="AL2560" s="38"/>
      <c r="AM2560" s="38"/>
      <c r="AN2560" s="38"/>
      <c r="AO2560" s="38"/>
      <c r="AP2560" s="38"/>
      <c r="AQ2560" s="38"/>
      <c r="AR2560" s="38"/>
    </row>
    <row r="2561" spans="1:44">
      <c r="A2561" s="36" t="str">
        <f>IF('DATA ACCURATE'!A2564&lt;&gt;"",'DATA ACCURATE'!A2564,"")</f>
        <v/>
      </c>
      <c r="B2561" s="36" t="str">
        <f>IF('DATA ACCURATE'!D2564&lt;&gt;"",'DATA ACCURATE'!D2564,"")</f>
        <v/>
      </c>
      <c r="C2561" s="38" t="str">
        <f>IF($AD2561="000000000000","",INDEX(DATABASE!$W$12:$W$71,MATCH($AD2561,DATABASE!$V$12:$V$71,0)))</f>
        <v/>
      </c>
      <c r="D2561" s="38" t="str">
        <f>IF(C2561="","",IF(E2561="",INDEX(DATABASE!$AF$13:$AF$62,MATCH($C2561,DATABASE!$AC$13:$AC$62,0)),IF(E2561="2x D11",INDEX(DATABASE!$AF$13:$AF$62,MATCH($C2561,DATABASE!$AC$13:$AC$62,0))+2*DATABASE!$AF$62,IF(E2561="3x D11",INDEX(DATABASE!$AF$13:$AF$62,MATCH($C2561,DATABASE!$AC$13:$AC$62,0))+3*DATABASE!$AF$62,""))))</f>
        <v/>
      </c>
      <c r="E2561" s="38" t="str">
        <f>IF(AND($K2561="Y",$G2561&lt;&gt;"UNYIL",$F2561&lt;DATABASE!$O$8),"2x D11",IF(AND($K2561="Y",$G2561&lt;&gt;"UNYIL",$F2561&gt;=DATABASE!$O$8),"3x D11",""))</f>
        <v/>
      </c>
      <c r="F2561" s="36" t="str">
        <f>IF('DATA ACCURATE'!N2564&lt;&gt;"",'DATA ACCURATE'!N2564,"")</f>
        <v/>
      </c>
      <c r="G2561" s="38" t="str">
        <f>IF(F2561="","",IF(F2561&lt;=DATABASE!$I$8,"UNYIL",IF(F2561&lt;=DATABASE!$J$8,"KECIL",IF(F2561&lt;DATABASE!$K$8,"TANGGUNG",IF(F2561&gt;=DATABASE!$K$8,"BESAR","")))))</f>
        <v/>
      </c>
      <c r="H2561" s="16" t="str">
        <f>IF('DATA ACCURATE'!J2564&lt;&gt;"",'DATA ACCURATE'!J2564,"")</f>
        <v/>
      </c>
      <c r="I2561" s="35" t="str">
        <f>IF(B2561&lt;&gt;"",IFERROR(VLOOKUP(B2561,'DATA TIMBANGAN'!G:M,7,FALSE),VLOOKUP(B2561,'DATA TIMBANGAN'!G:M,7)),"")</f>
        <v/>
      </c>
      <c r="J2561" s="25" t="str">
        <f>IF(H2561&lt;&gt;"",IFERROR(INDEX(DATABASE!$Z$19:$Z$38,MATCH(DATEVALUE(H2561),DATABASE!$AA$19:$AA$38,0)),INDEX(DATABASE!$Z$12:$Z$18,MATCH(WEEKDAY(H2561,2),DATABASE!$AA$12:$AA$18,0))),"")</f>
        <v/>
      </c>
      <c r="K2561" s="25" t="str">
        <f>IF('DATA ACCURATE'!V2564&lt;&gt;"",'DATA ACCURATE'!V2564,"")</f>
        <v/>
      </c>
      <c r="L2561" s="80" t="str">
        <f>IF($H2561="","",IF(OR($J2561="LIBUR",AND($L2560="LIBUR",$O2560=$O2561)),"LIBUR",IF(AND(OR($L2560="LUAR JAM KERJA 1",$L2560="LUAR JAM KERJA 2"),OR(OR(AND($H2560=$H2561,AND(OR($I2561&gt;DATABASE!$J$3,$I2561&lt;DATABASE!$J$6),((DATEVALUE($H2561)+$I2561)-(DATEVALUE($H2560)+$I2560))&lt;DATABASE!$J$6)),AND($H2560=$H2561,$O2560=$O2561,OR($I2561&gt;DATABASE!$J$6,$I2561&lt;DATABASE!$J$3))),AND(($H2561-$H2560)=1,OR($I2561&lt;DATABASE!$I$6,((DATEVALUE($H2561)+$I2561)-(DATEVALUE($H2560)+$I2560))&lt;DATABASE!$J$6))),$A2561=$A2560),"LUAR JAM KERJA 2",IF(AND(OR(WEEKDAY($H2561,2)=1,WEEKDAY($H2561,2)=2,WEEKDAY($H2561,2)=3,WEEKDAY($H2561,2)=4,WEEKDAY($H2561,2)=5),$I2561&lt;=DATABASE!$J$3,$I2561&gt;=DATABASE!$I$3),"JAM KERJA",IF(AND(WEEKDAY($H2561,2)=6,$I2561&lt;=DATABASE!$J$4,$I2561&gt;=DATABASE!$I$4),"JAM KERJA","LUAR JAM KERJA 1")))))</f>
        <v/>
      </c>
      <c r="M2561" s="36" t="str">
        <f>IF('DATA ACCURATE'!T2564&lt;&gt;"",IF('DATA ACCURATE'!T2564&gt;100,'DATA ACCURATE'!T2564/10,'DATA ACCURATE'!T2564),"")</f>
        <v/>
      </c>
      <c r="N2561" s="38" t="str">
        <f>IF(M2561="","",IF(M2561&lt;=DATABASE!$I$9,"LOKAL",IF(M2561&lt;DATABASE!$J$9,"LUAR KOTA 1",IF($M2561&gt;=DATABASE!$J$9,"LUAR KOTA 2",""))))</f>
        <v/>
      </c>
      <c r="O2561" s="38" t="str">
        <f>IF('DATA ACCURATE'!L2564&lt;&gt;"",'DATA ACCURATE'!L2564,"")</f>
        <v/>
      </c>
      <c r="P2561" s="38"/>
      <c r="Q2561" s="38">
        <f t="shared" si="274"/>
        <v>0</v>
      </c>
      <c r="R2561" s="38">
        <f t="shared" si="274"/>
        <v>0</v>
      </c>
      <c r="S2561" s="38">
        <f t="shared" si="274"/>
        <v>0</v>
      </c>
      <c r="T2561" s="38">
        <f t="shared" si="272"/>
        <v>0</v>
      </c>
      <c r="U2561" s="38">
        <f t="shared" si="275"/>
        <v>0</v>
      </c>
      <c r="V2561" s="38">
        <f t="shared" si="275"/>
        <v>0</v>
      </c>
      <c r="W2561" s="38">
        <f t="shared" si="275"/>
        <v>0</v>
      </c>
      <c r="X2561" s="38">
        <f t="shared" si="276"/>
        <v>0</v>
      </c>
      <c r="Y2561" s="38">
        <f t="shared" si="276"/>
        <v>0</v>
      </c>
      <c r="Z2561" s="38">
        <f t="shared" si="276"/>
        <v>0</v>
      </c>
      <c r="AA2561" s="38">
        <f t="shared" si="273"/>
        <v>0</v>
      </c>
      <c r="AB2561" s="38">
        <f t="shared" si="277"/>
        <v>0</v>
      </c>
      <c r="AC2561" s="38">
        <f t="shared" si="278"/>
        <v>0</v>
      </c>
      <c r="AD2561" s="38" t="str">
        <f t="shared" si="279"/>
        <v>000000000000</v>
      </c>
      <c r="AE2561" s="38"/>
      <c r="AF2561" s="38"/>
      <c r="AG2561" s="38"/>
      <c r="AH2561" s="38"/>
      <c r="AI2561" s="38"/>
      <c r="AJ2561" s="38"/>
      <c r="AK2561" s="38"/>
      <c r="AL2561" s="38"/>
      <c r="AM2561" s="38"/>
      <c r="AN2561" s="38"/>
      <c r="AO2561" s="38"/>
      <c r="AP2561" s="38"/>
      <c r="AQ2561" s="38"/>
      <c r="AR2561" s="38"/>
    </row>
    <row r="2562" spans="1:44">
      <c r="A2562" s="36" t="str">
        <f>IF('DATA ACCURATE'!A2565&lt;&gt;"",'DATA ACCURATE'!A2565,"")</f>
        <v/>
      </c>
      <c r="B2562" s="36" t="str">
        <f>IF('DATA ACCURATE'!D2565&lt;&gt;"",'DATA ACCURATE'!D2565,"")</f>
        <v/>
      </c>
      <c r="C2562" s="38" t="str">
        <f>IF($AD2562="000000000000","",INDEX(DATABASE!$W$12:$W$71,MATCH($AD2562,DATABASE!$V$12:$V$71,0)))</f>
        <v/>
      </c>
      <c r="D2562" s="38" t="str">
        <f>IF(C2562="","",IF(E2562="",INDEX(DATABASE!$AF$13:$AF$62,MATCH($C2562,DATABASE!$AC$13:$AC$62,0)),IF(E2562="2x D11",INDEX(DATABASE!$AF$13:$AF$62,MATCH($C2562,DATABASE!$AC$13:$AC$62,0))+2*DATABASE!$AF$62,IF(E2562="3x D11",INDEX(DATABASE!$AF$13:$AF$62,MATCH($C2562,DATABASE!$AC$13:$AC$62,0))+3*DATABASE!$AF$62,""))))</f>
        <v/>
      </c>
      <c r="E2562" s="38" t="str">
        <f>IF(AND($K2562="Y",$G2562&lt;&gt;"UNYIL",$F2562&lt;DATABASE!$O$8),"2x D11",IF(AND($K2562="Y",$G2562&lt;&gt;"UNYIL",$F2562&gt;=DATABASE!$O$8),"3x D11",""))</f>
        <v/>
      </c>
      <c r="F2562" s="36" t="str">
        <f>IF('DATA ACCURATE'!N2565&lt;&gt;"",'DATA ACCURATE'!N2565,"")</f>
        <v/>
      </c>
      <c r="G2562" s="38" t="str">
        <f>IF(F2562="","",IF(F2562&lt;=DATABASE!$I$8,"UNYIL",IF(F2562&lt;=DATABASE!$J$8,"KECIL",IF(F2562&lt;DATABASE!$K$8,"TANGGUNG",IF(F2562&gt;=DATABASE!$K$8,"BESAR","")))))</f>
        <v/>
      </c>
      <c r="H2562" s="16" t="str">
        <f>IF('DATA ACCURATE'!J2565&lt;&gt;"",'DATA ACCURATE'!J2565,"")</f>
        <v/>
      </c>
      <c r="I2562" s="35" t="str">
        <f>IF(B2562&lt;&gt;"",IFERROR(VLOOKUP(B2562,'DATA TIMBANGAN'!G:M,7,FALSE),VLOOKUP(B2562,'DATA TIMBANGAN'!G:M,7)),"")</f>
        <v/>
      </c>
      <c r="J2562" s="25" t="str">
        <f>IF(H2562&lt;&gt;"",IFERROR(INDEX(DATABASE!$Z$19:$Z$38,MATCH(DATEVALUE(H2562),DATABASE!$AA$19:$AA$38,0)),INDEX(DATABASE!$Z$12:$Z$18,MATCH(WEEKDAY(H2562,2),DATABASE!$AA$12:$AA$18,0))),"")</f>
        <v/>
      </c>
      <c r="K2562" s="25" t="str">
        <f>IF('DATA ACCURATE'!V2565&lt;&gt;"",'DATA ACCURATE'!V2565,"")</f>
        <v/>
      </c>
      <c r="L2562" s="80" t="str">
        <f>IF($H2562="","",IF(OR($J2562="LIBUR",AND($L2561="LIBUR",$O2561=$O2562)),"LIBUR",IF(AND(OR($L2561="LUAR JAM KERJA 1",$L2561="LUAR JAM KERJA 2"),OR(OR(AND($H2561=$H2562,AND(OR($I2562&gt;DATABASE!$J$3,$I2562&lt;DATABASE!$J$6),((DATEVALUE($H2562)+$I2562)-(DATEVALUE($H2561)+$I2561))&lt;DATABASE!$J$6)),AND($H2561=$H2562,$O2561=$O2562,OR($I2562&gt;DATABASE!$J$6,$I2562&lt;DATABASE!$J$3))),AND(($H2562-$H2561)=1,OR($I2562&lt;DATABASE!$I$6,((DATEVALUE($H2562)+$I2562)-(DATEVALUE($H2561)+$I2561))&lt;DATABASE!$J$6))),$A2562=$A2561),"LUAR JAM KERJA 2",IF(AND(OR(WEEKDAY($H2562,2)=1,WEEKDAY($H2562,2)=2,WEEKDAY($H2562,2)=3,WEEKDAY($H2562,2)=4,WEEKDAY($H2562,2)=5),$I2562&lt;=DATABASE!$J$3,$I2562&gt;=DATABASE!$I$3),"JAM KERJA",IF(AND(WEEKDAY($H2562,2)=6,$I2562&lt;=DATABASE!$J$4,$I2562&gt;=DATABASE!$I$4),"JAM KERJA","LUAR JAM KERJA 1")))))</f>
        <v/>
      </c>
      <c r="M2562" s="36" t="str">
        <f>IF('DATA ACCURATE'!T2565&lt;&gt;"",IF('DATA ACCURATE'!T2565&gt;100,'DATA ACCURATE'!T2565/10,'DATA ACCURATE'!T2565),"")</f>
        <v/>
      </c>
      <c r="N2562" s="38" t="str">
        <f>IF(M2562="","",IF(M2562&lt;=DATABASE!$I$9,"LOKAL",IF(M2562&lt;DATABASE!$J$9,"LUAR KOTA 1",IF($M2562&gt;=DATABASE!$J$9,"LUAR KOTA 2",""))))</f>
        <v/>
      </c>
      <c r="O2562" s="38" t="str">
        <f>IF('DATA ACCURATE'!L2565&lt;&gt;"",'DATA ACCURATE'!L2565,"")</f>
        <v/>
      </c>
      <c r="P2562" s="38"/>
      <c r="Q2562" s="38">
        <f t="shared" si="274"/>
        <v>0</v>
      </c>
      <c r="R2562" s="38">
        <f t="shared" si="274"/>
        <v>0</v>
      </c>
      <c r="S2562" s="38">
        <f t="shared" si="274"/>
        <v>0</v>
      </c>
      <c r="T2562" s="38">
        <f t="shared" si="274"/>
        <v>0</v>
      </c>
      <c r="U2562" s="38">
        <f t="shared" si="275"/>
        <v>0</v>
      </c>
      <c r="V2562" s="38">
        <f t="shared" si="275"/>
        <v>0</v>
      </c>
      <c r="W2562" s="38">
        <f t="shared" si="275"/>
        <v>0</v>
      </c>
      <c r="X2562" s="38">
        <f t="shared" si="276"/>
        <v>0</v>
      </c>
      <c r="Y2562" s="38">
        <f t="shared" si="276"/>
        <v>0</v>
      </c>
      <c r="Z2562" s="38">
        <f t="shared" si="276"/>
        <v>0</v>
      </c>
      <c r="AA2562" s="38">
        <f t="shared" si="276"/>
        <v>0</v>
      </c>
      <c r="AB2562" s="38">
        <f t="shared" si="277"/>
        <v>0</v>
      </c>
      <c r="AC2562" s="38">
        <f t="shared" si="278"/>
        <v>0</v>
      </c>
      <c r="AD2562" s="38" t="str">
        <f t="shared" si="279"/>
        <v>000000000000</v>
      </c>
      <c r="AE2562" s="38"/>
      <c r="AF2562" s="38"/>
      <c r="AG2562" s="38"/>
      <c r="AH2562" s="38"/>
      <c r="AI2562" s="38"/>
      <c r="AJ2562" s="38"/>
      <c r="AK2562" s="38"/>
      <c r="AL2562" s="38"/>
      <c r="AM2562" s="38"/>
      <c r="AN2562" s="38"/>
      <c r="AO2562" s="38"/>
      <c r="AP2562" s="38"/>
      <c r="AQ2562" s="38"/>
      <c r="AR2562" s="38"/>
    </row>
    <row r="2563" spans="1:44">
      <c r="A2563" s="36" t="str">
        <f>IF('DATA ACCURATE'!A2566&lt;&gt;"",'DATA ACCURATE'!A2566,"")</f>
        <v/>
      </c>
      <c r="B2563" s="36" t="str">
        <f>IF('DATA ACCURATE'!D2566&lt;&gt;"",'DATA ACCURATE'!D2566,"")</f>
        <v/>
      </c>
      <c r="C2563" s="38" t="str">
        <f>IF($AD2563="000000000000","",INDEX(DATABASE!$W$12:$W$71,MATCH($AD2563,DATABASE!$V$12:$V$71,0)))</f>
        <v/>
      </c>
      <c r="D2563" s="38" t="str">
        <f>IF(C2563="","",IF(E2563="",INDEX(DATABASE!$AF$13:$AF$62,MATCH($C2563,DATABASE!$AC$13:$AC$62,0)),IF(E2563="2x D11",INDEX(DATABASE!$AF$13:$AF$62,MATCH($C2563,DATABASE!$AC$13:$AC$62,0))+2*DATABASE!$AF$62,IF(E2563="3x D11",INDEX(DATABASE!$AF$13:$AF$62,MATCH($C2563,DATABASE!$AC$13:$AC$62,0))+3*DATABASE!$AF$62,""))))</f>
        <v/>
      </c>
      <c r="E2563" s="38" t="str">
        <f>IF(AND($K2563="Y",$G2563&lt;&gt;"UNYIL",$F2563&lt;DATABASE!$O$8),"2x D11",IF(AND($K2563="Y",$G2563&lt;&gt;"UNYIL",$F2563&gt;=DATABASE!$O$8),"3x D11",""))</f>
        <v/>
      </c>
      <c r="F2563" s="36" t="str">
        <f>IF('DATA ACCURATE'!N2566&lt;&gt;"",'DATA ACCURATE'!N2566,"")</f>
        <v/>
      </c>
      <c r="G2563" s="38" t="str">
        <f>IF(F2563="","",IF(F2563&lt;=DATABASE!$I$8,"UNYIL",IF(F2563&lt;=DATABASE!$J$8,"KECIL",IF(F2563&lt;DATABASE!$K$8,"TANGGUNG",IF(F2563&gt;=DATABASE!$K$8,"BESAR","")))))</f>
        <v/>
      </c>
      <c r="H2563" s="16" t="str">
        <f>IF('DATA ACCURATE'!J2566&lt;&gt;"",'DATA ACCURATE'!J2566,"")</f>
        <v/>
      </c>
      <c r="I2563" s="35" t="str">
        <f>IF(B2563&lt;&gt;"",IFERROR(VLOOKUP(B2563,'DATA TIMBANGAN'!G:M,7,FALSE),VLOOKUP(B2563,'DATA TIMBANGAN'!G:M,7)),"")</f>
        <v/>
      </c>
      <c r="J2563" s="25" t="str">
        <f>IF(H2563&lt;&gt;"",IFERROR(INDEX(DATABASE!$Z$19:$Z$38,MATCH(DATEVALUE(H2563),DATABASE!$AA$19:$AA$38,0)),INDEX(DATABASE!$Z$12:$Z$18,MATCH(WEEKDAY(H2563,2),DATABASE!$AA$12:$AA$18,0))),"")</f>
        <v/>
      </c>
      <c r="K2563" s="25" t="str">
        <f>IF('DATA ACCURATE'!V2566&lt;&gt;"",'DATA ACCURATE'!V2566,"")</f>
        <v/>
      </c>
      <c r="L2563" s="80" t="str">
        <f>IF($H2563="","",IF(OR($J2563="LIBUR",AND($L2562="LIBUR",$O2562=$O2563)),"LIBUR",IF(AND(OR($L2562="LUAR JAM KERJA 1",$L2562="LUAR JAM KERJA 2"),OR(OR(AND($H2562=$H2563,AND(OR($I2563&gt;DATABASE!$J$3,$I2563&lt;DATABASE!$J$6),((DATEVALUE($H2563)+$I2563)-(DATEVALUE($H2562)+$I2562))&lt;DATABASE!$J$6)),AND($H2562=$H2563,$O2562=$O2563,OR($I2563&gt;DATABASE!$J$6,$I2563&lt;DATABASE!$J$3))),AND(($H2563-$H2562)=1,OR($I2563&lt;DATABASE!$I$6,((DATEVALUE($H2563)+$I2563)-(DATEVALUE($H2562)+$I2562))&lt;DATABASE!$J$6))),$A2563=$A2562),"LUAR JAM KERJA 2",IF(AND(OR(WEEKDAY($H2563,2)=1,WEEKDAY($H2563,2)=2,WEEKDAY($H2563,2)=3,WEEKDAY($H2563,2)=4,WEEKDAY($H2563,2)=5),$I2563&lt;=DATABASE!$J$3,$I2563&gt;=DATABASE!$I$3),"JAM KERJA",IF(AND(WEEKDAY($H2563,2)=6,$I2563&lt;=DATABASE!$J$4,$I2563&gt;=DATABASE!$I$4),"JAM KERJA","LUAR JAM KERJA 1")))))</f>
        <v/>
      </c>
      <c r="M2563" s="36" t="str">
        <f>IF('DATA ACCURATE'!T2566&lt;&gt;"",IF('DATA ACCURATE'!T2566&gt;100,'DATA ACCURATE'!T2566/10,'DATA ACCURATE'!T2566),"")</f>
        <v/>
      </c>
      <c r="N2563" s="38" t="str">
        <f>IF(M2563="","",IF(M2563&lt;=DATABASE!$I$9,"LOKAL",IF(M2563&lt;DATABASE!$J$9,"LUAR KOTA 1",IF($M2563&gt;=DATABASE!$J$9,"LUAR KOTA 2",""))))</f>
        <v/>
      </c>
      <c r="O2563" s="38" t="str">
        <f>IF('DATA ACCURATE'!L2566&lt;&gt;"",'DATA ACCURATE'!L2566,"")</f>
        <v/>
      </c>
      <c r="P2563" s="38"/>
      <c r="Q2563" s="38">
        <f t="shared" ref="Q2563:T2626" si="280">IF($G2563=Q$1,1,0)</f>
        <v>0</v>
      </c>
      <c r="R2563" s="38">
        <f t="shared" si="280"/>
        <v>0</v>
      </c>
      <c r="S2563" s="38">
        <f t="shared" si="280"/>
        <v>0</v>
      </c>
      <c r="T2563" s="38">
        <f t="shared" si="280"/>
        <v>0</v>
      </c>
      <c r="U2563" s="38">
        <f t="shared" ref="U2563:W2626" si="281">IF($N2563=U$1,1,0)</f>
        <v>0</v>
      </c>
      <c r="V2563" s="38">
        <f t="shared" si="281"/>
        <v>0</v>
      </c>
      <c r="W2563" s="38">
        <f t="shared" si="281"/>
        <v>0</v>
      </c>
      <c r="X2563" s="38">
        <f t="shared" ref="X2563:AA2626" si="282">IF($L2563=X$1,1,0)</f>
        <v>0</v>
      </c>
      <c r="Y2563" s="38">
        <f t="shared" si="282"/>
        <v>0</v>
      </c>
      <c r="Z2563" s="38">
        <f t="shared" si="282"/>
        <v>0</v>
      </c>
      <c r="AA2563" s="38">
        <f t="shared" si="282"/>
        <v>0</v>
      </c>
      <c r="AB2563" s="38">
        <f t="shared" ref="AB2563:AB2626" si="283">IF(AND($G2563="UNYIL",$K2563="Y"),1,0)</f>
        <v>0</v>
      </c>
      <c r="AC2563" s="38">
        <f t="shared" ref="AC2563:AC2626" si="284">IF($E2563="2x D11",2,IF($E2563="3x D11",3,0))</f>
        <v>0</v>
      </c>
      <c r="AD2563" s="38" t="str">
        <f t="shared" ref="AD2563:AD2626" si="285">Q2563&amp;R2563&amp;S2563&amp;T2563&amp;U2563&amp;V2563&amp;W2563&amp;X2563&amp;Y2563&amp;Z2563&amp;AA2563&amp;AB2563</f>
        <v>000000000000</v>
      </c>
      <c r="AE2563" s="38"/>
      <c r="AF2563" s="38"/>
      <c r="AG2563" s="38"/>
      <c r="AH2563" s="38"/>
      <c r="AI2563" s="38"/>
      <c r="AJ2563" s="38"/>
      <c r="AK2563" s="38"/>
      <c r="AL2563" s="38"/>
      <c r="AM2563" s="38"/>
      <c r="AN2563" s="38"/>
      <c r="AO2563" s="38"/>
      <c r="AP2563" s="38"/>
      <c r="AQ2563" s="38"/>
      <c r="AR2563" s="38"/>
    </row>
    <row r="2564" spans="1:44">
      <c r="A2564" s="36" t="str">
        <f>IF('DATA ACCURATE'!A2567&lt;&gt;"",'DATA ACCURATE'!A2567,"")</f>
        <v/>
      </c>
      <c r="B2564" s="36" t="str">
        <f>IF('DATA ACCURATE'!D2567&lt;&gt;"",'DATA ACCURATE'!D2567,"")</f>
        <v/>
      </c>
      <c r="C2564" s="38" t="str">
        <f>IF($AD2564="000000000000","",INDEX(DATABASE!$W$12:$W$71,MATCH($AD2564,DATABASE!$V$12:$V$71,0)))</f>
        <v/>
      </c>
      <c r="D2564" s="38" t="str">
        <f>IF(C2564="","",IF(E2564="",INDEX(DATABASE!$AF$13:$AF$62,MATCH($C2564,DATABASE!$AC$13:$AC$62,0)),IF(E2564="2x D11",INDEX(DATABASE!$AF$13:$AF$62,MATCH($C2564,DATABASE!$AC$13:$AC$62,0))+2*DATABASE!$AF$62,IF(E2564="3x D11",INDEX(DATABASE!$AF$13:$AF$62,MATCH($C2564,DATABASE!$AC$13:$AC$62,0))+3*DATABASE!$AF$62,""))))</f>
        <v/>
      </c>
      <c r="E2564" s="38" t="str">
        <f>IF(AND($K2564="Y",$G2564&lt;&gt;"UNYIL",$F2564&lt;DATABASE!$O$8),"2x D11",IF(AND($K2564="Y",$G2564&lt;&gt;"UNYIL",$F2564&gt;=DATABASE!$O$8),"3x D11",""))</f>
        <v/>
      </c>
      <c r="F2564" s="36" t="str">
        <f>IF('DATA ACCURATE'!N2567&lt;&gt;"",'DATA ACCURATE'!N2567,"")</f>
        <v/>
      </c>
      <c r="G2564" s="38" t="str">
        <f>IF(F2564="","",IF(F2564&lt;=DATABASE!$I$8,"UNYIL",IF(F2564&lt;=DATABASE!$J$8,"KECIL",IF(F2564&lt;DATABASE!$K$8,"TANGGUNG",IF(F2564&gt;=DATABASE!$K$8,"BESAR","")))))</f>
        <v/>
      </c>
      <c r="H2564" s="16" t="str">
        <f>IF('DATA ACCURATE'!J2567&lt;&gt;"",'DATA ACCURATE'!J2567,"")</f>
        <v/>
      </c>
      <c r="I2564" s="35" t="str">
        <f>IF(B2564&lt;&gt;"",IFERROR(VLOOKUP(B2564,'DATA TIMBANGAN'!G:M,7,FALSE),VLOOKUP(B2564,'DATA TIMBANGAN'!G:M,7)),"")</f>
        <v/>
      </c>
      <c r="J2564" s="25" t="str">
        <f>IF(H2564&lt;&gt;"",IFERROR(INDEX(DATABASE!$Z$19:$Z$38,MATCH(DATEVALUE(H2564),DATABASE!$AA$19:$AA$38,0)),INDEX(DATABASE!$Z$12:$Z$18,MATCH(WEEKDAY(H2564,2),DATABASE!$AA$12:$AA$18,0))),"")</f>
        <v/>
      </c>
      <c r="K2564" s="25" t="str">
        <f>IF('DATA ACCURATE'!V2567&lt;&gt;"",'DATA ACCURATE'!V2567,"")</f>
        <v/>
      </c>
      <c r="L2564" s="80" t="str">
        <f>IF($H2564="","",IF(OR($J2564="LIBUR",AND($L2563="LIBUR",$O2563=$O2564)),"LIBUR",IF(AND(OR($L2563="LUAR JAM KERJA 1",$L2563="LUAR JAM KERJA 2"),OR(OR(AND($H2563=$H2564,AND(OR($I2564&gt;DATABASE!$J$3,$I2564&lt;DATABASE!$J$6),((DATEVALUE($H2564)+$I2564)-(DATEVALUE($H2563)+$I2563))&lt;DATABASE!$J$6)),AND($H2563=$H2564,$O2563=$O2564,OR($I2564&gt;DATABASE!$J$6,$I2564&lt;DATABASE!$J$3))),AND(($H2564-$H2563)=1,OR($I2564&lt;DATABASE!$I$6,((DATEVALUE($H2564)+$I2564)-(DATEVALUE($H2563)+$I2563))&lt;DATABASE!$J$6))),$A2564=$A2563),"LUAR JAM KERJA 2",IF(AND(OR(WEEKDAY($H2564,2)=1,WEEKDAY($H2564,2)=2,WEEKDAY($H2564,2)=3,WEEKDAY($H2564,2)=4,WEEKDAY($H2564,2)=5),$I2564&lt;=DATABASE!$J$3,$I2564&gt;=DATABASE!$I$3),"JAM KERJA",IF(AND(WEEKDAY($H2564,2)=6,$I2564&lt;=DATABASE!$J$4,$I2564&gt;=DATABASE!$I$4),"JAM KERJA","LUAR JAM KERJA 1")))))</f>
        <v/>
      </c>
      <c r="M2564" s="36" t="str">
        <f>IF('DATA ACCURATE'!T2567&lt;&gt;"",IF('DATA ACCURATE'!T2567&gt;100,'DATA ACCURATE'!T2567/10,'DATA ACCURATE'!T2567),"")</f>
        <v/>
      </c>
      <c r="N2564" s="38" t="str">
        <f>IF(M2564="","",IF(M2564&lt;=DATABASE!$I$9,"LOKAL",IF(M2564&lt;DATABASE!$J$9,"LUAR KOTA 1",IF($M2564&gt;=DATABASE!$J$9,"LUAR KOTA 2",""))))</f>
        <v/>
      </c>
      <c r="O2564" s="38" t="str">
        <f>IF('DATA ACCURATE'!L2567&lt;&gt;"",'DATA ACCURATE'!L2567,"")</f>
        <v/>
      </c>
      <c r="P2564" s="38"/>
      <c r="Q2564" s="38">
        <f t="shared" si="280"/>
        <v>0</v>
      </c>
      <c r="R2564" s="38">
        <f t="shared" si="280"/>
        <v>0</v>
      </c>
      <c r="S2564" s="38">
        <f t="shared" si="280"/>
        <v>0</v>
      </c>
      <c r="T2564" s="38">
        <f t="shared" si="280"/>
        <v>0</v>
      </c>
      <c r="U2564" s="38">
        <f t="shared" si="281"/>
        <v>0</v>
      </c>
      <c r="V2564" s="38">
        <f t="shared" si="281"/>
        <v>0</v>
      </c>
      <c r="W2564" s="38">
        <f t="shared" si="281"/>
        <v>0</v>
      </c>
      <c r="X2564" s="38">
        <f t="shared" si="282"/>
        <v>0</v>
      </c>
      <c r="Y2564" s="38">
        <f t="shared" si="282"/>
        <v>0</v>
      </c>
      <c r="Z2564" s="38">
        <f t="shared" si="282"/>
        <v>0</v>
      </c>
      <c r="AA2564" s="38">
        <f t="shared" si="282"/>
        <v>0</v>
      </c>
      <c r="AB2564" s="38">
        <f t="shared" si="283"/>
        <v>0</v>
      </c>
      <c r="AC2564" s="38">
        <f t="shared" si="284"/>
        <v>0</v>
      </c>
      <c r="AD2564" s="38" t="str">
        <f t="shared" si="285"/>
        <v>000000000000</v>
      </c>
      <c r="AE2564" s="38"/>
      <c r="AF2564" s="38"/>
      <c r="AG2564" s="38"/>
      <c r="AH2564" s="38"/>
      <c r="AI2564" s="38"/>
      <c r="AJ2564" s="38"/>
      <c r="AK2564" s="38"/>
      <c r="AL2564" s="38"/>
      <c r="AM2564" s="38"/>
      <c r="AN2564" s="38"/>
      <c r="AO2564" s="38"/>
      <c r="AP2564" s="38"/>
      <c r="AQ2564" s="38"/>
      <c r="AR2564" s="38"/>
    </row>
    <row r="2565" spans="1:44">
      <c r="A2565" s="36" t="str">
        <f>IF('DATA ACCURATE'!A2568&lt;&gt;"",'DATA ACCURATE'!A2568,"")</f>
        <v/>
      </c>
      <c r="B2565" s="36" t="str">
        <f>IF('DATA ACCURATE'!D2568&lt;&gt;"",'DATA ACCURATE'!D2568,"")</f>
        <v/>
      </c>
      <c r="C2565" s="38" t="str">
        <f>IF($AD2565="000000000000","",INDEX(DATABASE!$W$12:$W$71,MATCH($AD2565,DATABASE!$V$12:$V$71,0)))</f>
        <v/>
      </c>
      <c r="D2565" s="38" t="str">
        <f>IF(C2565="","",IF(E2565="",INDEX(DATABASE!$AF$13:$AF$62,MATCH($C2565,DATABASE!$AC$13:$AC$62,0)),IF(E2565="2x D11",INDEX(DATABASE!$AF$13:$AF$62,MATCH($C2565,DATABASE!$AC$13:$AC$62,0))+2*DATABASE!$AF$62,IF(E2565="3x D11",INDEX(DATABASE!$AF$13:$AF$62,MATCH($C2565,DATABASE!$AC$13:$AC$62,0))+3*DATABASE!$AF$62,""))))</f>
        <v/>
      </c>
      <c r="E2565" s="38" t="str">
        <f>IF(AND($K2565="Y",$G2565&lt;&gt;"UNYIL",$F2565&lt;DATABASE!$O$8),"2x D11",IF(AND($K2565="Y",$G2565&lt;&gt;"UNYIL",$F2565&gt;=DATABASE!$O$8),"3x D11",""))</f>
        <v/>
      </c>
      <c r="F2565" s="36" t="str">
        <f>IF('DATA ACCURATE'!N2568&lt;&gt;"",'DATA ACCURATE'!N2568,"")</f>
        <v/>
      </c>
      <c r="G2565" s="38" t="str">
        <f>IF(F2565="","",IF(F2565&lt;=DATABASE!$I$8,"UNYIL",IF(F2565&lt;=DATABASE!$J$8,"KECIL",IF(F2565&lt;DATABASE!$K$8,"TANGGUNG",IF(F2565&gt;=DATABASE!$K$8,"BESAR","")))))</f>
        <v/>
      </c>
      <c r="H2565" s="16" t="str">
        <f>IF('DATA ACCURATE'!J2568&lt;&gt;"",'DATA ACCURATE'!J2568,"")</f>
        <v/>
      </c>
      <c r="I2565" s="35" t="str">
        <f>IF(B2565&lt;&gt;"",IFERROR(VLOOKUP(B2565,'DATA TIMBANGAN'!G:M,7,FALSE),VLOOKUP(B2565,'DATA TIMBANGAN'!G:M,7)),"")</f>
        <v/>
      </c>
      <c r="J2565" s="25" t="str">
        <f>IF(H2565&lt;&gt;"",IFERROR(INDEX(DATABASE!$Z$19:$Z$38,MATCH(DATEVALUE(H2565),DATABASE!$AA$19:$AA$38,0)),INDEX(DATABASE!$Z$12:$Z$18,MATCH(WEEKDAY(H2565,2),DATABASE!$AA$12:$AA$18,0))),"")</f>
        <v/>
      </c>
      <c r="K2565" s="25" t="str">
        <f>IF('DATA ACCURATE'!V2568&lt;&gt;"",'DATA ACCURATE'!V2568,"")</f>
        <v/>
      </c>
      <c r="L2565" s="80" t="str">
        <f>IF($H2565="","",IF(OR($J2565="LIBUR",AND($L2564="LIBUR",$O2564=$O2565)),"LIBUR",IF(AND(OR($L2564="LUAR JAM KERJA 1",$L2564="LUAR JAM KERJA 2"),OR(OR(AND($H2564=$H2565,AND(OR($I2565&gt;DATABASE!$J$3,$I2565&lt;DATABASE!$J$6),((DATEVALUE($H2565)+$I2565)-(DATEVALUE($H2564)+$I2564))&lt;DATABASE!$J$6)),AND($H2564=$H2565,$O2564=$O2565,OR($I2565&gt;DATABASE!$J$6,$I2565&lt;DATABASE!$J$3))),AND(($H2565-$H2564)=1,OR($I2565&lt;DATABASE!$I$6,((DATEVALUE($H2565)+$I2565)-(DATEVALUE($H2564)+$I2564))&lt;DATABASE!$J$6))),$A2565=$A2564),"LUAR JAM KERJA 2",IF(AND(OR(WEEKDAY($H2565,2)=1,WEEKDAY($H2565,2)=2,WEEKDAY($H2565,2)=3,WEEKDAY($H2565,2)=4,WEEKDAY($H2565,2)=5),$I2565&lt;=DATABASE!$J$3,$I2565&gt;=DATABASE!$I$3),"JAM KERJA",IF(AND(WEEKDAY($H2565,2)=6,$I2565&lt;=DATABASE!$J$4,$I2565&gt;=DATABASE!$I$4),"JAM KERJA","LUAR JAM KERJA 1")))))</f>
        <v/>
      </c>
      <c r="M2565" s="36" t="str">
        <f>IF('DATA ACCURATE'!T2568&lt;&gt;"",IF('DATA ACCURATE'!T2568&gt;100,'DATA ACCURATE'!T2568/10,'DATA ACCURATE'!T2568),"")</f>
        <v/>
      </c>
      <c r="N2565" s="38" t="str">
        <f>IF(M2565="","",IF(M2565&lt;=DATABASE!$I$9,"LOKAL",IF(M2565&lt;DATABASE!$J$9,"LUAR KOTA 1",IF($M2565&gt;=DATABASE!$J$9,"LUAR KOTA 2",""))))</f>
        <v/>
      </c>
      <c r="O2565" s="38" t="str">
        <f>IF('DATA ACCURATE'!L2568&lt;&gt;"",'DATA ACCURATE'!L2568,"")</f>
        <v/>
      </c>
      <c r="P2565" s="38"/>
      <c r="Q2565" s="38">
        <f t="shared" si="280"/>
        <v>0</v>
      </c>
      <c r="R2565" s="38">
        <f t="shared" si="280"/>
        <v>0</v>
      </c>
      <c r="S2565" s="38">
        <f t="shared" si="280"/>
        <v>0</v>
      </c>
      <c r="T2565" s="38">
        <f t="shared" si="280"/>
        <v>0</v>
      </c>
      <c r="U2565" s="38">
        <f t="shared" si="281"/>
        <v>0</v>
      </c>
      <c r="V2565" s="38">
        <f t="shared" si="281"/>
        <v>0</v>
      </c>
      <c r="W2565" s="38">
        <f t="shared" si="281"/>
        <v>0</v>
      </c>
      <c r="X2565" s="38">
        <f t="shared" si="282"/>
        <v>0</v>
      </c>
      <c r="Y2565" s="38">
        <f t="shared" si="282"/>
        <v>0</v>
      </c>
      <c r="Z2565" s="38">
        <f t="shared" si="282"/>
        <v>0</v>
      </c>
      <c r="AA2565" s="38">
        <f t="shared" si="282"/>
        <v>0</v>
      </c>
      <c r="AB2565" s="38">
        <f t="shared" si="283"/>
        <v>0</v>
      </c>
      <c r="AC2565" s="38">
        <f t="shared" si="284"/>
        <v>0</v>
      </c>
      <c r="AD2565" s="38" t="str">
        <f t="shared" si="285"/>
        <v>000000000000</v>
      </c>
      <c r="AE2565" s="38"/>
      <c r="AF2565" s="38"/>
      <c r="AG2565" s="38"/>
      <c r="AH2565" s="38"/>
      <c r="AI2565" s="38"/>
      <c r="AJ2565" s="38"/>
      <c r="AK2565" s="38"/>
      <c r="AL2565" s="38"/>
      <c r="AM2565" s="38"/>
      <c r="AN2565" s="38"/>
      <c r="AO2565" s="38"/>
      <c r="AP2565" s="38"/>
      <c r="AQ2565" s="38"/>
      <c r="AR2565" s="38"/>
    </row>
    <row r="2566" spans="1:44">
      <c r="A2566" s="36" t="str">
        <f>IF('DATA ACCURATE'!A2569&lt;&gt;"",'DATA ACCURATE'!A2569,"")</f>
        <v/>
      </c>
      <c r="B2566" s="36" t="str">
        <f>IF('DATA ACCURATE'!D2569&lt;&gt;"",'DATA ACCURATE'!D2569,"")</f>
        <v/>
      </c>
      <c r="C2566" s="38" t="str">
        <f>IF($AD2566="000000000000","",INDEX(DATABASE!$W$12:$W$71,MATCH($AD2566,DATABASE!$V$12:$V$71,0)))</f>
        <v/>
      </c>
      <c r="D2566" s="38" t="str">
        <f>IF(C2566="","",IF(E2566="",INDEX(DATABASE!$AF$13:$AF$62,MATCH($C2566,DATABASE!$AC$13:$AC$62,0)),IF(E2566="2x D11",INDEX(DATABASE!$AF$13:$AF$62,MATCH($C2566,DATABASE!$AC$13:$AC$62,0))+2*DATABASE!$AF$62,IF(E2566="3x D11",INDEX(DATABASE!$AF$13:$AF$62,MATCH($C2566,DATABASE!$AC$13:$AC$62,0))+3*DATABASE!$AF$62,""))))</f>
        <v/>
      </c>
      <c r="E2566" s="38" t="str">
        <f>IF(AND($K2566="Y",$G2566&lt;&gt;"UNYIL",$F2566&lt;DATABASE!$O$8),"2x D11",IF(AND($K2566="Y",$G2566&lt;&gt;"UNYIL",$F2566&gt;=DATABASE!$O$8),"3x D11",""))</f>
        <v/>
      </c>
      <c r="F2566" s="36" t="str">
        <f>IF('DATA ACCURATE'!N2569&lt;&gt;"",'DATA ACCURATE'!N2569,"")</f>
        <v/>
      </c>
      <c r="G2566" s="38" t="str">
        <f>IF(F2566="","",IF(F2566&lt;=DATABASE!$I$8,"UNYIL",IF(F2566&lt;=DATABASE!$J$8,"KECIL",IF(F2566&lt;DATABASE!$K$8,"TANGGUNG",IF(F2566&gt;=DATABASE!$K$8,"BESAR","")))))</f>
        <v/>
      </c>
      <c r="H2566" s="16" t="str">
        <f>IF('DATA ACCURATE'!J2569&lt;&gt;"",'DATA ACCURATE'!J2569,"")</f>
        <v/>
      </c>
      <c r="I2566" s="35" t="str">
        <f>IF(B2566&lt;&gt;"",IFERROR(VLOOKUP(B2566,'DATA TIMBANGAN'!G:M,7,FALSE),VLOOKUP(B2566,'DATA TIMBANGAN'!G:M,7)),"")</f>
        <v/>
      </c>
      <c r="J2566" s="25" t="str">
        <f>IF(H2566&lt;&gt;"",IFERROR(INDEX(DATABASE!$Z$19:$Z$38,MATCH(DATEVALUE(H2566),DATABASE!$AA$19:$AA$38,0)),INDEX(DATABASE!$Z$12:$Z$18,MATCH(WEEKDAY(H2566,2),DATABASE!$AA$12:$AA$18,0))),"")</f>
        <v/>
      </c>
      <c r="K2566" s="25" t="str">
        <f>IF('DATA ACCURATE'!V2569&lt;&gt;"",'DATA ACCURATE'!V2569,"")</f>
        <v/>
      </c>
      <c r="L2566" s="80" t="str">
        <f>IF($H2566="","",IF(OR($J2566="LIBUR",AND($L2565="LIBUR",$O2565=$O2566)),"LIBUR",IF(AND(OR($L2565="LUAR JAM KERJA 1",$L2565="LUAR JAM KERJA 2"),OR(OR(AND($H2565=$H2566,AND(OR($I2566&gt;DATABASE!$J$3,$I2566&lt;DATABASE!$J$6),((DATEVALUE($H2566)+$I2566)-(DATEVALUE($H2565)+$I2565))&lt;DATABASE!$J$6)),AND($H2565=$H2566,$O2565=$O2566,OR($I2566&gt;DATABASE!$J$6,$I2566&lt;DATABASE!$J$3))),AND(($H2566-$H2565)=1,OR($I2566&lt;DATABASE!$I$6,((DATEVALUE($H2566)+$I2566)-(DATEVALUE($H2565)+$I2565))&lt;DATABASE!$J$6))),$A2566=$A2565),"LUAR JAM KERJA 2",IF(AND(OR(WEEKDAY($H2566,2)=1,WEEKDAY($H2566,2)=2,WEEKDAY($H2566,2)=3,WEEKDAY($H2566,2)=4,WEEKDAY($H2566,2)=5),$I2566&lt;=DATABASE!$J$3,$I2566&gt;=DATABASE!$I$3),"JAM KERJA",IF(AND(WEEKDAY($H2566,2)=6,$I2566&lt;=DATABASE!$J$4,$I2566&gt;=DATABASE!$I$4),"JAM KERJA","LUAR JAM KERJA 1")))))</f>
        <v/>
      </c>
      <c r="M2566" s="36" t="str">
        <f>IF('DATA ACCURATE'!T2569&lt;&gt;"",IF('DATA ACCURATE'!T2569&gt;100,'DATA ACCURATE'!T2569/10,'DATA ACCURATE'!T2569),"")</f>
        <v/>
      </c>
      <c r="N2566" s="38" t="str">
        <f>IF(M2566="","",IF(M2566&lt;=DATABASE!$I$9,"LOKAL",IF(M2566&lt;DATABASE!$J$9,"LUAR KOTA 1",IF($M2566&gt;=DATABASE!$J$9,"LUAR KOTA 2",""))))</f>
        <v/>
      </c>
      <c r="O2566" s="38" t="str">
        <f>IF('DATA ACCURATE'!L2569&lt;&gt;"",'DATA ACCURATE'!L2569,"")</f>
        <v/>
      </c>
      <c r="P2566" s="38"/>
      <c r="Q2566" s="38">
        <f t="shared" si="280"/>
        <v>0</v>
      </c>
      <c r="R2566" s="38">
        <f t="shared" si="280"/>
        <v>0</v>
      </c>
      <c r="S2566" s="38">
        <f t="shared" si="280"/>
        <v>0</v>
      </c>
      <c r="T2566" s="38">
        <f t="shared" si="280"/>
        <v>0</v>
      </c>
      <c r="U2566" s="38">
        <f t="shared" si="281"/>
        <v>0</v>
      </c>
      <c r="V2566" s="38">
        <f t="shared" si="281"/>
        <v>0</v>
      </c>
      <c r="W2566" s="38">
        <f t="shared" si="281"/>
        <v>0</v>
      </c>
      <c r="X2566" s="38">
        <f t="shared" si="282"/>
        <v>0</v>
      </c>
      <c r="Y2566" s="38">
        <f t="shared" si="282"/>
        <v>0</v>
      </c>
      <c r="Z2566" s="38">
        <f t="shared" si="282"/>
        <v>0</v>
      </c>
      <c r="AA2566" s="38">
        <f t="shared" si="282"/>
        <v>0</v>
      </c>
      <c r="AB2566" s="38">
        <f t="shared" si="283"/>
        <v>0</v>
      </c>
      <c r="AC2566" s="38">
        <f t="shared" si="284"/>
        <v>0</v>
      </c>
      <c r="AD2566" s="38" t="str">
        <f t="shared" si="285"/>
        <v>000000000000</v>
      </c>
      <c r="AE2566" s="38"/>
      <c r="AF2566" s="38"/>
      <c r="AG2566" s="38"/>
      <c r="AH2566" s="38"/>
      <c r="AI2566" s="38"/>
      <c r="AJ2566" s="38"/>
      <c r="AK2566" s="38"/>
      <c r="AL2566" s="38"/>
      <c r="AM2566" s="38"/>
      <c r="AN2566" s="38"/>
      <c r="AO2566" s="38"/>
      <c r="AP2566" s="38"/>
      <c r="AQ2566" s="38"/>
      <c r="AR2566" s="38"/>
    </row>
    <row r="2567" spans="1:44">
      <c r="A2567" s="36" t="str">
        <f>IF('DATA ACCURATE'!A2570&lt;&gt;"",'DATA ACCURATE'!A2570,"")</f>
        <v/>
      </c>
      <c r="B2567" s="36" t="str">
        <f>IF('DATA ACCURATE'!D2570&lt;&gt;"",'DATA ACCURATE'!D2570,"")</f>
        <v/>
      </c>
      <c r="C2567" s="38" t="str">
        <f>IF($AD2567="000000000000","",INDEX(DATABASE!$W$12:$W$71,MATCH($AD2567,DATABASE!$V$12:$V$71,0)))</f>
        <v/>
      </c>
      <c r="D2567" s="38" t="str">
        <f>IF(C2567="","",IF(E2567="",INDEX(DATABASE!$AF$13:$AF$62,MATCH($C2567,DATABASE!$AC$13:$AC$62,0)),IF(E2567="2x D11",INDEX(DATABASE!$AF$13:$AF$62,MATCH($C2567,DATABASE!$AC$13:$AC$62,0))+2*DATABASE!$AF$62,IF(E2567="3x D11",INDEX(DATABASE!$AF$13:$AF$62,MATCH($C2567,DATABASE!$AC$13:$AC$62,0))+3*DATABASE!$AF$62,""))))</f>
        <v/>
      </c>
      <c r="E2567" s="38" t="str">
        <f>IF(AND($K2567="Y",$G2567&lt;&gt;"UNYIL",$F2567&lt;DATABASE!$O$8),"2x D11",IF(AND($K2567="Y",$G2567&lt;&gt;"UNYIL",$F2567&gt;=DATABASE!$O$8),"3x D11",""))</f>
        <v/>
      </c>
      <c r="F2567" s="36" t="str">
        <f>IF('DATA ACCURATE'!N2570&lt;&gt;"",'DATA ACCURATE'!N2570,"")</f>
        <v/>
      </c>
      <c r="G2567" s="38" t="str">
        <f>IF(F2567="","",IF(F2567&lt;=DATABASE!$I$8,"UNYIL",IF(F2567&lt;=DATABASE!$J$8,"KECIL",IF(F2567&lt;DATABASE!$K$8,"TANGGUNG",IF(F2567&gt;=DATABASE!$K$8,"BESAR","")))))</f>
        <v/>
      </c>
      <c r="H2567" s="16" t="str">
        <f>IF('DATA ACCURATE'!J2570&lt;&gt;"",'DATA ACCURATE'!J2570,"")</f>
        <v/>
      </c>
      <c r="I2567" s="35" t="str">
        <f>IF(B2567&lt;&gt;"",IFERROR(VLOOKUP(B2567,'DATA TIMBANGAN'!G:M,7,FALSE),VLOOKUP(B2567,'DATA TIMBANGAN'!G:M,7)),"")</f>
        <v/>
      </c>
      <c r="J2567" s="25" t="str">
        <f>IF(H2567&lt;&gt;"",IFERROR(INDEX(DATABASE!$Z$19:$Z$38,MATCH(DATEVALUE(H2567),DATABASE!$AA$19:$AA$38,0)),INDEX(DATABASE!$Z$12:$Z$18,MATCH(WEEKDAY(H2567,2),DATABASE!$AA$12:$AA$18,0))),"")</f>
        <v/>
      </c>
      <c r="K2567" s="25" t="str">
        <f>IF('DATA ACCURATE'!V2570&lt;&gt;"",'DATA ACCURATE'!V2570,"")</f>
        <v/>
      </c>
      <c r="L2567" s="80" t="str">
        <f>IF($H2567="","",IF(OR($J2567="LIBUR",AND($L2566="LIBUR",$O2566=$O2567)),"LIBUR",IF(AND(OR($L2566="LUAR JAM KERJA 1",$L2566="LUAR JAM KERJA 2"),OR(OR(AND($H2566=$H2567,AND(OR($I2567&gt;DATABASE!$J$3,$I2567&lt;DATABASE!$J$6),((DATEVALUE($H2567)+$I2567)-(DATEVALUE($H2566)+$I2566))&lt;DATABASE!$J$6)),AND($H2566=$H2567,$O2566=$O2567,OR($I2567&gt;DATABASE!$J$6,$I2567&lt;DATABASE!$J$3))),AND(($H2567-$H2566)=1,OR($I2567&lt;DATABASE!$I$6,((DATEVALUE($H2567)+$I2567)-(DATEVALUE($H2566)+$I2566))&lt;DATABASE!$J$6))),$A2567=$A2566),"LUAR JAM KERJA 2",IF(AND(OR(WEEKDAY($H2567,2)=1,WEEKDAY($H2567,2)=2,WEEKDAY($H2567,2)=3,WEEKDAY($H2567,2)=4,WEEKDAY($H2567,2)=5),$I2567&lt;=DATABASE!$J$3,$I2567&gt;=DATABASE!$I$3),"JAM KERJA",IF(AND(WEEKDAY($H2567,2)=6,$I2567&lt;=DATABASE!$J$4,$I2567&gt;=DATABASE!$I$4),"JAM KERJA","LUAR JAM KERJA 1")))))</f>
        <v/>
      </c>
      <c r="M2567" s="36" t="str">
        <f>IF('DATA ACCURATE'!T2570&lt;&gt;"",IF('DATA ACCURATE'!T2570&gt;100,'DATA ACCURATE'!T2570/10,'DATA ACCURATE'!T2570),"")</f>
        <v/>
      </c>
      <c r="N2567" s="38" t="str">
        <f>IF(M2567="","",IF(M2567&lt;=DATABASE!$I$9,"LOKAL",IF(M2567&lt;DATABASE!$J$9,"LUAR KOTA 1",IF($M2567&gt;=DATABASE!$J$9,"LUAR KOTA 2",""))))</f>
        <v/>
      </c>
      <c r="O2567" s="38" t="str">
        <f>IF('DATA ACCURATE'!L2570&lt;&gt;"",'DATA ACCURATE'!L2570,"")</f>
        <v/>
      </c>
      <c r="P2567" s="38"/>
      <c r="Q2567" s="38">
        <f t="shared" si="280"/>
        <v>0</v>
      </c>
      <c r="R2567" s="38">
        <f t="shared" si="280"/>
        <v>0</v>
      </c>
      <c r="S2567" s="38">
        <f t="shared" si="280"/>
        <v>0</v>
      </c>
      <c r="T2567" s="38">
        <f t="shared" si="280"/>
        <v>0</v>
      </c>
      <c r="U2567" s="38">
        <f t="shared" si="281"/>
        <v>0</v>
      </c>
      <c r="V2567" s="38">
        <f t="shared" si="281"/>
        <v>0</v>
      </c>
      <c r="W2567" s="38">
        <f t="shared" si="281"/>
        <v>0</v>
      </c>
      <c r="X2567" s="38">
        <f t="shared" si="282"/>
        <v>0</v>
      </c>
      <c r="Y2567" s="38">
        <f t="shared" si="282"/>
        <v>0</v>
      </c>
      <c r="Z2567" s="38">
        <f t="shared" si="282"/>
        <v>0</v>
      </c>
      <c r="AA2567" s="38">
        <f t="shared" si="282"/>
        <v>0</v>
      </c>
      <c r="AB2567" s="38">
        <f t="shared" si="283"/>
        <v>0</v>
      </c>
      <c r="AC2567" s="38">
        <f t="shared" si="284"/>
        <v>0</v>
      </c>
      <c r="AD2567" s="38" t="str">
        <f t="shared" si="285"/>
        <v>000000000000</v>
      </c>
      <c r="AE2567" s="38"/>
      <c r="AF2567" s="38"/>
      <c r="AG2567" s="38"/>
      <c r="AH2567" s="38"/>
      <c r="AI2567" s="38"/>
      <c r="AJ2567" s="38"/>
      <c r="AK2567" s="38"/>
      <c r="AL2567" s="38"/>
      <c r="AM2567" s="38"/>
      <c r="AN2567" s="38"/>
      <c r="AO2567" s="38"/>
      <c r="AP2567" s="38"/>
      <c r="AQ2567" s="38"/>
      <c r="AR2567" s="38"/>
    </row>
    <row r="2568" spans="1:44">
      <c r="A2568" s="36" t="str">
        <f>IF('DATA ACCURATE'!A2571&lt;&gt;"",'DATA ACCURATE'!A2571,"")</f>
        <v/>
      </c>
      <c r="B2568" s="36" t="str">
        <f>IF('DATA ACCURATE'!D2571&lt;&gt;"",'DATA ACCURATE'!D2571,"")</f>
        <v/>
      </c>
      <c r="C2568" s="38" t="str">
        <f>IF($AD2568="000000000000","",INDEX(DATABASE!$W$12:$W$71,MATCH($AD2568,DATABASE!$V$12:$V$71,0)))</f>
        <v/>
      </c>
      <c r="D2568" s="38" t="str">
        <f>IF(C2568="","",IF(E2568="",INDEX(DATABASE!$AF$13:$AF$62,MATCH($C2568,DATABASE!$AC$13:$AC$62,0)),IF(E2568="2x D11",INDEX(DATABASE!$AF$13:$AF$62,MATCH($C2568,DATABASE!$AC$13:$AC$62,0))+2*DATABASE!$AF$62,IF(E2568="3x D11",INDEX(DATABASE!$AF$13:$AF$62,MATCH($C2568,DATABASE!$AC$13:$AC$62,0))+3*DATABASE!$AF$62,""))))</f>
        <v/>
      </c>
      <c r="E2568" s="38" t="str">
        <f>IF(AND($K2568="Y",$G2568&lt;&gt;"UNYIL",$F2568&lt;DATABASE!$O$8),"2x D11",IF(AND($K2568="Y",$G2568&lt;&gt;"UNYIL",$F2568&gt;=DATABASE!$O$8),"3x D11",""))</f>
        <v/>
      </c>
      <c r="F2568" s="36" t="str">
        <f>IF('DATA ACCURATE'!N2571&lt;&gt;"",'DATA ACCURATE'!N2571,"")</f>
        <v/>
      </c>
      <c r="G2568" s="38" t="str">
        <f>IF(F2568="","",IF(F2568&lt;=DATABASE!$I$8,"UNYIL",IF(F2568&lt;=DATABASE!$J$8,"KECIL",IF(F2568&lt;DATABASE!$K$8,"TANGGUNG",IF(F2568&gt;=DATABASE!$K$8,"BESAR","")))))</f>
        <v/>
      </c>
      <c r="H2568" s="16" t="str">
        <f>IF('DATA ACCURATE'!J2571&lt;&gt;"",'DATA ACCURATE'!J2571,"")</f>
        <v/>
      </c>
      <c r="I2568" s="35" t="str">
        <f>IF(B2568&lt;&gt;"",IFERROR(VLOOKUP(B2568,'DATA TIMBANGAN'!G:M,7,FALSE),VLOOKUP(B2568,'DATA TIMBANGAN'!G:M,7)),"")</f>
        <v/>
      </c>
      <c r="J2568" s="25" t="str">
        <f>IF(H2568&lt;&gt;"",IFERROR(INDEX(DATABASE!$Z$19:$Z$38,MATCH(DATEVALUE(H2568),DATABASE!$AA$19:$AA$38,0)),INDEX(DATABASE!$Z$12:$Z$18,MATCH(WEEKDAY(H2568,2),DATABASE!$AA$12:$AA$18,0))),"")</f>
        <v/>
      </c>
      <c r="K2568" s="25" t="str">
        <f>IF('DATA ACCURATE'!V2571&lt;&gt;"",'DATA ACCURATE'!V2571,"")</f>
        <v/>
      </c>
      <c r="L2568" s="80" t="str">
        <f>IF($H2568="","",IF(OR($J2568="LIBUR",AND($L2567="LIBUR",$O2567=$O2568)),"LIBUR",IF(AND(OR($L2567="LUAR JAM KERJA 1",$L2567="LUAR JAM KERJA 2"),OR(OR(AND($H2567=$H2568,AND(OR($I2568&gt;DATABASE!$J$3,$I2568&lt;DATABASE!$J$6),((DATEVALUE($H2568)+$I2568)-(DATEVALUE($H2567)+$I2567))&lt;DATABASE!$J$6)),AND($H2567=$H2568,$O2567=$O2568,OR($I2568&gt;DATABASE!$J$6,$I2568&lt;DATABASE!$J$3))),AND(($H2568-$H2567)=1,OR($I2568&lt;DATABASE!$I$6,((DATEVALUE($H2568)+$I2568)-(DATEVALUE($H2567)+$I2567))&lt;DATABASE!$J$6))),$A2568=$A2567),"LUAR JAM KERJA 2",IF(AND(OR(WEEKDAY($H2568,2)=1,WEEKDAY($H2568,2)=2,WEEKDAY($H2568,2)=3,WEEKDAY($H2568,2)=4,WEEKDAY($H2568,2)=5),$I2568&lt;=DATABASE!$J$3,$I2568&gt;=DATABASE!$I$3),"JAM KERJA",IF(AND(WEEKDAY($H2568,2)=6,$I2568&lt;=DATABASE!$J$4,$I2568&gt;=DATABASE!$I$4),"JAM KERJA","LUAR JAM KERJA 1")))))</f>
        <v/>
      </c>
      <c r="M2568" s="36" t="str">
        <f>IF('DATA ACCURATE'!T2571&lt;&gt;"",IF('DATA ACCURATE'!T2571&gt;100,'DATA ACCURATE'!T2571/10,'DATA ACCURATE'!T2571),"")</f>
        <v/>
      </c>
      <c r="N2568" s="38" t="str">
        <f>IF(M2568="","",IF(M2568&lt;=DATABASE!$I$9,"LOKAL",IF(M2568&lt;DATABASE!$J$9,"LUAR KOTA 1",IF($M2568&gt;=DATABASE!$J$9,"LUAR KOTA 2",""))))</f>
        <v/>
      </c>
      <c r="O2568" s="38" t="str">
        <f>IF('DATA ACCURATE'!L2571&lt;&gt;"",'DATA ACCURATE'!L2571,"")</f>
        <v/>
      </c>
      <c r="P2568" s="38"/>
      <c r="Q2568" s="38">
        <f t="shared" si="280"/>
        <v>0</v>
      </c>
      <c r="R2568" s="38">
        <f t="shared" si="280"/>
        <v>0</v>
      </c>
      <c r="S2568" s="38">
        <f t="shared" si="280"/>
        <v>0</v>
      </c>
      <c r="T2568" s="38">
        <f t="shared" si="280"/>
        <v>0</v>
      </c>
      <c r="U2568" s="38">
        <f t="shared" si="281"/>
        <v>0</v>
      </c>
      <c r="V2568" s="38">
        <f t="shared" si="281"/>
        <v>0</v>
      </c>
      <c r="W2568" s="38">
        <f t="shared" si="281"/>
        <v>0</v>
      </c>
      <c r="X2568" s="38">
        <f t="shared" si="282"/>
        <v>0</v>
      </c>
      <c r="Y2568" s="38">
        <f t="shared" si="282"/>
        <v>0</v>
      </c>
      <c r="Z2568" s="38">
        <f t="shared" si="282"/>
        <v>0</v>
      </c>
      <c r="AA2568" s="38">
        <f t="shared" si="282"/>
        <v>0</v>
      </c>
      <c r="AB2568" s="38">
        <f t="shared" si="283"/>
        <v>0</v>
      </c>
      <c r="AC2568" s="38">
        <f t="shared" si="284"/>
        <v>0</v>
      </c>
      <c r="AD2568" s="38" t="str">
        <f t="shared" si="285"/>
        <v>000000000000</v>
      </c>
      <c r="AE2568" s="38"/>
      <c r="AF2568" s="38"/>
      <c r="AG2568" s="38"/>
      <c r="AH2568" s="38"/>
      <c r="AI2568" s="38"/>
      <c r="AJ2568" s="38"/>
      <c r="AK2568" s="38"/>
      <c r="AL2568" s="38"/>
      <c r="AM2568" s="38"/>
      <c r="AN2568" s="38"/>
      <c r="AO2568" s="38"/>
      <c r="AP2568" s="38"/>
      <c r="AQ2568" s="38"/>
      <c r="AR2568" s="38"/>
    </row>
    <row r="2569" spans="1:44">
      <c r="A2569" s="36" t="str">
        <f>IF('DATA ACCURATE'!A2572&lt;&gt;"",'DATA ACCURATE'!A2572,"")</f>
        <v/>
      </c>
      <c r="B2569" s="36" t="str">
        <f>IF('DATA ACCURATE'!D2572&lt;&gt;"",'DATA ACCURATE'!D2572,"")</f>
        <v/>
      </c>
      <c r="C2569" s="38" t="str">
        <f>IF($AD2569="000000000000","",INDEX(DATABASE!$W$12:$W$71,MATCH($AD2569,DATABASE!$V$12:$V$71,0)))</f>
        <v/>
      </c>
      <c r="D2569" s="38" t="str">
        <f>IF(C2569="","",IF(E2569="",INDEX(DATABASE!$AF$13:$AF$62,MATCH($C2569,DATABASE!$AC$13:$AC$62,0)),IF(E2569="2x D11",INDEX(DATABASE!$AF$13:$AF$62,MATCH($C2569,DATABASE!$AC$13:$AC$62,0))+2*DATABASE!$AF$62,IF(E2569="3x D11",INDEX(DATABASE!$AF$13:$AF$62,MATCH($C2569,DATABASE!$AC$13:$AC$62,0))+3*DATABASE!$AF$62,""))))</f>
        <v/>
      </c>
      <c r="E2569" s="38" t="str">
        <f>IF(AND($K2569="Y",$G2569&lt;&gt;"UNYIL",$F2569&lt;DATABASE!$O$8),"2x D11",IF(AND($K2569="Y",$G2569&lt;&gt;"UNYIL",$F2569&gt;=DATABASE!$O$8),"3x D11",""))</f>
        <v/>
      </c>
      <c r="F2569" s="36" t="str">
        <f>IF('DATA ACCURATE'!N2572&lt;&gt;"",'DATA ACCURATE'!N2572,"")</f>
        <v/>
      </c>
      <c r="G2569" s="38" t="str">
        <f>IF(F2569="","",IF(F2569&lt;=DATABASE!$I$8,"UNYIL",IF(F2569&lt;=DATABASE!$J$8,"KECIL",IF(F2569&lt;DATABASE!$K$8,"TANGGUNG",IF(F2569&gt;=DATABASE!$K$8,"BESAR","")))))</f>
        <v/>
      </c>
      <c r="H2569" s="16" t="str">
        <f>IF('DATA ACCURATE'!J2572&lt;&gt;"",'DATA ACCURATE'!J2572,"")</f>
        <v/>
      </c>
      <c r="I2569" s="35" t="str">
        <f>IF(B2569&lt;&gt;"",IFERROR(VLOOKUP(B2569,'DATA TIMBANGAN'!G:M,7,FALSE),VLOOKUP(B2569,'DATA TIMBANGAN'!G:M,7)),"")</f>
        <v/>
      </c>
      <c r="J2569" s="25" t="str">
        <f>IF(H2569&lt;&gt;"",IFERROR(INDEX(DATABASE!$Z$19:$Z$38,MATCH(DATEVALUE(H2569),DATABASE!$AA$19:$AA$38,0)),INDEX(DATABASE!$Z$12:$Z$18,MATCH(WEEKDAY(H2569,2),DATABASE!$AA$12:$AA$18,0))),"")</f>
        <v/>
      </c>
      <c r="K2569" s="25" t="str">
        <f>IF('DATA ACCURATE'!V2572&lt;&gt;"",'DATA ACCURATE'!V2572,"")</f>
        <v/>
      </c>
      <c r="L2569" s="80" t="str">
        <f>IF($H2569="","",IF(OR($J2569="LIBUR",AND($L2568="LIBUR",$O2568=$O2569)),"LIBUR",IF(AND(OR($L2568="LUAR JAM KERJA 1",$L2568="LUAR JAM KERJA 2"),OR(OR(AND($H2568=$H2569,AND(OR($I2569&gt;DATABASE!$J$3,$I2569&lt;DATABASE!$J$6),((DATEVALUE($H2569)+$I2569)-(DATEVALUE($H2568)+$I2568))&lt;DATABASE!$J$6)),AND($H2568=$H2569,$O2568=$O2569,OR($I2569&gt;DATABASE!$J$6,$I2569&lt;DATABASE!$J$3))),AND(($H2569-$H2568)=1,OR($I2569&lt;DATABASE!$I$6,((DATEVALUE($H2569)+$I2569)-(DATEVALUE($H2568)+$I2568))&lt;DATABASE!$J$6))),$A2569=$A2568),"LUAR JAM KERJA 2",IF(AND(OR(WEEKDAY($H2569,2)=1,WEEKDAY($H2569,2)=2,WEEKDAY($H2569,2)=3,WEEKDAY($H2569,2)=4,WEEKDAY($H2569,2)=5),$I2569&lt;=DATABASE!$J$3,$I2569&gt;=DATABASE!$I$3),"JAM KERJA",IF(AND(WEEKDAY($H2569,2)=6,$I2569&lt;=DATABASE!$J$4,$I2569&gt;=DATABASE!$I$4),"JAM KERJA","LUAR JAM KERJA 1")))))</f>
        <v/>
      </c>
      <c r="M2569" s="36" t="str">
        <f>IF('DATA ACCURATE'!T2572&lt;&gt;"",IF('DATA ACCURATE'!T2572&gt;100,'DATA ACCURATE'!T2572/10,'DATA ACCURATE'!T2572),"")</f>
        <v/>
      </c>
      <c r="N2569" s="38" t="str">
        <f>IF(M2569="","",IF(M2569&lt;=DATABASE!$I$9,"LOKAL",IF(M2569&lt;DATABASE!$J$9,"LUAR KOTA 1",IF($M2569&gt;=DATABASE!$J$9,"LUAR KOTA 2",""))))</f>
        <v/>
      </c>
      <c r="O2569" s="38" t="str">
        <f>IF('DATA ACCURATE'!L2572&lt;&gt;"",'DATA ACCURATE'!L2572,"")</f>
        <v/>
      </c>
      <c r="P2569" s="38"/>
      <c r="Q2569" s="38">
        <f t="shared" si="280"/>
        <v>0</v>
      </c>
      <c r="R2569" s="38">
        <f t="shared" si="280"/>
        <v>0</v>
      </c>
      <c r="S2569" s="38">
        <f t="shared" si="280"/>
        <v>0</v>
      </c>
      <c r="T2569" s="38">
        <f t="shared" si="280"/>
        <v>0</v>
      </c>
      <c r="U2569" s="38">
        <f t="shared" si="281"/>
        <v>0</v>
      </c>
      <c r="V2569" s="38">
        <f t="shared" si="281"/>
        <v>0</v>
      </c>
      <c r="W2569" s="38">
        <f t="shared" si="281"/>
        <v>0</v>
      </c>
      <c r="X2569" s="38">
        <f t="shared" si="282"/>
        <v>0</v>
      </c>
      <c r="Y2569" s="38">
        <f t="shared" si="282"/>
        <v>0</v>
      </c>
      <c r="Z2569" s="38">
        <f t="shared" si="282"/>
        <v>0</v>
      </c>
      <c r="AA2569" s="38">
        <f t="shared" si="282"/>
        <v>0</v>
      </c>
      <c r="AB2569" s="38">
        <f t="shared" si="283"/>
        <v>0</v>
      </c>
      <c r="AC2569" s="38">
        <f t="shared" si="284"/>
        <v>0</v>
      </c>
      <c r="AD2569" s="38" t="str">
        <f t="shared" si="285"/>
        <v>000000000000</v>
      </c>
      <c r="AE2569" s="38"/>
      <c r="AF2569" s="38"/>
      <c r="AG2569" s="38"/>
      <c r="AH2569" s="38"/>
      <c r="AI2569" s="38"/>
      <c r="AJ2569" s="38"/>
      <c r="AK2569" s="38"/>
      <c r="AL2569" s="38"/>
      <c r="AM2569" s="38"/>
      <c r="AN2569" s="38"/>
      <c r="AO2569" s="38"/>
      <c r="AP2569" s="38"/>
      <c r="AQ2569" s="38"/>
      <c r="AR2569" s="38"/>
    </row>
    <row r="2570" spans="1:44">
      <c r="A2570" s="36" t="str">
        <f>IF('DATA ACCURATE'!A2573&lt;&gt;"",'DATA ACCURATE'!A2573,"")</f>
        <v/>
      </c>
      <c r="B2570" s="36" t="str">
        <f>IF('DATA ACCURATE'!D2573&lt;&gt;"",'DATA ACCURATE'!D2573,"")</f>
        <v/>
      </c>
      <c r="C2570" s="38" t="str">
        <f>IF($AD2570="000000000000","",INDEX(DATABASE!$W$12:$W$71,MATCH($AD2570,DATABASE!$V$12:$V$71,0)))</f>
        <v/>
      </c>
      <c r="D2570" s="38" t="str">
        <f>IF(C2570="","",IF(E2570="",INDEX(DATABASE!$AF$13:$AF$62,MATCH($C2570,DATABASE!$AC$13:$AC$62,0)),IF(E2570="2x D11",INDEX(DATABASE!$AF$13:$AF$62,MATCH($C2570,DATABASE!$AC$13:$AC$62,0))+2*DATABASE!$AF$62,IF(E2570="3x D11",INDEX(DATABASE!$AF$13:$AF$62,MATCH($C2570,DATABASE!$AC$13:$AC$62,0))+3*DATABASE!$AF$62,""))))</f>
        <v/>
      </c>
      <c r="E2570" s="38" t="str">
        <f>IF(AND($K2570="Y",$G2570&lt;&gt;"UNYIL",$F2570&lt;DATABASE!$O$8),"2x D11",IF(AND($K2570="Y",$G2570&lt;&gt;"UNYIL",$F2570&gt;=DATABASE!$O$8),"3x D11",""))</f>
        <v/>
      </c>
      <c r="F2570" s="36" t="str">
        <f>IF('DATA ACCURATE'!N2573&lt;&gt;"",'DATA ACCURATE'!N2573,"")</f>
        <v/>
      </c>
      <c r="G2570" s="38" t="str">
        <f>IF(F2570="","",IF(F2570&lt;=DATABASE!$I$8,"UNYIL",IF(F2570&lt;=DATABASE!$J$8,"KECIL",IF(F2570&lt;DATABASE!$K$8,"TANGGUNG",IF(F2570&gt;=DATABASE!$K$8,"BESAR","")))))</f>
        <v/>
      </c>
      <c r="H2570" s="16" t="str">
        <f>IF('DATA ACCURATE'!J2573&lt;&gt;"",'DATA ACCURATE'!J2573,"")</f>
        <v/>
      </c>
      <c r="I2570" s="35" t="str">
        <f>IF(B2570&lt;&gt;"",IFERROR(VLOOKUP(B2570,'DATA TIMBANGAN'!G:M,7,FALSE),VLOOKUP(B2570,'DATA TIMBANGAN'!G:M,7)),"")</f>
        <v/>
      </c>
      <c r="J2570" s="25" t="str">
        <f>IF(H2570&lt;&gt;"",IFERROR(INDEX(DATABASE!$Z$19:$Z$38,MATCH(DATEVALUE(H2570),DATABASE!$AA$19:$AA$38,0)),INDEX(DATABASE!$Z$12:$Z$18,MATCH(WEEKDAY(H2570,2),DATABASE!$AA$12:$AA$18,0))),"")</f>
        <v/>
      </c>
      <c r="K2570" s="25" t="str">
        <f>IF('DATA ACCURATE'!V2573&lt;&gt;"",'DATA ACCURATE'!V2573,"")</f>
        <v/>
      </c>
      <c r="L2570" s="80" t="str">
        <f>IF($H2570="","",IF(OR($J2570="LIBUR",AND($L2569="LIBUR",$O2569=$O2570)),"LIBUR",IF(AND(OR($L2569="LUAR JAM KERJA 1",$L2569="LUAR JAM KERJA 2"),OR(OR(AND($H2569=$H2570,AND(OR($I2570&gt;DATABASE!$J$3,$I2570&lt;DATABASE!$J$6),((DATEVALUE($H2570)+$I2570)-(DATEVALUE($H2569)+$I2569))&lt;DATABASE!$J$6)),AND($H2569=$H2570,$O2569=$O2570,OR($I2570&gt;DATABASE!$J$6,$I2570&lt;DATABASE!$J$3))),AND(($H2570-$H2569)=1,OR($I2570&lt;DATABASE!$I$6,((DATEVALUE($H2570)+$I2570)-(DATEVALUE($H2569)+$I2569))&lt;DATABASE!$J$6))),$A2570=$A2569),"LUAR JAM KERJA 2",IF(AND(OR(WEEKDAY($H2570,2)=1,WEEKDAY($H2570,2)=2,WEEKDAY($H2570,2)=3,WEEKDAY($H2570,2)=4,WEEKDAY($H2570,2)=5),$I2570&lt;=DATABASE!$J$3,$I2570&gt;=DATABASE!$I$3),"JAM KERJA",IF(AND(WEEKDAY($H2570,2)=6,$I2570&lt;=DATABASE!$J$4,$I2570&gt;=DATABASE!$I$4),"JAM KERJA","LUAR JAM KERJA 1")))))</f>
        <v/>
      </c>
      <c r="M2570" s="36" t="str">
        <f>IF('DATA ACCURATE'!T2573&lt;&gt;"",IF('DATA ACCURATE'!T2573&gt;100,'DATA ACCURATE'!T2573/10,'DATA ACCURATE'!T2573),"")</f>
        <v/>
      </c>
      <c r="N2570" s="38" t="str">
        <f>IF(M2570="","",IF(M2570&lt;=DATABASE!$I$9,"LOKAL",IF(M2570&lt;DATABASE!$J$9,"LUAR KOTA 1",IF($M2570&gt;=DATABASE!$J$9,"LUAR KOTA 2",""))))</f>
        <v/>
      </c>
      <c r="O2570" s="38" t="str">
        <f>IF('DATA ACCURATE'!L2573&lt;&gt;"",'DATA ACCURATE'!L2573,"")</f>
        <v/>
      </c>
      <c r="P2570" s="38"/>
      <c r="Q2570" s="38">
        <f t="shared" si="280"/>
        <v>0</v>
      </c>
      <c r="R2570" s="38">
        <f t="shared" si="280"/>
        <v>0</v>
      </c>
      <c r="S2570" s="38">
        <f t="shared" si="280"/>
        <v>0</v>
      </c>
      <c r="T2570" s="38">
        <f t="shared" si="280"/>
        <v>0</v>
      </c>
      <c r="U2570" s="38">
        <f t="shared" si="281"/>
        <v>0</v>
      </c>
      <c r="V2570" s="38">
        <f t="shared" si="281"/>
        <v>0</v>
      </c>
      <c r="W2570" s="38">
        <f t="shared" si="281"/>
        <v>0</v>
      </c>
      <c r="X2570" s="38">
        <f t="shared" si="282"/>
        <v>0</v>
      </c>
      <c r="Y2570" s="38">
        <f t="shared" si="282"/>
        <v>0</v>
      </c>
      <c r="Z2570" s="38">
        <f t="shared" si="282"/>
        <v>0</v>
      </c>
      <c r="AA2570" s="38">
        <f t="shared" si="282"/>
        <v>0</v>
      </c>
      <c r="AB2570" s="38">
        <f t="shared" si="283"/>
        <v>0</v>
      </c>
      <c r="AC2570" s="38">
        <f t="shared" si="284"/>
        <v>0</v>
      </c>
      <c r="AD2570" s="38" t="str">
        <f t="shared" si="285"/>
        <v>000000000000</v>
      </c>
      <c r="AE2570" s="38"/>
      <c r="AF2570" s="38"/>
      <c r="AG2570" s="38"/>
      <c r="AH2570" s="38"/>
      <c r="AI2570" s="38"/>
      <c r="AJ2570" s="38"/>
      <c r="AK2570" s="38"/>
      <c r="AL2570" s="38"/>
      <c r="AM2570" s="38"/>
      <c r="AN2570" s="38"/>
      <c r="AO2570" s="38"/>
      <c r="AP2570" s="38"/>
      <c r="AQ2570" s="38"/>
      <c r="AR2570" s="38"/>
    </row>
    <row r="2571" spans="1:44">
      <c r="A2571" s="36" t="str">
        <f>IF('DATA ACCURATE'!A2574&lt;&gt;"",'DATA ACCURATE'!A2574,"")</f>
        <v/>
      </c>
      <c r="B2571" s="36" t="str">
        <f>IF('DATA ACCURATE'!D2574&lt;&gt;"",'DATA ACCURATE'!D2574,"")</f>
        <v/>
      </c>
      <c r="C2571" s="38" t="str">
        <f>IF($AD2571="000000000000","",INDEX(DATABASE!$W$12:$W$71,MATCH($AD2571,DATABASE!$V$12:$V$71,0)))</f>
        <v/>
      </c>
      <c r="D2571" s="38" t="str">
        <f>IF(C2571="","",IF(E2571="",INDEX(DATABASE!$AF$13:$AF$62,MATCH($C2571,DATABASE!$AC$13:$AC$62,0)),IF(E2571="2x D11",INDEX(DATABASE!$AF$13:$AF$62,MATCH($C2571,DATABASE!$AC$13:$AC$62,0))+2*DATABASE!$AF$62,IF(E2571="3x D11",INDEX(DATABASE!$AF$13:$AF$62,MATCH($C2571,DATABASE!$AC$13:$AC$62,0))+3*DATABASE!$AF$62,""))))</f>
        <v/>
      </c>
      <c r="E2571" s="38" t="str">
        <f>IF(AND($K2571="Y",$G2571&lt;&gt;"UNYIL",$F2571&lt;DATABASE!$O$8),"2x D11",IF(AND($K2571="Y",$G2571&lt;&gt;"UNYIL",$F2571&gt;=DATABASE!$O$8),"3x D11",""))</f>
        <v/>
      </c>
      <c r="F2571" s="36" t="str">
        <f>IF('DATA ACCURATE'!N2574&lt;&gt;"",'DATA ACCURATE'!N2574,"")</f>
        <v/>
      </c>
      <c r="G2571" s="38" t="str">
        <f>IF(F2571="","",IF(F2571&lt;=DATABASE!$I$8,"UNYIL",IF(F2571&lt;=DATABASE!$J$8,"KECIL",IF(F2571&lt;DATABASE!$K$8,"TANGGUNG",IF(F2571&gt;=DATABASE!$K$8,"BESAR","")))))</f>
        <v/>
      </c>
      <c r="H2571" s="16" t="str">
        <f>IF('DATA ACCURATE'!J2574&lt;&gt;"",'DATA ACCURATE'!J2574,"")</f>
        <v/>
      </c>
      <c r="I2571" s="35" t="str">
        <f>IF(B2571&lt;&gt;"",IFERROR(VLOOKUP(B2571,'DATA TIMBANGAN'!G:M,7,FALSE),VLOOKUP(B2571,'DATA TIMBANGAN'!G:M,7)),"")</f>
        <v/>
      </c>
      <c r="J2571" s="25" t="str">
        <f>IF(H2571&lt;&gt;"",IFERROR(INDEX(DATABASE!$Z$19:$Z$38,MATCH(DATEVALUE(H2571),DATABASE!$AA$19:$AA$38,0)),INDEX(DATABASE!$Z$12:$Z$18,MATCH(WEEKDAY(H2571,2),DATABASE!$AA$12:$AA$18,0))),"")</f>
        <v/>
      </c>
      <c r="K2571" s="25" t="str">
        <f>IF('DATA ACCURATE'!V2574&lt;&gt;"",'DATA ACCURATE'!V2574,"")</f>
        <v/>
      </c>
      <c r="L2571" s="80" t="str">
        <f>IF($H2571="","",IF(OR($J2571="LIBUR",AND($L2570="LIBUR",$O2570=$O2571)),"LIBUR",IF(AND(OR($L2570="LUAR JAM KERJA 1",$L2570="LUAR JAM KERJA 2"),OR(OR(AND($H2570=$H2571,AND(OR($I2571&gt;DATABASE!$J$3,$I2571&lt;DATABASE!$J$6),((DATEVALUE($H2571)+$I2571)-(DATEVALUE($H2570)+$I2570))&lt;DATABASE!$J$6)),AND($H2570=$H2571,$O2570=$O2571,OR($I2571&gt;DATABASE!$J$6,$I2571&lt;DATABASE!$J$3))),AND(($H2571-$H2570)=1,OR($I2571&lt;DATABASE!$I$6,((DATEVALUE($H2571)+$I2571)-(DATEVALUE($H2570)+$I2570))&lt;DATABASE!$J$6))),$A2571=$A2570),"LUAR JAM KERJA 2",IF(AND(OR(WEEKDAY($H2571,2)=1,WEEKDAY($H2571,2)=2,WEEKDAY($H2571,2)=3,WEEKDAY($H2571,2)=4,WEEKDAY($H2571,2)=5),$I2571&lt;=DATABASE!$J$3,$I2571&gt;=DATABASE!$I$3),"JAM KERJA",IF(AND(WEEKDAY($H2571,2)=6,$I2571&lt;=DATABASE!$J$4,$I2571&gt;=DATABASE!$I$4),"JAM KERJA","LUAR JAM KERJA 1")))))</f>
        <v/>
      </c>
      <c r="M2571" s="36" t="str">
        <f>IF('DATA ACCURATE'!T2574&lt;&gt;"",IF('DATA ACCURATE'!T2574&gt;100,'DATA ACCURATE'!T2574/10,'DATA ACCURATE'!T2574),"")</f>
        <v/>
      </c>
      <c r="N2571" s="38" t="str">
        <f>IF(M2571="","",IF(M2571&lt;=DATABASE!$I$9,"LOKAL",IF(M2571&lt;DATABASE!$J$9,"LUAR KOTA 1",IF($M2571&gt;=DATABASE!$J$9,"LUAR KOTA 2",""))))</f>
        <v/>
      </c>
      <c r="O2571" s="38" t="str">
        <f>IF('DATA ACCURATE'!L2574&lt;&gt;"",'DATA ACCURATE'!L2574,"")</f>
        <v/>
      </c>
      <c r="P2571" s="38"/>
      <c r="Q2571" s="38">
        <f t="shared" si="280"/>
        <v>0</v>
      </c>
      <c r="R2571" s="38">
        <f t="shared" si="280"/>
        <v>0</v>
      </c>
      <c r="S2571" s="38">
        <f t="shared" si="280"/>
        <v>0</v>
      </c>
      <c r="T2571" s="38">
        <f t="shared" si="280"/>
        <v>0</v>
      </c>
      <c r="U2571" s="38">
        <f t="shared" si="281"/>
        <v>0</v>
      </c>
      <c r="V2571" s="38">
        <f t="shared" si="281"/>
        <v>0</v>
      </c>
      <c r="W2571" s="38">
        <f t="shared" si="281"/>
        <v>0</v>
      </c>
      <c r="X2571" s="38">
        <f t="shared" si="282"/>
        <v>0</v>
      </c>
      <c r="Y2571" s="38">
        <f t="shared" si="282"/>
        <v>0</v>
      </c>
      <c r="Z2571" s="38">
        <f t="shared" si="282"/>
        <v>0</v>
      </c>
      <c r="AA2571" s="38">
        <f t="shared" si="282"/>
        <v>0</v>
      </c>
      <c r="AB2571" s="38">
        <f t="shared" si="283"/>
        <v>0</v>
      </c>
      <c r="AC2571" s="38">
        <f t="shared" si="284"/>
        <v>0</v>
      </c>
      <c r="AD2571" s="38" t="str">
        <f t="shared" si="285"/>
        <v>000000000000</v>
      </c>
      <c r="AE2571" s="38"/>
      <c r="AF2571" s="38"/>
      <c r="AG2571" s="38"/>
      <c r="AH2571" s="38"/>
      <c r="AI2571" s="38"/>
      <c r="AJ2571" s="38"/>
      <c r="AK2571" s="38"/>
      <c r="AL2571" s="38"/>
      <c r="AM2571" s="38"/>
      <c r="AN2571" s="38"/>
      <c r="AO2571" s="38"/>
      <c r="AP2571" s="38"/>
      <c r="AQ2571" s="38"/>
      <c r="AR2571" s="38"/>
    </row>
    <row r="2572" spans="1:44">
      <c r="A2572" s="36" t="str">
        <f>IF('DATA ACCURATE'!A2575&lt;&gt;"",'DATA ACCURATE'!A2575,"")</f>
        <v/>
      </c>
      <c r="B2572" s="36" t="str">
        <f>IF('DATA ACCURATE'!D2575&lt;&gt;"",'DATA ACCURATE'!D2575,"")</f>
        <v/>
      </c>
      <c r="C2572" s="38" t="str">
        <f>IF($AD2572="000000000000","",INDEX(DATABASE!$W$12:$W$71,MATCH($AD2572,DATABASE!$V$12:$V$71,0)))</f>
        <v/>
      </c>
      <c r="D2572" s="38" t="str">
        <f>IF(C2572="","",IF(E2572="",INDEX(DATABASE!$AF$13:$AF$62,MATCH($C2572,DATABASE!$AC$13:$AC$62,0)),IF(E2572="2x D11",INDEX(DATABASE!$AF$13:$AF$62,MATCH($C2572,DATABASE!$AC$13:$AC$62,0))+2*DATABASE!$AF$62,IF(E2572="3x D11",INDEX(DATABASE!$AF$13:$AF$62,MATCH($C2572,DATABASE!$AC$13:$AC$62,0))+3*DATABASE!$AF$62,""))))</f>
        <v/>
      </c>
      <c r="E2572" s="38" t="str">
        <f>IF(AND($K2572="Y",$G2572&lt;&gt;"UNYIL",$F2572&lt;DATABASE!$O$8),"2x D11",IF(AND($K2572="Y",$G2572&lt;&gt;"UNYIL",$F2572&gt;=DATABASE!$O$8),"3x D11",""))</f>
        <v/>
      </c>
      <c r="F2572" s="36" t="str">
        <f>IF('DATA ACCURATE'!N2575&lt;&gt;"",'DATA ACCURATE'!N2575,"")</f>
        <v/>
      </c>
      <c r="G2572" s="38" t="str">
        <f>IF(F2572="","",IF(F2572&lt;=DATABASE!$I$8,"UNYIL",IF(F2572&lt;=DATABASE!$J$8,"KECIL",IF(F2572&lt;DATABASE!$K$8,"TANGGUNG",IF(F2572&gt;=DATABASE!$K$8,"BESAR","")))))</f>
        <v/>
      </c>
      <c r="H2572" s="16" t="str">
        <f>IF('DATA ACCURATE'!J2575&lt;&gt;"",'DATA ACCURATE'!J2575,"")</f>
        <v/>
      </c>
      <c r="I2572" s="35" t="str">
        <f>IF(B2572&lt;&gt;"",IFERROR(VLOOKUP(B2572,'DATA TIMBANGAN'!G:M,7,FALSE),VLOOKUP(B2572,'DATA TIMBANGAN'!G:M,7)),"")</f>
        <v/>
      </c>
      <c r="J2572" s="25" t="str">
        <f>IF(H2572&lt;&gt;"",IFERROR(INDEX(DATABASE!$Z$19:$Z$38,MATCH(DATEVALUE(H2572),DATABASE!$AA$19:$AA$38,0)),INDEX(DATABASE!$Z$12:$Z$18,MATCH(WEEKDAY(H2572,2),DATABASE!$AA$12:$AA$18,0))),"")</f>
        <v/>
      </c>
      <c r="K2572" s="25" t="str">
        <f>IF('DATA ACCURATE'!V2575&lt;&gt;"",'DATA ACCURATE'!V2575,"")</f>
        <v/>
      </c>
      <c r="L2572" s="80" t="str">
        <f>IF($H2572="","",IF(OR($J2572="LIBUR",AND($L2571="LIBUR",$O2571=$O2572)),"LIBUR",IF(AND(OR($L2571="LUAR JAM KERJA 1",$L2571="LUAR JAM KERJA 2"),OR(OR(AND($H2571=$H2572,AND(OR($I2572&gt;DATABASE!$J$3,$I2572&lt;DATABASE!$J$6),((DATEVALUE($H2572)+$I2572)-(DATEVALUE($H2571)+$I2571))&lt;DATABASE!$J$6)),AND($H2571=$H2572,$O2571=$O2572,OR($I2572&gt;DATABASE!$J$6,$I2572&lt;DATABASE!$J$3))),AND(($H2572-$H2571)=1,OR($I2572&lt;DATABASE!$I$6,((DATEVALUE($H2572)+$I2572)-(DATEVALUE($H2571)+$I2571))&lt;DATABASE!$J$6))),$A2572=$A2571),"LUAR JAM KERJA 2",IF(AND(OR(WEEKDAY($H2572,2)=1,WEEKDAY($H2572,2)=2,WEEKDAY($H2572,2)=3,WEEKDAY($H2572,2)=4,WEEKDAY($H2572,2)=5),$I2572&lt;=DATABASE!$J$3,$I2572&gt;=DATABASE!$I$3),"JAM KERJA",IF(AND(WEEKDAY($H2572,2)=6,$I2572&lt;=DATABASE!$J$4,$I2572&gt;=DATABASE!$I$4),"JAM KERJA","LUAR JAM KERJA 1")))))</f>
        <v/>
      </c>
      <c r="M2572" s="36" t="str">
        <f>IF('DATA ACCURATE'!T2575&lt;&gt;"",IF('DATA ACCURATE'!T2575&gt;100,'DATA ACCURATE'!T2575/10,'DATA ACCURATE'!T2575),"")</f>
        <v/>
      </c>
      <c r="N2572" s="38" t="str">
        <f>IF(M2572="","",IF(M2572&lt;=DATABASE!$I$9,"LOKAL",IF(M2572&lt;DATABASE!$J$9,"LUAR KOTA 1",IF($M2572&gt;=DATABASE!$J$9,"LUAR KOTA 2",""))))</f>
        <v/>
      </c>
      <c r="O2572" s="38" t="str">
        <f>IF('DATA ACCURATE'!L2575&lt;&gt;"",'DATA ACCURATE'!L2575,"")</f>
        <v/>
      </c>
      <c r="P2572" s="38"/>
      <c r="Q2572" s="38">
        <f t="shared" si="280"/>
        <v>0</v>
      </c>
      <c r="R2572" s="38">
        <f t="shared" si="280"/>
        <v>0</v>
      </c>
      <c r="S2572" s="38">
        <f t="shared" si="280"/>
        <v>0</v>
      </c>
      <c r="T2572" s="38">
        <f t="shared" si="280"/>
        <v>0</v>
      </c>
      <c r="U2572" s="38">
        <f t="shared" si="281"/>
        <v>0</v>
      </c>
      <c r="V2572" s="38">
        <f t="shared" si="281"/>
        <v>0</v>
      </c>
      <c r="W2572" s="38">
        <f t="shared" si="281"/>
        <v>0</v>
      </c>
      <c r="X2572" s="38">
        <f t="shared" si="282"/>
        <v>0</v>
      </c>
      <c r="Y2572" s="38">
        <f t="shared" si="282"/>
        <v>0</v>
      </c>
      <c r="Z2572" s="38">
        <f t="shared" si="282"/>
        <v>0</v>
      </c>
      <c r="AA2572" s="38">
        <f t="shared" si="282"/>
        <v>0</v>
      </c>
      <c r="AB2572" s="38">
        <f t="shared" si="283"/>
        <v>0</v>
      </c>
      <c r="AC2572" s="38">
        <f t="shared" si="284"/>
        <v>0</v>
      </c>
      <c r="AD2572" s="38" t="str">
        <f t="shared" si="285"/>
        <v>000000000000</v>
      </c>
      <c r="AE2572" s="38"/>
      <c r="AF2572" s="38"/>
      <c r="AG2572" s="38"/>
      <c r="AH2572" s="38"/>
      <c r="AI2572" s="38"/>
      <c r="AJ2572" s="38"/>
      <c r="AK2572" s="38"/>
      <c r="AL2572" s="38"/>
      <c r="AM2572" s="38"/>
      <c r="AN2572" s="38"/>
      <c r="AO2572" s="38"/>
      <c r="AP2572" s="38"/>
      <c r="AQ2572" s="38"/>
      <c r="AR2572" s="38"/>
    </row>
    <row r="2573" spans="1:44">
      <c r="A2573" s="36" t="str">
        <f>IF('DATA ACCURATE'!A2576&lt;&gt;"",'DATA ACCURATE'!A2576,"")</f>
        <v/>
      </c>
      <c r="B2573" s="36" t="str">
        <f>IF('DATA ACCURATE'!D2576&lt;&gt;"",'DATA ACCURATE'!D2576,"")</f>
        <v/>
      </c>
      <c r="C2573" s="38" t="str">
        <f>IF($AD2573="000000000000","",INDEX(DATABASE!$W$12:$W$71,MATCH($AD2573,DATABASE!$V$12:$V$71,0)))</f>
        <v/>
      </c>
      <c r="D2573" s="38" t="str">
        <f>IF(C2573="","",IF(E2573="",INDEX(DATABASE!$AF$13:$AF$62,MATCH($C2573,DATABASE!$AC$13:$AC$62,0)),IF(E2573="2x D11",INDEX(DATABASE!$AF$13:$AF$62,MATCH($C2573,DATABASE!$AC$13:$AC$62,0))+2*DATABASE!$AF$62,IF(E2573="3x D11",INDEX(DATABASE!$AF$13:$AF$62,MATCH($C2573,DATABASE!$AC$13:$AC$62,0))+3*DATABASE!$AF$62,""))))</f>
        <v/>
      </c>
      <c r="E2573" s="38" t="str">
        <f>IF(AND($K2573="Y",$G2573&lt;&gt;"UNYIL",$F2573&lt;DATABASE!$O$8),"2x D11",IF(AND($K2573="Y",$G2573&lt;&gt;"UNYIL",$F2573&gt;=DATABASE!$O$8),"3x D11",""))</f>
        <v/>
      </c>
      <c r="F2573" s="36" t="str">
        <f>IF('DATA ACCURATE'!N2576&lt;&gt;"",'DATA ACCURATE'!N2576,"")</f>
        <v/>
      </c>
      <c r="G2573" s="38" t="str">
        <f>IF(F2573="","",IF(F2573&lt;=DATABASE!$I$8,"UNYIL",IF(F2573&lt;=DATABASE!$J$8,"KECIL",IF(F2573&lt;DATABASE!$K$8,"TANGGUNG",IF(F2573&gt;=DATABASE!$K$8,"BESAR","")))))</f>
        <v/>
      </c>
      <c r="H2573" s="16" t="str">
        <f>IF('DATA ACCURATE'!J2576&lt;&gt;"",'DATA ACCURATE'!J2576,"")</f>
        <v/>
      </c>
      <c r="I2573" s="35" t="str">
        <f>IF(B2573&lt;&gt;"",IFERROR(VLOOKUP(B2573,'DATA TIMBANGAN'!G:M,7,FALSE),VLOOKUP(B2573,'DATA TIMBANGAN'!G:M,7)),"")</f>
        <v/>
      </c>
      <c r="J2573" s="25" t="str">
        <f>IF(H2573&lt;&gt;"",IFERROR(INDEX(DATABASE!$Z$19:$Z$38,MATCH(DATEVALUE(H2573),DATABASE!$AA$19:$AA$38,0)),INDEX(DATABASE!$Z$12:$Z$18,MATCH(WEEKDAY(H2573,2),DATABASE!$AA$12:$AA$18,0))),"")</f>
        <v/>
      </c>
      <c r="K2573" s="25" t="str">
        <f>IF('DATA ACCURATE'!V2576&lt;&gt;"",'DATA ACCURATE'!V2576,"")</f>
        <v/>
      </c>
      <c r="L2573" s="80" t="str">
        <f>IF($H2573="","",IF(OR($J2573="LIBUR",AND($L2572="LIBUR",$O2572=$O2573)),"LIBUR",IF(AND(OR($L2572="LUAR JAM KERJA 1",$L2572="LUAR JAM KERJA 2"),OR(OR(AND($H2572=$H2573,AND(OR($I2573&gt;DATABASE!$J$3,$I2573&lt;DATABASE!$J$6),((DATEVALUE($H2573)+$I2573)-(DATEVALUE($H2572)+$I2572))&lt;DATABASE!$J$6)),AND($H2572=$H2573,$O2572=$O2573,OR($I2573&gt;DATABASE!$J$6,$I2573&lt;DATABASE!$J$3))),AND(($H2573-$H2572)=1,OR($I2573&lt;DATABASE!$I$6,((DATEVALUE($H2573)+$I2573)-(DATEVALUE($H2572)+$I2572))&lt;DATABASE!$J$6))),$A2573=$A2572),"LUAR JAM KERJA 2",IF(AND(OR(WEEKDAY($H2573,2)=1,WEEKDAY($H2573,2)=2,WEEKDAY($H2573,2)=3,WEEKDAY($H2573,2)=4,WEEKDAY($H2573,2)=5),$I2573&lt;=DATABASE!$J$3,$I2573&gt;=DATABASE!$I$3),"JAM KERJA",IF(AND(WEEKDAY($H2573,2)=6,$I2573&lt;=DATABASE!$J$4,$I2573&gt;=DATABASE!$I$4),"JAM KERJA","LUAR JAM KERJA 1")))))</f>
        <v/>
      </c>
      <c r="M2573" s="36" t="str">
        <f>IF('DATA ACCURATE'!T2576&lt;&gt;"",IF('DATA ACCURATE'!T2576&gt;100,'DATA ACCURATE'!T2576/10,'DATA ACCURATE'!T2576),"")</f>
        <v/>
      </c>
      <c r="N2573" s="38" t="str">
        <f>IF(M2573="","",IF(M2573&lt;=DATABASE!$I$9,"LOKAL",IF(M2573&lt;DATABASE!$J$9,"LUAR KOTA 1",IF($M2573&gt;=DATABASE!$J$9,"LUAR KOTA 2",""))))</f>
        <v/>
      </c>
      <c r="O2573" s="38" t="str">
        <f>IF('DATA ACCURATE'!L2576&lt;&gt;"",'DATA ACCURATE'!L2576,"")</f>
        <v/>
      </c>
      <c r="P2573" s="38"/>
      <c r="Q2573" s="38">
        <f t="shared" si="280"/>
        <v>0</v>
      </c>
      <c r="R2573" s="38">
        <f t="shared" si="280"/>
        <v>0</v>
      </c>
      <c r="S2573" s="38">
        <f t="shared" si="280"/>
        <v>0</v>
      </c>
      <c r="T2573" s="38">
        <f t="shared" si="280"/>
        <v>0</v>
      </c>
      <c r="U2573" s="38">
        <f t="shared" si="281"/>
        <v>0</v>
      </c>
      <c r="V2573" s="38">
        <f t="shared" si="281"/>
        <v>0</v>
      </c>
      <c r="W2573" s="38">
        <f t="shared" si="281"/>
        <v>0</v>
      </c>
      <c r="X2573" s="38">
        <f t="shared" si="282"/>
        <v>0</v>
      </c>
      <c r="Y2573" s="38">
        <f t="shared" si="282"/>
        <v>0</v>
      </c>
      <c r="Z2573" s="38">
        <f t="shared" si="282"/>
        <v>0</v>
      </c>
      <c r="AA2573" s="38">
        <f t="shared" si="282"/>
        <v>0</v>
      </c>
      <c r="AB2573" s="38">
        <f t="shared" si="283"/>
        <v>0</v>
      </c>
      <c r="AC2573" s="38">
        <f t="shared" si="284"/>
        <v>0</v>
      </c>
      <c r="AD2573" s="38" t="str">
        <f t="shared" si="285"/>
        <v>000000000000</v>
      </c>
      <c r="AE2573" s="38"/>
      <c r="AF2573" s="38"/>
      <c r="AG2573" s="38"/>
      <c r="AH2573" s="38"/>
      <c r="AI2573" s="38"/>
      <c r="AJ2573" s="38"/>
      <c r="AK2573" s="38"/>
      <c r="AL2573" s="38"/>
      <c r="AM2573" s="38"/>
      <c r="AN2573" s="38"/>
      <c r="AO2573" s="38"/>
      <c r="AP2573" s="38"/>
      <c r="AQ2573" s="38"/>
      <c r="AR2573" s="38"/>
    </row>
    <row r="2574" spans="1:44">
      <c r="A2574" s="36" t="str">
        <f>IF('DATA ACCURATE'!A2577&lt;&gt;"",'DATA ACCURATE'!A2577,"")</f>
        <v/>
      </c>
      <c r="B2574" s="36" t="str">
        <f>IF('DATA ACCURATE'!D2577&lt;&gt;"",'DATA ACCURATE'!D2577,"")</f>
        <v/>
      </c>
      <c r="C2574" s="38" t="str">
        <f>IF($AD2574="000000000000","",INDEX(DATABASE!$W$12:$W$71,MATCH($AD2574,DATABASE!$V$12:$V$71,0)))</f>
        <v/>
      </c>
      <c r="D2574" s="38" t="str">
        <f>IF(C2574="","",IF(E2574="",INDEX(DATABASE!$AF$13:$AF$62,MATCH($C2574,DATABASE!$AC$13:$AC$62,0)),IF(E2574="2x D11",INDEX(DATABASE!$AF$13:$AF$62,MATCH($C2574,DATABASE!$AC$13:$AC$62,0))+2*DATABASE!$AF$62,IF(E2574="3x D11",INDEX(DATABASE!$AF$13:$AF$62,MATCH($C2574,DATABASE!$AC$13:$AC$62,0))+3*DATABASE!$AF$62,""))))</f>
        <v/>
      </c>
      <c r="E2574" s="38" t="str">
        <f>IF(AND($K2574="Y",$G2574&lt;&gt;"UNYIL",$F2574&lt;DATABASE!$O$8),"2x D11",IF(AND($K2574="Y",$G2574&lt;&gt;"UNYIL",$F2574&gt;=DATABASE!$O$8),"3x D11",""))</f>
        <v/>
      </c>
      <c r="F2574" s="36" t="str">
        <f>IF('DATA ACCURATE'!N2577&lt;&gt;"",'DATA ACCURATE'!N2577,"")</f>
        <v/>
      </c>
      <c r="G2574" s="38" t="str">
        <f>IF(F2574="","",IF(F2574&lt;=DATABASE!$I$8,"UNYIL",IF(F2574&lt;=DATABASE!$J$8,"KECIL",IF(F2574&lt;DATABASE!$K$8,"TANGGUNG",IF(F2574&gt;=DATABASE!$K$8,"BESAR","")))))</f>
        <v/>
      </c>
      <c r="H2574" s="16" t="str">
        <f>IF('DATA ACCURATE'!J2577&lt;&gt;"",'DATA ACCURATE'!J2577,"")</f>
        <v/>
      </c>
      <c r="I2574" s="35" t="str">
        <f>IF(B2574&lt;&gt;"",IFERROR(VLOOKUP(B2574,'DATA TIMBANGAN'!G:M,7,FALSE),VLOOKUP(B2574,'DATA TIMBANGAN'!G:M,7)),"")</f>
        <v/>
      </c>
      <c r="J2574" s="25" t="str">
        <f>IF(H2574&lt;&gt;"",IFERROR(INDEX(DATABASE!$Z$19:$Z$38,MATCH(DATEVALUE(H2574),DATABASE!$AA$19:$AA$38,0)),INDEX(DATABASE!$Z$12:$Z$18,MATCH(WEEKDAY(H2574,2),DATABASE!$AA$12:$AA$18,0))),"")</f>
        <v/>
      </c>
      <c r="K2574" s="25" t="str">
        <f>IF('DATA ACCURATE'!V2577&lt;&gt;"",'DATA ACCURATE'!V2577,"")</f>
        <v/>
      </c>
      <c r="L2574" s="80" t="str">
        <f>IF($H2574="","",IF(OR($J2574="LIBUR",AND($L2573="LIBUR",$O2573=$O2574)),"LIBUR",IF(AND(OR($L2573="LUAR JAM KERJA 1",$L2573="LUAR JAM KERJA 2"),OR(OR(AND($H2573=$H2574,AND(OR($I2574&gt;DATABASE!$J$3,$I2574&lt;DATABASE!$J$6),((DATEVALUE($H2574)+$I2574)-(DATEVALUE($H2573)+$I2573))&lt;DATABASE!$J$6)),AND($H2573=$H2574,$O2573=$O2574,OR($I2574&gt;DATABASE!$J$6,$I2574&lt;DATABASE!$J$3))),AND(($H2574-$H2573)=1,OR($I2574&lt;DATABASE!$I$6,((DATEVALUE($H2574)+$I2574)-(DATEVALUE($H2573)+$I2573))&lt;DATABASE!$J$6))),$A2574=$A2573),"LUAR JAM KERJA 2",IF(AND(OR(WEEKDAY($H2574,2)=1,WEEKDAY($H2574,2)=2,WEEKDAY($H2574,2)=3,WEEKDAY($H2574,2)=4,WEEKDAY($H2574,2)=5),$I2574&lt;=DATABASE!$J$3,$I2574&gt;=DATABASE!$I$3),"JAM KERJA",IF(AND(WEEKDAY($H2574,2)=6,$I2574&lt;=DATABASE!$J$4,$I2574&gt;=DATABASE!$I$4),"JAM KERJA","LUAR JAM KERJA 1")))))</f>
        <v/>
      </c>
      <c r="M2574" s="36" t="str">
        <f>IF('DATA ACCURATE'!T2577&lt;&gt;"",IF('DATA ACCURATE'!T2577&gt;100,'DATA ACCURATE'!T2577/10,'DATA ACCURATE'!T2577),"")</f>
        <v/>
      </c>
      <c r="N2574" s="38" t="str">
        <f>IF(M2574="","",IF(M2574&lt;=DATABASE!$I$9,"LOKAL",IF(M2574&lt;DATABASE!$J$9,"LUAR KOTA 1",IF($M2574&gt;=DATABASE!$J$9,"LUAR KOTA 2",""))))</f>
        <v/>
      </c>
      <c r="O2574" s="38" t="str">
        <f>IF('DATA ACCURATE'!L2577&lt;&gt;"",'DATA ACCURATE'!L2577,"")</f>
        <v/>
      </c>
      <c r="P2574" s="38"/>
      <c r="Q2574" s="38">
        <f t="shared" si="280"/>
        <v>0</v>
      </c>
      <c r="R2574" s="38">
        <f t="shared" si="280"/>
        <v>0</v>
      </c>
      <c r="S2574" s="38">
        <f t="shared" si="280"/>
        <v>0</v>
      </c>
      <c r="T2574" s="38">
        <f t="shared" si="280"/>
        <v>0</v>
      </c>
      <c r="U2574" s="38">
        <f t="shared" si="281"/>
        <v>0</v>
      </c>
      <c r="V2574" s="38">
        <f t="shared" si="281"/>
        <v>0</v>
      </c>
      <c r="W2574" s="38">
        <f t="shared" si="281"/>
        <v>0</v>
      </c>
      <c r="X2574" s="38">
        <f t="shared" si="282"/>
        <v>0</v>
      </c>
      <c r="Y2574" s="38">
        <f t="shared" si="282"/>
        <v>0</v>
      </c>
      <c r="Z2574" s="38">
        <f t="shared" si="282"/>
        <v>0</v>
      </c>
      <c r="AA2574" s="38">
        <f t="shared" si="282"/>
        <v>0</v>
      </c>
      <c r="AB2574" s="38">
        <f t="shared" si="283"/>
        <v>0</v>
      </c>
      <c r="AC2574" s="38">
        <f t="shared" si="284"/>
        <v>0</v>
      </c>
      <c r="AD2574" s="38" t="str">
        <f t="shared" si="285"/>
        <v>000000000000</v>
      </c>
      <c r="AE2574" s="38"/>
      <c r="AF2574" s="38"/>
      <c r="AG2574" s="38"/>
      <c r="AH2574" s="38"/>
      <c r="AI2574" s="38"/>
      <c r="AJ2574" s="38"/>
      <c r="AK2574" s="38"/>
      <c r="AL2574" s="38"/>
      <c r="AM2574" s="38"/>
      <c r="AN2574" s="38"/>
      <c r="AO2574" s="38"/>
      <c r="AP2574" s="38"/>
      <c r="AQ2574" s="38"/>
      <c r="AR2574" s="38"/>
    </row>
    <row r="2575" spans="1:44">
      <c r="A2575" s="36" t="str">
        <f>IF('DATA ACCURATE'!A2578&lt;&gt;"",'DATA ACCURATE'!A2578,"")</f>
        <v/>
      </c>
      <c r="B2575" s="36" t="str">
        <f>IF('DATA ACCURATE'!D2578&lt;&gt;"",'DATA ACCURATE'!D2578,"")</f>
        <v/>
      </c>
      <c r="C2575" s="38" t="str">
        <f>IF($AD2575="000000000000","",INDEX(DATABASE!$W$12:$W$71,MATCH($AD2575,DATABASE!$V$12:$V$71,0)))</f>
        <v/>
      </c>
      <c r="D2575" s="38" t="str">
        <f>IF(C2575="","",IF(E2575="",INDEX(DATABASE!$AF$13:$AF$62,MATCH($C2575,DATABASE!$AC$13:$AC$62,0)),IF(E2575="2x D11",INDEX(DATABASE!$AF$13:$AF$62,MATCH($C2575,DATABASE!$AC$13:$AC$62,0))+2*DATABASE!$AF$62,IF(E2575="3x D11",INDEX(DATABASE!$AF$13:$AF$62,MATCH($C2575,DATABASE!$AC$13:$AC$62,0))+3*DATABASE!$AF$62,""))))</f>
        <v/>
      </c>
      <c r="E2575" s="38" t="str">
        <f>IF(AND($K2575="Y",$G2575&lt;&gt;"UNYIL",$F2575&lt;DATABASE!$O$8),"2x D11",IF(AND($K2575="Y",$G2575&lt;&gt;"UNYIL",$F2575&gt;=DATABASE!$O$8),"3x D11",""))</f>
        <v/>
      </c>
      <c r="F2575" s="36" t="str">
        <f>IF('DATA ACCURATE'!N2578&lt;&gt;"",'DATA ACCURATE'!N2578,"")</f>
        <v/>
      </c>
      <c r="G2575" s="38" t="str">
        <f>IF(F2575="","",IF(F2575&lt;=DATABASE!$I$8,"UNYIL",IF(F2575&lt;=DATABASE!$J$8,"KECIL",IF(F2575&lt;DATABASE!$K$8,"TANGGUNG",IF(F2575&gt;=DATABASE!$K$8,"BESAR","")))))</f>
        <v/>
      </c>
      <c r="H2575" s="16" t="str">
        <f>IF('DATA ACCURATE'!J2578&lt;&gt;"",'DATA ACCURATE'!J2578,"")</f>
        <v/>
      </c>
      <c r="I2575" s="35" t="str">
        <f>IF(B2575&lt;&gt;"",IFERROR(VLOOKUP(B2575,'DATA TIMBANGAN'!G:M,7,FALSE),VLOOKUP(B2575,'DATA TIMBANGAN'!G:M,7)),"")</f>
        <v/>
      </c>
      <c r="J2575" s="25" t="str">
        <f>IF(H2575&lt;&gt;"",IFERROR(INDEX(DATABASE!$Z$19:$Z$38,MATCH(DATEVALUE(H2575),DATABASE!$AA$19:$AA$38,0)),INDEX(DATABASE!$Z$12:$Z$18,MATCH(WEEKDAY(H2575,2),DATABASE!$AA$12:$AA$18,0))),"")</f>
        <v/>
      </c>
      <c r="K2575" s="25" t="str">
        <f>IF('DATA ACCURATE'!V2578&lt;&gt;"",'DATA ACCURATE'!V2578,"")</f>
        <v/>
      </c>
      <c r="L2575" s="80" t="str">
        <f>IF($H2575="","",IF(OR($J2575="LIBUR",AND($L2574="LIBUR",$O2574=$O2575)),"LIBUR",IF(AND(OR($L2574="LUAR JAM KERJA 1",$L2574="LUAR JAM KERJA 2"),OR(OR(AND($H2574=$H2575,AND(OR($I2575&gt;DATABASE!$J$3,$I2575&lt;DATABASE!$J$6),((DATEVALUE($H2575)+$I2575)-(DATEVALUE($H2574)+$I2574))&lt;DATABASE!$J$6)),AND($H2574=$H2575,$O2574=$O2575,OR($I2575&gt;DATABASE!$J$6,$I2575&lt;DATABASE!$J$3))),AND(($H2575-$H2574)=1,OR($I2575&lt;DATABASE!$I$6,((DATEVALUE($H2575)+$I2575)-(DATEVALUE($H2574)+$I2574))&lt;DATABASE!$J$6))),$A2575=$A2574),"LUAR JAM KERJA 2",IF(AND(OR(WEEKDAY($H2575,2)=1,WEEKDAY($H2575,2)=2,WEEKDAY($H2575,2)=3,WEEKDAY($H2575,2)=4,WEEKDAY($H2575,2)=5),$I2575&lt;=DATABASE!$J$3,$I2575&gt;=DATABASE!$I$3),"JAM KERJA",IF(AND(WEEKDAY($H2575,2)=6,$I2575&lt;=DATABASE!$J$4,$I2575&gt;=DATABASE!$I$4),"JAM KERJA","LUAR JAM KERJA 1")))))</f>
        <v/>
      </c>
      <c r="M2575" s="36" t="str">
        <f>IF('DATA ACCURATE'!T2578&lt;&gt;"",IF('DATA ACCURATE'!T2578&gt;100,'DATA ACCURATE'!T2578/10,'DATA ACCURATE'!T2578),"")</f>
        <v/>
      </c>
      <c r="N2575" s="38" t="str">
        <f>IF(M2575="","",IF(M2575&lt;=DATABASE!$I$9,"LOKAL",IF(M2575&lt;DATABASE!$J$9,"LUAR KOTA 1",IF($M2575&gt;=DATABASE!$J$9,"LUAR KOTA 2",""))))</f>
        <v/>
      </c>
      <c r="O2575" s="38" t="str">
        <f>IF('DATA ACCURATE'!L2578&lt;&gt;"",'DATA ACCURATE'!L2578,"")</f>
        <v/>
      </c>
      <c r="P2575" s="38"/>
      <c r="Q2575" s="38">
        <f t="shared" si="280"/>
        <v>0</v>
      </c>
      <c r="R2575" s="38">
        <f t="shared" si="280"/>
        <v>0</v>
      </c>
      <c r="S2575" s="38">
        <f t="shared" si="280"/>
        <v>0</v>
      </c>
      <c r="T2575" s="38">
        <f t="shared" si="280"/>
        <v>0</v>
      </c>
      <c r="U2575" s="38">
        <f t="shared" si="281"/>
        <v>0</v>
      </c>
      <c r="V2575" s="38">
        <f t="shared" si="281"/>
        <v>0</v>
      </c>
      <c r="W2575" s="38">
        <f t="shared" si="281"/>
        <v>0</v>
      </c>
      <c r="X2575" s="38">
        <f t="shared" si="282"/>
        <v>0</v>
      </c>
      <c r="Y2575" s="38">
        <f t="shared" si="282"/>
        <v>0</v>
      </c>
      <c r="Z2575" s="38">
        <f t="shared" si="282"/>
        <v>0</v>
      </c>
      <c r="AA2575" s="38">
        <f t="shared" si="282"/>
        <v>0</v>
      </c>
      <c r="AB2575" s="38">
        <f t="shared" si="283"/>
        <v>0</v>
      </c>
      <c r="AC2575" s="38">
        <f t="shared" si="284"/>
        <v>0</v>
      </c>
      <c r="AD2575" s="38" t="str">
        <f t="shared" si="285"/>
        <v>000000000000</v>
      </c>
      <c r="AE2575" s="38"/>
      <c r="AF2575" s="38"/>
      <c r="AG2575" s="38"/>
      <c r="AH2575" s="38"/>
      <c r="AI2575" s="38"/>
      <c r="AJ2575" s="38"/>
      <c r="AK2575" s="38"/>
      <c r="AL2575" s="38"/>
      <c r="AM2575" s="38"/>
      <c r="AN2575" s="38"/>
      <c r="AO2575" s="38"/>
      <c r="AP2575" s="38"/>
      <c r="AQ2575" s="38"/>
      <c r="AR2575" s="38"/>
    </row>
    <row r="2576" spans="1:44">
      <c r="A2576" s="36" t="str">
        <f>IF('DATA ACCURATE'!A2579&lt;&gt;"",'DATA ACCURATE'!A2579,"")</f>
        <v/>
      </c>
      <c r="B2576" s="36" t="str">
        <f>IF('DATA ACCURATE'!D2579&lt;&gt;"",'DATA ACCURATE'!D2579,"")</f>
        <v/>
      </c>
      <c r="C2576" s="38" t="str">
        <f>IF($AD2576="000000000000","",INDEX(DATABASE!$W$12:$W$71,MATCH($AD2576,DATABASE!$V$12:$V$71,0)))</f>
        <v/>
      </c>
      <c r="D2576" s="38" t="str">
        <f>IF(C2576="","",IF(E2576="",INDEX(DATABASE!$AF$13:$AF$62,MATCH($C2576,DATABASE!$AC$13:$AC$62,0)),IF(E2576="2x D11",INDEX(DATABASE!$AF$13:$AF$62,MATCH($C2576,DATABASE!$AC$13:$AC$62,0))+2*DATABASE!$AF$62,IF(E2576="3x D11",INDEX(DATABASE!$AF$13:$AF$62,MATCH($C2576,DATABASE!$AC$13:$AC$62,0))+3*DATABASE!$AF$62,""))))</f>
        <v/>
      </c>
      <c r="E2576" s="38" t="str">
        <f>IF(AND($K2576="Y",$G2576&lt;&gt;"UNYIL",$F2576&lt;DATABASE!$O$8),"2x D11",IF(AND($K2576="Y",$G2576&lt;&gt;"UNYIL",$F2576&gt;=DATABASE!$O$8),"3x D11",""))</f>
        <v/>
      </c>
      <c r="F2576" s="36" t="str">
        <f>IF('DATA ACCURATE'!N2579&lt;&gt;"",'DATA ACCURATE'!N2579,"")</f>
        <v/>
      </c>
      <c r="G2576" s="38" t="str">
        <f>IF(F2576="","",IF(F2576&lt;=DATABASE!$I$8,"UNYIL",IF(F2576&lt;=DATABASE!$J$8,"KECIL",IF(F2576&lt;DATABASE!$K$8,"TANGGUNG",IF(F2576&gt;=DATABASE!$K$8,"BESAR","")))))</f>
        <v/>
      </c>
      <c r="H2576" s="16" t="str">
        <f>IF('DATA ACCURATE'!J2579&lt;&gt;"",'DATA ACCURATE'!J2579,"")</f>
        <v/>
      </c>
      <c r="I2576" s="35" t="str">
        <f>IF(B2576&lt;&gt;"",IFERROR(VLOOKUP(B2576,'DATA TIMBANGAN'!G:M,7,FALSE),VLOOKUP(B2576,'DATA TIMBANGAN'!G:M,7)),"")</f>
        <v/>
      </c>
      <c r="J2576" s="25" t="str">
        <f>IF(H2576&lt;&gt;"",IFERROR(INDEX(DATABASE!$Z$19:$Z$38,MATCH(DATEVALUE(H2576),DATABASE!$AA$19:$AA$38,0)),INDEX(DATABASE!$Z$12:$Z$18,MATCH(WEEKDAY(H2576,2),DATABASE!$AA$12:$AA$18,0))),"")</f>
        <v/>
      </c>
      <c r="K2576" s="25" t="str">
        <f>IF('DATA ACCURATE'!V2579&lt;&gt;"",'DATA ACCURATE'!V2579,"")</f>
        <v/>
      </c>
      <c r="L2576" s="80" t="str">
        <f>IF($H2576="","",IF(OR($J2576="LIBUR",AND($L2575="LIBUR",$O2575=$O2576)),"LIBUR",IF(AND(OR($L2575="LUAR JAM KERJA 1",$L2575="LUAR JAM KERJA 2"),OR(OR(AND($H2575=$H2576,AND(OR($I2576&gt;DATABASE!$J$3,$I2576&lt;DATABASE!$J$6),((DATEVALUE($H2576)+$I2576)-(DATEVALUE($H2575)+$I2575))&lt;DATABASE!$J$6)),AND($H2575=$H2576,$O2575=$O2576,OR($I2576&gt;DATABASE!$J$6,$I2576&lt;DATABASE!$J$3))),AND(($H2576-$H2575)=1,OR($I2576&lt;DATABASE!$I$6,((DATEVALUE($H2576)+$I2576)-(DATEVALUE($H2575)+$I2575))&lt;DATABASE!$J$6))),$A2576=$A2575),"LUAR JAM KERJA 2",IF(AND(OR(WEEKDAY($H2576,2)=1,WEEKDAY($H2576,2)=2,WEEKDAY($H2576,2)=3,WEEKDAY($H2576,2)=4,WEEKDAY($H2576,2)=5),$I2576&lt;=DATABASE!$J$3,$I2576&gt;=DATABASE!$I$3),"JAM KERJA",IF(AND(WEEKDAY($H2576,2)=6,$I2576&lt;=DATABASE!$J$4,$I2576&gt;=DATABASE!$I$4),"JAM KERJA","LUAR JAM KERJA 1")))))</f>
        <v/>
      </c>
      <c r="M2576" s="36" t="str">
        <f>IF('DATA ACCURATE'!T2579&lt;&gt;"",IF('DATA ACCURATE'!T2579&gt;100,'DATA ACCURATE'!T2579/10,'DATA ACCURATE'!T2579),"")</f>
        <v/>
      </c>
      <c r="N2576" s="38" t="str">
        <f>IF(M2576="","",IF(M2576&lt;=DATABASE!$I$9,"LOKAL",IF(M2576&lt;DATABASE!$J$9,"LUAR KOTA 1",IF($M2576&gt;=DATABASE!$J$9,"LUAR KOTA 2",""))))</f>
        <v/>
      </c>
      <c r="O2576" s="38" t="str">
        <f>IF('DATA ACCURATE'!L2579&lt;&gt;"",'DATA ACCURATE'!L2579,"")</f>
        <v/>
      </c>
      <c r="P2576" s="38"/>
      <c r="Q2576" s="38">
        <f t="shared" si="280"/>
        <v>0</v>
      </c>
      <c r="R2576" s="38">
        <f t="shared" si="280"/>
        <v>0</v>
      </c>
      <c r="S2576" s="38">
        <f t="shared" si="280"/>
        <v>0</v>
      </c>
      <c r="T2576" s="38">
        <f t="shared" si="280"/>
        <v>0</v>
      </c>
      <c r="U2576" s="38">
        <f t="shared" si="281"/>
        <v>0</v>
      </c>
      <c r="V2576" s="38">
        <f t="shared" si="281"/>
        <v>0</v>
      </c>
      <c r="W2576" s="38">
        <f t="shared" si="281"/>
        <v>0</v>
      </c>
      <c r="X2576" s="38">
        <f t="shared" si="282"/>
        <v>0</v>
      </c>
      <c r="Y2576" s="38">
        <f t="shared" si="282"/>
        <v>0</v>
      </c>
      <c r="Z2576" s="38">
        <f t="shared" si="282"/>
        <v>0</v>
      </c>
      <c r="AA2576" s="38">
        <f t="shared" si="282"/>
        <v>0</v>
      </c>
      <c r="AB2576" s="38">
        <f t="shared" si="283"/>
        <v>0</v>
      </c>
      <c r="AC2576" s="38">
        <f t="shared" si="284"/>
        <v>0</v>
      </c>
      <c r="AD2576" s="38" t="str">
        <f t="shared" si="285"/>
        <v>000000000000</v>
      </c>
      <c r="AE2576" s="38"/>
      <c r="AF2576" s="38"/>
      <c r="AG2576" s="38"/>
      <c r="AH2576" s="38"/>
      <c r="AI2576" s="38"/>
      <c r="AJ2576" s="38"/>
      <c r="AK2576" s="38"/>
      <c r="AL2576" s="38"/>
      <c r="AM2576" s="38"/>
      <c r="AN2576" s="38"/>
      <c r="AO2576" s="38"/>
      <c r="AP2576" s="38"/>
      <c r="AQ2576" s="38"/>
      <c r="AR2576" s="38"/>
    </row>
    <row r="2577" spans="1:44">
      <c r="A2577" s="36" t="str">
        <f>IF('DATA ACCURATE'!A2580&lt;&gt;"",'DATA ACCURATE'!A2580,"")</f>
        <v/>
      </c>
      <c r="B2577" s="36" t="str">
        <f>IF('DATA ACCURATE'!D2580&lt;&gt;"",'DATA ACCURATE'!D2580,"")</f>
        <v/>
      </c>
      <c r="C2577" s="38" t="str">
        <f>IF($AD2577="000000000000","",INDEX(DATABASE!$W$12:$W$71,MATCH($AD2577,DATABASE!$V$12:$V$71,0)))</f>
        <v/>
      </c>
      <c r="D2577" s="38" t="str">
        <f>IF(C2577="","",IF(E2577="",INDEX(DATABASE!$AF$13:$AF$62,MATCH($C2577,DATABASE!$AC$13:$AC$62,0)),IF(E2577="2x D11",INDEX(DATABASE!$AF$13:$AF$62,MATCH($C2577,DATABASE!$AC$13:$AC$62,0))+2*DATABASE!$AF$62,IF(E2577="3x D11",INDEX(DATABASE!$AF$13:$AF$62,MATCH($C2577,DATABASE!$AC$13:$AC$62,0))+3*DATABASE!$AF$62,""))))</f>
        <v/>
      </c>
      <c r="E2577" s="38" t="str">
        <f>IF(AND($K2577="Y",$G2577&lt;&gt;"UNYIL",$F2577&lt;DATABASE!$O$8),"2x D11",IF(AND($K2577="Y",$G2577&lt;&gt;"UNYIL",$F2577&gt;=DATABASE!$O$8),"3x D11",""))</f>
        <v/>
      </c>
      <c r="F2577" s="36" t="str">
        <f>IF('DATA ACCURATE'!N2580&lt;&gt;"",'DATA ACCURATE'!N2580,"")</f>
        <v/>
      </c>
      <c r="G2577" s="38" t="str">
        <f>IF(F2577="","",IF(F2577&lt;=DATABASE!$I$8,"UNYIL",IF(F2577&lt;=DATABASE!$J$8,"KECIL",IF(F2577&lt;DATABASE!$K$8,"TANGGUNG",IF(F2577&gt;=DATABASE!$K$8,"BESAR","")))))</f>
        <v/>
      </c>
      <c r="H2577" s="16" t="str">
        <f>IF('DATA ACCURATE'!J2580&lt;&gt;"",'DATA ACCURATE'!J2580,"")</f>
        <v/>
      </c>
      <c r="I2577" s="35" t="str">
        <f>IF(B2577&lt;&gt;"",IFERROR(VLOOKUP(B2577,'DATA TIMBANGAN'!G:M,7,FALSE),VLOOKUP(B2577,'DATA TIMBANGAN'!G:M,7)),"")</f>
        <v/>
      </c>
      <c r="J2577" s="25" t="str">
        <f>IF(H2577&lt;&gt;"",IFERROR(INDEX(DATABASE!$Z$19:$Z$38,MATCH(DATEVALUE(H2577),DATABASE!$AA$19:$AA$38,0)),INDEX(DATABASE!$Z$12:$Z$18,MATCH(WEEKDAY(H2577,2),DATABASE!$AA$12:$AA$18,0))),"")</f>
        <v/>
      </c>
      <c r="K2577" s="25" t="str">
        <f>IF('DATA ACCURATE'!V2580&lt;&gt;"",'DATA ACCURATE'!V2580,"")</f>
        <v/>
      </c>
      <c r="L2577" s="80" t="str">
        <f>IF($H2577="","",IF(OR($J2577="LIBUR",AND($L2576="LIBUR",$O2576=$O2577)),"LIBUR",IF(AND(OR($L2576="LUAR JAM KERJA 1",$L2576="LUAR JAM KERJA 2"),OR(OR(AND($H2576=$H2577,AND(OR($I2577&gt;DATABASE!$J$3,$I2577&lt;DATABASE!$J$6),((DATEVALUE($H2577)+$I2577)-(DATEVALUE($H2576)+$I2576))&lt;DATABASE!$J$6)),AND($H2576=$H2577,$O2576=$O2577,OR($I2577&gt;DATABASE!$J$6,$I2577&lt;DATABASE!$J$3))),AND(($H2577-$H2576)=1,OR($I2577&lt;DATABASE!$I$6,((DATEVALUE($H2577)+$I2577)-(DATEVALUE($H2576)+$I2576))&lt;DATABASE!$J$6))),$A2577=$A2576),"LUAR JAM KERJA 2",IF(AND(OR(WEEKDAY($H2577,2)=1,WEEKDAY($H2577,2)=2,WEEKDAY($H2577,2)=3,WEEKDAY($H2577,2)=4,WEEKDAY($H2577,2)=5),$I2577&lt;=DATABASE!$J$3,$I2577&gt;=DATABASE!$I$3),"JAM KERJA",IF(AND(WEEKDAY($H2577,2)=6,$I2577&lt;=DATABASE!$J$4,$I2577&gt;=DATABASE!$I$4),"JAM KERJA","LUAR JAM KERJA 1")))))</f>
        <v/>
      </c>
      <c r="M2577" s="36" t="str">
        <f>IF('DATA ACCURATE'!T2580&lt;&gt;"",IF('DATA ACCURATE'!T2580&gt;100,'DATA ACCURATE'!T2580/10,'DATA ACCURATE'!T2580),"")</f>
        <v/>
      </c>
      <c r="N2577" s="38" t="str">
        <f>IF(M2577="","",IF(M2577&lt;=DATABASE!$I$9,"LOKAL",IF(M2577&lt;DATABASE!$J$9,"LUAR KOTA 1",IF($M2577&gt;=DATABASE!$J$9,"LUAR KOTA 2",""))))</f>
        <v/>
      </c>
      <c r="O2577" s="38" t="str">
        <f>IF('DATA ACCURATE'!L2580&lt;&gt;"",'DATA ACCURATE'!L2580,"")</f>
        <v/>
      </c>
      <c r="P2577" s="38"/>
      <c r="Q2577" s="38">
        <f t="shared" si="280"/>
        <v>0</v>
      </c>
      <c r="R2577" s="38">
        <f t="shared" si="280"/>
        <v>0</v>
      </c>
      <c r="S2577" s="38">
        <f t="shared" si="280"/>
        <v>0</v>
      </c>
      <c r="T2577" s="38">
        <f t="shared" si="280"/>
        <v>0</v>
      </c>
      <c r="U2577" s="38">
        <f t="shared" si="281"/>
        <v>0</v>
      </c>
      <c r="V2577" s="38">
        <f t="shared" si="281"/>
        <v>0</v>
      </c>
      <c r="W2577" s="38">
        <f t="shared" si="281"/>
        <v>0</v>
      </c>
      <c r="X2577" s="38">
        <f t="shared" si="282"/>
        <v>0</v>
      </c>
      <c r="Y2577" s="38">
        <f t="shared" si="282"/>
        <v>0</v>
      </c>
      <c r="Z2577" s="38">
        <f t="shared" si="282"/>
        <v>0</v>
      </c>
      <c r="AA2577" s="38">
        <f t="shared" si="282"/>
        <v>0</v>
      </c>
      <c r="AB2577" s="38">
        <f t="shared" si="283"/>
        <v>0</v>
      </c>
      <c r="AC2577" s="38">
        <f t="shared" si="284"/>
        <v>0</v>
      </c>
      <c r="AD2577" s="38" t="str">
        <f t="shared" si="285"/>
        <v>000000000000</v>
      </c>
      <c r="AE2577" s="38"/>
      <c r="AF2577" s="38"/>
      <c r="AG2577" s="38"/>
      <c r="AH2577" s="38"/>
      <c r="AI2577" s="38"/>
      <c r="AJ2577" s="38"/>
      <c r="AK2577" s="38"/>
      <c r="AL2577" s="38"/>
      <c r="AM2577" s="38"/>
      <c r="AN2577" s="38"/>
      <c r="AO2577" s="38"/>
      <c r="AP2577" s="38"/>
      <c r="AQ2577" s="38"/>
      <c r="AR2577" s="38"/>
    </row>
    <row r="2578" spans="1:44">
      <c r="A2578" s="36" t="str">
        <f>IF('DATA ACCURATE'!A2581&lt;&gt;"",'DATA ACCURATE'!A2581,"")</f>
        <v/>
      </c>
      <c r="B2578" s="36" t="str">
        <f>IF('DATA ACCURATE'!D2581&lt;&gt;"",'DATA ACCURATE'!D2581,"")</f>
        <v/>
      </c>
      <c r="C2578" s="38" t="str">
        <f>IF($AD2578="000000000000","",INDEX(DATABASE!$W$12:$W$71,MATCH($AD2578,DATABASE!$V$12:$V$71,0)))</f>
        <v/>
      </c>
      <c r="D2578" s="38" t="str">
        <f>IF(C2578="","",IF(E2578="",INDEX(DATABASE!$AF$13:$AF$62,MATCH($C2578,DATABASE!$AC$13:$AC$62,0)),IF(E2578="2x D11",INDEX(DATABASE!$AF$13:$AF$62,MATCH($C2578,DATABASE!$AC$13:$AC$62,0))+2*DATABASE!$AF$62,IF(E2578="3x D11",INDEX(DATABASE!$AF$13:$AF$62,MATCH($C2578,DATABASE!$AC$13:$AC$62,0))+3*DATABASE!$AF$62,""))))</f>
        <v/>
      </c>
      <c r="E2578" s="38" t="str">
        <f>IF(AND($K2578="Y",$G2578&lt;&gt;"UNYIL",$F2578&lt;DATABASE!$O$8),"2x D11",IF(AND($K2578="Y",$G2578&lt;&gt;"UNYIL",$F2578&gt;=DATABASE!$O$8),"3x D11",""))</f>
        <v/>
      </c>
      <c r="F2578" s="36" t="str">
        <f>IF('DATA ACCURATE'!N2581&lt;&gt;"",'DATA ACCURATE'!N2581,"")</f>
        <v/>
      </c>
      <c r="G2578" s="38" t="str">
        <f>IF(F2578="","",IF(F2578&lt;=DATABASE!$I$8,"UNYIL",IF(F2578&lt;=DATABASE!$J$8,"KECIL",IF(F2578&lt;DATABASE!$K$8,"TANGGUNG",IF(F2578&gt;=DATABASE!$K$8,"BESAR","")))))</f>
        <v/>
      </c>
      <c r="H2578" s="16" t="str">
        <f>IF('DATA ACCURATE'!J2581&lt;&gt;"",'DATA ACCURATE'!J2581,"")</f>
        <v/>
      </c>
      <c r="I2578" s="35" t="str">
        <f>IF(B2578&lt;&gt;"",IFERROR(VLOOKUP(B2578,'DATA TIMBANGAN'!G:M,7,FALSE),VLOOKUP(B2578,'DATA TIMBANGAN'!G:M,7)),"")</f>
        <v/>
      </c>
      <c r="J2578" s="25" t="str">
        <f>IF(H2578&lt;&gt;"",IFERROR(INDEX(DATABASE!$Z$19:$Z$38,MATCH(DATEVALUE(H2578),DATABASE!$AA$19:$AA$38,0)),INDEX(DATABASE!$Z$12:$Z$18,MATCH(WEEKDAY(H2578,2),DATABASE!$AA$12:$AA$18,0))),"")</f>
        <v/>
      </c>
      <c r="K2578" s="25" t="str">
        <f>IF('DATA ACCURATE'!V2581&lt;&gt;"",'DATA ACCURATE'!V2581,"")</f>
        <v/>
      </c>
      <c r="L2578" s="80" t="str">
        <f>IF($H2578="","",IF(OR($J2578="LIBUR",AND($L2577="LIBUR",$O2577=$O2578)),"LIBUR",IF(AND(OR($L2577="LUAR JAM KERJA 1",$L2577="LUAR JAM KERJA 2"),OR(OR(AND($H2577=$H2578,AND(OR($I2578&gt;DATABASE!$J$3,$I2578&lt;DATABASE!$J$6),((DATEVALUE($H2578)+$I2578)-(DATEVALUE($H2577)+$I2577))&lt;DATABASE!$J$6)),AND($H2577=$H2578,$O2577=$O2578,OR($I2578&gt;DATABASE!$J$6,$I2578&lt;DATABASE!$J$3))),AND(($H2578-$H2577)=1,OR($I2578&lt;DATABASE!$I$6,((DATEVALUE($H2578)+$I2578)-(DATEVALUE($H2577)+$I2577))&lt;DATABASE!$J$6))),$A2578=$A2577),"LUAR JAM KERJA 2",IF(AND(OR(WEEKDAY($H2578,2)=1,WEEKDAY($H2578,2)=2,WEEKDAY($H2578,2)=3,WEEKDAY($H2578,2)=4,WEEKDAY($H2578,2)=5),$I2578&lt;=DATABASE!$J$3,$I2578&gt;=DATABASE!$I$3),"JAM KERJA",IF(AND(WEEKDAY($H2578,2)=6,$I2578&lt;=DATABASE!$J$4,$I2578&gt;=DATABASE!$I$4),"JAM KERJA","LUAR JAM KERJA 1")))))</f>
        <v/>
      </c>
      <c r="M2578" s="36" t="str">
        <f>IF('DATA ACCURATE'!T2581&lt;&gt;"",IF('DATA ACCURATE'!T2581&gt;100,'DATA ACCURATE'!T2581/10,'DATA ACCURATE'!T2581),"")</f>
        <v/>
      </c>
      <c r="N2578" s="38" t="str">
        <f>IF(M2578="","",IF(M2578&lt;=DATABASE!$I$9,"LOKAL",IF(M2578&lt;DATABASE!$J$9,"LUAR KOTA 1",IF($M2578&gt;=DATABASE!$J$9,"LUAR KOTA 2",""))))</f>
        <v/>
      </c>
      <c r="O2578" s="38" t="str">
        <f>IF('DATA ACCURATE'!L2581&lt;&gt;"",'DATA ACCURATE'!L2581,"")</f>
        <v/>
      </c>
      <c r="P2578" s="38"/>
      <c r="Q2578" s="38">
        <f t="shared" si="280"/>
        <v>0</v>
      </c>
      <c r="R2578" s="38">
        <f t="shared" si="280"/>
        <v>0</v>
      </c>
      <c r="S2578" s="38">
        <f t="shared" si="280"/>
        <v>0</v>
      </c>
      <c r="T2578" s="38">
        <f t="shared" si="280"/>
        <v>0</v>
      </c>
      <c r="U2578" s="38">
        <f t="shared" si="281"/>
        <v>0</v>
      </c>
      <c r="V2578" s="38">
        <f t="shared" si="281"/>
        <v>0</v>
      </c>
      <c r="W2578" s="38">
        <f t="shared" si="281"/>
        <v>0</v>
      </c>
      <c r="X2578" s="38">
        <f t="shared" si="282"/>
        <v>0</v>
      </c>
      <c r="Y2578" s="38">
        <f t="shared" si="282"/>
        <v>0</v>
      </c>
      <c r="Z2578" s="38">
        <f t="shared" si="282"/>
        <v>0</v>
      </c>
      <c r="AA2578" s="38">
        <f t="shared" si="282"/>
        <v>0</v>
      </c>
      <c r="AB2578" s="38">
        <f t="shared" si="283"/>
        <v>0</v>
      </c>
      <c r="AC2578" s="38">
        <f t="shared" si="284"/>
        <v>0</v>
      </c>
      <c r="AD2578" s="38" t="str">
        <f t="shared" si="285"/>
        <v>000000000000</v>
      </c>
      <c r="AE2578" s="38"/>
      <c r="AF2578" s="38"/>
      <c r="AG2578" s="38"/>
      <c r="AH2578" s="38"/>
      <c r="AI2578" s="38"/>
      <c r="AJ2578" s="38"/>
      <c r="AK2578" s="38"/>
      <c r="AL2578" s="38"/>
      <c r="AM2578" s="38"/>
      <c r="AN2578" s="38"/>
      <c r="AO2578" s="38"/>
      <c r="AP2578" s="38"/>
      <c r="AQ2578" s="38"/>
      <c r="AR2578" s="38"/>
    </row>
    <row r="2579" spans="1:44">
      <c r="A2579" s="36" t="str">
        <f>IF('DATA ACCURATE'!A2582&lt;&gt;"",'DATA ACCURATE'!A2582,"")</f>
        <v/>
      </c>
      <c r="B2579" s="36" t="str">
        <f>IF('DATA ACCURATE'!D2582&lt;&gt;"",'DATA ACCURATE'!D2582,"")</f>
        <v/>
      </c>
      <c r="C2579" s="38" t="str">
        <f>IF($AD2579="000000000000","",INDEX(DATABASE!$W$12:$W$71,MATCH($AD2579,DATABASE!$V$12:$V$71,0)))</f>
        <v/>
      </c>
      <c r="D2579" s="38" t="str">
        <f>IF(C2579="","",IF(E2579="",INDEX(DATABASE!$AF$13:$AF$62,MATCH($C2579,DATABASE!$AC$13:$AC$62,0)),IF(E2579="2x D11",INDEX(DATABASE!$AF$13:$AF$62,MATCH($C2579,DATABASE!$AC$13:$AC$62,0))+2*DATABASE!$AF$62,IF(E2579="3x D11",INDEX(DATABASE!$AF$13:$AF$62,MATCH($C2579,DATABASE!$AC$13:$AC$62,0))+3*DATABASE!$AF$62,""))))</f>
        <v/>
      </c>
      <c r="E2579" s="38" t="str">
        <f>IF(AND($K2579="Y",$G2579&lt;&gt;"UNYIL",$F2579&lt;DATABASE!$O$8),"2x D11",IF(AND($K2579="Y",$G2579&lt;&gt;"UNYIL",$F2579&gt;=DATABASE!$O$8),"3x D11",""))</f>
        <v/>
      </c>
      <c r="F2579" s="36" t="str">
        <f>IF('DATA ACCURATE'!N2582&lt;&gt;"",'DATA ACCURATE'!N2582,"")</f>
        <v/>
      </c>
      <c r="G2579" s="38" t="str">
        <f>IF(F2579="","",IF(F2579&lt;=DATABASE!$I$8,"UNYIL",IF(F2579&lt;=DATABASE!$J$8,"KECIL",IF(F2579&lt;DATABASE!$K$8,"TANGGUNG",IF(F2579&gt;=DATABASE!$K$8,"BESAR","")))))</f>
        <v/>
      </c>
      <c r="H2579" s="16" t="str">
        <f>IF('DATA ACCURATE'!J2582&lt;&gt;"",'DATA ACCURATE'!J2582,"")</f>
        <v/>
      </c>
      <c r="I2579" s="35" t="str">
        <f>IF(B2579&lt;&gt;"",IFERROR(VLOOKUP(B2579,'DATA TIMBANGAN'!G:M,7,FALSE),VLOOKUP(B2579,'DATA TIMBANGAN'!G:M,7)),"")</f>
        <v/>
      </c>
      <c r="J2579" s="25" t="str">
        <f>IF(H2579&lt;&gt;"",IFERROR(INDEX(DATABASE!$Z$19:$Z$38,MATCH(DATEVALUE(H2579),DATABASE!$AA$19:$AA$38,0)),INDEX(DATABASE!$Z$12:$Z$18,MATCH(WEEKDAY(H2579,2),DATABASE!$AA$12:$AA$18,0))),"")</f>
        <v/>
      </c>
      <c r="K2579" s="25" t="str">
        <f>IF('DATA ACCURATE'!V2582&lt;&gt;"",'DATA ACCURATE'!V2582,"")</f>
        <v/>
      </c>
      <c r="L2579" s="80" t="str">
        <f>IF($H2579="","",IF(OR($J2579="LIBUR",AND($L2578="LIBUR",$O2578=$O2579)),"LIBUR",IF(AND(OR($L2578="LUAR JAM KERJA 1",$L2578="LUAR JAM KERJA 2"),OR(OR(AND($H2578=$H2579,AND(OR($I2579&gt;DATABASE!$J$3,$I2579&lt;DATABASE!$J$6),((DATEVALUE($H2579)+$I2579)-(DATEVALUE($H2578)+$I2578))&lt;DATABASE!$J$6)),AND($H2578=$H2579,$O2578=$O2579,OR($I2579&gt;DATABASE!$J$6,$I2579&lt;DATABASE!$J$3))),AND(($H2579-$H2578)=1,OR($I2579&lt;DATABASE!$I$6,((DATEVALUE($H2579)+$I2579)-(DATEVALUE($H2578)+$I2578))&lt;DATABASE!$J$6))),$A2579=$A2578),"LUAR JAM KERJA 2",IF(AND(OR(WEEKDAY($H2579,2)=1,WEEKDAY($H2579,2)=2,WEEKDAY($H2579,2)=3,WEEKDAY($H2579,2)=4,WEEKDAY($H2579,2)=5),$I2579&lt;=DATABASE!$J$3,$I2579&gt;=DATABASE!$I$3),"JAM KERJA",IF(AND(WEEKDAY($H2579,2)=6,$I2579&lt;=DATABASE!$J$4,$I2579&gt;=DATABASE!$I$4),"JAM KERJA","LUAR JAM KERJA 1")))))</f>
        <v/>
      </c>
      <c r="M2579" s="36" t="str">
        <f>IF('DATA ACCURATE'!T2582&lt;&gt;"",IF('DATA ACCURATE'!T2582&gt;100,'DATA ACCURATE'!T2582/10,'DATA ACCURATE'!T2582),"")</f>
        <v/>
      </c>
      <c r="N2579" s="38" t="str">
        <f>IF(M2579="","",IF(M2579&lt;=DATABASE!$I$9,"LOKAL",IF(M2579&lt;DATABASE!$J$9,"LUAR KOTA 1",IF($M2579&gt;=DATABASE!$J$9,"LUAR KOTA 2",""))))</f>
        <v/>
      </c>
      <c r="O2579" s="38" t="str">
        <f>IF('DATA ACCURATE'!L2582&lt;&gt;"",'DATA ACCURATE'!L2582,"")</f>
        <v/>
      </c>
      <c r="P2579" s="38"/>
      <c r="Q2579" s="38">
        <f t="shared" si="280"/>
        <v>0</v>
      </c>
      <c r="R2579" s="38">
        <f t="shared" si="280"/>
        <v>0</v>
      </c>
      <c r="S2579" s="38">
        <f t="shared" si="280"/>
        <v>0</v>
      </c>
      <c r="T2579" s="38">
        <f t="shared" si="280"/>
        <v>0</v>
      </c>
      <c r="U2579" s="38">
        <f t="shared" si="281"/>
        <v>0</v>
      </c>
      <c r="V2579" s="38">
        <f t="shared" si="281"/>
        <v>0</v>
      </c>
      <c r="W2579" s="38">
        <f t="shared" si="281"/>
        <v>0</v>
      </c>
      <c r="X2579" s="38">
        <f t="shared" si="282"/>
        <v>0</v>
      </c>
      <c r="Y2579" s="38">
        <f t="shared" si="282"/>
        <v>0</v>
      </c>
      <c r="Z2579" s="38">
        <f t="shared" si="282"/>
        <v>0</v>
      </c>
      <c r="AA2579" s="38">
        <f t="shared" si="282"/>
        <v>0</v>
      </c>
      <c r="AB2579" s="38">
        <f t="shared" si="283"/>
        <v>0</v>
      </c>
      <c r="AC2579" s="38">
        <f t="shared" si="284"/>
        <v>0</v>
      </c>
      <c r="AD2579" s="38" t="str">
        <f t="shared" si="285"/>
        <v>000000000000</v>
      </c>
      <c r="AE2579" s="38"/>
      <c r="AF2579" s="38"/>
      <c r="AG2579" s="38"/>
      <c r="AH2579" s="38"/>
      <c r="AI2579" s="38"/>
      <c r="AJ2579" s="38"/>
      <c r="AK2579" s="38"/>
      <c r="AL2579" s="38"/>
      <c r="AM2579" s="38"/>
      <c r="AN2579" s="38"/>
      <c r="AO2579" s="38"/>
      <c r="AP2579" s="38"/>
      <c r="AQ2579" s="38"/>
      <c r="AR2579" s="38"/>
    </row>
    <row r="2580" spans="1:44">
      <c r="A2580" s="36" t="str">
        <f>IF('DATA ACCURATE'!A2583&lt;&gt;"",'DATA ACCURATE'!A2583,"")</f>
        <v/>
      </c>
      <c r="B2580" s="36" t="str">
        <f>IF('DATA ACCURATE'!D2583&lt;&gt;"",'DATA ACCURATE'!D2583,"")</f>
        <v/>
      </c>
      <c r="C2580" s="38" t="str">
        <f>IF($AD2580="000000000000","",INDEX(DATABASE!$W$12:$W$71,MATCH($AD2580,DATABASE!$V$12:$V$71,0)))</f>
        <v/>
      </c>
      <c r="D2580" s="38" t="str">
        <f>IF(C2580="","",IF(E2580="",INDEX(DATABASE!$AF$13:$AF$62,MATCH($C2580,DATABASE!$AC$13:$AC$62,0)),IF(E2580="2x D11",INDEX(DATABASE!$AF$13:$AF$62,MATCH($C2580,DATABASE!$AC$13:$AC$62,0))+2*DATABASE!$AF$62,IF(E2580="3x D11",INDEX(DATABASE!$AF$13:$AF$62,MATCH($C2580,DATABASE!$AC$13:$AC$62,0))+3*DATABASE!$AF$62,""))))</f>
        <v/>
      </c>
      <c r="E2580" s="38" t="str">
        <f>IF(AND($K2580="Y",$G2580&lt;&gt;"UNYIL",$F2580&lt;DATABASE!$O$8),"2x D11",IF(AND($K2580="Y",$G2580&lt;&gt;"UNYIL",$F2580&gt;=DATABASE!$O$8),"3x D11",""))</f>
        <v/>
      </c>
      <c r="F2580" s="36" t="str">
        <f>IF('DATA ACCURATE'!N2583&lt;&gt;"",'DATA ACCURATE'!N2583,"")</f>
        <v/>
      </c>
      <c r="G2580" s="38" t="str">
        <f>IF(F2580="","",IF(F2580&lt;=DATABASE!$I$8,"UNYIL",IF(F2580&lt;=DATABASE!$J$8,"KECIL",IF(F2580&lt;DATABASE!$K$8,"TANGGUNG",IF(F2580&gt;=DATABASE!$K$8,"BESAR","")))))</f>
        <v/>
      </c>
      <c r="H2580" s="16" t="str">
        <f>IF('DATA ACCURATE'!J2583&lt;&gt;"",'DATA ACCURATE'!J2583,"")</f>
        <v/>
      </c>
      <c r="I2580" s="35" t="str">
        <f>IF(B2580&lt;&gt;"",IFERROR(VLOOKUP(B2580,'DATA TIMBANGAN'!G:M,7,FALSE),VLOOKUP(B2580,'DATA TIMBANGAN'!G:M,7)),"")</f>
        <v/>
      </c>
      <c r="J2580" s="25" t="str">
        <f>IF(H2580&lt;&gt;"",IFERROR(INDEX(DATABASE!$Z$19:$Z$38,MATCH(DATEVALUE(H2580),DATABASE!$AA$19:$AA$38,0)),INDEX(DATABASE!$Z$12:$Z$18,MATCH(WEEKDAY(H2580,2),DATABASE!$AA$12:$AA$18,0))),"")</f>
        <v/>
      </c>
      <c r="K2580" s="25" t="str">
        <f>IF('DATA ACCURATE'!V2583&lt;&gt;"",'DATA ACCURATE'!V2583,"")</f>
        <v/>
      </c>
      <c r="L2580" s="80" t="str">
        <f>IF($H2580="","",IF(OR($J2580="LIBUR",AND($L2579="LIBUR",$O2579=$O2580)),"LIBUR",IF(AND(OR($L2579="LUAR JAM KERJA 1",$L2579="LUAR JAM KERJA 2"),OR(OR(AND($H2579=$H2580,AND(OR($I2580&gt;DATABASE!$J$3,$I2580&lt;DATABASE!$J$6),((DATEVALUE($H2580)+$I2580)-(DATEVALUE($H2579)+$I2579))&lt;DATABASE!$J$6)),AND($H2579=$H2580,$O2579=$O2580,OR($I2580&gt;DATABASE!$J$6,$I2580&lt;DATABASE!$J$3))),AND(($H2580-$H2579)=1,OR($I2580&lt;DATABASE!$I$6,((DATEVALUE($H2580)+$I2580)-(DATEVALUE($H2579)+$I2579))&lt;DATABASE!$J$6))),$A2580=$A2579),"LUAR JAM KERJA 2",IF(AND(OR(WEEKDAY($H2580,2)=1,WEEKDAY($H2580,2)=2,WEEKDAY($H2580,2)=3,WEEKDAY($H2580,2)=4,WEEKDAY($H2580,2)=5),$I2580&lt;=DATABASE!$J$3,$I2580&gt;=DATABASE!$I$3),"JAM KERJA",IF(AND(WEEKDAY($H2580,2)=6,$I2580&lt;=DATABASE!$J$4,$I2580&gt;=DATABASE!$I$4),"JAM KERJA","LUAR JAM KERJA 1")))))</f>
        <v/>
      </c>
      <c r="M2580" s="36" t="str">
        <f>IF('DATA ACCURATE'!T2583&lt;&gt;"",IF('DATA ACCURATE'!T2583&gt;100,'DATA ACCURATE'!T2583/10,'DATA ACCURATE'!T2583),"")</f>
        <v/>
      </c>
      <c r="N2580" s="38" t="str">
        <f>IF(M2580="","",IF(M2580&lt;=DATABASE!$I$9,"LOKAL",IF(M2580&lt;DATABASE!$J$9,"LUAR KOTA 1",IF($M2580&gt;=DATABASE!$J$9,"LUAR KOTA 2",""))))</f>
        <v/>
      </c>
      <c r="O2580" s="38" t="str">
        <f>IF('DATA ACCURATE'!L2583&lt;&gt;"",'DATA ACCURATE'!L2583,"")</f>
        <v/>
      </c>
      <c r="P2580" s="38"/>
      <c r="Q2580" s="38">
        <f t="shared" si="280"/>
        <v>0</v>
      </c>
      <c r="R2580" s="38">
        <f t="shared" si="280"/>
        <v>0</v>
      </c>
      <c r="S2580" s="38">
        <f t="shared" si="280"/>
        <v>0</v>
      </c>
      <c r="T2580" s="38">
        <f t="shared" si="280"/>
        <v>0</v>
      </c>
      <c r="U2580" s="38">
        <f t="shared" si="281"/>
        <v>0</v>
      </c>
      <c r="V2580" s="38">
        <f t="shared" si="281"/>
        <v>0</v>
      </c>
      <c r="W2580" s="38">
        <f t="shared" si="281"/>
        <v>0</v>
      </c>
      <c r="X2580" s="38">
        <f t="shared" si="282"/>
        <v>0</v>
      </c>
      <c r="Y2580" s="38">
        <f t="shared" si="282"/>
        <v>0</v>
      </c>
      <c r="Z2580" s="38">
        <f t="shared" si="282"/>
        <v>0</v>
      </c>
      <c r="AA2580" s="38">
        <f t="shared" si="282"/>
        <v>0</v>
      </c>
      <c r="AB2580" s="38">
        <f t="shared" si="283"/>
        <v>0</v>
      </c>
      <c r="AC2580" s="38">
        <f t="shared" si="284"/>
        <v>0</v>
      </c>
      <c r="AD2580" s="38" t="str">
        <f t="shared" si="285"/>
        <v>000000000000</v>
      </c>
      <c r="AE2580" s="38"/>
      <c r="AF2580" s="38"/>
      <c r="AG2580" s="38"/>
      <c r="AH2580" s="38"/>
      <c r="AI2580" s="38"/>
      <c r="AJ2580" s="38"/>
      <c r="AK2580" s="38"/>
      <c r="AL2580" s="38"/>
      <c r="AM2580" s="38"/>
      <c r="AN2580" s="38"/>
      <c r="AO2580" s="38"/>
      <c r="AP2580" s="38"/>
      <c r="AQ2580" s="38"/>
      <c r="AR2580" s="38"/>
    </row>
    <row r="2581" spans="1:44">
      <c r="A2581" s="36" t="str">
        <f>IF('DATA ACCURATE'!A2584&lt;&gt;"",'DATA ACCURATE'!A2584,"")</f>
        <v/>
      </c>
      <c r="B2581" s="36" t="str">
        <f>IF('DATA ACCURATE'!D2584&lt;&gt;"",'DATA ACCURATE'!D2584,"")</f>
        <v/>
      </c>
      <c r="C2581" s="38" t="str">
        <f>IF($AD2581="000000000000","",INDEX(DATABASE!$W$12:$W$71,MATCH($AD2581,DATABASE!$V$12:$V$71,0)))</f>
        <v/>
      </c>
      <c r="D2581" s="38" t="str">
        <f>IF(C2581="","",IF(E2581="",INDEX(DATABASE!$AF$13:$AF$62,MATCH($C2581,DATABASE!$AC$13:$AC$62,0)),IF(E2581="2x D11",INDEX(DATABASE!$AF$13:$AF$62,MATCH($C2581,DATABASE!$AC$13:$AC$62,0))+2*DATABASE!$AF$62,IF(E2581="3x D11",INDEX(DATABASE!$AF$13:$AF$62,MATCH($C2581,DATABASE!$AC$13:$AC$62,0))+3*DATABASE!$AF$62,""))))</f>
        <v/>
      </c>
      <c r="E2581" s="38" t="str">
        <f>IF(AND($K2581="Y",$G2581&lt;&gt;"UNYIL",$F2581&lt;DATABASE!$O$8),"2x D11",IF(AND($K2581="Y",$G2581&lt;&gt;"UNYIL",$F2581&gt;=DATABASE!$O$8),"3x D11",""))</f>
        <v/>
      </c>
      <c r="F2581" s="36" t="str">
        <f>IF('DATA ACCURATE'!N2584&lt;&gt;"",'DATA ACCURATE'!N2584,"")</f>
        <v/>
      </c>
      <c r="G2581" s="38" t="str">
        <f>IF(F2581="","",IF(F2581&lt;=DATABASE!$I$8,"UNYIL",IF(F2581&lt;=DATABASE!$J$8,"KECIL",IF(F2581&lt;DATABASE!$K$8,"TANGGUNG",IF(F2581&gt;=DATABASE!$K$8,"BESAR","")))))</f>
        <v/>
      </c>
      <c r="H2581" s="16" t="str">
        <f>IF('DATA ACCURATE'!J2584&lt;&gt;"",'DATA ACCURATE'!J2584,"")</f>
        <v/>
      </c>
      <c r="I2581" s="35" t="str">
        <f>IF(B2581&lt;&gt;"",IFERROR(VLOOKUP(B2581,'DATA TIMBANGAN'!G:M,7,FALSE),VLOOKUP(B2581,'DATA TIMBANGAN'!G:M,7)),"")</f>
        <v/>
      </c>
      <c r="J2581" s="25" t="str">
        <f>IF(H2581&lt;&gt;"",IFERROR(INDEX(DATABASE!$Z$19:$Z$38,MATCH(DATEVALUE(H2581),DATABASE!$AA$19:$AA$38,0)),INDEX(DATABASE!$Z$12:$Z$18,MATCH(WEEKDAY(H2581,2),DATABASE!$AA$12:$AA$18,0))),"")</f>
        <v/>
      </c>
      <c r="K2581" s="25" t="str">
        <f>IF('DATA ACCURATE'!V2584&lt;&gt;"",'DATA ACCURATE'!V2584,"")</f>
        <v/>
      </c>
      <c r="L2581" s="80" t="str">
        <f>IF($H2581="","",IF(OR($J2581="LIBUR",AND($L2580="LIBUR",$O2580=$O2581)),"LIBUR",IF(AND(OR($L2580="LUAR JAM KERJA 1",$L2580="LUAR JAM KERJA 2"),OR(OR(AND($H2580=$H2581,AND(OR($I2581&gt;DATABASE!$J$3,$I2581&lt;DATABASE!$J$6),((DATEVALUE($H2581)+$I2581)-(DATEVALUE($H2580)+$I2580))&lt;DATABASE!$J$6)),AND($H2580=$H2581,$O2580=$O2581,OR($I2581&gt;DATABASE!$J$6,$I2581&lt;DATABASE!$J$3))),AND(($H2581-$H2580)=1,OR($I2581&lt;DATABASE!$I$6,((DATEVALUE($H2581)+$I2581)-(DATEVALUE($H2580)+$I2580))&lt;DATABASE!$J$6))),$A2581=$A2580),"LUAR JAM KERJA 2",IF(AND(OR(WEEKDAY($H2581,2)=1,WEEKDAY($H2581,2)=2,WEEKDAY($H2581,2)=3,WEEKDAY($H2581,2)=4,WEEKDAY($H2581,2)=5),$I2581&lt;=DATABASE!$J$3,$I2581&gt;=DATABASE!$I$3),"JAM KERJA",IF(AND(WEEKDAY($H2581,2)=6,$I2581&lt;=DATABASE!$J$4,$I2581&gt;=DATABASE!$I$4),"JAM KERJA","LUAR JAM KERJA 1")))))</f>
        <v/>
      </c>
      <c r="M2581" s="36" t="str">
        <f>IF('DATA ACCURATE'!T2584&lt;&gt;"",IF('DATA ACCURATE'!T2584&gt;100,'DATA ACCURATE'!T2584/10,'DATA ACCURATE'!T2584),"")</f>
        <v/>
      </c>
      <c r="N2581" s="38" t="str">
        <f>IF(M2581="","",IF(M2581&lt;=DATABASE!$I$9,"LOKAL",IF(M2581&lt;DATABASE!$J$9,"LUAR KOTA 1",IF($M2581&gt;=DATABASE!$J$9,"LUAR KOTA 2",""))))</f>
        <v/>
      </c>
      <c r="O2581" s="38" t="str">
        <f>IF('DATA ACCURATE'!L2584&lt;&gt;"",'DATA ACCURATE'!L2584,"")</f>
        <v/>
      </c>
      <c r="P2581" s="38"/>
      <c r="Q2581" s="38">
        <f t="shared" si="280"/>
        <v>0</v>
      </c>
      <c r="R2581" s="38">
        <f t="shared" si="280"/>
        <v>0</v>
      </c>
      <c r="S2581" s="38">
        <f t="shared" si="280"/>
        <v>0</v>
      </c>
      <c r="T2581" s="38">
        <f t="shared" si="280"/>
        <v>0</v>
      </c>
      <c r="U2581" s="38">
        <f t="shared" si="281"/>
        <v>0</v>
      </c>
      <c r="V2581" s="38">
        <f t="shared" si="281"/>
        <v>0</v>
      </c>
      <c r="W2581" s="38">
        <f t="shared" si="281"/>
        <v>0</v>
      </c>
      <c r="X2581" s="38">
        <f t="shared" si="282"/>
        <v>0</v>
      </c>
      <c r="Y2581" s="38">
        <f t="shared" si="282"/>
        <v>0</v>
      </c>
      <c r="Z2581" s="38">
        <f t="shared" si="282"/>
        <v>0</v>
      </c>
      <c r="AA2581" s="38">
        <f t="shared" si="282"/>
        <v>0</v>
      </c>
      <c r="AB2581" s="38">
        <f t="shared" si="283"/>
        <v>0</v>
      </c>
      <c r="AC2581" s="38">
        <f t="shared" si="284"/>
        <v>0</v>
      </c>
      <c r="AD2581" s="38" t="str">
        <f t="shared" si="285"/>
        <v>000000000000</v>
      </c>
      <c r="AE2581" s="38"/>
      <c r="AF2581" s="38"/>
      <c r="AG2581" s="38"/>
      <c r="AH2581" s="38"/>
      <c r="AI2581" s="38"/>
      <c r="AJ2581" s="38"/>
      <c r="AK2581" s="38"/>
      <c r="AL2581" s="38"/>
      <c r="AM2581" s="38"/>
      <c r="AN2581" s="38"/>
      <c r="AO2581" s="38"/>
      <c r="AP2581" s="38"/>
      <c r="AQ2581" s="38"/>
      <c r="AR2581" s="38"/>
    </row>
    <row r="2582" spans="1:44">
      <c r="A2582" s="36" t="str">
        <f>IF('DATA ACCURATE'!A2585&lt;&gt;"",'DATA ACCURATE'!A2585,"")</f>
        <v/>
      </c>
      <c r="B2582" s="36" t="str">
        <f>IF('DATA ACCURATE'!D2585&lt;&gt;"",'DATA ACCURATE'!D2585,"")</f>
        <v/>
      </c>
      <c r="C2582" s="38" t="str">
        <f>IF($AD2582="000000000000","",INDEX(DATABASE!$W$12:$W$71,MATCH($AD2582,DATABASE!$V$12:$V$71,0)))</f>
        <v/>
      </c>
      <c r="D2582" s="38" t="str">
        <f>IF(C2582="","",IF(E2582="",INDEX(DATABASE!$AF$13:$AF$62,MATCH($C2582,DATABASE!$AC$13:$AC$62,0)),IF(E2582="2x D11",INDEX(DATABASE!$AF$13:$AF$62,MATCH($C2582,DATABASE!$AC$13:$AC$62,0))+2*DATABASE!$AF$62,IF(E2582="3x D11",INDEX(DATABASE!$AF$13:$AF$62,MATCH($C2582,DATABASE!$AC$13:$AC$62,0))+3*DATABASE!$AF$62,""))))</f>
        <v/>
      </c>
      <c r="E2582" s="38" t="str">
        <f>IF(AND($K2582="Y",$G2582&lt;&gt;"UNYIL",$F2582&lt;DATABASE!$O$8),"2x D11",IF(AND($K2582="Y",$G2582&lt;&gt;"UNYIL",$F2582&gt;=DATABASE!$O$8),"3x D11",""))</f>
        <v/>
      </c>
      <c r="F2582" s="36" t="str">
        <f>IF('DATA ACCURATE'!N2585&lt;&gt;"",'DATA ACCURATE'!N2585,"")</f>
        <v/>
      </c>
      <c r="G2582" s="38" t="str">
        <f>IF(F2582="","",IF(F2582&lt;=DATABASE!$I$8,"UNYIL",IF(F2582&lt;=DATABASE!$J$8,"KECIL",IF(F2582&lt;DATABASE!$K$8,"TANGGUNG",IF(F2582&gt;=DATABASE!$K$8,"BESAR","")))))</f>
        <v/>
      </c>
      <c r="H2582" s="16" t="str">
        <f>IF('DATA ACCURATE'!J2585&lt;&gt;"",'DATA ACCURATE'!J2585,"")</f>
        <v/>
      </c>
      <c r="I2582" s="35" t="str">
        <f>IF(B2582&lt;&gt;"",IFERROR(VLOOKUP(B2582,'DATA TIMBANGAN'!G:M,7,FALSE),VLOOKUP(B2582,'DATA TIMBANGAN'!G:M,7)),"")</f>
        <v/>
      </c>
      <c r="J2582" s="25" t="str">
        <f>IF(H2582&lt;&gt;"",IFERROR(INDEX(DATABASE!$Z$19:$Z$38,MATCH(DATEVALUE(H2582),DATABASE!$AA$19:$AA$38,0)),INDEX(DATABASE!$Z$12:$Z$18,MATCH(WEEKDAY(H2582,2),DATABASE!$AA$12:$AA$18,0))),"")</f>
        <v/>
      </c>
      <c r="K2582" s="25" t="str">
        <f>IF('DATA ACCURATE'!V2585&lt;&gt;"",'DATA ACCURATE'!V2585,"")</f>
        <v/>
      </c>
      <c r="L2582" s="80" t="str">
        <f>IF($H2582="","",IF(OR($J2582="LIBUR",AND($L2581="LIBUR",$O2581=$O2582)),"LIBUR",IF(AND(OR($L2581="LUAR JAM KERJA 1",$L2581="LUAR JAM KERJA 2"),OR(OR(AND($H2581=$H2582,AND(OR($I2582&gt;DATABASE!$J$3,$I2582&lt;DATABASE!$J$6),((DATEVALUE($H2582)+$I2582)-(DATEVALUE($H2581)+$I2581))&lt;DATABASE!$J$6)),AND($H2581=$H2582,$O2581=$O2582,OR($I2582&gt;DATABASE!$J$6,$I2582&lt;DATABASE!$J$3))),AND(($H2582-$H2581)=1,OR($I2582&lt;DATABASE!$I$6,((DATEVALUE($H2582)+$I2582)-(DATEVALUE($H2581)+$I2581))&lt;DATABASE!$J$6))),$A2582=$A2581),"LUAR JAM KERJA 2",IF(AND(OR(WEEKDAY($H2582,2)=1,WEEKDAY($H2582,2)=2,WEEKDAY($H2582,2)=3,WEEKDAY($H2582,2)=4,WEEKDAY($H2582,2)=5),$I2582&lt;=DATABASE!$J$3,$I2582&gt;=DATABASE!$I$3),"JAM KERJA",IF(AND(WEEKDAY($H2582,2)=6,$I2582&lt;=DATABASE!$J$4,$I2582&gt;=DATABASE!$I$4),"JAM KERJA","LUAR JAM KERJA 1")))))</f>
        <v/>
      </c>
      <c r="M2582" s="36" t="str">
        <f>IF('DATA ACCURATE'!T2585&lt;&gt;"",IF('DATA ACCURATE'!T2585&gt;100,'DATA ACCURATE'!T2585/10,'DATA ACCURATE'!T2585),"")</f>
        <v/>
      </c>
      <c r="N2582" s="38" t="str">
        <f>IF(M2582="","",IF(M2582&lt;=DATABASE!$I$9,"LOKAL",IF(M2582&lt;DATABASE!$J$9,"LUAR KOTA 1",IF($M2582&gt;=DATABASE!$J$9,"LUAR KOTA 2",""))))</f>
        <v/>
      </c>
      <c r="O2582" s="38" t="str">
        <f>IF('DATA ACCURATE'!L2585&lt;&gt;"",'DATA ACCURATE'!L2585,"")</f>
        <v/>
      </c>
      <c r="P2582" s="38"/>
      <c r="Q2582" s="38">
        <f t="shared" si="280"/>
        <v>0</v>
      </c>
      <c r="R2582" s="38">
        <f t="shared" si="280"/>
        <v>0</v>
      </c>
      <c r="S2582" s="38">
        <f t="shared" si="280"/>
        <v>0</v>
      </c>
      <c r="T2582" s="38">
        <f t="shared" si="280"/>
        <v>0</v>
      </c>
      <c r="U2582" s="38">
        <f t="shared" si="281"/>
        <v>0</v>
      </c>
      <c r="V2582" s="38">
        <f t="shared" si="281"/>
        <v>0</v>
      </c>
      <c r="W2582" s="38">
        <f t="shared" si="281"/>
        <v>0</v>
      </c>
      <c r="X2582" s="38">
        <f t="shared" si="282"/>
        <v>0</v>
      </c>
      <c r="Y2582" s="38">
        <f t="shared" si="282"/>
        <v>0</v>
      </c>
      <c r="Z2582" s="38">
        <f t="shared" si="282"/>
        <v>0</v>
      </c>
      <c r="AA2582" s="38">
        <f t="shared" si="282"/>
        <v>0</v>
      </c>
      <c r="AB2582" s="38">
        <f t="shared" si="283"/>
        <v>0</v>
      </c>
      <c r="AC2582" s="38">
        <f t="shared" si="284"/>
        <v>0</v>
      </c>
      <c r="AD2582" s="38" t="str">
        <f t="shared" si="285"/>
        <v>000000000000</v>
      </c>
      <c r="AE2582" s="38"/>
      <c r="AF2582" s="38"/>
      <c r="AG2582" s="38"/>
      <c r="AH2582" s="38"/>
      <c r="AI2582" s="38"/>
      <c r="AJ2582" s="38"/>
      <c r="AK2582" s="38"/>
      <c r="AL2582" s="38"/>
      <c r="AM2582" s="38"/>
      <c r="AN2582" s="38"/>
      <c r="AO2582" s="38"/>
      <c r="AP2582" s="38"/>
      <c r="AQ2582" s="38"/>
      <c r="AR2582" s="38"/>
    </row>
    <row r="2583" spans="1:44">
      <c r="A2583" s="36" t="str">
        <f>IF('DATA ACCURATE'!A2586&lt;&gt;"",'DATA ACCURATE'!A2586,"")</f>
        <v/>
      </c>
      <c r="B2583" s="36" t="str">
        <f>IF('DATA ACCURATE'!D2586&lt;&gt;"",'DATA ACCURATE'!D2586,"")</f>
        <v/>
      </c>
      <c r="C2583" s="38" t="str">
        <f>IF($AD2583="000000000000","",INDEX(DATABASE!$W$12:$W$71,MATCH($AD2583,DATABASE!$V$12:$V$71,0)))</f>
        <v/>
      </c>
      <c r="D2583" s="38" t="str">
        <f>IF(C2583="","",IF(E2583="",INDEX(DATABASE!$AF$13:$AF$62,MATCH($C2583,DATABASE!$AC$13:$AC$62,0)),IF(E2583="2x D11",INDEX(DATABASE!$AF$13:$AF$62,MATCH($C2583,DATABASE!$AC$13:$AC$62,0))+2*DATABASE!$AF$62,IF(E2583="3x D11",INDEX(DATABASE!$AF$13:$AF$62,MATCH($C2583,DATABASE!$AC$13:$AC$62,0))+3*DATABASE!$AF$62,""))))</f>
        <v/>
      </c>
      <c r="E2583" s="38" t="str">
        <f>IF(AND($K2583="Y",$G2583&lt;&gt;"UNYIL",$F2583&lt;DATABASE!$O$8),"2x D11",IF(AND($K2583="Y",$G2583&lt;&gt;"UNYIL",$F2583&gt;=DATABASE!$O$8),"3x D11",""))</f>
        <v/>
      </c>
      <c r="F2583" s="36" t="str">
        <f>IF('DATA ACCURATE'!N2586&lt;&gt;"",'DATA ACCURATE'!N2586,"")</f>
        <v/>
      </c>
      <c r="G2583" s="38" t="str">
        <f>IF(F2583="","",IF(F2583&lt;=DATABASE!$I$8,"UNYIL",IF(F2583&lt;=DATABASE!$J$8,"KECIL",IF(F2583&lt;DATABASE!$K$8,"TANGGUNG",IF(F2583&gt;=DATABASE!$K$8,"BESAR","")))))</f>
        <v/>
      </c>
      <c r="H2583" s="16" t="str">
        <f>IF('DATA ACCURATE'!J2586&lt;&gt;"",'DATA ACCURATE'!J2586,"")</f>
        <v/>
      </c>
      <c r="I2583" s="35" t="str">
        <f>IF(B2583&lt;&gt;"",IFERROR(VLOOKUP(B2583,'DATA TIMBANGAN'!G:M,7,FALSE),VLOOKUP(B2583,'DATA TIMBANGAN'!G:M,7)),"")</f>
        <v/>
      </c>
      <c r="J2583" s="25" t="str">
        <f>IF(H2583&lt;&gt;"",IFERROR(INDEX(DATABASE!$Z$19:$Z$38,MATCH(DATEVALUE(H2583),DATABASE!$AA$19:$AA$38,0)),INDEX(DATABASE!$Z$12:$Z$18,MATCH(WEEKDAY(H2583,2),DATABASE!$AA$12:$AA$18,0))),"")</f>
        <v/>
      </c>
      <c r="K2583" s="25" t="str">
        <f>IF('DATA ACCURATE'!V2586&lt;&gt;"",'DATA ACCURATE'!V2586,"")</f>
        <v/>
      </c>
      <c r="L2583" s="80" t="str">
        <f>IF($H2583="","",IF(OR($J2583="LIBUR",AND($L2582="LIBUR",$O2582=$O2583)),"LIBUR",IF(AND(OR($L2582="LUAR JAM KERJA 1",$L2582="LUAR JAM KERJA 2"),OR(OR(AND($H2582=$H2583,AND(OR($I2583&gt;DATABASE!$J$3,$I2583&lt;DATABASE!$J$6),((DATEVALUE($H2583)+$I2583)-(DATEVALUE($H2582)+$I2582))&lt;DATABASE!$J$6)),AND($H2582=$H2583,$O2582=$O2583,OR($I2583&gt;DATABASE!$J$6,$I2583&lt;DATABASE!$J$3))),AND(($H2583-$H2582)=1,OR($I2583&lt;DATABASE!$I$6,((DATEVALUE($H2583)+$I2583)-(DATEVALUE($H2582)+$I2582))&lt;DATABASE!$J$6))),$A2583=$A2582),"LUAR JAM KERJA 2",IF(AND(OR(WEEKDAY($H2583,2)=1,WEEKDAY($H2583,2)=2,WEEKDAY($H2583,2)=3,WEEKDAY($H2583,2)=4,WEEKDAY($H2583,2)=5),$I2583&lt;=DATABASE!$J$3,$I2583&gt;=DATABASE!$I$3),"JAM KERJA",IF(AND(WEEKDAY($H2583,2)=6,$I2583&lt;=DATABASE!$J$4,$I2583&gt;=DATABASE!$I$4),"JAM KERJA","LUAR JAM KERJA 1")))))</f>
        <v/>
      </c>
      <c r="M2583" s="36" t="str">
        <f>IF('DATA ACCURATE'!T2586&lt;&gt;"",IF('DATA ACCURATE'!T2586&gt;100,'DATA ACCURATE'!T2586/10,'DATA ACCURATE'!T2586),"")</f>
        <v/>
      </c>
      <c r="N2583" s="38" t="str">
        <f>IF(M2583="","",IF(M2583&lt;=DATABASE!$I$9,"LOKAL",IF(M2583&lt;DATABASE!$J$9,"LUAR KOTA 1",IF($M2583&gt;=DATABASE!$J$9,"LUAR KOTA 2",""))))</f>
        <v/>
      </c>
      <c r="O2583" s="38" t="str">
        <f>IF('DATA ACCURATE'!L2586&lt;&gt;"",'DATA ACCURATE'!L2586,"")</f>
        <v/>
      </c>
      <c r="P2583" s="38"/>
      <c r="Q2583" s="38">
        <f t="shared" si="280"/>
        <v>0</v>
      </c>
      <c r="R2583" s="38">
        <f t="shared" si="280"/>
        <v>0</v>
      </c>
      <c r="S2583" s="38">
        <f t="shared" si="280"/>
        <v>0</v>
      </c>
      <c r="T2583" s="38">
        <f t="shared" si="280"/>
        <v>0</v>
      </c>
      <c r="U2583" s="38">
        <f t="shared" si="281"/>
        <v>0</v>
      </c>
      <c r="V2583" s="38">
        <f t="shared" si="281"/>
        <v>0</v>
      </c>
      <c r="W2583" s="38">
        <f t="shared" si="281"/>
        <v>0</v>
      </c>
      <c r="X2583" s="38">
        <f t="shared" si="282"/>
        <v>0</v>
      </c>
      <c r="Y2583" s="38">
        <f t="shared" si="282"/>
        <v>0</v>
      </c>
      <c r="Z2583" s="38">
        <f t="shared" si="282"/>
        <v>0</v>
      </c>
      <c r="AA2583" s="38">
        <f t="shared" si="282"/>
        <v>0</v>
      </c>
      <c r="AB2583" s="38">
        <f t="shared" si="283"/>
        <v>0</v>
      </c>
      <c r="AC2583" s="38">
        <f t="shared" si="284"/>
        <v>0</v>
      </c>
      <c r="AD2583" s="38" t="str">
        <f t="shared" si="285"/>
        <v>000000000000</v>
      </c>
      <c r="AE2583" s="38"/>
      <c r="AF2583" s="38"/>
      <c r="AG2583" s="38"/>
      <c r="AH2583" s="38"/>
      <c r="AI2583" s="38"/>
      <c r="AJ2583" s="38"/>
      <c r="AK2583" s="38"/>
      <c r="AL2583" s="38"/>
      <c r="AM2583" s="38"/>
      <c r="AN2583" s="38"/>
      <c r="AO2583" s="38"/>
      <c r="AP2583" s="38"/>
      <c r="AQ2583" s="38"/>
      <c r="AR2583" s="38"/>
    </row>
    <row r="2584" spans="1:44">
      <c r="A2584" s="36" t="str">
        <f>IF('DATA ACCURATE'!A2587&lt;&gt;"",'DATA ACCURATE'!A2587,"")</f>
        <v/>
      </c>
      <c r="B2584" s="36" t="str">
        <f>IF('DATA ACCURATE'!D2587&lt;&gt;"",'DATA ACCURATE'!D2587,"")</f>
        <v/>
      </c>
      <c r="C2584" s="38" t="str">
        <f>IF($AD2584="000000000000","",INDEX(DATABASE!$W$12:$W$71,MATCH($AD2584,DATABASE!$V$12:$V$71,0)))</f>
        <v/>
      </c>
      <c r="D2584" s="38" t="str">
        <f>IF(C2584="","",IF(E2584="",INDEX(DATABASE!$AF$13:$AF$62,MATCH($C2584,DATABASE!$AC$13:$AC$62,0)),IF(E2584="2x D11",INDEX(DATABASE!$AF$13:$AF$62,MATCH($C2584,DATABASE!$AC$13:$AC$62,0))+2*DATABASE!$AF$62,IF(E2584="3x D11",INDEX(DATABASE!$AF$13:$AF$62,MATCH($C2584,DATABASE!$AC$13:$AC$62,0))+3*DATABASE!$AF$62,""))))</f>
        <v/>
      </c>
      <c r="E2584" s="38" t="str">
        <f>IF(AND($K2584="Y",$G2584&lt;&gt;"UNYIL",$F2584&lt;DATABASE!$O$8),"2x D11",IF(AND($K2584="Y",$G2584&lt;&gt;"UNYIL",$F2584&gt;=DATABASE!$O$8),"3x D11",""))</f>
        <v/>
      </c>
      <c r="F2584" s="36" t="str">
        <f>IF('DATA ACCURATE'!N2587&lt;&gt;"",'DATA ACCURATE'!N2587,"")</f>
        <v/>
      </c>
      <c r="G2584" s="38" t="str">
        <f>IF(F2584="","",IF(F2584&lt;=DATABASE!$I$8,"UNYIL",IF(F2584&lt;=DATABASE!$J$8,"KECIL",IF(F2584&lt;DATABASE!$K$8,"TANGGUNG",IF(F2584&gt;=DATABASE!$K$8,"BESAR","")))))</f>
        <v/>
      </c>
      <c r="H2584" s="16" t="str">
        <f>IF('DATA ACCURATE'!J2587&lt;&gt;"",'DATA ACCURATE'!J2587,"")</f>
        <v/>
      </c>
      <c r="I2584" s="35" t="str">
        <f>IF(B2584&lt;&gt;"",IFERROR(VLOOKUP(B2584,'DATA TIMBANGAN'!G:M,7,FALSE),VLOOKUP(B2584,'DATA TIMBANGAN'!G:M,7)),"")</f>
        <v/>
      </c>
      <c r="J2584" s="25" t="str">
        <f>IF(H2584&lt;&gt;"",IFERROR(INDEX(DATABASE!$Z$19:$Z$38,MATCH(DATEVALUE(H2584),DATABASE!$AA$19:$AA$38,0)),INDEX(DATABASE!$Z$12:$Z$18,MATCH(WEEKDAY(H2584,2),DATABASE!$AA$12:$AA$18,0))),"")</f>
        <v/>
      </c>
      <c r="K2584" s="25" t="str">
        <f>IF('DATA ACCURATE'!V2587&lt;&gt;"",'DATA ACCURATE'!V2587,"")</f>
        <v/>
      </c>
      <c r="L2584" s="80" t="str">
        <f>IF($H2584="","",IF(OR($J2584="LIBUR",AND($L2583="LIBUR",$O2583=$O2584)),"LIBUR",IF(AND(OR($L2583="LUAR JAM KERJA 1",$L2583="LUAR JAM KERJA 2"),OR(OR(AND($H2583=$H2584,AND(OR($I2584&gt;DATABASE!$J$3,$I2584&lt;DATABASE!$J$6),((DATEVALUE($H2584)+$I2584)-(DATEVALUE($H2583)+$I2583))&lt;DATABASE!$J$6)),AND($H2583=$H2584,$O2583=$O2584,OR($I2584&gt;DATABASE!$J$6,$I2584&lt;DATABASE!$J$3))),AND(($H2584-$H2583)=1,OR($I2584&lt;DATABASE!$I$6,((DATEVALUE($H2584)+$I2584)-(DATEVALUE($H2583)+$I2583))&lt;DATABASE!$J$6))),$A2584=$A2583),"LUAR JAM KERJA 2",IF(AND(OR(WEEKDAY($H2584,2)=1,WEEKDAY($H2584,2)=2,WEEKDAY($H2584,2)=3,WEEKDAY($H2584,2)=4,WEEKDAY($H2584,2)=5),$I2584&lt;=DATABASE!$J$3,$I2584&gt;=DATABASE!$I$3),"JAM KERJA",IF(AND(WEEKDAY($H2584,2)=6,$I2584&lt;=DATABASE!$J$4,$I2584&gt;=DATABASE!$I$4),"JAM KERJA","LUAR JAM KERJA 1")))))</f>
        <v/>
      </c>
      <c r="M2584" s="36" t="str">
        <f>IF('DATA ACCURATE'!T2587&lt;&gt;"",IF('DATA ACCURATE'!T2587&gt;100,'DATA ACCURATE'!T2587/10,'DATA ACCURATE'!T2587),"")</f>
        <v/>
      </c>
      <c r="N2584" s="38" t="str">
        <f>IF(M2584="","",IF(M2584&lt;=DATABASE!$I$9,"LOKAL",IF(M2584&lt;DATABASE!$J$9,"LUAR KOTA 1",IF($M2584&gt;=DATABASE!$J$9,"LUAR KOTA 2",""))))</f>
        <v/>
      </c>
      <c r="O2584" s="38" t="str">
        <f>IF('DATA ACCURATE'!L2587&lt;&gt;"",'DATA ACCURATE'!L2587,"")</f>
        <v/>
      </c>
      <c r="P2584" s="38"/>
      <c r="Q2584" s="38">
        <f t="shared" si="280"/>
        <v>0</v>
      </c>
      <c r="R2584" s="38">
        <f t="shared" si="280"/>
        <v>0</v>
      </c>
      <c r="S2584" s="38">
        <f t="shared" si="280"/>
        <v>0</v>
      </c>
      <c r="T2584" s="38">
        <f t="shared" si="280"/>
        <v>0</v>
      </c>
      <c r="U2584" s="38">
        <f t="shared" si="281"/>
        <v>0</v>
      </c>
      <c r="V2584" s="38">
        <f t="shared" si="281"/>
        <v>0</v>
      </c>
      <c r="W2584" s="38">
        <f t="shared" si="281"/>
        <v>0</v>
      </c>
      <c r="X2584" s="38">
        <f t="shared" si="282"/>
        <v>0</v>
      </c>
      <c r="Y2584" s="38">
        <f t="shared" si="282"/>
        <v>0</v>
      </c>
      <c r="Z2584" s="38">
        <f t="shared" si="282"/>
        <v>0</v>
      </c>
      <c r="AA2584" s="38">
        <f t="shared" si="282"/>
        <v>0</v>
      </c>
      <c r="AB2584" s="38">
        <f t="shared" si="283"/>
        <v>0</v>
      </c>
      <c r="AC2584" s="38">
        <f t="shared" si="284"/>
        <v>0</v>
      </c>
      <c r="AD2584" s="38" t="str">
        <f t="shared" si="285"/>
        <v>000000000000</v>
      </c>
      <c r="AE2584" s="38"/>
      <c r="AF2584" s="38"/>
      <c r="AG2584" s="38"/>
      <c r="AH2584" s="38"/>
      <c r="AI2584" s="38"/>
      <c r="AJ2584" s="38"/>
      <c r="AK2584" s="38"/>
      <c r="AL2584" s="38"/>
      <c r="AM2584" s="38"/>
      <c r="AN2584" s="38"/>
      <c r="AO2584" s="38"/>
      <c r="AP2584" s="38"/>
      <c r="AQ2584" s="38"/>
      <c r="AR2584" s="38"/>
    </row>
    <row r="2585" spans="1:44">
      <c r="A2585" s="36" t="str">
        <f>IF('DATA ACCURATE'!A2588&lt;&gt;"",'DATA ACCURATE'!A2588,"")</f>
        <v/>
      </c>
      <c r="B2585" s="36" t="str">
        <f>IF('DATA ACCURATE'!D2588&lt;&gt;"",'DATA ACCURATE'!D2588,"")</f>
        <v/>
      </c>
      <c r="C2585" s="38" t="str">
        <f>IF($AD2585="000000000000","",INDEX(DATABASE!$W$12:$W$71,MATCH($AD2585,DATABASE!$V$12:$V$71,0)))</f>
        <v/>
      </c>
      <c r="D2585" s="38" t="str">
        <f>IF(C2585="","",IF(E2585="",INDEX(DATABASE!$AF$13:$AF$62,MATCH($C2585,DATABASE!$AC$13:$AC$62,0)),IF(E2585="2x D11",INDEX(DATABASE!$AF$13:$AF$62,MATCH($C2585,DATABASE!$AC$13:$AC$62,0))+2*DATABASE!$AF$62,IF(E2585="3x D11",INDEX(DATABASE!$AF$13:$AF$62,MATCH($C2585,DATABASE!$AC$13:$AC$62,0))+3*DATABASE!$AF$62,""))))</f>
        <v/>
      </c>
      <c r="E2585" s="38" t="str">
        <f>IF(AND($K2585="Y",$G2585&lt;&gt;"UNYIL",$F2585&lt;DATABASE!$O$8),"2x D11",IF(AND($K2585="Y",$G2585&lt;&gt;"UNYIL",$F2585&gt;=DATABASE!$O$8),"3x D11",""))</f>
        <v/>
      </c>
      <c r="F2585" s="36" t="str">
        <f>IF('DATA ACCURATE'!N2588&lt;&gt;"",'DATA ACCURATE'!N2588,"")</f>
        <v/>
      </c>
      <c r="G2585" s="38" t="str">
        <f>IF(F2585="","",IF(F2585&lt;=DATABASE!$I$8,"UNYIL",IF(F2585&lt;=DATABASE!$J$8,"KECIL",IF(F2585&lt;DATABASE!$K$8,"TANGGUNG",IF(F2585&gt;=DATABASE!$K$8,"BESAR","")))))</f>
        <v/>
      </c>
      <c r="H2585" s="16" t="str">
        <f>IF('DATA ACCURATE'!J2588&lt;&gt;"",'DATA ACCURATE'!J2588,"")</f>
        <v/>
      </c>
      <c r="I2585" s="35" t="str">
        <f>IF(B2585&lt;&gt;"",IFERROR(VLOOKUP(B2585,'DATA TIMBANGAN'!G:M,7,FALSE),VLOOKUP(B2585,'DATA TIMBANGAN'!G:M,7)),"")</f>
        <v/>
      </c>
      <c r="J2585" s="25" t="str">
        <f>IF(H2585&lt;&gt;"",IFERROR(INDEX(DATABASE!$Z$19:$Z$38,MATCH(DATEVALUE(H2585),DATABASE!$AA$19:$AA$38,0)),INDEX(DATABASE!$Z$12:$Z$18,MATCH(WEEKDAY(H2585,2),DATABASE!$AA$12:$AA$18,0))),"")</f>
        <v/>
      </c>
      <c r="K2585" s="25" t="str">
        <f>IF('DATA ACCURATE'!V2588&lt;&gt;"",'DATA ACCURATE'!V2588,"")</f>
        <v/>
      </c>
      <c r="L2585" s="80" t="str">
        <f>IF($H2585="","",IF(OR($J2585="LIBUR",AND($L2584="LIBUR",$O2584=$O2585)),"LIBUR",IF(AND(OR($L2584="LUAR JAM KERJA 1",$L2584="LUAR JAM KERJA 2"),OR(OR(AND($H2584=$H2585,AND(OR($I2585&gt;DATABASE!$J$3,$I2585&lt;DATABASE!$J$6),((DATEVALUE($H2585)+$I2585)-(DATEVALUE($H2584)+$I2584))&lt;DATABASE!$J$6)),AND($H2584=$H2585,$O2584=$O2585,OR($I2585&gt;DATABASE!$J$6,$I2585&lt;DATABASE!$J$3))),AND(($H2585-$H2584)=1,OR($I2585&lt;DATABASE!$I$6,((DATEVALUE($H2585)+$I2585)-(DATEVALUE($H2584)+$I2584))&lt;DATABASE!$J$6))),$A2585=$A2584),"LUAR JAM KERJA 2",IF(AND(OR(WEEKDAY($H2585,2)=1,WEEKDAY($H2585,2)=2,WEEKDAY($H2585,2)=3,WEEKDAY($H2585,2)=4,WEEKDAY($H2585,2)=5),$I2585&lt;=DATABASE!$J$3,$I2585&gt;=DATABASE!$I$3),"JAM KERJA",IF(AND(WEEKDAY($H2585,2)=6,$I2585&lt;=DATABASE!$J$4,$I2585&gt;=DATABASE!$I$4),"JAM KERJA","LUAR JAM KERJA 1")))))</f>
        <v/>
      </c>
      <c r="M2585" s="36" t="str">
        <f>IF('DATA ACCURATE'!T2588&lt;&gt;"",IF('DATA ACCURATE'!T2588&gt;100,'DATA ACCURATE'!T2588/10,'DATA ACCURATE'!T2588),"")</f>
        <v/>
      </c>
      <c r="N2585" s="38" t="str">
        <f>IF(M2585="","",IF(M2585&lt;=DATABASE!$I$9,"LOKAL",IF(M2585&lt;DATABASE!$J$9,"LUAR KOTA 1",IF($M2585&gt;=DATABASE!$J$9,"LUAR KOTA 2",""))))</f>
        <v/>
      </c>
      <c r="O2585" s="38" t="str">
        <f>IF('DATA ACCURATE'!L2588&lt;&gt;"",'DATA ACCURATE'!L2588,"")</f>
        <v/>
      </c>
      <c r="P2585" s="38"/>
      <c r="Q2585" s="38">
        <f t="shared" si="280"/>
        <v>0</v>
      </c>
      <c r="R2585" s="38">
        <f t="shared" si="280"/>
        <v>0</v>
      </c>
      <c r="S2585" s="38">
        <f t="shared" si="280"/>
        <v>0</v>
      </c>
      <c r="T2585" s="38">
        <f t="shared" si="280"/>
        <v>0</v>
      </c>
      <c r="U2585" s="38">
        <f t="shared" si="281"/>
        <v>0</v>
      </c>
      <c r="V2585" s="38">
        <f t="shared" si="281"/>
        <v>0</v>
      </c>
      <c r="W2585" s="38">
        <f t="shared" si="281"/>
        <v>0</v>
      </c>
      <c r="X2585" s="38">
        <f t="shared" si="282"/>
        <v>0</v>
      </c>
      <c r="Y2585" s="38">
        <f t="shared" si="282"/>
        <v>0</v>
      </c>
      <c r="Z2585" s="38">
        <f t="shared" si="282"/>
        <v>0</v>
      </c>
      <c r="AA2585" s="38">
        <f t="shared" si="282"/>
        <v>0</v>
      </c>
      <c r="AB2585" s="38">
        <f t="shared" si="283"/>
        <v>0</v>
      </c>
      <c r="AC2585" s="38">
        <f t="shared" si="284"/>
        <v>0</v>
      </c>
      <c r="AD2585" s="38" t="str">
        <f t="shared" si="285"/>
        <v>000000000000</v>
      </c>
      <c r="AE2585" s="38"/>
      <c r="AF2585" s="38"/>
      <c r="AG2585" s="38"/>
      <c r="AH2585" s="38"/>
      <c r="AI2585" s="38"/>
      <c r="AJ2585" s="38"/>
      <c r="AK2585" s="38"/>
      <c r="AL2585" s="38"/>
      <c r="AM2585" s="38"/>
      <c r="AN2585" s="38"/>
      <c r="AO2585" s="38"/>
      <c r="AP2585" s="38"/>
      <c r="AQ2585" s="38"/>
      <c r="AR2585" s="38"/>
    </row>
    <row r="2586" spans="1:44">
      <c r="A2586" s="36" t="str">
        <f>IF('DATA ACCURATE'!A2589&lt;&gt;"",'DATA ACCURATE'!A2589,"")</f>
        <v/>
      </c>
      <c r="B2586" s="36" t="str">
        <f>IF('DATA ACCURATE'!D2589&lt;&gt;"",'DATA ACCURATE'!D2589,"")</f>
        <v/>
      </c>
      <c r="C2586" s="38" t="str">
        <f>IF($AD2586="000000000000","",INDEX(DATABASE!$W$12:$W$71,MATCH($AD2586,DATABASE!$V$12:$V$71,0)))</f>
        <v/>
      </c>
      <c r="D2586" s="38" t="str">
        <f>IF(C2586="","",IF(E2586="",INDEX(DATABASE!$AF$13:$AF$62,MATCH($C2586,DATABASE!$AC$13:$AC$62,0)),IF(E2586="2x D11",INDEX(DATABASE!$AF$13:$AF$62,MATCH($C2586,DATABASE!$AC$13:$AC$62,0))+2*DATABASE!$AF$62,IF(E2586="3x D11",INDEX(DATABASE!$AF$13:$AF$62,MATCH($C2586,DATABASE!$AC$13:$AC$62,0))+3*DATABASE!$AF$62,""))))</f>
        <v/>
      </c>
      <c r="E2586" s="38" t="str">
        <f>IF(AND($K2586="Y",$G2586&lt;&gt;"UNYIL",$F2586&lt;DATABASE!$O$8),"2x D11",IF(AND($K2586="Y",$G2586&lt;&gt;"UNYIL",$F2586&gt;=DATABASE!$O$8),"3x D11",""))</f>
        <v/>
      </c>
      <c r="F2586" s="36" t="str">
        <f>IF('DATA ACCURATE'!N2589&lt;&gt;"",'DATA ACCURATE'!N2589,"")</f>
        <v/>
      </c>
      <c r="G2586" s="38" t="str">
        <f>IF(F2586="","",IF(F2586&lt;=DATABASE!$I$8,"UNYIL",IF(F2586&lt;=DATABASE!$J$8,"KECIL",IF(F2586&lt;DATABASE!$K$8,"TANGGUNG",IF(F2586&gt;=DATABASE!$K$8,"BESAR","")))))</f>
        <v/>
      </c>
      <c r="H2586" s="16" t="str">
        <f>IF('DATA ACCURATE'!J2589&lt;&gt;"",'DATA ACCURATE'!J2589,"")</f>
        <v/>
      </c>
      <c r="I2586" s="35" t="str">
        <f>IF(B2586&lt;&gt;"",IFERROR(VLOOKUP(B2586,'DATA TIMBANGAN'!G:M,7,FALSE),VLOOKUP(B2586,'DATA TIMBANGAN'!G:M,7)),"")</f>
        <v/>
      </c>
      <c r="J2586" s="25" t="str">
        <f>IF(H2586&lt;&gt;"",IFERROR(INDEX(DATABASE!$Z$19:$Z$38,MATCH(DATEVALUE(H2586),DATABASE!$AA$19:$AA$38,0)),INDEX(DATABASE!$Z$12:$Z$18,MATCH(WEEKDAY(H2586,2),DATABASE!$AA$12:$AA$18,0))),"")</f>
        <v/>
      </c>
      <c r="K2586" s="25" t="str">
        <f>IF('DATA ACCURATE'!V2589&lt;&gt;"",'DATA ACCURATE'!V2589,"")</f>
        <v/>
      </c>
      <c r="L2586" s="80" t="str">
        <f>IF($H2586="","",IF(OR($J2586="LIBUR",AND($L2585="LIBUR",$O2585=$O2586)),"LIBUR",IF(AND(OR($L2585="LUAR JAM KERJA 1",$L2585="LUAR JAM KERJA 2"),OR(OR(AND($H2585=$H2586,AND(OR($I2586&gt;DATABASE!$J$3,$I2586&lt;DATABASE!$J$6),((DATEVALUE($H2586)+$I2586)-(DATEVALUE($H2585)+$I2585))&lt;DATABASE!$J$6)),AND($H2585=$H2586,$O2585=$O2586,OR($I2586&gt;DATABASE!$J$6,$I2586&lt;DATABASE!$J$3))),AND(($H2586-$H2585)=1,OR($I2586&lt;DATABASE!$I$6,((DATEVALUE($H2586)+$I2586)-(DATEVALUE($H2585)+$I2585))&lt;DATABASE!$J$6))),$A2586=$A2585),"LUAR JAM KERJA 2",IF(AND(OR(WEEKDAY($H2586,2)=1,WEEKDAY($H2586,2)=2,WEEKDAY($H2586,2)=3,WEEKDAY($H2586,2)=4,WEEKDAY($H2586,2)=5),$I2586&lt;=DATABASE!$J$3,$I2586&gt;=DATABASE!$I$3),"JAM KERJA",IF(AND(WEEKDAY($H2586,2)=6,$I2586&lt;=DATABASE!$J$4,$I2586&gt;=DATABASE!$I$4),"JAM KERJA","LUAR JAM KERJA 1")))))</f>
        <v/>
      </c>
      <c r="M2586" s="36" t="str">
        <f>IF('DATA ACCURATE'!T2589&lt;&gt;"",IF('DATA ACCURATE'!T2589&gt;100,'DATA ACCURATE'!T2589/10,'DATA ACCURATE'!T2589),"")</f>
        <v/>
      </c>
      <c r="N2586" s="38" t="str">
        <f>IF(M2586="","",IF(M2586&lt;=DATABASE!$I$9,"LOKAL",IF(M2586&lt;DATABASE!$J$9,"LUAR KOTA 1",IF($M2586&gt;=DATABASE!$J$9,"LUAR KOTA 2",""))))</f>
        <v/>
      </c>
      <c r="O2586" s="38" t="str">
        <f>IF('DATA ACCURATE'!L2589&lt;&gt;"",'DATA ACCURATE'!L2589,"")</f>
        <v/>
      </c>
      <c r="P2586" s="38"/>
      <c r="Q2586" s="38">
        <f t="shared" si="280"/>
        <v>0</v>
      </c>
      <c r="R2586" s="38">
        <f t="shared" si="280"/>
        <v>0</v>
      </c>
      <c r="S2586" s="38">
        <f t="shared" si="280"/>
        <v>0</v>
      </c>
      <c r="T2586" s="38">
        <f t="shared" si="280"/>
        <v>0</v>
      </c>
      <c r="U2586" s="38">
        <f t="shared" si="281"/>
        <v>0</v>
      </c>
      <c r="V2586" s="38">
        <f t="shared" si="281"/>
        <v>0</v>
      </c>
      <c r="W2586" s="38">
        <f t="shared" si="281"/>
        <v>0</v>
      </c>
      <c r="X2586" s="38">
        <f t="shared" si="282"/>
        <v>0</v>
      </c>
      <c r="Y2586" s="38">
        <f t="shared" si="282"/>
        <v>0</v>
      </c>
      <c r="Z2586" s="38">
        <f t="shared" si="282"/>
        <v>0</v>
      </c>
      <c r="AA2586" s="38">
        <f t="shared" si="282"/>
        <v>0</v>
      </c>
      <c r="AB2586" s="38">
        <f t="shared" si="283"/>
        <v>0</v>
      </c>
      <c r="AC2586" s="38">
        <f t="shared" si="284"/>
        <v>0</v>
      </c>
      <c r="AD2586" s="38" t="str">
        <f t="shared" si="285"/>
        <v>000000000000</v>
      </c>
      <c r="AE2586" s="38"/>
      <c r="AF2586" s="38"/>
      <c r="AG2586" s="38"/>
      <c r="AH2586" s="38"/>
      <c r="AI2586" s="38"/>
      <c r="AJ2586" s="38"/>
      <c r="AK2586" s="38"/>
      <c r="AL2586" s="38"/>
      <c r="AM2586" s="38"/>
      <c r="AN2586" s="38"/>
      <c r="AO2586" s="38"/>
      <c r="AP2586" s="38"/>
      <c r="AQ2586" s="38"/>
      <c r="AR2586" s="38"/>
    </row>
    <row r="2587" spans="1:44">
      <c r="A2587" s="36" t="str">
        <f>IF('DATA ACCURATE'!A2590&lt;&gt;"",'DATA ACCURATE'!A2590,"")</f>
        <v/>
      </c>
      <c r="B2587" s="36" t="str">
        <f>IF('DATA ACCURATE'!D2590&lt;&gt;"",'DATA ACCURATE'!D2590,"")</f>
        <v/>
      </c>
      <c r="C2587" s="38" t="str">
        <f>IF($AD2587="000000000000","",INDEX(DATABASE!$W$12:$W$71,MATCH($AD2587,DATABASE!$V$12:$V$71,0)))</f>
        <v/>
      </c>
      <c r="D2587" s="38" t="str">
        <f>IF(C2587="","",IF(E2587="",INDEX(DATABASE!$AF$13:$AF$62,MATCH($C2587,DATABASE!$AC$13:$AC$62,0)),IF(E2587="2x D11",INDEX(DATABASE!$AF$13:$AF$62,MATCH($C2587,DATABASE!$AC$13:$AC$62,0))+2*DATABASE!$AF$62,IF(E2587="3x D11",INDEX(DATABASE!$AF$13:$AF$62,MATCH($C2587,DATABASE!$AC$13:$AC$62,0))+3*DATABASE!$AF$62,""))))</f>
        <v/>
      </c>
      <c r="E2587" s="38" t="str">
        <f>IF(AND($K2587="Y",$G2587&lt;&gt;"UNYIL",$F2587&lt;DATABASE!$O$8),"2x D11",IF(AND($K2587="Y",$G2587&lt;&gt;"UNYIL",$F2587&gt;=DATABASE!$O$8),"3x D11",""))</f>
        <v/>
      </c>
      <c r="F2587" s="36" t="str">
        <f>IF('DATA ACCURATE'!N2590&lt;&gt;"",'DATA ACCURATE'!N2590,"")</f>
        <v/>
      </c>
      <c r="G2587" s="38" t="str">
        <f>IF(F2587="","",IF(F2587&lt;=DATABASE!$I$8,"UNYIL",IF(F2587&lt;=DATABASE!$J$8,"KECIL",IF(F2587&lt;DATABASE!$K$8,"TANGGUNG",IF(F2587&gt;=DATABASE!$K$8,"BESAR","")))))</f>
        <v/>
      </c>
      <c r="H2587" s="16" t="str">
        <f>IF('DATA ACCURATE'!J2590&lt;&gt;"",'DATA ACCURATE'!J2590,"")</f>
        <v/>
      </c>
      <c r="I2587" s="35" t="str">
        <f>IF(B2587&lt;&gt;"",IFERROR(VLOOKUP(B2587,'DATA TIMBANGAN'!G:M,7,FALSE),VLOOKUP(B2587,'DATA TIMBANGAN'!G:M,7)),"")</f>
        <v/>
      </c>
      <c r="J2587" s="25" t="str">
        <f>IF(H2587&lt;&gt;"",IFERROR(INDEX(DATABASE!$Z$19:$Z$38,MATCH(DATEVALUE(H2587),DATABASE!$AA$19:$AA$38,0)),INDEX(DATABASE!$Z$12:$Z$18,MATCH(WEEKDAY(H2587,2),DATABASE!$AA$12:$AA$18,0))),"")</f>
        <v/>
      </c>
      <c r="K2587" s="25" t="str">
        <f>IF('DATA ACCURATE'!V2590&lt;&gt;"",'DATA ACCURATE'!V2590,"")</f>
        <v/>
      </c>
      <c r="L2587" s="80" t="str">
        <f>IF($H2587="","",IF(OR($J2587="LIBUR",AND($L2586="LIBUR",$O2586=$O2587)),"LIBUR",IF(AND(OR($L2586="LUAR JAM KERJA 1",$L2586="LUAR JAM KERJA 2"),OR(OR(AND($H2586=$H2587,AND(OR($I2587&gt;DATABASE!$J$3,$I2587&lt;DATABASE!$J$6),((DATEVALUE($H2587)+$I2587)-(DATEVALUE($H2586)+$I2586))&lt;DATABASE!$J$6)),AND($H2586=$H2587,$O2586=$O2587,OR($I2587&gt;DATABASE!$J$6,$I2587&lt;DATABASE!$J$3))),AND(($H2587-$H2586)=1,OR($I2587&lt;DATABASE!$I$6,((DATEVALUE($H2587)+$I2587)-(DATEVALUE($H2586)+$I2586))&lt;DATABASE!$J$6))),$A2587=$A2586),"LUAR JAM KERJA 2",IF(AND(OR(WEEKDAY($H2587,2)=1,WEEKDAY($H2587,2)=2,WEEKDAY($H2587,2)=3,WEEKDAY($H2587,2)=4,WEEKDAY($H2587,2)=5),$I2587&lt;=DATABASE!$J$3,$I2587&gt;=DATABASE!$I$3),"JAM KERJA",IF(AND(WEEKDAY($H2587,2)=6,$I2587&lt;=DATABASE!$J$4,$I2587&gt;=DATABASE!$I$4),"JAM KERJA","LUAR JAM KERJA 1")))))</f>
        <v/>
      </c>
      <c r="M2587" s="36" t="str">
        <f>IF('DATA ACCURATE'!T2590&lt;&gt;"",IF('DATA ACCURATE'!T2590&gt;100,'DATA ACCURATE'!T2590/10,'DATA ACCURATE'!T2590),"")</f>
        <v/>
      </c>
      <c r="N2587" s="38" t="str">
        <f>IF(M2587="","",IF(M2587&lt;=DATABASE!$I$9,"LOKAL",IF(M2587&lt;DATABASE!$J$9,"LUAR KOTA 1",IF($M2587&gt;=DATABASE!$J$9,"LUAR KOTA 2",""))))</f>
        <v/>
      </c>
      <c r="O2587" s="38" t="str">
        <f>IF('DATA ACCURATE'!L2590&lt;&gt;"",'DATA ACCURATE'!L2590,"")</f>
        <v/>
      </c>
      <c r="P2587" s="38"/>
      <c r="Q2587" s="38">
        <f t="shared" si="280"/>
        <v>0</v>
      </c>
      <c r="R2587" s="38">
        <f t="shared" si="280"/>
        <v>0</v>
      </c>
      <c r="S2587" s="38">
        <f t="shared" si="280"/>
        <v>0</v>
      </c>
      <c r="T2587" s="38">
        <f t="shared" si="280"/>
        <v>0</v>
      </c>
      <c r="U2587" s="38">
        <f t="shared" si="281"/>
        <v>0</v>
      </c>
      <c r="V2587" s="38">
        <f t="shared" si="281"/>
        <v>0</v>
      </c>
      <c r="W2587" s="38">
        <f t="shared" si="281"/>
        <v>0</v>
      </c>
      <c r="X2587" s="38">
        <f t="shared" si="282"/>
        <v>0</v>
      </c>
      <c r="Y2587" s="38">
        <f t="shared" si="282"/>
        <v>0</v>
      </c>
      <c r="Z2587" s="38">
        <f t="shared" si="282"/>
        <v>0</v>
      </c>
      <c r="AA2587" s="38">
        <f t="shared" si="282"/>
        <v>0</v>
      </c>
      <c r="AB2587" s="38">
        <f t="shared" si="283"/>
        <v>0</v>
      </c>
      <c r="AC2587" s="38">
        <f t="shared" si="284"/>
        <v>0</v>
      </c>
      <c r="AD2587" s="38" t="str">
        <f t="shared" si="285"/>
        <v>000000000000</v>
      </c>
      <c r="AE2587" s="38"/>
      <c r="AF2587" s="38"/>
      <c r="AG2587" s="38"/>
      <c r="AH2587" s="38"/>
      <c r="AI2587" s="38"/>
      <c r="AJ2587" s="38"/>
      <c r="AK2587" s="38"/>
      <c r="AL2587" s="38"/>
      <c r="AM2587" s="38"/>
      <c r="AN2587" s="38"/>
      <c r="AO2587" s="38"/>
      <c r="AP2587" s="38"/>
      <c r="AQ2587" s="38"/>
      <c r="AR2587" s="38"/>
    </row>
    <row r="2588" spans="1:44">
      <c r="A2588" s="36" t="str">
        <f>IF('DATA ACCURATE'!A2591&lt;&gt;"",'DATA ACCURATE'!A2591,"")</f>
        <v/>
      </c>
      <c r="B2588" s="36" t="str">
        <f>IF('DATA ACCURATE'!D2591&lt;&gt;"",'DATA ACCURATE'!D2591,"")</f>
        <v/>
      </c>
      <c r="C2588" s="38" t="str">
        <f>IF($AD2588="000000000000","",INDEX(DATABASE!$W$12:$W$71,MATCH($AD2588,DATABASE!$V$12:$V$71,0)))</f>
        <v/>
      </c>
      <c r="D2588" s="38" t="str">
        <f>IF(C2588="","",IF(E2588="",INDEX(DATABASE!$AF$13:$AF$62,MATCH($C2588,DATABASE!$AC$13:$AC$62,0)),IF(E2588="2x D11",INDEX(DATABASE!$AF$13:$AF$62,MATCH($C2588,DATABASE!$AC$13:$AC$62,0))+2*DATABASE!$AF$62,IF(E2588="3x D11",INDEX(DATABASE!$AF$13:$AF$62,MATCH($C2588,DATABASE!$AC$13:$AC$62,0))+3*DATABASE!$AF$62,""))))</f>
        <v/>
      </c>
      <c r="E2588" s="38" t="str">
        <f>IF(AND($K2588="Y",$G2588&lt;&gt;"UNYIL",$F2588&lt;DATABASE!$O$8),"2x D11",IF(AND($K2588="Y",$G2588&lt;&gt;"UNYIL",$F2588&gt;=DATABASE!$O$8),"3x D11",""))</f>
        <v/>
      </c>
      <c r="F2588" s="36" t="str">
        <f>IF('DATA ACCURATE'!N2591&lt;&gt;"",'DATA ACCURATE'!N2591,"")</f>
        <v/>
      </c>
      <c r="G2588" s="38" t="str">
        <f>IF(F2588="","",IF(F2588&lt;=DATABASE!$I$8,"UNYIL",IF(F2588&lt;=DATABASE!$J$8,"KECIL",IF(F2588&lt;DATABASE!$K$8,"TANGGUNG",IF(F2588&gt;=DATABASE!$K$8,"BESAR","")))))</f>
        <v/>
      </c>
      <c r="H2588" s="16" t="str">
        <f>IF('DATA ACCURATE'!J2591&lt;&gt;"",'DATA ACCURATE'!J2591,"")</f>
        <v/>
      </c>
      <c r="I2588" s="35" t="str">
        <f>IF(B2588&lt;&gt;"",IFERROR(VLOOKUP(B2588,'DATA TIMBANGAN'!G:M,7,FALSE),VLOOKUP(B2588,'DATA TIMBANGAN'!G:M,7)),"")</f>
        <v/>
      </c>
      <c r="J2588" s="25" t="str">
        <f>IF(H2588&lt;&gt;"",IFERROR(INDEX(DATABASE!$Z$19:$Z$38,MATCH(DATEVALUE(H2588),DATABASE!$AA$19:$AA$38,0)),INDEX(DATABASE!$Z$12:$Z$18,MATCH(WEEKDAY(H2588,2),DATABASE!$AA$12:$AA$18,0))),"")</f>
        <v/>
      </c>
      <c r="K2588" s="25" t="str">
        <f>IF('DATA ACCURATE'!V2591&lt;&gt;"",'DATA ACCURATE'!V2591,"")</f>
        <v/>
      </c>
      <c r="L2588" s="80" t="str">
        <f>IF($H2588="","",IF(OR($J2588="LIBUR",AND($L2587="LIBUR",$O2587=$O2588)),"LIBUR",IF(AND(OR($L2587="LUAR JAM KERJA 1",$L2587="LUAR JAM KERJA 2"),OR(OR(AND($H2587=$H2588,AND(OR($I2588&gt;DATABASE!$J$3,$I2588&lt;DATABASE!$J$6),((DATEVALUE($H2588)+$I2588)-(DATEVALUE($H2587)+$I2587))&lt;DATABASE!$J$6)),AND($H2587=$H2588,$O2587=$O2588,OR($I2588&gt;DATABASE!$J$6,$I2588&lt;DATABASE!$J$3))),AND(($H2588-$H2587)=1,OR($I2588&lt;DATABASE!$I$6,((DATEVALUE($H2588)+$I2588)-(DATEVALUE($H2587)+$I2587))&lt;DATABASE!$J$6))),$A2588=$A2587),"LUAR JAM KERJA 2",IF(AND(OR(WEEKDAY($H2588,2)=1,WEEKDAY($H2588,2)=2,WEEKDAY($H2588,2)=3,WEEKDAY($H2588,2)=4,WEEKDAY($H2588,2)=5),$I2588&lt;=DATABASE!$J$3,$I2588&gt;=DATABASE!$I$3),"JAM KERJA",IF(AND(WEEKDAY($H2588,2)=6,$I2588&lt;=DATABASE!$J$4,$I2588&gt;=DATABASE!$I$4),"JAM KERJA","LUAR JAM KERJA 1")))))</f>
        <v/>
      </c>
      <c r="M2588" s="36" t="str">
        <f>IF('DATA ACCURATE'!T2591&lt;&gt;"",IF('DATA ACCURATE'!T2591&gt;100,'DATA ACCURATE'!T2591/10,'DATA ACCURATE'!T2591),"")</f>
        <v/>
      </c>
      <c r="N2588" s="38" t="str">
        <f>IF(M2588="","",IF(M2588&lt;=DATABASE!$I$9,"LOKAL",IF(M2588&lt;DATABASE!$J$9,"LUAR KOTA 1",IF($M2588&gt;=DATABASE!$J$9,"LUAR KOTA 2",""))))</f>
        <v/>
      </c>
      <c r="O2588" s="38" t="str">
        <f>IF('DATA ACCURATE'!L2591&lt;&gt;"",'DATA ACCURATE'!L2591,"")</f>
        <v/>
      </c>
      <c r="P2588" s="38"/>
      <c r="Q2588" s="38">
        <f t="shared" si="280"/>
        <v>0</v>
      </c>
      <c r="R2588" s="38">
        <f t="shared" si="280"/>
        <v>0</v>
      </c>
      <c r="S2588" s="38">
        <f t="shared" si="280"/>
        <v>0</v>
      </c>
      <c r="T2588" s="38">
        <f t="shared" si="280"/>
        <v>0</v>
      </c>
      <c r="U2588" s="38">
        <f t="shared" si="281"/>
        <v>0</v>
      </c>
      <c r="V2588" s="38">
        <f t="shared" si="281"/>
        <v>0</v>
      </c>
      <c r="W2588" s="38">
        <f t="shared" si="281"/>
        <v>0</v>
      </c>
      <c r="X2588" s="38">
        <f t="shared" si="282"/>
        <v>0</v>
      </c>
      <c r="Y2588" s="38">
        <f t="shared" si="282"/>
        <v>0</v>
      </c>
      <c r="Z2588" s="38">
        <f t="shared" si="282"/>
        <v>0</v>
      </c>
      <c r="AA2588" s="38">
        <f t="shared" si="282"/>
        <v>0</v>
      </c>
      <c r="AB2588" s="38">
        <f t="shared" si="283"/>
        <v>0</v>
      </c>
      <c r="AC2588" s="38">
        <f t="shared" si="284"/>
        <v>0</v>
      </c>
      <c r="AD2588" s="38" t="str">
        <f t="shared" si="285"/>
        <v>000000000000</v>
      </c>
      <c r="AE2588" s="38"/>
      <c r="AF2588" s="38"/>
      <c r="AG2588" s="38"/>
      <c r="AH2588" s="38"/>
      <c r="AI2588" s="38"/>
      <c r="AJ2588" s="38"/>
      <c r="AK2588" s="38"/>
      <c r="AL2588" s="38"/>
      <c r="AM2588" s="38"/>
      <c r="AN2588" s="38"/>
      <c r="AO2588" s="38"/>
      <c r="AP2588" s="38"/>
      <c r="AQ2588" s="38"/>
      <c r="AR2588" s="38"/>
    </row>
    <row r="2589" spans="1:44">
      <c r="A2589" s="36" t="str">
        <f>IF('DATA ACCURATE'!A2592&lt;&gt;"",'DATA ACCURATE'!A2592,"")</f>
        <v/>
      </c>
      <c r="B2589" s="36" t="str">
        <f>IF('DATA ACCURATE'!D2592&lt;&gt;"",'DATA ACCURATE'!D2592,"")</f>
        <v/>
      </c>
      <c r="C2589" s="38" t="str">
        <f>IF($AD2589="000000000000","",INDEX(DATABASE!$W$12:$W$71,MATCH($AD2589,DATABASE!$V$12:$V$71,0)))</f>
        <v/>
      </c>
      <c r="D2589" s="38" t="str">
        <f>IF(C2589="","",IF(E2589="",INDEX(DATABASE!$AF$13:$AF$62,MATCH($C2589,DATABASE!$AC$13:$AC$62,0)),IF(E2589="2x D11",INDEX(DATABASE!$AF$13:$AF$62,MATCH($C2589,DATABASE!$AC$13:$AC$62,0))+2*DATABASE!$AF$62,IF(E2589="3x D11",INDEX(DATABASE!$AF$13:$AF$62,MATCH($C2589,DATABASE!$AC$13:$AC$62,0))+3*DATABASE!$AF$62,""))))</f>
        <v/>
      </c>
      <c r="E2589" s="38" t="str">
        <f>IF(AND($K2589="Y",$G2589&lt;&gt;"UNYIL",$F2589&lt;DATABASE!$O$8),"2x D11",IF(AND($K2589="Y",$G2589&lt;&gt;"UNYIL",$F2589&gt;=DATABASE!$O$8),"3x D11",""))</f>
        <v/>
      </c>
      <c r="F2589" s="36" t="str">
        <f>IF('DATA ACCURATE'!N2592&lt;&gt;"",'DATA ACCURATE'!N2592,"")</f>
        <v/>
      </c>
      <c r="G2589" s="38" t="str">
        <f>IF(F2589="","",IF(F2589&lt;=DATABASE!$I$8,"UNYIL",IF(F2589&lt;=DATABASE!$J$8,"KECIL",IF(F2589&lt;DATABASE!$K$8,"TANGGUNG",IF(F2589&gt;=DATABASE!$K$8,"BESAR","")))))</f>
        <v/>
      </c>
      <c r="H2589" s="16" t="str">
        <f>IF('DATA ACCURATE'!J2592&lt;&gt;"",'DATA ACCURATE'!J2592,"")</f>
        <v/>
      </c>
      <c r="I2589" s="35" t="str">
        <f>IF(B2589&lt;&gt;"",IFERROR(VLOOKUP(B2589,'DATA TIMBANGAN'!G:M,7,FALSE),VLOOKUP(B2589,'DATA TIMBANGAN'!G:M,7)),"")</f>
        <v/>
      </c>
      <c r="J2589" s="25" t="str">
        <f>IF(H2589&lt;&gt;"",IFERROR(INDEX(DATABASE!$Z$19:$Z$38,MATCH(DATEVALUE(H2589),DATABASE!$AA$19:$AA$38,0)),INDEX(DATABASE!$Z$12:$Z$18,MATCH(WEEKDAY(H2589,2),DATABASE!$AA$12:$AA$18,0))),"")</f>
        <v/>
      </c>
      <c r="K2589" s="25" t="str">
        <f>IF('DATA ACCURATE'!V2592&lt;&gt;"",'DATA ACCURATE'!V2592,"")</f>
        <v/>
      </c>
      <c r="L2589" s="80" t="str">
        <f>IF($H2589="","",IF(OR($J2589="LIBUR",AND($L2588="LIBUR",$O2588=$O2589)),"LIBUR",IF(AND(OR($L2588="LUAR JAM KERJA 1",$L2588="LUAR JAM KERJA 2"),OR(OR(AND($H2588=$H2589,AND(OR($I2589&gt;DATABASE!$J$3,$I2589&lt;DATABASE!$J$6),((DATEVALUE($H2589)+$I2589)-(DATEVALUE($H2588)+$I2588))&lt;DATABASE!$J$6)),AND($H2588=$H2589,$O2588=$O2589,OR($I2589&gt;DATABASE!$J$6,$I2589&lt;DATABASE!$J$3))),AND(($H2589-$H2588)=1,OR($I2589&lt;DATABASE!$I$6,((DATEVALUE($H2589)+$I2589)-(DATEVALUE($H2588)+$I2588))&lt;DATABASE!$J$6))),$A2589=$A2588),"LUAR JAM KERJA 2",IF(AND(OR(WEEKDAY($H2589,2)=1,WEEKDAY($H2589,2)=2,WEEKDAY($H2589,2)=3,WEEKDAY($H2589,2)=4,WEEKDAY($H2589,2)=5),$I2589&lt;=DATABASE!$J$3,$I2589&gt;=DATABASE!$I$3),"JAM KERJA",IF(AND(WEEKDAY($H2589,2)=6,$I2589&lt;=DATABASE!$J$4,$I2589&gt;=DATABASE!$I$4),"JAM KERJA","LUAR JAM KERJA 1")))))</f>
        <v/>
      </c>
      <c r="M2589" s="36" t="str">
        <f>IF('DATA ACCURATE'!T2592&lt;&gt;"",IF('DATA ACCURATE'!T2592&gt;100,'DATA ACCURATE'!T2592/10,'DATA ACCURATE'!T2592),"")</f>
        <v/>
      </c>
      <c r="N2589" s="38" t="str">
        <f>IF(M2589="","",IF(M2589&lt;=DATABASE!$I$9,"LOKAL",IF(M2589&lt;DATABASE!$J$9,"LUAR KOTA 1",IF($M2589&gt;=DATABASE!$J$9,"LUAR KOTA 2",""))))</f>
        <v/>
      </c>
      <c r="O2589" s="38" t="str">
        <f>IF('DATA ACCURATE'!L2592&lt;&gt;"",'DATA ACCURATE'!L2592,"")</f>
        <v/>
      </c>
      <c r="P2589" s="38"/>
      <c r="Q2589" s="38">
        <f t="shared" si="280"/>
        <v>0</v>
      </c>
      <c r="R2589" s="38">
        <f t="shared" si="280"/>
        <v>0</v>
      </c>
      <c r="S2589" s="38">
        <f t="shared" si="280"/>
        <v>0</v>
      </c>
      <c r="T2589" s="38">
        <f t="shared" si="280"/>
        <v>0</v>
      </c>
      <c r="U2589" s="38">
        <f t="shared" si="281"/>
        <v>0</v>
      </c>
      <c r="V2589" s="38">
        <f t="shared" si="281"/>
        <v>0</v>
      </c>
      <c r="W2589" s="38">
        <f t="shared" si="281"/>
        <v>0</v>
      </c>
      <c r="X2589" s="38">
        <f t="shared" si="282"/>
        <v>0</v>
      </c>
      <c r="Y2589" s="38">
        <f t="shared" si="282"/>
        <v>0</v>
      </c>
      <c r="Z2589" s="38">
        <f t="shared" si="282"/>
        <v>0</v>
      </c>
      <c r="AA2589" s="38">
        <f t="shared" si="282"/>
        <v>0</v>
      </c>
      <c r="AB2589" s="38">
        <f t="shared" si="283"/>
        <v>0</v>
      </c>
      <c r="AC2589" s="38">
        <f t="shared" si="284"/>
        <v>0</v>
      </c>
      <c r="AD2589" s="38" t="str">
        <f t="shared" si="285"/>
        <v>000000000000</v>
      </c>
      <c r="AE2589" s="38"/>
      <c r="AF2589" s="38"/>
      <c r="AG2589" s="38"/>
      <c r="AH2589" s="38"/>
      <c r="AI2589" s="38"/>
      <c r="AJ2589" s="38"/>
      <c r="AK2589" s="38"/>
      <c r="AL2589" s="38"/>
      <c r="AM2589" s="38"/>
      <c r="AN2589" s="38"/>
      <c r="AO2589" s="38"/>
      <c r="AP2589" s="38"/>
      <c r="AQ2589" s="38"/>
      <c r="AR2589" s="38"/>
    </row>
    <row r="2590" spans="1:44">
      <c r="A2590" s="36" t="str">
        <f>IF('DATA ACCURATE'!A2593&lt;&gt;"",'DATA ACCURATE'!A2593,"")</f>
        <v/>
      </c>
      <c r="B2590" s="36" t="str">
        <f>IF('DATA ACCURATE'!D2593&lt;&gt;"",'DATA ACCURATE'!D2593,"")</f>
        <v/>
      </c>
      <c r="C2590" s="38" t="str">
        <f>IF($AD2590="000000000000","",INDEX(DATABASE!$W$12:$W$71,MATCH($AD2590,DATABASE!$V$12:$V$71,0)))</f>
        <v/>
      </c>
      <c r="D2590" s="38" t="str">
        <f>IF(C2590="","",IF(E2590="",INDEX(DATABASE!$AF$13:$AF$62,MATCH($C2590,DATABASE!$AC$13:$AC$62,0)),IF(E2590="2x D11",INDEX(DATABASE!$AF$13:$AF$62,MATCH($C2590,DATABASE!$AC$13:$AC$62,0))+2*DATABASE!$AF$62,IF(E2590="3x D11",INDEX(DATABASE!$AF$13:$AF$62,MATCH($C2590,DATABASE!$AC$13:$AC$62,0))+3*DATABASE!$AF$62,""))))</f>
        <v/>
      </c>
      <c r="E2590" s="38" t="str">
        <f>IF(AND($K2590="Y",$G2590&lt;&gt;"UNYIL",$F2590&lt;DATABASE!$O$8),"2x D11",IF(AND($K2590="Y",$G2590&lt;&gt;"UNYIL",$F2590&gt;=DATABASE!$O$8),"3x D11",""))</f>
        <v/>
      </c>
      <c r="F2590" s="36" t="str">
        <f>IF('DATA ACCURATE'!N2593&lt;&gt;"",'DATA ACCURATE'!N2593,"")</f>
        <v/>
      </c>
      <c r="G2590" s="38" t="str">
        <f>IF(F2590="","",IF(F2590&lt;=DATABASE!$I$8,"UNYIL",IF(F2590&lt;=DATABASE!$J$8,"KECIL",IF(F2590&lt;DATABASE!$K$8,"TANGGUNG",IF(F2590&gt;=DATABASE!$K$8,"BESAR","")))))</f>
        <v/>
      </c>
      <c r="H2590" s="16" t="str">
        <f>IF('DATA ACCURATE'!J2593&lt;&gt;"",'DATA ACCURATE'!J2593,"")</f>
        <v/>
      </c>
      <c r="I2590" s="35" t="str">
        <f>IF(B2590&lt;&gt;"",IFERROR(VLOOKUP(B2590,'DATA TIMBANGAN'!G:M,7,FALSE),VLOOKUP(B2590,'DATA TIMBANGAN'!G:M,7)),"")</f>
        <v/>
      </c>
      <c r="J2590" s="25" t="str">
        <f>IF(H2590&lt;&gt;"",IFERROR(INDEX(DATABASE!$Z$19:$Z$38,MATCH(DATEVALUE(H2590),DATABASE!$AA$19:$AA$38,0)),INDEX(DATABASE!$Z$12:$Z$18,MATCH(WEEKDAY(H2590,2),DATABASE!$AA$12:$AA$18,0))),"")</f>
        <v/>
      </c>
      <c r="K2590" s="25" t="str">
        <f>IF('DATA ACCURATE'!V2593&lt;&gt;"",'DATA ACCURATE'!V2593,"")</f>
        <v/>
      </c>
      <c r="L2590" s="80" t="str">
        <f>IF($H2590="","",IF(OR($J2590="LIBUR",AND($L2589="LIBUR",$O2589=$O2590)),"LIBUR",IF(AND(OR($L2589="LUAR JAM KERJA 1",$L2589="LUAR JAM KERJA 2"),OR(OR(AND($H2589=$H2590,AND(OR($I2590&gt;DATABASE!$J$3,$I2590&lt;DATABASE!$J$6),((DATEVALUE($H2590)+$I2590)-(DATEVALUE($H2589)+$I2589))&lt;DATABASE!$J$6)),AND($H2589=$H2590,$O2589=$O2590,OR($I2590&gt;DATABASE!$J$6,$I2590&lt;DATABASE!$J$3))),AND(($H2590-$H2589)=1,OR($I2590&lt;DATABASE!$I$6,((DATEVALUE($H2590)+$I2590)-(DATEVALUE($H2589)+$I2589))&lt;DATABASE!$J$6))),$A2590=$A2589),"LUAR JAM KERJA 2",IF(AND(OR(WEEKDAY($H2590,2)=1,WEEKDAY($H2590,2)=2,WEEKDAY($H2590,2)=3,WEEKDAY($H2590,2)=4,WEEKDAY($H2590,2)=5),$I2590&lt;=DATABASE!$J$3,$I2590&gt;=DATABASE!$I$3),"JAM KERJA",IF(AND(WEEKDAY($H2590,2)=6,$I2590&lt;=DATABASE!$J$4,$I2590&gt;=DATABASE!$I$4),"JAM KERJA","LUAR JAM KERJA 1")))))</f>
        <v/>
      </c>
      <c r="M2590" s="36" t="str">
        <f>IF('DATA ACCURATE'!T2593&lt;&gt;"",IF('DATA ACCURATE'!T2593&gt;100,'DATA ACCURATE'!T2593/10,'DATA ACCURATE'!T2593),"")</f>
        <v/>
      </c>
      <c r="N2590" s="38" t="str">
        <f>IF(M2590="","",IF(M2590&lt;=DATABASE!$I$9,"LOKAL",IF(M2590&lt;DATABASE!$J$9,"LUAR KOTA 1",IF($M2590&gt;=DATABASE!$J$9,"LUAR KOTA 2",""))))</f>
        <v/>
      </c>
      <c r="O2590" s="38" t="str">
        <f>IF('DATA ACCURATE'!L2593&lt;&gt;"",'DATA ACCURATE'!L2593,"")</f>
        <v/>
      </c>
      <c r="P2590" s="38"/>
      <c r="Q2590" s="38">
        <f t="shared" si="280"/>
        <v>0</v>
      </c>
      <c r="R2590" s="38">
        <f t="shared" si="280"/>
        <v>0</v>
      </c>
      <c r="S2590" s="38">
        <f t="shared" si="280"/>
        <v>0</v>
      </c>
      <c r="T2590" s="38">
        <f t="shared" si="280"/>
        <v>0</v>
      </c>
      <c r="U2590" s="38">
        <f t="shared" si="281"/>
        <v>0</v>
      </c>
      <c r="V2590" s="38">
        <f t="shared" si="281"/>
        <v>0</v>
      </c>
      <c r="W2590" s="38">
        <f t="shared" si="281"/>
        <v>0</v>
      </c>
      <c r="X2590" s="38">
        <f t="shared" si="282"/>
        <v>0</v>
      </c>
      <c r="Y2590" s="38">
        <f t="shared" si="282"/>
        <v>0</v>
      </c>
      <c r="Z2590" s="38">
        <f t="shared" si="282"/>
        <v>0</v>
      </c>
      <c r="AA2590" s="38">
        <f t="shared" si="282"/>
        <v>0</v>
      </c>
      <c r="AB2590" s="38">
        <f t="shared" si="283"/>
        <v>0</v>
      </c>
      <c r="AC2590" s="38">
        <f t="shared" si="284"/>
        <v>0</v>
      </c>
      <c r="AD2590" s="38" t="str">
        <f t="shared" si="285"/>
        <v>000000000000</v>
      </c>
      <c r="AE2590" s="38"/>
      <c r="AF2590" s="38"/>
      <c r="AG2590" s="38"/>
      <c r="AH2590" s="38"/>
      <c r="AI2590" s="38"/>
      <c r="AJ2590" s="38"/>
      <c r="AK2590" s="38"/>
      <c r="AL2590" s="38"/>
      <c r="AM2590" s="38"/>
      <c r="AN2590" s="38"/>
      <c r="AO2590" s="38"/>
      <c r="AP2590" s="38"/>
      <c r="AQ2590" s="38"/>
      <c r="AR2590" s="38"/>
    </row>
    <row r="2591" spans="1:44">
      <c r="A2591" s="36" t="str">
        <f>IF('DATA ACCURATE'!A2594&lt;&gt;"",'DATA ACCURATE'!A2594,"")</f>
        <v/>
      </c>
      <c r="B2591" s="36" t="str">
        <f>IF('DATA ACCURATE'!D2594&lt;&gt;"",'DATA ACCURATE'!D2594,"")</f>
        <v/>
      </c>
      <c r="C2591" s="38" t="str">
        <f>IF($AD2591="000000000000","",INDEX(DATABASE!$W$12:$W$71,MATCH($AD2591,DATABASE!$V$12:$V$71,0)))</f>
        <v/>
      </c>
      <c r="D2591" s="38" t="str">
        <f>IF(C2591="","",IF(E2591="",INDEX(DATABASE!$AF$13:$AF$62,MATCH($C2591,DATABASE!$AC$13:$AC$62,0)),IF(E2591="2x D11",INDEX(DATABASE!$AF$13:$AF$62,MATCH($C2591,DATABASE!$AC$13:$AC$62,0))+2*DATABASE!$AF$62,IF(E2591="3x D11",INDEX(DATABASE!$AF$13:$AF$62,MATCH($C2591,DATABASE!$AC$13:$AC$62,0))+3*DATABASE!$AF$62,""))))</f>
        <v/>
      </c>
      <c r="E2591" s="38" t="str">
        <f>IF(AND($K2591="Y",$G2591&lt;&gt;"UNYIL",$F2591&lt;DATABASE!$O$8),"2x D11",IF(AND($K2591="Y",$G2591&lt;&gt;"UNYIL",$F2591&gt;=DATABASE!$O$8),"3x D11",""))</f>
        <v/>
      </c>
      <c r="F2591" s="36" t="str">
        <f>IF('DATA ACCURATE'!N2594&lt;&gt;"",'DATA ACCURATE'!N2594,"")</f>
        <v/>
      </c>
      <c r="G2591" s="38" t="str">
        <f>IF(F2591="","",IF(F2591&lt;=DATABASE!$I$8,"UNYIL",IF(F2591&lt;=DATABASE!$J$8,"KECIL",IF(F2591&lt;DATABASE!$K$8,"TANGGUNG",IF(F2591&gt;=DATABASE!$K$8,"BESAR","")))))</f>
        <v/>
      </c>
      <c r="H2591" s="16" t="str">
        <f>IF('DATA ACCURATE'!J2594&lt;&gt;"",'DATA ACCURATE'!J2594,"")</f>
        <v/>
      </c>
      <c r="I2591" s="35" t="str">
        <f>IF(B2591&lt;&gt;"",IFERROR(VLOOKUP(B2591,'DATA TIMBANGAN'!G:M,7,FALSE),VLOOKUP(B2591,'DATA TIMBANGAN'!G:M,7)),"")</f>
        <v/>
      </c>
      <c r="J2591" s="25" t="str">
        <f>IF(H2591&lt;&gt;"",IFERROR(INDEX(DATABASE!$Z$19:$Z$38,MATCH(DATEVALUE(H2591),DATABASE!$AA$19:$AA$38,0)),INDEX(DATABASE!$Z$12:$Z$18,MATCH(WEEKDAY(H2591,2),DATABASE!$AA$12:$AA$18,0))),"")</f>
        <v/>
      </c>
      <c r="K2591" s="25" t="str">
        <f>IF('DATA ACCURATE'!V2594&lt;&gt;"",'DATA ACCURATE'!V2594,"")</f>
        <v/>
      </c>
      <c r="L2591" s="80" t="str">
        <f>IF($H2591="","",IF(OR($J2591="LIBUR",AND($L2590="LIBUR",$O2590=$O2591)),"LIBUR",IF(AND(OR($L2590="LUAR JAM KERJA 1",$L2590="LUAR JAM KERJA 2"),OR(OR(AND($H2590=$H2591,AND(OR($I2591&gt;DATABASE!$J$3,$I2591&lt;DATABASE!$J$6),((DATEVALUE($H2591)+$I2591)-(DATEVALUE($H2590)+$I2590))&lt;DATABASE!$J$6)),AND($H2590=$H2591,$O2590=$O2591,OR($I2591&gt;DATABASE!$J$6,$I2591&lt;DATABASE!$J$3))),AND(($H2591-$H2590)=1,OR($I2591&lt;DATABASE!$I$6,((DATEVALUE($H2591)+$I2591)-(DATEVALUE($H2590)+$I2590))&lt;DATABASE!$J$6))),$A2591=$A2590),"LUAR JAM KERJA 2",IF(AND(OR(WEEKDAY($H2591,2)=1,WEEKDAY($H2591,2)=2,WEEKDAY($H2591,2)=3,WEEKDAY($H2591,2)=4,WEEKDAY($H2591,2)=5),$I2591&lt;=DATABASE!$J$3,$I2591&gt;=DATABASE!$I$3),"JAM KERJA",IF(AND(WEEKDAY($H2591,2)=6,$I2591&lt;=DATABASE!$J$4,$I2591&gt;=DATABASE!$I$4),"JAM KERJA","LUAR JAM KERJA 1")))))</f>
        <v/>
      </c>
      <c r="M2591" s="36" t="str">
        <f>IF('DATA ACCURATE'!T2594&lt;&gt;"",IF('DATA ACCURATE'!T2594&gt;100,'DATA ACCURATE'!T2594/10,'DATA ACCURATE'!T2594),"")</f>
        <v/>
      </c>
      <c r="N2591" s="38" t="str">
        <f>IF(M2591="","",IF(M2591&lt;=DATABASE!$I$9,"LOKAL",IF(M2591&lt;DATABASE!$J$9,"LUAR KOTA 1",IF($M2591&gt;=DATABASE!$J$9,"LUAR KOTA 2",""))))</f>
        <v/>
      </c>
      <c r="O2591" s="38" t="str">
        <f>IF('DATA ACCURATE'!L2594&lt;&gt;"",'DATA ACCURATE'!L2594,"")</f>
        <v/>
      </c>
      <c r="P2591" s="38"/>
      <c r="Q2591" s="38">
        <f t="shared" si="280"/>
        <v>0</v>
      </c>
      <c r="R2591" s="38">
        <f t="shared" si="280"/>
        <v>0</v>
      </c>
      <c r="S2591" s="38">
        <f t="shared" si="280"/>
        <v>0</v>
      </c>
      <c r="T2591" s="38">
        <f t="shared" si="280"/>
        <v>0</v>
      </c>
      <c r="U2591" s="38">
        <f t="shared" si="281"/>
        <v>0</v>
      </c>
      <c r="V2591" s="38">
        <f t="shared" si="281"/>
        <v>0</v>
      </c>
      <c r="W2591" s="38">
        <f t="shared" si="281"/>
        <v>0</v>
      </c>
      <c r="X2591" s="38">
        <f t="shared" si="282"/>
        <v>0</v>
      </c>
      <c r="Y2591" s="38">
        <f t="shared" si="282"/>
        <v>0</v>
      </c>
      <c r="Z2591" s="38">
        <f t="shared" si="282"/>
        <v>0</v>
      </c>
      <c r="AA2591" s="38">
        <f t="shared" si="282"/>
        <v>0</v>
      </c>
      <c r="AB2591" s="38">
        <f t="shared" si="283"/>
        <v>0</v>
      </c>
      <c r="AC2591" s="38">
        <f t="shared" si="284"/>
        <v>0</v>
      </c>
      <c r="AD2591" s="38" t="str">
        <f t="shared" si="285"/>
        <v>000000000000</v>
      </c>
      <c r="AE2591" s="38"/>
      <c r="AF2591" s="38"/>
      <c r="AG2591" s="38"/>
      <c r="AH2591" s="38"/>
      <c r="AI2591" s="38"/>
      <c r="AJ2591" s="38"/>
      <c r="AK2591" s="38"/>
      <c r="AL2591" s="38"/>
      <c r="AM2591" s="38"/>
      <c r="AN2591" s="38"/>
      <c r="AO2591" s="38"/>
      <c r="AP2591" s="38"/>
      <c r="AQ2591" s="38"/>
      <c r="AR2591" s="38"/>
    </row>
    <row r="2592" spans="1:44">
      <c r="A2592" s="36" t="str">
        <f>IF('DATA ACCURATE'!A2595&lt;&gt;"",'DATA ACCURATE'!A2595,"")</f>
        <v/>
      </c>
      <c r="B2592" s="36" t="str">
        <f>IF('DATA ACCURATE'!D2595&lt;&gt;"",'DATA ACCURATE'!D2595,"")</f>
        <v/>
      </c>
      <c r="C2592" s="38" t="str">
        <f>IF($AD2592="000000000000","",INDEX(DATABASE!$W$12:$W$71,MATCH($AD2592,DATABASE!$V$12:$V$71,0)))</f>
        <v/>
      </c>
      <c r="D2592" s="38" t="str">
        <f>IF(C2592="","",IF(E2592="",INDEX(DATABASE!$AF$13:$AF$62,MATCH($C2592,DATABASE!$AC$13:$AC$62,0)),IF(E2592="2x D11",INDEX(DATABASE!$AF$13:$AF$62,MATCH($C2592,DATABASE!$AC$13:$AC$62,0))+2*DATABASE!$AF$62,IF(E2592="3x D11",INDEX(DATABASE!$AF$13:$AF$62,MATCH($C2592,DATABASE!$AC$13:$AC$62,0))+3*DATABASE!$AF$62,""))))</f>
        <v/>
      </c>
      <c r="E2592" s="38" t="str">
        <f>IF(AND($K2592="Y",$G2592&lt;&gt;"UNYIL",$F2592&lt;DATABASE!$O$8),"2x D11",IF(AND($K2592="Y",$G2592&lt;&gt;"UNYIL",$F2592&gt;=DATABASE!$O$8),"3x D11",""))</f>
        <v/>
      </c>
      <c r="F2592" s="36" t="str">
        <f>IF('DATA ACCURATE'!N2595&lt;&gt;"",'DATA ACCURATE'!N2595,"")</f>
        <v/>
      </c>
      <c r="G2592" s="38" t="str">
        <f>IF(F2592="","",IF(F2592&lt;=DATABASE!$I$8,"UNYIL",IF(F2592&lt;=DATABASE!$J$8,"KECIL",IF(F2592&lt;DATABASE!$K$8,"TANGGUNG",IF(F2592&gt;=DATABASE!$K$8,"BESAR","")))))</f>
        <v/>
      </c>
      <c r="H2592" s="16" t="str">
        <f>IF('DATA ACCURATE'!J2595&lt;&gt;"",'DATA ACCURATE'!J2595,"")</f>
        <v/>
      </c>
      <c r="I2592" s="35" t="str">
        <f>IF(B2592&lt;&gt;"",IFERROR(VLOOKUP(B2592,'DATA TIMBANGAN'!G:M,7,FALSE),VLOOKUP(B2592,'DATA TIMBANGAN'!G:M,7)),"")</f>
        <v/>
      </c>
      <c r="J2592" s="25" t="str">
        <f>IF(H2592&lt;&gt;"",IFERROR(INDEX(DATABASE!$Z$19:$Z$38,MATCH(DATEVALUE(H2592),DATABASE!$AA$19:$AA$38,0)),INDEX(DATABASE!$Z$12:$Z$18,MATCH(WEEKDAY(H2592,2),DATABASE!$AA$12:$AA$18,0))),"")</f>
        <v/>
      </c>
      <c r="K2592" s="25" t="str">
        <f>IF('DATA ACCURATE'!V2595&lt;&gt;"",'DATA ACCURATE'!V2595,"")</f>
        <v/>
      </c>
      <c r="L2592" s="80" t="str">
        <f>IF($H2592="","",IF(OR($J2592="LIBUR",AND($L2591="LIBUR",$O2591=$O2592)),"LIBUR",IF(AND(OR($L2591="LUAR JAM KERJA 1",$L2591="LUAR JAM KERJA 2"),OR(OR(AND($H2591=$H2592,AND(OR($I2592&gt;DATABASE!$J$3,$I2592&lt;DATABASE!$J$6),((DATEVALUE($H2592)+$I2592)-(DATEVALUE($H2591)+$I2591))&lt;DATABASE!$J$6)),AND($H2591=$H2592,$O2591=$O2592,OR($I2592&gt;DATABASE!$J$6,$I2592&lt;DATABASE!$J$3))),AND(($H2592-$H2591)=1,OR($I2592&lt;DATABASE!$I$6,((DATEVALUE($H2592)+$I2592)-(DATEVALUE($H2591)+$I2591))&lt;DATABASE!$J$6))),$A2592=$A2591),"LUAR JAM KERJA 2",IF(AND(OR(WEEKDAY($H2592,2)=1,WEEKDAY($H2592,2)=2,WEEKDAY($H2592,2)=3,WEEKDAY($H2592,2)=4,WEEKDAY($H2592,2)=5),$I2592&lt;=DATABASE!$J$3,$I2592&gt;=DATABASE!$I$3),"JAM KERJA",IF(AND(WEEKDAY($H2592,2)=6,$I2592&lt;=DATABASE!$J$4,$I2592&gt;=DATABASE!$I$4),"JAM KERJA","LUAR JAM KERJA 1")))))</f>
        <v/>
      </c>
      <c r="M2592" s="36" t="str">
        <f>IF('DATA ACCURATE'!T2595&lt;&gt;"",IF('DATA ACCURATE'!T2595&gt;100,'DATA ACCURATE'!T2595/10,'DATA ACCURATE'!T2595),"")</f>
        <v/>
      </c>
      <c r="N2592" s="38" t="str">
        <f>IF(M2592="","",IF(M2592&lt;=DATABASE!$I$9,"LOKAL",IF(M2592&lt;DATABASE!$J$9,"LUAR KOTA 1",IF($M2592&gt;=DATABASE!$J$9,"LUAR KOTA 2",""))))</f>
        <v/>
      </c>
      <c r="O2592" s="38" t="str">
        <f>IF('DATA ACCURATE'!L2595&lt;&gt;"",'DATA ACCURATE'!L2595,"")</f>
        <v/>
      </c>
      <c r="P2592" s="38"/>
      <c r="Q2592" s="38">
        <f t="shared" si="280"/>
        <v>0</v>
      </c>
      <c r="R2592" s="38">
        <f t="shared" si="280"/>
        <v>0</v>
      </c>
      <c r="S2592" s="38">
        <f t="shared" si="280"/>
        <v>0</v>
      </c>
      <c r="T2592" s="38">
        <f t="shared" si="280"/>
        <v>0</v>
      </c>
      <c r="U2592" s="38">
        <f t="shared" si="281"/>
        <v>0</v>
      </c>
      <c r="V2592" s="38">
        <f t="shared" si="281"/>
        <v>0</v>
      </c>
      <c r="W2592" s="38">
        <f t="shared" si="281"/>
        <v>0</v>
      </c>
      <c r="X2592" s="38">
        <f t="shared" si="282"/>
        <v>0</v>
      </c>
      <c r="Y2592" s="38">
        <f t="shared" si="282"/>
        <v>0</v>
      </c>
      <c r="Z2592" s="38">
        <f t="shared" si="282"/>
        <v>0</v>
      </c>
      <c r="AA2592" s="38">
        <f t="shared" si="282"/>
        <v>0</v>
      </c>
      <c r="AB2592" s="38">
        <f t="shared" si="283"/>
        <v>0</v>
      </c>
      <c r="AC2592" s="38">
        <f t="shared" si="284"/>
        <v>0</v>
      </c>
      <c r="AD2592" s="38" t="str">
        <f t="shared" si="285"/>
        <v>000000000000</v>
      </c>
      <c r="AE2592" s="38"/>
      <c r="AF2592" s="38"/>
      <c r="AG2592" s="38"/>
      <c r="AH2592" s="38"/>
      <c r="AI2592" s="38"/>
      <c r="AJ2592" s="38"/>
      <c r="AK2592" s="38"/>
      <c r="AL2592" s="38"/>
      <c r="AM2592" s="38"/>
      <c r="AN2592" s="38"/>
      <c r="AO2592" s="38"/>
      <c r="AP2592" s="38"/>
      <c r="AQ2592" s="38"/>
      <c r="AR2592" s="38"/>
    </row>
    <row r="2593" spans="1:44">
      <c r="A2593" s="36" t="str">
        <f>IF('DATA ACCURATE'!A2596&lt;&gt;"",'DATA ACCURATE'!A2596,"")</f>
        <v/>
      </c>
      <c r="B2593" s="36" t="str">
        <f>IF('DATA ACCURATE'!D2596&lt;&gt;"",'DATA ACCURATE'!D2596,"")</f>
        <v/>
      </c>
      <c r="C2593" s="38" t="str">
        <f>IF($AD2593="000000000000","",INDEX(DATABASE!$W$12:$W$71,MATCH($AD2593,DATABASE!$V$12:$V$71,0)))</f>
        <v/>
      </c>
      <c r="D2593" s="38" t="str">
        <f>IF(C2593="","",IF(E2593="",INDEX(DATABASE!$AF$13:$AF$62,MATCH($C2593,DATABASE!$AC$13:$AC$62,0)),IF(E2593="2x D11",INDEX(DATABASE!$AF$13:$AF$62,MATCH($C2593,DATABASE!$AC$13:$AC$62,0))+2*DATABASE!$AF$62,IF(E2593="3x D11",INDEX(DATABASE!$AF$13:$AF$62,MATCH($C2593,DATABASE!$AC$13:$AC$62,0))+3*DATABASE!$AF$62,""))))</f>
        <v/>
      </c>
      <c r="E2593" s="38" t="str">
        <f>IF(AND($K2593="Y",$G2593&lt;&gt;"UNYIL",$F2593&lt;DATABASE!$O$8),"2x D11",IF(AND($K2593="Y",$G2593&lt;&gt;"UNYIL",$F2593&gt;=DATABASE!$O$8),"3x D11",""))</f>
        <v/>
      </c>
      <c r="F2593" s="36" t="str">
        <f>IF('DATA ACCURATE'!N2596&lt;&gt;"",'DATA ACCURATE'!N2596,"")</f>
        <v/>
      </c>
      <c r="G2593" s="38" t="str">
        <f>IF(F2593="","",IF(F2593&lt;=DATABASE!$I$8,"UNYIL",IF(F2593&lt;=DATABASE!$J$8,"KECIL",IF(F2593&lt;DATABASE!$K$8,"TANGGUNG",IF(F2593&gt;=DATABASE!$K$8,"BESAR","")))))</f>
        <v/>
      </c>
      <c r="H2593" s="16" t="str">
        <f>IF('DATA ACCURATE'!J2596&lt;&gt;"",'DATA ACCURATE'!J2596,"")</f>
        <v/>
      </c>
      <c r="I2593" s="35" t="str">
        <f>IF(B2593&lt;&gt;"",IFERROR(VLOOKUP(B2593,'DATA TIMBANGAN'!G:M,7,FALSE),VLOOKUP(B2593,'DATA TIMBANGAN'!G:M,7)),"")</f>
        <v/>
      </c>
      <c r="J2593" s="25" t="str">
        <f>IF(H2593&lt;&gt;"",IFERROR(INDEX(DATABASE!$Z$19:$Z$38,MATCH(DATEVALUE(H2593),DATABASE!$AA$19:$AA$38,0)),INDEX(DATABASE!$Z$12:$Z$18,MATCH(WEEKDAY(H2593,2),DATABASE!$AA$12:$AA$18,0))),"")</f>
        <v/>
      </c>
      <c r="K2593" s="25" t="str">
        <f>IF('DATA ACCURATE'!V2596&lt;&gt;"",'DATA ACCURATE'!V2596,"")</f>
        <v/>
      </c>
      <c r="L2593" s="80" t="str">
        <f>IF($H2593="","",IF(OR($J2593="LIBUR",AND($L2592="LIBUR",$O2592=$O2593)),"LIBUR",IF(AND(OR($L2592="LUAR JAM KERJA 1",$L2592="LUAR JAM KERJA 2"),OR(OR(AND($H2592=$H2593,AND(OR($I2593&gt;DATABASE!$J$3,$I2593&lt;DATABASE!$J$6),((DATEVALUE($H2593)+$I2593)-(DATEVALUE($H2592)+$I2592))&lt;DATABASE!$J$6)),AND($H2592=$H2593,$O2592=$O2593,OR($I2593&gt;DATABASE!$J$6,$I2593&lt;DATABASE!$J$3))),AND(($H2593-$H2592)=1,OR($I2593&lt;DATABASE!$I$6,((DATEVALUE($H2593)+$I2593)-(DATEVALUE($H2592)+$I2592))&lt;DATABASE!$J$6))),$A2593=$A2592),"LUAR JAM KERJA 2",IF(AND(OR(WEEKDAY($H2593,2)=1,WEEKDAY($H2593,2)=2,WEEKDAY($H2593,2)=3,WEEKDAY($H2593,2)=4,WEEKDAY($H2593,2)=5),$I2593&lt;=DATABASE!$J$3,$I2593&gt;=DATABASE!$I$3),"JAM KERJA",IF(AND(WEEKDAY($H2593,2)=6,$I2593&lt;=DATABASE!$J$4,$I2593&gt;=DATABASE!$I$4),"JAM KERJA","LUAR JAM KERJA 1")))))</f>
        <v/>
      </c>
      <c r="M2593" s="36" t="str">
        <f>IF('DATA ACCURATE'!T2596&lt;&gt;"",IF('DATA ACCURATE'!T2596&gt;100,'DATA ACCURATE'!T2596/10,'DATA ACCURATE'!T2596),"")</f>
        <v/>
      </c>
      <c r="N2593" s="38" t="str">
        <f>IF(M2593="","",IF(M2593&lt;=DATABASE!$I$9,"LOKAL",IF(M2593&lt;DATABASE!$J$9,"LUAR KOTA 1",IF($M2593&gt;=DATABASE!$J$9,"LUAR KOTA 2",""))))</f>
        <v/>
      </c>
      <c r="O2593" s="38" t="str">
        <f>IF('DATA ACCURATE'!L2596&lt;&gt;"",'DATA ACCURATE'!L2596,"")</f>
        <v/>
      </c>
      <c r="P2593" s="38"/>
      <c r="Q2593" s="38">
        <f t="shared" si="280"/>
        <v>0</v>
      </c>
      <c r="R2593" s="38">
        <f t="shared" si="280"/>
        <v>0</v>
      </c>
      <c r="S2593" s="38">
        <f t="shared" si="280"/>
        <v>0</v>
      </c>
      <c r="T2593" s="38">
        <f t="shared" si="280"/>
        <v>0</v>
      </c>
      <c r="U2593" s="38">
        <f t="shared" si="281"/>
        <v>0</v>
      </c>
      <c r="V2593" s="38">
        <f t="shared" si="281"/>
        <v>0</v>
      </c>
      <c r="W2593" s="38">
        <f t="shared" si="281"/>
        <v>0</v>
      </c>
      <c r="X2593" s="38">
        <f t="shared" si="282"/>
        <v>0</v>
      </c>
      <c r="Y2593" s="38">
        <f t="shared" si="282"/>
        <v>0</v>
      </c>
      <c r="Z2593" s="38">
        <f t="shared" si="282"/>
        <v>0</v>
      </c>
      <c r="AA2593" s="38">
        <f t="shared" si="282"/>
        <v>0</v>
      </c>
      <c r="AB2593" s="38">
        <f t="shared" si="283"/>
        <v>0</v>
      </c>
      <c r="AC2593" s="38">
        <f t="shared" si="284"/>
        <v>0</v>
      </c>
      <c r="AD2593" s="38" t="str">
        <f t="shared" si="285"/>
        <v>000000000000</v>
      </c>
      <c r="AE2593" s="38"/>
      <c r="AF2593" s="38"/>
      <c r="AG2593" s="38"/>
      <c r="AH2593" s="38"/>
      <c r="AI2593" s="38"/>
      <c r="AJ2593" s="38"/>
      <c r="AK2593" s="38"/>
      <c r="AL2593" s="38"/>
      <c r="AM2593" s="38"/>
      <c r="AN2593" s="38"/>
      <c r="AO2593" s="38"/>
      <c r="AP2593" s="38"/>
      <c r="AQ2593" s="38"/>
      <c r="AR2593" s="38"/>
    </row>
    <row r="2594" spans="1:44">
      <c r="A2594" s="36" t="str">
        <f>IF('DATA ACCURATE'!A2597&lt;&gt;"",'DATA ACCURATE'!A2597,"")</f>
        <v/>
      </c>
      <c r="B2594" s="36" t="str">
        <f>IF('DATA ACCURATE'!D2597&lt;&gt;"",'DATA ACCURATE'!D2597,"")</f>
        <v/>
      </c>
      <c r="C2594" s="38" t="str">
        <f>IF($AD2594="000000000000","",INDEX(DATABASE!$W$12:$W$71,MATCH($AD2594,DATABASE!$V$12:$V$71,0)))</f>
        <v/>
      </c>
      <c r="D2594" s="38" t="str">
        <f>IF(C2594="","",IF(E2594="",INDEX(DATABASE!$AF$13:$AF$62,MATCH($C2594,DATABASE!$AC$13:$AC$62,0)),IF(E2594="2x D11",INDEX(DATABASE!$AF$13:$AF$62,MATCH($C2594,DATABASE!$AC$13:$AC$62,0))+2*DATABASE!$AF$62,IF(E2594="3x D11",INDEX(DATABASE!$AF$13:$AF$62,MATCH($C2594,DATABASE!$AC$13:$AC$62,0))+3*DATABASE!$AF$62,""))))</f>
        <v/>
      </c>
      <c r="E2594" s="38" t="str">
        <f>IF(AND($K2594="Y",$G2594&lt;&gt;"UNYIL",$F2594&lt;DATABASE!$O$8),"2x D11",IF(AND($K2594="Y",$G2594&lt;&gt;"UNYIL",$F2594&gt;=DATABASE!$O$8),"3x D11",""))</f>
        <v/>
      </c>
      <c r="F2594" s="36" t="str">
        <f>IF('DATA ACCURATE'!N2597&lt;&gt;"",'DATA ACCURATE'!N2597,"")</f>
        <v/>
      </c>
      <c r="G2594" s="38" t="str">
        <f>IF(F2594="","",IF(F2594&lt;=DATABASE!$I$8,"UNYIL",IF(F2594&lt;=DATABASE!$J$8,"KECIL",IF(F2594&lt;DATABASE!$K$8,"TANGGUNG",IF(F2594&gt;=DATABASE!$K$8,"BESAR","")))))</f>
        <v/>
      </c>
      <c r="H2594" s="16" t="str">
        <f>IF('DATA ACCURATE'!J2597&lt;&gt;"",'DATA ACCURATE'!J2597,"")</f>
        <v/>
      </c>
      <c r="I2594" s="35" t="str">
        <f>IF(B2594&lt;&gt;"",IFERROR(VLOOKUP(B2594,'DATA TIMBANGAN'!G:M,7,FALSE),VLOOKUP(B2594,'DATA TIMBANGAN'!G:M,7)),"")</f>
        <v/>
      </c>
      <c r="J2594" s="25" t="str">
        <f>IF(H2594&lt;&gt;"",IFERROR(INDEX(DATABASE!$Z$19:$Z$38,MATCH(DATEVALUE(H2594),DATABASE!$AA$19:$AA$38,0)),INDEX(DATABASE!$Z$12:$Z$18,MATCH(WEEKDAY(H2594,2),DATABASE!$AA$12:$AA$18,0))),"")</f>
        <v/>
      </c>
      <c r="K2594" s="25" t="str">
        <f>IF('DATA ACCURATE'!V2597&lt;&gt;"",'DATA ACCURATE'!V2597,"")</f>
        <v/>
      </c>
      <c r="L2594" s="80" t="str">
        <f>IF($H2594="","",IF(OR($J2594="LIBUR",AND($L2593="LIBUR",$O2593=$O2594)),"LIBUR",IF(AND(OR($L2593="LUAR JAM KERJA 1",$L2593="LUAR JAM KERJA 2"),OR(OR(AND($H2593=$H2594,AND(OR($I2594&gt;DATABASE!$J$3,$I2594&lt;DATABASE!$J$6),((DATEVALUE($H2594)+$I2594)-(DATEVALUE($H2593)+$I2593))&lt;DATABASE!$J$6)),AND($H2593=$H2594,$O2593=$O2594,OR($I2594&gt;DATABASE!$J$6,$I2594&lt;DATABASE!$J$3))),AND(($H2594-$H2593)=1,OR($I2594&lt;DATABASE!$I$6,((DATEVALUE($H2594)+$I2594)-(DATEVALUE($H2593)+$I2593))&lt;DATABASE!$J$6))),$A2594=$A2593),"LUAR JAM KERJA 2",IF(AND(OR(WEEKDAY($H2594,2)=1,WEEKDAY($H2594,2)=2,WEEKDAY($H2594,2)=3,WEEKDAY($H2594,2)=4,WEEKDAY($H2594,2)=5),$I2594&lt;=DATABASE!$J$3,$I2594&gt;=DATABASE!$I$3),"JAM KERJA",IF(AND(WEEKDAY($H2594,2)=6,$I2594&lt;=DATABASE!$J$4,$I2594&gt;=DATABASE!$I$4),"JAM KERJA","LUAR JAM KERJA 1")))))</f>
        <v/>
      </c>
      <c r="M2594" s="36" t="str">
        <f>IF('DATA ACCURATE'!T2597&lt;&gt;"",IF('DATA ACCURATE'!T2597&gt;100,'DATA ACCURATE'!T2597/10,'DATA ACCURATE'!T2597),"")</f>
        <v/>
      </c>
      <c r="N2594" s="38" t="str">
        <f>IF(M2594="","",IF(M2594&lt;=DATABASE!$I$9,"LOKAL",IF(M2594&lt;DATABASE!$J$9,"LUAR KOTA 1",IF($M2594&gt;=DATABASE!$J$9,"LUAR KOTA 2",""))))</f>
        <v/>
      </c>
      <c r="O2594" s="38" t="str">
        <f>IF('DATA ACCURATE'!L2597&lt;&gt;"",'DATA ACCURATE'!L2597,"")</f>
        <v/>
      </c>
      <c r="P2594" s="38"/>
      <c r="Q2594" s="38">
        <f t="shared" si="280"/>
        <v>0</v>
      </c>
      <c r="R2594" s="38">
        <f t="shared" si="280"/>
        <v>0</v>
      </c>
      <c r="S2594" s="38">
        <f t="shared" si="280"/>
        <v>0</v>
      </c>
      <c r="T2594" s="38">
        <f t="shared" si="280"/>
        <v>0</v>
      </c>
      <c r="U2594" s="38">
        <f t="shared" si="281"/>
        <v>0</v>
      </c>
      <c r="V2594" s="38">
        <f t="shared" si="281"/>
        <v>0</v>
      </c>
      <c r="W2594" s="38">
        <f t="shared" si="281"/>
        <v>0</v>
      </c>
      <c r="X2594" s="38">
        <f t="shared" si="282"/>
        <v>0</v>
      </c>
      <c r="Y2594" s="38">
        <f t="shared" si="282"/>
        <v>0</v>
      </c>
      <c r="Z2594" s="38">
        <f t="shared" si="282"/>
        <v>0</v>
      </c>
      <c r="AA2594" s="38">
        <f t="shared" si="282"/>
        <v>0</v>
      </c>
      <c r="AB2594" s="38">
        <f t="shared" si="283"/>
        <v>0</v>
      </c>
      <c r="AC2594" s="38">
        <f t="shared" si="284"/>
        <v>0</v>
      </c>
      <c r="AD2594" s="38" t="str">
        <f t="shared" si="285"/>
        <v>000000000000</v>
      </c>
      <c r="AE2594" s="38"/>
      <c r="AF2594" s="38"/>
      <c r="AG2594" s="38"/>
      <c r="AH2594" s="38"/>
      <c r="AI2594" s="38"/>
      <c r="AJ2594" s="38"/>
      <c r="AK2594" s="38"/>
      <c r="AL2594" s="38"/>
      <c r="AM2594" s="38"/>
      <c r="AN2594" s="38"/>
      <c r="AO2594" s="38"/>
      <c r="AP2594" s="38"/>
      <c r="AQ2594" s="38"/>
      <c r="AR2594" s="38"/>
    </row>
    <row r="2595" spans="1:44">
      <c r="A2595" s="36" t="str">
        <f>IF('DATA ACCURATE'!A2598&lt;&gt;"",'DATA ACCURATE'!A2598,"")</f>
        <v/>
      </c>
      <c r="B2595" s="36" t="str">
        <f>IF('DATA ACCURATE'!D2598&lt;&gt;"",'DATA ACCURATE'!D2598,"")</f>
        <v/>
      </c>
      <c r="C2595" s="38" t="str">
        <f>IF($AD2595="000000000000","",INDEX(DATABASE!$W$12:$W$71,MATCH($AD2595,DATABASE!$V$12:$V$71,0)))</f>
        <v/>
      </c>
      <c r="D2595" s="38" t="str">
        <f>IF(C2595="","",IF(E2595="",INDEX(DATABASE!$AF$13:$AF$62,MATCH($C2595,DATABASE!$AC$13:$AC$62,0)),IF(E2595="2x D11",INDEX(DATABASE!$AF$13:$AF$62,MATCH($C2595,DATABASE!$AC$13:$AC$62,0))+2*DATABASE!$AF$62,IF(E2595="3x D11",INDEX(DATABASE!$AF$13:$AF$62,MATCH($C2595,DATABASE!$AC$13:$AC$62,0))+3*DATABASE!$AF$62,""))))</f>
        <v/>
      </c>
      <c r="E2595" s="38" t="str">
        <f>IF(AND($K2595="Y",$G2595&lt;&gt;"UNYIL",$F2595&lt;DATABASE!$O$8),"2x D11",IF(AND($K2595="Y",$G2595&lt;&gt;"UNYIL",$F2595&gt;=DATABASE!$O$8),"3x D11",""))</f>
        <v/>
      </c>
      <c r="F2595" s="36" t="str">
        <f>IF('DATA ACCURATE'!N2598&lt;&gt;"",'DATA ACCURATE'!N2598,"")</f>
        <v/>
      </c>
      <c r="G2595" s="38" t="str">
        <f>IF(F2595="","",IF(F2595&lt;=DATABASE!$I$8,"UNYIL",IF(F2595&lt;=DATABASE!$J$8,"KECIL",IF(F2595&lt;DATABASE!$K$8,"TANGGUNG",IF(F2595&gt;=DATABASE!$K$8,"BESAR","")))))</f>
        <v/>
      </c>
      <c r="H2595" s="16" t="str">
        <f>IF('DATA ACCURATE'!J2598&lt;&gt;"",'DATA ACCURATE'!J2598,"")</f>
        <v/>
      </c>
      <c r="I2595" s="35" t="str">
        <f>IF(B2595&lt;&gt;"",IFERROR(VLOOKUP(B2595,'DATA TIMBANGAN'!G:M,7,FALSE),VLOOKUP(B2595,'DATA TIMBANGAN'!G:M,7)),"")</f>
        <v/>
      </c>
      <c r="J2595" s="25" t="str">
        <f>IF(H2595&lt;&gt;"",IFERROR(INDEX(DATABASE!$Z$19:$Z$38,MATCH(DATEVALUE(H2595),DATABASE!$AA$19:$AA$38,0)),INDEX(DATABASE!$Z$12:$Z$18,MATCH(WEEKDAY(H2595,2),DATABASE!$AA$12:$AA$18,0))),"")</f>
        <v/>
      </c>
      <c r="K2595" s="25" t="str">
        <f>IF('DATA ACCURATE'!V2598&lt;&gt;"",'DATA ACCURATE'!V2598,"")</f>
        <v/>
      </c>
      <c r="L2595" s="80" t="str">
        <f>IF($H2595="","",IF(OR($J2595="LIBUR",AND($L2594="LIBUR",$O2594=$O2595)),"LIBUR",IF(AND(OR($L2594="LUAR JAM KERJA 1",$L2594="LUAR JAM KERJA 2"),OR(OR(AND($H2594=$H2595,AND(OR($I2595&gt;DATABASE!$J$3,$I2595&lt;DATABASE!$J$6),((DATEVALUE($H2595)+$I2595)-(DATEVALUE($H2594)+$I2594))&lt;DATABASE!$J$6)),AND($H2594=$H2595,$O2594=$O2595,OR($I2595&gt;DATABASE!$J$6,$I2595&lt;DATABASE!$J$3))),AND(($H2595-$H2594)=1,OR($I2595&lt;DATABASE!$I$6,((DATEVALUE($H2595)+$I2595)-(DATEVALUE($H2594)+$I2594))&lt;DATABASE!$J$6))),$A2595=$A2594),"LUAR JAM KERJA 2",IF(AND(OR(WEEKDAY($H2595,2)=1,WEEKDAY($H2595,2)=2,WEEKDAY($H2595,2)=3,WEEKDAY($H2595,2)=4,WEEKDAY($H2595,2)=5),$I2595&lt;=DATABASE!$J$3,$I2595&gt;=DATABASE!$I$3),"JAM KERJA",IF(AND(WEEKDAY($H2595,2)=6,$I2595&lt;=DATABASE!$J$4,$I2595&gt;=DATABASE!$I$4),"JAM KERJA","LUAR JAM KERJA 1")))))</f>
        <v/>
      </c>
      <c r="M2595" s="36" t="str">
        <f>IF('DATA ACCURATE'!T2598&lt;&gt;"",IF('DATA ACCURATE'!T2598&gt;100,'DATA ACCURATE'!T2598/10,'DATA ACCURATE'!T2598),"")</f>
        <v/>
      </c>
      <c r="N2595" s="38" t="str">
        <f>IF(M2595="","",IF(M2595&lt;=DATABASE!$I$9,"LOKAL",IF(M2595&lt;DATABASE!$J$9,"LUAR KOTA 1",IF($M2595&gt;=DATABASE!$J$9,"LUAR KOTA 2",""))))</f>
        <v/>
      </c>
      <c r="O2595" s="38" t="str">
        <f>IF('DATA ACCURATE'!L2598&lt;&gt;"",'DATA ACCURATE'!L2598,"")</f>
        <v/>
      </c>
      <c r="P2595" s="38"/>
      <c r="Q2595" s="38">
        <f t="shared" si="280"/>
        <v>0</v>
      </c>
      <c r="R2595" s="38">
        <f t="shared" si="280"/>
        <v>0</v>
      </c>
      <c r="S2595" s="38">
        <f t="shared" si="280"/>
        <v>0</v>
      </c>
      <c r="T2595" s="38">
        <f t="shared" si="280"/>
        <v>0</v>
      </c>
      <c r="U2595" s="38">
        <f t="shared" si="281"/>
        <v>0</v>
      </c>
      <c r="V2595" s="38">
        <f t="shared" si="281"/>
        <v>0</v>
      </c>
      <c r="W2595" s="38">
        <f t="shared" si="281"/>
        <v>0</v>
      </c>
      <c r="X2595" s="38">
        <f t="shared" si="282"/>
        <v>0</v>
      </c>
      <c r="Y2595" s="38">
        <f t="shared" si="282"/>
        <v>0</v>
      </c>
      <c r="Z2595" s="38">
        <f t="shared" si="282"/>
        <v>0</v>
      </c>
      <c r="AA2595" s="38">
        <f t="shared" si="282"/>
        <v>0</v>
      </c>
      <c r="AB2595" s="38">
        <f t="shared" si="283"/>
        <v>0</v>
      </c>
      <c r="AC2595" s="38">
        <f t="shared" si="284"/>
        <v>0</v>
      </c>
      <c r="AD2595" s="38" t="str">
        <f t="shared" si="285"/>
        <v>000000000000</v>
      </c>
      <c r="AE2595" s="38"/>
      <c r="AF2595" s="38"/>
      <c r="AG2595" s="38"/>
      <c r="AH2595" s="38"/>
      <c r="AI2595" s="38"/>
      <c r="AJ2595" s="38"/>
      <c r="AK2595" s="38"/>
      <c r="AL2595" s="38"/>
      <c r="AM2595" s="38"/>
      <c r="AN2595" s="38"/>
      <c r="AO2595" s="38"/>
      <c r="AP2595" s="38"/>
      <c r="AQ2595" s="38"/>
      <c r="AR2595" s="38"/>
    </row>
    <row r="2596" spans="1:44">
      <c r="A2596" s="36" t="str">
        <f>IF('DATA ACCURATE'!A2599&lt;&gt;"",'DATA ACCURATE'!A2599,"")</f>
        <v/>
      </c>
      <c r="B2596" s="36" t="str">
        <f>IF('DATA ACCURATE'!D2599&lt;&gt;"",'DATA ACCURATE'!D2599,"")</f>
        <v/>
      </c>
      <c r="C2596" s="38" t="str">
        <f>IF($AD2596="000000000000","",INDEX(DATABASE!$W$12:$W$71,MATCH($AD2596,DATABASE!$V$12:$V$71,0)))</f>
        <v/>
      </c>
      <c r="D2596" s="38" t="str">
        <f>IF(C2596="","",IF(E2596="",INDEX(DATABASE!$AF$13:$AF$62,MATCH($C2596,DATABASE!$AC$13:$AC$62,0)),IF(E2596="2x D11",INDEX(DATABASE!$AF$13:$AF$62,MATCH($C2596,DATABASE!$AC$13:$AC$62,0))+2*DATABASE!$AF$62,IF(E2596="3x D11",INDEX(DATABASE!$AF$13:$AF$62,MATCH($C2596,DATABASE!$AC$13:$AC$62,0))+3*DATABASE!$AF$62,""))))</f>
        <v/>
      </c>
      <c r="E2596" s="38" t="str">
        <f>IF(AND($K2596="Y",$G2596&lt;&gt;"UNYIL",$F2596&lt;DATABASE!$O$8),"2x D11",IF(AND($K2596="Y",$G2596&lt;&gt;"UNYIL",$F2596&gt;=DATABASE!$O$8),"3x D11",""))</f>
        <v/>
      </c>
      <c r="F2596" s="36" t="str">
        <f>IF('DATA ACCURATE'!N2599&lt;&gt;"",'DATA ACCURATE'!N2599,"")</f>
        <v/>
      </c>
      <c r="G2596" s="38" t="str">
        <f>IF(F2596="","",IF(F2596&lt;=DATABASE!$I$8,"UNYIL",IF(F2596&lt;=DATABASE!$J$8,"KECIL",IF(F2596&lt;DATABASE!$K$8,"TANGGUNG",IF(F2596&gt;=DATABASE!$K$8,"BESAR","")))))</f>
        <v/>
      </c>
      <c r="H2596" s="16" t="str">
        <f>IF('DATA ACCURATE'!J2599&lt;&gt;"",'DATA ACCURATE'!J2599,"")</f>
        <v/>
      </c>
      <c r="I2596" s="35" t="str">
        <f>IF(B2596&lt;&gt;"",IFERROR(VLOOKUP(B2596,'DATA TIMBANGAN'!G:M,7,FALSE),VLOOKUP(B2596,'DATA TIMBANGAN'!G:M,7)),"")</f>
        <v/>
      </c>
      <c r="J2596" s="25" t="str">
        <f>IF(H2596&lt;&gt;"",IFERROR(INDEX(DATABASE!$Z$19:$Z$38,MATCH(DATEVALUE(H2596),DATABASE!$AA$19:$AA$38,0)),INDEX(DATABASE!$Z$12:$Z$18,MATCH(WEEKDAY(H2596,2),DATABASE!$AA$12:$AA$18,0))),"")</f>
        <v/>
      </c>
      <c r="K2596" s="25" t="str">
        <f>IF('DATA ACCURATE'!V2599&lt;&gt;"",'DATA ACCURATE'!V2599,"")</f>
        <v/>
      </c>
      <c r="L2596" s="80" t="str">
        <f>IF($H2596="","",IF(OR($J2596="LIBUR",AND($L2595="LIBUR",$O2595=$O2596)),"LIBUR",IF(AND(OR($L2595="LUAR JAM KERJA 1",$L2595="LUAR JAM KERJA 2"),OR(OR(AND($H2595=$H2596,AND(OR($I2596&gt;DATABASE!$J$3,$I2596&lt;DATABASE!$J$6),((DATEVALUE($H2596)+$I2596)-(DATEVALUE($H2595)+$I2595))&lt;DATABASE!$J$6)),AND($H2595=$H2596,$O2595=$O2596,OR($I2596&gt;DATABASE!$J$6,$I2596&lt;DATABASE!$J$3))),AND(($H2596-$H2595)=1,OR($I2596&lt;DATABASE!$I$6,((DATEVALUE($H2596)+$I2596)-(DATEVALUE($H2595)+$I2595))&lt;DATABASE!$J$6))),$A2596=$A2595),"LUAR JAM KERJA 2",IF(AND(OR(WEEKDAY($H2596,2)=1,WEEKDAY($H2596,2)=2,WEEKDAY($H2596,2)=3,WEEKDAY($H2596,2)=4,WEEKDAY($H2596,2)=5),$I2596&lt;=DATABASE!$J$3,$I2596&gt;=DATABASE!$I$3),"JAM KERJA",IF(AND(WEEKDAY($H2596,2)=6,$I2596&lt;=DATABASE!$J$4,$I2596&gt;=DATABASE!$I$4),"JAM KERJA","LUAR JAM KERJA 1")))))</f>
        <v/>
      </c>
      <c r="M2596" s="36" t="str">
        <f>IF('DATA ACCURATE'!T2599&lt;&gt;"",IF('DATA ACCURATE'!T2599&gt;100,'DATA ACCURATE'!T2599/10,'DATA ACCURATE'!T2599),"")</f>
        <v/>
      </c>
      <c r="N2596" s="38" t="str">
        <f>IF(M2596="","",IF(M2596&lt;=DATABASE!$I$9,"LOKAL",IF(M2596&lt;DATABASE!$J$9,"LUAR KOTA 1",IF($M2596&gt;=DATABASE!$J$9,"LUAR KOTA 2",""))))</f>
        <v/>
      </c>
      <c r="O2596" s="38" t="str">
        <f>IF('DATA ACCURATE'!L2599&lt;&gt;"",'DATA ACCURATE'!L2599,"")</f>
        <v/>
      </c>
      <c r="P2596" s="38"/>
      <c r="Q2596" s="38">
        <f t="shared" si="280"/>
        <v>0</v>
      </c>
      <c r="R2596" s="38">
        <f t="shared" si="280"/>
        <v>0</v>
      </c>
      <c r="S2596" s="38">
        <f t="shared" si="280"/>
        <v>0</v>
      </c>
      <c r="T2596" s="38">
        <f t="shared" si="280"/>
        <v>0</v>
      </c>
      <c r="U2596" s="38">
        <f t="shared" si="281"/>
        <v>0</v>
      </c>
      <c r="V2596" s="38">
        <f t="shared" si="281"/>
        <v>0</v>
      </c>
      <c r="W2596" s="38">
        <f t="shared" si="281"/>
        <v>0</v>
      </c>
      <c r="X2596" s="38">
        <f t="shared" si="282"/>
        <v>0</v>
      </c>
      <c r="Y2596" s="38">
        <f t="shared" si="282"/>
        <v>0</v>
      </c>
      <c r="Z2596" s="38">
        <f t="shared" si="282"/>
        <v>0</v>
      </c>
      <c r="AA2596" s="38">
        <f t="shared" si="282"/>
        <v>0</v>
      </c>
      <c r="AB2596" s="38">
        <f t="shared" si="283"/>
        <v>0</v>
      </c>
      <c r="AC2596" s="38">
        <f t="shared" si="284"/>
        <v>0</v>
      </c>
      <c r="AD2596" s="38" t="str">
        <f t="shared" si="285"/>
        <v>000000000000</v>
      </c>
      <c r="AE2596" s="38"/>
      <c r="AF2596" s="38"/>
      <c r="AG2596" s="38"/>
      <c r="AH2596" s="38"/>
      <c r="AI2596" s="38"/>
      <c r="AJ2596" s="38"/>
      <c r="AK2596" s="38"/>
      <c r="AL2596" s="38"/>
      <c r="AM2596" s="38"/>
      <c r="AN2596" s="38"/>
      <c r="AO2596" s="38"/>
      <c r="AP2596" s="38"/>
      <c r="AQ2596" s="38"/>
      <c r="AR2596" s="38"/>
    </row>
    <row r="2597" spans="1:44">
      <c r="A2597" s="36" t="str">
        <f>IF('DATA ACCURATE'!A2600&lt;&gt;"",'DATA ACCURATE'!A2600,"")</f>
        <v/>
      </c>
      <c r="B2597" s="36" t="str">
        <f>IF('DATA ACCURATE'!D2600&lt;&gt;"",'DATA ACCURATE'!D2600,"")</f>
        <v/>
      </c>
      <c r="C2597" s="38" t="str">
        <f>IF($AD2597="000000000000","",INDEX(DATABASE!$W$12:$W$71,MATCH($AD2597,DATABASE!$V$12:$V$71,0)))</f>
        <v/>
      </c>
      <c r="D2597" s="38" t="str">
        <f>IF(C2597="","",IF(E2597="",INDEX(DATABASE!$AF$13:$AF$62,MATCH($C2597,DATABASE!$AC$13:$AC$62,0)),IF(E2597="2x D11",INDEX(DATABASE!$AF$13:$AF$62,MATCH($C2597,DATABASE!$AC$13:$AC$62,0))+2*DATABASE!$AF$62,IF(E2597="3x D11",INDEX(DATABASE!$AF$13:$AF$62,MATCH($C2597,DATABASE!$AC$13:$AC$62,0))+3*DATABASE!$AF$62,""))))</f>
        <v/>
      </c>
      <c r="E2597" s="38" t="str">
        <f>IF(AND($K2597="Y",$G2597&lt;&gt;"UNYIL",$F2597&lt;DATABASE!$O$8),"2x D11",IF(AND($K2597="Y",$G2597&lt;&gt;"UNYIL",$F2597&gt;=DATABASE!$O$8),"3x D11",""))</f>
        <v/>
      </c>
      <c r="F2597" s="36" t="str">
        <f>IF('DATA ACCURATE'!N2600&lt;&gt;"",'DATA ACCURATE'!N2600,"")</f>
        <v/>
      </c>
      <c r="G2597" s="38" t="str">
        <f>IF(F2597="","",IF(F2597&lt;=DATABASE!$I$8,"UNYIL",IF(F2597&lt;=DATABASE!$J$8,"KECIL",IF(F2597&lt;DATABASE!$K$8,"TANGGUNG",IF(F2597&gt;=DATABASE!$K$8,"BESAR","")))))</f>
        <v/>
      </c>
      <c r="H2597" s="16" t="str">
        <f>IF('DATA ACCURATE'!J2600&lt;&gt;"",'DATA ACCURATE'!J2600,"")</f>
        <v/>
      </c>
      <c r="I2597" s="35" t="str">
        <f>IF(B2597&lt;&gt;"",IFERROR(VLOOKUP(B2597,'DATA TIMBANGAN'!G:M,7,FALSE),VLOOKUP(B2597,'DATA TIMBANGAN'!G:M,7)),"")</f>
        <v/>
      </c>
      <c r="J2597" s="25" t="str">
        <f>IF(H2597&lt;&gt;"",IFERROR(INDEX(DATABASE!$Z$19:$Z$38,MATCH(DATEVALUE(H2597),DATABASE!$AA$19:$AA$38,0)),INDEX(DATABASE!$Z$12:$Z$18,MATCH(WEEKDAY(H2597,2),DATABASE!$AA$12:$AA$18,0))),"")</f>
        <v/>
      </c>
      <c r="K2597" s="25" t="str">
        <f>IF('DATA ACCURATE'!V2600&lt;&gt;"",'DATA ACCURATE'!V2600,"")</f>
        <v/>
      </c>
      <c r="L2597" s="80" t="str">
        <f>IF($H2597="","",IF(OR($J2597="LIBUR",AND($L2596="LIBUR",$O2596=$O2597)),"LIBUR",IF(AND(OR($L2596="LUAR JAM KERJA 1",$L2596="LUAR JAM KERJA 2"),OR(OR(AND($H2596=$H2597,AND(OR($I2597&gt;DATABASE!$J$3,$I2597&lt;DATABASE!$J$6),((DATEVALUE($H2597)+$I2597)-(DATEVALUE($H2596)+$I2596))&lt;DATABASE!$J$6)),AND($H2596=$H2597,$O2596=$O2597,OR($I2597&gt;DATABASE!$J$6,$I2597&lt;DATABASE!$J$3))),AND(($H2597-$H2596)=1,OR($I2597&lt;DATABASE!$I$6,((DATEVALUE($H2597)+$I2597)-(DATEVALUE($H2596)+$I2596))&lt;DATABASE!$J$6))),$A2597=$A2596),"LUAR JAM KERJA 2",IF(AND(OR(WEEKDAY($H2597,2)=1,WEEKDAY($H2597,2)=2,WEEKDAY($H2597,2)=3,WEEKDAY($H2597,2)=4,WEEKDAY($H2597,2)=5),$I2597&lt;=DATABASE!$J$3,$I2597&gt;=DATABASE!$I$3),"JAM KERJA",IF(AND(WEEKDAY($H2597,2)=6,$I2597&lt;=DATABASE!$J$4,$I2597&gt;=DATABASE!$I$4),"JAM KERJA","LUAR JAM KERJA 1")))))</f>
        <v/>
      </c>
      <c r="M2597" s="36" t="str">
        <f>IF('DATA ACCURATE'!T2600&lt;&gt;"",IF('DATA ACCURATE'!T2600&gt;100,'DATA ACCURATE'!T2600/10,'DATA ACCURATE'!T2600),"")</f>
        <v/>
      </c>
      <c r="N2597" s="38" t="str">
        <f>IF(M2597="","",IF(M2597&lt;=DATABASE!$I$9,"LOKAL",IF(M2597&lt;DATABASE!$J$9,"LUAR KOTA 1",IF($M2597&gt;=DATABASE!$J$9,"LUAR KOTA 2",""))))</f>
        <v/>
      </c>
      <c r="O2597" s="38" t="str">
        <f>IF('DATA ACCURATE'!L2600&lt;&gt;"",'DATA ACCURATE'!L2600,"")</f>
        <v/>
      </c>
      <c r="P2597" s="38"/>
      <c r="Q2597" s="38">
        <f t="shared" si="280"/>
        <v>0</v>
      </c>
      <c r="R2597" s="38">
        <f t="shared" si="280"/>
        <v>0</v>
      </c>
      <c r="S2597" s="38">
        <f t="shared" si="280"/>
        <v>0</v>
      </c>
      <c r="T2597" s="38">
        <f t="shared" si="280"/>
        <v>0</v>
      </c>
      <c r="U2597" s="38">
        <f t="shared" si="281"/>
        <v>0</v>
      </c>
      <c r="V2597" s="38">
        <f t="shared" si="281"/>
        <v>0</v>
      </c>
      <c r="W2597" s="38">
        <f t="shared" si="281"/>
        <v>0</v>
      </c>
      <c r="X2597" s="38">
        <f t="shared" si="282"/>
        <v>0</v>
      </c>
      <c r="Y2597" s="38">
        <f t="shared" si="282"/>
        <v>0</v>
      </c>
      <c r="Z2597" s="38">
        <f t="shared" si="282"/>
        <v>0</v>
      </c>
      <c r="AA2597" s="38">
        <f t="shared" si="282"/>
        <v>0</v>
      </c>
      <c r="AB2597" s="38">
        <f t="shared" si="283"/>
        <v>0</v>
      </c>
      <c r="AC2597" s="38">
        <f t="shared" si="284"/>
        <v>0</v>
      </c>
      <c r="AD2597" s="38" t="str">
        <f t="shared" si="285"/>
        <v>000000000000</v>
      </c>
      <c r="AE2597" s="38"/>
      <c r="AF2597" s="38"/>
      <c r="AG2597" s="38"/>
      <c r="AH2597" s="38"/>
      <c r="AI2597" s="38"/>
      <c r="AJ2597" s="38"/>
      <c r="AK2597" s="38"/>
      <c r="AL2597" s="38"/>
      <c r="AM2597" s="38"/>
      <c r="AN2597" s="38"/>
      <c r="AO2597" s="38"/>
      <c r="AP2597" s="38"/>
      <c r="AQ2597" s="38"/>
      <c r="AR2597" s="38"/>
    </row>
    <row r="2598" spans="1:44">
      <c r="A2598" s="36" t="str">
        <f>IF('DATA ACCURATE'!A2601&lt;&gt;"",'DATA ACCURATE'!A2601,"")</f>
        <v/>
      </c>
      <c r="B2598" s="36" t="str">
        <f>IF('DATA ACCURATE'!D2601&lt;&gt;"",'DATA ACCURATE'!D2601,"")</f>
        <v/>
      </c>
      <c r="C2598" s="38" t="str">
        <f>IF($AD2598="000000000000","",INDEX(DATABASE!$W$12:$W$71,MATCH($AD2598,DATABASE!$V$12:$V$71,0)))</f>
        <v/>
      </c>
      <c r="D2598" s="38" t="str">
        <f>IF(C2598="","",IF(E2598="",INDEX(DATABASE!$AF$13:$AF$62,MATCH($C2598,DATABASE!$AC$13:$AC$62,0)),IF(E2598="2x D11",INDEX(DATABASE!$AF$13:$AF$62,MATCH($C2598,DATABASE!$AC$13:$AC$62,0))+2*DATABASE!$AF$62,IF(E2598="3x D11",INDEX(DATABASE!$AF$13:$AF$62,MATCH($C2598,DATABASE!$AC$13:$AC$62,0))+3*DATABASE!$AF$62,""))))</f>
        <v/>
      </c>
      <c r="E2598" s="38" t="str">
        <f>IF(AND($K2598="Y",$G2598&lt;&gt;"UNYIL",$F2598&lt;DATABASE!$O$8),"2x D11",IF(AND($K2598="Y",$G2598&lt;&gt;"UNYIL",$F2598&gt;=DATABASE!$O$8),"3x D11",""))</f>
        <v/>
      </c>
      <c r="F2598" s="36" t="str">
        <f>IF('DATA ACCURATE'!N2601&lt;&gt;"",'DATA ACCURATE'!N2601,"")</f>
        <v/>
      </c>
      <c r="G2598" s="38" t="str">
        <f>IF(F2598="","",IF(F2598&lt;=DATABASE!$I$8,"UNYIL",IF(F2598&lt;=DATABASE!$J$8,"KECIL",IF(F2598&lt;DATABASE!$K$8,"TANGGUNG",IF(F2598&gt;=DATABASE!$K$8,"BESAR","")))))</f>
        <v/>
      </c>
      <c r="H2598" s="16" t="str">
        <f>IF('DATA ACCURATE'!J2601&lt;&gt;"",'DATA ACCURATE'!J2601,"")</f>
        <v/>
      </c>
      <c r="I2598" s="35" t="str">
        <f>IF(B2598&lt;&gt;"",IFERROR(VLOOKUP(B2598,'DATA TIMBANGAN'!G:M,7,FALSE),VLOOKUP(B2598,'DATA TIMBANGAN'!G:M,7)),"")</f>
        <v/>
      </c>
      <c r="J2598" s="25" t="str">
        <f>IF(H2598&lt;&gt;"",IFERROR(INDEX(DATABASE!$Z$19:$Z$38,MATCH(DATEVALUE(H2598),DATABASE!$AA$19:$AA$38,0)),INDEX(DATABASE!$Z$12:$Z$18,MATCH(WEEKDAY(H2598,2),DATABASE!$AA$12:$AA$18,0))),"")</f>
        <v/>
      </c>
      <c r="K2598" s="25" t="str">
        <f>IF('DATA ACCURATE'!V2601&lt;&gt;"",'DATA ACCURATE'!V2601,"")</f>
        <v/>
      </c>
      <c r="L2598" s="80" t="str">
        <f>IF($H2598="","",IF(OR($J2598="LIBUR",AND($L2597="LIBUR",$O2597=$O2598)),"LIBUR",IF(AND(OR($L2597="LUAR JAM KERJA 1",$L2597="LUAR JAM KERJA 2"),OR(OR(AND($H2597=$H2598,AND(OR($I2598&gt;DATABASE!$J$3,$I2598&lt;DATABASE!$J$6),((DATEVALUE($H2598)+$I2598)-(DATEVALUE($H2597)+$I2597))&lt;DATABASE!$J$6)),AND($H2597=$H2598,$O2597=$O2598,OR($I2598&gt;DATABASE!$J$6,$I2598&lt;DATABASE!$J$3))),AND(($H2598-$H2597)=1,OR($I2598&lt;DATABASE!$I$6,((DATEVALUE($H2598)+$I2598)-(DATEVALUE($H2597)+$I2597))&lt;DATABASE!$J$6))),$A2598=$A2597),"LUAR JAM KERJA 2",IF(AND(OR(WEEKDAY($H2598,2)=1,WEEKDAY($H2598,2)=2,WEEKDAY($H2598,2)=3,WEEKDAY($H2598,2)=4,WEEKDAY($H2598,2)=5),$I2598&lt;=DATABASE!$J$3,$I2598&gt;=DATABASE!$I$3),"JAM KERJA",IF(AND(WEEKDAY($H2598,2)=6,$I2598&lt;=DATABASE!$J$4,$I2598&gt;=DATABASE!$I$4),"JAM KERJA","LUAR JAM KERJA 1")))))</f>
        <v/>
      </c>
      <c r="M2598" s="36" t="str">
        <f>IF('DATA ACCURATE'!T2601&lt;&gt;"",IF('DATA ACCURATE'!T2601&gt;100,'DATA ACCURATE'!T2601/10,'DATA ACCURATE'!T2601),"")</f>
        <v/>
      </c>
      <c r="N2598" s="38" t="str">
        <f>IF(M2598="","",IF(M2598&lt;=DATABASE!$I$9,"LOKAL",IF(M2598&lt;DATABASE!$J$9,"LUAR KOTA 1",IF($M2598&gt;=DATABASE!$J$9,"LUAR KOTA 2",""))))</f>
        <v/>
      </c>
      <c r="O2598" s="38" t="str">
        <f>IF('DATA ACCURATE'!L2601&lt;&gt;"",'DATA ACCURATE'!L2601,"")</f>
        <v/>
      </c>
      <c r="P2598" s="38"/>
      <c r="Q2598" s="38">
        <f t="shared" si="280"/>
        <v>0</v>
      </c>
      <c r="R2598" s="38">
        <f t="shared" si="280"/>
        <v>0</v>
      </c>
      <c r="S2598" s="38">
        <f t="shared" si="280"/>
        <v>0</v>
      </c>
      <c r="T2598" s="38">
        <f t="shared" si="280"/>
        <v>0</v>
      </c>
      <c r="U2598" s="38">
        <f t="shared" si="281"/>
        <v>0</v>
      </c>
      <c r="V2598" s="38">
        <f t="shared" si="281"/>
        <v>0</v>
      </c>
      <c r="W2598" s="38">
        <f t="shared" si="281"/>
        <v>0</v>
      </c>
      <c r="X2598" s="38">
        <f t="shared" si="282"/>
        <v>0</v>
      </c>
      <c r="Y2598" s="38">
        <f t="shared" si="282"/>
        <v>0</v>
      </c>
      <c r="Z2598" s="38">
        <f t="shared" si="282"/>
        <v>0</v>
      </c>
      <c r="AA2598" s="38">
        <f t="shared" si="282"/>
        <v>0</v>
      </c>
      <c r="AB2598" s="38">
        <f t="shared" si="283"/>
        <v>0</v>
      </c>
      <c r="AC2598" s="38">
        <f t="shared" si="284"/>
        <v>0</v>
      </c>
      <c r="AD2598" s="38" t="str">
        <f t="shared" si="285"/>
        <v>000000000000</v>
      </c>
      <c r="AE2598" s="38"/>
      <c r="AF2598" s="38"/>
      <c r="AG2598" s="38"/>
      <c r="AH2598" s="38"/>
      <c r="AI2598" s="38"/>
      <c r="AJ2598" s="38"/>
      <c r="AK2598" s="38"/>
      <c r="AL2598" s="38"/>
      <c r="AM2598" s="38"/>
      <c r="AN2598" s="38"/>
      <c r="AO2598" s="38"/>
      <c r="AP2598" s="38"/>
      <c r="AQ2598" s="38"/>
      <c r="AR2598" s="38"/>
    </row>
    <row r="2599" spans="1:44">
      <c r="A2599" s="36" t="str">
        <f>IF('DATA ACCURATE'!A2602&lt;&gt;"",'DATA ACCURATE'!A2602,"")</f>
        <v/>
      </c>
      <c r="B2599" s="36" t="str">
        <f>IF('DATA ACCURATE'!D2602&lt;&gt;"",'DATA ACCURATE'!D2602,"")</f>
        <v/>
      </c>
      <c r="C2599" s="38" t="str">
        <f>IF($AD2599="000000000000","",INDEX(DATABASE!$W$12:$W$71,MATCH($AD2599,DATABASE!$V$12:$V$71,0)))</f>
        <v/>
      </c>
      <c r="D2599" s="38" t="str">
        <f>IF(C2599="","",IF(E2599="",INDEX(DATABASE!$AF$13:$AF$62,MATCH($C2599,DATABASE!$AC$13:$AC$62,0)),IF(E2599="2x D11",INDEX(DATABASE!$AF$13:$AF$62,MATCH($C2599,DATABASE!$AC$13:$AC$62,0))+2*DATABASE!$AF$62,IF(E2599="3x D11",INDEX(DATABASE!$AF$13:$AF$62,MATCH($C2599,DATABASE!$AC$13:$AC$62,0))+3*DATABASE!$AF$62,""))))</f>
        <v/>
      </c>
      <c r="E2599" s="38" t="str">
        <f>IF(AND($K2599="Y",$G2599&lt;&gt;"UNYIL",$F2599&lt;DATABASE!$O$8),"2x D11",IF(AND($K2599="Y",$G2599&lt;&gt;"UNYIL",$F2599&gt;=DATABASE!$O$8),"3x D11",""))</f>
        <v/>
      </c>
      <c r="F2599" s="36" t="str">
        <f>IF('DATA ACCURATE'!N2602&lt;&gt;"",'DATA ACCURATE'!N2602,"")</f>
        <v/>
      </c>
      <c r="G2599" s="38" t="str">
        <f>IF(F2599="","",IF(F2599&lt;=DATABASE!$I$8,"UNYIL",IF(F2599&lt;=DATABASE!$J$8,"KECIL",IF(F2599&lt;DATABASE!$K$8,"TANGGUNG",IF(F2599&gt;=DATABASE!$K$8,"BESAR","")))))</f>
        <v/>
      </c>
      <c r="H2599" s="16" t="str">
        <f>IF('DATA ACCURATE'!J2602&lt;&gt;"",'DATA ACCURATE'!J2602,"")</f>
        <v/>
      </c>
      <c r="I2599" s="35" t="str">
        <f>IF(B2599&lt;&gt;"",IFERROR(VLOOKUP(B2599,'DATA TIMBANGAN'!G:M,7,FALSE),VLOOKUP(B2599,'DATA TIMBANGAN'!G:M,7)),"")</f>
        <v/>
      </c>
      <c r="J2599" s="25" t="str">
        <f>IF(H2599&lt;&gt;"",IFERROR(INDEX(DATABASE!$Z$19:$Z$38,MATCH(DATEVALUE(H2599),DATABASE!$AA$19:$AA$38,0)),INDEX(DATABASE!$Z$12:$Z$18,MATCH(WEEKDAY(H2599,2),DATABASE!$AA$12:$AA$18,0))),"")</f>
        <v/>
      </c>
      <c r="K2599" s="25" t="str">
        <f>IF('DATA ACCURATE'!V2602&lt;&gt;"",'DATA ACCURATE'!V2602,"")</f>
        <v/>
      </c>
      <c r="L2599" s="80" t="str">
        <f>IF($H2599="","",IF(OR($J2599="LIBUR",AND($L2598="LIBUR",$O2598=$O2599)),"LIBUR",IF(AND(OR($L2598="LUAR JAM KERJA 1",$L2598="LUAR JAM KERJA 2"),OR(OR(AND($H2598=$H2599,AND(OR($I2599&gt;DATABASE!$J$3,$I2599&lt;DATABASE!$J$6),((DATEVALUE($H2599)+$I2599)-(DATEVALUE($H2598)+$I2598))&lt;DATABASE!$J$6)),AND($H2598=$H2599,$O2598=$O2599,OR($I2599&gt;DATABASE!$J$6,$I2599&lt;DATABASE!$J$3))),AND(($H2599-$H2598)=1,OR($I2599&lt;DATABASE!$I$6,((DATEVALUE($H2599)+$I2599)-(DATEVALUE($H2598)+$I2598))&lt;DATABASE!$J$6))),$A2599=$A2598),"LUAR JAM KERJA 2",IF(AND(OR(WEEKDAY($H2599,2)=1,WEEKDAY($H2599,2)=2,WEEKDAY($H2599,2)=3,WEEKDAY($H2599,2)=4,WEEKDAY($H2599,2)=5),$I2599&lt;=DATABASE!$J$3,$I2599&gt;=DATABASE!$I$3),"JAM KERJA",IF(AND(WEEKDAY($H2599,2)=6,$I2599&lt;=DATABASE!$J$4,$I2599&gt;=DATABASE!$I$4),"JAM KERJA","LUAR JAM KERJA 1")))))</f>
        <v/>
      </c>
      <c r="M2599" s="36" t="str">
        <f>IF('DATA ACCURATE'!T2602&lt;&gt;"",IF('DATA ACCURATE'!T2602&gt;100,'DATA ACCURATE'!T2602/10,'DATA ACCURATE'!T2602),"")</f>
        <v/>
      </c>
      <c r="N2599" s="38" t="str">
        <f>IF(M2599="","",IF(M2599&lt;=DATABASE!$I$9,"LOKAL",IF(M2599&lt;DATABASE!$J$9,"LUAR KOTA 1",IF($M2599&gt;=DATABASE!$J$9,"LUAR KOTA 2",""))))</f>
        <v/>
      </c>
      <c r="O2599" s="38" t="str">
        <f>IF('DATA ACCURATE'!L2602&lt;&gt;"",'DATA ACCURATE'!L2602,"")</f>
        <v/>
      </c>
      <c r="P2599" s="38"/>
      <c r="Q2599" s="38">
        <f t="shared" si="280"/>
        <v>0</v>
      </c>
      <c r="R2599" s="38">
        <f t="shared" si="280"/>
        <v>0</v>
      </c>
      <c r="S2599" s="38">
        <f t="shared" si="280"/>
        <v>0</v>
      </c>
      <c r="T2599" s="38">
        <f t="shared" si="280"/>
        <v>0</v>
      </c>
      <c r="U2599" s="38">
        <f t="shared" si="281"/>
        <v>0</v>
      </c>
      <c r="V2599" s="38">
        <f t="shared" si="281"/>
        <v>0</v>
      </c>
      <c r="W2599" s="38">
        <f t="shared" si="281"/>
        <v>0</v>
      </c>
      <c r="X2599" s="38">
        <f t="shared" si="282"/>
        <v>0</v>
      </c>
      <c r="Y2599" s="38">
        <f t="shared" si="282"/>
        <v>0</v>
      </c>
      <c r="Z2599" s="38">
        <f t="shared" si="282"/>
        <v>0</v>
      </c>
      <c r="AA2599" s="38">
        <f t="shared" si="282"/>
        <v>0</v>
      </c>
      <c r="AB2599" s="38">
        <f t="shared" si="283"/>
        <v>0</v>
      </c>
      <c r="AC2599" s="38">
        <f t="shared" si="284"/>
        <v>0</v>
      </c>
      <c r="AD2599" s="38" t="str">
        <f t="shared" si="285"/>
        <v>000000000000</v>
      </c>
      <c r="AE2599" s="38"/>
      <c r="AF2599" s="38"/>
      <c r="AG2599" s="38"/>
      <c r="AH2599" s="38"/>
      <c r="AI2599" s="38"/>
      <c r="AJ2599" s="38"/>
      <c r="AK2599" s="38"/>
      <c r="AL2599" s="38"/>
      <c r="AM2599" s="38"/>
      <c r="AN2599" s="38"/>
      <c r="AO2599" s="38"/>
      <c r="AP2599" s="38"/>
      <c r="AQ2599" s="38"/>
      <c r="AR2599" s="38"/>
    </row>
    <row r="2600" spans="1:44">
      <c r="A2600" s="36" t="str">
        <f>IF('DATA ACCURATE'!A2603&lt;&gt;"",'DATA ACCURATE'!A2603,"")</f>
        <v/>
      </c>
      <c r="B2600" s="36" t="str">
        <f>IF('DATA ACCURATE'!D2603&lt;&gt;"",'DATA ACCURATE'!D2603,"")</f>
        <v/>
      </c>
      <c r="C2600" s="38" t="str">
        <f>IF($AD2600="000000000000","",INDEX(DATABASE!$W$12:$W$71,MATCH($AD2600,DATABASE!$V$12:$V$71,0)))</f>
        <v/>
      </c>
      <c r="D2600" s="38" t="str">
        <f>IF(C2600="","",IF(E2600="",INDEX(DATABASE!$AF$13:$AF$62,MATCH($C2600,DATABASE!$AC$13:$AC$62,0)),IF(E2600="2x D11",INDEX(DATABASE!$AF$13:$AF$62,MATCH($C2600,DATABASE!$AC$13:$AC$62,0))+2*DATABASE!$AF$62,IF(E2600="3x D11",INDEX(DATABASE!$AF$13:$AF$62,MATCH($C2600,DATABASE!$AC$13:$AC$62,0))+3*DATABASE!$AF$62,""))))</f>
        <v/>
      </c>
      <c r="E2600" s="38" t="str">
        <f>IF(AND($K2600="Y",$G2600&lt;&gt;"UNYIL",$F2600&lt;DATABASE!$O$8),"2x D11",IF(AND($K2600="Y",$G2600&lt;&gt;"UNYIL",$F2600&gt;=DATABASE!$O$8),"3x D11",""))</f>
        <v/>
      </c>
      <c r="F2600" s="36" t="str">
        <f>IF('DATA ACCURATE'!N2603&lt;&gt;"",'DATA ACCURATE'!N2603,"")</f>
        <v/>
      </c>
      <c r="G2600" s="38" t="str">
        <f>IF(F2600="","",IF(F2600&lt;=DATABASE!$I$8,"UNYIL",IF(F2600&lt;=DATABASE!$J$8,"KECIL",IF(F2600&lt;DATABASE!$K$8,"TANGGUNG",IF(F2600&gt;=DATABASE!$K$8,"BESAR","")))))</f>
        <v/>
      </c>
      <c r="H2600" s="16" t="str">
        <f>IF('DATA ACCURATE'!J2603&lt;&gt;"",'DATA ACCURATE'!J2603,"")</f>
        <v/>
      </c>
      <c r="I2600" s="35" t="str">
        <f>IF(B2600&lt;&gt;"",IFERROR(VLOOKUP(B2600,'DATA TIMBANGAN'!G:M,7,FALSE),VLOOKUP(B2600,'DATA TIMBANGAN'!G:M,7)),"")</f>
        <v/>
      </c>
      <c r="J2600" s="25" t="str">
        <f>IF(H2600&lt;&gt;"",IFERROR(INDEX(DATABASE!$Z$19:$Z$38,MATCH(DATEVALUE(H2600),DATABASE!$AA$19:$AA$38,0)),INDEX(DATABASE!$Z$12:$Z$18,MATCH(WEEKDAY(H2600,2),DATABASE!$AA$12:$AA$18,0))),"")</f>
        <v/>
      </c>
      <c r="K2600" s="25" t="str">
        <f>IF('DATA ACCURATE'!V2603&lt;&gt;"",'DATA ACCURATE'!V2603,"")</f>
        <v/>
      </c>
      <c r="L2600" s="80" t="str">
        <f>IF($H2600="","",IF(OR($J2600="LIBUR",AND($L2599="LIBUR",$O2599=$O2600)),"LIBUR",IF(AND(OR($L2599="LUAR JAM KERJA 1",$L2599="LUAR JAM KERJA 2"),OR(OR(AND($H2599=$H2600,AND(OR($I2600&gt;DATABASE!$J$3,$I2600&lt;DATABASE!$J$6),((DATEVALUE($H2600)+$I2600)-(DATEVALUE($H2599)+$I2599))&lt;DATABASE!$J$6)),AND($H2599=$H2600,$O2599=$O2600,OR($I2600&gt;DATABASE!$J$6,$I2600&lt;DATABASE!$J$3))),AND(($H2600-$H2599)=1,OR($I2600&lt;DATABASE!$I$6,((DATEVALUE($H2600)+$I2600)-(DATEVALUE($H2599)+$I2599))&lt;DATABASE!$J$6))),$A2600=$A2599),"LUAR JAM KERJA 2",IF(AND(OR(WEEKDAY($H2600,2)=1,WEEKDAY($H2600,2)=2,WEEKDAY($H2600,2)=3,WEEKDAY($H2600,2)=4,WEEKDAY($H2600,2)=5),$I2600&lt;=DATABASE!$J$3,$I2600&gt;=DATABASE!$I$3),"JAM KERJA",IF(AND(WEEKDAY($H2600,2)=6,$I2600&lt;=DATABASE!$J$4,$I2600&gt;=DATABASE!$I$4),"JAM KERJA","LUAR JAM KERJA 1")))))</f>
        <v/>
      </c>
      <c r="M2600" s="36" t="str">
        <f>IF('DATA ACCURATE'!T2603&lt;&gt;"",IF('DATA ACCURATE'!T2603&gt;100,'DATA ACCURATE'!T2603/10,'DATA ACCURATE'!T2603),"")</f>
        <v/>
      </c>
      <c r="N2600" s="38" t="str">
        <f>IF(M2600="","",IF(M2600&lt;=DATABASE!$I$9,"LOKAL",IF(M2600&lt;DATABASE!$J$9,"LUAR KOTA 1",IF($M2600&gt;=DATABASE!$J$9,"LUAR KOTA 2",""))))</f>
        <v/>
      </c>
      <c r="O2600" s="38" t="str">
        <f>IF('DATA ACCURATE'!L2603&lt;&gt;"",'DATA ACCURATE'!L2603,"")</f>
        <v/>
      </c>
      <c r="P2600" s="38"/>
      <c r="Q2600" s="38">
        <f t="shared" si="280"/>
        <v>0</v>
      </c>
      <c r="R2600" s="38">
        <f t="shared" si="280"/>
        <v>0</v>
      </c>
      <c r="S2600" s="38">
        <f t="shared" si="280"/>
        <v>0</v>
      </c>
      <c r="T2600" s="38">
        <f t="shared" si="280"/>
        <v>0</v>
      </c>
      <c r="U2600" s="38">
        <f t="shared" si="281"/>
        <v>0</v>
      </c>
      <c r="V2600" s="38">
        <f t="shared" si="281"/>
        <v>0</v>
      </c>
      <c r="W2600" s="38">
        <f t="shared" si="281"/>
        <v>0</v>
      </c>
      <c r="X2600" s="38">
        <f t="shared" si="282"/>
        <v>0</v>
      </c>
      <c r="Y2600" s="38">
        <f t="shared" si="282"/>
        <v>0</v>
      </c>
      <c r="Z2600" s="38">
        <f t="shared" si="282"/>
        <v>0</v>
      </c>
      <c r="AA2600" s="38">
        <f t="shared" si="282"/>
        <v>0</v>
      </c>
      <c r="AB2600" s="38">
        <f t="shared" si="283"/>
        <v>0</v>
      </c>
      <c r="AC2600" s="38">
        <f t="shared" si="284"/>
        <v>0</v>
      </c>
      <c r="AD2600" s="38" t="str">
        <f t="shared" si="285"/>
        <v>000000000000</v>
      </c>
      <c r="AE2600" s="38"/>
      <c r="AF2600" s="38"/>
      <c r="AG2600" s="38"/>
      <c r="AH2600" s="38"/>
      <c r="AI2600" s="38"/>
      <c r="AJ2600" s="38"/>
      <c r="AK2600" s="38"/>
      <c r="AL2600" s="38"/>
      <c r="AM2600" s="38"/>
      <c r="AN2600" s="38"/>
      <c r="AO2600" s="38"/>
      <c r="AP2600" s="38"/>
      <c r="AQ2600" s="38"/>
      <c r="AR2600" s="38"/>
    </row>
    <row r="2601" spans="1:44">
      <c r="A2601" s="36" t="str">
        <f>IF('DATA ACCURATE'!A2604&lt;&gt;"",'DATA ACCURATE'!A2604,"")</f>
        <v/>
      </c>
      <c r="B2601" s="36" t="str">
        <f>IF('DATA ACCURATE'!D2604&lt;&gt;"",'DATA ACCURATE'!D2604,"")</f>
        <v/>
      </c>
      <c r="C2601" s="38" t="str">
        <f>IF($AD2601="000000000000","",INDEX(DATABASE!$W$12:$W$71,MATCH($AD2601,DATABASE!$V$12:$V$71,0)))</f>
        <v/>
      </c>
      <c r="D2601" s="38" t="str">
        <f>IF(C2601="","",IF(E2601="",INDEX(DATABASE!$AF$13:$AF$62,MATCH($C2601,DATABASE!$AC$13:$AC$62,0)),IF(E2601="2x D11",INDEX(DATABASE!$AF$13:$AF$62,MATCH($C2601,DATABASE!$AC$13:$AC$62,0))+2*DATABASE!$AF$62,IF(E2601="3x D11",INDEX(DATABASE!$AF$13:$AF$62,MATCH($C2601,DATABASE!$AC$13:$AC$62,0))+3*DATABASE!$AF$62,""))))</f>
        <v/>
      </c>
      <c r="E2601" s="38" t="str">
        <f>IF(AND($K2601="Y",$G2601&lt;&gt;"UNYIL",$F2601&lt;DATABASE!$O$8),"2x D11",IF(AND($K2601="Y",$G2601&lt;&gt;"UNYIL",$F2601&gt;=DATABASE!$O$8),"3x D11",""))</f>
        <v/>
      </c>
      <c r="F2601" s="36" t="str">
        <f>IF('DATA ACCURATE'!N2604&lt;&gt;"",'DATA ACCURATE'!N2604,"")</f>
        <v/>
      </c>
      <c r="G2601" s="38" t="str">
        <f>IF(F2601="","",IF(F2601&lt;=DATABASE!$I$8,"UNYIL",IF(F2601&lt;=DATABASE!$J$8,"KECIL",IF(F2601&lt;DATABASE!$K$8,"TANGGUNG",IF(F2601&gt;=DATABASE!$K$8,"BESAR","")))))</f>
        <v/>
      </c>
      <c r="H2601" s="16" t="str">
        <f>IF('DATA ACCURATE'!J2604&lt;&gt;"",'DATA ACCURATE'!J2604,"")</f>
        <v/>
      </c>
      <c r="I2601" s="35" t="str">
        <f>IF(B2601&lt;&gt;"",IFERROR(VLOOKUP(B2601,'DATA TIMBANGAN'!G:M,7,FALSE),VLOOKUP(B2601,'DATA TIMBANGAN'!G:M,7)),"")</f>
        <v/>
      </c>
      <c r="J2601" s="25" t="str">
        <f>IF(H2601&lt;&gt;"",IFERROR(INDEX(DATABASE!$Z$19:$Z$38,MATCH(DATEVALUE(H2601),DATABASE!$AA$19:$AA$38,0)),INDEX(DATABASE!$Z$12:$Z$18,MATCH(WEEKDAY(H2601,2),DATABASE!$AA$12:$AA$18,0))),"")</f>
        <v/>
      </c>
      <c r="K2601" s="25" t="str">
        <f>IF('DATA ACCURATE'!V2604&lt;&gt;"",'DATA ACCURATE'!V2604,"")</f>
        <v/>
      </c>
      <c r="L2601" s="80" t="str">
        <f>IF($H2601="","",IF(OR($J2601="LIBUR",AND($L2600="LIBUR",$O2600=$O2601)),"LIBUR",IF(AND(OR($L2600="LUAR JAM KERJA 1",$L2600="LUAR JAM KERJA 2"),OR(OR(AND($H2600=$H2601,AND(OR($I2601&gt;DATABASE!$J$3,$I2601&lt;DATABASE!$J$6),((DATEVALUE($H2601)+$I2601)-(DATEVALUE($H2600)+$I2600))&lt;DATABASE!$J$6)),AND($H2600=$H2601,$O2600=$O2601,OR($I2601&gt;DATABASE!$J$6,$I2601&lt;DATABASE!$J$3))),AND(($H2601-$H2600)=1,OR($I2601&lt;DATABASE!$I$6,((DATEVALUE($H2601)+$I2601)-(DATEVALUE($H2600)+$I2600))&lt;DATABASE!$J$6))),$A2601=$A2600),"LUAR JAM KERJA 2",IF(AND(OR(WEEKDAY($H2601,2)=1,WEEKDAY($H2601,2)=2,WEEKDAY($H2601,2)=3,WEEKDAY($H2601,2)=4,WEEKDAY($H2601,2)=5),$I2601&lt;=DATABASE!$J$3,$I2601&gt;=DATABASE!$I$3),"JAM KERJA",IF(AND(WEEKDAY($H2601,2)=6,$I2601&lt;=DATABASE!$J$4,$I2601&gt;=DATABASE!$I$4),"JAM KERJA","LUAR JAM KERJA 1")))))</f>
        <v/>
      </c>
      <c r="M2601" s="36" t="str">
        <f>IF('DATA ACCURATE'!T2604&lt;&gt;"",IF('DATA ACCURATE'!T2604&gt;100,'DATA ACCURATE'!T2604/10,'DATA ACCURATE'!T2604),"")</f>
        <v/>
      </c>
      <c r="N2601" s="38" t="str">
        <f>IF(M2601="","",IF(M2601&lt;=DATABASE!$I$9,"LOKAL",IF(M2601&lt;DATABASE!$J$9,"LUAR KOTA 1",IF($M2601&gt;=DATABASE!$J$9,"LUAR KOTA 2",""))))</f>
        <v/>
      </c>
      <c r="O2601" s="38" t="str">
        <f>IF('DATA ACCURATE'!L2604&lt;&gt;"",'DATA ACCURATE'!L2604,"")</f>
        <v/>
      </c>
      <c r="P2601" s="38"/>
      <c r="Q2601" s="38">
        <f t="shared" si="280"/>
        <v>0</v>
      </c>
      <c r="R2601" s="38">
        <f t="shared" si="280"/>
        <v>0</v>
      </c>
      <c r="S2601" s="38">
        <f t="shared" si="280"/>
        <v>0</v>
      </c>
      <c r="T2601" s="38">
        <f t="shared" si="280"/>
        <v>0</v>
      </c>
      <c r="U2601" s="38">
        <f t="shared" si="281"/>
        <v>0</v>
      </c>
      <c r="V2601" s="38">
        <f t="shared" si="281"/>
        <v>0</v>
      </c>
      <c r="W2601" s="38">
        <f t="shared" si="281"/>
        <v>0</v>
      </c>
      <c r="X2601" s="38">
        <f t="shared" si="282"/>
        <v>0</v>
      </c>
      <c r="Y2601" s="38">
        <f t="shared" si="282"/>
        <v>0</v>
      </c>
      <c r="Z2601" s="38">
        <f t="shared" si="282"/>
        <v>0</v>
      </c>
      <c r="AA2601" s="38">
        <f t="shared" si="282"/>
        <v>0</v>
      </c>
      <c r="AB2601" s="38">
        <f t="shared" si="283"/>
        <v>0</v>
      </c>
      <c r="AC2601" s="38">
        <f t="shared" si="284"/>
        <v>0</v>
      </c>
      <c r="AD2601" s="38" t="str">
        <f t="shared" si="285"/>
        <v>000000000000</v>
      </c>
      <c r="AE2601" s="38"/>
      <c r="AF2601" s="38"/>
      <c r="AG2601" s="38"/>
      <c r="AH2601" s="38"/>
      <c r="AI2601" s="38"/>
      <c r="AJ2601" s="38"/>
      <c r="AK2601" s="38"/>
      <c r="AL2601" s="38"/>
      <c r="AM2601" s="38"/>
      <c r="AN2601" s="38"/>
      <c r="AO2601" s="38"/>
      <c r="AP2601" s="38"/>
      <c r="AQ2601" s="38"/>
      <c r="AR2601" s="38"/>
    </row>
    <row r="2602" spans="1:44">
      <c r="A2602" s="36" t="str">
        <f>IF('DATA ACCURATE'!A2605&lt;&gt;"",'DATA ACCURATE'!A2605,"")</f>
        <v/>
      </c>
      <c r="B2602" s="36" t="str">
        <f>IF('DATA ACCURATE'!D2605&lt;&gt;"",'DATA ACCURATE'!D2605,"")</f>
        <v/>
      </c>
      <c r="C2602" s="38" t="str">
        <f>IF($AD2602="000000000000","",INDEX(DATABASE!$W$12:$W$71,MATCH($AD2602,DATABASE!$V$12:$V$71,0)))</f>
        <v/>
      </c>
      <c r="D2602" s="38" t="str">
        <f>IF(C2602="","",IF(E2602="",INDEX(DATABASE!$AF$13:$AF$62,MATCH($C2602,DATABASE!$AC$13:$AC$62,0)),IF(E2602="2x D11",INDEX(DATABASE!$AF$13:$AF$62,MATCH($C2602,DATABASE!$AC$13:$AC$62,0))+2*DATABASE!$AF$62,IF(E2602="3x D11",INDEX(DATABASE!$AF$13:$AF$62,MATCH($C2602,DATABASE!$AC$13:$AC$62,0))+3*DATABASE!$AF$62,""))))</f>
        <v/>
      </c>
      <c r="E2602" s="38" t="str">
        <f>IF(AND($K2602="Y",$G2602&lt;&gt;"UNYIL",$F2602&lt;DATABASE!$O$8),"2x D11",IF(AND($K2602="Y",$G2602&lt;&gt;"UNYIL",$F2602&gt;=DATABASE!$O$8),"3x D11",""))</f>
        <v/>
      </c>
      <c r="F2602" s="36" t="str">
        <f>IF('DATA ACCURATE'!N2605&lt;&gt;"",'DATA ACCURATE'!N2605,"")</f>
        <v/>
      </c>
      <c r="G2602" s="38" t="str">
        <f>IF(F2602="","",IF(F2602&lt;=DATABASE!$I$8,"UNYIL",IF(F2602&lt;=DATABASE!$J$8,"KECIL",IF(F2602&lt;DATABASE!$K$8,"TANGGUNG",IF(F2602&gt;=DATABASE!$K$8,"BESAR","")))))</f>
        <v/>
      </c>
      <c r="H2602" s="16" t="str">
        <f>IF('DATA ACCURATE'!J2605&lt;&gt;"",'DATA ACCURATE'!J2605,"")</f>
        <v/>
      </c>
      <c r="I2602" s="35" t="str">
        <f>IF(B2602&lt;&gt;"",IFERROR(VLOOKUP(B2602,'DATA TIMBANGAN'!G:M,7,FALSE),VLOOKUP(B2602,'DATA TIMBANGAN'!G:M,7)),"")</f>
        <v/>
      </c>
      <c r="J2602" s="25" t="str">
        <f>IF(H2602&lt;&gt;"",IFERROR(INDEX(DATABASE!$Z$19:$Z$38,MATCH(DATEVALUE(H2602),DATABASE!$AA$19:$AA$38,0)),INDEX(DATABASE!$Z$12:$Z$18,MATCH(WEEKDAY(H2602,2),DATABASE!$AA$12:$AA$18,0))),"")</f>
        <v/>
      </c>
      <c r="K2602" s="25" t="str">
        <f>IF('DATA ACCURATE'!V2605&lt;&gt;"",'DATA ACCURATE'!V2605,"")</f>
        <v/>
      </c>
      <c r="L2602" s="80" t="str">
        <f>IF($H2602="","",IF(OR($J2602="LIBUR",AND($L2601="LIBUR",$O2601=$O2602)),"LIBUR",IF(AND(OR($L2601="LUAR JAM KERJA 1",$L2601="LUAR JAM KERJA 2"),OR(OR(AND($H2601=$H2602,AND(OR($I2602&gt;DATABASE!$J$3,$I2602&lt;DATABASE!$J$6),((DATEVALUE($H2602)+$I2602)-(DATEVALUE($H2601)+$I2601))&lt;DATABASE!$J$6)),AND($H2601=$H2602,$O2601=$O2602,OR($I2602&gt;DATABASE!$J$6,$I2602&lt;DATABASE!$J$3))),AND(($H2602-$H2601)=1,OR($I2602&lt;DATABASE!$I$6,((DATEVALUE($H2602)+$I2602)-(DATEVALUE($H2601)+$I2601))&lt;DATABASE!$J$6))),$A2602=$A2601),"LUAR JAM KERJA 2",IF(AND(OR(WEEKDAY($H2602,2)=1,WEEKDAY($H2602,2)=2,WEEKDAY($H2602,2)=3,WEEKDAY($H2602,2)=4,WEEKDAY($H2602,2)=5),$I2602&lt;=DATABASE!$J$3,$I2602&gt;=DATABASE!$I$3),"JAM KERJA",IF(AND(WEEKDAY($H2602,2)=6,$I2602&lt;=DATABASE!$J$4,$I2602&gt;=DATABASE!$I$4),"JAM KERJA","LUAR JAM KERJA 1")))))</f>
        <v/>
      </c>
      <c r="M2602" s="36" t="str">
        <f>IF('DATA ACCURATE'!T2605&lt;&gt;"",IF('DATA ACCURATE'!T2605&gt;100,'DATA ACCURATE'!T2605/10,'DATA ACCURATE'!T2605),"")</f>
        <v/>
      </c>
      <c r="N2602" s="38" t="str">
        <f>IF(M2602="","",IF(M2602&lt;=DATABASE!$I$9,"LOKAL",IF(M2602&lt;DATABASE!$J$9,"LUAR KOTA 1",IF($M2602&gt;=DATABASE!$J$9,"LUAR KOTA 2",""))))</f>
        <v/>
      </c>
      <c r="O2602" s="38" t="str">
        <f>IF('DATA ACCURATE'!L2605&lt;&gt;"",'DATA ACCURATE'!L2605,"")</f>
        <v/>
      </c>
      <c r="P2602" s="38"/>
      <c r="Q2602" s="38">
        <f t="shared" si="280"/>
        <v>0</v>
      </c>
      <c r="R2602" s="38">
        <f t="shared" si="280"/>
        <v>0</v>
      </c>
      <c r="S2602" s="38">
        <f t="shared" si="280"/>
        <v>0</v>
      </c>
      <c r="T2602" s="38">
        <f t="shared" si="280"/>
        <v>0</v>
      </c>
      <c r="U2602" s="38">
        <f t="shared" si="281"/>
        <v>0</v>
      </c>
      <c r="V2602" s="38">
        <f t="shared" si="281"/>
        <v>0</v>
      </c>
      <c r="W2602" s="38">
        <f t="shared" si="281"/>
        <v>0</v>
      </c>
      <c r="X2602" s="38">
        <f t="shared" si="282"/>
        <v>0</v>
      </c>
      <c r="Y2602" s="38">
        <f t="shared" si="282"/>
        <v>0</v>
      </c>
      <c r="Z2602" s="38">
        <f t="shared" si="282"/>
        <v>0</v>
      </c>
      <c r="AA2602" s="38">
        <f t="shared" si="282"/>
        <v>0</v>
      </c>
      <c r="AB2602" s="38">
        <f t="shared" si="283"/>
        <v>0</v>
      </c>
      <c r="AC2602" s="38">
        <f t="shared" si="284"/>
        <v>0</v>
      </c>
      <c r="AD2602" s="38" t="str">
        <f t="shared" si="285"/>
        <v>000000000000</v>
      </c>
      <c r="AE2602" s="38"/>
      <c r="AF2602" s="38"/>
      <c r="AG2602" s="38"/>
      <c r="AH2602" s="38"/>
      <c r="AI2602" s="38"/>
      <c r="AJ2602" s="38"/>
      <c r="AK2602" s="38"/>
      <c r="AL2602" s="38"/>
      <c r="AM2602" s="38"/>
      <c r="AN2602" s="38"/>
      <c r="AO2602" s="38"/>
      <c r="AP2602" s="38"/>
      <c r="AQ2602" s="38"/>
      <c r="AR2602" s="38"/>
    </row>
    <row r="2603" spans="1:44">
      <c r="A2603" s="36" t="str">
        <f>IF('DATA ACCURATE'!A2606&lt;&gt;"",'DATA ACCURATE'!A2606,"")</f>
        <v/>
      </c>
      <c r="B2603" s="36" t="str">
        <f>IF('DATA ACCURATE'!D2606&lt;&gt;"",'DATA ACCURATE'!D2606,"")</f>
        <v/>
      </c>
      <c r="C2603" s="38" t="str">
        <f>IF($AD2603="000000000000","",INDEX(DATABASE!$W$12:$W$71,MATCH($AD2603,DATABASE!$V$12:$V$71,0)))</f>
        <v/>
      </c>
      <c r="D2603" s="38" t="str">
        <f>IF(C2603="","",IF(E2603="",INDEX(DATABASE!$AF$13:$AF$62,MATCH($C2603,DATABASE!$AC$13:$AC$62,0)),IF(E2603="2x D11",INDEX(DATABASE!$AF$13:$AF$62,MATCH($C2603,DATABASE!$AC$13:$AC$62,0))+2*DATABASE!$AF$62,IF(E2603="3x D11",INDEX(DATABASE!$AF$13:$AF$62,MATCH($C2603,DATABASE!$AC$13:$AC$62,0))+3*DATABASE!$AF$62,""))))</f>
        <v/>
      </c>
      <c r="E2603" s="38" t="str">
        <f>IF(AND($K2603="Y",$G2603&lt;&gt;"UNYIL",$F2603&lt;DATABASE!$O$8),"2x D11",IF(AND($K2603="Y",$G2603&lt;&gt;"UNYIL",$F2603&gt;=DATABASE!$O$8),"3x D11",""))</f>
        <v/>
      </c>
      <c r="F2603" s="36" t="str">
        <f>IF('DATA ACCURATE'!N2606&lt;&gt;"",'DATA ACCURATE'!N2606,"")</f>
        <v/>
      </c>
      <c r="G2603" s="38" t="str">
        <f>IF(F2603="","",IF(F2603&lt;=DATABASE!$I$8,"UNYIL",IF(F2603&lt;=DATABASE!$J$8,"KECIL",IF(F2603&lt;DATABASE!$K$8,"TANGGUNG",IF(F2603&gt;=DATABASE!$K$8,"BESAR","")))))</f>
        <v/>
      </c>
      <c r="H2603" s="16" t="str">
        <f>IF('DATA ACCURATE'!J2606&lt;&gt;"",'DATA ACCURATE'!J2606,"")</f>
        <v/>
      </c>
      <c r="I2603" s="35" t="str">
        <f>IF(B2603&lt;&gt;"",IFERROR(VLOOKUP(B2603,'DATA TIMBANGAN'!G:M,7,FALSE),VLOOKUP(B2603,'DATA TIMBANGAN'!G:M,7)),"")</f>
        <v/>
      </c>
      <c r="J2603" s="25" t="str">
        <f>IF(H2603&lt;&gt;"",IFERROR(INDEX(DATABASE!$Z$19:$Z$38,MATCH(DATEVALUE(H2603),DATABASE!$AA$19:$AA$38,0)),INDEX(DATABASE!$Z$12:$Z$18,MATCH(WEEKDAY(H2603,2),DATABASE!$AA$12:$AA$18,0))),"")</f>
        <v/>
      </c>
      <c r="K2603" s="25" t="str">
        <f>IF('DATA ACCURATE'!V2606&lt;&gt;"",'DATA ACCURATE'!V2606,"")</f>
        <v/>
      </c>
      <c r="L2603" s="80" t="str">
        <f>IF($H2603="","",IF(OR($J2603="LIBUR",AND($L2602="LIBUR",$O2602=$O2603)),"LIBUR",IF(AND(OR($L2602="LUAR JAM KERJA 1",$L2602="LUAR JAM KERJA 2"),OR(OR(AND($H2602=$H2603,AND(OR($I2603&gt;DATABASE!$J$3,$I2603&lt;DATABASE!$J$6),((DATEVALUE($H2603)+$I2603)-(DATEVALUE($H2602)+$I2602))&lt;DATABASE!$J$6)),AND($H2602=$H2603,$O2602=$O2603,OR($I2603&gt;DATABASE!$J$6,$I2603&lt;DATABASE!$J$3))),AND(($H2603-$H2602)=1,OR($I2603&lt;DATABASE!$I$6,((DATEVALUE($H2603)+$I2603)-(DATEVALUE($H2602)+$I2602))&lt;DATABASE!$J$6))),$A2603=$A2602),"LUAR JAM KERJA 2",IF(AND(OR(WEEKDAY($H2603,2)=1,WEEKDAY($H2603,2)=2,WEEKDAY($H2603,2)=3,WEEKDAY($H2603,2)=4,WEEKDAY($H2603,2)=5),$I2603&lt;=DATABASE!$J$3,$I2603&gt;=DATABASE!$I$3),"JAM KERJA",IF(AND(WEEKDAY($H2603,2)=6,$I2603&lt;=DATABASE!$J$4,$I2603&gt;=DATABASE!$I$4),"JAM KERJA","LUAR JAM KERJA 1")))))</f>
        <v/>
      </c>
      <c r="M2603" s="36" t="str">
        <f>IF('DATA ACCURATE'!T2606&lt;&gt;"",IF('DATA ACCURATE'!T2606&gt;100,'DATA ACCURATE'!T2606/10,'DATA ACCURATE'!T2606),"")</f>
        <v/>
      </c>
      <c r="N2603" s="38" t="str">
        <f>IF(M2603="","",IF(M2603&lt;=DATABASE!$I$9,"LOKAL",IF(M2603&lt;DATABASE!$J$9,"LUAR KOTA 1",IF($M2603&gt;=DATABASE!$J$9,"LUAR KOTA 2",""))))</f>
        <v/>
      </c>
      <c r="O2603" s="38" t="str">
        <f>IF('DATA ACCURATE'!L2606&lt;&gt;"",'DATA ACCURATE'!L2606,"")</f>
        <v/>
      </c>
      <c r="P2603" s="38"/>
      <c r="Q2603" s="38">
        <f t="shared" si="280"/>
        <v>0</v>
      </c>
      <c r="R2603" s="38">
        <f t="shared" si="280"/>
        <v>0</v>
      </c>
      <c r="S2603" s="38">
        <f t="shared" si="280"/>
        <v>0</v>
      </c>
      <c r="T2603" s="38">
        <f t="shared" si="280"/>
        <v>0</v>
      </c>
      <c r="U2603" s="38">
        <f t="shared" si="281"/>
        <v>0</v>
      </c>
      <c r="V2603" s="38">
        <f t="shared" si="281"/>
        <v>0</v>
      </c>
      <c r="W2603" s="38">
        <f t="shared" si="281"/>
        <v>0</v>
      </c>
      <c r="X2603" s="38">
        <f t="shared" si="282"/>
        <v>0</v>
      </c>
      <c r="Y2603" s="38">
        <f t="shared" si="282"/>
        <v>0</v>
      </c>
      <c r="Z2603" s="38">
        <f t="shared" si="282"/>
        <v>0</v>
      </c>
      <c r="AA2603" s="38">
        <f t="shared" si="282"/>
        <v>0</v>
      </c>
      <c r="AB2603" s="38">
        <f t="shared" si="283"/>
        <v>0</v>
      </c>
      <c r="AC2603" s="38">
        <f t="shared" si="284"/>
        <v>0</v>
      </c>
      <c r="AD2603" s="38" t="str">
        <f t="shared" si="285"/>
        <v>000000000000</v>
      </c>
      <c r="AE2603" s="38"/>
      <c r="AF2603" s="38"/>
      <c r="AG2603" s="38"/>
      <c r="AH2603" s="38"/>
      <c r="AI2603" s="38"/>
      <c r="AJ2603" s="38"/>
      <c r="AK2603" s="38"/>
      <c r="AL2603" s="38"/>
      <c r="AM2603" s="38"/>
      <c r="AN2603" s="38"/>
      <c r="AO2603" s="38"/>
      <c r="AP2603" s="38"/>
      <c r="AQ2603" s="38"/>
      <c r="AR2603" s="38"/>
    </row>
    <row r="2604" spans="1:44">
      <c r="A2604" s="36" t="str">
        <f>IF('DATA ACCURATE'!A2607&lt;&gt;"",'DATA ACCURATE'!A2607,"")</f>
        <v/>
      </c>
      <c r="B2604" s="36" t="str">
        <f>IF('DATA ACCURATE'!D2607&lt;&gt;"",'DATA ACCURATE'!D2607,"")</f>
        <v/>
      </c>
      <c r="C2604" s="38" t="str">
        <f>IF($AD2604="000000000000","",INDEX(DATABASE!$W$12:$W$71,MATCH($AD2604,DATABASE!$V$12:$V$71,0)))</f>
        <v/>
      </c>
      <c r="D2604" s="38" t="str">
        <f>IF(C2604="","",IF(E2604="",INDEX(DATABASE!$AF$13:$AF$62,MATCH($C2604,DATABASE!$AC$13:$AC$62,0)),IF(E2604="2x D11",INDEX(DATABASE!$AF$13:$AF$62,MATCH($C2604,DATABASE!$AC$13:$AC$62,0))+2*DATABASE!$AF$62,IF(E2604="3x D11",INDEX(DATABASE!$AF$13:$AF$62,MATCH($C2604,DATABASE!$AC$13:$AC$62,0))+3*DATABASE!$AF$62,""))))</f>
        <v/>
      </c>
      <c r="E2604" s="38" t="str">
        <f>IF(AND($K2604="Y",$G2604&lt;&gt;"UNYIL",$F2604&lt;DATABASE!$O$8),"2x D11",IF(AND($K2604="Y",$G2604&lt;&gt;"UNYIL",$F2604&gt;=DATABASE!$O$8),"3x D11",""))</f>
        <v/>
      </c>
      <c r="F2604" s="36" t="str">
        <f>IF('DATA ACCURATE'!N2607&lt;&gt;"",'DATA ACCURATE'!N2607,"")</f>
        <v/>
      </c>
      <c r="G2604" s="38" t="str">
        <f>IF(F2604="","",IF(F2604&lt;=DATABASE!$I$8,"UNYIL",IF(F2604&lt;=DATABASE!$J$8,"KECIL",IF(F2604&lt;DATABASE!$K$8,"TANGGUNG",IF(F2604&gt;=DATABASE!$K$8,"BESAR","")))))</f>
        <v/>
      </c>
      <c r="H2604" s="16" t="str">
        <f>IF('DATA ACCURATE'!J2607&lt;&gt;"",'DATA ACCURATE'!J2607,"")</f>
        <v/>
      </c>
      <c r="I2604" s="35" t="str">
        <f>IF(B2604&lt;&gt;"",IFERROR(VLOOKUP(B2604,'DATA TIMBANGAN'!G:M,7,FALSE),VLOOKUP(B2604,'DATA TIMBANGAN'!G:M,7)),"")</f>
        <v/>
      </c>
      <c r="J2604" s="25" t="str">
        <f>IF(H2604&lt;&gt;"",IFERROR(INDEX(DATABASE!$Z$19:$Z$38,MATCH(DATEVALUE(H2604),DATABASE!$AA$19:$AA$38,0)),INDEX(DATABASE!$Z$12:$Z$18,MATCH(WEEKDAY(H2604,2),DATABASE!$AA$12:$AA$18,0))),"")</f>
        <v/>
      </c>
      <c r="K2604" s="25" t="str">
        <f>IF('DATA ACCURATE'!V2607&lt;&gt;"",'DATA ACCURATE'!V2607,"")</f>
        <v/>
      </c>
      <c r="L2604" s="80" t="str">
        <f>IF($H2604="","",IF(OR($J2604="LIBUR",AND($L2603="LIBUR",$O2603=$O2604)),"LIBUR",IF(AND(OR($L2603="LUAR JAM KERJA 1",$L2603="LUAR JAM KERJA 2"),OR(OR(AND($H2603=$H2604,AND(OR($I2604&gt;DATABASE!$J$3,$I2604&lt;DATABASE!$J$6),((DATEVALUE($H2604)+$I2604)-(DATEVALUE($H2603)+$I2603))&lt;DATABASE!$J$6)),AND($H2603=$H2604,$O2603=$O2604,OR($I2604&gt;DATABASE!$J$6,$I2604&lt;DATABASE!$J$3))),AND(($H2604-$H2603)=1,OR($I2604&lt;DATABASE!$I$6,((DATEVALUE($H2604)+$I2604)-(DATEVALUE($H2603)+$I2603))&lt;DATABASE!$J$6))),$A2604=$A2603),"LUAR JAM KERJA 2",IF(AND(OR(WEEKDAY($H2604,2)=1,WEEKDAY($H2604,2)=2,WEEKDAY($H2604,2)=3,WEEKDAY($H2604,2)=4,WEEKDAY($H2604,2)=5),$I2604&lt;=DATABASE!$J$3,$I2604&gt;=DATABASE!$I$3),"JAM KERJA",IF(AND(WEEKDAY($H2604,2)=6,$I2604&lt;=DATABASE!$J$4,$I2604&gt;=DATABASE!$I$4),"JAM KERJA","LUAR JAM KERJA 1")))))</f>
        <v/>
      </c>
      <c r="M2604" s="36" t="str">
        <f>IF('DATA ACCURATE'!T2607&lt;&gt;"",IF('DATA ACCURATE'!T2607&gt;100,'DATA ACCURATE'!T2607/10,'DATA ACCURATE'!T2607),"")</f>
        <v/>
      </c>
      <c r="N2604" s="38" t="str">
        <f>IF(M2604="","",IF(M2604&lt;=DATABASE!$I$9,"LOKAL",IF(M2604&lt;DATABASE!$J$9,"LUAR KOTA 1",IF($M2604&gt;=DATABASE!$J$9,"LUAR KOTA 2",""))))</f>
        <v/>
      </c>
      <c r="O2604" s="38" t="str">
        <f>IF('DATA ACCURATE'!L2607&lt;&gt;"",'DATA ACCURATE'!L2607,"")</f>
        <v/>
      </c>
      <c r="P2604" s="38"/>
      <c r="Q2604" s="38">
        <f t="shared" si="280"/>
        <v>0</v>
      </c>
      <c r="R2604" s="38">
        <f t="shared" si="280"/>
        <v>0</v>
      </c>
      <c r="S2604" s="38">
        <f t="shared" si="280"/>
        <v>0</v>
      </c>
      <c r="T2604" s="38">
        <f t="shared" si="280"/>
        <v>0</v>
      </c>
      <c r="U2604" s="38">
        <f t="shared" si="281"/>
        <v>0</v>
      </c>
      <c r="V2604" s="38">
        <f t="shared" si="281"/>
        <v>0</v>
      </c>
      <c r="W2604" s="38">
        <f t="shared" si="281"/>
        <v>0</v>
      </c>
      <c r="X2604" s="38">
        <f t="shared" si="282"/>
        <v>0</v>
      </c>
      <c r="Y2604" s="38">
        <f t="shared" si="282"/>
        <v>0</v>
      </c>
      <c r="Z2604" s="38">
        <f t="shared" si="282"/>
        <v>0</v>
      </c>
      <c r="AA2604" s="38">
        <f t="shared" si="282"/>
        <v>0</v>
      </c>
      <c r="AB2604" s="38">
        <f t="shared" si="283"/>
        <v>0</v>
      </c>
      <c r="AC2604" s="38">
        <f t="shared" si="284"/>
        <v>0</v>
      </c>
      <c r="AD2604" s="38" t="str">
        <f t="shared" si="285"/>
        <v>000000000000</v>
      </c>
      <c r="AE2604" s="38"/>
      <c r="AF2604" s="38"/>
      <c r="AG2604" s="38"/>
      <c r="AH2604" s="38"/>
      <c r="AI2604" s="38"/>
      <c r="AJ2604" s="38"/>
      <c r="AK2604" s="38"/>
      <c r="AL2604" s="38"/>
      <c r="AM2604" s="38"/>
      <c r="AN2604" s="38"/>
      <c r="AO2604" s="38"/>
      <c r="AP2604" s="38"/>
      <c r="AQ2604" s="38"/>
      <c r="AR2604" s="38"/>
    </row>
    <row r="2605" spans="1:44">
      <c r="A2605" s="36" t="str">
        <f>IF('DATA ACCURATE'!A2608&lt;&gt;"",'DATA ACCURATE'!A2608,"")</f>
        <v/>
      </c>
      <c r="B2605" s="36" t="str">
        <f>IF('DATA ACCURATE'!D2608&lt;&gt;"",'DATA ACCURATE'!D2608,"")</f>
        <v/>
      </c>
      <c r="C2605" s="38" t="str">
        <f>IF($AD2605="000000000000","",INDEX(DATABASE!$W$12:$W$71,MATCH($AD2605,DATABASE!$V$12:$V$71,0)))</f>
        <v/>
      </c>
      <c r="D2605" s="38" t="str">
        <f>IF(C2605="","",IF(E2605="",INDEX(DATABASE!$AF$13:$AF$62,MATCH($C2605,DATABASE!$AC$13:$AC$62,0)),IF(E2605="2x D11",INDEX(DATABASE!$AF$13:$AF$62,MATCH($C2605,DATABASE!$AC$13:$AC$62,0))+2*DATABASE!$AF$62,IF(E2605="3x D11",INDEX(DATABASE!$AF$13:$AF$62,MATCH($C2605,DATABASE!$AC$13:$AC$62,0))+3*DATABASE!$AF$62,""))))</f>
        <v/>
      </c>
      <c r="E2605" s="38" t="str">
        <f>IF(AND($K2605="Y",$G2605&lt;&gt;"UNYIL",$F2605&lt;DATABASE!$O$8),"2x D11",IF(AND($K2605="Y",$G2605&lt;&gt;"UNYIL",$F2605&gt;=DATABASE!$O$8),"3x D11",""))</f>
        <v/>
      </c>
      <c r="F2605" s="36" t="str">
        <f>IF('DATA ACCURATE'!N2608&lt;&gt;"",'DATA ACCURATE'!N2608,"")</f>
        <v/>
      </c>
      <c r="G2605" s="38" t="str">
        <f>IF(F2605="","",IF(F2605&lt;=DATABASE!$I$8,"UNYIL",IF(F2605&lt;=DATABASE!$J$8,"KECIL",IF(F2605&lt;DATABASE!$K$8,"TANGGUNG",IF(F2605&gt;=DATABASE!$K$8,"BESAR","")))))</f>
        <v/>
      </c>
      <c r="H2605" s="16" t="str">
        <f>IF('DATA ACCURATE'!J2608&lt;&gt;"",'DATA ACCURATE'!J2608,"")</f>
        <v/>
      </c>
      <c r="I2605" s="35" t="str">
        <f>IF(B2605&lt;&gt;"",IFERROR(VLOOKUP(B2605,'DATA TIMBANGAN'!G:M,7,FALSE),VLOOKUP(B2605,'DATA TIMBANGAN'!G:M,7)),"")</f>
        <v/>
      </c>
      <c r="J2605" s="25" t="str">
        <f>IF(H2605&lt;&gt;"",IFERROR(INDEX(DATABASE!$Z$19:$Z$38,MATCH(DATEVALUE(H2605),DATABASE!$AA$19:$AA$38,0)),INDEX(DATABASE!$Z$12:$Z$18,MATCH(WEEKDAY(H2605,2),DATABASE!$AA$12:$AA$18,0))),"")</f>
        <v/>
      </c>
      <c r="K2605" s="25" t="str">
        <f>IF('DATA ACCURATE'!V2608&lt;&gt;"",'DATA ACCURATE'!V2608,"")</f>
        <v/>
      </c>
      <c r="L2605" s="80" t="str">
        <f>IF($H2605="","",IF(OR($J2605="LIBUR",AND($L2604="LIBUR",$O2604=$O2605)),"LIBUR",IF(AND(OR($L2604="LUAR JAM KERJA 1",$L2604="LUAR JAM KERJA 2"),OR(OR(AND($H2604=$H2605,AND(OR($I2605&gt;DATABASE!$J$3,$I2605&lt;DATABASE!$J$6),((DATEVALUE($H2605)+$I2605)-(DATEVALUE($H2604)+$I2604))&lt;DATABASE!$J$6)),AND($H2604=$H2605,$O2604=$O2605,OR($I2605&gt;DATABASE!$J$6,$I2605&lt;DATABASE!$J$3))),AND(($H2605-$H2604)=1,OR($I2605&lt;DATABASE!$I$6,((DATEVALUE($H2605)+$I2605)-(DATEVALUE($H2604)+$I2604))&lt;DATABASE!$J$6))),$A2605=$A2604),"LUAR JAM KERJA 2",IF(AND(OR(WEEKDAY($H2605,2)=1,WEEKDAY($H2605,2)=2,WEEKDAY($H2605,2)=3,WEEKDAY($H2605,2)=4,WEEKDAY($H2605,2)=5),$I2605&lt;=DATABASE!$J$3,$I2605&gt;=DATABASE!$I$3),"JAM KERJA",IF(AND(WEEKDAY($H2605,2)=6,$I2605&lt;=DATABASE!$J$4,$I2605&gt;=DATABASE!$I$4),"JAM KERJA","LUAR JAM KERJA 1")))))</f>
        <v/>
      </c>
      <c r="M2605" s="36" t="str">
        <f>IF('DATA ACCURATE'!T2608&lt;&gt;"",IF('DATA ACCURATE'!T2608&gt;100,'DATA ACCURATE'!T2608/10,'DATA ACCURATE'!T2608),"")</f>
        <v/>
      </c>
      <c r="N2605" s="38" t="str">
        <f>IF(M2605="","",IF(M2605&lt;=DATABASE!$I$9,"LOKAL",IF(M2605&lt;DATABASE!$J$9,"LUAR KOTA 1",IF($M2605&gt;=DATABASE!$J$9,"LUAR KOTA 2",""))))</f>
        <v/>
      </c>
      <c r="O2605" s="38" t="str">
        <f>IF('DATA ACCURATE'!L2608&lt;&gt;"",'DATA ACCURATE'!L2608,"")</f>
        <v/>
      </c>
      <c r="P2605" s="38"/>
      <c r="Q2605" s="38">
        <f t="shared" si="280"/>
        <v>0</v>
      </c>
      <c r="R2605" s="38">
        <f t="shared" si="280"/>
        <v>0</v>
      </c>
      <c r="S2605" s="38">
        <f t="shared" si="280"/>
        <v>0</v>
      </c>
      <c r="T2605" s="38">
        <f t="shared" si="280"/>
        <v>0</v>
      </c>
      <c r="U2605" s="38">
        <f t="shared" si="281"/>
        <v>0</v>
      </c>
      <c r="V2605" s="38">
        <f t="shared" si="281"/>
        <v>0</v>
      </c>
      <c r="W2605" s="38">
        <f t="shared" si="281"/>
        <v>0</v>
      </c>
      <c r="X2605" s="38">
        <f t="shared" si="282"/>
        <v>0</v>
      </c>
      <c r="Y2605" s="38">
        <f t="shared" si="282"/>
        <v>0</v>
      </c>
      <c r="Z2605" s="38">
        <f t="shared" si="282"/>
        <v>0</v>
      </c>
      <c r="AA2605" s="38">
        <f t="shared" si="282"/>
        <v>0</v>
      </c>
      <c r="AB2605" s="38">
        <f t="shared" si="283"/>
        <v>0</v>
      </c>
      <c r="AC2605" s="38">
        <f t="shared" si="284"/>
        <v>0</v>
      </c>
      <c r="AD2605" s="38" t="str">
        <f t="shared" si="285"/>
        <v>000000000000</v>
      </c>
      <c r="AE2605" s="38"/>
      <c r="AF2605" s="38"/>
      <c r="AG2605" s="38"/>
      <c r="AH2605" s="38"/>
      <c r="AI2605" s="38"/>
      <c r="AJ2605" s="38"/>
      <c r="AK2605" s="38"/>
      <c r="AL2605" s="38"/>
      <c r="AM2605" s="38"/>
      <c r="AN2605" s="38"/>
      <c r="AO2605" s="38"/>
      <c r="AP2605" s="38"/>
      <c r="AQ2605" s="38"/>
      <c r="AR2605" s="38"/>
    </row>
    <row r="2606" spans="1:44">
      <c r="A2606" s="36" t="str">
        <f>IF('DATA ACCURATE'!A2609&lt;&gt;"",'DATA ACCURATE'!A2609,"")</f>
        <v/>
      </c>
      <c r="B2606" s="36" t="str">
        <f>IF('DATA ACCURATE'!D2609&lt;&gt;"",'DATA ACCURATE'!D2609,"")</f>
        <v/>
      </c>
      <c r="C2606" s="38" t="str">
        <f>IF($AD2606="000000000000","",INDEX(DATABASE!$W$12:$W$71,MATCH($AD2606,DATABASE!$V$12:$V$71,0)))</f>
        <v/>
      </c>
      <c r="D2606" s="38" t="str">
        <f>IF(C2606="","",IF(E2606="",INDEX(DATABASE!$AF$13:$AF$62,MATCH($C2606,DATABASE!$AC$13:$AC$62,0)),IF(E2606="2x D11",INDEX(DATABASE!$AF$13:$AF$62,MATCH($C2606,DATABASE!$AC$13:$AC$62,0))+2*DATABASE!$AF$62,IF(E2606="3x D11",INDEX(DATABASE!$AF$13:$AF$62,MATCH($C2606,DATABASE!$AC$13:$AC$62,0))+3*DATABASE!$AF$62,""))))</f>
        <v/>
      </c>
      <c r="E2606" s="38" t="str">
        <f>IF(AND($K2606="Y",$G2606&lt;&gt;"UNYIL",$F2606&lt;DATABASE!$O$8),"2x D11",IF(AND($K2606="Y",$G2606&lt;&gt;"UNYIL",$F2606&gt;=DATABASE!$O$8),"3x D11",""))</f>
        <v/>
      </c>
      <c r="F2606" s="36" t="str">
        <f>IF('DATA ACCURATE'!N2609&lt;&gt;"",'DATA ACCURATE'!N2609,"")</f>
        <v/>
      </c>
      <c r="G2606" s="38" t="str">
        <f>IF(F2606="","",IF(F2606&lt;=DATABASE!$I$8,"UNYIL",IF(F2606&lt;=DATABASE!$J$8,"KECIL",IF(F2606&lt;DATABASE!$K$8,"TANGGUNG",IF(F2606&gt;=DATABASE!$K$8,"BESAR","")))))</f>
        <v/>
      </c>
      <c r="H2606" s="16" t="str">
        <f>IF('DATA ACCURATE'!J2609&lt;&gt;"",'DATA ACCURATE'!J2609,"")</f>
        <v/>
      </c>
      <c r="I2606" s="35" t="str">
        <f>IF(B2606&lt;&gt;"",IFERROR(VLOOKUP(B2606,'DATA TIMBANGAN'!G:M,7,FALSE),VLOOKUP(B2606,'DATA TIMBANGAN'!G:M,7)),"")</f>
        <v/>
      </c>
      <c r="J2606" s="25" t="str">
        <f>IF(H2606&lt;&gt;"",IFERROR(INDEX(DATABASE!$Z$19:$Z$38,MATCH(DATEVALUE(H2606),DATABASE!$AA$19:$AA$38,0)),INDEX(DATABASE!$Z$12:$Z$18,MATCH(WEEKDAY(H2606,2),DATABASE!$AA$12:$AA$18,0))),"")</f>
        <v/>
      </c>
      <c r="K2606" s="25" t="str">
        <f>IF('DATA ACCURATE'!V2609&lt;&gt;"",'DATA ACCURATE'!V2609,"")</f>
        <v/>
      </c>
      <c r="L2606" s="80" t="str">
        <f>IF($H2606="","",IF(OR($J2606="LIBUR",AND($L2605="LIBUR",$O2605=$O2606)),"LIBUR",IF(AND(OR($L2605="LUAR JAM KERJA 1",$L2605="LUAR JAM KERJA 2"),OR(OR(AND($H2605=$H2606,AND(OR($I2606&gt;DATABASE!$J$3,$I2606&lt;DATABASE!$J$6),((DATEVALUE($H2606)+$I2606)-(DATEVALUE($H2605)+$I2605))&lt;DATABASE!$J$6)),AND($H2605=$H2606,$O2605=$O2606,OR($I2606&gt;DATABASE!$J$6,$I2606&lt;DATABASE!$J$3))),AND(($H2606-$H2605)=1,OR($I2606&lt;DATABASE!$I$6,((DATEVALUE($H2606)+$I2606)-(DATEVALUE($H2605)+$I2605))&lt;DATABASE!$J$6))),$A2606=$A2605),"LUAR JAM KERJA 2",IF(AND(OR(WEEKDAY($H2606,2)=1,WEEKDAY($H2606,2)=2,WEEKDAY($H2606,2)=3,WEEKDAY($H2606,2)=4,WEEKDAY($H2606,2)=5),$I2606&lt;=DATABASE!$J$3,$I2606&gt;=DATABASE!$I$3),"JAM KERJA",IF(AND(WEEKDAY($H2606,2)=6,$I2606&lt;=DATABASE!$J$4,$I2606&gt;=DATABASE!$I$4),"JAM KERJA","LUAR JAM KERJA 1")))))</f>
        <v/>
      </c>
      <c r="M2606" s="36" t="str">
        <f>IF('DATA ACCURATE'!T2609&lt;&gt;"",IF('DATA ACCURATE'!T2609&gt;100,'DATA ACCURATE'!T2609/10,'DATA ACCURATE'!T2609),"")</f>
        <v/>
      </c>
      <c r="N2606" s="38" t="str">
        <f>IF(M2606="","",IF(M2606&lt;=DATABASE!$I$9,"LOKAL",IF(M2606&lt;DATABASE!$J$9,"LUAR KOTA 1",IF($M2606&gt;=DATABASE!$J$9,"LUAR KOTA 2",""))))</f>
        <v/>
      </c>
      <c r="O2606" s="38" t="str">
        <f>IF('DATA ACCURATE'!L2609&lt;&gt;"",'DATA ACCURATE'!L2609,"")</f>
        <v/>
      </c>
      <c r="P2606" s="38"/>
      <c r="Q2606" s="38">
        <f t="shared" si="280"/>
        <v>0</v>
      </c>
      <c r="R2606" s="38">
        <f t="shared" si="280"/>
        <v>0</v>
      </c>
      <c r="S2606" s="38">
        <f t="shared" si="280"/>
        <v>0</v>
      </c>
      <c r="T2606" s="38">
        <f t="shared" si="280"/>
        <v>0</v>
      </c>
      <c r="U2606" s="38">
        <f t="shared" si="281"/>
        <v>0</v>
      </c>
      <c r="V2606" s="38">
        <f t="shared" si="281"/>
        <v>0</v>
      </c>
      <c r="W2606" s="38">
        <f t="shared" si="281"/>
        <v>0</v>
      </c>
      <c r="X2606" s="38">
        <f t="shared" si="282"/>
        <v>0</v>
      </c>
      <c r="Y2606" s="38">
        <f t="shared" si="282"/>
        <v>0</v>
      </c>
      <c r="Z2606" s="38">
        <f t="shared" si="282"/>
        <v>0</v>
      </c>
      <c r="AA2606" s="38">
        <f t="shared" si="282"/>
        <v>0</v>
      </c>
      <c r="AB2606" s="38">
        <f t="shared" si="283"/>
        <v>0</v>
      </c>
      <c r="AC2606" s="38">
        <f t="shared" si="284"/>
        <v>0</v>
      </c>
      <c r="AD2606" s="38" t="str">
        <f t="shared" si="285"/>
        <v>000000000000</v>
      </c>
      <c r="AE2606" s="38"/>
      <c r="AF2606" s="38"/>
      <c r="AG2606" s="38"/>
      <c r="AH2606" s="38"/>
      <c r="AI2606" s="38"/>
      <c r="AJ2606" s="38"/>
      <c r="AK2606" s="38"/>
      <c r="AL2606" s="38"/>
      <c r="AM2606" s="38"/>
      <c r="AN2606" s="38"/>
      <c r="AO2606" s="38"/>
      <c r="AP2606" s="38"/>
      <c r="AQ2606" s="38"/>
      <c r="AR2606" s="38"/>
    </row>
    <row r="2607" spans="1:44">
      <c r="A2607" s="36" t="str">
        <f>IF('DATA ACCURATE'!A2610&lt;&gt;"",'DATA ACCURATE'!A2610,"")</f>
        <v/>
      </c>
      <c r="B2607" s="36" t="str">
        <f>IF('DATA ACCURATE'!D2610&lt;&gt;"",'DATA ACCURATE'!D2610,"")</f>
        <v/>
      </c>
      <c r="C2607" s="38" t="str">
        <f>IF($AD2607="000000000000","",INDEX(DATABASE!$W$12:$W$71,MATCH($AD2607,DATABASE!$V$12:$V$71,0)))</f>
        <v/>
      </c>
      <c r="D2607" s="38" t="str">
        <f>IF(C2607="","",IF(E2607="",INDEX(DATABASE!$AF$13:$AF$62,MATCH($C2607,DATABASE!$AC$13:$AC$62,0)),IF(E2607="2x D11",INDEX(DATABASE!$AF$13:$AF$62,MATCH($C2607,DATABASE!$AC$13:$AC$62,0))+2*DATABASE!$AF$62,IF(E2607="3x D11",INDEX(DATABASE!$AF$13:$AF$62,MATCH($C2607,DATABASE!$AC$13:$AC$62,0))+3*DATABASE!$AF$62,""))))</f>
        <v/>
      </c>
      <c r="E2607" s="38" t="str">
        <f>IF(AND($K2607="Y",$G2607&lt;&gt;"UNYIL",$F2607&lt;DATABASE!$O$8),"2x D11",IF(AND($K2607="Y",$G2607&lt;&gt;"UNYIL",$F2607&gt;=DATABASE!$O$8),"3x D11",""))</f>
        <v/>
      </c>
      <c r="F2607" s="36" t="str">
        <f>IF('DATA ACCURATE'!N2610&lt;&gt;"",'DATA ACCURATE'!N2610,"")</f>
        <v/>
      </c>
      <c r="G2607" s="38" t="str">
        <f>IF(F2607="","",IF(F2607&lt;=DATABASE!$I$8,"UNYIL",IF(F2607&lt;=DATABASE!$J$8,"KECIL",IF(F2607&lt;DATABASE!$K$8,"TANGGUNG",IF(F2607&gt;=DATABASE!$K$8,"BESAR","")))))</f>
        <v/>
      </c>
      <c r="H2607" s="16" t="str">
        <f>IF('DATA ACCURATE'!J2610&lt;&gt;"",'DATA ACCURATE'!J2610,"")</f>
        <v/>
      </c>
      <c r="I2607" s="35" t="str">
        <f>IF(B2607&lt;&gt;"",IFERROR(VLOOKUP(B2607,'DATA TIMBANGAN'!G:M,7,FALSE),VLOOKUP(B2607,'DATA TIMBANGAN'!G:M,7)),"")</f>
        <v/>
      </c>
      <c r="J2607" s="25" t="str">
        <f>IF(H2607&lt;&gt;"",IFERROR(INDEX(DATABASE!$Z$19:$Z$38,MATCH(DATEVALUE(H2607),DATABASE!$AA$19:$AA$38,0)),INDEX(DATABASE!$Z$12:$Z$18,MATCH(WEEKDAY(H2607,2),DATABASE!$AA$12:$AA$18,0))),"")</f>
        <v/>
      </c>
      <c r="K2607" s="25" t="str">
        <f>IF('DATA ACCURATE'!V2610&lt;&gt;"",'DATA ACCURATE'!V2610,"")</f>
        <v/>
      </c>
      <c r="L2607" s="80" t="str">
        <f>IF($H2607="","",IF(OR($J2607="LIBUR",AND($L2606="LIBUR",$O2606=$O2607)),"LIBUR",IF(AND(OR($L2606="LUAR JAM KERJA 1",$L2606="LUAR JAM KERJA 2"),OR(OR(AND($H2606=$H2607,AND(OR($I2607&gt;DATABASE!$J$3,$I2607&lt;DATABASE!$J$6),((DATEVALUE($H2607)+$I2607)-(DATEVALUE($H2606)+$I2606))&lt;DATABASE!$J$6)),AND($H2606=$H2607,$O2606=$O2607,OR($I2607&gt;DATABASE!$J$6,$I2607&lt;DATABASE!$J$3))),AND(($H2607-$H2606)=1,OR($I2607&lt;DATABASE!$I$6,((DATEVALUE($H2607)+$I2607)-(DATEVALUE($H2606)+$I2606))&lt;DATABASE!$J$6))),$A2607=$A2606),"LUAR JAM KERJA 2",IF(AND(OR(WEEKDAY($H2607,2)=1,WEEKDAY($H2607,2)=2,WEEKDAY($H2607,2)=3,WEEKDAY($H2607,2)=4,WEEKDAY($H2607,2)=5),$I2607&lt;=DATABASE!$J$3,$I2607&gt;=DATABASE!$I$3),"JAM KERJA",IF(AND(WEEKDAY($H2607,2)=6,$I2607&lt;=DATABASE!$J$4,$I2607&gt;=DATABASE!$I$4),"JAM KERJA","LUAR JAM KERJA 1")))))</f>
        <v/>
      </c>
      <c r="M2607" s="36" t="str">
        <f>IF('DATA ACCURATE'!T2610&lt;&gt;"",IF('DATA ACCURATE'!T2610&gt;100,'DATA ACCURATE'!T2610/10,'DATA ACCURATE'!T2610),"")</f>
        <v/>
      </c>
      <c r="N2607" s="38" t="str">
        <f>IF(M2607="","",IF(M2607&lt;=DATABASE!$I$9,"LOKAL",IF(M2607&lt;DATABASE!$J$9,"LUAR KOTA 1",IF($M2607&gt;=DATABASE!$J$9,"LUAR KOTA 2",""))))</f>
        <v/>
      </c>
      <c r="O2607" s="38" t="str">
        <f>IF('DATA ACCURATE'!L2610&lt;&gt;"",'DATA ACCURATE'!L2610,"")</f>
        <v/>
      </c>
      <c r="P2607" s="38"/>
      <c r="Q2607" s="38">
        <f t="shared" si="280"/>
        <v>0</v>
      </c>
      <c r="R2607" s="38">
        <f t="shared" si="280"/>
        <v>0</v>
      </c>
      <c r="S2607" s="38">
        <f t="shared" si="280"/>
        <v>0</v>
      </c>
      <c r="T2607" s="38">
        <f t="shared" si="280"/>
        <v>0</v>
      </c>
      <c r="U2607" s="38">
        <f t="shared" si="281"/>
        <v>0</v>
      </c>
      <c r="V2607" s="38">
        <f t="shared" si="281"/>
        <v>0</v>
      </c>
      <c r="W2607" s="38">
        <f t="shared" si="281"/>
        <v>0</v>
      </c>
      <c r="X2607" s="38">
        <f t="shared" si="282"/>
        <v>0</v>
      </c>
      <c r="Y2607" s="38">
        <f t="shared" si="282"/>
        <v>0</v>
      </c>
      <c r="Z2607" s="38">
        <f t="shared" si="282"/>
        <v>0</v>
      </c>
      <c r="AA2607" s="38">
        <f t="shared" si="282"/>
        <v>0</v>
      </c>
      <c r="AB2607" s="38">
        <f t="shared" si="283"/>
        <v>0</v>
      </c>
      <c r="AC2607" s="38">
        <f t="shared" si="284"/>
        <v>0</v>
      </c>
      <c r="AD2607" s="38" t="str">
        <f t="shared" si="285"/>
        <v>000000000000</v>
      </c>
      <c r="AE2607" s="38"/>
      <c r="AF2607" s="38"/>
      <c r="AG2607" s="38"/>
      <c r="AH2607" s="38"/>
      <c r="AI2607" s="38"/>
      <c r="AJ2607" s="38"/>
      <c r="AK2607" s="38"/>
      <c r="AL2607" s="38"/>
      <c r="AM2607" s="38"/>
      <c r="AN2607" s="38"/>
      <c r="AO2607" s="38"/>
      <c r="AP2607" s="38"/>
      <c r="AQ2607" s="38"/>
      <c r="AR2607" s="38"/>
    </row>
    <row r="2608" spans="1:44">
      <c r="A2608" s="36" t="str">
        <f>IF('DATA ACCURATE'!A2611&lt;&gt;"",'DATA ACCURATE'!A2611,"")</f>
        <v/>
      </c>
      <c r="B2608" s="36" t="str">
        <f>IF('DATA ACCURATE'!D2611&lt;&gt;"",'DATA ACCURATE'!D2611,"")</f>
        <v/>
      </c>
      <c r="C2608" s="38" t="str">
        <f>IF($AD2608="000000000000","",INDEX(DATABASE!$W$12:$W$71,MATCH($AD2608,DATABASE!$V$12:$V$71,0)))</f>
        <v/>
      </c>
      <c r="D2608" s="38" t="str">
        <f>IF(C2608="","",IF(E2608="",INDEX(DATABASE!$AF$13:$AF$62,MATCH($C2608,DATABASE!$AC$13:$AC$62,0)),IF(E2608="2x D11",INDEX(DATABASE!$AF$13:$AF$62,MATCH($C2608,DATABASE!$AC$13:$AC$62,0))+2*DATABASE!$AF$62,IF(E2608="3x D11",INDEX(DATABASE!$AF$13:$AF$62,MATCH($C2608,DATABASE!$AC$13:$AC$62,0))+3*DATABASE!$AF$62,""))))</f>
        <v/>
      </c>
      <c r="E2608" s="38" t="str">
        <f>IF(AND($K2608="Y",$G2608&lt;&gt;"UNYIL",$F2608&lt;DATABASE!$O$8),"2x D11",IF(AND($K2608="Y",$G2608&lt;&gt;"UNYIL",$F2608&gt;=DATABASE!$O$8),"3x D11",""))</f>
        <v/>
      </c>
      <c r="F2608" s="36" t="str">
        <f>IF('DATA ACCURATE'!N2611&lt;&gt;"",'DATA ACCURATE'!N2611,"")</f>
        <v/>
      </c>
      <c r="G2608" s="38" t="str">
        <f>IF(F2608="","",IF(F2608&lt;=DATABASE!$I$8,"UNYIL",IF(F2608&lt;=DATABASE!$J$8,"KECIL",IF(F2608&lt;DATABASE!$K$8,"TANGGUNG",IF(F2608&gt;=DATABASE!$K$8,"BESAR","")))))</f>
        <v/>
      </c>
      <c r="H2608" s="16" t="str">
        <f>IF('DATA ACCURATE'!J2611&lt;&gt;"",'DATA ACCURATE'!J2611,"")</f>
        <v/>
      </c>
      <c r="I2608" s="35" t="str">
        <f>IF(B2608&lt;&gt;"",IFERROR(VLOOKUP(B2608,'DATA TIMBANGAN'!G:M,7,FALSE),VLOOKUP(B2608,'DATA TIMBANGAN'!G:M,7)),"")</f>
        <v/>
      </c>
      <c r="J2608" s="25" t="str">
        <f>IF(H2608&lt;&gt;"",IFERROR(INDEX(DATABASE!$Z$19:$Z$38,MATCH(DATEVALUE(H2608),DATABASE!$AA$19:$AA$38,0)),INDEX(DATABASE!$Z$12:$Z$18,MATCH(WEEKDAY(H2608,2),DATABASE!$AA$12:$AA$18,0))),"")</f>
        <v/>
      </c>
      <c r="K2608" s="25" t="str">
        <f>IF('DATA ACCURATE'!V2611&lt;&gt;"",'DATA ACCURATE'!V2611,"")</f>
        <v/>
      </c>
      <c r="L2608" s="80" t="str">
        <f>IF($H2608="","",IF(OR($J2608="LIBUR",AND($L2607="LIBUR",$O2607=$O2608)),"LIBUR",IF(AND(OR($L2607="LUAR JAM KERJA 1",$L2607="LUAR JAM KERJA 2"),OR(OR(AND($H2607=$H2608,AND(OR($I2608&gt;DATABASE!$J$3,$I2608&lt;DATABASE!$J$6),((DATEVALUE($H2608)+$I2608)-(DATEVALUE($H2607)+$I2607))&lt;DATABASE!$J$6)),AND($H2607=$H2608,$O2607=$O2608,OR($I2608&gt;DATABASE!$J$6,$I2608&lt;DATABASE!$J$3))),AND(($H2608-$H2607)=1,OR($I2608&lt;DATABASE!$I$6,((DATEVALUE($H2608)+$I2608)-(DATEVALUE($H2607)+$I2607))&lt;DATABASE!$J$6))),$A2608=$A2607),"LUAR JAM KERJA 2",IF(AND(OR(WEEKDAY($H2608,2)=1,WEEKDAY($H2608,2)=2,WEEKDAY($H2608,2)=3,WEEKDAY($H2608,2)=4,WEEKDAY($H2608,2)=5),$I2608&lt;=DATABASE!$J$3,$I2608&gt;=DATABASE!$I$3),"JAM KERJA",IF(AND(WEEKDAY($H2608,2)=6,$I2608&lt;=DATABASE!$J$4,$I2608&gt;=DATABASE!$I$4),"JAM KERJA","LUAR JAM KERJA 1")))))</f>
        <v/>
      </c>
      <c r="M2608" s="36" t="str">
        <f>IF('DATA ACCURATE'!T2611&lt;&gt;"",IF('DATA ACCURATE'!T2611&gt;100,'DATA ACCURATE'!T2611/10,'DATA ACCURATE'!T2611),"")</f>
        <v/>
      </c>
      <c r="N2608" s="38" t="str">
        <f>IF(M2608="","",IF(M2608&lt;=DATABASE!$I$9,"LOKAL",IF(M2608&lt;DATABASE!$J$9,"LUAR KOTA 1",IF($M2608&gt;=DATABASE!$J$9,"LUAR KOTA 2",""))))</f>
        <v/>
      </c>
      <c r="O2608" s="38" t="str">
        <f>IF('DATA ACCURATE'!L2611&lt;&gt;"",'DATA ACCURATE'!L2611,"")</f>
        <v/>
      </c>
      <c r="P2608" s="38"/>
      <c r="Q2608" s="38">
        <f t="shared" si="280"/>
        <v>0</v>
      </c>
      <c r="R2608" s="38">
        <f t="shared" si="280"/>
        <v>0</v>
      </c>
      <c r="S2608" s="38">
        <f t="shared" si="280"/>
        <v>0</v>
      </c>
      <c r="T2608" s="38">
        <f t="shared" si="280"/>
        <v>0</v>
      </c>
      <c r="U2608" s="38">
        <f t="shared" si="281"/>
        <v>0</v>
      </c>
      <c r="V2608" s="38">
        <f t="shared" si="281"/>
        <v>0</v>
      </c>
      <c r="W2608" s="38">
        <f t="shared" si="281"/>
        <v>0</v>
      </c>
      <c r="X2608" s="38">
        <f t="shared" si="282"/>
        <v>0</v>
      </c>
      <c r="Y2608" s="38">
        <f t="shared" si="282"/>
        <v>0</v>
      </c>
      <c r="Z2608" s="38">
        <f t="shared" si="282"/>
        <v>0</v>
      </c>
      <c r="AA2608" s="38">
        <f t="shared" si="282"/>
        <v>0</v>
      </c>
      <c r="AB2608" s="38">
        <f t="shared" si="283"/>
        <v>0</v>
      </c>
      <c r="AC2608" s="38">
        <f t="shared" si="284"/>
        <v>0</v>
      </c>
      <c r="AD2608" s="38" t="str">
        <f t="shared" si="285"/>
        <v>000000000000</v>
      </c>
      <c r="AE2608" s="38"/>
      <c r="AF2608" s="38"/>
      <c r="AG2608" s="38"/>
      <c r="AH2608" s="38"/>
      <c r="AI2608" s="38"/>
      <c r="AJ2608" s="38"/>
      <c r="AK2608" s="38"/>
      <c r="AL2608" s="38"/>
      <c r="AM2608" s="38"/>
      <c r="AN2608" s="38"/>
      <c r="AO2608" s="38"/>
      <c r="AP2608" s="38"/>
      <c r="AQ2608" s="38"/>
      <c r="AR2608" s="38"/>
    </row>
    <row r="2609" spans="1:44">
      <c r="A2609" s="36" t="str">
        <f>IF('DATA ACCURATE'!A2612&lt;&gt;"",'DATA ACCURATE'!A2612,"")</f>
        <v/>
      </c>
      <c r="B2609" s="36" t="str">
        <f>IF('DATA ACCURATE'!D2612&lt;&gt;"",'DATA ACCURATE'!D2612,"")</f>
        <v/>
      </c>
      <c r="C2609" s="38" t="str">
        <f>IF($AD2609="000000000000","",INDEX(DATABASE!$W$12:$W$71,MATCH($AD2609,DATABASE!$V$12:$V$71,0)))</f>
        <v/>
      </c>
      <c r="D2609" s="38" t="str">
        <f>IF(C2609="","",IF(E2609="",INDEX(DATABASE!$AF$13:$AF$62,MATCH($C2609,DATABASE!$AC$13:$AC$62,0)),IF(E2609="2x D11",INDEX(DATABASE!$AF$13:$AF$62,MATCH($C2609,DATABASE!$AC$13:$AC$62,0))+2*DATABASE!$AF$62,IF(E2609="3x D11",INDEX(DATABASE!$AF$13:$AF$62,MATCH($C2609,DATABASE!$AC$13:$AC$62,0))+3*DATABASE!$AF$62,""))))</f>
        <v/>
      </c>
      <c r="E2609" s="38" t="str">
        <f>IF(AND($K2609="Y",$G2609&lt;&gt;"UNYIL",$F2609&lt;DATABASE!$O$8),"2x D11",IF(AND($K2609="Y",$G2609&lt;&gt;"UNYIL",$F2609&gt;=DATABASE!$O$8),"3x D11",""))</f>
        <v/>
      </c>
      <c r="F2609" s="36" t="str">
        <f>IF('DATA ACCURATE'!N2612&lt;&gt;"",'DATA ACCURATE'!N2612,"")</f>
        <v/>
      </c>
      <c r="G2609" s="38" t="str">
        <f>IF(F2609="","",IF(F2609&lt;=DATABASE!$I$8,"UNYIL",IF(F2609&lt;=DATABASE!$J$8,"KECIL",IF(F2609&lt;DATABASE!$K$8,"TANGGUNG",IF(F2609&gt;=DATABASE!$K$8,"BESAR","")))))</f>
        <v/>
      </c>
      <c r="H2609" s="16" t="str">
        <f>IF('DATA ACCURATE'!J2612&lt;&gt;"",'DATA ACCURATE'!J2612,"")</f>
        <v/>
      </c>
      <c r="I2609" s="35" t="str">
        <f>IF(B2609&lt;&gt;"",IFERROR(VLOOKUP(B2609,'DATA TIMBANGAN'!G:M,7,FALSE),VLOOKUP(B2609,'DATA TIMBANGAN'!G:M,7)),"")</f>
        <v/>
      </c>
      <c r="J2609" s="25" t="str">
        <f>IF(H2609&lt;&gt;"",IFERROR(INDEX(DATABASE!$Z$19:$Z$38,MATCH(DATEVALUE(H2609),DATABASE!$AA$19:$AA$38,0)),INDEX(DATABASE!$Z$12:$Z$18,MATCH(WEEKDAY(H2609,2),DATABASE!$AA$12:$AA$18,0))),"")</f>
        <v/>
      </c>
      <c r="K2609" s="25" t="str">
        <f>IF('DATA ACCURATE'!V2612&lt;&gt;"",'DATA ACCURATE'!V2612,"")</f>
        <v/>
      </c>
      <c r="L2609" s="80" t="str">
        <f>IF($H2609="","",IF(OR($J2609="LIBUR",AND($L2608="LIBUR",$O2608=$O2609)),"LIBUR",IF(AND(OR($L2608="LUAR JAM KERJA 1",$L2608="LUAR JAM KERJA 2"),OR(OR(AND($H2608=$H2609,AND(OR($I2609&gt;DATABASE!$J$3,$I2609&lt;DATABASE!$J$6),((DATEVALUE($H2609)+$I2609)-(DATEVALUE($H2608)+$I2608))&lt;DATABASE!$J$6)),AND($H2608=$H2609,$O2608=$O2609,OR($I2609&gt;DATABASE!$J$6,$I2609&lt;DATABASE!$J$3))),AND(($H2609-$H2608)=1,OR($I2609&lt;DATABASE!$I$6,((DATEVALUE($H2609)+$I2609)-(DATEVALUE($H2608)+$I2608))&lt;DATABASE!$J$6))),$A2609=$A2608),"LUAR JAM KERJA 2",IF(AND(OR(WEEKDAY($H2609,2)=1,WEEKDAY($H2609,2)=2,WEEKDAY($H2609,2)=3,WEEKDAY($H2609,2)=4,WEEKDAY($H2609,2)=5),$I2609&lt;=DATABASE!$J$3,$I2609&gt;=DATABASE!$I$3),"JAM KERJA",IF(AND(WEEKDAY($H2609,2)=6,$I2609&lt;=DATABASE!$J$4,$I2609&gt;=DATABASE!$I$4),"JAM KERJA","LUAR JAM KERJA 1")))))</f>
        <v/>
      </c>
      <c r="M2609" s="36" t="str">
        <f>IF('DATA ACCURATE'!T2612&lt;&gt;"",IF('DATA ACCURATE'!T2612&gt;100,'DATA ACCURATE'!T2612/10,'DATA ACCURATE'!T2612),"")</f>
        <v/>
      </c>
      <c r="N2609" s="38" t="str">
        <f>IF(M2609="","",IF(M2609&lt;=DATABASE!$I$9,"LOKAL",IF(M2609&lt;DATABASE!$J$9,"LUAR KOTA 1",IF($M2609&gt;=DATABASE!$J$9,"LUAR KOTA 2",""))))</f>
        <v/>
      </c>
      <c r="O2609" s="38" t="str">
        <f>IF('DATA ACCURATE'!L2612&lt;&gt;"",'DATA ACCURATE'!L2612,"")</f>
        <v/>
      </c>
      <c r="P2609" s="38"/>
      <c r="Q2609" s="38">
        <f t="shared" si="280"/>
        <v>0</v>
      </c>
      <c r="R2609" s="38">
        <f t="shared" si="280"/>
        <v>0</v>
      </c>
      <c r="S2609" s="38">
        <f t="shared" si="280"/>
        <v>0</v>
      </c>
      <c r="T2609" s="38">
        <f t="shared" si="280"/>
        <v>0</v>
      </c>
      <c r="U2609" s="38">
        <f t="shared" si="281"/>
        <v>0</v>
      </c>
      <c r="V2609" s="38">
        <f t="shared" si="281"/>
        <v>0</v>
      </c>
      <c r="W2609" s="38">
        <f t="shared" si="281"/>
        <v>0</v>
      </c>
      <c r="X2609" s="38">
        <f t="shared" si="282"/>
        <v>0</v>
      </c>
      <c r="Y2609" s="38">
        <f t="shared" si="282"/>
        <v>0</v>
      </c>
      <c r="Z2609" s="38">
        <f t="shared" si="282"/>
        <v>0</v>
      </c>
      <c r="AA2609" s="38">
        <f t="shared" si="282"/>
        <v>0</v>
      </c>
      <c r="AB2609" s="38">
        <f t="shared" si="283"/>
        <v>0</v>
      </c>
      <c r="AC2609" s="38">
        <f t="shared" si="284"/>
        <v>0</v>
      </c>
      <c r="AD2609" s="38" t="str">
        <f t="shared" si="285"/>
        <v>000000000000</v>
      </c>
      <c r="AE2609" s="38"/>
      <c r="AF2609" s="38"/>
      <c r="AG2609" s="38"/>
      <c r="AH2609" s="38"/>
      <c r="AI2609" s="38"/>
      <c r="AJ2609" s="38"/>
      <c r="AK2609" s="38"/>
      <c r="AL2609" s="38"/>
      <c r="AM2609" s="38"/>
      <c r="AN2609" s="38"/>
      <c r="AO2609" s="38"/>
      <c r="AP2609" s="38"/>
      <c r="AQ2609" s="38"/>
      <c r="AR2609" s="38"/>
    </row>
    <row r="2610" spans="1:44">
      <c r="A2610" s="36" t="str">
        <f>IF('DATA ACCURATE'!A2613&lt;&gt;"",'DATA ACCURATE'!A2613,"")</f>
        <v/>
      </c>
      <c r="B2610" s="36" t="str">
        <f>IF('DATA ACCURATE'!D2613&lt;&gt;"",'DATA ACCURATE'!D2613,"")</f>
        <v/>
      </c>
      <c r="C2610" s="38" t="str">
        <f>IF($AD2610="000000000000","",INDEX(DATABASE!$W$12:$W$71,MATCH($AD2610,DATABASE!$V$12:$V$71,0)))</f>
        <v/>
      </c>
      <c r="D2610" s="38" t="str">
        <f>IF(C2610="","",IF(E2610="",INDEX(DATABASE!$AF$13:$AF$62,MATCH($C2610,DATABASE!$AC$13:$AC$62,0)),IF(E2610="2x D11",INDEX(DATABASE!$AF$13:$AF$62,MATCH($C2610,DATABASE!$AC$13:$AC$62,0))+2*DATABASE!$AF$62,IF(E2610="3x D11",INDEX(DATABASE!$AF$13:$AF$62,MATCH($C2610,DATABASE!$AC$13:$AC$62,0))+3*DATABASE!$AF$62,""))))</f>
        <v/>
      </c>
      <c r="E2610" s="38" t="str">
        <f>IF(AND($K2610="Y",$G2610&lt;&gt;"UNYIL",$F2610&lt;DATABASE!$O$8),"2x D11",IF(AND($K2610="Y",$G2610&lt;&gt;"UNYIL",$F2610&gt;=DATABASE!$O$8),"3x D11",""))</f>
        <v/>
      </c>
      <c r="F2610" s="36" t="str">
        <f>IF('DATA ACCURATE'!N2613&lt;&gt;"",'DATA ACCURATE'!N2613,"")</f>
        <v/>
      </c>
      <c r="G2610" s="38" t="str">
        <f>IF(F2610="","",IF(F2610&lt;=DATABASE!$I$8,"UNYIL",IF(F2610&lt;=DATABASE!$J$8,"KECIL",IF(F2610&lt;DATABASE!$K$8,"TANGGUNG",IF(F2610&gt;=DATABASE!$K$8,"BESAR","")))))</f>
        <v/>
      </c>
      <c r="H2610" s="16" t="str">
        <f>IF('DATA ACCURATE'!J2613&lt;&gt;"",'DATA ACCURATE'!J2613,"")</f>
        <v/>
      </c>
      <c r="I2610" s="35" t="str">
        <f>IF(B2610&lt;&gt;"",IFERROR(VLOOKUP(B2610,'DATA TIMBANGAN'!G:M,7,FALSE),VLOOKUP(B2610,'DATA TIMBANGAN'!G:M,7)),"")</f>
        <v/>
      </c>
      <c r="J2610" s="25" t="str">
        <f>IF(H2610&lt;&gt;"",IFERROR(INDEX(DATABASE!$Z$19:$Z$38,MATCH(DATEVALUE(H2610),DATABASE!$AA$19:$AA$38,0)),INDEX(DATABASE!$Z$12:$Z$18,MATCH(WEEKDAY(H2610,2),DATABASE!$AA$12:$AA$18,0))),"")</f>
        <v/>
      </c>
      <c r="K2610" s="25" t="str">
        <f>IF('DATA ACCURATE'!V2613&lt;&gt;"",'DATA ACCURATE'!V2613,"")</f>
        <v/>
      </c>
      <c r="L2610" s="80" t="str">
        <f>IF($H2610="","",IF(OR($J2610="LIBUR",AND($L2609="LIBUR",$O2609=$O2610)),"LIBUR",IF(AND(OR($L2609="LUAR JAM KERJA 1",$L2609="LUAR JAM KERJA 2"),OR(OR(AND($H2609=$H2610,AND(OR($I2610&gt;DATABASE!$J$3,$I2610&lt;DATABASE!$J$6),((DATEVALUE($H2610)+$I2610)-(DATEVALUE($H2609)+$I2609))&lt;DATABASE!$J$6)),AND($H2609=$H2610,$O2609=$O2610,OR($I2610&gt;DATABASE!$J$6,$I2610&lt;DATABASE!$J$3))),AND(($H2610-$H2609)=1,OR($I2610&lt;DATABASE!$I$6,((DATEVALUE($H2610)+$I2610)-(DATEVALUE($H2609)+$I2609))&lt;DATABASE!$J$6))),$A2610=$A2609),"LUAR JAM KERJA 2",IF(AND(OR(WEEKDAY($H2610,2)=1,WEEKDAY($H2610,2)=2,WEEKDAY($H2610,2)=3,WEEKDAY($H2610,2)=4,WEEKDAY($H2610,2)=5),$I2610&lt;=DATABASE!$J$3,$I2610&gt;=DATABASE!$I$3),"JAM KERJA",IF(AND(WEEKDAY($H2610,2)=6,$I2610&lt;=DATABASE!$J$4,$I2610&gt;=DATABASE!$I$4),"JAM KERJA","LUAR JAM KERJA 1")))))</f>
        <v/>
      </c>
      <c r="M2610" s="36" t="str">
        <f>IF('DATA ACCURATE'!T2613&lt;&gt;"",IF('DATA ACCURATE'!T2613&gt;100,'DATA ACCURATE'!T2613/10,'DATA ACCURATE'!T2613),"")</f>
        <v/>
      </c>
      <c r="N2610" s="38" t="str">
        <f>IF(M2610="","",IF(M2610&lt;=DATABASE!$I$9,"LOKAL",IF(M2610&lt;DATABASE!$J$9,"LUAR KOTA 1",IF($M2610&gt;=DATABASE!$J$9,"LUAR KOTA 2",""))))</f>
        <v/>
      </c>
      <c r="O2610" s="38" t="str">
        <f>IF('DATA ACCURATE'!L2613&lt;&gt;"",'DATA ACCURATE'!L2613,"")</f>
        <v/>
      </c>
      <c r="P2610" s="38"/>
      <c r="Q2610" s="38">
        <f t="shared" si="280"/>
        <v>0</v>
      </c>
      <c r="R2610" s="38">
        <f t="shared" si="280"/>
        <v>0</v>
      </c>
      <c r="S2610" s="38">
        <f t="shared" si="280"/>
        <v>0</v>
      </c>
      <c r="T2610" s="38">
        <f t="shared" si="280"/>
        <v>0</v>
      </c>
      <c r="U2610" s="38">
        <f t="shared" si="281"/>
        <v>0</v>
      </c>
      <c r="V2610" s="38">
        <f t="shared" si="281"/>
        <v>0</v>
      </c>
      <c r="W2610" s="38">
        <f t="shared" si="281"/>
        <v>0</v>
      </c>
      <c r="X2610" s="38">
        <f t="shared" si="282"/>
        <v>0</v>
      </c>
      <c r="Y2610" s="38">
        <f t="shared" si="282"/>
        <v>0</v>
      </c>
      <c r="Z2610" s="38">
        <f t="shared" si="282"/>
        <v>0</v>
      </c>
      <c r="AA2610" s="38">
        <f t="shared" si="282"/>
        <v>0</v>
      </c>
      <c r="AB2610" s="38">
        <f t="shared" si="283"/>
        <v>0</v>
      </c>
      <c r="AC2610" s="38">
        <f t="shared" si="284"/>
        <v>0</v>
      </c>
      <c r="AD2610" s="38" t="str">
        <f t="shared" si="285"/>
        <v>000000000000</v>
      </c>
      <c r="AE2610" s="38"/>
      <c r="AF2610" s="38"/>
      <c r="AG2610" s="38"/>
      <c r="AH2610" s="38"/>
      <c r="AI2610" s="38"/>
      <c r="AJ2610" s="38"/>
      <c r="AK2610" s="38"/>
      <c r="AL2610" s="38"/>
      <c r="AM2610" s="38"/>
      <c r="AN2610" s="38"/>
      <c r="AO2610" s="38"/>
      <c r="AP2610" s="38"/>
      <c r="AQ2610" s="38"/>
      <c r="AR2610" s="38"/>
    </row>
    <row r="2611" spans="1:44">
      <c r="A2611" s="36" t="str">
        <f>IF('DATA ACCURATE'!A2614&lt;&gt;"",'DATA ACCURATE'!A2614,"")</f>
        <v/>
      </c>
      <c r="B2611" s="36" t="str">
        <f>IF('DATA ACCURATE'!D2614&lt;&gt;"",'DATA ACCURATE'!D2614,"")</f>
        <v/>
      </c>
      <c r="C2611" s="38" t="str">
        <f>IF($AD2611="000000000000","",INDEX(DATABASE!$W$12:$W$71,MATCH($AD2611,DATABASE!$V$12:$V$71,0)))</f>
        <v/>
      </c>
      <c r="D2611" s="38" t="str">
        <f>IF(C2611="","",IF(E2611="",INDEX(DATABASE!$AF$13:$AF$62,MATCH($C2611,DATABASE!$AC$13:$AC$62,0)),IF(E2611="2x D11",INDEX(DATABASE!$AF$13:$AF$62,MATCH($C2611,DATABASE!$AC$13:$AC$62,0))+2*DATABASE!$AF$62,IF(E2611="3x D11",INDEX(DATABASE!$AF$13:$AF$62,MATCH($C2611,DATABASE!$AC$13:$AC$62,0))+3*DATABASE!$AF$62,""))))</f>
        <v/>
      </c>
      <c r="E2611" s="38" t="str">
        <f>IF(AND($K2611="Y",$G2611&lt;&gt;"UNYIL",$F2611&lt;DATABASE!$O$8),"2x D11",IF(AND($K2611="Y",$G2611&lt;&gt;"UNYIL",$F2611&gt;=DATABASE!$O$8),"3x D11",""))</f>
        <v/>
      </c>
      <c r="F2611" s="36" t="str">
        <f>IF('DATA ACCURATE'!N2614&lt;&gt;"",'DATA ACCURATE'!N2614,"")</f>
        <v/>
      </c>
      <c r="G2611" s="38" t="str">
        <f>IF(F2611="","",IF(F2611&lt;=DATABASE!$I$8,"UNYIL",IF(F2611&lt;=DATABASE!$J$8,"KECIL",IF(F2611&lt;DATABASE!$K$8,"TANGGUNG",IF(F2611&gt;=DATABASE!$K$8,"BESAR","")))))</f>
        <v/>
      </c>
      <c r="H2611" s="16" t="str">
        <f>IF('DATA ACCURATE'!J2614&lt;&gt;"",'DATA ACCURATE'!J2614,"")</f>
        <v/>
      </c>
      <c r="I2611" s="35" t="str">
        <f>IF(B2611&lt;&gt;"",IFERROR(VLOOKUP(B2611,'DATA TIMBANGAN'!G:M,7,FALSE),VLOOKUP(B2611,'DATA TIMBANGAN'!G:M,7)),"")</f>
        <v/>
      </c>
      <c r="J2611" s="25" t="str">
        <f>IF(H2611&lt;&gt;"",IFERROR(INDEX(DATABASE!$Z$19:$Z$38,MATCH(DATEVALUE(H2611),DATABASE!$AA$19:$AA$38,0)),INDEX(DATABASE!$Z$12:$Z$18,MATCH(WEEKDAY(H2611,2),DATABASE!$AA$12:$AA$18,0))),"")</f>
        <v/>
      </c>
      <c r="K2611" s="25" t="str">
        <f>IF('DATA ACCURATE'!V2614&lt;&gt;"",'DATA ACCURATE'!V2614,"")</f>
        <v/>
      </c>
      <c r="L2611" s="80" t="str">
        <f>IF($H2611="","",IF(OR($J2611="LIBUR",AND($L2610="LIBUR",$O2610=$O2611)),"LIBUR",IF(AND(OR($L2610="LUAR JAM KERJA 1",$L2610="LUAR JAM KERJA 2"),OR(OR(AND($H2610=$H2611,AND(OR($I2611&gt;DATABASE!$J$3,$I2611&lt;DATABASE!$J$6),((DATEVALUE($H2611)+$I2611)-(DATEVALUE($H2610)+$I2610))&lt;DATABASE!$J$6)),AND($H2610=$H2611,$O2610=$O2611,OR($I2611&gt;DATABASE!$J$6,$I2611&lt;DATABASE!$J$3))),AND(($H2611-$H2610)=1,OR($I2611&lt;DATABASE!$I$6,((DATEVALUE($H2611)+$I2611)-(DATEVALUE($H2610)+$I2610))&lt;DATABASE!$J$6))),$A2611=$A2610),"LUAR JAM KERJA 2",IF(AND(OR(WEEKDAY($H2611,2)=1,WEEKDAY($H2611,2)=2,WEEKDAY($H2611,2)=3,WEEKDAY($H2611,2)=4,WEEKDAY($H2611,2)=5),$I2611&lt;=DATABASE!$J$3,$I2611&gt;=DATABASE!$I$3),"JAM KERJA",IF(AND(WEEKDAY($H2611,2)=6,$I2611&lt;=DATABASE!$J$4,$I2611&gt;=DATABASE!$I$4),"JAM KERJA","LUAR JAM KERJA 1")))))</f>
        <v/>
      </c>
      <c r="M2611" s="36" t="str">
        <f>IF('DATA ACCURATE'!T2614&lt;&gt;"",IF('DATA ACCURATE'!T2614&gt;100,'DATA ACCURATE'!T2614/10,'DATA ACCURATE'!T2614),"")</f>
        <v/>
      </c>
      <c r="N2611" s="38" t="str">
        <f>IF(M2611="","",IF(M2611&lt;=DATABASE!$I$9,"LOKAL",IF(M2611&lt;DATABASE!$J$9,"LUAR KOTA 1",IF($M2611&gt;=DATABASE!$J$9,"LUAR KOTA 2",""))))</f>
        <v/>
      </c>
      <c r="O2611" s="38" t="str">
        <f>IF('DATA ACCURATE'!L2614&lt;&gt;"",'DATA ACCURATE'!L2614,"")</f>
        <v/>
      </c>
      <c r="P2611" s="38"/>
      <c r="Q2611" s="38">
        <f t="shared" si="280"/>
        <v>0</v>
      </c>
      <c r="R2611" s="38">
        <f t="shared" si="280"/>
        <v>0</v>
      </c>
      <c r="S2611" s="38">
        <f t="shared" si="280"/>
        <v>0</v>
      </c>
      <c r="T2611" s="38">
        <f t="shared" si="280"/>
        <v>0</v>
      </c>
      <c r="U2611" s="38">
        <f t="shared" si="281"/>
        <v>0</v>
      </c>
      <c r="V2611" s="38">
        <f t="shared" si="281"/>
        <v>0</v>
      </c>
      <c r="W2611" s="38">
        <f t="shared" si="281"/>
        <v>0</v>
      </c>
      <c r="X2611" s="38">
        <f t="shared" si="282"/>
        <v>0</v>
      </c>
      <c r="Y2611" s="38">
        <f t="shared" si="282"/>
        <v>0</v>
      </c>
      <c r="Z2611" s="38">
        <f t="shared" si="282"/>
        <v>0</v>
      </c>
      <c r="AA2611" s="38">
        <f t="shared" si="282"/>
        <v>0</v>
      </c>
      <c r="AB2611" s="38">
        <f t="shared" si="283"/>
        <v>0</v>
      </c>
      <c r="AC2611" s="38">
        <f t="shared" si="284"/>
        <v>0</v>
      </c>
      <c r="AD2611" s="38" t="str">
        <f t="shared" si="285"/>
        <v>000000000000</v>
      </c>
      <c r="AE2611" s="38"/>
      <c r="AF2611" s="38"/>
      <c r="AG2611" s="38"/>
      <c r="AH2611" s="38"/>
      <c r="AI2611" s="38"/>
      <c r="AJ2611" s="38"/>
      <c r="AK2611" s="38"/>
      <c r="AL2611" s="38"/>
      <c r="AM2611" s="38"/>
      <c r="AN2611" s="38"/>
      <c r="AO2611" s="38"/>
      <c r="AP2611" s="38"/>
      <c r="AQ2611" s="38"/>
      <c r="AR2611" s="38"/>
    </row>
    <row r="2612" spans="1:44">
      <c r="A2612" s="36" t="str">
        <f>IF('DATA ACCURATE'!A2615&lt;&gt;"",'DATA ACCURATE'!A2615,"")</f>
        <v/>
      </c>
      <c r="B2612" s="36" t="str">
        <f>IF('DATA ACCURATE'!D2615&lt;&gt;"",'DATA ACCURATE'!D2615,"")</f>
        <v/>
      </c>
      <c r="C2612" s="38" t="str">
        <f>IF($AD2612="000000000000","",INDEX(DATABASE!$W$12:$W$71,MATCH($AD2612,DATABASE!$V$12:$V$71,0)))</f>
        <v/>
      </c>
      <c r="D2612" s="38" t="str">
        <f>IF(C2612="","",IF(E2612="",INDEX(DATABASE!$AF$13:$AF$62,MATCH($C2612,DATABASE!$AC$13:$AC$62,0)),IF(E2612="2x D11",INDEX(DATABASE!$AF$13:$AF$62,MATCH($C2612,DATABASE!$AC$13:$AC$62,0))+2*DATABASE!$AF$62,IF(E2612="3x D11",INDEX(DATABASE!$AF$13:$AF$62,MATCH($C2612,DATABASE!$AC$13:$AC$62,0))+3*DATABASE!$AF$62,""))))</f>
        <v/>
      </c>
      <c r="E2612" s="38" t="str">
        <f>IF(AND($K2612="Y",$G2612&lt;&gt;"UNYIL",$F2612&lt;DATABASE!$O$8),"2x D11",IF(AND($K2612="Y",$G2612&lt;&gt;"UNYIL",$F2612&gt;=DATABASE!$O$8),"3x D11",""))</f>
        <v/>
      </c>
      <c r="F2612" s="36" t="str">
        <f>IF('DATA ACCURATE'!N2615&lt;&gt;"",'DATA ACCURATE'!N2615,"")</f>
        <v/>
      </c>
      <c r="G2612" s="38" t="str">
        <f>IF(F2612="","",IF(F2612&lt;=DATABASE!$I$8,"UNYIL",IF(F2612&lt;=DATABASE!$J$8,"KECIL",IF(F2612&lt;DATABASE!$K$8,"TANGGUNG",IF(F2612&gt;=DATABASE!$K$8,"BESAR","")))))</f>
        <v/>
      </c>
      <c r="H2612" s="16" t="str">
        <f>IF('DATA ACCURATE'!J2615&lt;&gt;"",'DATA ACCURATE'!J2615,"")</f>
        <v/>
      </c>
      <c r="I2612" s="35" t="str">
        <f>IF(B2612&lt;&gt;"",IFERROR(VLOOKUP(B2612,'DATA TIMBANGAN'!G:M,7,FALSE),VLOOKUP(B2612,'DATA TIMBANGAN'!G:M,7)),"")</f>
        <v/>
      </c>
      <c r="J2612" s="25" t="str">
        <f>IF(H2612&lt;&gt;"",IFERROR(INDEX(DATABASE!$Z$19:$Z$38,MATCH(DATEVALUE(H2612),DATABASE!$AA$19:$AA$38,0)),INDEX(DATABASE!$Z$12:$Z$18,MATCH(WEEKDAY(H2612,2),DATABASE!$AA$12:$AA$18,0))),"")</f>
        <v/>
      </c>
      <c r="K2612" s="25" t="str">
        <f>IF('DATA ACCURATE'!V2615&lt;&gt;"",'DATA ACCURATE'!V2615,"")</f>
        <v/>
      </c>
      <c r="L2612" s="80" t="str">
        <f>IF($H2612="","",IF(OR($J2612="LIBUR",AND($L2611="LIBUR",$O2611=$O2612)),"LIBUR",IF(AND(OR($L2611="LUAR JAM KERJA 1",$L2611="LUAR JAM KERJA 2"),OR(OR(AND($H2611=$H2612,AND(OR($I2612&gt;DATABASE!$J$3,$I2612&lt;DATABASE!$J$6),((DATEVALUE($H2612)+$I2612)-(DATEVALUE($H2611)+$I2611))&lt;DATABASE!$J$6)),AND($H2611=$H2612,$O2611=$O2612,OR($I2612&gt;DATABASE!$J$6,$I2612&lt;DATABASE!$J$3))),AND(($H2612-$H2611)=1,OR($I2612&lt;DATABASE!$I$6,((DATEVALUE($H2612)+$I2612)-(DATEVALUE($H2611)+$I2611))&lt;DATABASE!$J$6))),$A2612=$A2611),"LUAR JAM KERJA 2",IF(AND(OR(WEEKDAY($H2612,2)=1,WEEKDAY($H2612,2)=2,WEEKDAY($H2612,2)=3,WEEKDAY($H2612,2)=4,WEEKDAY($H2612,2)=5),$I2612&lt;=DATABASE!$J$3,$I2612&gt;=DATABASE!$I$3),"JAM KERJA",IF(AND(WEEKDAY($H2612,2)=6,$I2612&lt;=DATABASE!$J$4,$I2612&gt;=DATABASE!$I$4),"JAM KERJA","LUAR JAM KERJA 1")))))</f>
        <v/>
      </c>
      <c r="M2612" s="36" t="str">
        <f>IF('DATA ACCURATE'!T2615&lt;&gt;"",IF('DATA ACCURATE'!T2615&gt;100,'DATA ACCURATE'!T2615/10,'DATA ACCURATE'!T2615),"")</f>
        <v/>
      </c>
      <c r="N2612" s="38" t="str">
        <f>IF(M2612="","",IF(M2612&lt;=DATABASE!$I$9,"LOKAL",IF(M2612&lt;DATABASE!$J$9,"LUAR KOTA 1",IF($M2612&gt;=DATABASE!$J$9,"LUAR KOTA 2",""))))</f>
        <v/>
      </c>
      <c r="O2612" s="38" t="str">
        <f>IF('DATA ACCURATE'!L2615&lt;&gt;"",'DATA ACCURATE'!L2615,"")</f>
        <v/>
      </c>
      <c r="P2612" s="38"/>
      <c r="Q2612" s="38">
        <f t="shared" si="280"/>
        <v>0</v>
      </c>
      <c r="R2612" s="38">
        <f t="shared" si="280"/>
        <v>0</v>
      </c>
      <c r="S2612" s="38">
        <f t="shared" si="280"/>
        <v>0</v>
      </c>
      <c r="T2612" s="38">
        <f t="shared" si="280"/>
        <v>0</v>
      </c>
      <c r="U2612" s="38">
        <f t="shared" si="281"/>
        <v>0</v>
      </c>
      <c r="V2612" s="38">
        <f t="shared" si="281"/>
        <v>0</v>
      </c>
      <c r="W2612" s="38">
        <f t="shared" si="281"/>
        <v>0</v>
      </c>
      <c r="X2612" s="38">
        <f t="shared" si="282"/>
        <v>0</v>
      </c>
      <c r="Y2612" s="38">
        <f t="shared" si="282"/>
        <v>0</v>
      </c>
      <c r="Z2612" s="38">
        <f t="shared" si="282"/>
        <v>0</v>
      </c>
      <c r="AA2612" s="38">
        <f t="shared" si="282"/>
        <v>0</v>
      </c>
      <c r="AB2612" s="38">
        <f t="shared" si="283"/>
        <v>0</v>
      </c>
      <c r="AC2612" s="38">
        <f t="shared" si="284"/>
        <v>0</v>
      </c>
      <c r="AD2612" s="38" t="str">
        <f t="shared" si="285"/>
        <v>000000000000</v>
      </c>
      <c r="AE2612" s="38"/>
      <c r="AF2612" s="38"/>
      <c r="AG2612" s="38"/>
      <c r="AH2612" s="38"/>
      <c r="AI2612" s="38"/>
      <c r="AJ2612" s="38"/>
      <c r="AK2612" s="38"/>
      <c r="AL2612" s="38"/>
      <c r="AM2612" s="38"/>
      <c r="AN2612" s="38"/>
      <c r="AO2612" s="38"/>
      <c r="AP2612" s="38"/>
      <c r="AQ2612" s="38"/>
      <c r="AR2612" s="38"/>
    </row>
    <row r="2613" spans="1:44">
      <c r="A2613" s="36" t="str">
        <f>IF('DATA ACCURATE'!A2616&lt;&gt;"",'DATA ACCURATE'!A2616,"")</f>
        <v/>
      </c>
      <c r="B2613" s="36" t="str">
        <f>IF('DATA ACCURATE'!D2616&lt;&gt;"",'DATA ACCURATE'!D2616,"")</f>
        <v/>
      </c>
      <c r="C2613" s="38" t="str">
        <f>IF($AD2613="000000000000","",INDEX(DATABASE!$W$12:$W$71,MATCH($AD2613,DATABASE!$V$12:$V$71,0)))</f>
        <v/>
      </c>
      <c r="D2613" s="38" t="str">
        <f>IF(C2613="","",IF(E2613="",INDEX(DATABASE!$AF$13:$AF$62,MATCH($C2613,DATABASE!$AC$13:$AC$62,0)),IF(E2613="2x D11",INDEX(DATABASE!$AF$13:$AF$62,MATCH($C2613,DATABASE!$AC$13:$AC$62,0))+2*DATABASE!$AF$62,IF(E2613="3x D11",INDEX(DATABASE!$AF$13:$AF$62,MATCH($C2613,DATABASE!$AC$13:$AC$62,0))+3*DATABASE!$AF$62,""))))</f>
        <v/>
      </c>
      <c r="E2613" s="38" t="str">
        <f>IF(AND($K2613="Y",$G2613&lt;&gt;"UNYIL",$F2613&lt;DATABASE!$O$8),"2x D11",IF(AND($K2613="Y",$G2613&lt;&gt;"UNYIL",$F2613&gt;=DATABASE!$O$8),"3x D11",""))</f>
        <v/>
      </c>
      <c r="F2613" s="36" t="str">
        <f>IF('DATA ACCURATE'!N2616&lt;&gt;"",'DATA ACCURATE'!N2616,"")</f>
        <v/>
      </c>
      <c r="G2613" s="38" t="str">
        <f>IF(F2613="","",IF(F2613&lt;=DATABASE!$I$8,"UNYIL",IF(F2613&lt;=DATABASE!$J$8,"KECIL",IF(F2613&lt;DATABASE!$K$8,"TANGGUNG",IF(F2613&gt;=DATABASE!$K$8,"BESAR","")))))</f>
        <v/>
      </c>
      <c r="H2613" s="16" t="str">
        <f>IF('DATA ACCURATE'!J2616&lt;&gt;"",'DATA ACCURATE'!J2616,"")</f>
        <v/>
      </c>
      <c r="I2613" s="35" t="str">
        <f>IF(B2613&lt;&gt;"",IFERROR(VLOOKUP(B2613,'DATA TIMBANGAN'!G:M,7,FALSE),VLOOKUP(B2613,'DATA TIMBANGAN'!G:M,7)),"")</f>
        <v/>
      </c>
      <c r="J2613" s="25" t="str">
        <f>IF(H2613&lt;&gt;"",IFERROR(INDEX(DATABASE!$Z$19:$Z$38,MATCH(DATEVALUE(H2613),DATABASE!$AA$19:$AA$38,0)),INDEX(DATABASE!$Z$12:$Z$18,MATCH(WEEKDAY(H2613,2),DATABASE!$AA$12:$AA$18,0))),"")</f>
        <v/>
      </c>
      <c r="K2613" s="25" t="str">
        <f>IF('DATA ACCURATE'!V2616&lt;&gt;"",'DATA ACCURATE'!V2616,"")</f>
        <v/>
      </c>
      <c r="L2613" s="80" t="str">
        <f>IF($H2613="","",IF(OR($J2613="LIBUR",AND($L2612="LIBUR",$O2612=$O2613)),"LIBUR",IF(AND(OR($L2612="LUAR JAM KERJA 1",$L2612="LUAR JAM KERJA 2"),OR(OR(AND($H2612=$H2613,AND(OR($I2613&gt;DATABASE!$J$3,$I2613&lt;DATABASE!$J$6),((DATEVALUE($H2613)+$I2613)-(DATEVALUE($H2612)+$I2612))&lt;DATABASE!$J$6)),AND($H2612=$H2613,$O2612=$O2613,OR($I2613&gt;DATABASE!$J$6,$I2613&lt;DATABASE!$J$3))),AND(($H2613-$H2612)=1,OR($I2613&lt;DATABASE!$I$6,((DATEVALUE($H2613)+$I2613)-(DATEVALUE($H2612)+$I2612))&lt;DATABASE!$J$6))),$A2613=$A2612),"LUAR JAM KERJA 2",IF(AND(OR(WEEKDAY($H2613,2)=1,WEEKDAY($H2613,2)=2,WEEKDAY($H2613,2)=3,WEEKDAY($H2613,2)=4,WEEKDAY($H2613,2)=5),$I2613&lt;=DATABASE!$J$3,$I2613&gt;=DATABASE!$I$3),"JAM KERJA",IF(AND(WEEKDAY($H2613,2)=6,$I2613&lt;=DATABASE!$J$4,$I2613&gt;=DATABASE!$I$4),"JAM KERJA","LUAR JAM KERJA 1")))))</f>
        <v/>
      </c>
      <c r="M2613" s="36" t="str">
        <f>IF('DATA ACCURATE'!T2616&lt;&gt;"",IF('DATA ACCURATE'!T2616&gt;100,'DATA ACCURATE'!T2616/10,'DATA ACCURATE'!T2616),"")</f>
        <v/>
      </c>
      <c r="N2613" s="38" t="str">
        <f>IF(M2613="","",IF(M2613&lt;=DATABASE!$I$9,"LOKAL",IF(M2613&lt;DATABASE!$J$9,"LUAR KOTA 1",IF($M2613&gt;=DATABASE!$J$9,"LUAR KOTA 2",""))))</f>
        <v/>
      </c>
      <c r="O2613" s="38" t="str">
        <f>IF('DATA ACCURATE'!L2616&lt;&gt;"",'DATA ACCURATE'!L2616,"")</f>
        <v/>
      </c>
      <c r="P2613" s="38"/>
      <c r="Q2613" s="38">
        <f t="shared" si="280"/>
        <v>0</v>
      </c>
      <c r="R2613" s="38">
        <f t="shared" si="280"/>
        <v>0</v>
      </c>
      <c r="S2613" s="38">
        <f t="shared" si="280"/>
        <v>0</v>
      </c>
      <c r="T2613" s="38">
        <f t="shared" si="280"/>
        <v>0</v>
      </c>
      <c r="U2613" s="38">
        <f t="shared" si="281"/>
        <v>0</v>
      </c>
      <c r="V2613" s="38">
        <f t="shared" si="281"/>
        <v>0</v>
      </c>
      <c r="W2613" s="38">
        <f t="shared" si="281"/>
        <v>0</v>
      </c>
      <c r="X2613" s="38">
        <f t="shared" si="282"/>
        <v>0</v>
      </c>
      <c r="Y2613" s="38">
        <f t="shared" si="282"/>
        <v>0</v>
      </c>
      <c r="Z2613" s="38">
        <f t="shared" si="282"/>
        <v>0</v>
      </c>
      <c r="AA2613" s="38">
        <f t="shared" si="282"/>
        <v>0</v>
      </c>
      <c r="AB2613" s="38">
        <f t="shared" si="283"/>
        <v>0</v>
      </c>
      <c r="AC2613" s="38">
        <f t="shared" si="284"/>
        <v>0</v>
      </c>
      <c r="AD2613" s="38" t="str">
        <f t="shared" si="285"/>
        <v>000000000000</v>
      </c>
      <c r="AE2613" s="38"/>
      <c r="AF2613" s="38"/>
      <c r="AG2613" s="38"/>
      <c r="AH2613" s="38"/>
      <c r="AI2613" s="38"/>
      <c r="AJ2613" s="38"/>
      <c r="AK2613" s="38"/>
      <c r="AL2613" s="38"/>
      <c r="AM2613" s="38"/>
      <c r="AN2613" s="38"/>
      <c r="AO2613" s="38"/>
      <c r="AP2613" s="38"/>
      <c r="AQ2613" s="38"/>
      <c r="AR2613" s="38"/>
    </row>
    <row r="2614" spans="1:44">
      <c r="A2614" s="36" t="str">
        <f>IF('DATA ACCURATE'!A2617&lt;&gt;"",'DATA ACCURATE'!A2617,"")</f>
        <v/>
      </c>
      <c r="B2614" s="36" t="str">
        <f>IF('DATA ACCURATE'!D2617&lt;&gt;"",'DATA ACCURATE'!D2617,"")</f>
        <v/>
      </c>
      <c r="C2614" s="38" t="str">
        <f>IF($AD2614="000000000000","",INDEX(DATABASE!$W$12:$W$71,MATCH($AD2614,DATABASE!$V$12:$V$71,0)))</f>
        <v/>
      </c>
      <c r="D2614" s="38" t="str">
        <f>IF(C2614="","",IF(E2614="",INDEX(DATABASE!$AF$13:$AF$62,MATCH($C2614,DATABASE!$AC$13:$AC$62,0)),IF(E2614="2x D11",INDEX(DATABASE!$AF$13:$AF$62,MATCH($C2614,DATABASE!$AC$13:$AC$62,0))+2*DATABASE!$AF$62,IF(E2614="3x D11",INDEX(DATABASE!$AF$13:$AF$62,MATCH($C2614,DATABASE!$AC$13:$AC$62,0))+3*DATABASE!$AF$62,""))))</f>
        <v/>
      </c>
      <c r="E2614" s="38" t="str">
        <f>IF(AND($K2614="Y",$G2614&lt;&gt;"UNYIL",$F2614&lt;DATABASE!$O$8),"2x D11",IF(AND($K2614="Y",$G2614&lt;&gt;"UNYIL",$F2614&gt;=DATABASE!$O$8),"3x D11",""))</f>
        <v/>
      </c>
      <c r="F2614" s="36" t="str">
        <f>IF('DATA ACCURATE'!N2617&lt;&gt;"",'DATA ACCURATE'!N2617,"")</f>
        <v/>
      </c>
      <c r="G2614" s="38" t="str">
        <f>IF(F2614="","",IF(F2614&lt;=DATABASE!$I$8,"UNYIL",IF(F2614&lt;=DATABASE!$J$8,"KECIL",IF(F2614&lt;DATABASE!$K$8,"TANGGUNG",IF(F2614&gt;=DATABASE!$K$8,"BESAR","")))))</f>
        <v/>
      </c>
      <c r="H2614" s="16" t="str">
        <f>IF('DATA ACCURATE'!J2617&lt;&gt;"",'DATA ACCURATE'!J2617,"")</f>
        <v/>
      </c>
      <c r="I2614" s="35" t="str">
        <f>IF(B2614&lt;&gt;"",IFERROR(VLOOKUP(B2614,'DATA TIMBANGAN'!G:M,7,FALSE),VLOOKUP(B2614,'DATA TIMBANGAN'!G:M,7)),"")</f>
        <v/>
      </c>
      <c r="J2614" s="25" t="str">
        <f>IF(H2614&lt;&gt;"",IFERROR(INDEX(DATABASE!$Z$19:$Z$38,MATCH(DATEVALUE(H2614),DATABASE!$AA$19:$AA$38,0)),INDEX(DATABASE!$Z$12:$Z$18,MATCH(WEEKDAY(H2614,2),DATABASE!$AA$12:$AA$18,0))),"")</f>
        <v/>
      </c>
      <c r="K2614" s="25" t="str">
        <f>IF('DATA ACCURATE'!V2617&lt;&gt;"",'DATA ACCURATE'!V2617,"")</f>
        <v/>
      </c>
      <c r="L2614" s="80" t="str">
        <f>IF($H2614="","",IF(OR($J2614="LIBUR",AND($L2613="LIBUR",$O2613=$O2614)),"LIBUR",IF(AND(OR($L2613="LUAR JAM KERJA 1",$L2613="LUAR JAM KERJA 2"),OR(OR(AND($H2613=$H2614,AND(OR($I2614&gt;DATABASE!$J$3,$I2614&lt;DATABASE!$J$6),((DATEVALUE($H2614)+$I2614)-(DATEVALUE($H2613)+$I2613))&lt;DATABASE!$J$6)),AND($H2613=$H2614,$O2613=$O2614,OR($I2614&gt;DATABASE!$J$6,$I2614&lt;DATABASE!$J$3))),AND(($H2614-$H2613)=1,OR($I2614&lt;DATABASE!$I$6,((DATEVALUE($H2614)+$I2614)-(DATEVALUE($H2613)+$I2613))&lt;DATABASE!$J$6))),$A2614=$A2613),"LUAR JAM KERJA 2",IF(AND(OR(WEEKDAY($H2614,2)=1,WEEKDAY($H2614,2)=2,WEEKDAY($H2614,2)=3,WEEKDAY($H2614,2)=4,WEEKDAY($H2614,2)=5),$I2614&lt;=DATABASE!$J$3,$I2614&gt;=DATABASE!$I$3),"JAM KERJA",IF(AND(WEEKDAY($H2614,2)=6,$I2614&lt;=DATABASE!$J$4,$I2614&gt;=DATABASE!$I$4),"JAM KERJA","LUAR JAM KERJA 1")))))</f>
        <v/>
      </c>
      <c r="M2614" s="36" t="str">
        <f>IF('DATA ACCURATE'!T2617&lt;&gt;"",IF('DATA ACCURATE'!T2617&gt;100,'DATA ACCURATE'!T2617/10,'DATA ACCURATE'!T2617),"")</f>
        <v/>
      </c>
      <c r="N2614" s="38" t="str">
        <f>IF(M2614="","",IF(M2614&lt;=DATABASE!$I$9,"LOKAL",IF(M2614&lt;DATABASE!$J$9,"LUAR KOTA 1",IF($M2614&gt;=DATABASE!$J$9,"LUAR KOTA 2",""))))</f>
        <v/>
      </c>
      <c r="O2614" s="38" t="str">
        <f>IF('DATA ACCURATE'!L2617&lt;&gt;"",'DATA ACCURATE'!L2617,"")</f>
        <v/>
      </c>
      <c r="P2614" s="38"/>
      <c r="Q2614" s="38">
        <f t="shared" si="280"/>
        <v>0</v>
      </c>
      <c r="R2614" s="38">
        <f t="shared" si="280"/>
        <v>0</v>
      </c>
      <c r="S2614" s="38">
        <f t="shared" si="280"/>
        <v>0</v>
      </c>
      <c r="T2614" s="38">
        <f t="shared" si="280"/>
        <v>0</v>
      </c>
      <c r="U2614" s="38">
        <f t="shared" si="281"/>
        <v>0</v>
      </c>
      <c r="V2614" s="38">
        <f t="shared" si="281"/>
        <v>0</v>
      </c>
      <c r="W2614" s="38">
        <f t="shared" si="281"/>
        <v>0</v>
      </c>
      <c r="X2614" s="38">
        <f t="shared" si="282"/>
        <v>0</v>
      </c>
      <c r="Y2614" s="38">
        <f t="shared" si="282"/>
        <v>0</v>
      </c>
      <c r="Z2614" s="38">
        <f t="shared" si="282"/>
        <v>0</v>
      </c>
      <c r="AA2614" s="38">
        <f t="shared" si="282"/>
        <v>0</v>
      </c>
      <c r="AB2614" s="38">
        <f t="shared" si="283"/>
        <v>0</v>
      </c>
      <c r="AC2614" s="38">
        <f t="shared" si="284"/>
        <v>0</v>
      </c>
      <c r="AD2614" s="38" t="str">
        <f t="shared" si="285"/>
        <v>000000000000</v>
      </c>
      <c r="AE2614" s="38"/>
      <c r="AF2614" s="38"/>
      <c r="AG2614" s="38"/>
      <c r="AH2614" s="38"/>
      <c r="AI2614" s="38"/>
      <c r="AJ2614" s="38"/>
      <c r="AK2614" s="38"/>
      <c r="AL2614" s="38"/>
      <c r="AM2614" s="38"/>
      <c r="AN2614" s="38"/>
      <c r="AO2614" s="38"/>
      <c r="AP2614" s="38"/>
      <c r="AQ2614" s="38"/>
      <c r="AR2614" s="38"/>
    </row>
    <row r="2615" spans="1:44">
      <c r="A2615" s="36" t="str">
        <f>IF('DATA ACCURATE'!A2618&lt;&gt;"",'DATA ACCURATE'!A2618,"")</f>
        <v/>
      </c>
      <c r="B2615" s="36" t="str">
        <f>IF('DATA ACCURATE'!D2618&lt;&gt;"",'DATA ACCURATE'!D2618,"")</f>
        <v/>
      </c>
      <c r="C2615" s="38" t="str">
        <f>IF($AD2615="000000000000","",INDEX(DATABASE!$W$12:$W$71,MATCH($AD2615,DATABASE!$V$12:$V$71,0)))</f>
        <v/>
      </c>
      <c r="D2615" s="38" t="str">
        <f>IF(C2615="","",IF(E2615="",INDEX(DATABASE!$AF$13:$AF$62,MATCH($C2615,DATABASE!$AC$13:$AC$62,0)),IF(E2615="2x D11",INDEX(DATABASE!$AF$13:$AF$62,MATCH($C2615,DATABASE!$AC$13:$AC$62,0))+2*DATABASE!$AF$62,IF(E2615="3x D11",INDEX(DATABASE!$AF$13:$AF$62,MATCH($C2615,DATABASE!$AC$13:$AC$62,0))+3*DATABASE!$AF$62,""))))</f>
        <v/>
      </c>
      <c r="E2615" s="38" t="str">
        <f>IF(AND($K2615="Y",$G2615&lt;&gt;"UNYIL",$F2615&lt;DATABASE!$O$8),"2x D11",IF(AND($K2615="Y",$G2615&lt;&gt;"UNYIL",$F2615&gt;=DATABASE!$O$8),"3x D11",""))</f>
        <v/>
      </c>
      <c r="F2615" s="36" t="str">
        <f>IF('DATA ACCURATE'!N2618&lt;&gt;"",'DATA ACCURATE'!N2618,"")</f>
        <v/>
      </c>
      <c r="G2615" s="38" t="str">
        <f>IF(F2615="","",IF(F2615&lt;=DATABASE!$I$8,"UNYIL",IF(F2615&lt;=DATABASE!$J$8,"KECIL",IF(F2615&lt;DATABASE!$K$8,"TANGGUNG",IF(F2615&gt;=DATABASE!$K$8,"BESAR","")))))</f>
        <v/>
      </c>
      <c r="H2615" s="16" t="str">
        <f>IF('DATA ACCURATE'!J2618&lt;&gt;"",'DATA ACCURATE'!J2618,"")</f>
        <v/>
      </c>
      <c r="I2615" s="35" t="str">
        <f>IF(B2615&lt;&gt;"",IFERROR(VLOOKUP(B2615,'DATA TIMBANGAN'!G:M,7,FALSE),VLOOKUP(B2615,'DATA TIMBANGAN'!G:M,7)),"")</f>
        <v/>
      </c>
      <c r="J2615" s="25" t="str">
        <f>IF(H2615&lt;&gt;"",IFERROR(INDEX(DATABASE!$Z$19:$Z$38,MATCH(DATEVALUE(H2615),DATABASE!$AA$19:$AA$38,0)),INDEX(DATABASE!$Z$12:$Z$18,MATCH(WEEKDAY(H2615,2),DATABASE!$AA$12:$AA$18,0))),"")</f>
        <v/>
      </c>
      <c r="K2615" s="25" t="str">
        <f>IF('DATA ACCURATE'!V2618&lt;&gt;"",'DATA ACCURATE'!V2618,"")</f>
        <v/>
      </c>
      <c r="L2615" s="80" t="str">
        <f>IF($H2615="","",IF(OR($J2615="LIBUR",AND($L2614="LIBUR",$O2614=$O2615)),"LIBUR",IF(AND(OR($L2614="LUAR JAM KERJA 1",$L2614="LUAR JAM KERJA 2"),OR(OR(AND($H2614=$H2615,AND(OR($I2615&gt;DATABASE!$J$3,$I2615&lt;DATABASE!$J$6),((DATEVALUE($H2615)+$I2615)-(DATEVALUE($H2614)+$I2614))&lt;DATABASE!$J$6)),AND($H2614=$H2615,$O2614=$O2615,OR($I2615&gt;DATABASE!$J$6,$I2615&lt;DATABASE!$J$3))),AND(($H2615-$H2614)=1,OR($I2615&lt;DATABASE!$I$6,((DATEVALUE($H2615)+$I2615)-(DATEVALUE($H2614)+$I2614))&lt;DATABASE!$J$6))),$A2615=$A2614),"LUAR JAM KERJA 2",IF(AND(OR(WEEKDAY($H2615,2)=1,WEEKDAY($H2615,2)=2,WEEKDAY($H2615,2)=3,WEEKDAY($H2615,2)=4,WEEKDAY($H2615,2)=5),$I2615&lt;=DATABASE!$J$3,$I2615&gt;=DATABASE!$I$3),"JAM KERJA",IF(AND(WEEKDAY($H2615,2)=6,$I2615&lt;=DATABASE!$J$4,$I2615&gt;=DATABASE!$I$4),"JAM KERJA","LUAR JAM KERJA 1")))))</f>
        <v/>
      </c>
      <c r="M2615" s="36" t="str">
        <f>IF('DATA ACCURATE'!T2618&lt;&gt;"",IF('DATA ACCURATE'!T2618&gt;100,'DATA ACCURATE'!T2618/10,'DATA ACCURATE'!T2618),"")</f>
        <v/>
      </c>
      <c r="N2615" s="38" t="str">
        <f>IF(M2615="","",IF(M2615&lt;=DATABASE!$I$9,"LOKAL",IF(M2615&lt;DATABASE!$J$9,"LUAR KOTA 1",IF($M2615&gt;=DATABASE!$J$9,"LUAR KOTA 2",""))))</f>
        <v/>
      </c>
      <c r="O2615" s="38" t="str">
        <f>IF('DATA ACCURATE'!L2618&lt;&gt;"",'DATA ACCURATE'!L2618,"")</f>
        <v/>
      </c>
      <c r="P2615" s="38"/>
      <c r="Q2615" s="38">
        <f t="shared" si="280"/>
        <v>0</v>
      </c>
      <c r="R2615" s="38">
        <f t="shared" si="280"/>
        <v>0</v>
      </c>
      <c r="S2615" s="38">
        <f t="shared" si="280"/>
        <v>0</v>
      </c>
      <c r="T2615" s="38">
        <f t="shared" si="280"/>
        <v>0</v>
      </c>
      <c r="U2615" s="38">
        <f t="shared" si="281"/>
        <v>0</v>
      </c>
      <c r="V2615" s="38">
        <f t="shared" si="281"/>
        <v>0</v>
      </c>
      <c r="W2615" s="38">
        <f t="shared" si="281"/>
        <v>0</v>
      </c>
      <c r="X2615" s="38">
        <f t="shared" si="282"/>
        <v>0</v>
      </c>
      <c r="Y2615" s="38">
        <f t="shared" si="282"/>
        <v>0</v>
      </c>
      <c r="Z2615" s="38">
        <f t="shared" si="282"/>
        <v>0</v>
      </c>
      <c r="AA2615" s="38">
        <f t="shared" si="282"/>
        <v>0</v>
      </c>
      <c r="AB2615" s="38">
        <f t="shared" si="283"/>
        <v>0</v>
      </c>
      <c r="AC2615" s="38">
        <f t="shared" si="284"/>
        <v>0</v>
      </c>
      <c r="AD2615" s="38" t="str">
        <f t="shared" si="285"/>
        <v>000000000000</v>
      </c>
      <c r="AE2615" s="38"/>
      <c r="AF2615" s="38"/>
      <c r="AG2615" s="38"/>
      <c r="AH2615" s="38"/>
      <c r="AI2615" s="38"/>
      <c r="AJ2615" s="38"/>
      <c r="AK2615" s="38"/>
      <c r="AL2615" s="38"/>
      <c r="AM2615" s="38"/>
      <c r="AN2615" s="38"/>
      <c r="AO2615" s="38"/>
      <c r="AP2615" s="38"/>
      <c r="AQ2615" s="38"/>
      <c r="AR2615" s="38"/>
    </row>
    <row r="2616" spans="1:44">
      <c r="A2616" s="36" t="str">
        <f>IF('DATA ACCURATE'!A2619&lt;&gt;"",'DATA ACCURATE'!A2619,"")</f>
        <v/>
      </c>
      <c r="B2616" s="36" t="str">
        <f>IF('DATA ACCURATE'!D2619&lt;&gt;"",'DATA ACCURATE'!D2619,"")</f>
        <v/>
      </c>
      <c r="C2616" s="38" t="str">
        <f>IF($AD2616="000000000000","",INDEX(DATABASE!$W$12:$W$71,MATCH($AD2616,DATABASE!$V$12:$V$71,0)))</f>
        <v/>
      </c>
      <c r="D2616" s="38" t="str">
        <f>IF(C2616="","",IF(E2616="",INDEX(DATABASE!$AF$13:$AF$62,MATCH($C2616,DATABASE!$AC$13:$AC$62,0)),IF(E2616="2x D11",INDEX(DATABASE!$AF$13:$AF$62,MATCH($C2616,DATABASE!$AC$13:$AC$62,0))+2*DATABASE!$AF$62,IF(E2616="3x D11",INDEX(DATABASE!$AF$13:$AF$62,MATCH($C2616,DATABASE!$AC$13:$AC$62,0))+3*DATABASE!$AF$62,""))))</f>
        <v/>
      </c>
      <c r="E2616" s="38" t="str">
        <f>IF(AND($K2616="Y",$G2616&lt;&gt;"UNYIL",$F2616&lt;DATABASE!$O$8),"2x D11",IF(AND($K2616="Y",$G2616&lt;&gt;"UNYIL",$F2616&gt;=DATABASE!$O$8),"3x D11",""))</f>
        <v/>
      </c>
      <c r="F2616" s="36" t="str">
        <f>IF('DATA ACCURATE'!N2619&lt;&gt;"",'DATA ACCURATE'!N2619,"")</f>
        <v/>
      </c>
      <c r="G2616" s="38" t="str">
        <f>IF(F2616="","",IF(F2616&lt;=DATABASE!$I$8,"UNYIL",IF(F2616&lt;=DATABASE!$J$8,"KECIL",IF(F2616&lt;DATABASE!$K$8,"TANGGUNG",IF(F2616&gt;=DATABASE!$K$8,"BESAR","")))))</f>
        <v/>
      </c>
      <c r="H2616" s="16" t="str">
        <f>IF('DATA ACCURATE'!J2619&lt;&gt;"",'DATA ACCURATE'!J2619,"")</f>
        <v/>
      </c>
      <c r="I2616" s="35" t="str">
        <f>IF(B2616&lt;&gt;"",IFERROR(VLOOKUP(B2616,'DATA TIMBANGAN'!G:M,7,FALSE),VLOOKUP(B2616,'DATA TIMBANGAN'!G:M,7)),"")</f>
        <v/>
      </c>
      <c r="J2616" s="25" t="str">
        <f>IF(H2616&lt;&gt;"",IFERROR(INDEX(DATABASE!$Z$19:$Z$38,MATCH(DATEVALUE(H2616),DATABASE!$AA$19:$AA$38,0)),INDEX(DATABASE!$Z$12:$Z$18,MATCH(WEEKDAY(H2616,2),DATABASE!$AA$12:$AA$18,0))),"")</f>
        <v/>
      </c>
      <c r="K2616" s="25" t="str">
        <f>IF('DATA ACCURATE'!V2619&lt;&gt;"",'DATA ACCURATE'!V2619,"")</f>
        <v/>
      </c>
      <c r="L2616" s="80" t="str">
        <f>IF($H2616="","",IF(OR($J2616="LIBUR",AND($L2615="LIBUR",$O2615=$O2616)),"LIBUR",IF(AND(OR($L2615="LUAR JAM KERJA 1",$L2615="LUAR JAM KERJA 2"),OR(OR(AND($H2615=$H2616,AND(OR($I2616&gt;DATABASE!$J$3,$I2616&lt;DATABASE!$J$6),((DATEVALUE($H2616)+$I2616)-(DATEVALUE($H2615)+$I2615))&lt;DATABASE!$J$6)),AND($H2615=$H2616,$O2615=$O2616,OR($I2616&gt;DATABASE!$J$6,$I2616&lt;DATABASE!$J$3))),AND(($H2616-$H2615)=1,OR($I2616&lt;DATABASE!$I$6,((DATEVALUE($H2616)+$I2616)-(DATEVALUE($H2615)+$I2615))&lt;DATABASE!$J$6))),$A2616=$A2615),"LUAR JAM KERJA 2",IF(AND(OR(WEEKDAY($H2616,2)=1,WEEKDAY($H2616,2)=2,WEEKDAY($H2616,2)=3,WEEKDAY($H2616,2)=4,WEEKDAY($H2616,2)=5),$I2616&lt;=DATABASE!$J$3,$I2616&gt;=DATABASE!$I$3),"JAM KERJA",IF(AND(WEEKDAY($H2616,2)=6,$I2616&lt;=DATABASE!$J$4,$I2616&gt;=DATABASE!$I$4),"JAM KERJA","LUAR JAM KERJA 1")))))</f>
        <v/>
      </c>
      <c r="M2616" s="36" t="str">
        <f>IF('DATA ACCURATE'!T2619&lt;&gt;"",IF('DATA ACCURATE'!T2619&gt;100,'DATA ACCURATE'!T2619/10,'DATA ACCURATE'!T2619),"")</f>
        <v/>
      </c>
      <c r="N2616" s="38" t="str">
        <f>IF(M2616="","",IF(M2616&lt;=DATABASE!$I$9,"LOKAL",IF(M2616&lt;DATABASE!$J$9,"LUAR KOTA 1",IF($M2616&gt;=DATABASE!$J$9,"LUAR KOTA 2",""))))</f>
        <v/>
      </c>
      <c r="O2616" s="38" t="str">
        <f>IF('DATA ACCURATE'!L2619&lt;&gt;"",'DATA ACCURATE'!L2619,"")</f>
        <v/>
      </c>
      <c r="P2616" s="38"/>
      <c r="Q2616" s="38">
        <f t="shared" si="280"/>
        <v>0</v>
      </c>
      <c r="R2616" s="38">
        <f t="shared" si="280"/>
        <v>0</v>
      </c>
      <c r="S2616" s="38">
        <f t="shared" si="280"/>
        <v>0</v>
      </c>
      <c r="T2616" s="38">
        <f t="shared" si="280"/>
        <v>0</v>
      </c>
      <c r="U2616" s="38">
        <f t="shared" si="281"/>
        <v>0</v>
      </c>
      <c r="V2616" s="38">
        <f t="shared" si="281"/>
        <v>0</v>
      </c>
      <c r="W2616" s="38">
        <f t="shared" si="281"/>
        <v>0</v>
      </c>
      <c r="X2616" s="38">
        <f t="shared" si="282"/>
        <v>0</v>
      </c>
      <c r="Y2616" s="38">
        <f t="shared" si="282"/>
        <v>0</v>
      </c>
      <c r="Z2616" s="38">
        <f t="shared" si="282"/>
        <v>0</v>
      </c>
      <c r="AA2616" s="38">
        <f t="shared" si="282"/>
        <v>0</v>
      </c>
      <c r="AB2616" s="38">
        <f t="shared" si="283"/>
        <v>0</v>
      </c>
      <c r="AC2616" s="38">
        <f t="shared" si="284"/>
        <v>0</v>
      </c>
      <c r="AD2616" s="38" t="str">
        <f t="shared" si="285"/>
        <v>000000000000</v>
      </c>
      <c r="AE2616" s="38"/>
      <c r="AF2616" s="38"/>
      <c r="AG2616" s="38"/>
      <c r="AH2616" s="38"/>
      <c r="AI2616" s="38"/>
      <c r="AJ2616" s="38"/>
      <c r="AK2616" s="38"/>
      <c r="AL2616" s="38"/>
      <c r="AM2616" s="38"/>
      <c r="AN2616" s="38"/>
      <c r="AO2616" s="38"/>
      <c r="AP2616" s="38"/>
      <c r="AQ2616" s="38"/>
      <c r="AR2616" s="38"/>
    </row>
    <row r="2617" spans="1:44">
      <c r="A2617" s="36" t="str">
        <f>IF('DATA ACCURATE'!A2620&lt;&gt;"",'DATA ACCURATE'!A2620,"")</f>
        <v/>
      </c>
      <c r="B2617" s="36" t="str">
        <f>IF('DATA ACCURATE'!D2620&lt;&gt;"",'DATA ACCURATE'!D2620,"")</f>
        <v/>
      </c>
      <c r="C2617" s="38" t="str">
        <f>IF($AD2617="000000000000","",INDEX(DATABASE!$W$12:$W$71,MATCH($AD2617,DATABASE!$V$12:$V$71,0)))</f>
        <v/>
      </c>
      <c r="D2617" s="38" t="str">
        <f>IF(C2617="","",IF(E2617="",INDEX(DATABASE!$AF$13:$AF$62,MATCH($C2617,DATABASE!$AC$13:$AC$62,0)),IF(E2617="2x D11",INDEX(DATABASE!$AF$13:$AF$62,MATCH($C2617,DATABASE!$AC$13:$AC$62,0))+2*DATABASE!$AF$62,IF(E2617="3x D11",INDEX(DATABASE!$AF$13:$AF$62,MATCH($C2617,DATABASE!$AC$13:$AC$62,0))+3*DATABASE!$AF$62,""))))</f>
        <v/>
      </c>
      <c r="E2617" s="38" t="str">
        <f>IF(AND($K2617="Y",$G2617&lt;&gt;"UNYIL",$F2617&lt;DATABASE!$O$8),"2x D11",IF(AND($K2617="Y",$G2617&lt;&gt;"UNYIL",$F2617&gt;=DATABASE!$O$8),"3x D11",""))</f>
        <v/>
      </c>
      <c r="F2617" s="36" t="str">
        <f>IF('DATA ACCURATE'!N2620&lt;&gt;"",'DATA ACCURATE'!N2620,"")</f>
        <v/>
      </c>
      <c r="G2617" s="38" t="str">
        <f>IF(F2617="","",IF(F2617&lt;=DATABASE!$I$8,"UNYIL",IF(F2617&lt;=DATABASE!$J$8,"KECIL",IF(F2617&lt;DATABASE!$K$8,"TANGGUNG",IF(F2617&gt;=DATABASE!$K$8,"BESAR","")))))</f>
        <v/>
      </c>
      <c r="H2617" s="16" t="str">
        <f>IF('DATA ACCURATE'!J2620&lt;&gt;"",'DATA ACCURATE'!J2620,"")</f>
        <v/>
      </c>
      <c r="I2617" s="35" t="str">
        <f>IF(B2617&lt;&gt;"",IFERROR(VLOOKUP(B2617,'DATA TIMBANGAN'!G:M,7,FALSE),VLOOKUP(B2617,'DATA TIMBANGAN'!G:M,7)),"")</f>
        <v/>
      </c>
      <c r="J2617" s="25" t="str">
        <f>IF(H2617&lt;&gt;"",IFERROR(INDEX(DATABASE!$Z$19:$Z$38,MATCH(DATEVALUE(H2617),DATABASE!$AA$19:$AA$38,0)),INDEX(DATABASE!$Z$12:$Z$18,MATCH(WEEKDAY(H2617,2),DATABASE!$AA$12:$AA$18,0))),"")</f>
        <v/>
      </c>
      <c r="K2617" s="25" t="str">
        <f>IF('DATA ACCURATE'!V2620&lt;&gt;"",'DATA ACCURATE'!V2620,"")</f>
        <v/>
      </c>
      <c r="L2617" s="80" t="str">
        <f>IF($H2617="","",IF(OR($J2617="LIBUR",AND($L2616="LIBUR",$O2616=$O2617)),"LIBUR",IF(AND(OR($L2616="LUAR JAM KERJA 1",$L2616="LUAR JAM KERJA 2"),OR(OR(AND($H2616=$H2617,AND(OR($I2617&gt;DATABASE!$J$3,$I2617&lt;DATABASE!$J$6),((DATEVALUE($H2617)+$I2617)-(DATEVALUE($H2616)+$I2616))&lt;DATABASE!$J$6)),AND($H2616=$H2617,$O2616=$O2617,OR($I2617&gt;DATABASE!$J$6,$I2617&lt;DATABASE!$J$3))),AND(($H2617-$H2616)=1,OR($I2617&lt;DATABASE!$I$6,((DATEVALUE($H2617)+$I2617)-(DATEVALUE($H2616)+$I2616))&lt;DATABASE!$J$6))),$A2617=$A2616),"LUAR JAM KERJA 2",IF(AND(OR(WEEKDAY($H2617,2)=1,WEEKDAY($H2617,2)=2,WEEKDAY($H2617,2)=3,WEEKDAY($H2617,2)=4,WEEKDAY($H2617,2)=5),$I2617&lt;=DATABASE!$J$3,$I2617&gt;=DATABASE!$I$3),"JAM KERJA",IF(AND(WEEKDAY($H2617,2)=6,$I2617&lt;=DATABASE!$J$4,$I2617&gt;=DATABASE!$I$4),"JAM KERJA","LUAR JAM KERJA 1")))))</f>
        <v/>
      </c>
      <c r="M2617" s="36" t="str">
        <f>IF('DATA ACCURATE'!T2620&lt;&gt;"",IF('DATA ACCURATE'!T2620&gt;100,'DATA ACCURATE'!T2620/10,'DATA ACCURATE'!T2620),"")</f>
        <v/>
      </c>
      <c r="N2617" s="38" t="str">
        <f>IF(M2617="","",IF(M2617&lt;=DATABASE!$I$9,"LOKAL",IF(M2617&lt;DATABASE!$J$9,"LUAR KOTA 1",IF($M2617&gt;=DATABASE!$J$9,"LUAR KOTA 2",""))))</f>
        <v/>
      </c>
      <c r="O2617" s="38" t="str">
        <f>IF('DATA ACCURATE'!L2620&lt;&gt;"",'DATA ACCURATE'!L2620,"")</f>
        <v/>
      </c>
      <c r="P2617" s="38"/>
      <c r="Q2617" s="38">
        <f t="shared" si="280"/>
        <v>0</v>
      </c>
      <c r="R2617" s="38">
        <f t="shared" si="280"/>
        <v>0</v>
      </c>
      <c r="S2617" s="38">
        <f t="shared" si="280"/>
        <v>0</v>
      </c>
      <c r="T2617" s="38">
        <f t="shared" si="280"/>
        <v>0</v>
      </c>
      <c r="U2617" s="38">
        <f t="shared" si="281"/>
        <v>0</v>
      </c>
      <c r="V2617" s="38">
        <f t="shared" si="281"/>
        <v>0</v>
      </c>
      <c r="W2617" s="38">
        <f t="shared" si="281"/>
        <v>0</v>
      </c>
      <c r="X2617" s="38">
        <f t="shared" si="282"/>
        <v>0</v>
      </c>
      <c r="Y2617" s="38">
        <f t="shared" si="282"/>
        <v>0</v>
      </c>
      <c r="Z2617" s="38">
        <f t="shared" si="282"/>
        <v>0</v>
      </c>
      <c r="AA2617" s="38">
        <f t="shared" si="282"/>
        <v>0</v>
      </c>
      <c r="AB2617" s="38">
        <f t="shared" si="283"/>
        <v>0</v>
      </c>
      <c r="AC2617" s="38">
        <f t="shared" si="284"/>
        <v>0</v>
      </c>
      <c r="AD2617" s="38" t="str">
        <f t="shared" si="285"/>
        <v>000000000000</v>
      </c>
      <c r="AE2617" s="38"/>
      <c r="AF2617" s="38"/>
      <c r="AG2617" s="38"/>
      <c r="AH2617" s="38"/>
      <c r="AI2617" s="38"/>
      <c r="AJ2617" s="38"/>
      <c r="AK2617" s="38"/>
      <c r="AL2617" s="38"/>
      <c r="AM2617" s="38"/>
      <c r="AN2617" s="38"/>
      <c r="AO2617" s="38"/>
      <c r="AP2617" s="38"/>
      <c r="AQ2617" s="38"/>
      <c r="AR2617" s="38"/>
    </row>
    <row r="2618" spans="1:44">
      <c r="A2618" s="36" t="str">
        <f>IF('DATA ACCURATE'!A2621&lt;&gt;"",'DATA ACCURATE'!A2621,"")</f>
        <v/>
      </c>
      <c r="B2618" s="36" t="str">
        <f>IF('DATA ACCURATE'!D2621&lt;&gt;"",'DATA ACCURATE'!D2621,"")</f>
        <v/>
      </c>
      <c r="C2618" s="38" t="str">
        <f>IF($AD2618="000000000000","",INDEX(DATABASE!$W$12:$W$71,MATCH($AD2618,DATABASE!$V$12:$V$71,0)))</f>
        <v/>
      </c>
      <c r="D2618" s="38" t="str">
        <f>IF(C2618="","",IF(E2618="",INDEX(DATABASE!$AF$13:$AF$62,MATCH($C2618,DATABASE!$AC$13:$AC$62,0)),IF(E2618="2x D11",INDEX(DATABASE!$AF$13:$AF$62,MATCH($C2618,DATABASE!$AC$13:$AC$62,0))+2*DATABASE!$AF$62,IF(E2618="3x D11",INDEX(DATABASE!$AF$13:$AF$62,MATCH($C2618,DATABASE!$AC$13:$AC$62,0))+3*DATABASE!$AF$62,""))))</f>
        <v/>
      </c>
      <c r="E2618" s="38" t="str">
        <f>IF(AND($K2618="Y",$G2618&lt;&gt;"UNYIL",$F2618&lt;DATABASE!$O$8),"2x D11",IF(AND($K2618="Y",$G2618&lt;&gt;"UNYIL",$F2618&gt;=DATABASE!$O$8),"3x D11",""))</f>
        <v/>
      </c>
      <c r="F2618" s="36" t="str">
        <f>IF('DATA ACCURATE'!N2621&lt;&gt;"",'DATA ACCURATE'!N2621,"")</f>
        <v/>
      </c>
      <c r="G2618" s="38" t="str">
        <f>IF(F2618="","",IF(F2618&lt;=DATABASE!$I$8,"UNYIL",IF(F2618&lt;=DATABASE!$J$8,"KECIL",IF(F2618&lt;DATABASE!$K$8,"TANGGUNG",IF(F2618&gt;=DATABASE!$K$8,"BESAR","")))))</f>
        <v/>
      </c>
      <c r="H2618" s="16" t="str">
        <f>IF('DATA ACCURATE'!J2621&lt;&gt;"",'DATA ACCURATE'!J2621,"")</f>
        <v/>
      </c>
      <c r="I2618" s="35" t="str">
        <f>IF(B2618&lt;&gt;"",IFERROR(VLOOKUP(B2618,'DATA TIMBANGAN'!G:M,7,FALSE),VLOOKUP(B2618,'DATA TIMBANGAN'!G:M,7)),"")</f>
        <v/>
      </c>
      <c r="J2618" s="25" t="str">
        <f>IF(H2618&lt;&gt;"",IFERROR(INDEX(DATABASE!$Z$19:$Z$38,MATCH(DATEVALUE(H2618),DATABASE!$AA$19:$AA$38,0)),INDEX(DATABASE!$Z$12:$Z$18,MATCH(WEEKDAY(H2618,2),DATABASE!$AA$12:$AA$18,0))),"")</f>
        <v/>
      </c>
      <c r="K2618" s="25" t="str">
        <f>IF('DATA ACCURATE'!V2621&lt;&gt;"",'DATA ACCURATE'!V2621,"")</f>
        <v/>
      </c>
      <c r="L2618" s="80" t="str">
        <f>IF($H2618="","",IF(OR($J2618="LIBUR",AND($L2617="LIBUR",$O2617=$O2618)),"LIBUR",IF(AND(OR($L2617="LUAR JAM KERJA 1",$L2617="LUAR JAM KERJA 2"),OR(OR(AND($H2617=$H2618,AND(OR($I2618&gt;DATABASE!$J$3,$I2618&lt;DATABASE!$J$6),((DATEVALUE($H2618)+$I2618)-(DATEVALUE($H2617)+$I2617))&lt;DATABASE!$J$6)),AND($H2617=$H2618,$O2617=$O2618,OR($I2618&gt;DATABASE!$J$6,$I2618&lt;DATABASE!$J$3))),AND(($H2618-$H2617)=1,OR($I2618&lt;DATABASE!$I$6,((DATEVALUE($H2618)+$I2618)-(DATEVALUE($H2617)+$I2617))&lt;DATABASE!$J$6))),$A2618=$A2617),"LUAR JAM KERJA 2",IF(AND(OR(WEEKDAY($H2618,2)=1,WEEKDAY($H2618,2)=2,WEEKDAY($H2618,2)=3,WEEKDAY($H2618,2)=4,WEEKDAY($H2618,2)=5),$I2618&lt;=DATABASE!$J$3,$I2618&gt;=DATABASE!$I$3),"JAM KERJA",IF(AND(WEEKDAY($H2618,2)=6,$I2618&lt;=DATABASE!$J$4,$I2618&gt;=DATABASE!$I$4),"JAM KERJA","LUAR JAM KERJA 1")))))</f>
        <v/>
      </c>
      <c r="M2618" s="36" t="str">
        <f>IF('DATA ACCURATE'!T2621&lt;&gt;"",IF('DATA ACCURATE'!T2621&gt;100,'DATA ACCURATE'!T2621/10,'DATA ACCURATE'!T2621),"")</f>
        <v/>
      </c>
      <c r="N2618" s="38" t="str">
        <f>IF(M2618="","",IF(M2618&lt;=DATABASE!$I$9,"LOKAL",IF(M2618&lt;DATABASE!$J$9,"LUAR KOTA 1",IF($M2618&gt;=DATABASE!$J$9,"LUAR KOTA 2",""))))</f>
        <v/>
      </c>
      <c r="O2618" s="38" t="str">
        <f>IF('DATA ACCURATE'!L2621&lt;&gt;"",'DATA ACCURATE'!L2621,"")</f>
        <v/>
      </c>
      <c r="P2618" s="38"/>
      <c r="Q2618" s="38">
        <f t="shared" si="280"/>
        <v>0</v>
      </c>
      <c r="R2618" s="38">
        <f t="shared" si="280"/>
        <v>0</v>
      </c>
      <c r="S2618" s="38">
        <f t="shared" si="280"/>
        <v>0</v>
      </c>
      <c r="T2618" s="38">
        <f t="shared" si="280"/>
        <v>0</v>
      </c>
      <c r="U2618" s="38">
        <f t="shared" si="281"/>
        <v>0</v>
      </c>
      <c r="V2618" s="38">
        <f t="shared" si="281"/>
        <v>0</v>
      </c>
      <c r="W2618" s="38">
        <f t="shared" si="281"/>
        <v>0</v>
      </c>
      <c r="X2618" s="38">
        <f t="shared" si="282"/>
        <v>0</v>
      </c>
      <c r="Y2618" s="38">
        <f t="shared" si="282"/>
        <v>0</v>
      </c>
      <c r="Z2618" s="38">
        <f t="shared" si="282"/>
        <v>0</v>
      </c>
      <c r="AA2618" s="38">
        <f t="shared" si="282"/>
        <v>0</v>
      </c>
      <c r="AB2618" s="38">
        <f t="shared" si="283"/>
        <v>0</v>
      </c>
      <c r="AC2618" s="38">
        <f t="shared" si="284"/>
        <v>0</v>
      </c>
      <c r="AD2618" s="38" t="str">
        <f t="shared" si="285"/>
        <v>000000000000</v>
      </c>
      <c r="AE2618" s="38"/>
      <c r="AF2618" s="38"/>
      <c r="AG2618" s="38"/>
      <c r="AH2618" s="38"/>
      <c r="AI2618" s="38"/>
      <c r="AJ2618" s="38"/>
      <c r="AK2618" s="38"/>
      <c r="AL2618" s="38"/>
      <c r="AM2618" s="38"/>
      <c r="AN2618" s="38"/>
      <c r="AO2618" s="38"/>
      <c r="AP2618" s="38"/>
      <c r="AQ2618" s="38"/>
      <c r="AR2618" s="38"/>
    </row>
    <row r="2619" spans="1:44">
      <c r="A2619" s="36" t="str">
        <f>IF('DATA ACCURATE'!A2622&lt;&gt;"",'DATA ACCURATE'!A2622,"")</f>
        <v/>
      </c>
      <c r="B2619" s="36" t="str">
        <f>IF('DATA ACCURATE'!D2622&lt;&gt;"",'DATA ACCURATE'!D2622,"")</f>
        <v/>
      </c>
      <c r="C2619" s="38" t="str">
        <f>IF($AD2619="000000000000","",INDEX(DATABASE!$W$12:$W$71,MATCH($AD2619,DATABASE!$V$12:$V$71,0)))</f>
        <v/>
      </c>
      <c r="D2619" s="38" t="str">
        <f>IF(C2619="","",IF(E2619="",INDEX(DATABASE!$AF$13:$AF$62,MATCH($C2619,DATABASE!$AC$13:$AC$62,0)),IF(E2619="2x D11",INDEX(DATABASE!$AF$13:$AF$62,MATCH($C2619,DATABASE!$AC$13:$AC$62,0))+2*DATABASE!$AF$62,IF(E2619="3x D11",INDEX(DATABASE!$AF$13:$AF$62,MATCH($C2619,DATABASE!$AC$13:$AC$62,0))+3*DATABASE!$AF$62,""))))</f>
        <v/>
      </c>
      <c r="E2619" s="38" t="str">
        <f>IF(AND($K2619="Y",$G2619&lt;&gt;"UNYIL",$F2619&lt;DATABASE!$O$8),"2x D11",IF(AND($K2619="Y",$G2619&lt;&gt;"UNYIL",$F2619&gt;=DATABASE!$O$8),"3x D11",""))</f>
        <v/>
      </c>
      <c r="F2619" s="36" t="str">
        <f>IF('DATA ACCURATE'!N2622&lt;&gt;"",'DATA ACCURATE'!N2622,"")</f>
        <v/>
      </c>
      <c r="G2619" s="38" t="str">
        <f>IF(F2619="","",IF(F2619&lt;=DATABASE!$I$8,"UNYIL",IF(F2619&lt;=DATABASE!$J$8,"KECIL",IF(F2619&lt;DATABASE!$K$8,"TANGGUNG",IF(F2619&gt;=DATABASE!$K$8,"BESAR","")))))</f>
        <v/>
      </c>
      <c r="H2619" s="16" t="str">
        <f>IF('DATA ACCURATE'!J2622&lt;&gt;"",'DATA ACCURATE'!J2622,"")</f>
        <v/>
      </c>
      <c r="I2619" s="35" t="str">
        <f>IF(B2619&lt;&gt;"",IFERROR(VLOOKUP(B2619,'DATA TIMBANGAN'!G:M,7,FALSE),VLOOKUP(B2619,'DATA TIMBANGAN'!G:M,7)),"")</f>
        <v/>
      </c>
      <c r="J2619" s="25" t="str">
        <f>IF(H2619&lt;&gt;"",IFERROR(INDEX(DATABASE!$Z$19:$Z$38,MATCH(DATEVALUE(H2619),DATABASE!$AA$19:$AA$38,0)),INDEX(DATABASE!$Z$12:$Z$18,MATCH(WEEKDAY(H2619,2),DATABASE!$AA$12:$AA$18,0))),"")</f>
        <v/>
      </c>
      <c r="K2619" s="25" t="str">
        <f>IF('DATA ACCURATE'!V2622&lt;&gt;"",'DATA ACCURATE'!V2622,"")</f>
        <v/>
      </c>
      <c r="L2619" s="80" t="str">
        <f>IF($H2619="","",IF(OR($J2619="LIBUR",AND($L2618="LIBUR",$O2618=$O2619)),"LIBUR",IF(AND(OR($L2618="LUAR JAM KERJA 1",$L2618="LUAR JAM KERJA 2"),OR(OR(AND($H2618=$H2619,AND(OR($I2619&gt;DATABASE!$J$3,$I2619&lt;DATABASE!$J$6),((DATEVALUE($H2619)+$I2619)-(DATEVALUE($H2618)+$I2618))&lt;DATABASE!$J$6)),AND($H2618=$H2619,$O2618=$O2619,OR($I2619&gt;DATABASE!$J$6,$I2619&lt;DATABASE!$J$3))),AND(($H2619-$H2618)=1,OR($I2619&lt;DATABASE!$I$6,((DATEVALUE($H2619)+$I2619)-(DATEVALUE($H2618)+$I2618))&lt;DATABASE!$J$6))),$A2619=$A2618),"LUAR JAM KERJA 2",IF(AND(OR(WEEKDAY($H2619,2)=1,WEEKDAY($H2619,2)=2,WEEKDAY($H2619,2)=3,WEEKDAY($H2619,2)=4,WEEKDAY($H2619,2)=5),$I2619&lt;=DATABASE!$J$3,$I2619&gt;=DATABASE!$I$3),"JAM KERJA",IF(AND(WEEKDAY($H2619,2)=6,$I2619&lt;=DATABASE!$J$4,$I2619&gt;=DATABASE!$I$4),"JAM KERJA","LUAR JAM KERJA 1")))))</f>
        <v/>
      </c>
      <c r="M2619" s="36" t="str">
        <f>IF('DATA ACCURATE'!T2622&lt;&gt;"",IF('DATA ACCURATE'!T2622&gt;100,'DATA ACCURATE'!T2622/10,'DATA ACCURATE'!T2622),"")</f>
        <v/>
      </c>
      <c r="N2619" s="38" t="str">
        <f>IF(M2619="","",IF(M2619&lt;=DATABASE!$I$9,"LOKAL",IF(M2619&lt;DATABASE!$J$9,"LUAR KOTA 1",IF($M2619&gt;=DATABASE!$J$9,"LUAR KOTA 2",""))))</f>
        <v/>
      </c>
      <c r="O2619" s="38" t="str">
        <f>IF('DATA ACCURATE'!L2622&lt;&gt;"",'DATA ACCURATE'!L2622,"")</f>
        <v/>
      </c>
      <c r="P2619" s="38"/>
      <c r="Q2619" s="38">
        <f t="shared" si="280"/>
        <v>0</v>
      </c>
      <c r="R2619" s="38">
        <f t="shared" si="280"/>
        <v>0</v>
      </c>
      <c r="S2619" s="38">
        <f t="shared" si="280"/>
        <v>0</v>
      </c>
      <c r="T2619" s="38">
        <f t="shared" si="280"/>
        <v>0</v>
      </c>
      <c r="U2619" s="38">
        <f t="shared" si="281"/>
        <v>0</v>
      </c>
      <c r="V2619" s="38">
        <f t="shared" si="281"/>
        <v>0</v>
      </c>
      <c r="W2619" s="38">
        <f t="shared" si="281"/>
        <v>0</v>
      </c>
      <c r="X2619" s="38">
        <f t="shared" si="282"/>
        <v>0</v>
      </c>
      <c r="Y2619" s="38">
        <f t="shared" si="282"/>
        <v>0</v>
      </c>
      <c r="Z2619" s="38">
        <f t="shared" si="282"/>
        <v>0</v>
      </c>
      <c r="AA2619" s="38">
        <f t="shared" si="282"/>
        <v>0</v>
      </c>
      <c r="AB2619" s="38">
        <f t="shared" si="283"/>
        <v>0</v>
      </c>
      <c r="AC2619" s="38">
        <f t="shared" si="284"/>
        <v>0</v>
      </c>
      <c r="AD2619" s="38" t="str">
        <f t="shared" si="285"/>
        <v>000000000000</v>
      </c>
      <c r="AE2619" s="38"/>
      <c r="AF2619" s="38"/>
      <c r="AG2619" s="38"/>
      <c r="AH2619" s="38"/>
      <c r="AI2619" s="38"/>
      <c r="AJ2619" s="38"/>
      <c r="AK2619" s="38"/>
      <c r="AL2619" s="38"/>
      <c r="AM2619" s="38"/>
      <c r="AN2619" s="38"/>
      <c r="AO2619" s="38"/>
      <c r="AP2619" s="38"/>
      <c r="AQ2619" s="38"/>
      <c r="AR2619" s="38"/>
    </row>
    <row r="2620" spans="1:44">
      <c r="A2620" s="36" t="str">
        <f>IF('DATA ACCURATE'!A2623&lt;&gt;"",'DATA ACCURATE'!A2623,"")</f>
        <v/>
      </c>
      <c r="B2620" s="36" t="str">
        <f>IF('DATA ACCURATE'!D2623&lt;&gt;"",'DATA ACCURATE'!D2623,"")</f>
        <v/>
      </c>
      <c r="C2620" s="38" t="str">
        <f>IF($AD2620="000000000000","",INDEX(DATABASE!$W$12:$W$71,MATCH($AD2620,DATABASE!$V$12:$V$71,0)))</f>
        <v/>
      </c>
      <c r="D2620" s="38" t="str">
        <f>IF(C2620="","",IF(E2620="",INDEX(DATABASE!$AF$13:$AF$62,MATCH($C2620,DATABASE!$AC$13:$AC$62,0)),IF(E2620="2x D11",INDEX(DATABASE!$AF$13:$AF$62,MATCH($C2620,DATABASE!$AC$13:$AC$62,0))+2*DATABASE!$AF$62,IF(E2620="3x D11",INDEX(DATABASE!$AF$13:$AF$62,MATCH($C2620,DATABASE!$AC$13:$AC$62,0))+3*DATABASE!$AF$62,""))))</f>
        <v/>
      </c>
      <c r="E2620" s="38" t="str">
        <f>IF(AND($K2620="Y",$G2620&lt;&gt;"UNYIL",$F2620&lt;DATABASE!$O$8),"2x D11",IF(AND($K2620="Y",$G2620&lt;&gt;"UNYIL",$F2620&gt;=DATABASE!$O$8),"3x D11",""))</f>
        <v/>
      </c>
      <c r="F2620" s="36" t="str">
        <f>IF('DATA ACCURATE'!N2623&lt;&gt;"",'DATA ACCURATE'!N2623,"")</f>
        <v/>
      </c>
      <c r="G2620" s="38" t="str">
        <f>IF(F2620="","",IF(F2620&lt;=DATABASE!$I$8,"UNYIL",IF(F2620&lt;=DATABASE!$J$8,"KECIL",IF(F2620&lt;DATABASE!$K$8,"TANGGUNG",IF(F2620&gt;=DATABASE!$K$8,"BESAR","")))))</f>
        <v/>
      </c>
      <c r="H2620" s="16" t="str">
        <f>IF('DATA ACCURATE'!J2623&lt;&gt;"",'DATA ACCURATE'!J2623,"")</f>
        <v/>
      </c>
      <c r="I2620" s="35" t="str">
        <f>IF(B2620&lt;&gt;"",IFERROR(VLOOKUP(B2620,'DATA TIMBANGAN'!G:M,7,FALSE),VLOOKUP(B2620,'DATA TIMBANGAN'!G:M,7)),"")</f>
        <v/>
      </c>
      <c r="J2620" s="25" t="str">
        <f>IF(H2620&lt;&gt;"",IFERROR(INDEX(DATABASE!$Z$19:$Z$38,MATCH(DATEVALUE(H2620),DATABASE!$AA$19:$AA$38,0)),INDEX(DATABASE!$Z$12:$Z$18,MATCH(WEEKDAY(H2620,2),DATABASE!$AA$12:$AA$18,0))),"")</f>
        <v/>
      </c>
      <c r="K2620" s="25" t="str">
        <f>IF('DATA ACCURATE'!V2623&lt;&gt;"",'DATA ACCURATE'!V2623,"")</f>
        <v/>
      </c>
      <c r="L2620" s="80" t="str">
        <f>IF($H2620="","",IF(OR($J2620="LIBUR",AND($L2619="LIBUR",$O2619=$O2620)),"LIBUR",IF(AND(OR($L2619="LUAR JAM KERJA 1",$L2619="LUAR JAM KERJA 2"),OR(OR(AND($H2619=$H2620,AND(OR($I2620&gt;DATABASE!$J$3,$I2620&lt;DATABASE!$J$6),((DATEVALUE($H2620)+$I2620)-(DATEVALUE($H2619)+$I2619))&lt;DATABASE!$J$6)),AND($H2619=$H2620,$O2619=$O2620,OR($I2620&gt;DATABASE!$J$6,$I2620&lt;DATABASE!$J$3))),AND(($H2620-$H2619)=1,OR($I2620&lt;DATABASE!$I$6,((DATEVALUE($H2620)+$I2620)-(DATEVALUE($H2619)+$I2619))&lt;DATABASE!$J$6))),$A2620=$A2619),"LUAR JAM KERJA 2",IF(AND(OR(WEEKDAY($H2620,2)=1,WEEKDAY($H2620,2)=2,WEEKDAY($H2620,2)=3,WEEKDAY($H2620,2)=4,WEEKDAY($H2620,2)=5),$I2620&lt;=DATABASE!$J$3,$I2620&gt;=DATABASE!$I$3),"JAM KERJA",IF(AND(WEEKDAY($H2620,2)=6,$I2620&lt;=DATABASE!$J$4,$I2620&gt;=DATABASE!$I$4),"JAM KERJA","LUAR JAM KERJA 1")))))</f>
        <v/>
      </c>
      <c r="M2620" s="36" t="str">
        <f>IF('DATA ACCURATE'!T2623&lt;&gt;"",IF('DATA ACCURATE'!T2623&gt;100,'DATA ACCURATE'!T2623/10,'DATA ACCURATE'!T2623),"")</f>
        <v/>
      </c>
      <c r="N2620" s="38" t="str">
        <f>IF(M2620="","",IF(M2620&lt;=DATABASE!$I$9,"LOKAL",IF(M2620&lt;DATABASE!$J$9,"LUAR KOTA 1",IF($M2620&gt;=DATABASE!$J$9,"LUAR KOTA 2",""))))</f>
        <v/>
      </c>
      <c r="O2620" s="38" t="str">
        <f>IF('DATA ACCURATE'!L2623&lt;&gt;"",'DATA ACCURATE'!L2623,"")</f>
        <v/>
      </c>
      <c r="P2620" s="38"/>
      <c r="Q2620" s="38">
        <f t="shared" si="280"/>
        <v>0</v>
      </c>
      <c r="R2620" s="38">
        <f t="shared" si="280"/>
        <v>0</v>
      </c>
      <c r="S2620" s="38">
        <f t="shared" si="280"/>
        <v>0</v>
      </c>
      <c r="T2620" s="38">
        <f t="shared" si="280"/>
        <v>0</v>
      </c>
      <c r="U2620" s="38">
        <f t="shared" si="281"/>
        <v>0</v>
      </c>
      <c r="V2620" s="38">
        <f t="shared" si="281"/>
        <v>0</v>
      </c>
      <c r="W2620" s="38">
        <f t="shared" si="281"/>
        <v>0</v>
      </c>
      <c r="X2620" s="38">
        <f t="shared" si="282"/>
        <v>0</v>
      </c>
      <c r="Y2620" s="38">
        <f t="shared" si="282"/>
        <v>0</v>
      </c>
      <c r="Z2620" s="38">
        <f t="shared" si="282"/>
        <v>0</v>
      </c>
      <c r="AA2620" s="38">
        <f t="shared" si="282"/>
        <v>0</v>
      </c>
      <c r="AB2620" s="38">
        <f t="shared" si="283"/>
        <v>0</v>
      </c>
      <c r="AC2620" s="38">
        <f t="shared" si="284"/>
        <v>0</v>
      </c>
      <c r="AD2620" s="38" t="str">
        <f t="shared" si="285"/>
        <v>000000000000</v>
      </c>
      <c r="AE2620" s="38"/>
      <c r="AF2620" s="38"/>
      <c r="AG2620" s="38"/>
      <c r="AH2620" s="38"/>
      <c r="AI2620" s="38"/>
      <c r="AJ2620" s="38"/>
      <c r="AK2620" s="38"/>
      <c r="AL2620" s="38"/>
      <c r="AM2620" s="38"/>
      <c r="AN2620" s="38"/>
      <c r="AO2620" s="38"/>
      <c r="AP2620" s="38"/>
      <c r="AQ2620" s="38"/>
      <c r="AR2620" s="38"/>
    </row>
    <row r="2621" spans="1:44">
      <c r="A2621" s="36" t="str">
        <f>IF('DATA ACCURATE'!A2624&lt;&gt;"",'DATA ACCURATE'!A2624,"")</f>
        <v/>
      </c>
      <c r="B2621" s="36" t="str">
        <f>IF('DATA ACCURATE'!D2624&lt;&gt;"",'DATA ACCURATE'!D2624,"")</f>
        <v/>
      </c>
      <c r="C2621" s="38" t="str">
        <f>IF($AD2621="000000000000","",INDEX(DATABASE!$W$12:$W$71,MATCH($AD2621,DATABASE!$V$12:$V$71,0)))</f>
        <v/>
      </c>
      <c r="D2621" s="38" t="str">
        <f>IF(C2621="","",IF(E2621="",INDEX(DATABASE!$AF$13:$AF$62,MATCH($C2621,DATABASE!$AC$13:$AC$62,0)),IF(E2621="2x D11",INDEX(DATABASE!$AF$13:$AF$62,MATCH($C2621,DATABASE!$AC$13:$AC$62,0))+2*DATABASE!$AF$62,IF(E2621="3x D11",INDEX(DATABASE!$AF$13:$AF$62,MATCH($C2621,DATABASE!$AC$13:$AC$62,0))+3*DATABASE!$AF$62,""))))</f>
        <v/>
      </c>
      <c r="E2621" s="38" t="str">
        <f>IF(AND($K2621="Y",$G2621&lt;&gt;"UNYIL",$F2621&lt;DATABASE!$O$8),"2x D11",IF(AND($K2621="Y",$G2621&lt;&gt;"UNYIL",$F2621&gt;=DATABASE!$O$8),"3x D11",""))</f>
        <v/>
      </c>
      <c r="F2621" s="36" t="str">
        <f>IF('DATA ACCURATE'!N2624&lt;&gt;"",'DATA ACCURATE'!N2624,"")</f>
        <v/>
      </c>
      <c r="G2621" s="38" t="str">
        <f>IF(F2621="","",IF(F2621&lt;=DATABASE!$I$8,"UNYIL",IF(F2621&lt;=DATABASE!$J$8,"KECIL",IF(F2621&lt;DATABASE!$K$8,"TANGGUNG",IF(F2621&gt;=DATABASE!$K$8,"BESAR","")))))</f>
        <v/>
      </c>
      <c r="H2621" s="16" t="str">
        <f>IF('DATA ACCURATE'!J2624&lt;&gt;"",'DATA ACCURATE'!J2624,"")</f>
        <v/>
      </c>
      <c r="I2621" s="35" t="str">
        <f>IF(B2621&lt;&gt;"",IFERROR(VLOOKUP(B2621,'DATA TIMBANGAN'!G:M,7,FALSE),VLOOKUP(B2621,'DATA TIMBANGAN'!G:M,7)),"")</f>
        <v/>
      </c>
      <c r="J2621" s="25" t="str">
        <f>IF(H2621&lt;&gt;"",IFERROR(INDEX(DATABASE!$Z$19:$Z$38,MATCH(DATEVALUE(H2621),DATABASE!$AA$19:$AA$38,0)),INDEX(DATABASE!$Z$12:$Z$18,MATCH(WEEKDAY(H2621,2),DATABASE!$AA$12:$AA$18,0))),"")</f>
        <v/>
      </c>
      <c r="K2621" s="25" t="str">
        <f>IF('DATA ACCURATE'!V2624&lt;&gt;"",'DATA ACCURATE'!V2624,"")</f>
        <v/>
      </c>
      <c r="L2621" s="80" t="str">
        <f>IF($H2621="","",IF(OR($J2621="LIBUR",AND($L2620="LIBUR",$O2620=$O2621)),"LIBUR",IF(AND(OR($L2620="LUAR JAM KERJA 1",$L2620="LUAR JAM KERJA 2"),OR(OR(AND($H2620=$H2621,AND(OR($I2621&gt;DATABASE!$J$3,$I2621&lt;DATABASE!$J$6),((DATEVALUE($H2621)+$I2621)-(DATEVALUE($H2620)+$I2620))&lt;DATABASE!$J$6)),AND($H2620=$H2621,$O2620=$O2621,OR($I2621&gt;DATABASE!$J$6,$I2621&lt;DATABASE!$J$3))),AND(($H2621-$H2620)=1,OR($I2621&lt;DATABASE!$I$6,((DATEVALUE($H2621)+$I2621)-(DATEVALUE($H2620)+$I2620))&lt;DATABASE!$J$6))),$A2621=$A2620),"LUAR JAM KERJA 2",IF(AND(OR(WEEKDAY($H2621,2)=1,WEEKDAY($H2621,2)=2,WEEKDAY($H2621,2)=3,WEEKDAY($H2621,2)=4,WEEKDAY($H2621,2)=5),$I2621&lt;=DATABASE!$J$3,$I2621&gt;=DATABASE!$I$3),"JAM KERJA",IF(AND(WEEKDAY($H2621,2)=6,$I2621&lt;=DATABASE!$J$4,$I2621&gt;=DATABASE!$I$4),"JAM KERJA","LUAR JAM KERJA 1")))))</f>
        <v/>
      </c>
      <c r="M2621" s="36" t="str">
        <f>IF('DATA ACCURATE'!T2624&lt;&gt;"",IF('DATA ACCURATE'!T2624&gt;100,'DATA ACCURATE'!T2624/10,'DATA ACCURATE'!T2624),"")</f>
        <v/>
      </c>
      <c r="N2621" s="38" t="str">
        <f>IF(M2621="","",IF(M2621&lt;=DATABASE!$I$9,"LOKAL",IF(M2621&lt;DATABASE!$J$9,"LUAR KOTA 1",IF($M2621&gt;=DATABASE!$J$9,"LUAR KOTA 2",""))))</f>
        <v/>
      </c>
      <c r="O2621" s="38" t="str">
        <f>IF('DATA ACCURATE'!L2624&lt;&gt;"",'DATA ACCURATE'!L2624,"")</f>
        <v/>
      </c>
      <c r="P2621" s="38"/>
      <c r="Q2621" s="38">
        <f t="shared" si="280"/>
        <v>0</v>
      </c>
      <c r="R2621" s="38">
        <f t="shared" si="280"/>
        <v>0</v>
      </c>
      <c r="S2621" s="38">
        <f t="shared" si="280"/>
        <v>0</v>
      </c>
      <c r="T2621" s="38">
        <f t="shared" si="280"/>
        <v>0</v>
      </c>
      <c r="U2621" s="38">
        <f t="shared" si="281"/>
        <v>0</v>
      </c>
      <c r="V2621" s="38">
        <f t="shared" si="281"/>
        <v>0</v>
      </c>
      <c r="W2621" s="38">
        <f t="shared" si="281"/>
        <v>0</v>
      </c>
      <c r="X2621" s="38">
        <f t="shared" si="282"/>
        <v>0</v>
      </c>
      <c r="Y2621" s="38">
        <f t="shared" si="282"/>
        <v>0</v>
      </c>
      <c r="Z2621" s="38">
        <f t="shared" si="282"/>
        <v>0</v>
      </c>
      <c r="AA2621" s="38">
        <f t="shared" si="282"/>
        <v>0</v>
      </c>
      <c r="AB2621" s="38">
        <f t="shared" si="283"/>
        <v>0</v>
      </c>
      <c r="AC2621" s="38">
        <f t="shared" si="284"/>
        <v>0</v>
      </c>
      <c r="AD2621" s="38" t="str">
        <f t="shared" si="285"/>
        <v>000000000000</v>
      </c>
      <c r="AE2621" s="38"/>
      <c r="AF2621" s="38"/>
      <c r="AG2621" s="38"/>
      <c r="AH2621" s="38"/>
      <c r="AI2621" s="38"/>
      <c r="AJ2621" s="38"/>
      <c r="AK2621" s="38"/>
      <c r="AL2621" s="38"/>
      <c r="AM2621" s="38"/>
      <c r="AN2621" s="38"/>
      <c r="AO2621" s="38"/>
      <c r="AP2621" s="38"/>
      <c r="AQ2621" s="38"/>
      <c r="AR2621" s="38"/>
    </row>
    <row r="2622" spans="1:44">
      <c r="A2622" s="36" t="str">
        <f>IF('DATA ACCURATE'!A2625&lt;&gt;"",'DATA ACCURATE'!A2625,"")</f>
        <v/>
      </c>
      <c r="B2622" s="36" t="str">
        <f>IF('DATA ACCURATE'!D2625&lt;&gt;"",'DATA ACCURATE'!D2625,"")</f>
        <v/>
      </c>
      <c r="C2622" s="38" t="str">
        <f>IF($AD2622="000000000000","",INDEX(DATABASE!$W$12:$W$71,MATCH($AD2622,DATABASE!$V$12:$V$71,0)))</f>
        <v/>
      </c>
      <c r="D2622" s="38" t="str">
        <f>IF(C2622="","",IF(E2622="",INDEX(DATABASE!$AF$13:$AF$62,MATCH($C2622,DATABASE!$AC$13:$AC$62,0)),IF(E2622="2x D11",INDEX(DATABASE!$AF$13:$AF$62,MATCH($C2622,DATABASE!$AC$13:$AC$62,0))+2*DATABASE!$AF$62,IF(E2622="3x D11",INDEX(DATABASE!$AF$13:$AF$62,MATCH($C2622,DATABASE!$AC$13:$AC$62,0))+3*DATABASE!$AF$62,""))))</f>
        <v/>
      </c>
      <c r="E2622" s="38" t="str">
        <f>IF(AND($K2622="Y",$G2622&lt;&gt;"UNYIL",$F2622&lt;DATABASE!$O$8),"2x D11",IF(AND($K2622="Y",$G2622&lt;&gt;"UNYIL",$F2622&gt;=DATABASE!$O$8),"3x D11",""))</f>
        <v/>
      </c>
      <c r="F2622" s="36" t="str">
        <f>IF('DATA ACCURATE'!N2625&lt;&gt;"",'DATA ACCURATE'!N2625,"")</f>
        <v/>
      </c>
      <c r="G2622" s="38" t="str">
        <f>IF(F2622="","",IF(F2622&lt;=DATABASE!$I$8,"UNYIL",IF(F2622&lt;=DATABASE!$J$8,"KECIL",IF(F2622&lt;DATABASE!$K$8,"TANGGUNG",IF(F2622&gt;=DATABASE!$K$8,"BESAR","")))))</f>
        <v/>
      </c>
      <c r="H2622" s="16" t="str">
        <f>IF('DATA ACCURATE'!J2625&lt;&gt;"",'DATA ACCURATE'!J2625,"")</f>
        <v/>
      </c>
      <c r="I2622" s="35" t="str">
        <f>IF(B2622&lt;&gt;"",IFERROR(VLOOKUP(B2622,'DATA TIMBANGAN'!G:M,7,FALSE),VLOOKUP(B2622,'DATA TIMBANGAN'!G:M,7)),"")</f>
        <v/>
      </c>
      <c r="J2622" s="25" t="str">
        <f>IF(H2622&lt;&gt;"",IFERROR(INDEX(DATABASE!$Z$19:$Z$38,MATCH(DATEVALUE(H2622),DATABASE!$AA$19:$AA$38,0)),INDEX(DATABASE!$Z$12:$Z$18,MATCH(WEEKDAY(H2622,2),DATABASE!$AA$12:$AA$18,0))),"")</f>
        <v/>
      </c>
      <c r="K2622" s="25" t="str">
        <f>IF('DATA ACCURATE'!V2625&lt;&gt;"",'DATA ACCURATE'!V2625,"")</f>
        <v/>
      </c>
      <c r="L2622" s="80" t="str">
        <f>IF($H2622="","",IF(OR($J2622="LIBUR",AND($L2621="LIBUR",$O2621=$O2622)),"LIBUR",IF(AND(OR($L2621="LUAR JAM KERJA 1",$L2621="LUAR JAM KERJA 2"),OR(OR(AND($H2621=$H2622,AND(OR($I2622&gt;DATABASE!$J$3,$I2622&lt;DATABASE!$J$6),((DATEVALUE($H2622)+$I2622)-(DATEVALUE($H2621)+$I2621))&lt;DATABASE!$J$6)),AND($H2621=$H2622,$O2621=$O2622,OR($I2622&gt;DATABASE!$J$6,$I2622&lt;DATABASE!$J$3))),AND(($H2622-$H2621)=1,OR($I2622&lt;DATABASE!$I$6,((DATEVALUE($H2622)+$I2622)-(DATEVALUE($H2621)+$I2621))&lt;DATABASE!$J$6))),$A2622=$A2621),"LUAR JAM KERJA 2",IF(AND(OR(WEEKDAY($H2622,2)=1,WEEKDAY($H2622,2)=2,WEEKDAY($H2622,2)=3,WEEKDAY($H2622,2)=4,WEEKDAY($H2622,2)=5),$I2622&lt;=DATABASE!$J$3,$I2622&gt;=DATABASE!$I$3),"JAM KERJA",IF(AND(WEEKDAY($H2622,2)=6,$I2622&lt;=DATABASE!$J$4,$I2622&gt;=DATABASE!$I$4),"JAM KERJA","LUAR JAM KERJA 1")))))</f>
        <v/>
      </c>
      <c r="M2622" s="36" t="str">
        <f>IF('DATA ACCURATE'!T2625&lt;&gt;"",IF('DATA ACCURATE'!T2625&gt;100,'DATA ACCURATE'!T2625/10,'DATA ACCURATE'!T2625),"")</f>
        <v/>
      </c>
      <c r="N2622" s="38" t="str">
        <f>IF(M2622="","",IF(M2622&lt;=DATABASE!$I$9,"LOKAL",IF(M2622&lt;DATABASE!$J$9,"LUAR KOTA 1",IF($M2622&gt;=DATABASE!$J$9,"LUAR KOTA 2",""))))</f>
        <v/>
      </c>
      <c r="O2622" s="38" t="str">
        <f>IF('DATA ACCURATE'!L2625&lt;&gt;"",'DATA ACCURATE'!L2625,"")</f>
        <v/>
      </c>
      <c r="P2622" s="38"/>
      <c r="Q2622" s="38">
        <f t="shared" si="280"/>
        <v>0</v>
      </c>
      <c r="R2622" s="38">
        <f t="shared" si="280"/>
        <v>0</v>
      </c>
      <c r="S2622" s="38">
        <f t="shared" si="280"/>
        <v>0</v>
      </c>
      <c r="T2622" s="38">
        <f t="shared" si="280"/>
        <v>0</v>
      </c>
      <c r="U2622" s="38">
        <f t="shared" si="281"/>
        <v>0</v>
      </c>
      <c r="V2622" s="38">
        <f t="shared" si="281"/>
        <v>0</v>
      </c>
      <c r="W2622" s="38">
        <f t="shared" si="281"/>
        <v>0</v>
      </c>
      <c r="X2622" s="38">
        <f t="shared" si="282"/>
        <v>0</v>
      </c>
      <c r="Y2622" s="38">
        <f t="shared" si="282"/>
        <v>0</v>
      </c>
      <c r="Z2622" s="38">
        <f t="shared" si="282"/>
        <v>0</v>
      </c>
      <c r="AA2622" s="38">
        <f t="shared" si="282"/>
        <v>0</v>
      </c>
      <c r="AB2622" s="38">
        <f t="shared" si="283"/>
        <v>0</v>
      </c>
      <c r="AC2622" s="38">
        <f t="shared" si="284"/>
        <v>0</v>
      </c>
      <c r="AD2622" s="38" t="str">
        <f t="shared" si="285"/>
        <v>000000000000</v>
      </c>
      <c r="AE2622" s="38"/>
      <c r="AF2622" s="38"/>
      <c r="AG2622" s="38"/>
      <c r="AH2622" s="38"/>
      <c r="AI2622" s="38"/>
      <c r="AJ2622" s="38"/>
      <c r="AK2622" s="38"/>
      <c r="AL2622" s="38"/>
      <c r="AM2622" s="38"/>
      <c r="AN2622" s="38"/>
      <c r="AO2622" s="38"/>
      <c r="AP2622" s="38"/>
      <c r="AQ2622" s="38"/>
      <c r="AR2622" s="38"/>
    </row>
    <row r="2623" spans="1:44">
      <c r="A2623" s="36" t="str">
        <f>IF('DATA ACCURATE'!A2626&lt;&gt;"",'DATA ACCURATE'!A2626,"")</f>
        <v/>
      </c>
      <c r="B2623" s="36" t="str">
        <f>IF('DATA ACCURATE'!D2626&lt;&gt;"",'DATA ACCURATE'!D2626,"")</f>
        <v/>
      </c>
      <c r="C2623" s="38" t="str">
        <f>IF($AD2623="000000000000","",INDEX(DATABASE!$W$12:$W$71,MATCH($AD2623,DATABASE!$V$12:$V$71,0)))</f>
        <v/>
      </c>
      <c r="D2623" s="38" t="str">
        <f>IF(C2623="","",IF(E2623="",INDEX(DATABASE!$AF$13:$AF$62,MATCH($C2623,DATABASE!$AC$13:$AC$62,0)),IF(E2623="2x D11",INDEX(DATABASE!$AF$13:$AF$62,MATCH($C2623,DATABASE!$AC$13:$AC$62,0))+2*DATABASE!$AF$62,IF(E2623="3x D11",INDEX(DATABASE!$AF$13:$AF$62,MATCH($C2623,DATABASE!$AC$13:$AC$62,0))+3*DATABASE!$AF$62,""))))</f>
        <v/>
      </c>
      <c r="E2623" s="38" t="str">
        <f>IF(AND($K2623="Y",$G2623&lt;&gt;"UNYIL",$F2623&lt;DATABASE!$O$8),"2x D11",IF(AND($K2623="Y",$G2623&lt;&gt;"UNYIL",$F2623&gt;=DATABASE!$O$8),"3x D11",""))</f>
        <v/>
      </c>
      <c r="F2623" s="36" t="str">
        <f>IF('DATA ACCURATE'!N2626&lt;&gt;"",'DATA ACCURATE'!N2626,"")</f>
        <v/>
      </c>
      <c r="G2623" s="38" t="str">
        <f>IF(F2623="","",IF(F2623&lt;=DATABASE!$I$8,"UNYIL",IF(F2623&lt;=DATABASE!$J$8,"KECIL",IF(F2623&lt;DATABASE!$K$8,"TANGGUNG",IF(F2623&gt;=DATABASE!$K$8,"BESAR","")))))</f>
        <v/>
      </c>
      <c r="H2623" s="16" t="str">
        <f>IF('DATA ACCURATE'!J2626&lt;&gt;"",'DATA ACCURATE'!J2626,"")</f>
        <v/>
      </c>
      <c r="I2623" s="35" t="str">
        <f>IF(B2623&lt;&gt;"",IFERROR(VLOOKUP(B2623,'DATA TIMBANGAN'!G:M,7,FALSE),VLOOKUP(B2623,'DATA TIMBANGAN'!G:M,7)),"")</f>
        <v/>
      </c>
      <c r="J2623" s="25" t="str">
        <f>IF(H2623&lt;&gt;"",IFERROR(INDEX(DATABASE!$Z$19:$Z$38,MATCH(DATEVALUE(H2623),DATABASE!$AA$19:$AA$38,0)),INDEX(DATABASE!$Z$12:$Z$18,MATCH(WEEKDAY(H2623,2),DATABASE!$AA$12:$AA$18,0))),"")</f>
        <v/>
      </c>
      <c r="K2623" s="25" t="str">
        <f>IF('DATA ACCURATE'!V2626&lt;&gt;"",'DATA ACCURATE'!V2626,"")</f>
        <v/>
      </c>
      <c r="L2623" s="80" t="str">
        <f>IF($H2623="","",IF(OR($J2623="LIBUR",AND($L2622="LIBUR",$O2622=$O2623)),"LIBUR",IF(AND(OR($L2622="LUAR JAM KERJA 1",$L2622="LUAR JAM KERJA 2"),OR(OR(AND($H2622=$H2623,AND(OR($I2623&gt;DATABASE!$J$3,$I2623&lt;DATABASE!$J$6),((DATEVALUE($H2623)+$I2623)-(DATEVALUE($H2622)+$I2622))&lt;DATABASE!$J$6)),AND($H2622=$H2623,$O2622=$O2623,OR($I2623&gt;DATABASE!$J$6,$I2623&lt;DATABASE!$J$3))),AND(($H2623-$H2622)=1,OR($I2623&lt;DATABASE!$I$6,((DATEVALUE($H2623)+$I2623)-(DATEVALUE($H2622)+$I2622))&lt;DATABASE!$J$6))),$A2623=$A2622),"LUAR JAM KERJA 2",IF(AND(OR(WEEKDAY($H2623,2)=1,WEEKDAY($H2623,2)=2,WEEKDAY($H2623,2)=3,WEEKDAY($H2623,2)=4,WEEKDAY($H2623,2)=5),$I2623&lt;=DATABASE!$J$3,$I2623&gt;=DATABASE!$I$3),"JAM KERJA",IF(AND(WEEKDAY($H2623,2)=6,$I2623&lt;=DATABASE!$J$4,$I2623&gt;=DATABASE!$I$4),"JAM KERJA","LUAR JAM KERJA 1")))))</f>
        <v/>
      </c>
      <c r="M2623" s="36" t="str">
        <f>IF('DATA ACCURATE'!T2626&lt;&gt;"",IF('DATA ACCURATE'!T2626&gt;100,'DATA ACCURATE'!T2626/10,'DATA ACCURATE'!T2626),"")</f>
        <v/>
      </c>
      <c r="N2623" s="38" t="str">
        <f>IF(M2623="","",IF(M2623&lt;=DATABASE!$I$9,"LOKAL",IF(M2623&lt;DATABASE!$J$9,"LUAR KOTA 1",IF($M2623&gt;=DATABASE!$J$9,"LUAR KOTA 2",""))))</f>
        <v/>
      </c>
      <c r="O2623" s="38" t="str">
        <f>IF('DATA ACCURATE'!L2626&lt;&gt;"",'DATA ACCURATE'!L2626,"")</f>
        <v/>
      </c>
      <c r="P2623" s="38"/>
      <c r="Q2623" s="38">
        <f t="shared" si="280"/>
        <v>0</v>
      </c>
      <c r="R2623" s="38">
        <f t="shared" si="280"/>
        <v>0</v>
      </c>
      <c r="S2623" s="38">
        <f t="shared" si="280"/>
        <v>0</v>
      </c>
      <c r="T2623" s="38">
        <f t="shared" si="280"/>
        <v>0</v>
      </c>
      <c r="U2623" s="38">
        <f t="shared" si="281"/>
        <v>0</v>
      </c>
      <c r="V2623" s="38">
        <f t="shared" si="281"/>
        <v>0</v>
      </c>
      <c r="W2623" s="38">
        <f t="shared" si="281"/>
        <v>0</v>
      </c>
      <c r="X2623" s="38">
        <f t="shared" si="282"/>
        <v>0</v>
      </c>
      <c r="Y2623" s="38">
        <f t="shared" si="282"/>
        <v>0</v>
      </c>
      <c r="Z2623" s="38">
        <f t="shared" si="282"/>
        <v>0</v>
      </c>
      <c r="AA2623" s="38">
        <f t="shared" si="282"/>
        <v>0</v>
      </c>
      <c r="AB2623" s="38">
        <f t="shared" si="283"/>
        <v>0</v>
      </c>
      <c r="AC2623" s="38">
        <f t="shared" si="284"/>
        <v>0</v>
      </c>
      <c r="AD2623" s="38" t="str">
        <f t="shared" si="285"/>
        <v>000000000000</v>
      </c>
      <c r="AE2623" s="38"/>
      <c r="AF2623" s="38"/>
      <c r="AG2623" s="38"/>
      <c r="AH2623" s="38"/>
      <c r="AI2623" s="38"/>
      <c r="AJ2623" s="38"/>
      <c r="AK2623" s="38"/>
      <c r="AL2623" s="38"/>
      <c r="AM2623" s="38"/>
      <c r="AN2623" s="38"/>
      <c r="AO2623" s="38"/>
      <c r="AP2623" s="38"/>
      <c r="AQ2623" s="38"/>
      <c r="AR2623" s="38"/>
    </row>
    <row r="2624" spans="1:44">
      <c r="A2624" s="36" t="str">
        <f>IF('DATA ACCURATE'!A2627&lt;&gt;"",'DATA ACCURATE'!A2627,"")</f>
        <v/>
      </c>
      <c r="B2624" s="36" t="str">
        <f>IF('DATA ACCURATE'!D2627&lt;&gt;"",'DATA ACCURATE'!D2627,"")</f>
        <v/>
      </c>
      <c r="C2624" s="38" t="str">
        <f>IF($AD2624="000000000000","",INDEX(DATABASE!$W$12:$W$71,MATCH($AD2624,DATABASE!$V$12:$V$71,0)))</f>
        <v/>
      </c>
      <c r="D2624" s="38" t="str">
        <f>IF(C2624="","",IF(E2624="",INDEX(DATABASE!$AF$13:$AF$62,MATCH($C2624,DATABASE!$AC$13:$AC$62,0)),IF(E2624="2x D11",INDEX(DATABASE!$AF$13:$AF$62,MATCH($C2624,DATABASE!$AC$13:$AC$62,0))+2*DATABASE!$AF$62,IF(E2624="3x D11",INDEX(DATABASE!$AF$13:$AF$62,MATCH($C2624,DATABASE!$AC$13:$AC$62,0))+3*DATABASE!$AF$62,""))))</f>
        <v/>
      </c>
      <c r="E2624" s="38" t="str">
        <f>IF(AND($K2624="Y",$G2624&lt;&gt;"UNYIL",$F2624&lt;DATABASE!$O$8),"2x D11",IF(AND($K2624="Y",$G2624&lt;&gt;"UNYIL",$F2624&gt;=DATABASE!$O$8),"3x D11",""))</f>
        <v/>
      </c>
      <c r="F2624" s="36" t="str">
        <f>IF('DATA ACCURATE'!N2627&lt;&gt;"",'DATA ACCURATE'!N2627,"")</f>
        <v/>
      </c>
      <c r="G2624" s="38" t="str">
        <f>IF(F2624="","",IF(F2624&lt;=DATABASE!$I$8,"UNYIL",IF(F2624&lt;=DATABASE!$J$8,"KECIL",IF(F2624&lt;DATABASE!$K$8,"TANGGUNG",IF(F2624&gt;=DATABASE!$K$8,"BESAR","")))))</f>
        <v/>
      </c>
      <c r="H2624" s="16" t="str">
        <f>IF('DATA ACCURATE'!J2627&lt;&gt;"",'DATA ACCURATE'!J2627,"")</f>
        <v/>
      </c>
      <c r="I2624" s="35" t="str">
        <f>IF(B2624&lt;&gt;"",IFERROR(VLOOKUP(B2624,'DATA TIMBANGAN'!G:M,7,FALSE),VLOOKUP(B2624,'DATA TIMBANGAN'!G:M,7)),"")</f>
        <v/>
      </c>
      <c r="J2624" s="25" t="str">
        <f>IF(H2624&lt;&gt;"",IFERROR(INDEX(DATABASE!$Z$19:$Z$38,MATCH(DATEVALUE(H2624),DATABASE!$AA$19:$AA$38,0)),INDEX(DATABASE!$Z$12:$Z$18,MATCH(WEEKDAY(H2624,2),DATABASE!$AA$12:$AA$18,0))),"")</f>
        <v/>
      </c>
      <c r="K2624" s="25" t="str">
        <f>IF('DATA ACCURATE'!V2627&lt;&gt;"",'DATA ACCURATE'!V2627,"")</f>
        <v/>
      </c>
      <c r="L2624" s="80" t="str">
        <f>IF($H2624="","",IF(OR($J2624="LIBUR",AND($L2623="LIBUR",$O2623=$O2624)),"LIBUR",IF(AND(OR($L2623="LUAR JAM KERJA 1",$L2623="LUAR JAM KERJA 2"),OR(OR(AND($H2623=$H2624,AND(OR($I2624&gt;DATABASE!$J$3,$I2624&lt;DATABASE!$J$6),((DATEVALUE($H2624)+$I2624)-(DATEVALUE($H2623)+$I2623))&lt;DATABASE!$J$6)),AND($H2623=$H2624,$O2623=$O2624,OR($I2624&gt;DATABASE!$J$6,$I2624&lt;DATABASE!$J$3))),AND(($H2624-$H2623)=1,OR($I2624&lt;DATABASE!$I$6,((DATEVALUE($H2624)+$I2624)-(DATEVALUE($H2623)+$I2623))&lt;DATABASE!$J$6))),$A2624=$A2623),"LUAR JAM KERJA 2",IF(AND(OR(WEEKDAY($H2624,2)=1,WEEKDAY($H2624,2)=2,WEEKDAY($H2624,2)=3,WEEKDAY($H2624,2)=4,WEEKDAY($H2624,2)=5),$I2624&lt;=DATABASE!$J$3,$I2624&gt;=DATABASE!$I$3),"JAM KERJA",IF(AND(WEEKDAY($H2624,2)=6,$I2624&lt;=DATABASE!$J$4,$I2624&gt;=DATABASE!$I$4),"JAM KERJA","LUAR JAM KERJA 1")))))</f>
        <v/>
      </c>
      <c r="M2624" s="36" t="str">
        <f>IF('DATA ACCURATE'!T2627&lt;&gt;"",IF('DATA ACCURATE'!T2627&gt;100,'DATA ACCURATE'!T2627/10,'DATA ACCURATE'!T2627),"")</f>
        <v/>
      </c>
      <c r="N2624" s="38" t="str">
        <f>IF(M2624="","",IF(M2624&lt;=DATABASE!$I$9,"LOKAL",IF(M2624&lt;DATABASE!$J$9,"LUAR KOTA 1",IF($M2624&gt;=DATABASE!$J$9,"LUAR KOTA 2",""))))</f>
        <v/>
      </c>
      <c r="O2624" s="38" t="str">
        <f>IF('DATA ACCURATE'!L2627&lt;&gt;"",'DATA ACCURATE'!L2627,"")</f>
        <v/>
      </c>
      <c r="P2624" s="38"/>
      <c r="Q2624" s="38">
        <f t="shared" si="280"/>
        <v>0</v>
      </c>
      <c r="R2624" s="38">
        <f t="shared" si="280"/>
        <v>0</v>
      </c>
      <c r="S2624" s="38">
        <f t="shared" si="280"/>
        <v>0</v>
      </c>
      <c r="T2624" s="38">
        <f t="shared" si="280"/>
        <v>0</v>
      </c>
      <c r="U2624" s="38">
        <f t="shared" si="281"/>
        <v>0</v>
      </c>
      <c r="V2624" s="38">
        <f t="shared" si="281"/>
        <v>0</v>
      </c>
      <c r="W2624" s="38">
        <f t="shared" si="281"/>
        <v>0</v>
      </c>
      <c r="X2624" s="38">
        <f t="shared" si="282"/>
        <v>0</v>
      </c>
      <c r="Y2624" s="38">
        <f t="shared" si="282"/>
        <v>0</v>
      </c>
      <c r="Z2624" s="38">
        <f t="shared" si="282"/>
        <v>0</v>
      </c>
      <c r="AA2624" s="38">
        <f t="shared" si="282"/>
        <v>0</v>
      </c>
      <c r="AB2624" s="38">
        <f t="shared" si="283"/>
        <v>0</v>
      </c>
      <c r="AC2624" s="38">
        <f t="shared" si="284"/>
        <v>0</v>
      </c>
      <c r="AD2624" s="38" t="str">
        <f t="shared" si="285"/>
        <v>000000000000</v>
      </c>
      <c r="AE2624" s="38"/>
      <c r="AF2624" s="38"/>
      <c r="AG2624" s="38"/>
      <c r="AH2624" s="38"/>
      <c r="AI2624" s="38"/>
      <c r="AJ2624" s="38"/>
      <c r="AK2624" s="38"/>
      <c r="AL2624" s="38"/>
      <c r="AM2624" s="38"/>
      <c r="AN2624" s="38"/>
      <c r="AO2624" s="38"/>
      <c r="AP2624" s="38"/>
      <c r="AQ2624" s="38"/>
      <c r="AR2624" s="38"/>
    </row>
    <row r="2625" spans="1:44">
      <c r="A2625" s="36" t="str">
        <f>IF('DATA ACCURATE'!A2628&lt;&gt;"",'DATA ACCURATE'!A2628,"")</f>
        <v/>
      </c>
      <c r="B2625" s="36" t="str">
        <f>IF('DATA ACCURATE'!D2628&lt;&gt;"",'DATA ACCURATE'!D2628,"")</f>
        <v/>
      </c>
      <c r="C2625" s="38" t="str">
        <f>IF($AD2625="000000000000","",INDEX(DATABASE!$W$12:$W$71,MATCH($AD2625,DATABASE!$V$12:$V$71,0)))</f>
        <v/>
      </c>
      <c r="D2625" s="38" t="str">
        <f>IF(C2625="","",IF(E2625="",INDEX(DATABASE!$AF$13:$AF$62,MATCH($C2625,DATABASE!$AC$13:$AC$62,0)),IF(E2625="2x D11",INDEX(DATABASE!$AF$13:$AF$62,MATCH($C2625,DATABASE!$AC$13:$AC$62,0))+2*DATABASE!$AF$62,IF(E2625="3x D11",INDEX(DATABASE!$AF$13:$AF$62,MATCH($C2625,DATABASE!$AC$13:$AC$62,0))+3*DATABASE!$AF$62,""))))</f>
        <v/>
      </c>
      <c r="E2625" s="38" t="str">
        <f>IF(AND($K2625="Y",$G2625&lt;&gt;"UNYIL",$F2625&lt;DATABASE!$O$8),"2x D11",IF(AND($K2625="Y",$G2625&lt;&gt;"UNYIL",$F2625&gt;=DATABASE!$O$8),"3x D11",""))</f>
        <v/>
      </c>
      <c r="F2625" s="36" t="str">
        <f>IF('DATA ACCURATE'!N2628&lt;&gt;"",'DATA ACCURATE'!N2628,"")</f>
        <v/>
      </c>
      <c r="G2625" s="38" t="str">
        <f>IF(F2625="","",IF(F2625&lt;=DATABASE!$I$8,"UNYIL",IF(F2625&lt;=DATABASE!$J$8,"KECIL",IF(F2625&lt;DATABASE!$K$8,"TANGGUNG",IF(F2625&gt;=DATABASE!$K$8,"BESAR","")))))</f>
        <v/>
      </c>
      <c r="H2625" s="16" t="str">
        <f>IF('DATA ACCURATE'!J2628&lt;&gt;"",'DATA ACCURATE'!J2628,"")</f>
        <v/>
      </c>
      <c r="I2625" s="35" t="str">
        <f>IF(B2625&lt;&gt;"",IFERROR(VLOOKUP(B2625,'DATA TIMBANGAN'!G:M,7,FALSE),VLOOKUP(B2625,'DATA TIMBANGAN'!G:M,7)),"")</f>
        <v/>
      </c>
      <c r="J2625" s="25" t="str">
        <f>IF(H2625&lt;&gt;"",IFERROR(INDEX(DATABASE!$Z$19:$Z$38,MATCH(DATEVALUE(H2625),DATABASE!$AA$19:$AA$38,0)),INDEX(DATABASE!$Z$12:$Z$18,MATCH(WEEKDAY(H2625,2),DATABASE!$AA$12:$AA$18,0))),"")</f>
        <v/>
      </c>
      <c r="K2625" s="25" t="str">
        <f>IF('DATA ACCURATE'!V2628&lt;&gt;"",'DATA ACCURATE'!V2628,"")</f>
        <v/>
      </c>
      <c r="L2625" s="80" t="str">
        <f>IF($H2625="","",IF(OR($J2625="LIBUR",AND($L2624="LIBUR",$O2624=$O2625)),"LIBUR",IF(AND(OR($L2624="LUAR JAM KERJA 1",$L2624="LUAR JAM KERJA 2"),OR(OR(AND($H2624=$H2625,AND(OR($I2625&gt;DATABASE!$J$3,$I2625&lt;DATABASE!$J$6),((DATEVALUE($H2625)+$I2625)-(DATEVALUE($H2624)+$I2624))&lt;DATABASE!$J$6)),AND($H2624=$H2625,$O2624=$O2625,OR($I2625&gt;DATABASE!$J$6,$I2625&lt;DATABASE!$J$3))),AND(($H2625-$H2624)=1,OR($I2625&lt;DATABASE!$I$6,((DATEVALUE($H2625)+$I2625)-(DATEVALUE($H2624)+$I2624))&lt;DATABASE!$J$6))),$A2625=$A2624),"LUAR JAM KERJA 2",IF(AND(OR(WEEKDAY($H2625,2)=1,WEEKDAY($H2625,2)=2,WEEKDAY($H2625,2)=3,WEEKDAY($H2625,2)=4,WEEKDAY($H2625,2)=5),$I2625&lt;=DATABASE!$J$3,$I2625&gt;=DATABASE!$I$3),"JAM KERJA",IF(AND(WEEKDAY($H2625,2)=6,$I2625&lt;=DATABASE!$J$4,$I2625&gt;=DATABASE!$I$4),"JAM KERJA","LUAR JAM KERJA 1")))))</f>
        <v/>
      </c>
      <c r="M2625" s="36" t="str">
        <f>IF('DATA ACCURATE'!T2628&lt;&gt;"",IF('DATA ACCURATE'!T2628&gt;100,'DATA ACCURATE'!T2628/10,'DATA ACCURATE'!T2628),"")</f>
        <v/>
      </c>
      <c r="N2625" s="38" t="str">
        <f>IF(M2625="","",IF(M2625&lt;=DATABASE!$I$9,"LOKAL",IF(M2625&lt;DATABASE!$J$9,"LUAR KOTA 1",IF($M2625&gt;=DATABASE!$J$9,"LUAR KOTA 2",""))))</f>
        <v/>
      </c>
      <c r="O2625" s="38" t="str">
        <f>IF('DATA ACCURATE'!L2628&lt;&gt;"",'DATA ACCURATE'!L2628,"")</f>
        <v/>
      </c>
      <c r="P2625" s="38"/>
      <c r="Q2625" s="38">
        <f t="shared" si="280"/>
        <v>0</v>
      </c>
      <c r="R2625" s="38">
        <f t="shared" si="280"/>
        <v>0</v>
      </c>
      <c r="S2625" s="38">
        <f t="shared" si="280"/>
        <v>0</v>
      </c>
      <c r="T2625" s="38">
        <f t="shared" si="280"/>
        <v>0</v>
      </c>
      <c r="U2625" s="38">
        <f t="shared" si="281"/>
        <v>0</v>
      </c>
      <c r="V2625" s="38">
        <f t="shared" si="281"/>
        <v>0</v>
      </c>
      <c r="W2625" s="38">
        <f t="shared" si="281"/>
        <v>0</v>
      </c>
      <c r="X2625" s="38">
        <f t="shared" si="282"/>
        <v>0</v>
      </c>
      <c r="Y2625" s="38">
        <f t="shared" si="282"/>
        <v>0</v>
      </c>
      <c r="Z2625" s="38">
        <f t="shared" si="282"/>
        <v>0</v>
      </c>
      <c r="AA2625" s="38">
        <f t="shared" si="282"/>
        <v>0</v>
      </c>
      <c r="AB2625" s="38">
        <f t="shared" si="283"/>
        <v>0</v>
      </c>
      <c r="AC2625" s="38">
        <f t="shared" si="284"/>
        <v>0</v>
      </c>
      <c r="AD2625" s="38" t="str">
        <f t="shared" si="285"/>
        <v>000000000000</v>
      </c>
      <c r="AE2625" s="38"/>
      <c r="AF2625" s="38"/>
      <c r="AG2625" s="38"/>
      <c r="AH2625" s="38"/>
      <c r="AI2625" s="38"/>
      <c r="AJ2625" s="38"/>
      <c r="AK2625" s="38"/>
      <c r="AL2625" s="38"/>
      <c r="AM2625" s="38"/>
      <c r="AN2625" s="38"/>
      <c r="AO2625" s="38"/>
      <c r="AP2625" s="38"/>
      <c r="AQ2625" s="38"/>
      <c r="AR2625" s="38"/>
    </row>
    <row r="2626" spans="1:44">
      <c r="A2626" s="36" t="str">
        <f>IF('DATA ACCURATE'!A2629&lt;&gt;"",'DATA ACCURATE'!A2629,"")</f>
        <v/>
      </c>
      <c r="B2626" s="36" t="str">
        <f>IF('DATA ACCURATE'!D2629&lt;&gt;"",'DATA ACCURATE'!D2629,"")</f>
        <v/>
      </c>
      <c r="C2626" s="38" t="str">
        <f>IF($AD2626="000000000000","",INDEX(DATABASE!$W$12:$W$71,MATCH($AD2626,DATABASE!$V$12:$V$71,0)))</f>
        <v/>
      </c>
      <c r="D2626" s="38" t="str">
        <f>IF(C2626="","",IF(E2626="",INDEX(DATABASE!$AF$13:$AF$62,MATCH($C2626,DATABASE!$AC$13:$AC$62,0)),IF(E2626="2x D11",INDEX(DATABASE!$AF$13:$AF$62,MATCH($C2626,DATABASE!$AC$13:$AC$62,0))+2*DATABASE!$AF$62,IF(E2626="3x D11",INDEX(DATABASE!$AF$13:$AF$62,MATCH($C2626,DATABASE!$AC$13:$AC$62,0))+3*DATABASE!$AF$62,""))))</f>
        <v/>
      </c>
      <c r="E2626" s="38" t="str">
        <f>IF(AND($K2626="Y",$G2626&lt;&gt;"UNYIL",$F2626&lt;DATABASE!$O$8),"2x D11",IF(AND($K2626="Y",$G2626&lt;&gt;"UNYIL",$F2626&gt;=DATABASE!$O$8),"3x D11",""))</f>
        <v/>
      </c>
      <c r="F2626" s="36" t="str">
        <f>IF('DATA ACCURATE'!N2629&lt;&gt;"",'DATA ACCURATE'!N2629,"")</f>
        <v/>
      </c>
      <c r="G2626" s="38" t="str">
        <f>IF(F2626="","",IF(F2626&lt;=DATABASE!$I$8,"UNYIL",IF(F2626&lt;=DATABASE!$J$8,"KECIL",IF(F2626&lt;DATABASE!$K$8,"TANGGUNG",IF(F2626&gt;=DATABASE!$K$8,"BESAR","")))))</f>
        <v/>
      </c>
      <c r="H2626" s="16" t="str">
        <f>IF('DATA ACCURATE'!J2629&lt;&gt;"",'DATA ACCURATE'!J2629,"")</f>
        <v/>
      </c>
      <c r="I2626" s="35" t="str">
        <f>IF(B2626&lt;&gt;"",IFERROR(VLOOKUP(B2626,'DATA TIMBANGAN'!G:M,7,FALSE),VLOOKUP(B2626,'DATA TIMBANGAN'!G:M,7)),"")</f>
        <v/>
      </c>
      <c r="J2626" s="25" t="str">
        <f>IF(H2626&lt;&gt;"",IFERROR(INDEX(DATABASE!$Z$19:$Z$38,MATCH(DATEVALUE(H2626),DATABASE!$AA$19:$AA$38,0)),INDEX(DATABASE!$Z$12:$Z$18,MATCH(WEEKDAY(H2626,2),DATABASE!$AA$12:$AA$18,0))),"")</f>
        <v/>
      </c>
      <c r="K2626" s="25" t="str">
        <f>IF('DATA ACCURATE'!V2629&lt;&gt;"",'DATA ACCURATE'!V2629,"")</f>
        <v/>
      </c>
      <c r="L2626" s="80" t="str">
        <f>IF($H2626="","",IF(OR($J2626="LIBUR",AND($L2625="LIBUR",$O2625=$O2626)),"LIBUR",IF(AND(OR($L2625="LUAR JAM KERJA 1",$L2625="LUAR JAM KERJA 2"),OR(OR(AND($H2625=$H2626,AND(OR($I2626&gt;DATABASE!$J$3,$I2626&lt;DATABASE!$J$6),((DATEVALUE($H2626)+$I2626)-(DATEVALUE($H2625)+$I2625))&lt;DATABASE!$J$6)),AND($H2625=$H2626,$O2625=$O2626,OR($I2626&gt;DATABASE!$J$6,$I2626&lt;DATABASE!$J$3))),AND(($H2626-$H2625)=1,OR($I2626&lt;DATABASE!$I$6,((DATEVALUE($H2626)+$I2626)-(DATEVALUE($H2625)+$I2625))&lt;DATABASE!$J$6))),$A2626=$A2625),"LUAR JAM KERJA 2",IF(AND(OR(WEEKDAY($H2626,2)=1,WEEKDAY($H2626,2)=2,WEEKDAY($H2626,2)=3,WEEKDAY($H2626,2)=4,WEEKDAY($H2626,2)=5),$I2626&lt;=DATABASE!$J$3,$I2626&gt;=DATABASE!$I$3),"JAM KERJA",IF(AND(WEEKDAY($H2626,2)=6,$I2626&lt;=DATABASE!$J$4,$I2626&gt;=DATABASE!$I$4),"JAM KERJA","LUAR JAM KERJA 1")))))</f>
        <v/>
      </c>
      <c r="M2626" s="36" t="str">
        <f>IF('DATA ACCURATE'!T2629&lt;&gt;"",IF('DATA ACCURATE'!T2629&gt;100,'DATA ACCURATE'!T2629/10,'DATA ACCURATE'!T2629),"")</f>
        <v/>
      </c>
      <c r="N2626" s="38" t="str">
        <f>IF(M2626="","",IF(M2626&lt;=DATABASE!$I$9,"LOKAL",IF(M2626&lt;DATABASE!$J$9,"LUAR KOTA 1",IF($M2626&gt;=DATABASE!$J$9,"LUAR KOTA 2",""))))</f>
        <v/>
      </c>
      <c r="O2626" s="38" t="str">
        <f>IF('DATA ACCURATE'!L2629&lt;&gt;"",'DATA ACCURATE'!L2629,"")</f>
        <v/>
      </c>
      <c r="P2626" s="38"/>
      <c r="Q2626" s="38">
        <f t="shared" si="280"/>
        <v>0</v>
      </c>
      <c r="R2626" s="38">
        <f t="shared" si="280"/>
        <v>0</v>
      </c>
      <c r="S2626" s="38">
        <f t="shared" si="280"/>
        <v>0</v>
      </c>
      <c r="T2626" s="38">
        <f t="shared" ref="T2626:T2689" si="286">IF($G2626=T$1,1,0)</f>
        <v>0</v>
      </c>
      <c r="U2626" s="38">
        <f t="shared" si="281"/>
        <v>0</v>
      </c>
      <c r="V2626" s="38">
        <f t="shared" si="281"/>
        <v>0</v>
      </c>
      <c r="W2626" s="38">
        <f t="shared" si="281"/>
        <v>0</v>
      </c>
      <c r="X2626" s="38">
        <f t="shared" si="282"/>
        <v>0</v>
      </c>
      <c r="Y2626" s="38">
        <f t="shared" si="282"/>
        <v>0</v>
      </c>
      <c r="Z2626" s="38">
        <f t="shared" si="282"/>
        <v>0</v>
      </c>
      <c r="AA2626" s="38">
        <f t="shared" ref="AA2626:AA2689" si="287">IF($L2626=AA$1,1,0)</f>
        <v>0</v>
      </c>
      <c r="AB2626" s="38">
        <f t="shared" si="283"/>
        <v>0</v>
      </c>
      <c r="AC2626" s="38">
        <f t="shared" si="284"/>
        <v>0</v>
      </c>
      <c r="AD2626" s="38" t="str">
        <f t="shared" si="285"/>
        <v>000000000000</v>
      </c>
      <c r="AE2626" s="38"/>
      <c r="AF2626" s="38"/>
      <c r="AG2626" s="38"/>
      <c r="AH2626" s="38"/>
      <c r="AI2626" s="38"/>
      <c r="AJ2626" s="38"/>
      <c r="AK2626" s="38"/>
      <c r="AL2626" s="38"/>
      <c r="AM2626" s="38"/>
      <c r="AN2626" s="38"/>
      <c r="AO2626" s="38"/>
      <c r="AP2626" s="38"/>
      <c r="AQ2626" s="38"/>
      <c r="AR2626" s="38"/>
    </row>
    <row r="2627" spans="1:44">
      <c r="A2627" s="36" t="str">
        <f>IF('DATA ACCURATE'!A2630&lt;&gt;"",'DATA ACCURATE'!A2630,"")</f>
        <v/>
      </c>
      <c r="B2627" s="36" t="str">
        <f>IF('DATA ACCURATE'!D2630&lt;&gt;"",'DATA ACCURATE'!D2630,"")</f>
        <v/>
      </c>
      <c r="C2627" s="38" t="str">
        <f>IF($AD2627="000000000000","",INDEX(DATABASE!$W$12:$W$71,MATCH($AD2627,DATABASE!$V$12:$V$71,0)))</f>
        <v/>
      </c>
      <c r="D2627" s="38" t="str">
        <f>IF(C2627="","",IF(E2627="",INDEX(DATABASE!$AF$13:$AF$62,MATCH($C2627,DATABASE!$AC$13:$AC$62,0)),IF(E2627="2x D11",INDEX(DATABASE!$AF$13:$AF$62,MATCH($C2627,DATABASE!$AC$13:$AC$62,0))+2*DATABASE!$AF$62,IF(E2627="3x D11",INDEX(DATABASE!$AF$13:$AF$62,MATCH($C2627,DATABASE!$AC$13:$AC$62,0))+3*DATABASE!$AF$62,""))))</f>
        <v/>
      </c>
      <c r="E2627" s="38" t="str">
        <f>IF(AND($K2627="Y",$G2627&lt;&gt;"UNYIL",$F2627&lt;DATABASE!$O$8),"2x D11",IF(AND($K2627="Y",$G2627&lt;&gt;"UNYIL",$F2627&gt;=DATABASE!$O$8),"3x D11",""))</f>
        <v/>
      </c>
      <c r="F2627" s="36" t="str">
        <f>IF('DATA ACCURATE'!N2630&lt;&gt;"",'DATA ACCURATE'!N2630,"")</f>
        <v/>
      </c>
      <c r="G2627" s="38" t="str">
        <f>IF(F2627="","",IF(F2627&lt;=DATABASE!$I$8,"UNYIL",IF(F2627&lt;=DATABASE!$J$8,"KECIL",IF(F2627&lt;DATABASE!$K$8,"TANGGUNG",IF(F2627&gt;=DATABASE!$K$8,"BESAR","")))))</f>
        <v/>
      </c>
      <c r="H2627" s="16" t="str">
        <f>IF('DATA ACCURATE'!J2630&lt;&gt;"",'DATA ACCURATE'!J2630,"")</f>
        <v/>
      </c>
      <c r="I2627" s="35" t="str">
        <f>IF(B2627&lt;&gt;"",IFERROR(VLOOKUP(B2627,'DATA TIMBANGAN'!G:M,7,FALSE),VLOOKUP(B2627,'DATA TIMBANGAN'!G:M,7)),"")</f>
        <v/>
      </c>
      <c r="J2627" s="25" t="str">
        <f>IF(H2627&lt;&gt;"",IFERROR(INDEX(DATABASE!$Z$19:$Z$38,MATCH(DATEVALUE(H2627),DATABASE!$AA$19:$AA$38,0)),INDEX(DATABASE!$Z$12:$Z$18,MATCH(WEEKDAY(H2627,2),DATABASE!$AA$12:$AA$18,0))),"")</f>
        <v/>
      </c>
      <c r="K2627" s="25" t="str">
        <f>IF('DATA ACCURATE'!V2630&lt;&gt;"",'DATA ACCURATE'!V2630,"")</f>
        <v/>
      </c>
      <c r="L2627" s="80" t="str">
        <f>IF($H2627="","",IF(OR($J2627="LIBUR",AND($L2626="LIBUR",$O2626=$O2627)),"LIBUR",IF(AND(OR($L2626="LUAR JAM KERJA 1",$L2626="LUAR JAM KERJA 2"),OR(OR(AND($H2626=$H2627,AND(OR($I2627&gt;DATABASE!$J$3,$I2627&lt;DATABASE!$J$6),((DATEVALUE($H2627)+$I2627)-(DATEVALUE($H2626)+$I2626))&lt;DATABASE!$J$6)),AND($H2626=$H2627,$O2626=$O2627,OR($I2627&gt;DATABASE!$J$6,$I2627&lt;DATABASE!$J$3))),AND(($H2627-$H2626)=1,OR($I2627&lt;DATABASE!$I$6,((DATEVALUE($H2627)+$I2627)-(DATEVALUE($H2626)+$I2626))&lt;DATABASE!$J$6))),$A2627=$A2626),"LUAR JAM KERJA 2",IF(AND(OR(WEEKDAY($H2627,2)=1,WEEKDAY($H2627,2)=2,WEEKDAY($H2627,2)=3,WEEKDAY($H2627,2)=4,WEEKDAY($H2627,2)=5),$I2627&lt;=DATABASE!$J$3,$I2627&gt;=DATABASE!$I$3),"JAM KERJA",IF(AND(WEEKDAY($H2627,2)=6,$I2627&lt;=DATABASE!$J$4,$I2627&gt;=DATABASE!$I$4),"JAM KERJA","LUAR JAM KERJA 1")))))</f>
        <v/>
      </c>
      <c r="M2627" s="36" t="str">
        <f>IF('DATA ACCURATE'!T2630&lt;&gt;"",IF('DATA ACCURATE'!T2630&gt;100,'DATA ACCURATE'!T2630/10,'DATA ACCURATE'!T2630),"")</f>
        <v/>
      </c>
      <c r="N2627" s="38" t="str">
        <f>IF(M2627="","",IF(M2627&lt;=DATABASE!$I$9,"LOKAL",IF(M2627&lt;DATABASE!$J$9,"LUAR KOTA 1",IF($M2627&gt;=DATABASE!$J$9,"LUAR KOTA 2",""))))</f>
        <v/>
      </c>
      <c r="O2627" s="38" t="str">
        <f>IF('DATA ACCURATE'!L2630&lt;&gt;"",'DATA ACCURATE'!L2630,"")</f>
        <v/>
      </c>
      <c r="P2627" s="38"/>
      <c r="Q2627" s="38">
        <f t="shared" ref="Q2627:T2690" si="288">IF($G2627=Q$1,1,0)</f>
        <v>0</v>
      </c>
      <c r="R2627" s="38">
        <f t="shared" si="288"/>
        <v>0</v>
      </c>
      <c r="S2627" s="38">
        <f t="shared" si="288"/>
        <v>0</v>
      </c>
      <c r="T2627" s="38">
        <f t="shared" si="286"/>
        <v>0</v>
      </c>
      <c r="U2627" s="38">
        <f t="shared" ref="U2627:W2690" si="289">IF($N2627=U$1,1,0)</f>
        <v>0</v>
      </c>
      <c r="V2627" s="38">
        <f t="shared" si="289"/>
        <v>0</v>
      </c>
      <c r="W2627" s="38">
        <f t="shared" si="289"/>
        <v>0</v>
      </c>
      <c r="X2627" s="38">
        <f t="shared" ref="X2627:AA2690" si="290">IF($L2627=X$1,1,0)</f>
        <v>0</v>
      </c>
      <c r="Y2627" s="38">
        <f t="shared" si="290"/>
        <v>0</v>
      </c>
      <c r="Z2627" s="38">
        <f t="shared" si="290"/>
        <v>0</v>
      </c>
      <c r="AA2627" s="38">
        <f t="shared" si="287"/>
        <v>0</v>
      </c>
      <c r="AB2627" s="38">
        <f t="shared" ref="AB2627:AB2690" si="291">IF(AND($G2627="UNYIL",$K2627="Y"),1,0)</f>
        <v>0</v>
      </c>
      <c r="AC2627" s="38">
        <f t="shared" ref="AC2627:AC2690" si="292">IF($E2627="2x D11",2,IF($E2627="3x D11",3,0))</f>
        <v>0</v>
      </c>
      <c r="AD2627" s="38" t="str">
        <f t="shared" ref="AD2627:AD2690" si="293">Q2627&amp;R2627&amp;S2627&amp;T2627&amp;U2627&amp;V2627&amp;W2627&amp;X2627&amp;Y2627&amp;Z2627&amp;AA2627&amp;AB2627</f>
        <v>000000000000</v>
      </c>
      <c r="AE2627" s="38"/>
      <c r="AF2627" s="38"/>
      <c r="AG2627" s="38"/>
      <c r="AH2627" s="38"/>
      <c r="AI2627" s="38"/>
      <c r="AJ2627" s="38"/>
      <c r="AK2627" s="38"/>
      <c r="AL2627" s="38"/>
      <c r="AM2627" s="38"/>
      <c r="AN2627" s="38"/>
      <c r="AO2627" s="38"/>
      <c r="AP2627" s="38"/>
      <c r="AQ2627" s="38"/>
      <c r="AR2627" s="38"/>
    </row>
    <row r="2628" spans="1:44">
      <c r="A2628" s="36" t="str">
        <f>IF('DATA ACCURATE'!A2631&lt;&gt;"",'DATA ACCURATE'!A2631,"")</f>
        <v/>
      </c>
      <c r="B2628" s="36" t="str">
        <f>IF('DATA ACCURATE'!D2631&lt;&gt;"",'DATA ACCURATE'!D2631,"")</f>
        <v/>
      </c>
      <c r="C2628" s="38" t="str">
        <f>IF($AD2628="000000000000","",INDEX(DATABASE!$W$12:$W$71,MATCH($AD2628,DATABASE!$V$12:$V$71,0)))</f>
        <v/>
      </c>
      <c r="D2628" s="38" t="str">
        <f>IF(C2628="","",IF(E2628="",INDEX(DATABASE!$AF$13:$AF$62,MATCH($C2628,DATABASE!$AC$13:$AC$62,0)),IF(E2628="2x D11",INDEX(DATABASE!$AF$13:$AF$62,MATCH($C2628,DATABASE!$AC$13:$AC$62,0))+2*DATABASE!$AF$62,IF(E2628="3x D11",INDEX(DATABASE!$AF$13:$AF$62,MATCH($C2628,DATABASE!$AC$13:$AC$62,0))+3*DATABASE!$AF$62,""))))</f>
        <v/>
      </c>
      <c r="E2628" s="38" t="str">
        <f>IF(AND($K2628="Y",$G2628&lt;&gt;"UNYIL",$F2628&lt;DATABASE!$O$8),"2x D11",IF(AND($K2628="Y",$G2628&lt;&gt;"UNYIL",$F2628&gt;=DATABASE!$O$8),"3x D11",""))</f>
        <v/>
      </c>
      <c r="F2628" s="36" t="str">
        <f>IF('DATA ACCURATE'!N2631&lt;&gt;"",'DATA ACCURATE'!N2631,"")</f>
        <v/>
      </c>
      <c r="G2628" s="38" t="str">
        <f>IF(F2628="","",IF(F2628&lt;=DATABASE!$I$8,"UNYIL",IF(F2628&lt;=DATABASE!$J$8,"KECIL",IF(F2628&lt;DATABASE!$K$8,"TANGGUNG",IF(F2628&gt;=DATABASE!$K$8,"BESAR","")))))</f>
        <v/>
      </c>
      <c r="H2628" s="16" t="str">
        <f>IF('DATA ACCURATE'!J2631&lt;&gt;"",'DATA ACCURATE'!J2631,"")</f>
        <v/>
      </c>
      <c r="I2628" s="35" t="str">
        <f>IF(B2628&lt;&gt;"",IFERROR(VLOOKUP(B2628,'DATA TIMBANGAN'!G:M,7,FALSE),VLOOKUP(B2628,'DATA TIMBANGAN'!G:M,7)),"")</f>
        <v/>
      </c>
      <c r="J2628" s="25" t="str">
        <f>IF(H2628&lt;&gt;"",IFERROR(INDEX(DATABASE!$Z$19:$Z$38,MATCH(DATEVALUE(H2628),DATABASE!$AA$19:$AA$38,0)),INDEX(DATABASE!$Z$12:$Z$18,MATCH(WEEKDAY(H2628,2),DATABASE!$AA$12:$AA$18,0))),"")</f>
        <v/>
      </c>
      <c r="K2628" s="25" t="str">
        <f>IF('DATA ACCURATE'!V2631&lt;&gt;"",'DATA ACCURATE'!V2631,"")</f>
        <v/>
      </c>
      <c r="L2628" s="80" t="str">
        <f>IF($H2628="","",IF(OR($J2628="LIBUR",AND($L2627="LIBUR",$O2627=$O2628)),"LIBUR",IF(AND(OR($L2627="LUAR JAM KERJA 1",$L2627="LUAR JAM KERJA 2"),OR(OR(AND($H2627=$H2628,AND(OR($I2628&gt;DATABASE!$J$3,$I2628&lt;DATABASE!$J$6),((DATEVALUE($H2628)+$I2628)-(DATEVALUE($H2627)+$I2627))&lt;DATABASE!$J$6)),AND($H2627=$H2628,$O2627=$O2628,OR($I2628&gt;DATABASE!$J$6,$I2628&lt;DATABASE!$J$3))),AND(($H2628-$H2627)=1,OR($I2628&lt;DATABASE!$I$6,((DATEVALUE($H2628)+$I2628)-(DATEVALUE($H2627)+$I2627))&lt;DATABASE!$J$6))),$A2628=$A2627),"LUAR JAM KERJA 2",IF(AND(OR(WEEKDAY($H2628,2)=1,WEEKDAY($H2628,2)=2,WEEKDAY($H2628,2)=3,WEEKDAY($H2628,2)=4,WEEKDAY($H2628,2)=5),$I2628&lt;=DATABASE!$J$3,$I2628&gt;=DATABASE!$I$3),"JAM KERJA",IF(AND(WEEKDAY($H2628,2)=6,$I2628&lt;=DATABASE!$J$4,$I2628&gt;=DATABASE!$I$4),"JAM KERJA","LUAR JAM KERJA 1")))))</f>
        <v/>
      </c>
      <c r="M2628" s="36" t="str">
        <f>IF('DATA ACCURATE'!T2631&lt;&gt;"",IF('DATA ACCURATE'!T2631&gt;100,'DATA ACCURATE'!T2631/10,'DATA ACCURATE'!T2631),"")</f>
        <v/>
      </c>
      <c r="N2628" s="38" t="str">
        <f>IF(M2628="","",IF(M2628&lt;=DATABASE!$I$9,"LOKAL",IF(M2628&lt;DATABASE!$J$9,"LUAR KOTA 1",IF($M2628&gt;=DATABASE!$J$9,"LUAR KOTA 2",""))))</f>
        <v/>
      </c>
      <c r="O2628" s="38" t="str">
        <f>IF('DATA ACCURATE'!L2631&lt;&gt;"",'DATA ACCURATE'!L2631,"")</f>
        <v/>
      </c>
      <c r="P2628" s="38"/>
      <c r="Q2628" s="38">
        <f t="shared" si="288"/>
        <v>0</v>
      </c>
      <c r="R2628" s="38">
        <f t="shared" si="288"/>
        <v>0</v>
      </c>
      <c r="S2628" s="38">
        <f t="shared" si="288"/>
        <v>0</v>
      </c>
      <c r="T2628" s="38">
        <f t="shared" si="286"/>
        <v>0</v>
      </c>
      <c r="U2628" s="38">
        <f t="shared" si="289"/>
        <v>0</v>
      </c>
      <c r="V2628" s="38">
        <f t="shared" si="289"/>
        <v>0</v>
      </c>
      <c r="W2628" s="38">
        <f t="shared" si="289"/>
        <v>0</v>
      </c>
      <c r="X2628" s="38">
        <f t="shared" si="290"/>
        <v>0</v>
      </c>
      <c r="Y2628" s="38">
        <f t="shared" si="290"/>
        <v>0</v>
      </c>
      <c r="Z2628" s="38">
        <f t="shared" si="290"/>
        <v>0</v>
      </c>
      <c r="AA2628" s="38">
        <f t="shared" si="287"/>
        <v>0</v>
      </c>
      <c r="AB2628" s="38">
        <f t="shared" si="291"/>
        <v>0</v>
      </c>
      <c r="AC2628" s="38">
        <f t="shared" si="292"/>
        <v>0</v>
      </c>
      <c r="AD2628" s="38" t="str">
        <f t="shared" si="293"/>
        <v>000000000000</v>
      </c>
      <c r="AE2628" s="38"/>
      <c r="AF2628" s="38"/>
      <c r="AG2628" s="38"/>
      <c r="AH2628" s="38"/>
      <c r="AI2628" s="38"/>
      <c r="AJ2628" s="38"/>
      <c r="AK2628" s="38"/>
      <c r="AL2628" s="38"/>
      <c r="AM2628" s="38"/>
      <c r="AN2628" s="38"/>
      <c r="AO2628" s="38"/>
      <c r="AP2628" s="38"/>
      <c r="AQ2628" s="38"/>
      <c r="AR2628" s="38"/>
    </row>
    <row r="2629" spans="1:44">
      <c r="A2629" s="36" t="str">
        <f>IF('DATA ACCURATE'!A2632&lt;&gt;"",'DATA ACCURATE'!A2632,"")</f>
        <v/>
      </c>
      <c r="B2629" s="36" t="str">
        <f>IF('DATA ACCURATE'!D2632&lt;&gt;"",'DATA ACCURATE'!D2632,"")</f>
        <v/>
      </c>
      <c r="C2629" s="38" t="str">
        <f>IF($AD2629="000000000000","",INDEX(DATABASE!$W$12:$W$71,MATCH($AD2629,DATABASE!$V$12:$V$71,0)))</f>
        <v/>
      </c>
      <c r="D2629" s="38" t="str">
        <f>IF(C2629="","",IF(E2629="",INDEX(DATABASE!$AF$13:$AF$62,MATCH($C2629,DATABASE!$AC$13:$AC$62,0)),IF(E2629="2x D11",INDEX(DATABASE!$AF$13:$AF$62,MATCH($C2629,DATABASE!$AC$13:$AC$62,0))+2*DATABASE!$AF$62,IF(E2629="3x D11",INDEX(DATABASE!$AF$13:$AF$62,MATCH($C2629,DATABASE!$AC$13:$AC$62,0))+3*DATABASE!$AF$62,""))))</f>
        <v/>
      </c>
      <c r="E2629" s="38" t="str">
        <f>IF(AND($K2629="Y",$G2629&lt;&gt;"UNYIL",$F2629&lt;DATABASE!$O$8),"2x D11",IF(AND($K2629="Y",$G2629&lt;&gt;"UNYIL",$F2629&gt;=DATABASE!$O$8),"3x D11",""))</f>
        <v/>
      </c>
      <c r="F2629" s="36" t="str">
        <f>IF('DATA ACCURATE'!N2632&lt;&gt;"",'DATA ACCURATE'!N2632,"")</f>
        <v/>
      </c>
      <c r="G2629" s="38" t="str">
        <f>IF(F2629="","",IF(F2629&lt;=DATABASE!$I$8,"UNYIL",IF(F2629&lt;=DATABASE!$J$8,"KECIL",IF(F2629&lt;DATABASE!$K$8,"TANGGUNG",IF(F2629&gt;=DATABASE!$K$8,"BESAR","")))))</f>
        <v/>
      </c>
      <c r="H2629" s="16" t="str">
        <f>IF('DATA ACCURATE'!J2632&lt;&gt;"",'DATA ACCURATE'!J2632,"")</f>
        <v/>
      </c>
      <c r="I2629" s="35" t="str">
        <f>IF(B2629&lt;&gt;"",IFERROR(VLOOKUP(B2629,'DATA TIMBANGAN'!G:M,7,FALSE),VLOOKUP(B2629,'DATA TIMBANGAN'!G:M,7)),"")</f>
        <v/>
      </c>
      <c r="J2629" s="25" t="str">
        <f>IF(H2629&lt;&gt;"",IFERROR(INDEX(DATABASE!$Z$19:$Z$38,MATCH(DATEVALUE(H2629),DATABASE!$AA$19:$AA$38,0)),INDEX(DATABASE!$Z$12:$Z$18,MATCH(WEEKDAY(H2629,2),DATABASE!$AA$12:$AA$18,0))),"")</f>
        <v/>
      </c>
      <c r="K2629" s="25" t="str">
        <f>IF('DATA ACCURATE'!V2632&lt;&gt;"",'DATA ACCURATE'!V2632,"")</f>
        <v/>
      </c>
      <c r="L2629" s="80" t="str">
        <f>IF($H2629="","",IF(OR($J2629="LIBUR",AND($L2628="LIBUR",$O2628=$O2629)),"LIBUR",IF(AND(OR($L2628="LUAR JAM KERJA 1",$L2628="LUAR JAM KERJA 2"),OR(OR(AND($H2628=$H2629,AND(OR($I2629&gt;DATABASE!$J$3,$I2629&lt;DATABASE!$J$6),((DATEVALUE($H2629)+$I2629)-(DATEVALUE($H2628)+$I2628))&lt;DATABASE!$J$6)),AND($H2628=$H2629,$O2628=$O2629,OR($I2629&gt;DATABASE!$J$6,$I2629&lt;DATABASE!$J$3))),AND(($H2629-$H2628)=1,OR($I2629&lt;DATABASE!$I$6,((DATEVALUE($H2629)+$I2629)-(DATEVALUE($H2628)+$I2628))&lt;DATABASE!$J$6))),$A2629=$A2628),"LUAR JAM KERJA 2",IF(AND(OR(WEEKDAY($H2629,2)=1,WEEKDAY($H2629,2)=2,WEEKDAY($H2629,2)=3,WEEKDAY($H2629,2)=4,WEEKDAY($H2629,2)=5),$I2629&lt;=DATABASE!$J$3,$I2629&gt;=DATABASE!$I$3),"JAM KERJA",IF(AND(WEEKDAY($H2629,2)=6,$I2629&lt;=DATABASE!$J$4,$I2629&gt;=DATABASE!$I$4),"JAM KERJA","LUAR JAM KERJA 1")))))</f>
        <v/>
      </c>
      <c r="M2629" s="36" t="str">
        <f>IF('DATA ACCURATE'!T2632&lt;&gt;"",IF('DATA ACCURATE'!T2632&gt;100,'DATA ACCURATE'!T2632/10,'DATA ACCURATE'!T2632),"")</f>
        <v/>
      </c>
      <c r="N2629" s="38" t="str">
        <f>IF(M2629="","",IF(M2629&lt;=DATABASE!$I$9,"LOKAL",IF(M2629&lt;DATABASE!$J$9,"LUAR KOTA 1",IF($M2629&gt;=DATABASE!$J$9,"LUAR KOTA 2",""))))</f>
        <v/>
      </c>
      <c r="O2629" s="38" t="str">
        <f>IF('DATA ACCURATE'!L2632&lt;&gt;"",'DATA ACCURATE'!L2632,"")</f>
        <v/>
      </c>
      <c r="P2629" s="38"/>
      <c r="Q2629" s="38">
        <f t="shared" si="288"/>
        <v>0</v>
      </c>
      <c r="R2629" s="38">
        <f t="shared" si="288"/>
        <v>0</v>
      </c>
      <c r="S2629" s="38">
        <f t="shared" si="288"/>
        <v>0</v>
      </c>
      <c r="T2629" s="38">
        <f t="shared" si="286"/>
        <v>0</v>
      </c>
      <c r="U2629" s="38">
        <f t="shared" si="289"/>
        <v>0</v>
      </c>
      <c r="V2629" s="38">
        <f t="shared" si="289"/>
        <v>0</v>
      </c>
      <c r="W2629" s="38">
        <f t="shared" si="289"/>
        <v>0</v>
      </c>
      <c r="X2629" s="38">
        <f t="shared" si="290"/>
        <v>0</v>
      </c>
      <c r="Y2629" s="38">
        <f t="shared" si="290"/>
        <v>0</v>
      </c>
      <c r="Z2629" s="38">
        <f t="shared" si="290"/>
        <v>0</v>
      </c>
      <c r="AA2629" s="38">
        <f t="shared" si="287"/>
        <v>0</v>
      </c>
      <c r="AB2629" s="38">
        <f t="shared" si="291"/>
        <v>0</v>
      </c>
      <c r="AC2629" s="38">
        <f t="shared" si="292"/>
        <v>0</v>
      </c>
      <c r="AD2629" s="38" t="str">
        <f t="shared" si="293"/>
        <v>000000000000</v>
      </c>
      <c r="AE2629" s="38"/>
      <c r="AF2629" s="38"/>
      <c r="AG2629" s="38"/>
      <c r="AH2629" s="38"/>
      <c r="AI2629" s="38"/>
      <c r="AJ2629" s="38"/>
      <c r="AK2629" s="38"/>
      <c r="AL2629" s="38"/>
      <c r="AM2629" s="38"/>
      <c r="AN2629" s="38"/>
      <c r="AO2629" s="38"/>
      <c r="AP2629" s="38"/>
      <c r="AQ2629" s="38"/>
      <c r="AR2629" s="38"/>
    </row>
    <row r="2630" spans="1:44">
      <c r="A2630" s="36" t="str">
        <f>IF('DATA ACCURATE'!A2633&lt;&gt;"",'DATA ACCURATE'!A2633,"")</f>
        <v/>
      </c>
      <c r="B2630" s="36" t="str">
        <f>IF('DATA ACCURATE'!D2633&lt;&gt;"",'DATA ACCURATE'!D2633,"")</f>
        <v/>
      </c>
      <c r="C2630" s="38" t="str">
        <f>IF($AD2630="000000000000","",INDEX(DATABASE!$W$12:$W$71,MATCH($AD2630,DATABASE!$V$12:$V$71,0)))</f>
        <v/>
      </c>
      <c r="D2630" s="38" t="str">
        <f>IF(C2630="","",IF(E2630="",INDEX(DATABASE!$AF$13:$AF$62,MATCH($C2630,DATABASE!$AC$13:$AC$62,0)),IF(E2630="2x D11",INDEX(DATABASE!$AF$13:$AF$62,MATCH($C2630,DATABASE!$AC$13:$AC$62,0))+2*DATABASE!$AF$62,IF(E2630="3x D11",INDEX(DATABASE!$AF$13:$AF$62,MATCH($C2630,DATABASE!$AC$13:$AC$62,0))+3*DATABASE!$AF$62,""))))</f>
        <v/>
      </c>
      <c r="E2630" s="38" t="str">
        <f>IF(AND($K2630="Y",$G2630&lt;&gt;"UNYIL",$F2630&lt;DATABASE!$O$8),"2x D11",IF(AND($K2630="Y",$G2630&lt;&gt;"UNYIL",$F2630&gt;=DATABASE!$O$8),"3x D11",""))</f>
        <v/>
      </c>
      <c r="F2630" s="36" t="str">
        <f>IF('DATA ACCURATE'!N2633&lt;&gt;"",'DATA ACCURATE'!N2633,"")</f>
        <v/>
      </c>
      <c r="G2630" s="38" t="str">
        <f>IF(F2630="","",IF(F2630&lt;=DATABASE!$I$8,"UNYIL",IF(F2630&lt;=DATABASE!$J$8,"KECIL",IF(F2630&lt;DATABASE!$K$8,"TANGGUNG",IF(F2630&gt;=DATABASE!$K$8,"BESAR","")))))</f>
        <v/>
      </c>
      <c r="H2630" s="16" t="str">
        <f>IF('DATA ACCURATE'!J2633&lt;&gt;"",'DATA ACCURATE'!J2633,"")</f>
        <v/>
      </c>
      <c r="I2630" s="35" t="str">
        <f>IF(B2630&lt;&gt;"",IFERROR(VLOOKUP(B2630,'DATA TIMBANGAN'!G:M,7,FALSE),VLOOKUP(B2630,'DATA TIMBANGAN'!G:M,7)),"")</f>
        <v/>
      </c>
      <c r="J2630" s="25" t="str">
        <f>IF(H2630&lt;&gt;"",IFERROR(INDEX(DATABASE!$Z$19:$Z$38,MATCH(DATEVALUE(H2630),DATABASE!$AA$19:$AA$38,0)),INDEX(DATABASE!$Z$12:$Z$18,MATCH(WEEKDAY(H2630,2),DATABASE!$AA$12:$AA$18,0))),"")</f>
        <v/>
      </c>
      <c r="K2630" s="25" t="str">
        <f>IF('DATA ACCURATE'!V2633&lt;&gt;"",'DATA ACCURATE'!V2633,"")</f>
        <v/>
      </c>
      <c r="L2630" s="80" t="str">
        <f>IF($H2630="","",IF(OR($J2630="LIBUR",AND($L2629="LIBUR",$O2629=$O2630)),"LIBUR",IF(AND(OR($L2629="LUAR JAM KERJA 1",$L2629="LUAR JAM KERJA 2"),OR(OR(AND($H2629=$H2630,AND(OR($I2630&gt;DATABASE!$J$3,$I2630&lt;DATABASE!$J$6),((DATEVALUE($H2630)+$I2630)-(DATEVALUE($H2629)+$I2629))&lt;DATABASE!$J$6)),AND($H2629=$H2630,$O2629=$O2630,OR($I2630&gt;DATABASE!$J$6,$I2630&lt;DATABASE!$J$3))),AND(($H2630-$H2629)=1,OR($I2630&lt;DATABASE!$I$6,((DATEVALUE($H2630)+$I2630)-(DATEVALUE($H2629)+$I2629))&lt;DATABASE!$J$6))),$A2630=$A2629),"LUAR JAM KERJA 2",IF(AND(OR(WEEKDAY($H2630,2)=1,WEEKDAY($H2630,2)=2,WEEKDAY($H2630,2)=3,WEEKDAY($H2630,2)=4,WEEKDAY($H2630,2)=5),$I2630&lt;=DATABASE!$J$3,$I2630&gt;=DATABASE!$I$3),"JAM KERJA",IF(AND(WEEKDAY($H2630,2)=6,$I2630&lt;=DATABASE!$J$4,$I2630&gt;=DATABASE!$I$4),"JAM KERJA","LUAR JAM KERJA 1")))))</f>
        <v/>
      </c>
      <c r="M2630" s="36" t="str">
        <f>IF('DATA ACCURATE'!T2633&lt;&gt;"",IF('DATA ACCURATE'!T2633&gt;100,'DATA ACCURATE'!T2633/10,'DATA ACCURATE'!T2633),"")</f>
        <v/>
      </c>
      <c r="N2630" s="38" t="str">
        <f>IF(M2630="","",IF(M2630&lt;=DATABASE!$I$9,"LOKAL",IF(M2630&lt;DATABASE!$J$9,"LUAR KOTA 1",IF($M2630&gt;=DATABASE!$J$9,"LUAR KOTA 2",""))))</f>
        <v/>
      </c>
      <c r="O2630" s="38" t="str">
        <f>IF('DATA ACCURATE'!L2633&lt;&gt;"",'DATA ACCURATE'!L2633,"")</f>
        <v/>
      </c>
      <c r="P2630" s="38"/>
      <c r="Q2630" s="38">
        <f t="shared" si="288"/>
        <v>0</v>
      </c>
      <c r="R2630" s="38">
        <f t="shared" si="288"/>
        <v>0</v>
      </c>
      <c r="S2630" s="38">
        <f t="shared" si="288"/>
        <v>0</v>
      </c>
      <c r="T2630" s="38">
        <f t="shared" si="286"/>
        <v>0</v>
      </c>
      <c r="U2630" s="38">
        <f t="shared" si="289"/>
        <v>0</v>
      </c>
      <c r="V2630" s="38">
        <f t="shared" si="289"/>
        <v>0</v>
      </c>
      <c r="W2630" s="38">
        <f t="shared" si="289"/>
        <v>0</v>
      </c>
      <c r="X2630" s="38">
        <f t="shared" si="290"/>
        <v>0</v>
      </c>
      <c r="Y2630" s="38">
        <f t="shared" si="290"/>
        <v>0</v>
      </c>
      <c r="Z2630" s="38">
        <f t="shared" si="290"/>
        <v>0</v>
      </c>
      <c r="AA2630" s="38">
        <f t="shared" si="287"/>
        <v>0</v>
      </c>
      <c r="AB2630" s="38">
        <f t="shared" si="291"/>
        <v>0</v>
      </c>
      <c r="AC2630" s="38">
        <f t="shared" si="292"/>
        <v>0</v>
      </c>
      <c r="AD2630" s="38" t="str">
        <f t="shared" si="293"/>
        <v>000000000000</v>
      </c>
      <c r="AE2630" s="38"/>
      <c r="AF2630" s="38"/>
      <c r="AG2630" s="38"/>
      <c r="AH2630" s="38"/>
      <c r="AI2630" s="38"/>
      <c r="AJ2630" s="38"/>
      <c r="AK2630" s="38"/>
      <c r="AL2630" s="38"/>
      <c r="AM2630" s="38"/>
      <c r="AN2630" s="38"/>
      <c r="AO2630" s="38"/>
      <c r="AP2630" s="38"/>
      <c r="AQ2630" s="38"/>
      <c r="AR2630" s="38"/>
    </row>
    <row r="2631" spans="1:44">
      <c r="A2631" s="36" t="str">
        <f>IF('DATA ACCURATE'!A2634&lt;&gt;"",'DATA ACCURATE'!A2634,"")</f>
        <v/>
      </c>
      <c r="B2631" s="36" t="str">
        <f>IF('DATA ACCURATE'!D2634&lt;&gt;"",'DATA ACCURATE'!D2634,"")</f>
        <v/>
      </c>
      <c r="C2631" s="38" t="str">
        <f>IF($AD2631="000000000000","",INDEX(DATABASE!$W$12:$W$71,MATCH($AD2631,DATABASE!$V$12:$V$71,0)))</f>
        <v/>
      </c>
      <c r="D2631" s="38" t="str">
        <f>IF(C2631="","",IF(E2631="",INDEX(DATABASE!$AF$13:$AF$62,MATCH($C2631,DATABASE!$AC$13:$AC$62,0)),IF(E2631="2x D11",INDEX(DATABASE!$AF$13:$AF$62,MATCH($C2631,DATABASE!$AC$13:$AC$62,0))+2*DATABASE!$AF$62,IF(E2631="3x D11",INDEX(DATABASE!$AF$13:$AF$62,MATCH($C2631,DATABASE!$AC$13:$AC$62,0))+3*DATABASE!$AF$62,""))))</f>
        <v/>
      </c>
      <c r="E2631" s="38" t="str">
        <f>IF(AND($K2631="Y",$G2631&lt;&gt;"UNYIL",$F2631&lt;DATABASE!$O$8),"2x D11",IF(AND($K2631="Y",$G2631&lt;&gt;"UNYIL",$F2631&gt;=DATABASE!$O$8),"3x D11",""))</f>
        <v/>
      </c>
      <c r="F2631" s="36" t="str">
        <f>IF('DATA ACCURATE'!N2634&lt;&gt;"",'DATA ACCURATE'!N2634,"")</f>
        <v/>
      </c>
      <c r="G2631" s="38" t="str">
        <f>IF(F2631="","",IF(F2631&lt;=DATABASE!$I$8,"UNYIL",IF(F2631&lt;=DATABASE!$J$8,"KECIL",IF(F2631&lt;DATABASE!$K$8,"TANGGUNG",IF(F2631&gt;=DATABASE!$K$8,"BESAR","")))))</f>
        <v/>
      </c>
      <c r="H2631" s="16" t="str">
        <f>IF('DATA ACCURATE'!J2634&lt;&gt;"",'DATA ACCURATE'!J2634,"")</f>
        <v/>
      </c>
      <c r="I2631" s="35" t="str">
        <f>IF(B2631&lt;&gt;"",IFERROR(VLOOKUP(B2631,'DATA TIMBANGAN'!G:M,7,FALSE),VLOOKUP(B2631,'DATA TIMBANGAN'!G:M,7)),"")</f>
        <v/>
      </c>
      <c r="J2631" s="25" t="str">
        <f>IF(H2631&lt;&gt;"",IFERROR(INDEX(DATABASE!$Z$19:$Z$38,MATCH(DATEVALUE(H2631),DATABASE!$AA$19:$AA$38,0)),INDEX(DATABASE!$Z$12:$Z$18,MATCH(WEEKDAY(H2631,2),DATABASE!$AA$12:$AA$18,0))),"")</f>
        <v/>
      </c>
      <c r="K2631" s="25" t="str">
        <f>IF('DATA ACCURATE'!V2634&lt;&gt;"",'DATA ACCURATE'!V2634,"")</f>
        <v/>
      </c>
      <c r="L2631" s="80" t="str">
        <f>IF($H2631="","",IF(OR($J2631="LIBUR",AND($L2630="LIBUR",$O2630=$O2631)),"LIBUR",IF(AND(OR($L2630="LUAR JAM KERJA 1",$L2630="LUAR JAM KERJA 2"),OR(OR(AND($H2630=$H2631,AND(OR($I2631&gt;DATABASE!$J$3,$I2631&lt;DATABASE!$J$6),((DATEVALUE($H2631)+$I2631)-(DATEVALUE($H2630)+$I2630))&lt;DATABASE!$J$6)),AND($H2630=$H2631,$O2630=$O2631,OR($I2631&gt;DATABASE!$J$6,$I2631&lt;DATABASE!$J$3))),AND(($H2631-$H2630)=1,OR($I2631&lt;DATABASE!$I$6,((DATEVALUE($H2631)+$I2631)-(DATEVALUE($H2630)+$I2630))&lt;DATABASE!$J$6))),$A2631=$A2630),"LUAR JAM KERJA 2",IF(AND(OR(WEEKDAY($H2631,2)=1,WEEKDAY($H2631,2)=2,WEEKDAY($H2631,2)=3,WEEKDAY($H2631,2)=4,WEEKDAY($H2631,2)=5),$I2631&lt;=DATABASE!$J$3,$I2631&gt;=DATABASE!$I$3),"JAM KERJA",IF(AND(WEEKDAY($H2631,2)=6,$I2631&lt;=DATABASE!$J$4,$I2631&gt;=DATABASE!$I$4),"JAM KERJA","LUAR JAM KERJA 1")))))</f>
        <v/>
      </c>
      <c r="M2631" s="36" t="str">
        <f>IF('DATA ACCURATE'!T2634&lt;&gt;"",IF('DATA ACCURATE'!T2634&gt;100,'DATA ACCURATE'!T2634/10,'DATA ACCURATE'!T2634),"")</f>
        <v/>
      </c>
      <c r="N2631" s="38" t="str">
        <f>IF(M2631="","",IF(M2631&lt;=DATABASE!$I$9,"LOKAL",IF(M2631&lt;DATABASE!$J$9,"LUAR KOTA 1",IF($M2631&gt;=DATABASE!$J$9,"LUAR KOTA 2",""))))</f>
        <v/>
      </c>
      <c r="O2631" s="38" t="str">
        <f>IF('DATA ACCURATE'!L2634&lt;&gt;"",'DATA ACCURATE'!L2634,"")</f>
        <v/>
      </c>
      <c r="P2631" s="38"/>
      <c r="Q2631" s="38">
        <f t="shared" si="288"/>
        <v>0</v>
      </c>
      <c r="R2631" s="38">
        <f t="shared" si="288"/>
        <v>0</v>
      </c>
      <c r="S2631" s="38">
        <f t="shared" si="288"/>
        <v>0</v>
      </c>
      <c r="T2631" s="38">
        <f t="shared" si="286"/>
        <v>0</v>
      </c>
      <c r="U2631" s="38">
        <f t="shared" si="289"/>
        <v>0</v>
      </c>
      <c r="V2631" s="38">
        <f t="shared" si="289"/>
        <v>0</v>
      </c>
      <c r="W2631" s="38">
        <f t="shared" si="289"/>
        <v>0</v>
      </c>
      <c r="X2631" s="38">
        <f t="shared" si="290"/>
        <v>0</v>
      </c>
      <c r="Y2631" s="38">
        <f t="shared" si="290"/>
        <v>0</v>
      </c>
      <c r="Z2631" s="38">
        <f t="shared" si="290"/>
        <v>0</v>
      </c>
      <c r="AA2631" s="38">
        <f t="shared" si="287"/>
        <v>0</v>
      </c>
      <c r="AB2631" s="38">
        <f t="shared" si="291"/>
        <v>0</v>
      </c>
      <c r="AC2631" s="38">
        <f t="shared" si="292"/>
        <v>0</v>
      </c>
      <c r="AD2631" s="38" t="str">
        <f t="shared" si="293"/>
        <v>000000000000</v>
      </c>
      <c r="AE2631" s="38"/>
      <c r="AF2631" s="38"/>
      <c r="AG2631" s="38"/>
      <c r="AH2631" s="38"/>
      <c r="AI2631" s="38"/>
      <c r="AJ2631" s="38"/>
      <c r="AK2631" s="38"/>
      <c r="AL2631" s="38"/>
      <c r="AM2631" s="38"/>
      <c r="AN2631" s="38"/>
      <c r="AO2631" s="38"/>
      <c r="AP2631" s="38"/>
      <c r="AQ2631" s="38"/>
      <c r="AR2631" s="38"/>
    </row>
    <row r="2632" spans="1:44">
      <c r="A2632" s="36" t="str">
        <f>IF('DATA ACCURATE'!A2635&lt;&gt;"",'DATA ACCURATE'!A2635,"")</f>
        <v/>
      </c>
      <c r="B2632" s="36" t="str">
        <f>IF('DATA ACCURATE'!D2635&lt;&gt;"",'DATA ACCURATE'!D2635,"")</f>
        <v/>
      </c>
      <c r="C2632" s="38" t="str">
        <f>IF($AD2632="000000000000","",INDEX(DATABASE!$W$12:$W$71,MATCH($AD2632,DATABASE!$V$12:$V$71,0)))</f>
        <v/>
      </c>
      <c r="D2632" s="38" t="str">
        <f>IF(C2632="","",IF(E2632="",INDEX(DATABASE!$AF$13:$AF$62,MATCH($C2632,DATABASE!$AC$13:$AC$62,0)),IF(E2632="2x D11",INDEX(DATABASE!$AF$13:$AF$62,MATCH($C2632,DATABASE!$AC$13:$AC$62,0))+2*DATABASE!$AF$62,IF(E2632="3x D11",INDEX(DATABASE!$AF$13:$AF$62,MATCH($C2632,DATABASE!$AC$13:$AC$62,0))+3*DATABASE!$AF$62,""))))</f>
        <v/>
      </c>
      <c r="E2632" s="38" t="str">
        <f>IF(AND($K2632="Y",$G2632&lt;&gt;"UNYIL",$F2632&lt;DATABASE!$O$8),"2x D11",IF(AND($K2632="Y",$G2632&lt;&gt;"UNYIL",$F2632&gt;=DATABASE!$O$8),"3x D11",""))</f>
        <v/>
      </c>
      <c r="F2632" s="36" t="str">
        <f>IF('DATA ACCURATE'!N2635&lt;&gt;"",'DATA ACCURATE'!N2635,"")</f>
        <v/>
      </c>
      <c r="G2632" s="38" t="str">
        <f>IF(F2632="","",IF(F2632&lt;=DATABASE!$I$8,"UNYIL",IF(F2632&lt;=DATABASE!$J$8,"KECIL",IF(F2632&lt;DATABASE!$K$8,"TANGGUNG",IF(F2632&gt;=DATABASE!$K$8,"BESAR","")))))</f>
        <v/>
      </c>
      <c r="H2632" s="16" t="str">
        <f>IF('DATA ACCURATE'!J2635&lt;&gt;"",'DATA ACCURATE'!J2635,"")</f>
        <v/>
      </c>
      <c r="I2632" s="35" t="str">
        <f>IF(B2632&lt;&gt;"",IFERROR(VLOOKUP(B2632,'DATA TIMBANGAN'!G:M,7,FALSE),VLOOKUP(B2632,'DATA TIMBANGAN'!G:M,7)),"")</f>
        <v/>
      </c>
      <c r="J2632" s="25" t="str">
        <f>IF(H2632&lt;&gt;"",IFERROR(INDEX(DATABASE!$Z$19:$Z$38,MATCH(DATEVALUE(H2632),DATABASE!$AA$19:$AA$38,0)),INDEX(DATABASE!$Z$12:$Z$18,MATCH(WEEKDAY(H2632,2),DATABASE!$AA$12:$AA$18,0))),"")</f>
        <v/>
      </c>
      <c r="K2632" s="25" t="str">
        <f>IF('DATA ACCURATE'!V2635&lt;&gt;"",'DATA ACCURATE'!V2635,"")</f>
        <v/>
      </c>
      <c r="L2632" s="80" t="str">
        <f>IF($H2632="","",IF(OR($J2632="LIBUR",AND($L2631="LIBUR",$O2631=$O2632)),"LIBUR",IF(AND(OR($L2631="LUAR JAM KERJA 1",$L2631="LUAR JAM KERJA 2"),OR(OR(AND($H2631=$H2632,AND(OR($I2632&gt;DATABASE!$J$3,$I2632&lt;DATABASE!$J$6),((DATEVALUE($H2632)+$I2632)-(DATEVALUE($H2631)+$I2631))&lt;DATABASE!$J$6)),AND($H2631=$H2632,$O2631=$O2632,OR($I2632&gt;DATABASE!$J$6,$I2632&lt;DATABASE!$J$3))),AND(($H2632-$H2631)=1,OR($I2632&lt;DATABASE!$I$6,((DATEVALUE($H2632)+$I2632)-(DATEVALUE($H2631)+$I2631))&lt;DATABASE!$J$6))),$A2632=$A2631),"LUAR JAM KERJA 2",IF(AND(OR(WEEKDAY($H2632,2)=1,WEEKDAY($H2632,2)=2,WEEKDAY($H2632,2)=3,WEEKDAY($H2632,2)=4,WEEKDAY($H2632,2)=5),$I2632&lt;=DATABASE!$J$3,$I2632&gt;=DATABASE!$I$3),"JAM KERJA",IF(AND(WEEKDAY($H2632,2)=6,$I2632&lt;=DATABASE!$J$4,$I2632&gt;=DATABASE!$I$4),"JAM KERJA","LUAR JAM KERJA 1")))))</f>
        <v/>
      </c>
      <c r="M2632" s="36" t="str">
        <f>IF('DATA ACCURATE'!T2635&lt;&gt;"",IF('DATA ACCURATE'!T2635&gt;100,'DATA ACCURATE'!T2635/10,'DATA ACCURATE'!T2635),"")</f>
        <v/>
      </c>
      <c r="N2632" s="38" t="str">
        <f>IF(M2632="","",IF(M2632&lt;=DATABASE!$I$9,"LOKAL",IF(M2632&lt;DATABASE!$J$9,"LUAR KOTA 1",IF($M2632&gt;=DATABASE!$J$9,"LUAR KOTA 2",""))))</f>
        <v/>
      </c>
      <c r="O2632" s="38" t="str">
        <f>IF('DATA ACCURATE'!L2635&lt;&gt;"",'DATA ACCURATE'!L2635,"")</f>
        <v/>
      </c>
      <c r="P2632" s="38"/>
      <c r="Q2632" s="38">
        <f t="shared" si="288"/>
        <v>0</v>
      </c>
      <c r="R2632" s="38">
        <f t="shared" si="288"/>
        <v>0</v>
      </c>
      <c r="S2632" s="38">
        <f t="shared" si="288"/>
        <v>0</v>
      </c>
      <c r="T2632" s="38">
        <f t="shared" si="286"/>
        <v>0</v>
      </c>
      <c r="U2632" s="38">
        <f t="shared" si="289"/>
        <v>0</v>
      </c>
      <c r="V2632" s="38">
        <f t="shared" si="289"/>
        <v>0</v>
      </c>
      <c r="W2632" s="38">
        <f t="shared" si="289"/>
        <v>0</v>
      </c>
      <c r="X2632" s="38">
        <f t="shared" si="290"/>
        <v>0</v>
      </c>
      <c r="Y2632" s="38">
        <f t="shared" si="290"/>
        <v>0</v>
      </c>
      <c r="Z2632" s="38">
        <f t="shared" si="290"/>
        <v>0</v>
      </c>
      <c r="AA2632" s="38">
        <f t="shared" si="287"/>
        <v>0</v>
      </c>
      <c r="AB2632" s="38">
        <f t="shared" si="291"/>
        <v>0</v>
      </c>
      <c r="AC2632" s="38">
        <f t="shared" si="292"/>
        <v>0</v>
      </c>
      <c r="AD2632" s="38" t="str">
        <f t="shared" si="293"/>
        <v>000000000000</v>
      </c>
      <c r="AE2632" s="38"/>
      <c r="AF2632" s="38"/>
      <c r="AG2632" s="38"/>
      <c r="AH2632" s="38"/>
      <c r="AI2632" s="38"/>
      <c r="AJ2632" s="38"/>
      <c r="AK2632" s="38"/>
      <c r="AL2632" s="38"/>
      <c r="AM2632" s="38"/>
      <c r="AN2632" s="38"/>
      <c r="AO2632" s="38"/>
      <c r="AP2632" s="38"/>
      <c r="AQ2632" s="38"/>
      <c r="AR2632" s="38"/>
    </row>
    <row r="2633" spans="1:44">
      <c r="A2633" s="36" t="str">
        <f>IF('DATA ACCURATE'!A2636&lt;&gt;"",'DATA ACCURATE'!A2636,"")</f>
        <v/>
      </c>
      <c r="B2633" s="36" t="str">
        <f>IF('DATA ACCURATE'!D2636&lt;&gt;"",'DATA ACCURATE'!D2636,"")</f>
        <v/>
      </c>
      <c r="C2633" s="38" t="str">
        <f>IF($AD2633="000000000000","",INDEX(DATABASE!$W$12:$W$71,MATCH($AD2633,DATABASE!$V$12:$V$71,0)))</f>
        <v/>
      </c>
      <c r="D2633" s="38" t="str">
        <f>IF(C2633="","",IF(E2633="",INDEX(DATABASE!$AF$13:$AF$62,MATCH($C2633,DATABASE!$AC$13:$AC$62,0)),IF(E2633="2x D11",INDEX(DATABASE!$AF$13:$AF$62,MATCH($C2633,DATABASE!$AC$13:$AC$62,0))+2*DATABASE!$AF$62,IF(E2633="3x D11",INDEX(DATABASE!$AF$13:$AF$62,MATCH($C2633,DATABASE!$AC$13:$AC$62,0))+3*DATABASE!$AF$62,""))))</f>
        <v/>
      </c>
      <c r="E2633" s="38" t="str">
        <f>IF(AND($K2633="Y",$G2633&lt;&gt;"UNYIL",$F2633&lt;DATABASE!$O$8),"2x D11",IF(AND($K2633="Y",$G2633&lt;&gt;"UNYIL",$F2633&gt;=DATABASE!$O$8),"3x D11",""))</f>
        <v/>
      </c>
      <c r="F2633" s="36" t="str">
        <f>IF('DATA ACCURATE'!N2636&lt;&gt;"",'DATA ACCURATE'!N2636,"")</f>
        <v/>
      </c>
      <c r="G2633" s="38" t="str">
        <f>IF(F2633="","",IF(F2633&lt;=DATABASE!$I$8,"UNYIL",IF(F2633&lt;=DATABASE!$J$8,"KECIL",IF(F2633&lt;DATABASE!$K$8,"TANGGUNG",IF(F2633&gt;=DATABASE!$K$8,"BESAR","")))))</f>
        <v/>
      </c>
      <c r="H2633" s="16" t="str">
        <f>IF('DATA ACCURATE'!J2636&lt;&gt;"",'DATA ACCURATE'!J2636,"")</f>
        <v/>
      </c>
      <c r="I2633" s="35" t="str">
        <f>IF(B2633&lt;&gt;"",IFERROR(VLOOKUP(B2633,'DATA TIMBANGAN'!G:M,7,FALSE),VLOOKUP(B2633,'DATA TIMBANGAN'!G:M,7)),"")</f>
        <v/>
      </c>
      <c r="J2633" s="25" t="str">
        <f>IF(H2633&lt;&gt;"",IFERROR(INDEX(DATABASE!$Z$19:$Z$38,MATCH(DATEVALUE(H2633),DATABASE!$AA$19:$AA$38,0)),INDEX(DATABASE!$Z$12:$Z$18,MATCH(WEEKDAY(H2633,2),DATABASE!$AA$12:$AA$18,0))),"")</f>
        <v/>
      </c>
      <c r="K2633" s="25" t="str">
        <f>IF('DATA ACCURATE'!V2636&lt;&gt;"",'DATA ACCURATE'!V2636,"")</f>
        <v/>
      </c>
      <c r="L2633" s="80" t="str">
        <f>IF($H2633="","",IF(OR($J2633="LIBUR",AND($L2632="LIBUR",$O2632=$O2633)),"LIBUR",IF(AND(OR($L2632="LUAR JAM KERJA 1",$L2632="LUAR JAM KERJA 2"),OR(OR(AND($H2632=$H2633,AND(OR($I2633&gt;DATABASE!$J$3,$I2633&lt;DATABASE!$J$6),((DATEVALUE($H2633)+$I2633)-(DATEVALUE($H2632)+$I2632))&lt;DATABASE!$J$6)),AND($H2632=$H2633,$O2632=$O2633,OR($I2633&gt;DATABASE!$J$6,$I2633&lt;DATABASE!$J$3))),AND(($H2633-$H2632)=1,OR($I2633&lt;DATABASE!$I$6,((DATEVALUE($H2633)+$I2633)-(DATEVALUE($H2632)+$I2632))&lt;DATABASE!$J$6))),$A2633=$A2632),"LUAR JAM KERJA 2",IF(AND(OR(WEEKDAY($H2633,2)=1,WEEKDAY($H2633,2)=2,WEEKDAY($H2633,2)=3,WEEKDAY($H2633,2)=4,WEEKDAY($H2633,2)=5),$I2633&lt;=DATABASE!$J$3,$I2633&gt;=DATABASE!$I$3),"JAM KERJA",IF(AND(WEEKDAY($H2633,2)=6,$I2633&lt;=DATABASE!$J$4,$I2633&gt;=DATABASE!$I$4),"JAM KERJA","LUAR JAM KERJA 1")))))</f>
        <v/>
      </c>
      <c r="M2633" s="36" t="str">
        <f>IF('DATA ACCURATE'!T2636&lt;&gt;"",IF('DATA ACCURATE'!T2636&gt;100,'DATA ACCURATE'!T2636/10,'DATA ACCURATE'!T2636),"")</f>
        <v/>
      </c>
      <c r="N2633" s="38" t="str">
        <f>IF(M2633="","",IF(M2633&lt;=DATABASE!$I$9,"LOKAL",IF(M2633&lt;DATABASE!$J$9,"LUAR KOTA 1",IF($M2633&gt;=DATABASE!$J$9,"LUAR KOTA 2",""))))</f>
        <v/>
      </c>
      <c r="O2633" s="38" t="str">
        <f>IF('DATA ACCURATE'!L2636&lt;&gt;"",'DATA ACCURATE'!L2636,"")</f>
        <v/>
      </c>
      <c r="P2633" s="38"/>
      <c r="Q2633" s="38">
        <f t="shared" si="288"/>
        <v>0</v>
      </c>
      <c r="R2633" s="38">
        <f t="shared" si="288"/>
        <v>0</v>
      </c>
      <c r="S2633" s="38">
        <f t="shared" si="288"/>
        <v>0</v>
      </c>
      <c r="T2633" s="38">
        <f t="shared" si="286"/>
        <v>0</v>
      </c>
      <c r="U2633" s="38">
        <f t="shared" si="289"/>
        <v>0</v>
      </c>
      <c r="V2633" s="38">
        <f t="shared" si="289"/>
        <v>0</v>
      </c>
      <c r="W2633" s="38">
        <f t="shared" si="289"/>
        <v>0</v>
      </c>
      <c r="X2633" s="38">
        <f t="shared" si="290"/>
        <v>0</v>
      </c>
      <c r="Y2633" s="38">
        <f t="shared" si="290"/>
        <v>0</v>
      </c>
      <c r="Z2633" s="38">
        <f t="shared" si="290"/>
        <v>0</v>
      </c>
      <c r="AA2633" s="38">
        <f t="shared" si="287"/>
        <v>0</v>
      </c>
      <c r="AB2633" s="38">
        <f t="shared" si="291"/>
        <v>0</v>
      </c>
      <c r="AC2633" s="38">
        <f t="shared" si="292"/>
        <v>0</v>
      </c>
      <c r="AD2633" s="38" t="str">
        <f t="shared" si="293"/>
        <v>000000000000</v>
      </c>
      <c r="AE2633" s="38"/>
      <c r="AF2633" s="38"/>
      <c r="AG2633" s="38"/>
      <c r="AH2633" s="38"/>
      <c r="AI2633" s="38"/>
      <c r="AJ2633" s="38"/>
      <c r="AK2633" s="38"/>
      <c r="AL2633" s="38"/>
      <c r="AM2633" s="38"/>
      <c r="AN2633" s="38"/>
      <c r="AO2633" s="38"/>
      <c r="AP2633" s="38"/>
      <c r="AQ2633" s="38"/>
      <c r="AR2633" s="38"/>
    </row>
    <row r="2634" spans="1:44">
      <c r="A2634" s="36" t="str">
        <f>IF('DATA ACCURATE'!A2637&lt;&gt;"",'DATA ACCURATE'!A2637,"")</f>
        <v/>
      </c>
      <c r="B2634" s="36" t="str">
        <f>IF('DATA ACCURATE'!D2637&lt;&gt;"",'DATA ACCURATE'!D2637,"")</f>
        <v/>
      </c>
      <c r="C2634" s="38" t="str">
        <f>IF($AD2634="000000000000","",INDEX(DATABASE!$W$12:$W$71,MATCH($AD2634,DATABASE!$V$12:$V$71,0)))</f>
        <v/>
      </c>
      <c r="D2634" s="38" t="str">
        <f>IF(C2634="","",IF(E2634="",INDEX(DATABASE!$AF$13:$AF$62,MATCH($C2634,DATABASE!$AC$13:$AC$62,0)),IF(E2634="2x D11",INDEX(DATABASE!$AF$13:$AF$62,MATCH($C2634,DATABASE!$AC$13:$AC$62,0))+2*DATABASE!$AF$62,IF(E2634="3x D11",INDEX(DATABASE!$AF$13:$AF$62,MATCH($C2634,DATABASE!$AC$13:$AC$62,0))+3*DATABASE!$AF$62,""))))</f>
        <v/>
      </c>
      <c r="E2634" s="38" t="str">
        <f>IF(AND($K2634="Y",$G2634&lt;&gt;"UNYIL",$F2634&lt;DATABASE!$O$8),"2x D11",IF(AND($K2634="Y",$G2634&lt;&gt;"UNYIL",$F2634&gt;=DATABASE!$O$8),"3x D11",""))</f>
        <v/>
      </c>
      <c r="F2634" s="36" t="str">
        <f>IF('DATA ACCURATE'!N2637&lt;&gt;"",'DATA ACCURATE'!N2637,"")</f>
        <v/>
      </c>
      <c r="G2634" s="38" t="str">
        <f>IF(F2634="","",IF(F2634&lt;=DATABASE!$I$8,"UNYIL",IF(F2634&lt;=DATABASE!$J$8,"KECIL",IF(F2634&lt;DATABASE!$K$8,"TANGGUNG",IF(F2634&gt;=DATABASE!$K$8,"BESAR","")))))</f>
        <v/>
      </c>
      <c r="H2634" s="16" t="str">
        <f>IF('DATA ACCURATE'!J2637&lt;&gt;"",'DATA ACCURATE'!J2637,"")</f>
        <v/>
      </c>
      <c r="I2634" s="35" t="str">
        <f>IF(B2634&lt;&gt;"",IFERROR(VLOOKUP(B2634,'DATA TIMBANGAN'!G:M,7,FALSE),VLOOKUP(B2634,'DATA TIMBANGAN'!G:M,7)),"")</f>
        <v/>
      </c>
      <c r="J2634" s="25" t="str">
        <f>IF(H2634&lt;&gt;"",IFERROR(INDEX(DATABASE!$Z$19:$Z$38,MATCH(DATEVALUE(H2634),DATABASE!$AA$19:$AA$38,0)),INDEX(DATABASE!$Z$12:$Z$18,MATCH(WEEKDAY(H2634,2),DATABASE!$AA$12:$AA$18,0))),"")</f>
        <v/>
      </c>
      <c r="K2634" s="25" t="str">
        <f>IF('DATA ACCURATE'!V2637&lt;&gt;"",'DATA ACCURATE'!V2637,"")</f>
        <v/>
      </c>
      <c r="L2634" s="80" t="str">
        <f>IF($H2634="","",IF(OR($J2634="LIBUR",AND($L2633="LIBUR",$O2633=$O2634)),"LIBUR",IF(AND(OR($L2633="LUAR JAM KERJA 1",$L2633="LUAR JAM KERJA 2"),OR(OR(AND($H2633=$H2634,AND(OR($I2634&gt;DATABASE!$J$3,$I2634&lt;DATABASE!$J$6),((DATEVALUE($H2634)+$I2634)-(DATEVALUE($H2633)+$I2633))&lt;DATABASE!$J$6)),AND($H2633=$H2634,$O2633=$O2634,OR($I2634&gt;DATABASE!$J$6,$I2634&lt;DATABASE!$J$3))),AND(($H2634-$H2633)=1,OR($I2634&lt;DATABASE!$I$6,((DATEVALUE($H2634)+$I2634)-(DATEVALUE($H2633)+$I2633))&lt;DATABASE!$J$6))),$A2634=$A2633),"LUAR JAM KERJA 2",IF(AND(OR(WEEKDAY($H2634,2)=1,WEEKDAY($H2634,2)=2,WEEKDAY($H2634,2)=3,WEEKDAY($H2634,2)=4,WEEKDAY($H2634,2)=5),$I2634&lt;=DATABASE!$J$3,$I2634&gt;=DATABASE!$I$3),"JAM KERJA",IF(AND(WEEKDAY($H2634,2)=6,$I2634&lt;=DATABASE!$J$4,$I2634&gt;=DATABASE!$I$4),"JAM KERJA","LUAR JAM KERJA 1")))))</f>
        <v/>
      </c>
      <c r="M2634" s="36" t="str">
        <f>IF('DATA ACCURATE'!T2637&lt;&gt;"",IF('DATA ACCURATE'!T2637&gt;100,'DATA ACCURATE'!T2637/10,'DATA ACCURATE'!T2637),"")</f>
        <v/>
      </c>
      <c r="N2634" s="38" t="str">
        <f>IF(M2634="","",IF(M2634&lt;=DATABASE!$I$9,"LOKAL",IF(M2634&lt;DATABASE!$J$9,"LUAR KOTA 1",IF($M2634&gt;=DATABASE!$J$9,"LUAR KOTA 2",""))))</f>
        <v/>
      </c>
      <c r="O2634" s="38" t="str">
        <f>IF('DATA ACCURATE'!L2637&lt;&gt;"",'DATA ACCURATE'!L2637,"")</f>
        <v/>
      </c>
      <c r="P2634" s="38"/>
      <c r="Q2634" s="38">
        <f t="shared" si="288"/>
        <v>0</v>
      </c>
      <c r="R2634" s="38">
        <f t="shared" si="288"/>
        <v>0</v>
      </c>
      <c r="S2634" s="38">
        <f t="shared" si="288"/>
        <v>0</v>
      </c>
      <c r="T2634" s="38">
        <f t="shared" si="286"/>
        <v>0</v>
      </c>
      <c r="U2634" s="38">
        <f t="shared" si="289"/>
        <v>0</v>
      </c>
      <c r="V2634" s="38">
        <f t="shared" si="289"/>
        <v>0</v>
      </c>
      <c r="W2634" s="38">
        <f t="shared" si="289"/>
        <v>0</v>
      </c>
      <c r="X2634" s="38">
        <f t="shared" si="290"/>
        <v>0</v>
      </c>
      <c r="Y2634" s="38">
        <f t="shared" si="290"/>
        <v>0</v>
      </c>
      <c r="Z2634" s="38">
        <f t="shared" si="290"/>
        <v>0</v>
      </c>
      <c r="AA2634" s="38">
        <f t="shared" si="287"/>
        <v>0</v>
      </c>
      <c r="AB2634" s="38">
        <f t="shared" si="291"/>
        <v>0</v>
      </c>
      <c r="AC2634" s="38">
        <f t="shared" si="292"/>
        <v>0</v>
      </c>
      <c r="AD2634" s="38" t="str">
        <f t="shared" si="293"/>
        <v>000000000000</v>
      </c>
      <c r="AE2634" s="38"/>
      <c r="AF2634" s="38"/>
      <c r="AG2634" s="38"/>
      <c r="AH2634" s="38"/>
      <c r="AI2634" s="38"/>
      <c r="AJ2634" s="38"/>
      <c r="AK2634" s="38"/>
      <c r="AL2634" s="38"/>
      <c r="AM2634" s="38"/>
      <c r="AN2634" s="38"/>
      <c r="AO2634" s="38"/>
      <c r="AP2634" s="38"/>
      <c r="AQ2634" s="38"/>
      <c r="AR2634" s="38"/>
    </row>
    <row r="2635" spans="1:44">
      <c r="A2635" s="36" t="str">
        <f>IF('DATA ACCURATE'!A2638&lt;&gt;"",'DATA ACCURATE'!A2638,"")</f>
        <v/>
      </c>
      <c r="B2635" s="36" t="str">
        <f>IF('DATA ACCURATE'!D2638&lt;&gt;"",'DATA ACCURATE'!D2638,"")</f>
        <v/>
      </c>
      <c r="C2635" s="38" t="str">
        <f>IF($AD2635="000000000000","",INDEX(DATABASE!$W$12:$W$71,MATCH($AD2635,DATABASE!$V$12:$V$71,0)))</f>
        <v/>
      </c>
      <c r="D2635" s="38" t="str">
        <f>IF(C2635="","",IF(E2635="",INDEX(DATABASE!$AF$13:$AF$62,MATCH($C2635,DATABASE!$AC$13:$AC$62,0)),IF(E2635="2x D11",INDEX(DATABASE!$AF$13:$AF$62,MATCH($C2635,DATABASE!$AC$13:$AC$62,0))+2*DATABASE!$AF$62,IF(E2635="3x D11",INDEX(DATABASE!$AF$13:$AF$62,MATCH($C2635,DATABASE!$AC$13:$AC$62,0))+3*DATABASE!$AF$62,""))))</f>
        <v/>
      </c>
      <c r="E2635" s="38" t="str">
        <f>IF(AND($K2635="Y",$G2635&lt;&gt;"UNYIL",$F2635&lt;DATABASE!$O$8),"2x D11",IF(AND($K2635="Y",$G2635&lt;&gt;"UNYIL",$F2635&gt;=DATABASE!$O$8),"3x D11",""))</f>
        <v/>
      </c>
      <c r="F2635" s="36" t="str">
        <f>IF('DATA ACCURATE'!N2638&lt;&gt;"",'DATA ACCURATE'!N2638,"")</f>
        <v/>
      </c>
      <c r="G2635" s="38" t="str">
        <f>IF(F2635="","",IF(F2635&lt;=DATABASE!$I$8,"UNYIL",IF(F2635&lt;=DATABASE!$J$8,"KECIL",IF(F2635&lt;DATABASE!$K$8,"TANGGUNG",IF(F2635&gt;=DATABASE!$K$8,"BESAR","")))))</f>
        <v/>
      </c>
      <c r="H2635" s="16" t="str">
        <f>IF('DATA ACCURATE'!J2638&lt;&gt;"",'DATA ACCURATE'!J2638,"")</f>
        <v/>
      </c>
      <c r="I2635" s="35" t="str">
        <f>IF(B2635&lt;&gt;"",IFERROR(VLOOKUP(B2635,'DATA TIMBANGAN'!G:M,7,FALSE),VLOOKUP(B2635,'DATA TIMBANGAN'!G:M,7)),"")</f>
        <v/>
      </c>
      <c r="J2635" s="25" t="str">
        <f>IF(H2635&lt;&gt;"",IFERROR(INDEX(DATABASE!$Z$19:$Z$38,MATCH(DATEVALUE(H2635),DATABASE!$AA$19:$AA$38,0)),INDEX(DATABASE!$Z$12:$Z$18,MATCH(WEEKDAY(H2635,2),DATABASE!$AA$12:$AA$18,0))),"")</f>
        <v/>
      </c>
      <c r="K2635" s="25" t="str">
        <f>IF('DATA ACCURATE'!V2638&lt;&gt;"",'DATA ACCURATE'!V2638,"")</f>
        <v/>
      </c>
      <c r="L2635" s="80" t="str">
        <f>IF($H2635="","",IF(OR($J2635="LIBUR",AND($L2634="LIBUR",$O2634=$O2635)),"LIBUR",IF(AND(OR($L2634="LUAR JAM KERJA 1",$L2634="LUAR JAM KERJA 2"),OR(OR(AND($H2634=$H2635,AND(OR($I2635&gt;DATABASE!$J$3,$I2635&lt;DATABASE!$J$6),((DATEVALUE($H2635)+$I2635)-(DATEVALUE($H2634)+$I2634))&lt;DATABASE!$J$6)),AND($H2634=$H2635,$O2634=$O2635,OR($I2635&gt;DATABASE!$J$6,$I2635&lt;DATABASE!$J$3))),AND(($H2635-$H2634)=1,OR($I2635&lt;DATABASE!$I$6,((DATEVALUE($H2635)+$I2635)-(DATEVALUE($H2634)+$I2634))&lt;DATABASE!$J$6))),$A2635=$A2634),"LUAR JAM KERJA 2",IF(AND(OR(WEEKDAY($H2635,2)=1,WEEKDAY($H2635,2)=2,WEEKDAY($H2635,2)=3,WEEKDAY($H2635,2)=4,WEEKDAY($H2635,2)=5),$I2635&lt;=DATABASE!$J$3,$I2635&gt;=DATABASE!$I$3),"JAM KERJA",IF(AND(WEEKDAY($H2635,2)=6,$I2635&lt;=DATABASE!$J$4,$I2635&gt;=DATABASE!$I$4),"JAM KERJA","LUAR JAM KERJA 1")))))</f>
        <v/>
      </c>
      <c r="M2635" s="36" t="str">
        <f>IF('DATA ACCURATE'!T2638&lt;&gt;"",IF('DATA ACCURATE'!T2638&gt;100,'DATA ACCURATE'!T2638/10,'DATA ACCURATE'!T2638),"")</f>
        <v/>
      </c>
      <c r="N2635" s="38" t="str">
        <f>IF(M2635="","",IF(M2635&lt;=DATABASE!$I$9,"LOKAL",IF(M2635&lt;DATABASE!$J$9,"LUAR KOTA 1",IF($M2635&gt;=DATABASE!$J$9,"LUAR KOTA 2",""))))</f>
        <v/>
      </c>
      <c r="O2635" s="38" t="str">
        <f>IF('DATA ACCURATE'!L2638&lt;&gt;"",'DATA ACCURATE'!L2638,"")</f>
        <v/>
      </c>
      <c r="P2635" s="38"/>
      <c r="Q2635" s="38">
        <f t="shared" si="288"/>
        <v>0</v>
      </c>
      <c r="R2635" s="38">
        <f t="shared" si="288"/>
        <v>0</v>
      </c>
      <c r="S2635" s="38">
        <f t="shared" si="288"/>
        <v>0</v>
      </c>
      <c r="T2635" s="38">
        <f t="shared" si="286"/>
        <v>0</v>
      </c>
      <c r="U2635" s="38">
        <f t="shared" si="289"/>
        <v>0</v>
      </c>
      <c r="V2635" s="38">
        <f t="shared" si="289"/>
        <v>0</v>
      </c>
      <c r="W2635" s="38">
        <f t="shared" si="289"/>
        <v>0</v>
      </c>
      <c r="X2635" s="38">
        <f t="shared" si="290"/>
        <v>0</v>
      </c>
      <c r="Y2635" s="38">
        <f t="shared" si="290"/>
        <v>0</v>
      </c>
      <c r="Z2635" s="38">
        <f t="shared" si="290"/>
        <v>0</v>
      </c>
      <c r="AA2635" s="38">
        <f t="shared" si="287"/>
        <v>0</v>
      </c>
      <c r="AB2635" s="38">
        <f t="shared" si="291"/>
        <v>0</v>
      </c>
      <c r="AC2635" s="38">
        <f t="shared" si="292"/>
        <v>0</v>
      </c>
      <c r="AD2635" s="38" t="str">
        <f t="shared" si="293"/>
        <v>000000000000</v>
      </c>
      <c r="AE2635" s="38"/>
      <c r="AF2635" s="38"/>
      <c r="AG2635" s="38"/>
      <c r="AH2635" s="38"/>
      <c r="AI2635" s="38"/>
      <c r="AJ2635" s="38"/>
      <c r="AK2635" s="38"/>
      <c r="AL2635" s="38"/>
      <c r="AM2635" s="38"/>
      <c r="AN2635" s="38"/>
      <c r="AO2635" s="38"/>
      <c r="AP2635" s="38"/>
      <c r="AQ2635" s="38"/>
      <c r="AR2635" s="38"/>
    </row>
    <row r="2636" spans="1:44">
      <c r="A2636" s="36" t="str">
        <f>IF('DATA ACCURATE'!A2639&lt;&gt;"",'DATA ACCURATE'!A2639,"")</f>
        <v/>
      </c>
      <c r="B2636" s="36" t="str">
        <f>IF('DATA ACCURATE'!D2639&lt;&gt;"",'DATA ACCURATE'!D2639,"")</f>
        <v/>
      </c>
      <c r="C2636" s="38" t="str">
        <f>IF($AD2636="000000000000","",INDEX(DATABASE!$W$12:$W$71,MATCH($AD2636,DATABASE!$V$12:$V$71,0)))</f>
        <v/>
      </c>
      <c r="D2636" s="38" t="str">
        <f>IF(C2636="","",IF(E2636="",INDEX(DATABASE!$AF$13:$AF$62,MATCH($C2636,DATABASE!$AC$13:$AC$62,0)),IF(E2636="2x D11",INDEX(DATABASE!$AF$13:$AF$62,MATCH($C2636,DATABASE!$AC$13:$AC$62,0))+2*DATABASE!$AF$62,IF(E2636="3x D11",INDEX(DATABASE!$AF$13:$AF$62,MATCH($C2636,DATABASE!$AC$13:$AC$62,0))+3*DATABASE!$AF$62,""))))</f>
        <v/>
      </c>
      <c r="E2636" s="38" t="str">
        <f>IF(AND($K2636="Y",$G2636&lt;&gt;"UNYIL",$F2636&lt;DATABASE!$O$8),"2x D11",IF(AND($K2636="Y",$G2636&lt;&gt;"UNYIL",$F2636&gt;=DATABASE!$O$8),"3x D11",""))</f>
        <v/>
      </c>
      <c r="F2636" s="36" t="str">
        <f>IF('DATA ACCURATE'!N2639&lt;&gt;"",'DATA ACCURATE'!N2639,"")</f>
        <v/>
      </c>
      <c r="G2636" s="38" t="str">
        <f>IF(F2636="","",IF(F2636&lt;=DATABASE!$I$8,"UNYIL",IF(F2636&lt;=DATABASE!$J$8,"KECIL",IF(F2636&lt;DATABASE!$K$8,"TANGGUNG",IF(F2636&gt;=DATABASE!$K$8,"BESAR","")))))</f>
        <v/>
      </c>
      <c r="H2636" s="16" t="str">
        <f>IF('DATA ACCURATE'!J2639&lt;&gt;"",'DATA ACCURATE'!J2639,"")</f>
        <v/>
      </c>
      <c r="I2636" s="35" t="str">
        <f>IF(B2636&lt;&gt;"",IFERROR(VLOOKUP(B2636,'DATA TIMBANGAN'!G:M,7,FALSE),VLOOKUP(B2636,'DATA TIMBANGAN'!G:M,7)),"")</f>
        <v/>
      </c>
      <c r="J2636" s="25" t="str">
        <f>IF(H2636&lt;&gt;"",IFERROR(INDEX(DATABASE!$Z$19:$Z$38,MATCH(DATEVALUE(H2636),DATABASE!$AA$19:$AA$38,0)),INDEX(DATABASE!$Z$12:$Z$18,MATCH(WEEKDAY(H2636,2),DATABASE!$AA$12:$AA$18,0))),"")</f>
        <v/>
      </c>
      <c r="K2636" s="25" t="str">
        <f>IF('DATA ACCURATE'!V2639&lt;&gt;"",'DATA ACCURATE'!V2639,"")</f>
        <v/>
      </c>
      <c r="L2636" s="80" t="str">
        <f>IF($H2636="","",IF(OR($J2636="LIBUR",AND($L2635="LIBUR",$O2635=$O2636)),"LIBUR",IF(AND(OR($L2635="LUAR JAM KERJA 1",$L2635="LUAR JAM KERJA 2"),OR(OR(AND($H2635=$H2636,AND(OR($I2636&gt;DATABASE!$J$3,$I2636&lt;DATABASE!$J$6),((DATEVALUE($H2636)+$I2636)-(DATEVALUE($H2635)+$I2635))&lt;DATABASE!$J$6)),AND($H2635=$H2636,$O2635=$O2636,OR($I2636&gt;DATABASE!$J$6,$I2636&lt;DATABASE!$J$3))),AND(($H2636-$H2635)=1,OR($I2636&lt;DATABASE!$I$6,((DATEVALUE($H2636)+$I2636)-(DATEVALUE($H2635)+$I2635))&lt;DATABASE!$J$6))),$A2636=$A2635),"LUAR JAM KERJA 2",IF(AND(OR(WEEKDAY($H2636,2)=1,WEEKDAY($H2636,2)=2,WEEKDAY($H2636,2)=3,WEEKDAY($H2636,2)=4,WEEKDAY($H2636,2)=5),$I2636&lt;=DATABASE!$J$3,$I2636&gt;=DATABASE!$I$3),"JAM KERJA",IF(AND(WEEKDAY($H2636,2)=6,$I2636&lt;=DATABASE!$J$4,$I2636&gt;=DATABASE!$I$4),"JAM KERJA","LUAR JAM KERJA 1")))))</f>
        <v/>
      </c>
      <c r="M2636" s="36" t="str">
        <f>IF('DATA ACCURATE'!T2639&lt;&gt;"",IF('DATA ACCURATE'!T2639&gt;100,'DATA ACCURATE'!T2639/10,'DATA ACCURATE'!T2639),"")</f>
        <v/>
      </c>
      <c r="N2636" s="38" t="str">
        <f>IF(M2636="","",IF(M2636&lt;=DATABASE!$I$9,"LOKAL",IF(M2636&lt;DATABASE!$J$9,"LUAR KOTA 1",IF($M2636&gt;=DATABASE!$J$9,"LUAR KOTA 2",""))))</f>
        <v/>
      </c>
      <c r="O2636" s="38" t="str">
        <f>IF('DATA ACCURATE'!L2639&lt;&gt;"",'DATA ACCURATE'!L2639,"")</f>
        <v/>
      </c>
      <c r="P2636" s="38"/>
      <c r="Q2636" s="38">
        <f t="shared" si="288"/>
        <v>0</v>
      </c>
      <c r="R2636" s="38">
        <f t="shared" si="288"/>
        <v>0</v>
      </c>
      <c r="S2636" s="38">
        <f t="shared" si="288"/>
        <v>0</v>
      </c>
      <c r="T2636" s="38">
        <f t="shared" si="286"/>
        <v>0</v>
      </c>
      <c r="U2636" s="38">
        <f t="shared" si="289"/>
        <v>0</v>
      </c>
      <c r="V2636" s="38">
        <f t="shared" si="289"/>
        <v>0</v>
      </c>
      <c r="W2636" s="38">
        <f t="shared" si="289"/>
        <v>0</v>
      </c>
      <c r="X2636" s="38">
        <f t="shared" si="290"/>
        <v>0</v>
      </c>
      <c r="Y2636" s="38">
        <f t="shared" si="290"/>
        <v>0</v>
      </c>
      <c r="Z2636" s="38">
        <f t="shared" si="290"/>
        <v>0</v>
      </c>
      <c r="AA2636" s="38">
        <f t="shared" si="287"/>
        <v>0</v>
      </c>
      <c r="AB2636" s="38">
        <f t="shared" si="291"/>
        <v>0</v>
      </c>
      <c r="AC2636" s="38">
        <f t="shared" si="292"/>
        <v>0</v>
      </c>
      <c r="AD2636" s="38" t="str">
        <f t="shared" si="293"/>
        <v>000000000000</v>
      </c>
      <c r="AE2636" s="38"/>
      <c r="AF2636" s="38"/>
      <c r="AG2636" s="38"/>
      <c r="AH2636" s="38"/>
      <c r="AI2636" s="38"/>
      <c r="AJ2636" s="38"/>
      <c r="AK2636" s="38"/>
      <c r="AL2636" s="38"/>
      <c r="AM2636" s="38"/>
      <c r="AN2636" s="38"/>
      <c r="AO2636" s="38"/>
      <c r="AP2636" s="38"/>
      <c r="AQ2636" s="38"/>
      <c r="AR2636" s="38"/>
    </row>
    <row r="2637" spans="1:44">
      <c r="A2637" s="36" t="str">
        <f>IF('DATA ACCURATE'!A2640&lt;&gt;"",'DATA ACCURATE'!A2640,"")</f>
        <v/>
      </c>
      <c r="B2637" s="36" t="str">
        <f>IF('DATA ACCURATE'!D2640&lt;&gt;"",'DATA ACCURATE'!D2640,"")</f>
        <v/>
      </c>
      <c r="C2637" s="38" t="str">
        <f>IF($AD2637="000000000000","",INDEX(DATABASE!$W$12:$W$71,MATCH($AD2637,DATABASE!$V$12:$V$71,0)))</f>
        <v/>
      </c>
      <c r="D2637" s="38" t="str">
        <f>IF(C2637="","",IF(E2637="",INDEX(DATABASE!$AF$13:$AF$62,MATCH($C2637,DATABASE!$AC$13:$AC$62,0)),IF(E2637="2x D11",INDEX(DATABASE!$AF$13:$AF$62,MATCH($C2637,DATABASE!$AC$13:$AC$62,0))+2*DATABASE!$AF$62,IF(E2637="3x D11",INDEX(DATABASE!$AF$13:$AF$62,MATCH($C2637,DATABASE!$AC$13:$AC$62,0))+3*DATABASE!$AF$62,""))))</f>
        <v/>
      </c>
      <c r="E2637" s="38" t="str">
        <f>IF(AND($K2637="Y",$G2637&lt;&gt;"UNYIL",$F2637&lt;DATABASE!$O$8),"2x D11",IF(AND($K2637="Y",$G2637&lt;&gt;"UNYIL",$F2637&gt;=DATABASE!$O$8),"3x D11",""))</f>
        <v/>
      </c>
      <c r="F2637" s="36" t="str">
        <f>IF('DATA ACCURATE'!N2640&lt;&gt;"",'DATA ACCURATE'!N2640,"")</f>
        <v/>
      </c>
      <c r="G2637" s="38" t="str">
        <f>IF(F2637="","",IF(F2637&lt;=DATABASE!$I$8,"UNYIL",IF(F2637&lt;=DATABASE!$J$8,"KECIL",IF(F2637&lt;DATABASE!$K$8,"TANGGUNG",IF(F2637&gt;=DATABASE!$K$8,"BESAR","")))))</f>
        <v/>
      </c>
      <c r="H2637" s="16" t="str">
        <f>IF('DATA ACCURATE'!J2640&lt;&gt;"",'DATA ACCURATE'!J2640,"")</f>
        <v/>
      </c>
      <c r="I2637" s="35" t="str">
        <f>IF(B2637&lt;&gt;"",IFERROR(VLOOKUP(B2637,'DATA TIMBANGAN'!G:M,7,FALSE),VLOOKUP(B2637,'DATA TIMBANGAN'!G:M,7)),"")</f>
        <v/>
      </c>
      <c r="J2637" s="25" t="str">
        <f>IF(H2637&lt;&gt;"",IFERROR(INDEX(DATABASE!$Z$19:$Z$38,MATCH(DATEVALUE(H2637),DATABASE!$AA$19:$AA$38,0)),INDEX(DATABASE!$Z$12:$Z$18,MATCH(WEEKDAY(H2637,2),DATABASE!$AA$12:$AA$18,0))),"")</f>
        <v/>
      </c>
      <c r="K2637" s="25" t="str">
        <f>IF('DATA ACCURATE'!V2640&lt;&gt;"",'DATA ACCURATE'!V2640,"")</f>
        <v/>
      </c>
      <c r="L2637" s="80" t="str">
        <f>IF($H2637="","",IF(OR($J2637="LIBUR",AND($L2636="LIBUR",$O2636=$O2637)),"LIBUR",IF(AND(OR($L2636="LUAR JAM KERJA 1",$L2636="LUAR JAM KERJA 2"),OR(OR(AND($H2636=$H2637,AND(OR($I2637&gt;DATABASE!$J$3,$I2637&lt;DATABASE!$J$6),((DATEVALUE($H2637)+$I2637)-(DATEVALUE($H2636)+$I2636))&lt;DATABASE!$J$6)),AND($H2636=$H2637,$O2636=$O2637,OR($I2637&gt;DATABASE!$J$6,$I2637&lt;DATABASE!$J$3))),AND(($H2637-$H2636)=1,OR($I2637&lt;DATABASE!$I$6,((DATEVALUE($H2637)+$I2637)-(DATEVALUE($H2636)+$I2636))&lt;DATABASE!$J$6))),$A2637=$A2636),"LUAR JAM KERJA 2",IF(AND(OR(WEEKDAY($H2637,2)=1,WEEKDAY($H2637,2)=2,WEEKDAY($H2637,2)=3,WEEKDAY($H2637,2)=4,WEEKDAY($H2637,2)=5),$I2637&lt;=DATABASE!$J$3,$I2637&gt;=DATABASE!$I$3),"JAM KERJA",IF(AND(WEEKDAY($H2637,2)=6,$I2637&lt;=DATABASE!$J$4,$I2637&gt;=DATABASE!$I$4),"JAM KERJA","LUAR JAM KERJA 1")))))</f>
        <v/>
      </c>
      <c r="M2637" s="36" t="str">
        <f>IF('DATA ACCURATE'!T2640&lt;&gt;"",IF('DATA ACCURATE'!T2640&gt;100,'DATA ACCURATE'!T2640/10,'DATA ACCURATE'!T2640),"")</f>
        <v/>
      </c>
      <c r="N2637" s="38" t="str">
        <f>IF(M2637="","",IF(M2637&lt;=DATABASE!$I$9,"LOKAL",IF(M2637&lt;DATABASE!$J$9,"LUAR KOTA 1",IF($M2637&gt;=DATABASE!$J$9,"LUAR KOTA 2",""))))</f>
        <v/>
      </c>
      <c r="O2637" s="38" t="str">
        <f>IF('DATA ACCURATE'!L2640&lt;&gt;"",'DATA ACCURATE'!L2640,"")</f>
        <v/>
      </c>
      <c r="P2637" s="38"/>
      <c r="Q2637" s="38">
        <f t="shared" si="288"/>
        <v>0</v>
      </c>
      <c r="R2637" s="38">
        <f t="shared" si="288"/>
        <v>0</v>
      </c>
      <c r="S2637" s="38">
        <f t="shared" si="288"/>
        <v>0</v>
      </c>
      <c r="T2637" s="38">
        <f t="shared" si="286"/>
        <v>0</v>
      </c>
      <c r="U2637" s="38">
        <f t="shared" si="289"/>
        <v>0</v>
      </c>
      <c r="V2637" s="38">
        <f t="shared" si="289"/>
        <v>0</v>
      </c>
      <c r="W2637" s="38">
        <f t="shared" si="289"/>
        <v>0</v>
      </c>
      <c r="X2637" s="38">
        <f t="shared" si="290"/>
        <v>0</v>
      </c>
      <c r="Y2637" s="38">
        <f t="shared" si="290"/>
        <v>0</v>
      </c>
      <c r="Z2637" s="38">
        <f t="shared" si="290"/>
        <v>0</v>
      </c>
      <c r="AA2637" s="38">
        <f t="shared" si="287"/>
        <v>0</v>
      </c>
      <c r="AB2637" s="38">
        <f t="shared" si="291"/>
        <v>0</v>
      </c>
      <c r="AC2637" s="38">
        <f t="shared" si="292"/>
        <v>0</v>
      </c>
      <c r="AD2637" s="38" t="str">
        <f t="shared" si="293"/>
        <v>000000000000</v>
      </c>
      <c r="AE2637" s="38"/>
      <c r="AF2637" s="38"/>
      <c r="AG2637" s="38"/>
      <c r="AH2637" s="38"/>
      <c r="AI2637" s="38"/>
      <c r="AJ2637" s="38"/>
      <c r="AK2637" s="38"/>
      <c r="AL2637" s="38"/>
      <c r="AM2637" s="38"/>
      <c r="AN2637" s="38"/>
      <c r="AO2637" s="38"/>
      <c r="AP2637" s="38"/>
      <c r="AQ2637" s="38"/>
      <c r="AR2637" s="38"/>
    </row>
    <row r="2638" spans="1:44">
      <c r="A2638" s="36" t="str">
        <f>IF('DATA ACCURATE'!A2641&lt;&gt;"",'DATA ACCURATE'!A2641,"")</f>
        <v/>
      </c>
      <c r="B2638" s="36" t="str">
        <f>IF('DATA ACCURATE'!D2641&lt;&gt;"",'DATA ACCURATE'!D2641,"")</f>
        <v/>
      </c>
      <c r="C2638" s="38" t="str">
        <f>IF($AD2638="000000000000","",INDEX(DATABASE!$W$12:$W$71,MATCH($AD2638,DATABASE!$V$12:$V$71,0)))</f>
        <v/>
      </c>
      <c r="D2638" s="38" t="str">
        <f>IF(C2638="","",IF(E2638="",INDEX(DATABASE!$AF$13:$AF$62,MATCH($C2638,DATABASE!$AC$13:$AC$62,0)),IF(E2638="2x D11",INDEX(DATABASE!$AF$13:$AF$62,MATCH($C2638,DATABASE!$AC$13:$AC$62,0))+2*DATABASE!$AF$62,IF(E2638="3x D11",INDEX(DATABASE!$AF$13:$AF$62,MATCH($C2638,DATABASE!$AC$13:$AC$62,0))+3*DATABASE!$AF$62,""))))</f>
        <v/>
      </c>
      <c r="E2638" s="38" t="str">
        <f>IF(AND($K2638="Y",$G2638&lt;&gt;"UNYIL",$F2638&lt;DATABASE!$O$8),"2x D11",IF(AND($K2638="Y",$G2638&lt;&gt;"UNYIL",$F2638&gt;=DATABASE!$O$8),"3x D11",""))</f>
        <v/>
      </c>
      <c r="F2638" s="36" t="str">
        <f>IF('DATA ACCURATE'!N2641&lt;&gt;"",'DATA ACCURATE'!N2641,"")</f>
        <v/>
      </c>
      <c r="G2638" s="38" t="str">
        <f>IF(F2638="","",IF(F2638&lt;=DATABASE!$I$8,"UNYIL",IF(F2638&lt;=DATABASE!$J$8,"KECIL",IF(F2638&lt;DATABASE!$K$8,"TANGGUNG",IF(F2638&gt;=DATABASE!$K$8,"BESAR","")))))</f>
        <v/>
      </c>
      <c r="H2638" s="16" t="str">
        <f>IF('DATA ACCURATE'!J2641&lt;&gt;"",'DATA ACCURATE'!J2641,"")</f>
        <v/>
      </c>
      <c r="I2638" s="35" t="str">
        <f>IF(B2638&lt;&gt;"",IFERROR(VLOOKUP(B2638,'DATA TIMBANGAN'!G:M,7,FALSE),VLOOKUP(B2638,'DATA TIMBANGAN'!G:M,7)),"")</f>
        <v/>
      </c>
      <c r="J2638" s="25" t="str">
        <f>IF(H2638&lt;&gt;"",IFERROR(INDEX(DATABASE!$Z$19:$Z$38,MATCH(DATEVALUE(H2638),DATABASE!$AA$19:$AA$38,0)),INDEX(DATABASE!$Z$12:$Z$18,MATCH(WEEKDAY(H2638,2),DATABASE!$AA$12:$AA$18,0))),"")</f>
        <v/>
      </c>
      <c r="K2638" s="25" t="str">
        <f>IF('DATA ACCURATE'!V2641&lt;&gt;"",'DATA ACCURATE'!V2641,"")</f>
        <v/>
      </c>
      <c r="L2638" s="80" t="str">
        <f>IF($H2638="","",IF(OR($J2638="LIBUR",AND($L2637="LIBUR",$O2637=$O2638)),"LIBUR",IF(AND(OR($L2637="LUAR JAM KERJA 1",$L2637="LUAR JAM KERJA 2"),OR(OR(AND($H2637=$H2638,AND(OR($I2638&gt;DATABASE!$J$3,$I2638&lt;DATABASE!$J$6),((DATEVALUE($H2638)+$I2638)-(DATEVALUE($H2637)+$I2637))&lt;DATABASE!$J$6)),AND($H2637=$H2638,$O2637=$O2638,OR($I2638&gt;DATABASE!$J$6,$I2638&lt;DATABASE!$J$3))),AND(($H2638-$H2637)=1,OR($I2638&lt;DATABASE!$I$6,((DATEVALUE($H2638)+$I2638)-(DATEVALUE($H2637)+$I2637))&lt;DATABASE!$J$6))),$A2638=$A2637),"LUAR JAM KERJA 2",IF(AND(OR(WEEKDAY($H2638,2)=1,WEEKDAY($H2638,2)=2,WEEKDAY($H2638,2)=3,WEEKDAY($H2638,2)=4,WEEKDAY($H2638,2)=5),$I2638&lt;=DATABASE!$J$3,$I2638&gt;=DATABASE!$I$3),"JAM KERJA",IF(AND(WEEKDAY($H2638,2)=6,$I2638&lt;=DATABASE!$J$4,$I2638&gt;=DATABASE!$I$4),"JAM KERJA","LUAR JAM KERJA 1")))))</f>
        <v/>
      </c>
      <c r="M2638" s="36" t="str">
        <f>IF('DATA ACCURATE'!T2641&lt;&gt;"",IF('DATA ACCURATE'!T2641&gt;100,'DATA ACCURATE'!T2641/10,'DATA ACCURATE'!T2641),"")</f>
        <v/>
      </c>
      <c r="N2638" s="38" t="str">
        <f>IF(M2638="","",IF(M2638&lt;=DATABASE!$I$9,"LOKAL",IF(M2638&lt;DATABASE!$J$9,"LUAR KOTA 1",IF($M2638&gt;=DATABASE!$J$9,"LUAR KOTA 2",""))))</f>
        <v/>
      </c>
      <c r="O2638" s="38" t="str">
        <f>IF('DATA ACCURATE'!L2641&lt;&gt;"",'DATA ACCURATE'!L2641,"")</f>
        <v/>
      </c>
      <c r="P2638" s="38"/>
      <c r="Q2638" s="38">
        <f t="shared" si="288"/>
        <v>0</v>
      </c>
      <c r="R2638" s="38">
        <f t="shared" si="288"/>
        <v>0</v>
      </c>
      <c r="S2638" s="38">
        <f t="shared" si="288"/>
        <v>0</v>
      </c>
      <c r="T2638" s="38">
        <f t="shared" si="286"/>
        <v>0</v>
      </c>
      <c r="U2638" s="38">
        <f t="shared" si="289"/>
        <v>0</v>
      </c>
      <c r="V2638" s="38">
        <f t="shared" si="289"/>
        <v>0</v>
      </c>
      <c r="W2638" s="38">
        <f t="shared" si="289"/>
        <v>0</v>
      </c>
      <c r="X2638" s="38">
        <f t="shared" si="290"/>
        <v>0</v>
      </c>
      <c r="Y2638" s="38">
        <f t="shared" si="290"/>
        <v>0</v>
      </c>
      <c r="Z2638" s="38">
        <f t="shared" si="290"/>
        <v>0</v>
      </c>
      <c r="AA2638" s="38">
        <f t="shared" si="287"/>
        <v>0</v>
      </c>
      <c r="AB2638" s="38">
        <f t="shared" si="291"/>
        <v>0</v>
      </c>
      <c r="AC2638" s="38">
        <f t="shared" si="292"/>
        <v>0</v>
      </c>
      <c r="AD2638" s="38" t="str">
        <f t="shared" si="293"/>
        <v>000000000000</v>
      </c>
      <c r="AE2638" s="38"/>
      <c r="AF2638" s="38"/>
      <c r="AG2638" s="38"/>
      <c r="AH2638" s="38"/>
      <c r="AI2638" s="38"/>
      <c r="AJ2638" s="38"/>
      <c r="AK2638" s="38"/>
      <c r="AL2638" s="38"/>
      <c r="AM2638" s="38"/>
      <c r="AN2638" s="38"/>
      <c r="AO2638" s="38"/>
      <c r="AP2638" s="38"/>
      <c r="AQ2638" s="38"/>
      <c r="AR2638" s="38"/>
    </row>
    <row r="2639" spans="1:44">
      <c r="A2639" s="36" t="str">
        <f>IF('DATA ACCURATE'!A2642&lt;&gt;"",'DATA ACCURATE'!A2642,"")</f>
        <v/>
      </c>
      <c r="B2639" s="36" t="str">
        <f>IF('DATA ACCURATE'!D2642&lt;&gt;"",'DATA ACCURATE'!D2642,"")</f>
        <v/>
      </c>
      <c r="C2639" s="38" t="str">
        <f>IF($AD2639="000000000000","",INDEX(DATABASE!$W$12:$W$71,MATCH($AD2639,DATABASE!$V$12:$V$71,0)))</f>
        <v/>
      </c>
      <c r="D2639" s="38" t="str">
        <f>IF(C2639="","",IF(E2639="",INDEX(DATABASE!$AF$13:$AF$62,MATCH($C2639,DATABASE!$AC$13:$AC$62,0)),IF(E2639="2x D11",INDEX(DATABASE!$AF$13:$AF$62,MATCH($C2639,DATABASE!$AC$13:$AC$62,0))+2*DATABASE!$AF$62,IF(E2639="3x D11",INDEX(DATABASE!$AF$13:$AF$62,MATCH($C2639,DATABASE!$AC$13:$AC$62,0))+3*DATABASE!$AF$62,""))))</f>
        <v/>
      </c>
      <c r="E2639" s="38" t="str">
        <f>IF(AND($K2639="Y",$G2639&lt;&gt;"UNYIL",$F2639&lt;DATABASE!$O$8),"2x D11",IF(AND($K2639="Y",$G2639&lt;&gt;"UNYIL",$F2639&gt;=DATABASE!$O$8),"3x D11",""))</f>
        <v/>
      </c>
      <c r="F2639" s="36" t="str">
        <f>IF('DATA ACCURATE'!N2642&lt;&gt;"",'DATA ACCURATE'!N2642,"")</f>
        <v/>
      </c>
      <c r="G2639" s="38" t="str">
        <f>IF(F2639="","",IF(F2639&lt;=DATABASE!$I$8,"UNYIL",IF(F2639&lt;=DATABASE!$J$8,"KECIL",IF(F2639&lt;DATABASE!$K$8,"TANGGUNG",IF(F2639&gt;=DATABASE!$K$8,"BESAR","")))))</f>
        <v/>
      </c>
      <c r="H2639" s="16" t="str">
        <f>IF('DATA ACCURATE'!J2642&lt;&gt;"",'DATA ACCURATE'!J2642,"")</f>
        <v/>
      </c>
      <c r="I2639" s="35" t="str">
        <f>IF(B2639&lt;&gt;"",IFERROR(VLOOKUP(B2639,'DATA TIMBANGAN'!G:M,7,FALSE),VLOOKUP(B2639,'DATA TIMBANGAN'!G:M,7)),"")</f>
        <v/>
      </c>
      <c r="J2639" s="25" t="str">
        <f>IF(H2639&lt;&gt;"",IFERROR(INDEX(DATABASE!$Z$19:$Z$38,MATCH(DATEVALUE(H2639),DATABASE!$AA$19:$AA$38,0)),INDEX(DATABASE!$Z$12:$Z$18,MATCH(WEEKDAY(H2639,2),DATABASE!$AA$12:$AA$18,0))),"")</f>
        <v/>
      </c>
      <c r="K2639" s="25" t="str">
        <f>IF('DATA ACCURATE'!V2642&lt;&gt;"",'DATA ACCURATE'!V2642,"")</f>
        <v/>
      </c>
      <c r="L2639" s="80" t="str">
        <f>IF($H2639="","",IF(OR($J2639="LIBUR",AND($L2638="LIBUR",$O2638=$O2639)),"LIBUR",IF(AND(OR($L2638="LUAR JAM KERJA 1",$L2638="LUAR JAM KERJA 2"),OR(OR(AND($H2638=$H2639,AND(OR($I2639&gt;DATABASE!$J$3,$I2639&lt;DATABASE!$J$6),((DATEVALUE($H2639)+$I2639)-(DATEVALUE($H2638)+$I2638))&lt;DATABASE!$J$6)),AND($H2638=$H2639,$O2638=$O2639,OR($I2639&gt;DATABASE!$J$6,$I2639&lt;DATABASE!$J$3))),AND(($H2639-$H2638)=1,OR($I2639&lt;DATABASE!$I$6,((DATEVALUE($H2639)+$I2639)-(DATEVALUE($H2638)+$I2638))&lt;DATABASE!$J$6))),$A2639=$A2638),"LUAR JAM KERJA 2",IF(AND(OR(WEEKDAY($H2639,2)=1,WEEKDAY($H2639,2)=2,WEEKDAY($H2639,2)=3,WEEKDAY($H2639,2)=4,WEEKDAY($H2639,2)=5),$I2639&lt;=DATABASE!$J$3,$I2639&gt;=DATABASE!$I$3),"JAM KERJA",IF(AND(WEEKDAY($H2639,2)=6,$I2639&lt;=DATABASE!$J$4,$I2639&gt;=DATABASE!$I$4),"JAM KERJA","LUAR JAM KERJA 1")))))</f>
        <v/>
      </c>
      <c r="M2639" s="36" t="str">
        <f>IF('DATA ACCURATE'!T2642&lt;&gt;"",IF('DATA ACCURATE'!T2642&gt;100,'DATA ACCURATE'!T2642/10,'DATA ACCURATE'!T2642),"")</f>
        <v/>
      </c>
      <c r="N2639" s="38" t="str">
        <f>IF(M2639="","",IF(M2639&lt;=DATABASE!$I$9,"LOKAL",IF(M2639&lt;DATABASE!$J$9,"LUAR KOTA 1",IF($M2639&gt;=DATABASE!$J$9,"LUAR KOTA 2",""))))</f>
        <v/>
      </c>
      <c r="O2639" s="38" t="str">
        <f>IF('DATA ACCURATE'!L2642&lt;&gt;"",'DATA ACCURATE'!L2642,"")</f>
        <v/>
      </c>
      <c r="P2639" s="38"/>
      <c r="Q2639" s="38">
        <f t="shared" si="288"/>
        <v>0</v>
      </c>
      <c r="R2639" s="38">
        <f t="shared" si="288"/>
        <v>0</v>
      </c>
      <c r="S2639" s="38">
        <f t="shared" si="288"/>
        <v>0</v>
      </c>
      <c r="T2639" s="38">
        <f t="shared" si="286"/>
        <v>0</v>
      </c>
      <c r="U2639" s="38">
        <f t="shared" si="289"/>
        <v>0</v>
      </c>
      <c r="V2639" s="38">
        <f t="shared" si="289"/>
        <v>0</v>
      </c>
      <c r="W2639" s="38">
        <f t="shared" si="289"/>
        <v>0</v>
      </c>
      <c r="X2639" s="38">
        <f t="shared" si="290"/>
        <v>0</v>
      </c>
      <c r="Y2639" s="38">
        <f t="shared" si="290"/>
        <v>0</v>
      </c>
      <c r="Z2639" s="38">
        <f t="shared" si="290"/>
        <v>0</v>
      </c>
      <c r="AA2639" s="38">
        <f t="shared" si="287"/>
        <v>0</v>
      </c>
      <c r="AB2639" s="38">
        <f t="shared" si="291"/>
        <v>0</v>
      </c>
      <c r="AC2639" s="38">
        <f t="shared" si="292"/>
        <v>0</v>
      </c>
      <c r="AD2639" s="38" t="str">
        <f t="shared" si="293"/>
        <v>000000000000</v>
      </c>
      <c r="AE2639" s="38"/>
      <c r="AF2639" s="38"/>
      <c r="AG2639" s="38"/>
      <c r="AH2639" s="38"/>
      <c r="AI2639" s="38"/>
      <c r="AJ2639" s="38"/>
      <c r="AK2639" s="38"/>
      <c r="AL2639" s="38"/>
      <c r="AM2639" s="38"/>
      <c r="AN2639" s="38"/>
      <c r="AO2639" s="38"/>
      <c r="AP2639" s="38"/>
      <c r="AQ2639" s="38"/>
      <c r="AR2639" s="38"/>
    </row>
    <row r="2640" spans="1:44">
      <c r="A2640" s="36" t="str">
        <f>IF('DATA ACCURATE'!A2643&lt;&gt;"",'DATA ACCURATE'!A2643,"")</f>
        <v/>
      </c>
      <c r="B2640" s="36" t="str">
        <f>IF('DATA ACCURATE'!D2643&lt;&gt;"",'DATA ACCURATE'!D2643,"")</f>
        <v/>
      </c>
      <c r="C2640" s="38" t="str">
        <f>IF($AD2640="000000000000","",INDEX(DATABASE!$W$12:$W$71,MATCH($AD2640,DATABASE!$V$12:$V$71,0)))</f>
        <v/>
      </c>
      <c r="D2640" s="38" t="str">
        <f>IF(C2640="","",IF(E2640="",INDEX(DATABASE!$AF$13:$AF$62,MATCH($C2640,DATABASE!$AC$13:$AC$62,0)),IF(E2640="2x D11",INDEX(DATABASE!$AF$13:$AF$62,MATCH($C2640,DATABASE!$AC$13:$AC$62,0))+2*DATABASE!$AF$62,IF(E2640="3x D11",INDEX(DATABASE!$AF$13:$AF$62,MATCH($C2640,DATABASE!$AC$13:$AC$62,0))+3*DATABASE!$AF$62,""))))</f>
        <v/>
      </c>
      <c r="E2640" s="38" t="str">
        <f>IF(AND($K2640="Y",$G2640&lt;&gt;"UNYIL",$F2640&lt;DATABASE!$O$8),"2x D11",IF(AND($K2640="Y",$G2640&lt;&gt;"UNYIL",$F2640&gt;=DATABASE!$O$8),"3x D11",""))</f>
        <v/>
      </c>
      <c r="F2640" s="36" t="str">
        <f>IF('DATA ACCURATE'!N2643&lt;&gt;"",'DATA ACCURATE'!N2643,"")</f>
        <v/>
      </c>
      <c r="G2640" s="38" t="str">
        <f>IF(F2640="","",IF(F2640&lt;=DATABASE!$I$8,"UNYIL",IF(F2640&lt;=DATABASE!$J$8,"KECIL",IF(F2640&lt;DATABASE!$K$8,"TANGGUNG",IF(F2640&gt;=DATABASE!$K$8,"BESAR","")))))</f>
        <v/>
      </c>
      <c r="H2640" s="16" t="str">
        <f>IF('DATA ACCURATE'!J2643&lt;&gt;"",'DATA ACCURATE'!J2643,"")</f>
        <v/>
      </c>
      <c r="I2640" s="35" t="str">
        <f>IF(B2640&lt;&gt;"",IFERROR(VLOOKUP(B2640,'DATA TIMBANGAN'!G:M,7,FALSE),VLOOKUP(B2640,'DATA TIMBANGAN'!G:M,7)),"")</f>
        <v/>
      </c>
      <c r="J2640" s="25" t="str">
        <f>IF(H2640&lt;&gt;"",IFERROR(INDEX(DATABASE!$Z$19:$Z$38,MATCH(DATEVALUE(H2640),DATABASE!$AA$19:$AA$38,0)),INDEX(DATABASE!$Z$12:$Z$18,MATCH(WEEKDAY(H2640,2),DATABASE!$AA$12:$AA$18,0))),"")</f>
        <v/>
      </c>
      <c r="K2640" s="25" t="str">
        <f>IF('DATA ACCURATE'!V2643&lt;&gt;"",'DATA ACCURATE'!V2643,"")</f>
        <v/>
      </c>
      <c r="L2640" s="80" t="str">
        <f>IF($H2640="","",IF(OR($J2640="LIBUR",AND($L2639="LIBUR",$O2639=$O2640)),"LIBUR",IF(AND(OR($L2639="LUAR JAM KERJA 1",$L2639="LUAR JAM KERJA 2"),OR(OR(AND($H2639=$H2640,AND(OR($I2640&gt;DATABASE!$J$3,$I2640&lt;DATABASE!$J$6),((DATEVALUE($H2640)+$I2640)-(DATEVALUE($H2639)+$I2639))&lt;DATABASE!$J$6)),AND($H2639=$H2640,$O2639=$O2640,OR($I2640&gt;DATABASE!$J$6,$I2640&lt;DATABASE!$J$3))),AND(($H2640-$H2639)=1,OR($I2640&lt;DATABASE!$I$6,((DATEVALUE($H2640)+$I2640)-(DATEVALUE($H2639)+$I2639))&lt;DATABASE!$J$6))),$A2640=$A2639),"LUAR JAM KERJA 2",IF(AND(OR(WEEKDAY($H2640,2)=1,WEEKDAY($H2640,2)=2,WEEKDAY($H2640,2)=3,WEEKDAY($H2640,2)=4,WEEKDAY($H2640,2)=5),$I2640&lt;=DATABASE!$J$3,$I2640&gt;=DATABASE!$I$3),"JAM KERJA",IF(AND(WEEKDAY($H2640,2)=6,$I2640&lt;=DATABASE!$J$4,$I2640&gt;=DATABASE!$I$4),"JAM KERJA","LUAR JAM KERJA 1")))))</f>
        <v/>
      </c>
      <c r="M2640" s="36" t="str">
        <f>IF('DATA ACCURATE'!T2643&lt;&gt;"",IF('DATA ACCURATE'!T2643&gt;100,'DATA ACCURATE'!T2643/10,'DATA ACCURATE'!T2643),"")</f>
        <v/>
      </c>
      <c r="N2640" s="38" t="str">
        <f>IF(M2640="","",IF(M2640&lt;=DATABASE!$I$9,"LOKAL",IF(M2640&lt;DATABASE!$J$9,"LUAR KOTA 1",IF($M2640&gt;=DATABASE!$J$9,"LUAR KOTA 2",""))))</f>
        <v/>
      </c>
      <c r="O2640" s="38" t="str">
        <f>IF('DATA ACCURATE'!L2643&lt;&gt;"",'DATA ACCURATE'!L2643,"")</f>
        <v/>
      </c>
      <c r="P2640" s="38"/>
      <c r="Q2640" s="38">
        <f t="shared" si="288"/>
        <v>0</v>
      </c>
      <c r="R2640" s="38">
        <f t="shared" si="288"/>
        <v>0</v>
      </c>
      <c r="S2640" s="38">
        <f t="shared" si="288"/>
        <v>0</v>
      </c>
      <c r="T2640" s="38">
        <f t="shared" si="286"/>
        <v>0</v>
      </c>
      <c r="U2640" s="38">
        <f t="shared" si="289"/>
        <v>0</v>
      </c>
      <c r="V2640" s="38">
        <f t="shared" si="289"/>
        <v>0</v>
      </c>
      <c r="W2640" s="38">
        <f t="shared" si="289"/>
        <v>0</v>
      </c>
      <c r="X2640" s="38">
        <f t="shared" si="290"/>
        <v>0</v>
      </c>
      <c r="Y2640" s="38">
        <f t="shared" si="290"/>
        <v>0</v>
      </c>
      <c r="Z2640" s="38">
        <f t="shared" si="290"/>
        <v>0</v>
      </c>
      <c r="AA2640" s="38">
        <f t="shared" si="287"/>
        <v>0</v>
      </c>
      <c r="AB2640" s="38">
        <f t="shared" si="291"/>
        <v>0</v>
      </c>
      <c r="AC2640" s="38">
        <f t="shared" si="292"/>
        <v>0</v>
      </c>
      <c r="AD2640" s="38" t="str">
        <f t="shared" si="293"/>
        <v>000000000000</v>
      </c>
      <c r="AE2640" s="38"/>
      <c r="AF2640" s="38"/>
      <c r="AG2640" s="38"/>
      <c r="AH2640" s="38"/>
      <c r="AI2640" s="38"/>
      <c r="AJ2640" s="38"/>
      <c r="AK2640" s="38"/>
      <c r="AL2640" s="38"/>
      <c r="AM2640" s="38"/>
      <c r="AN2640" s="38"/>
      <c r="AO2640" s="38"/>
      <c r="AP2640" s="38"/>
      <c r="AQ2640" s="38"/>
      <c r="AR2640" s="38"/>
    </row>
    <row r="2641" spans="1:44">
      <c r="A2641" s="36" t="str">
        <f>IF('DATA ACCURATE'!A2644&lt;&gt;"",'DATA ACCURATE'!A2644,"")</f>
        <v/>
      </c>
      <c r="B2641" s="36" t="str">
        <f>IF('DATA ACCURATE'!D2644&lt;&gt;"",'DATA ACCURATE'!D2644,"")</f>
        <v/>
      </c>
      <c r="C2641" s="38" t="str">
        <f>IF($AD2641="000000000000","",INDEX(DATABASE!$W$12:$W$71,MATCH($AD2641,DATABASE!$V$12:$V$71,0)))</f>
        <v/>
      </c>
      <c r="D2641" s="38" t="str">
        <f>IF(C2641="","",IF(E2641="",INDEX(DATABASE!$AF$13:$AF$62,MATCH($C2641,DATABASE!$AC$13:$AC$62,0)),IF(E2641="2x D11",INDEX(DATABASE!$AF$13:$AF$62,MATCH($C2641,DATABASE!$AC$13:$AC$62,0))+2*DATABASE!$AF$62,IF(E2641="3x D11",INDEX(DATABASE!$AF$13:$AF$62,MATCH($C2641,DATABASE!$AC$13:$AC$62,0))+3*DATABASE!$AF$62,""))))</f>
        <v/>
      </c>
      <c r="E2641" s="38" t="str">
        <f>IF(AND($K2641="Y",$G2641&lt;&gt;"UNYIL",$F2641&lt;DATABASE!$O$8),"2x D11",IF(AND($K2641="Y",$G2641&lt;&gt;"UNYIL",$F2641&gt;=DATABASE!$O$8),"3x D11",""))</f>
        <v/>
      </c>
      <c r="F2641" s="36" t="str">
        <f>IF('DATA ACCURATE'!N2644&lt;&gt;"",'DATA ACCURATE'!N2644,"")</f>
        <v/>
      </c>
      <c r="G2641" s="38" t="str">
        <f>IF(F2641="","",IF(F2641&lt;=DATABASE!$I$8,"UNYIL",IF(F2641&lt;=DATABASE!$J$8,"KECIL",IF(F2641&lt;DATABASE!$K$8,"TANGGUNG",IF(F2641&gt;=DATABASE!$K$8,"BESAR","")))))</f>
        <v/>
      </c>
      <c r="H2641" s="16" t="str">
        <f>IF('DATA ACCURATE'!J2644&lt;&gt;"",'DATA ACCURATE'!J2644,"")</f>
        <v/>
      </c>
      <c r="I2641" s="35" t="str">
        <f>IF(B2641&lt;&gt;"",IFERROR(VLOOKUP(B2641,'DATA TIMBANGAN'!G:M,7,FALSE),VLOOKUP(B2641,'DATA TIMBANGAN'!G:M,7)),"")</f>
        <v/>
      </c>
      <c r="J2641" s="25" t="str">
        <f>IF(H2641&lt;&gt;"",IFERROR(INDEX(DATABASE!$Z$19:$Z$38,MATCH(DATEVALUE(H2641),DATABASE!$AA$19:$AA$38,0)),INDEX(DATABASE!$Z$12:$Z$18,MATCH(WEEKDAY(H2641,2),DATABASE!$AA$12:$AA$18,0))),"")</f>
        <v/>
      </c>
      <c r="K2641" s="25" t="str">
        <f>IF('DATA ACCURATE'!V2644&lt;&gt;"",'DATA ACCURATE'!V2644,"")</f>
        <v/>
      </c>
      <c r="L2641" s="80" t="str">
        <f>IF($H2641="","",IF(OR($J2641="LIBUR",AND($L2640="LIBUR",$O2640=$O2641)),"LIBUR",IF(AND(OR($L2640="LUAR JAM KERJA 1",$L2640="LUAR JAM KERJA 2"),OR(OR(AND($H2640=$H2641,AND(OR($I2641&gt;DATABASE!$J$3,$I2641&lt;DATABASE!$J$6),((DATEVALUE($H2641)+$I2641)-(DATEVALUE($H2640)+$I2640))&lt;DATABASE!$J$6)),AND($H2640=$H2641,$O2640=$O2641,OR($I2641&gt;DATABASE!$J$6,$I2641&lt;DATABASE!$J$3))),AND(($H2641-$H2640)=1,OR($I2641&lt;DATABASE!$I$6,((DATEVALUE($H2641)+$I2641)-(DATEVALUE($H2640)+$I2640))&lt;DATABASE!$J$6))),$A2641=$A2640),"LUAR JAM KERJA 2",IF(AND(OR(WEEKDAY($H2641,2)=1,WEEKDAY($H2641,2)=2,WEEKDAY($H2641,2)=3,WEEKDAY($H2641,2)=4,WEEKDAY($H2641,2)=5),$I2641&lt;=DATABASE!$J$3,$I2641&gt;=DATABASE!$I$3),"JAM KERJA",IF(AND(WEEKDAY($H2641,2)=6,$I2641&lt;=DATABASE!$J$4,$I2641&gt;=DATABASE!$I$4),"JAM KERJA","LUAR JAM KERJA 1")))))</f>
        <v/>
      </c>
      <c r="M2641" s="36" t="str">
        <f>IF('DATA ACCURATE'!T2644&lt;&gt;"",IF('DATA ACCURATE'!T2644&gt;100,'DATA ACCURATE'!T2644/10,'DATA ACCURATE'!T2644),"")</f>
        <v/>
      </c>
      <c r="N2641" s="38" t="str">
        <f>IF(M2641="","",IF(M2641&lt;=DATABASE!$I$9,"LOKAL",IF(M2641&lt;DATABASE!$J$9,"LUAR KOTA 1",IF($M2641&gt;=DATABASE!$J$9,"LUAR KOTA 2",""))))</f>
        <v/>
      </c>
      <c r="O2641" s="38" t="str">
        <f>IF('DATA ACCURATE'!L2644&lt;&gt;"",'DATA ACCURATE'!L2644,"")</f>
        <v/>
      </c>
      <c r="P2641" s="38"/>
      <c r="Q2641" s="38">
        <f t="shared" si="288"/>
        <v>0</v>
      </c>
      <c r="R2641" s="38">
        <f t="shared" si="288"/>
        <v>0</v>
      </c>
      <c r="S2641" s="38">
        <f t="shared" si="288"/>
        <v>0</v>
      </c>
      <c r="T2641" s="38">
        <f t="shared" si="286"/>
        <v>0</v>
      </c>
      <c r="U2641" s="38">
        <f t="shared" si="289"/>
        <v>0</v>
      </c>
      <c r="V2641" s="38">
        <f t="shared" si="289"/>
        <v>0</v>
      </c>
      <c r="W2641" s="38">
        <f t="shared" si="289"/>
        <v>0</v>
      </c>
      <c r="X2641" s="38">
        <f t="shared" si="290"/>
        <v>0</v>
      </c>
      <c r="Y2641" s="38">
        <f t="shared" si="290"/>
        <v>0</v>
      </c>
      <c r="Z2641" s="38">
        <f t="shared" si="290"/>
        <v>0</v>
      </c>
      <c r="AA2641" s="38">
        <f t="shared" si="287"/>
        <v>0</v>
      </c>
      <c r="AB2641" s="38">
        <f t="shared" si="291"/>
        <v>0</v>
      </c>
      <c r="AC2641" s="38">
        <f t="shared" si="292"/>
        <v>0</v>
      </c>
      <c r="AD2641" s="38" t="str">
        <f t="shared" si="293"/>
        <v>000000000000</v>
      </c>
      <c r="AE2641" s="38"/>
      <c r="AF2641" s="38"/>
      <c r="AG2641" s="38"/>
      <c r="AH2641" s="38"/>
      <c r="AI2641" s="38"/>
      <c r="AJ2641" s="38"/>
      <c r="AK2641" s="38"/>
      <c r="AL2641" s="38"/>
      <c r="AM2641" s="38"/>
      <c r="AN2641" s="38"/>
      <c r="AO2641" s="38"/>
      <c r="AP2641" s="38"/>
      <c r="AQ2641" s="38"/>
      <c r="AR2641" s="38"/>
    </row>
    <row r="2642" spans="1:44">
      <c r="A2642" s="36" t="str">
        <f>IF('DATA ACCURATE'!A2645&lt;&gt;"",'DATA ACCURATE'!A2645,"")</f>
        <v/>
      </c>
      <c r="B2642" s="36" t="str">
        <f>IF('DATA ACCURATE'!D2645&lt;&gt;"",'DATA ACCURATE'!D2645,"")</f>
        <v/>
      </c>
      <c r="C2642" s="38" t="str">
        <f>IF($AD2642="000000000000","",INDEX(DATABASE!$W$12:$W$71,MATCH($AD2642,DATABASE!$V$12:$V$71,0)))</f>
        <v/>
      </c>
      <c r="D2642" s="38" t="str">
        <f>IF(C2642="","",IF(E2642="",INDEX(DATABASE!$AF$13:$AF$62,MATCH($C2642,DATABASE!$AC$13:$AC$62,0)),IF(E2642="2x D11",INDEX(DATABASE!$AF$13:$AF$62,MATCH($C2642,DATABASE!$AC$13:$AC$62,0))+2*DATABASE!$AF$62,IF(E2642="3x D11",INDEX(DATABASE!$AF$13:$AF$62,MATCH($C2642,DATABASE!$AC$13:$AC$62,0))+3*DATABASE!$AF$62,""))))</f>
        <v/>
      </c>
      <c r="E2642" s="38" t="str">
        <f>IF(AND($K2642="Y",$G2642&lt;&gt;"UNYIL",$F2642&lt;DATABASE!$O$8),"2x D11",IF(AND($K2642="Y",$G2642&lt;&gt;"UNYIL",$F2642&gt;=DATABASE!$O$8),"3x D11",""))</f>
        <v/>
      </c>
      <c r="F2642" s="36" t="str">
        <f>IF('DATA ACCURATE'!N2645&lt;&gt;"",'DATA ACCURATE'!N2645,"")</f>
        <v/>
      </c>
      <c r="G2642" s="38" t="str">
        <f>IF(F2642="","",IF(F2642&lt;=DATABASE!$I$8,"UNYIL",IF(F2642&lt;=DATABASE!$J$8,"KECIL",IF(F2642&lt;DATABASE!$K$8,"TANGGUNG",IF(F2642&gt;=DATABASE!$K$8,"BESAR","")))))</f>
        <v/>
      </c>
      <c r="H2642" s="16" t="str">
        <f>IF('DATA ACCURATE'!J2645&lt;&gt;"",'DATA ACCURATE'!J2645,"")</f>
        <v/>
      </c>
      <c r="I2642" s="35" t="str">
        <f>IF(B2642&lt;&gt;"",IFERROR(VLOOKUP(B2642,'DATA TIMBANGAN'!G:M,7,FALSE),VLOOKUP(B2642,'DATA TIMBANGAN'!G:M,7)),"")</f>
        <v/>
      </c>
      <c r="J2642" s="25" t="str">
        <f>IF(H2642&lt;&gt;"",IFERROR(INDEX(DATABASE!$Z$19:$Z$38,MATCH(DATEVALUE(H2642),DATABASE!$AA$19:$AA$38,0)),INDEX(DATABASE!$Z$12:$Z$18,MATCH(WEEKDAY(H2642,2),DATABASE!$AA$12:$AA$18,0))),"")</f>
        <v/>
      </c>
      <c r="K2642" s="25" t="str">
        <f>IF('DATA ACCURATE'!V2645&lt;&gt;"",'DATA ACCURATE'!V2645,"")</f>
        <v/>
      </c>
      <c r="L2642" s="80" t="str">
        <f>IF($H2642="","",IF(OR($J2642="LIBUR",AND($L2641="LIBUR",$O2641=$O2642)),"LIBUR",IF(AND(OR($L2641="LUAR JAM KERJA 1",$L2641="LUAR JAM KERJA 2"),OR(OR(AND($H2641=$H2642,AND(OR($I2642&gt;DATABASE!$J$3,$I2642&lt;DATABASE!$J$6),((DATEVALUE($H2642)+$I2642)-(DATEVALUE($H2641)+$I2641))&lt;DATABASE!$J$6)),AND($H2641=$H2642,$O2641=$O2642,OR($I2642&gt;DATABASE!$J$6,$I2642&lt;DATABASE!$J$3))),AND(($H2642-$H2641)=1,OR($I2642&lt;DATABASE!$I$6,((DATEVALUE($H2642)+$I2642)-(DATEVALUE($H2641)+$I2641))&lt;DATABASE!$J$6))),$A2642=$A2641),"LUAR JAM KERJA 2",IF(AND(OR(WEEKDAY($H2642,2)=1,WEEKDAY($H2642,2)=2,WEEKDAY($H2642,2)=3,WEEKDAY($H2642,2)=4,WEEKDAY($H2642,2)=5),$I2642&lt;=DATABASE!$J$3,$I2642&gt;=DATABASE!$I$3),"JAM KERJA",IF(AND(WEEKDAY($H2642,2)=6,$I2642&lt;=DATABASE!$J$4,$I2642&gt;=DATABASE!$I$4),"JAM KERJA","LUAR JAM KERJA 1")))))</f>
        <v/>
      </c>
      <c r="M2642" s="36" t="str">
        <f>IF('DATA ACCURATE'!T2645&lt;&gt;"",IF('DATA ACCURATE'!T2645&gt;100,'DATA ACCURATE'!T2645/10,'DATA ACCURATE'!T2645),"")</f>
        <v/>
      </c>
      <c r="N2642" s="38" t="str">
        <f>IF(M2642="","",IF(M2642&lt;=DATABASE!$I$9,"LOKAL",IF(M2642&lt;DATABASE!$J$9,"LUAR KOTA 1",IF($M2642&gt;=DATABASE!$J$9,"LUAR KOTA 2",""))))</f>
        <v/>
      </c>
      <c r="O2642" s="38" t="str">
        <f>IF('DATA ACCURATE'!L2645&lt;&gt;"",'DATA ACCURATE'!L2645,"")</f>
        <v/>
      </c>
      <c r="P2642" s="38"/>
      <c r="Q2642" s="38">
        <f t="shared" si="288"/>
        <v>0</v>
      </c>
      <c r="R2642" s="38">
        <f t="shared" si="288"/>
        <v>0</v>
      </c>
      <c r="S2642" s="38">
        <f t="shared" si="288"/>
        <v>0</v>
      </c>
      <c r="T2642" s="38">
        <f t="shared" si="286"/>
        <v>0</v>
      </c>
      <c r="U2642" s="38">
        <f t="shared" si="289"/>
        <v>0</v>
      </c>
      <c r="V2642" s="38">
        <f t="shared" si="289"/>
        <v>0</v>
      </c>
      <c r="W2642" s="38">
        <f t="shared" si="289"/>
        <v>0</v>
      </c>
      <c r="X2642" s="38">
        <f t="shared" si="290"/>
        <v>0</v>
      </c>
      <c r="Y2642" s="38">
        <f t="shared" si="290"/>
        <v>0</v>
      </c>
      <c r="Z2642" s="38">
        <f t="shared" si="290"/>
        <v>0</v>
      </c>
      <c r="AA2642" s="38">
        <f t="shared" si="287"/>
        <v>0</v>
      </c>
      <c r="AB2642" s="38">
        <f t="shared" si="291"/>
        <v>0</v>
      </c>
      <c r="AC2642" s="38">
        <f t="shared" si="292"/>
        <v>0</v>
      </c>
      <c r="AD2642" s="38" t="str">
        <f t="shared" si="293"/>
        <v>000000000000</v>
      </c>
      <c r="AE2642" s="38"/>
      <c r="AF2642" s="38"/>
      <c r="AG2642" s="38"/>
      <c r="AH2642" s="38"/>
      <c r="AI2642" s="38"/>
      <c r="AJ2642" s="38"/>
      <c r="AK2642" s="38"/>
      <c r="AL2642" s="38"/>
      <c r="AM2642" s="38"/>
      <c r="AN2642" s="38"/>
      <c r="AO2642" s="38"/>
      <c r="AP2642" s="38"/>
      <c r="AQ2642" s="38"/>
      <c r="AR2642" s="38"/>
    </row>
    <row r="2643" spans="1:44">
      <c r="A2643" s="36" t="str">
        <f>IF('DATA ACCURATE'!A2646&lt;&gt;"",'DATA ACCURATE'!A2646,"")</f>
        <v/>
      </c>
      <c r="B2643" s="36" t="str">
        <f>IF('DATA ACCURATE'!D2646&lt;&gt;"",'DATA ACCURATE'!D2646,"")</f>
        <v/>
      </c>
      <c r="C2643" s="38" t="str">
        <f>IF($AD2643="000000000000","",INDEX(DATABASE!$W$12:$W$71,MATCH($AD2643,DATABASE!$V$12:$V$71,0)))</f>
        <v/>
      </c>
      <c r="D2643" s="38" t="str">
        <f>IF(C2643="","",IF(E2643="",INDEX(DATABASE!$AF$13:$AF$62,MATCH($C2643,DATABASE!$AC$13:$AC$62,0)),IF(E2643="2x D11",INDEX(DATABASE!$AF$13:$AF$62,MATCH($C2643,DATABASE!$AC$13:$AC$62,0))+2*DATABASE!$AF$62,IF(E2643="3x D11",INDEX(DATABASE!$AF$13:$AF$62,MATCH($C2643,DATABASE!$AC$13:$AC$62,0))+3*DATABASE!$AF$62,""))))</f>
        <v/>
      </c>
      <c r="E2643" s="38" t="str">
        <f>IF(AND($K2643="Y",$G2643&lt;&gt;"UNYIL",$F2643&lt;DATABASE!$O$8),"2x D11",IF(AND($K2643="Y",$G2643&lt;&gt;"UNYIL",$F2643&gt;=DATABASE!$O$8),"3x D11",""))</f>
        <v/>
      </c>
      <c r="F2643" s="36" t="str">
        <f>IF('DATA ACCURATE'!N2646&lt;&gt;"",'DATA ACCURATE'!N2646,"")</f>
        <v/>
      </c>
      <c r="G2643" s="38" t="str">
        <f>IF(F2643="","",IF(F2643&lt;=DATABASE!$I$8,"UNYIL",IF(F2643&lt;=DATABASE!$J$8,"KECIL",IF(F2643&lt;DATABASE!$K$8,"TANGGUNG",IF(F2643&gt;=DATABASE!$K$8,"BESAR","")))))</f>
        <v/>
      </c>
      <c r="H2643" s="16" t="str">
        <f>IF('DATA ACCURATE'!J2646&lt;&gt;"",'DATA ACCURATE'!J2646,"")</f>
        <v/>
      </c>
      <c r="I2643" s="35" t="str">
        <f>IF(B2643&lt;&gt;"",IFERROR(VLOOKUP(B2643,'DATA TIMBANGAN'!G:M,7,FALSE),VLOOKUP(B2643,'DATA TIMBANGAN'!G:M,7)),"")</f>
        <v/>
      </c>
      <c r="J2643" s="25" t="str">
        <f>IF(H2643&lt;&gt;"",IFERROR(INDEX(DATABASE!$Z$19:$Z$38,MATCH(DATEVALUE(H2643),DATABASE!$AA$19:$AA$38,0)),INDEX(DATABASE!$Z$12:$Z$18,MATCH(WEEKDAY(H2643,2),DATABASE!$AA$12:$AA$18,0))),"")</f>
        <v/>
      </c>
      <c r="K2643" s="25" t="str">
        <f>IF('DATA ACCURATE'!V2646&lt;&gt;"",'DATA ACCURATE'!V2646,"")</f>
        <v/>
      </c>
      <c r="L2643" s="80" t="str">
        <f>IF($H2643="","",IF(OR($J2643="LIBUR",AND($L2642="LIBUR",$O2642=$O2643)),"LIBUR",IF(AND(OR($L2642="LUAR JAM KERJA 1",$L2642="LUAR JAM KERJA 2"),OR(OR(AND($H2642=$H2643,AND(OR($I2643&gt;DATABASE!$J$3,$I2643&lt;DATABASE!$J$6),((DATEVALUE($H2643)+$I2643)-(DATEVALUE($H2642)+$I2642))&lt;DATABASE!$J$6)),AND($H2642=$H2643,$O2642=$O2643,OR($I2643&gt;DATABASE!$J$6,$I2643&lt;DATABASE!$J$3))),AND(($H2643-$H2642)=1,OR($I2643&lt;DATABASE!$I$6,((DATEVALUE($H2643)+$I2643)-(DATEVALUE($H2642)+$I2642))&lt;DATABASE!$J$6))),$A2643=$A2642),"LUAR JAM KERJA 2",IF(AND(OR(WEEKDAY($H2643,2)=1,WEEKDAY($H2643,2)=2,WEEKDAY($H2643,2)=3,WEEKDAY($H2643,2)=4,WEEKDAY($H2643,2)=5),$I2643&lt;=DATABASE!$J$3,$I2643&gt;=DATABASE!$I$3),"JAM KERJA",IF(AND(WEEKDAY($H2643,2)=6,$I2643&lt;=DATABASE!$J$4,$I2643&gt;=DATABASE!$I$4),"JAM KERJA","LUAR JAM KERJA 1")))))</f>
        <v/>
      </c>
      <c r="M2643" s="36" t="str">
        <f>IF('DATA ACCURATE'!T2646&lt;&gt;"",IF('DATA ACCURATE'!T2646&gt;100,'DATA ACCURATE'!T2646/10,'DATA ACCURATE'!T2646),"")</f>
        <v/>
      </c>
      <c r="N2643" s="38" t="str">
        <f>IF(M2643="","",IF(M2643&lt;=DATABASE!$I$9,"LOKAL",IF(M2643&lt;DATABASE!$J$9,"LUAR KOTA 1",IF($M2643&gt;=DATABASE!$J$9,"LUAR KOTA 2",""))))</f>
        <v/>
      </c>
      <c r="O2643" s="38" t="str">
        <f>IF('DATA ACCURATE'!L2646&lt;&gt;"",'DATA ACCURATE'!L2646,"")</f>
        <v/>
      </c>
      <c r="P2643" s="38"/>
      <c r="Q2643" s="38">
        <f t="shared" si="288"/>
        <v>0</v>
      </c>
      <c r="R2643" s="38">
        <f t="shared" si="288"/>
        <v>0</v>
      </c>
      <c r="S2643" s="38">
        <f t="shared" si="288"/>
        <v>0</v>
      </c>
      <c r="T2643" s="38">
        <f t="shared" si="286"/>
        <v>0</v>
      </c>
      <c r="U2643" s="38">
        <f t="shared" si="289"/>
        <v>0</v>
      </c>
      <c r="V2643" s="38">
        <f t="shared" si="289"/>
        <v>0</v>
      </c>
      <c r="W2643" s="38">
        <f t="shared" si="289"/>
        <v>0</v>
      </c>
      <c r="X2643" s="38">
        <f t="shared" si="290"/>
        <v>0</v>
      </c>
      <c r="Y2643" s="38">
        <f t="shared" si="290"/>
        <v>0</v>
      </c>
      <c r="Z2643" s="38">
        <f t="shared" si="290"/>
        <v>0</v>
      </c>
      <c r="AA2643" s="38">
        <f t="shared" si="287"/>
        <v>0</v>
      </c>
      <c r="AB2643" s="38">
        <f t="shared" si="291"/>
        <v>0</v>
      </c>
      <c r="AC2643" s="38">
        <f t="shared" si="292"/>
        <v>0</v>
      </c>
      <c r="AD2643" s="38" t="str">
        <f t="shared" si="293"/>
        <v>000000000000</v>
      </c>
      <c r="AE2643" s="38"/>
      <c r="AF2643" s="38"/>
      <c r="AG2643" s="38"/>
      <c r="AH2643" s="38"/>
      <c r="AI2643" s="38"/>
      <c r="AJ2643" s="38"/>
      <c r="AK2643" s="38"/>
      <c r="AL2643" s="38"/>
      <c r="AM2643" s="38"/>
      <c r="AN2643" s="38"/>
      <c r="AO2643" s="38"/>
      <c r="AP2643" s="38"/>
      <c r="AQ2643" s="38"/>
      <c r="AR2643" s="38"/>
    </row>
    <row r="2644" spans="1:44">
      <c r="A2644" s="36" t="str">
        <f>IF('DATA ACCURATE'!A2647&lt;&gt;"",'DATA ACCURATE'!A2647,"")</f>
        <v/>
      </c>
      <c r="B2644" s="36" t="str">
        <f>IF('DATA ACCURATE'!D2647&lt;&gt;"",'DATA ACCURATE'!D2647,"")</f>
        <v/>
      </c>
      <c r="C2644" s="38" t="str">
        <f>IF($AD2644="000000000000","",INDEX(DATABASE!$W$12:$W$71,MATCH($AD2644,DATABASE!$V$12:$V$71,0)))</f>
        <v/>
      </c>
      <c r="D2644" s="38" t="str">
        <f>IF(C2644="","",IF(E2644="",INDEX(DATABASE!$AF$13:$AF$62,MATCH($C2644,DATABASE!$AC$13:$AC$62,0)),IF(E2644="2x D11",INDEX(DATABASE!$AF$13:$AF$62,MATCH($C2644,DATABASE!$AC$13:$AC$62,0))+2*DATABASE!$AF$62,IF(E2644="3x D11",INDEX(DATABASE!$AF$13:$AF$62,MATCH($C2644,DATABASE!$AC$13:$AC$62,0))+3*DATABASE!$AF$62,""))))</f>
        <v/>
      </c>
      <c r="E2644" s="38" t="str">
        <f>IF(AND($K2644="Y",$G2644&lt;&gt;"UNYIL",$F2644&lt;DATABASE!$O$8),"2x D11",IF(AND($K2644="Y",$G2644&lt;&gt;"UNYIL",$F2644&gt;=DATABASE!$O$8),"3x D11",""))</f>
        <v/>
      </c>
      <c r="F2644" s="36" t="str">
        <f>IF('DATA ACCURATE'!N2647&lt;&gt;"",'DATA ACCURATE'!N2647,"")</f>
        <v/>
      </c>
      <c r="G2644" s="38" t="str">
        <f>IF(F2644="","",IF(F2644&lt;=DATABASE!$I$8,"UNYIL",IF(F2644&lt;=DATABASE!$J$8,"KECIL",IF(F2644&lt;DATABASE!$K$8,"TANGGUNG",IF(F2644&gt;=DATABASE!$K$8,"BESAR","")))))</f>
        <v/>
      </c>
      <c r="H2644" s="16" t="str">
        <f>IF('DATA ACCURATE'!J2647&lt;&gt;"",'DATA ACCURATE'!J2647,"")</f>
        <v/>
      </c>
      <c r="I2644" s="35" t="str">
        <f>IF(B2644&lt;&gt;"",IFERROR(VLOOKUP(B2644,'DATA TIMBANGAN'!G:M,7,FALSE),VLOOKUP(B2644,'DATA TIMBANGAN'!G:M,7)),"")</f>
        <v/>
      </c>
      <c r="J2644" s="25" t="str">
        <f>IF(H2644&lt;&gt;"",IFERROR(INDEX(DATABASE!$Z$19:$Z$38,MATCH(DATEVALUE(H2644),DATABASE!$AA$19:$AA$38,0)),INDEX(DATABASE!$Z$12:$Z$18,MATCH(WEEKDAY(H2644,2),DATABASE!$AA$12:$AA$18,0))),"")</f>
        <v/>
      </c>
      <c r="K2644" s="25" t="str">
        <f>IF('DATA ACCURATE'!V2647&lt;&gt;"",'DATA ACCURATE'!V2647,"")</f>
        <v/>
      </c>
      <c r="L2644" s="80" t="str">
        <f>IF($H2644="","",IF(OR($J2644="LIBUR",AND($L2643="LIBUR",$O2643=$O2644)),"LIBUR",IF(AND(OR($L2643="LUAR JAM KERJA 1",$L2643="LUAR JAM KERJA 2"),OR(OR(AND($H2643=$H2644,AND(OR($I2644&gt;DATABASE!$J$3,$I2644&lt;DATABASE!$J$6),((DATEVALUE($H2644)+$I2644)-(DATEVALUE($H2643)+$I2643))&lt;DATABASE!$J$6)),AND($H2643=$H2644,$O2643=$O2644,OR($I2644&gt;DATABASE!$J$6,$I2644&lt;DATABASE!$J$3))),AND(($H2644-$H2643)=1,OR($I2644&lt;DATABASE!$I$6,((DATEVALUE($H2644)+$I2644)-(DATEVALUE($H2643)+$I2643))&lt;DATABASE!$J$6))),$A2644=$A2643),"LUAR JAM KERJA 2",IF(AND(OR(WEEKDAY($H2644,2)=1,WEEKDAY($H2644,2)=2,WEEKDAY($H2644,2)=3,WEEKDAY($H2644,2)=4,WEEKDAY($H2644,2)=5),$I2644&lt;=DATABASE!$J$3,$I2644&gt;=DATABASE!$I$3),"JAM KERJA",IF(AND(WEEKDAY($H2644,2)=6,$I2644&lt;=DATABASE!$J$4,$I2644&gt;=DATABASE!$I$4),"JAM KERJA","LUAR JAM KERJA 1")))))</f>
        <v/>
      </c>
      <c r="M2644" s="36" t="str">
        <f>IF('DATA ACCURATE'!T2647&lt;&gt;"",IF('DATA ACCURATE'!T2647&gt;100,'DATA ACCURATE'!T2647/10,'DATA ACCURATE'!T2647),"")</f>
        <v/>
      </c>
      <c r="N2644" s="38" t="str">
        <f>IF(M2644="","",IF(M2644&lt;=DATABASE!$I$9,"LOKAL",IF(M2644&lt;DATABASE!$J$9,"LUAR KOTA 1",IF($M2644&gt;=DATABASE!$J$9,"LUAR KOTA 2",""))))</f>
        <v/>
      </c>
      <c r="O2644" s="38" t="str">
        <f>IF('DATA ACCURATE'!L2647&lt;&gt;"",'DATA ACCURATE'!L2647,"")</f>
        <v/>
      </c>
      <c r="P2644" s="38"/>
      <c r="Q2644" s="38">
        <f t="shared" si="288"/>
        <v>0</v>
      </c>
      <c r="R2644" s="38">
        <f t="shared" si="288"/>
        <v>0</v>
      </c>
      <c r="S2644" s="38">
        <f t="shared" si="288"/>
        <v>0</v>
      </c>
      <c r="T2644" s="38">
        <f t="shared" si="286"/>
        <v>0</v>
      </c>
      <c r="U2644" s="38">
        <f t="shared" si="289"/>
        <v>0</v>
      </c>
      <c r="V2644" s="38">
        <f t="shared" si="289"/>
        <v>0</v>
      </c>
      <c r="W2644" s="38">
        <f t="shared" si="289"/>
        <v>0</v>
      </c>
      <c r="X2644" s="38">
        <f t="shared" si="290"/>
        <v>0</v>
      </c>
      <c r="Y2644" s="38">
        <f t="shared" si="290"/>
        <v>0</v>
      </c>
      <c r="Z2644" s="38">
        <f t="shared" si="290"/>
        <v>0</v>
      </c>
      <c r="AA2644" s="38">
        <f t="shared" si="287"/>
        <v>0</v>
      </c>
      <c r="AB2644" s="38">
        <f t="shared" si="291"/>
        <v>0</v>
      </c>
      <c r="AC2644" s="38">
        <f t="shared" si="292"/>
        <v>0</v>
      </c>
      <c r="AD2644" s="38" t="str">
        <f t="shared" si="293"/>
        <v>000000000000</v>
      </c>
      <c r="AE2644" s="38"/>
      <c r="AF2644" s="38"/>
      <c r="AG2644" s="38"/>
      <c r="AH2644" s="38"/>
      <c r="AI2644" s="38"/>
      <c r="AJ2644" s="38"/>
      <c r="AK2644" s="38"/>
      <c r="AL2644" s="38"/>
      <c r="AM2644" s="38"/>
      <c r="AN2644" s="38"/>
      <c r="AO2644" s="38"/>
      <c r="AP2644" s="38"/>
      <c r="AQ2644" s="38"/>
      <c r="AR2644" s="38"/>
    </row>
    <row r="2645" spans="1:44">
      <c r="A2645" s="36" t="str">
        <f>IF('DATA ACCURATE'!A2648&lt;&gt;"",'DATA ACCURATE'!A2648,"")</f>
        <v/>
      </c>
      <c r="B2645" s="36" t="str">
        <f>IF('DATA ACCURATE'!D2648&lt;&gt;"",'DATA ACCURATE'!D2648,"")</f>
        <v/>
      </c>
      <c r="C2645" s="38" t="str">
        <f>IF($AD2645="000000000000","",INDEX(DATABASE!$W$12:$W$71,MATCH($AD2645,DATABASE!$V$12:$V$71,0)))</f>
        <v/>
      </c>
      <c r="D2645" s="38" t="str">
        <f>IF(C2645="","",IF(E2645="",INDEX(DATABASE!$AF$13:$AF$62,MATCH($C2645,DATABASE!$AC$13:$AC$62,0)),IF(E2645="2x D11",INDEX(DATABASE!$AF$13:$AF$62,MATCH($C2645,DATABASE!$AC$13:$AC$62,0))+2*DATABASE!$AF$62,IF(E2645="3x D11",INDEX(DATABASE!$AF$13:$AF$62,MATCH($C2645,DATABASE!$AC$13:$AC$62,0))+3*DATABASE!$AF$62,""))))</f>
        <v/>
      </c>
      <c r="E2645" s="38" t="str">
        <f>IF(AND($K2645="Y",$G2645&lt;&gt;"UNYIL",$F2645&lt;DATABASE!$O$8),"2x D11",IF(AND($K2645="Y",$G2645&lt;&gt;"UNYIL",$F2645&gt;=DATABASE!$O$8),"3x D11",""))</f>
        <v/>
      </c>
      <c r="F2645" s="36" t="str">
        <f>IF('DATA ACCURATE'!N2648&lt;&gt;"",'DATA ACCURATE'!N2648,"")</f>
        <v/>
      </c>
      <c r="G2645" s="38" t="str">
        <f>IF(F2645="","",IF(F2645&lt;=DATABASE!$I$8,"UNYIL",IF(F2645&lt;=DATABASE!$J$8,"KECIL",IF(F2645&lt;DATABASE!$K$8,"TANGGUNG",IF(F2645&gt;=DATABASE!$K$8,"BESAR","")))))</f>
        <v/>
      </c>
      <c r="H2645" s="16" t="str">
        <f>IF('DATA ACCURATE'!J2648&lt;&gt;"",'DATA ACCURATE'!J2648,"")</f>
        <v/>
      </c>
      <c r="I2645" s="35" t="str">
        <f>IF(B2645&lt;&gt;"",IFERROR(VLOOKUP(B2645,'DATA TIMBANGAN'!G:M,7,FALSE),VLOOKUP(B2645,'DATA TIMBANGAN'!G:M,7)),"")</f>
        <v/>
      </c>
      <c r="J2645" s="25" t="str">
        <f>IF(H2645&lt;&gt;"",IFERROR(INDEX(DATABASE!$Z$19:$Z$38,MATCH(DATEVALUE(H2645),DATABASE!$AA$19:$AA$38,0)),INDEX(DATABASE!$Z$12:$Z$18,MATCH(WEEKDAY(H2645,2),DATABASE!$AA$12:$AA$18,0))),"")</f>
        <v/>
      </c>
      <c r="K2645" s="25" t="str">
        <f>IF('DATA ACCURATE'!V2648&lt;&gt;"",'DATA ACCURATE'!V2648,"")</f>
        <v/>
      </c>
      <c r="L2645" s="80" t="str">
        <f>IF($H2645="","",IF(OR($J2645="LIBUR",AND($L2644="LIBUR",$O2644=$O2645)),"LIBUR",IF(AND(OR($L2644="LUAR JAM KERJA 1",$L2644="LUAR JAM KERJA 2"),OR(OR(AND($H2644=$H2645,AND(OR($I2645&gt;DATABASE!$J$3,$I2645&lt;DATABASE!$J$6),((DATEVALUE($H2645)+$I2645)-(DATEVALUE($H2644)+$I2644))&lt;DATABASE!$J$6)),AND($H2644=$H2645,$O2644=$O2645,OR($I2645&gt;DATABASE!$J$6,$I2645&lt;DATABASE!$J$3))),AND(($H2645-$H2644)=1,OR($I2645&lt;DATABASE!$I$6,((DATEVALUE($H2645)+$I2645)-(DATEVALUE($H2644)+$I2644))&lt;DATABASE!$J$6))),$A2645=$A2644),"LUAR JAM KERJA 2",IF(AND(OR(WEEKDAY($H2645,2)=1,WEEKDAY($H2645,2)=2,WEEKDAY($H2645,2)=3,WEEKDAY($H2645,2)=4,WEEKDAY($H2645,2)=5),$I2645&lt;=DATABASE!$J$3,$I2645&gt;=DATABASE!$I$3),"JAM KERJA",IF(AND(WEEKDAY($H2645,2)=6,$I2645&lt;=DATABASE!$J$4,$I2645&gt;=DATABASE!$I$4),"JAM KERJA","LUAR JAM KERJA 1")))))</f>
        <v/>
      </c>
      <c r="M2645" s="36" t="str">
        <f>IF('DATA ACCURATE'!T2648&lt;&gt;"",IF('DATA ACCURATE'!T2648&gt;100,'DATA ACCURATE'!T2648/10,'DATA ACCURATE'!T2648),"")</f>
        <v/>
      </c>
      <c r="N2645" s="38" t="str">
        <f>IF(M2645="","",IF(M2645&lt;=DATABASE!$I$9,"LOKAL",IF(M2645&lt;DATABASE!$J$9,"LUAR KOTA 1",IF($M2645&gt;=DATABASE!$J$9,"LUAR KOTA 2",""))))</f>
        <v/>
      </c>
      <c r="O2645" s="38" t="str">
        <f>IF('DATA ACCURATE'!L2648&lt;&gt;"",'DATA ACCURATE'!L2648,"")</f>
        <v/>
      </c>
      <c r="P2645" s="38"/>
      <c r="Q2645" s="38">
        <f t="shared" si="288"/>
        <v>0</v>
      </c>
      <c r="R2645" s="38">
        <f t="shared" si="288"/>
        <v>0</v>
      </c>
      <c r="S2645" s="38">
        <f t="shared" si="288"/>
        <v>0</v>
      </c>
      <c r="T2645" s="38">
        <f t="shared" si="286"/>
        <v>0</v>
      </c>
      <c r="U2645" s="38">
        <f t="shared" si="289"/>
        <v>0</v>
      </c>
      <c r="V2645" s="38">
        <f t="shared" si="289"/>
        <v>0</v>
      </c>
      <c r="W2645" s="38">
        <f t="shared" si="289"/>
        <v>0</v>
      </c>
      <c r="X2645" s="38">
        <f t="shared" si="290"/>
        <v>0</v>
      </c>
      <c r="Y2645" s="38">
        <f t="shared" si="290"/>
        <v>0</v>
      </c>
      <c r="Z2645" s="38">
        <f t="shared" si="290"/>
        <v>0</v>
      </c>
      <c r="AA2645" s="38">
        <f t="shared" si="287"/>
        <v>0</v>
      </c>
      <c r="AB2645" s="38">
        <f t="shared" si="291"/>
        <v>0</v>
      </c>
      <c r="AC2645" s="38">
        <f t="shared" si="292"/>
        <v>0</v>
      </c>
      <c r="AD2645" s="38" t="str">
        <f t="shared" si="293"/>
        <v>000000000000</v>
      </c>
      <c r="AE2645" s="38"/>
      <c r="AF2645" s="38"/>
      <c r="AG2645" s="38"/>
      <c r="AH2645" s="38"/>
      <c r="AI2645" s="38"/>
      <c r="AJ2645" s="38"/>
      <c r="AK2645" s="38"/>
      <c r="AL2645" s="38"/>
      <c r="AM2645" s="38"/>
      <c r="AN2645" s="38"/>
      <c r="AO2645" s="38"/>
      <c r="AP2645" s="38"/>
      <c r="AQ2645" s="38"/>
      <c r="AR2645" s="38"/>
    </row>
    <row r="2646" spans="1:44">
      <c r="A2646" s="36" t="str">
        <f>IF('DATA ACCURATE'!A2649&lt;&gt;"",'DATA ACCURATE'!A2649,"")</f>
        <v/>
      </c>
      <c r="B2646" s="36" t="str">
        <f>IF('DATA ACCURATE'!D2649&lt;&gt;"",'DATA ACCURATE'!D2649,"")</f>
        <v/>
      </c>
      <c r="C2646" s="38" t="str">
        <f>IF($AD2646="000000000000","",INDEX(DATABASE!$W$12:$W$71,MATCH($AD2646,DATABASE!$V$12:$V$71,0)))</f>
        <v/>
      </c>
      <c r="D2646" s="38" t="str">
        <f>IF(C2646="","",IF(E2646="",INDEX(DATABASE!$AF$13:$AF$62,MATCH($C2646,DATABASE!$AC$13:$AC$62,0)),IF(E2646="2x D11",INDEX(DATABASE!$AF$13:$AF$62,MATCH($C2646,DATABASE!$AC$13:$AC$62,0))+2*DATABASE!$AF$62,IF(E2646="3x D11",INDEX(DATABASE!$AF$13:$AF$62,MATCH($C2646,DATABASE!$AC$13:$AC$62,0))+3*DATABASE!$AF$62,""))))</f>
        <v/>
      </c>
      <c r="E2646" s="38" t="str">
        <f>IF(AND($K2646="Y",$G2646&lt;&gt;"UNYIL",$F2646&lt;DATABASE!$O$8),"2x D11",IF(AND($K2646="Y",$G2646&lt;&gt;"UNYIL",$F2646&gt;=DATABASE!$O$8),"3x D11",""))</f>
        <v/>
      </c>
      <c r="F2646" s="36" t="str">
        <f>IF('DATA ACCURATE'!N2649&lt;&gt;"",'DATA ACCURATE'!N2649,"")</f>
        <v/>
      </c>
      <c r="G2646" s="38" t="str">
        <f>IF(F2646="","",IF(F2646&lt;=DATABASE!$I$8,"UNYIL",IF(F2646&lt;=DATABASE!$J$8,"KECIL",IF(F2646&lt;DATABASE!$K$8,"TANGGUNG",IF(F2646&gt;=DATABASE!$K$8,"BESAR","")))))</f>
        <v/>
      </c>
      <c r="H2646" s="16" t="str">
        <f>IF('DATA ACCURATE'!J2649&lt;&gt;"",'DATA ACCURATE'!J2649,"")</f>
        <v/>
      </c>
      <c r="I2646" s="35" t="str">
        <f>IF(B2646&lt;&gt;"",IFERROR(VLOOKUP(B2646,'DATA TIMBANGAN'!G:M,7,FALSE),VLOOKUP(B2646,'DATA TIMBANGAN'!G:M,7)),"")</f>
        <v/>
      </c>
      <c r="J2646" s="25" t="str">
        <f>IF(H2646&lt;&gt;"",IFERROR(INDEX(DATABASE!$Z$19:$Z$38,MATCH(DATEVALUE(H2646),DATABASE!$AA$19:$AA$38,0)),INDEX(DATABASE!$Z$12:$Z$18,MATCH(WEEKDAY(H2646,2),DATABASE!$AA$12:$AA$18,0))),"")</f>
        <v/>
      </c>
      <c r="K2646" s="25" t="str">
        <f>IF('DATA ACCURATE'!V2649&lt;&gt;"",'DATA ACCURATE'!V2649,"")</f>
        <v/>
      </c>
      <c r="L2646" s="80" t="str">
        <f>IF($H2646="","",IF(OR($J2646="LIBUR",AND($L2645="LIBUR",$O2645=$O2646)),"LIBUR",IF(AND(OR($L2645="LUAR JAM KERJA 1",$L2645="LUAR JAM KERJA 2"),OR(OR(AND($H2645=$H2646,AND(OR($I2646&gt;DATABASE!$J$3,$I2646&lt;DATABASE!$J$6),((DATEVALUE($H2646)+$I2646)-(DATEVALUE($H2645)+$I2645))&lt;DATABASE!$J$6)),AND($H2645=$H2646,$O2645=$O2646,OR($I2646&gt;DATABASE!$J$6,$I2646&lt;DATABASE!$J$3))),AND(($H2646-$H2645)=1,OR($I2646&lt;DATABASE!$I$6,((DATEVALUE($H2646)+$I2646)-(DATEVALUE($H2645)+$I2645))&lt;DATABASE!$J$6))),$A2646=$A2645),"LUAR JAM KERJA 2",IF(AND(OR(WEEKDAY($H2646,2)=1,WEEKDAY($H2646,2)=2,WEEKDAY($H2646,2)=3,WEEKDAY($H2646,2)=4,WEEKDAY($H2646,2)=5),$I2646&lt;=DATABASE!$J$3,$I2646&gt;=DATABASE!$I$3),"JAM KERJA",IF(AND(WEEKDAY($H2646,2)=6,$I2646&lt;=DATABASE!$J$4,$I2646&gt;=DATABASE!$I$4),"JAM KERJA","LUAR JAM KERJA 1")))))</f>
        <v/>
      </c>
      <c r="M2646" s="36" t="str">
        <f>IF('DATA ACCURATE'!T2649&lt;&gt;"",IF('DATA ACCURATE'!T2649&gt;100,'DATA ACCURATE'!T2649/10,'DATA ACCURATE'!T2649),"")</f>
        <v/>
      </c>
      <c r="N2646" s="38" t="str">
        <f>IF(M2646="","",IF(M2646&lt;=DATABASE!$I$9,"LOKAL",IF(M2646&lt;DATABASE!$J$9,"LUAR KOTA 1",IF($M2646&gt;=DATABASE!$J$9,"LUAR KOTA 2",""))))</f>
        <v/>
      </c>
      <c r="O2646" s="38" t="str">
        <f>IF('DATA ACCURATE'!L2649&lt;&gt;"",'DATA ACCURATE'!L2649,"")</f>
        <v/>
      </c>
      <c r="P2646" s="38"/>
      <c r="Q2646" s="38">
        <f t="shared" si="288"/>
        <v>0</v>
      </c>
      <c r="R2646" s="38">
        <f t="shared" si="288"/>
        <v>0</v>
      </c>
      <c r="S2646" s="38">
        <f t="shared" si="288"/>
        <v>0</v>
      </c>
      <c r="T2646" s="38">
        <f t="shared" si="286"/>
        <v>0</v>
      </c>
      <c r="U2646" s="38">
        <f t="shared" si="289"/>
        <v>0</v>
      </c>
      <c r="V2646" s="38">
        <f t="shared" si="289"/>
        <v>0</v>
      </c>
      <c r="W2646" s="38">
        <f t="shared" si="289"/>
        <v>0</v>
      </c>
      <c r="X2646" s="38">
        <f t="shared" si="290"/>
        <v>0</v>
      </c>
      <c r="Y2646" s="38">
        <f t="shared" si="290"/>
        <v>0</v>
      </c>
      <c r="Z2646" s="38">
        <f t="shared" si="290"/>
        <v>0</v>
      </c>
      <c r="AA2646" s="38">
        <f t="shared" si="287"/>
        <v>0</v>
      </c>
      <c r="AB2646" s="38">
        <f t="shared" si="291"/>
        <v>0</v>
      </c>
      <c r="AC2646" s="38">
        <f t="shared" si="292"/>
        <v>0</v>
      </c>
      <c r="AD2646" s="38" t="str">
        <f t="shared" si="293"/>
        <v>000000000000</v>
      </c>
      <c r="AE2646" s="38"/>
      <c r="AF2646" s="38"/>
      <c r="AG2646" s="38"/>
      <c r="AH2646" s="38"/>
      <c r="AI2646" s="38"/>
      <c r="AJ2646" s="38"/>
      <c r="AK2646" s="38"/>
      <c r="AL2646" s="38"/>
      <c r="AM2646" s="38"/>
      <c r="AN2646" s="38"/>
      <c r="AO2646" s="38"/>
      <c r="AP2646" s="38"/>
      <c r="AQ2646" s="38"/>
      <c r="AR2646" s="38"/>
    </row>
    <row r="2647" spans="1:44">
      <c r="A2647" s="36" t="str">
        <f>IF('DATA ACCURATE'!A2650&lt;&gt;"",'DATA ACCURATE'!A2650,"")</f>
        <v/>
      </c>
      <c r="B2647" s="36" t="str">
        <f>IF('DATA ACCURATE'!D2650&lt;&gt;"",'DATA ACCURATE'!D2650,"")</f>
        <v/>
      </c>
      <c r="C2647" s="38" t="str">
        <f>IF($AD2647="000000000000","",INDEX(DATABASE!$W$12:$W$71,MATCH($AD2647,DATABASE!$V$12:$V$71,0)))</f>
        <v/>
      </c>
      <c r="D2647" s="38" t="str">
        <f>IF(C2647="","",IF(E2647="",INDEX(DATABASE!$AF$13:$AF$62,MATCH($C2647,DATABASE!$AC$13:$AC$62,0)),IF(E2647="2x D11",INDEX(DATABASE!$AF$13:$AF$62,MATCH($C2647,DATABASE!$AC$13:$AC$62,0))+2*DATABASE!$AF$62,IF(E2647="3x D11",INDEX(DATABASE!$AF$13:$AF$62,MATCH($C2647,DATABASE!$AC$13:$AC$62,0))+3*DATABASE!$AF$62,""))))</f>
        <v/>
      </c>
      <c r="E2647" s="38" t="str">
        <f>IF(AND($K2647="Y",$G2647&lt;&gt;"UNYIL",$F2647&lt;DATABASE!$O$8),"2x D11",IF(AND($K2647="Y",$G2647&lt;&gt;"UNYIL",$F2647&gt;=DATABASE!$O$8),"3x D11",""))</f>
        <v/>
      </c>
      <c r="F2647" s="36" t="str">
        <f>IF('DATA ACCURATE'!N2650&lt;&gt;"",'DATA ACCURATE'!N2650,"")</f>
        <v/>
      </c>
      <c r="G2647" s="38" t="str">
        <f>IF(F2647="","",IF(F2647&lt;=DATABASE!$I$8,"UNYIL",IF(F2647&lt;=DATABASE!$J$8,"KECIL",IF(F2647&lt;DATABASE!$K$8,"TANGGUNG",IF(F2647&gt;=DATABASE!$K$8,"BESAR","")))))</f>
        <v/>
      </c>
      <c r="H2647" s="16" t="str">
        <f>IF('DATA ACCURATE'!J2650&lt;&gt;"",'DATA ACCURATE'!J2650,"")</f>
        <v/>
      </c>
      <c r="I2647" s="35" t="str">
        <f>IF(B2647&lt;&gt;"",IFERROR(VLOOKUP(B2647,'DATA TIMBANGAN'!G:M,7,FALSE),VLOOKUP(B2647,'DATA TIMBANGAN'!G:M,7)),"")</f>
        <v/>
      </c>
      <c r="J2647" s="25" t="str">
        <f>IF(H2647&lt;&gt;"",IFERROR(INDEX(DATABASE!$Z$19:$Z$38,MATCH(DATEVALUE(H2647),DATABASE!$AA$19:$AA$38,0)),INDEX(DATABASE!$Z$12:$Z$18,MATCH(WEEKDAY(H2647,2),DATABASE!$AA$12:$AA$18,0))),"")</f>
        <v/>
      </c>
      <c r="K2647" s="25" t="str">
        <f>IF('DATA ACCURATE'!V2650&lt;&gt;"",'DATA ACCURATE'!V2650,"")</f>
        <v/>
      </c>
      <c r="L2647" s="80" t="str">
        <f>IF($H2647="","",IF(OR($J2647="LIBUR",AND($L2646="LIBUR",$O2646=$O2647)),"LIBUR",IF(AND(OR($L2646="LUAR JAM KERJA 1",$L2646="LUAR JAM KERJA 2"),OR(OR(AND($H2646=$H2647,AND(OR($I2647&gt;DATABASE!$J$3,$I2647&lt;DATABASE!$J$6),((DATEVALUE($H2647)+$I2647)-(DATEVALUE($H2646)+$I2646))&lt;DATABASE!$J$6)),AND($H2646=$H2647,$O2646=$O2647,OR($I2647&gt;DATABASE!$J$6,$I2647&lt;DATABASE!$J$3))),AND(($H2647-$H2646)=1,OR($I2647&lt;DATABASE!$I$6,((DATEVALUE($H2647)+$I2647)-(DATEVALUE($H2646)+$I2646))&lt;DATABASE!$J$6))),$A2647=$A2646),"LUAR JAM KERJA 2",IF(AND(OR(WEEKDAY($H2647,2)=1,WEEKDAY($H2647,2)=2,WEEKDAY($H2647,2)=3,WEEKDAY($H2647,2)=4,WEEKDAY($H2647,2)=5),$I2647&lt;=DATABASE!$J$3,$I2647&gt;=DATABASE!$I$3),"JAM KERJA",IF(AND(WEEKDAY($H2647,2)=6,$I2647&lt;=DATABASE!$J$4,$I2647&gt;=DATABASE!$I$4),"JAM KERJA","LUAR JAM KERJA 1")))))</f>
        <v/>
      </c>
      <c r="M2647" s="36" t="str">
        <f>IF('DATA ACCURATE'!T2650&lt;&gt;"",IF('DATA ACCURATE'!T2650&gt;100,'DATA ACCURATE'!T2650/10,'DATA ACCURATE'!T2650),"")</f>
        <v/>
      </c>
      <c r="N2647" s="38" t="str">
        <f>IF(M2647="","",IF(M2647&lt;=DATABASE!$I$9,"LOKAL",IF(M2647&lt;DATABASE!$J$9,"LUAR KOTA 1",IF($M2647&gt;=DATABASE!$J$9,"LUAR KOTA 2",""))))</f>
        <v/>
      </c>
      <c r="O2647" s="38" t="str">
        <f>IF('DATA ACCURATE'!L2650&lt;&gt;"",'DATA ACCURATE'!L2650,"")</f>
        <v/>
      </c>
      <c r="P2647" s="38"/>
      <c r="Q2647" s="38">
        <f t="shared" si="288"/>
        <v>0</v>
      </c>
      <c r="R2647" s="38">
        <f t="shared" si="288"/>
        <v>0</v>
      </c>
      <c r="S2647" s="38">
        <f t="shared" si="288"/>
        <v>0</v>
      </c>
      <c r="T2647" s="38">
        <f t="shared" si="286"/>
        <v>0</v>
      </c>
      <c r="U2647" s="38">
        <f t="shared" si="289"/>
        <v>0</v>
      </c>
      <c r="V2647" s="38">
        <f t="shared" si="289"/>
        <v>0</v>
      </c>
      <c r="W2647" s="38">
        <f t="shared" si="289"/>
        <v>0</v>
      </c>
      <c r="X2647" s="38">
        <f t="shared" si="290"/>
        <v>0</v>
      </c>
      <c r="Y2647" s="38">
        <f t="shared" si="290"/>
        <v>0</v>
      </c>
      <c r="Z2647" s="38">
        <f t="shared" si="290"/>
        <v>0</v>
      </c>
      <c r="AA2647" s="38">
        <f t="shared" si="287"/>
        <v>0</v>
      </c>
      <c r="AB2647" s="38">
        <f t="shared" si="291"/>
        <v>0</v>
      </c>
      <c r="AC2647" s="38">
        <f t="shared" si="292"/>
        <v>0</v>
      </c>
      <c r="AD2647" s="38" t="str">
        <f t="shared" si="293"/>
        <v>000000000000</v>
      </c>
      <c r="AE2647" s="38"/>
      <c r="AF2647" s="38"/>
      <c r="AG2647" s="38"/>
      <c r="AH2647" s="38"/>
      <c r="AI2647" s="38"/>
      <c r="AJ2647" s="38"/>
      <c r="AK2647" s="38"/>
      <c r="AL2647" s="38"/>
      <c r="AM2647" s="38"/>
      <c r="AN2647" s="38"/>
      <c r="AO2647" s="38"/>
      <c r="AP2647" s="38"/>
      <c r="AQ2647" s="38"/>
      <c r="AR2647" s="38"/>
    </row>
    <row r="2648" spans="1:44">
      <c r="A2648" s="36" t="str">
        <f>IF('DATA ACCURATE'!A2651&lt;&gt;"",'DATA ACCURATE'!A2651,"")</f>
        <v/>
      </c>
      <c r="B2648" s="36" t="str">
        <f>IF('DATA ACCURATE'!D2651&lt;&gt;"",'DATA ACCURATE'!D2651,"")</f>
        <v/>
      </c>
      <c r="C2648" s="38" t="str">
        <f>IF($AD2648="000000000000","",INDEX(DATABASE!$W$12:$W$71,MATCH($AD2648,DATABASE!$V$12:$V$71,0)))</f>
        <v/>
      </c>
      <c r="D2648" s="38" t="str">
        <f>IF(C2648="","",IF(E2648="",INDEX(DATABASE!$AF$13:$AF$62,MATCH($C2648,DATABASE!$AC$13:$AC$62,0)),IF(E2648="2x D11",INDEX(DATABASE!$AF$13:$AF$62,MATCH($C2648,DATABASE!$AC$13:$AC$62,0))+2*DATABASE!$AF$62,IF(E2648="3x D11",INDEX(DATABASE!$AF$13:$AF$62,MATCH($C2648,DATABASE!$AC$13:$AC$62,0))+3*DATABASE!$AF$62,""))))</f>
        <v/>
      </c>
      <c r="E2648" s="38" t="str">
        <f>IF(AND($K2648="Y",$G2648&lt;&gt;"UNYIL",$F2648&lt;DATABASE!$O$8),"2x D11",IF(AND($K2648="Y",$G2648&lt;&gt;"UNYIL",$F2648&gt;=DATABASE!$O$8),"3x D11",""))</f>
        <v/>
      </c>
      <c r="F2648" s="36" t="str">
        <f>IF('DATA ACCURATE'!N2651&lt;&gt;"",'DATA ACCURATE'!N2651,"")</f>
        <v/>
      </c>
      <c r="G2648" s="38" t="str">
        <f>IF(F2648="","",IF(F2648&lt;=DATABASE!$I$8,"UNYIL",IF(F2648&lt;=DATABASE!$J$8,"KECIL",IF(F2648&lt;DATABASE!$K$8,"TANGGUNG",IF(F2648&gt;=DATABASE!$K$8,"BESAR","")))))</f>
        <v/>
      </c>
      <c r="H2648" s="16" t="str">
        <f>IF('DATA ACCURATE'!J2651&lt;&gt;"",'DATA ACCURATE'!J2651,"")</f>
        <v/>
      </c>
      <c r="I2648" s="35" t="str">
        <f>IF(B2648&lt;&gt;"",IFERROR(VLOOKUP(B2648,'DATA TIMBANGAN'!G:M,7,FALSE),VLOOKUP(B2648,'DATA TIMBANGAN'!G:M,7)),"")</f>
        <v/>
      </c>
      <c r="J2648" s="25" t="str">
        <f>IF(H2648&lt;&gt;"",IFERROR(INDEX(DATABASE!$Z$19:$Z$38,MATCH(DATEVALUE(H2648),DATABASE!$AA$19:$AA$38,0)),INDEX(DATABASE!$Z$12:$Z$18,MATCH(WEEKDAY(H2648,2),DATABASE!$AA$12:$AA$18,0))),"")</f>
        <v/>
      </c>
      <c r="K2648" s="25" t="str">
        <f>IF('DATA ACCURATE'!V2651&lt;&gt;"",'DATA ACCURATE'!V2651,"")</f>
        <v/>
      </c>
      <c r="L2648" s="80" t="str">
        <f>IF($H2648="","",IF(OR($J2648="LIBUR",AND($L2647="LIBUR",$O2647=$O2648)),"LIBUR",IF(AND(OR($L2647="LUAR JAM KERJA 1",$L2647="LUAR JAM KERJA 2"),OR(OR(AND($H2647=$H2648,AND(OR($I2648&gt;DATABASE!$J$3,$I2648&lt;DATABASE!$J$6),((DATEVALUE($H2648)+$I2648)-(DATEVALUE($H2647)+$I2647))&lt;DATABASE!$J$6)),AND($H2647=$H2648,$O2647=$O2648,OR($I2648&gt;DATABASE!$J$6,$I2648&lt;DATABASE!$J$3))),AND(($H2648-$H2647)=1,OR($I2648&lt;DATABASE!$I$6,((DATEVALUE($H2648)+$I2648)-(DATEVALUE($H2647)+$I2647))&lt;DATABASE!$J$6))),$A2648=$A2647),"LUAR JAM KERJA 2",IF(AND(OR(WEEKDAY($H2648,2)=1,WEEKDAY($H2648,2)=2,WEEKDAY($H2648,2)=3,WEEKDAY($H2648,2)=4,WEEKDAY($H2648,2)=5),$I2648&lt;=DATABASE!$J$3,$I2648&gt;=DATABASE!$I$3),"JAM KERJA",IF(AND(WEEKDAY($H2648,2)=6,$I2648&lt;=DATABASE!$J$4,$I2648&gt;=DATABASE!$I$4),"JAM KERJA","LUAR JAM KERJA 1")))))</f>
        <v/>
      </c>
      <c r="M2648" s="36" t="str">
        <f>IF('DATA ACCURATE'!T2651&lt;&gt;"",IF('DATA ACCURATE'!T2651&gt;100,'DATA ACCURATE'!T2651/10,'DATA ACCURATE'!T2651),"")</f>
        <v/>
      </c>
      <c r="N2648" s="38" t="str">
        <f>IF(M2648="","",IF(M2648&lt;=DATABASE!$I$9,"LOKAL",IF(M2648&lt;DATABASE!$J$9,"LUAR KOTA 1",IF($M2648&gt;=DATABASE!$J$9,"LUAR KOTA 2",""))))</f>
        <v/>
      </c>
      <c r="O2648" s="38" t="str">
        <f>IF('DATA ACCURATE'!L2651&lt;&gt;"",'DATA ACCURATE'!L2651,"")</f>
        <v/>
      </c>
      <c r="P2648" s="38"/>
      <c r="Q2648" s="38">
        <f t="shared" si="288"/>
        <v>0</v>
      </c>
      <c r="R2648" s="38">
        <f t="shared" si="288"/>
        <v>0</v>
      </c>
      <c r="S2648" s="38">
        <f t="shared" si="288"/>
        <v>0</v>
      </c>
      <c r="T2648" s="38">
        <f t="shared" si="286"/>
        <v>0</v>
      </c>
      <c r="U2648" s="38">
        <f t="shared" si="289"/>
        <v>0</v>
      </c>
      <c r="V2648" s="38">
        <f t="shared" si="289"/>
        <v>0</v>
      </c>
      <c r="W2648" s="38">
        <f t="shared" si="289"/>
        <v>0</v>
      </c>
      <c r="X2648" s="38">
        <f t="shared" si="290"/>
        <v>0</v>
      </c>
      <c r="Y2648" s="38">
        <f t="shared" si="290"/>
        <v>0</v>
      </c>
      <c r="Z2648" s="38">
        <f t="shared" si="290"/>
        <v>0</v>
      </c>
      <c r="AA2648" s="38">
        <f t="shared" si="287"/>
        <v>0</v>
      </c>
      <c r="AB2648" s="38">
        <f t="shared" si="291"/>
        <v>0</v>
      </c>
      <c r="AC2648" s="38">
        <f t="shared" si="292"/>
        <v>0</v>
      </c>
      <c r="AD2648" s="38" t="str">
        <f t="shared" si="293"/>
        <v>000000000000</v>
      </c>
      <c r="AE2648" s="38"/>
      <c r="AF2648" s="38"/>
      <c r="AG2648" s="38"/>
      <c r="AH2648" s="38"/>
      <c r="AI2648" s="38"/>
      <c r="AJ2648" s="38"/>
      <c r="AK2648" s="38"/>
      <c r="AL2648" s="38"/>
      <c r="AM2648" s="38"/>
      <c r="AN2648" s="38"/>
      <c r="AO2648" s="38"/>
      <c r="AP2648" s="38"/>
      <c r="AQ2648" s="38"/>
      <c r="AR2648" s="38"/>
    </row>
    <row r="2649" spans="1:44">
      <c r="A2649" s="36" t="str">
        <f>IF('DATA ACCURATE'!A2652&lt;&gt;"",'DATA ACCURATE'!A2652,"")</f>
        <v/>
      </c>
      <c r="B2649" s="36" t="str">
        <f>IF('DATA ACCURATE'!D2652&lt;&gt;"",'DATA ACCURATE'!D2652,"")</f>
        <v/>
      </c>
      <c r="C2649" s="38" t="str">
        <f>IF($AD2649="000000000000","",INDEX(DATABASE!$W$12:$W$71,MATCH($AD2649,DATABASE!$V$12:$V$71,0)))</f>
        <v/>
      </c>
      <c r="D2649" s="38" t="str">
        <f>IF(C2649="","",IF(E2649="",INDEX(DATABASE!$AF$13:$AF$62,MATCH($C2649,DATABASE!$AC$13:$AC$62,0)),IF(E2649="2x D11",INDEX(DATABASE!$AF$13:$AF$62,MATCH($C2649,DATABASE!$AC$13:$AC$62,0))+2*DATABASE!$AF$62,IF(E2649="3x D11",INDEX(DATABASE!$AF$13:$AF$62,MATCH($C2649,DATABASE!$AC$13:$AC$62,0))+3*DATABASE!$AF$62,""))))</f>
        <v/>
      </c>
      <c r="E2649" s="38" t="str">
        <f>IF(AND($K2649="Y",$G2649&lt;&gt;"UNYIL",$F2649&lt;DATABASE!$O$8),"2x D11",IF(AND($K2649="Y",$G2649&lt;&gt;"UNYIL",$F2649&gt;=DATABASE!$O$8),"3x D11",""))</f>
        <v/>
      </c>
      <c r="F2649" s="36" t="str">
        <f>IF('DATA ACCURATE'!N2652&lt;&gt;"",'DATA ACCURATE'!N2652,"")</f>
        <v/>
      </c>
      <c r="G2649" s="38" t="str">
        <f>IF(F2649="","",IF(F2649&lt;=DATABASE!$I$8,"UNYIL",IF(F2649&lt;=DATABASE!$J$8,"KECIL",IF(F2649&lt;DATABASE!$K$8,"TANGGUNG",IF(F2649&gt;=DATABASE!$K$8,"BESAR","")))))</f>
        <v/>
      </c>
      <c r="H2649" s="16" t="str">
        <f>IF('DATA ACCURATE'!J2652&lt;&gt;"",'DATA ACCURATE'!J2652,"")</f>
        <v/>
      </c>
      <c r="I2649" s="35" t="str">
        <f>IF(B2649&lt;&gt;"",IFERROR(VLOOKUP(B2649,'DATA TIMBANGAN'!G:M,7,FALSE),VLOOKUP(B2649,'DATA TIMBANGAN'!G:M,7)),"")</f>
        <v/>
      </c>
      <c r="J2649" s="25" t="str">
        <f>IF(H2649&lt;&gt;"",IFERROR(INDEX(DATABASE!$Z$19:$Z$38,MATCH(DATEVALUE(H2649),DATABASE!$AA$19:$AA$38,0)),INDEX(DATABASE!$Z$12:$Z$18,MATCH(WEEKDAY(H2649,2),DATABASE!$AA$12:$AA$18,0))),"")</f>
        <v/>
      </c>
      <c r="K2649" s="25" t="str">
        <f>IF('DATA ACCURATE'!V2652&lt;&gt;"",'DATA ACCURATE'!V2652,"")</f>
        <v/>
      </c>
      <c r="L2649" s="80" t="str">
        <f>IF($H2649="","",IF(OR($J2649="LIBUR",AND($L2648="LIBUR",$O2648=$O2649)),"LIBUR",IF(AND(OR($L2648="LUAR JAM KERJA 1",$L2648="LUAR JAM KERJA 2"),OR(OR(AND($H2648=$H2649,AND(OR($I2649&gt;DATABASE!$J$3,$I2649&lt;DATABASE!$J$6),((DATEVALUE($H2649)+$I2649)-(DATEVALUE($H2648)+$I2648))&lt;DATABASE!$J$6)),AND($H2648=$H2649,$O2648=$O2649,OR($I2649&gt;DATABASE!$J$6,$I2649&lt;DATABASE!$J$3))),AND(($H2649-$H2648)=1,OR($I2649&lt;DATABASE!$I$6,((DATEVALUE($H2649)+$I2649)-(DATEVALUE($H2648)+$I2648))&lt;DATABASE!$J$6))),$A2649=$A2648),"LUAR JAM KERJA 2",IF(AND(OR(WEEKDAY($H2649,2)=1,WEEKDAY($H2649,2)=2,WEEKDAY($H2649,2)=3,WEEKDAY($H2649,2)=4,WEEKDAY($H2649,2)=5),$I2649&lt;=DATABASE!$J$3,$I2649&gt;=DATABASE!$I$3),"JAM KERJA",IF(AND(WEEKDAY($H2649,2)=6,$I2649&lt;=DATABASE!$J$4,$I2649&gt;=DATABASE!$I$4),"JAM KERJA","LUAR JAM KERJA 1")))))</f>
        <v/>
      </c>
      <c r="M2649" s="36" t="str">
        <f>IF('DATA ACCURATE'!T2652&lt;&gt;"",IF('DATA ACCURATE'!T2652&gt;100,'DATA ACCURATE'!T2652/10,'DATA ACCURATE'!T2652),"")</f>
        <v/>
      </c>
      <c r="N2649" s="38" t="str">
        <f>IF(M2649="","",IF(M2649&lt;=DATABASE!$I$9,"LOKAL",IF(M2649&lt;DATABASE!$J$9,"LUAR KOTA 1",IF($M2649&gt;=DATABASE!$J$9,"LUAR KOTA 2",""))))</f>
        <v/>
      </c>
      <c r="O2649" s="38" t="str">
        <f>IF('DATA ACCURATE'!L2652&lt;&gt;"",'DATA ACCURATE'!L2652,"")</f>
        <v/>
      </c>
      <c r="P2649" s="38"/>
      <c r="Q2649" s="38">
        <f t="shared" si="288"/>
        <v>0</v>
      </c>
      <c r="R2649" s="38">
        <f t="shared" si="288"/>
        <v>0</v>
      </c>
      <c r="S2649" s="38">
        <f t="shared" si="288"/>
        <v>0</v>
      </c>
      <c r="T2649" s="38">
        <f t="shared" si="286"/>
        <v>0</v>
      </c>
      <c r="U2649" s="38">
        <f t="shared" si="289"/>
        <v>0</v>
      </c>
      <c r="V2649" s="38">
        <f t="shared" si="289"/>
        <v>0</v>
      </c>
      <c r="W2649" s="38">
        <f t="shared" si="289"/>
        <v>0</v>
      </c>
      <c r="X2649" s="38">
        <f t="shared" si="290"/>
        <v>0</v>
      </c>
      <c r="Y2649" s="38">
        <f t="shared" si="290"/>
        <v>0</v>
      </c>
      <c r="Z2649" s="38">
        <f t="shared" si="290"/>
        <v>0</v>
      </c>
      <c r="AA2649" s="38">
        <f t="shared" si="287"/>
        <v>0</v>
      </c>
      <c r="AB2649" s="38">
        <f t="shared" si="291"/>
        <v>0</v>
      </c>
      <c r="AC2649" s="38">
        <f t="shared" si="292"/>
        <v>0</v>
      </c>
      <c r="AD2649" s="38" t="str">
        <f t="shared" si="293"/>
        <v>000000000000</v>
      </c>
      <c r="AE2649" s="38"/>
      <c r="AF2649" s="38"/>
      <c r="AG2649" s="38"/>
      <c r="AH2649" s="38"/>
      <c r="AI2649" s="38"/>
      <c r="AJ2649" s="38"/>
      <c r="AK2649" s="38"/>
      <c r="AL2649" s="38"/>
      <c r="AM2649" s="38"/>
      <c r="AN2649" s="38"/>
      <c r="AO2649" s="38"/>
      <c r="AP2649" s="38"/>
      <c r="AQ2649" s="38"/>
      <c r="AR2649" s="38"/>
    </row>
    <row r="2650" spans="1:44">
      <c r="A2650" s="36" t="str">
        <f>IF('DATA ACCURATE'!A2653&lt;&gt;"",'DATA ACCURATE'!A2653,"")</f>
        <v/>
      </c>
      <c r="B2650" s="36" t="str">
        <f>IF('DATA ACCURATE'!D2653&lt;&gt;"",'DATA ACCURATE'!D2653,"")</f>
        <v/>
      </c>
      <c r="C2650" s="38" t="str">
        <f>IF($AD2650="000000000000","",INDEX(DATABASE!$W$12:$W$71,MATCH($AD2650,DATABASE!$V$12:$V$71,0)))</f>
        <v/>
      </c>
      <c r="D2650" s="38" t="str">
        <f>IF(C2650="","",IF(E2650="",INDEX(DATABASE!$AF$13:$AF$62,MATCH($C2650,DATABASE!$AC$13:$AC$62,0)),IF(E2650="2x D11",INDEX(DATABASE!$AF$13:$AF$62,MATCH($C2650,DATABASE!$AC$13:$AC$62,0))+2*DATABASE!$AF$62,IF(E2650="3x D11",INDEX(DATABASE!$AF$13:$AF$62,MATCH($C2650,DATABASE!$AC$13:$AC$62,0))+3*DATABASE!$AF$62,""))))</f>
        <v/>
      </c>
      <c r="E2650" s="38" t="str">
        <f>IF(AND($K2650="Y",$G2650&lt;&gt;"UNYIL",$F2650&lt;DATABASE!$O$8),"2x D11",IF(AND($K2650="Y",$G2650&lt;&gt;"UNYIL",$F2650&gt;=DATABASE!$O$8),"3x D11",""))</f>
        <v/>
      </c>
      <c r="F2650" s="36" t="str">
        <f>IF('DATA ACCURATE'!N2653&lt;&gt;"",'DATA ACCURATE'!N2653,"")</f>
        <v/>
      </c>
      <c r="G2650" s="38" t="str">
        <f>IF(F2650="","",IF(F2650&lt;=DATABASE!$I$8,"UNYIL",IF(F2650&lt;=DATABASE!$J$8,"KECIL",IF(F2650&lt;DATABASE!$K$8,"TANGGUNG",IF(F2650&gt;=DATABASE!$K$8,"BESAR","")))))</f>
        <v/>
      </c>
      <c r="H2650" s="16" t="str">
        <f>IF('DATA ACCURATE'!J2653&lt;&gt;"",'DATA ACCURATE'!J2653,"")</f>
        <v/>
      </c>
      <c r="I2650" s="35" t="str">
        <f>IF(B2650&lt;&gt;"",IFERROR(VLOOKUP(B2650,'DATA TIMBANGAN'!G:M,7,FALSE),VLOOKUP(B2650,'DATA TIMBANGAN'!G:M,7)),"")</f>
        <v/>
      </c>
      <c r="J2650" s="25" t="str">
        <f>IF(H2650&lt;&gt;"",IFERROR(INDEX(DATABASE!$Z$19:$Z$38,MATCH(DATEVALUE(H2650),DATABASE!$AA$19:$AA$38,0)),INDEX(DATABASE!$Z$12:$Z$18,MATCH(WEEKDAY(H2650,2),DATABASE!$AA$12:$AA$18,0))),"")</f>
        <v/>
      </c>
      <c r="K2650" s="25" t="str">
        <f>IF('DATA ACCURATE'!V2653&lt;&gt;"",'DATA ACCURATE'!V2653,"")</f>
        <v/>
      </c>
      <c r="L2650" s="80" t="str">
        <f>IF($H2650="","",IF(OR($J2650="LIBUR",AND($L2649="LIBUR",$O2649=$O2650)),"LIBUR",IF(AND(OR($L2649="LUAR JAM KERJA 1",$L2649="LUAR JAM KERJA 2"),OR(OR(AND($H2649=$H2650,AND(OR($I2650&gt;DATABASE!$J$3,$I2650&lt;DATABASE!$J$6),((DATEVALUE($H2650)+$I2650)-(DATEVALUE($H2649)+$I2649))&lt;DATABASE!$J$6)),AND($H2649=$H2650,$O2649=$O2650,OR($I2650&gt;DATABASE!$J$6,$I2650&lt;DATABASE!$J$3))),AND(($H2650-$H2649)=1,OR($I2650&lt;DATABASE!$I$6,((DATEVALUE($H2650)+$I2650)-(DATEVALUE($H2649)+$I2649))&lt;DATABASE!$J$6))),$A2650=$A2649),"LUAR JAM KERJA 2",IF(AND(OR(WEEKDAY($H2650,2)=1,WEEKDAY($H2650,2)=2,WEEKDAY($H2650,2)=3,WEEKDAY($H2650,2)=4,WEEKDAY($H2650,2)=5),$I2650&lt;=DATABASE!$J$3,$I2650&gt;=DATABASE!$I$3),"JAM KERJA",IF(AND(WEEKDAY($H2650,2)=6,$I2650&lt;=DATABASE!$J$4,$I2650&gt;=DATABASE!$I$4),"JAM KERJA","LUAR JAM KERJA 1")))))</f>
        <v/>
      </c>
      <c r="M2650" s="36" t="str">
        <f>IF('DATA ACCURATE'!T2653&lt;&gt;"",IF('DATA ACCURATE'!T2653&gt;100,'DATA ACCURATE'!T2653/10,'DATA ACCURATE'!T2653),"")</f>
        <v/>
      </c>
      <c r="N2650" s="38" t="str">
        <f>IF(M2650="","",IF(M2650&lt;=DATABASE!$I$9,"LOKAL",IF(M2650&lt;DATABASE!$J$9,"LUAR KOTA 1",IF($M2650&gt;=DATABASE!$J$9,"LUAR KOTA 2",""))))</f>
        <v/>
      </c>
      <c r="O2650" s="38" t="str">
        <f>IF('DATA ACCURATE'!L2653&lt;&gt;"",'DATA ACCURATE'!L2653,"")</f>
        <v/>
      </c>
      <c r="P2650" s="38"/>
      <c r="Q2650" s="38">
        <f t="shared" si="288"/>
        <v>0</v>
      </c>
      <c r="R2650" s="38">
        <f t="shared" si="288"/>
        <v>0</v>
      </c>
      <c r="S2650" s="38">
        <f t="shared" si="288"/>
        <v>0</v>
      </c>
      <c r="T2650" s="38">
        <f t="shared" si="286"/>
        <v>0</v>
      </c>
      <c r="U2650" s="38">
        <f t="shared" si="289"/>
        <v>0</v>
      </c>
      <c r="V2650" s="38">
        <f t="shared" si="289"/>
        <v>0</v>
      </c>
      <c r="W2650" s="38">
        <f t="shared" si="289"/>
        <v>0</v>
      </c>
      <c r="X2650" s="38">
        <f t="shared" si="290"/>
        <v>0</v>
      </c>
      <c r="Y2650" s="38">
        <f t="shared" si="290"/>
        <v>0</v>
      </c>
      <c r="Z2650" s="38">
        <f t="shared" si="290"/>
        <v>0</v>
      </c>
      <c r="AA2650" s="38">
        <f t="shared" si="287"/>
        <v>0</v>
      </c>
      <c r="AB2650" s="38">
        <f t="shared" si="291"/>
        <v>0</v>
      </c>
      <c r="AC2650" s="38">
        <f t="shared" si="292"/>
        <v>0</v>
      </c>
      <c r="AD2650" s="38" t="str">
        <f t="shared" si="293"/>
        <v>000000000000</v>
      </c>
      <c r="AE2650" s="38"/>
      <c r="AF2650" s="38"/>
      <c r="AG2650" s="38"/>
      <c r="AH2650" s="38"/>
      <c r="AI2650" s="38"/>
      <c r="AJ2650" s="38"/>
      <c r="AK2650" s="38"/>
      <c r="AL2650" s="38"/>
      <c r="AM2650" s="38"/>
      <c r="AN2650" s="38"/>
      <c r="AO2650" s="38"/>
      <c r="AP2650" s="38"/>
      <c r="AQ2650" s="38"/>
      <c r="AR2650" s="38"/>
    </row>
    <row r="2651" spans="1:44">
      <c r="A2651" s="36" t="str">
        <f>IF('DATA ACCURATE'!A2654&lt;&gt;"",'DATA ACCURATE'!A2654,"")</f>
        <v/>
      </c>
      <c r="B2651" s="36" t="str">
        <f>IF('DATA ACCURATE'!D2654&lt;&gt;"",'DATA ACCURATE'!D2654,"")</f>
        <v/>
      </c>
      <c r="C2651" s="38" t="str">
        <f>IF($AD2651="000000000000","",INDEX(DATABASE!$W$12:$W$71,MATCH($AD2651,DATABASE!$V$12:$V$71,0)))</f>
        <v/>
      </c>
      <c r="D2651" s="38" t="str">
        <f>IF(C2651="","",IF(E2651="",INDEX(DATABASE!$AF$13:$AF$62,MATCH($C2651,DATABASE!$AC$13:$AC$62,0)),IF(E2651="2x D11",INDEX(DATABASE!$AF$13:$AF$62,MATCH($C2651,DATABASE!$AC$13:$AC$62,0))+2*DATABASE!$AF$62,IF(E2651="3x D11",INDEX(DATABASE!$AF$13:$AF$62,MATCH($C2651,DATABASE!$AC$13:$AC$62,0))+3*DATABASE!$AF$62,""))))</f>
        <v/>
      </c>
      <c r="E2651" s="38" t="str">
        <f>IF(AND($K2651="Y",$G2651&lt;&gt;"UNYIL",$F2651&lt;DATABASE!$O$8),"2x D11",IF(AND($K2651="Y",$G2651&lt;&gt;"UNYIL",$F2651&gt;=DATABASE!$O$8),"3x D11",""))</f>
        <v/>
      </c>
      <c r="F2651" s="36" t="str">
        <f>IF('DATA ACCURATE'!N2654&lt;&gt;"",'DATA ACCURATE'!N2654,"")</f>
        <v/>
      </c>
      <c r="G2651" s="38" t="str">
        <f>IF(F2651="","",IF(F2651&lt;=DATABASE!$I$8,"UNYIL",IF(F2651&lt;=DATABASE!$J$8,"KECIL",IF(F2651&lt;DATABASE!$K$8,"TANGGUNG",IF(F2651&gt;=DATABASE!$K$8,"BESAR","")))))</f>
        <v/>
      </c>
      <c r="H2651" s="16" t="str">
        <f>IF('DATA ACCURATE'!J2654&lt;&gt;"",'DATA ACCURATE'!J2654,"")</f>
        <v/>
      </c>
      <c r="I2651" s="35" t="str">
        <f>IF(B2651&lt;&gt;"",IFERROR(VLOOKUP(B2651,'DATA TIMBANGAN'!G:M,7,FALSE),VLOOKUP(B2651,'DATA TIMBANGAN'!G:M,7)),"")</f>
        <v/>
      </c>
      <c r="J2651" s="25" t="str">
        <f>IF(H2651&lt;&gt;"",IFERROR(INDEX(DATABASE!$Z$19:$Z$38,MATCH(DATEVALUE(H2651),DATABASE!$AA$19:$AA$38,0)),INDEX(DATABASE!$Z$12:$Z$18,MATCH(WEEKDAY(H2651,2),DATABASE!$AA$12:$AA$18,0))),"")</f>
        <v/>
      </c>
      <c r="K2651" s="25" t="str">
        <f>IF('DATA ACCURATE'!V2654&lt;&gt;"",'DATA ACCURATE'!V2654,"")</f>
        <v/>
      </c>
      <c r="L2651" s="80" t="str">
        <f>IF($H2651="","",IF(OR($J2651="LIBUR",AND($L2650="LIBUR",$O2650=$O2651)),"LIBUR",IF(AND(OR($L2650="LUAR JAM KERJA 1",$L2650="LUAR JAM KERJA 2"),OR(OR(AND($H2650=$H2651,AND(OR($I2651&gt;DATABASE!$J$3,$I2651&lt;DATABASE!$J$6),((DATEVALUE($H2651)+$I2651)-(DATEVALUE($H2650)+$I2650))&lt;DATABASE!$J$6)),AND($H2650=$H2651,$O2650=$O2651,OR($I2651&gt;DATABASE!$J$6,$I2651&lt;DATABASE!$J$3))),AND(($H2651-$H2650)=1,OR($I2651&lt;DATABASE!$I$6,((DATEVALUE($H2651)+$I2651)-(DATEVALUE($H2650)+$I2650))&lt;DATABASE!$J$6))),$A2651=$A2650),"LUAR JAM KERJA 2",IF(AND(OR(WEEKDAY($H2651,2)=1,WEEKDAY($H2651,2)=2,WEEKDAY($H2651,2)=3,WEEKDAY($H2651,2)=4,WEEKDAY($H2651,2)=5),$I2651&lt;=DATABASE!$J$3,$I2651&gt;=DATABASE!$I$3),"JAM KERJA",IF(AND(WEEKDAY($H2651,2)=6,$I2651&lt;=DATABASE!$J$4,$I2651&gt;=DATABASE!$I$4),"JAM KERJA","LUAR JAM KERJA 1")))))</f>
        <v/>
      </c>
      <c r="M2651" s="36" t="str">
        <f>IF('DATA ACCURATE'!T2654&lt;&gt;"",IF('DATA ACCURATE'!T2654&gt;100,'DATA ACCURATE'!T2654/10,'DATA ACCURATE'!T2654),"")</f>
        <v/>
      </c>
      <c r="N2651" s="38" t="str">
        <f>IF(M2651="","",IF(M2651&lt;=DATABASE!$I$9,"LOKAL",IF(M2651&lt;DATABASE!$J$9,"LUAR KOTA 1",IF($M2651&gt;=DATABASE!$J$9,"LUAR KOTA 2",""))))</f>
        <v/>
      </c>
      <c r="O2651" s="38" t="str">
        <f>IF('DATA ACCURATE'!L2654&lt;&gt;"",'DATA ACCURATE'!L2654,"")</f>
        <v/>
      </c>
      <c r="P2651" s="38"/>
      <c r="Q2651" s="38">
        <f t="shared" si="288"/>
        <v>0</v>
      </c>
      <c r="R2651" s="38">
        <f t="shared" si="288"/>
        <v>0</v>
      </c>
      <c r="S2651" s="38">
        <f t="shared" si="288"/>
        <v>0</v>
      </c>
      <c r="T2651" s="38">
        <f t="shared" si="286"/>
        <v>0</v>
      </c>
      <c r="U2651" s="38">
        <f t="shared" si="289"/>
        <v>0</v>
      </c>
      <c r="V2651" s="38">
        <f t="shared" si="289"/>
        <v>0</v>
      </c>
      <c r="W2651" s="38">
        <f t="shared" si="289"/>
        <v>0</v>
      </c>
      <c r="X2651" s="38">
        <f t="shared" si="290"/>
        <v>0</v>
      </c>
      <c r="Y2651" s="38">
        <f t="shared" si="290"/>
        <v>0</v>
      </c>
      <c r="Z2651" s="38">
        <f t="shared" si="290"/>
        <v>0</v>
      </c>
      <c r="AA2651" s="38">
        <f t="shared" si="287"/>
        <v>0</v>
      </c>
      <c r="AB2651" s="38">
        <f t="shared" si="291"/>
        <v>0</v>
      </c>
      <c r="AC2651" s="38">
        <f t="shared" si="292"/>
        <v>0</v>
      </c>
      <c r="AD2651" s="38" t="str">
        <f t="shared" si="293"/>
        <v>000000000000</v>
      </c>
      <c r="AE2651" s="38"/>
      <c r="AF2651" s="38"/>
      <c r="AG2651" s="38"/>
      <c r="AH2651" s="38"/>
      <c r="AI2651" s="38"/>
      <c r="AJ2651" s="38"/>
      <c r="AK2651" s="38"/>
      <c r="AL2651" s="38"/>
      <c r="AM2651" s="38"/>
      <c r="AN2651" s="38"/>
      <c r="AO2651" s="38"/>
      <c r="AP2651" s="38"/>
      <c r="AQ2651" s="38"/>
      <c r="AR2651" s="38"/>
    </row>
    <row r="2652" spans="1:44">
      <c r="A2652" s="36" t="str">
        <f>IF('DATA ACCURATE'!A2655&lt;&gt;"",'DATA ACCURATE'!A2655,"")</f>
        <v/>
      </c>
      <c r="B2652" s="36" t="str">
        <f>IF('DATA ACCURATE'!D2655&lt;&gt;"",'DATA ACCURATE'!D2655,"")</f>
        <v/>
      </c>
      <c r="C2652" s="38" t="str">
        <f>IF($AD2652="000000000000","",INDEX(DATABASE!$W$12:$W$71,MATCH($AD2652,DATABASE!$V$12:$V$71,0)))</f>
        <v/>
      </c>
      <c r="D2652" s="38" t="str">
        <f>IF(C2652="","",IF(E2652="",INDEX(DATABASE!$AF$13:$AF$62,MATCH($C2652,DATABASE!$AC$13:$AC$62,0)),IF(E2652="2x D11",INDEX(DATABASE!$AF$13:$AF$62,MATCH($C2652,DATABASE!$AC$13:$AC$62,0))+2*DATABASE!$AF$62,IF(E2652="3x D11",INDEX(DATABASE!$AF$13:$AF$62,MATCH($C2652,DATABASE!$AC$13:$AC$62,0))+3*DATABASE!$AF$62,""))))</f>
        <v/>
      </c>
      <c r="E2652" s="38" t="str">
        <f>IF(AND($K2652="Y",$G2652&lt;&gt;"UNYIL",$F2652&lt;DATABASE!$O$8),"2x D11",IF(AND($K2652="Y",$G2652&lt;&gt;"UNYIL",$F2652&gt;=DATABASE!$O$8),"3x D11",""))</f>
        <v/>
      </c>
      <c r="F2652" s="36" t="str">
        <f>IF('DATA ACCURATE'!N2655&lt;&gt;"",'DATA ACCURATE'!N2655,"")</f>
        <v/>
      </c>
      <c r="G2652" s="38" t="str">
        <f>IF(F2652="","",IF(F2652&lt;=DATABASE!$I$8,"UNYIL",IF(F2652&lt;=DATABASE!$J$8,"KECIL",IF(F2652&lt;DATABASE!$K$8,"TANGGUNG",IF(F2652&gt;=DATABASE!$K$8,"BESAR","")))))</f>
        <v/>
      </c>
      <c r="H2652" s="16" t="str">
        <f>IF('DATA ACCURATE'!J2655&lt;&gt;"",'DATA ACCURATE'!J2655,"")</f>
        <v/>
      </c>
      <c r="I2652" s="35" t="str">
        <f>IF(B2652&lt;&gt;"",IFERROR(VLOOKUP(B2652,'DATA TIMBANGAN'!G:M,7,FALSE),VLOOKUP(B2652,'DATA TIMBANGAN'!G:M,7)),"")</f>
        <v/>
      </c>
      <c r="J2652" s="25" t="str">
        <f>IF(H2652&lt;&gt;"",IFERROR(INDEX(DATABASE!$Z$19:$Z$38,MATCH(DATEVALUE(H2652),DATABASE!$AA$19:$AA$38,0)),INDEX(DATABASE!$Z$12:$Z$18,MATCH(WEEKDAY(H2652,2),DATABASE!$AA$12:$AA$18,0))),"")</f>
        <v/>
      </c>
      <c r="K2652" s="25" t="str">
        <f>IF('DATA ACCURATE'!V2655&lt;&gt;"",'DATA ACCURATE'!V2655,"")</f>
        <v/>
      </c>
      <c r="L2652" s="80" t="str">
        <f>IF($H2652="","",IF(OR($J2652="LIBUR",AND($L2651="LIBUR",$O2651=$O2652)),"LIBUR",IF(AND(OR($L2651="LUAR JAM KERJA 1",$L2651="LUAR JAM KERJA 2"),OR(OR(AND($H2651=$H2652,AND(OR($I2652&gt;DATABASE!$J$3,$I2652&lt;DATABASE!$J$6),((DATEVALUE($H2652)+$I2652)-(DATEVALUE($H2651)+$I2651))&lt;DATABASE!$J$6)),AND($H2651=$H2652,$O2651=$O2652,OR($I2652&gt;DATABASE!$J$6,$I2652&lt;DATABASE!$J$3))),AND(($H2652-$H2651)=1,OR($I2652&lt;DATABASE!$I$6,((DATEVALUE($H2652)+$I2652)-(DATEVALUE($H2651)+$I2651))&lt;DATABASE!$J$6))),$A2652=$A2651),"LUAR JAM KERJA 2",IF(AND(OR(WEEKDAY($H2652,2)=1,WEEKDAY($H2652,2)=2,WEEKDAY($H2652,2)=3,WEEKDAY($H2652,2)=4,WEEKDAY($H2652,2)=5),$I2652&lt;=DATABASE!$J$3,$I2652&gt;=DATABASE!$I$3),"JAM KERJA",IF(AND(WEEKDAY($H2652,2)=6,$I2652&lt;=DATABASE!$J$4,$I2652&gt;=DATABASE!$I$4),"JAM KERJA","LUAR JAM KERJA 1")))))</f>
        <v/>
      </c>
      <c r="M2652" s="36" t="str">
        <f>IF('DATA ACCURATE'!T2655&lt;&gt;"",IF('DATA ACCURATE'!T2655&gt;100,'DATA ACCURATE'!T2655/10,'DATA ACCURATE'!T2655),"")</f>
        <v/>
      </c>
      <c r="N2652" s="38" t="str">
        <f>IF(M2652="","",IF(M2652&lt;=DATABASE!$I$9,"LOKAL",IF(M2652&lt;DATABASE!$J$9,"LUAR KOTA 1",IF($M2652&gt;=DATABASE!$J$9,"LUAR KOTA 2",""))))</f>
        <v/>
      </c>
      <c r="O2652" s="38" t="str">
        <f>IF('DATA ACCURATE'!L2655&lt;&gt;"",'DATA ACCURATE'!L2655,"")</f>
        <v/>
      </c>
      <c r="P2652" s="38"/>
      <c r="Q2652" s="38">
        <f t="shared" si="288"/>
        <v>0</v>
      </c>
      <c r="R2652" s="38">
        <f t="shared" si="288"/>
        <v>0</v>
      </c>
      <c r="S2652" s="38">
        <f t="shared" si="288"/>
        <v>0</v>
      </c>
      <c r="T2652" s="38">
        <f t="shared" si="286"/>
        <v>0</v>
      </c>
      <c r="U2652" s="38">
        <f t="shared" si="289"/>
        <v>0</v>
      </c>
      <c r="V2652" s="38">
        <f t="shared" si="289"/>
        <v>0</v>
      </c>
      <c r="W2652" s="38">
        <f t="shared" si="289"/>
        <v>0</v>
      </c>
      <c r="X2652" s="38">
        <f t="shared" si="290"/>
        <v>0</v>
      </c>
      <c r="Y2652" s="38">
        <f t="shared" si="290"/>
        <v>0</v>
      </c>
      <c r="Z2652" s="38">
        <f t="shared" si="290"/>
        <v>0</v>
      </c>
      <c r="AA2652" s="38">
        <f t="shared" si="287"/>
        <v>0</v>
      </c>
      <c r="AB2652" s="38">
        <f t="shared" si="291"/>
        <v>0</v>
      </c>
      <c r="AC2652" s="38">
        <f t="shared" si="292"/>
        <v>0</v>
      </c>
      <c r="AD2652" s="38" t="str">
        <f t="shared" si="293"/>
        <v>000000000000</v>
      </c>
      <c r="AE2652" s="38"/>
      <c r="AF2652" s="38"/>
      <c r="AG2652" s="38"/>
      <c r="AH2652" s="38"/>
      <c r="AI2652" s="38"/>
      <c r="AJ2652" s="38"/>
      <c r="AK2652" s="38"/>
      <c r="AL2652" s="38"/>
      <c r="AM2652" s="38"/>
      <c r="AN2652" s="38"/>
      <c r="AO2652" s="38"/>
      <c r="AP2652" s="38"/>
      <c r="AQ2652" s="38"/>
      <c r="AR2652" s="38"/>
    </row>
    <row r="2653" spans="1:44">
      <c r="A2653" s="36" t="str">
        <f>IF('DATA ACCURATE'!A2656&lt;&gt;"",'DATA ACCURATE'!A2656,"")</f>
        <v/>
      </c>
      <c r="B2653" s="36" t="str">
        <f>IF('DATA ACCURATE'!D2656&lt;&gt;"",'DATA ACCURATE'!D2656,"")</f>
        <v/>
      </c>
      <c r="C2653" s="38" t="str">
        <f>IF($AD2653="000000000000","",INDEX(DATABASE!$W$12:$W$71,MATCH($AD2653,DATABASE!$V$12:$V$71,0)))</f>
        <v/>
      </c>
      <c r="D2653" s="38" t="str">
        <f>IF(C2653="","",IF(E2653="",INDEX(DATABASE!$AF$13:$AF$62,MATCH($C2653,DATABASE!$AC$13:$AC$62,0)),IF(E2653="2x D11",INDEX(DATABASE!$AF$13:$AF$62,MATCH($C2653,DATABASE!$AC$13:$AC$62,0))+2*DATABASE!$AF$62,IF(E2653="3x D11",INDEX(DATABASE!$AF$13:$AF$62,MATCH($C2653,DATABASE!$AC$13:$AC$62,0))+3*DATABASE!$AF$62,""))))</f>
        <v/>
      </c>
      <c r="E2653" s="38" t="str">
        <f>IF(AND($K2653="Y",$G2653&lt;&gt;"UNYIL",$F2653&lt;DATABASE!$O$8),"2x D11",IF(AND($K2653="Y",$G2653&lt;&gt;"UNYIL",$F2653&gt;=DATABASE!$O$8),"3x D11",""))</f>
        <v/>
      </c>
      <c r="F2653" s="36" t="str">
        <f>IF('DATA ACCURATE'!N2656&lt;&gt;"",'DATA ACCURATE'!N2656,"")</f>
        <v/>
      </c>
      <c r="G2653" s="38" t="str">
        <f>IF(F2653="","",IF(F2653&lt;=DATABASE!$I$8,"UNYIL",IF(F2653&lt;=DATABASE!$J$8,"KECIL",IF(F2653&lt;DATABASE!$K$8,"TANGGUNG",IF(F2653&gt;=DATABASE!$K$8,"BESAR","")))))</f>
        <v/>
      </c>
      <c r="H2653" s="16" t="str">
        <f>IF('DATA ACCURATE'!J2656&lt;&gt;"",'DATA ACCURATE'!J2656,"")</f>
        <v/>
      </c>
      <c r="I2653" s="35" t="str">
        <f>IF(B2653&lt;&gt;"",IFERROR(VLOOKUP(B2653,'DATA TIMBANGAN'!G:M,7,FALSE),VLOOKUP(B2653,'DATA TIMBANGAN'!G:M,7)),"")</f>
        <v/>
      </c>
      <c r="J2653" s="25" t="str">
        <f>IF(H2653&lt;&gt;"",IFERROR(INDEX(DATABASE!$Z$19:$Z$38,MATCH(DATEVALUE(H2653),DATABASE!$AA$19:$AA$38,0)),INDEX(DATABASE!$Z$12:$Z$18,MATCH(WEEKDAY(H2653,2),DATABASE!$AA$12:$AA$18,0))),"")</f>
        <v/>
      </c>
      <c r="K2653" s="25" t="str">
        <f>IF('DATA ACCURATE'!V2656&lt;&gt;"",'DATA ACCURATE'!V2656,"")</f>
        <v/>
      </c>
      <c r="L2653" s="80" t="str">
        <f>IF($H2653="","",IF(OR($J2653="LIBUR",AND($L2652="LIBUR",$O2652=$O2653)),"LIBUR",IF(AND(OR($L2652="LUAR JAM KERJA 1",$L2652="LUAR JAM KERJA 2"),OR(OR(AND($H2652=$H2653,AND(OR($I2653&gt;DATABASE!$J$3,$I2653&lt;DATABASE!$J$6),((DATEVALUE($H2653)+$I2653)-(DATEVALUE($H2652)+$I2652))&lt;DATABASE!$J$6)),AND($H2652=$H2653,$O2652=$O2653,OR($I2653&gt;DATABASE!$J$6,$I2653&lt;DATABASE!$J$3))),AND(($H2653-$H2652)=1,OR($I2653&lt;DATABASE!$I$6,((DATEVALUE($H2653)+$I2653)-(DATEVALUE($H2652)+$I2652))&lt;DATABASE!$J$6))),$A2653=$A2652),"LUAR JAM KERJA 2",IF(AND(OR(WEEKDAY($H2653,2)=1,WEEKDAY($H2653,2)=2,WEEKDAY($H2653,2)=3,WEEKDAY($H2653,2)=4,WEEKDAY($H2653,2)=5),$I2653&lt;=DATABASE!$J$3,$I2653&gt;=DATABASE!$I$3),"JAM KERJA",IF(AND(WEEKDAY($H2653,2)=6,$I2653&lt;=DATABASE!$J$4,$I2653&gt;=DATABASE!$I$4),"JAM KERJA","LUAR JAM KERJA 1")))))</f>
        <v/>
      </c>
      <c r="M2653" s="36" t="str">
        <f>IF('DATA ACCURATE'!T2656&lt;&gt;"",IF('DATA ACCURATE'!T2656&gt;100,'DATA ACCURATE'!T2656/10,'DATA ACCURATE'!T2656),"")</f>
        <v/>
      </c>
      <c r="N2653" s="38" t="str">
        <f>IF(M2653="","",IF(M2653&lt;=DATABASE!$I$9,"LOKAL",IF(M2653&lt;DATABASE!$J$9,"LUAR KOTA 1",IF($M2653&gt;=DATABASE!$J$9,"LUAR KOTA 2",""))))</f>
        <v/>
      </c>
      <c r="O2653" s="38" t="str">
        <f>IF('DATA ACCURATE'!L2656&lt;&gt;"",'DATA ACCURATE'!L2656,"")</f>
        <v/>
      </c>
      <c r="P2653" s="38"/>
      <c r="Q2653" s="38">
        <f t="shared" si="288"/>
        <v>0</v>
      </c>
      <c r="R2653" s="38">
        <f t="shared" si="288"/>
        <v>0</v>
      </c>
      <c r="S2653" s="38">
        <f t="shared" si="288"/>
        <v>0</v>
      </c>
      <c r="T2653" s="38">
        <f t="shared" si="286"/>
        <v>0</v>
      </c>
      <c r="U2653" s="38">
        <f t="shared" si="289"/>
        <v>0</v>
      </c>
      <c r="V2653" s="38">
        <f t="shared" si="289"/>
        <v>0</v>
      </c>
      <c r="W2653" s="38">
        <f t="shared" si="289"/>
        <v>0</v>
      </c>
      <c r="X2653" s="38">
        <f t="shared" si="290"/>
        <v>0</v>
      </c>
      <c r="Y2653" s="38">
        <f t="shared" si="290"/>
        <v>0</v>
      </c>
      <c r="Z2653" s="38">
        <f t="shared" si="290"/>
        <v>0</v>
      </c>
      <c r="AA2653" s="38">
        <f t="shared" si="287"/>
        <v>0</v>
      </c>
      <c r="AB2653" s="38">
        <f t="shared" si="291"/>
        <v>0</v>
      </c>
      <c r="AC2653" s="38">
        <f t="shared" si="292"/>
        <v>0</v>
      </c>
      <c r="AD2653" s="38" t="str">
        <f t="shared" si="293"/>
        <v>000000000000</v>
      </c>
      <c r="AE2653" s="38"/>
      <c r="AF2653" s="38"/>
      <c r="AG2653" s="38"/>
      <c r="AH2653" s="38"/>
      <c r="AI2653" s="38"/>
      <c r="AJ2653" s="38"/>
      <c r="AK2653" s="38"/>
      <c r="AL2653" s="38"/>
      <c r="AM2653" s="38"/>
      <c r="AN2653" s="38"/>
      <c r="AO2653" s="38"/>
      <c r="AP2653" s="38"/>
      <c r="AQ2653" s="38"/>
      <c r="AR2653" s="38"/>
    </row>
    <row r="2654" spans="1:44">
      <c r="A2654" s="36" t="str">
        <f>IF('DATA ACCURATE'!A2657&lt;&gt;"",'DATA ACCURATE'!A2657,"")</f>
        <v/>
      </c>
      <c r="B2654" s="36" t="str">
        <f>IF('DATA ACCURATE'!D2657&lt;&gt;"",'DATA ACCURATE'!D2657,"")</f>
        <v/>
      </c>
      <c r="C2654" s="38" t="str">
        <f>IF($AD2654="000000000000","",INDEX(DATABASE!$W$12:$W$71,MATCH($AD2654,DATABASE!$V$12:$V$71,0)))</f>
        <v/>
      </c>
      <c r="D2654" s="38" t="str">
        <f>IF(C2654="","",IF(E2654="",INDEX(DATABASE!$AF$13:$AF$62,MATCH($C2654,DATABASE!$AC$13:$AC$62,0)),IF(E2654="2x D11",INDEX(DATABASE!$AF$13:$AF$62,MATCH($C2654,DATABASE!$AC$13:$AC$62,0))+2*DATABASE!$AF$62,IF(E2654="3x D11",INDEX(DATABASE!$AF$13:$AF$62,MATCH($C2654,DATABASE!$AC$13:$AC$62,0))+3*DATABASE!$AF$62,""))))</f>
        <v/>
      </c>
      <c r="E2654" s="38" t="str">
        <f>IF(AND($K2654="Y",$G2654&lt;&gt;"UNYIL",$F2654&lt;DATABASE!$O$8),"2x D11",IF(AND($K2654="Y",$G2654&lt;&gt;"UNYIL",$F2654&gt;=DATABASE!$O$8),"3x D11",""))</f>
        <v/>
      </c>
      <c r="F2654" s="36" t="str">
        <f>IF('DATA ACCURATE'!N2657&lt;&gt;"",'DATA ACCURATE'!N2657,"")</f>
        <v/>
      </c>
      <c r="G2654" s="38" t="str">
        <f>IF(F2654="","",IF(F2654&lt;=DATABASE!$I$8,"UNYIL",IF(F2654&lt;=DATABASE!$J$8,"KECIL",IF(F2654&lt;DATABASE!$K$8,"TANGGUNG",IF(F2654&gt;=DATABASE!$K$8,"BESAR","")))))</f>
        <v/>
      </c>
      <c r="H2654" s="16" t="str">
        <f>IF('DATA ACCURATE'!J2657&lt;&gt;"",'DATA ACCURATE'!J2657,"")</f>
        <v/>
      </c>
      <c r="I2654" s="35" t="str">
        <f>IF(B2654&lt;&gt;"",IFERROR(VLOOKUP(B2654,'DATA TIMBANGAN'!G:M,7,FALSE),VLOOKUP(B2654,'DATA TIMBANGAN'!G:M,7)),"")</f>
        <v/>
      </c>
      <c r="J2654" s="25" t="str">
        <f>IF(H2654&lt;&gt;"",IFERROR(INDEX(DATABASE!$Z$19:$Z$38,MATCH(DATEVALUE(H2654),DATABASE!$AA$19:$AA$38,0)),INDEX(DATABASE!$Z$12:$Z$18,MATCH(WEEKDAY(H2654,2),DATABASE!$AA$12:$AA$18,0))),"")</f>
        <v/>
      </c>
      <c r="K2654" s="25" t="str">
        <f>IF('DATA ACCURATE'!V2657&lt;&gt;"",'DATA ACCURATE'!V2657,"")</f>
        <v/>
      </c>
      <c r="L2654" s="80" t="str">
        <f>IF($H2654="","",IF(OR($J2654="LIBUR",AND($L2653="LIBUR",$O2653=$O2654)),"LIBUR",IF(AND(OR($L2653="LUAR JAM KERJA 1",$L2653="LUAR JAM KERJA 2"),OR(OR(AND($H2653=$H2654,AND(OR($I2654&gt;DATABASE!$J$3,$I2654&lt;DATABASE!$J$6),((DATEVALUE($H2654)+$I2654)-(DATEVALUE($H2653)+$I2653))&lt;DATABASE!$J$6)),AND($H2653=$H2654,$O2653=$O2654,OR($I2654&gt;DATABASE!$J$6,$I2654&lt;DATABASE!$J$3))),AND(($H2654-$H2653)=1,OR($I2654&lt;DATABASE!$I$6,((DATEVALUE($H2654)+$I2654)-(DATEVALUE($H2653)+$I2653))&lt;DATABASE!$J$6))),$A2654=$A2653),"LUAR JAM KERJA 2",IF(AND(OR(WEEKDAY($H2654,2)=1,WEEKDAY($H2654,2)=2,WEEKDAY($H2654,2)=3,WEEKDAY($H2654,2)=4,WEEKDAY($H2654,2)=5),$I2654&lt;=DATABASE!$J$3,$I2654&gt;=DATABASE!$I$3),"JAM KERJA",IF(AND(WEEKDAY($H2654,2)=6,$I2654&lt;=DATABASE!$J$4,$I2654&gt;=DATABASE!$I$4),"JAM KERJA","LUAR JAM KERJA 1")))))</f>
        <v/>
      </c>
      <c r="M2654" s="36" t="str">
        <f>IF('DATA ACCURATE'!T2657&lt;&gt;"",IF('DATA ACCURATE'!T2657&gt;100,'DATA ACCURATE'!T2657/10,'DATA ACCURATE'!T2657),"")</f>
        <v/>
      </c>
      <c r="N2654" s="38" t="str">
        <f>IF(M2654="","",IF(M2654&lt;=DATABASE!$I$9,"LOKAL",IF(M2654&lt;DATABASE!$J$9,"LUAR KOTA 1",IF($M2654&gt;=DATABASE!$J$9,"LUAR KOTA 2",""))))</f>
        <v/>
      </c>
      <c r="O2654" s="38" t="str">
        <f>IF('DATA ACCURATE'!L2657&lt;&gt;"",'DATA ACCURATE'!L2657,"")</f>
        <v/>
      </c>
      <c r="P2654" s="38"/>
      <c r="Q2654" s="38">
        <f t="shared" si="288"/>
        <v>0</v>
      </c>
      <c r="R2654" s="38">
        <f t="shared" si="288"/>
        <v>0</v>
      </c>
      <c r="S2654" s="38">
        <f t="shared" si="288"/>
        <v>0</v>
      </c>
      <c r="T2654" s="38">
        <f t="shared" si="286"/>
        <v>0</v>
      </c>
      <c r="U2654" s="38">
        <f t="shared" si="289"/>
        <v>0</v>
      </c>
      <c r="V2654" s="38">
        <f t="shared" si="289"/>
        <v>0</v>
      </c>
      <c r="W2654" s="38">
        <f t="shared" si="289"/>
        <v>0</v>
      </c>
      <c r="X2654" s="38">
        <f t="shared" si="290"/>
        <v>0</v>
      </c>
      <c r="Y2654" s="38">
        <f t="shared" si="290"/>
        <v>0</v>
      </c>
      <c r="Z2654" s="38">
        <f t="shared" si="290"/>
        <v>0</v>
      </c>
      <c r="AA2654" s="38">
        <f t="shared" si="287"/>
        <v>0</v>
      </c>
      <c r="AB2654" s="38">
        <f t="shared" si="291"/>
        <v>0</v>
      </c>
      <c r="AC2654" s="38">
        <f t="shared" si="292"/>
        <v>0</v>
      </c>
      <c r="AD2654" s="38" t="str">
        <f t="shared" si="293"/>
        <v>000000000000</v>
      </c>
      <c r="AE2654" s="38"/>
      <c r="AF2654" s="38"/>
      <c r="AG2654" s="38"/>
      <c r="AH2654" s="38"/>
      <c r="AI2654" s="38"/>
      <c r="AJ2654" s="38"/>
      <c r="AK2654" s="38"/>
      <c r="AL2654" s="38"/>
      <c r="AM2654" s="38"/>
      <c r="AN2654" s="38"/>
      <c r="AO2654" s="38"/>
      <c r="AP2654" s="38"/>
      <c r="AQ2654" s="38"/>
      <c r="AR2654" s="38"/>
    </row>
    <row r="2655" spans="1:44">
      <c r="A2655" s="36" t="str">
        <f>IF('DATA ACCURATE'!A2658&lt;&gt;"",'DATA ACCURATE'!A2658,"")</f>
        <v/>
      </c>
      <c r="B2655" s="36" t="str">
        <f>IF('DATA ACCURATE'!D2658&lt;&gt;"",'DATA ACCURATE'!D2658,"")</f>
        <v/>
      </c>
      <c r="C2655" s="38" t="str">
        <f>IF($AD2655="000000000000","",INDEX(DATABASE!$W$12:$W$71,MATCH($AD2655,DATABASE!$V$12:$V$71,0)))</f>
        <v/>
      </c>
      <c r="D2655" s="38" t="str">
        <f>IF(C2655="","",IF(E2655="",INDEX(DATABASE!$AF$13:$AF$62,MATCH($C2655,DATABASE!$AC$13:$AC$62,0)),IF(E2655="2x D11",INDEX(DATABASE!$AF$13:$AF$62,MATCH($C2655,DATABASE!$AC$13:$AC$62,0))+2*DATABASE!$AF$62,IF(E2655="3x D11",INDEX(DATABASE!$AF$13:$AF$62,MATCH($C2655,DATABASE!$AC$13:$AC$62,0))+3*DATABASE!$AF$62,""))))</f>
        <v/>
      </c>
      <c r="E2655" s="38" t="str">
        <f>IF(AND($K2655="Y",$G2655&lt;&gt;"UNYIL",$F2655&lt;DATABASE!$O$8),"2x D11",IF(AND($K2655="Y",$G2655&lt;&gt;"UNYIL",$F2655&gt;=DATABASE!$O$8),"3x D11",""))</f>
        <v/>
      </c>
      <c r="F2655" s="36" t="str">
        <f>IF('DATA ACCURATE'!N2658&lt;&gt;"",'DATA ACCURATE'!N2658,"")</f>
        <v/>
      </c>
      <c r="G2655" s="38" t="str">
        <f>IF(F2655="","",IF(F2655&lt;=DATABASE!$I$8,"UNYIL",IF(F2655&lt;=DATABASE!$J$8,"KECIL",IF(F2655&lt;DATABASE!$K$8,"TANGGUNG",IF(F2655&gt;=DATABASE!$K$8,"BESAR","")))))</f>
        <v/>
      </c>
      <c r="H2655" s="16" t="str">
        <f>IF('DATA ACCURATE'!J2658&lt;&gt;"",'DATA ACCURATE'!J2658,"")</f>
        <v/>
      </c>
      <c r="I2655" s="35" t="str">
        <f>IF(B2655&lt;&gt;"",IFERROR(VLOOKUP(B2655,'DATA TIMBANGAN'!G:M,7,FALSE),VLOOKUP(B2655,'DATA TIMBANGAN'!G:M,7)),"")</f>
        <v/>
      </c>
      <c r="J2655" s="25" t="str">
        <f>IF(H2655&lt;&gt;"",IFERROR(INDEX(DATABASE!$Z$19:$Z$38,MATCH(DATEVALUE(H2655),DATABASE!$AA$19:$AA$38,0)),INDEX(DATABASE!$Z$12:$Z$18,MATCH(WEEKDAY(H2655,2),DATABASE!$AA$12:$AA$18,0))),"")</f>
        <v/>
      </c>
      <c r="K2655" s="25" t="str">
        <f>IF('DATA ACCURATE'!V2658&lt;&gt;"",'DATA ACCURATE'!V2658,"")</f>
        <v/>
      </c>
      <c r="L2655" s="80" t="str">
        <f>IF($H2655="","",IF(OR($J2655="LIBUR",AND($L2654="LIBUR",$O2654=$O2655)),"LIBUR",IF(AND(OR($L2654="LUAR JAM KERJA 1",$L2654="LUAR JAM KERJA 2"),OR(OR(AND($H2654=$H2655,AND(OR($I2655&gt;DATABASE!$J$3,$I2655&lt;DATABASE!$J$6),((DATEVALUE($H2655)+$I2655)-(DATEVALUE($H2654)+$I2654))&lt;DATABASE!$J$6)),AND($H2654=$H2655,$O2654=$O2655,OR($I2655&gt;DATABASE!$J$6,$I2655&lt;DATABASE!$J$3))),AND(($H2655-$H2654)=1,OR($I2655&lt;DATABASE!$I$6,((DATEVALUE($H2655)+$I2655)-(DATEVALUE($H2654)+$I2654))&lt;DATABASE!$J$6))),$A2655=$A2654),"LUAR JAM KERJA 2",IF(AND(OR(WEEKDAY($H2655,2)=1,WEEKDAY($H2655,2)=2,WEEKDAY($H2655,2)=3,WEEKDAY($H2655,2)=4,WEEKDAY($H2655,2)=5),$I2655&lt;=DATABASE!$J$3,$I2655&gt;=DATABASE!$I$3),"JAM KERJA",IF(AND(WEEKDAY($H2655,2)=6,$I2655&lt;=DATABASE!$J$4,$I2655&gt;=DATABASE!$I$4),"JAM KERJA","LUAR JAM KERJA 1")))))</f>
        <v/>
      </c>
      <c r="M2655" s="36" t="str">
        <f>IF('DATA ACCURATE'!T2658&lt;&gt;"",IF('DATA ACCURATE'!T2658&gt;100,'DATA ACCURATE'!T2658/10,'DATA ACCURATE'!T2658),"")</f>
        <v/>
      </c>
      <c r="N2655" s="38" t="str">
        <f>IF(M2655="","",IF(M2655&lt;=DATABASE!$I$9,"LOKAL",IF(M2655&lt;DATABASE!$J$9,"LUAR KOTA 1",IF($M2655&gt;=DATABASE!$J$9,"LUAR KOTA 2",""))))</f>
        <v/>
      </c>
      <c r="O2655" s="38" t="str">
        <f>IF('DATA ACCURATE'!L2658&lt;&gt;"",'DATA ACCURATE'!L2658,"")</f>
        <v/>
      </c>
      <c r="P2655" s="38"/>
      <c r="Q2655" s="38">
        <f t="shared" si="288"/>
        <v>0</v>
      </c>
      <c r="R2655" s="38">
        <f t="shared" si="288"/>
        <v>0</v>
      </c>
      <c r="S2655" s="38">
        <f t="shared" si="288"/>
        <v>0</v>
      </c>
      <c r="T2655" s="38">
        <f t="shared" si="286"/>
        <v>0</v>
      </c>
      <c r="U2655" s="38">
        <f t="shared" si="289"/>
        <v>0</v>
      </c>
      <c r="V2655" s="38">
        <f t="shared" si="289"/>
        <v>0</v>
      </c>
      <c r="W2655" s="38">
        <f t="shared" si="289"/>
        <v>0</v>
      </c>
      <c r="X2655" s="38">
        <f t="shared" si="290"/>
        <v>0</v>
      </c>
      <c r="Y2655" s="38">
        <f t="shared" si="290"/>
        <v>0</v>
      </c>
      <c r="Z2655" s="38">
        <f t="shared" si="290"/>
        <v>0</v>
      </c>
      <c r="AA2655" s="38">
        <f t="shared" si="287"/>
        <v>0</v>
      </c>
      <c r="AB2655" s="38">
        <f t="shared" si="291"/>
        <v>0</v>
      </c>
      <c r="AC2655" s="38">
        <f t="shared" si="292"/>
        <v>0</v>
      </c>
      <c r="AD2655" s="38" t="str">
        <f t="shared" si="293"/>
        <v>000000000000</v>
      </c>
      <c r="AE2655" s="38"/>
      <c r="AF2655" s="38"/>
      <c r="AG2655" s="38"/>
      <c r="AH2655" s="38"/>
      <c r="AI2655" s="38"/>
      <c r="AJ2655" s="38"/>
      <c r="AK2655" s="38"/>
      <c r="AL2655" s="38"/>
      <c r="AM2655" s="38"/>
      <c r="AN2655" s="38"/>
      <c r="AO2655" s="38"/>
      <c r="AP2655" s="38"/>
      <c r="AQ2655" s="38"/>
      <c r="AR2655" s="38"/>
    </row>
    <row r="2656" spans="1:44">
      <c r="A2656" s="36" t="str">
        <f>IF('DATA ACCURATE'!A2659&lt;&gt;"",'DATA ACCURATE'!A2659,"")</f>
        <v/>
      </c>
      <c r="B2656" s="36" t="str">
        <f>IF('DATA ACCURATE'!D2659&lt;&gt;"",'DATA ACCURATE'!D2659,"")</f>
        <v/>
      </c>
      <c r="C2656" s="38" t="str">
        <f>IF($AD2656="000000000000","",INDEX(DATABASE!$W$12:$W$71,MATCH($AD2656,DATABASE!$V$12:$V$71,0)))</f>
        <v/>
      </c>
      <c r="D2656" s="38" t="str">
        <f>IF(C2656="","",IF(E2656="",INDEX(DATABASE!$AF$13:$AF$62,MATCH($C2656,DATABASE!$AC$13:$AC$62,0)),IF(E2656="2x D11",INDEX(DATABASE!$AF$13:$AF$62,MATCH($C2656,DATABASE!$AC$13:$AC$62,0))+2*DATABASE!$AF$62,IF(E2656="3x D11",INDEX(DATABASE!$AF$13:$AF$62,MATCH($C2656,DATABASE!$AC$13:$AC$62,0))+3*DATABASE!$AF$62,""))))</f>
        <v/>
      </c>
      <c r="E2656" s="38" t="str">
        <f>IF(AND($K2656="Y",$G2656&lt;&gt;"UNYIL",$F2656&lt;DATABASE!$O$8),"2x D11",IF(AND($K2656="Y",$G2656&lt;&gt;"UNYIL",$F2656&gt;=DATABASE!$O$8),"3x D11",""))</f>
        <v/>
      </c>
      <c r="F2656" s="36" t="str">
        <f>IF('DATA ACCURATE'!N2659&lt;&gt;"",'DATA ACCURATE'!N2659,"")</f>
        <v/>
      </c>
      <c r="G2656" s="38" t="str">
        <f>IF(F2656="","",IF(F2656&lt;=DATABASE!$I$8,"UNYIL",IF(F2656&lt;=DATABASE!$J$8,"KECIL",IF(F2656&lt;DATABASE!$K$8,"TANGGUNG",IF(F2656&gt;=DATABASE!$K$8,"BESAR","")))))</f>
        <v/>
      </c>
      <c r="H2656" s="16" t="str">
        <f>IF('DATA ACCURATE'!J2659&lt;&gt;"",'DATA ACCURATE'!J2659,"")</f>
        <v/>
      </c>
      <c r="I2656" s="35" t="str">
        <f>IF(B2656&lt;&gt;"",IFERROR(VLOOKUP(B2656,'DATA TIMBANGAN'!G:M,7,FALSE),VLOOKUP(B2656,'DATA TIMBANGAN'!G:M,7)),"")</f>
        <v/>
      </c>
      <c r="J2656" s="25" t="str">
        <f>IF(H2656&lt;&gt;"",IFERROR(INDEX(DATABASE!$Z$19:$Z$38,MATCH(DATEVALUE(H2656),DATABASE!$AA$19:$AA$38,0)),INDEX(DATABASE!$Z$12:$Z$18,MATCH(WEEKDAY(H2656,2),DATABASE!$AA$12:$AA$18,0))),"")</f>
        <v/>
      </c>
      <c r="K2656" s="25" t="str">
        <f>IF('DATA ACCURATE'!V2659&lt;&gt;"",'DATA ACCURATE'!V2659,"")</f>
        <v/>
      </c>
      <c r="L2656" s="80" t="str">
        <f>IF($H2656="","",IF(OR($J2656="LIBUR",AND($L2655="LIBUR",$O2655=$O2656)),"LIBUR",IF(AND(OR($L2655="LUAR JAM KERJA 1",$L2655="LUAR JAM KERJA 2"),OR(OR(AND($H2655=$H2656,AND(OR($I2656&gt;DATABASE!$J$3,$I2656&lt;DATABASE!$J$6),((DATEVALUE($H2656)+$I2656)-(DATEVALUE($H2655)+$I2655))&lt;DATABASE!$J$6)),AND($H2655=$H2656,$O2655=$O2656,OR($I2656&gt;DATABASE!$J$6,$I2656&lt;DATABASE!$J$3))),AND(($H2656-$H2655)=1,OR($I2656&lt;DATABASE!$I$6,((DATEVALUE($H2656)+$I2656)-(DATEVALUE($H2655)+$I2655))&lt;DATABASE!$J$6))),$A2656=$A2655),"LUAR JAM KERJA 2",IF(AND(OR(WEEKDAY($H2656,2)=1,WEEKDAY($H2656,2)=2,WEEKDAY($H2656,2)=3,WEEKDAY($H2656,2)=4,WEEKDAY($H2656,2)=5),$I2656&lt;=DATABASE!$J$3,$I2656&gt;=DATABASE!$I$3),"JAM KERJA",IF(AND(WEEKDAY($H2656,2)=6,$I2656&lt;=DATABASE!$J$4,$I2656&gt;=DATABASE!$I$4),"JAM KERJA","LUAR JAM KERJA 1")))))</f>
        <v/>
      </c>
      <c r="M2656" s="36" t="str">
        <f>IF('DATA ACCURATE'!T2659&lt;&gt;"",IF('DATA ACCURATE'!T2659&gt;100,'DATA ACCURATE'!T2659/10,'DATA ACCURATE'!T2659),"")</f>
        <v/>
      </c>
      <c r="N2656" s="38" t="str">
        <f>IF(M2656="","",IF(M2656&lt;=DATABASE!$I$9,"LOKAL",IF(M2656&lt;DATABASE!$J$9,"LUAR KOTA 1",IF($M2656&gt;=DATABASE!$J$9,"LUAR KOTA 2",""))))</f>
        <v/>
      </c>
      <c r="O2656" s="38" t="str">
        <f>IF('DATA ACCURATE'!L2659&lt;&gt;"",'DATA ACCURATE'!L2659,"")</f>
        <v/>
      </c>
      <c r="P2656" s="38"/>
      <c r="Q2656" s="38">
        <f t="shared" si="288"/>
        <v>0</v>
      </c>
      <c r="R2656" s="38">
        <f t="shared" si="288"/>
        <v>0</v>
      </c>
      <c r="S2656" s="38">
        <f t="shared" si="288"/>
        <v>0</v>
      </c>
      <c r="T2656" s="38">
        <f t="shared" si="286"/>
        <v>0</v>
      </c>
      <c r="U2656" s="38">
        <f t="shared" si="289"/>
        <v>0</v>
      </c>
      <c r="V2656" s="38">
        <f t="shared" si="289"/>
        <v>0</v>
      </c>
      <c r="W2656" s="38">
        <f t="shared" si="289"/>
        <v>0</v>
      </c>
      <c r="X2656" s="38">
        <f t="shared" si="290"/>
        <v>0</v>
      </c>
      <c r="Y2656" s="38">
        <f t="shared" si="290"/>
        <v>0</v>
      </c>
      <c r="Z2656" s="38">
        <f t="shared" si="290"/>
        <v>0</v>
      </c>
      <c r="AA2656" s="38">
        <f t="shared" si="287"/>
        <v>0</v>
      </c>
      <c r="AB2656" s="38">
        <f t="shared" si="291"/>
        <v>0</v>
      </c>
      <c r="AC2656" s="38">
        <f t="shared" si="292"/>
        <v>0</v>
      </c>
      <c r="AD2656" s="38" t="str">
        <f t="shared" si="293"/>
        <v>000000000000</v>
      </c>
      <c r="AE2656" s="38"/>
      <c r="AF2656" s="38"/>
      <c r="AG2656" s="38"/>
      <c r="AH2656" s="38"/>
      <c r="AI2656" s="38"/>
      <c r="AJ2656" s="38"/>
      <c r="AK2656" s="38"/>
      <c r="AL2656" s="38"/>
      <c r="AM2656" s="38"/>
      <c r="AN2656" s="38"/>
      <c r="AO2656" s="38"/>
      <c r="AP2656" s="38"/>
      <c r="AQ2656" s="38"/>
      <c r="AR2656" s="38"/>
    </row>
    <row r="2657" spans="1:44">
      <c r="A2657" s="36" t="str">
        <f>IF('DATA ACCURATE'!A2660&lt;&gt;"",'DATA ACCURATE'!A2660,"")</f>
        <v/>
      </c>
      <c r="B2657" s="36" t="str">
        <f>IF('DATA ACCURATE'!D2660&lt;&gt;"",'DATA ACCURATE'!D2660,"")</f>
        <v/>
      </c>
      <c r="C2657" s="38" t="str">
        <f>IF($AD2657="000000000000","",INDEX(DATABASE!$W$12:$W$71,MATCH($AD2657,DATABASE!$V$12:$V$71,0)))</f>
        <v/>
      </c>
      <c r="D2657" s="38" t="str">
        <f>IF(C2657="","",IF(E2657="",INDEX(DATABASE!$AF$13:$AF$62,MATCH($C2657,DATABASE!$AC$13:$AC$62,0)),IF(E2657="2x D11",INDEX(DATABASE!$AF$13:$AF$62,MATCH($C2657,DATABASE!$AC$13:$AC$62,0))+2*DATABASE!$AF$62,IF(E2657="3x D11",INDEX(DATABASE!$AF$13:$AF$62,MATCH($C2657,DATABASE!$AC$13:$AC$62,0))+3*DATABASE!$AF$62,""))))</f>
        <v/>
      </c>
      <c r="E2657" s="38" t="str">
        <f>IF(AND($K2657="Y",$G2657&lt;&gt;"UNYIL",$F2657&lt;DATABASE!$O$8),"2x D11",IF(AND($K2657="Y",$G2657&lt;&gt;"UNYIL",$F2657&gt;=DATABASE!$O$8),"3x D11",""))</f>
        <v/>
      </c>
      <c r="F2657" s="36" t="str">
        <f>IF('DATA ACCURATE'!N2660&lt;&gt;"",'DATA ACCURATE'!N2660,"")</f>
        <v/>
      </c>
      <c r="G2657" s="38" t="str">
        <f>IF(F2657="","",IF(F2657&lt;=DATABASE!$I$8,"UNYIL",IF(F2657&lt;=DATABASE!$J$8,"KECIL",IF(F2657&lt;DATABASE!$K$8,"TANGGUNG",IF(F2657&gt;=DATABASE!$K$8,"BESAR","")))))</f>
        <v/>
      </c>
      <c r="H2657" s="16" t="str">
        <f>IF('DATA ACCURATE'!J2660&lt;&gt;"",'DATA ACCURATE'!J2660,"")</f>
        <v/>
      </c>
      <c r="I2657" s="35" t="str">
        <f>IF(B2657&lt;&gt;"",IFERROR(VLOOKUP(B2657,'DATA TIMBANGAN'!G:M,7,FALSE),VLOOKUP(B2657,'DATA TIMBANGAN'!G:M,7)),"")</f>
        <v/>
      </c>
      <c r="J2657" s="25" t="str">
        <f>IF(H2657&lt;&gt;"",IFERROR(INDEX(DATABASE!$Z$19:$Z$38,MATCH(DATEVALUE(H2657),DATABASE!$AA$19:$AA$38,0)),INDEX(DATABASE!$Z$12:$Z$18,MATCH(WEEKDAY(H2657,2),DATABASE!$AA$12:$AA$18,0))),"")</f>
        <v/>
      </c>
      <c r="K2657" s="25" t="str">
        <f>IF('DATA ACCURATE'!V2660&lt;&gt;"",'DATA ACCURATE'!V2660,"")</f>
        <v/>
      </c>
      <c r="L2657" s="80" t="str">
        <f>IF($H2657="","",IF(OR($J2657="LIBUR",AND($L2656="LIBUR",$O2656=$O2657)),"LIBUR",IF(AND(OR($L2656="LUAR JAM KERJA 1",$L2656="LUAR JAM KERJA 2"),OR(OR(AND($H2656=$H2657,AND(OR($I2657&gt;DATABASE!$J$3,$I2657&lt;DATABASE!$J$6),((DATEVALUE($H2657)+$I2657)-(DATEVALUE($H2656)+$I2656))&lt;DATABASE!$J$6)),AND($H2656=$H2657,$O2656=$O2657,OR($I2657&gt;DATABASE!$J$6,$I2657&lt;DATABASE!$J$3))),AND(($H2657-$H2656)=1,OR($I2657&lt;DATABASE!$I$6,((DATEVALUE($H2657)+$I2657)-(DATEVALUE($H2656)+$I2656))&lt;DATABASE!$J$6))),$A2657=$A2656),"LUAR JAM KERJA 2",IF(AND(OR(WEEKDAY($H2657,2)=1,WEEKDAY($H2657,2)=2,WEEKDAY($H2657,2)=3,WEEKDAY($H2657,2)=4,WEEKDAY($H2657,2)=5),$I2657&lt;=DATABASE!$J$3,$I2657&gt;=DATABASE!$I$3),"JAM KERJA",IF(AND(WEEKDAY($H2657,2)=6,$I2657&lt;=DATABASE!$J$4,$I2657&gt;=DATABASE!$I$4),"JAM KERJA","LUAR JAM KERJA 1")))))</f>
        <v/>
      </c>
      <c r="M2657" s="36" t="str">
        <f>IF('DATA ACCURATE'!T2660&lt;&gt;"",IF('DATA ACCURATE'!T2660&gt;100,'DATA ACCURATE'!T2660/10,'DATA ACCURATE'!T2660),"")</f>
        <v/>
      </c>
      <c r="N2657" s="38" t="str">
        <f>IF(M2657="","",IF(M2657&lt;=DATABASE!$I$9,"LOKAL",IF(M2657&lt;DATABASE!$J$9,"LUAR KOTA 1",IF($M2657&gt;=DATABASE!$J$9,"LUAR KOTA 2",""))))</f>
        <v/>
      </c>
      <c r="O2657" s="38" t="str">
        <f>IF('DATA ACCURATE'!L2660&lt;&gt;"",'DATA ACCURATE'!L2660,"")</f>
        <v/>
      </c>
      <c r="P2657" s="38"/>
      <c r="Q2657" s="38">
        <f t="shared" si="288"/>
        <v>0</v>
      </c>
      <c r="R2657" s="38">
        <f t="shared" si="288"/>
        <v>0</v>
      </c>
      <c r="S2657" s="38">
        <f t="shared" si="288"/>
        <v>0</v>
      </c>
      <c r="T2657" s="38">
        <f t="shared" si="286"/>
        <v>0</v>
      </c>
      <c r="U2657" s="38">
        <f t="shared" si="289"/>
        <v>0</v>
      </c>
      <c r="V2657" s="38">
        <f t="shared" si="289"/>
        <v>0</v>
      </c>
      <c r="W2657" s="38">
        <f t="shared" si="289"/>
        <v>0</v>
      </c>
      <c r="X2657" s="38">
        <f t="shared" si="290"/>
        <v>0</v>
      </c>
      <c r="Y2657" s="38">
        <f t="shared" si="290"/>
        <v>0</v>
      </c>
      <c r="Z2657" s="38">
        <f t="shared" si="290"/>
        <v>0</v>
      </c>
      <c r="AA2657" s="38">
        <f t="shared" si="287"/>
        <v>0</v>
      </c>
      <c r="AB2657" s="38">
        <f t="shared" si="291"/>
        <v>0</v>
      </c>
      <c r="AC2657" s="38">
        <f t="shared" si="292"/>
        <v>0</v>
      </c>
      <c r="AD2657" s="38" t="str">
        <f t="shared" si="293"/>
        <v>000000000000</v>
      </c>
      <c r="AE2657" s="38"/>
      <c r="AF2657" s="38"/>
      <c r="AG2657" s="38"/>
      <c r="AH2657" s="38"/>
      <c r="AI2657" s="38"/>
      <c r="AJ2657" s="38"/>
      <c r="AK2657" s="38"/>
      <c r="AL2657" s="38"/>
      <c r="AM2657" s="38"/>
      <c r="AN2657" s="38"/>
      <c r="AO2657" s="38"/>
      <c r="AP2657" s="38"/>
      <c r="AQ2657" s="38"/>
      <c r="AR2657" s="38"/>
    </row>
    <row r="2658" spans="1:44">
      <c r="A2658" s="36" t="str">
        <f>IF('DATA ACCURATE'!A2661&lt;&gt;"",'DATA ACCURATE'!A2661,"")</f>
        <v/>
      </c>
      <c r="B2658" s="36" t="str">
        <f>IF('DATA ACCURATE'!D2661&lt;&gt;"",'DATA ACCURATE'!D2661,"")</f>
        <v/>
      </c>
      <c r="C2658" s="38" t="str">
        <f>IF($AD2658="000000000000","",INDEX(DATABASE!$W$12:$W$71,MATCH($AD2658,DATABASE!$V$12:$V$71,0)))</f>
        <v/>
      </c>
      <c r="D2658" s="38" t="str">
        <f>IF(C2658="","",IF(E2658="",INDEX(DATABASE!$AF$13:$AF$62,MATCH($C2658,DATABASE!$AC$13:$AC$62,0)),IF(E2658="2x D11",INDEX(DATABASE!$AF$13:$AF$62,MATCH($C2658,DATABASE!$AC$13:$AC$62,0))+2*DATABASE!$AF$62,IF(E2658="3x D11",INDEX(DATABASE!$AF$13:$AF$62,MATCH($C2658,DATABASE!$AC$13:$AC$62,0))+3*DATABASE!$AF$62,""))))</f>
        <v/>
      </c>
      <c r="E2658" s="38" t="str">
        <f>IF(AND($K2658="Y",$G2658&lt;&gt;"UNYIL",$F2658&lt;DATABASE!$O$8),"2x D11",IF(AND($K2658="Y",$G2658&lt;&gt;"UNYIL",$F2658&gt;=DATABASE!$O$8),"3x D11",""))</f>
        <v/>
      </c>
      <c r="F2658" s="36" t="str">
        <f>IF('DATA ACCURATE'!N2661&lt;&gt;"",'DATA ACCURATE'!N2661,"")</f>
        <v/>
      </c>
      <c r="G2658" s="38" t="str">
        <f>IF(F2658="","",IF(F2658&lt;=DATABASE!$I$8,"UNYIL",IF(F2658&lt;=DATABASE!$J$8,"KECIL",IF(F2658&lt;DATABASE!$K$8,"TANGGUNG",IF(F2658&gt;=DATABASE!$K$8,"BESAR","")))))</f>
        <v/>
      </c>
      <c r="H2658" s="16" t="str">
        <f>IF('DATA ACCURATE'!J2661&lt;&gt;"",'DATA ACCURATE'!J2661,"")</f>
        <v/>
      </c>
      <c r="I2658" s="35" t="str">
        <f>IF(B2658&lt;&gt;"",IFERROR(VLOOKUP(B2658,'DATA TIMBANGAN'!G:M,7,FALSE),VLOOKUP(B2658,'DATA TIMBANGAN'!G:M,7)),"")</f>
        <v/>
      </c>
      <c r="J2658" s="25" t="str">
        <f>IF(H2658&lt;&gt;"",IFERROR(INDEX(DATABASE!$Z$19:$Z$38,MATCH(DATEVALUE(H2658),DATABASE!$AA$19:$AA$38,0)),INDEX(DATABASE!$Z$12:$Z$18,MATCH(WEEKDAY(H2658,2),DATABASE!$AA$12:$AA$18,0))),"")</f>
        <v/>
      </c>
      <c r="K2658" s="25" t="str">
        <f>IF('DATA ACCURATE'!V2661&lt;&gt;"",'DATA ACCURATE'!V2661,"")</f>
        <v/>
      </c>
      <c r="L2658" s="80" t="str">
        <f>IF($H2658="","",IF(OR($J2658="LIBUR",AND($L2657="LIBUR",$O2657=$O2658)),"LIBUR",IF(AND(OR($L2657="LUAR JAM KERJA 1",$L2657="LUAR JAM KERJA 2"),OR(OR(AND($H2657=$H2658,AND(OR($I2658&gt;DATABASE!$J$3,$I2658&lt;DATABASE!$J$6),((DATEVALUE($H2658)+$I2658)-(DATEVALUE($H2657)+$I2657))&lt;DATABASE!$J$6)),AND($H2657=$H2658,$O2657=$O2658,OR($I2658&gt;DATABASE!$J$6,$I2658&lt;DATABASE!$J$3))),AND(($H2658-$H2657)=1,OR($I2658&lt;DATABASE!$I$6,((DATEVALUE($H2658)+$I2658)-(DATEVALUE($H2657)+$I2657))&lt;DATABASE!$J$6))),$A2658=$A2657),"LUAR JAM KERJA 2",IF(AND(OR(WEEKDAY($H2658,2)=1,WEEKDAY($H2658,2)=2,WEEKDAY($H2658,2)=3,WEEKDAY($H2658,2)=4,WEEKDAY($H2658,2)=5),$I2658&lt;=DATABASE!$J$3,$I2658&gt;=DATABASE!$I$3),"JAM KERJA",IF(AND(WEEKDAY($H2658,2)=6,$I2658&lt;=DATABASE!$J$4,$I2658&gt;=DATABASE!$I$4),"JAM KERJA","LUAR JAM KERJA 1")))))</f>
        <v/>
      </c>
      <c r="M2658" s="36" t="str">
        <f>IF('DATA ACCURATE'!T2661&lt;&gt;"",IF('DATA ACCURATE'!T2661&gt;100,'DATA ACCURATE'!T2661/10,'DATA ACCURATE'!T2661),"")</f>
        <v/>
      </c>
      <c r="N2658" s="38" t="str">
        <f>IF(M2658="","",IF(M2658&lt;=DATABASE!$I$9,"LOKAL",IF(M2658&lt;DATABASE!$J$9,"LUAR KOTA 1",IF($M2658&gt;=DATABASE!$J$9,"LUAR KOTA 2",""))))</f>
        <v/>
      </c>
      <c r="O2658" s="38" t="str">
        <f>IF('DATA ACCURATE'!L2661&lt;&gt;"",'DATA ACCURATE'!L2661,"")</f>
        <v/>
      </c>
      <c r="P2658" s="38"/>
      <c r="Q2658" s="38">
        <f t="shared" si="288"/>
        <v>0</v>
      </c>
      <c r="R2658" s="38">
        <f t="shared" si="288"/>
        <v>0</v>
      </c>
      <c r="S2658" s="38">
        <f t="shared" si="288"/>
        <v>0</v>
      </c>
      <c r="T2658" s="38">
        <f t="shared" si="286"/>
        <v>0</v>
      </c>
      <c r="U2658" s="38">
        <f t="shared" si="289"/>
        <v>0</v>
      </c>
      <c r="V2658" s="38">
        <f t="shared" si="289"/>
        <v>0</v>
      </c>
      <c r="W2658" s="38">
        <f t="shared" si="289"/>
        <v>0</v>
      </c>
      <c r="X2658" s="38">
        <f t="shared" si="290"/>
        <v>0</v>
      </c>
      <c r="Y2658" s="38">
        <f t="shared" si="290"/>
        <v>0</v>
      </c>
      <c r="Z2658" s="38">
        <f t="shared" si="290"/>
        <v>0</v>
      </c>
      <c r="AA2658" s="38">
        <f t="shared" si="287"/>
        <v>0</v>
      </c>
      <c r="AB2658" s="38">
        <f t="shared" si="291"/>
        <v>0</v>
      </c>
      <c r="AC2658" s="38">
        <f t="shared" si="292"/>
        <v>0</v>
      </c>
      <c r="AD2658" s="38" t="str">
        <f t="shared" si="293"/>
        <v>000000000000</v>
      </c>
      <c r="AE2658" s="38"/>
      <c r="AF2658" s="38"/>
      <c r="AG2658" s="38"/>
      <c r="AH2658" s="38"/>
      <c r="AI2658" s="38"/>
      <c r="AJ2658" s="38"/>
      <c r="AK2658" s="38"/>
      <c r="AL2658" s="38"/>
      <c r="AM2658" s="38"/>
      <c r="AN2658" s="38"/>
      <c r="AO2658" s="38"/>
      <c r="AP2658" s="38"/>
      <c r="AQ2658" s="38"/>
      <c r="AR2658" s="38"/>
    </row>
    <row r="2659" spans="1:44">
      <c r="A2659" s="36" t="str">
        <f>IF('DATA ACCURATE'!A2662&lt;&gt;"",'DATA ACCURATE'!A2662,"")</f>
        <v/>
      </c>
      <c r="B2659" s="36" t="str">
        <f>IF('DATA ACCURATE'!D2662&lt;&gt;"",'DATA ACCURATE'!D2662,"")</f>
        <v/>
      </c>
      <c r="C2659" s="38" t="str">
        <f>IF($AD2659="000000000000","",INDEX(DATABASE!$W$12:$W$71,MATCH($AD2659,DATABASE!$V$12:$V$71,0)))</f>
        <v/>
      </c>
      <c r="D2659" s="38" t="str">
        <f>IF(C2659="","",IF(E2659="",INDEX(DATABASE!$AF$13:$AF$62,MATCH($C2659,DATABASE!$AC$13:$AC$62,0)),IF(E2659="2x D11",INDEX(DATABASE!$AF$13:$AF$62,MATCH($C2659,DATABASE!$AC$13:$AC$62,0))+2*DATABASE!$AF$62,IF(E2659="3x D11",INDEX(DATABASE!$AF$13:$AF$62,MATCH($C2659,DATABASE!$AC$13:$AC$62,0))+3*DATABASE!$AF$62,""))))</f>
        <v/>
      </c>
      <c r="E2659" s="38" t="str">
        <f>IF(AND($K2659="Y",$G2659&lt;&gt;"UNYIL",$F2659&lt;DATABASE!$O$8),"2x D11",IF(AND($K2659="Y",$G2659&lt;&gt;"UNYIL",$F2659&gt;=DATABASE!$O$8),"3x D11",""))</f>
        <v/>
      </c>
      <c r="F2659" s="36" t="str">
        <f>IF('DATA ACCURATE'!N2662&lt;&gt;"",'DATA ACCURATE'!N2662,"")</f>
        <v/>
      </c>
      <c r="G2659" s="38" t="str">
        <f>IF(F2659="","",IF(F2659&lt;=DATABASE!$I$8,"UNYIL",IF(F2659&lt;=DATABASE!$J$8,"KECIL",IF(F2659&lt;DATABASE!$K$8,"TANGGUNG",IF(F2659&gt;=DATABASE!$K$8,"BESAR","")))))</f>
        <v/>
      </c>
      <c r="H2659" s="16" t="str">
        <f>IF('DATA ACCURATE'!J2662&lt;&gt;"",'DATA ACCURATE'!J2662,"")</f>
        <v/>
      </c>
      <c r="I2659" s="35" t="str">
        <f>IF(B2659&lt;&gt;"",IFERROR(VLOOKUP(B2659,'DATA TIMBANGAN'!G:M,7,FALSE),VLOOKUP(B2659,'DATA TIMBANGAN'!G:M,7)),"")</f>
        <v/>
      </c>
      <c r="J2659" s="25" t="str">
        <f>IF(H2659&lt;&gt;"",IFERROR(INDEX(DATABASE!$Z$19:$Z$38,MATCH(DATEVALUE(H2659),DATABASE!$AA$19:$AA$38,0)),INDEX(DATABASE!$Z$12:$Z$18,MATCH(WEEKDAY(H2659,2),DATABASE!$AA$12:$AA$18,0))),"")</f>
        <v/>
      </c>
      <c r="K2659" s="25" t="str">
        <f>IF('DATA ACCURATE'!V2662&lt;&gt;"",'DATA ACCURATE'!V2662,"")</f>
        <v/>
      </c>
      <c r="L2659" s="80" t="str">
        <f>IF($H2659="","",IF(OR($J2659="LIBUR",AND($L2658="LIBUR",$O2658=$O2659)),"LIBUR",IF(AND(OR($L2658="LUAR JAM KERJA 1",$L2658="LUAR JAM KERJA 2"),OR(OR(AND($H2658=$H2659,AND(OR($I2659&gt;DATABASE!$J$3,$I2659&lt;DATABASE!$J$6),((DATEVALUE($H2659)+$I2659)-(DATEVALUE($H2658)+$I2658))&lt;DATABASE!$J$6)),AND($H2658=$H2659,$O2658=$O2659,OR($I2659&gt;DATABASE!$J$6,$I2659&lt;DATABASE!$J$3))),AND(($H2659-$H2658)=1,OR($I2659&lt;DATABASE!$I$6,((DATEVALUE($H2659)+$I2659)-(DATEVALUE($H2658)+$I2658))&lt;DATABASE!$J$6))),$A2659=$A2658),"LUAR JAM KERJA 2",IF(AND(OR(WEEKDAY($H2659,2)=1,WEEKDAY($H2659,2)=2,WEEKDAY($H2659,2)=3,WEEKDAY($H2659,2)=4,WEEKDAY($H2659,2)=5),$I2659&lt;=DATABASE!$J$3,$I2659&gt;=DATABASE!$I$3),"JAM KERJA",IF(AND(WEEKDAY($H2659,2)=6,$I2659&lt;=DATABASE!$J$4,$I2659&gt;=DATABASE!$I$4),"JAM KERJA","LUAR JAM KERJA 1")))))</f>
        <v/>
      </c>
      <c r="M2659" s="36" t="str">
        <f>IF('DATA ACCURATE'!T2662&lt;&gt;"",IF('DATA ACCURATE'!T2662&gt;100,'DATA ACCURATE'!T2662/10,'DATA ACCURATE'!T2662),"")</f>
        <v/>
      </c>
      <c r="N2659" s="38" t="str">
        <f>IF(M2659="","",IF(M2659&lt;=DATABASE!$I$9,"LOKAL",IF(M2659&lt;DATABASE!$J$9,"LUAR KOTA 1",IF($M2659&gt;=DATABASE!$J$9,"LUAR KOTA 2",""))))</f>
        <v/>
      </c>
      <c r="O2659" s="38" t="str">
        <f>IF('DATA ACCURATE'!L2662&lt;&gt;"",'DATA ACCURATE'!L2662,"")</f>
        <v/>
      </c>
      <c r="P2659" s="38"/>
      <c r="Q2659" s="38">
        <f t="shared" si="288"/>
        <v>0</v>
      </c>
      <c r="R2659" s="38">
        <f t="shared" si="288"/>
        <v>0</v>
      </c>
      <c r="S2659" s="38">
        <f t="shared" si="288"/>
        <v>0</v>
      </c>
      <c r="T2659" s="38">
        <f t="shared" si="286"/>
        <v>0</v>
      </c>
      <c r="U2659" s="38">
        <f t="shared" si="289"/>
        <v>0</v>
      </c>
      <c r="V2659" s="38">
        <f t="shared" si="289"/>
        <v>0</v>
      </c>
      <c r="W2659" s="38">
        <f t="shared" si="289"/>
        <v>0</v>
      </c>
      <c r="X2659" s="38">
        <f t="shared" si="290"/>
        <v>0</v>
      </c>
      <c r="Y2659" s="38">
        <f t="shared" si="290"/>
        <v>0</v>
      </c>
      <c r="Z2659" s="38">
        <f t="shared" si="290"/>
        <v>0</v>
      </c>
      <c r="AA2659" s="38">
        <f t="shared" si="287"/>
        <v>0</v>
      </c>
      <c r="AB2659" s="38">
        <f t="shared" si="291"/>
        <v>0</v>
      </c>
      <c r="AC2659" s="38">
        <f t="shared" si="292"/>
        <v>0</v>
      </c>
      <c r="AD2659" s="38" t="str">
        <f t="shared" si="293"/>
        <v>000000000000</v>
      </c>
      <c r="AE2659" s="38"/>
      <c r="AF2659" s="38"/>
      <c r="AG2659" s="38"/>
      <c r="AH2659" s="38"/>
      <c r="AI2659" s="38"/>
      <c r="AJ2659" s="38"/>
      <c r="AK2659" s="38"/>
      <c r="AL2659" s="38"/>
      <c r="AM2659" s="38"/>
      <c r="AN2659" s="38"/>
      <c r="AO2659" s="38"/>
      <c r="AP2659" s="38"/>
      <c r="AQ2659" s="38"/>
      <c r="AR2659" s="38"/>
    </row>
    <row r="2660" spans="1:44">
      <c r="A2660" s="36" t="str">
        <f>IF('DATA ACCURATE'!A2663&lt;&gt;"",'DATA ACCURATE'!A2663,"")</f>
        <v/>
      </c>
      <c r="B2660" s="36" t="str">
        <f>IF('DATA ACCURATE'!D2663&lt;&gt;"",'DATA ACCURATE'!D2663,"")</f>
        <v/>
      </c>
      <c r="C2660" s="38" t="str">
        <f>IF($AD2660="000000000000","",INDEX(DATABASE!$W$12:$W$71,MATCH($AD2660,DATABASE!$V$12:$V$71,0)))</f>
        <v/>
      </c>
      <c r="D2660" s="38" t="str">
        <f>IF(C2660="","",IF(E2660="",INDEX(DATABASE!$AF$13:$AF$62,MATCH($C2660,DATABASE!$AC$13:$AC$62,0)),IF(E2660="2x D11",INDEX(DATABASE!$AF$13:$AF$62,MATCH($C2660,DATABASE!$AC$13:$AC$62,0))+2*DATABASE!$AF$62,IF(E2660="3x D11",INDEX(DATABASE!$AF$13:$AF$62,MATCH($C2660,DATABASE!$AC$13:$AC$62,0))+3*DATABASE!$AF$62,""))))</f>
        <v/>
      </c>
      <c r="E2660" s="38" t="str">
        <f>IF(AND($K2660="Y",$G2660&lt;&gt;"UNYIL",$F2660&lt;DATABASE!$O$8),"2x D11",IF(AND($K2660="Y",$G2660&lt;&gt;"UNYIL",$F2660&gt;=DATABASE!$O$8),"3x D11",""))</f>
        <v/>
      </c>
      <c r="F2660" s="36" t="str">
        <f>IF('DATA ACCURATE'!N2663&lt;&gt;"",'DATA ACCURATE'!N2663,"")</f>
        <v/>
      </c>
      <c r="G2660" s="38" t="str">
        <f>IF(F2660="","",IF(F2660&lt;=DATABASE!$I$8,"UNYIL",IF(F2660&lt;=DATABASE!$J$8,"KECIL",IF(F2660&lt;DATABASE!$K$8,"TANGGUNG",IF(F2660&gt;=DATABASE!$K$8,"BESAR","")))))</f>
        <v/>
      </c>
      <c r="H2660" s="16" t="str">
        <f>IF('DATA ACCURATE'!J2663&lt;&gt;"",'DATA ACCURATE'!J2663,"")</f>
        <v/>
      </c>
      <c r="I2660" s="35" t="str">
        <f>IF(B2660&lt;&gt;"",IFERROR(VLOOKUP(B2660,'DATA TIMBANGAN'!G:M,7,FALSE),VLOOKUP(B2660,'DATA TIMBANGAN'!G:M,7)),"")</f>
        <v/>
      </c>
      <c r="J2660" s="25" t="str">
        <f>IF(H2660&lt;&gt;"",IFERROR(INDEX(DATABASE!$Z$19:$Z$38,MATCH(DATEVALUE(H2660),DATABASE!$AA$19:$AA$38,0)),INDEX(DATABASE!$Z$12:$Z$18,MATCH(WEEKDAY(H2660,2),DATABASE!$AA$12:$AA$18,0))),"")</f>
        <v/>
      </c>
      <c r="K2660" s="25" t="str">
        <f>IF('DATA ACCURATE'!V2663&lt;&gt;"",'DATA ACCURATE'!V2663,"")</f>
        <v/>
      </c>
      <c r="L2660" s="80" t="str">
        <f>IF($H2660="","",IF(OR($J2660="LIBUR",AND($L2659="LIBUR",$O2659=$O2660)),"LIBUR",IF(AND(OR($L2659="LUAR JAM KERJA 1",$L2659="LUAR JAM KERJA 2"),OR(OR(AND($H2659=$H2660,AND(OR($I2660&gt;DATABASE!$J$3,$I2660&lt;DATABASE!$J$6),((DATEVALUE($H2660)+$I2660)-(DATEVALUE($H2659)+$I2659))&lt;DATABASE!$J$6)),AND($H2659=$H2660,$O2659=$O2660,OR($I2660&gt;DATABASE!$J$6,$I2660&lt;DATABASE!$J$3))),AND(($H2660-$H2659)=1,OR($I2660&lt;DATABASE!$I$6,((DATEVALUE($H2660)+$I2660)-(DATEVALUE($H2659)+$I2659))&lt;DATABASE!$J$6))),$A2660=$A2659),"LUAR JAM KERJA 2",IF(AND(OR(WEEKDAY($H2660,2)=1,WEEKDAY($H2660,2)=2,WEEKDAY($H2660,2)=3,WEEKDAY($H2660,2)=4,WEEKDAY($H2660,2)=5),$I2660&lt;=DATABASE!$J$3,$I2660&gt;=DATABASE!$I$3),"JAM KERJA",IF(AND(WEEKDAY($H2660,2)=6,$I2660&lt;=DATABASE!$J$4,$I2660&gt;=DATABASE!$I$4),"JAM KERJA","LUAR JAM KERJA 1")))))</f>
        <v/>
      </c>
      <c r="M2660" s="36" t="str">
        <f>IF('DATA ACCURATE'!T2663&lt;&gt;"",IF('DATA ACCURATE'!T2663&gt;100,'DATA ACCURATE'!T2663/10,'DATA ACCURATE'!T2663),"")</f>
        <v/>
      </c>
      <c r="N2660" s="38" t="str">
        <f>IF(M2660="","",IF(M2660&lt;=DATABASE!$I$9,"LOKAL",IF(M2660&lt;DATABASE!$J$9,"LUAR KOTA 1",IF($M2660&gt;=DATABASE!$J$9,"LUAR KOTA 2",""))))</f>
        <v/>
      </c>
      <c r="O2660" s="38" t="str">
        <f>IF('DATA ACCURATE'!L2663&lt;&gt;"",'DATA ACCURATE'!L2663,"")</f>
        <v/>
      </c>
      <c r="P2660" s="38"/>
      <c r="Q2660" s="38">
        <f t="shared" si="288"/>
        <v>0</v>
      </c>
      <c r="R2660" s="38">
        <f t="shared" si="288"/>
        <v>0</v>
      </c>
      <c r="S2660" s="38">
        <f t="shared" si="288"/>
        <v>0</v>
      </c>
      <c r="T2660" s="38">
        <f t="shared" si="286"/>
        <v>0</v>
      </c>
      <c r="U2660" s="38">
        <f t="shared" si="289"/>
        <v>0</v>
      </c>
      <c r="V2660" s="38">
        <f t="shared" si="289"/>
        <v>0</v>
      </c>
      <c r="W2660" s="38">
        <f t="shared" si="289"/>
        <v>0</v>
      </c>
      <c r="X2660" s="38">
        <f t="shared" si="290"/>
        <v>0</v>
      </c>
      <c r="Y2660" s="38">
        <f t="shared" si="290"/>
        <v>0</v>
      </c>
      <c r="Z2660" s="38">
        <f t="shared" si="290"/>
        <v>0</v>
      </c>
      <c r="AA2660" s="38">
        <f t="shared" si="287"/>
        <v>0</v>
      </c>
      <c r="AB2660" s="38">
        <f t="shared" si="291"/>
        <v>0</v>
      </c>
      <c r="AC2660" s="38">
        <f t="shared" si="292"/>
        <v>0</v>
      </c>
      <c r="AD2660" s="38" t="str">
        <f t="shared" si="293"/>
        <v>000000000000</v>
      </c>
      <c r="AE2660" s="38"/>
      <c r="AF2660" s="38"/>
      <c r="AG2660" s="38"/>
      <c r="AH2660" s="38"/>
      <c r="AI2660" s="38"/>
      <c r="AJ2660" s="38"/>
      <c r="AK2660" s="38"/>
      <c r="AL2660" s="38"/>
      <c r="AM2660" s="38"/>
      <c r="AN2660" s="38"/>
      <c r="AO2660" s="38"/>
      <c r="AP2660" s="38"/>
      <c r="AQ2660" s="38"/>
      <c r="AR2660" s="38"/>
    </row>
    <row r="2661" spans="1:44">
      <c r="A2661" s="36" t="str">
        <f>IF('DATA ACCURATE'!A2664&lt;&gt;"",'DATA ACCURATE'!A2664,"")</f>
        <v/>
      </c>
      <c r="B2661" s="36" t="str">
        <f>IF('DATA ACCURATE'!D2664&lt;&gt;"",'DATA ACCURATE'!D2664,"")</f>
        <v/>
      </c>
      <c r="C2661" s="38" t="str">
        <f>IF($AD2661="000000000000","",INDEX(DATABASE!$W$12:$W$71,MATCH($AD2661,DATABASE!$V$12:$V$71,0)))</f>
        <v/>
      </c>
      <c r="D2661" s="38" t="str">
        <f>IF(C2661="","",IF(E2661="",INDEX(DATABASE!$AF$13:$AF$62,MATCH($C2661,DATABASE!$AC$13:$AC$62,0)),IF(E2661="2x D11",INDEX(DATABASE!$AF$13:$AF$62,MATCH($C2661,DATABASE!$AC$13:$AC$62,0))+2*DATABASE!$AF$62,IF(E2661="3x D11",INDEX(DATABASE!$AF$13:$AF$62,MATCH($C2661,DATABASE!$AC$13:$AC$62,0))+3*DATABASE!$AF$62,""))))</f>
        <v/>
      </c>
      <c r="E2661" s="38" t="str">
        <f>IF(AND($K2661="Y",$G2661&lt;&gt;"UNYIL",$F2661&lt;DATABASE!$O$8),"2x D11",IF(AND($K2661="Y",$G2661&lt;&gt;"UNYIL",$F2661&gt;=DATABASE!$O$8),"3x D11",""))</f>
        <v/>
      </c>
      <c r="F2661" s="36" t="str">
        <f>IF('DATA ACCURATE'!N2664&lt;&gt;"",'DATA ACCURATE'!N2664,"")</f>
        <v/>
      </c>
      <c r="G2661" s="38" t="str">
        <f>IF(F2661="","",IF(F2661&lt;=DATABASE!$I$8,"UNYIL",IF(F2661&lt;=DATABASE!$J$8,"KECIL",IF(F2661&lt;DATABASE!$K$8,"TANGGUNG",IF(F2661&gt;=DATABASE!$K$8,"BESAR","")))))</f>
        <v/>
      </c>
      <c r="H2661" s="16" t="str">
        <f>IF('DATA ACCURATE'!J2664&lt;&gt;"",'DATA ACCURATE'!J2664,"")</f>
        <v/>
      </c>
      <c r="I2661" s="35" t="str">
        <f>IF(B2661&lt;&gt;"",IFERROR(VLOOKUP(B2661,'DATA TIMBANGAN'!G:M,7,FALSE),VLOOKUP(B2661,'DATA TIMBANGAN'!G:M,7)),"")</f>
        <v/>
      </c>
      <c r="J2661" s="25" t="str">
        <f>IF(H2661&lt;&gt;"",IFERROR(INDEX(DATABASE!$Z$19:$Z$38,MATCH(DATEVALUE(H2661),DATABASE!$AA$19:$AA$38,0)),INDEX(DATABASE!$Z$12:$Z$18,MATCH(WEEKDAY(H2661,2),DATABASE!$AA$12:$AA$18,0))),"")</f>
        <v/>
      </c>
      <c r="K2661" s="25" t="str">
        <f>IF('DATA ACCURATE'!V2664&lt;&gt;"",'DATA ACCURATE'!V2664,"")</f>
        <v/>
      </c>
      <c r="L2661" s="80" t="str">
        <f>IF($H2661="","",IF(OR($J2661="LIBUR",AND($L2660="LIBUR",$O2660=$O2661)),"LIBUR",IF(AND(OR($L2660="LUAR JAM KERJA 1",$L2660="LUAR JAM KERJA 2"),OR(OR(AND($H2660=$H2661,AND(OR($I2661&gt;DATABASE!$J$3,$I2661&lt;DATABASE!$J$6),((DATEVALUE($H2661)+$I2661)-(DATEVALUE($H2660)+$I2660))&lt;DATABASE!$J$6)),AND($H2660=$H2661,$O2660=$O2661,OR($I2661&gt;DATABASE!$J$6,$I2661&lt;DATABASE!$J$3))),AND(($H2661-$H2660)=1,OR($I2661&lt;DATABASE!$I$6,((DATEVALUE($H2661)+$I2661)-(DATEVALUE($H2660)+$I2660))&lt;DATABASE!$J$6))),$A2661=$A2660),"LUAR JAM KERJA 2",IF(AND(OR(WEEKDAY($H2661,2)=1,WEEKDAY($H2661,2)=2,WEEKDAY($H2661,2)=3,WEEKDAY($H2661,2)=4,WEEKDAY($H2661,2)=5),$I2661&lt;=DATABASE!$J$3,$I2661&gt;=DATABASE!$I$3),"JAM KERJA",IF(AND(WEEKDAY($H2661,2)=6,$I2661&lt;=DATABASE!$J$4,$I2661&gt;=DATABASE!$I$4),"JAM KERJA","LUAR JAM KERJA 1")))))</f>
        <v/>
      </c>
      <c r="M2661" s="36" t="str">
        <f>IF('DATA ACCURATE'!T2664&lt;&gt;"",IF('DATA ACCURATE'!T2664&gt;100,'DATA ACCURATE'!T2664/10,'DATA ACCURATE'!T2664),"")</f>
        <v/>
      </c>
      <c r="N2661" s="38" t="str">
        <f>IF(M2661="","",IF(M2661&lt;=DATABASE!$I$9,"LOKAL",IF(M2661&lt;DATABASE!$J$9,"LUAR KOTA 1",IF($M2661&gt;=DATABASE!$J$9,"LUAR KOTA 2",""))))</f>
        <v/>
      </c>
      <c r="O2661" s="38" t="str">
        <f>IF('DATA ACCURATE'!L2664&lt;&gt;"",'DATA ACCURATE'!L2664,"")</f>
        <v/>
      </c>
      <c r="P2661" s="38"/>
      <c r="Q2661" s="38">
        <f t="shared" si="288"/>
        <v>0</v>
      </c>
      <c r="R2661" s="38">
        <f t="shared" si="288"/>
        <v>0</v>
      </c>
      <c r="S2661" s="38">
        <f t="shared" si="288"/>
        <v>0</v>
      </c>
      <c r="T2661" s="38">
        <f t="shared" si="286"/>
        <v>0</v>
      </c>
      <c r="U2661" s="38">
        <f t="shared" si="289"/>
        <v>0</v>
      </c>
      <c r="V2661" s="38">
        <f t="shared" si="289"/>
        <v>0</v>
      </c>
      <c r="W2661" s="38">
        <f t="shared" si="289"/>
        <v>0</v>
      </c>
      <c r="X2661" s="38">
        <f t="shared" si="290"/>
        <v>0</v>
      </c>
      <c r="Y2661" s="38">
        <f t="shared" si="290"/>
        <v>0</v>
      </c>
      <c r="Z2661" s="38">
        <f t="shared" si="290"/>
        <v>0</v>
      </c>
      <c r="AA2661" s="38">
        <f t="shared" si="287"/>
        <v>0</v>
      </c>
      <c r="AB2661" s="38">
        <f t="shared" si="291"/>
        <v>0</v>
      </c>
      <c r="AC2661" s="38">
        <f t="shared" si="292"/>
        <v>0</v>
      </c>
      <c r="AD2661" s="38" t="str">
        <f t="shared" si="293"/>
        <v>000000000000</v>
      </c>
      <c r="AE2661" s="38"/>
      <c r="AF2661" s="38"/>
      <c r="AG2661" s="38"/>
      <c r="AH2661" s="38"/>
      <c r="AI2661" s="38"/>
      <c r="AJ2661" s="38"/>
      <c r="AK2661" s="38"/>
      <c r="AL2661" s="38"/>
      <c r="AM2661" s="38"/>
      <c r="AN2661" s="38"/>
      <c r="AO2661" s="38"/>
      <c r="AP2661" s="38"/>
      <c r="AQ2661" s="38"/>
      <c r="AR2661" s="38"/>
    </row>
    <row r="2662" spans="1:44">
      <c r="A2662" s="36" t="str">
        <f>IF('DATA ACCURATE'!A2665&lt;&gt;"",'DATA ACCURATE'!A2665,"")</f>
        <v/>
      </c>
      <c r="B2662" s="36" t="str">
        <f>IF('DATA ACCURATE'!D2665&lt;&gt;"",'DATA ACCURATE'!D2665,"")</f>
        <v/>
      </c>
      <c r="C2662" s="38" t="str">
        <f>IF($AD2662="000000000000","",INDEX(DATABASE!$W$12:$W$71,MATCH($AD2662,DATABASE!$V$12:$V$71,0)))</f>
        <v/>
      </c>
      <c r="D2662" s="38" t="str">
        <f>IF(C2662="","",IF(E2662="",INDEX(DATABASE!$AF$13:$AF$62,MATCH($C2662,DATABASE!$AC$13:$AC$62,0)),IF(E2662="2x D11",INDEX(DATABASE!$AF$13:$AF$62,MATCH($C2662,DATABASE!$AC$13:$AC$62,0))+2*DATABASE!$AF$62,IF(E2662="3x D11",INDEX(DATABASE!$AF$13:$AF$62,MATCH($C2662,DATABASE!$AC$13:$AC$62,0))+3*DATABASE!$AF$62,""))))</f>
        <v/>
      </c>
      <c r="E2662" s="38" t="str">
        <f>IF(AND($K2662="Y",$G2662&lt;&gt;"UNYIL",$F2662&lt;DATABASE!$O$8),"2x D11",IF(AND($K2662="Y",$G2662&lt;&gt;"UNYIL",$F2662&gt;=DATABASE!$O$8),"3x D11",""))</f>
        <v/>
      </c>
      <c r="F2662" s="36" t="str">
        <f>IF('DATA ACCURATE'!N2665&lt;&gt;"",'DATA ACCURATE'!N2665,"")</f>
        <v/>
      </c>
      <c r="G2662" s="38" t="str">
        <f>IF(F2662="","",IF(F2662&lt;=DATABASE!$I$8,"UNYIL",IF(F2662&lt;=DATABASE!$J$8,"KECIL",IF(F2662&lt;DATABASE!$K$8,"TANGGUNG",IF(F2662&gt;=DATABASE!$K$8,"BESAR","")))))</f>
        <v/>
      </c>
      <c r="H2662" s="16" t="str">
        <f>IF('DATA ACCURATE'!J2665&lt;&gt;"",'DATA ACCURATE'!J2665,"")</f>
        <v/>
      </c>
      <c r="I2662" s="35" t="str">
        <f>IF(B2662&lt;&gt;"",IFERROR(VLOOKUP(B2662,'DATA TIMBANGAN'!G:M,7,FALSE),VLOOKUP(B2662,'DATA TIMBANGAN'!G:M,7)),"")</f>
        <v/>
      </c>
      <c r="J2662" s="25" t="str">
        <f>IF(H2662&lt;&gt;"",IFERROR(INDEX(DATABASE!$Z$19:$Z$38,MATCH(DATEVALUE(H2662),DATABASE!$AA$19:$AA$38,0)),INDEX(DATABASE!$Z$12:$Z$18,MATCH(WEEKDAY(H2662,2),DATABASE!$AA$12:$AA$18,0))),"")</f>
        <v/>
      </c>
      <c r="K2662" s="25" t="str">
        <f>IF('DATA ACCURATE'!V2665&lt;&gt;"",'DATA ACCURATE'!V2665,"")</f>
        <v/>
      </c>
      <c r="L2662" s="80" t="str">
        <f>IF($H2662="","",IF(OR($J2662="LIBUR",AND($L2661="LIBUR",$O2661=$O2662)),"LIBUR",IF(AND(OR($L2661="LUAR JAM KERJA 1",$L2661="LUAR JAM KERJA 2"),OR(OR(AND($H2661=$H2662,AND(OR($I2662&gt;DATABASE!$J$3,$I2662&lt;DATABASE!$J$6),((DATEVALUE($H2662)+$I2662)-(DATEVALUE($H2661)+$I2661))&lt;DATABASE!$J$6)),AND($H2661=$H2662,$O2661=$O2662,OR($I2662&gt;DATABASE!$J$6,$I2662&lt;DATABASE!$J$3))),AND(($H2662-$H2661)=1,OR($I2662&lt;DATABASE!$I$6,((DATEVALUE($H2662)+$I2662)-(DATEVALUE($H2661)+$I2661))&lt;DATABASE!$J$6))),$A2662=$A2661),"LUAR JAM KERJA 2",IF(AND(OR(WEEKDAY($H2662,2)=1,WEEKDAY($H2662,2)=2,WEEKDAY($H2662,2)=3,WEEKDAY($H2662,2)=4,WEEKDAY($H2662,2)=5),$I2662&lt;=DATABASE!$J$3,$I2662&gt;=DATABASE!$I$3),"JAM KERJA",IF(AND(WEEKDAY($H2662,2)=6,$I2662&lt;=DATABASE!$J$4,$I2662&gt;=DATABASE!$I$4),"JAM KERJA","LUAR JAM KERJA 1")))))</f>
        <v/>
      </c>
      <c r="M2662" s="36" t="str">
        <f>IF('DATA ACCURATE'!T2665&lt;&gt;"",IF('DATA ACCURATE'!T2665&gt;100,'DATA ACCURATE'!T2665/10,'DATA ACCURATE'!T2665),"")</f>
        <v/>
      </c>
      <c r="N2662" s="38" t="str">
        <f>IF(M2662="","",IF(M2662&lt;=DATABASE!$I$9,"LOKAL",IF(M2662&lt;DATABASE!$J$9,"LUAR KOTA 1",IF($M2662&gt;=DATABASE!$J$9,"LUAR KOTA 2",""))))</f>
        <v/>
      </c>
      <c r="O2662" s="38" t="str">
        <f>IF('DATA ACCURATE'!L2665&lt;&gt;"",'DATA ACCURATE'!L2665,"")</f>
        <v/>
      </c>
      <c r="P2662" s="38"/>
      <c r="Q2662" s="38">
        <f t="shared" si="288"/>
        <v>0</v>
      </c>
      <c r="R2662" s="38">
        <f t="shared" si="288"/>
        <v>0</v>
      </c>
      <c r="S2662" s="38">
        <f t="shared" si="288"/>
        <v>0</v>
      </c>
      <c r="T2662" s="38">
        <f t="shared" si="286"/>
        <v>0</v>
      </c>
      <c r="U2662" s="38">
        <f t="shared" si="289"/>
        <v>0</v>
      </c>
      <c r="V2662" s="38">
        <f t="shared" si="289"/>
        <v>0</v>
      </c>
      <c r="W2662" s="38">
        <f t="shared" si="289"/>
        <v>0</v>
      </c>
      <c r="X2662" s="38">
        <f t="shared" si="290"/>
        <v>0</v>
      </c>
      <c r="Y2662" s="38">
        <f t="shared" si="290"/>
        <v>0</v>
      </c>
      <c r="Z2662" s="38">
        <f t="shared" si="290"/>
        <v>0</v>
      </c>
      <c r="AA2662" s="38">
        <f t="shared" si="287"/>
        <v>0</v>
      </c>
      <c r="AB2662" s="38">
        <f t="shared" si="291"/>
        <v>0</v>
      </c>
      <c r="AC2662" s="38">
        <f t="shared" si="292"/>
        <v>0</v>
      </c>
      <c r="AD2662" s="38" t="str">
        <f t="shared" si="293"/>
        <v>000000000000</v>
      </c>
      <c r="AE2662" s="38"/>
      <c r="AF2662" s="38"/>
      <c r="AG2662" s="38"/>
      <c r="AH2662" s="38"/>
      <c r="AI2662" s="38"/>
      <c r="AJ2662" s="38"/>
      <c r="AK2662" s="38"/>
      <c r="AL2662" s="38"/>
      <c r="AM2662" s="38"/>
      <c r="AN2662" s="38"/>
      <c r="AO2662" s="38"/>
      <c r="AP2662" s="38"/>
      <c r="AQ2662" s="38"/>
      <c r="AR2662" s="38"/>
    </row>
    <row r="2663" spans="1:44">
      <c r="A2663" s="36" t="str">
        <f>IF('DATA ACCURATE'!A2666&lt;&gt;"",'DATA ACCURATE'!A2666,"")</f>
        <v/>
      </c>
      <c r="B2663" s="36" t="str">
        <f>IF('DATA ACCURATE'!D2666&lt;&gt;"",'DATA ACCURATE'!D2666,"")</f>
        <v/>
      </c>
      <c r="C2663" s="38" t="str">
        <f>IF($AD2663="000000000000","",INDEX(DATABASE!$W$12:$W$71,MATCH($AD2663,DATABASE!$V$12:$V$71,0)))</f>
        <v/>
      </c>
      <c r="D2663" s="38" t="str">
        <f>IF(C2663="","",IF(E2663="",INDEX(DATABASE!$AF$13:$AF$62,MATCH($C2663,DATABASE!$AC$13:$AC$62,0)),IF(E2663="2x D11",INDEX(DATABASE!$AF$13:$AF$62,MATCH($C2663,DATABASE!$AC$13:$AC$62,0))+2*DATABASE!$AF$62,IF(E2663="3x D11",INDEX(DATABASE!$AF$13:$AF$62,MATCH($C2663,DATABASE!$AC$13:$AC$62,0))+3*DATABASE!$AF$62,""))))</f>
        <v/>
      </c>
      <c r="E2663" s="38" t="str">
        <f>IF(AND($K2663="Y",$G2663&lt;&gt;"UNYIL",$F2663&lt;DATABASE!$O$8),"2x D11",IF(AND($K2663="Y",$G2663&lt;&gt;"UNYIL",$F2663&gt;=DATABASE!$O$8),"3x D11",""))</f>
        <v/>
      </c>
      <c r="F2663" s="36" t="str">
        <f>IF('DATA ACCURATE'!N2666&lt;&gt;"",'DATA ACCURATE'!N2666,"")</f>
        <v/>
      </c>
      <c r="G2663" s="38" t="str">
        <f>IF(F2663="","",IF(F2663&lt;=DATABASE!$I$8,"UNYIL",IF(F2663&lt;=DATABASE!$J$8,"KECIL",IF(F2663&lt;DATABASE!$K$8,"TANGGUNG",IF(F2663&gt;=DATABASE!$K$8,"BESAR","")))))</f>
        <v/>
      </c>
      <c r="H2663" s="16" t="str">
        <f>IF('DATA ACCURATE'!J2666&lt;&gt;"",'DATA ACCURATE'!J2666,"")</f>
        <v/>
      </c>
      <c r="I2663" s="35" t="str">
        <f>IF(B2663&lt;&gt;"",IFERROR(VLOOKUP(B2663,'DATA TIMBANGAN'!G:M,7,FALSE),VLOOKUP(B2663,'DATA TIMBANGAN'!G:M,7)),"")</f>
        <v/>
      </c>
      <c r="J2663" s="25" t="str">
        <f>IF(H2663&lt;&gt;"",IFERROR(INDEX(DATABASE!$Z$19:$Z$38,MATCH(DATEVALUE(H2663),DATABASE!$AA$19:$AA$38,0)),INDEX(DATABASE!$Z$12:$Z$18,MATCH(WEEKDAY(H2663,2),DATABASE!$AA$12:$AA$18,0))),"")</f>
        <v/>
      </c>
      <c r="K2663" s="25" t="str">
        <f>IF('DATA ACCURATE'!V2666&lt;&gt;"",'DATA ACCURATE'!V2666,"")</f>
        <v/>
      </c>
      <c r="L2663" s="80" t="str">
        <f>IF($H2663="","",IF(OR($J2663="LIBUR",AND($L2662="LIBUR",$O2662=$O2663)),"LIBUR",IF(AND(OR($L2662="LUAR JAM KERJA 1",$L2662="LUAR JAM KERJA 2"),OR(OR(AND($H2662=$H2663,AND(OR($I2663&gt;DATABASE!$J$3,$I2663&lt;DATABASE!$J$6),((DATEVALUE($H2663)+$I2663)-(DATEVALUE($H2662)+$I2662))&lt;DATABASE!$J$6)),AND($H2662=$H2663,$O2662=$O2663,OR($I2663&gt;DATABASE!$J$6,$I2663&lt;DATABASE!$J$3))),AND(($H2663-$H2662)=1,OR($I2663&lt;DATABASE!$I$6,((DATEVALUE($H2663)+$I2663)-(DATEVALUE($H2662)+$I2662))&lt;DATABASE!$J$6))),$A2663=$A2662),"LUAR JAM KERJA 2",IF(AND(OR(WEEKDAY($H2663,2)=1,WEEKDAY($H2663,2)=2,WEEKDAY($H2663,2)=3,WEEKDAY($H2663,2)=4,WEEKDAY($H2663,2)=5),$I2663&lt;=DATABASE!$J$3,$I2663&gt;=DATABASE!$I$3),"JAM KERJA",IF(AND(WEEKDAY($H2663,2)=6,$I2663&lt;=DATABASE!$J$4,$I2663&gt;=DATABASE!$I$4),"JAM KERJA","LUAR JAM KERJA 1")))))</f>
        <v/>
      </c>
      <c r="M2663" s="36" t="str">
        <f>IF('DATA ACCURATE'!T2666&lt;&gt;"",IF('DATA ACCURATE'!T2666&gt;100,'DATA ACCURATE'!T2666/10,'DATA ACCURATE'!T2666),"")</f>
        <v/>
      </c>
      <c r="N2663" s="38" t="str">
        <f>IF(M2663="","",IF(M2663&lt;=DATABASE!$I$9,"LOKAL",IF(M2663&lt;DATABASE!$J$9,"LUAR KOTA 1",IF($M2663&gt;=DATABASE!$J$9,"LUAR KOTA 2",""))))</f>
        <v/>
      </c>
      <c r="O2663" s="38" t="str">
        <f>IF('DATA ACCURATE'!L2666&lt;&gt;"",'DATA ACCURATE'!L2666,"")</f>
        <v/>
      </c>
      <c r="P2663" s="38"/>
      <c r="Q2663" s="38">
        <f t="shared" si="288"/>
        <v>0</v>
      </c>
      <c r="R2663" s="38">
        <f t="shared" si="288"/>
        <v>0</v>
      </c>
      <c r="S2663" s="38">
        <f t="shared" si="288"/>
        <v>0</v>
      </c>
      <c r="T2663" s="38">
        <f t="shared" si="286"/>
        <v>0</v>
      </c>
      <c r="U2663" s="38">
        <f t="shared" si="289"/>
        <v>0</v>
      </c>
      <c r="V2663" s="38">
        <f t="shared" si="289"/>
        <v>0</v>
      </c>
      <c r="W2663" s="38">
        <f t="shared" si="289"/>
        <v>0</v>
      </c>
      <c r="X2663" s="38">
        <f t="shared" si="290"/>
        <v>0</v>
      </c>
      <c r="Y2663" s="38">
        <f t="shared" si="290"/>
        <v>0</v>
      </c>
      <c r="Z2663" s="38">
        <f t="shared" si="290"/>
        <v>0</v>
      </c>
      <c r="AA2663" s="38">
        <f t="shared" si="287"/>
        <v>0</v>
      </c>
      <c r="AB2663" s="38">
        <f t="shared" si="291"/>
        <v>0</v>
      </c>
      <c r="AC2663" s="38">
        <f t="shared" si="292"/>
        <v>0</v>
      </c>
      <c r="AD2663" s="38" t="str">
        <f t="shared" si="293"/>
        <v>000000000000</v>
      </c>
      <c r="AE2663" s="38"/>
      <c r="AF2663" s="38"/>
      <c r="AG2663" s="38"/>
      <c r="AH2663" s="38"/>
      <c r="AI2663" s="38"/>
      <c r="AJ2663" s="38"/>
      <c r="AK2663" s="38"/>
      <c r="AL2663" s="38"/>
      <c r="AM2663" s="38"/>
      <c r="AN2663" s="38"/>
      <c r="AO2663" s="38"/>
      <c r="AP2663" s="38"/>
      <c r="AQ2663" s="38"/>
      <c r="AR2663" s="38"/>
    </row>
    <row r="2664" spans="1:44">
      <c r="A2664" s="36" t="str">
        <f>IF('DATA ACCURATE'!A2667&lt;&gt;"",'DATA ACCURATE'!A2667,"")</f>
        <v/>
      </c>
      <c r="B2664" s="36" t="str">
        <f>IF('DATA ACCURATE'!D2667&lt;&gt;"",'DATA ACCURATE'!D2667,"")</f>
        <v/>
      </c>
      <c r="C2664" s="38" t="str">
        <f>IF($AD2664="000000000000","",INDEX(DATABASE!$W$12:$W$71,MATCH($AD2664,DATABASE!$V$12:$V$71,0)))</f>
        <v/>
      </c>
      <c r="D2664" s="38" t="str">
        <f>IF(C2664="","",IF(E2664="",INDEX(DATABASE!$AF$13:$AF$62,MATCH($C2664,DATABASE!$AC$13:$AC$62,0)),IF(E2664="2x D11",INDEX(DATABASE!$AF$13:$AF$62,MATCH($C2664,DATABASE!$AC$13:$AC$62,0))+2*DATABASE!$AF$62,IF(E2664="3x D11",INDEX(DATABASE!$AF$13:$AF$62,MATCH($C2664,DATABASE!$AC$13:$AC$62,0))+3*DATABASE!$AF$62,""))))</f>
        <v/>
      </c>
      <c r="E2664" s="38" t="str">
        <f>IF(AND($K2664="Y",$G2664&lt;&gt;"UNYIL",$F2664&lt;DATABASE!$O$8),"2x D11",IF(AND($K2664="Y",$G2664&lt;&gt;"UNYIL",$F2664&gt;=DATABASE!$O$8),"3x D11",""))</f>
        <v/>
      </c>
      <c r="F2664" s="36" t="str">
        <f>IF('DATA ACCURATE'!N2667&lt;&gt;"",'DATA ACCURATE'!N2667,"")</f>
        <v/>
      </c>
      <c r="G2664" s="38" t="str">
        <f>IF(F2664="","",IF(F2664&lt;=DATABASE!$I$8,"UNYIL",IF(F2664&lt;=DATABASE!$J$8,"KECIL",IF(F2664&lt;DATABASE!$K$8,"TANGGUNG",IF(F2664&gt;=DATABASE!$K$8,"BESAR","")))))</f>
        <v/>
      </c>
      <c r="H2664" s="16" t="str">
        <f>IF('DATA ACCURATE'!J2667&lt;&gt;"",'DATA ACCURATE'!J2667,"")</f>
        <v/>
      </c>
      <c r="I2664" s="35" t="str">
        <f>IF(B2664&lt;&gt;"",IFERROR(VLOOKUP(B2664,'DATA TIMBANGAN'!G:M,7,FALSE),VLOOKUP(B2664,'DATA TIMBANGAN'!G:M,7)),"")</f>
        <v/>
      </c>
      <c r="J2664" s="25" t="str">
        <f>IF(H2664&lt;&gt;"",IFERROR(INDEX(DATABASE!$Z$19:$Z$38,MATCH(DATEVALUE(H2664),DATABASE!$AA$19:$AA$38,0)),INDEX(DATABASE!$Z$12:$Z$18,MATCH(WEEKDAY(H2664,2),DATABASE!$AA$12:$AA$18,0))),"")</f>
        <v/>
      </c>
      <c r="K2664" s="25" t="str">
        <f>IF('DATA ACCURATE'!V2667&lt;&gt;"",'DATA ACCURATE'!V2667,"")</f>
        <v/>
      </c>
      <c r="L2664" s="80" t="str">
        <f>IF($H2664="","",IF(OR($J2664="LIBUR",AND($L2663="LIBUR",$O2663=$O2664)),"LIBUR",IF(AND(OR($L2663="LUAR JAM KERJA 1",$L2663="LUAR JAM KERJA 2"),OR(OR(AND($H2663=$H2664,AND(OR($I2664&gt;DATABASE!$J$3,$I2664&lt;DATABASE!$J$6),((DATEVALUE($H2664)+$I2664)-(DATEVALUE($H2663)+$I2663))&lt;DATABASE!$J$6)),AND($H2663=$H2664,$O2663=$O2664,OR($I2664&gt;DATABASE!$J$6,$I2664&lt;DATABASE!$J$3))),AND(($H2664-$H2663)=1,OR($I2664&lt;DATABASE!$I$6,((DATEVALUE($H2664)+$I2664)-(DATEVALUE($H2663)+$I2663))&lt;DATABASE!$J$6))),$A2664=$A2663),"LUAR JAM KERJA 2",IF(AND(OR(WEEKDAY($H2664,2)=1,WEEKDAY($H2664,2)=2,WEEKDAY($H2664,2)=3,WEEKDAY($H2664,2)=4,WEEKDAY($H2664,2)=5),$I2664&lt;=DATABASE!$J$3,$I2664&gt;=DATABASE!$I$3),"JAM KERJA",IF(AND(WEEKDAY($H2664,2)=6,$I2664&lt;=DATABASE!$J$4,$I2664&gt;=DATABASE!$I$4),"JAM KERJA","LUAR JAM KERJA 1")))))</f>
        <v/>
      </c>
      <c r="M2664" s="36" t="str">
        <f>IF('DATA ACCURATE'!T2667&lt;&gt;"",IF('DATA ACCURATE'!T2667&gt;100,'DATA ACCURATE'!T2667/10,'DATA ACCURATE'!T2667),"")</f>
        <v/>
      </c>
      <c r="N2664" s="38" t="str">
        <f>IF(M2664="","",IF(M2664&lt;=DATABASE!$I$9,"LOKAL",IF(M2664&lt;DATABASE!$J$9,"LUAR KOTA 1",IF($M2664&gt;=DATABASE!$J$9,"LUAR KOTA 2",""))))</f>
        <v/>
      </c>
      <c r="O2664" s="38" t="str">
        <f>IF('DATA ACCURATE'!L2667&lt;&gt;"",'DATA ACCURATE'!L2667,"")</f>
        <v/>
      </c>
      <c r="P2664" s="38"/>
      <c r="Q2664" s="38">
        <f t="shared" si="288"/>
        <v>0</v>
      </c>
      <c r="R2664" s="38">
        <f t="shared" si="288"/>
        <v>0</v>
      </c>
      <c r="S2664" s="38">
        <f t="shared" si="288"/>
        <v>0</v>
      </c>
      <c r="T2664" s="38">
        <f t="shared" si="286"/>
        <v>0</v>
      </c>
      <c r="U2664" s="38">
        <f t="shared" si="289"/>
        <v>0</v>
      </c>
      <c r="V2664" s="38">
        <f t="shared" si="289"/>
        <v>0</v>
      </c>
      <c r="W2664" s="38">
        <f t="shared" si="289"/>
        <v>0</v>
      </c>
      <c r="X2664" s="38">
        <f t="shared" si="290"/>
        <v>0</v>
      </c>
      <c r="Y2664" s="38">
        <f t="shared" si="290"/>
        <v>0</v>
      </c>
      <c r="Z2664" s="38">
        <f t="shared" si="290"/>
        <v>0</v>
      </c>
      <c r="AA2664" s="38">
        <f t="shared" si="287"/>
        <v>0</v>
      </c>
      <c r="AB2664" s="38">
        <f t="shared" si="291"/>
        <v>0</v>
      </c>
      <c r="AC2664" s="38">
        <f t="shared" si="292"/>
        <v>0</v>
      </c>
      <c r="AD2664" s="38" t="str">
        <f t="shared" si="293"/>
        <v>000000000000</v>
      </c>
      <c r="AE2664" s="38"/>
      <c r="AF2664" s="38"/>
      <c r="AG2664" s="38"/>
      <c r="AH2664" s="38"/>
      <c r="AI2664" s="38"/>
      <c r="AJ2664" s="38"/>
      <c r="AK2664" s="38"/>
      <c r="AL2664" s="38"/>
      <c r="AM2664" s="38"/>
      <c r="AN2664" s="38"/>
      <c r="AO2664" s="38"/>
      <c r="AP2664" s="38"/>
      <c r="AQ2664" s="38"/>
      <c r="AR2664" s="38"/>
    </row>
    <row r="2665" spans="1:44">
      <c r="A2665" s="36" t="str">
        <f>IF('DATA ACCURATE'!A2668&lt;&gt;"",'DATA ACCURATE'!A2668,"")</f>
        <v/>
      </c>
      <c r="B2665" s="36" t="str">
        <f>IF('DATA ACCURATE'!D2668&lt;&gt;"",'DATA ACCURATE'!D2668,"")</f>
        <v/>
      </c>
      <c r="C2665" s="38" t="str">
        <f>IF($AD2665="000000000000","",INDEX(DATABASE!$W$12:$W$71,MATCH($AD2665,DATABASE!$V$12:$V$71,0)))</f>
        <v/>
      </c>
      <c r="D2665" s="38" t="str">
        <f>IF(C2665="","",IF(E2665="",INDEX(DATABASE!$AF$13:$AF$62,MATCH($C2665,DATABASE!$AC$13:$AC$62,0)),IF(E2665="2x D11",INDEX(DATABASE!$AF$13:$AF$62,MATCH($C2665,DATABASE!$AC$13:$AC$62,0))+2*DATABASE!$AF$62,IF(E2665="3x D11",INDEX(DATABASE!$AF$13:$AF$62,MATCH($C2665,DATABASE!$AC$13:$AC$62,0))+3*DATABASE!$AF$62,""))))</f>
        <v/>
      </c>
      <c r="E2665" s="38" t="str">
        <f>IF(AND($K2665="Y",$G2665&lt;&gt;"UNYIL",$F2665&lt;DATABASE!$O$8),"2x D11",IF(AND($K2665="Y",$G2665&lt;&gt;"UNYIL",$F2665&gt;=DATABASE!$O$8),"3x D11",""))</f>
        <v/>
      </c>
      <c r="F2665" s="36" t="str">
        <f>IF('DATA ACCURATE'!N2668&lt;&gt;"",'DATA ACCURATE'!N2668,"")</f>
        <v/>
      </c>
      <c r="G2665" s="38" t="str">
        <f>IF(F2665="","",IF(F2665&lt;=DATABASE!$I$8,"UNYIL",IF(F2665&lt;=DATABASE!$J$8,"KECIL",IF(F2665&lt;DATABASE!$K$8,"TANGGUNG",IF(F2665&gt;=DATABASE!$K$8,"BESAR","")))))</f>
        <v/>
      </c>
      <c r="H2665" s="16" t="str">
        <f>IF('DATA ACCURATE'!J2668&lt;&gt;"",'DATA ACCURATE'!J2668,"")</f>
        <v/>
      </c>
      <c r="I2665" s="35" t="str">
        <f>IF(B2665&lt;&gt;"",IFERROR(VLOOKUP(B2665,'DATA TIMBANGAN'!G:M,7,FALSE),VLOOKUP(B2665,'DATA TIMBANGAN'!G:M,7)),"")</f>
        <v/>
      </c>
      <c r="J2665" s="25" t="str">
        <f>IF(H2665&lt;&gt;"",IFERROR(INDEX(DATABASE!$Z$19:$Z$38,MATCH(DATEVALUE(H2665),DATABASE!$AA$19:$AA$38,0)),INDEX(DATABASE!$Z$12:$Z$18,MATCH(WEEKDAY(H2665,2),DATABASE!$AA$12:$AA$18,0))),"")</f>
        <v/>
      </c>
      <c r="K2665" s="25" t="str">
        <f>IF('DATA ACCURATE'!V2668&lt;&gt;"",'DATA ACCURATE'!V2668,"")</f>
        <v/>
      </c>
      <c r="L2665" s="80" t="str">
        <f>IF($H2665="","",IF(OR($J2665="LIBUR",AND($L2664="LIBUR",$O2664=$O2665)),"LIBUR",IF(AND(OR($L2664="LUAR JAM KERJA 1",$L2664="LUAR JAM KERJA 2"),OR(OR(AND($H2664=$H2665,AND(OR($I2665&gt;DATABASE!$J$3,$I2665&lt;DATABASE!$J$6),((DATEVALUE($H2665)+$I2665)-(DATEVALUE($H2664)+$I2664))&lt;DATABASE!$J$6)),AND($H2664=$H2665,$O2664=$O2665,OR($I2665&gt;DATABASE!$J$6,$I2665&lt;DATABASE!$J$3))),AND(($H2665-$H2664)=1,OR($I2665&lt;DATABASE!$I$6,((DATEVALUE($H2665)+$I2665)-(DATEVALUE($H2664)+$I2664))&lt;DATABASE!$J$6))),$A2665=$A2664),"LUAR JAM KERJA 2",IF(AND(OR(WEEKDAY($H2665,2)=1,WEEKDAY($H2665,2)=2,WEEKDAY($H2665,2)=3,WEEKDAY($H2665,2)=4,WEEKDAY($H2665,2)=5),$I2665&lt;=DATABASE!$J$3,$I2665&gt;=DATABASE!$I$3),"JAM KERJA",IF(AND(WEEKDAY($H2665,2)=6,$I2665&lt;=DATABASE!$J$4,$I2665&gt;=DATABASE!$I$4),"JAM KERJA","LUAR JAM KERJA 1")))))</f>
        <v/>
      </c>
      <c r="M2665" s="36" t="str">
        <f>IF('DATA ACCURATE'!T2668&lt;&gt;"",IF('DATA ACCURATE'!T2668&gt;100,'DATA ACCURATE'!T2668/10,'DATA ACCURATE'!T2668),"")</f>
        <v/>
      </c>
      <c r="N2665" s="38" t="str">
        <f>IF(M2665="","",IF(M2665&lt;=DATABASE!$I$9,"LOKAL",IF(M2665&lt;DATABASE!$J$9,"LUAR KOTA 1",IF($M2665&gt;=DATABASE!$J$9,"LUAR KOTA 2",""))))</f>
        <v/>
      </c>
      <c r="O2665" s="38" t="str">
        <f>IF('DATA ACCURATE'!L2668&lt;&gt;"",'DATA ACCURATE'!L2668,"")</f>
        <v/>
      </c>
      <c r="P2665" s="38"/>
      <c r="Q2665" s="38">
        <f t="shared" si="288"/>
        <v>0</v>
      </c>
      <c r="R2665" s="38">
        <f t="shared" si="288"/>
        <v>0</v>
      </c>
      <c r="S2665" s="38">
        <f t="shared" si="288"/>
        <v>0</v>
      </c>
      <c r="T2665" s="38">
        <f t="shared" si="286"/>
        <v>0</v>
      </c>
      <c r="U2665" s="38">
        <f t="shared" si="289"/>
        <v>0</v>
      </c>
      <c r="V2665" s="38">
        <f t="shared" si="289"/>
        <v>0</v>
      </c>
      <c r="W2665" s="38">
        <f t="shared" si="289"/>
        <v>0</v>
      </c>
      <c r="X2665" s="38">
        <f t="shared" si="290"/>
        <v>0</v>
      </c>
      <c r="Y2665" s="38">
        <f t="shared" si="290"/>
        <v>0</v>
      </c>
      <c r="Z2665" s="38">
        <f t="shared" si="290"/>
        <v>0</v>
      </c>
      <c r="AA2665" s="38">
        <f t="shared" si="287"/>
        <v>0</v>
      </c>
      <c r="AB2665" s="38">
        <f t="shared" si="291"/>
        <v>0</v>
      </c>
      <c r="AC2665" s="38">
        <f t="shared" si="292"/>
        <v>0</v>
      </c>
      <c r="AD2665" s="38" t="str">
        <f t="shared" si="293"/>
        <v>000000000000</v>
      </c>
      <c r="AE2665" s="38"/>
      <c r="AF2665" s="38"/>
      <c r="AG2665" s="38"/>
      <c r="AH2665" s="38"/>
      <c r="AI2665" s="38"/>
      <c r="AJ2665" s="38"/>
      <c r="AK2665" s="38"/>
      <c r="AL2665" s="38"/>
      <c r="AM2665" s="38"/>
      <c r="AN2665" s="38"/>
      <c r="AO2665" s="38"/>
      <c r="AP2665" s="38"/>
      <c r="AQ2665" s="38"/>
      <c r="AR2665" s="38"/>
    </row>
    <row r="2666" spans="1:44">
      <c r="A2666" s="36" t="str">
        <f>IF('DATA ACCURATE'!A2669&lt;&gt;"",'DATA ACCURATE'!A2669,"")</f>
        <v/>
      </c>
      <c r="B2666" s="36" t="str">
        <f>IF('DATA ACCURATE'!D2669&lt;&gt;"",'DATA ACCURATE'!D2669,"")</f>
        <v/>
      </c>
      <c r="C2666" s="38" t="str">
        <f>IF($AD2666="000000000000","",INDEX(DATABASE!$W$12:$W$71,MATCH($AD2666,DATABASE!$V$12:$V$71,0)))</f>
        <v/>
      </c>
      <c r="D2666" s="38" t="str">
        <f>IF(C2666="","",IF(E2666="",INDEX(DATABASE!$AF$13:$AF$62,MATCH($C2666,DATABASE!$AC$13:$AC$62,0)),IF(E2666="2x D11",INDEX(DATABASE!$AF$13:$AF$62,MATCH($C2666,DATABASE!$AC$13:$AC$62,0))+2*DATABASE!$AF$62,IF(E2666="3x D11",INDEX(DATABASE!$AF$13:$AF$62,MATCH($C2666,DATABASE!$AC$13:$AC$62,0))+3*DATABASE!$AF$62,""))))</f>
        <v/>
      </c>
      <c r="E2666" s="38" t="str">
        <f>IF(AND($K2666="Y",$G2666&lt;&gt;"UNYIL",$F2666&lt;DATABASE!$O$8),"2x D11",IF(AND($K2666="Y",$G2666&lt;&gt;"UNYIL",$F2666&gt;=DATABASE!$O$8),"3x D11",""))</f>
        <v/>
      </c>
      <c r="F2666" s="36" t="str">
        <f>IF('DATA ACCURATE'!N2669&lt;&gt;"",'DATA ACCURATE'!N2669,"")</f>
        <v/>
      </c>
      <c r="G2666" s="38" t="str">
        <f>IF(F2666="","",IF(F2666&lt;=DATABASE!$I$8,"UNYIL",IF(F2666&lt;=DATABASE!$J$8,"KECIL",IF(F2666&lt;DATABASE!$K$8,"TANGGUNG",IF(F2666&gt;=DATABASE!$K$8,"BESAR","")))))</f>
        <v/>
      </c>
      <c r="H2666" s="16" t="str">
        <f>IF('DATA ACCURATE'!J2669&lt;&gt;"",'DATA ACCURATE'!J2669,"")</f>
        <v/>
      </c>
      <c r="I2666" s="35" t="str">
        <f>IF(B2666&lt;&gt;"",IFERROR(VLOOKUP(B2666,'DATA TIMBANGAN'!G:M,7,FALSE),VLOOKUP(B2666,'DATA TIMBANGAN'!G:M,7)),"")</f>
        <v/>
      </c>
      <c r="J2666" s="25" t="str">
        <f>IF(H2666&lt;&gt;"",IFERROR(INDEX(DATABASE!$Z$19:$Z$38,MATCH(DATEVALUE(H2666),DATABASE!$AA$19:$AA$38,0)),INDEX(DATABASE!$Z$12:$Z$18,MATCH(WEEKDAY(H2666,2),DATABASE!$AA$12:$AA$18,0))),"")</f>
        <v/>
      </c>
      <c r="K2666" s="25" t="str">
        <f>IF('DATA ACCURATE'!V2669&lt;&gt;"",'DATA ACCURATE'!V2669,"")</f>
        <v/>
      </c>
      <c r="L2666" s="80" t="str">
        <f>IF($H2666="","",IF(OR($J2666="LIBUR",AND($L2665="LIBUR",$O2665=$O2666)),"LIBUR",IF(AND(OR($L2665="LUAR JAM KERJA 1",$L2665="LUAR JAM KERJA 2"),OR(OR(AND($H2665=$H2666,AND(OR($I2666&gt;DATABASE!$J$3,$I2666&lt;DATABASE!$J$6),((DATEVALUE($H2666)+$I2666)-(DATEVALUE($H2665)+$I2665))&lt;DATABASE!$J$6)),AND($H2665=$H2666,$O2665=$O2666,OR($I2666&gt;DATABASE!$J$6,$I2666&lt;DATABASE!$J$3))),AND(($H2666-$H2665)=1,OR($I2666&lt;DATABASE!$I$6,((DATEVALUE($H2666)+$I2666)-(DATEVALUE($H2665)+$I2665))&lt;DATABASE!$J$6))),$A2666=$A2665),"LUAR JAM KERJA 2",IF(AND(OR(WEEKDAY($H2666,2)=1,WEEKDAY($H2666,2)=2,WEEKDAY($H2666,2)=3,WEEKDAY($H2666,2)=4,WEEKDAY($H2666,2)=5),$I2666&lt;=DATABASE!$J$3,$I2666&gt;=DATABASE!$I$3),"JAM KERJA",IF(AND(WEEKDAY($H2666,2)=6,$I2666&lt;=DATABASE!$J$4,$I2666&gt;=DATABASE!$I$4),"JAM KERJA","LUAR JAM KERJA 1")))))</f>
        <v/>
      </c>
      <c r="M2666" s="36" t="str">
        <f>IF('DATA ACCURATE'!T2669&lt;&gt;"",IF('DATA ACCURATE'!T2669&gt;100,'DATA ACCURATE'!T2669/10,'DATA ACCURATE'!T2669),"")</f>
        <v/>
      </c>
      <c r="N2666" s="38" t="str">
        <f>IF(M2666="","",IF(M2666&lt;=DATABASE!$I$9,"LOKAL",IF(M2666&lt;DATABASE!$J$9,"LUAR KOTA 1",IF($M2666&gt;=DATABASE!$J$9,"LUAR KOTA 2",""))))</f>
        <v/>
      </c>
      <c r="O2666" s="38" t="str">
        <f>IF('DATA ACCURATE'!L2669&lt;&gt;"",'DATA ACCURATE'!L2669,"")</f>
        <v/>
      </c>
      <c r="P2666" s="38"/>
      <c r="Q2666" s="38">
        <f t="shared" si="288"/>
        <v>0</v>
      </c>
      <c r="R2666" s="38">
        <f t="shared" si="288"/>
        <v>0</v>
      </c>
      <c r="S2666" s="38">
        <f t="shared" si="288"/>
        <v>0</v>
      </c>
      <c r="T2666" s="38">
        <f t="shared" si="286"/>
        <v>0</v>
      </c>
      <c r="U2666" s="38">
        <f t="shared" si="289"/>
        <v>0</v>
      </c>
      <c r="V2666" s="38">
        <f t="shared" si="289"/>
        <v>0</v>
      </c>
      <c r="W2666" s="38">
        <f t="shared" si="289"/>
        <v>0</v>
      </c>
      <c r="X2666" s="38">
        <f t="shared" si="290"/>
        <v>0</v>
      </c>
      <c r="Y2666" s="38">
        <f t="shared" si="290"/>
        <v>0</v>
      </c>
      <c r="Z2666" s="38">
        <f t="shared" si="290"/>
        <v>0</v>
      </c>
      <c r="AA2666" s="38">
        <f t="shared" si="287"/>
        <v>0</v>
      </c>
      <c r="AB2666" s="38">
        <f t="shared" si="291"/>
        <v>0</v>
      </c>
      <c r="AC2666" s="38">
        <f t="shared" si="292"/>
        <v>0</v>
      </c>
      <c r="AD2666" s="38" t="str">
        <f t="shared" si="293"/>
        <v>000000000000</v>
      </c>
      <c r="AE2666" s="38"/>
      <c r="AF2666" s="38"/>
      <c r="AG2666" s="38"/>
      <c r="AH2666" s="38"/>
      <c r="AI2666" s="38"/>
      <c r="AJ2666" s="38"/>
      <c r="AK2666" s="38"/>
      <c r="AL2666" s="38"/>
      <c r="AM2666" s="38"/>
      <c r="AN2666" s="38"/>
      <c r="AO2666" s="38"/>
      <c r="AP2666" s="38"/>
      <c r="AQ2666" s="38"/>
      <c r="AR2666" s="38"/>
    </row>
    <row r="2667" spans="1:44">
      <c r="A2667" s="36" t="str">
        <f>IF('DATA ACCURATE'!A2670&lt;&gt;"",'DATA ACCURATE'!A2670,"")</f>
        <v/>
      </c>
      <c r="B2667" s="36" t="str">
        <f>IF('DATA ACCURATE'!D2670&lt;&gt;"",'DATA ACCURATE'!D2670,"")</f>
        <v/>
      </c>
      <c r="C2667" s="38" t="str">
        <f>IF($AD2667="000000000000","",INDEX(DATABASE!$W$12:$W$71,MATCH($AD2667,DATABASE!$V$12:$V$71,0)))</f>
        <v/>
      </c>
      <c r="D2667" s="38" t="str">
        <f>IF(C2667="","",IF(E2667="",INDEX(DATABASE!$AF$13:$AF$62,MATCH($C2667,DATABASE!$AC$13:$AC$62,0)),IF(E2667="2x D11",INDEX(DATABASE!$AF$13:$AF$62,MATCH($C2667,DATABASE!$AC$13:$AC$62,0))+2*DATABASE!$AF$62,IF(E2667="3x D11",INDEX(DATABASE!$AF$13:$AF$62,MATCH($C2667,DATABASE!$AC$13:$AC$62,0))+3*DATABASE!$AF$62,""))))</f>
        <v/>
      </c>
      <c r="E2667" s="38" t="str">
        <f>IF(AND($K2667="Y",$G2667&lt;&gt;"UNYIL",$F2667&lt;DATABASE!$O$8),"2x D11",IF(AND($K2667="Y",$G2667&lt;&gt;"UNYIL",$F2667&gt;=DATABASE!$O$8),"3x D11",""))</f>
        <v/>
      </c>
      <c r="F2667" s="36" t="str">
        <f>IF('DATA ACCURATE'!N2670&lt;&gt;"",'DATA ACCURATE'!N2670,"")</f>
        <v/>
      </c>
      <c r="G2667" s="38" t="str">
        <f>IF(F2667="","",IF(F2667&lt;=DATABASE!$I$8,"UNYIL",IF(F2667&lt;=DATABASE!$J$8,"KECIL",IF(F2667&lt;DATABASE!$K$8,"TANGGUNG",IF(F2667&gt;=DATABASE!$K$8,"BESAR","")))))</f>
        <v/>
      </c>
      <c r="H2667" s="16" t="str">
        <f>IF('DATA ACCURATE'!J2670&lt;&gt;"",'DATA ACCURATE'!J2670,"")</f>
        <v/>
      </c>
      <c r="I2667" s="35" t="str">
        <f>IF(B2667&lt;&gt;"",IFERROR(VLOOKUP(B2667,'DATA TIMBANGAN'!G:M,7,FALSE),VLOOKUP(B2667,'DATA TIMBANGAN'!G:M,7)),"")</f>
        <v/>
      </c>
      <c r="J2667" s="25" t="str">
        <f>IF(H2667&lt;&gt;"",IFERROR(INDEX(DATABASE!$Z$19:$Z$38,MATCH(DATEVALUE(H2667),DATABASE!$AA$19:$AA$38,0)),INDEX(DATABASE!$Z$12:$Z$18,MATCH(WEEKDAY(H2667,2),DATABASE!$AA$12:$AA$18,0))),"")</f>
        <v/>
      </c>
      <c r="K2667" s="25" t="str">
        <f>IF('DATA ACCURATE'!V2670&lt;&gt;"",'DATA ACCURATE'!V2670,"")</f>
        <v/>
      </c>
      <c r="L2667" s="80" t="str">
        <f>IF($H2667="","",IF(OR($J2667="LIBUR",AND($L2666="LIBUR",$O2666=$O2667)),"LIBUR",IF(AND(OR($L2666="LUAR JAM KERJA 1",$L2666="LUAR JAM KERJA 2"),OR(OR(AND($H2666=$H2667,AND(OR($I2667&gt;DATABASE!$J$3,$I2667&lt;DATABASE!$J$6),((DATEVALUE($H2667)+$I2667)-(DATEVALUE($H2666)+$I2666))&lt;DATABASE!$J$6)),AND($H2666=$H2667,$O2666=$O2667,OR($I2667&gt;DATABASE!$J$6,$I2667&lt;DATABASE!$J$3))),AND(($H2667-$H2666)=1,OR($I2667&lt;DATABASE!$I$6,((DATEVALUE($H2667)+$I2667)-(DATEVALUE($H2666)+$I2666))&lt;DATABASE!$J$6))),$A2667=$A2666),"LUAR JAM KERJA 2",IF(AND(OR(WEEKDAY($H2667,2)=1,WEEKDAY($H2667,2)=2,WEEKDAY($H2667,2)=3,WEEKDAY($H2667,2)=4,WEEKDAY($H2667,2)=5),$I2667&lt;=DATABASE!$J$3,$I2667&gt;=DATABASE!$I$3),"JAM KERJA",IF(AND(WEEKDAY($H2667,2)=6,$I2667&lt;=DATABASE!$J$4,$I2667&gt;=DATABASE!$I$4),"JAM KERJA","LUAR JAM KERJA 1")))))</f>
        <v/>
      </c>
      <c r="M2667" s="36" t="str">
        <f>IF('DATA ACCURATE'!T2670&lt;&gt;"",IF('DATA ACCURATE'!T2670&gt;100,'DATA ACCURATE'!T2670/10,'DATA ACCURATE'!T2670),"")</f>
        <v/>
      </c>
      <c r="N2667" s="38" t="str">
        <f>IF(M2667="","",IF(M2667&lt;=DATABASE!$I$9,"LOKAL",IF(M2667&lt;DATABASE!$J$9,"LUAR KOTA 1",IF($M2667&gt;=DATABASE!$J$9,"LUAR KOTA 2",""))))</f>
        <v/>
      </c>
      <c r="O2667" s="38" t="str">
        <f>IF('DATA ACCURATE'!L2670&lt;&gt;"",'DATA ACCURATE'!L2670,"")</f>
        <v/>
      </c>
      <c r="P2667" s="38"/>
      <c r="Q2667" s="38">
        <f t="shared" si="288"/>
        <v>0</v>
      </c>
      <c r="R2667" s="38">
        <f t="shared" si="288"/>
        <v>0</v>
      </c>
      <c r="S2667" s="38">
        <f t="shared" si="288"/>
        <v>0</v>
      </c>
      <c r="T2667" s="38">
        <f t="shared" si="286"/>
        <v>0</v>
      </c>
      <c r="U2667" s="38">
        <f t="shared" si="289"/>
        <v>0</v>
      </c>
      <c r="V2667" s="38">
        <f t="shared" si="289"/>
        <v>0</v>
      </c>
      <c r="W2667" s="38">
        <f t="shared" si="289"/>
        <v>0</v>
      </c>
      <c r="X2667" s="38">
        <f t="shared" si="290"/>
        <v>0</v>
      </c>
      <c r="Y2667" s="38">
        <f t="shared" si="290"/>
        <v>0</v>
      </c>
      <c r="Z2667" s="38">
        <f t="shared" si="290"/>
        <v>0</v>
      </c>
      <c r="AA2667" s="38">
        <f t="shared" si="287"/>
        <v>0</v>
      </c>
      <c r="AB2667" s="38">
        <f t="shared" si="291"/>
        <v>0</v>
      </c>
      <c r="AC2667" s="38">
        <f t="shared" si="292"/>
        <v>0</v>
      </c>
      <c r="AD2667" s="38" t="str">
        <f t="shared" si="293"/>
        <v>000000000000</v>
      </c>
      <c r="AE2667" s="38"/>
      <c r="AF2667" s="38"/>
      <c r="AG2667" s="38"/>
      <c r="AH2667" s="38"/>
      <c r="AI2667" s="38"/>
      <c r="AJ2667" s="38"/>
      <c r="AK2667" s="38"/>
      <c r="AL2667" s="38"/>
      <c r="AM2667" s="38"/>
      <c r="AN2667" s="38"/>
      <c r="AO2667" s="38"/>
      <c r="AP2667" s="38"/>
      <c r="AQ2667" s="38"/>
      <c r="AR2667" s="38"/>
    </row>
    <row r="2668" spans="1:44">
      <c r="A2668" s="36" t="str">
        <f>IF('DATA ACCURATE'!A2671&lt;&gt;"",'DATA ACCURATE'!A2671,"")</f>
        <v/>
      </c>
      <c r="B2668" s="36" t="str">
        <f>IF('DATA ACCURATE'!D2671&lt;&gt;"",'DATA ACCURATE'!D2671,"")</f>
        <v/>
      </c>
      <c r="C2668" s="38" t="str">
        <f>IF($AD2668="000000000000","",INDEX(DATABASE!$W$12:$W$71,MATCH($AD2668,DATABASE!$V$12:$V$71,0)))</f>
        <v/>
      </c>
      <c r="D2668" s="38" t="str">
        <f>IF(C2668="","",IF(E2668="",INDEX(DATABASE!$AF$13:$AF$62,MATCH($C2668,DATABASE!$AC$13:$AC$62,0)),IF(E2668="2x D11",INDEX(DATABASE!$AF$13:$AF$62,MATCH($C2668,DATABASE!$AC$13:$AC$62,0))+2*DATABASE!$AF$62,IF(E2668="3x D11",INDEX(DATABASE!$AF$13:$AF$62,MATCH($C2668,DATABASE!$AC$13:$AC$62,0))+3*DATABASE!$AF$62,""))))</f>
        <v/>
      </c>
      <c r="E2668" s="38" t="str">
        <f>IF(AND($K2668="Y",$G2668&lt;&gt;"UNYIL",$F2668&lt;DATABASE!$O$8),"2x D11",IF(AND($K2668="Y",$G2668&lt;&gt;"UNYIL",$F2668&gt;=DATABASE!$O$8),"3x D11",""))</f>
        <v/>
      </c>
      <c r="F2668" s="36" t="str">
        <f>IF('DATA ACCURATE'!N2671&lt;&gt;"",'DATA ACCURATE'!N2671,"")</f>
        <v/>
      </c>
      <c r="G2668" s="38" t="str">
        <f>IF(F2668="","",IF(F2668&lt;=DATABASE!$I$8,"UNYIL",IF(F2668&lt;=DATABASE!$J$8,"KECIL",IF(F2668&lt;DATABASE!$K$8,"TANGGUNG",IF(F2668&gt;=DATABASE!$K$8,"BESAR","")))))</f>
        <v/>
      </c>
      <c r="H2668" s="16" t="str">
        <f>IF('DATA ACCURATE'!J2671&lt;&gt;"",'DATA ACCURATE'!J2671,"")</f>
        <v/>
      </c>
      <c r="I2668" s="35" t="str">
        <f>IF(B2668&lt;&gt;"",IFERROR(VLOOKUP(B2668,'DATA TIMBANGAN'!G:M,7,FALSE),VLOOKUP(B2668,'DATA TIMBANGAN'!G:M,7)),"")</f>
        <v/>
      </c>
      <c r="J2668" s="25" t="str">
        <f>IF(H2668&lt;&gt;"",IFERROR(INDEX(DATABASE!$Z$19:$Z$38,MATCH(DATEVALUE(H2668),DATABASE!$AA$19:$AA$38,0)),INDEX(DATABASE!$Z$12:$Z$18,MATCH(WEEKDAY(H2668,2),DATABASE!$AA$12:$AA$18,0))),"")</f>
        <v/>
      </c>
      <c r="K2668" s="25" t="str">
        <f>IF('DATA ACCURATE'!V2671&lt;&gt;"",'DATA ACCURATE'!V2671,"")</f>
        <v/>
      </c>
      <c r="L2668" s="80" t="str">
        <f>IF($H2668="","",IF(OR($J2668="LIBUR",AND($L2667="LIBUR",$O2667=$O2668)),"LIBUR",IF(AND(OR($L2667="LUAR JAM KERJA 1",$L2667="LUAR JAM KERJA 2"),OR(OR(AND($H2667=$H2668,AND(OR($I2668&gt;DATABASE!$J$3,$I2668&lt;DATABASE!$J$6),((DATEVALUE($H2668)+$I2668)-(DATEVALUE($H2667)+$I2667))&lt;DATABASE!$J$6)),AND($H2667=$H2668,$O2667=$O2668,OR($I2668&gt;DATABASE!$J$6,$I2668&lt;DATABASE!$J$3))),AND(($H2668-$H2667)=1,OR($I2668&lt;DATABASE!$I$6,((DATEVALUE($H2668)+$I2668)-(DATEVALUE($H2667)+$I2667))&lt;DATABASE!$J$6))),$A2668=$A2667),"LUAR JAM KERJA 2",IF(AND(OR(WEEKDAY($H2668,2)=1,WEEKDAY($H2668,2)=2,WEEKDAY($H2668,2)=3,WEEKDAY($H2668,2)=4,WEEKDAY($H2668,2)=5),$I2668&lt;=DATABASE!$J$3,$I2668&gt;=DATABASE!$I$3),"JAM KERJA",IF(AND(WEEKDAY($H2668,2)=6,$I2668&lt;=DATABASE!$J$4,$I2668&gt;=DATABASE!$I$4),"JAM KERJA","LUAR JAM KERJA 1")))))</f>
        <v/>
      </c>
      <c r="M2668" s="36" t="str">
        <f>IF('DATA ACCURATE'!T2671&lt;&gt;"",IF('DATA ACCURATE'!T2671&gt;100,'DATA ACCURATE'!T2671/10,'DATA ACCURATE'!T2671),"")</f>
        <v/>
      </c>
      <c r="N2668" s="38" t="str">
        <f>IF(M2668="","",IF(M2668&lt;=DATABASE!$I$9,"LOKAL",IF(M2668&lt;DATABASE!$J$9,"LUAR KOTA 1",IF($M2668&gt;=DATABASE!$J$9,"LUAR KOTA 2",""))))</f>
        <v/>
      </c>
      <c r="O2668" s="38" t="str">
        <f>IF('DATA ACCURATE'!L2671&lt;&gt;"",'DATA ACCURATE'!L2671,"")</f>
        <v/>
      </c>
      <c r="P2668" s="38"/>
      <c r="Q2668" s="38">
        <f t="shared" si="288"/>
        <v>0</v>
      </c>
      <c r="R2668" s="38">
        <f t="shared" si="288"/>
        <v>0</v>
      </c>
      <c r="S2668" s="38">
        <f t="shared" si="288"/>
        <v>0</v>
      </c>
      <c r="T2668" s="38">
        <f t="shared" si="286"/>
        <v>0</v>
      </c>
      <c r="U2668" s="38">
        <f t="shared" si="289"/>
        <v>0</v>
      </c>
      <c r="V2668" s="38">
        <f t="shared" si="289"/>
        <v>0</v>
      </c>
      <c r="W2668" s="38">
        <f t="shared" si="289"/>
        <v>0</v>
      </c>
      <c r="X2668" s="38">
        <f t="shared" si="290"/>
        <v>0</v>
      </c>
      <c r="Y2668" s="38">
        <f t="shared" si="290"/>
        <v>0</v>
      </c>
      <c r="Z2668" s="38">
        <f t="shared" si="290"/>
        <v>0</v>
      </c>
      <c r="AA2668" s="38">
        <f t="shared" si="287"/>
        <v>0</v>
      </c>
      <c r="AB2668" s="38">
        <f t="shared" si="291"/>
        <v>0</v>
      </c>
      <c r="AC2668" s="38">
        <f t="shared" si="292"/>
        <v>0</v>
      </c>
      <c r="AD2668" s="38" t="str">
        <f t="shared" si="293"/>
        <v>000000000000</v>
      </c>
      <c r="AE2668" s="38"/>
      <c r="AF2668" s="38"/>
      <c r="AG2668" s="38"/>
      <c r="AH2668" s="38"/>
      <c r="AI2668" s="38"/>
      <c r="AJ2668" s="38"/>
      <c r="AK2668" s="38"/>
      <c r="AL2668" s="38"/>
      <c r="AM2668" s="38"/>
      <c r="AN2668" s="38"/>
      <c r="AO2668" s="38"/>
      <c r="AP2668" s="38"/>
      <c r="AQ2668" s="38"/>
      <c r="AR2668" s="38"/>
    </row>
    <row r="2669" spans="1:44">
      <c r="A2669" s="36" t="str">
        <f>IF('DATA ACCURATE'!A2672&lt;&gt;"",'DATA ACCURATE'!A2672,"")</f>
        <v/>
      </c>
      <c r="B2669" s="36" t="str">
        <f>IF('DATA ACCURATE'!D2672&lt;&gt;"",'DATA ACCURATE'!D2672,"")</f>
        <v/>
      </c>
      <c r="C2669" s="38" t="str">
        <f>IF($AD2669="000000000000","",INDEX(DATABASE!$W$12:$W$71,MATCH($AD2669,DATABASE!$V$12:$V$71,0)))</f>
        <v/>
      </c>
      <c r="D2669" s="38" t="str">
        <f>IF(C2669="","",IF(E2669="",INDEX(DATABASE!$AF$13:$AF$62,MATCH($C2669,DATABASE!$AC$13:$AC$62,0)),IF(E2669="2x D11",INDEX(DATABASE!$AF$13:$AF$62,MATCH($C2669,DATABASE!$AC$13:$AC$62,0))+2*DATABASE!$AF$62,IF(E2669="3x D11",INDEX(DATABASE!$AF$13:$AF$62,MATCH($C2669,DATABASE!$AC$13:$AC$62,0))+3*DATABASE!$AF$62,""))))</f>
        <v/>
      </c>
      <c r="E2669" s="38" t="str">
        <f>IF(AND($K2669="Y",$G2669&lt;&gt;"UNYIL",$F2669&lt;DATABASE!$O$8),"2x D11",IF(AND($K2669="Y",$G2669&lt;&gt;"UNYIL",$F2669&gt;=DATABASE!$O$8),"3x D11",""))</f>
        <v/>
      </c>
      <c r="F2669" s="36" t="str">
        <f>IF('DATA ACCURATE'!N2672&lt;&gt;"",'DATA ACCURATE'!N2672,"")</f>
        <v/>
      </c>
      <c r="G2669" s="38" t="str">
        <f>IF(F2669="","",IF(F2669&lt;=DATABASE!$I$8,"UNYIL",IF(F2669&lt;=DATABASE!$J$8,"KECIL",IF(F2669&lt;DATABASE!$K$8,"TANGGUNG",IF(F2669&gt;=DATABASE!$K$8,"BESAR","")))))</f>
        <v/>
      </c>
      <c r="H2669" s="16" t="str">
        <f>IF('DATA ACCURATE'!J2672&lt;&gt;"",'DATA ACCURATE'!J2672,"")</f>
        <v/>
      </c>
      <c r="I2669" s="35" t="str">
        <f>IF(B2669&lt;&gt;"",IFERROR(VLOOKUP(B2669,'DATA TIMBANGAN'!G:M,7,FALSE),VLOOKUP(B2669,'DATA TIMBANGAN'!G:M,7)),"")</f>
        <v/>
      </c>
      <c r="J2669" s="25" t="str">
        <f>IF(H2669&lt;&gt;"",IFERROR(INDEX(DATABASE!$Z$19:$Z$38,MATCH(DATEVALUE(H2669),DATABASE!$AA$19:$AA$38,0)),INDEX(DATABASE!$Z$12:$Z$18,MATCH(WEEKDAY(H2669,2),DATABASE!$AA$12:$AA$18,0))),"")</f>
        <v/>
      </c>
      <c r="K2669" s="25" t="str">
        <f>IF('DATA ACCURATE'!V2672&lt;&gt;"",'DATA ACCURATE'!V2672,"")</f>
        <v/>
      </c>
      <c r="L2669" s="80" t="str">
        <f>IF($H2669="","",IF(OR($J2669="LIBUR",AND($L2668="LIBUR",$O2668=$O2669)),"LIBUR",IF(AND(OR($L2668="LUAR JAM KERJA 1",$L2668="LUAR JAM KERJA 2"),OR(OR(AND($H2668=$H2669,AND(OR($I2669&gt;DATABASE!$J$3,$I2669&lt;DATABASE!$J$6),((DATEVALUE($H2669)+$I2669)-(DATEVALUE($H2668)+$I2668))&lt;DATABASE!$J$6)),AND($H2668=$H2669,$O2668=$O2669,OR($I2669&gt;DATABASE!$J$6,$I2669&lt;DATABASE!$J$3))),AND(($H2669-$H2668)=1,OR($I2669&lt;DATABASE!$I$6,((DATEVALUE($H2669)+$I2669)-(DATEVALUE($H2668)+$I2668))&lt;DATABASE!$J$6))),$A2669=$A2668),"LUAR JAM KERJA 2",IF(AND(OR(WEEKDAY($H2669,2)=1,WEEKDAY($H2669,2)=2,WEEKDAY($H2669,2)=3,WEEKDAY($H2669,2)=4,WEEKDAY($H2669,2)=5),$I2669&lt;=DATABASE!$J$3,$I2669&gt;=DATABASE!$I$3),"JAM KERJA",IF(AND(WEEKDAY($H2669,2)=6,$I2669&lt;=DATABASE!$J$4,$I2669&gt;=DATABASE!$I$4),"JAM KERJA","LUAR JAM KERJA 1")))))</f>
        <v/>
      </c>
      <c r="M2669" s="36" t="str">
        <f>IF('DATA ACCURATE'!T2672&lt;&gt;"",IF('DATA ACCURATE'!T2672&gt;100,'DATA ACCURATE'!T2672/10,'DATA ACCURATE'!T2672),"")</f>
        <v/>
      </c>
      <c r="N2669" s="38" t="str">
        <f>IF(M2669="","",IF(M2669&lt;=DATABASE!$I$9,"LOKAL",IF(M2669&lt;DATABASE!$J$9,"LUAR KOTA 1",IF($M2669&gt;=DATABASE!$J$9,"LUAR KOTA 2",""))))</f>
        <v/>
      </c>
      <c r="O2669" s="38" t="str">
        <f>IF('DATA ACCURATE'!L2672&lt;&gt;"",'DATA ACCURATE'!L2672,"")</f>
        <v/>
      </c>
      <c r="P2669" s="38"/>
      <c r="Q2669" s="38">
        <f t="shared" si="288"/>
        <v>0</v>
      </c>
      <c r="R2669" s="38">
        <f t="shared" si="288"/>
        <v>0</v>
      </c>
      <c r="S2669" s="38">
        <f t="shared" si="288"/>
        <v>0</v>
      </c>
      <c r="T2669" s="38">
        <f t="shared" si="286"/>
        <v>0</v>
      </c>
      <c r="U2669" s="38">
        <f t="shared" si="289"/>
        <v>0</v>
      </c>
      <c r="V2669" s="38">
        <f t="shared" si="289"/>
        <v>0</v>
      </c>
      <c r="W2669" s="38">
        <f t="shared" si="289"/>
        <v>0</v>
      </c>
      <c r="X2669" s="38">
        <f t="shared" si="290"/>
        <v>0</v>
      </c>
      <c r="Y2669" s="38">
        <f t="shared" si="290"/>
        <v>0</v>
      </c>
      <c r="Z2669" s="38">
        <f t="shared" si="290"/>
        <v>0</v>
      </c>
      <c r="AA2669" s="38">
        <f t="shared" si="287"/>
        <v>0</v>
      </c>
      <c r="AB2669" s="38">
        <f t="shared" si="291"/>
        <v>0</v>
      </c>
      <c r="AC2669" s="38">
        <f t="shared" si="292"/>
        <v>0</v>
      </c>
      <c r="AD2669" s="38" t="str">
        <f t="shared" si="293"/>
        <v>000000000000</v>
      </c>
      <c r="AE2669" s="38"/>
      <c r="AF2669" s="38"/>
      <c r="AG2669" s="38"/>
      <c r="AH2669" s="38"/>
      <c r="AI2669" s="38"/>
      <c r="AJ2669" s="38"/>
      <c r="AK2669" s="38"/>
      <c r="AL2669" s="38"/>
      <c r="AM2669" s="38"/>
      <c r="AN2669" s="38"/>
      <c r="AO2669" s="38"/>
      <c r="AP2669" s="38"/>
      <c r="AQ2669" s="38"/>
      <c r="AR2669" s="38"/>
    </row>
    <row r="2670" spans="1:44">
      <c r="A2670" s="36" t="str">
        <f>IF('DATA ACCURATE'!A2673&lt;&gt;"",'DATA ACCURATE'!A2673,"")</f>
        <v/>
      </c>
      <c r="B2670" s="36" t="str">
        <f>IF('DATA ACCURATE'!D2673&lt;&gt;"",'DATA ACCURATE'!D2673,"")</f>
        <v/>
      </c>
      <c r="C2670" s="38" t="str">
        <f>IF($AD2670="000000000000","",INDEX(DATABASE!$W$12:$W$71,MATCH($AD2670,DATABASE!$V$12:$V$71,0)))</f>
        <v/>
      </c>
      <c r="D2670" s="38" t="str">
        <f>IF(C2670="","",IF(E2670="",INDEX(DATABASE!$AF$13:$AF$62,MATCH($C2670,DATABASE!$AC$13:$AC$62,0)),IF(E2670="2x D11",INDEX(DATABASE!$AF$13:$AF$62,MATCH($C2670,DATABASE!$AC$13:$AC$62,0))+2*DATABASE!$AF$62,IF(E2670="3x D11",INDEX(DATABASE!$AF$13:$AF$62,MATCH($C2670,DATABASE!$AC$13:$AC$62,0))+3*DATABASE!$AF$62,""))))</f>
        <v/>
      </c>
      <c r="E2670" s="38" t="str">
        <f>IF(AND($K2670="Y",$G2670&lt;&gt;"UNYIL",$F2670&lt;DATABASE!$O$8),"2x D11",IF(AND($K2670="Y",$G2670&lt;&gt;"UNYIL",$F2670&gt;=DATABASE!$O$8),"3x D11",""))</f>
        <v/>
      </c>
      <c r="F2670" s="36" t="str">
        <f>IF('DATA ACCURATE'!N2673&lt;&gt;"",'DATA ACCURATE'!N2673,"")</f>
        <v/>
      </c>
      <c r="G2670" s="38" t="str">
        <f>IF(F2670="","",IF(F2670&lt;=DATABASE!$I$8,"UNYIL",IF(F2670&lt;=DATABASE!$J$8,"KECIL",IF(F2670&lt;DATABASE!$K$8,"TANGGUNG",IF(F2670&gt;=DATABASE!$K$8,"BESAR","")))))</f>
        <v/>
      </c>
      <c r="H2670" s="16" t="str">
        <f>IF('DATA ACCURATE'!J2673&lt;&gt;"",'DATA ACCURATE'!J2673,"")</f>
        <v/>
      </c>
      <c r="I2670" s="35" t="str">
        <f>IF(B2670&lt;&gt;"",IFERROR(VLOOKUP(B2670,'DATA TIMBANGAN'!G:M,7,FALSE),VLOOKUP(B2670,'DATA TIMBANGAN'!G:M,7)),"")</f>
        <v/>
      </c>
      <c r="J2670" s="25" t="str">
        <f>IF(H2670&lt;&gt;"",IFERROR(INDEX(DATABASE!$Z$19:$Z$38,MATCH(DATEVALUE(H2670),DATABASE!$AA$19:$AA$38,0)),INDEX(DATABASE!$Z$12:$Z$18,MATCH(WEEKDAY(H2670,2),DATABASE!$AA$12:$AA$18,0))),"")</f>
        <v/>
      </c>
      <c r="K2670" s="25" t="str">
        <f>IF('DATA ACCURATE'!V2673&lt;&gt;"",'DATA ACCURATE'!V2673,"")</f>
        <v/>
      </c>
      <c r="L2670" s="80" t="str">
        <f>IF($H2670="","",IF(OR($J2670="LIBUR",AND($L2669="LIBUR",$O2669=$O2670)),"LIBUR",IF(AND(OR($L2669="LUAR JAM KERJA 1",$L2669="LUAR JAM KERJA 2"),OR(OR(AND($H2669=$H2670,AND(OR($I2670&gt;DATABASE!$J$3,$I2670&lt;DATABASE!$J$6),((DATEVALUE($H2670)+$I2670)-(DATEVALUE($H2669)+$I2669))&lt;DATABASE!$J$6)),AND($H2669=$H2670,$O2669=$O2670,OR($I2670&gt;DATABASE!$J$6,$I2670&lt;DATABASE!$J$3))),AND(($H2670-$H2669)=1,OR($I2670&lt;DATABASE!$I$6,((DATEVALUE($H2670)+$I2670)-(DATEVALUE($H2669)+$I2669))&lt;DATABASE!$J$6))),$A2670=$A2669),"LUAR JAM KERJA 2",IF(AND(OR(WEEKDAY($H2670,2)=1,WEEKDAY($H2670,2)=2,WEEKDAY($H2670,2)=3,WEEKDAY($H2670,2)=4,WEEKDAY($H2670,2)=5),$I2670&lt;=DATABASE!$J$3,$I2670&gt;=DATABASE!$I$3),"JAM KERJA",IF(AND(WEEKDAY($H2670,2)=6,$I2670&lt;=DATABASE!$J$4,$I2670&gt;=DATABASE!$I$4),"JAM KERJA","LUAR JAM KERJA 1")))))</f>
        <v/>
      </c>
      <c r="M2670" s="36" t="str">
        <f>IF('DATA ACCURATE'!T2673&lt;&gt;"",IF('DATA ACCURATE'!T2673&gt;100,'DATA ACCURATE'!T2673/10,'DATA ACCURATE'!T2673),"")</f>
        <v/>
      </c>
      <c r="N2670" s="38" t="str">
        <f>IF(M2670="","",IF(M2670&lt;=DATABASE!$I$9,"LOKAL",IF(M2670&lt;DATABASE!$J$9,"LUAR KOTA 1",IF($M2670&gt;=DATABASE!$J$9,"LUAR KOTA 2",""))))</f>
        <v/>
      </c>
      <c r="O2670" s="38" t="str">
        <f>IF('DATA ACCURATE'!L2673&lt;&gt;"",'DATA ACCURATE'!L2673,"")</f>
        <v/>
      </c>
      <c r="P2670" s="38"/>
      <c r="Q2670" s="38">
        <f t="shared" si="288"/>
        <v>0</v>
      </c>
      <c r="R2670" s="38">
        <f t="shared" si="288"/>
        <v>0</v>
      </c>
      <c r="S2670" s="38">
        <f t="shared" si="288"/>
        <v>0</v>
      </c>
      <c r="T2670" s="38">
        <f t="shared" si="286"/>
        <v>0</v>
      </c>
      <c r="U2670" s="38">
        <f t="shared" si="289"/>
        <v>0</v>
      </c>
      <c r="V2670" s="38">
        <f t="shared" si="289"/>
        <v>0</v>
      </c>
      <c r="W2670" s="38">
        <f t="shared" si="289"/>
        <v>0</v>
      </c>
      <c r="X2670" s="38">
        <f t="shared" si="290"/>
        <v>0</v>
      </c>
      <c r="Y2670" s="38">
        <f t="shared" si="290"/>
        <v>0</v>
      </c>
      <c r="Z2670" s="38">
        <f t="shared" si="290"/>
        <v>0</v>
      </c>
      <c r="AA2670" s="38">
        <f t="shared" si="287"/>
        <v>0</v>
      </c>
      <c r="AB2670" s="38">
        <f t="shared" si="291"/>
        <v>0</v>
      </c>
      <c r="AC2670" s="38">
        <f t="shared" si="292"/>
        <v>0</v>
      </c>
      <c r="AD2670" s="38" t="str">
        <f t="shared" si="293"/>
        <v>000000000000</v>
      </c>
      <c r="AE2670" s="38"/>
      <c r="AF2670" s="38"/>
      <c r="AG2670" s="38"/>
      <c r="AH2670" s="38"/>
      <c r="AI2670" s="38"/>
      <c r="AJ2670" s="38"/>
      <c r="AK2670" s="38"/>
      <c r="AL2670" s="38"/>
      <c r="AM2670" s="38"/>
      <c r="AN2670" s="38"/>
      <c r="AO2670" s="38"/>
      <c r="AP2670" s="38"/>
      <c r="AQ2670" s="38"/>
      <c r="AR2670" s="38"/>
    </row>
    <row r="2671" spans="1:44">
      <c r="A2671" s="36" t="str">
        <f>IF('DATA ACCURATE'!A2674&lt;&gt;"",'DATA ACCURATE'!A2674,"")</f>
        <v/>
      </c>
      <c r="B2671" s="36" t="str">
        <f>IF('DATA ACCURATE'!D2674&lt;&gt;"",'DATA ACCURATE'!D2674,"")</f>
        <v/>
      </c>
      <c r="C2671" s="38" t="str">
        <f>IF($AD2671="000000000000","",INDEX(DATABASE!$W$12:$W$71,MATCH($AD2671,DATABASE!$V$12:$V$71,0)))</f>
        <v/>
      </c>
      <c r="D2671" s="38" t="str">
        <f>IF(C2671="","",IF(E2671="",INDEX(DATABASE!$AF$13:$AF$62,MATCH($C2671,DATABASE!$AC$13:$AC$62,0)),IF(E2671="2x D11",INDEX(DATABASE!$AF$13:$AF$62,MATCH($C2671,DATABASE!$AC$13:$AC$62,0))+2*DATABASE!$AF$62,IF(E2671="3x D11",INDEX(DATABASE!$AF$13:$AF$62,MATCH($C2671,DATABASE!$AC$13:$AC$62,0))+3*DATABASE!$AF$62,""))))</f>
        <v/>
      </c>
      <c r="E2671" s="38" t="str">
        <f>IF(AND($K2671="Y",$G2671&lt;&gt;"UNYIL",$F2671&lt;DATABASE!$O$8),"2x D11",IF(AND($K2671="Y",$G2671&lt;&gt;"UNYIL",$F2671&gt;=DATABASE!$O$8),"3x D11",""))</f>
        <v/>
      </c>
      <c r="F2671" s="36" t="str">
        <f>IF('DATA ACCURATE'!N2674&lt;&gt;"",'DATA ACCURATE'!N2674,"")</f>
        <v/>
      </c>
      <c r="G2671" s="38" t="str">
        <f>IF(F2671="","",IF(F2671&lt;=DATABASE!$I$8,"UNYIL",IF(F2671&lt;=DATABASE!$J$8,"KECIL",IF(F2671&lt;DATABASE!$K$8,"TANGGUNG",IF(F2671&gt;=DATABASE!$K$8,"BESAR","")))))</f>
        <v/>
      </c>
      <c r="H2671" s="16" t="str">
        <f>IF('DATA ACCURATE'!J2674&lt;&gt;"",'DATA ACCURATE'!J2674,"")</f>
        <v/>
      </c>
      <c r="I2671" s="35" t="str">
        <f>IF(B2671&lt;&gt;"",IFERROR(VLOOKUP(B2671,'DATA TIMBANGAN'!G:M,7,FALSE),VLOOKUP(B2671,'DATA TIMBANGAN'!G:M,7)),"")</f>
        <v/>
      </c>
      <c r="J2671" s="25" t="str">
        <f>IF(H2671&lt;&gt;"",IFERROR(INDEX(DATABASE!$Z$19:$Z$38,MATCH(DATEVALUE(H2671),DATABASE!$AA$19:$AA$38,0)),INDEX(DATABASE!$Z$12:$Z$18,MATCH(WEEKDAY(H2671,2),DATABASE!$AA$12:$AA$18,0))),"")</f>
        <v/>
      </c>
      <c r="K2671" s="25" t="str">
        <f>IF('DATA ACCURATE'!V2674&lt;&gt;"",'DATA ACCURATE'!V2674,"")</f>
        <v/>
      </c>
      <c r="L2671" s="80" t="str">
        <f>IF($H2671="","",IF(OR($J2671="LIBUR",AND($L2670="LIBUR",$O2670=$O2671)),"LIBUR",IF(AND(OR($L2670="LUAR JAM KERJA 1",$L2670="LUAR JAM KERJA 2"),OR(OR(AND($H2670=$H2671,AND(OR($I2671&gt;DATABASE!$J$3,$I2671&lt;DATABASE!$J$6),((DATEVALUE($H2671)+$I2671)-(DATEVALUE($H2670)+$I2670))&lt;DATABASE!$J$6)),AND($H2670=$H2671,$O2670=$O2671,OR($I2671&gt;DATABASE!$J$6,$I2671&lt;DATABASE!$J$3))),AND(($H2671-$H2670)=1,OR($I2671&lt;DATABASE!$I$6,((DATEVALUE($H2671)+$I2671)-(DATEVALUE($H2670)+$I2670))&lt;DATABASE!$J$6))),$A2671=$A2670),"LUAR JAM KERJA 2",IF(AND(OR(WEEKDAY($H2671,2)=1,WEEKDAY($H2671,2)=2,WEEKDAY($H2671,2)=3,WEEKDAY($H2671,2)=4,WEEKDAY($H2671,2)=5),$I2671&lt;=DATABASE!$J$3,$I2671&gt;=DATABASE!$I$3),"JAM KERJA",IF(AND(WEEKDAY($H2671,2)=6,$I2671&lt;=DATABASE!$J$4,$I2671&gt;=DATABASE!$I$4),"JAM KERJA","LUAR JAM KERJA 1")))))</f>
        <v/>
      </c>
      <c r="M2671" s="36" t="str">
        <f>IF('DATA ACCURATE'!T2674&lt;&gt;"",IF('DATA ACCURATE'!T2674&gt;100,'DATA ACCURATE'!T2674/10,'DATA ACCURATE'!T2674),"")</f>
        <v/>
      </c>
      <c r="N2671" s="38" t="str">
        <f>IF(M2671="","",IF(M2671&lt;=DATABASE!$I$9,"LOKAL",IF(M2671&lt;DATABASE!$J$9,"LUAR KOTA 1",IF($M2671&gt;=DATABASE!$J$9,"LUAR KOTA 2",""))))</f>
        <v/>
      </c>
      <c r="O2671" s="38" t="str">
        <f>IF('DATA ACCURATE'!L2674&lt;&gt;"",'DATA ACCURATE'!L2674,"")</f>
        <v/>
      </c>
      <c r="P2671" s="38"/>
      <c r="Q2671" s="38">
        <f t="shared" si="288"/>
        <v>0</v>
      </c>
      <c r="R2671" s="38">
        <f t="shared" si="288"/>
        <v>0</v>
      </c>
      <c r="S2671" s="38">
        <f t="shared" si="288"/>
        <v>0</v>
      </c>
      <c r="T2671" s="38">
        <f t="shared" si="286"/>
        <v>0</v>
      </c>
      <c r="U2671" s="38">
        <f t="shared" si="289"/>
        <v>0</v>
      </c>
      <c r="V2671" s="38">
        <f t="shared" si="289"/>
        <v>0</v>
      </c>
      <c r="W2671" s="38">
        <f t="shared" si="289"/>
        <v>0</v>
      </c>
      <c r="X2671" s="38">
        <f t="shared" si="290"/>
        <v>0</v>
      </c>
      <c r="Y2671" s="38">
        <f t="shared" si="290"/>
        <v>0</v>
      </c>
      <c r="Z2671" s="38">
        <f t="shared" si="290"/>
        <v>0</v>
      </c>
      <c r="AA2671" s="38">
        <f t="shared" si="287"/>
        <v>0</v>
      </c>
      <c r="AB2671" s="38">
        <f t="shared" si="291"/>
        <v>0</v>
      </c>
      <c r="AC2671" s="38">
        <f t="shared" si="292"/>
        <v>0</v>
      </c>
      <c r="AD2671" s="38" t="str">
        <f t="shared" si="293"/>
        <v>000000000000</v>
      </c>
      <c r="AE2671" s="38"/>
      <c r="AF2671" s="38"/>
      <c r="AG2671" s="38"/>
      <c r="AH2671" s="38"/>
      <c r="AI2671" s="38"/>
      <c r="AJ2671" s="38"/>
      <c r="AK2671" s="38"/>
      <c r="AL2671" s="38"/>
      <c r="AM2671" s="38"/>
      <c r="AN2671" s="38"/>
      <c r="AO2671" s="38"/>
      <c r="AP2671" s="38"/>
      <c r="AQ2671" s="38"/>
      <c r="AR2671" s="38"/>
    </row>
    <row r="2672" spans="1:44">
      <c r="A2672" s="36" t="str">
        <f>IF('DATA ACCURATE'!A2675&lt;&gt;"",'DATA ACCURATE'!A2675,"")</f>
        <v/>
      </c>
      <c r="B2672" s="36" t="str">
        <f>IF('DATA ACCURATE'!D2675&lt;&gt;"",'DATA ACCURATE'!D2675,"")</f>
        <v/>
      </c>
      <c r="C2672" s="38" t="str">
        <f>IF($AD2672="000000000000","",INDEX(DATABASE!$W$12:$W$71,MATCH($AD2672,DATABASE!$V$12:$V$71,0)))</f>
        <v/>
      </c>
      <c r="D2672" s="38" t="str">
        <f>IF(C2672="","",IF(E2672="",INDEX(DATABASE!$AF$13:$AF$62,MATCH($C2672,DATABASE!$AC$13:$AC$62,0)),IF(E2672="2x D11",INDEX(DATABASE!$AF$13:$AF$62,MATCH($C2672,DATABASE!$AC$13:$AC$62,0))+2*DATABASE!$AF$62,IF(E2672="3x D11",INDEX(DATABASE!$AF$13:$AF$62,MATCH($C2672,DATABASE!$AC$13:$AC$62,0))+3*DATABASE!$AF$62,""))))</f>
        <v/>
      </c>
      <c r="E2672" s="38" t="str">
        <f>IF(AND($K2672="Y",$G2672&lt;&gt;"UNYIL",$F2672&lt;DATABASE!$O$8),"2x D11",IF(AND($K2672="Y",$G2672&lt;&gt;"UNYIL",$F2672&gt;=DATABASE!$O$8),"3x D11",""))</f>
        <v/>
      </c>
      <c r="F2672" s="36" t="str">
        <f>IF('DATA ACCURATE'!N2675&lt;&gt;"",'DATA ACCURATE'!N2675,"")</f>
        <v/>
      </c>
      <c r="G2672" s="38" t="str">
        <f>IF(F2672="","",IF(F2672&lt;=DATABASE!$I$8,"UNYIL",IF(F2672&lt;=DATABASE!$J$8,"KECIL",IF(F2672&lt;DATABASE!$K$8,"TANGGUNG",IF(F2672&gt;=DATABASE!$K$8,"BESAR","")))))</f>
        <v/>
      </c>
      <c r="H2672" s="16" t="str">
        <f>IF('DATA ACCURATE'!J2675&lt;&gt;"",'DATA ACCURATE'!J2675,"")</f>
        <v/>
      </c>
      <c r="I2672" s="35" t="str">
        <f>IF(B2672&lt;&gt;"",IFERROR(VLOOKUP(B2672,'DATA TIMBANGAN'!G:M,7,FALSE),VLOOKUP(B2672,'DATA TIMBANGAN'!G:M,7)),"")</f>
        <v/>
      </c>
      <c r="J2672" s="25" t="str">
        <f>IF(H2672&lt;&gt;"",IFERROR(INDEX(DATABASE!$Z$19:$Z$38,MATCH(DATEVALUE(H2672),DATABASE!$AA$19:$AA$38,0)),INDEX(DATABASE!$Z$12:$Z$18,MATCH(WEEKDAY(H2672,2),DATABASE!$AA$12:$AA$18,0))),"")</f>
        <v/>
      </c>
      <c r="K2672" s="25" t="str">
        <f>IF('DATA ACCURATE'!V2675&lt;&gt;"",'DATA ACCURATE'!V2675,"")</f>
        <v/>
      </c>
      <c r="L2672" s="80" t="str">
        <f>IF($H2672="","",IF(OR($J2672="LIBUR",AND($L2671="LIBUR",$O2671=$O2672)),"LIBUR",IF(AND(OR($L2671="LUAR JAM KERJA 1",$L2671="LUAR JAM KERJA 2"),OR(OR(AND($H2671=$H2672,AND(OR($I2672&gt;DATABASE!$J$3,$I2672&lt;DATABASE!$J$6),((DATEVALUE($H2672)+$I2672)-(DATEVALUE($H2671)+$I2671))&lt;DATABASE!$J$6)),AND($H2671=$H2672,$O2671=$O2672,OR($I2672&gt;DATABASE!$J$6,$I2672&lt;DATABASE!$J$3))),AND(($H2672-$H2671)=1,OR($I2672&lt;DATABASE!$I$6,((DATEVALUE($H2672)+$I2672)-(DATEVALUE($H2671)+$I2671))&lt;DATABASE!$J$6))),$A2672=$A2671),"LUAR JAM KERJA 2",IF(AND(OR(WEEKDAY($H2672,2)=1,WEEKDAY($H2672,2)=2,WEEKDAY($H2672,2)=3,WEEKDAY($H2672,2)=4,WEEKDAY($H2672,2)=5),$I2672&lt;=DATABASE!$J$3,$I2672&gt;=DATABASE!$I$3),"JAM KERJA",IF(AND(WEEKDAY($H2672,2)=6,$I2672&lt;=DATABASE!$J$4,$I2672&gt;=DATABASE!$I$4),"JAM KERJA","LUAR JAM KERJA 1")))))</f>
        <v/>
      </c>
      <c r="M2672" s="36" t="str">
        <f>IF('DATA ACCURATE'!T2675&lt;&gt;"",IF('DATA ACCURATE'!T2675&gt;100,'DATA ACCURATE'!T2675/10,'DATA ACCURATE'!T2675),"")</f>
        <v/>
      </c>
      <c r="N2672" s="38" t="str">
        <f>IF(M2672="","",IF(M2672&lt;=DATABASE!$I$9,"LOKAL",IF(M2672&lt;DATABASE!$J$9,"LUAR KOTA 1",IF($M2672&gt;=DATABASE!$J$9,"LUAR KOTA 2",""))))</f>
        <v/>
      </c>
      <c r="O2672" s="38" t="str">
        <f>IF('DATA ACCURATE'!L2675&lt;&gt;"",'DATA ACCURATE'!L2675,"")</f>
        <v/>
      </c>
      <c r="P2672" s="38"/>
      <c r="Q2672" s="38">
        <f t="shared" si="288"/>
        <v>0</v>
      </c>
      <c r="R2672" s="38">
        <f t="shared" si="288"/>
        <v>0</v>
      </c>
      <c r="S2672" s="38">
        <f t="shared" si="288"/>
        <v>0</v>
      </c>
      <c r="T2672" s="38">
        <f t="shared" si="286"/>
        <v>0</v>
      </c>
      <c r="U2672" s="38">
        <f t="shared" si="289"/>
        <v>0</v>
      </c>
      <c r="V2672" s="38">
        <f t="shared" si="289"/>
        <v>0</v>
      </c>
      <c r="W2672" s="38">
        <f t="shared" si="289"/>
        <v>0</v>
      </c>
      <c r="X2672" s="38">
        <f t="shared" si="290"/>
        <v>0</v>
      </c>
      <c r="Y2672" s="38">
        <f t="shared" si="290"/>
        <v>0</v>
      </c>
      <c r="Z2672" s="38">
        <f t="shared" si="290"/>
        <v>0</v>
      </c>
      <c r="AA2672" s="38">
        <f t="shared" si="287"/>
        <v>0</v>
      </c>
      <c r="AB2672" s="38">
        <f t="shared" si="291"/>
        <v>0</v>
      </c>
      <c r="AC2672" s="38">
        <f t="shared" si="292"/>
        <v>0</v>
      </c>
      <c r="AD2672" s="38" t="str">
        <f t="shared" si="293"/>
        <v>000000000000</v>
      </c>
      <c r="AE2672" s="38"/>
      <c r="AF2672" s="38"/>
      <c r="AG2672" s="38"/>
      <c r="AH2672" s="38"/>
      <c r="AI2672" s="38"/>
      <c r="AJ2672" s="38"/>
      <c r="AK2672" s="38"/>
      <c r="AL2672" s="38"/>
      <c r="AM2672" s="38"/>
      <c r="AN2672" s="38"/>
      <c r="AO2672" s="38"/>
      <c r="AP2672" s="38"/>
      <c r="AQ2672" s="38"/>
      <c r="AR2672" s="38"/>
    </row>
    <row r="2673" spans="1:44">
      <c r="A2673" s="36" t="str">
        <f>IF('DATA ACCURATE'!A2676&lt;&gt;"",'DATA ACCURATE'!A2676,"")</f>
        <v/>
      </c>
      <c r="B2673" s="36" t="str">
        <f>IF('DATA ACCURATE'!D2676&lt;&gt;"",'DATA ACCURATE'!D2676,"")</f>
        <v/>
      </c>
      <c r="C2673" s="38" t="str">
        <f>IF($AD2673="000000000000","",INDEX(DATABASE!$W$12:$W$71,MATCH($AD2673,DATABASE!$V$12:$V$71,0)))</f>
        <v/>
      </c>
      <c r="D2673" s="38" t="str">
        <f>IF(C2673="","",IF(E2673="",INDEX(DATABASE!$AF$13:$AF$62,MATCH($C2673,DATABASE!$AC$13:$AC$62,0)),IF(E2673="2x D11",INDEX(DATABASE!$AF$13:$AF$62,MATCH($C2673,DATABASE!$AC$13:$AC$62,0))+2*DATABASE!$AF$62,IF(E2673="3x D11",INDEX(DATABASE!$AF$13:$AF$62,MATCH($C2673,DATABASE!$AC$13:$AC$62,0))+3*DATABASE!$AF$62,""))))</f>
        <v/>
      </c>
      <c r="E2673" s="38" t="str">
        <f>IF(AND($K2673="Y",$G2673&lt;&gt;"UNYIL",$F2673&lt;DATABASE!$O$8),"2x D11",IF(AND($K2673="Y",$G2673&lt;&gt;"UNYIL",$F2673&gt;=DATABASE!$O$8),"3x D11",""))</f>
        <v/>
      </c>
      <c r="F2673" s="36" t="str">
        <f>IF('DATA ACCURATE'!N2676&lt;&gt;"",'DATA ACCURATE'!N2676,"")</f>
        <v/>
      </c>
      <c r="G2673" s="38" t="str">
        <f>IF(F2673="","",IF(F2673&lt;=DATABASE!$I$8,"UNYIL",IF(F2673&lt;=DATABASE!$J$8,"KECIL",IF(F2673&lt;DATABASE!$K$8,"TANGGUNG",IF(F2673&gt;=DATABASE!$K$8,"BESAR","")))))</f>
        <v/>
      </c>
      <c r="H2673" s="16" t="str">
        <f>IF('DATA ACCURATE'!J2676&lt;&gt;"",'DATA ACCURATE'!J2676,"")</f>
        <v/>
      </c>
      <c r="I2673" s="35" t="str">
        <f>IF(B2673&lt;&gt;"",IFERROR(VLOOKUP(B2673,'DATA TIMBANGAN'!G:M,7,FALSE),VLOOKUP(B2673,'DATA TIMBANGAN'!G:M,7)),"")</f>
        <v/>
      </c>
      <c r="J2673" s="25" t="str">
        <f>IF(H2673&lt;&gt;"",IFERROR(INDEX(DATABASE!$Z$19:$Z$38,MATCH(DATEVALUE(H2673),DATABASE!$AA$19:$AA$38,0)),INDEX(DATABASE!$Z$12:$Z$18,MATCH(WEEKDAY(H2673,2),DATABASE!$AA$12:$AA$18,0))),"")</f>
        <v/>
      </c>
      <c r="K2673" s="25" t="str">
        <f>IF('DATA ACCURATE'!V2676&lt;&gt;"",'DATA ACCURATE'!V2676,"")</f>
        <v/>
      </c>
      <c r="L2673" s="80" t="str">
        <f>IF($H2673="","",IF(OR($J2673="LIBUR",AND($L2672="LIBUR",$O2672=$O2673)),"LIBUR",IF(AND(OR($L2672="LUAR JAM KERJA 1",$L2672="LUAR JAM KERJA 2"),OR(OR(AND($H2672=$H2673,AND(OR($I2673&gt;DATABASE!$J$3,$I2673&lt;DATABASE!$J$6),((DATEVALUE($H2673)+$I2673)-(DATEVALUE($H2672)+$I2672))&lt;DATABASE!$J$6)),AND($H2672=$H2673,$O2672=$O2673,OR($I2673&gt;DATABASE!$J$6,$I2673&lt;DATABASE!$J$3))),AND(($H2673-$H2672)=1,OR($I2673&lt;DATABASE!$I$6,((DATEVALUE($H2673)+$I2673)-(DATEVALUE($H2672)+$I2672))&lt;DATABASE!$J$6))),$A2673=$A2672),"LUAR JAM KERJA 2",IF(AND(OR(WEEKDAY($H2673,2)=1,WEEKDAY($H2673,2)=2,WEEKDAY($H2673,2)=3,WEEKDAY($H2673,2)=4,WEEKDAY($H2673,2)=5),$I2673&lt;=DATABASE!$J$3,$I2673&gt;=DATABASE!$I$3),"JAM KERJA",IF(AND(WEEKDAY($H2673,2)=6,$I2673&lt;=DATABASE!$J$4,$I2673&gt;=DATABASE!$I$4),"JAM KERJA","LUAR JAM KERJA 1")))))</f>
        <v/>
      </c>
      <c r="M2673" s="36" t="str">
        <f>IF('DATA ACCURATE'!T2676&lt;&gt;"",IF('DATA ACCURATE'!T2676&gt;100,'DATA ACCURATE'!T2676/10,'DATA ACCURATE'!T2676),"")</f>
        <v/>
      </c>
      <c r="N2673" s="38" t="str">
        <f>IF(M2673="","",IF(M2673&lt;=DATABASE!$I$9,"LOKAL",IF(M2673&lt;DATABASE!$J$9,"LUAR KOTA 1",IF($M2673&gt;=DATABASE!$J$9,"LUAR KOTA 2",""))))</f>
        <v/>
      </c>
      <c r="O2673" s="38" t="str">
        <f>IF('DATA ACCURATE'!L2676&lt;&gt;"",'DATA ACCURATE'!L2676,"")</f>
        <v/>
      </c>
      <c r="P2673" s="38"/>
      <c r="Q2673" s="38">
        <f t="shared" si="288"/>
        <v>0</v>
      </c>
      <c r="R2673" s="38">
        <f t="shared" si="288"/>
        <v>0</v>
      </c>
      <c r="S2673" s="38">
        <f t="shared" si="288"/>
        <v>0</v>
      </c>
      <c r="T2673" s="38">
        <f t="shared" si="286"/>
        <v>0</v>
      </c>
      <c r="U2673" s="38">
        <f t="shared" si="289"/>
        <v>0</v>
      </c>
      <c r="V2673" s="38">
        <f t="shared" si="289"/>
        <v>0</v>
      </c>
      <c r="W2673" s="38">
        <f t="shared" si="289"/>
        <v>0</v>
      </c>
      <c r="X2673" s="38">
        <f t="shared" si="290"/>
        <v>0</v>
      </c>
      <c r="Y2673" s="38">
        <f t="shared" si="290"/>
        <v>0</v>
      </c>
      <c r="Z2673" s="38">
        <f t="shared" si="290"/>
        <v>0</v>
      </c>
      <c r="AA2673" s="38">
        <f t="shared" si="287"/>
        <v>0</v>
      </c>
      <c r="AB2673" s="38">
        <f t="shared" si="291"/>
        <v>0</v>
      </c>
      <c r="AC2673" s="38">
        <f t="shared" si="292"/>
        <v>0</v>
      </c>
      <c r="AD2673" s="38" t="str">
        <f t="shared" si="293"/>
        <v>000000000000</v>
      </c>
      <c r="AE2673" s="38"/>
      <c r="AF2673" s="38"/>
      <c r="AG2673" s="38"/>
      <c r="AH2673" s="38"/>
      <c r="AI2673" s="38"/>
      <c r="AJ2673" s="38"/>
      <c r="AK2673" s="38"/>
      <c r="AL2673" s="38"/>
      <c r="AM2673" s="38"/>
      <c r="AN2673" s="38"/>
      <c r="AO2673" s="38"/>
      <c r="AP2673" s="38"/>
      <c r="AQ2673" s="38"/>
      <c r="AR2673" s="38"/>
    </row>
    <row r="2674" spans="1:44">
      <c r="A2674" s="36" t="str">
        <f>IF('DATA ACCURATE'!A2677&lt;&gt;"",'DATA ACCURATE'!A2677,"")</f>
        <v/>
      </c>
      <c r="B2674" s="36" t="str">
        <f>IF('DATA ACCURATE'!D2677&lt;&gt;"",'DATA ACCURATE'!D2677,"")</f>
        <v/>
      </c>
      <c r="C2674" s="38" t="str">
        <f>IF($AD2674="000000000000","",INDEX(DATABASE!$W$12:$W$71,MATCH($AD2674,DATABASE!$V$12:$V$71,0)))</f>
        <v/>
      </c>
      <c r="D2674" s="38" t="str">
        <f>IF(C2674="","",IF(E2674="",INDEX(DATABASE!$AF$13:$AF$62,MATCH($C2674,DATABASE!$AC$13:$AC$62,0)),IF(E2674="2x D11",INDEX(DATABASE!$AF$13:$AF$62,MATCH($C2674,DATABASE!$AC$13:$AC$62,0))+2*DATABASE!$AF$62,IF(E2674="3x D11",INDEX(DATABASE!$AF$13:$AF$62,MATCH($C2674,DATABASE!$AC$13:$AC$62,0))+3*DATABASE!$AF$62,""))))</f>
        <v/>
      </c>
      <c r="E2674" s="38" t="str">
        <f>IF(AND($K2674="Y",$G2674&lt;&gt;"UNYIL",$F2674&lt;DATABASE!$O$8),"2x D11",IF(AND($K2674="Y",$G2674&lt;&gt;"UNYIL",$F2674&gt;=DATABASE!$O$8),"3x D11",""))</f>
        <v/>
      </c>
      <c r="F2674" s="36" t="str">
        <f>IF('DATA ACCURATE'!N2677&lt;&gt;"",'DATA ACCURATE'!N2677,"")</f>
        <v/>
      </c>
      <c r="G2674" s="38" t="str">
        <f>IF(F2674="","",IF(F2674&lt;=DATABASE!$I$8,"UNYIL",IF(F2674&lt;=DATABASE!$J$8,"KECIL",IF(F2674&lt;DATABASE!$K$8,"TANGGUNG",IF(F2674&gt;=DATABASE!$K$8,"BESAR","")))))</f>
        <v/>
      </c>
      <c r="H2674" s="16" t="str">
        <f>IF('DATA ACCURATE'!J2677&lt;&gt;"",'DATA ACCURATE'!J2677,"")</f>
        <v/>
      </c>
      <c r="I2674" s="35" t="str">
        <f>IF(B2674&lt;&gt;"",IFERROR(VLOOKUP(B2674,'DATA TIMBANGAN'!G:M,7,FALSE),VLOOKUP(B2674,'DATA TIMBANGAN'!G:M,7)),"")</f>
        <v/>
      </c>
      <c r="J2674" s="25" t="str">
        <f>IF(H2674&lt;&gt;"",IFERROR(INDEX(DATABASE!$Z$19:$Z$38,MATCH(DATEVALUE(H2674),DATABASE!$AA$19:$AA$38,0)),INDEX(DATABASE!$Z$12:$Z$18,MATCH(WEEKDAY(H2674,2),DATABASE!$AA$12:$AA$18,0))),"")</f>
        <v/>
      </c>
      <c r="K2674" s="25" t="str">
        <f>IF('DATA ACCURATE'!V2677&lt;&gt;"",'DATA ACCURATE'!V2677,"")</f>
        <v/>
      </c>
      <c r="L2674" s="80" t="str">
        <f>IF($H2674="","",IF(OR($J2674="LIBUR",AND($L2673="LIBUR",$O2673=$O2674)),"LIBUR",IF(AND(OR($L2673="LUAR JAM KERJA 1",$L2673="LUAR JAM KERJA 2"),OR(OR(AND($H2673=$H2674,AND(OR($I2674&gt;DATABASE!$J$3,$I2674&lt;DATABASE!$J$6),((DATEVALUE($H2674)+$I2674)-(DATEVALUE($H2673)+$I2673))&lt;DATABASE!$J$6)),AND($H2673=$H2674,$O2673=$O2674,OR($I2674&gt;DATABASE!$J$6,$I2674&lt;DATABASE!$J$3))),AND(($H2674-$H2673)=1,OR($I2674&lt;DATABASE!$I$6,((DATEVALUE($H2674)+$I2674)-(DATEVALUE($H2673)+$I2673))&lt;DATABASE!$J$6))),$A2674=$A2673),"LUAR JAM KERJA 2",IF(AND(OR(WEEKDAY($H2674,2)=1,WEEKDAY($H2674,2)=2,WEEKDAY($H2674,2)=3,WEEKDAY($H2674,2)=4,WEEKDAY($H2674,2)=5),$I2674&lt;=DATABASE!$J$3,$I2674&gt;=DATABASE!$I$3),"JAM KERJA",IF(AND(WEEKDAY($H2674,2)=6,$I2674&lt;=DATABASE!$J$4,$I2674&gt;=DATABASE!$I$4),"JAM KERJA","LUAR JAM KERJA 1")))))</f>
        <v/>
      </c>
      <c r="M2674" s="36" t="str">
        <f>IF('DATA ACCURATE'!T2677&lt;&gt;"",IF('DATA ACCURATE'!T2677&gt;100,'DATA ACCURATE'!T2677/10,'DATA ACCURATE'!T2677),"")</f>
        <v/>
      </c>
      <c r="N2674" s="38" t="str">
        <f>IF(M2674="","",IF(M2674&lt;=DATABASE!$I$9,"LOKAL",IF(M2674&lt;DATABASE!$J$9,"LUAR KOTA 1",IF($M2674&gt;=DATABASE!$J$9,"LUAR KOTA 2",""))))</f>
        <v/>
      </c>
      <c r="O2674" s="38" t="str">
        <f>IF('DATA ACCURATE'!L2677&lt;&gt;"",'DATA ACCURATE'!L2677,"")</f>
        <v/>
      </c>
      <c r="P2674" s="38"/>
      <c r="Q2674" s="38">
        <f t="shared" si="288"/>
        <v>0</v>
      </c>
      <c r="R2674" s="38">
        <f t="shared" si="288"/>
        <v>0</v>
      </c>
      <c r="S2674" s="38">
        <f t="shared" si="288"/>
        <v>0</v>
      </c>
      <c r="T2674" s="38">
        <f t="shared" si="286"/>
        <v>0</v>
      </c>
      <c r="U2674" s="38">
        <f t="shared" si="289"/>
        <v>0</v>
      </c>
      <c r="V2674" s="38">
        <f t="shared" si="289"/>
        <v>0</v>
      </c>
      <c r="W2674" s="38">
        <f t="shared" si="289"/>
        <v>0</v>
      </c>
      <c r="X2674" s="38">
        <f t="shared" si="290"/>
        <v>0</v>
      </c>
      <c r="Y2674" s="38">
        <f t="shared" si="290"/>
        <v>0</v>
      </c>
      <c r="Z2674" s="38">
        <f t="shared" si="290"/>
        <v>0</v>
      </c>
      <c r="AA2674" s="38">
        <f t="shared" si="287"/>
        <v>0</v>
      </c>
      <c r="AB2674" s="38">
        <f t="shared" si="291"/>
        <v>0</v>
      </c>
      <c r="AC2674" s="38">
        <f t="shared" si="292"/>
        <v>0</v>
      </c>
      <c r="AD2674" s="38" t="str">
        <f t="shared" si="293"/>
        <v>000000000000</v>
      </c>
      <c r="AE2674" s="38"/>
      <c r="AF2674" s="38"/>
      <c r="AG2674" s="38"/>
      <c r="AH2674" s="38"/>
      <c r="AI2674" s="38"/>
      <c r="AJ2674" s="38"/>
      <c r="AK2674" s="38"/>
      <c r="AL2674" s="38"/>
      <c r="AM2674" s="38"/>
      <c r="AN2674" s="38"/>
      <c r="AO2674" s="38"/>
      <c r="AP2674" s="38"/>
      <c r="AQ2674" s="38"/>
      <c r="AR2674" s="38"/>
    </row>
    <row r="2675" spans="1:44">
      <c r="A2675" s="36" t="str">
        <f>IF('DATA ACCURATE'!A2678&lt;&gt;"",'DATA ACCURATE'!A2678,"")</f>
        <v/>
      </c>
      <c r="B2675" s="36" t="str">
        <f>IF('DATA ACCURATE'!D2678&lt;&gt;"",'DATA ACCURATE'!D2678,"")</f>
        <v/>
      </c>
      <c r="C2675" s="38" t="str">
        <f>IF($AD2675="000000000000","",INDEX(DATABASE!$W$12:$W$71,MATCH($AD2675,DATABASE!$V$12:$V$71,0)))</f>
        <v/>
      </c>
      <c r="D2675" s="38" t="str">
        <f>IF(C2675="","",IF(E2675="",INDEX(DATABASE!$AF$13:$AF$62,MATCH($C2675,DATABASE!$AC$13:$AC$62,0)),IF(E2675="2x D11",INDEX(DATABASE!$AF$13:$AF$62,MATCH($C2675,DATABASE!$AC$13:$AC$62,0))+2*DATABASE!$AF$62,IF(E2675="3x D11",INDEX(DATABASE!$AF$13:$AF$62,MATCH($C2675,DATABASE!$AC$13:$AC$62,0))+3*DATABASE!$AF$62,""))))</f>
        <v/>
      </c>
      <c r="E2675" s="38" t="str">
        <f>IF(AND($K2675="Y",$G2675&lt;&gt;"UNYIL",$F2675&lt;DATABASE!$O$8),"2x D11",IF(AND($K2675="Y",$G2675&lt;&gt;"UNYIL",$F2675&gt;=DATABASE!$O$8),"3x D11",""))</f>
        <v/>
      </c>
      <c r="F2675" s="36" t="str">
        <f>IF('DATA ACCURATE'!N2678&lt;&gt;"",'DATA ACCURATE'!N2678,"")</f>
        <v/>
      </c>
      <c r="G2675" s="38" t="str">
        <f>IF(F2675="","",IF(F2675&lt;=DATABASE!$I$8,"UNYIL",IF(F2675&lt;=DATABASE!$J$8,"KECIL",IF(F2675&lt;DATABASE!$K$8,"TANGGUNG",IF(F2675&gt;=DATABASE!$K$8,"BESAR","")))))</f>
        <v/>
      </c>
      <c r="H2675" s="16" t="str">
        <f>IF('DATA ACCURATE'!J2678&lt;&gt;"",'DATA ACCURATE'!J2678,"")</f>
        <v/>
      </c>
      <c r="I2675" s="35" t="str">
        <f>IF(B2675&lt;&gt;"",IFERROR(VLOOKUP(B2675,'DATA TIMBANGAN'!G:M,7,FALSE),VLOOKUP(B2675,'DATA TIMBANGAN'!G:M,7)),"")</f>
        <v/>
      </c>
      <c r="J2675" s="25" t="str">
        <f>IF(H2675&lt;&gt;"",IFERROR(INDEX(DATABASE!$Z$19:$Z$38,MATCH(DATEVALUE(H2675),DATABASE!$AA$19:$AA$38,0)),INDEX(DATABASE!$Z$12:$Z$18,MATCH(WEEKDAY(H2675,2),DATABASE!$AA$12:$AA$18,0))),"")</f>
        <v/>
      </c>
      <c r="K2675" s="25" t="str">
        <f>IF('DATA ACCURATE'!V2678&lt;&gt;"",'DATA ACCURATE'!V2678,"")</f>
        <v/>
      </c>
      <c r="L2675" s="80" t="str">
        <f>IF($H2675="","",IF(OR($J2675="LIBUR",AND($L2674="LIBUR",$O2674=$O2675)),"LIBUR",IF(AND(OR($L2674="LUAR JAM KERJA 1",$L2674="LUAR JAM KERJA 2"),OR(OR(AND($H2674=$H2675,AND(OR($I2675&gt;DATABASE!$J$3,$I2675&lt;DATABASE!$J$6),((DATEVALUE($H2675)+$I2675)-(DATEVALUE($H2674)+$I2674))&lt;DATABASE!$J$6)),AND($H2674=$H2675,$O2674=$O2675,OR($I2675&gt;DATABASE!$J$6,$I2675&lt;DATABASE!$J$3))),AND(($H2675-$H2674)=1,OR($I2675&lt;DATABASE!$I$6,((DATEVALUE($H2675)+$I2675)-(DATEVALUE($H2674)+$I2674))&lt;DATABASE!$J$6))),$A2675=$A2674),"LUAR JAM KERJA 2",IF(AND(OR(WEEKDAY($H2675,2)=1,WEEKDAY($H2675,2)=2,WEEKDAY($H2675,2)=3,WEEKDAY($H2675,2)=4,WEEKDAY($H2675,2)=5),$I2675&lt;=DATABASE!$J$3,$I2675&gt;=DATABASE!$I$3),"JAM KERJA",IF(AND(WEEKDAY($H2675,2)=6,$I2675&lt;=DATABASE!$J$4,$I2675&gt;=DATABASE!$I$4),"JAM KERJA","LUAR JAM KERJA 1")))))</f>
        <v/>
      </c>
      <c r="M2675" s="36" t="str">
        <f>IF('DATA ACCURATE'!T2678&lt;&gt;"",IF('DATA ACCURATE'!T2678&gt;100,'DATA ACCURATE'!T2678/10,'DATA ACCURATE'!T2678),"")</f>
        <v/>
      </c>
      <c r="N2675" s="38" t="str">
        <f>IF(M2675="","",IF(M2675&lt;=DATABASE!$I$9,"LOKAL",IF(M2675&lt;DATABASE!$J$9,"LUAR KOTA 1",IF($M2675&gt;=DATABASE!$J$9,"LUAR KOTA 2",""))))</f>
        <v/>
      </c>
      <c r="O2675" s="38" t="str">
        <f>IF('DATA ACCURATE'!L2678&lt;&gt;"",'DATA ACCURATE'!L2678,"")</f>
        <v/>
      </c>
      <c r="P2675" s="38"/>
      <c r="Q2675" s="38">
        <f t="shared" si="288"/>
        <v>0</v>
      </c>
      <c r="R2675" s="38">
        <f t="shared" si="288"/>
        <v>0</v>
      </c>
      <c r="S2675" s="38">
        <f t="shared" si="288"/>
        <v>0</v>
      </c>
      <c r="T2675" s="38">
        <f t="shared" si="286"/>
        <v>0</v>
      </c>
      <c r="U2675" s="38">
        <f t="shared" si="289"/>
        <v>0</v>
      </c>
      <c r="V2675" s="38">
        <f t="shared" si="289"/>
        <v>0</v>
      </c>
      <c r="W2675" s="38">
        <f t="shared" si="289"/>
        <v>0</v>
      </c>
      <c r="X2675" s="38">
        <f t="shared" si="290"/>
        <v>0</v>
      </c>
      <c r="Y2675" s="38">
        <f t="shared" si="290"/>
        <v>0</v>
      </c>
      <c r="Z2675" s="38">
        <f t="shared" si="290"/>
        <v>0</v>
      </c>
      <c r="AA2675" s="38">
        <f t="shared" si="287"/>
        <v>0</v>
      </c>
      <c r="AB2675" s="38">
        <f t="shared" si="291"/>
        <v>0</v>
      </c>
      <c r="AC2675" s="38">
        <f t="shared" si="292"/>
        <v>0</v>
      </c>
      <c r="AD2675" s="38" t="str">
        <f t="shared" si="293"/>
        <v>000000000000</v>
      </c>
      <c r="AE2675" s="38"/>
      <c r="AF2675" s="38"/>
      <c r="AG2675" s="38"/>
      <c r="AH2675" s="38"/>
      <c r="AI2675" s="38"/>
      <c r="AJ2675" s="38"/>
      <c r="AK2675" s="38"/>
      <c r="AL2675" s="38"/>
      <c r="AM2675" s="38"/>
      <c r="AN2675" s="38"/>
      <c r="AO2675" s="38"/>
      <c r="AP2675" s="38"/>
      <c r="AQ2675" s="38"/>
      <c r="AR2675" s="38"/>
    </row>
    <row r="2676" spans="1:44">
      <c r="A2676" s="36" t="str">
        <f>IF('DATA ACCURATE'!A2679&lt;&gt;"",'DATA ACCURATE'!A2679,"")</f>
        <v/>
      </c>
      <c r="B2676" s="36" t="str">
        <f>IF('DATA ACCURATE'!D2679&lt;&gt;"",'DATA ACCURATE'!D2679,"")</f>
        <v/>
      </c>
      <c r="C2676" s="38" t="str">
        <f>IF($AD2676="000000000000","",INDEX(DATABASE!$W$12:$W$71,MATCH($AD2676,DATABASE!$V$12:$V$71,0)))</f>
        <v/>
      </c>
      <c r="D2676" s="38" t="str">
        <f>IF(C2676="","",IF(E2676="",INDEX(DATABASE!$AF$13:$AF$62,MATCH($C2676,DATABASE!$AC$13:$AC$62,0)),IF(E2676="2x D11",INDEX(DATABASE!$AF$13:$AF$62,MATCH($C2676,DATABASE!$AC$13:$AC$62,0))+2*DATABASE!$AF$62,IF(E2676="3x D11",INDEX(DATABASE!$AF$13:$AF$62,MATCH($C2676,DATABASE!$AC$13:$AC$62,0))+3*DATABASE!$AF$62,""))))</f>
        <v/>
      </c>
      <c r="E2676" s="38" t="str">
        <f>IF(AND($K2676="Y",$G2676&lt;&gt;"UNYIL",$F2676&lt;DATABASE!$O$8),"2x D11",IF(AND($K2676="Y",$G2676&lt;&gt;"UNYIL",$F2676&gt;=DATABASE!$O$8),"3x D11",""))</f>
        <v/>
      </c>
      <c r="F2676" s="36" t="str">
        <f>IF('DATA ACCURATE'!N2679&lt;&gt;"",'DATA ACCURATE'!N2679,"")</f>
        <v/>
      </c>
      <c r="G2676" s="38" t="str">
        <f>IF(F2676="","",IF(F2676&lt;=DATABASE!$I$8,"UNYIL",IF(F2676&lt;=DATABASE!$J$8,"KECIL",IF(F2676&lt;DATABASE!$K$8,"TANGGUNG",IF(F2676&gt;=DATABASE!$K$8,"BESAR","")))))</f>
        <v/>
      </c>
      <c r="H2676" s="16" t="str">
        <f>IF('DATA ACCURATE'!J2679&lt;&gt;"",'DATA ACCURATE'!J2679,"")</f>
        <v/>
      </c>
      <c r="I2676" s="35" t="str">
        <f>IF(B2676&lt;&gt;"",IFERROR(VLOOKUP(B2676,'DATA TIMBANGAN'!G:M,7,FALSE),VLOOKUP(B2676,'DATA TIMBANGAN'!G:M,7)),"")</f>
        <v/>
      </c>
      <c r="J2676" s="25" t="str">
        <f>IF(H2676&lt;&gt;"",IFERROR(INDEX(DATABASE!$Z$19:$Z$38,MATCH(DATEVALUE(H2676),DATABASE!$AA$19:$AA$38,0)),INDEX(DATABASE!$Z$12:$Z$18,MATCH(WEEKDAY(H2676,2),DATABASE!$AA$12:$AA$18,0))),"")</f>
        <v/>
      </c>
      <c r="K2676" s="25" t="str">
        <f>IF('DATA ACCURATE'!V2679&lt;&gt;"",'DATA ACCURATE'!V2679,"")</f>
        <v/>
      </c>
      <c r="L2676" s="80" t="str">
        <f>IF($H2676="","",IF(OR($J2676="LIBUR",AND($L2675="LIBUR",$O2675=$O2676)),"LIBUR",IF(AND(OR($L2675="LUAR JAM KERJA 1",$L2675="LUAR JAM KERJA 2"),OR(OR(AND($H2675=$H2676,AND(OR($I2676&gt;DATABASE!$J$3,$I2676&lt;DATABASE!$J$6),((DATEVALUE($H2676)+$I2676)-(DATEVALUE($H2675)+$I2675))&lt;DATABASE!$J$6)),AND($H2675=$H2676,$O2675=$O2676,OR($I2676&gt;DATABASE!$J$6,$I2676&lt;DATABASE!$J$3))),AND(($H2676-$H2675)=1,OR($I2676&lt;DATABASE!$I$6,((DATEVALUE($H2676)+$I2676)-(DATEVALUE($H2675)+$I2675))&lt;DATABASE!$J$6))),$A2676=$A2675),"LUAR JAM KERJA 2",IF(AND(OR(WEEKDAY($H2676,2)=1,WEEKDAY($H2676,2)=2,WEEKDAY($H2676,2)=3,WEEKDAY($H2676,2)=4,WEEKDAY($H2676,2)=5),$I2676&lt;=DATABASE!$J$3,$I2676&gt;=DATABASE!$I$3),"JAM KERJA",IF(AND(WEEKDAY($H2676,2)=6,$I2676&lt;=DATABASE!$J$4,$I2676&gt;=DATABASE!$I$4),"JAM KERJA","LUAR JAM KERJA 1")))))</f>
        <v/>
      </c>
      <c r="M2676" s="36" t="str">
        <f>IF('DATA ACCURATE'!T2679&lt;&gt;"",IF('DATA ACCURATE'!T2679&gt;100,'DATA ACCURATE'!T2679/10,'DATA ACCURATE'!T2679),"")</f>
        <v/>
      </c>
      <c r="N2676" s="38" t="str">
        <f>IF(M2676="","",IF(M2676&lt;=DATABASE!$I$9,"LOKAL",IF(M2676&lt;DATABASE!$J$9,"LUAR KOTA 1",IF($M2676&gt;=DATABASE!$J$9,"LUAR KOTA 2",""))))</f>
        <v/>
      </c>
      <c r="O2676" s="38" t="str">
        <f>IF('DATA ACCURATE'!L2679&lt;&gt;"",'DATA ACCURATE'!L2679,"")</f>
        <v/>
      </c>
      <c r="P2676" s="38"/>
      <c r="Q2676" s="38">
        <f t="shared" si="288"/>
        <v>0</v>
      </c>
      <c r="R2676" s="38">
        <f t="shared" si="288"/>
        <v>0</v>
      </c>
      <c r="S2676" s="38">
        <f t="shared" si="288"/>
        <v>0</v>
      </c>
      <c r="T2676" s="38">
        <f t="shared" si="286"/>
        <v>0</v>
      </c>
      <c r="U2676" s="38">
        <f t="shared" si="289"/>
        <v>0</v>
      </c>
      <c r="V2676" s="38">
        <f t="shared" si="289"/>
        <v>0</v>
      </c>
      <c r="W2676" s="38">
        <f t="shared" si="289"/>
        <v>0</v>
      </c>
      <c r="X2676" s="38">
        <f t="shared" si="290"/>
        <v>0</v>
      </c>
      <c r="Y2676" s="38">
        <f t="shared" si="290"/>
        <v>0</v>
      </c>
      <c r="Z2676" s="38">
        <f t="shared" si="290"/>
        <v>0</v>
      </c>
      <c r="AA2676" s="38">
        <f t="shared" si="287"/>
        <v>0</v>
      </c>
      <c r="AB2676" s="38">
        <f t="shared" si="291"/>
        <v>0</v>
      </c>
      <c r="AC2676" s="38">
        <f t="shared" si="292"/>
        <v>0</v>
      </c>
      <c r="AD2676" s="38" t="str">
        <f t="shared" si="293"/>
        <v>000000000000</v>
      </c>
      <c r="AE2676" s="38"/>
      <c r="AF2676" s="38"/>
      <c r="AG2676" s="38"/>
      <c r="AH2676" s="38"/>
      <c r="AI2676" s="38"/>
      <c r="AJ2676" s="38"/>
      <c r="AK2676" s="38"/>
      <c r="AL2676" s="38"/>
      <c r="AM2676" s="38"/>
      <c r="AN2676" s="38"/>
      <c r="AO2676" s="38"/>
      <c r="AP2676" s="38"/>
      <c r="AQ2676" s="38"/>
      <c r="AR2676" s="38"/>
    </row>
    <row r="2677" spans="1:44">
      <c r="A2677" s="36" t="str">
        <f>IF('DATA ACCURATE'!A2680&lt;&gt;"",'DATA ACCURATE'!A2680,"")</f>
        <v/>
      </c>
      <c r="B2677" s="36" t="str">
        <f>IF('DATA ACCURATE'!D2680&lt;&gt;"",'DATA ACCURATE'!D2680,"")</f>
        <v/>
      </c>
      <c r="C2677" s="38" t="str">
        <f>IF($AD2677="000000000000","",INDEX(DATABASE!$W$12:$W$71,MATCH($AD2677,DATABASE!$V$12:$V$71,0)))</f>
        <v/>
      </c>
      <c r="D2677" s="38" t="str">
        <f>IF(C2677="","",IF(E2677="",INDEX(DATABASE!$AF$13:$AF$62,MATCH($C2677,DATABASE!$AC$13:$AC$62,0)),IF(E2677="2x D11",INDEX(DATABASE!$AF$13:$AF$62,MATCH($C2677,DATABASE!$AC$13:$AC$62,0))+2*DATABASE!$AF$62,IF(E2677="3x D11",INDEX(DATABASE!$AF$13:$AF$62,MATCH($C2677,DATABASE!$AC$13:$AC$62,0))+3*DATABASE!$AF$62,""))))</f>
        <v/>
      </c>
      <c r="E2677" s="38" t="str">
        <f>IF(AND($K2677="Y",$G2677&lt;&gt;"UNYIL",$F2677&lt;DATABASE!$O$8),"2x D11",IF(AND($K2677="Y",$G2677&lt;&gt;"UNYIL",$F2677&gt;=DATABASE!$O$8),"3x D11",""))</f>
        <v/>
      </c>
      <c r="F2677" s="36" t="str">
        <f>IF('DATA ACCURATE'!N2680&lt;&gt;"",'DATA ACCURATE'!N2680,"")</f>
        <v/>
      </c>
      <c r="G2677" s="38" t="str">
        <f>IF(F2677="","",IF(F2677&lt;=DATABASE!$I$8,"UNYIL",IF(F2677&lt;=DATABASE!$J$8,"KECIL",IF(F2677&lt;DATABASE!$K$8,"TANGGUNG",IF(F2677&gt;=DATABASE!$K$8,"BESAR","")))))</f>
        <v/>
      </c>
      <c r="H2677" s="16" t="str">
        <f>IF('DATA ACCURATE'!J2680&lt;&gt;"",'DATA ACCURATE'!J2680,"")</f>
        <v/>
      </c>
      <c r="I2677" s="35" t="str">
        <f>IF(B2677&lt;&gt;"",IFERROR(VLOOKUP(B2677,'DATA TIMBANGAN'!G:M,7,FALSE),VLOOKUP(B2677,'DATA TIMBANGAN'!G:M,7)),"")</f>
        <v/>
      </c>
      <c r="J2677" s="25" t="str">
        <f>IF(H2677&lt;&gt;"",IFERROR(INDEX(DATABASE!$Z$19:$Z$38,MATCH(DATEVALUE(H2677),DATABASE!$AA$19:$AA$38,0)),INDEX(DATABASE!$Z$12:$Z$18,MATCH(WEEKDAY(H2677,2),DATABASE!$AA$12:$AA$18,0))),"")</f>
        <v/>
      </c>
      <c r="K2677" s="25" t="str">
        <f>IF('DATA ACCURATE'!V2680&lt;&gt;"",'DATA ACCURATE'!V2680,"")</f>
        <v/>
      </c>
      <c r="L2677" s="80" t="str">
        <f>IF($H2677="","",IF(OR($J2677="LIBUR",AND($L2676="LIBUR",$O2676=$O2677)),"LIBUR",IF(AND(OR($L2676="LUAR JAM KERJA 1",$L2676="LUAR JAM KERJA 2"),OR(OR(AND($H2676=$H2677,AND(OR($I2677&gt;DATABASE!$J$3,$I2677&lt;DATABASE!$J$6),((DATEVALUE($H2677)+$I2677)-(DATEVALUE($H2676)+$I2676))&lt;DATABASE!$J$6)),AND($H2676=$H2677,$O2676=$O2677,OR($I2677&gt;DATABASE!$J$6,$I2677&lt;DATABASE!$J$3))),AND(($H2677-$H2676)=1,OR($I2677&lt;DATABASE!$I$6,((DATEVALUE($H2677)+$I2677)-(DATEVALUE($H2676)+$I2676))&lt;DATABASE!$J$6))),$A2677=$A2676),"LUAR JAM KERJA 2",IF(AND(OR(WEEKDAY($H2677,2)=1,WEEKDAY($H2677,2)=2,WEEKDAY($H2677,2)=3,WEEKDAY($H2677,2)=4,WEEKDAY($H2677,2)=5),$I2677&lt;=DATABASE!$J$3,$I2677&gt;=DATABASE!$I$3),"JAM KERJA",IF(AND(WEEKDAY($H2677,2)=6,$I2677&lt;=DATABASE!$J$4,$I2677&gt;=DATABASE!$I$4),"JAM KERJA","LUAR JAM KERJA 1")))))</f>
        <v/>
      </c>
      <c r="M2677" s="36" t="str">
        <f>IF('DATA ACCURATE'!T2680&lt;&gt;"",IF('DATA ACCURATE'!T2680&gt;100,'DATA ACCURATE'!T2680/10,'DATA ACCURATE'!T2680),"")</f>
        <v/>
      </c>
      <c r="N2677" s="38" t="str">
        <f>IF(M2677="","",IF(M2677&lt;=DATABASE!$I$9,"LOKAL",IF(M2677&lt;DATABASE!$J$9,"LUAR KOTA 1",IF($M2677&gt;=DATABASE!$J$9,"LUAR KOTA 2",""))))</f>
        <v/>
      </c>
      <c r="O2677" s="38" t="str">
        <f>IF('DATA ACCURATE'!L2680&lt;&gt;"",'DATA ACCURATE'!L2680,"")</f>
        <v/>
      </c>
      <c r="P2677" s="38"/>
      <c r="Q2677" s="38">
        <f t="shared" si="288"/>
        <v>0</v>
      </c>
      <c r="R2677" s="38">
        <f t="shared" si="288"/>
        <v>0</v>
      </c>
      <c r="S2677" s="38">
        <f t="shared" si="288"/>
        <v>0</v>
      </c>
      <c r="T2677" s="38">
        <f t="shared" si="286"/>
        <v>0</v>
      </c>
      <c r="U2677" s="38">
        <f t="shared" si="289"/>
        <v>0</v>
      </c>
      <c r="V2677" s="38">
        <f t="shared" si="289"/>
        <v>0</v>
      </c>
      <c r="W2677" s="38">
        <f t="shared" si="289"/>
        <v>0</v>
      </c>
      <c r="X2677" s="38">
        <f t="shared" si="290"/>
        <v>0</v>
      </c>
      <c r="Y2677" s="38">
        <f t="shared" si="290"/>
        <v>0</v>
      </c>
      <c r="Z2677" s="38">
        <f t="shared" si="290"/>
        <v>0</v>
      </c>
      <c r="AA2677" s="38">
        <f t="shared" si="287"/>
        <v>0</v>
      </c>
      <c r="AB2677" s="38">
        <f t="shared" si="291"/>
        <v>0</v>
      </c>
      <c r="AC2677" s="38">
        <f t="shared" si="292"/>
        <v>0</v>
      </c>
      <c r="AD2677" s="38" t="str">
        <f t="shared" si="293"/>
        <v>000000000000</v>
      </c>
      <c r="AE2677" s="38"/>
      <c r="AF2677" s="38"/>
      <c r="AG2677" s="38"/>
      <c r="AH2677" s="38"/>
      <c r="AI2677" s="38"/>
      <c r="AJ2677" s="38"/>
      <c r="AK2677" s="38"/>
      <c r="AL2677" s="38"/>
      <c r="AM2677" s="38"/>
      <c r="AN2677" s="38"/>
      <c r="AO2677" s="38"/>
      <c r="AP2677" s="38"/>
      <c r="AQ2677" s="38"/>
      <c r="AR2677" s="38"/>
    </row>
    <row r="2678" spans="1:44">
      <c r="A2678" s="36" t="str">
        <f>IF('DATA ACCURATE'!A2681&lt;&gt;"",'DATA ACCURATE'!A2681,"")</f>
        <v/>
      </c>
      <c r="B2678" s="36" t="str">
        <f>IF('DATA ACCURATE'!D2681&lt;&gt;"",'DATA ACCURATE'!D2681,"")</f>
        <v/>
      </c>
      <c r="C2678" s="38" t="str">
        <f>IF($AD2678="000000000000","",INDEX(DATABASE!$W$12:$W$71,MATCH($AD2678,DATABASE!$V$12:$V$71,0)))</f>
        <v/>
      </c>
      <c r="D2678" s="38" t="str">
        <f>IF(C2678="","",IF(E2678="",INDEX(DATABASE!$AF$13:$AF$62,MATCH($C2678,DATABASE!$AC$13:$AC$62,0)),IF(E2678="2x D11",INDEX(DATABASE!$AF$13:$AF$62,MATCH($C2678,DATABASE!$AC$13:$AC$62,0))+2*DATABASE!$AF$62,IF(E2678="3x D11",INDEX(DATABASE!$AF$13:$AF$62,MATCH($C2678,DATABASE!$AC$13:$AC$62,0))+3*DATABASE!$AF$62,""))))</f>
        <v/>
      </c>
      <c r="E2678" s="38" t="str">
        <f>IF(AND($K2678="Y",$G2678&lt;&gt;"UNYIL",$F2678&lt;DATABASE!$O$8),"2x D11",IF(AND($K2678="Y",$G2678&lt;&gt;"UNYIL",$F2678&gt;=DATABASE!$O$8),"3x D11",""))</f>
        <v/>
      </c>
      <c r="F2678" s="36" t="str">
        <f>IF('DATA ACCURATE'!N2681&lt;&gt;"",'DATA ACCURATE'!N2681,"")</f>
        <v/>
      </c>
      <c r="G2678" s="38" t="str">
        <f>IF(F2678="","",IF(F2678&lt;=DATABASE!$I$8,"UNYIL",IF(F2678&lt;=DATABASE!$J$8,"KECIL",IF(F2678&lt;DATABASE!$K$8,"TANGGUNG",IF(F2678&gt;=DATABASE!$K$8,"BESAR","")))))</f>
        <v/>
      </c>
      <c r="H2678" s="16" t="str">
        <f>IF('DATA ACCURATE'!J2681&lt;&gt;"",'DATA ACCURATE'!J2681,"")</f>
        <v/>
      </c>
      <c r="I2678" s="35" t="str">
        <f>IF(B2678&lt;&gt;"",IFERROR(VLOOKUP(B2678,'DATA TIMBANGAN'!G:M,7,FALSE),VLOOKUP(B2678,'DATA TIMBANGAN'!G:M,7)),"")</f>
        <v/>
      </c>
      <c r="J2678" s="25" t="str">
        <f>IF(H2678&lt;&gt;"",IFERROR(INDEX(DATABASE!$Z$19:$Z$38,MATCH(DATEVALUE(H2678),DATABASE!$AA$19:$AA$38,0)),INDEX(DATABASE!$Z$12:$Z$18,MATCH(WEEKDAY(H2678,2),DATABASE!$AA$12:$AA$18,0))),"")</f>
        <v/>
      </c>
      <c r="K2678" s="25" t="str">
        <f>IF('DATA ACCURATE'!V2681&lt;&gt;"",'DATA ACCURATE'!V2681,"")</f>
        <v/>
      </c>
      <c r="L2678" s="80" t="str">
        <f>IF($H2678="","",IF(OR($J2678="LIBUR",AND($L2677="LIBUR",$O2677=$O2678)),"LIBUR",IF(AND(OR($L2677="LUAR JAM KERJA 1",$L2677="LUAR JAM KERJA 2"),OR(OR(AND($H2677=$H2678,AND(OR($I2678&gt;DATABASE!$J$3,$I2678&lt;DATABASE!$J$6),((DATEVALUE($H2678)+$I2678)-(DATEVALUE($H2677)+$I2677))&lt;DATABASE!$J$6)),AND($H2677=$H2678,$O2677=$O2678,OR($I2678&gt;DATABASE!$J$6,$I2678&lt;DATABASE!$J$3))),AND(($H2678-$H2677)=1,OR($I2678&lt;DATABASE!$I$6,((DATEVALUE($H2678)+$I2678)-(DATEVALUE($H2677)+$I2677))&lt;DATABASE!$J$6))),$A2678=$A2677),"LUAR JAM KERJA 2",IF(AND(OR(WEEKDAY($H2678,2)=1,WEEKDAY($H2678,2)=2,WEEKDAY($H2678,2)=3,WEEKDAY($H2678,2)=4,WEEKDAY($H2678,2)=5),$I2678&lt;=DATABASE!$J$3,$I2678&gt;=DATABASE!$I$3),"JAM KERJA",IF(AND(WEEKDAY($H2678,2)=6,$I2678&lt;=DATABASE!$J$4,$I2678&gt;=DATABASE!$I$4),"JAM KERJA","LUAR JAM KERJA 1")))))</f>
        <v/>
      </c>
      <c r="M2678" s="36" t="str">
        <f>IF('DATA ACCURATE'!T2681&lt;&gt;"",IF('DATA ACCURATE'!T2681&gt;100,'DATA ACCURATE'!T2681/10,'DATA ACCURATE'!T2681),"")</f>
        <v/>
      </c>
      <c r="N2678" s="38" t="str">
        <f>IF(M2678="","",IF(M2678&lt;=DATABASE!$I$9,"LOKAL",IF(M2678&lt;DATABASE!$J$9,"LUAR KOTA 1",IF($M2678&gt;=DATABASE!$J$9,"LUAR KOTA 2",""))))</f>
        <v/>
      </c>
      <c r="O2678" s="38" t="str">
        <f>IF('DATA ACCURATE'!L2681&lt;&gt;"",'DATA ACCURATE'!L2681,"")</f>
        <v/>
      </c>
      <c r="P2678" s="38"/>
      <c r="Q2678" s="38">
        <f t="shared" si="288"/>
        <v>0</v>
      </c>
      <c r="R2678" s="38">
        <f t="shared" si="288"/>
        <v>0</v>
      </c>
      <c r="S2678" s="38">
        <f t="shared" si="288"/>
        <v>0</v>
      </c>
      <c r="T2678" s="38">
        <f t="shared" si="286"/>
        <v>0</v>
      </c>
      <c r="U2678" s="38">
        <f t="shared" si="289"/>
        <v>0</v>
      </c>
      <c r="V2678" s="38">
        <f t="shared" si="289"/>
        <v>0</v>
      </c>
      <c r="W2678" s="38">
        <f t="shared" si="289"/>
        <v>0</v>
      </c>
      <c r="X2678" s="38">
        <f t="shared" si="290"/>
        <v>0</v>
      </c>
      <c r="Y2678" s="38">
        <f t="shared" si="290"/>
        <v>0</v>
      </c>
      <c r="Z2678" s="38">
        <f t="shared" si="290"/>
        <v>0</v>
      </c>
      <c r="AA2678" s="38">
        <f t="shared" si="287"/>
        <v>0</v>
      </c>
      <c r="AB2678" s="38">
        <f t="shared" si="291"/>
        <v>0</v>
      </c>
      <c r="AC2678" s="38">
        <f t="shared" si="292"/>
        <v>0</v>
      </c>
      <c r="AD2678" s="38" t="str">
        <f t="shared" si="293"/>
        <v>000000000000</v>
      </c>
      <c r="AE2678" s="38"/>
      <c r="AF2678" s="38"/>
      <c r="AG2678" s="38"/>
      <c r="AH2678" s="38"/>
      <c r="AI2678" s="38"/>
      <c r="AJ2678" s="38"/>
      <c r="AK2678" s="38"/>
      <c r="AL2678" s="38"/>
      <c r="AM2678" s="38"/>
      <c r="AN2678" s="38"/>
      <c r="AO2678" s="38"/>
      <c r="AP2678" s="38"/>
      <c r="AQ2678" s="38"/>
      <c r="AR2678" s="38"/>
    </row>
    <row r="2679" spans="1:44">
      <c r="A2679" s="36" t="str">
        <f>IF('DATA ACCURATE'!A2682&lt;&gt;"",'DATA ACCURATE'!A2682,"")</f>
        <v/>
      </c>
      <c r="B2679" s="36" t="str">
        <f>IF('DATA ACCURATE'!D2682&lt;&gt;"",'DATA ACCURATE'!D2682,"")</f>
        <v/>
      </c>
      <c r="C2679" s="38" t="str">
        <f>IF($AD2679="000000000000","",INDEX(DATABASE!$W$12:$W$71,MATCH($AD2679,DATABASE!$V$12:$V$71,0)))</f>
        <v/>
      </c>
      <c r="D2679" s="38" t="str">
        <f>IF(C2679="","",IF(E2679="",INDEX(DATABASE!$AF$13:$AF$62,MATCH($C2679,DATABASE!$AC$13:$AC$62,0)),IF(E2679="2x D11",INDEX(DATABASE!$AF$13:$AF$62,MATCH($C2679,DATABASE!$AC$13:$AC$62,0))+2*DATABASE!$AF$62,IF(E2679="3x D11",INDEX(DATABASE!$AF$13:$AF$62,MATCH($C2679,DATABASE!$AC$13:$AC$62,0))+3*DATABASE!$AF$62,""))))</f>
        <v/>
      </c>
      <c r="E2679" s="38" t="str">
        <f>IF(AND($K2679="Y",$G2679&lt;&gt;"UNYIL",$F2679&lt;DATABASE!$O$8),"2x D11",IF(AND($K2679="Y",$G2679&lt;&gt;"UNYIL",$F2679&gt;=DATABASE!$O$8),"3x D11",""))</f>
        <v/>
      </c>
      <c r="F2679" s="36" t="str">
        <f>IF('DATA ACCURATE'!N2682&lt;&gt;"",'DATA ACCURATE'!N2682,"")</f>
        <v/>
      </c>
      <c r="G2679" s="38" t="str">
        <f>IF(F2679="","",IF(F2679&lt;=DATABASE!$I$8,"UNYIL",IF(F2679&lt;=DATABASE!$J$8,"KECIL",IF(F2679&lt;DATABASE!$K$8,"TANGGUNG",IF(F2679&gt;=DATABASE!$K$8,"BESAR","")))))</f>
        <v/>
      </c>
      <c r="H2679" s="16" t="str">
        <f>IF('DATA ACCURATE'!J2682&lt;&gt;"",'DATA ACCURATE'!J2682,"")</f>
        <v/>
      </c>
      <c r="I2679" s="35" t="str">
        <f>IF(B2679&lt;&gt;"",IFERROR(VLOOKUP(B2679,'DATA TIMBANGAN'!G:M,7,FALSE),VLOOKUP(B2679,'DATA TIMBANGAN'!G:M,7)),"")</f>
        <v/>
      </c>
      <c r="J2679" s="25" t="str">
        <f>IF(H2679&lt;&gt;"",IFERROR(INDEX(DATABASE!$Z$19:$Z$38,MATCH(DATEVALUE(H2679),DATABASE!$AA$19:$AA$38,0)),INDEX(DATABASE!$Z$12:$Z$18,MATCH(WEEKDAY(H2679,2),DATABASE!$AA$12:$AA$18,0))),"")</f>
        <v/>
      </c>
      <c r="K2679" s="25" t="str">
        <f>IF('DATA ACCURATE'!V2682&lt;&gt;"",'DATA ACCURATE'!V2682,"")</f>
        <v/>
      </c>
      <c r="L2679" s="80" t="str">
        <f>IF($H2679="","",IF(OR($J2679="LIBUR",AND($L2678="LIBUR",$O2678=$O2679)),"LIBUR",IF(AND(OR($L2678="LUAR JAM KERJA 1",$L2678="LUAR JAM KERJA 2"),OR(OR(AND($H2678=$H2679,AND(OR($I2679&gt;DATABASE!$J$3,$I2679&lt;DATABASE!$J$6),((DATEVALUE($H2679)+$I2679)-(DATEVALUE($H2678)+$I2678))&lt;DATABASE!$J$6)),AND($H2678=$H2679,$O2678=$O2679,OR($I2679&gt;DATABASE!$J$6,$I2679&lt;DATABASE!$J$3))),AND(($H2679-$H2678)=1,OR($I2679&lt;DATABASE!$I$6,((DATEVALUE($H2679)+$I2679)-(DATEVALUE($H2678)+$I2678))&lt;DATABASE!$J$6))),$A2679=$A2678),"LUAR JAM KERJA 2",IF(AND(OR(WEEKDAY($H2679,2)=1,WEEKDAY($H2679,2)=2,WEEKDAY($H2679,2)=3,WEEKDAY($H2679,2)=4,WEEKDAY($H2679,2)=5),$I2679&lt;=DATABASE!$J$3,$I2679&gt;=DATABASE!$I$3),"JAM KERJA",IF(AND(WEEKDAY($H2679,2)=6,$I2679&lt;=DATABASE!$J$4,$I2679&gt;=DATABASE!$I$4),"JAM KERJA","LUAR JAM KERJA 1")))))</f>
        <v/>
      </c>
      <c r="M2679" s="36" t="str">
        <f>IF('DATA ACCURATE'!T2682&lt;&gt;"",IF('DATA ACCURATE'!T2682&gt;100,'DATA ACCURATE'!T2682/10,'DATA ACCURATE'!T2682),"")</f>
        <v/>
      </c>
      <c r="N2679" s="38" t="str">
        <f>IF(M2679="","",IF(M2679&lt;=DATABASE!$I$9,"LOKAL",IF(M2679&lt;DATABASE!$J$9,"LUAR KOTA 1",IF($M2679&gt;=DATABASE!$J$9,"LUAR KOTA 2",""))))</f>
        <v/>
      </c>
      <c r="O2679" s="38" t="str">
        <f>IF('DATA ACCURATE'!L2682&lt;&gt;"",'DATA ACCURATE'!L2682,"")</f>
        <v/>
      </c>
      <c r="P2679" s="38"/>
      <c r="Q2679" s="38">
        <f t="shared" si="288"/>
        <v>0</v>
      </c>
      <c r="R2679" s="38">
        <f t="shared" si="288"/>
        <v>0</v>
      </c>
      <c r="S2679" s="38">
        <f t="shared" si="288"/>
        <v>0</v>
      </c>
      <c r="T2679" s="38">
        <f t="shared" si="286"/>
        <v>0</v>
      </c>
      <c r="U2679" s="38">
        <f t="shared" si="289"/>
        <v>0</v>
      </c>
      <c r="V2679" s="38">
        <f t="shared" si="289"/>
        <v>0</v>
      </c>
      <c r="W2679" s="38">
        <f t="shared" si="289"/>
        <v>0</v>
      </c>
      <c r="X2679" s="38">
        <f t="shared" si="290"/>
        <v>0</v>
      </c>
      <c r="Y2679" s="38">
        <f t="shared" si="290"/>
        <v>0</v>
      </c>
      <c r="Z2679" s="38">
        <f t="shared" si="290"/>
        <v>0</v>
      </c>
      <c r="AA2679" s="38">
        <f t="shared" si="287"/>
        <v>0</v>
      </c>
      <c r="AB2679" s="38">
        <f t="shared" si="291"/>
        <v>0</v>
      </c>
      <c r="AC2679" s="38">
        <f t="shared" si="292"/>
        <v>0</v>
      </c>
      <c r="AD2679" s="38" t="str">
        <f t="shared" si="293"/>
        <v>000000000000</v>
      </c>
      <c r="AE2679" s="38"/>
      <c r="AF2679" s="38"/>
      <c r="AG2679" s="38"/>
      <c r="AH2679" s="38"/>
      <c r="AI2679" s="38"/>
      <c r="AJ2679" s="38"/>
      <c r="AK2679" s="38"/>
      <c r="AL2679" s="38"/>
      <c r="AM2679" s="38"/>
      <c r="AN2679" s="38"/>
      <c r="AO2679" s="38"/>
      <c r="AP2679" s="38"/>
      <c r="AQ2679" s="38"/>
      <c r="AR2679" s="38"/>
    </row>
    <row r="2680" spans="1:44">
      <c r="A2680" s="36" t="str">
        <f>IF('DATA ACCURATE'!A2683&lt;&gt;"",'DATA ACCURATE'!A2683,"")</f>
        <v/>
      </c>
      <c r="B2680" s="36" t="str">
        <f>IF('DATA ACCURATE'!D2683&lt;&gt;"",'DATA ACCURATE'!D2683,"")</f>
        <v/>
      </c>
      <c r="C2680" s="38" t="str">
        <f>IF($AD2680="000000000000","",INDEX(DATABASE!$W$12:$W$71,MATCH($AD2680,DATABASE!$V$12:$V$71,0)))</f>
        <v/>
      </c>
      <c r="D2680" s="38" t="str">
        <f>IF(C2680="","",IF(E2680="",INDEX(DATABASE!$AF$13:$AF$62,MATCH($C2680,DATABASE!$AC$13:$AC$62,0)),IF(E2680="2x D11",INDEX(DATABASE!$AF$13:$AF$62,MATCH($C2680,DATABASE!$AC$13:$AC$62,0))+2*DATABASE!$AF$62,IF(E2680="3x D11",INDEX(DATABASE!$AF$13:$AF$62,MATCH($C2680,DATABASE!$AC$13:$AC$62,0))+3*DATABASE!$AF$62,""))))</f>
        <v/>
      </c>
      <c r="E2680" s="38" t="str">
        <f>IF(AND($K2680="Y",$G2680&lt;&gt;"UNYIL",$F2680&lt;DATABASE!$O$8),"2x D11",IF(AND($K2680="Y",$G2680&lt;&gt;"UNYIL",$F2680&gt;=DATABASE!$O$8),"3x D11",""))</f>
        <v/>
      </c>
      <c r="F2680" s="36" t="str">
        <f>IF('DATA ACCURATE'!N2683&lt;&gt;"",'DATA ACCURATE'!N2683,"")</f>
        <v/>
      </c>
      <c r="G2680" s="38" t="str">
        <f>IF(F2680="","",IF(F2680&lt;=DATABASE!$I$8,"UNYIL",IF(F2680&lt;=DATABASE!$J$8,"KECIL",IF(F2680&lt;DATABASE!$K$8,"TANGGUNG",IF(F2680&gt;=DATABASE!$K$8,"BESAR","")))))</f>
        <v/>
      </c>
      <c r="H2680" s="16" t="str">
        <f>IF('DATA ACCURATE'!J2683&lt;&gt;"",'DATA ACCURATE'!J2683,"")</f>
        <v/>
      </c>
      <c r="I2680" s="35" t="str">
        <f>IF(B2680&lt;&gt;"",IFERROR(VLOOKUP(B2680,'DATA TIMBANGAN'!G:M,7,FALSE),VLOOKUP(B2680,'DATA TIMBANGAN'!G:M,7)),"")</f>
        <v/>
      </c>
      <c r="J2680" s="25" t="str">
        <f>IF(H2680&lt;&gt;"",IFERROR(INDEX(DATABASE!$Z$19:$Z$38,MATCH(DATEVALUE(H2680),DATABASE!$AA$19:$AA$38,0)),INDEX(DATABASE!$Z$12:$Z$18,MATCH(WEEKDAY(H2680,2),DATABASE!$AA$12:$AA$18,0))),"")</f>
        <v/>
      </c>
      <c r="K2680" s="25" t="str">
        <f>IF('DATA ACCURATE'!V2683&lt;&gt;"",'DATA ACCURATE'!V2683,"")</f>
        <v/>
      </c>
      <c r="L2680" s="80" t="str">
        <f>IF($H2680="","",IF(OR($J2680="LIBUR",AND($L2679="LIBUR",$O2679=$O2680)),"LIBUR",IF(AND(OR($L2679="LUAR JAM KERJA 1",$L2679="LUAR JAM KERJA 2"),OR(OR(AND($H2679=$H2680,AND(OR($I2680&gt;DATABASE!$J$3,$I2680&lt;DATABASE!$J$6),((DATEVALUE($H2680)+$I2680)-(DATEVALUE($H2679)+$I2679))&lt;DATABASE!$J$6)),AND($H2679=$H2680,$O2679=$O2680,OR($I2680&gt;DATABASE!$J$6,$I2680&lt;DATABASE!$J$3))),AND(($H2680-$H2679)=1,OR($I2680&lt;DATABASE!$I$6,((DATEVALUE($H2680)+$I2680)-(DATEVALUE($H2679)+$I2679))&lt;DATABASE!$J$6))),$A2680=$A2679),"LUAR JAM KERJA 2",IF(AND(OR(WEEKDAY($H2680,2)=1,WEEKDAY($H2680,2)=2,WEEKDAY($H2680,2)=3,WEEKDAY($H2680,2)=4,WEEKDAY($H2680,2)=5),$I2680&lt;=DATABASE!$J$3,$I2680&gt;=DATABASE!$I$3),"JAM KERJA",IF(AND(WEEKDAY($H2680,2)=6,$I2680&lt;=DATABASE!$J$4,$I2680&gt;=DATABASE!$I$4),"JAM KERJA","LUAR JAM KERJA 1")))))</f>
        <v/>
      </c>
      <c r="M2680" s="36" t="str">
        <f>IF('DATA ACCURATE'!T2683&lt;&gt;"",IF('DATA ACCURATE'!T2683&gt;100,'DATA ACCURATE'!T2683/10,'DATA ACCURATE'!T2683),"")</f>
        <v/>
      </c>
      <c r="N2680" s="38" t="str">
        <f>IF(M2680="","",IF(M2680&lt;=DATABASE!$I$9,"LOKAL",IF(M2680&lt;DATABASE!$J$9,"LUAR KOTA 1",IF($M2680&gt;=DATABASE!$J$9,"LUAR KOTA 2",""))))</f>
        <v/>
      </c>
      <c r="O2680" s="38" t="str">
        <f>IF('DATA ACCURATE'!L2683&lt;&gt;"",'DATA ACCURATE'!L2683,"")</f>
        <v/>
      </c>
      <c r="P2680" s="38"/>
      <c r="Q2680" s="38">
        <f t="shared" si="288"/>
        <v>0</v>
      </c>
      <c r="R2680" s="38">
        <f t="shared" si="288"/>
        <v>0</v>
      </c>
      <c r="S2680" s="38">
        <f t="shared" si="288"/>
        <v>0</v>
      </c>
      <c r="T2680" s="38">
        <f t="shared" si="286"/>
        <v>0</v>
      </c>
      <c r="U2680" s="38">
        <f t="shared" si="289"/>
        <v>0</v>
      </c>
      <c r="V2680" s="38">
        <f t="shared" si="289"/>
        <v>0</v>
      </c>
      <c r="W2680" s="38">
        <f t="shared" si="289"/>
        <v>0</v>
      </c>
      <c r="X2680" s="38">
        <f t="shared" si="290"/>
        <v>0</v>
      </c>
      <c r="Y2680" s="38">
        <f t="shared" si="290"/>
        <v>0</v>
      </c>
      <c r="Z2680" s="38">
        <f t="shared" si="290"/>
        <v>0</v>
      </c>
      <c r="AA2680" s="38">
        <f t="shared" si="287"/>
        <v>0</v>
      </c>
      <c r="AB2680" s="38">
        <f t="shared" si="291"/>
        <v>0</v>
      </c>
      <c r="AC2680" s="38">
        <f t="shared" si="292"/>
        <v>0</v>
      </c>
      <c r="AD2680" s="38" t="str">
        <f t="shared" si="293"/>
        <v>000000000000</v>
      </c>
      <c r="AE2680" s="38"/>
      <c r="AF2680" s="38"/>
      <c r="AG2680" s="38"/>
      <c r="AH2680" s="38"/>
      <c r="AI2680" s="38"/>
      <c r="AJ2680" s="38"/>
      <c r="AK2680" s="38"/>
      <c r="AL2680" s="38"/>
      <c r="AM2680" s="38"/>
      <c r="AN2680" s="38"/>
      <c r="AO2680" s="38"/>
      <c r="AP2680" s="38"/>
      <c r="AQ2680" s="38"/>
      <c r="AR2680" s="38"/>
    </row>
    <row r="2681" spans="1:44">
      <c r="A2681" s="36" t="str">
        <f>IF('DATA ACCURATE'!A2684&lt;&gt;"",'DATA ACCURATE'!A2684,"")</f>
        <v/>
      </c>
      <c r="B2681" s="36" t="str">
        <f>IF('DATA ACCURATE'!D2684&lt;&gt;"",'DATA ACCURATE'!D2684,"")</f>
        <v/>
      </c>
      <c r="C2681" s="38" t="str">
        <f>IF($AD2681="000000000000","",INDEX(DATABASE!$W$12:$W$71,MATCH($AD2681,DATABASE!$V$12:$V$71,0)))</f>
        <v/>
      </c>
      <c r="D2681" s="38" t="str">
        <f>IF(C2681="","",IF(E2681="",INDEX(DATABASE!$AF$13:$AF$62,MATCH($C2681,DATABASE!$AC$13:$AC$62,0)),IF(E2681="2x D11",INDEX(DATABASE!$AF$13:$AF$62,MATCH($C2681,DATABASE!$AC$13:$AC$62,0))+2*DATABASE!$AF$62,IF(E2681="3x D11",INDEX(DATABASE!$AF$13:$AF$62,MATCH($C2681,DATABASE!$AC$13:$AC$62,0))+3*DATABASE!$AF$62,""))))</f>
        <v/>
      </c>
      <c r="E2681" s="38" t="str">
        <f>IF(AND($K2681="Y",$G2681&lt;&gt;"UNYIL",$F2681&lt;DATABASE!$O$8),"2x D11",IF(AND($K2681="Y",$G2681&lt;&gt;"UNYIL",$F2681&gt;=DATABASE!$O$8),"3x D11",""))</f>
        <v/>
      </c>
      <c r="F2681" s="36" t="str">
        <f>IF('DATA ACCURATE'!N2684&lt;&gt;"",'DATA ACCURATE'!N2684,"")</f>
        <v/>
      </c>
      <c r="G2681" s="38" t="str">
        <f>IF(F2681="","",IF(F2681&lt;=DATABASE!$I$8,"UNYIL",IF(F2681&lt;=DATABASE!$J$8,"KECIL",IF(F2681&lt;DATABASE!$K$8,"TANGGUNG",IF(F2681&gt;=DATABASE!$K$8,"BESAR","")))))</f>
        <v/>
      </c>
      <c r="H2681" s="16" t="str">
        <f>IF('DATA ACCURATE'!J2684&lt;&gt;"",'DATA ACCURATE'!J2684,"")</f>
        <v/>
      </c>
      <c r="I2681" s="35" t="str">
        <f>IF(B2681&lt;&gt;"",IFERROR(VLOOKUP(B2681,'DATA TIMBANGAN'!G:M,7,FALSE),VLOOKUP(B2681,'DATA TIMBANGAN'!G:M,7)),"")</f>
        <v/>
      </c>
      <c r="J2681" s="25" t="str">
        <f>IF(H2681&lt;&gt;"",IFERROR(INDEX(DATABASE!$Z$19:$Z$38,MATCH(DATEVALUE(H2681),DATABASE!$AA$19:$AA$38,0)),INDEX(DATABASE!$Z$12:$Z$18,MATCH(WEEKDAY(H2681,2),DATABASE!$AA$12:$AA$18,0))),"")</f>
        <v/>
      </c>
      <c r="K2681" s="25" t="str">
        <f>IF('DATA ACCURATE'!V2684&lt;&gt;"",'DATA ACCURATE'!V2684,"")</f>
        <v/>
      </c>
      <c r="L2681" s="80" t="str">
        <f>IF($H2681="","",IF(OR($J2681="LIBUR",AND($L2680="LIBUR",$O2680=$O2681)),"LIBUR",IF(AND(OR($L2680="LUAR JAM KERJA 1",$L2680="LUAR JAM KERJA 2"),OR(OR(AND($H2680=$H2681,AND(OR($I2681&gt;DATABASE!$J$3,$I2681&lt;DATABASE!$J$6),((DATEVALUE($H2681)+$I2681)-(DATEVALUE($H2680)+$I2680))&lt;DATABASE!$J$6)),AND($H2680=$H2681,$O2680=$O2681,OR($I2681&gt;DATABASE!$J$6,$I2681&lt;DATABASE!$J$3))),AND(($H2681-$H2680)=1,OR($I2681&lt;DATABASE!$I$6,((DATEVALUE($H2681)+$I2681)-(DATEVALUE($H2680)+$I2680))&lt;DATABASE!$J$6))),$A2681=$A2680),"LUAR JAM KERJA 2",IF(AND(OR(WEEKDAY($H2681,2)=1,WEEKDAY($H2681,2)=2,WEEKDAY($H2681,2)=3,WEEKDAY($H2681,2)=4,WEEKDAY($H2681,2)=5),$I2681&lt;=DATABASE!$J$3,$I2681&gt;=DATABASE!$I$3),"JAM KERJA",IF(AND(WEEKDAY($H2681,2)=6,$I2681&lt;=DATABASE!$J$4,$I2681&gt;=DATABASE!$I$4),"JAM KERJA","LUAR JAM KERJA 1")))))</f>
        <v/>
      </c>
      <c r="M2681" s="36" t="str">
        <f>IF('DATA ACCURATE'!T2684&lt;&gt;"",IF('DATA ACCURATE'!T2684&gt;100,'DATA ACCURATE'!T2684/10,'DATA ACCURATE'!T2684),"")</f>
        <v/>
      </c>
      <c r="N2681" s="38" t="str">
        <f>IF(M2681="","",IF(M2681&lt;=DATABASE!$I$9,"LOKAL",IF(M2681&lt;DATABASE!$J$9,"LUAR KOTA 1",IF($M2681&gt;=DATABASE!$J$9,"LUAR KOTA 2",""))))</f>
        <v/>
      </c>
      <c r="O2681" s="38" t="str">
        <f>IF('DATA ACCURATE'!L2684&lt;&gt;"",'DATA ACCURATE'!L2684,"")</f>
        <v/>
      </c>
      <c r="P2681" s="38"/>
      <c r="Q2681" s="38">
        <f t="shared" si="288"/>
        <v>0</v>
      </c>
      <c r="R2681" s="38">
        <f t="shared" si="288"/>
        <v>0</v>
      </c>
      <c r="S2681" s="38">
        <f t="shared" si="288"/>
        <v>0</v>
      </c>
      <c r="T2681" s="38">
        <f t="shared" si="286"/>
        <v>0</v>
      </c>
      <c r="U2681" s="38">
        <f t="shared" si="289"/>
        <v>0</v>
      </c>
      <c r="V2681" s="38">
        <f t="shared" si="289"/>
        <v>0</v>
      </c>
      <c r="W2681" s="38">
        <f t="shared" si="289"/>
        <v>0</v>
      </c>
      <c r="X2681" s="38">
        <f t="shared" si="290"/>
        <v>0</v>
      </c>
      <c r="Y2681" s="38">
        <f t="shared" si="290"/>
        <v>0</v>
      </c>
      <c r="Z2681" s="38">
        <f t="shared" si="290"/>
        <v>0</v>
      </c>
      <c r="AA2681" s="38">
        <f t="shared" si="287"/>
        <v>0</v>
      </c>
      <c r="AB2681" s="38">
        <f t="shared" si="291"/>
        <v>0</v>
      </c>
      <c r="AC2681" s="38">
        <f t="shared" si="292"/>
        <v>0</v>
      </c>
      <c r="AD2681" s="38" t="str">
        <f t="shared" si="293"/>
        <v>000000000000</v>
      </c>
      <c r="AE2681" s="38"/>
      <c r="AF2681" s="38"/>
      <c r="AG2681" s="38"/>
      <c r="AH2681" s="38"/>
      <c r="AI2681" s="38"/>
      <c r="AJ2681" s="38"/>
      <c r="AK2681" s="38"/>
      <c r="AL2681" s="38"/>
      <c r="AM2681" s="38"/>
      <c r="AN2681" s="38"/>
      <c r="AO2681" s="38"/>
      <c r="AP2681" s="38"/>
      <c r="AQ2681" s="38"/>
      <c r="AR2681" s="38"/>
    </row>
    <row r="2682" spans="1:44">
      <c r="A2682" s="36" t="str">
        <f>IF('DATA ACCURATE'!A2685&lt;&gt;"",'DATA ACCURATE'!A2685,"")</f>
        <v/>
      </c>
      <c r="B2682" s="36" t="str">
        <f>IF('DATA ACCURATE'!D2685&lt;&gt;"",'DATA ACCURATE'!D2685,"")</f>
        <v/>
      </c>
      <c r="C2682" s="38" t="str">
        <f>IF($AD2682="000000000000","",INDEX(DATABASE!$W$12:$W$71,MATCH($AD2682,DATABASE!$V$12:$V$71,0)))</f>
        <v/>
      </c>
      <c r="D2682" s="38" t="str">
        <f>IF(C2682="","",IF(E2682="",INDEX(DATABASE!$AF$13:$AF$62,MATCH($C2682,DATABASE!$AC$13:$AC$62,0)),IF(E2682="2x D11",INDEX(DATABASE!$AF$13:$AF$62,MATCH($C2682,DATABASE!$AC$13:$AC$62,0))+2*DATABASE!$AF$62,IF(E2682="3x D11",INDEX(DATABASE!$AF$13:$AF$62,MATCH($C2682,DATABASE!$AC$13:$AC$62,0))+3*DATABASE!$AF$62,""))))</f>
        <v/>
      </c>
      <c r="E2682" s="38" t="str">
        <f>IF(AND($K2682="Y",$G2682&lt;&gt;"UNYIL",$F2682&lt;DATABASE!$O$8),"2x D11",IF(AND($K2682="Y",$G2682&lt;&gt;"UNYIL",$F2682&gt;=DATABASE!$O$8),"3x D11",""))</f>
        <v/>
      </c>
      <c r="F2682" s="36" t="str">
        <f>IF('DATA ACCURATE'!N2685&lt;&gt;"",'DATA ACCURATE'!N2685,"")</f>
        <v/>
      </c>
      <c r="G2682" s="38" t="str">
        <f>IF(F2682="","",IF(F2682&lt;=DATABASE!$I$8,"UNYIL",IF(F2682&lt;=DATABASE!$J$8,"KECIL",IF(F2682&lt;DATABASE!$K$8,"TANGGUNG",IF(F2682&gt;=DATABASE!$K$8,"BESAR","")))))</f>
        <v/>
      </c>
      <c r="H2682" s="16" t="str">
        <f>IF('DATA ACCURATE'!J2685&lt;&gt;"",'DATA ACCURATE'!J2685,"")</f>
        <v/>
      </c>
      <c r="I2682" s="35" t="str">
        <f>IF(B2682&lt;&gt;"",IFERROR(VLOOKUP(B2682,'DATA TIMBANGAN'!G:M,7,FALSE),VLOOKUP(B2682,'DATA TIMBANGAN'!G:M,7)),"")</f>
        <v/>
      </c>
      <c r="J2682" s="25" t="str">
        <f>IF(H2682&lt;&gt;"",IFERROR(INDEX(DATABASE!$Z$19:$Z$38,MATCH(DATEVALUE(H2682),DATABASE!$AA$19:$AA$38,0)),INDEX(DATABASE!$Z$12:$Z$18,MATCH(WEEKDAY(H2682,2),DATABASE!$AA$12:$AA$18,0))),"")</f>
        <v/>
      </c>
      <c r="K2682" s="25" t="str">
        <f>IF('DATA ACCURATE'!V2685&lt;&gt;"",'DATA ACCURATE'!V2685,"")</f>
        <v/>
      </c>
      <c r="L2682" s="80" t="str">
        <f>IF($H2682="","",IF(OR($J2682="LIBUR",AND($L2681="LIBUR",$O2681=$O2682)),"LIBUR",IF(AND(OR($L2681="LUAR JAM KERJA 1",$L2681="LUAR JAM KERJA 2"),OR(OR(AND($H2681=$H2682,AND(OR($I2682&gt;DATABASE!$J$3,$I2682&lt;DATABASE!$J$6),((DATEVALUE($H2682)+$I2682)-(DATEVALUE($H2681)+$I2681))&lt;DATABASE!$J$6)),AND($H2681=$H2682,$O2681=$O2682,OR($I2682&gt;DATABASE!$J$6,$I2682&lt;DATABASE!$J$3))),AND(($H2682-$H2681)=1,OR($I2682&lt;DATABASE!$I$6,((DATEVALUE($H2682)+$I2682)-(DATEVALUE($H2681)+$I2681))&lt;DATABASE!$J$6))),$A2682=$A2681),"LUAR JAM KERJA 2",IF(AND(OR(WEEKDAY($H2682,2)=1,WEEKDAY($H2682,2)=2,WEEKDAY($H2682,2)=3,WEEKDAY($H2682,2)=4,WEEKDAY($H2682,2)=5),$I2682&lt;=DATABASE!$J$3,$I2682&gt;=DATABASE!$I$3),"JAM KERJA",IF(AND(WEEKDAY($H2682,2)=6,$I2682&lt;=DATABASE!$J$4,$I2682&gt;=DATABASE!$I$4),"JAM KERJA","LUAR JAM KERJA 1")))))</f>
        <v/>
      </c>
      <c r="M2682" s="36" t="str">
        <f>IF('DATA ACCURATE'!T2685&lt;&gt;"",IF('DATA ACCURATE'!T2685&gt;100,'DATA ACCURATE'!T2685/10,'DATA ACCURATE'!T2685),"")</f>
        <v/>
      </c>
      <c r="N2682" s="38" t="str">
        <f>IF(M2682="","",IF(M2682&lt;=DATABASE!$I$9,"LOKAL",IF(M2682&lt;DATABASE!$J$9,"LUAR KOTA 1",IF($M2682&gt;=DATABASE!$J$9,"LUAR KOTA 2",""))))</f>
        <v/>
      </c>
      <c r="O2682" s="38" t="str">
        <f>IF('DATA ACCURATE'!L2685&lt;&gt;"",'DATA ACCURATE'!L2685,"")</f>
        <v/>
      </c>
      <c r="P2682" s="38"/>
      <c r="Q2682" s="38">
        <f t="shared" si="288"/>
        <v>0</v>
      </c>
      <c r="R2682" s="38">
        <f t="shared" si="288"/>
        <v>0</v>
      </c>
      <c r="S2682" s="38">
        <f t="shared" si="288"/>
        <v>0</v>
      </c>
      <c r="T2682" s="38">
        <f t="shared" si="286"/>
        <v>0</v>
      </c>
      <c r="U2682" s="38">
        <f t="shared" si="289"/>
        <v>0</v>
      </c>
      <c r="V2682" s="38">
        <f t="shared" si="289"/>
        <v>0</v>
      </c>
      <c r="W2682" s="38">
        <f t="shared" si="289"/>
        <v>0</v>
      </c>
      <c r="X2682" s="38">
        <f t="shared" si="290"/>
        <v>0</v>
      </c>
      <c r="Y2682" s="38">
        <f t="shared" si="290"/>
        <v>0</v>
      </c>
      <c r="Z2682" s="38">
        <f t="shared" si="290"/>
        <v>0</v>
      </c>
      <c r="AA2682" s="38">
        <f t="shared" si="287"/>
        <v>0</v>
      </c>
      <c r="AB2682" s="38">
        <f t="shared" si="291"/>
        <v>0</v>
      </c>
      <c r="AC2682" s="38">
        <f t="shared" si="292"/>
        <v>0</v>
      </c>
      <c r="AD2682" s="38" t="str">
        <f t="shared" si="293"/>
        <v>000000000000</v>
      </c>
      <c r="AE2682" s="38"/>
      <c r="AF2682" s="38"/>
      <c r="AG2682" s="38"/>
      <c r="AH2682" s="38"/>
      <c r="AI2682" s="38"/>
      <c r="AJ2682" s="38"/>
      <c r="AK2682" s="38"/>
      <c r="AL2682" s="38"/>
      <c r="AM2682" s="38"/>
      <c r="AN2682" s="38"/>
      <c r="AO2682" s="38"/>
      <c r="AP2682" s="38"/>
      <c r="AQ2682" s="38"/>
      <c r="AR2682" s="38"/>
    </row>
    <row r="2683" spans="1:44">
      <c r="A2683" s="36" t="str">
        <f>IF('DATA ACCURATE'!A2686&lt;&gt;"",'DATA ACCURATE'!A2686,"")</f>
        <v/>
      </c>
      <c r="B2683" s="36" t="str">
        <f>IF('DATA ACCURATE'!D2686&lt;&gt;"",'DATA ACCURATE'!D2686,"")</f>
        <v/>
      </c>
      <c r="C2683" s="38" t="str">
        <f>IF($AD2683="000000000000","",INDEX(DATABASE!$W$12:$W$71,MATCH($AD2683,DATABASE!$V$12:$V$71,0)))</f>
        <v/>
      </c>
      <c r="D2683" s="38" t="str">
        <f>IF(C2683="","",IF(E2683="",INDEX(DATABASE!$AF$13:$AF$62,MATCH($C2683,DATABASE!$AC$13:$AC$62,0)),IF(E2683="2x D11",INDEX(DATABASE!$AF$13:$AF$62,MATCH($C2683,DATABASE!$AC$13:$AC$62,0))+2*DATABASE!$AF$62,IF(E2683="3x D11",INDEX(DATABASE!$AF$13:$AF$62,MATCH($C2683,DATABASE!$AC$13:$AC$62,0))+3*DATABASE!$AF$62,""))))</f>
        <v/>
      </c>
      <c r="E2683" s="38" t="str">
        <f>IF(AND($K2683="Y",$G2683&lt;&gt;"UNYIL",$F2683&lt;DATABASE!$O$8),"2x D11",IF(AND($K2683="Y",$G2683&lt;&gt;"UNYIL",$F2683&gt;=DATABASE!$O$8),"3x D11",""))</f>
        <v/>
      </c>
      <c r="F2683" s="36" t="str">
        <f>IF('DATA ACCURATE'!N2686&lt;&gt;"",'DATA ACCURATE'!N2686,"")</f>
        <v/>
      </c>
      <c r="G2683" s="38" t="str">
        <f>IF(F2683="","",IF(F2683&lt;=DATABASE!$I$8,"UNYIL",IF(F2683&lt;=DATABASE!$J$8,"KECIL",IF(F2683&lt;DATABASE!$K$8,"TANGGUNG",IF(F2683&gt;=DATABASE!$K$8,"BESAR","")))))</f>
        <v/>
      </c>
      <c r="H2683" s="16" t="str">
        <f>IF('DATA ACCURATE'!J2686&lt;&gt;"",'DATA ACCURATE'!J2686,"")</f>
        <v/>
      </c>
      <c r="I2683" s="35" t="str">
        <f>IF(B2683&lt;&gt;"",IFERROR(VLOOKUP(B2683,'DATA TIMBANGAN'!G:M,7,FALSE),VLOOKUP(B2683,'DATA TIMBANGAN'!G:M,7)),"")</f>
        <v/>
      </c>
      <c r="J2683" s="25" t="str">
        <f>IF(H2683&lt;&gt;"",IFERROR(INDEX(DATABASE!$Z$19:$Z$38,MATCH(DATEVALUE(H2683),DATABASE!$AA$19:$AA$38,0)),INDEX(DATABASE!$Z$12:$Z$18,MATCH(WEEKDAY(H2683,2),DATABASE!$AA$12:$AA$18,0))),"")</f>
        <v/>
      </c>
      <c r="K2683" s="25" t="str">
        <f>IF('DATA ACCURATE'!V2686&lt;&gt;"",'DATA ACCURATE'!V2686,"")</f>
        <v/>
      </c>
      <c r="L2683" s="80" t="str">
        <f>IF($H2683="","",IF(OR($J2683="LIBUR",AND($L2682="LIBUR",$O2682=$O2683)),"LIBUR",IF(AND(OR($L2682="LUAR JAM KERJA 1",$L2682="LUAR JAM KERJA 2"),OR(OR(AND($H2682=$H2683,AND(OR($I2683&gt;DATABASE!$J$3,$I2683&lt;DATABASE!$J$6),((DATEVALUE($H2683)+$I2683)-(DATEVALUE($H2682)+$I2682))&lt;DATABASE!$J$6)),AND($H2682=$H2683,$O2682=$O2683,OR($I2683&gt;DATABASE!$J$6,$I2683&lt;DATABASE!$J$3))),AND(($H2683-$H2682)=1,OR($I2683&lt;DATABASE!$I$6,((DATEVALUE($H2683)+$I2683)-(DATEVALUE($H2682)+$I2682))&lt;DATABASE!$J$6))),$A2683=$A2682),"LUAR JAM KERJA 2",IF(AND(OR(WEEKDAY($H2683,2)=1,WEEKDAY($H2683,2)=2,WEEKDAY($H2683,2)=3,WEEKDAY($H2683,2)=4,WEEKDAY($H2683,2)=5),$I2683&lt;=DATABASE!$J$3,$I2683&gt;=DATABASE!$I$3),"JAM KERJA",IF(AND(WEEKDAY($H2683,2)=6,$I2683&lt;=DATABASE!$J$4,$I2683&gt;=DATABASE!$I$4),"JAM KERJA","LUAR JAM KERJA 1")))))</f>
        <v/>
      </c>
      <c r="M2683" s="36" t="str">
        <f>IF('DATA ACCURATE'!T2686&lt;&gt;"",IF('DATA ACCURATE'!T2686&gt;100,'DATA ACCURATE'!T2686/10,'DATA ACCURATE'!T2686),"")</f>
        <v/>
      </c>
      <c r="N2683" s="38" t="str">
        <f>IF(M2683="","",IF(M2683&lt;=DATABASE!$I$9,"LOKAL",IF(M2683&lt;DATABASE!$J$9,"LUAR KOTA 1",IF($M2683&gt;=DATABASE!$J$9,"LUAR KOTA 2",""))))</f>
        <v/>
      </c>
      <c r="O2683" s="38" t="str">
        <f>IF('DATA ACCURATE'!L2686&lt;&gt;"",'DATA ACCURATE'!L2686,"")</f>
        <v/>
      </c>
      <c r="P2683" s="38"/>
      <c r="Q2683" s="38">
        <f t="shared" si="288"/>
        <v>0</v>
      </c>
      <c r="R2683" s="38">
        <f t="shared" si="288"/>
        <v>0</v>
      </c>
      <c r="S2683" s="38">
        <f t="shared" si="288"/>
        <v>0</v>
      </c>
      <c r="T2683" s="38">
        <f t="shared" si="286"/>
        <v>0</v>
      </c>
      <c r="U2683" s="38">
        <f t="shared" si="289"/>
        <v>0</v>
      </c>
      <c r="V2683" s="38">
        <f t="shared" si="289"/>
        <v>0</v>
      </c>
      <c r="W2683" s="38">
        <f t="shared" si="289"/>
        <v>0</v>
      </c>
      <c r="X2683" s="38">
        <f t="shared" si="290"/>
        <v>0</v>
      </c>
      <c r="Y2683" s="38">
        <f t="shared" si="290"/>
        <v>0</v>
      </c>
      <c r="Z2683" s="38">
        <f t="shared" si="290"/>
        <v>0</v>
      </c>
      <c r="AA2683" s="38">
        <f t="shared" si="287"/>
        <v>0</v>
      </c>
      <c r="AB2683" s="38">
        <f t="shared" si="291"/>
        <v>0</v>
      </c>
      <c r="AC2683" s="38">
        <f t="shared" si="292"/>
        <v>0</v>
      </c>
      <c r="AD2683" s="38" t="str">
        <f t="shared" si="293"/>
        <v>000000000000</v>
      </c>
      <c r="AE2683" s="38"/>
      <c r="AF2683" s="38"/>
      <c r="AG2683" s="38"/>
      <c r="AH2683" s="38"/>
      <c r="AI2683" s="38"/>
      <c r="AJ2683" s="38"/>
      <c r="AK2683" s="38"/>
      <c r="AL2683" s="38"/>
      <c r="AM2683" s="38"/>
      <c r="AN2683" s="38"/>
      <c r="AO2683" s="38"/>
      <c r="AP2683" s="38"/>
      <c r="AQ2683" s="38"/>
      <c r="AR2683" s="38"/>
    </row>
    <row r="2684" spans="1:44">
      <c r="A2684" s="36" t="str">
        <f>IF('DATA ACCURATE'!A2687&lt;&gt;"",'DATA ACCURATE'!A2687,"")</f>
        <v/>
      </c>
      <c r="B2684" s="36" t="str">
        <f>IF('DATA ACCURATE'!D2687&lt;&gt;"",'DATA ACCURATE'!D2687,"")</f>
        <v/>
      </c>
      <c r="C2684" s="38" t="str">
        <f>IF($AD2684="000000000000","",INDEX(DATABASE!$W$12:$W$71,MATCH($AD2684,DATABASE!$V$12:$V$71,0)))</f>
        <v/>
      </c>
      <c r="D2684" s="38" t="str">
        <f>IF(C2684="","",IF(E2684="",INDEX(DATABASE!$AF$13:$AF$62,MATCH($C2684,DATABASE!$AC$13:$AC$62,0)),IF(E2684="2x D11",INDEX(DATABASE!$AF$13:$AF$62,MATCH($C2684,DATABASE!$AC$13:$AC$62,0))+2*DATABASE!$AF$62,IF(E2684="3x D11",INDEX(DATABASE!$AF$13:$AF$62,MATCH($C2684,DATABASE!$AC$13:$AC$62,0))+3*DATABASE!$AF$62,""))))</f>
        <v/>
      </c>
      <c r="E2684" s="38" t="str">
        <f>IF(AND($K2684="Y",$G2684&lt;&gt;"UNYIL",$F2684&lt;DATABASE!$O$8),"2x D11",IF(AND($K2684="Y",$G2684&lt;&gt;"UNYIL",$F2684&gt;=DATABASE!$O$8),"3x D11",""))</f>
        <v/>
      </c>
      <c r="F2684" s="36" t="str">
        <f>IF('DATA ACCURATE'!N2687&lt;&gt;"",'DATA ACCURATE'!N2687,"")</f>
        <v/>
      </c>
      <c r="G2684" s="38" t="str">
        <f>IF(F2684="","",IF(F2684&lt;=DATABASE!$I$8,"UNYIL",IF(F2684&lt;=DATABASE!$J$8,"KECIL",IF(F2684&lt;DATABASE!$K$8,"TANGGUNG",IF(F2684&gt;=DATABASE!$K$8,"BESAR","")))))</f>
        <v/>
      </c>
      <c r="H2684" s="16" t="str">
        <f>IF('DATA ACCURATE'!J2687&lt;&gt;"",'DATA ACCURATE'!J2687,"")</f>
        <v/>
      </c>
      <c r="I2684" s="35" t="str">
        <f>IF(B2684&lt;&gt;"",IFERROR(VLOOKUP(B2684,'DATA TIMBANGAN'!G:M,7,FALSE),VLOOKUP(B2684,'DATA TIMBANGAN'!G:M,7)),"")</f>
        <v/>
      </c>
      <c r="J2684" s="25" t="str">
        <f>IF(H2684&lt;&gt;"",IFERROR(INDEX(DATABASE!$Z$19:$Z$38,MATCH(DATEVALUE(H2684),DATABASE!$AA$19:$AA$38,0)),INDEX(DATABASE!$Z$12:$Z$18,MATCH(WEEKDAY(H2684,2),DATABASE!$AA$12:$AA$18,0))),"")</f>
        <v/>
      </c>
      <c r="K2684" s="25" t="str">
        <f>IF('DATA ACCURATE'!V2687&lt;&gt;"",'DATA ACCURATE'!V2687,"")</f>
        <v/>
      </c>
      <c r="L2684" s="80" t="str">
        <f>IF($H2684="","",IF(OR($J2684="LIBUR",AND($L2683="LIBUR",$O2683=$O2684)),"LIBUR",IF(AND(OR($L2683="LUAR JAM KERJA 1",$L2683="LUAR JAM KERJA 2"),OR(OR(AND($H2683=$H2684,AND(OR($I2684&gt;DATABASE!$J$3,$I2684&lt;DATABASE!$J$6),((DATEVALUE($H2684)+$I2684)-(DATEVALUE($H2683)+$I2683))&lt;DATABASE!$J$6)),AND($H2683=$H2684,$O2683=$O2684,OR($I2684&gt;DATABASE!$J$6,$I2684&lt;DATABASE!$J$3))),AND(($H2684-$H2683)=1,OR($I2684&lt;DATABASE!$I$6,((DATEVALUE($H2684)+$I2684)-(DATEVALUE($H2683)+$I2683))&lt;DATABASE!$J$6))),$A2684=$A2683),"LUAR JAM KERJA 2",IF(AND(OR(WEEKDAY($H2684,2)=1,WEEKDAY($H2684,2)=2,WEEKDAY($H2684,2)=3,WEEKDAY($H2684,2)=4,WEEKDAY($H2684,2)=5),$I2684&lt;=DATABASE!$J$3,$I2684&gt;=DATABASE!$I$3),"JAM KERJA",IF(AND(WEEKDAY($H2684,2)=6,$I2684&lt;=DATABASE!$J$4,$I2684&gt;=DATABASE!$I$4),"JAM KERJA","LUAR JAM KERJA 1")))))</f>
        <v/>
      </c>
      <c r="M2684" s="36" t="str">
        <f>IF('DATA ACCURATE'!T2687&lt;&gt;"",IF('DATA ACCURATE'!T2687&gt;100,'DATA ACCURATE'!T2687/10,'DATA ACCURATE'!T2687),"")</f>
        <v/>
      </c>
      <c r="N2684" s="38" t="str">
        <f>IF(M2684="","",IF(M2684&lt;=DATABASE!$I$9,"LOKAL",IF(M2684&lt;DATABASE!$J$9,"LUAR KOTA 1",IF($M2684&gt;=DATABASE!$J$9,"LUAR KOTA 2",""))))</f>
        <v/>
      </c>
      <c r="O2684" s="38" t="str">
        <f>IF('DATA ACCURATE'!L2687&lt;&gt;"",'DATA ACCURATE'!L2687,"")</f>
        <v/>
      </c>
      <c r="P2684" s="38"/>
      <c r="Q2684" s="38">
        <f t="shared" si="288"/>
        <v>0</v>
      </c>
      <c r="R2684" s="38">
        <f t="shared" si="288"/>
        <v>0</v>
      </c>
      <c r="S2684" s="38">
        <f t="shared" si="288"/>
        <v>0</v>
      </c>
      <c r="T2684" s="38">
        <f t="shared" si="286"/>
        <v>0</v>
      </c>
      <c r="U2684" s="38">
        <f t="shared" si="289"/>
        <v>0</v>
      </c>
      <c r="V2684" s="38">
        <f t="shared" si="289"/>
        <v>0</v>
      </c>
      <c r="W2684" s="38">
        <f t="shared" si="289"/>
        <v>0</v>
      </c>
      <c r="X2684" s="38">
        <f t="shared" si="290"/>
        <v>0</v>
      </c>
      <c r="Y2684" s="38">
        <f t="shared" si="290"/>
        <v>0</v>
      </c>
      <c r="Z2684" s="38">
        <f t="shared" si="290"/>
        <v>0</v>
      </c>
      <c r="AA2684" s="38">
        <f t="shared" si="287"/>
        <v>0</v>
      </c>
      <c r="AB2684" s="38">
        <f t="shared" si="291"/>
        <v>0</v>
      </c>
      <c r="AC2684" s="38">
        <f t="shared" si="292"/>
        <v>0</v>
      </c>
      <c r="AD2684" s="38" t="str">
        <f t="shared" si="293"/>
        <v>000000000000</v>
      </c>
      <c r="AE2684" s="38"/>
      <c r="AF2684" s="38"/>
      <c r="AG2684" s="38"/>
      <c r="AH2684" s="38"/>
      <c r="AI2684" s="38"/>
      <c r="AJ2684" s="38"/>
      <c r="AK2684" s="38"/>
      <c r="AL2684" s="38"/>
      <c r="AM2684" s="38"/>
      <c r="AN2684" s="38"/>
      <c r="AO2684" s="38"/>
      <c r="AP2684" s="38"/>
      <c r="AQ2684" s="38"/>
      <c r="AR2684" s="38"/>
    </row>
    <row r="2685" spans="1:44">
      <c r="A2685" s="36" t="str">
        <f>IF('DATA ACCURATE'!A2688&lt;&gt;"",'DATA ACCURATE'!A2688,"")</f>
        <v/>
      </c>
      <c r="B2685" s="36" t="str">
        <f>IF('DATA ACCURATE'!D2688&lt;&gt;"",'DATA ACCURATE'!D2688,"")</f>
        <v/>
      </c>
      <c r="C2685" s="38" t="str">
        <f>IF($AD2685="000000000000","",INDEX(DATABASE!$W$12:$W$71,MATCH($AD2685,DATABASE!$V$12:$V$71,0)))</f>
        <v/>
      </c>
      <c r="D2685" s="38" t="str">
        <f>IF(C2685="","",IF(E2685="",INDEX(DATABASE!$AF$13:$AF$62,MATCH($C2685,DATABASE!$AC$13:$AC$62,0)),IF(E2685="2x D11",INDEX(DATABASE!$AF$13:$AF$62,MATCH($C2685,DATABASE!$AC$13:$AC$62,0))+2*DATABASE!$AF$62,IF(E2685="3x D11",INDEX(DATABASE!$AF$13:$AF$62,MATCH($C2685,DATABASE!$AC$13:$AC$62,0))+3*DATABASE!$AF$62,""))))</f>
        <v/>
      </c>
      <c r="E2685" s="38" t="str">
        <f>IF(AND($K2685="Y",$G2685&lt;&gt;"UNYIL",$F2685&lt;DATABASE!$O$8),"2x D11",IF(AND($K2685="Y",$G2685&lt;&gt;"UNYIL",$F2685&gt;=DATABASE!$O$8),"3x D11",""))</f>
        <v/>
      </c>
      <c r="F2685" s="36" t="str">
        <f>IF('DATA ACCURATE'!N2688&lt;&gt;"",'DATA ACCURATE'!N2688,"")</f>
        <v/>
      </c>
      <c r="G2685" s="38" t="str">
        <f>IF(F2685="","",IF(F2685&lt;=DATABASE!$I$8,"UNYIL",IF(F2685&lt;=DATABASE!$J$8,"KECIL",IF(F2685&lt;DATABASE!$K$8,"TANGGUNG",IF(F2685&gt;=DATABASE!$K$8,"BESAR","")))))</f>
        <v/>
      </c>
      <c r="H2685" s="16" t="str">
        <f>IF('DATA ACCURATE'!J2688&lt;&gt;"",'DATA ACCURATE'!J2688,"")</f>
        <v/>
      </c>
      <c r="I2685" s="35" t="str">
        <f>IF(B2685&lt;&gt;"",IFERROR(VLOOKUP(B2685,'DATA TIMBANGAN'!G:M,7,FALSE),VLOOKUP(B2685,'DATA TIMBANGAN'!G:M,7)),"")</f>
        <v/>
      </c>
      <c r="J2685" s="25" t="str">
        <f>IF(H2685&lt;&gt;"",IFERROR(INDEX(DATABASE!$Z$19:$Z$38,MATCH(DATEVALUE(H2685),DATABASE!$AA$19:$AA$38,0)),INDEX(DATABASE!$Z$12:$Z$18,MATCH(WEEKDAY(H2685,2),DATABASE!$AA$12:$AA$18,0))),"")</f>
        <v/>
      </c>
      <c r="K2685" s="25" t="str">
        <f>IF('DATA ACCURATE'!V2688&lt;&gt;"",'DATA ACCURATE'!V2688,"")</f>
        <v/>
      </c>
      <c r="L2685" s="80" t="str">
        <f>IF($H2685="","",IF(OR($J2685="LIBUR",AND($L2684="LIBUR",$O2684=$O2685)),"LIBUR",IF(AND(OR($L2684="LUAR JAM KERJA 1",$L2684="LUAR JAM KERJA 2"),OR(OR(AND($H2684=$H2685,AND(OR($I2685&gt;DATABASE!$J$3,$I2685&lt;DATABASE!$J$6),((DATEVALUE($H2685)+$I2685)-(DATEVALUE($H2684)+$I2684))&lt;DATABASE!$J$6)),AND($H2684=$H2685,$O2684=$O2685,OR($I2685&gt;DATABASE!$J$6,$I2685&lt;DATABASE!$J$3))),AND(($H2685-$H2684)=1,OR($I2685&lt;DATABASE!$I$6,((DATEVALUE($H2685)+$I2685)-(DATEVALUE($H2684)+$I2684))&lt;DATABASE!$J$6))),$A2685=$A2684),"LUAR JAM KERJA 2",IF(AND(OR(WEEKDAY($H2685,2)=1,WEEKDAY($H2685,2)=2,WEEKDAY($H2685,2)=3,WEEKDAY($H2685,2)=4,WEEKDAY($H2685,2)=5),$I2685&lt;=DATABASE!$J$3,$I2685&gt;=DATABASE!$I$3),"JAM KERJA",IF(AND(WEEKDAY($H2685,2)=6,$I2685&lt;=DATABASE!$J$4,$I2685&gt;=DATABASE!$I$4),"JAM KERJA","LUAR JAM KERJA 1")))))</f>
        <v/>
      </c>
      <c r="M2685" s="36" t="str">
        <f>IF('DATA ACCURATE'!T2688&lt;&gt;"",IF('DATA ACCURATE'!T2688&gt;100,'DATA ACCURATE'!T2688/10,'DATA ACCURATE'!T2688),"")</f>
        <v/>
      </c>
      <c r="N2685" s="38" t="str">
        <f>IF(M2685="","",IF(M2685&lt;=DATABASE!$I$9,"LOKAL",IF(M2685&lt;DATABASE!$J$9,"LUAR KOTA 1",IF($M2685&gt;=DATABASE!$J$9,"LUAR KOTA 2",""))))</f>
        <v/>
      </c>
      <c r="O2685" s="38" t="str">
        <f>IF('DATA ACCURATE'!L2688&lt;&gt;"",'DATA ACCURATE'!L2688,"")</f>
        <v/>
      </c>
      <c r="P2685" s="38"/>
      <c r="Q2685" s="38">
        <f t="shared" si="288"/>
        <v>0</v>
      </c>
      <c r="R2685" s="38">
        <f t="shared" si="288"/>
        <v>0</v>
      </c>
      <c r="S2685" s="38">
        <f t="shared" si="288"/>
        <v>0</v>
      </c>
      <c r="T2685" s="38">
        <f t="shared" si="286"/>
        <v>0</v>
      </c>
      <c r="U2685" s="38">
        <f t="shared" si="289"/>
        <v>0</v>
      </c>
      <c r="V2685" s="38">
        <f t="shared" si="289"/>
        <v>0</v>
      </c>
      <c r="W2685" s="38">
        <f t="shared" si="289"/>
        <v>0</v>
      </c>
      <c r="X2685" s="38">
        <f t="shared" si="290"/>
        <v>0</v>
      </c>
      <c r="Y2685" s="38">
        <f t="shared" si="290"/>
        <v>0</v>
      </c>
      <c r="Z2685" s="38">
        <f t="shared" si="290"/>
        <v>0</v>
      </c>
      <c r="AA2685" s="38">
        <f t="shared" si="287"/>
        <v>0</v>
      </c>
      <c r="AB2685" s="38">
        <f t="shared" si="291"/>
        <v>0</v>
      </c>
      <c r="AC2685" s="38">
        <f t="shared" si="292"/>
        <v>0</v>
      </c>
      <c r="AD2685" s="38" t="str">
        <f t="shared" si="293"/>
        <v>000000000000</v>
      </c>
      <c r="AE2685" s="38"/>
      <c r="AF2685" s="38"/>
      <c r="AG2685" s="38"/>
      <c r="AH2685" s="38"/>
      <c r="AI2685" s="38"/>
      <c r="AJ2685" s="38"/>
      <c r="AK2685" s="38"/>
      <c r="AL2685" s="38"/>
      <c r="AM2685" s="38"/>
      <c r="AN2685" s="38"/>
      <c r="AO2685" s="38"/>
      <c r="AP2685" s="38"/>
      <c r="AQ2685" s="38"/>
      <c r="AR2685" s="38"/>
    </row>
    <row r="2686" spans="1:44">
      <c r="A2686" s="36" t="str">
        <f>IF('DATA ACCURATE'!A2689&lt;&gt;"",'DATA ACCURATE'!A2689,"")</f>
        <v/>
      </c>
      <c r="B2686" s="36" t="str">
        <f>IF('DATA ACCURATE'!D2689&lt;&gt;"",'DATA ACCURATE'!D2689,"")</f>
        <v/>
      </c>
      <c r="C2686" s="38" t="str">
        <f>IF($AD2686="000000000000","",INDEX(DATABASE!$W$12:$W$71,MATCH($AD2686,DATABASE!$V$12:$V$71,0)))</f>
        <v/>
      </c>
      <c r="D2686" s="38" t="str">
        <f>IF(C2686="","",IF(E2686="",INDEX(DATABASE!$AF$13:$AF$62,MATCH($C2686,DATABASE!$AC$13:$AC$62,0)),IF(E2686="2x D11",INDEX(DATABASE!$AF$13:$AF$62,MATCH($C2686,DATABASE!$AC$13:$AC$62,0))+2*DATABASE!$AF$62,IF(E2686="3x D11",INDEX(DATABASE!$AF$13:$AF$62,MATCH($C2686,DATABASE!$AC$13:$AC$62,0))+3*DATABASE!$AF$62,""))))</f>
        <v/>
      </c>
      <c r="E2686" s="38" t="str">
        <f>IF(AND($K2686="Y",$G2686&lt;&gt;"UNYIL",$F2686&lt;DATABASE!$O$8),"2x D11",IF(AND($K2686="Y",$G2686&lt;&gt;"UNYIL",$F2686&gt;=DATABASE!$O$8),"3x D11",""))</f>
        <v/>
      </c>
      <c r="F2686" s="36" t="str">
        <f>IF('DATA ACCURATE'!N2689&lt;&gt;"",'DATA ACCURATE'!N2689,"")</f>
        <v/>
      </c>
      <c r="G2686" s="38" t="str">
        <f>IF(F2686="","",IF(F2686&lt;=DATABASE!$I$8,"UNYIL",IF(F2686&lt;=DATABASE!$J$8,"KECIL",IF(F2686&lt;DATABASE!$K$8,"TANGGUNG",IF(F2686&gt;=DATABASE!$K$8,"BESAR","")))))</f>
        <v/>
      </c>
      <c r="H2686" s="16" t="str">
        <f>IF('DATA ACCURATE'!J2689&lt;&gt;"",'DATA ACCURATE'!J2689,"")</f>
        <v/>
      </c>
      <c r="I2686" s="35" t="str">
        <f>IF(B2686&lt;&gt;"",IFERROR(VLOOKUP(B2686,'DATA TIMBANGAN'!G:M,7,FALSE),VLOOKUP(B2686,'DATA TIMBANGAN'!G:M,7)),"")</f>
        <v/>
      </c>
      <c r="J2686" s="25" t="str">
        <f>IF(H2686&lt;&gt;"",IFERROR(INDEX(DATABASE!$Z$19:$Z$38,MATCH(DATEVALUE(H2686),DATABASE!$AA$19:$AA$38,0)),INDEX(DATABASE!$Z$12:$Z$18,MATCH(WEEKDAY(H2686,2),DATABASE!$AA$12:$AA$18,0))),"")</f>
        <v/>
      </c>
      <c r="K2686" s="25" t="str">
        <f>IF('DATA ACCURATE'!V2689&lt;&gt;"",'DATA ACCURATE'!V2689,"")</f>
        <v/>
      </c>
      <c r="L2686" s="80" t="str">
        <f>IF($H2686="","",IF(OR($J2686="LIBUR",AND($L2685="LIBUR",$O2685=$O2686)),"LIBUR",IF(AND(OR($L2685="LUAR JAM KERJA 1",$L2685="LUAR JAM KERJA 2"),OR(OR(AND($H2685=$H2686,AND(OR($I2686&gt;DATABASE!$J$3,$I2686&lt;DATABASE!$J$6),((DATEVALUE($H2686)+$I2686)-(DATEVALUE($H2685)+$I2685))&lt;DATABASE!$J$6)),AND($H2685=$H2686,$O2685=$O2686,OR($I2686&gt;DATABASE!$J$6,$I2686&lt;DATABASE!$J$3))),AND(($H2686-$H2685)=1,OR($I2686&lt;DATABASE!$I$6,((DATEVALUE($H2686)+$I2686)-(DATEVALUE($H2685)+$I2685))&lt;DATABASE!$J$6))),$A2686=$A2685),"LUAR JAM KERJA 2",IF(AND(OR(WEEKDAY($H2686,2)=1,WEEKDAY($H2686,2)=2,WEEKDAY($H2686,2)=3,WEEKDAY($H2686,2)=4,WEEKDAY($H2686,2)=5),$I2686&lt;=DATABASE!$J$3,$I2686&gt;=DATABASE!$I$3),"JAM KERJA",IF(AND(WEEKDAY($H2686,2)=6,$I2686&lt;=DATABASE!$J$4,$I2686&gt;=DATABASE!$I$4),"JAM KERJA","LUAR JAM KERJA 1")))))</f>
        <v/>
      </c>
      <c r="M2686" s="36" t="str">
        <f>IF('DATA ACCURATE'!T2689&lt;&gt;"",IF('DATA ACCURATE'!T2689&gt;100,'DATA ACCURATE'!T2689/10,'DATA ACCURATE'!T2689),"")</f>
        <v/>
      </c>
      <c r="N2686" s="38" t="str">
        <f>IF(M2686="","",IF(M2686&lt;=DATABASE!$I$9,"LOKAL",IF(M2686&lt;DATABASE!$J$9,"LUAR KOTA 1",IF($M2686&gt;=DATABASE!$J$9,"LUAR KOTA 2",""))))</f>
        <v/>
      </c>
      <c r="O2686" s="38" t="str">
        <f>IF('DATA ACCURATE'!L2689&lt;&gt;"",'DATA ACCURATE'!L2689,"")</f>
        <v/>
      </c>
      <c r="P2686" s="38"/>
      <c r="Q2686" s="38">
        <f t="shared" si="288"/>
        <v>0</v>
      </c>
      <c r="R2686" s="38">
        <f t="shared" si="288"/>
        <v>0</v>
      </c>
      <c r="S2686" s="38">
        <f t="shared" si="288"/>
        <v>0</v>
      </c>
      <c r="T2686" s="38">
        <f t="shared" si="286"/>
        <v>0</v>
      </c>
      <c r="U2686" s="38">
        <f t="shared" si="289"/>
        <v>0</v>
      </c>
      <c r="V2686" s="38">
        <f t="shared" si="289"/>
        <v>0</v>
      </c>
      <c r="W2686" s="38">
        <f t="shared" si="289"/>
        <v>0</v>
      </c>
      <c r="X2686" s="38">
        <f t="shared" si="290"/>
        <v>0</v>
      </c>
      <c r="Y2686" s="38">
        <f t="shared" si="290"/>
        <v>0</v>
      </c>
      <c r="Z2686" s="38">
        <f t="shared" si="290"/>
        <v>0</v>
      </c>
      <c r="AA2686" s="38">
        <f t="shared" si="287"/>
        <v>0</v>
      </c>
      <c r="AB2686" s="38">
        <f t="shared" si="291"/>
        <v>0</v>
      </c>
      <c r="AC2686" s="38">
        <f t="shared" si="292"/>
        <v>0</v>
      </c>
      <c r="AD2686" s="38" t="str">
        <f t="shared" si="293"/>
        <v>000000000000</v>
      </c>
      <c r="AE2686" s="38"/>
      <c r="AF2686" s="38"/>
      <c r="AG2686" s="38"/>
      <c r="AH2686" s="38"/>
      <c r="AI2686" s="38"/>
      <c r="AJ2686" s="38"/>
      <c r="AK2686" s="38"/>
      <c r="AL2686" s="38"/>
      <c r="AM2686" s="38"/>
      <c r="AN2686" s="38"/>
      <c r="AO2686" s="38"/>
      <c r="AP2686" s="38"/>
      <c r="AQ2686" s="38"/>
      <c r="AR2686" s="38"/>
    </row>
    <row r="2687" spans="1:44">
      <c r="A2687" s="36" t="str">
        <f>IF('DATA ACCURATE'!A2690&lt;&gt;"",'DATA ACCURATE'!A2690,"")</f>
        <v/>
      </c>
      <c r="B2687" s="36" t="str">
        <f>IF('DATA ACCURATE'!D2690&lt;&gt;"",'DATA ACCURATE'!D2690,"")</f>
        <v/>
      </c>
      <c r="C2687" s="38" t="str">
        <f>IF($AD2687="000000000000","",INDEX(DATABASE!$W$12:$W$71,MATCH($AD2687,DATABASE!$V$12:$V$71,0)))</f>
        <v/>
      </c>
      <c r="D2687" s="38" t="str">
        <f>IF(C2687="","",IF(E2687="",INDEX(DATABASE!$AF$13:$AF$62,MATCH($C2687,DATABASE!$AC$13:$AC$62,0)),IF(E2687="2x D11",INDEX(DATABASE!$AF$13:$AF$62,MATCH($C2687,DATABASE!$AC$13:$AC$62,0))+2*DATABASE!$AF$62,IF(E2687="3x D11",INDEX(DATABASE!$AF$13:$AF$62,MATCH($C2687,DATABASE!$AC$13:$AC$62,0))+3*DATABASE!$AF$62,""))))</f>
        <v/>
      </c>
      <c r="E2687" s="38" t="str">
        <f>IF(AND($K2687="Y",$G2687&lt;&gt;"UNYIL",$F2687&lt;DATABASE!$O$8),"2x D11",IF(AND($K2687="Y",$G2687&lt;&gt;"UNYIL",$F2687&gt;=DATABASE!$O$8),"3x D11",""))</f>
        <v/>
      </c>
      <c r="F2687" s="36" t="str">
        <f>IF('DATA ACCURATE'!N2690&lt;&gt;"",'DATA ACCURATE'!N2690,"")</f>
        <v/>
      </c>
      <c r="G2687" s="38" t="str">
        <f>IF(F2687="","",IF(F2687&lt;=DATABASE!$I$8,"UNYIL",IF(F2687&lt;=DATABASE!$J$8,"KECIL",IF(F2687&lt;DATABASE!$K$8,"TANGGUNG",IF(F2687&gt;=DATABASE!$K$8,"BESAR","")))))</f>
        <v/>
      </c>
      <c r="H2687" s="16" t="str">
        <f>IF('DATA ACCURATE'!J2690&lt;&gt;"",'DATA ACCURATE'!J2690,"")</f>
        <v/>
      </c>
      <c r="I2687" s="35" t="str">
        <f>IF(B2687&lt;&gt;"",IFERROR(VLOOKUP(B2687,'DATA TIMBANGAN'!G:M,7,FALSE),VLOOKUP(B2687,'DATA TIMBANGAN'!G:M,7)),"")</f>
        <v/>
      </c>
      <c r="J2687" s="25" t="str">
        <f>IF(H2687&lt;&gt;"",IFERROR(INDEX(DATABASE!$Z$19:$Z$38,MATCH(DATEVALUE(H2687),DATABASE!$AA$19:$AA$38,0)),INDEX(DATABASE!$Z$12:$Z$18,MATCH(WEEKDAY(H2687,2),DATABASE!$AA$12:$AA$18,0))),"")</f>
        <v/>
      </c>
      <c r="K2687" s="25" t="str">
        <f>IF('DATA ACCURATE'!V2690&lt;&gt;"",'DATA ACCURATE'!V2690,"")</f>
        <v/>
      </c>
      <c r="L2687" s="80" t="str">
        <f>IF($H2687="","",IF(OR($J2687="LIBUR",AND($L2686="LIBUR",$O2686=$O2687)),"LIBUR",IF(AND(OR($L2686="LUAR JAM KERJA 1",$L2686="LUAR JAM KERJA 2"),OR(OR(AND($H2686=$H2687,AND(OR($I2687&gt;DATABASE!$J$3,$I2687&lt;DATABASE!$J$6),((DATEVALUE($H2687)+$I2687)-(DATEVALUE($H2686)+$I2686))&lt;DATABASE!$J$6)),AND($H2686=$H2687,$O2686=$O2687,OR($I2687&gt;DATABASE!$J$6,$I2687&lt;DATABASE!$J$3))),AND(($H2687-$H2686)=1,OR($I2687&lt;DATABASE!$I$6,((DATEVALUE($H2687)+$I2687)-(DATEVALUE($H2686)+$I2686))&lt;DATABASE!$J$6))),$A2687=$A2686),"LUAR JAM KERJA 2",IF(AND(OR(WEEKDAY($H2687,2)=1,WEEKDAY($H2687,2)=2,WEEKDAY($H2687,2)=3,WEEKDAY($H2687,2)=4,WEEKDAY($H2687,2)=5),$I2687&lt;=DATABASE!$J$3,$I2687&gt;=DATABASE!$I$3),"JAM KERJA",IF(AND(WEEKDAY($H2687,2)=6,$I2687&lt;=DATABASE!$J$4,$I2687&gt;=DATABASE!$I$4),"JAM KERJA","LUAR JAM KERJA 1")))))</f>
        <v/>
      </c>
      <c r="M2687" s="36" t="str">
        <f>IF('DATA ACCURATE'!T2690&lt;&gt;"",IF('DATA ACCURATE'!T2690&gt;100,'DATA ACCURATE'!T2690/10,'DATA ACCURATE'!T2690),"")</f>
        <v/>
      </c>
      <c r="N2687" s="38" t="str">
        <f>IF(M2687="","",IF(M2687&lt;=DATABASE!$I$9,"LOKAL",IF(M2687&lt;DATABASE!$J$9,"LUAR KOTA 1",IF($M2687&gt;=DATABASE!$J$9,"LUAR KOTA 2",""))))</f>
        <v/>
      </c>
      <c r="O2687" s="38" t="str">
        <f>IF('DATA ACCURATE'!L2690&lt;&gt;"",'DATA ACCURATE'!L2690,"")</f>
        <v/>
      </c>
      <c r="P2687" s="38"/>
      <c r="Q2687" s="38">
        <f t="shared" si="288"/>
        <v>0</v>
      </c>
      <c r="R2687" s="38">
        <f t="shared" si="288"/>
        <v>0</v>
      </c>
      <c r="S2687" s="38">
        <f t="shared" si="288"/>
        <v>0</v>
      </c>
      <c r="T2687" s="38">
        <f t="shared" si="286"/>
        <v>0</v>
      </c>
      <c r="U2687" s="38">
        <f t="shared" si="289"/>
        <v>0</v>
      </c>
      <c r="V2687" s="38">
        <f t="shared" si="289"/>
        <v>0</v>
      </c>
      <c r="W2687" s="38">
        <f t="shared" si="289"/>
        <v>0</v>
      </c>
      <c r="X2687" s="38">
        <f t="shared" si="290"/>
        <v>0</v>
      </c>
      <c r="Y2687" s="38">
        <f t="shared" si="290"/>
        <v>0</v>
      </c>
      <c r="Z2687" s="38">
        <f t="shared" si="290"/>
        <v>0</v>
      </c>
      <c r="AA2687" s="38">
        <f t="shared" si="287"/>
        <v>0</v>
      </c>
      <c r="AB2687" s="38">
        <f t="shared" si="291"/>
        <v>0</v>
      </c>
      <c r="AC2687" s="38">
        <f t="shared" si="292"/>
        <v>0</v>
      </c>
      <c r="AD2687" s="38" t="str">
        <f t="shared" si="293"/>
        <v>000000000000</v>
      </c>
      <c r="AE2687" s="38"/>
      <c r="AF2687" s="38"/>
      <c r="AG2687" s="38"/>
      <c r="AH2687" s="38"/>
      <c r="AI2687" s="38"/>
      <c r="AJ2687" s="38"/>
      <c r="AK2687" s="38"/>
      <c r="AL2687" s="38"/>
      <c r="AM2687" s="38"/>
      <c r="AN2687" s="38"/>
      <c r="AO2687" s="38"/>
      <c r="AP2687" s="38"/>
      <c r="AQ2687" s="38"/>
      <c r="AR2687" s="38"/>
    </row>
    <row r="2688" spans="1:44">
      <c r="A2688" s="36" t="str">
        <f>IF('DATA ACCURATE'!A2691&lt;&gt;"",'DATA ACCURATE'!A2691,"")</f>
        <v/>
      </c>
      <c r="B2688" s="36" t="str">
        <f>IF('DATA ACCURATE'!D2691&lt;&gt;"",'DATA ACCURATE'!D2691,"")</f>
        <v/>
      </c>
      <c r="C2688" s="38" t="str">
        <f>IF($AD2688="000000000000","",INDEX(DATABASE!$W$12:$W$71,MATCH($AD2688,DATABASE!$V$12:$V$71,0)))</f>
        <v/>
      </c>
      <c r="D2688" s="38" t="str">
        <f>IF(C2688="","",IF(E2688="",INDEX(DATABASE!$AF$13:$AF$62,MATCH($C2688,DATABASE!$AC$13:$AC$62,0)),IF(E2688="2x D11",INDEX(DATABASE!$AF$13:$AF$62,MATCH($C2688,DATABASE!$AC$13:$AC$62,0))+2*DATABASE!$AF$62,IF(E2688="3x D11",INDEX(DATABASE!$AF$13:$AF$62,MATCH($C2688,DATABASE!$AC$13:$AC$62,0))+3*DATABASE!$AF$62,""))))</f>
        <v/>
      </c>
      <c r="E2688" s="38" t="str">
        <f>IF(AND($K2688="Y",$G2688&lt;&gt;"UNYIL",$F2688&lt;DATABASE!$O$8),"2x D11",IF(AND($K2688="Y",$G2688&lt;&gt;"UNYIL",$F2688&gt;=DATABASE!$O$8),"3x D11",""))</f>
        <v/>
      </c>
      <c r="F2688" s="36" t="str">
        <f>IF('DATA ACCURATE'!N2691&lt;&gt;"",'DATA ACCURATE'!N2691,"")</f>
        <v/>
      </c>
      <c r="G2688" s="38" t="str">
        <f>IF(F2688="","",IF(F2688&lt;=DATABASE!$I$8,"UNYIL",IF(F2688&lt;=DATABASE!$J$8,"KECIL",IF(F2688&lt;DATABASE!$K$8,"TANGGUNG",IF(F2688&gt;=DATABASE!$K$8,"BESAR","")))))</f>
        <v/>
      </c>
      <c r="H2688" s="16" t="str">
        <f>IF('DATA ACCURATE'!J2691&lt;&gt;"",'DATA ACCURATE'!J2691,"")</f>
        <v/>
      </c>
      <c r="I2688" s="35" t="str">
        <f>IF(B2688&lt;&gt;"",IFERROR(VLOOKUP(B2688,'DATA TIMBANGAN'!G:M,7,FALSE),VLOOKUP(B2688,'DATA TIMBANGAN'!G:M,7)),"")</f>
        <v/>
      </c>
      <c r="J2688" s="25" t="str">
        <f>IF(H2688&lt;&gt;"",IFERROR(INDEX(DATABASE!$Z$19:$Z$38,MATCH(DATEVALUE(H2688),DATABASE!$AA$19:$AA$38,0)),INDEX(DATABASE!$Z$12:$Z$18,MATCH(WEEKDAY(H2688,2),DATABASE!$AA$12:$AA$18,0))),"")</f>
        <v/>
      </c>
      <c r="K2688" s="25" t="str">
        <f>IF('DATA ACCURATE'!V2691&lt;&gt;"",'DATA ACCURATE'!V2691,"")</f>
        <v/>
      </c>
      <c r="L2688" s="80" t="str">
        <f>IF($H2688="","",IF(OR($J2688="LIBUR",AND($L2687="LIBUR",$O2687=$O2688)),"LIBUR",IF(AND(OR($L2687="LUAR JAM KERJA 1",$L2687="LUAR JAM KERJA 2"),OR(OR(AND($H2687=$H2688,AND(OR($I2688&gt;DATABASE!$J$3,$I2688&lt;DATABASE!$J$6),((DATEVALUE($H2688)+$I2688)-(DATEVALUE($H2687)+$I2687))&lt;DATABASE!$J$6)),AND($H2687=$H2688,$O2687=$O2688,OR($I2688&gt;DATABASE!$J$6,$I2688&lt;DATABASE!$J$3))),AND(($H2688-$H2687)=1,OR($I2688&lt;DATABASE!$I$6,((DATEVALUE($H2688)+$I2688)-(DATEVALUE($H2687)+$I2687))&lt;DATABASE!$J$6))),$A2688=$A2687),"LUAR JAM KERJA 2",IF(AND(OR(WEEKDAY($H2688,2)=1,WEEKDAY($H2688,2)=2,WEEKDAY($H2688,2)=3,WEEKDAY($H2688,2)=4,WEEKDAY($H2688,2)=5),$I2688&lt;=DATABASE!$J$3,$I2688&gt;=DATABASE!$I$3),"JAM KERJA",IF(AND(WEEKDAY($H2688,2)=6,$I2688&lt;=DATABASE!$J$4,$I2688&gt;=DATABASE!$I$4),"JAM KERJA","LUAR JAM KERJA 1")))))</f>
        <v/>
      </c>
      <c r="M2688" s="36" t="str">
        <f>IF('DATA ACCURATE'!T2691&lt;&gt;"",IF('DATA ACCURATE'!T2691&gt;100,'DATA ACCURATE'!T2691/10,'DATA ACCURATE'!T2691),"")</f>
        <v/>
      </c>
      <c r="N2688" s="38" t="str">
        <f>IF(M2688="","",IF(M2688&lt;=DATABASE!$I$9,"LOKAL",IF(M2688&lt;DATABASE!$J$9,"LUAR KOTA 1",IF($M2688&gt;=DATABASE!$J$9,"LUAR KOTA 2",""))))</f>
        <v/>
      </c>
      <c r="O2688" s="38" t="str">
        <f>IF('DATA ACCURATE'!L2691&lt;&gt;"",'DATA ACCURATE'!L2691,"")</f>
        <v/>
      </c>
      <c r="P2688" s="38"/>
      <c r="Q2688" s="38">
        <f t="shared" si="288"/>
        <v>0</v>
      </c>
      <c r="R2688" s="38">
        <f t="shared" si="288"/>
        <v>0</v>
      </c>
      <c r="S2688" s="38">
        <f t="shared" si="288"/>
        <v>0</v>
      </c>
      <c r="T2688" s="38">
        <f t="shared" si="286"/>
        <v>0</v>
      </c>
      <c r="U2688" s="38">
        <f t="shared" si="289"/>
        <v>0</v>
      </c>
      <c r="V2688" s="38">
        <f t="shared" si="289"/>
        <v>0</v>
      </c>
      <c r="W2688" s="38">
        <f t="shared" si="289"/>
        <v>0</v>
      </c>
      <c r="X2688" s="38">
        <f t="shared" si="290"/>
        <v>0</v>
      </c>
      <c r="Y2688" s="38">
        <f t="shared" si="290"/>
        <v>0</v>
      </c>
      <c r="Z2688" s="38">
        <f t="shared" si="290"/>
        <v>0</v>
      </c>
      <c r="AA2688" s="38">
        <f t="shared" si="287"/>
        <v>0</v>
      </c>
      <c r="AB2688" s="38">
        <f t="shared" si="291"/>
        <v>0</v>
      </c>
      <c r="AC2688" s="38">
        <f t="shared" si="292"/>
        <v>0</v>
      </c>
      <c r="AD2688" s="38" t="str">
        <f t="shared" si="293"/>
        <v>000000000000</v>
      </c>
      <c r="AE2688" s="38"/>
      <c r="AF2688" s="38"/>
      <c r="AG2688" s="38"/>
      <c r="AH2688" s="38"/>
      <c r="AI2688" s="38"/>
      <c r="AJ2688" s="38"/>
      <c r="AK2688" s="38"/>
      <c r="AL2688" s="38"/>
      <c r="AM2688" s="38"/>
      <c r="AN2688" s="38"/>
      <c r="AO2688" s="38"/>
      <c r="AP2688" s="38"/>
      <c r="AQ2688" s="38"/>
      <c r="AR2688" s="38"/>
    </row>
    <row r="2689" spans="1:44">
      <c r="A2689" s="36" t="str">
        <f>IF('DATA ACCURATE'!A2692&lt;&gt;"",'DATA ACCURATE'!A2692,"")</f>
        <v/>
      </c>
      <c r="B2689" s="36" t="str">
        <f>IF('DATA ACCURATE'!D2692&lt;&gt;"",'DATA ACCURATE'!D2692,"")</f>
        <v/>
      </c>
      <c r="C2689" s="38" t="str">
        <f>IF($AD2689="000000000000","",INDEX(DATABASE!$W$12:$W$71,MATCH($AD2689,DATABASE!$V$12:$V$71,0)))</f>
        <v/>
      </c>
      <c r="D2689" s="38" t="str">
        <f>IF(C2689="","",IF(E2689="",INDEX(DATABASE!$AF$13:$AF$62,MATCH($C2689,DATABASE!$AC$13:$AC$62,0)),IF(E2689="2x D11",INDEX(DATABASE!$AF$13:$AF$62,MATCH($C2689,DATABASE!$AC$13:$AC$62,0))+2*DATABASE!$AF$62,IF(E2689="3x D11",INDEX(DATABASE!$AF$13:$AF$62,MATCH($C2689,DATABASE!$AC$13:$AC$62,0))+3*DATABASE!$AF$62,""))))</f>
        <v/>
      </c>
      <c r="E2689" s="38" t="str">
        <f>IF(AND($K2689="Y",$G2689&lt;&gt;"UNYIL",$F2689&lt;DATABASE!$O$8),"2x D11",IF(AND($K2689="Y",$G2689&lt;&gt;"UNYIL",$F2689&gt;=DATABASE!$O$8),"3x D11",""))</f>
        <v/>
      </c>
      <c r="F2689" s="36" t="str">
        <f>IF('DATA ACCURATE'!N2692&lt;&gt;"",'DATA ACCURATE'!N2692,"")</f>
        <v/>
      </c>
      <c r="G2689" s="38" t="str">
        <f>IF(F2689="","",IF(F2689&lt;=DATABASE!$I$8,"UNYIL",IF(F2689&lt;=DATABASE!$J$8,"KECIL",IF(F2689&lt;DATABASE!$K$8,"TANGGUNG",IF(F2689&gt;=DATABASE!$K$8,"BESAR","")))))</f>
        <v/>
      </c>
      <c r="H2689" s="16" t="str">
        <f>IF('DATA ACCURATE'!J2692&lt;&gt;"",'DATA ACCURATE'!J2692,"")</f>
        <v/>
      </c>
      <c r="I2689" s="35" t="str">
        <f>IF(B2689&lt;&gt;"",IFERROR(VLOOKUP(B2689,'DATA TIMBANGAN'!G:M,7,FALSE),VLOOKUP(B2689,'DATA TIMBANGAN'!G:M,7)),"")</f>
        <v/>
      </c>
      <c r="J2689" s="25" t="str">
        <f>IF(H2689&lt;&gt;"",IFERROR(INDEX(DATABASE!$Z$19:$Z$38,MATCH(DATEVALUE(H2689),DATABASE!$AA$19:$AA$38,0)),INDEX(DATABASE!$Z$12:$Z$18,MATCH(WEEKDAY(H2689,2),DATABASE!$AA$12:$AA$18,0))),"")</f>
        <v/>
      </c>
      <c r="K2689" s="25" t="str">
        <f>IF('DATA ACCURATE'!V2692&lt;&gt;"",'DATA ACCURATE'!V2692,"")</f>
        <v/>
      </c>
      <c r="L2689" s="80" t="str">
        <f>IF($H2689="","",IF(OR($J2689="LIBUR",AND($L2688="LIBUR",$O2688=$O2689)),"LIBUR",IF(AND(OR($L2688="LUAR JAM KERJA 1",$L2688="LUAR JAM KERJA 2"),OR(OR(AND($H2688=$H2689,AND(OR($I2689&gt;DATABASE!$J$3,$I2689&lt;DATABASE!$J$6),((DATEVALUE($H2689)+$I2689)-(DATEVALUE($H2688)+$I2688))&lt;DATABASE!$J$6)),AND($H2688=$H2689,$O2688=$O2689,OR($I2689&gt;DATABASE!$J$6,$I2689&lt;DATABASE!$J$3))),AND(($H2689-$H2688)=1,OR($I2689&lt;DATABASE!$I$6,((DATEVALUE($H2689)+$I2689)-(DATEVALUE($H2688)+$I2688))&lt;DATABASE!$J$6))),$A2689=$A2688),"LUAR JAM KERJA 2",IF(AND(OR(WEEKDAY($H2689,2)=1,WEEKDAY($H2689,2)=2,WEEKDAY($H2689,2)=3,WEEKDAY($H2689,2)=4,WEEKDAY($H2689,2)=5),$I2689&lt;=DATABASE!$J$3,$I2689&gt;=DATABASE!$I$3),"JAM KERJA",IF(AND(WEEKDAY($H2689,2)=6,$I2689&lt;=DATABASE!$J$4,$I2689&gt;=DATABASE!$I$4),"JAM KERJA","LUAR JAM KERJA 1")))))</f>
        <v/>
      </c>
      <c r="M2689" s="36" t="str">
        <f>IF('DATA ACCURATE'!T2692&lt;&gt;"",IF('DATA ACCURATE'!T2692&gt;100,'DATA ACCURATE'!T2692/10,'DATA ACCURATE'!T2692),"")</f>
        <v/>
      </c>
      <c r="N2689" s="38" t="str">
        <f>IF(M2689="","",IF(M2689&lt;=DATABASE!$I$9,"LOKAL",IF(M2689&lt;DATABASE!$J$9,"LUAR KOTA 1",IF($M2689&gt;=DATABASE!$J$9,"LUAR KOTA 2",""))))</f>
        <v/>
      </c>
      <c r="O2689" s="38" t="str">
        <f>IF('DATA ACCURATE'!L2692&lt;&gt;"",'DATA ACCURATE'!L2692,"")</f>
        <v/>
      </c>
      <c r="P2689" s="38"/>
      <c r="Q2689" s="38">
        <f t="shared" si="288"/>
        <v>0</v>
      </c>
      <c r="R2689" s="38">
        <f t="shared" si="288"/>
        <v>0</v>
      </c>
      <c r="S2689" s="38">
        <f t="shared" si="288"/>
        <v>0</v>
      </c>
      <c r="T2689" s="38">
        <f t="shared" si="286"/>
        <v>0</v>
      </c>
      <c r="U2689" s="38">
        <f t="shared" si="289"/>
        <v>0</v>
      </c>
      <c r="V2689" s="38">
        <f t="shared" si="289"/>
        <v>0</v>
      </c>
      <c r="W2689" s="38">
        <f t="shared" si="289"/>
        <v>0</v>
      </c>
      <c r="X2689" s="38">
        <f t="shared" si="290"/>
        <v>0</v>
      </c>
      <c r="Y2689" s="38">
        <f t="shared" si="290"/>
        <v>0</v>
      </c>
      <c r="Z2689" s="38">
        <f t="shared" si="290"/>
        <v>0</v>
      </c>
      <c r="AA2689" s="38">
        <f t="shared" si="287"/>
        <v>0</v>
      </c>
      <c r="AB2689" s="38">
        <f t="shared" si="291"/>
        <v>0</v>
      </c>
      <c r="AC2689" s="38">
        <f t="shared" si="292"/>
        <v>0</v>
      </c>
      <c r="AD2689" s="38" t="str">
        <f t="shared" si="293"/>
        <v>000000000000</v>
      </c>
      <c r="AE2689" s="38"/>
      <c r="AF2689" s="38"/>
      <c r="AG2689" s="38"/>
      <c r="AH2689" s="38"/>
      <c r="AI2689" s="38"/>
      <c r="AJ2689" s="38"/>
      <c r="AK2689" s="38"/>
      <c r="AL2689" s="38"/>
      <c r="AM2689" s="38"/>
      <c r="AN2689" s="38"/>
      <c r="AO2689" s="38"/>
      <c r="AP2689" s="38"/>
      <c r="AQ2689" s="38"/>
      <c r="AR2689" s="38"/>
    </row>
    <row r="2690" spans="1:44">
      <c r="A2690" s="36" t="str">
        <f>IF('DATA ACCURATE'!A2693&lt;&gt;"",'DATA ACCURATE'!A2693,"")</f>
        <v/>
      </c>
      <c r="B2690" s="36" t="str">
        <f>IF('DATA ACCURATE'!D2693&lt;&gt;"",'DATA ACCURATE'!D2693,"")</f>
        <v/>
      </c>
      <c r="C2690" s="38" t="str">
        <f>IF($AD2690="000000000000","",INDEX(DATABASE!$W$12:$W$71,MATCH($AD2690,DATABASE!$V$12:$V$71,0)))</f>
        <v/>
      </c>
      <c r="D2690" s="38" t="str">
        <f>IF(C2690="","",IF(E2690="",INDEX(DATABASE!$AF$13:$AF$62,MATCH($C2690,DATABASE!$AC$13:$AC$62,0)),IF(E2690="2x D11",INDEX(DATABASE!$AF$13:$AF$62,MATCH($C2690,DATABASE!$AC$13:$AC$62,0))+2*DATABASE!$AF$62,IF(E2690="3x D11",INDEX(DATABASE!$AF$13:$AF$62,MATCH($C2690,DATABASE!$AC$13:$AC$62,0))+3*DATABASE!$AF$62,""))))</f>
        <v/>
      </c>
      <c r="E2690" s="38" t="str">
        <f>IF(AND($K2690="Y",$G2690&lt;&gt;"UNYIL",$F2690&lt;DATABASE!$O$8),"2x D11",IF(AND($K2690="Y",$G2690&lt;&gt;"UNYIL",$F2690&gt;=DATABASE!$O$8),"3x D11",""))</f>
        <v/>
      </c>
      <c r="F2690" s="36" t="str">
        <f>IF('DATA ACCURATE'!N2693&lt;&gt;"",'DATA ACCURATE'!N2693,"")</f>
        <v/>
      </c>
      <c r="G2690" s="38" t="str">
        <f>IF(F2690="","",IF(F2690&lt;=DATABASE!$I$8,"UNYIL",IF(F2690&lt;=DATABASE!$J$8,"KECIL",IF(F2690&lt;DATABASE!$K$8,"TANGGUNG",IF(F2690&gt;=DATABASE!$K$8,"BESAR","")))))</f>
        <v/>
      </c>
      <c r="H2690" s="16" t="str">
        <f>IF('DATA ACCURATE'!J2693&lt;&gt;"",'DATA ACCURATE'!J2693,"")</f>
        <v/>
      </c>
      <c r="I2690" s="35" t="str">
        <f>IF(B2690&lt;&gt;"",IFERROR(VLOOKUP(B2690,'DATA TIMBANGAN'!G:M,7,FALSE),VLOOKUP(B2690,'DATA TIMBANGAN'!G:M,7)),"")</f>
        <v/>
      </c>
      <c r="J2690" s="25" t="str">
        <f>IF(H2690&lt;&gt;"",IFERROR(INDEX(DATABASE!$Z$19:$Z$38,MATCH(DATEVALUE(H2690),DATABASE!$AA$19:$AA$38,0)),INDEX(DATABASE!$Z$12:$Z$18,MATCH(WEEKDAY(H2690,2),DATABASE!$AA$12:$AA$18,0))),"")</f>
        <v/>
      </c>
      <c r="K2690" s="25" t="str">
        <f>IF('DATA ACCURATE'!V2693&lt;&gt;"",'DATA ACCURATE'!V2693,"")</f>
        <v/>
      </c>
      <c r="L2690" s="80" t="str">
        <f>IF($H2690="","",IF(OR($J2690="LIBUR",AND($L2689="LIBUR",$O2689=$O2690)),"LIBUR",IF(AND(OR($L2689="LUAR JAM KERJA 1",$L2689="LUAR JAM KERJA 2"),OR(OR(AND($H2689=$H2690,AND(OR($I2690&gt;DATABASE!$J$3,$I2690&lt;DATABASE!$J$6),((DATEVALUE($H2690)+$I2690)-(DATEVALUE($H2689)+$I2689))&lt;DATABASE!$J$6)),AND($H2689=$H2690,$O2689=$O2690,OR($I2690&gt;DATABASE!$J$6,$I2690&lt;DATABASE!$J$3))),AND(($H2690-$H2689)=1,OR($I2690&lt;DATABASE!$I$6,((DATEVALUE($H2690)+$I2690)-(DATEVALUE($H2689)+$I2689))&lt;DATABASE!$J$6))),$A2690=$A2689),"LUAR JAM KERJA 2",IF(AND(OR(WEEKDAY($H2690,2)=1,WEEKDAY($H2690,2)=2,WEEKDAY($H2690,2)=3,WEEKDAY($H2690,2)=4,WEEKDAY($H2690,2)=5),$I2690&lt;=DATABASE!$J$3,$I2690&gt;=DATABASE!$I$3),"JAM KERJA",IF(AND(WEEKDAY($H2690,2)=6,$I2690&lt;=DATABASE!$J$4,$I2690&gt;=DATABASE!$I$4),"JAM KERJA","LUAR JAM KERJA 1")))))</f>
        <v/>
      </c>
      <c r="M2690" s="36" t="str">
        <f>IF('DATA ACCURATE'!T2693&lt;&gt;"",IF('DATA ACCURATE'!T2693&gt;100,'DATA ACCURATE'!T2693/10,'DATA ACCURATE'!T2693),"")</f>
        <v/>
      </c>
      <c r="N2690" s="38" t="str">
        <f>IF(M2690="","",IF(M2690&lt;=DATABASE!$I$9,"LOKAL",IF(M2690&lt;DATABASE!$J$9,"LUAR KOTA 1",IF($M2690&gt;=DATABASE!$J$9,"LUAR KOTA 2",""))))</f>
        <v/>
      </c>
      <c r="O2690" s="38" t="str">
        <f>IF('DATA ACCURATE'!L2693&lt;&gt;"",'DATA ACCURATE'!L2693,"")</f>
        <v/>
      </c>
      <c r="P2690" s="38"/>
      <c r="Q2690" s="38">
        <f t="shared" si="288"/>
        <v>0</v>
      </c>
      <c r="R2690" s="38">
        <f t="shared" si="288"/>
        <v>0</v>
      </c>
      <c r="S2690" s="38">
        <f t="shared" si="288"/>
        <v>0</v>
      </c>
      <c r="T2690" s="38">
        <f t="shared" si="288"/>
        <v>0</v>
      </c>
      <c r="U2690" s="38">
        <f t="shared" si="289"/>
        <v>0</v>
      </c>
      <c r="V2690" s="38">
        <f t="shared" si="289"/>
        <v>0</v>
      </c>
      <c r="W2690" s="38">
        <f t="shared" si="289"/>
        <v>0</v>
      </c>
      <c r="X2690" s="38">
        <f t="shared" si="290"/>
        <v>0</v>
      </c>
      <c r="Y2690" s="38">
        <f t="shared" si="290"/>
        <v>0</v>
      </c>
      <c r="Z2690" s="38">
        <f t="shared" si="290"/>
        <v>0</v>
      </c>
      <c r="AA2690" s="38">
        <f t="shared" si="290"/>
        <v>0</v>
      </c>
      <c r="AB2690" s="38">
        <f t="shared" si="291"/>
        <v>0</v>
      </c>
      <c r="AC2690" s="38">
        <f t="shared" si="292"/>
        <v>0</v>
      </c>
      <c r="AD2690" s="38" t="str">
        <f t="shared" si="293"/>
        <v>000000000000</v>
      </c>
      <c r="AE2690" s="38"/>
      <c r="AF2690" s="38"/>
      <c r="AG2690" s="38"/>
      <c r="AH2690" s="38"/>
      <c r="AI2690" s="38"/>
      <c r="AJ2690" s="38"/>
      <c r="AK2690" s="38"/>
      <c r="AL2690" s="38"/>
      <c r="AM2690" s="38"/>
      <c r="AN2690" s="38"/>
      <c r="AO2690" s="38"/>
      <c r="AP2690" s="38"/>
      <c r="AQ2690" s="38"/>
      <c r="AR2690" s="38"/>
    </row>
    <row r="2691" spans="1:44">
      <c r="A2691" s="36" t="str">
        <f>IF('DATA ACCURATE'!A2694&lt;&gt;"",'DATA ACCURATE'!A2694,"")</f>
        <v/>
      </c>
      <c r="B2691" s="36" t="str">
        <f>IF('DATA ACCURATE'!D2694&lt;&gt;"",'DATA ACCURATE'!D2694,"")</f>
        <v/>
      </c>
      <c r="C2691" s="38" t="str">
        <f>IF($AD2691="000000000000","",INDEX(DATABASE!$W$12:$W$71,MATCH($AD2691,DATABASE!$V$12:$V$71,0)))</f>
        <v/>
      </c>
      <c r="D2691" s="38" t="str">
        <f>IF(C2691="","",IF(E2691="",INDEX(DATABASE!$AF$13:$AF$62,MATCH($C2691,DATABASE!$AC$13:$AC$62,0)),IF(E2691="2x D11",INDEX(DATABASE!$AF$13:$AF$62,MATCH($C2691,DATABASE!$AC$13:$AC$62,0))+2*DATABASE!$AF$62,IF(E2691="3x D11",INDEX(DATABASE!$AF$13:$AF$62,MATCH($C2691,DATABASE!$AC$13:$AC$62,0))+3*DATABASE!$AF$62,""))))</f>
        <v/>
      </c>
      <c r="E2691" s="38" t="str">
        <f>IF(AND($K2691="Y",$G2691&lt;&gt;"UNYIL",$F2691&lt;DATABASE!$O$8),"2x D11",IF(AND($K2691="Y",$G2691&lt;&gt;"UNYIL",$F2691&gt;=DATABASE!$O$8),"3x D11",""))</f>
        <v/>
      </c>
      <c r="F2691" s="36" t="str">
        <f>IF('DATA ACCURATE'!N2694&lt;&gt;"",'DATA ACCURATE'!N2694,"")</f>
        <v/>
      </c>
      <c r="G2691" s="38" t="str">
        <f>IF(F2691="","",IF(F2691&lt;=DATABASE!$I$8,"UNYIL",IF(F2691&lt;=DATABASE!$J$8,"KECIL",IF(F2691&lt;DATABASE!$K$8,"TANGGUNG",IF(F2691&gt;=DATABASE!$K$8,"BESAR","")))))</f>
        <v/>
      </c>
      <c r="H2691" s="16" t="str">
        <f>IF('DATA ACCURATE'!J2694&lt;&gt;"",'DATA ACCURATE'!J2694,"")</f>
        <v/>
      </c>
      <c r="I2691" s="35" t="str">
        <f>IF(B2691&lt;&gt;"",IFERROR(VLOOKUP(B2691,'DATA TIMBANGAN'!G:M,7,FALSE),VLOOKUP(B2691,'DATA TIMBANGAN'!G:M,7)),"")</f>
        <v/>
      </c>
      <c r="J2691" s="25" t="str">
        <f>IF(H2691&lt;&gt;"",IFERROR(INDEX(DATABASE!$Z$19:$Z$38,MATCH(DATEVALUE(H2691),DATABASE!$AA$19:$AA$38,0)),INDEX(DATABASE!$Z$12:$Z$18,MATCH(WEEKDAY(H2691,2),DATABASE!$AA$12:$AA$18,0))),"")</f>
        <v/>
      </c>
      <c r="K2691" s="25" t="str">
        <f>IF('DATA ACCURATE'!V2694&lt;&gt;"",'DATA ACCURATE'!V2694,"")</f>
        <v/>
      </c>
      <c r="L2691" s="80" t="str">
        <f>IF($H2691="","",IF(OR($J2691="LIBUR",AND($L2690="LIBUR",$O2690=$O2691)),"LIBUR",IF(AND(OR($L2690="LUAR JAM KERJA 1",$L2690="LUAR JAM KERJA 2"),OR(OR(AND($H2690=$H2691,AND(OR($I2691&gt;DATABASE!$J$3,$I2691&lt;DATABASE!$J$6),((DATEVALUE($H2691)+$I2691)-(DATEVALUE($H2690)+$I2690))&lt;DATABASE!$J$6)),AND($H2690=$H2691,$O2690=$O2691,OR($I2691&gt;DATABASE!$J$6,$I2691&lt;DATABASE!$J$3))),AND(($H2691-$H2690)=1,OR($I2691&lt;DATABASE!$I$6,((DATEVALUE($H2691)+$I2691)-(DATEVALUE($H2690)+$I2690))&lt;DATABASE!$J$6))),$A2691=$A2690),"LUAR JAM KERJA 2",IF(AND(OR(WEEKDAY($H2691,2)=1,WEEKDAY($H2691,2)=2,WEEKDAY($H2691,2)=3,WEEKDAY($H2691,2)=4,WEEKDAY($H2691,2)=5),$I2691&lt;=DATABASE!$J$3,$I2691&gt;=DATABASE!$I$3),"JAM KERJA",IF(AND(WEEKDAY($H2691,2)=6,$I2691&lt;=DATABASE!$J$4,$I2691&gt;=DATABASE!$I$4),"JAM KERJA","LUAR JAM KERJA 1")))))</f>
        <v/>
      </c>
      <c r="M2691" s="36" t="str">
        <f>IF('DATA ACCURATE'!T2694&lt;&gt;"",IF('DATA ACCURATE'!T2694&gt;100,'DATA ACCURATE'!T2694/10,'DATA ACCURATE'!T2694),"")</f>
        <v/>
      </c>
      <c r="N2691" s="38" t="str">
        <f>IF(M2691="","",IF(M2691&lt;=DATABASE!$I$9,"LOKAL",IF(M2691&lt;DATABASE!$J$9,"LUAR KOTA 1",IF($M2691&gt;=DATABASE!$J$9,"LUAR KOTA 2",""))))</f>
        <v/>
      </c>
      <c r="O2691" s="38" t="str">
        <f>IF('DATA ACCURATE'!L2694&lt;&gt;"",'DATA ACCURATE'!L2694,"")</f>
        <v/>
      </c>
      <c r="P2691" s="38"/>
      <c r="Q2691" s="38">
        <f t="shared" ref="Q2691:T2754" si="294">IF($G2691=Q$1,1,0)</f>
        <v>0</v>
      </c>
      <c r="R2691" s="38">
        <f t="shared" si="294"/>
        <v>0</v>
      </c>
      <c r="S2691" s="38">
        <f t="shared" si="294"/>
        <v>0</v>
      </c>
      <c r="T2691" s="38">
        <f t="shared" si="294"/>
        <v>0</v>
      </c>
      <c r="U2691" s="38">
        <f t="shared" ref="U2691:W2754" si="295">IF($N2691=U$1,1,0)</f>
        <v>0</v>
      </c>
      <c r="V2691" s="38">
        <f t="shared" si="295"/>
        <v>0</v>
      </c>
      <c r="W2691" s="38">
        <f t="shared" si="295"/>
        <v>0</v>
      </c>
      <c r="X2691" s="38">
        <f t="shared" ref="X2691:AA2754" si="296">IF($L2691=X$1,1,0)</f>
        <v>0</v>
      </c>
      <c r="Y2691" s="38">
        <f t="shared" si="296"/>
        <v>0</v>
      </c>
      <c r="Z2691" s="38">
        <f t="shared" si="296"/>
        <v>0</v>
      </c>
      <c r="AA2691" s="38">
        <f t="shared" si="296"/>
        <v>0</v>
      </c>
      <c r="AB2691" s="38">
        <f t="shared" ref="AB2691:AB2754" si="297">IF(AND($G2691="UNYIL",$K2691="Y"),1,0)</f>
        <v>0</v>
      </c>
      <c r="AC2691" s="38">
        <f t="shared" ref="AC2691:AC2754" si="298">IF($E2691="2x D11",2,IF($E2691="3x D11",3,0))</f>
        <v>0</v>
      </c>
      <c r="AD2691" s="38" t="str">
        <f t="shared" ref="AD2691:AD2754" si="299">Q2691&amp;R2691&amp;S2691&amp;T2691&amp;U2691&amp;V2691&amp;W2691&amp;X2691&amp;Y2691&amp;Z2691&amp;AA2691&amp;AB2691</f>
        <v>000000000000</v>
      </c>
      <c r="AE2691" s="38"/>
      <c r="AF2691" s="38"/>
      <c r="AG2691" s="38"/>
      <c r="AH2691" s="38"/>
      <c r="AI2691" s="38"/>
      <c r="AJ2691" s="38"/>
      <c r="AK2691" s="38"/>
      <c r="AL2691" s="38"/>
      <c r="AM2691" s="38"/>
      <c r="AN2691" s="38"/>
      <c r="AO2691" s="38"/>
      <c r="AP2691" s="38"/>
      <c r="AQ2691" s="38"/>
      <c r="AR2691" s="38"/>
    </row>
    <row r="2692" spans="1:44">
      <c r="A2692" s="36" t="str">
        <f>IF('DATA ACCURATE'!A2695&lt;&gt;"",'DATA ACCURATE'!A2695,"")</f>
        <v/>
      </c>
      <c r="B2692" s="36" t="str">
        <f>IF('DATA ACCURATE'!D2695&lt;&gt;"",'DATA ACCURATE'!D2695,"")</f>
        <v/>
      </c>
      <c r="C2692" s="38" t="str">
        <f>IF($AD2692="000000000000","",INDEX(DATABASE!$W$12:$W$71,MATCH($AD2692,DATABASE!$V$12:$V$71,0)))</f>
        <v/>
      </c>
      <c r="D2692" s="38" t="str">
        <f>IF(C2692="","",IF(E2692="",INDEX(DATABASE!$AF$13:$AF$62,MATCH($C2692,DATABASE!$AC$13:$AC$62,0)),IF(E2692="2x D11",INDEX(DATABASE!$AF$13:$AF$62,MATCH($C2692,DATABASE!$AC$13:$AC$62,0))+2*DATABASE!$AF$62,IF(E2692="3x D11",INDEX(DATABASE!$AF$13:$AF$62,MATCH($C2692,DATABASE!$AC$13:$AC$62,0))+3*DATABASE!$AF$62,""))))</f>
        <v/>
      </c>
      <c r="E2692" s="38" t="str">
        <f>IF(AND($K2692="Y",$G2692&lt;&gt;"UNYIL",$F2692&lt;DATABASE!$O$8),"2x D11",IF(AND($K2692="Y",$G2692&lt;&gt;"UNYIL",$F2692&gt;=DATABASE!$O$8),"3x D11",""))</f>
        <v/>
      </c>
      <c r="F2692" s="36" t="str">
        <f>IF('DATA ACCURATE'!N2695&lt;&gt;"",'DATA ACCURATE'!N2695,"")</f>
        <v/>
      </c>
      <c r="G2692" s="38" t="str">
        <f>IF(F2692="","",IF(F2692&lt;=DATABASE!$I$8,"UNYIL",IF(F2692&lt;=DATABASE!$J$8,"KECIL",IF(F2692&lt;DATABASE!$K$8,"TANGGUNG",IF(F2692&gt;=DATABASE!$K$8,"BESAR","")))))</f>
        <v/>
      </c>
      <c r="H2692" s="16" t="str">
        <f>IF('DATA ACCURATE'!J2695&lt;&gt;"",'DATA ACCURATE'!J2695,"")</f>
        <v/>
      </c>
      <c r="I2692" s="35" t="str">
        <f>IF(B2692&lt;&gt;"",IFERROR(VLOOKUP(B2692,'DATA TIMBANGAN'!G:M,7,FALSE),VLOOKUP(B2692,'DATA TIMBANGAN'!G:M,7)),"")</f>
        <v/>
      </c>
      <c r="J2692" s="25" t="str">
        <f>IF(H2692&lt;&gt;"",IFERROR(INDEX(DATABASE!$Z$19:$Z$38,MATCH(DATEVALUE(H2692),DATABASE!$AA$19:$AA$38,0)),INDEX(DATABASE!$Z$12:$Z$18,MATCH(WEEKDAY(H2692,2),DATABASE!$AA$12:$AA$18,0))),"")</f>
        <v/>
      </c>
      <c r="K2692" s="25" t="str">
        <f>IF('DATA ACCURATE'!V2695&lt;&gt;"",'DATA ACCURATE'!V2695,"")</f>
        <v/>
      </c>
      <c r="L2692" s="80" t="str">
        <f>IF($H2692="","",IF(OR($J2692="LIBUR",AND($L2691="LIBUR",$O2691=$O2692)),"LIBUR",IF(AND(OR($L2691="LUAR JAM KERJA 1",$L2691="LUAR JAM KERJA 2"),OR(OR(AND($H2691=$H2692,AND(OR($I2692&gt;DATABASE!$J$3,$I2692&lt;DATABASE!$J$6),((DATEVALUE($H2692)+$I2692)-(DATEVALUE($H2691)+$I2691))&lt;DATABASE!$J$6)),AND($H2691=$H2692,$O2691=$O2692,OR($I2692&gt;DATABASE!$J$6,$I2692&lt;DATABASE!$J$3))),AND(($H2692-$H2691)=1,OR($I2692&lt;DATABASE!$I$6,((DATEVALUE($H2692)+$I2692)-(DATEVALUE($H2691)+$I2691))&lt;DATABASE!$J$6))),$A2692=$A2691),"LUAR JAM KERJA 2",IF(AND(OR(WEEKDAY($H2692,2)=1,WEEKDAY($H2692,2)=2,WEEKDAY($H2692,2)=3,WEEKDAY($H2692,2)=4,WEEKDAY($H2692,2)=5),$I2692&lt;=DATABASE!$J$3,$I2692&gt;=DATABASE!$I$3),"JAM KERJA",IF(AND(WEEKDAY($H2692,2)=6,$I2692&lt;=DATABASE!$J$4,$I2692&gt;=DATABASE!$I$4),"JAM KERJA","LUAR JAM KERJA 1")))))</f>
        <v/>
      </c>
      <c r="M2692" s="36" t="str">
        <f>IF('DATA ACCURATE'!T2695&lt;&gt;"",IF('DATA ACCURATE'!T2695&gt;100,'DATA ACCURATE'!T2695/10,'DATA ACCURATE'!T2695),"")</f>
        <v/>
      </c>
      <c r="N2692" s="38" t="str">
        <f>IF(M2692="","",IF(M2692&lt;=DATABASE!$I$9,"LOKAL",IF(M2692&lt;DATABASE!$J$9,"LUAR KOTA 1",IF($M2692&gt;=DATABASE!$J$9,"LUAR KOTA 2",""))))</f>
        <v/>
      </c>
      <c r="O2692" s="38" t="str">
        <f>IF('DATA ACCURATE'!L2695&lt;&gt;"",'DATA ACCURATE'!L2695,"")</f>
        <v/>
      </c>
      <c r="P2692" s="38"/>
      <c r="Q2692" s="38">
        <f t="shared" si="294"/>
        <v>0</v>
      </c>
      <c r="R2692" s="38">
        <f t="shared" si="294"/>
        <v>0</v>
      </c>
      <c r="S2692" s="38">
        <f t="shared" si="294"/>
        <v>0</v>
      </c>
      <c r="T2692" s="38">
        <f t="shared" si="294"/>
        <v>0</v>
      </c>
      <c r="U2692" s="38">
        <f t="shared" si="295"/>
        <v>0</v>
      </c>
      <c r="V2692" s="38">
        <f t="shared" si="295"/>
        <v>0</v>
      </c>
      <c r="W2692" s="38">
        <f t="shared" si="295"/>
        <v>0</v>
      </c>
      <c r="X2692" s="38">
        <f t="shared" si="296"/>
        <v>0</v>
      </c>
      <c r="Y2692" s="38">
        <f t="shared" si="296"/>
        <v>0</v>
      </c>
      <c r="Z2692" s="38">
        <f t="shared" si="296"/>
        <v>0</v>
      </c>
      <c r="AA2692" s="38">
        <f t="shared" si="296"/>
        <v>0</v>
      </c>
      <c r="AB2692" s="38">
        <f t="shared" si="297"/>
        <v>0</v>
      </c>
      <c r="AC2692" s="38">
        <f t="shared" si="298"/>
        <v>0</v>
      </c>
      <c r="AD2692" s="38" t="str">
        <f t="shared" si="299"/>
        <v>000000000000</v>
      </c>
      <c r="AE2692" s="38"/>
      <c r="AF2692" s="38"/>
      <c r="AG2692" s="38"/>
      <c r="AH2692" s="38"/>
      <c r="AI2692" s="38"/>
      <c r="AJ2692" s="38"/>
      <c r="AK2692" s="38"/>
      <c r="AL2692" s="38"/>
      <c r="AM2692" s="38"/>
      <c r="AN2692" s="38"/>
      <c r="AO2692" s="38"/>
      <c r="AP2692" s="38"/>
      <c r="AQ2692" s="38"/>
      <c r="AR2692" s="38"/>
    </row>
    <row r="2693" spans="1:44">
      <c r="A2693" s="36" t="str">
        <f>IF('DATA ACCURATE'!A2696&lt;&gt;"",'DATA ACCURATE'!A2696,"")</f>
        <v/>
      </c>
      <c r="B2693" s="36" t="str">
        <f>IF('DATA ACCURATE'!D2696&lt;&gt;"",'DATA ACCURATE'!D2696,"")</f>
        <v/>
      </c>
      <c r="C2693" s="38" t="str">
        <f>IF($AD2693="000000000000","",INDEX(DATABASE!$W$12:$W$71,MATCH($AD2693,DATABASE!$V$12:$V$71,0)))</f>
        <v/>
      </c>
      <c r="D2693" s="38" t="str">
        <f>IF(C2693="","",IF(E2693="",INDEX(DATABASE!$AF$13:$AF$62,MATCH($C2693,DATABASE!$AC$13:$AC$62,0)),IF(E2693="2x D11",INDEX(DATABASE!$AF$13:$AF$62,MATCH($C2693,DATABASE!$AC$13:$AC$62,0))+2*DATABASE!$AF$62,IF(E2693="3x D11",INDEX(DATABASE!$AF$13:$AF$62,MATCH($C2693,DATABASE!$AC$13:$AC$62,0))+3*DATABASE!$AF$62,""))))</f>
        <v/>
      </c>
      <c r="E2693" s="38" t="str">
        <f>IF(AND($K2693="Y",$G2693&lt;&gt;"UNYIL",$F2693&lt;DATABASE!$O$8),"2x D11",IF(AND($K2693="Y",$G2693&lt;&gt;"UNYIL",$F2693&gt;=DATABASE!$O$8),"3x D11",""))</f>
        <v/>
      </c>
      <c r="F2693" s="36" t="str">
        <f>IF('DATA ACCURATE'!N2696&lt;&gt;"",'DATA ACCURATE'!N2696,"")</f>
        <v/>
      </c>
      <c r="G2693" s="38" t="str">
        <f>IF(F2693="","",IF(F2693&lt;=DATABASE!$I$8,"UNYIL",IF(F2693&lt;=DATABASE!$J$8,"KECIL",IF(F2693&lt;DATABASE!$K$8,"TANGGUNG",IF(F2693&gt;=DATABASE!$K$8,"BESAR","")))))</f>
        <v/>
      </c>
      <c r="H2693" s="16" t="str">
        <f>IF('DATA ACCURATE'!J2696&lt;&gt;"",'DATA ACCURATE'!J2696,"")</f>
        <v/>
      </c>
      <c r="I2693" s="35" t="str">
        <f>IF(B2693&lt;&gt;"",IFERROR(VLOOKUP(B2693,'DATA TIMBANGAN'!G:M,7,FALSE),VLOOKUP(B2693,'DATA TIMBANGAN'!G:M,7)),"")</f>
        <v/>
      </c>
      <c r="J2693" s="25" t="str">
        <f>IF(H2693&lt;&gt;"",IFERROR(INDEX(DATABASE!$Z$19:$Z$38,MATCH(DATEVALUE(H2693),DATABASE!$AA$19:$AA$38,0)),INDEX(DATABASE!$Z$12:$Z$18,MATCH(WEEKDAY(H2693,2),DATABASE!$AA$12:$AA$18,0))),"")</f>
        <v/>
      </c>
      <c r="K2693" s="25" t="str">
        <f>IF('DATA ACCURATE'!V2696&lt;&gt;"",'DATA ACCURATE'!V2696,"")</f>
        <v/>
      </c>
      <c r="L2693" s="80" t="str">
        <f>IF($H2693="","",IF(OR($J2693="LIBUR",AND($L2692="LIBUR",$O2692=$O2693)),"LIBUR",IF(AND(OR($L2692="LUAR JAM KERJA 1",$L2692="LUAR JAM KERJA 2"),OR(OR(AND($H2692=$H2693,AND(OR($I2693&gt;DATABASE!$J$3,$I2693&lt;DATABASE!$J$6),((DATEVALUE($H2693)+$I2693)-(DATEVALUE($H2692)+$I2692))&lt;DATABASE!$J$6)),AND($H2692=$H2693,$O2692=$O2693,OR($I2693&gt;DATABASE!$J$6,$I2693&lt;DATABASE!$J$3))),AND(($H2693-$H2692)=1,OR($I2693&lt;DATABASE!$I$6,((DATEVALUE($H2693)+$I2693)-(DATEVALUE($H2692)+$I2692))&lt;DATABASE!$J$6))),$A2693=$A2692),"LUAR JAM KERJA 2",IF(AND(OR(WEEKDAY($H2693,2)=1,WEEKDAY($H2693,2)=2,WEEKDAY($H2693,2)=3,WEEKDAY($H2693,2)=4,WEEKDAY($H2693,2)=5),$I2693&lt;=DATABASE!$J$3,$I2693&gt;=DATABASE!$I$3),"JAM KERJA",IF(AND(WEEKDAY($H2693,2)=6,$I2693&lt;=DATABASE!$J$4,$I2693&gt;=DATABASE!$I$4),"JAM KERJA","LUAR JAM KERJA 1")))))</f>
        <v/>
      </c>
      <c r="M2693" s="36" t="str">
        <f>IF('DATA ACCURATE'!T2696&lt;&gt;"",IF('DATA ACCURATE'!T2696&gt;100,'DATA ACCURATE'!T2696/10,'DATA ACCURATE'!T2696),"")</f>
        <v/>
      </c>
      <c r="N2693" s="38" t="str">
        <f>IF(M2693="","",IF(M2693&lt;=DATABASE!$I$9,"LOKAL",IF(M2693&lt;DATABASE!$J$9,"LUAR KOTA 1",IF($M2693&gt;=DATABASE!$J$9,"LUAR KOTA 2",""))))</f>
        <v/>
      </c>
      <c r="O2693" s="38" t="str">
        <f>IF('DATA ACCURATE'!L2696&lt;&gt;"",'DATA ACCURATE'!L2696,"")</f>
        <v/>
      </c>
      <c r="P2693" s="38"/>
      <c r="Q2693" s="38">
        <f t="shared" si="294"/>
        <v>0</v>
      </c>
      <c r="R2693" s="38">
        <f t="shared" si="294"/>
        <v>0</v>
      </c>
      <c r="S2693" s="38">
        <f t="shared" si="294"/>
        <v>0</v>
      </c>
      <c r="T2693" s="38">
        <f t="shared" si="294"/>
        <v>0</v>
      </c>
      <c r="U2693" s="38">
        <f t="shared" si="295"/>
        <v>0</v>
      </c>
      <c r="V2693" s="38">
        <f t="shared" si="295"/>
        <v>0</v>
      </c>
      <c r="W2693" s="38">
        <f t="shared" si="295"/>
        <v>0</v>
      </c>
      <c r="X2693" s="38">
        <f t="shared" si="296"/>
        <v>0</v>
      </c>
      <c r="Y2693" s="38">
        <f t="shared" si="296"/>
        <v>0</v>
      </c>
      <c r="Z2693" s="38">
        <f t="shared" si="296"/>
        <v>0</v>
      </c>
      <c r="AA2693" s="38">
        <f t="shared" si="296"/>
        <v>0</v>
      </c>
      <c r="AB2693" s="38">
        <f t="shared" si="297"/>
        <v>0</v>
      </c>
      <c r="AC2693" s="38">
        <f t="shared" si="298"/>
        <v>0</v>
      </c>
      <c r="AD2693" s="38" t="str">
        <f t="shared" si="299"/>
        <v>000000000000</v>
      </c>
      <c r="AE2693" s="38"/>
      <c r="AF2693" s="38"/>
      <c r="AG2693" s="38"/>
      <c r="AH2693" s="38"/>
      <c r="AI2693" s="38"/>
      <c r="AJ2693" s="38"/>
      <c r="AK2693" s="38"/>
      <c r="AL2693" s="38"/>
      <c r="AM2693" s="38"/>
      <c r="AN2693" s="38"/>
      <c r="AO2693" s="38"/>
      <c r="AP2693" s="38"/>
      <c r="AQ2693" s="38"/>
      <c r="AR2693" s="38"/>
    </row>
    <row r="2694" spans="1:44">
      <c r="A2694" s="36" t="str">
        <f>IF('DATA ACCURATE'!A2697&lt;&gt;"",'DATA ACCURATE'!A2697,"")</f>
        <v/>
      </c>
      <c r="B2694" s="36" t="str">
        <f>IF('DATA ACCURATE'!D2697&lt;&gt;"",'DATA ACCURATE'!D2697,"")</f>
        <v/>
      </c>
      <c r="C2694" s="38" t="str">
        <f>IF($AD2694="000000000000","",INDEX(DATABASE!$W$12:$W$71,MATCH($AD2694,DATABASE!$V$12:$V$71,0)))</f>
        <v/>
      </c>
      <c r="D2694" s="38" t="str">
        <f>IF(C2694="","",IF(E2694="",INDEX(DATABASE!$AF$13:$AF$62,MATCH($C2694,DATABASE!$AC$13:$AC$62,0)),IF(E2694="2x D11",INDEX(DATABASE!$AF$13:$AF$62,MATCH($C2694,DATABASE!$AC$13:$AC$62,0))+2*DATABASE!$AF$62,IF(E2694="3x D11",INDEX(DATABASE!$AF$13:$AF$62,MATCH($C2694,DATABASE!$AC$13:$AC$62,0))+3*DATABASE!$AF$62,""))))</f>
        <v/>
      </c>
      <c r="E2694" s="38" t="str">
        <f>IF(AND($K2694="Y",$G2694&lt;&gt;"UNYIL",$F2694&lt;DATABASE!$O$8),"2x D11",IF(AND($K2694="Y",$G2694&lt;&gt;"UNYIL",$F2694&gt;=DATABASE!$O$8),"3x D11",""))</f>
        <v/>
      </c>
      <c r="F2694" s="36" t="str">
        <f>IF('DATA ACCURATE'!N2697&lt;&gt;"",'DATA ACCURATE'!N2697,"")</f>
        <v/>
      </c>
      <c r="G2694" s="38" t="str">
        <f>IF(F2694="","",IF(F2694&lt;=DATABASE!$I$8,"UNYIL",IF(F2694&lt;=DATABASE!$J$8,"KECIL",IF(F2694&lt;DATABASE!$K$8,"TANGGUNG",IF(F2694&gt;=DATABASE!$K$8,"BESAR","")))))</f>
        <v/>
      </c>
      <c r="H2694" s="16" t="str">
        <f>IF('DATA ACCURATE'!J2697&lt;&gt;"",'DATA ACCURATE'!J2697,"")</f>
        <v/>
      </c>
      <c r="I2694" s="35" t="str">
        <f>IF(B2694&lt;&gt;"",IFERROR(VLOOKUP(B2694,'DATA TIMBANGAN'!G:M,7,FALSE),VLOOKUP(B2694,'DATA TIMBANGAN'!G:M,7)),"")</f>
        <v/>
      </c>
      <c r="J2694" s="25" t="str">
        <f>IF(H2694&lt;&gt;"",IFERROR(INDEX(DATABASE!$Z$19:$Z$38,MATCH(DATEVALUE(H2694),DATABASE!$AA$19:$AA$38,0)),INDEX(DATABASE!$Z$12:$Z$18,MATCH(WEEKDAY(H2694,2),DATABASE!$AA$12:$AA$18,0))),"")</f>
        <v/>
      </c>
      <c r="K2694" s="25" t="str">
        <f>IF('DATA ACCURATE'!V2697&lt;&gt;"",'DATA ACCURATE'!V2697,"")</f>
        <v/>
      </c>
      <c r="L2694" s="80" t="str">
        <f>IF($H2694="","",IF(OR($J2694="LIBUR",AND($L2693="LIBUR",$O2693=$O2694)),"LIBUR",IF(AND(OR($L2693="LUAR JAM KERJA 1",$L2693="LUAR JAM KERJA 2"),OR(OR(AND($H2693=$H2694,AND(OR($I2694&gt;DATABASE!$J$3,$I2694&lt;DATABASE!$J$6),((DATEVALUE($H2694)+$I2694)-(DATEVALUE($H2693)+$I2693))&lt;DATABASE!$J$6)),AND($H2693=$H2694,$O2693=$O2694,OR($I2694&gt;DATABASE!$J$6,$I2694&lt;DATABASE!$J$3))),AND(($H2694-$H2693)=1,OR($I2694&lt;DATABASE!$I$6,((DATEVALUE($H2694)+$I2694)-(DATEVALUE($H2693)+$I2693))&lt;DATABASE!$J$6))),$A2694=$A2693),"LUAR JAM KERJA 2",IF(AND(OR(WEEKDAY($H2694,2)=1,WEEKDAY($H2694,2)=2,WEEKDAY($H2694,2)=3,WEEKDAY($H2694,2)=4,WEEKDAY($H2694,2)=5),$I2694&lt;=DATABASE!$J$3,$I2694&gt;=DATABASE!$I$3),"JAM KERJA",IF(AND(WEEKDAY($H2694,2)=6,$I2694&lt;=DATABASE!$J$4,$I2694&gt;=DATABASE!$I$4),"JAM KERJA","LUAR JAM KERJA 1")))))</f>
        <v/>
      </c>
      <c r="M2694" s="36" t="str">
        <f>IF('DATA ACCURATE'!T2697&lt;&gt;"",IF('DATA ACCURATE'!T2697&gt;100,'DATA ACCURATE'!T2697/10,'DATA ACCURATE'!T2697),"")</f>
        <v/>
      </c>
      <c r="N2694" s="38" t="str">
        <f>IF(M2694="","",IF(M2694&lt;=DATABASE!$I$9,"LOKAL",IF(M2694&lt;DATABASE!$J$9,"LUAR KOTA 1",IF($M2694&gt;=DATABASE!$J$9,"LUAR KOTA 2",""))))</f>
        <v/>
      </c>
      <c r="O2694" s="38" t="str">
        <f>IF('DATA ACCURATE'!L2697&lt;&gt;"",'DATA ACCURATE'!L2697,"")</f>
        <v/>
      </c>
      <c r="P2694" s="38"/>
      <c r="Q2694" s="38">
        <f t="shared" si="294"/>
        <v>0</v>
      </c>
      <c r="R2694" s="38">
        <f t="shared" si="294"/>
        <v>0</v>
      </c>
      <c r="S2694" s="38">
        <f t="shared" si="294"/>
        <v>0</v>
      </c>
      <c r="T2694" s="38">
        <f t="shared" si="294"/>
        <v>0</v>
      </c>
      <c r="U2694" s="38">
        <f t="shared" si="295"/>
        <v>0</v>
      </c>
      <c r="V2694" s="38">
        <f t="shared" si="295"/>
        <v>0</v>
      </c>
      <c r="W2694" s="38">
        <f t="shared" si="295"/>
        <v>0</v>
      </c>
      <c r="X2694" s="38">
        <f t="shared" si="296"/>
        <v>0</v>
      </c>
      <c r="Y2694" s="38">
        <f t="shared" si="296"/>
        <v>0</v>
      </c>
      <c r="Z2694" s="38">
        <f t="shared" si="296"/>
        <v>0</v>
      </c>
      <c r="AA2694" s="38">
        <f t="shared" si="296"/>
        <v>0</v>
      </c>
      <c r="AB2694" s="38">
        <f t="shared" si="297"/>
        <v>0</v>
      </c>
      <c r="AC2694" s="38">
        <f t="shared" si="298"/>
        <v>0</v>
      </c>
      <c r="AD2694" s="38" t="str">
        <f t="shared" si="299"/>
        <v>000000000000</v>
      </c>
      <c r="AE2694" s="38"/>
      <c r="AF2694" s="38"/>
      <c r="AG2694" s="38"/>
      <c r="AH2694" s="38"/>
      <c r="AI2694" s="38"/>
      <c r="AJ2694" s="38"/>
      <c r="AK2694" s="38"/>
      <c r="AL2694" s="38"/>
      <c r="AM2694" s="38"/>
      <c r="AN2694" s="38"/>
      <c r="AO2694" s="38"/>
      <c r="AP2694" s="38"/>
      <c r="AQ2694" s="38"/>
      <c r="AR2694" s="38"/>
    </row>
    <row r="2695" spans="1:44">
      <c r="A2695" s="36" t="str">
        <f>IF('DATA ACCURATE'!A2698&lt;&gt;"",'DATA ACCURATE'!A2698,"")</f>
        <v/>
      </c>
      <c r="B2695" s="36" t="str">
        <f>IF('DATA ACCURATE'!D2698&lt;&gt;"",'DATA ACCURATE'!D2698,"")</f>
        <v/>
      </c>
      <c r="C2695" s="38" t="str">
        <f>IF($AD2695="000000000000","",INDEX(DATABASE!$W$12:$W$71,MATCH($AD2695,DATABASE!$V$12:$V$71,0)))</f>
        <v/>
      </c>
      <c r="D2695" s="38" t="str">
        <f>IF(C2695="","",IF(E2695="",INDEX(DATABASE!$AF$13:$AF$62,MATCH($C2695,DATABASE!$AC$13:$AC$62,0)),IF(E2695="2x D11",INDEX(DATABASE!$AF$13:$AF$62,MATCH($C2695,DATABASE!$AC$13:$AC$62,0))+2*DATABASE!$AF$62,IF(E2695="3x D11",INDEX(DATABASE!$AF$13:$AF$62,MATCH($C2695,DATABASE!$AC$13:$AC$62,0))+3*DATABASE!$AF$62,""))))</f>
        <v/>
      </c>
      <c r="E2695" s="38" t="str">
        <f>IF(AND($K2695="Y",$G2695&lt;&gt;"UNYIL",$F2695&lt;DATABASE!$O$8),"2x D11",IF(AND($K2695="Y",$G2695&lt;&gt;"UNYIL",$F2695&gt;=DATABASE!$O$8),"3x D11",""))</f>
        <v/>
      </c>
      <c r="F2695" s="36" t="str">
        <f>IF('DATA ACCURATE'!N2698&lt;&gt;"",'DATA ACCURATE'!N2698,"")</f>
        <v/>
      </c>
      <c r="G2695" s="38" t="str">
        <f>IF(F2695="","",IF(F2695&lt;=DATABASE!$I$8,"UNYIL",IF(F2695&lt;=DATABASE!$J$8,"KECIL",IF(F2695&lt;DATABASE!$K$8,"TANGGUNG",IF(F2695&gt;=DATABASE!$K$8,"BESAR","")))))</f>
        <v/>
      </c>
      <c r="H2695" s="16" t="str">
        <f>IF('DATA ACCURATE'!J2698&lt;&gt;"",'DATA ACCURATE'!J2698,"")</f>
        <v/>
      </c>
      <c r="I2695" s="35" t="str">
        <f>IF(B2695&lt;&gt;"",IFERROR(VLOOKUP(B2695,'DATA TIMBANGAN'!G:M,7,FALSE),VLOOKUP(B2695,'DATA TIMBANGAN'!G:M,7)),"")</f>
        <v/>
      </c>
      <c r="J2695" s="25" t="str">
        <f>IF(H2695&lt;&gt;"",IFERROR(INDEX(DATABASE!$Z$19:$Z$38,MATCH(DATEVALUE(H2695),DATABASE!$AA$19:$AA$38,0)),INDEX(DATABASE!$Z$12:$Z$18,MATCH(WEEKDAY(H2695,2),DATABASE!$AA$12:$AA$18,0))),"")</f>
        <v/>
      </c>
      <c r="K2695" s="25" t="str">
        <f>IF('DATA ACCURATE'!V2698&lt;&gt;"",'DATA ACCURATE'!V2698,"")</f>
        <v/>
      </c>
      <c r="L2695" s="80" t="str">
        <f>IF($H2695="","",IF(OR($J2695="LIBUR",AND($L2694="LIBUR",$O2694=$O2695)),"LIBUR",IF(AND(OR($L2694="LUAR JAM KERJA 1",$L2694="LUAR JAM KERJA 2"),OR(OR(AND($H2694=$H2695,AND(OR($I2695&gt;DATABASE!$J$3,$I2695&lt;DATABASE!$J$6),((DATEVALUE($H2695)+$I2695)-(DATEVALUE($H2694)+$I2694))&lt;DATABASE!$J$6)),AND($H2694=$H2695,$O2694=$O2695,OR($I2695&gt;DATABASE!$J$6,$I2695&lt;DATABASE!$J$3))),AND(($H2695-$H2694)=1,OR($I2695&lt;DATABASE!$I$6,((DATEVALUE($H2695)+$I2695)-(DATEVALUE($H2694)+$I2694))&lt;DATABASE!$J$6))),$A2695=$A2694),"LUAR JAM KERJA 2",IF(AND(OR(WEEKDAY($H2695,2)=1,WEEKDAY($H2695,2)=2,WEEKDAY($H2695,2)=3,WEEKDAY($H2695,2)=4,WEEKDAY($H2695,2)=5),$I2695&lt;=DATABASE!$J$3,$I2695&gt;=DATABASE!$I$3),"JAM KERJA",IF(AND(WEEKDAY($H2695,2)=6,$I2695&lt;=DATABASE!$J$4,$I2695&gt;=DATABASE!$I$4),"JAM KERJA","LUAR JAM KERJA 1")))))</f>
        <v/>
      </c>
      <c r="M2695" s="36" t="str">
        <f>IF('DATA ACCURATE'!T2698&lt;&gt;"",IF('DATA ACCURATE'!T2698&gt;100,'DATA ACCURATE'!T2698/10,'DATA ACCURATE'!T2698),"")</f>
        <v/>
      </c>
      <c r="N2695" s="38" t="str">
        <f>IF(M2695="","",IF(M2695&lt;=DATABASE!$I$9,"LOKAL",IF(M2695&lt;DATABASE!$J$9,"LUAR KOTA 1",IF($M2695&gt;=DATABASE!$J$9,"LUAR KOTA 2",""))))</f>
        <v/>
      </c>
      <c r="O2695" s="38" t="str">
        <f>IF('DATA ACCURATE'!L2698&lt;&gt;"",'DATA ACCURATE'!L2698,"")</f>
        <v/>
      </c>
      <c r="P2695" s="38"/>
      <c r="Q2695" s="38">
        <f t="shared" si="294"/>
        <v>0</v>
      </c>
      <c r="R2695" s="38">
        <f t="shared" si="294"/>
        <v>0</v>
      </c>
      <c r="S2695" s="38">
        <f t="shared" si="294"/>
        <v>0</v>
      </c>
      <c r="T2695" s="38">
        <f t="shared" si="294"/>
        <v>0</v>
      </c>
      <c r="U2695" s="38">
        <f t="shared" si="295"/>
        <v>0</v>
      </c>
      <c r="V2695" s="38">
        <f t="shared" si="295"/>
        <v>0</v>
      </c>
      <c r="W2695" s="38">
        <f t="shared" si="295"/>
        <v>0</v>
      </c>
      <c r="X2695" s="38">
        <f t="shared" si="296"/>
        <v>0</v>
      </c>
      <c r="Y2695" s="38">
        <f t="shared" si="296"/>
        <v>0</v>
      </c>
      <c r="Z2695" s="38">
        <f t="shared" si="296"/>
        <v>0</v>
      </c>
      <c r="AA2695" s="38">
        <f t="shared" si="296"/>
        <v>0</v>
      </c>
      <c r="AB2695" s="38">
        <f t="shared" si="297"/>
        <v>0</v>
      </c>
      <c r="AC2695" s="38">
        <f t="shared" si="298"/>
        <v>0</v>
      </c>
      <c r="AD2695" s="38" t="str">
        <f t="shared" si="299"/>
        <v>000000000000</v>
      </c>
      <c r="AE2695" s="38"/>
      <c r="AF2695" s="38"/>
      <c r="AG2695" s="38"/>
      <c r="AH2695" s="38"/>
      <c r="AI2695" s="38"/>
      <c r="AJ2695" s="38"/>
      <c r="AK2695" s="38"/>
      <c r="AL2695" s="38"/>
      <c r="AM2695" s="38"/>
      <c r="AN2695" s="38"/>
      <c r="AO2695" s="38"/>
      <c r="AP2695" s="38"/>
      <c r="AQ2695" s="38"/>
      <c r="AR2695" s="38"/>
    </row>
    <row r="2696" spans="1:44">
      <c r="A2696" s="36" t="str">
        <f>IF('DATA ACCURATE'!A2699&lt;&gt;"",'DATA ACCURATE'!A2699,"")</f>
        <v/>
      </c>
      <c r="B2696" s="36" t="str">
        <f>IF('DATA ACCURATE'!D2699&lt;&gt;"",'DATA ACCURATE'!D2699,"")</f>
        <v/>
      </c>
      <c r="C2696" s="38" t="str">
        <f>IF($AD2696="000000000000","",INDEX(DATABASE!$W$12:$W$71,MATCH($AD2696,DATABASE!$V$12:$V$71,0)))</f>
        <v/>
      </c>
      <c r="D2696" s="38" t="str">
        <f>IF(C2696="","",IF(E2696="",INDEX(DATABASE!$AF$13:$AF$62,MATCH($C2696,DATABASE!$AC$13:$AC$62,0)),IF(E2696="2x D11",INDEX(DATABASE!$AF$13:$AF$62,MATCH($C2696,DATABASE!$AC$13:$AC$62,0))+2*DATABASE!$AF$62,IF(E2696="3x D11",INDEX(DATABASE!$AF$13:$AF$62,MATCH($C2696,DATABASE!$AC$13:$AC$62,0))+3*DATABASE!$AF$62,""))))</f>
        <v/>
      </c>
      <c r="E2696" s="38" t="str">
        <f>IF(AND($K2696="Y",$G2696&lt;&gt;"UNYIL",$F2696&lt;DATABASE!$O$8),"2x D11",IF(AND($K2696="Y",$G2696&lt;&gt;"UNYIL",$F2696&gt;=DATABASE!$O$8),"3x D11",""))</f>
        <v/>
      </c>
      <c r="F2696" s="36" t="str">
        <f>IF('DATA ACCURATE'!N2699&lt;&gt;"",'DATA ACCURATE'!N2699,"")</f>
        <v/>
      </c>
      <c r="G2696" s="38" t="str">
        <f>IF(F2696="","",IF(F2696&lt;=DATABASE!$I$8,"UNYIL",IF(F2696&lt;=DATABASE!$J$8,"KECIL",IF(F2696&lt;DATABASE!$K$8,"TANGGUNG",IF(F2696&gt;=DATABASE!$K$8,"BESAR","")))))</f>
        <v/>
      </c>
      <c r="H2696" s="16" t="str">
        <f>IF('DATA ACCURATE'!J2699&lt;&gt;"",'DATA ACCURATE'!J2699,"")</f>
        <v/>
      </c>
      <c r="I2696" s="35" t="str">
        <f>IF(B2696&lt;&gt;"",IFERROR(VLOOKUP(B2696,'DATA TIMBANGAN'!G:M,7,FALSE),VLOOKUP(B2696,'DATA TIMBANGAN'!G:M,7)),"")</f>
        <v/>
      </c>
      <c r="J2696" s="25" t="str">
        <f>IF(H2696&lt;&gt;"",IFERROR(INDEX(DATABASE!$Z$19:$Z$38,MATCH(DATEVALUE(H2696),DATABASE!$AA$19:$AA$38,0)),INDEX(DATABASE!$Z$12:$Z$18,MATCH(WEEKDAY(H2696,2),DATABASE!$AA$12:$AA$18,0))),"")</f>
        <v/>
      </c>
      <c r="K2696" s="25" t="str">
        <f>IF('DATA ACCURATE'!V2699&lt;&gt;"",'DATA ACCURATE'!V2699,"")</f>
        <v/>
      </c>
      <c r="L2696" s="80" t="str">
        <f>IF($H2696="","",IF(OR($J2696="LIBUR",AND($L2695="LIBUR",$O2695=$O2696)),"LIBUR",IF(AND(OR($L2695="LUAR JAM KERJA 1",$L2695="LUAR JAM KERJA 2"),OR(OR(AND($H2695=$H2696,AND(OR($I2696&gt;DATABASE!$J$3,$I2696&lt;DATABASE!$J$6),((DATEVALUE($H2696)+$I2696)-(DATEVALUE($H2695)+$I2695))&lt;DATABASE!$J$6)),AND($H2695=$H2696,$O2695=$O2696,OR($I2696&gt;DATABASE!$J$6,$I2696&lt;DATABASE!$J$3))),AND(($H2696-$H2695)=1,OR($I2696&lt;DATABASE!$I$6,((DATEVALUE($H2696)+$I2696)-(DATEVALUE($H2695)+$I2695))&lt;DATABASE!$J$6))),$A2696=$A2695),"LUAR JAM KERJA 2",IF(AND(OR(WEEKDAY($H2696,2)=1,WEEKDAY($H2696,2)=2,WEEKDAY($H2696,2)=3,WEEKDAY($H2696,2)=4,WEEKDAY($H2696,2)=5),$I2696&lt;=DATABASE!$J$3,$I2696&gt;=DATABASE!$I$3),"JAM KERJA",IF(AND(WEEKDAY($H2696,2)=6,$I2696&lt;=DATABASE!$J$4,$I2696&gt;=DATABASE!$I$4),"JAM KERJA","LUAR JAM KERJA 1")))))</f>
        <v/>
      </c>
      <c r="M2696" s="36" t="str">
        <f>IF('DATA ACCURATE'!T2699&lt;&gt;"",IF('DATA ACCURATE'!T2699&gt;100,'DATA ACCURATE'!T2699/10,'DATA ACCURATE'!T2699),"")</f>
        <v/>
      </c>
      <c r="N2696" s="38" t="str">
        <f>IF(M2696="","",IF(M2696&lt;=DATABASE!$I$9,"LOKAL",IF(M2696&lt;DATABASE!$J$9,"LUAR KOTA 1",IF($M2696&gt;=DATABASE!$J$9,"LUAR KOTA 2",""))))</f>
        <v/>
      </c>
      <c r="O2696" s="38" t="str">
        <f>IF('DATA ACCURATE'!L2699&lt;&gt;"",'DATA ACCURATE'!L2699,"")</f>
        <v/>
      </c>
      <c r="P2696" s="38"/>
      <c r="Q2696" s="38">
        <f t="shared" si="294"/>
        <v>0</v>
      </c>
      <c r="R2696" s="38">
        <f t="shared" si="294"/>
        <v>0</v>
      </c>
      <c r="S2696" s="38">
        <f t="shared" si="294"/>
        <v>0</v>
      </c>
      <c r="T2696" s="38">
        <f t="shared" si="294"/>
        <v>0</v>
      </c>
      <c r="U2696" s="38">
        <f t="shared" si="295"/>
        <v>0</v>
      </c>
      <c r="V2696" s="38">
        <f t="shared" si="295"/>
        <v>0</v>
      </c>
      <c r="W2696" s="38">
        <f t="shared" si="295"/>
        <v>0</v>
      </c>
      <c r="X2696" s="38">
        <f t="shared" si="296"/>
        <v>0</v>
      </c>
      <c r="Y2696" s="38">
        <f t="shared" si="296"/>
        <v>0</v>
      </c>
      <c r="Z2696" s="38">
        <f t="shared" si="296"/>
        <v>0</v>
      </c>
      <c r="AA2696" s="38">
        <f t="shared" si="296"/>
        <v>0</v>
      </c>
      <c r="AB2696" s="38">
        <f t="shared" si="297"/>
        <v>0</v>
      </c>
      <c r="AC2696" s="38">
        <f t="shared" si="298"/>
        <v>0</v>
      </c>
      <c r="AD2696" s="38" t="str">
        <f t="shared" si="299"/>
        <v>000000000000</v>
      </c>
      <c r="AE2696" s="38"/>
      <c r="AF2696" s="38"/>
      <c r="AG2696" s="38"/>
      <c r="AH2696" s="38"/>
      <c r="AI2696" s="38"/>
      <c r="AJ2696" s="38"/>
      <c r="AK2696" s="38"/>
      <c r="AL2696" s="38"/>
      <c r="AM2696" s="38"/>
      <c r="AN2696" s="38"/>
      <c r="AO2696" s="38"/>
      <c r="AP2696" s="38"/>
      <c r="AQ2696" s="38"/>
      <c r="AR2696" s="38"/>
    </row>
    <row r="2697" spans="1:44">
      <c r="A2697" s="36" t="str">
        <f>IF('DATA ACCURATE'!A2700&lt;&gt;"",'DATA ACCURATE'!A2700,"")</f>
        <v/>
      </c>
      <c r="B2697" s="36" t="str">
        <f>IF('DATA ACCURATE'!D2700&lt;&gt;"",'DATA ACCURATE'!D2700,"")</f>
        <v/>
      </c>
      <c r="C2697" s="38" t="str">
        <f>IF($AD2697="000000000000","",INDEX(DATABASE!$W$12:$W$71,MATCH($AD2697,DATABASE!$V$12:$V$71,0)))</f>
        <v/>
      </c>
      <c r="D2697" s="38" t="str">
        <f>IF(C2697="","",IF(E2697="",INDEX(DATABASE!$AF$13:$AF$62,MATCH($C2697,DATABASE!$AC$13:$AC$62,0)),IF(E2697="2x D11",INDEX(DATABASE!$AF$13:$AF$62,MATCH($C2697,DATABASE!$AC$13:$AC$62,0))+2*DATABASE!$AF$62,IF(E2697="3x D11",INDEX(DATABASE!$AF$13:$AF$62,MATCH($C2697,DATABASE!$AC$13:$AC$62,0))+3*DATABASE!$AF$62,""))))</f>
        <v/>
      </c>
      <c r="E2697" s="38" t="str">
        <f>IF(AND($K2697="Y",$G2697&lt;&gt;"UNYIL",$F2697&lt;DATABASE!$O$8),"2x D11",IF(AND($K2697="Y",$G2697&lt;&gt;"UNYIL",$F2697&gt;=DATABASE!$O$8),"3x D11",""))</f>
        <v/>
      </c>
      <c r="F2697" s="36" t="str">
        <f>IF('DATA ACCURATE'!N2700&lt;&gt;"",'DATA ACCURATE'!N2700,"")</f>
        <v/>
      </c>
      <c r="G2697" s="38" t="str">
        <f>IF(F2697="","",IF(F2697&lt;=DATABASE!$I$8,"UNYIL",IF(F2697&lt;=DATABASE!$J$8,"KECIL",IF(F2697&lt;DATABASE!$K$8,"TANGGUNG",IF(F2697&gt;=DATABASE!$K$8,"BESAR","")))))</f>
        <v/>
      </c>
      <c r="H2697" s="16" t="str">
        <f>IF('DATA ACCURATE'!J2700&lt;&gt;"",'DATA ACCURATE'!J2700,"")</f>
        <v/>
      </c>
      <c r="I2697" s="35" t="str">
        <f>IF(B2697&lt;&gt;"",IFERROR(VLOOKUP(B2697,'DATA TIMBANGAN'!G:M,7,FALSE),VLOOKUP(B2697,'DATA TIMBANGAN'!G:M,7)),"")</f>
        <v/>
      </c>
      <c r="J2697" s="25" t="str">
        <f>IF(H2697&lt;&gt;"",IFERROR(INDEX(DATABASE!$Z$19:$Z$38,MATCH(DATEVALUE(H2697),DATABASE!$AA$19:$AA$38,0)),INDEX(DATABASE!$Z$12:$Z$18,MATCH(WEEKDAY(H2697,2),DATABASE!$AA$12:$AA$18,0))),"")</f>
        <v/>
      </c>
      <c r="K2697" s="25" t="str">
        <f>IF('DATA ACCURATE'!V2700&lt;&gt;"",'DATA ACCURATE'!V2700,"")</f>
        <v/>
      </c>
      <c r="L2697" s="80" t="str">
        <f>IF($H2697="","",IF(OR($J2697="LIBUR",AND($L2696="LIBUR",$O2696=$O2697)),"LIBUR",IF(AND(OR($L2696="LUAR JAM KERJA 1",$L2696="LUAR JAM KERJA 2"),OR(OR(AND($H2696=$H2697,AND(OR($I2697&gt;DATABASE!$J$3,$I2697&lt;DATABASE!$J$6),((DATEVALUE($H2697)+$I2697)-(DATEVALUE($H2696)+$I2696))&lt;DATABASE!$J$6)),AND($H2696=$H2697,$O2696=$O2697,OR($I2697&gt;DATABASE!$J$6,$I2697&lt;DATABASE!$J$3))),AND(($H2697-$H2696)=1,OR($I2697&lt;DATABASE!$I$6,((DATEVALUE($H2697)+$I2697)-(DATEVALUE($H2696)+$I2696))&lt;DATABASE!$J$6))),$A2697=$A2696),"LUAR JAM KERJA 2",IF(AND(OR(WEEKDAY($H2697,2)=1,WEEKDAY($H2697,2)=2,WEEKDAY($H2697,2)=3,WEEKDAY($H2697,2)=4,WEEKDAY($H2697,2)=5),$I2697&lt;=DATABASE!$J$3,$I2697&gt;=DATABASE!$I$3),"JAM KERJA",IF(AND(WEEKDAY($H2697,2)=6,$I2697&lt;=DATABASE!$J$4,$I2697&gt;=DATABASE!$I$4),"JAM KERJA","LUAR JAM KERJA 1")))))</f>
        <v/>
      </c>
      <c r="M2697" s="36" t="str">
        <f>IF('DATA ACCURATE'!T2700&lt;&gt;"",IF('DATA ACCURATE'!T2700&gt;100,'DATA ACCURATE'!T2700/10,'DATA ACCURATE'!T2700),"")</f>
        <v/>
      </c>
      <c r="N2697" s="38" t="str">
        <f>IF(M2697="","",IF(M2697&lt;=DATABASE!$I$9,"LOKAL",IF(M2697&lt;DATABASE!$J$9,"LUAR KOTA 1",IF($M2697&gt;=DATABASE!$J$9,"LUAR KOTA 2",""))))</f>
        <v/>
      </c>
      <c r="O2697" s="38" t="str">
        <f>IF('DATA ACCURATE'!L2700&lt;&gt;"",'DATA ACCURATE'!L2700,"")</f>
        <v/>
      </c>
      <c r="P2697" s="38"/>
      <c r="Q2697" s="38">
        <f t="shared" si="294"/>
        <v>0</v>
      </c>
      <c r="R2697" s="38">
        <f t="shared" si="294"/>
        <v>0</v>
      </c>
      <c r="S2697" s="38">
        <f t="shared" si="294"/>
        <v>0</v>
      </c>
      <c r="T2697" s="38">
        <f t="shared" si="294"/>
        <v>0</v>
      </c>
      <c r="U2697" s="38">
        <f t="shared" si="295"/>
        <v>0</v>
      </c>
      <c r="V2697" s="38">
        <f t="shared" si="295"/>
        <v>0</v>
      </c>
      <c r="W2697" s="38">
        <f t="shared" si="295"/>
        <v>0</v>
      </c>
      <c r="X2697" s="38">
        <f t="shared" si="296"/>
        <v>0</v>
      </c>
      <c r="Y2697" s="38">
        <f t="shared" si="296"/>
        <v>0</v>
      </c>
      <c r="Z2697" s="38">
        <f t="shared" si="296"/>
        <v>0</v>
      </c>
      <c r="AA2697" s="38">
        <f t="shared" si="296"/>
        <v>0</v>
      </c>
      <c r="AB2697" s="38">
        <f t="shared" si="297"/>
        <v>0</v>
      </c>
      <c r="AC2697" s="38">
        <f t="shared" si="298"/>
        <v>0</v>
      </c>
      <c r="AD2697" s="38" t="str">
        <f t="shared" si="299"/>
        <v>000000000000</v>
      </c>
      <c r="AE2697" s="38"/>
      <c r="AF2697" s="38"/>
      <c r="AG2697" s="38"/>
      <c r="AH2697" s="38"/>
      <c r="AI2697" s="38"/>
      <c r="AJ2697" s="38"/>
      <c r="AK2697" s="38"/>
      <c r="AL2697" s="38"/>
      <c r="AM2697" s="38"/>
      <c r="AN2697" s="38"/>
      <c r="AO2697" s="38"/>
      <c r="AP2697" s="38"/>
      <c r="AQ2697" s="38"/>
      <c r="AR2697" s="38"/>
    </row>
    <row r="2698" spans="1:44">
      <c r="A2698" s="36" t="str">
        <f>IF('DATA ACCURATE'!A2701&lt;&gt;"",'DATA ACCURATE'!A2701,"")</f>
        <v/>
      </c>
      <c r="B2698" s="36" t="str">
        <f>IF('DATA ACCURATE'!D2701&lt;&gt;"",'DATA ACCURATE'!D2701,"")</f>
        <v/>
      </c>
      <c r="C2698" s="38" t="str">
        <f>IF($AD2698="000000000000","",INDEX(DATABASE!$W$12:$W$71,MATCH($AD2698,DATABASE!$V$12:$V$71,0)))</f>
        <v/>
      </c>
      <c r="D2698" s="38" t="str">
        <f>IF(C2698="","",IF(E2698="",INDEX(DATABASE!$AF$13:$AF$62,MATCH($C2698,DATABASE!$AC$13:$AC$62,0)),IF(E2698="2x D11",INDEX(DATABASE!$AF$13:$AF$62,MATCH($C2698,DATABASE!$AC$13:$AC$62,0))+2*DATABASE!$AF$62,IF(E2698="3x D11",INDEX(DATABASE!$AF$13:$AF$62,MATCH($C2698,DATABASE!$AC$13:$AC$62,0))+3*DATABASE!$AF$62,""))))</f>
        <v/>
      </c>
      <c r="E2698" s="38" t="str">
        <f>IF(AND($K2698="Y",$G2698&lt;&gt;"UNYIL",$F2698&lt;DATABASE!$O$8),"2x D11",IF(AND($K2698="Y",$G2698&lt;&gt;"UNYIL",$F2698&gt;=DATABASE!$O$8),"3x D11",""))</f>
        <v/>
      </c>
      <c r="F2698" s="36" t="str">
        <f>IF('DATA ACCURATE'!N2701&lt;&gt;"",'DATA ACCURATE'!N2701,"")</f>
        <v/>
      </c>
      <c r="G2698" s="38" t="str">
        <f>IF(F2698="","",IF(F2698&lt;=DATABASE!$I$8,"UNYIL",IF(F2698&lt;=DATABASE!$J$8,"KECIL",IF(F2698&lt;DATABASE!$K$8,"TANGGUNG",IF(F2698&gt;=DATABASE!$K$8,"BESAR","")))))</f>
        <v/>
      </c>
      <c r="H2698" s="16" t="str">
        <f>IF('DATA ACCURATE'!J2701&lt;&gt;"",'DATA ACCURATE'!J2701,"")</f>
        <v/>
      </c>
      <c r="I2698" s="35" t="str">
        <f>IF(B2698&lt;&gt;"",IFERROR(VLOOKUP(B2698,'DATA TIMBANGAN'!G:M,7,FALSE),VLOOKUP(B2698,'DATA TIMBANGAN'!G:M,7)),"")</f>
        <v/>
      </c>
      <c r="J2698" s="25" t="str">
        <f>IF(H2698&lt;&gt;"",IFERROR(INDEX(DATABASE!$Z$19:$Z$38,MATCH(DATEVALUE(H2698),DATABASE!$AA$19:$AA$38,0)),INDEX(DATABASE!$Z$12:$Z$18,MATCH(WEEKDAY(H2698,2),DATABASE!$AA$12:$AA$18,0))),"")</f>
        <v/>
      </c>
      <c r="K2698" s="25" t="str">
        <f>IF('DATA ACCURATE'!V2701&lt;&gt;"",'DATA ACCURATE'!V2701,"")</f>
        <v/>
      </c>
      <c r="L2698" s="80" t="str">
        <f>IF($H2698="","",IF(OR($J2698="LIBUR",AND($L2697="LIBUR",$O2697=$O2698)),"LIBUR",IF(AND(OR($L2697="LUAR JAM KERJA 1",$L2697="LUAR JAM KERJA 2"),OR(OR(AND($H2697=$H2698,AND(OR($I2698&gt;DATABASE!$J$3,$I2698&lt;DATABASE!$J$6),((DATEVALUE($H2698)+$I2698)-(DATEVALUE($H2697)+$I2697))&lt;DATABASE!$J$6)),AND($H2697=$H2698,$O2697=$O2698,OR($I2698&gt;DATABASE!$J$6,$I2698&lt;DATABASE!$J$3))),AND(($H2698-$H2697)=1,OR($I2698&lt;DATABASE!$I$6,((DATEVALUE($H2698)+$I2698)-(DATEVALUE($H2697)+$I2697))&lt;DATABASE!$J$6))),$A2698=$A2697),"LUAR JAM KERJA 2",IF(AND(OR(WEEKDAY($H2698,2)=1,WEEKDAY($H2698,2)=2,WEEKDAY($H2698,2)=3,WEEKDAY($H2698,2)=4,WEEKDAY($H2698,2)=5),$I2698&lt;=DATABASE!$J$3,$I2698&gt;=DATABASE!$I$3),"JAM KERJA",IF(AND(WEEKDAY($H2698,2)=6,$I2698&lt;=DATABASE!$J$4,$I2698&gt;=DATABASE!$I$4),"JAM KERJA","LUAR JAM KERJA 1")))))</f>
        <v/>
      </c>
      <c r="M2698" s="36" t="str">
        <f>IF('DATA ACCURATE'!T2701&lt;&gt;"",IF('DATA ACCURATE'!T2701&gt;100,'DATA ACCURATE'!T2701/10,'DATA ACCURATE'!T2701),"")</f>
        <v/>
      </c>
      <c r="N2698" s="38" t="str">
        <f>IF(M2698="","",IF(M2698&lt;=DATABASE!$I$9,"LOKAL",IF(M2698&lt;DATABASE!$J$9,"LUAR KOTA 1",IF($M2698&gt;=DATABASE!$J$9,"LUAR KOTA 2",""))))</f>
        <v/>
      </c>
      <c r="O2698" s="38" t="str">
        <f>IF('DATA ACCURATE'!L2701&lt;&gt;"",'DATA ACCURATE'!L2701,"")</f>
        <v/>
      </c>
      <c r="P2698" s="38"/>
      <c r="Q2698" s="38">
        <f t="shared" si="294"/>
        <v>0</v>
      </c>
      <c r="R2698" s="38">
        <f t="shared" si="294"/>
        <v>0</v>
      </c>
      <c r="S2698" s="38">
        <f t="shared" si="294"/>
        <v>0</v>
      </c>
      <c r="T2698" s="38">
        <f t="shared" si="294"/>
        <v>0</v>
      </c>
      <c r="U2698" s="38">
        <f t="shared" si="295"/>
        <v>0</v>
      </c>
      <c r="V2698" s="38">
        <f t="shared" si="295"/>
        <v>0</v>
      </c>
      <c r="W2698" s="38">
        <f t="shared" si="295"/>
        <v>0</v>
      </c>
      <c r="X2698" s="38">
        <f t="shared" si="296"/>
        <v>0</v>
      </c>
      <c r="Y2698" s="38">
        <f t="shared" si="296"/>
        <v>0</v>
      </c>
      <c r="Z2698" s="38">
        <f t="shared" si="296"/>
        <v>0</v>
      </c>
      <c r="AA2698" s="38">
        <f t="shared" si="296"/>
        <v>0</v>
      </c>
      <c r="AB2698" s="38">
        <f t="shared" si="297"/>
        <v>0</v>
      </c>
      <c r="AC2698" s="38">
        <f t="shared" si="298"/>
        <v>0</v>
      </c>
      <c r="AD2698" s="38" t="str">
        <f t="shared" si="299"/>
        <v>000000000000</v>
      </c>
      <c r="AE2698" s="38"/>
      <c r="AF2698" s="38"/>
      <c r="AG2698" s="38"/>
      <c r="AH2698" s="38"/>
      <c r="AI2698" s="38"/>
      <c r="AJ2698" s="38"/>
      <c r="AK2698" s="38"/>
      <c r="AL2698" s="38"/>
      <c r="AM2698" s="38"/>
      <c r="AN2698" s="38"/>
      <c r="AO2698" s="38"/>
      <c r="AP2698" s="38"/>
      <c r="AQ2698" s="38"/>
      <c r="AR2698" s="38"/>
    </row>
    <row r="2699" spans="1:44">
      <c r="A2699" s="36" t="str">
        <f>IF('DATA ACCURATE'!A2702&lt;&gt;"",'DATA ACCURATE'!A2702,"")</f>
        <v/>
      </c>
      <c r="B2699" s="36" t="str">
        <f>IF('DATA ACCURATE'!D2702&lt;&gt;"",'DATA ACCURATE'!D2702,"")</f>
        <v/>
      </c>
      <c r="C2699" s="38" t="str">
        <f>IF($AD2699="000000000000","",INDEX(DATABASE!$W$12:$W$71,MATCH($AD2699,DATABASE!$V$12:$V$71,0)))</f>
        <v/>
      </c>
      <c r="D2699" s="38" t="str">
        <f>IF(C2699="","",IF(E2699="",INDEX(DATABASE!$AF$13:$AF$62,MATCH($C2699,DATABASE!$AC$13:$AC$62,0)),IF(E2699="2x D11",INDEX(DATABASE!$AF$13:$AF$62,MATCH($C2699,DATABASE!$AC$13:$AC$62,0))+2*DATABASE!$AF$62,IF(E2699="3x D11",INDEX(DATABASE!$AF$13:$AF$62,MATCH($C2699,DATABASE!$AC$13:$AC$62,0))+3*DATABASE!$AF$62,""))))</f>
        <v/>
      </c>
      <c r="E2699" s="38" t="str">
        <f>IF(AND($K2699="Y",$G2699&lt;&gt;"UNYIL",$F2699&lt;DATABASE!$O$8),"2x D11",IF(AND($K2699="Y",$G2699&lt;&gt;"UNYIL",$F2699&gt;=DATABASE!$O$8),"3x D11",""))</f>
        <v/>
      </c>
      <c r="F2699" s="36" t="str">
        <f>IF('DATA ACCURATE'!N2702&lt;&gt;"",'DATA ACCURATE'!N2702,"")</f>
        <v/>
      </c>
      <c r="G2699" s="38" t="str">
        <f>IF(F2699="","",IF(F2699&lt;=DATABASE!$I$8,"UNYIL",IF(F2699&lt;=DATABASE!$J$8,"KECIL",IF(F2699&lt;DATABASE!$K$8,"TANGGUNG",IF(F2699&gt;=DATABASE!$K$8,"BESAR","")))))</f>
        <v/>
      </c>
      <c r="H2699" s="16" t="str">
        <f>IF('DATA ACCURATE'!J2702&lt;&gt;"",'DATA ACCURATE'!J2702,"")</f>
        <v/>
      </c>
      <c r="I2699" s="35" t="str">
        <f>IF(B2699&lt;&gt;"",IFERROR(VLOOKUP(B2699,'DATA TIMBANGAN'!G:M,7,FALSE),VLOOKUP(B2699,'DATA TIMBANGAN'!G:M,7)),"")</f>
        <v/>
      </c>
      <c r="J2699" s="25" t="str">
        <f>IF(H2699&lt;&gt;"",IFERROR(INDEX(DATABASE!$Z$19:$Z$38,MATCH(DATEVALUE(H2699),DATABASE!$AA$19:$AA$38,0)),INDEX(DATABASE!$Z$12:$Z$18,MATCH(WEEKDAY(H2699,2),DATABASE!$AA$12:$AA$18,0))),"")</f>
        <v/>
      </c>
      <c r="K2699" s="25" t="str">
        <f>IF('DATA ACCURATE'!V2702&lt;&gt;"",'DATA ACCURATE'!V2702,"")</f>
        <v/>
      </c>
      <c r="L2699" s="80" t="str">
        <f>IF($H2699="","",IF(OR($J2699="LIBUR",AND($L2698="LIBUR",$O2698=$O2699)),"LIBUR",IF(AND(OR($L2698="LUAR JAM KERJA 1",$L2698="LUAR JAM KERJA 2"),OR(OR(AND($H2698=$H2699,AND(OR($I2699&gt;DATABASE!$J$3,$I2699&lt;DATABASE!$J$6),((DATEVALUE($H2699)+$I2699)-(DATEVALUE($H2698)+$I2698))&lt;DATABASE!$J$6)),AND($H2698=$H2699,$O2698=$O2699,OR($I2699&gt;DATABASE!$J$6,$I2699&lt;DATABASE!$J$3))),AND(($H2699-$H2698)=1,OR($I2699&lt;DATABASE!$I$6,((DATEVALUE($H2699)+$I2699)-(DATEVALUE($H2698)+$I2698))&lt;DATABASE!$J$6))),$A2699=$A2698),"LUAR JAM KERJA 2",IF(AND(OR(WEEKDAY($H2699,2)=1,WEEKDAY($H2699,2)=2,WEEKDAY($H2699,2)=3,WEEKDAY($H2699,2)=4,WEEKDAY($H2699,2)=5),$I2699&lt;=DATABASE!$J$3,$I2699&gt;=DATABASE!$I$3),"JAM KERJA",IF(AND(WEEKDAY($H2699,2)=6,$I2699&lt;=DATABASE!$J$4,$I2699&gt;=DATABASE!$I$4),"JAM KERJA","LUAR JAM KERJA 1")))))</f>
        <v/>
      </c>
      <c r="M2699" s="36" t="str">
        <f>IF('DATA ACCURATE'!T2702&lt;&gt;"",IF('DATA ACCURATE'!T2702&gt;100,'DATA ACCURATE'!T2702/10,'DATA ACCURATE'!T2702),"")</f>
        <v/>
      </c>
      <c r="N2699" s="38" t="str">
        <f>IF(M2699="","",IF(M2699&lt;=DATABASE!$I$9,"LOKAL",IF(M2699&lt;DATABASE!$J$9,"LUAR KOTA 1",IF($M2699&gt;=DATABASE!$J$9,"LUAR KOTA 2",""))))</f>
        <v/>
      </c>
      <c r="O2699" s="38" t="str">
        <f>IF('DATA ACCURATE'!L2702&lt;&gt;"",'DATA ACCURATE'!L2702,"")</f>
        <v/>
      </c>
      <c r="P2699" s="38"/>
      <c r="Q2699" s="38">
        <f t="shared" si="294"/>
        <v>0</v>
      </c>
      <c r="R2699" s="38">
        <f t="shared" si="294"/>
        <v>0</v>
      </c>
      <c r="S2699" s="38">
        <f t="shared" si="294"/>
        <v>0</v>
      </c>
      <c r="T2699" s="38">
        <f t="shared" si="294"/>
        <v>0</v>
      </c>
      <c r="U2699" s="38">
        <f t="shared" si="295"/>
        <v>0</v>
      </c>
      <c r="V2699" s="38">
        <f t="shared" si="295"/>
        <v>0</v>
      </c>
      <c r="W2699" s="38">
        <f t="shared" si="295"/>
        <v>0</v>
      </c>
      <c r="X2699" s="38">
        <f t="shared" si="296"/>
        <v>0</v>
      </c>
      <c r="Y2699" s="38">
        <f t="shared" si="296"/>
        <v>0</v>
      </c>
      <c r="Z2699" s="38">
        <f t="shared" si="296"/>
        <v>0</v>
      </c>
      <c r="AA2699" s="38">
        <f t="shared" si="296"/>
        <v>0</v>
      </c>
      <c r="AB2699" s="38">
        <f t="shared" si="297"/>
        <v>0</v>
      </c>
      <c r="AC2699" s="38">
        <f t="shared" si="298"/>
        <v>0</v>
      </c>
      <c r="AD2699" s="38" t="str">
        <f t="shared" si="299"/>
        <v>000000000000</v>
      </c>
      <c r="AE2699" s="38"/>
      <c r="AF2699" s="38"/>
      <c r="AG2699" s="38"/>
      <c r="AH2699" s="38"/>
      <c r="AI2699" s="38"/>
      <c r="AJ2699" s="38"/>
      <c r="AK2699" s="38"/>
      <c r="AL2699" s="38"/>
      <c r="AM2699" s="38"/>
      <c r="AN2699" s="38"/>
      <c r="AO2699" s="38"/>
      <c r="AP2699" s="38"/>
      <c r="AQ2699" s="38"/>
      <c r="AR2699" s="38"/>
    </row>
    <row r="2700" spans="1:44">
      <c r="A2700" s="36" t="str">
        <f>IF('DATA ACCURATE'!A2703&lt;&gt;"",'DATA ACCURATE'!A2703,"")</f>
        <v/>
      </c>
      <c r="B2700" s="36" t="str">
        <f>IF('DATA ACCURATE'!D2703&lt;&gt;"",'DATA ACCURATE'!D2703,"")</f>
        <v/>
      </c>
      <c r="C2700" s="38" t="str">
        <f>IF($AD2700="000000000000","",INDEX(DATABASE!$W$12:$W$71,MATCH($AD2700,DATABASE!$V$12:$V$71,0)))</f>
        <v/>
      </c>
      <c r="D2700" s="38" t="str">
        <f>IF(C2700="","",IF(E2700="",INDEX(DATABASE!$AF$13:$AF$62,MATCH($C2700,DATABASE!$AC$13:$AC$62,0)),IF(E2700="2x D11",INDEX(DATABASE!$AF$13:$AF$62,MATCH($C2700,DATABASE!$AC$13:$AC$62,0))+2*DATABASE!$AF$62,IF(E2700="3x D11",INDEX(DATABASE!$AF$13:$AF$62,MATCH($C2700,DATABASE!$AC$13:$AC$62,0))+3*DATABASE!$AF$62,""))))</f>
        <v/>
      </c>
      <c r="E2700" s="38" t="str">
        <f>IF(AND($K2700="Y",$G2700&lt;&gt;"UNYIL",$F2700&lt;DATABASE!$O$8),"2x D11",IF(AND($K2700="Y",$G2700&lt;&gt;"UNYIL",$F2700&gt;=DATABASE!$O$8),"3x D11",""))</f>
        <v/>
      </c>
      <c r="F2700" s="36" t="str">
        <f>IF('DATA ACCURATE'!N2703&lt;&gt;"",'DATA ACCURATE'!N2703,"")</f>
        <v/>
      </c>
      <c r="G2700" s="38" t="str">
        <f>IF(F2700="","",IF(F2700&lt;=DATABASE!$I$8,"UNYIL",IF(F2700&lt;=DATABASE!$J$8,"KECIL",IF(F2700&lt;DATABASE!$K$8,"TANGGUNG",IF(F2700&gt;=DATABASE!$K$8,"BESAR","")))))</f>
        <v/>
      </c>
      <c r="H2700" s="16" t="str">
        <f>IF('DATA ACCURATE'!J2703&lt;&gt;"",'DATA ACCURATE'!J2703,"")</f>
        <v/>
      </c>
      <c r="I2700" s="35" t="str">
        <f>IF(B2700&lt;&gt;"",IFERROR(VLOOKUP(B2700,'DATA TIMBANGAN'!G:M,7,FALSE),VLOOKUP(B2700,'DATA TIMBANGAN'!G:M,7)),"")</f>
        <v/>
      </c>
      <c r="J2700" s="25" t="str">
        <f>IF(H2700&lt;&gt;"",IFERROR(INDEX(DATABASE!$Z$19:$Z$38,MATCH(DATEVALUE(H2700),DATABASE!$AA$19:$AA$38,0)),INDEX(DATABASE!$Z$12:$Z$18,MATCH(WEEKDAY(H2700,2),DATABASE!$AA$12:$AA$18,0))),"")</f>
        <v/>
      </c>
      <c r="K2700" s="25" t="str">
        <f>IF('DATA ACCURATE'!V2703&lt;&gt;"",'DATA ACCURATE'!V2703,"")</f>
        <v/>
      </c>
      <c r="L2700" s="80" t="str">
        <f>IF($H2700="","",IF(OR($J2700="LIBUR",AND($L2699="LIBUR",$O2699=$O2700)),"LIBUR",IF(AND(OR($L2699="LUAR JAM KERJA 1",$L2699="LUAR JAM KERJA 2"),OR(OR(AND($H2699=$H2700,AND(OR($I2700&gt;DATABASE!$J$3,$I2700&lt;DATABASE!$J$6),((DATEVALUE($H2700)+$I2700)-(DATEVALUE($H2699)+$I2699))&lt;DATABASE!$J$6)),AND($H2699=$H2700,$O2699=$O2700,OR($I2700&gt;DATABASE!$J$6,$I2700&lt;DATABASE!$J$3))),AND(($H2700-$H2699)=1,OR($I2700&lt;DATABASE!$I$6,((DATEVALUE($H2700)+$I2700)-(DATEVALUE($H2699)+$I2699))&lt;DATABASE!$J$6))),$A2700=$A2699),"LUAR JAM KERJA 2",IF(AND(OR(WEEKDAY($H2700,2)=1,WEEKDAY($H2700,2)=2,WEEKDAY($H2700,2)=3,WEEKDAY($H2700,2)=4,WEEKDAY($H2700,2)=5),$I2700&lt;=DATABASE!$J$3,$I2700&gt;=DATABASE!$I$3),"JAM KERJA",IF(AND(WEEKDAY($H2700,2)=6,$I2700&lt;=DATABASE!$J$4,$I2700&gt;=DATABASE!$I$4),"JAM KERJA","LUAR JAM KERJA 1")))))</f>
        <v/>
      </c>
      <c r="M2700" s="36" t="str">
        <f>IF('DATA ACCURATE'!T2703&lt;&gt;"",IF('DATA ACCURATE'!T2703&gt;100,'DATA ACCURATE'!T2703/10,'DATA ACCURATE'!T2703),"")</f>
        <v/>
      </c>
      <c r="N2700" s="38" t="str">
        <f>IF(M2700="","",IF(M2700&lt;=DATABASE!$I$9,"LOKAL",IF(M2700&lt;DATABASE!$J$9,"LUAR KOTA 1",IF($M2700&gt;=DATABASE!$J$9,"LUAR KOTA 2",""))))</f>
        <v/>
      </c>
      <c r="O2700" s="38" t="str">
        <f>IF('DATA ACCURATE'!L2703&lt;&gt;"",'DATA ACCURATE'!L2703,"")</f>
        <v/>
      </c>
      <c r="P2700" s="38"/>
      <c r="Q2700" s="38">
        <f t="shared" si="294"/>
        <v>0</v>
      </c>
      <c r="R2700" s="38">
        <f t="shared" si="294"/>
        <v>0</v>
      </c>
      <c r="S2700" s="38">
        <f t="shared" si="294"/>
        <v>0</v>
      </c>
      <c r="T2700" s="38">
        <f t="shared" si="294"/>
        <v>0</v>
      </c>
      <c r="U2700" s="38">
        <f t="shared" si="295"/>
        <v>0</v>
      </c>
      <c r="V2700" s="38">
        <f t="shared" si="295"/>
        <v>0</v>
      </c>
      <c r="W2700" s="38">
        <f t="shared" si="295"/>
        <v>0</v>
      </c>
      <c r="X2700" s="38">
        <f t="shared" si="296"/>
        <v>0</v>
      </c>
      <c r="Y2700" s="38">
        <f t="shared" si="296"/>
        <v>0</v>
      </c>
      <c r="Z2700" s="38">
        <f t="shared" si="296"/>
        <v>0</v>
      </c>
      <c r="AA2700" s="38">
        <f t="shared" si="296"/>
        <v>0</v>
      </c>
      <c r="AB2700" s="38">
        <f t="shared" si="297"/>
        <v>0</v>
      </c>
      <c r="AC2700" s="38">
        <f t="shared" si="298"/>
        <v>0</v>
      </c>
      <c r="AD2700" s="38" t="str">
        <f t="shared" si="299"/>
        <v>000000000000</v>
      </c>
      <c r="AE2700" s="38"/>
      <c r="AF2700" s="38"/>
      <c r="AG2700" s="38"/>
      <c r="AH2700" s="38"/>
      <c r="AI2700" s="38"/>
      <c r="AJ2700" s="38"/>
      <c r="AK2700" s="38"/>
      <c r="AL2700" s="38"/>
      <c r="AM2700" s="38"/>
      <c r="AN2700" s="38"/>
      <c r="AO2700" s="38"/>
      <c r="AP2700" s="38"/>
      <c r="AQ2700" s="38"/>
      <c r="AR2700" s="38"/>
    </row>
    <row r="2701" spans="1:44">
      <c r="A2701" s="36" t="str">
        <f>IF('DATA ACCURATE'!A2704&lt;&gt;"",'DATA ACCURATE'!A2704,"")</f>
        <v/>
      </c>
      <c r="B2701" s="36" t="str">
        <f>IF('DATA ACCURATE'!D2704&lt;&gt;"",'DATA ACCURATE'!D2704,"")</f>
        <v/>
      </c>
      <c r="C2701" s="38" t="str">
        <f>IF($AD2701="000000000000","",INDEX(DATABASE!$W$12:$W$71,MATCH($AD2701,DATABASE!$V$12:$V$71,0)))</f>
        <v/>
      </c>
      <c r="D2701" s="38" t="str">
        <f>IF(C2701="","",IF(E2701="",INDEX(DATABASE!$AF$13:$AF$62,MATCH($C2701,DATABASE!$AC$13:$AC$62,0)),IF(E2701="2x D11",INDEX(DATABASE!$AF$13:$AF$62,MATCH($C2701,DATABASE!$AC$13:$AC$62,0))+2*DATABASE!$AF$62,IF(E2701="3x D11",INDEX(DATABASE!$AF$13:$AF$62,MATCH($C2701,DATABASE!$AC$13:$AC$62,0))+3*DATABASE!$AF$62,""))))</f>
        <v/>
      </c>
      <c r="E2701" s="38" t="str">
        <f>IF(AND($K2701="Y",$G2701&lt;&gt;"UNYIL",$F2701&lt;DATABASE!$O$8),"2x D11",IF(AND($K2701="Y",$G2701&lt;&gt;"UNYIL",$F2701&gt;=DATABASE!$O$8),"3x D11",""))</f>
        <v/>
      </c>
      <c r="F2701" s="36" t="str">
        <f>IF('DATA ACCURATE'!N2704&lt;&gt;"",'DATA ACCURATE'!N2704,"")</f>
        <v/>
      </c>
      <c r="G2701" s="38" t="str">
        <f>IF(F2701="","",IF(F2701&lt;=DATABASE!$I$8,"UNYIL",IF(F2701&lt;=DATABASE!$J$8,"KECIL",IF(F2701&lt;DATABASE!$K$8,"TANGGUNG",IF(F2701&gt;=DATABASE!$K$8,"BESAR","")))))</f>
        <v/>
      </c>
      <c r="H2701" s="16" t="str">
        <f>IF('DATA ACCURATE'!J2704&lt;&gt;"",'DATA ACCURATE'!J2704,"")</f>
        <v/>
      </c>
      <c r="I2701" s="35" t="str">
        <f>IF(B2701&lt;&gt;"",IFERROR(VLOOKUP(B2701,'DATA TIMBANGAN'!G:M,7,FALSE),VLOOKUP(B2701,'DATA TIMBANGAN'!G:M,7)),"")</f>
        <v/>
      </c>
      <c r="J2701" s="25" t="str">
        <f>IF(H2701&lt;&gt;"",IFERROR(INDEX(DATABASE!$Z$19:$Z$38,MATCH(DATEVALUE(H2701),DATABASE!$AA$19:$AA$38,0)),INDEX(DATABASE!$Z$12:$Z$18,MATCH(WEEKDAY(H2701,2),DATABASE!$AA$12:$AA$18,0))),"")</f>
        <v/>
      </c>
      <c r="K2701" s="25" t="str">
        <f>IF('DATA ACCURATE'!V2704&lt;&gt;"",'DATA ACCURATE'!V2704,"")</f>
        <v/>
      </c>
      <c r="L2701" s="80" t="str">
        <f>IF($H2701="","",IF(OR($J2701="LIBUR",AND($L2700="LIBUR",$O2700=$O2701)),"LIBUR",IF(AND(OR($L2700="LUAR JAM KERJA 1",$L2700="LUAR JAM KERJA 2"),OR(OR(AND($H2700=$H2701,AND(OR($I2701&gt;DATABASE!$J$3,$I2701&lt;DATABASE!$J$6),((DATEVALUE($H2701)+$I2701)-(DATEVALUE($H2700)+$I2700))&lt;DATABASE!$J$6)),AND($H2700=$H2701,$O2700=$O2701,OR($I2701&gt;DATABASE!$J$6,$I2701&lt;DATABASE!$J$3))),AND(($H2701-$H2700)=1,OR($I2701&lt;DATABASE!$I$6,((DATEVALUE($H2701)+$I2701)-(DATEVALUE($H2700)+$I2700))&lt;DATABASE!$J$6))),$A2701=$A2700),"LUAR JAM KERJA 2",IF(AND(OR(WEEKDAY($H2701,2)=1,WEEKDAY($H2701,2)=2,WEEKDAY($H2701,2)=3,WEEKDAY($H2701,2)=4,WEEKDAY($H2701,2)=5),$I2701&lt;=DATABASE!$J$3,$I2701&gt;=DATABASE!$I$3),"JAM KERJA",IF(AND(WEEKDAY($H2701,2)=6,$I2701&lt;=DATABASE!$J$4,$I2701&gt;=DATABASE!$I$4),"JAM KERJA","LUAR JAM KERJA 1")))))</f>
        <v/>
      </c>
      <c r="M2701" s="36" t="str">
        <f>IF('DATA ACCURATE'!T2704&lt;&gt;"",IF('DATA ACCURATE'!T2704&gt;100,'DATA ACCURATE'!T2704/10,'DATA ACCURATE'!T2704),"")</f>
        <v/>
      </c>
      <c r="N2701" s="38" t="str">
        <f>IF(M2701="","",IF(M2701&lt;=DATABASE!$I$9,"LOKAL",IF(M2701&lt;DATABASE!$J$9,"LUAR KOTA 1",IF($M2701&gt;=DATABASE!$J$9,"LUAR KOTA 2",""))))</f>
        <v/>
      </c>
      <c r="O2701" s="38" t="str">
        <f>IF('DATA ACCURATE'!L2704&lt;&gt;"",'DATA ACCURATE'!L2704,"")</f>
        <v/>
      </c>
      <c r="P2701" s="38"/>
      <c r="Q2701" s="38">
        <f t="shared" si="294"/>
        <v>0</v>
      </c>
      <c r="R2701" s="38">
        <f t="shared" si="294"/>
        <v>0</v>
      </c>
      <c r="S2701" s="38">
        <f t="shared" si="294"/>
        <v>0</v>
      </c>
      <c r="T2701" s="38">
        <f t="shared" si="294"/>
        <v>0</v>
      </c>
      <c r="U2701" s="38">
        <f t="shared" si="295"/>
        <v>0</v>
      </c>
      <c r="V2701" s="38">
        <f t="shared" si="295"/>
        <v>0</v>
      </c>
      <c r="W2701" s="38">
        <f t="shared" si="295"/>
        <v>0</v>
      </c>
      <c r="X2701" s="38">
        <f t="shared" si="296"/>
        <v>0</v>
      </c>
      <c r="Y2701" s="38">
        <f t="shared" si="296"/>
        <v>0</v>
      </c>
      <c r="Z2701" s="38">
        <f t="shared" si="296"/>
        <v>0</v>
      </c>
      <c r="AA2701" s="38">
        <f t="shared" si="296"/>
        <v>0</v>
      </c>
      <c r="AB2701" s="38">
        <f t="shared" si="297"/>
        <v>0</v>
      </c>
      <c r="AC2701" s="38">
        <f t="shared" si="298"/>
        <v>0</v>
      </c>
      <c r="AD2701" s="38" t="str">
        <f t="shared" si="299"/>
        <v>000000000000</v>
      </c>
      <c r="AE2701" s="38"/>
      <c r="AF2701" s="38"/>
      <c r="AG2701" s="38"/>
      <c r="AH2701" s="38"/>
      <c r="AI2701" s="38"/>
      <c r="AJ2701" s="38"/>
      <c r="AK2701" s="38"/>
      <c r="AL2701" s="38"/>
      <c r="AM2701" s="38"/>
      <c r="AN2701" s="38"/>
      <c r="AO2701" s="38"/>
      <c r="AP2701" s="38"/>
      <c r="AQ2701" s="38"/>
      <c r="AR2701" s="38"/>
    </row>
    <row r="2702" spans="1:44">
      <c r="A2702" s="36" t="str">
        <f>IF('DATA ACCURATE'!A2705&lt;&gt;"",'DATA ACCURATE'!A2705,"")</f>
        <v/>
      </c>
      <c r="B2702" s="36" t="str">
        <f>IF('DATA ACCURATE'!D2705&lt;&gt;"",'DATA ACCURATE'!D2705,"")</f>
        <v/>
      </c>
      <c r="C2702" s="38" t="str">
        <f>IF($AD2702="000000000000","",INDEX(DATABASE!$W$12:$W$71,MATCH($AD2702,DATABASE!$V$12:$V$71,0)))</f>
        <v/>
      </c>
      <c r="D2702" s="38" t="str">
        <f>IF(C2702="","",IF(E2702="",INDEX(DATABASE!$AF$13:$AF$62,MATCH($C2702,DATABASE!$AC$13:$AC$62,0)),IF(E2702="2x D11",INDEX(DATABASE!$AF$13:$AF$62,MATCH($C2702,DATABASE!$AC$13:$AC$62,0))+2*DATABASE!$AF$62,IF(E2702="3x D11",INDEX(DATABASE!$AF$13:$AF$62,MATCH($C2702,DATABASE!$AC$13:$AC$62,0))+3*DATABASE!$AF$62,""))))</f>
        <v/>
      </c>
      <c r="E2702" s="38" t="str">
        <f>IF(AND($K2702="Y",$G2702&lt;&gt;"UNYIL",$F2702&lt;DATABASE!$O$8),"2x D11",IF(AND($K2702="Y",$G2702&lt;&gt;"UNYIL",$F2702&gt;=DATABASE!$O$8),"3x D11",""))</f>
        <v/>
      </c>
      <c r="F2702" s="36" t="str">
        <f>IF('DATA ACCURATE'!N2705&lt;&gt;"",'DATA ACCURATE'!N2705,"")</f>
        <v/>
      </c>
      <c r="G2702" s="38" t="str">
        <f>IF(F2702="","",IF(F2702&lt;=DATABASE!$I$8,"UNYIL",IF(F2702&lt;=DATABASE!$J$8,"KECIL",IF(F2702&lt;DATABASE!$K$8,"TANGGUNG",IF(F2702&gt;=DATABASE!$K$8,"BESAR","")))))</f>
        <v/>
      </c>
      <c r="H2702" s="16" t="str">
        <f>IF('DATA ACCURATE'!J2705&lt;&gt;"",'DATA ACCURATE'!J2705,"")</f>
        <v/>
      </c>
      <c r="I2702" s="35" t="str">
        <f>IF(B2702&lt;&gt;"",IFERROR(VLOOKUP(B2702,'DATA TIMBANGAN'!G:M,7,FALSE),VLOOKUP(B2702,'DATA TIMBANGAN'!G:M,7)),"")</f>
        <v/>
      </c>
      <c r="J2702" s="25" t="str">
        <f>IF(H2702&lt;&gt;"",IFERROR(INDEX(DATABASE!$Z$19:$Z$38,MATCH(DATEVALUE(H2702),DATABASE!$AA$19:$AA$38,0)),INDEX(DATABASE!$Z$12:$Z$18,MATCH(WEEKDAY(H2702,2),DATABASE!$AA$12:$AA$18,0))),"")</f>
        <v/>
      </c>
      <c r="K2702" s="25" t="str">
        <f>IF('DATA ACCURATE'!V2705&lt;&gt;"",'DATA ACCURATE'!V2705,"")</f>
        <v/>
      </c>
      <c r="L2702" s="80" t="str">
        <f>IF($H2702="","",IF(OR($J2702="LIBUR",AND($L2701="LIBUR",$O2701=$O2702)),"LIBUR",IF(AND(OR($L2701="LUAR JAM KERJA 1",$L2701="LUAR JAM KERJA 2"),OR(OR(AND($H2701=$H2702,AND(OR($I2702&gt;DATABASE!$J$3,$I2702&lt;DATABASE!$J$6),((DATEVALUE($H2702)+$I2702)-(DATEVALUE($H2701)+$I2701))&lt;DATABASE!$J$6)),AND($H2701=$H2702,$O2701=$O2702,OR($I2702&gt;DATABASE!$J$6,$I2702&lt;DATABASE!$J$3))),AND(($H2702-$H2701)=1,OR($I2702&lt;DATABASE!$I$6,((DATEVALUE($H2702)+$I2702)-(DATEVALUE($H2701)+$I2701))&lt;DATABASE!$J$6))),$A2702=$A2701),"LUAR JAM KERJA 2",IF(AND(OR(WEEKDAY($H2702,2)=1,WEEKDAY($H2702,2)=2,WEEKDAY($H2702,2)=3,WEEKDAY($H2702,2)=4,WEEKDAY($H2702,2)=5),$I2702&lt;=DATABASE!$J$3,$I2702&gt;=DATABASE!$I$3),"JAM KERJA",IF(AND(WEEKDAY($H2702,2)=6,$I2702&lt;=DATABASE!$J$4,$I2702&gt;=DATABASE!$I$4),"JAM KERJA","LUAR JAM KERJA 1")))))</f>
        <v/>
      </c>
      <c r="M2702" s="36" t="str">
        <f>IF('DATA ACCURATE'!T2705&lt;&gt;"",IF('DATA ACCURATE'!T2705&gt;100,'DATA ACCURATE'!T2705/10,'DATA ACCURATE'!T2705),"")</f>
        <v/>
      </c>
      <c r="N2702" s="38" t="str">
        <f>IF(M2702="","",IF(M2702&lt;=DATABASE!$I$9,"LOKAL",IF(M2702&lt;DATABASE!$J$9,"LUAR KOTA 1",IF($M2702&gt;=DATABASE!$J$9,"LUAR KOTA 2",""))))</f>
        <v/>
      </c>
      <c r="O2702" s="38" t="str">
        <f>IF('DATA ACCURATE'!L2705&lt;&gt;"",'DATA ACCURATE'!L2705,"")</f>
        <v/>
      </c>
      <c r="P2702" s="38"/>
      <c r="Q2702" s="38">
        <f t="shared" si="294"/>
        <v>0</v>
      </c>
      <c r="R2702" s="38">
        <f t="shared" si="294"/>
        <v>0</v>
      </c>
      <c r="S2702" s="38">
        <f t="shared" si="294"/>
        <v>0</v>
      </c>
      <c r="T2702" s="38">
        <f t="shared" si="294"/>
        <v>0</v>
      </c>
      <c r="U2702" s="38">
        <f t="shared" si="295"/>
        <v>0</v>
      </c>
      <c r="V2702" s="38">
        <f t="shared" si="295"/>
        <v>0</v>
      </c>
      <c r="W2702" s="38">
        <f t="shared" si="295"/>
        <v>0</v>
      </c>
      <c r="X2702" s="38">
        <f t="shared" si="296"/>
        <v>0</v>
      </c>
      <c r="Y2702" s="38">
        <f t="shared" si="296"/>
        <v>0</v>
      </c>
      <c r="Z2702" s="38">
        <f t="shared" si="296"/>
        <v>0</v>
      </c>
      <c r="AA2702" s="38">
        <f t="shared" si="296"/>
        <v>0</v>
      </c>
      <c r="AB2702" s="38">
        <f t="shared" si="297"/>
        <v>0</v>
      </c>
      <c r="AC2702" s="38">
        <f t="shared" si="298"/>
        <v>0</v>
      </c>
      <c r="AD2702" s="38" t="str">
        <f t="shared" si="299"/>
        <v>000000000000</v>
      </c>
      <c r="AE2702" s="38"/>
      <c r="AF2702" s="38"/>
      <c r="AG2702" s="38"/>
      <c r="AH2702" s="38"/>
      <c r="AI2702" s="38"/>
      <c r="AJ2702" s="38"/>
      <c r="AK2702" s="38"/>
      <c r="AL2702" s="38"/>
      <c r="AM2702" s="38"/>
      <c r="AN2702" s="38"/>
      <c r="AO2702" s="38"/>
      <c r="AP2702" s="38"/>
      <c r="AQ2702" s="38"/>
      <c r="AR2702" s="38"/>
    </row>
    <row r="2703" spans="1:44">
      <c r="A2703" s="36" t="str">
        <f>IF('DATA ACCURATE'!A2706&lt;&gt;"",'DATA ACCURATE'!A2706,"")</f>
        <v/>
      </c>
      <c r="B2703" s="36" t="str">
        <f>IF('DATA ACCURATE'!D2706&lt;&gt;"",'DATA ACCURATE'!D2706,"")</f>
        <v/>
      </c>
      <c r="C2703" s="38" t="str">
        <f>IF($AD2703="000000000000","",INDEX(DATABASE!$W$12:$W$71,MATCH($AD2703,DATABASE!$V$12:$V$71,0)))</f>
        <v/>
      </c>
      <c r="D2703" s="38" t="str">
        <f>IF(C2703="","",IF(E2703="",INDEX(DATABASE!$AF$13:$AF$62,MATCH($C2703,DATABASE!$AC$13:$AC$62,0)),IF(E2703="2x D11",INDEX(DATABASE!$AF$13:$AF$62,MATCH($C2703,DATABASE!$AC$13:$AC$62,0))+2*DATABASE!$AF$62,IF(E2703="3x D11",INDEX(DATABASE!$AF$13:$AF$62,MATCH($C2703,DATABASE!$AC$13:$AC$62,0))+3*DATABASE!$AF$62,""))))</f>
        <v/>
      </c>
      <c r="E2703" s="38" t="str">
        <f>IF(AND($K2703="Y",$G2703&lt;&gt;"UNYIL",$F2703&lt;DATABASE!$O$8),"2x D11",IF(AND($K2703="Y",$G2703&lt;&gt;"UNYIL",$F2703&gt;=DATABASE!$O$8),"3x D11",""))</f>
        <v/>
      </c>
      <c r="F2703" s="36" t="str">
        <f>IF('DATA ACCURATE'!N2706&lt;&gt;"",'DATA ACCURATE'!N2706,"")</f>
        <v/>
      </c>
      <c r="G2703" s="38" t="str">
        <f>IF(F2703="","",IF(F2703&lt;=DATABASE!$I$8,"UNYIL",IF(F2703&lt;=DATABASE!$J$8,"KECIL",IF(F2703&lt;DATABASE!$K$8,"TANGGUNG",IF(F2703&gt;=DATABASE!$K$8,"BESAR","")))))</f>
        <v/>
      </c>
      <c r="H2703" s="16" t="str">
        <f>IF('DATA ACCURATE'!J2706&lt;&gt;"",'DATA ACCURATE'!J2706,"")</f>
        <v/>
      </c>
      <c r="I2703" s="35" t="str">
        <f>IF(B2703&lt;&gt;"",IFERROR(VLOOKUP(B2703,'DATA TIMBANGAN'!G:M,7,FALSE),VLOOKUP(B2703,'DATA TIMBANGAN'!G:M,7)),"")</f>
        <v/>
      </c>
      <c r="J2703" s="25" t="str">
        <f>IF(H2703&lt;&gt;"",IFERROR(INDEX(DATABASE!$Z$19:$Z$38,MATCH(DATEVALUE(H2703),DATABASE!$AA$19:$AA$38,0)),INDEX(DATABASE!$Z$12:$Z$18,MATCH(WEEKDAY(H2703,2),DATABASE!$AA$12:$AA$18,0))),"")</f>
        <v/>
      </c>
      <c r="K2703" s="25" t="str">
        <f>IF('DATA ACCURATE'!V2706&lt;&gt;"",'DATA ACCURATE'!V2706,"")</f>
        <v/>
      </c>
      <c r="L2703" s="80" t="str">
        <f>IF($H2703="","",IF(OR($J2703="LIBUR",AND($L2702="LIBUR",$O2702=$O2703)),"LIBUR",IF(AND(OR($L2702="LUAR JAM KERJA 1",$L2702="LUAR JAM KERJA 2"),OR(OR(AND($H2702=$H2703,AND(OR($I2703&gt;DATABASE!$J$3,$I2703&lt;DATABASE!$J$6),((DATEVALUE($H2703)+$I2703)-(DATEVALUE($H2702)+$I2702))&lt;DATABASE!$J$6)),AND($H2702=$H2703,$O2702=$O2703,OR($I2703&gt;DATABASE!$J$6,$I2703&lt;DATABASE!$J$3))),AND(($H2703-$H2702)=1,OR($I2703&lt;DATABASE!$I$6,((DATEVALUE($H2703)+$I2703)-(DATEVALUE($H2702)+$I2702))&lt;DATABASE!$J$6))),$A2703=$A2702),"LUAR JAM KERJA 2",IF(AND(OR(WEEKDAY($H2703,2)=1,WEEKDAY($H2703,2)=2,WEEKDAY($H2703,2)=3,WEEKDAY($H2703,2)=4,WEEKDAY($H2703,2)=5),$I2703&lt;=DATABASE!$J$3,$I2703&gt;=DATABASE!$I$3),"JAM KERJA",IF(AND(WEEKDAY($H2703,2)=6,$I2703&lt;=DATABASE!$J$4,$I2703&gt;=DATABASE!$I$4),"JAM KERJA","LUAR JAM KERJA 1")))))</f>
        <v/>
      </c>
      <c r="M2703" s="36" t="str">
        <f>IF('DATA ACCURATE'!T2706&lt;&gt;"",IF('DATA ACCURATE'!T2706&gt;100,'DATA ACCURATE'!T2706/10,'DATA ACCURATE'!T2706),"")</f>
        <v/>
      </c>
      <c r="N2703" s="38" t="str">
        <f>IF(M2703="","",IF(M2703&lt;=DATABASE!$I$9,"LOKAL",IF(M2703&lt;DATABASE!$J$9,"LUAR KOTA 1",IF($M2703&gt;=DATABASE!$J$9,"LUAR KOTA 2",""))))</f>
        <v/>
      </c>
      <c r="O2703" s="38" t="str">
        <f>IF('DATA ACCURATE'!L2706&lt;&gt;"",'DATA ACCURATE'!L2706,"")</f>
        <v/>
      </c>
      <c r="P2703" s="38"/>
      <c r="Q2703" s="38">
        <f t="shared" si="294"/>
        <v>0</v>
      </c>
      <c r="R2703" s="38">
        <f t="shared" si="294"/>
        <v>0</v>
      </c>
      <c r="S2703" s="38">
        <f t="shared" si="294"/>
        <v>0</v>
      </c>
      <c r="T2703" s="38">
        <f t="shared" si="294"/>
        <v>0</v>
      </c>
      <c r="U2703" s="38">
        <f t="shared" si="295"/>
        <v>0</v>
      </c>
      <c r="V2703" s="38">
        <f t="shared" si="295"/>
        <v>0</v>
      </c>
      <c r="W2703" s="38">
        <f t="shared" si="295"/>
        <v>0</v>
      </c>
      <c r="X2703" s="38">
        <f t="shared" si="296"/>
        <v>0</v>
      </c>
      <c r="Y2703" s="38">
        <f t="shared" si="296"/>
        <v>0</v>
      </c>
      <c r="Z2703" s="38">
        <f t="shared" si="296"/>
        <v>0</v>
      </c>
      <c r="AA2703" s="38">
        <f t="shared" si="296"/>
        <v>0</v>
      </c>
      <c r="AB2703" s="38">
        <f t="shared" si="297"/>
        <v>0</v>
      </c>
      <c r="AC2703" s="38">
        <f t="shared" si="298"/>
        <v>0</v>
      </c>
      <c r="AD2703" s="38" t="str">
        <f t="shared" si="299"/>
        <v>000000000000</v>
      </c>
      <c r="AE2703" s="38"/>
      <c r="AF2703" s="38"/>
      <c r="AG2703" s="38"/>
      <c r="AH2703" s="38"/>
      <c r="AI2703" s="38"/>
      <c r="AJ2703" s="38"/>
      <c r="AK2703" s="38"/>
      <c r="AL2703" s="38"/>
      <c r="AM2703" s="38"/>
      <c r="AN2703" s="38"/>
      <c r="AO2703" s="38"/>
      <c r="AP2703" s="38"/>
      <c r="AQ2703" s="38"/>
      <c r="AR2703" s="38"/>
    </row>
    <row r="2704" spans="1:44">
      <c r="A2704" s="36" t="str">
        <f>IF('DATA ACCURATE'!A2707&lt;&gt;"",'DATA ACCURATE'!A2707,"")</f>
        <v/>
      </c>
      <c r="B2704" s="36" t="str">
        <f>IF('DATA ACCURATE'!D2707&lt;&gt;"",'DATA ACCURATE'!D2707,"")</f>
        <v/>
      </c>
      <c r="C2704" s="38" t="str">
        <f>IF($AD2704="000000000000","",INDEX(DATABASE!$W$12:$W$71,MATCH($AD2704,DATABASE!$V$12:$V$71,0)))</f>
        <v/>
      </c>
      <c r="D2704" s="38" t="str">
        <f>IF(C2704="","",IF(E2704="",INDEX(DATABASE!$AF$13:$AF$62,MATCH($C2704,DATABASE!$AC$13:$AC$62,0)),IF(E2704="2x D11",INDEX(DATABASE!$AF$13:$AF$62,MATCH($C2704,DATABASE!$AC$13:$AC$62,0))+2*DATABASE!$AF$62,IF(E2704="3x D11",INDEX(DATABASE!$AF$13:$AF$62,MATCH($C2704,DATABASE!$AC$13:$AC$62,0))+3*DATABASE!$AF$62,""))))</f>
        <v/>
      </c>
      <c r="E2704" s="38" t="str">
        <f>IF(AND($K2704="Y",$G2704&lt;&gt;"UNYIL",$F2704&lt;DATABASE!$O$8),"2x D11",IF(AND($K2704="Y",$G2704&lt;&gt;"UNYIL",$F2704&gt;=DATABASE!$O$8),"3x D11",""))</f>
        <v/>
      </c>
      <c r="F2704" s="36" t="str">
        <f>IF('DATA ACCURATE'!N2707&lt;&gt;"",'DATA ACCURATE'!N2707,"")</f>
        <v/>
      </c>
      <c r="G2704" s="38" t="str">
        <f>IF(F2704="","",IF(F2704&lt;=DATABASE!$I$8,"UNYIL",IF(F2704&lt;=DATABASE!$J$8,"KECIL",IF(F2704&lt;DATABASE!$K$8,"TANGGUNG",IF(F2704&gt;=DATABASE!$K$8,"BESAR","")))))</f>
        <v/>
      </c>
      <c r="H2704" s="16" t="str">
        <f>IF('DATA ACCURATE'!J2707&lt;&gt;"",'DATA ACCURATE'!J2707,"")</f>
        <v/>
      </c>
      <c r="I2704" s="35" t="str">
        <f>IF(B2704&lt;&gt;"",IFERROR(VLOOKUP(B2704,'DATA TIMBANGAN'!G:M,7,FALSE),VLOOKUP(B2704,'DATA TIMBANGAN'!G:M,7)),"")</f>
        <v/>
      </c>
      <c r="J2704" s="25" t="str">
        <f>IF(H2704&lt;&gt;"",IFERROR(INDEX(DATABASE!$Z$19:$Z$38,MATCH(DATEVALUE(H2704),DATABASE!$AA$19:$AA$38,0)),INDEX(DATABASE!$Z$12:$Z$18,MATCH(WEEKDAY(H2704,2),DATABASE!$AA$12:$AA$18,0))),"")</f>
        <v/>
      </c>
      <c r="K2704" s="25" t="str">
        <f>IF('DATA ACCURATE'!V2707&lt;&gt;"",'DATA ACCURATE'!V2707,"")</f>
        <v/>
      </c>
      <c r="L2704" s="80" t="str">
        <f>IF($H2704="","",IF(OR($J2704="LIBUR",AND($L2703="LIBUR",$O2703=$O2704)),"LIBUR",IF(AND(OR($L2703="LUAR JAM KERJA 1",$L2703="LUAR JAM KERJA 2"),OR(OR(AND($H2703=$H2704,AND(OR($I2704&gt;DATABASE!$J$3,$I2704&lt;DATABASE!$J$6),((DATEVALUE($H2704)+$I2704)-(DATEVALUE($H2703)+$I2703))&lt;DATABASE!$J$6)),AND($H2703=$H2704,$O2703=$O2704,OR($I2704&gt;DATABASE!$J$6,$I2704&lt;DATABASE!$J$3))),AND(($H2704-$H2703)=1,OR($I2704&lt;DATABASE!$I$6,((DATEVALUE($H2704)+$I2704)-(DATEVALUE($H2703)+$I2703))&lt;DATABASE!$J$6))),$A2704=$A2703),"LUAR JAM KERJA 2",IF(AND(OR(WEEKDAY($H2704,2)=1,WEEKDAY($H2704,2)=2,WEEKDAY($H2704,2)=3,WEEKDAY($H2704,2)=4,WEEKDAY($H2704,2)=5),$I2704&lt;=DATABASE!$J$3,$I2704&gt;=DATABASE!$I$3),"JAM KERJA",IF(AND(WEEKDAY($H2704,2)=6,$I2704&lt;=DATABASE!$J$4,$I2704&gt;=DATABASE!$I$4),"JAM KERJA","LUAR JAM KERJA 1")))))</f>
        <v/>
      </c>
      <c r="M2704" s="36" t="str">
        <f>IF('DATA ACCURATE'!T2707&lt;&gt;"",IF('DATA ACCURATE'!T2707&gt;100,'DATA ACCURATE'!T2707/10,'DATA ACCURATE'!T2707),"")</f>
        <v/>
      </c>
      <c r="N2704" s="38" t="str">
        <f>IF(M2704="","",IF(M2704&lt;=DATABASE!$I$9,"LOKAL",IF(M2704&lt;DATABASE!$J$9,"LUAR KOTA 1",IF($M2704&gt;=DATABASE!$J$9,"LUAR KOTA 2",""))))</f>
        <v/>
      </c>
      <c r="O2704" s="38" t="str">
        <f>IF('DATA ACCURATE'!L2707&lt;&gt;"",'DATA ACCURATE'!L2707,"")</f>
        <v/>
      </c>
      <c r="P2704" s="38"/>
      <c r="Q2704" s="38">
        <f t="shared" si="294"/>
        <v>0</v>
      </c>
      <c r="R2704" s="38">
        <f t="shared" si="294"/>
        <v>0</v>
      </c>
      <c r="S2704" s="38">
        <f t="shared" si="294"/>
        <v>0</v>
      </c>
      <c r="T2704" s="38">
        <f t="shared" si="294"/>
        <v>0</v>
      </c>
      <c r="U2704" s="38">
        <f t="shared" si="295"/>
        <v>0</v>
      </c>
      <c r="V2704" s="38">
        <f t="shared" si="295"/>
        <v>0</v>
      </c>
      <c r="W2704" s="38">
        <f t="shared" si="295"/>
        <v>0</v>
      </c>
      <c r="X2704" s="38">
        <f t="shared" si="296"/>
        <v>0</v>
      </c>
      <c r="Y2704" s="38">
        <f t="shared" si="296"/>
        <v>0</v>
      </c>
      <c r="Z2704" s="38">
        <f t="shared" si="296"/>
        <v>0</v>
      </c>
      <c r="AA2704" s="38">
        <f t="shared" si="296"/>
        <v>0</v>
      </c>
      <c r="AB2704" s="38">
        <f t="shared" si="297"/>
        <v>0</v>
      </c>
      <c r="AC2704" s="38">
        <f t="shared" si="298"/>
        <v>0</v>
      </c>
      <c r="AD2704" s="38" t="str">
        <f t="shared" si="299"/>
        <v>000000000000</v>
      </c>
      <c r="AE2704" s="38"/>
      <c r="AF2704" s="38"/>
      <c r="AG2704" s="38"/>
      <c r="AH2704" s="38"/>
      <c r="AI2704" s="38"/>
      <c r="AJ2704" s="38"/>
      <c r="AK2704" s="38"/>
      <c r="AL2704" s="38"/>
      <c r="AM2704" s="38"/>
      <c r="AN2704" s="38"/>
      <c r="AO2704" s="38"/>
      <c r="AP2704" s="38"/>
      <c r="AQ2704" s="38"/>
      <c r="AR2704" s="38"/>
    </row>
    <row r="2705" spans="1:44">
      <c r="A2705" s="36" t="str">
        <f>IF('DATA ACCURATE'!A2708&lt;&gt;"",'DATA ACCURATE'!A2708,"")</f>
        <v/>
      </c>
      <c r="B2705" s="36" t="str">
        <f>IF('DATA ACCURATE'!D2708&lt;&gt;"",'DATA ACCURATE'!D2708,"")</f>
        <v/>
      </c>
      <c r="C2705" s="38" t="str">
        <f>IF($AD2705="000000000000","",INDEX(DATABASE!$W$12:$W$71,MATCH($AD2705,DATABASE!$V$12:$V$71,0)))</f>
        <v/>
      </c>
      <c r="D2705" s="38" t="str">
        <f>IF(C2705="","",IF(E2705="",INDEX(DATABASE!$AF$13:$AF$62,MATCH($C2705,DATABASE!$AC$13:$AC$62,0)),IF(E2705="2x D11",INDEX(DATABASE!$AF$13:$AF$62,MATCH($C2705,DATABASE!$AC$13:$AC$62,0))+2*DATABASE!$AF$62,IF(E2705="3x D11",INDEX(DATABASE!$AF$13:$AF$62,MATCH($C2705,DATABASE!$AC$13:$AC$62,0))+3*DATABASE!$AF$62,""))))</f>
        <v/>
      </c>
      <c r="E2705" s="38" t="str">
        <f>IF(AND($K2705="Y",$G2705&lt;&gt;"UNYIL",$F2705&lt;DATABASE!$O$8),"2x D11",IF(AND($K2705="Y",$G2705&lt;&gt;"UNYIL",$F2705&gt;=DATABASE!$O$8),"3x D11",""))</f>
        <v/>
      </c>
      <c r="F2705" s="36" t="str">
        <f>IF('DATA ACCURATE'!N2708&lt;&gt;"",'DATA ACCURATE'!N2708,"")</f>
        <v/>
      </c>
      <c r="G2705" s="38" t="str">
        <f>IF(F2705="","",IF(F2705&lt;=DATABASE!$I$8,"UNYIL",IF(F2705&lt;=DATABASE!$J$8,"KECIL",IF(F2705&lt;DATABASE!$K$8,"TANGGUNG",IF(F2705&gt;=DATABASE!$K$8,"BESAR","")))))</f>
        <v/>
      </c>
      <c r="H2705" s="16" t="str">
        <f>IF('DATA ACCURATE'!J2708&lt;&gt;"",'DATA ACCURATE'!J2708,"")</f>
        <v/>
      </c>
      <c r="I2705" s="35" t="str">
        <f>IF(B2705&lt;&gt;"",IFERROR(VLOOKUP(B2705,'DATA TIMBANGAN'!G:M,7,FALSE),VLOOKUP(B2705,'DATA TIMBANGAN'!G:M,7)),"")</f>
        <v/>
      </c>
      <c r="J2705" s="25" t="str">
        <f>IF(H2705&lt;&gt;"",IFERROR(INDEX(DATABASE!$Z$19:$Z$38,MATCH(DATEVALUE(H2705),DATABASE!$AA$19:$AA$38,0)),INDEX(DATABASE!$Z$12:$Z$18,MATCH(WEEKDAY(H2705,2),DATABASE!$AA$12:$AA$18,0))),"")</f>
        <v/>
      </c>
      <c r="K2705" s="25" t="str">
        <f>IF('DATA ACCURATE'!V2708&lt;&gt;"",'DATA ACCURATE'!V2708,"")</f>
        <v/>
      </c>
      <c r="L2705" s="80" t="str">
        <f>IF($H2705="","",IF(OR($J2705="LIBUR",AND($L2704="LIBUR",$O2704=$O2705)),"LIBUR",IF(AND(OR($L2704="LUAR JAM KERJA 1",$L2704="LUAR JAM KERJA 2"),OR(OR(AND($H2704=$H2705,AND(OR($I2705&gt;DATABASE!$J$3,$I2705&lt;DATABASE!$J$6),((DATEVALUE($H2705)+$I2705)-(DATEVALUE($H2704)+$I2704))&lt;DATABASE!$J$6)),AND($H2704=$H2705,$O2704=$O2705,OR($I2705&gt;DATABASE!$J$6,$I2705&lt;DATABASE!$J$3))),AND(($H2705-$H2704)=1,OR($I2705&lt;DATABASE!$I$6,((DATEVALUE($H2705)+$I2705)-(DATEVALUE($H2704)+$I2704))&lt;DATABASE!$J$6))),$A2705=$A2704),"LUAR JAM KERJA 2",IF(AND(OR(WEEKDAY($H2705,2)=1,WEEKDAY($H2705,2)=2,WEEKDAY($H2705,2)=3,WEEKDAY($H2705,2)=4,WEEKDAY($H2705,2)=5),$I2705&lt;=DATABASE!$J$3,$I2705&gt;=DATABASE!$I$3),"JAM KERJA",IF(AND(WEEKDAY($H2705,2)=6,$I2705&lt;=DATABASE!$J$4,$I2705&gt;=DATABASE!$I$4),"JAM KERJA","LUAR JAM KERJA 1")))))</f>
        <v/>
      </c>
      <c r="M2705" s="36" t="str">
        <f>IF('DATA ACCURATE'!T2708&lt;&gt;"",IF('DATA ACCURATE'!T2708&gt;100,'DATA ACCURATE'!T2708/10,'DATA ACCURATE'!T2708),"")</f>
        <v/>
      </c>
      <c r="N2705" s="38" t="str">
        <f>IF(M2705="","",IF(M2705&lt;=DATABASE!$I$9,"LOKAL",IF(M2705&lt;DATABASE!$J$9,"LUAR KOTA 1",IF($M2705&gt;=DATABASE!$J$9,"LUAR KOTA 2",""))))</f>
        <v/>
      </c>
      <c r="O2705" s="38" t="str">
        <f>IF('DATA ACCURATE'!L2708&lt;&gt;"",'DATA ACCURATE'!L2708,"")</f>
        <v/>
      </c>
      <c r="P2705" s="38"/>
      <c r="Q2705" s="38">
        <f t="shared" si="294"/>
        <v>0</v>
      </c>
      <c r="R2705" s="38">
        <f t="shared" si="294"/>
        <v>0</v>
      </c>
      <c r="S2705" s="38">
        <f t="shared" si="294"/>
        <v>0</v>
      </c>
      <c r="T2705" s="38">
        <f t="shared" si="294"/>
        <v>0</v>
      </c>
      <c r="U2705" s="38">
        <f t="shared" si="295"/>
        <v>0</v>
      </c>
      <c r="V2705" s="38">
        <f t="shared" si="295"/>
        <v>0</v>
      </c>
      <c r="W2705" s="38">
        <f t="shared" si="295"/>
        <v>0</v>
      </c>
      <c r="X2705" s="38">
        <f t="shared" si="296"/>
        <v>0</v>
      </c>
      <c r="Y2705" s="38">
        <f t="shared" si="296"/>
        <v>0</v>
      </c>
      <c r="Z2705" s="38">
        <f t="shared" si="296"/>
        <v>0</v>
      </c>
      <c r="AA2705" s="38">
        <f t="shared" si="296"/>
        <v>0</v>
      </c>
      <c r="AB2705" s="38">
        <f t="shared" si="297"/>
        <v>0</v>
      </c>
      <c r="AC2705" s="38">
        <f t="shared" si="298"/>
        <v>0</v>
      </c>
      <c r="AD2705" s="38" t="str">
        <f t="shared" si="299"/>
        <v>000000000000</v>
      </c>
      <c r="AE2705" s="38"/>
      <c r="AF2705" s="38"/>
      <c r="AG2705" s="38"/>
      <c r="AH2705" s="38"/>
      <c r="AI2705" s="38"/>
      <c r="AJ2705" s="38"/>
      <c r="AK2705" s="38"/>
      <c r="AL2705" s="38"/>
      <c r="AM2705" s="38"/>
      <c r="AN2705" s="38"/>
      <c r="AO2705" s="38"/>
      <c r="AP2705" s="38"/>
      <c r="AQ2705" s="38"/>
      <c r="AR2705" s="38"/>
    </row>
    <row r="2706" spans="1:44">
      <c r="A2706" s="36" t="str">
        <f>IF('DATA ACCURATE'!A2709&lt;&gt;"",'DATA ACCURATE'!A2709,"")</f>
        <v/>
      </c>
      <c r="B2706" s="36" t="str">
        <f>IF('DATA ACCURATE'!D2709&lt;&gt;"",'DATA ACCURATE'!D2709,"")</f>
        <v/>
      </c>
      <c r="C2706" s="38" t="str">
        <f>IF($AD2706="000000000000","",INDEX(DATABASE!$W$12:$W$71,MATCH($AD2706,DATABASE!$V$12:$V$71,0)))</f>
        <v/>
      </c>
      <c r="D2706" s="38" t="str">
        <f>IF(C2706="","",IF(E2706="",INDEX(DATABASE!$AF$13:$AF$62,MATCH($C2706,DATABASE!$AC$13:$AC$62,0)),IF(E2706="2x D11",INDEX(DATABASE!$AF$13:$AF$62,MATCH($C2706,DATABASE!$AC$13:$AC$62,0))+2*DATABASE!$AF$62,IF(E2706="3x D11",INDEX(DATABASE!$AF$13:$AF$62,MATCH($C2706,DATABASE!$AC$13:$AC$62,0))+3*DATABASE!$AF$62,""))))</f>
        <v/>
      </c>
      <c r="E2706" s="38" t="str">
        <f>IF(AND($K2706="Y",$G2706&lt;&gt;"UNYIL",$F2706&lt;DATABASE!$O$8),"2x D11",IF(AND($K2706="Y",$G2706&lt;&gt;"UNYIL",$F2706&gt;=DATABASE!$O$8),"3x D11",""))</f>
        <v/>
      </c>
      <c r="F2706" s="36" t="str">
        <f>IF('DATA ACCURATE'!N2709&lt;&gt;"",'DATA ACCURATE'!N2709,"")</f>
        <v/>
      </c>
      <c r="G2706" s="38" t="str">
        <f>IF(F2706="","",IF(F2706&lt;=DATABASE!$I$8,"UNYIL",IF(F2706&lt;=DATABASE!$J$8,"KECIL",IF(F2706&lt;DATABASE!$K$8,"TANGGUNG",IF(F2706&gt;=DATABASE!$K$8,"BESAR","")))))</f>
        <v/>
      </c>
      <c r="H2706" s="16" t="str">
        <f>IF('DATA ACCURATE'!J2709&lt;&gt;"",'DATA ACCURATE'!J2709,"")</f>
        <v/>
      </c>
      <c r="I2706" s="35" t="str">
        <f>IF(B2706&lt;&gt;"",IFERROR(VLOOKUP(B2706,'DATA TIMBANGAN'!G:M,7,FALSE),VLOOKUP(B2706,'DATA TIMBANGAN'!G:M,7)),"")</f>
        <v/>
      </c>
      <c r="J2706" s="25" t="str">
        <f>IF(H2706&lt;&gt;"",IFERROR(INDEX(DATABASE!$Z$19:$Z$38,MATCH(DATEVALUE(H2706),DATABASE!$AA$19:$AA$38,0)),INDEX(DATABASE!$Z$12:$Z$18,MATCH(WEEKDAY(H2706,2),DATABASE!$AA$12:$AA$18,0))),"")</f>
        <v/>
      </c>
      <c r="K2706" s="25" t="str">
        <f>IF('DATA ACCURATE'!V2709&lt;&gt;"",'DATA ACCURATE'!V2709,"")</f>
        <v/>
      </c>
      <c r="L2706" s="80" t="str">
        <f>IF($H2706="","",IF(OR($J2706="LIBUR",AND($L2705="LIBUR",$O2705=$O2706)),"LIBUR",IF(AND(OR($L2705="LUAR JAM KERJA 1",$L2705="LUAR JAM KERJA 2"),OR(OR(AND($H2705=$H2706,AND(OR($I2706&gt;DATABASE!$J$3,$I2706&lt;DATABASE!$J$6),((DATEVALUE($H2706)+$I2706)-(DATEVALUE($H2705)+$I2705))&lt;DATABASE!$J$6)),AND($H2705=$H2706,$O2705=$O2706,OR($I2706&gt;DATABASE!$J$6,$I2706&lt;DATABASE!$J$3))),AND(($H2706-$H2705)=1,OR($I2706&lt;DATABASE!$I$6,((DATEVALUE($H2706)+$I2706)-(DATEVALUE($H2705)+$I2705))&lt;DATABASE!$J$6))),$A2706=$A2705),"LUAR JAM KERJA 2",IF(AND(OR(WEEKDAY($H2706,2)=1,WEEKDAY($H2706,2)=2,WEEKDAY($H2706,2)=3,WEEKDAY($H2706,2)=4,WEEKDAY($H2706,2)=5),$I2706&lt;=DATABASE!$J$3,$I2706&gt;=DATABASE!$I$3),"JAM KERJA",IF(AND(WEEKDAY($H2706,2)=6,$I2706&lt;=DATABASE!$J$4,$I2706&gt;=DATABASE!$I$4),"JAM KERJA","LUAR JAM KERJA 1")))))</f>
        <v/>
      </c>
      <c r="M2706" s="36" t="str">
        <f>IF('DATA ACCURATE'!T2709&lt;&gt;"",IF('DATA ACCURATE'!T2709&gt;100,'DATA ACCURATE'!T2709/10,'DATA ACCURATE'!T2709),"")</f>
        <v/>
      </c>
      <c r="N2706" s="38" t="str">
        <f>IF(M2706="","",IF(M2706&lt;=DATABASE!$I$9,"LOKAL",IF(M2706&lt;DATABASE!$J$9,"LUAR KOTA 1",IF($M2706&gt;=DATABASE!$J$9,"LUAR KOTA 2",""))))</f>
        <v/>
      </c>
      <c r="O2706" s="38" t="str">
        <f>IF('DATA ACCURATE'!L2709&lt;&gt;"",'DATA ACCURATE'!L2709,"")</f>
        <v/>
      </c>
      <c r="P2706" s="38"/>
      <c r="Q2706" s="38">
        <f t="shared" si="294"/>
        <v>0</v>
      </c>
      <c r="R2706" s="38">
        <f t="shared" si="294"/>
        <v>0</v>
      </c>
      <c r="S2706" s="38">
        <f t="shared" si="294"/>
        <v>0</v>
      </c>
      <c r="T2706" s="38">
        <f t="shared" si="294"/>
        <v>0</v>
      </c>
      <c r="U2706" s="38">
        <f t="shared" si="295"/>
        <v>0</v>
      </c>
      <c r="V2706" s="38">
        <f t="shared" si="295"/>
        <v>0</v>
      </c>
      <c r="W2706" s="38">
        <f t="shared" si="295"/>
        <v>0</v>
      </c>
      <c r="X2706" s="38">
        <f t="shared" si="296"/>
        <v>0</v>
      </c>
      <c r="Y2706" s="38">
        <f t="shared" si="296"/>
        <v>0</v>
      </c>
      <c r="Z2706" s="38">
        <f t="shared" si="296"/>
        <v>0</v>
      </c>
      <c r="AA2706" s="38">
        <f t="shared" si="296"/>
        <v>0</v>
      </c>
      <c r="AB2706" s="38">
        <f t="shared" si="297"/>
        <v>0</v>
      </c>
      <c r="AC2706" s="38">
        <f t="shared" si="298"/>
        <v>0</v>
      </c>
      <c r="AD2706" s="38" t="str">
        <f t="shared" si="299"/>
        <v>000000000000</v>
      </c>
      <c r="AE2706" s="38"/>
      <c r="AF2706" s="38"/>
      <c r="AG2706" s="38"/>
      <c r="AH2706" s="38"/>
      <c r="AI2706" s="38"/>
      <c r="AJ2706" s="38"/>
      <c r="AK2706" s="38"/>
      <c r="AL2706" s="38"/>
      <c r="AM2706" s="38"/>
      <c r="AN2706" s="38"/>
      <c r="AO2706" s="38"/>
      <c r="AP2706" s="38"/>
      <c r="AQ2706" s="38"/>
      <c r="AR2706" s="38"/>
    </row>
    <row r="2707" spans="1:44">
      <c r="A2707" s="36" t="str">
        <f>IF('DATA ACCURATE'!A2710&lt;&gt;"",'DATA ACCURATE'!A2710,"")</f>
        <v/>
      </c>
      <c r="B2707" s="36" t="str">
        <f>IF('DATA ACCURATE'!D2710&lt;&gt;"",'DATA ACCURATE'!D2710,"")</f>
        <v/>
      </c>
      <c r="C2707" s="38" t="str">
        <f>IF($AD2707="000000000000","",INDEX(DATABASE!$W$12:$W$71,MATCH($AD2707,DATABASE!$V$12:$V$71,0)))</f>
        <v/>
      </c>
      <c r="D2707" s="38" t="str">
        <f>IF(C2707="","",IF(E2707="",INDEX(DATABASE!$AF$13:$AF$62,MATCH($C2707,DATABASE!$AC$13:$AC$62,0)),IF(E2707="2x D11",INDEX(DATABASE!$AF$13:$AF$62,MATCH($C2707,DATABASE!$AC$13:$AC$62,0))+2*DATABASE!$AF$62,IF(E2707="3x D11",INDEX(DATABASE!$AF$13:$AF$62,MATCH($C2707,DATABASE!$AC$13:$AC$62,0))+3*DATABASE!$AF$62,""))))</f>
        <v/>
      </c>
      <c r="E2707" s="38" t="str">
        <f>IF(AND($K2707="Y",$G2707&lt;&gt;"UNYIL",$F2707&lt;DATABASE!$O$8),"2x D11",IF(AND($K2707="Y",$G2707&lt;&gt;"UNYIL",$F2707&gt;=DATABASE!$O$8),"3x D11",""))</f>
        <v/>
      </c>
      <c r="F2707" s="36" t="str">
        <f>IF('DATA ACCURATE'!N2710&lt;&gt;"",'DATA ACCURATE'!N2710,"")</f>
        <v/>
      </c>
      <c r="G2707" s="38" t="str">
        <f>IF(F2707="","",IF(F2707&lt;=DATABASE!$I$8,"UNYIL",IF(F2707&lt;=DATABASE!$J$8,"KECIL",IF(F2707&lt;DATABASE!$K$8,"TANGGUNG",IF(F2707&gt;=DATABASE!$K$8,"BESAR","")))))</f>
        <v/>
      </c>
      <c r="H2707" s="16" t="str">
        <f>IF('DATA ACCURATE'!J2710&lt;&gt;"",'DATA ACCURATE'!J2710,"")</f>
        <v/>
      </c>
      <c r="I2707" s="35" t="str">
        <f>IF(B2707&lt;&gt;"",IFERROR(VLOOKUP(B2707,'DATA TIMBANGAN'!G:M,7,FALSE),VLOOKUP(B2707,'DATA TIMBANGAN'!G:M,7)),"")</f>
        <v/>
      </c>
      <c r="J2707" s="25" t="str">
        <f>IF(H2707&lt;&gt;"",IFERROR(INDEX(DATABASE!$Z$19:$Z$38,MATCH(DATEVALUE(H2707),DATABASE!$AA$19:$AA$38,0)),INDEX(DATABASE!$Z$12:$Z$18,MATCH(WEEKDAY(H2707,2),DATABASE!$AA$12:$AA$18,0))),"")</f>
        <v/>
      </c>
      <c r="K2707" s="25" t="str">
        <f>IF('DATA ACCURATE'!V2710&lt;&gt;"",'DATA ACCURATE'!V2710,"")</f>
        <v/>
      </c>
      <c r="L2707" s="80" t="str">
        <f>IF($H2707="","",IF(OR($J2707="LIBUR",AND($L2706="LIBUR",$O2706=$O2707)),"LIBUR",IF(AND(OR($L2706="LUAR JAM KERJA 1",$L2706="LUAR JAM KERJA 2"),OR(OR(AND($H2706=$H2707,AND(OR($I2707&gt;DATABASE!$J$3,$I2707&lt;DATABASE!$J$6),((DATEVALUE($H2707)+$I2707)-(DATEVALUE($H2706)+$I2706))&lt;DATABASE!$J$6)),AND($H2706=$H2707,$O2706=$O2707,OR($I2707&gt;DATABASE!$J$6,$I2707&lt;DATABASE!$J$3))),AND(($H2707-$H2706)=1,OR($I2707&lt;DATABASE!$I$6,((DATEVALUE($H2707)+$I2707)-(DATEVALUE($H2706)+$I2706))&lt;DATABASE!$J$6))),$A2707=$A2706),"LUAR JAM KERJA 2",IF(AND(OR(WEEKDAY($H2707,2)=1,WEEKDAY($H2707,2)=2,WEEKDAY($H2707,2)=3,WEEKDAY($H2707,2)=4,WEEKDAY($H2707,2)=5),$I2707&lt;=DATABASE!$J$3,$I2707&gt;=DATABASE!$I$3),"JAM KERJA",IF(AND(WEEKDAY($H2707,2)=6,$I2707&lt;=DATABASE!$J$4,$I2707&gt;=DATABASE!$I$4),"JAM KERJA","LUAR JAM KERJA 1")))))</f>
        <v/>
      </c>
      <c r="M2707" s="36" t="str">
        <f>IF('DATA ACCURATE'!T2710&lt;&gt;"",IF('DATA ACCURATE'!T2710&gt;100,'DATA ACCURATE'!T2710/10,'DATA ACCURATE'!T2710),"")</f>
        <v/>
      </c>
      <c r="N2707" s="38" t="str">
        <f>IF(M2707="","",IF(M2707&lt;=DATABASE!$I$9,"LOKAL",IF(M2707&lt;DATABASE!$J$9,"LUAR KOTA 1",IF($M2707&gt;=DATABASE!$J$9,"LUAR KOTA 2",""))))</f>
        <v/>
      </c>
      <c r="O2707" s="38" t="str">
        <f>IF('DATA ACCURATE'!L2710&lt;&gt;"",'DATA ACCURATE'!L2710,"")</f>
        <v/>
      </c>
      <c r="P2707" s="38"/>
      <c r="Q2707" s="38">
        <f t="shared" si="294"/>
        <v>0</v>
      </c>
      <c r="R2707" s="38">
        <f t="shared" si="294"/>
        <v>0</v>
      </c>
      <c r="S2707" s="38">
        <f t="shared" si="294"/>
        <v>0</v>
      </c>
      <c r="T2707" s="38">
        <f t="shared" si="294"/>
        <v>0</v>
      </c>
      <c r="U2707" s="38">
        <f t="shared" si="295"/>
        <v>0</v>
      </c>
      <c r="V2707" s="38">
        <f t="shared" si="295"/>
        <v>0</v>
      </c>
      <c r="W2707" s="38">
        <f t="shared" si="295"/>
        <v>0</v>
      </c>
      <c r="X2707" s="38">
        <f t="shared" si="296"/>
        <v>0</v>
      </c>
      <c r="Y2707" s="38">
        <f t="shared" si="296"/>
        <v>0</v>
      </c>
      <c r="Z2707" s="38">
        <f t="shared" si="296"/>
        <v>0</v>
      </c>
      <c r="AA2707" s="38">
        <f t="shared" si="296"/>
        <v>0</v>
      </c>
      <c r="AB2707" s="38">
        <f t="shared" si="297"/>
        <v>0</v>
      </c>
      <c r="AC2707" s="38">
        <f t="shared" si="298"/>
        <v>0</v>
      </c>
      <c r="AD2707" s="38" t="str">
        <f t="shared" si="299"/>
        <v>000000000000</v>
      </c>
      <c r="AE2707" s="38"/>
      <c r="AF2707" s="38"/>
      <c r="AG2707" s="38"/>
      <c r="AH2707" s="38"/>
      <c r="AI2707" s="38"/>
      <c r="AJ2707" s="38"/>
      <c r="AK2707" s="38"/>
      <c r="AL2707" s="38"/>
      <c r="AM2707" s="38"/>
      <c r="AN2707" s="38"/>
      <c r="AO2707" s="38"/>
      <c r="AP2707" s="38"/>
      <c r="AQ2707" s="38"/>
      <c r="AR2707" s="38"/>
    </row>
    <row r="2708" spans="1:44">
      <c r="A2708" s="36" t="str">
        <f>IF('DATA ACCURATE'!A2711&lt;&gt;"",'DATA ACCURATE'!A2711,"")</f>
        <v/>
      </c>
      <c r="B2708" s="36" t="str">
        <f>IF('DATA ACCURATE'!D2711&lt;&gt;"",'DATA ACCURATE'!D2711,"")</f>
        <v/>
      </c>
      <c r="C2708" s="38" t="str">
        <f>IF($AD2708="000000000000","",INDEX(DATABASE!$W$12:$W$71,MATCH($AD2708,DATABASE!$V$12:$V$71,0)))</f>
        <v/>
      </c>
      <c r="D2708" s="38" t="str">
        <f>IF(C2708="","",IF(E2708="",INDEX(DATABASE!$AF$13:$AF$62,MATCH($C2708,DATABASE!$AC$13:$AC$62,0)),IF(E2708="2x D11",INDEX(DATABASE!$AF$13:$AF$62,MATCH($C2708,DATABASE!$AC$13:$AC$62,0))+2*DATABASE!$AF$62,IF(E2708="3x D11",INDEX(DATABASE!$AF$13:$AF$62,MATCH($C2708,DATABASE!$AC$13:$AC$62,0))+3*DATABASE!$AF$62,""))))</f>
        <v/>
      </c>
      <c r="E2708" s="38" t="str">
        <f>IF(AND($K2708="Y",$G2708&lt;&gt;"UNYIL",$F2708&lt;DATABASE!$O$8),"2x D11",IF(AND($K2708="Y",$G2708&lt;&gt;"UNYIL",$F2708&gt;=DATABASE!$O$8),"3x D11",""))</f>
        <v/>
      </c>
      <c r="F2708" s="36" t="str">
        <f>IF('DATA ACCURATE'!N2711&lt;&gt;"",'DATA ACCURATE'!N2711,"")</f>
        <v/>
      </c>
      <c r="G2708" s="38" t="str">
        <f>IF(F2708="","",IF(F2708&lt;=DATABASE!$I$8,"UNYIL",IF(F2708&lt;=DATABASE!$J$8,"KECIL",IF(F2708&lt;DATABASE!$K$8,"TANGGUNG",IF(F2708&gt;=DATABASE!$K$8,"BESAR","")))))</f>
        <v/>
      </c>
      <c r="H2708" s="16" t="str">
        <f>IF('DATA ACCURATE'!J2711&lt;&gt;"",'DATA ACCURATE'!J2711,"")</f>
        <v/>
      </c>
      <c r="I2708" s="35" t="str">
        <f>IF(B2708&lt;&gt;"",IFERROR(VLOOKUP(B2708,'DATA TIMBANGAN'!G:M,7,FALSE),VLOOKUP(B2708,'DATA TIMBANGAN'!G:M,7)),"")</f>
        <v/>
      </c>
      <c r="J2708" s="25" t="str">
        <f>IF(H2708&lt;&gt;"",IFERROR(INDEX(DATABASE!$Z$19:$Z$38,MATCH(DATEVALUE(H2708),DATABASE!$AA$19:$AA$38,0)),INDEX(DATABASE!$Z$12:$Z$18,MATCH(WEEKDAY(H2708,2),DATABASE!$AA$12:$AA$18,0))),"")</f>
        <v/>
      </c>
      <c r="K2708" s="25" t="str">
        <f>IF('DATA ACCURATE'!V2711&lt;&gt;"",'DATA ACCURATE'!V2711,"")</f>
        <v/>
      </c>
      <c r="L2708" s="80" t="str">
        <f>IF($H2708="","",IF(OR($J2708="LIBUR",AND($L2707="LIBUR",$O2707=$O2708)),"LIBUR",IF(AND(OR($L2707="LUAR JAM KERJA 1",$L2707="LUAR JAM KERJA 2"),OR(OR(AND($H2707=$H2708,AND(OR($I2708&gt;DATABASE!$J$3,$I2708&lt;DATABASE!$J$6),((DATEVALUE($H2708)+$I2708)-(DATEVALUE($H2707)+$I2707))&lt;DATABASE!$J$6)),AND($H2707=$H2708,$O2707=$O2708,OR($I2708&gt;DATABASE!$J$6,$I2708&lt;DATABASE!$J$3))),AND(($H2708-$H2707)=1,OR($I2708&lt;DATABASE!$I$6,((DATEVALUE($H2708)+$I2708)-(DATEVALUE($H2707)+$I2707))&lt;DATABASE!$J$6))),$A2708=$A2707),"LUAR JAM KERJA 2",IF(AND(OR(WEEKDAY($H2708,2)=1,WEEKDAY($H2708,2)=2,WEEKDAY($H2708,2)=3,WEEKDAY($H2708,2)=4,WEEKDAY($H2708,2)=5),$I2708&lt;=DATABASE!$J$3,$I2708&gt;=DATABASE!$I$3),"JAM KERJA",IF(AND(WEEKDAY($H2708,2)=6,$I2708&lt;=DATABASE!$J$4,$I2708&gt;=DATABASE!$I$4),"JAM KERJA","LUAR JAM KERJA 1")))))</f>
        <v/>
      </c>
      <c r="M2708" s="36" t="str">
        <f>IF('DATA ACCURATE'!T2711&lt;&gt;"",IF('DATA ACCURATE'!T2711&gt;100,'DATA ACCURATE'!T2711/10,'DATA ACCURATE'!T2711),"")</f>
        <v/>
      </c>
      <c r="N2708" s="38" t="str">
        <f>IF(M2708="","",IF(M2708&lt;=DATABASE!$I$9,"LOKAL",IF(M2708&lt;DATABASE!$J$9,"LUAR KOTA 1",IF($M2708&gt;=DATABASE!$J$9,"LUAR KOTA 2",""))))</f>
        <v/>
      </c>
      <c r="O2708" s="38" t="str">
        <f>IF('DATA ACCURATE'!L2711&lt;&gt;"",'DATA ACCURATE'!L2711,"")</f>
        <v/>
      </c>
      <c r="P2708" s="38"/>
      <c r="Q2708" s="38">
        <f t="shared" si="294"/>
        <v>0</v>
      </c>
      <c r="R2708" s="38">
        <f t="shared" si="294"/>
        <v>0</v>
      </c>
      <c r="S2708" s="38">
        <f t="shared" si="294"/>
        <v>0</v>
      </c>
      <c r="T2708" s="38">
        <f t="shared" si="294"/>
        <v>0</v>
      </c>
      <c r="U2708" s="38">
        <f t="shared" si="295"/>
        <v>0</v>
      </c>
      <c r="V2708" s="38">
        <f t="shared" si="295"/>
        <v>0</v>
      </c>
      <c r="W2708" s="38">
        <f t="shared" si="295"/>
        <v>0</v>
      </c>
      <c r="X2708" s="38">
        <f t="shared" si="296"/>
        <v>0</v>
      </c>
      <c r="Y2708" s="38">
        <f t="shared" si="296"/>
        <v>0</v>
      </c>
      <c r="Z2708" s="38">
        <f t="shared" si="296"/>
        <v>0</v>
      </c>
      <c r="AA2708" s="38">
        <f t="shared" si="296"/>
        <v>0</v>
      </c>
      <c r="AB2708" s="38">
        <f t="shared" si="297"/>
        <v>0</v>
      </c>
      <c r="AC2708" s="38">
        <f t="shared" si="298"/>
        <v>0</v>
      </c>
      <c r="AD2708" s="38" t="str">
        <f t="shared" si="299"/>
        <v>000000000000</v>
      </c>
      <c r="AE2708" s="38"/>
      <c r="AF2708" s="38"/>
      <c r="AG2708" s="38"/>
      <c r="AH2708" s="38"/>
      <c r="AI2708" s="38"/>
      <c r="AJ2708" s="38"/>
      <c r="AK2708" s="38"/>
      <c r="AL2708" s="38"/>
      <c r="AM2708" s="38"/>
      <c r="AN2708" s="38"/>
      <c r="AO2708" s="38"/>
      <c r="AP2708" s="38"/>
      <c r="AQ2708" s="38"/>
      <c r="AR2708" s="38"/>
    </row>
    <row r="2709" spans="1:44">
      <c r="A2709" s="36" t="str">
        <f>IF('DATA ACCURATE'!A2712&lt;&gt;"",'DATA ACCURATE'!A2712,"")</f>
        <v/>
      </c>
      <c r="B2709" s="36" t="str">
        <f>IF('DATA ACCURATE'!D2712&lt;&gt;"",'DATA ACCURATE'!D2712,"")</f>
        <v/>
      </c>
      <c r="C2709" s="38" t="str">
        <f>IF($AD2709="000000000000","",INDEX(DATABASE!$W$12:$W$71,MATCH($AD2709,DATABASE!$V$12:$V$71,0)))</f>
        <v/>
      </c>
      <c r="D2709" s="38" t="str">
        <f>IF(C2709="","",IF(E2709="",INDEX(DATABASE!$AF$13:$AF$62,MATCH($C2709,DATABASE!$AC$13:$AC$62,0)),IF(E2709="2x D11",INDEX(DATABASE!$AF$13:$AF$62,MATCH($C2709,DATABASE!$AC$13:$AC$62,0))+2*DATABASE!$AF$62,IF(E2709="3x D11",INDEX(DATABASE!$AF$13:$AF$62,MATCH($C2709,DATABASE!$AC$13:$AC$62,0))+3*DATABASE!$AF$62,""))))</f>
        <v/>
      </c>
      <c r="E2709" s="38" t="str">
        <f>IF(AND($K2709="Y",$G2709&lt;&gt;"UNYIL",$F2709&lt;DATABASE!$O$8),"2x D11",IF(AND($K2709="Y",$G2709&lt;&gt;"UNYIL",$F2709&gt;=DATABASE!$O$8),"3x D11",""))</f>
        <v/>
      </c>
      <c r="F2709" s="36" t="str">
        <f>IF('DATA ACCURATE'!N2712&lt;&gt;"",'DATA ACCURATE'!N2712,"")</f>
        <v/>
      </c>
      <c r="G2709" s="38" t="str">
        <f>IF(F2709="","",IF(F2709&lt;=DATABASE!$I$8,"UNYIL",IF(F2709&lt;=DATABASE!$J$8,"KECIL",IF(F2709&lt;DATABASE!$K$8,"TANGGUNG",IF(F2709&gt;=DATABASE!$K$8,"BESAR","")))))</f>
        <v/>
      </c>
      <c r="H2709" s="16" t="str">
        <f>IF('DATA ACCURATE'!J2712&lt;&gt;"",'DATA ACCURATE'!J2712,"")</f>
        <v/>
      </c>
      <c r="I2709" s="35" t="str">
        <f>IF(B2709&lt;&gt;"",IFERROR(VLOOKUP(B2709,'DATA TIMBANGAN'!G:M,7,FALSE),VLOOKUP(B2709,'DATA TIMBANGAN'!G:M,7)),"")</f>
        <v/>
      </c>
      <c r="J2709" s="25" t="str">
        <f>IF(H2709&lt;&gt;"",IFERROR(INDEX(DATABASE!$Z$19:$Z$38,MATCH(DATEVALUE(H2709),DATABASE!$AA$19:$AA$38,0)),INDEX(DATABASE!$Z$12:$Z$18,MATCH(WEEKDAY(H2709,2),DATABASE!$AA$12:$AA$18,0))),"")</f>
        <v/>
      </c>
      <c r="K2709" s="25" t="str">
        <f>IF('DATA ACCURATE'!V2712&lt;&gt;"",'DATA ACCURATE'!V2712,"")</f>
        <v/>
      </c>
      <c r="L2709" s="80" t="str">
        <f>IF($H2709="","",IF(OR($J2709="LIBUR",AND($L2708="LIBUR",$O2708=$O2709)),"LIBUR",IF(AND(OR($L2708="LUAR JAM KERJA 1",$L2708="LUAR JAM KERJA 2"),OR(OR(AND($H2708=$H2709,AND(OR($I2709&gt;DATABASE!$J$3,$I2709&lt;DATABASE!$J$6),((DATEVALUE($H2709)+$I2709)-(DATEVALUE($H2708)+$I2708))&lt;DATABASE!$J$6)),AND($H2708=$H2709,$O2708=$O2709,OR($I2709&gt;DATABASE!$J$6,$I2709&lt;DATABASE!$J$3))),AND(($H2709-$H2708)=1,OR($I2709&lt;DATABASE!$I$6,((DATEVALUE($H2709)+$I2709)-(DATEVALUE($H2708)+$I2708))&lt;DATABASE!$J$6))),$A2709=$A2708),"LUAR JAM KERJA 2",IF(AND(OR(WEEKDAY($H2709,2)=1,WEEKDAY($H2709,2)=2,WEEKDAY($H2709,2)=3,WEEKDAY($H2709,2)=4,WEEKDAY($H2709,2)=5),$I2709&lt;=DATABASE!$J$3,$I2709&gt;=DATABASE!$I$3),"JAM KERJA",IF(AND(WEEKDAY($H2709,2)=6,$I2709&lt;=DATABASE!$J$4,$I2709&gt;=DATABASE!$I$4),"JAM KERJA","LUAR JAM KERJA 1")))))</f>
        <v/>
      </c>
      <c r="M2709" s="36" t="str">
        <f>IF('DATA ACCURATE'!T2712&lt;&gt;"",IF('DATA ACCURATE'!T2712&gt;100,'DATA ACCURATE'!T2712/10,'DATA ACCURATE'!T2712),"")</f>
        <v/>
      </c>
      <c r="N2709" s="38" t="str">
        <f>IF(M2709="","",IF(M2709&lt;=DATABASE!$I$9,"LOKAL",IF(M2709&lt;DATABASE!$J$9,"LUAR KOTA 1",IF($M2709&gt;=DATABASE!$J$9,"LUAR KOTA 2",""))))</f>
        <v/>
      </c>
      <c r="O2709" s="38" t="str">
        <f>IF('DATA ACCURATE'!L2712&lt;&gt;"",'DATA ACCURATE'!L2712,"")</f>
        <v/>
      </c>
      <c r="P2709" s="38"/>
      <c r="Q2709" s="38">
        <f t="shared" si="294"/>
        <v>0</v>
      </c>
      <c r="R2709" s="38">
        <f t="shared" si="294"/>
        <v>0</v>
      </c>
      <c r="S2709" s="38">
        <f t="shared" si="294"/>
        <v>0</v>
      </c>
      <c r="T2709" s="38">
        <f t="shared" si="294"/>
        <v>0</v>
      </c>
      <c r="U2709" s="38">
        <f t="shared" si="295"/>
        <v>0</v>
      </c>
      <c r="V2709" s="38">
        <f t="shared" si="295"/>
        <v>0</v>
      </c>
      <c r="W2709" s="38">
        <f t="shared" si="295"/>
        <v>0</v>
      </c>
      <c r="X2709" s="38">
        <f t="shared" si="296"/>
        <v>0</v>
      </c>
      <c r="Y2709" s="38">
        <f t="shared" si="296"/>
        <v>0</v>
      </c>
      <c r="Z2709" s="38">
        <f t="shared" si="296"/>
        <v>0</v>
      </c>
      <c r="AA2709" s="38">
        <f t="shared" si="296"/>
        <v>0</v>
      </c>
      <c r="AB2709" s="38">
        <f t="shared" si="297"/>
        <v>0</v>
      </c>
      <c r="AC2709" s="38">
        <f t="shared" si="298"/>
        <v>0</v>
      </c>
      <c r="AD2709" s="38" t="str">
        <f t="shared" si="299"/>
        <v>000000000000</v>
      </c>
      <c r="AE2709" s="38"/>
      <c r="AF2709" s="38"/>
      <c r="AG2709" s="38"/>
      <c r="AH2709" s="38"/>
      <c r="AI2709" s="38"/>
      <c r="AJ2709" s="38"/>
      <c r="AK2709" s="38"/>
      <c r="AL2709" s="38"/>
      <c r="AM2709" s="38"/>
      <c r="AN2709" s="38"/>
      <c r="AO2709" s="38"/>
      <c r="AP2709" s="38"/>
      <c r="AQ2709" s="38"/>
      <c r="AR2709" s="38"/>
    </row>
    <row r="2710" spans="1:44">
      <c r="A2710" s="36" t="str">
        <f>IF('DATA ACCURATE'!A2713&lt;&gt;"",'DATA ACCURATE'!A2713,"")</f>
        <v/>
      </c>
      <c r="B2710" s="36" t="str">
        <f>IF('DATA ACCURATE'!D2713&lt;&gt;"",'DATA ACCURATE'!D2713,"")</f>
        <v/>
      </c>
      <c r="C2710" s="38" t="str">
        <f>IF($AD2710="000000000000","",INDEX(DATABASE!$W$12:$W$71,MATCH($AD2710,DATABASE!$V$12:$V$71,0)))</f>
        <v/>
      </c>
      <c r="D2710" s="38" t="str">
        <f>IF(C2710="","",IF(E2710="",INDEX(DATABASE!$AF$13:$AF$62,MATCH($C2710,DATABASE!$AC$13:$AC$62,0)),IF(E2710="2x D11",INDEX(DATABASE!$AF$13:$AF$62,MATCH($C2710,DATABASE!$AC$13:$AC$62,0))+2*DATABASE!$AF$62,IF(E2710="3x D11",INDEX(DATABASE!$AF$13:$AF$62,MATCH($C2710,DATABASE!$AC$13:$AC$62,0))+3*DATABASE!$AF$62,""))))</f>
        <v/>
      </c>
      <c r="E2710" s="38" t="str">
        <f>IF(AND($K2710="Y",$G2710&lt;&gt;"UNYIL",$F2710&lt;DATABASE!$O$8),"2x D11",IF(AND($K2710="Y",$G2710&lt;&gt;"UNYIL",$F2710&gt;=DATABASE!$O$8),"3x D11",""))</f>
        <v/>
      </c>
      <c r="F2710" s="36" t="str">
        <f>IF('DATA ACCURATE'!N2713&lt;&gt;"",'DATA ACCURATE'!N2713,"")</f>
        <v/>
      </c>
      <c r="G2710" s="38" t="str">
        <f>IF(F2710="","",IF(F2710&lt;=DATABASE!$I$8,"UNYIL",IF(F2710&lt;=DATABASE!$J$8,"KECIL",IF(F2710&lt;DATABASE!$K$8,"TANGGUNG",IF(F2710&gt;=DATABASE!$K$8,"BESAR","")))))</f>
        <v/>
      </c>
      <c r="H2710" s="16" t="str">
        <f>IF('DATA ACCURATE'!J2713&lt;&gt;"",'DATA ACCURATE'!J2713,"")</f>
        <v/>
      </c>
      <c r="I2710" s="35" t="str">
        <f>IF(B2710&lt;&gt;"",IFERROR(VLOOKUP(B2710,'DATA TIMBANGAN'!G:M,7,FALSE),VLOOKUP(B2710,'DATA TIMBANGAN'!G:M,7)),"")</f>
        <v/>
      </c>
      <c r="J2710" s="25" t="str">
        <f>IF(H2710&lt;&gt;"",IFERROR(INDEX(DATABASE!$Z$19:$Z$38,MATCH(DATEVALUE(H2710),DATABASE!$AA$19:$AA$38,0)),INDEX(DATABASE!$Z$12:$Z$18,MATCH(WEEKDAY(H2710,2),DATABASE!$AA$12:$AA$18,0))),"")</f>
        <v/>
      </c>
      <c r="K2710" s="25" t="str">
        <f>IF('DATA ACCURATE'!V2713&lt;&gt;"",'DATA ACCURATE'!V2713,"")</f>
        <v/>
      </c>
      <c r="L2710" s="80" t="str">
        <f>IF($H2710="","",IF(OR($J2710="LIBUR",AND($L2709="LIBUR",$O2709=$O2710)),"LIBUR",IF(AND(OR($L2709="LUAR JAM KERJA 1",$L2709="LUAR JAM KERJA 2"),OR(OR(AND($H2709=$H2710,AND(OR($I2710&gt;DATABASE!$J$3,$I2710&lt;DATABASE!$J$6),((DATEVALUE($H2710)+$I2710)-(DATEVALUE($H2709)+$I2709))&lt;DATABASE!$J$6)),AND($H2709=$H2710,$O2709=$O2710,OR($I2710&gt;DATABASE!$J$6,$I2710&lt;DATABASE!$J$3))),AND(($H2710-$H2709)=1,OR($I2710&lt;DATABASE!$I$6,((DATEVALUE($H2710)+$I2710)-(DATEVALUE($H2709)+$I2709))&lt;DATABASE!$J$6))),$A2710=$A2709),"LUAR JAM KERJA 2",IF(AND(OR(WEEKDAY($H2710,2)=1,WEEKDAY($H2710,2)=2,WEEKDAY($H2710,2)=3,WEEKDAY($H2710,2)=4,WEEKDAY($H2710,2)=5),$I2710&lt;=DATABASE!$J$3,$I2710&gt;=DATABASE!$I$3),"JAM KERJA",IF(AND(WEEKDAY($H2710,2)=6,$I2710&lt;=DATABASE!$J$4,$I2710&gt;=DATABASE!$I$4),"JAM KERJA","LUAR JAM KERJA 1")))))</f>
        <v/>
      </c>
      <c r="M2710" s="36" t="str">
        <f>IF('DATA ACCURATE'!T2713&lt;&gt;"",IF('DATA ACCURATE'!T2713&gt;100,'DATA ACCURATE'!T2713/10,'DATA ACCURATE'!T2713),"")</f>
        <v/>
      </c>
      <c r="N2710" s="38" t="str">
        <f>IF(M2710="","",IF(M2710&lt;=DATABASE!$I$9,"LOKAL",IF(M2710&lt;DATABASE!$J$9,"LUAR KOTA 1",IF($M2710&gt;=DATABASE!$J$9,"LUAR KOTA 2",""))))</f>
        <v/>
      </c>
      <c r="O2710" s="38" t="str">
        <f>IF('DATA ACCURATE'!L2713&lt;&gt;"",'DATA ACCURATE'!L2713,"")</f>
        <v/>
      </c>
      <c r="P2710" s="38"/>
      <c r="Q2710" s="38">
        <f t="shared" si="294"/>
        <v>0</v>
      </c>
      <c r="R2710" s="38">
        <f t="shared" si="294"/>
        <v>0</v>
      </c>
      <c r="S2710" s="38">
        <f t="shared" si="294"/>
        <v>0</v>
      </c>
      <c r="T2710" s="38">
        <f t="shared" si="294"/>
        <v>0</v>
      </c>
      <c r="U2710" s="38">
        <f t="shared" si="295"/>
        <v>0</v>
      </c>
      <c r="V2710" s="38">
        <f t="shared" si="295"/>
        <v>0</v>
      </c>
      <c r="W2710" s="38">
        <f t="shared" si="295"/>
        <v>0</v>
      </c>
      <c r="X2710" s="38">
        <f t="shared" si="296"/>
        <v>0</v>
      </c>
      <c r="Y2710" s="38">
        <f t="shared" si="296"/>
        <v>0</v>
      </c>
      <c r="Z2710" s="38">
        <f t="shared" si="296"/>
        <v>0</v>
      </c>
      <c r="AA2710" s="38">
        <f t="shared" si="296"/>
        <v>0</v>
      </c>
      <c r="AB2710" s="38">
        <f t="shared" si="297"/>
        <v>0</v>
      </c>
      <c r="AC2710" s="38">
        <f t="shared" si="298"/>
        <v>0</v>
      </c>
      <c r="AD2710" s="38" t="str">
        <f t="shared" si="299"/>
        <v>000000000000</v>
      </c>
      <c r="AE2710" s="38"/>
      <c r="AF2710" s="38"/>
      <c r="AG2710" s="38"/>
      <c r="AH2710" s="38"/>
      <c r="AI2710" s="38"/>
      <c r="AJ2710" s="38"/>
      <c r="AK2710" s="38"/>
      <c r="AL2710" s="38"/>
      <c r="AM2710" s="38"/>
      <c r="AN2710" s="38"/>
      <c r="AO2710" s="38"/>
      <c r="AP2710" s="38"/>
      <c r="AQ2710" s="38"/>
      <c r="AR2710" s="38"/>
    </row>
    <row r="2711" spans="1:44">
      <c r="A2711" s="36" t="str">
        <f>IF('DATA ACCURATE'!A2714&lt;&gt;"",'DATA ACCURATE'!A2714,"")</f>
        <v/>
      </c>
      <c r="B2711" s="36" t="str">
        <f>IF('DATA ACCURATE'!D2714&lt;&gt;"",'DATA ACCURATE'!D2714,"")</f>
        <v/>
      </c>
      <c r="C2711" s="38" t="str">
        <f>IF($AD2711="000000000000","",INDEX(DATABASE!$W$12:$W$71,MATCH($AD2711,DATABASE!$V$12:$V$71,0)))</f>
        <v/>
      </c>
      <c r="D2711" s="38" t="str">
        <f>IF(C2711="","",IF(E2711="",INDEX(DATABASE!$AF$13:$AF$62,MATCH($C2711,DATABASE!$AC$13:$AC$62,0)),IF(E2711="2x D11",INDEX(DATABASE!$AF$13:$AF$62,MATCH($C2711,DATABASE!$AC$13:$AC$62,0))+2*DATABASE!$AF$62,IF(E2711="3x D11",INDEX(DATABASE!$AF$13:$AF$62,MATCH($C2711,DATABASE!$AC$13:$AC$62,0))+3*DATABASE!$AF$62,""))))</f>
        <v/>
      </c>
      <c r="E2711" s="38" t="str">
        <f>IF(AND($K2711="Y",$G2711&lt;&gt;"UNYIL",$F2711&lt;DATABASE!$O$8),"2x D11",IF(AND($K2711="Y",$G2711&lt;&gt;"UNYIL",$F2711&gt;=DATABASE!$O$8),"3x D11",""))</f>
        <v/>
      </c>
      <c r="F2711" s="36" t="str">
        <f>IF('DATA ACCURATE'!N2714&lt;&gt;"",'DATA ACCURATE'!N2714,"")</f>
        <v/>
      </c>
      <c r="G2711" s="38" t="str">
        <f>IF(F2711="","",IF(F2711&lt;=DATABASE!$I$8,"UNYIL",IF(F2711&lt;=DATABASE!$J$8,"KECIL",IF(F2711&lt;DATABASE!$K$8,"TANGGUNG",IF(F2711&gt;=DATABASE!$K$8,"BESAR","")))))</f>
        <v/>
      </c>
      <c r="H2711" s="16" t="str">
        <f>IF('DATA ACCURATE'!J2714&lt;&gt;"",'DATA ACCURATE'!J2714,"")</f>
        <v/>
      </c>
      <c r="I2711" s="35" t="str">
        <f>IF(B2711&lt;&gt;"",IFERROR(VLOOKUP(B2711,'DATA TIMBANGAN'!G:M,7,FALSE),VLOOKUP(B2711,'DATA TIMBANGAN'!G:M,7)),"")</f>
        <v/>
      </c>
      <c r="J2711" s="25" t="str">
        <f>IF(H2711&lt;&gt;"",IFERROR(INDEX(DATABASE!$Z$19:$Z$38,MATCH(DATEVALUE(H2711),DATABASE!$AA$19:$AA$38,0)),INDEX(DATABASE!$Z$12:$Z$18,MATCH(WEEKDAY(H2711,2),DATABASE!$AA$12:$AA$18,0))),"")</f>
        <v/>
      </c>
      <c r="K2711" s="25" t="str">
        <f>IF('DATA ACCURATE'!V2714&lt;&gt;"",'DATA ACCURATE'!V2714,"")</f>
        <v/>
      </c>
      <c r="L2711" s="80" t="str">
        <f>IF($H2711="","",IF(OR($J2711="LIBUR",AND($L2710="LIBUR",$O2710=$O2711)),"LIBUR",IF(AND(OR($L2710="LUAR JAM KERJA 1",$L2710="LUAR JAM KERJA 2"),OR(OR(AND($H2710=$H2711,AND(OR($I2711&gt;DATABASE!$J$3,$I2711&lt;DATABASE!$J$6),((DATEVALUE($H2711)+$I2711)-(DATEVALUE($H2710)+$I2710))&lt;DATABASE!$J$6)),AND($H2710=$H2711,$O2710=$O2711,OR($I2711&gt;DATABASE!$J$6,$I2711&lt;DATABASE!$J$3))),AND(($H2711-$H2710)=1,OR($I2711&lt;DATABASE!$I$6,((DATEVALUE($H2711)+$I2711)-(DATEVALUE($H2710)+$I2710))&lt;DATABASE!$J$6))),$A2711=$A2710),"LUAR JAM KERJA 2",IF(AND(OR(WEEKDAY($H2711,2)=1,WEEKDAY($H2711,2)=2,WEEKDAY($H2711,2)=3,WEEKDAY($H2711,2)=4,WEEKDAY($H2711,2)=5),$I2711&lt;=DATABASE!$J$3,$I2711&gt;=DATABASE!$I$3),"JAM KERJA",IF(AND(WEEKDAY($H2711,2)=6,$I2711&lt;=DATABASE!$J$4,$I2711&gt;=DATABASE!$I$4),"JAM KERJA","LUAR JAM KERJA 1")))))</f>
        <v/>
      </c>
      <c r="M2711" s="36" t="str">
        <f>IF('DATA ACCURATE'!T2714&lt;&gt;"",IF('DATA ACCURATE'!T2714&gt;100,'DATA ACCURATE'!T2714/10,'DATA ACCURATE'!T2714),"")</f>
        <v/>
      </c>
      <c r="N2711" s="38" t="str">
        <f>IF(M2711="","",IF(M2711&lt;=DATABASE!$I$9,"LOKAL",IF(M2711&lt;DATABASE!$J$9,"LUAR KOTA 1",IF($M2711&gt;=DATABASE!$J$9,"LUAR KOTA 2",""))))</f>
        <v/>
      </c>
      <c r="O2711" s="38" t="str">
        <f>IF('DATA ACCURATE'!L2714&lt;&gt;"",'DATA ACCURATE'!L2714,"")</f>
        <v/>
      </c>
      <c r="P2711" s="38"/>
      <c r="Q2711" s="38">
        <f t="shared" si="294"/>
        <v>0</v>
      </c>
      <c r="R2711" s="38">
        <f t="shared" si="294"/>
        <v>0</v>
      </c>
      <c r="S2711" s="38">
        <f t="shared" si="294"/>
        <v>0</v>
      </c>
      <c r="T2711" s="38">
        <f t="shared" si="294"/>
        <v>0</v>
      </c>
      <c r="U2711" s="38">
        <f t="shared" si="295"/>
        <v>0</v>
      </c>
      <c r="V2711" s="38">
        <f t="shared" si="295"/>
        <v>0</v>
      </c>
      <c r="W2711" s="38">
        <f t="shared" si="295"/>
        <v>0</v>
      </c>
      <c r="X2711" s="38">
        <f t="shared" si="296"/>
        <v>0</v>
      </c>
      <c r="Y2711" s="38">
        <f t="shared" si="296"/>
        <v>0</v>
      </c>
      <c r="Z2711" s="38">
        <f t="shared" si="296"/>
        <v>0</v>
      </c>
      <c r="AA2711" s="38">
        <f t="shared" si="296"/>
        <v>0</v>
      </c>
      <c r="AB2711" s="38">
        <f t="shared" si="297"/>
        <v>0</v>
      </c>
      <c r="AC2711" s="38">
        <f t="shared" si="298"/>
        <v>0</v>
      </c>
      <c r="AD2711" s="38" t="str">
        <f t="shared" si="299"/>
        <v>000000000000</v>
      </c>
      <c r="AE2711" s="38"/>
      <c r="AF2711" s="38"/>
      <c r="AG2711" s="38"/>
      <c r="AH2711" s="38"/>
      <c r="AI2711" s="38"/>
      <c r="AJ2711" s="38"/>
      <c r="AK2711" s="38"/>
      <c r="AL2711" s="38"/>
      <c r="AM2711" s="38"/>
      <c r="AN2711" s="38"/>
      <c r="AO2711" s="38"/>
      <c r="AP2711" s="38"/>
      <c r="AQ2711" s="38"/>
      <c r="AR2711" s="38"/>
    </row>
    <row r="2712" spans="1:44">
      <c r="A2712" s="36" t="str">
        <f>IF('DATA ACCURATE'!A2715&lt;&gt;"",'DATA ACCURATE'!A2715,"")</f>
        <v/>
      </c>
      <c r="B2712" s="36" t="str">
        <f>IF('DATA ACCURATE'!D2715&lt;&gt;"",'DATA ACCURATE'!D2715,"")</f>
        <v/>
      </c>
      <c r="C2712" s="38" t="str">
        <f>IF($AD2712="000000000000","",INDEX(DATABASE!$W$12:$W$71,MATCH($AD2712,DATABASE!$V$12:$V$71,0)))</f>
        <v/>
      </c>
      <c r="D2712" s="38" t="str">
        <f>IF(C2712="","",IF(E2712="",INDEX(DATABASE!$AF$13:$AF$62,MATCH($C2712,DATABASE!$AC$13:$AC$62,0)),IF(E2712="2x D11",INDEX(DATABASE!$AF$13:$AF$62,MATCH($C2712,DATABASE!$AC$13:$AC$62,0))+2*DATABASE!$AF$62,IF(E2712="3x D11",INDEX(DATABASE!$AF$13:$AF$62,MATCH($C2712,DATABASE!$AC$13:$AC$62,0))+3*DATABASE!$AF$62,""))))</f>
        <v/>
      </c>
      <c r="E2712" s="38" t="str">
        <f>IF(AND($K2712="Y",$G2712&lt;&gt;"UNYIL",$F2712&lt;DATABASE!$O$8),"2x D11",IF(AND($K2712="Y",$G2712&lt;&gt;"UNYIL",$F2712&gt;=DATABASE!$O$8),"3x D11",""))</f>
        <v/>
      </c>
      <c r="F2712" s="36" t="str">
        <f>IF('DATA ACCURATE'!N2715&lt;&gt;"",'DATA ACCURATE'!N2715,"")</f>
        <v/>
      </c>
      <c r="G2712" s="38" t="str">
        <f>IF(F2712="","",IF(F2712&lt;=DATABASE!$I$8,"UNYIL",IF(F2712&lt;=DATABASE!$J$8,"KECIL",IF(F2712&lt;DATABASE!$K$8,"TANGGUNG",IF(F2712&gt;=DATABASE!$K$8,"BESAR","")))))</f>
        <v/>
      </c>
      <c r="H2712" s="16" t="str">
        <f>IF('DATA ACCURATE'!J2715&lt;&gt;"",'DATA ACCURATE'!J2715,"")</f>
        <v/>
      </c>
      <c r="I2712" s="35" t="str">
        <f>IF(B2712&lt;&gt;"",IFERROR(VLOOKUP(B2712,'DATA TIMBANGAN'!G:M,7,FALSE),VLOOKUP(B2712,'DATA TIMBANGAN'!G:M,7)),"")</f>
        <v/>
      </c>
      <c r="J2712" s="25" t="str">
        <f>IF(H2712&lt;&gt;"",IFERROR(INDEX(DATABASE!$Z$19:$Z$38,MATCH(DATEVALUE(H2712),DATABASE!$AA$19:$AA$38,0)),INDEX(DATABASE!$Z$12:$Z$18,MATCH(WEEKDAY(H2712,2),DATABASE!$AA$12:$AA$18,0))),"")</f>
        <v/>
      </c>
      <c r="K2712" s="25" t="str">
        <f>IF('DATA ACCURATE'!V2715&lt;&gt;"",'DATA ACCURATE'!V2715,"")</f>
        <v/>
      </c>
      <c r="L2712" s="80" t="str">
        <f>IF($H2712="","",IF(OR($J2712="LIBUR",AND($L2711="LIBUR",$O2711=$O2712)),"LIBUR",IF(AND(OR($L2711="LUAR JAM KERJA 1",$L2711="LUAR JAM KERJA 2"),OR(OR(AND($H2711=$H2712,AND(OR($I2712&gt;DATABASE!$J$3,$I2712&lt;DATABASE!$J$6),((DATEVALUE($H2712)+$I2712)-(DATEVALUE($H2711)+$I2711))&lt;DATABASE!$J$6)),AND($H2711=$H2712,$O2711=$O2712,OR($I2712&gt;DATABASE!$J$6,$I2712&lt;DATABASE!$J$3))),AND(($H2712-$H2711)=1,OR($I2712&lt;DATABASE!$I$6,((DATEVALUE($H2712)+$I2712)-(DATEVALUE($H2711)+$I2711))&lt;DATABASE!$J$6))),$A2712=$A2711),"LUAR JAM KERJA 2",IF(AND(OR(WEEKDAY($H2712,2)=1,WEEKDAY($H2712,2)=2,WEEKDAY($H2712,2)=3,WEEKDAY($H2712,2)=4,WEEKDAY($H2712,2)=5),$I2712&lt;=DATABASE!$J$3,$I2712&gt;=DATABASE!$I$3),"JAM KERJA",IF(AND(WEEKDAY($H2712,2)=6,$I2712&lt;=DATABASE!$J$4,$I2712&gt;=DATABASE!$I$4),"JAM KERJA","LUAR JAM KERJA 1")))))</f>
        <v/>
      </c>
      <c r="M2712" s="36" t="str">
        <f>IF('DATA ACCURATE'!T2715&lt;&gt;"",IF('DATA ACCURATE'!T2715&gt;100,'DATA ACCURATE'!T2715/10,'DATA ACCURATE'!T2715),"")</f>
        <v/>
      </c>
      <c r="N2712" s="38" t="str">
        <f>IF(M2712="","",IF(M2712&lt;=DATABASE!$I$9,"LOKAL",IF(M2712&lt;DATABASE!$J$9,"LUAR KOTA 1",IF($M2712&gt;=DATABASE!$J$9,"LUAR KOTA 2",""))))</f>
        <v/>
      </c>
      <c r="O2712" s="38" t="str">
        <f>IF('DATA ACCURATE'!L2715&lt;&gt;"",'DATA ACCURATE'!L2715,"")</f>
        <v/>
      </c>
      <c r="P2712" s="38"/>
      <c r="Q2712" s="38">
        <f t="shared" si="294"/>
        <v>0</v>
      </c>
      <c r="R2712" s="38">
        <f t="shared" si="294"/>
        <v>0</v>
      </c>
      <c r="S2712" s="38">
        <f t="shared" si="294"/>
        <v>0</v>
      </c>
      <c r="T2712" s="38">
        <f t="shared" si="294"/>
        <v>0</v>
      </c>
      <c r="U2712" s="38">
        <f t="shared" si="295"/>
        <v>0</v>
      </c>
      <c r="V2712" s="38">
        <f t="shared" si="295"/>
        <v>0</v>
      </c>
      <c r="W2712" s="38">
        <f t="shared" si="295"/>
        <v>0</v>
      </c>
      <c r="X2712" s="38">
        <f t="shared" si="296"/>
        <v>0</v>
      </c>
      <c r="Y2712" s="38">
        <f t="shared" si="296"/>
        <v>0</v>
      </c>
      <c r="Z2712" s="38">
        <f t="shared" si="296"/>
        <v>0</v>
      </c>
      <c r="AA2712" s="38">
        <f t="shared" si="296"/>
        <v>0</v>
      </c>
      <c r="AB2712" s="38">
        <f t="shared" si="297"/>
        <v>0</v>
      </c>
      <c r="AC2712" s="38">
        <f t="shared" si="298"/>
        <v>0</v>
      </c>
      <c r="AD2712" s="38" t="str">
        <f t="shared" si="299"/>
        <v>000000000000</v>
      </c>
      <c r="AE2712" s="38"/>
      <c r="AF2712" s="38"/>
      <c r="AG2712" s="38"/>
      <c r="AH2712" s="38"/>
      <c r="AI2712" s="38"/>
      <c r="AJ2712" s="38"/>
      <c r="AK2712" s="38"/>
      <c r="AL2712" s="38"/>
      <c r="AM2712" s="38"/>
      <c r="AN2712" s="38"/>
      <c r="AO2712" s="38"/>
      <c r="AP2712" s="38"/>
      <c r="AQ2712" s="38"/>
      <c r="AR2712" s="38"/>
    </row>
    <row r="2713" spans="1:44">
      <c r="A2713" s="36" t="str">
        <f>IF('DATA ACCURATE'!A2716&lt;&gt;"",'DATA ACCURATE'!A2716,"")</f>
        <v/>
      </c>
      <c r="B2713" s="36" t="str">
        <f>IF('DATA ACCURATE'!D2716&lt;&gt;"",'DATA ACCURATE'!D2716,"")</f>
        <v/>
      </c>
      <c r="C2713" s="38" t="str">
        <f>IF($AD2713="000000000000","",INDEX(DATABASE!$W$12:$W$71,MATCH($AD2713,DATABASE!$V$12:$V$71,0)))</f>
        <v/>
      </c>
      <c r="D2713" s="38" t="str">
        <f>IF(C2713="","",IF(E2713="",INDEX(DATABASE!$AF$13:$AF$62,MATCH($C2713,DATABASE!$AC$13:$AC$62,0)),IF(E2713="2x D11",INDEX(DATABASE!$AF$13:$AF$62,MATCH($C2713,DATABASE!$AC$13:$AC$62,0))+2*DATABASE!$AF$62,IF(E2713="3x D11",INDEX(DATABASE!$AF$13:$AF$62,MATCH($C2713,DATABASE!$AC$13:$AC$62,0))+3*DATABASE!$AF$62,""))))</f>
        <v/>
      </c>
      <c r="E2713" s="38" t="str">
        <f>IF(AND($K2713="Y",$G2713&lt;&gt;"UNYIL",$F2713&lt;DATABASE!$O$8),"2x D11",IF(AND($K2713="Y",$G2713&lt;&gt;"UNYIL",$F2713&gt;=DATABASE!$O$8),"3x D11",""))</f>
        <v/>
      </c>
      <c r="F2713" s="36" t="str">
        <f>IF('DATA ACCURATE'!N2716&lt;&gt;"",'DATA ACCURATE'!N2716,"")</f>
        <v/>
      </c>
      <c r="G2713" s="38" t="str">
        <f>IF(F2713="","",IF(F2713&lt;=DATABASE!$I$8,"UNYIL",IF(F2713&lt;=DATABASE!$J$8,"KECIL",IF(F2713&lt;DATABASE!$K$8,"TANGGUNG",IF(F2713&gt;=DATABASE!$K$8,"BESAR","")))))</f>
        <v/>
      </c>
      <c r="H2713" s="16" t="str">
        <f>IF('DATA ACCURATE'!J2716&lt;&gt;"",'DATA ACCURATE'!J2716,"")</f>
        <v/>
      </c>
      <c r="I2713" s="35" t="str">
        <f>IF(B2713&lt;&gt;"",IFERROR(VLOOKUP(B2713,'DATA TIMBANGAN'!G:M,7,FALSE),VLOOKUP(B2713,'DATA TIMBANGAN'!G:M,7)),"")</f>
        <v/>
      </c>
      <c r="J2713" s="25" t="str">
        <f>IF(H2713&lt;&gt;"",IFERROR(INDEX(DATABASE!$Z$19:$Z$38,MATCH(DATEVALUE(H2713),DATABASE!$AA$19:$AA$38,0)),INDEX(DATABASE!$Z$12:$Z$18,MATCH(WEEKDAY(H2713,2),DATABASE!$AA$12:$AA$18,0))),"")</f>
        <v/>
      </c>
      <c r="K2713" s="25" t="str">
        <f>IF('DATA ACCURATE'!V2716&lt;&gt;"",'DATA ACCURATE'!V2716,"")</f>
        <v/>
      </c>
      <c r="L2713" s="80" t="str">
        <f>IF($H2713="","",IF(OR($J2713="LIBUR",AND($L2712="LIBUR",$O2712=$O2713)),"LIBUR",IF(AND(OR($L2712="LUAR JAM KERJA 1",$L2712="LUAR JAM KERJA 2"),OR(OR(AND($H2712=$H2713,AND(OR($I2713&gt;DATABASE!$J$3,$I2713&lt;DATABASE!$J$6),((DATEVALUE($H2713)+$I2713)-(DATEVALUE($H2712)+$I2712))&lt;DATABASE!$J$6)),AND($H2712=$H2713,$O2712=$O2713,OR($I2713&gt;DATABASE!$J$6,$I2713&lt;DATABASE!$J$3))),AND(($H2713-$H2712)=1,OR($I2713&lt;DATABASE!$I$6,((DATEVALUE($H2713)+$I2713)-(DATEVALUE($H2712)+$I2712))&lt;DATABASE!$J$6))),$A2713=$A2712),"LUAR JAM KERJA 2",IF(AND(OR(WEEKDAY($H2713,2)=1,WEEKDAY($H2713,2)=2,WEEKDAY($H2713,2)=3,WEEKDAY($H2713,2)=4,WEEKDAY($H2713,2)=5),$I2713&lt;=DATABASE!$J$3,$I2713&gt;=DATABASE!$I$3),"JAM KERJA",IF(AND(WEEKDAY($H2713,2)=6,$I2713&lt;=DATABASE!$J$4,$I2713&gt;=DATABASE!$I$4),"JAM KERJA","LUAR JAM KERJA 1")))))</f>
        <v/>
      </c>
      <c r="M2713" s="36" t="str">
        <f>IF('DATA ACCURATE'!T2716&lt;&gt;"",IF('DATA ACCURATE'!T2716&gt;100,'DATA ACCURATE'!T2716/10,'DATA ACCURATE'!T2716),"")</f>
        <v/>
      </c>
      <c r="N2713" s="38" t="str">
        <f>IF(M2713="","",IF(M2713&lt;=DATABASE!$I$9,"LOKAL",IF(M2713&lt;DATABASE!$J$9,"LUAR KOTA 1",IF($M2713&gt;=DATABASE!$J$9,"LUAR KOTA 2",""))))</f>
        <v/>
      </c>
      <c r="O2713" s="38" t="str">
        <f>IF('DATA ACCURATE'!L2716&lt;&gt;"",'DATA ACCURATE'!L2716,"")</f>
        <v/>
      </c>
      <c r="P2713" s="38"/>
      <c r="Q2713" s="38">
        <f t="shared" si="294"/>
        <v>0</v>
      </c>
      <c r="R2713" s="38">
        <f t="shared" si="294"/>
        <v>0</v>
      </c>
      <c r="S2713" s="38">
        <f t="shared" si="294"/>
        <v>0</v>
      </c>
      <c r="T2713" s="38">
        <f t="shared" si="294"/>
        <v>0</v>
      </c>
      <c r="U2713" s="38">
        <f t="shared" si="295"/>
        <v>0</v>
      </c>
      <c r="V2713" s="38">
        <f t="shared" si="295"/>
        <v>0</v>
      </c>
      <c r="W2713" s="38">
        <f t="shared" si="295"/>
        <v>0</v>
      </c>
      <c r="X2713" s="38">
        <f t="shared" si="296"/>
        <v>0</v>
      </c>
      <c r="Y2713" s="38">
        <f t="shared" si="296"/>
        <v>0</v>
      </c>
      <c r="Z2713" s="38">
        <f t="shared" si="296"/>
        <v>0</v>
      </c>
      <c r="AA2713" s="38">
        <f t="shared" si="296"/>
        <v>0</v>
      </c>
      <c r="AB2713" s="38">
        <f t="shared" si="297"/>
        <v>0</v>
      </c>
      <c r="AC2713" s="38">
        <f t="shared" si="298"/>
        <v>0</v>
      </c>
      <c r="AD2713" s="38" t="str">
        <f t="shared" si="299"/>
        <v>000000000000</v>
      </c>
      <c r="AE2713" s="38"/>
      <c r="AF2713" s="38"/>
      <c r="AG2713" s="38"/>
      <c r="AH2713" s="38"/>
      <c r="AI2713" s="38"/>
      <c r="AJ2713" s="38"/>
      <c r="AK2713" s="38"/>
      <c r="AL2713" s="38"/>
      <c r="AM2713" s="38"/>
      <c r="AN2713" s="38"/>
      <c r="AO2713" s="38"/>
      <c r="AP2713" s="38"/>
      <c r="AQ2713" s="38"/>
      <c r="AR2713" s="38"/>
    </row>
    <row r="2714" spans="1:44">
      <c r="A2714" s="36" t="str">
        <f>IF('DATA ACCURATE'!A2717&lt;&gt;"",'DATA ACCURATE'!A2717,"")</f>
        <v/>
      </c>
      <c r="B2714" s="36" t="str">
        <f>IF('DATA ACCURATE'!D2717&lt;&gt;"",'DATA ACCURATE'!D2717,"")</f>
        <v/>
      </c>
      <c r="C2714" s="38" t="str">
        <f>IF($AD2714="000000000000","",INDEX(DATABASE!$W$12:$W$71,MATCH($AD2714,DATABASE!$V$12:$V$71,0)))</f>
        <v/>
      </c>
      <c r="D2714" s="38" t="str">
        <f>IF(C2714="","",IF(E2714="",INDEX(DATABASE!$AF$13:$AF$62,MATCH($C2714,DATABASE!$AC$13:$AC$62,0)),IF(E2714="2x D11",INDEX(DATABASE!$AF$13:$AF$62,MATCH($C2714,DATABASE!$AC$13:$AC$62,0))+2*DATABASE!$AF$62,IF(E2714="3x D11",INDEX(DATABASE!$AF$13:$AF$62,MATCH($C2714,DATABASE!$AC$13:$AC$62,0))+3*DATABASE!$AF$62,""))))</f>
        <v/>
      </c>
      <c r="E2714" s="38" t="str">
        <f>IF(AND($K2714="Y",$G2714&lt;&gt;"UNYIL",$F2714&lt;DATABASE!$O$8),"2x D11",IF(AND($K2714="Y",$G2714&lt;&gt;"UNYIL",$F2714&gt;=DATABASE!$O$8),"3x D11",""))</f>
        <v/>
      </c>
      <c r="F2714" s="36" t="str">
        <f>IF('DATA ACCURATE'!N2717&lt;&gt;"",'DATA ACCURATE'!N2717,"")</f>
        <v/>
      </c>
      <c r="G2714" s="38" t="str">
        <f>IF(F2714="","",IF(F2714&lt;=DATABASE!$I$8,"UNYIL",IF(F2714&lt;=DATABASE!$J$8,"KECIL",IF(F2714&lt;DATABASE!$K$8,"TANGGUNG",IF(F2714&gt;=DATABASE!$K$8,"BESAR","")))))</f>
        <v/>
      </c>
      <c r="H2714" s="16" t="str">
        <f>IF('DATA ACCURATE'!J2717&lt;&gt;"",'DATA ACCURATE'!J2717,"")</f>
        <v/>
      </c>
      <c r="I2714" s="35" t="str">
        <f>IF(B2714&lt;&gt;"",IFERROR(VLOOKUP(B2714,'DATA TIMBANGAN'!G:M,7,FALSE),VLOOKUP(B2714,'DATA TIMBANGAN'!G:M,7)),"")</f>
        <v/>
      </c>
      <c r="J2714" s="25" t="str">
        <f>IF(H2714&lt;&gt;"",IFERROR(INDEX(DATABASE!$Z$19:$Z$38,MATCH(DATEVALUE(H2714),DATABASE!$AA$19:$AA$38,0)),INDEX(DATABASE!$Z$12:$Z$18,MATCH(WEEKDAY(H2714,2),DATABASE!$AA$12:$AA$18,0))),"")</f>
        <v/>
      </c>
      <c r="K2714" s="25" t="str">
        <f>IF('DATA ACCURATE'!V2717&lt;&gt;"",'DATA ACCURATE'!V2717,"")</f>
        <v/>
      </c>
      <c r="L2714" s="80" t="str">
        <f>IF($H2714="","",IF(OR($J2714="LIBUR",AND($L2713="LIBUR",$O2713=$O2714)),"LIBUR",IF(AND(OR($L2713="LUAR JAM KERJA 1",$L2713="LUAR JAM KERJA 2"),OR(OR(AND($H2713=$H2714,AND(OR($I2714&gt;DATABASE!$J$3,$I2714&lt;DATABASE!$J$6),((DATEVALUE($H2714)+$I2714)-(DATEVALUE($H2713)+$I2713))&lt;DATABASE!$J$6)),AND($H2713=$H2714,$O2713=$O2714,OR($I2714&gt;DATABASE!$J$6,$I2714&lt;DATABASE!$J$3))),AND(($H2714-$H2713)=1,OR($I2714&lt;DATABASE!$I$6,((DATEVALUE($H2714)+$I2714)-(DATEVALUE($H2713)+$I2713))&lt;DATABASE!$J$6))),$A2714=$A2713),"LUAR JAM KERJA 2",IF(AND(OR(WEEKDAY($H2714,2)=1,WEEKDAY($H2714,2)=2,WEEKDAY($H2714,2)=3,WEEKDAY($H2714,2)=4,WEEKDAY($H2714,2)=5),$I2714&lt;=DATABASE!$J$3,$I2714&gt;=DATABASE!$I$3),"JAM KERJA",IF(AND(WEEKDAY($H2714,2)=6,$I2714&lt;=DATABASE!$J$4,$I2714&gt;=DATABASE!$I$4),"JAM KERJA","LUAR JAM KERJA 1")))))</f>
        <v/>
      </c>
      <c r="M2714" s="36" t="str">
        <f>IF('DATA ACCURATE'!T2717&lt;&gt;"",IF('DATA ACCURATE'!T2717&gt;100,'DATA ACCURATE'!T2717/10,'DATA ACCURATE'!T2717),"")</f>
        <v/>
      </c>
      <c r="N2714" s="38" t="str">
        <f>IF(M2714="","",IF(M2714&lt;=DATABASE!$I$9,"LOKAL",IF(M2714&lt;DATABASE!$J$9,"LUAR KOTA 1",IF($M2714&gt;=DATABASE!$J$9,"LUAR KOTA 2",""))))</f>
        <v/>
      </c>
      <c r="O2714" s="38" t="str">
        <f>IF('DATA ACCURATE'!L2717&lt;&gt;"",'DATA ACCURATE'!L2717,"")</f>
        <v/>
      </c>
      <c r="P2714" s="38"/>
      <c r="Q2714" s="38">
        <f t="shared" si="294"/>
        <v>0</v>
      </c>
      <c r="R2714" s="38">
        <f t="shared" si="294"/>
        <v>0</v>
      </c>
      <c r="S2714" s="38">
        <f t="shared" si="294"/>
        <v>0</v>
      </c>
      <c r="T2714" s="38">
        <f t="shared" si="294"/>
        <v>0</v>
      </c>
      <c r="U2714" s="38">
        <f t="shared" si="295"/>
        <v>0</v>
      </c>
      <c r="V2714" s="38">
        <f t="shared" si="295"/>
        <v>0</v>
      </c>
      <c r="W2714" s="38">
        <f t="shared" si="295"/>
        <v>0</v>
      </c>
      <c r="X2714" s="38">
        <f t="shared" si="296"/>
        <v>0</v>
      </c>
      <c r="Y2714" s="38">
        <f t="shared" si="296"/>
        <v>0</v>
      </c>
      <c r="Z2714" s="38">
        <f t="shared" si="296"/>
        <v>0</v>
      </c>
      <c r="AA2714" s="38">
        <f t="shared" si="296"/>
        <v>0</v>
      </c>
      <c r="AB2714" s="38">
        <f t="shared" si="297"/>
        <v>0</v>
      </c>
      <c r="AC2714" s="38">
        <f t="shared" si="298"/>
        <v>0</v>
      </c>
      <c r="AD2714" s="38" t="str">
        <f t="shared" si="299"/>
        <v>000000000000</v>
      </c>
      <c r="AE2714" s="38"/>
      <c r="AF2714" s="38"/>
      <c r="AG2714" s="38"/>
      <c r="AH2714" s="38"/>
      <c r="AI2714" s="38"/>
      <c r="AJ2714" s="38"/>
      <c r="AK2714" s="38"/>
      <c r="AL2714" s="38"/>
      <c r="AM2714" s="38"/>
      <c r="AN2714" s="38"/>
      <c r="AO2714" s="38"/>
      <c r="AP2714" s="38"/>
      <c r="AQ2714" s="38"/>
      <c r="AR2714" s="38"/>
    </row>
    <row r="2715" spans="1:44">
      <c r="A2715" s="36" t="str">
        <f>IF('DATA ACCURATE'!A2718&lt;&gt;"",'DATA ACCURATE'!A2718,"")</f>
        <v/>
      </c>
      <c r="B2715" s="36" t="str">
        <f>IF('DATA ACCURATE'!D2718&lt;&gt;"",'DATA ACCURATE'!D2718,"")</f>
        <v/>
      </c>
      <c r="C2715" s="38" t="str">
        <f>IF($AD2715="000000000000","",INDEX(DATABASE!$W$12:$W$71,MATCH($AD2715,DATABASE!$V$12:$V$71,0)))</f>
        <v/>
      </c>
      <c r="D2715" s="38" t="str">
        <f>IF(C2715="","",IF(E2715="",INDEX(DATABASE!$AF$13:$AF$62,MATCH($C2715,DATABASE!$AC$13:$AC$62,0)),IF(E2715="2x D11",INDEX(DATABASE!$AF$13:$AF$62,MATCH($C2715,DATABASE!$AC$13:$AC$62,0))+2*DATABASE!$AF$62,IF(E2715="3x D11",INDEX(DATABASE!$AF$13:$AF$62,MATCH($C2715,DATABASE!$AC$13:$AC$62,0))+3*DATABASE!$AF$62,""))))</f>
        <v/>
      </c>
      <c r="E2715" s="38" t="str">
        <f>IF(AND($K2715="Y",$G2715&lt;&gt;"UNYIL",$F2715&lt;DATABASE!$O$8),"2x D11",IF(AND($K2715="Y",$G2715&lt;&gt;"UNYIL",$F2715&gt;=DATABASE!$O$8),"3x D11",""))</f>
        <v/>
      </c>
      <c r="F2715" s="36" t="str">
        <f>IF('DATA ACCURATE'!N2718&lt;&gt;"",'DATA ACCURATE'!N2718,"")</f>
        <v/>
      </c>
      <c r="G2715" s="38" t="str">
        <f>IF(F2715="","",IF(F2715&lt;=DATABASE!$I$8,"UNYIL",IF(F2715&lt;=DATABASE!$J$8,"KECIL",IF(F2715&lt;DATABASE!$K$8,"TANGGUNG",IF(F2715&gt;=DATABASE!$K$8,"BESAR","")))))</f>
        <v/>
      </c>
      <c r="H2715" s="16" t="str">
        <f>IF('DATA ACCURATE'!J2718&lt;&gt;"",'DATA ACCURATE'!J2718,"")</f>
        <v/>
      </c>
      <c r="I2715" s="35" t="str">
        <f>IF(B2715&lt;&gt;"",IFERROR(VLOOKUP(B2715,'DATA TIMBANGAN'!G:M,7,FALSE),VLOOKUP(B2715,'DATA TIMBANGAN'!G:M,7)),"")</f>
        <v/>
      </c>
      <c r="J2715" s="25" t="str">
        <f>IF(H2715&lt;&gt;"",IFERROR(INDEX(DATABASE!$Z$19:$Z$38,MATCH(DATEVALUE(H2715),DATABASE!$AA$19:$AA$38,0)),INDEX(DATABASE!$Z$12:$Z$18,MATCH(WEEKDAY(H2715,2),DATABASE!$AA$12:$AA$18,0))),"")</f>
        <v/>
      </c>
      <c r="K2715" s="25" t="str">
        <f>IF('DATA ACCURATE'!V2718&lt;&gt;"",'DATA ACCURATE'!V2718,"")</f>
        <v/>
      </c>
      <c r="L2715" s="80" t="str">
        <f>IF($H2715="","",IF(OR($J2715="LIBUR",AND($L2714="LIBUR",$O2714=$O2715)),"LIBUR",IF(AND(OR($L2714="LUAR JAM KERJA 1",$L2714="LUAR JAM KERJA 2"),OR(OR(AND($H2714=$H2715,AND(OR($I2715&gt;DATABASE!$J$3,$I2715&lt;DATABASE!$J$6),((DATEVALUE($H2715)+$I2715)-(DATEVALUE($H2714)+$I2714))&lt;DATABASE!$J$6)),AND($H2714=$H2715,$O2714=$O2715,OR($I2715&gt;DATABASE!$J$6,$I2715&lt;DATABASE!$J$3))),AND(($H2715-$H2714)=1,OR($I2715&lt;DATABASE!$I$6,((DATEVALUE($H2715)+$I2715)-(DATEVALUE($H2714)+$I2714))&lt;DATABASE!$J$6))),$A2715=$A2714),"LUAR JAM KERJA 2",IF(AND(OR(WEEKDAY($H2715,2)=1,WEEKDAY($H2715,2)=2,WEEKDAY($H2715,2)=3,WEEKDAY($H2715,2)=4,WEEKDAY($H2715,2)=5),$I2715&lt;=DATABASE!$J$3,$I2715&gt;=DATABASE!$I$3),"JAM KERJA",IF(AND(WEEKDAY($H2715,2)=6,$I2715&lt;=DATABASE!$J$4,$I2715&gt;=DATABASE!$I$4),"JAM KERJA","LUAR JAM KERJA 1")))))</f>
        <v/>
      </c>
      <c r="M2715" s="36" t="str">
        <f>IF('DATA ACCURATE'!T2718&lt;&gt;"",IF('DATA ACCURATE'!T2718&gt;100,'DATA ACCURATE'!T2718/10,'DATA ACCURATE'!T2718),"")</f>
        <v/>
      </c>
      <c r="N2715" s="38" t="str">
        <f>IF(M2715="","",IF(M2715&lt;=DATABASE!$I$9,"LOKAL",IF(M2715&lt;DATABASE!$J$9,"LUAR KOTA 1",IF($M2715&gt;=DATABASE!$J$9,"LUAR KOTA 2",""))))</f>
        <v/>
      </c>
      <c r="O2715" s="38" t="str">
        <f>IF('DATA ACCURATE'!L2718&lt;&gt;"",'DATA ACCURATE'!L2718,"")</f>
        <v/>
      </c>
      <c r="P2715" s="38"/>
      <c r="Q2715" s="38">
        <f t="shared" si="294"/>
        <v>0</v>
      </c>
      <c r="R2715" s="38">
        <f t="shared" si="294"/>
        <v>0</v>
      </c>
      <c r="S2715" s="38">
        <f t="shared" si="294"/>
        <v>0</v>
      </c>
      <c r="T2715" s="38">
        <f t="shared" si="294"/>
        <v>0</v>
      </c>
      <c r="U2715" s="38">
        <f t="shared" si="295"/>
        <v>0</v>
      </c>
      <c r="V2715" s="38">
        <f t="shared" si="295"/>
        <v>0</v>
      </c>
      <c r="W2715" s="38">
        <f t="shared" si="295"/>
        <v>0</v>
      </c>
      <c r="X2715" s="38">
        <f t="shared" si="296"/>
        <v>0</v>
      </c>
      <c r="Y2715" s="38">
        <f t="shared" si="296"/>
        <v>0</v>
      </c>
      <c r="Z2715" s="38">
        <f t="shared" si="296"/>
        <v>0</v>
      </c>
      <c r="AA2715" s="38">
        <f t="shared" si="296"/>
        <v>0</v>
      </c>
      <c r="AB2715" s="38">
        <f t="shared" si="297"/>
        <v>0</v>
      </c>
      <c r="AC2715" s="38">
        <f t="shared" si="298"/>
        <v>0</v>
      </c>
      <c r="AD2715" s="38" t="str">
        <f t="shared" si="299"/>
        <v>000000000000</v>
      </c>
      <c r="AE2715" s="38"/>
      <c r="AF2715" s="38"/>
      <c r="AG2715" s="38"/>
      <c r="AH2715" s="38"/>
      <c r="AI2715" s="38"/>
      <c r="AJ2715" s="38"/>
      <c r="AK2715" s="38"/>
      <c r="AL2715" s="38"/>
      <c r="AM2715" s="38"/>
      <c r="AN2715" s="38"/>
      <c r="AO2715" s="38"/>
      <c r="AP2715" s="38"/>
      <c r="AQ2715" s="38"/>
      <c r="AR2715" s="38"/>
    </row>
    <row r="2716" spans="1:44">
      <c r="A2716" s="36" t="str">
        <f>IF('DATA ACCURATE'!A2719&lt;&gt;"",'DATA ACCURATE'!A2719,"")</f>
        <v/>
      </c>
      <c r="B2716" s="36" t="str">
        <f>IF('DATA ACCURATE'!D2719&lt;&gt;"",'DATA ACCURATE'!D2719,"")</f>
        <v/>
      </c>
      <c r="C2716" s="38" t="str">
        <f>IF($AD2716="000000000000","",INDEX(DATABASE!$W$12:$W$71,MATCH($AD2716,DATABASE!$V$12:$V$71,0)))</f>
        <v/>
      </c>
      <c r="D2716" s="38" t="str">
        <f>IF(C2716="","",IF(E2716="",INDEX(DATABASE!$AF$13:$AF$62,MATCH($C2716,DATABASE!$AC$13:$AC$62,0)),IF(E2716="2x D11",INDEX(DATABASE!$AF$13:$AF$62,MATCH($C2716,DATABASE!$AC$13:$AC$62,0))+2*DATABASE!$AF$62,IF(E2716="3x D11",INDEX(DATABASE!$AF$13:$AF$62,MATCH($C2716,DATABASE!$AC$13:$AC$62,0))+3*DATABASE!$AF$62,""))))</f>
        <v/>
      </c>
      <c r="E2716" s="38" t="str">
        <f>IF(AND($K2716="Y",$G2716&lt;&gt;"UNYIL",$F2716&lt;DATABASE!$O$8),"2x D11",IF(AND($K2716="Y",$G2716&lt;&gt;"UNYIL",$F2716&gt;=DATABASE!$O$8),"3x D11",""))</f>
        <v/>
      </c>
      <c r="F2716" s="36" t="str">
        <f>IF('DATA ACCURATE'!N2719&lt;&gt;"",'DATA ACCURATE'!N2719,"")</f>
        <v/>
      </c>
      <c r="G2716" s="38" t="str">
        <f>IF(F2716="","",IF(F2716&lt;=DATABASE!$I$8,"UNYIL",IF(F2716&lt;=DATABASE!$J$8,"KECIL",IF(F2716&lt;DATABASE!$K$8,"TANGGUNG",IF(F2716&gt;=DATABASE!$K$8,"BESAR","")))))</f>
        <v/>
      </c>
      <c r="H2716" s="16" t="str">
        <f>IF('DATA ACCURATE'!J2719&lt;&gt;"",'DATA ACCURATE'!J2719,"")</f>
        <v/>
      </c>
      <c r="I2716" s="35" t="str">
        <f>IF(B2716&lt;&gt;"",IFERROR(VLOOKUP(B2716,'DATA TIMBANGAN'!G:M,7,FALSE),VLOOKUP(B2716,'DATA TIMBANGAN'!G:M,7)),"")</f>
        <v/>
      </c>
      <c r="J2716" s="25" t="str">
        <f>IF(H2716&lt;&gt;"",IFERROR(INDEX(DATABASE!$Z$19:$Z$38,MATCH(DATEVALUE(H2716),DATABASE!$AA$19:$AA$38,0)),INDEX(DATABASE!$Z$12:$Z$18,MATCH(WEEKDAY(H2716,2),DATABASE!$AA$12:$AA$18,0))),"")</f>
        <v/>
      </c>
      <c r="K2716" s="25" t="str">
        <f>IF('DATA ACCURATE'!V2719&lt;&gt;"",'DATA ACCURATE'!V2719,"")</f>
        <v/>
      </c>
      <c r="L2716" s="80" t="str">
        <f>IF($H2716="","",IF(OR($J2716="LIBUR",AND($L2715="LIBUR",$O2715=$O2716)),"LIBUR",IF(AND(OR($L2715="LUAR JAM KERJA 1",$L2715="LUAR JAM KERJA 2"),OR(OR(AND($H2715=$H2716,AND(OR($I2716&gt;DATABASE!$J$3,$I2716&lt;DATABASE!$J$6),((DATEVALUE($H2716)+$I2716)-(DATEVALUE($H2715)+$I2715))&lt;DATABASE!$J$6)),AND($H2715=$H2716,$O2715=$O2716,OR($I2716&gt;DATABASE!$J$6,$I2716&lt;DATABASE!$J$3))),AND(($H2716-$H2715)=1,OR($I2716&lt;DATABASE!$I$6,((DATEVALUE($H2716)+$I2716)-(DATEVALUE($H2715)+$I2715))&lt;DATABASE!$J$6))),$A2716=$A2715),"LUAR JAM KERJA 2",IF(AND(OR(WEEKDAY($H2716,2)=1,WEEKDAY($H2716,2)=2,WEEKDAY($H2716,2)=3,WEEKDAY($H2716,2)=4,WEEKDAY($H2716,2)=5),$I2716&lt;=DATABASE!$J$3,$I2716&gt;=DATABASE!$I$3),"JAM KERJA",IF(AND(WEEKDAY($H2716,2)=6,$I2716&lt;=DATABASE!$J$4,$I2716&gt;=DATABASE!$I$4),"JAM KERJA","LUAR JAM KERJA 1")))))</f>
        <v/>
      </c>
      <c r="M2716" s="36" t="str">
        <f>IF('DATA ACCURATE'!T2719&lt;&gt;"",IF('DATA ACCURATE'!T2719&gt;100,'DATA ACCURATE'!T2719/10,'DATA ACCURATE'!T2719),"")</f>
        <v/>
      </c>
      <c r="N2716" s="38" t="str">
        <f>IF(M2716="","",IF(M2716&lt;=DATABASE!$I$9,"LOKAL",IF(M2716&lt;DATABASE!$J$9,"LUAR KOTA 1",IF($M2716&gt;=DATABASE!$J$9,"LUAR KOTA 2",""))))</f>
        <v/>
      </c>
      <c r="O2716" s="38" t="str">
        <f>IF('DATA ACCURATE'!L2719&lt;&gt;"",'DATA ACCURATE'!L2719,"")</f>
        <v/>
      </c>
      <c r="P2716" s="38"/>
      <c r="Q2716" s="38">
        <f t="shared" si="294"/>
        <v>0</v>
      </c>
      <c r="R2716" s="38">
        <f t="shared" si="294"/>
        <v>0</v>
      </c>
      <c r="S2716" s="38">
        <f t="shared" si="294"/>
        <v>0</v>
      </c>
      <c r="T2716" s="38">
        <f t="shared" si="294"/>
        <v>0</v>
      </c>
      <c r="U2716" s="38">
        <f t="shared" si="295"/>
        <v>0</v>
      </c>
      <c r="V2716" s="38">
        <f t="shared" si="295"/>
        <v>0</v>
      </c>
      <c r="W2716" s="38">
        <f t="shared" si="295"/>
        <v>0</v>
      </c>
      <c r="X2716" s="38">
        <f t="shared" si="296"/>
        <v>0</v>
      </c>
      <c r="Y2716" s="38">
        <f t="shared" si="296"/>
        <v>0</v>
      </c>
      <c r="Z2716" s="38">
        <f t="shared" si="296"/>
        <v>0</v>
      </c>
      <c r="AA2716" s="38">
        <f t="shared" si="296"/>
        <v>0</v>
      </c>
      <c r="AB2716" s="38">
        <f t="shared" si="297"/>
        <v>0</v>
      </c>
      <c r="AC2716" s="38">
        <f t="shared" si="298"/>
        <v>0</v>
      </c>
      <c r="AD2716" s="38" t="str">
        <f t="shared" si="299"/>
        <v>000000000000</v>
      </c>
      <c r="AE2716" s="38"/>
      <c r="AF2716" s="38"/>
      <c r="AG2716" s="38"/>
      <c r="AH2716" s="38"/>
      <c r="AI2716" s="38"/>
      <c r="AJ2716" s="38"/>
      <c r="AK2716" s="38"/>
      <c r="AL2716" s="38"/>
      <c r="AM2716" s="38"/>
      <c r="AN2716" s="38"/>
      <c r="AO2716" s="38"/>
      <c r="AP2716" s="38"/>
      <c r="AQ2716" s="38"/>
      <c r="AR2716" s="38"/>
    </row>
    <row r="2717" spans="1:44">
      <c r="A2717" s="36" t="str">
        <f>IF('DATA ACCURATE'!A2720&lt;&gt;"",'DATA ACCURATE'!A2720,"")</f>
        <v/>
      </c>
      <c r="B2717" s="36" t="str">
        <f>IF('DATA ACCURATE'!D2720&lt;&gt;"",'DATA ACCURATE'!D2720,"")</f>
        <v/>
      </c>
      <c r="C2717" s="38" t="str">
        <f>IF($AD2717="000000000000","",INDEX(DATABASE!$W$12:$W$71,MATCH($AD2717,DATABASE!$V$12:$V$71,0)))</f>
        <v/>
      </c>
      <c r="D2717" s="38" t="str">
        <f>IF(C2717="","",IF(E2717="",INDEX(DATABASE!$AF$13:$AF$62,MATCH($C2717,DATABASE!$AC$13:$AC$62,0)),IF(E2717="2x D11",INDEX(DATABASE!$AF$13:$AF$62,MATCH($C2717,DATABASE!$AC$13:$AC$62,0))+2*DATABASE!$AF$62,IF(E2717="3x D11",INDEX(DATABASE!$AF$13:$AF$62,MATCH($C2717,DATABASE!$AC$13:$AC$62,0))+3*DATABASE!$AF$62,""))))</f>
        <v/>
      </c>
      <c r="E2717" s="38" t="str">
        <f>IF(AND($K2717="Y",$G2717&lt;&gt;"UNYIL",$F2717&lt;DATABASE!$O$8),"2x D11",IF(AND($K2717="Y",$G2717&lt;&gt;"UNYIL",$F2717&gt;=DATABASE!$O$8),"3x D11",""))</f>
        <v/>
      </c>
      <c r="F2717" s="36" t="str">
        <f>IF('DATA ACCURATE'!N2720&lt;&gt;"",'DATA ACCURATE'!N2720,"")</f>
        <v/>
      </c>
      <c r="G2717" s="38" t="str">
        <f>IF(F2717="","",IF(F2717&lt;=DATABASE!$I$8,"UNYIL",IF(F2717&lt;=DATABASE!$J$8,"KECIL",IF(F2717&lt;DATABASE!$K$8,"TANGGUNG",IF(F2717&gt;=DATABASE!$K$8,"BESAR","")))))</f>
        <v/>
      </c>
      <c r="H2717" s="16" t="str">
        <f>IF('DATA ACCURATE'!J2720&lt;&gt;"",'DATA ACCURATE'!J2720,"")</f>
        <v/>
      </c>
      <c r="I2717" s="35" t="str">
        <f>IF(B2717&lt;&gt;"",IFERROR(VLOOKUP(B2717,'DATA TIMBANGAN'!G:M,7,FALSE),VLOOKUP(B2717,'DATA TIMBANGAN'!G:M,7)),"")</f>
        <v/>
      </c>
      <c r="J2717" s="25" t="str">
        <f>IF(H2717&lt;&gt;"",IFERROR(INDEX(DATABASE!$Z$19:$Z$38,MATCH(DATEVALUE(H2717),DATABASE!$AA$19:$AA$38,0)),INDEX(DATABASE!$Z$12:$Z$18,MATCH(WEEKDAY(H2717,2),DATABASE!$AA$12:$AA$18,0))),"")</f>
        <v/>
      </c>
      <c r="K2717" s="25" t="str">
        <f>IF('DATA ACCURATE'!V2720&lt;&gt;"",'DATA ACCURATE'!V2720,"")</f>
        <v/>
      </c>
      <c r="L2717" s="80" t="str">
        <f>IF($H2717="","",IF(OR($J2717="LIBUR",AND($L2716="LIBUR",$O2716=$O2717)),"LIBUR",IF(AND(OR($L2716="LUAR JAM KERJA 1",$L2716="LUAR JAM KERJA 2"),OR(OR(AND($H2716=$H2717,AND(OR($I2717&gt;DATABASE!$J$3,$I2717&lt;DATABASE!$J$6),((DATEVALUE($H2717)+$I2717)-(DATEVALUE($H2716)+$I2716))&lt;DATABASE!$J$6)),AND($H2716=$H2717,$O2716=$O2717,OR($I2717&gt;DATABASE!$J$6,$I2717&lt;DATABASE!$J$3))),AND(($H2717-$H2716)=1,OR($I2717&lt;DATABASE!$I$6,((DATEVALUE($H2717)+$I2717)-(DATEVALUE($H2716)+$I2716))&lt;DATABASE!$J$6))),$A2717=$A2716),"LUAR JAM KERJA 2",IF(AND(OR(WEEKDAY($H2717,2)=1,WEEKDAY($H2717,2)=2,WEEKDAY($H2717,2)=3,WEEKDAY($H2717,2)=4,WEEKDAY($H2717,2)=5),$I2717&lt;=DATABASE!$J$3,$I2717&gt;=DATABASE!$I$3),"JAM KERJA",IF(AND(WEEKDAY($H2717,2)=6,$I2717&lt;=DATABASE!$J$4,$I2717&gt;=DATABASE!$I$4),"JAM KERJA","LUAR JAM KERJA 1")))))</f>
        <v/>
      </c>
      <c r="M2717" s="36" t="str">
        <f>IF('DATA ACCURATE'!T2720&lt;&gt;"",IF('DATA ACCURATE'!T2720&gt;100,'DATA ACCURATE'!T2720/10,'DATA ACCURATE'!T2720),"")</f>
        <v/>
      </c>
      <c r="N2717" s="38" t="str">
        <f>IF(M2717="","",IF(M2717&lt;=DATABASE!$I$9,"LOKAL",IF(M2717&lt;DATABASE!$J$9,"LUAR KOTA 1",IF($M2717&gt;=DATABASE!$J$9,"LUAR KOTA 2",""))))</f>
        <v/>
      </c>
      <c r="O2717" s="38" t="str">
        <f>IF('DATA ACCURATE'!L2720&lt;&gt;"",'DATA ACCURATE'!L2720,"")</f>
        <v/>
      </c>
      <c r="P2717" s="38"/>
      <c r="Q2717" s="38">
        <f t="shared" si="294"/>
        <v>0</v>
      </c>
      <c r="R2717" s="38">
        <f t="shared" si="294"/>
        <v>0</v>
      </c>
      <c r="S2717" s="38">
        <f t="shared" si="294"/>
        <v>0</v>
      </c>
      <c r="T2717" s="38">
        <f t="shared" si="294"/>
        <v>0</v>
      </c>
      <c r="U2717" s="38">
        <f t="shared" si="295"/>
        <v>0</v>
      </c>
      <c r="V2717" s="38">
        <f t="shared" si="295"/>
        <v>0</v>
      </c>
      <c r="W2717" s="38">
        <f t="shared" si="295"/>
        <v>0</v>
      </c>
      <c r="X2717" s="38">
        <f t="shared" si="296"/>
        <v>0</v>
      </c>
      <c r="Y2717" s="38">
        <f t="shared" si="296"/>
        <v>0</v>
      </c>
      <c r="Z2717" s="38">
        <f t="shared" si="296"/>
        <v>0</v>
      </c>
      <c r="AA2717" s="38">
        <f t="shared" si="296"/>
        <v>0</v>
      </c>
      <c r="AB2717" s="38">
        <f t="shared" si="297"/>
        <v>0</v>
      </c>
      <c r="AC2717" s="38">
        <f t="shared" si="298"/>
        <v>0</v>
      </c>
      <c r="AD2717" s="38" t="str">
        <f t="shared" si="299"/>
        <v>000000000000</v>
      </c>
      <c r="AE2717" s="38"/>
      <c r="AF2717" s="38"/>
      <c r="AG2717" s="38"/>
      <c r="AH2717" s="38"/>
      <c r="AI2717" s="38"/>
      <c r="AJ2717" s="38"/>
      <c r="AK2717" s="38"/>
      <c r="AL2717" s="38"/>
      <c r="AM2717" s="38"/>
      <c r="AN2717" s="38"/>
      <c r="AO2717" s="38"/>
      <c r="AP2717" s="38"/>
      <c r="AQ2717" s="38"/>
      <c r="AR2717" s="38"/>
    </row>
    <row r="2718" spans="1:44">
      <c r="A2718" s="36" t="str">
        <f>IF('DATA ACCURATE'!A2721&lt;&gt;"",'DATA ACCURATE'!A2721,"")</f>
        <v/>
      </c>
      <c r="B2718" s="36" t="str">
        <f>IF('DATA ACCURATE'!D2721&lt;&gt;"",'DATA ACCURATE'!D2721,"")</f>
        <v/>
      </c>
      <c r="C2718" s="38" t="str">
        <f>IF($AD2718="000000000000","",INDEX(DATABASE!$W$12:$W$71,MATCH($AD2718,DATABASE!$V$12:$V$71,0)))</f>
        <v/>
      </c>
      <c r="D2718" s="38" t="str">
        <f>IF(C2718="","",IF(E2718="",INDEX(DATABASE!$AF$13:$AF$62,MATCH($C2718,DATABASE!$AC$13:$AC$62,0)),IF(E2718="2x D11",INDEX(DATABASE!$AF$13:$AF$62,MATCH($C2718,DATABASE!$AC$13:$AC$62,0))+2*DATABASE!$AF$62,IF(E2718="3x D11",INDEX(DATABASE!$AF$13:$AF$62,MATCH($C2718,DATABASE!$AC$13:$AC$62,0))+3*DATABASE!$AF$62,""))))</f>
        <v/>
      </c>
      <c r="E2718" s="38" t="str">
        <f>IF(AND($K2718="Y",$G2718&lt;&gt;"UNYIL",$F2718&lt;DATABASE!$O$8),"2x D11",IF(AND($K2718="Y",$G2718&lt;&gt;"UNYIL",$F2718&gt;=DATABASE!$O$8),"3x D11",""))</f>
        <v/>
      </c>
      <c r="F2718" s="36" t="str">
        <f>IF('DATA ACCURATE'!N2721&lt;&gt;"",'DATA ACCURATE'!N2721,"")</f>
        <v/>
      </c>
      <c r="G2718" s="38" t="str">
        <f>IF(F2718="","",IF(F2718&lt;=DATABASE!$I$8,"UNYIL",IF(F2718&lt;=DATABASE!$J$8,"KECIL",IF(F2718&lt;DATABASE!$K$8,"TANGGUNG",IF(F2718&gt;=DATABASE!$K$8,"BESAR","")))))</f>
        <v/>
      </c>
      <c r="H2718" s="16" t="str">
        <f>IF('DATA ACCURATE'!J2721&lt;&gt;"",'DATA ACCURATE'!J2721,"")</f>
        <v/>
      </c>
      <c r="I2718" s="35" t="str">
        <f>IF(B2718&lt;&gt;"",IFERROR(VLOOKUP(B2718,'DATA TIMBANGAN'!G:M,7,FALSE),VLOOKUP(B2718,'DATA TIMBANGAN'!G:M,7)),"")</f>
        <v/>
      </c>
      <c r="J2718" s="25" t="str">
        <f>IF(H2718&lt;&gt;"",IFERROR(INDEX(DATABASE!$Z$19:$Z$38,MATCH(DATEVALUE(H2718),DATABASE!$AA$19:$AA$38,0)),INDEX(DATABASE!$Z$12:$Z$18,MATCH(WEEKDAY(H2718,2),DATABASE!$AA$12:$AA$18,0))),"")</f>
        <v/>
      </c>
      <c r="K2718" s="25" t="str">
        <f>IF('DATA ACCURATE'!V2721&lt;&gt;"",'DATA ACCURATE'!V2721,"")</f>
        <v/>
      </c>
      <c r="L2718" s="80" t="str">
        <f>IF($H2718="","",IF(OR($J2718="LIBUR",AND($L2717="LIBUR",$O2717=$O2718)),"LIBUR",IF(AND(OR($L2717="LUAR JAM KERJA 1",$L2717="LUAR JAM KERJA 2"),OR(OR(AND($H2717=$H2718,AND(OR($I2718&gt;DATABASE!$J$3,$I2718&lt;DATABASE!$J$6),((DATEVALUE($H2718)+$I2718)-(DATEVALUE($H2717)+$I2717))&lt;DATABASE!$J$6)),AND($H2717=$H2718,$O2717=$O2718,OR($I2718&gt;DATABASE!$J$6,$I2718&lt;DATABASE!$J$3))),AND(($H2718-$H2717)=1,OR($I2718&lt;DATABASE!$I$6,((DATEVALUE($H2718)+$I2718)-(DATEVALUE($H2717)+$I2717))&lt;DATABASE!$J$6))),$A2718=$A2717),"LUAR JAM KERJA 2",IF(AND(OR(WEEKDAY($H2718,2)=1,WEEKDAY($H2718,2)=2,WEEKDAY($H2718,2)=3,WEEKDAY($H2718,2)=4,WEEKDAY($H2718,2)=5),$I2718&lt;=DATABASE!$J$3,$I2718&gt;=DATABASE!$I$3),"JAM KERJA",IF(AND(WEEKDAY($H2718,2)=6,$I2718&lt;=DATABASE!$J$4,$I2718&gt;=DATABASE!$I$4),"JAM KERJA","LUAR JAM KERJA 1")))))</f>
        <v/>
      </c>
      <c r="M2718" s="36" t="str">
        <f>IF('DATA ACCURATE'!T2721&lt;&gt;"",IF('DATA ACCURATE'!T2721&gt;100,'DATA ACCURATE'!T2721/10,'DATA ACCURATE'!T2721),"")</f>
        <v/>
      </c>
      <c r="N2718" s="38" t="str">
        <f>IF(M2718="","",IF(M2718&lt;=DATABASE!$I$9,"LOKAL",IF(M2718&lt;DATABASE!$J$9,"LUAR KOTA 1",IF($M2718&gt;=DATABASE!$J$9,"LUAR KOTA 2",""))))</f>
        <v/>
      </c>
      <c r="O2718" s="38" t="str">
        <f>IF('DATA ACCURATE'!L2721&lt;&gt;"",'DATA ACCURATE'!L2721,"")</f>
        <v/>
      </c>
      <c r="P2718" s="38"/>
      <c r="Q2718" s="38">
        <f t="shared" si="294"/>
        <v>0</v>
      </c>
      <c r="R2718" s="38">
        <f t="shared" si="294"/>
        <v>0</v>
      </c>
      <c r="S2718" s="38">
        <f t="shared" si="294"/>
        <v>0</v>
      </c>
      <c r="T2718" s="38">
        <f t="shared" si="294"/>
        <v>0</v>
      </c>
      <c r="U2718" s="38">
        <f t="shared" si="295"/>
        <v>0</v>
      </c>
      <c r="V2718" s="38">
        <f t="shared" si="295"/>
        <v>0</v>
      </c>
      <c r="W2718" s="38">
        <f t="shared" si="295"/>
        <v>0</v>
      </c>
      <c r="X2718" s="38">
        <f t="shared" si="296"/>
        <v>0</v>
      </c>
      <c r="Y2718" s="38">
        <f t="shared" si="296"/>
        <v>0</v>
      </c>
      <c r="Z2718" s="38">
        <f t="shared" si="296"/>
        <v>0</v>
      </c>
      <c r="AA2718" s="38">
        <f t="shared" si="296"/>
        <v>0</v>
      </c>
      <c r="AB2718" s="38">
        <f t="shared" si="297"/>
        <v>0</v>
      </c>
      <c r="AC2718" s="38">
        <f t="shared" si="298"/>
        <v>0</v>
      </c>
      <c r="AD2718" s="38" t="str">
        <f t="shared" si="299"/>
        <v>000000000000</v>
      </c>
      <c r="AE2718" s="38"/>
      <c r="AF2718" s="38"/>
      <c r="AG2718" s="38"/>
      <c r="AH2718" s="38"/>
      <c r="AI2718" s="38"/>
      <c r="AJ2718" s="38"/>
      <c r="AK2718" s="38"/>
      <c r="AL2718" s="38"/>
      <c r="AM2718" s="38"/>
      <c r="AN2718" s="38"/>
      <c r="AO2718" s="38"/>
      <c r="AP2718" s="38"/>
      <c r="AQ2718" s="38"/>
      <c r="AR2718" s="38"/>
    </row>
    <row r="2719" spans="1:44">
      <c r="A2719" s="36" t="str">
        <f>IF('DATA ACCURATE'!A2722&lt;&gt;"",'DATA ACCURATE'!A2722,"")</f>
        <v/>
      </c>
      <c r="B2719" s="36" t="str">
        <f>IF('DATA ACCURATE'!D2722&lt;&gt;"",'DATA ACCURATE'!D2722,"")</f>
        <v/>
      </c>
      <c r="C2719" s="38" t="str">
        <f>IF($AD2719="000000000000","",INDEX(DATABASE!$W$12:$W$71,MATCH($AD2719,DATABASE!$V$12:$V$71,0)))</f>
        <v/>
      </c>
      <c r="D2719" s="38" t="str">
        <f>IF(C2719="","",IF(E2719="",INDEX(DATABASE!$AF$13:$AF$62,MATCH($C2719,DATABASE!$AC$13:$AC$62,0)),IF(E2719="2x D11",INDEX(DATABASE!$AF$13:$AF$62,MATCH($C2719,DATABASE!$AC$13:$AC$62,0))+2*DATABASE!$AF$62,IF(E2719="3x D11",INDEX(DATABASE!$AF$13:$AF$62,MATCH($C2719,DATABASE!$AC$13:$AC$62,0))+3*DATABASE!$AF$62,""))))</f>
        <v/>
      </c>
      <c r="E2719" s="38" t="str">
        <f>IF(AND($K2719="Y",$G2719&lt;&gt;"UNYIL",$F2719&lt;DATABASE!$O$8),"2x D11",IF(AND($K2719="Y",$G2719&lt;&gt;"UNYIL",$F2719&gt;=DATABASE!$O$8),"3x D11",""))</f>
        <v/>
      </c>
      <c r="F2719" s="36" t="str">
        <f>IF('DATA ACCURATE'!N2722&lt;&gt;"",'DATA ACCURATE'!N2722,"")</f>
        <v/>
      </c>
      <c r="G2719" s="38" t="str">
        <f>IF(F2719="","",IF(F2719&lt;=DATABASE!$I$8,"UNYIL",IF(F2719&lt;=DATABASE!$J$8,"KECIL",IF(F2719&lt;DATABASE!$K$8,"TANGGUNG",IF(F2719&gt;=DATABASE!$K$8,"BESAR","")))))</f>
        <v/>
      </c>
      <c r="H2719" s="16" t="str">
        <f>IF('DATA ACCURATE'!J2722&lt;&gt;"",'DATA ACCURATE'!J2722,"")</f>
        <v/>
      </c>
      <c r="I2719" s="35" t="str">
        <f>IF(B2719&lt;&gt;"",IFERROR(VLOOKUP(B2719,'DATA TIMBANGAN'!G:M,7,FALSE),VLOOKUP(B2719,'DATA TIMBANGAN'!G:M,7)),"")</f>
        <v/>
      </c>
      <c r="J2719" s="25" t="str">
        <f>IF(H2719&lt;&gt;"",IFERROR(INDEX(DATABASE!$Z$19:$Z$38,MATCH(DATEVALUE(H2719),DATABASE!$AA$19:$AA$38,0)),INDEX(DATABASE!$Z$12:$Z$18,MATCH(WEEKDAY(H2719,2),DATABASE!$AA$12:$AA$18,0))),"")</f>
        <v/>
      </c>
      <c r="K2719" s="25" t="str">
        <f>IF('DATA ACCURATE'!V2722&lt;&gt;"",'DATA ACCURATE'!V2722,"")</f>
        <v/>
      </c>
      <c r="L2719" s="80" t="str">
        <f>IF($H2719="","",IF(OR($J2719="LIBUR",AND($L2718="LIBUR",$O2718=$O2719)),"LIBUR",IF(AND(OR($L2718="LUAR JAM KERJA 1",$L2718="LUAR JAM KERJA 2"),OR(OR(AND($H2718=$H2719,AND(OR($I2719&gt;DATABASE!$J$3,$I2719&lt;DATABASE!$J$6),((DATEVALUE($H2719)+$I2719)-(DATEVALUE($H2718)+$I2718))&lt;DATABASE!$J$6)),AND($H2718=$H2719,$O2718=$O2719,OR($I2719&gt;DATABASE!$J$6,$I2719&lt;DATABASE!$J$3))),AND(($H2719-$H2718)=1,OR($I2719&lt;DATABASE!$I$6,((DATEVALUE($H2719)+$I2719)-(DATEVALUE($H2718)+$I2718))&lt;DATABASE!$J$6))),$A2719=$A2718),"LUAR JAM KERJA 2",IF(AND(OR(WEEKDAY($H2719,2)=1,WEEKDAY($H2719,2)=2,WEEKDAY($H2719,2)=3,WEEKDAY($H2719,2)=4,WEEKDAY($H2719,2)=5),$I2719&lt;=DATABASE!$J$3,$I2719&gt;=DATABASE!$I$3),"JAM KERJA",IF(AND(WEEKDAY($H2719,2)=6,$I2719&lt;=DATABASE!$J$4,$I2719&gt;=DATABASE!$I$4),"JAM KERJA","LUAR JAM KERJA 1")))))</f>
        <v/>
      </c>
      <c r="M2719" s="36" t="str">
        <f>IF('DATA ACCURATE'!T2722&lt;&gt;"",IF('DATA ACCURATE'!T2722&gt;100,'DATA ACCURATE'!T2722/10,'DATA ACCURATE'!T2722),"")</f>
        <v/>
      </c>
      <c r="N2719" s="38" t="str">
        <f>IF(M2719="","",IF(M2719&lt;=DATABASE!$I$9,"LOKAL",IF(M2719&lt;DATABASE!$J$9,"LUAR KOTA 1",IF($M2719&gt;=DATABASE!$J$9,"LUAR KOTA 2",""))))</f>
        <v/>
      </c>
      <c r="O2719" s="38" t="str">
        <f>IF('DATA ACCURATE'!L2722&lt;&gt;"",'DATA ACCURATE'!L2722,"")</f>
        <v/>
      </c>
      <c r="P2719" s="38"/>
      <c r="Q2719" s="38">
        <f t="shared" si="294"/>
        <v>0</v>
      </c>
      <c r="R2719" s="38">
        <f t="shared" si="294"/>
        <v>0</v>
      </c>
      <c r="S2719" s="38">
        <f t="shared" si="294"/>
        <v>0</v>
      </c>
      <c r="T2719" s="38">
        <f t="shared" si="294"/>
        <v>0</v>
      </c>
      <c r="U2719" s="38">
        <f t="shared" si="295"/>
        <v>0</v>
      </c>
      <c r="V2719" s="38">
        <f t="shared" si="295"/>
        <v>0</v>
      </c>
      <c r="W2719" s="38">
        <f t="shared" si="295"/>
        <v>0</v>
      </c>
      <c r="X2719" s="38">
        <f t="shared" si="296"/>
        <v>0</v>
      </c>
      <c r="Y2719" s="38">
        <f t="shared" si="296"/>
        <v>0</v>
      </c>
      <c r="Z2719" s="38">
        <f t="shared" si="296"/>
        <v>0</v>
      </c>
      <c r="AA2719" s="38">
        <f t="shared" si="296"/>
        <v>0</v>
      </c>
      <c r="AB2719" s="38">
        <f t="shared" si="297"/>
        <v>0</v>
      </c>
      <c r="AC2719" s="38">
        <f t="shared" si="298"/>
        <v>0</v>
      </c>
      <c r="AD2719" s="38" t="str">
        <f t="shared" si="299"/>
        <v>000000000000</v>
      </c>
      <c r="AE2719" s="38"/>
      <c r="AF2719" s="38"/>
      <c r="AG2719" s="38"/>
      <c r="AH2719" s="38"/>
      <c r="AI2719" s="38"/>
      <c r="AJ2719" s="38"/>
      <c r="AK2719" s="38"/>
      <c r="AL2719" s="38"/>
      <c r="AM2719" s="38"/>
      <c r="AN2719" s="38"/>
      <c r="AO2719" s="38"/>
      <c r="AP2719" s="38"/>
      <c r="AQ2719" s="38"/>
      <c r="AR2719" s="38"/>
    </row>
    <row r="2720" spans="1:44">
      <c r="A2720" s="36" t="str">
        <f>IF('DATA ACCURATE'!A2723&lt;&gt;"",'DATA ACCURATE'!A2723,"")</f>
        <v/>
      </c>
      <c r="B2720" s="36" t="str">
        <f>IF('DATA ACCURATE'!D2723&lt;&gt;"",'DATA ACCURATE'!D2723,"")</f>
        <v/>
      </c>
      <c r="C2720" s="38" t="str">
        <f>IF($AD2720="000000000000","",INDEX(DATABASE!$W$12:$W$71,MATCH($AD2720,DATABASE!$V$12:$V$71,0)))</f>
        <v/>
      </c>
      <c r="D2720" s="38" t="str">
        <f>IF(C2720="","",IF(E2720="",INDEX(DATABASE!$AF$13:$AF$62,MATCH($C2720,DATABASE!$AC$13:$AC$62,0)),IF(E2720="2x D11",INDEX(DATABASE!$AF$13:$AF$62,MATCH($C2720,DATABASE!$AC$13:$AC$62,0))+2*DATABASE!$AF$62,IF(E2720="3x D11",INDEX(DATABASE!$AF$13:$AF$62,MATCH($C2720,DATABASE!$AC$13:$AC$62,0))+3*DATABASE!$AF$62,""))))</f>
        <v/>
      </c>
      <c r="E2720" s="38" t="str">
        <f>IF(AND($K2720="Y",$G2720&lt;&gt;"UNYIL",$F2720&lt;DATABASE!$O$8),"2x D11",IF(AND($K2720="Y",$G2720&lt;&gt;"UNYIL",$F2720&gt;=DATABASE!$O$8),"3x D11",""))</f>
        <v/>
      </c>
      <c r="F2720" s="36" t="str">
        <f>IF('DATA ACCURATE'!N2723&lt;&gt;"",'DATA ACCURATE'!N2723,"")</f>
        <v/>
      </c>
      <c r="G2720" s="38" t="str">
        <f>IF(F2720="","",IF(F2720&lt;=DATABASE!$I$8,"UNYIL",IF(F2720&lt;=DATABASE!$J$8,"KECIL",IF(F2720&lt;DATABASE!$K$8,"TANGGUNG",IF(F2720&gt;=DATABASE!$K$8,"BESAR","")))))</f>
        <v/>
      </c>
      <c r="H2720" s="16" t="str">
        <f>IF('DATA ACCURATE'!J2723&lt;&gt;"",'DATA ACCURATE'!J2723,"")</f>
        <v/>
      </c>
      <c r="I2720" s="35" t="str">
        <f>IF(B2720&lt;&gt;"",IFERROR(VLOOKUP(B2720,'DATA TIMBANGAN'!G:M,7,FALSE),VLOOKUP(B2720,'DATA TIMBANGAN'!G:M,7)),"")</f>
        <v/>
      </c>
      <c r="J2720" s="25" t="str">
        <f>IF(H2720&lt;&gt;"",IFERROR(INDEX(DATABASE!$Z$19:$Z$38,MATCH(DATEVALUE(H2720),DATABASE!$AA$19:$AA$38,0)),INDEX(DATABASE!$Z$12:$Z$18,MATCH(WEEKDAY(H2720,2),DATABASE!$AA$12:$AA$18,0))),"")</f>
        <v/>
      </c>
      <c r="K2720" s="25" t="str">
        <f>IF('DATA ACCURATE'!V2723&lt;&gt;"",'DATA ACCURATE'!V2723,"")</f>
        <v/>
      </c>
      <c r="L2720" s="80" t="str">
        <f>IF($H2720="","",IF(OR($J2720="LIBUR",AND($L2719="LIBUR",$O2719=$O2720)),"LIBUR",IF(AND(OR($L2719="LUAR JAM KERJA 1",$L2719="LUAR JAM KERJA 2"),OR(OR(AND($H2719=$H2720,AND(OR($I2720&gt;DATABASE!$J$3,$I2720&lt;DATABASE!$J$6),((DATEVALUE($H2720)+$I2720)-(DATEVALUE($H2719)+$I2719))&lt;DATABASE!$J$6)),AND($H2719=$H2720,$O2719=$O2720,OR($I2720&gt;DATABASE!$J$6,$I2720&lt;DATABASE!$J$3))),AND(($H2720-$H2719)=1,OR($I2720&lt;DATABASE!$I$6,((DATEVALUE($H2720)+$I2720)-(DATEVALUE($H2719)+$I2719))&lt;DATABASE!$J$6))),$A2720=$A2719),"LUAR JAM KERJA 2",IF(AND(OR(WEEKDAY($H2720,2)=1,WEEKDAY($H2720,2)=2,WEEKDAY($H2720,2)=3,WEEKDAY($H2720,2)=4,WEEKDAY($H2720,2)=5),$I2720&lt;=DATABASE!$J$3,$I2720&gt;=DATABASE!$I$3),"JAM KERJA",IF(AND(WEEKDAY($H2720,2)=6,$I2720&lt;=DATABASE!$J$4,$I2720&gt;=DATABASE!$I$4),"JAM KERJA","LUAR JAM KERJA 1")))))</f>
        <v/>
      </c>
      <c r="M2720" s="36" t="str">
        <f>IF('DATA ACCURATE'!T2723&lt;&gt;"",IF('DATA ACCURATE'!T2723&gt;100,'DATA ACCURATE'!T2723/10,'DATA ACCURATE'!T2723),"")</f>
        <v/>
      </c>
      <c r="N2720" s="38" t="str">
        <f>IF(M2720="","",IF(M2720&lt;=DATABASE!$I$9,"LOKAL",IF(M2720&lt;DATABASE!$J$9,"LUAR KOTA 1",IF($M2720&gt;=DATABASE!$J$9,"LUAR KOTA 2",""))))</f>
        <v/>
      </c>
      <c r="O2720" s="38" t="str">
        <f>IF('DATA ACCURATE'!L2723&lt;&gt;"",'DATA ACCURATE'!L2723,"")</f>
        <v/>
      </c>
      <c r="P2720" s="38"/>
      <c r="Q2720" s="38">
        <f t="shared" si="294"/>
        <v>0</v>
      </c>
      <c r="R2720" s="38">
        <f t="shared" si="294"/>
        <v>0</v>
      </c>
      <c r="S2720" s="38">
        <f t="shared" si="294"/>
        <v>0</v>
      </c>
      <c r="T2720" s="38">
        <f t="shared" si="294"/>
        <v>0</v>
      </c>
      <c r="U2720" s="38">
        <f t="shared" si="295"/>
        <v>0</v>
      </c>
      <c r="V2720" s="38">
        <f t="shared" si="295"/>
        <v>0</v>
      </c>
      <c r="W2720" s="38">
        <f t="shared" si="295"/>
        <v>0</v>
      </c>
      <c r="X2720" s="38">
        <f t="shared" si="296"/>
        <v>0</v>
      </c>
      <c r="Y2720" s="38">
        <f t="shared" si="296"/>
        <v>0</v>
      </c>
      <c r="Z2720" s="38">
        <f t="shared" si="296"/>
        <v>0</v>
      </c>
      <c r="AA2720" s="38">
        <f t="shared" si="296"/>
        <v>0</v>
      </c>
      <c r="AB2720" s="38">
        <f t="shared" si="297"/>
        <v>0</v>
      </c>
      <c r="AC2720" s="38">
        <f t="shared" si="298"/>
        <v>0</v>
      </c>
      <c r="AD2720" s="38" t="str">
        <f t="shared" si="299"/>
        <v>000000000000</v>
      </c>
      <c r="AE2720" s="38"/>
      <c r="AF2720" s="38"/>
      <c r="AG2720" s="38"/>
      <c r="AH2720" s="38"/>
      <c r="AI2720" s="38"/>
      <c r="AJ2720" s="38"/>
      <c r="AK2720" s="38"/>
      <c r="AL2720" s="38"/>
      <c r="AM2720" s="38"/>
      <c r="AN2720" s="38"/>
      <c r="AO2720" s="38"/>
      <c r="AP2720" s="38"/>
      <c r="AQ2720" s="38"/>
      <c r="AR2720" s="38"/>
    </row>
    <row r="2721" spans="1:44">
      <c r="A2721" s="36" t="str">
        <f>IF('DATA ACCURATE'!A2724&lt;&gt;"",'DATA ACCURATE'!A2724,"")</f>
        <v/>
      </c>
      <c r="B2721" s="36" t="str">
        <f>IF('DATA ACCURATE'!D2724&lt;&gt;"",'DATA ACCURATE'!D2724,"")</f>
        <v/>
      </c>
      <c r="C2721" s="38" t="str">
        <f>IF($AD2721="000000000000","",INDEX(DATABASE!$W$12:$W$71,MATCH($AD2721,DATABASE!$V$12:$V$71,0)))</f>
        <v/>
      </c>
      <c r="D2721" s="38" t="str">
        <f>IF(C2721="","",IF(E2721="",INDEX(DATABASE!$AF$13:$AF$62,MATCH($C2721,DATABASE!$AC$13:$AC$62,0)),IF(E2721="2x D11",INDEX(DATABASE!$AF$13:$AF$62,MATCH($C2721,DATABASE!$AC$13:$AC$62,0))+2*DATABASE!$AF$62,IF(E2721="3x D11",INDEX(DATABASE!$AF$13:$AF$62,MATCH($C2721,DATABASE!$AC$13:$AC$62,0))+3*DATABASE!$AF$62,""))))</f>
        <v/>
      </c>
      <c r="E2721" s="38" t="str">
        <f>IF(AND($K2721="Y",$G2721&lt;&gt;"UNYIL",$F2721&lt;DATABASE!$O$8),"2x D11",IF(AND($K2721="Y",$G2721&lt;&gt;"UNYIL",$F2721&gt;=DATABASE!$O$8),"3x D11",""))</f>
        <v/>
      </c>
      <c r="F2721" s="36" t="str">
        <f>IF('DATA ACCURATE'!N2724&lt;&gt;"",'DATA ACCURATE'!N2724,"")</f>
        <v/>
      </c>
      <c r="G2721" s="38" t="str">
        <f>IF(F2721="","",IF(F2721&lt;=DATABASE!$I$8,"UNYIL",IF(F2721&lt;=DATABASE!$J$8,"KECIL",IF(F2721&lt;DATABASE!$K$8,"TANGGUNG",IF(F2721&gt;=DATABASE!$K$8,"BESAR","")))))</f>
        <v/>
      </c>
      <c r="H2721" s="16" t="str">
        <f>IF('DATA ACCURATE'!J2724&lt;&gt;"",'DATA ACCURATE'!J2724,"")</f>
        <v/>
      </c>
      <c r="I2721" s="35" t="str">
        <f>IF(B2721&lt;&gt;"",IFERROR(VLOOKUP(B2721,'DATA TIMBANGAN'!G:M,7,FALSE),VLOOKUP(B2721,'DATA TIMBANGAN'!G:M,7)),"")</f>
        <v/>
      </c>
      <c r="J2721" s="25" t="str">
        <f>IF(H2721&lt;&gt;"",IFERROR(INDEX(DATABASE!$Z$19:$Z$38,MATCH(DATEVALUE(H2721),DATABASE!$AA$19:$AA$38,0)),INDEX(DATABASE!$Z$12:$Z$18,MATCH(WEEKDAY(H2721,2),DATABASE!$AA$12:$AA$18,0))),"")</f>
        <v/>
      </c>
      <c r="K2721" s="25" t="str">
        <f>IF('DATA ACCURATE'!V2724&lt;&gt;"",'DATA ACCURATE'!V2724,"")</f>
        <v/>
      </c>
      <c r="L2721" s="80" t="str">
        <f>IF($H2721="","",IF(OR($J2721="LIBUR",AND($L2720="LIBUR",$O2720=$O2721)),"LIBUR",IF(AND(OR($L2720="LUAR JAM KERJA 1",$L2720="LUAR JAM KERJA 2"),OR(OR(AND($H2720=$H2721,AND(OR($I2721&gt;DATABASE!$J$3,$I2721&lt;DATABASE!$J$6),((DATEVALUE($H2721)+$I2721)-(DATEVALUE($H2720)+$I2720))&lt;DATABASE!$J$6)),AND($H2720=$H2721,$O2720=$O2721,OR($I2721&gt;DATABASE!$J$6,$I2721&lt;DATABASE!$J$3))),AND(($H2721-$H2720)=1,OR($I2721&lt;DATABASE!$I$6,((DATEVALUE($H2721)+$I2721)-(DATEVALUE($H2720)+$I2720))&lt;DATABASE!$J$6))),$A2721=$A2720),"LUAR JAM KERJA 2",IF(AND(OR(WEEKDAY($H2721,2)=1,WEEKDAY($H2721,2)=2,WEEKDAY($H2721,2)=3,WEEKDAY($H2721,2)=4,WEEKDAY($H2721,2)=5),$I2721&lt;=DATABASE!$J$3,$I2721&gt;=DATABASE!$I$3),"JAM KERJA",IF(AND(WEEKDAY($H2721,2)=6,$I2721&lt;=DATABASE!$J$4,$I2721&gt;=DATABASE!$I$4),"JAM KERJA","LUAR JAM KERJA 1")))))</f>
        <v/>
      </c>
      <c r="M2721" s="36" t="str">
        <f>IF('DATA ACCURATE'!T2724&lt;&gt;"",IF('DATA ACCURATE'!T2724&gt;100,'DATA ACCURATE'!T2724/10,'DATA ACCURATE'!T2724),"")</f>
        <v/>
      </c>
      <c r="N2721" s="38" t="str">
        <f>IF(M2721="","",IF(M2721&lt;=DATABASE!$I$9,"LOKAL",IF(M2721&lt;DATABASE!$J$9,"LUAR KOTA 1",IF($M2721&gt;=DATABASE!$J$9,"LUAR KOTA 2",""))))</f>
        <v/>
      </c>
      <c r="O2721" s="38" t="str">
        <f>IF('DATA ACCURATE'!L2724&lt;&gt;"",'DATA ACCURATE'!L2724,"")</f>
        <v/>
      </c>
      <c r="P2721" s="38"/>
      <c r="Q2721" s="38">
        <f t="shared" si="294"/>
        <v>0</v>
      </c>
      <c r="R2721" s="38">
        <f t="shared" si="294"/>
        <v>0</v>
      </c>
      <c r="S2721" s="38">
        <f t="shared" si="294"/>
        <v>0</v>
      </c>
      <c r="T2721" s="38">
        <f t="shared" si="294"/>
        <v>0</v>
      </c>
      <c r="U2721" s="38">
        <f t="shared" si="295"/>
        <v>0</v>
      </c>
      <c r="V2721" s="38">
        <f t="shared" si="295"/>
        <v>0</v>
      </c>
      <c r="W2721" s="38">
        <f t="shared" si="295"/>
        <v>0</v>
      </c>
      <c r="X2721" s="38">
        <f t="shared" si="296"/>
        <v>0</v>
      </c>
      <c r="Y2721" s="38">
        <f t="shared" si="296"/>
        <v>0</v>
      </c>
      <c r="Z2721" s="38">
        <f t="shared" si="296"/>
        <v>0</v>
      </c>
      <c r="AA2721" s="38">
        <f t="shared" si="296"/>
        <v>0</v>
      </c>
      <c r="AB2721" s="38">
        <f t="shared" si="297"/>
        <v>0</v>
      </c>
      <c r="AC2721" s="38">
        <f t="shared" si="298"/>
        <v>0</v>
      </c>
      <c r="AD2721" s="38" t="str">
        <f t="shared" si="299"/>
        <v>000000000000</v>
      </c>
      <c r="AE2721" s="38"/>
      <c r="AF2721" s="38"/>
      <c r="AG2721" s="38"/>
      <c r="AH2721" s="38"/>
      <c r="AI2721" s="38"/>
      <c r="AJ2721" s="38"/>
      <c r="AK2721" s="38"/>
      <c r="AL2721" s="38"/>
      <c r="AM2721" s="38"/>
      <c r="AN2721" s="38"/>
      <c r="AO2721" s="38"/>
      <c r="AP2721" s="38"/>
      <c r="AQ2721" s="38"/>
      <c r="AR2721" s="38"/>
    </row>
    <row r="2722" spans="1:44">
      <c r="A2722" s="36" t="str">
        <f>IF('DATA ACCURATE'!A2725&lt;&gt;"",'DATA ACCURATE'!A2725,"")</f>
        <v/>
      </c>
      <c r="B2722" s="36" t="str">
        <f>IF('DATA ACCURATE'!D2725&lt;&gt;"",'DATA ACCURATE'!D2725,"")</f>
        <v/>
      </c>
      <c r="C2722" s="38" t="str">
        <f>IF($AD2722="000000000000","",INDEX(DATABASE!$W$12:$W$71,MATCH($AD2722,DATABASE!$V$12:$V$71,0)))</f>
        <v/>
      </c>
      <c r="D2722" s="38" t="str">
        <f>IF(C2722="","",IF(E2722="",INDEX(DATABASE!$AF$13:$AF$62,MATCH($C2722,DATABASE!$AC$13:$AC$62,0)),IF(E2722="2x D11",INDEX(DATABASE!$AF$13:$AF$62,MATCH($C2722,DATABASE!$AC$13:$AC$62,0))+2*DATABASE!$AF$62,IF(E2722="3x D11",INDEX(DATABASE!$AF$13:$AF$62,MATCH($C2722,DATABASE!$AC$13:$AC$62,0))+3*DATABASE!$AF$62,""))))</f>
        <v/>
      </c>
      <c r="E2722" s="38" t="str">
        <f>IF(AND($K2722="Y",$G2722&lt;&gt;"UNYIL",$F2722&lt;DATABASE!$O$8),"2x D11",IF(AND($K2722="Y",$G2722&lt;&gt;"UNYIL",$F2722&gt;=DATABASE!$O$8),"3x D11",""))</f>
        <v/>
      </c>
      <c r="F2722" s="36" t="str">
        <f>IF('DATA ACCURATE'!N2725&lt;&gt;"",'DATA ACCURATE'!N2725,"")</f>
        <v/>
      </c>
      <c r="G2722" s="38" t="str">
        <f>IF(F2722="","",IF(F2722&lt;=DATABASE!$I$8,"UNYIL",IF(F2722&lt;=DATABASE!$J$8,"KECIL",IF(F2722&lt;DATABASE!$K$8,"TANGGUNG",IF(F2722&gt;=DATABASE!$K$8,"BESAR","")))))</f>
        <v/>
      </c>
      <c r="H2722" s="16" t="str">
        <f>IF('DATA ACCURATE'!J2725&lt;&gt;"",'DATA ACCURATE'!J2725,"")</f>
        <v/>
      </c>
      <c r="I2722" s="35" t="str">
        <f>IF(B2722&lt;&gt;"",IFERROR(VLOOKUP(B2722,'DATA TIMBANGAN'!G:M,7,FALSE),VLOOKUP(B2722,'DATA TIMBANGAN'!G:M,7)),"")</f>
        <v/>
      </c>
      <c r="J2722" s="25" t="str">
        <f>IF(H2722&lt;&gt;"",IFERROR(INDEX(DATABASE!$Z$19:$Z$38,MATCH(DATEVALUE(H2722),DATABASE!$AA$19:$AA$38,0)),INDEX(DATABASE!$Z$12:$Z$18,MATCH(WEEKDAY(H2722,2),DATABASE!$AA$12:$AA$18,0))),"")</f>
        <v/>
      </c>
      <c r="K2722" s="25" t="str">
        <f>IF('DATA ACCURATE'!V2725&lt;&gt;"",'DATA ACCURATE'!V2725,"")</f>
        <v/>
      </c>
      <c r="L2722" s="80" t="str">
        <f>IF($H2722="","",IF(OR($J2722="LIBUR",AND($L2721="LIBUR",$O2721=$O2722)),"LIBUR",IF(AND(OR($L2721="LUAR JAM KERJA 1",$L2721="LUAR JAM KERJA 2"),OR(OR(AND($H2721=$H2722,AND(OR($I2722&gt;DATABASE!$J$3,$I2722&lt;DATABASE!$J$6),((DATEVALUE($H2722)+$I2722)-(DATEVALUE($H2721)+$I2721))&lt;DATABASE!$J$6)),AND($H2721=$H2722,$O2721=$O2722,OR($I2722&gt;DATABASE!$J$6,$I2722&lt;DATABASE!$J$3))),AND(($H2722-$H2721)=1,OR($I2722&lt;DATABASE!$I$6,((DATEVALUE($H2722)+$I2722)-(DATEVALUE($H2721)+$I2721))&lt;DATABASE!$J$6))),$A2722=$A2721),"LUAR JAM KERJA 2",IF(AND(OR(WEEKDAY($H2722,2)=1,WEEKDAY($H2722,2)=2,WEEKDAY($H2722,2)=3,WEEKDAY($H2722,2)=4,WEEKDAY($H2722,2)=5),$I2722&lt;=DATABASE!$J$3,$I2722&gt;=DATABASE!$I$3),"JAM KERJA",IF(AND(WEEKDAY($H2722,2)=6,$I2722&lt;=DATABASE!$J$4,$I2722&gt;=DATABASE!$I$4),"JAM KERJA","LUAR JAM KERJA 1")))))</f>
        <v/>
      </c>
      <c r="M2722" s="36" t="str">
        <f>IF('DATA ACCURATE'!T2725&lt;&gt;"",IF('DATA ACCURATE'!T2725&gt;100,'DATA ACCURATE'!T2725/10,'DATA ACCURATE'!T2725),"")</f>
        <v/>
      </c>
      <c r="N2722" s="38" t="str">
        <f>IF(M2722="","",IF(M2722&lt;=DATABASE!$I$9,"LOKAL",IF(M2722&lt;DATABASE!$J$9,"LUAR KOTA 1",IF($M2722&gt;=DATABASE!$J$9,"LUAR KOTA 2",""))))</f>
        <v/>
      </c>
      <c r="O2722" s="38" t="str">
        <f>IF('DATA ACCURATE'!L2725&lt;&gt;"",'DATA ACCURATE'!L2725,"")</f>
        <v/>
      </c>
      <c r="P2722" s="38"/>
      <c r="Q2722" s="38">
        <f t="shared" si="294"/>
        <v>0</v>
      </c>
      <c r="R2722" s="38">
        <f t="shared" si="294"/>
        <v>0</v>
      </c>
      <c r="S2722" s="38">
        <f t="shared" si="294"/>
        <v>0</v>
      </c>
      <c r="T2722" s="38">
        <f t="shared" si="294"/>
        <v>0</v>
      </c>
      <c r="U2722" s="38">
        <f t="shared" si="295"/>
        <v>0</v>
      </c>
      <c r="V2722" s="38">
        <f t="shared" si="295"/>
        <v>0</v>
      </c>
      <c r="W2722" s="38">
        <f t="shared" si="295"/>
        <v>0</v>
      </c>
      <c r="X2722" s="38">
        <f t="shared" si="296"/>
        <v>0</v>
      </c>
      <c r="Y2722" s="38">
        <f t="shared" si="296"/>
        <v>0</v>
      </c>
      <c r="Z2722" s="38">
        <f t="shared" si="296"/>
        <v>0</v>
      </c>
      <c r="AA2722" s="38">
        <f t="shared" si="296"/>
        <v>0</v>
      </c>
      <c r="AB2722" s="38">
        <f t="shared" si="297"/>
        <v>0</v>
      </c>
      <c r="AC2722" s="38">
        <f t="shared" si="298"/>
        <v>0</v>
      </c>
      <c r="AD2722" s="38" t="str">
        <f t="shared" si="299"/>
        <v>000000000000</v>
      </c>
      <c r="AE2722" s="38"/>
      <c r="AF2722" s="38"/>
      <c r="AG2722" s="38"/>
      <c r="AH2722" s="38"/>
      <c r="AI2722" s="38"/>
      <c r="AJ2722" s="38"/>
      <c r="AK2722" s="38"/>
      <c r="AL2722" s="38"/>
      <c r="AM2722" s="38"/>
      <c r="AN2722" s="38"/>
      <c r="AO2722" s="38"/>
      <c r="AP2722" s="38"/>
      <c r="AQ2722" s="38"/>
      <c r="AR2722" s="38"/>
    </row>
    <row r="2723" spans="1:44">
      <c r="A2723" s="36" t="str">
        <f>IF('DATA ACCURATE'!A2726&lt;&gt;"",'DATA ACCURATE'!A2726,"")</f>
        <v/>
      </c>
      <c r="B2723" s="36" t="str">
        <f>IF('DATA ACCURATE'!D2726&lt;&gt;"",'DATA ACCURATE'!D2726,"")</f>
        <v/>
      </c>
      <c r="C2723" s="38" t="str">
        <f>IF($AD2723="000000000000","",INDEX(DATABASE!$W$12:$W$71,MATCH($AD2723,DATABASE!$V$12:$V$71,0)))</f>
        <v/>
      </c>
      <c r="D2723" s="38" t="str">
        <f>IF(C2723="","",IF(E2723="",INDEX(DATABASE!$AF$13:$AF$62,MATCH($C2723,DATABASE!$AC$13:$AC$62,0)),IF(E2723="2x D11",INDEX(DATABASE!$AF$13:$AF$62,MATCH($C2723,DATABASE!$AC$13:$AC$62,0))+2*DATABASE!$AF$62,IF(E2723="3x D11",INDEX(DATABASE!$AF$13:$AF$62,MATCH($C2723,DATABASE!$AC$13:$AC$62,0))+3*DATABASE!$AF$62,""))))</f>
        <v/>
      </c>
      <c r="E2723" s="38" t="str">
        <f>IF(AND($K2723="Y",$G2723&lt;&gt;"UNYIL",$F2723&lt;DATABASE!$O$8),"2x D11",IF(AND($K2723="Y",$G2723&lt;&gt;"UNYIL",$F2723&gt;=DATABASE!$O$8),"3x D11",""))</f>
        <v/>
      </c>
      <c r="F2723" s="36" t="str">
        <f>IF('DATA ACCURATE'!N2726&lt;&gt;"",'DATA ACCURATE'!N2726,"")</f>
        <v/>
      </c>
      <c r="G2723" s="38" t="str">
        <f>IF(F2723="","",IF(F2723&lt;=DATABASE!$I$8,"UNYIL",IF(F2723&lt;=DATABASE!$J$8,"KECIL",IF(F2723&lt;DATABASE!$K$8,"TANGGUNG",IF(F2723&gt;=DATABASE!$K$8,"BESAR","")))))</f>
        <v/>
      </c>
      <c r="H2723" s="16" t="str">
        <f>IF('DATA ACCURATE'!J2726&lt;&gt;"",'DATA ACCURATE'!J2726,"")</f>
        <v/>
      </c>
      <c r="I2723" s="35" t="str">
        <f>IF(B2723&lt;&gt;"",IFERROR(VLOOKUP(B2723,'DATA TIMBANGAN'!G:M,7,FALSE),VLOOKUP(B2723,'DATA TIMBANGAN'!G:M,7)),"")</f>
        <v/>
      </c>
      <c r="J2723" s="25" t="str">
        <f>IF(H2723&lt;&gt;"",IFERROR(INDEX(DATABASE!$Z$19:$Z$38,MATCH(DATEVALUE(H2723),DATABASE!$AA$19:$AA$38,0)),INDEX(DATABASE!$Z$12:$Z$18,MATCH(WEEKDAY(H2723,2),DATABASE!$AA$12:$AA$18,0))),"")</f>
        <v/>
      </c>
      <c r="K2723" s="25" t="str">
        <f>IF('DATA ACCURATE'!V2726&lt;&gt;"",'DATA ACCURATE'!V2726,"")</f>
        <v/>
      </c>
      <c r="L2723" s="80" t="str">
        <f>IF($H2723="","",IF(OR($J2723="LIBUR",AND($L2722="LIBUR",$O2722=$O2723)),"LIBUR",IF(AND(OR($L2722="LUAR JAM KERJA 1",$L2722="LUAR JAM KERJA 2"),OR(OR(AND($H2722=$H2723,AND(OR($I2723&gt;DATABASE!$J$3,$I2723&lt;DATABASE!$J$6),((DATEVALUE($H2723)+$I2723)-(DATEVALUE($H2722)+$I2722))&lt;DATABASE!$J$6)),AND($H2722=$H2723,$O2722=$O2723,OR($I2723&gt;DATABASE!$J$6,$I2723&lt;DATABASE!$J$3))),AND(($H2723-$H2722)=1,OR($I2723&lt;DATABASE!$I$6,((DATEVALUE($H2723)+$I2723)-(DATEVALUE($H2722)+$I2722))&lt;DATABASE!$J$6))),$A2723=$A2722),"LUAR JAM KERJA 2",IF(AND(OR(WEEKDAY($H2723,2)=1,WEEKDAY($H2723,2)=2,WEEKDAY($H2723,2)=3,WEEKDAY($H2723,2)=4,WEEKDAY($H2723,2)=5),$I2723&lt;=DATABASE!$J$3,$I2723&gt;=DATABASE!$I$3),"JAM KERJA",IF(AND(WEEKDAY($H2723,2)=6,$I2723&lt;=DATABASE!$J$4,$I2723&gt;=DATABASE!$I$4),"JAM KERJA","LUAR JAM KERJA 1")))))</f>
        <v/>
      </c>
      <c r="M2723" s="36" t="str">
        <f>IF('DATA ACCURATE'!T2726&lt;&gt;"",IF('DATA ACCURATE'!T2726&gt;100,'DATA ACCURATE'!T2726/10,'DATA ACCURATE'!T2726),"")</f>
        <v/>
      </c>
      <c r="N2723" s="38" t="str">
        <f>IF(M2723="","",IF(M2723&lt;=DATABASE!$I$9,"LOKAL",IF(M2723&lt;DATABASE!$J$9,"LUAR KOTA 1",IF($M2723&gt;=DATABASE!$J$9,"LUAR KOTA 2",""))))</f>
        <v/>
      </c>
      <c r="O2723" s="38" t="str">
        <f>IF('DATA ACCURATE'!L2726&lt;&gt;"",'DATA ACCURATE'!L2726,"")</f>
        <v/>
      </c>
      <c r="P2723" s="38"/>
      <c r="Q2723" s="38">
        <f t="shared" si="294"/>
        <v>0</v>
      </c>
      <c r="R2723" s="38">
        <f t="shared" si="294"/>
        <v>0</v>
      </c>
      <c r="S2723" s="38">
        <f t="shared" si="294"/>
        <v>0</v>
      </c>
      <c r="T2723" s="38">
        <f t="shared" si="294"/>
        <v>0</v>
      </c>
      <c r="U2723" s="38">
        <f t="shared" si="295"/>
        <v>0</v>
      </c>
      <c r="V2723" s="38">
        <f t="shared" si="295"/>
        <v>0</v>
      </c>
      <c r="W2723" s="38">
        <f t="shared" si="295"/>
        <v>0</v>
      </c>
      <c r="X2723" s="38">
        <f t="shared" si="296"/>
        <v>0</v>
      </c>
      <c r="Y2723" s="38">
        <f t="shared" si="296"/>
        <v>0</v>
      </c>
      <c r="Z2723" s="38">
        <f t="shared" si="296"/>
        <v>0</v>
      </c>
      <c r="AA2723" s="38">
        <f t="shared" si="296"/>
        <v>0</v>
      </c>
      <c r="AB2723" s="38">
        <f t="shared" si="297"/>
        <v>0</v>
      </c>
      <c r="AC2723" s="38">
        <f t="shared" si="298"/>
        <v>0</v>
      </c>
      <c r="AD2723" s="38" t="str">
        <f t="shared" si="299"/>
        <v>000000000000</v>
      </c>
      <c r="AE2723" s="38"/>
      <c r="AF2723" s="38"/>
      <c r="AG2723" s="38"/>
      <c r="AH2723" s="38"/>
      <c r="AI2723" s="38"/>
      <c r="AJ2723" s="38"/>
      <c r="AK2723" s="38"/>
      <c r="AL2723" s="38"/>
      <c r="AM2723" s="38"/>
      <c r="AN2723" s="38"/>
      <c r="AO2723" s="38"/>
      <c r="AP2723" s="38"/>
      <c r="AQ2723" s="38"/>
      <c r="AR2723" s="38"/>
    </row>
    <row r="2724" spans="1:44">
      <c r="A2724" s="36" t="str">
        <f>IF('DATA ACCURATE'!A2727&lt;&gt;"",'DATA ACCURATE'!A2727,"")</f>
        <v/>
      </c>
      <c r="B2724" s="36" t="str">
        <f>IF('DATA ACCURATE'!D2727&lt;&gt;"",'DATA ACCURATE'!D2727,"")</f>
        <v/>
      </c>
      <c r="C2724" s="38" t="str">
        <f>IF($AD2724="000000000000","",INDEX(DATABASE!$W$12:$W$71,MATCH($AD2724,DATABASE!$V$12:$V$71,0)))</f>
        <v/>
      </c>
      <c r="D2724" s="38" t="str">
        <f>IF(C2724="","",IF(E2724="",INDEX(DATABASE!$AF$13:$AF$62,MATCH($C2724,DATABASE!$AC$13:$AC$62,0)),IF(E2724="2x D11",INDEX(DATABASE!$AF$13:$AF$62,MATCH($C2724,DATABASE!$AC$13:$AC$62,0))+2*DATABASE!$AF$62,IF(E2724="3x D11",INDEX(DATABASE!$AF$13:$AF$62,MATCH($C2724,DATABASE!$AC$13:$AC$62,0))+3*DATABASE!$AF$62,""))))</f>
        <v/>
      </c>
      <c r="E2724" s="38" t="str">
        <f>IF(AND($K2724="Y",$G2724&lt;&gt;"UNYIL",$F2724&lt;DATABASE!$O$8),"2x D11",IF(AND($K2724="Y",$G2724&lt;&gt;"UNYIL",$F2724&gt;=DATABASE!$O$8),"3x D11",""))</f>
        <v/>
      </c>
      <c r="F2724" s="36" t="str">
        <f>IF('DATA ACCURATE'!N2727&lt;&gt;"",'DATA ACCURATE'!N2727,"")</f>
        <v/>
      </c>
      <c r="G2724" s="38" t="str">
        <f>IF(F2724="","",IF(F2724&lt;=DATABASE!$I$8,"UNYIL",IF(F2724&lt;=DATABASE!$J$8,"KECIL",IF(F2724&lt;DATABASE!$K$8,"TANGGUNG",IF(F2724&gt;=DATABASE!$K$8,"BESAR","")))))</f>
        <v/>
      </c>
      <c r="H2724" s="16" t="str">
        <f>IF('DATA ACCURATE'!J2727&lt;&gt;"",'DATA ACCURATE'!J2727,"")</f>
        <v/>
      </c>
      <c r="I2724" s="35" t="str">
        <f>IF(B2724&lt;&gt;"",IFERROR(VLOOKUP(B2724,'DATA TIMBANGAN'!G:M,7,FALSE),VLOOKUP(B2724,'DATA TIMBANGAN'!G:M,7)),"")</f>
        <v/>
      </c>
      <c r="J2724" s="25" t="str">
        <f>IF(H2724&lt;&gt;"",IFERROR(INDEX(DATABASE!$Z$19:$Z$38,MATCH(DATEVALUE(H2724),DATABASE!$AA$19:$AA$38,0)),INDEX(DATABASE!$Z$12:$Z$18,MATCH(WEEKDAY(H2724,2),DATABASE!$AA$12:$AA$18,0))),"")</f>
        <v/>
      </c>
      <c r="K2724" s="25" t="str">
        <f>IF('DATA ACCURATE'!V2727&lt;&gt;"",'DATA ACCURATE'!V2727,"")</f>
        <v/>
      </c>
      <c r="L2724" s="80" t="str">
        <f>IF($H2724="","",IF(OR($J2724="LIBUR",AND($L2723="LIBUR",$O2723=$O2724)),"LIBUR",IF(AND(OR($L2723="LUAR JAM KERJA 1",$L2723="LUAR JAM KERJA 2"),OR(OR(AND($H2723=$H2724,AND(OR($I2724&gt;DATABASE!$J$3,$I2724&lt;DATABASE!$J$6),((DATEVALUE($H2724)+$I2724)-(DATEVALUE($H2723)+$I2723))&lt;DATABASE!$J$6)),AND($H2723=$H2724,$O2723=$O2724,OR($I2724&gt;DATABASE!$J$6,$I2724&lt;DATABASE!$J$3))),AND(($H2724-$H2723)=1,OR($I2724&lt;DATABASE!$I$6,((DATEVALUE($H2724)+$I2724)-(DATEVALUE($H2723)+$I2723))&lt;DATABASE!$J$6))),$A2724=$A2723),"LUAR JAM KERJA 2",IF(AND(OR(WEEKDAY($H2724,2)=1,WEEKDAY($H2724,2)=2,WEEKDAY($H2724,2)=3,WEEKDAY($H2724,2)=4,WEEKDAY($H2724,2)=5),$I2724&lt;=DATABASE!$J$3,$I2724&gt;=DATABASE!$I$3),"JAM KERJA",IF(AND(WEEKDAY($H2724,2)=6,$I2724&lt;=DATABASE!$J$4,$I2724&gt;=DATABASE!$I$4),"JAM KERJA","LUAR JAM KERJA 1")))))</f>
        <v/>
      </c>
      <c r="M2724" s="36" t="str">
        <f>IF('DATA ACCURATE'!T2727&lt;&gt;"",IF('DATA ACCURATE'!T2727&gt;100,'DATA ACCURATE'!T2727/10,'DATA ACCURATE'!T2727),"")</f>
        <v/>
      </c>
      <c r="N2724" s="38" t="str">
        <f>IF(M2724="","",IF(M2724&lt;=DATABASE!$I$9,"LOKAL",IF(M2724&lt;DATABASE!$J$9,"LUAR KOTA 1",IF($M2724&gt;=DATABASE!$J$9,"LUAR KOTA 2",""))))</f>
        <v/>
      </c>
      <c r="O2724" s="38" t="str">
        <f>IF('DATA ACCURATE'!L2727&lt;&gt;"",'DATA ACCURATE'!L2727,"")</f>
        <v/>
      </c>
      <c r="P2724" s="38"/>
      <c r="Q2724" s="38">
        <f t="shared" si="294"/>
        <v>0</v>
      </c>
      <c r="R2724" s="38">
        <f t="shared" si="294"/>
        <v>0</v>
      </c>
      <c r="S2724" s="38">
        <f t="shared" si="294"/>
        <v>0</v>
      </c>
      <c r="T2724" s="38">
        <f t="shared" si="294"/>
        <v>0</v>
      </c>
      <c r="U2724" s="38">
        <f t="shared" si="295"/>
        <v>0</v>
      </c>
      <c r="V2724" s="38">
        <f t="shared" si="295"/>
        <v>0</v>
      </c>
      <c r="W2724" s="38">
        <f t="shared" si="295"/>
        <v>0</v>
      </c>
      <c r="X2724" s="38">
        <f t="shared" si="296"/>
        <v>0</v>
      </c>
      <c r="Y2724" s="38">
        <f t="shared" si="296"/>
        <v>0</v>
      </c>
      <c r="Z2724" s="38">
        <f t="shared" si="296"/>
        <v>0</v>
      </c>
      <c r="AA2724" s="38">
        <f t="shared" si="296"/>
        <v>0</v>
      </c>
      <c r="AB2724" s="38">
        <f t="shared" si="297"/>
        <v>0</v>
      </c>
      <c r="AC2724" s="38">
        <f t="shared" si="298"/>
        <v>0</v>
      </c>
      <c r="AD2724" s="38" t="str">
        <f t="shared" si="299"/>
        <v>000000000000</v>
      </c>
      <c r="AE2724" s="38"/>
      <c r="AF2724" s="38"/>
      <c r="AG2724" s="38"/>
      <c r="AH2724" s="38"/>
      <c r="AI2724" s="38"/>
      <c r="AJ2724" s="38"/>
      <c r="AK2724" s="38"/>
      <c r="AL2724" s="38"/>
      <c r="AM2724" s="38"/>
      <c r="AN2724" s="38"/>
      <c r="AO2724" s="38"/>
      <c r="AP2724" s="38"/>
      <c r="AQ2724" s="38"/>
      <c r="AR2724" s="38"/>
    </row>
    <row r="2725" spans="1:44">
      <c r="A2725" s="36" t="str">
        <f>IF('DATA ACCURATE'!A2728&lt;&gt;"",'DATA ACCURATE'!A2728,"")</f>
        <v/>
      </c>
      <c r="B2725" s="36" t="str">
        <f>IF('DATA ACCURATE'!D2728&lt;&gt;"",'DATA ACCURATE'!D2728,"")</f>
        <v/>
      </c>
      <c r="C2725" s="38" t="str">
        <f>IF($AD2725="000000000000","",INDEX(DATABASE!$W$12:$W$71,MATCH($AD2725,DATABASE!$V$12:$V$71,0)))</f>
        <v/>
      </c>
      <c r="D2725" s="38" t="str">
        <f>IF(C2725="","",IF(E2725="",INDEX(DATABASE!$AF$13:$AF$62,MATCH($C2725,DATABASE!$AC$13:$AC$62,0)),IF(E2725="2x D11",INDEX(DATABASE!$AF$13:$AF$62,MATCH($C2725,DATABASE!$AC$13:$AC$62,0))+2*DATABASE!$AF$62,IF(E2725="3x D11",INDEX(DATABASE!$AF$13:$AF$62,MATCH($C2725,DATABASE!$AC$13:$AC$62,0))+3*DATABASE!$AF$62,""))))</f>
        <v/>
      </c>
      <c r="E2725" s="38" t="str">
        <f>IF(AND($K2725="Y",$G2725&lt;&gt;"UNYIL",$F2725&lt;DATABASE!$O$8),"2x D11",IF(AND($K2725="Y",$G2725&lt;&gt;"UNYIL",$F2725&gt;=DATABASE!$O$8),"3x D11",""))</f>
        <v/>
      </c>
      <c r="F2725" s="36" t="str">
        <f>IF('DATA ACCURATE'!N2728&lt;&gt;"",'DATA ACCURATE'!N2728,"")</f>
        <v/>
      </c>
      <c r="G2725" s="38" t="str">
        <f>IF(F2725="","",IF(F2725&lt;=DATABASE!$I$8,"UNYIL",IF(F2725&lt;=DATABASE!$J$8,"KECIL",IF(F2725&lt;DATABASE!$K$8,"TANGGUNG",IF(F2725&gt;=DATABASE!$K$8,"BESAR","")))))</f>
        <v/>
      </c>
      <c r="H2725" s="16" t="str">
        <f>IF('DATA ACCURATE'!J2728&lt;&gt;"",'DATA ACCURATE'!J2728,"")</f>
        <v/>
      </c>
      <c r="I2725" s="35" t="str">
        <f>IF(B2725&lt;&gt;"",IFERROR(VLOOKUP(B2725,'DATA TIMBANGAN'!G:M,7,FALSE),VLOOKUP(B2725,'DATA TIMBANGAN'!G:M,7)),"")</f>
        <v/>
      </c>
      <c r="J2725" s="25" t="str">
        <f>IF(H2725&lt;&gt;"",IFERROR(INDEX(DATABASE!$Z$19:$Z$38,MATCH(DATEVALUE(H2725),DATABASE!$AA$19:$AA$38,0)),INDEX(DATABASE!$Z$12:$Z$18,MATCH(WEEKDAY(H2725,2),DATABASE!$AA$12:$AA$18,0))),"")</f>
        <v/>
      </c>
      <c r="K2725" s="25" t="str">
        <f>IF('DATA ACCURATE'!V2728&lt;&gt;"",'DATA ACCURATE'!V2728,"")</f>
        <v/>
      </c>
      <c r="L2725" s="80" t="str">
        <f>IF($H2725="","",IF(OR($J2725="LIBUR",AND($L2724="LIBUR",$O2724=$O2725)),"LIBUR",IF(AND(OR($L2724="LUAR JAM KERJA 1",$L2724="LUAR JAM KERJA 2"),OR(OR(AND($H2724=$H2725,AND(OR($I2725&gt;DATABASE!$J$3,$I2725&lt;DATABASE!$J$6),((DATEVALUE($H2725)+$I2725)-(DATEVALUE($H2724)+$I2724))&lt;DATABASE!$J$6)),AND($H2724=$H2725,$O2724=$O2725,OR($I2725&gt;DATABASE!$J$6,$I2725&lt;DATABASE!$J$3))),AND(($H2725-$H2724)=1,OR($I2725&lt;DATABASE!$I$6,((DATEVALUE($H2725)+$I2725)-(DATEVALUE($H2724)+$I2724))&lt;DATABASE!$J$6))),$A2725=$A2724),"LUAR JAM KERJA 2",IF(AND(OR(WEEKDAY($H2725,2)=1,WEEKDAY($H2725,2)=2,WEEKDAY($H2725,2)=3,WEEKDAY($H2725,2)=4,WEEKDAY($H2725,2)=5),$I2725&lt;=DATABASE!$J$3,$I2725&gt;=DATABASE!$I$3),"JAM KERJA",IF(AND(WEEKDAY($H2725,2)=6,$I2725&lt;=DATABASE!$J$4,$I2725&gt;=DATABASE!$I$4),"JAM KERJA","LUAR JAM KERJA 1")))))</f>
        <v/>
      </c>
      <c r="M2725" s="36" t="str">
        <f>IF('DATA ACCURATE'!T2728&lt;&gt;"",IF('DATA ACCURATE'!T2728&gt;100,'DATA ACCURATE'!T2728/10,'DATA ACCURATE'!T2728),"")</f>
        <v/>
      </c>
      <c r="N2725" s="38" t="str">
        <f>IF(M2725="","",IF(M2725&lt;=DATABASE!$I$9,"LOKAL",IF(M2725&lt;DATABASE!$J$9,"LUAR KOTA 1",IF($M2725&gt;=DATABASE!$J$9,"LUAR KOTA 2",""))))</f>
        <v/>
      </c>
      <c r="O2725" s="38" t="str">
        <f>IF('DATA ACCURATE'!L2728&lt;&gt;"",'DATA ACCURATE'!L2728,"")</f>
        <v/>
      </c>
      <c r="P2725" s="38"/>
      <c r="Q2725" s="38">
        <f t="shared" si="294"/>
        <v>0</v>
      </c>
      <c r="R2725" s="38">
        <f t="shared" si="294"/>
        <v>0</v>
      </c>
      <c r="S2725" s="38">
        <f t="shared" si="294"/>
        <v>0</v>
      </c>
      <c r="T2725" s="38">
        <f t="shared" si="294"/>
        <v>0</v>
      </c>
      <c r="U2725" s="38">
        <f t="shared" si="295"/>
        <v>0</v>
      </c>
      <c r="V2725" s="38">
        <f t="shared" si="295"/>
        <v>0</v>
      </c>
      <c r="W2725" s="38">
        <f t="shared" si="295"/>
        <v>0</v>
      </c>
      <c r="X2725" s="38">
        <f t="shared" si="296"/>
        <v>0</v>
      </c>
      <c r="Y2725" s="38">
        <f t="shared" si="296"/>
        <v>0</v>
      </c>
      <c r="Z2725" s="38">
        <f t="shared" si="296"/>
        <v>0</v>
      </c>
      <c r="AA2725" s="38">
        <f t="shared" si="296"/>
        <v>0</v>
      </c>
      <c r="AB2725" s="38">
        <f t="shared" si="297"/>
        <v>0</v>
      </c>
      <c r="AC2725" s="38">
        <f t="shared" si="298"/>
        <v>0</v>
      </c>
      <c r="AD2725" s="38" t="str">
        <f t="shared" si="299"/>
        <v>000000000000</v>
      </c>
      <c r="AE2725" s="38"/>
      <c r="AF2725" s="38"/>
      <c r="AG2725" s="38"/>
      <c r="AH2725" s="38"/>
      <c r="AI2725" s="38"/>
      <c r="AJ2725" s="38"/>
      <c r="AK2725" s="38"/>
      <c r="AL2725" s="38"/>
      <c r="AM2725" s="38"/>
      <c r="AN2725" s="38"/>
      <c r="AO2725" s="38"/>
      <c r="AP2725" s="38"/>
      <c r="AQ2725" s="38"/>
      <c r="AR2725" s="38"/>
    </row>
    <row r="2726" spans="1:44">
      <c r="A2726" s="36" t="str">
        <f>IF('DATA ACCURATE'!A2729&lt;&gt;"",'DATA ACCURATE'!A2729,"")</f>
        <v/>
      </c>
      <c r="B2726" s="36" t="str">
        <f>IF('DATA ACCURATE'!D2729&lt;&gt;"",'DATA ACCURATE'!D2729,"")</f>
        <v/>
      </c>
      <c r="C2726" s="38" t="str">
        <f>IF($AD2726="000000000000","",INDEX(DATABASE!$W$12:$W$71,MATCH($AD2726,DATABASE!$V$12:$V$71,0)))</f>
        <v/>
      </c>
      <c r="D2726" s="38" t="str">
        <f>IF(C2726="","",IF(E2726="",INDEX(DATABASE!$AF$13:$AF$62,MATCH($C2726,DATABASE!$AC$13:$AC$62,0)),IF(E2726="2x D11",INDEX(DATABASE!$AF$13:$AF$62,MATCH($C2726,DATABASE!$AC$13:$AC$62,0))+2*DATABASE!$AF$62,IF(E2726="3x D11",INDEX(DATABASE!$AF$13:$AF$62,MATCH($C2726,DATABASE!$AC$13:$AC$62,0))+3*DATABASE!$AF$62,""))))</f>
        <v/>
      </c>
      <c r="E2726" s="38" t="str">
        <f>IF(AND($K2726="Y",$G2726&lt;&gt;"UNYIL",$F2726&lt;DATABASE!$O$8),"2x D11",IF(AND($K2726="Y",$G2726&lt;&gt;"UNYIL",$F2726&gt;=DATABASE!$O$8),"3x D11",""))</f>
        <v/>
      </c>
      <c r="F2726" s="36" t="str">
        <f>IF('DATA ACCURATE'!N2729&lt;&gt;"",'DATA ACCURATE'!N2729,"")</f>
        <v/>
      </c>
      <c r="G2726" s="38" t="str">
        <f>IF(F2726="","",IF(F2726&lt;=DATABASE!$I$8,"UNYIL",IF(F2726&lt;=DATABASE!$J$8,"KECIL",IF(F2726&lt;DATABASE!$K$8,"TANGGUNG",IF(F2726&gt;=DATABASE!$K$8,"BESAR","")))))</f>
        <v/>
      </c>
      <c r="H2726" s="16" t="str">
        <f>IF('DATA ACCURATE'!J2729&lt;&gt;"",'DATA ACCURATE'!J2729,"")</f>
        <v/>
      </c>
      <c r="I2726" s="35" t="str">
        <f>IF(B2726&lt;&gt;"",IFERROR(VLOOKUP(B2726,'DATA TIMBANGAN'!G:M,7,FALSE),VLOOKUP(B2726,'DATA TIMBANGAN'!G:M,7)),"")</f>
        <v/>
      </c>
      <c r="J2726" s="25" t="str">
        <f>IF(H2726&lt;&gt;"",IFERROR(INDEX(DATABASE!$Z$19:$Z$38,MATCH(DATEVALUE(H2726),DATABASE!$AA$19:$AA$38,0)),INDEX(DATABASE!$Z$12:$Z$18,MATCH(WEEKDAY(H2726,2),DATABASE!$AA$12:$AA$18,0))),"")</f>
        <v/>
      </c>
      <c r="K2726" s="25" t="str">
        <f>IF('DATA ACCURATE'!V2729&lt;&gt;"",'DATA ACCURATE'!V2729,"")</f>
        <v/>
      </c>
      <c r="L2726" s="80" t="str">
        <f>IF($H2726="","",IF(OR($J2726="LIBUR",AND($L2725="LIBUR",$O2725=$O2726)),"LIBUR",IF(AND(OR($L2725="LUAR JAM KERJA 1",$L2725="LUAR JAM KERJA 2"),OR(OR(AND($H2725=$H2726,AND(OR($I2726&gt;DATABASE!$J$3,$I2726&lt;DATABASE!$J$6),((DATEVALUE($H2726)+$I2726)-(DATEVALUE($H2725)+$I2725))&lt;DATABASE!$J$6)),AND($H2725=$H2726,$O2725=$O2726,OR($I2726&gt;DATABASE!$J$6,$I2726&lt;DATABASE!$J$3))),AND(($H2726-$H2725)=1,OR($I2726&lt;DATABASE!$I$6,((DATEVALUE($H2726)+$I2726)-(DATEVALUE($H2725)+$I2725))&lt;DATABASE!$J$6))),$A2726=$A2725),"LUAR JAM KERJA 2",IF(AND(OR(WEEKDAY($H2726,2)=1,WEEKDAY($H2726,2)=2,WEEKDAY($H2726,2)=3,WEEKDAY($H2726,2)=4,WEEKDAY($H2726,2)=5),$I2726&lt;=DATABASE!$J$3,$I2726&gt;=DATABASE!$I$3),"JAM KERJA",IF(AND(WEEKDAY($H2726,2)=6,$I2726&lt;=DATABASE!$J$4,$I2726&gt;=DATABASE!$I$4),"JAM KERJA","LUAR JAM KERJA 1")))))</f>
        <v/>
      </c>
      <c r="M2726" s="36" t="str">
        <f>IF('DATA ACCURATE'!T2729&lt;&gt;"",IF('DATA ACCURATE'!T2729&gt;100,'DATA ACCURATE'!T2729/10,'DATA ACCURATE'!T2729),"")</f>
        <v/>
      </c>
      <c r="N2726" s="38" t="str">
        <f>IF(M2726="","",IF(M2726&lt;=DATABASE!$I$9,"LOKAL",IF(M2726&lt;DATABASE!$J$9,"LUAR KOTA 1",IF($M2726&gt;=DATABASE!$J$9,"LUAR KOTA 2",""))))</f>
        <v/>
      </c>
      <c r="O2726" s="38" t="str">
        <f>IF('DATA ACCURATE'!L2729&lt;&gt;"",'DATA ACCURATE'!L2729,"")</f>
        <v/>
      </c>
      <c r="P2726" s="38"/>
      <c r="Q2726" s="38">
        <f t="shared" si="294"/>
        <v>0</v>
      </c>
      <c r="R2726" s="38">
        <f t="shared" si="294"/>
        <v>0</v>
      </c>
      <c r="S2726" s="38">
        <f t="shared" si="294"/>
        <v>0</v>
      </c>
      <c r="T2726" s="38">
        <f t="shared" si="294"/>
        <v>0</v>
      </c>
      <c r="U2726" s="38">
        <f t="shared" si="295"/>
        <v>0</v>
      </c>
      <c r="V2726" s="38">
        <f t="shared" si="295"/>
        <v>0</v>
      </c>
      <c r="W2726" s="38">
        <f t="shared" si="295"/>
        <v>0</v>
      </c>
      <c r="X2726" s="38">
        <f t="shared" si="296"/>
        <v>0</v>
      </c>
      <c r="Y2726" s="38">
        <f t="shared" si="296"/>
        <v>0</v>
      </c>
      <c r="Z2726" s="38">
        <f t="shared" si="296"/>
        <v>0</v>
      </c>
      <c r="AA2726" s="38">
        <f t="shared" si="296"/>
        <v>0</v>
      </c>
      <c r="AB2726" s="38">
        <f t="shared" si="297"/>
        <v>0</v>
      </c>
      <c r="AC2726" s="38">
        <f t="shared" si="298"/>
        <v>0</v>
      </c>
      <c r="AD2726" s="38" t="str">
        <f t="shared" si="299"/>
        <v>000000000000</v>
      </c>
      <c r="AE2726" s="38"/>
      <c r="AF2726" s="38"/>
      <c r="AG2726" s="38"/>
      <c r="AH2726" s="38"/>
      <c r="AI2726" s="38"/>
      <c r="AJ2726" s="38"/>
      <c r="AK2726" s="38"/>
      <c r="AL2726" s="38"/>
      <c r="AM2726" s="38"/>
      <c r="AN2726" s="38"/>
      <c r="AO2726" s="38"/>
      <c r="AP2726" s="38"/>
      <c r="AQ2726" s="38"/>
      <c r="AR2726" s="38"/>
    </row>
    <row r="2727" spans="1:44">
      <c r="A2727" s="36" t="str">
        <f>IF('DATA ACCURATE'!A2730&lt;&gt;"",'DATA ACCURATE'!A2730,"")</f>
        <v/>
      </c>
      <c r="B2727" s="36" t="str">
        <f>IF('DATA ACCURATE'!D2730&lt;&gt;"",'DATA ACCURATE'!D2730,"")</f>
        <v/>
      </c>
      <c r="C2727" s="38" t="str">
        <f>IF($AD2727="000000000000","",INDEX(DATABASE!$W$12:$W$71,MATCH($AD2727,DATABASE!$V$12:$V$71,0)))</f>
        <v/>
      </c>
      <c r="D2727" s="38" t="str">
        <f>IF(C2727="","",IF(E2727="",INDEX(DATABASE!$AF$13:$AF$62,MATCH($C2727,DATABASE!$AC$13:$AC$62,0)),IF(E2727="2x D11",INDEX(DATABASE!$AF$13:$AF$62,MATCH($C2727,DATABASE!$AC$13:$AC$62,0))+2*DATABASE!$AF$62,IF(E2727="3x D11",INDEX(DATABASE!$AF$13:$AF$62,MATCH($C2727,DATABASE!$AC$13:$AC$62,0))+3*DATABASE!$AF$62,""))))</f>
        <v/>
      </c>
      <c r="E2727" s="38" t="str">
        <f>IF(AND($K2727="Y",$G2727&lt;&gt;"UNYIL",$F2727&lt;DATABASE!$O$8),"2x D11",IF(AND($K2727="Y",$G2727&lt;&gt;"UNYIL",$F2727&gt;=DATABASE!$O$8),"3x D11",""))</f>
        <v/>
      </c>
      <c r="F2727" s="36" t="str">
        <f>IF('DATA ACCURATE'!N2730&lt;&gt;"",'DATA ACCURATE'!N2730,"")</f>
        <v/>
      </c>
      <c r="G2727" s="38" t="str">
        <f>IF(F2727="","",IF(F2727&lt;=DATABASE!$I$8,"UNYIL",IF(F2727&lt;=DATABASE!$J$8,"KECIL",IF(F2727&lt;DATABASE!$K$8,"TANGGUNG",IF(F2727&gt;=DATABASE!$K$8,"BESAR","")))))</f>
        <v/>
      </c>
      <c r="H2727" s="16" t="str">
        <f>IF('DATA ACCURATE'!J2730&lt;&gt;"",'DATA ACCURATE'!J2730,"")</f>
        <v/>
      </c>
      <c r="I2727" s="35" t="str">
        <f>IF(B2727&lt;&gt;"",IFERROR(VLOOKUP(B2727,'DATA TIMBANGAN'!G:M,7,FALSE),VLOOKUP(B2727,'DATA TIMBANGAN'!G:M,7)),"")</f>
        <v/>
      </c>
      <c r="J2727" s="25" t="str">
        <f>IF(H2727&lt;&gt;"",IFERROR(INDEX(DATABASE!$Z$19:$Z$38,MATCH(DATEVALUE(H2727),DATABASE!$AA$19:$AA$38,0)),INDEX(DATABASE!$Z$12:$Z$18,MATCH(WEEKDAY(H2727,2),DATABASE!$AA$12:$AA$18,0))),"")</f>
        <v/>
      </c>
      <c r="K2727" s="25" t="str">
        <f>IF('DATA ACCURATE'!V2730&lt;&gt;"",'DATA ACCURATE'!V2730,"")</f>
        <v/>
      </c>
      <c r="L2727" s="80" t="str">
        <f>IF($H2727="","",IF(OR($J2727="LIBUR",AND($L2726="LIBUR",$O2726=$O2727)),"LIBUR",IF(AND(OR($L2726="LUAR JAM KERJA 1",$L2726="LUAR JAM KERJA 2"),OR(OR(AND($H2726=$H2727,AND(OR($I2727&gt;DATABASE!$J$3,$I2727&lt;DATABASE!$J$6),((DATEVALUE($H2727)+$I2727)-(DATEVALUE($H2726)+$I2726))&lt;DATABASE!$J$6)),AND($H2726=$H2727,$O2726=$O2727,OR($I2727&gt;DATABASE!$J$6,$I2727&lt;DATABASE!$J$3))),AND(($H2727-$H2726)=1,OR($I2727&lt;DATABASE!$I$6,((DATEVALUE($H2727)+$I2727)-(DATEVALUE($H2726)+$I2726))&lt;DATABASE!$J$6))),$A2727=$A2726),"LUAR JAM KERJA 2",IF(AND(OR(WEEKDAY($H2727,2)=1,WEEKDAY($H2727,2)=2,WEEKDAY($H2727,2)=3,WEEKDAY($H2727,2)=4,WEEKDAY($H2727,2)=5),$I2727&lt;=DATABASE!$J$3,$I2727&gt;=DATABASE!$I$3),"JAM KERJA",IF(AND(WEEKDAY($H2727,2)=6,$I2727&lt;=DATABASE!$J$4,$I2727&gt;=DATABASE!$I$4),"JAM KERJA","LUAR JAM KERJA 1")))))</f>
        <v/>
      </c>
      <c r="M2727" s="36" t="str">
        <f>IF('DATA ACCURATE'!T2730&lt;&gt;"",IF('DATA ACCURATE'!T2730&gt;100,'DATA ACCURATE'!T2730/10,'DATA ACCURATE'!T2730),"")</f>
        <v/>
      </c>
      <c r="N2727" s="38" t="str">
        <f>IF(M2727="","",IF(M2727&lt;=DATABASE!$I$9,"LOKAL",IF(M2727&lt;DATABASE!$J$9,"LUAR KOTA 1",IF($M2727&gt;=DATABASE!$J$9,"LUAR KOTA 2",""))))</f>
        <v/>
      </c>
      <c r="O2727" s="38" t="str">
        <f>IF('DATA ACCURATE'!L2730&lt;&gt;"",'DATA ACCURATE'!L2730,"")</f>
        <v/>
      </c>
      <c r="P2727" s="38"/>
      <c r="Q2727" s="38">
        <f t="shared" si="294"/>
        <v>0</v>
      </c>
      <c r="R2727" s="38">
        <f t="shared" si="294"/>
        <v>0</v>
      </c>
      <c r="S2727" s="38">
        <f t="shared" si="294"/>
        <v>0</v>
      </c>
      <c r="T2727" s="38">
        <f t="shared" si="294"/>
        <v>0</v>
      </c>
      <c r="U2727" s="38">
        <f t="shared" si="295"/>
        <v>0</v>
      </c>
      <c r="V2727" s="38">
        <f t="shared" si="295"/>
        <v>0</v>
      </c>
      <c r="W2727" s="38">
        <f t="shared" si="295"/>
        <v>0</v>
      </c>
      <c r="X2727" s="38">
        <f t="shared" si="296"/>
        <v>0</v>
      </c>
      <c r="Y2727" s="38">
        <f t="shared" si="296"/>
        <v>0</v>
      </c>
      <c r="Z2727" s="38">
        <f t="shared" si="296"/>
        <v>0</v>
      </c>
      <c r="AA2727" s="38">
        <f t="shared" si="296"/>
        <v>0</v>
      </c>
      <c r="AB2727" s="38">
        <f t="shared" si="297"/>
        <v>0</v>
      </c>
      <c r="AC2727" s="38">
        <f t="shared" si="298"/>
        <v>0</v>
      </c>
      <c r="AD2727" s="38" t="str">
        <f t="shared" si="299"/>
        <v>000000000000</v>
      </c>
      <c r="AE2727" s="38"/>
      <c r="AF2727" s="38"/>
      <c r="AG2727" s="38"/>
      <c r="AH2727" s="38"/>
      <c r="AI2727" s="38"/>
      <c r="AJ2727" s="38"/>
      <c r="AK2727" s="38"/>
      <c r="AL2727" s="38"/>
      <c r="AM2727" s="38"/>
      <c r="AN2727" s="38"/>
      <c r="AO2727" s="38"/>
      <c r="AP2727" s="38"/>
      <c r="AQ2727" s="38"/>
      <c r="AR2727" s="38"/>
    </row>
    <row r="2728" spans="1:44">
      <c r="A2728" s="36" t="str">
        <f>IF('DATA ACCURATE'!A2731&lt;&gt;"",'DATA ACCURATE'!A2731,"")</f>
        <v/>
      </c>
      <c r="B2728" s="36" t="str">
        <f>IF('DATA ACCURATE'!D2731&lt;&gt;"",'DATA ACCURATE'!D2731,"")</f>
        <v/>
      </c>
      <c r="C2728" s="38" t="str">
        <f>IF($AD2728="000000000000","",INDEX(DATABASE!$W$12:$W$71,MATCH($AD2728,DATABASE!$V$12:$V$71,0)))</f>
        <v/>
      </c>
      <c r="D2728" s="38" t="str">
        <f>IF(C2728="","",IF(E2728="",INDEX(DATABASE!$AF$13:$AF$62,MATCH($C2728,DATABASE!$AC$13:$AC$62,0)),IF(E2728="2x D11",INDEX(DATABASE!$AF$13:$AF$62,MATCH($C2728,DATABASE!$AC$13:$AC$62,0))+2*DATABASE!$AF$62,IF(E2728="3x D11",INDEX(DATABASE!$AF$13:$AF$62,MATCH($C2728,DATABASE!$AC$13:$AC$62,0))+3*DATABASE!$AF$62,""))))</f>
        <v/>
      </c>
      <c r="E2728" s="38" t="str">
        <f>IF(AND($K2728="Y",$G2728&lt;&gt;"UNYIL",$F2728&lt;DATABASE!$O$8),"2x D11",IF(AND($K2728="Y",$G2728&lt;&gt;"UNYIL",$F2728&gt;=DATABASE!$O$8),"3x D11",""))</f>
        <v/>
      </c>
      <c r="F2728" s="36" t="str">
        <f>IF('DATA ACCURATE'!N2731&lt;&gt;"",'DATA ACCURATE'!N2731,"")</f>
        <v/>
      </c>
      <c r="G2728" s="38" t="str">
        <f>IF(F2728="","",IF(F2728&lt;=DATABASE!$I$8,"UNYIL",IF(F2728&lt;=DATABASE!$J$8,"KECIL",IF(F2728&lt;DATABASE!$K$8,"TANGGUNG",IF(F2728&gt;=DATABASE!$K$8,"BESAR","")))))</f>
        <v/>
      </c>
      <c r="H2728" s="16" t="str">
        <f>IF('DATA ACCURATE'!J2731&lt;&gt;"",'DATA ACCURATE'!J2731,"")</f>
        <v/>
      </c>
      <c r="I2728" s="35" t="str">
        <f>IF(B2728&lt;&gt;"",IFERROR(VLOOKUP(B2728,'DATA TIMBANGAN'!G:M,7,FALSE),VLOOKUP(B2728,'DATA TIMBANGAN'!G:M,7)),"")</f>
        <v/>
      </c>
      <c r="J2728" s="25" t="str">
        <f>IF(H2728&lt;&gt;"",IFERROR(INDEX(DATABASE!$Z$19:$Z$38,MATCH(DATEVALUE(H2728),DATABASE!$AA$19:$AA$38,0)),INDEX(DATABASE!$Z$12:$Z$18,MATCH(WEEKDAY(H2728,2),DATABASE!$AA$12:$AA$18,0))),"")</f>
        <v/>
      </c>
      <c r="K2728" s="25" t="str">
        <f>IF('DATA ACCURATE'!V2731&lt;&gt;"",'DATA ACCURATE'!V2731,"")</f>
        <v/>
      </c>
      <c r="L2728" s="80" t="str">
        <f>IF($H2728="","",IF(OR($J2728="LIBUR",AND($L2727="LIBUR",$O2727=$O2728)),"LIBUR",IF(AND(OR($L2727="LUAR JAM KERJA 1",$L2727="LUAR JAM KERJA 2"),OR(OR(AND($H2727=$H2728,AND(OR($I2728&gt;DATABASE!$J$3,$I2728&lt;DATABASE!$J$6),((DATEVALUE($H2728)+$I2728)-(DATEVALUE($H2727)+$I2727))&lt;DATABASE!$J$6)),AND($H2727=$H2728,$O2727=$O2728,OR($I2728&gt;DATABASE!$J$6,$I2728&lt;DATABASE!$J$3))),AND(($H2728-$H2727)=1,OR($I2728&lt;DATABASE!$I$6,((DATEVALUE($H2728)+$I2728)-(DATEVALUE($H2727)+$I2727))&lt;DATABASE!$J$6))),$A2728=$A2727),"LUAR JAM KERJA 2",IF(AND(OR(WEEKDAY($H2728,2)=1,WEEKDAY($H2728,2)=2,WEEKDAY($H2728,2)=3,WEEKDAY($H2728,2)=4,WEEKDAY($H2728,2)=5),$I2728&lt;=DATABASE!$J$3,$I2728&gt;=DATABASE!$I$3),"JAM KERJA",IF(AND(WEEKDAY($H2728,2)=6,$I2728&lt;=DATABASE!$J$4,$I2728&gt;=DATABASE!$I$4),"JAM KERJA","LUAR JAM KERJA 1")))))</f>
        <v/>
      </c>
      <c r="M2728" s="36" t="str">
        <f>IF('DATA ACCURATE'!T2731&lt;&gt;"",IF('DATA ACCURATE'!T2731&gt;100,'DATA ACCURATE'!T2731/10,'DATA ACCURATE'!T2731),"")</f>
        <v/>
      </c>
      <c r="N2728" s="38" t="str">
        <f>IF(M2728="","",IF(M2728&lt;=DATABASE!$I$9,"LOKAL",IF(M2728&lt;DATABASE!$J$9,"LUAR KOTA 1",IF($M2728&gt;=DATABASE!$J$9,"LUAR KOTA 2",""))))</f>
        <v/>
      </c>
      <c r="O2728" s="38" t="str">
        <f>IF('DATA ACCURATE'!L2731&lt;&gt;"",'DATA ACCURATE'!L2731,"")</f>
        <v/>
      </c>
      <c r="P2728" s="38"/>
      <c r="Q2728" s="38">
        <f t="shared" si="294"/>
        <v>0</v>
      </c>
      <c r="R2728" s="38">
        <f t="shared" si="294"/>
        <v>0</v>
      </c>
      <c r="S2728" s="38">
        <f t="shared" si="294"/>
        <v>0</v>
      </c>
      <c r="T2728" s="38">
        <f t="shared" si="294"/>
        <v>0</v>
      </c>
      <c r="U2728" s="38">
        <f t="shared" si="295"/>
        <v>0</v>
      </c>
      <c r="V2728" s="38">
        <f t="shared" si="295"/>
        <v>0</v>
      </c>
      <c r="W2728" s="38">
        <f t="shared" si="295"/>
        <v>0</v>
      </c>
      <c r="X2728" s="38">
        <f t="shared" si="296"/>
        <v>0</v>
      </c>
      <c r="Y2728" s="38">
        <f t="shared" si="296"/>
        <v>0</v>
      </c>
      <c r="Z2728" s="38">
        <f t="shared" si="296"/>
        <v>0</v>
      </c>
      <c r="AA2728" s="38">
        <f t="shared" si="296"/>
        <v>0</v>
      </c>
      <c r="AB2728" s="38">
        <f t="shared" si="297"/>
        <v>0</v>
      </c>
      <c r="AC2728" s="38">
        <f t="shared" si="298"/>
        <v>0</v>
      </c>
      <c r="AD2728" s="38" t="str">
        <f t="shared" si="299"/>
        <v>000000000000</v>
      </c>
      <c r="AE2728" s="38"/>
      <c r="AF2728" s="38"/>
      <c r="AG2728" s="38"/>
      <c r="AH2728" s="38"/>
      <c r="AI2728" s="38"/>
      <c r="AJ2728" s="38"/>
      <c r="AK2728" s="38"/>
      <c r="AL2728" s="38"/>
      <c r="AM2728" s="38"/>
      <c r="AN2728" s="38"/>
      <c r="AO2728" s="38"/>
      <c r="AP2728" s="38"/>
      <c r="AQ2728" s="38"/>
      <c r="AR2728" s="38"/>
    </row>
    <row r="2729" spans="1:44">
      <c r="A2729" s="36" t="str">
        <f>IF('DATA ACCURATE'!A2732&lt;&gt;"",'DATA ACCURATE'!A2732,"")</f>
        <v/>
      </c>
      <c r="B2729" s="36" t="str">
        <f>IF('DATA ACCURATE'!D2732&lt;&gt;"",'DATA ACCURATE'!D2732,"")</f>
        <v/>
      </c>
      <c r="C2729" s="38" t="str">
        <f>IF($AD2729="000000000000","",INDEX(DATABASE!$W$12:$W$71,MATCH($AD2729,DATABASE!$V$12:$V$71,0)))</f>
        <v/>
      </c>
      <c r="D2729" s="38" t="str">
        <f>IF(C2729="","",IF(E2729="",INDEX(DATABASE!$AF$13:$AF$62,MATCH($C2729,DATABASE!$AC$13:$AC$62,0)),IF(E2729="2x D11",INDEX(DATABASE!$AF$13:$AF$62,MATCH($C2729,DATABASE!$AC$13:$AC$62,0))+2*DATABASE!$AF$62,IF(E2729="3x D11",INDEX(DATABASE!$AF$13:$AF$62,MATCH($C2729,DATABASE!$AC$13:$AC$62,0))+3*DATABASE!$AF$62,""))))</f>
        <v/>
      </c>
      <c r="E2729" s="38" t="str">
        <f>IF(AND($K2729="Y",$G2729&lt;&gt;"UNYIL",$F2729&lt;DATABASE!$O$8),"2x D11",IF(AND($K2729="Y",$G2729&lt;&gt;"UNYIL",$F2729&gt;=DATABASE!$O$8),"3x D11",""))</f>
        <v/>
      </c>
      <c r="F2729" s="36" t="str">
        <f>IF('DATA ACCURATE'!N2732&lt;&gt;"",'DATA ACCURATE'!N2732,"")</f>
        <v/>
      </c>
      <c r="G2729" s="38" t="str">
        <f>IF(F2729="","",IF(F2729&lt;=DATABASE!$I$8,"UNYIL",IF(F2729&lt;=DATABASE!$J$8,"KECIL",IF(F2729&lt;DATABASE!$K$8,"TANGGUNG",IF(F2729&gt;=DATABASE!$K$8,"BESAR","")))))</f>
        <v/>
      </c>
      <c r="H2729" s="16" t="str">
        <f>IF('DATA ACCURATE'!J2732&lt;&gt;"",'DATA ACCURATE'!J2732,"")</f>
        <v/>
      </c>
      <c r="I2729" s="35" t="str">
        <f>IF(B2729&lt;&gt;"",IFERROR(VLOOKUP(B2729,'DATA TIMBANGAN'!G:M,7,FALSE),VLOOKUP(B2729,'DATA TIMBANGAN'!G:M,7)),"")</f>
        <v/>
      </c>
      <c r="J2729" s="25" t="str">
        <f>IF(H2729&lt;&gt;"",IFERROR(INDEX(DATABASE!$Z$19:$Z$38,MATCH(DATEVALUE(H2729),DATABASE!$AA$19:$AA$38,0)),INDEX(DATABASE!$Z$12:$Z$18,MATCH(WEEKDAY(H2729,2),DATABASE!$AA$12:$AA$18,0))),"")</f>
        <v/>
      </c>
      <c r="K2729" s="25" t="str">
        <f>IF('DATA ACCURATE'!V2732&lt;&gt;"",'DATA ACCURATE'!V2732,"")</f>
        <v/>
      </c>
      <c r="L2729" s="80" t="str">
        <f>IF($H2729="","",IF(OR($J2729="LIBUR",AND($L2728="LIBUR",$O2728=$O2729)),"LIBUR",IF(AND(OR($L2728="LUAR JAM KERJA 1",$L2728="LUAR JAM KERJA 2"),OR(OR(AND($H2728=$H2729,AND(OR($I2729&gt;DATABASE!$J$3,$I2729&lt;DATABASE!$J$6),((DATEVALUE($H2729)+$I2729)-(DATEVALUE($H2728)+$I2728))&lt;DATABASE!$J$6)),AND($H2728=$H2729,$O2728=$O2729,OR($I2729&gt;DATABASE!$J$6,$I2729&lt;DATABASE!$J$3))),AND(($H2729-$H2728)=1,OR($I2729&lt;DATABASE!$I$6,((DATEVALUE($H2729)+$I2729)-(DATEVALUE($H2728)+$I2728))&lt;DATABASE!$J$6))),$A2729=$A2728),"LUAR JAM KERJA 2",IF(AND(OR(WEEKDAY($H2729,2)=1,WEEKDAY($H2729,2)=2,WEEKDAY($H2729,2)=3,WEEKDAY($H2729,2)=4,WEEKDAY($H2729,2)=5),$I2729&lt;=DATABASE!$J$3,$I2729&gt;=DATABASE!$I$3),"JAM KERJA",IF(AND(WEEKDAY($H2729,2)=6,$I2729&lt;=DATABASE!$J$4,$I2729&gt;=DATABASE!$I$4),"JAM KERJA","LUAR JAM KERJA 1")))))</f>
        <v/>
      </c>
      <c r="M2729" s="36" t="str">
        <f>IF('DATA ACCURATE'!T2732&lt;&gt;"",IF('DATA ACCURATE'!T2732&gt;100,'DATA ACCURATE'!T2732/10,'DATA ACCURATE'!T2732),"")</f>
        <v/>
      </c>
      <c r="N2729" s="38" t="str">
        <f>IF(M2729="","",IF(M2729&lt;=DATABASE!$I$9,"LOKAL",IF(M2729&lt;DATABASE!$J$9,"LUAR KOTA 1",IF($M2729&gt;=DATABASE!$J$9,"LUAR KOTA 2",""))))</f>
        <v/>
      </c>
      <c r="O2729" s="38" t="str">
        <f>IF('DATA ACCURATE'!L2732&lt;&gt;"",'DATA ACCURATE'!L2732,"")</f>
        <v/>
      </c>
      <c r="P2729" s="38"/>
      <c r="Q2729" s="38">
        <f t="shared" si="294"/>
        <v>0</v>
      </c>
      <c r="R2729" s="38">
        <f t="shared" si="294"/>
        <v>0</v>
      </c>
      <c r="S2729" s="38">
        <f t="shared" si="294"/>
        <v>0</v>
      </c>
      <c r="T2729" s="38">
        <f t="shared" si="294"/>
        <v>0</v>
      </c>
      <c r="U2729" s="38">
        <f t="shared" si="295"/>
        <v>0</v>
      </c>
      <c r="V2729" s="38">
        <f t="shared" si="295"/>
        <v>0</v>
      </c>
      <c r="W2729" s="38">
        <f t="shared" si="295"/>
        <v>0</v>
      </c>
      <c r="X2729" s="38">
        <f t="shared" si="296"/>
        <v>0</v>
      </c>
      <c r="Y2729" s="38">
        <f t="shared" si="296"/>
        <v>0</v>
      </c>
      <c r="Z2729" s="38">
        <f t="shared" si="296"/>
        <v>0</v>
      </c>
      <c r="AA2729" s="38">
        <f t="shared" si="296"/>
        <v>0</v>
      </c>
      <c r="AB2729" s="38">
        <f t="shared" si="297"/>
        <v>0</v>
      </c>
      <c r="AC2729" s="38">
        <f t="shared" si="298"/>
        <v>0</v>
      </c>
      <c r="AD2729" s="38" t="str">
        <f t="shared" si="299"/>
        <v>000000000000</v>
      </c>
      <c r="AE2729" s="38"/>
      <c r="AF2729" s="38"/>
      <c r="AG2729" s="38"/>
      <c r="AH2729" s="38"/>
      <c r="AI2729" s="38"/>
      <c r="AJ2729" s="38"/>
      <c r="AK2729" s="38"/>
      <c r="AL2729" s="38"/>
      <c r="AM2729" s="38"/>
      <c r="AN2729" s="38"/>
      <c r="AO2729" s="38"/>
      <c r="AP2729" s="38"/>
      <c r="AQ2729" s="38"/>
      <c r="AR2729" s="38"/>
    </row>
    <row r="2730" spans="1:44">
      <c r="A2730" s="36" t="str">
        <f>IF('DATA ACCURATE'!A2733&lt;&gt;"",'DATA ACCURATE'!A2733,"")</f>
        <v/>
      </c>
      <c r="B2730" s="36" t="str">
        <f>IF('DATA ACCURATE'!D2733&lt;&gt;"",'DATA ACCURATE'!D2733,"")</f>
        <v/>
      </c>
      <c r="C2730" s="38" t="str">
        <f>IF($AD2730="000000000000","",INDEX(DATABASE!$W$12:$W$71,MATCH($AD2730,DATABASE!$V$12:$V$71,0)))</f>
        <v/>
      </c>
      <c r="D2730" s="38" t="str">
        <f>IF(C2730="","",IF(E2730="",INDEX(DATABASE!$AF$13:$AF$62,MATCH($C2730,DATABASE!$AC$13:$AC$62,0)),IF(E2730="2x D11",INDEX(DATABASE!$AF$13:$AF$62,MATCH($C2730,DATABASE!$AC$13:$AC$62,0))+2*DATABASE!$AF$62,IF(E2730="3x D11",INDEX(DATABASE!$AF$13:$AF$62,MATCH($C2730,DATABASE!$AC$13:$AC$62,0))+3*DATABASE!$AF$62,""))))</f>
        <v/>
      </c>
      <c r="E2730" s="38" t="str">
        <f>IF(AND($K2730="Y",$G2730&lt;&gt;"UNYIL",$F2730&lt;DATABASE!$O$8),"2x D11",IF(AND($K2730="Y",$G2730&lt;&gt;"UNYIL",$F2730&gt;=DATABASE!$O$8),"3x D11",""))</f>
        <v/>
      </c>
      <c r="F2730" s="36" t="str">
        <f>IF('DATA ACCURATE'!N2733&lt;&gt;"",'DATA ACCURATE'!N2733,"")</f>
        <v/>
      </c>
      <c r="G2730" s="38" t="str">
        <f>IF(F2730="","",IF(F2730&lt;=DATABASE!$I$8,"UNYIL",IF(F2730&lt;=DATABASE!$J$8,"KECIL",IF(F2730&lt;DATABASE!$K$8,"TANGGUNG",IF(F2730&gt;=DATABASE!$K$8,"BESAR","")))))</f>
        <v/>
      </c>
      <c r="H2730" s="16" t="str">
        <f>IF('DATA ACCURATE'!J2733&lt;&gt;"",'DATA ACCURATE'!J2733,"")</f>
        <v/>
      </c>
      <c r="I2730" s="35" t="str">
        <f>IF(B2730&lt;&gt;"",IFERROR(VLOOKUP(B2730,'DATA TIMBANGAN'!G:M,7,FALSE),VLOOKUP(B2730,'DATA TIMBANGAN'!G:M,7)),"")</f>
        <v/>
      </c>
      <c r="J2730" s="25" t="str">
        <f>IF(H2730&lt;&gt;"",IFERROR(INDEX(DATABASE!$Z$19:$Z$38,MATCH(DATEVALUE(H2730),DATABASE!$AA$19:$AA$38,0)),INDEX(DATABASE!$Z$12:$Z$18,MATCH(WEEKDAY(H2730,2),DATABASE!$AA$12:$AA$18,0))),"")</f>
        <v/>
      </c>
      <c r="K2730" s="25" t="str">
        <f>IF('DATA ACCURATE'!V2733&lt;&gt;"",'DATA ACCURATE'!V2733,"")</f>
        <v/>
      </c>
      <c r="L2730" s="80" t="str">
        <f>IF($H2730="","",IF(OR($J2730="LIBUR",AND($L2729="LIBUR",$O2729=$O2730)),"LIBUR",IF(AND(OR($L2729="LUAR JAM KERJA 1",$L2729="LUAR JAM KERJA 2"),OR(OR(AND($H2729=$H2730,AND(OR($I2730&gt;DATABASE!$J$3,$I2730&lt;DATABASE!$J$6),((DATEVALUE($H2730)+$I2730)-(DATEVALUE($H2729)+$I2729))&lt;DATABASE!$J$6)),AND($H2729=$H2730,$O2729=$O2730,OR($I2730&gt;DATABASE!$J$6,$I2730&lt;DATABASE!$J$3))),AND(($H2730-$H2729)=1,OR($I2730&lt;DATABASE!$I$6,((DATEVALUE($H2730)+$I2730)-(DATEVALUE($H2729)+$I2729))&lt;DATABASE!$J$6))),$A2730=$A2729),"LUAR JAM KERJA 2",IF(AND(OR(WEEKDAY($H2730,2)=1,WEEKDAY($H2730,2)=2,WEEKDAY($H2730,2)=3,WEEKDAY($H2730,2)=4,WEEKDAY($H2730,2)=5),$I2730&lt;=DATABASE!$J$3,$I2730&gt;=DATABASE!$I$3),"JAM KERJA",IF(AND(WEEKDAY($H2730,2)=6,$I2730&lt;=DATABASE!$J$4,$I2730&gt;=DATABASE!$I$4),"JAM KERJA","LUAR JAM KERJA 1")))))</f>
        <v/>
      </c>
      <c r="M2730" s="36" t="str">
        <f>IF('DATA ACCURATE'!T2733&lt;&gt;"",IF('DATA ACCURATE'!T2733&gt;100,'DATA ACCURATE'!T2733/10,'DATA ACCURATE'!T2733),"")</f>
        <v/>
      </c>
      <c r="N2730" s="38" t="str">
        <f>IF(M2730="","",IF(M2730&lt;=DATABASE!$I$9,"LOKAL",IF(M2730&lt;DATABASE!$J$9,"LUAR KOTA 1",IF($M2730&gt;=DATABASE!$J$9,"LUAR KOTA 2",""))))</f>
        <v/>
      </c>
      <c r="O2730" s="38" t="str">
        <f>IF('DATA ACCURATE'!L2733&lt;&gt;"",'DATA ACCURATE'!L2733,"")</f>
        <v/>
      </c>
      <c r="P2730" s="38"/>
      <c r="Q2730" s="38">
        <f t="shared" si="294"/>
        <v>0</v>
      </c>
      <c r="R2730" s="38">
        <f t="shared" si="294"/>
        <v>0</v>
      </c>
      <c r="S2730" s="38">
        <f t="shared" si="294"/>
        <v>0</v>
      </c>
      <c r="T2730" s="38">
        <f t="shared" si="294"/>
        <v>0</v>
      </c>
      <c r="U2730" s="38">
        <f t="shared" si="295"/>
        <v>0</v>
      </c>
      <c r="V2730" s="38">
        <f t="shared" si="295"/>
        <v>0</v>
      </c>
      <c r="W2730" s="38">
        <f t="shared" si="295"/>
        <v>0</v>
      </c>
      <c r="X2730" s="38">
        <f t="shared" si="296"/>
        <v>0</v>
      </c>
      <c r="Y2730" s="38">
        <f t="shared" si="296"/>
        <v>0</v>
      </c>
      <c r="Z2730" s="38">
        <f t="shared" si="296"/>
        <v>0</v>
      </c>
      <c r="AA2730" s="38">
        <f t="shared" si="296"/>
        <v>0</v>
      </c>
      <c r="AB2730" s="38">
        <f t="shared" si="297"/>
        <v>0</v>
      </c>
      <c r="AC2730" s="38">
        <f t="shared" si="298"/>
        <v>0</v>
      </c>
      <c r="AD2730" s="38" t="str">
        <f t="shared" si="299"/>
        <v>000000000000</v>
      </c>
      <c r="AE2730" s="38"/>
      <c r="AF2730" s="38"/>
      <c r="AG2730" s="38"/>
      <c r="AH2730" s="38"/>
      <c r="AI2730" s="38"/>
      <c r="AJ2730" s="38"/>
      <c r="AK2730" s="38"/>
      <c r="AL2730" s="38"/>
      <c r="AM2730" s="38"/>
      <c r="AN2730" s="38"/>
      <c r="AO2730" s="38"/>
      <c r="AP2730" s="38"/>
      <c r="AQ2730" s="38"/>
      <c r="AR2730" s="38"/>
    </row>
    <row r="2731" spans="1:44">
      <c r="A2731" s="36" t="str">
        <f>IF('DATA ACCURATE'!A2734&lt;&gt;"",'DATA ACCURATE'!A2734,"")</f>
        <v/>
      </c>
      <c r="B2731" s="36" t="str">
        <f>IF('DATA ACCURATE'!D2734&lt;&gt;"",'DATA ACCURATE'!D2734,"")</f>
        <v/>
      </c>
      <c r="C2731" s="38" t="str">
        <f>IF($AD2731="000000000000","",INDEX(DATABASE!$W$12:$W$71,MATCH($AD2731,DATABASE!$V$12:$V$71,0)))</f>
        <v/>
      </c>
      <c r="D2731" s="38" t="str">
        <f>IF(C2731="","",IF(E2731="",INDEX(DATABASE!$AF$13:$AF$62,MATCH($C2731,DATABASE!$AC$13:$AC$62,0)),IF(E2731="2x D11",INDEX(DATABASE!$AF$13:$AF$62,MATCH($C2731,DATABASE!$AC$13:$AC$62,0))+2*DATABASE!$AF$62,IF(E2731="3x D11",INDEX(DATABASE!$AF$13:$AF$62,MATCH($C2731,DATABASE!$AC$13:$AC$62,0))+3*DATABASE!$AF$62,""))))</f>
        <v/>
      </c>
      <c r="E2731" s="38" t="str">
        <f>IF(AND($K2731="Y",$G2731&lt;&gt;"UNYIL",$F2731&lt;DATABASE!$O$8),"2x D11",IF(AND($K2731="Y",$G2731&lt;&gt;"UNYIL",$F2731&gt;=DATABASE!$O$8),"3x D11",""))</f>
        <v/>
      </c>
      <c r="F2731" s="36" t="str">
        <f>IF('DATA ACCURATE'!N2734&lt;&gt;"",'DATA ACCURATE'!N2734,"")</f>
        <v/>
      </c>
      <c r="G2731" s="38" t="str">
        <f>IF(F2731="","",IF(F2731&lt;=DATABASE!$I$8,"UNYIL",IF(F2731&lt;=DATABASE!$J$8,"KECIL",IF(F2731&lt;DATABASE!$K$8,"TANGGUNG",IF(F2731&gt;=DATABASE!$K$8,"BESAR","")))))</f>
        <v/>
      </c>
      <c r="H2731" s="16" t="str">
        <f>IF('DATA ACCURATE'!J2734&lt;&gt;"",'DATA ACCURATE'!J2734,"")</f>
        <v/>
      </c>
      <c r="I2731" s="35" t="str">
        <f>IF(B2731&lt;&gt;"",IFERROR(VLOOKUP(B2731,'DATA TIMBANGAN'!G:M,7,FALSE),VLOOKUP(B2731,'DATA TIMBANGAN'!G:M,7)),"")</f>
        <v/>
      </c>
      <c r="J2731" s="25" t="str">
        <f>IF(H2731&lt;&gt;"",IFERROR(INDEX(DATABASE!$Z$19:$Z$38,MATCH(DATEVALUE(H2731),DATABASE!$AA$19:$AA$38,0)),INDEX(DATABASE!$Z$12:$Z$18,MATCH(WEEKDAY(H2731,2),DATABASE!$AA$12:$AA$18,0))),"")</f>
        <v/>
      </c>
      <c r="K2731" s="25" t="str">
        <f>IF('DATA ACCURATE'!V2734&lt;&gt;"",'DATA ACCURATE'!V2734,"")</f>
        <v/>
      </c>
      <c r="L2731" s="80" t="str">
        <f>IF($H2731="","",IF(OR($J2731="LIBUR",AND($L2730="LIBUR",$O2730=$O2731)),"LIBUR",IF(AND(OR($L2730="LUAR JAM KERJA 1",$L2730="LUAR JAM KERJA 2"),OR(OR(AND($H2730=$H2731,AND(OR($I2731&gt;DATABASE!$J$3,$I2731&lt;DATABASE!$J$6),((DATEVALUE($H2731)+$I2731)-(DATEVALUE($H2730)+$I2730))&lt;DATABASE!$J$6)),AND($H2730=$H2731,$O2730=$O2731,OR($I2731&gt;DATABASE!$J$6,$I2731&lt;DATABASE!$J$3))),AND(($H2731-$H2730)=1,OR($I2731&lt;DATABASE!$I$6,((DATEVALUE($H2731)+$I2731)-(DATEVALUE($H2730)+$I2730))&lt;DATABASE!$J$6))),$A2731=$A2730),"LUAR JAM KERJA 2",IF(AND(OR(WEEKDAY($H2731,2)=1,WEEKDAY($H2731,2)=2,WEEKDAY($H2731,2)=3,WEEKDAY($H2731,2)=4,WEEKDAY($H2731,2)=5),$I2731&lt;=DATABASE!$J$3,$I2731&gt;=DATABASE!$I$3),"JAM KERJA",IF(AND(WEEKDAY($H2731,2)=6,$I2731&lt;=DATABASE!$J$4,$I2731&gt;=DATABASE!$I$4),"JAM KERJA","LUAR JAM KERJA 1")))))</f>
        <v/>
      </c>
      <c r="M2731" s="36" t="str">
        <f>IF('DATA ACCURATE'!T2734&lt;&gt;"",IF('DATA ACCURATE'!T2734&gt;100,'DATA ACCURATE'!T2734/10,'DATA ACCURATE'!T2734),"")</f>
        <v/>
      </c>
      <c r="N2731" s="38" t="str">
        <f>IF(M2731="","",IF(M2731&lt;=DATABASE!$I$9,"LOKAL",IF(M2731&lt;DATABASE!$J$9,"LUAR KOTA 1",IF($M2731&gt;=DATABASE!$J$9,"LUAR KOTA 2",""))))</f>
        <v/>
      </c>
      <c r="O2731" s="38" t="str">
        <f>IF('DATA ACCURATE'!L2734&lt;&gt;"",'DATA ACCURATE'!L2734,"")</f>
        <v/>
      </c>
      <c r="P2731" s="38"/>
      <c r="Q2731" s="38">
        <f t="shared" si="294"/>
        <v>0</v>
      </c>
      <c r="R2731" s="38">
        <f t="shared" si="294"/>
        <v>0</v>
      </c>
      <c r="S2731" s="38">
        <f t="shared" si="294"/>
        <v>0</v>
      </c>
      <c r="T2731" s="38">
        <f t="shared" si="294"/>
        <v>0</v>
      </c>
      <c r="U2731" s="38">
        <f t="shared" si="295"/>
        <v>0</v>
      </c>
      <c r="V2731" s="38">
        <f t="shared" si="295"/>
        <v>0</v>
      </c>
      <c r="W2731" s="38">
        <f t="shared" si="295"/>
        <v>0</v>
      </c>
      <c r="X2731" s="38">
        <f t="shared" si="296"/>
        <v>0</v>
      </c>
      <c r="Y2731" s="38">
        <f t="shared" si="296"/>
        <v>0</v>
      </c>
      <c r="Z2731" s="38">
        <f t="shared" si="296"/>
        <v>0</v>
      </c>
      <c r="AA2731" s="38">
        <f t="shared" si="296"/>
        <v>0</v>
      </c>
      <c r="AB2731" s="38">
        <f t="shared" si="297"/>
        <v>0</v>
      </c>
      <c r="AC2731" s="38">
        <f t="shared" si="298"/>
        <v>0</v>
      </c>
      <c r="AD2731" s="38" t="str">
        <f t="shared" si="299"/>
        <v>000000000000</v>
      </c>
      <c r="AE2731" s="38"/>
      <c r="AF2731" s="38"/>
      <c r="AG2731" s="38"/>
      <c r="AH2731" s="38"/>
      <c r="AI2731" s="38"/>
      <c r="AJ2731" s="38"/>
      <c r="AK2731" s="38"/>
      <c r="AL2731" s="38"/>
      <c r="AM2731" s="38"/>
      <c r="AN2731" s="38"/>
      <c r="AO2731" s="38"/>
      <c r="AP2731" s="38"/>
      <c r="AQ2731" s="38"/>
      <c r="AR2731" s="38"/>
    </row>
    <row r="2732" spans="1:44">
      <c r="A2732" s="36" t="str">
        <f>IF('DATA ACCURATE'!A2735&lt;&gt;"",'DATA ACCURATE'!A2735,"")</f>
        <v/>
      </c>
      <c r="B2732" s="36" t="str">
        <f>IF('DATA ACCURATE'!D2735&lt;&gt;"",'DATA ACCURATE'!D2735,"")</f>
        <v/>
      </c>
      <c r="C2732" s="38" t="str">
        <f>IF($AD2732="000000000000","",INDEX(DATABASE!$W$12:$W$71,MATCH($AD2732,DATABASE!$V$12:$V$71,0)))</f>
        <v/>
      </c>
      <c r="D2732" s="38" t="str">
        <f>IF(C2732="","",IF(E2732="",INDEX(DATABASE!$AF$13:$AF$62,MATCH($C2732,DATABASE!$AC$13:$AC$62,0)),IF(E2732="2x D11",INDEX(DATABASE!$AF$13:$AF$62,MATCH($C2732,DATABASE!$AC$13:$AC$62,0))+2*DATABASE!$AF$62,IF(E2732="3x D11",INDEX(DATABASE!$AF$13:$AF$62,MATCH($C2732,DATABASE!$AC$13:$AC$62,0))+3*DATABASE!$AF$62,""))))</f>
        <v/>
      </c>
      <c r="E2732" s="38" t="str">
        <f>IF(AND($K2732="Y",$G2732&lt;&gt;"UNYIL",$F2732&lt;DATABASE!$O$8),"2x D11",IF(AND($K2732="Y",$G2732&lt;&gt;"UNYIL",$F2732&gt;=DATABASE!$O$8),"3x D11",""))</f>
        <v/>
      </c>
      <c r="F2732" s="36" t="str">
        <f>IF('DATA ACCURATE'!N2735&lt;&gt;"",'DATA ACCURATE'!N2735,"")</f>
        <v/>
      </c>
      <c r="G2732" s="38" t="str">
        <f>IF(F2732="","",IF(F2732&lt;=DATABASE!$I$8,"UNYIL",IF(F2732&lt;=DATABASE!$J$8,"KECIL",IF(F2732&lt;DATABASE!$K$8,"TANGGUNG",IF(F2732&gt;=DATABASE!$K$8,"BESAR","")))))</f>
        <v/>
      </c>
      <c r="H2732" s="16" t="str">
        <f>IF('DATA ACCURATE'!J2735&lt;&gt;"",'DATA ACCURATE'!J2735,"")</f>
        <v/>
      </c>
      <c r="I2732" s="35" t="str">
        <f>IF(B2732&lt;&gt;"",IFERROR(VLOOKUP(B2732,'DATA TIMBANGAN'!G:M,7,FALSE),VLOOKUP(B2732,'DATA TIMBANGAN'!G:M,7)),"")</f>
        <v/>
      </c>
      <c r="J2732" s="25" t="str">
        <f>IF(H2732&lt;&gt;"",IFERROR(INDEX(DATABASE!$Z$19:$Z$38,MATCH(DATEVALUE(H2732),DATABASE!$AA$19:$AA$38,0)),INDEX(DATABASE!$Z$12:$Z$18,MATCH(WEEKDAY(H2732,2),DATABASE!$AA$12:$AA$18,0))),"")</f>
        <v/>
      </c>
      <c r="K2732" s="25" t="str">
        <f>IF('DATA ACCURATE'!V2735&lt;&gt;"",'DATA ACCURATE'!V2735,"")</f>
        <v/>
      </c>
      <c r="L2732" s="80" t="str">
        <f>IF($H2732="","",IF(OR($J2732="LIBUR",AND($L2731="LIBUR",$O2731=$O2732)),"LIBUR",IF(AND(OR($L2731="LUAR JAM KERJA 1",$L2731="LUAR JAM KERJA 2"),OR(OR(AND($H2731=$H2732,AND(OR($I2732&gt;DATABASE!$J$3,$I2732&lt;DATABASE!$J$6),((DATEVALUE($H2732)+$I2732)-(DATEVALUE($H2731)+$I2731))&lt;DATABASE!$J$6)),AND($H2731=$H2732,$O2731=$O2732,OR($I2732&gt;DATABASE!$J$6,$I2732&lt;DATABASE!$J$3))),AND(($H2732-$H2731)=1,OR($I2732&lt;DATABASE!$I$6,((DATEVALUE($H2732)+$I2732)-(DATEVALUE($H2731)+$I2731))&lt;DATABASE!$J$6))),$A2732=$A2731),"LUAR JAM KERJA 2",IF(AND(OR(WEEKDAY($H2732,2)=1,WEEKDAY($H2732,2)=2,WEEKDAY($H2732,2)=3,WEEKDAY($H2732,2)=4,WEEKDAY($H2732,2)=5),$I2732&lt;=DATABASE!$J$3,$I2732&gt;=DATABASE!$I$3),"JAM KERJA",IF(AND(WEEKDAY($H2732,2)=6,$I2732&lt;=DATABASE!$J$4,$I2732&gt;=DATABASE!$I$4),"JAM KERJA","LUAR JAM KERJA 1")))))</f>
        <v/>
      </c>
      <c r="M2732" s="36" t="str">
        <f>IF('DATA ACCURATE'!T2735&lt;&gt;"",IF('DATA ACCURATE'!T2735&gt;100,'DATA ACCURATE'!T2735/10,'DATA ACCURATE'!T2735),"")</f>
        <v/>
      </c>
      <c r="N2732" s="38" t="str">
        <f>IF(M2732="","",IF(M2732&lt;=DATABASE!$I$9,"LOKAL",IF(M2732&lt;DATABASE!$J$9,"LUAR KOTA 1",IF($M2732&gt;=DATABASE!$J$9,"LUAR KOTA 2",""))))</f>
        <v/>
      </c>
      <c r="O2732" s="38" t="str">
        <f>IF('DATA ACCURATE'!L2735&lt;&gt;"",'DATA ACCURATE'!L2735,"")</f>
        <v/>
      </c>
      <c r="P2732" s="38"/>
      <c r="Q2732" s="38">
        <f t="shared" si="294"/>
        <v>0</v>
      </c>
      <c r="R2732" s="38">
        <f t="shared" si="294"/>
        <v>0</v>
      </c>
      <c r="S2732" s="38">
        <f t="shared" si="294"/>
        <v>0</v>
      </c>
      <c r="T2732" s="38">
        <f t="shared" si="294"/>
        <v>0</v>
      </c>
      <c r="U2732" s="38">
        <f t="shared" si="295"/>
        <v>0</v>
      </c>
      <c r="V2732" s="38">
        <f t="shared" si="295"/>
        <v>0</v>
      </c>
      <c r="W2732" s="38">
        <f t="shared" si="295"/>
        <v>0</v>
      </c>
      <c r="X2732" s="38">
        <f t="shared" si="296"/>
        <v>0</v>
      </c>
      <c r="Y2732" s="38">
        <f t="shared" si="296"/>
        <v>0</v>
      </c>
      <c r="Z2732" s="38">
        <f t="shared" si="296"/>
        <v>0</v>
      </c>
      <c r="AA2732" s="38">
        <f t="shared" si="296"/>
        <v>0</v>
      </c>
      <c r="AB2732" s="38">
        <f t="shared" si="297"/>
        <v>0</v>
      </c>
      <c r="AC2732" s="38">
        <f t="shared" si="298"/>
        <v>0</v>
      </c>
      <c r="AD2732" s="38" t="str">
        <f t="shared" si="299"/>
        <v>000000000000</v>
      </c>
      <c r="AE2732" s="38"/>
      <c r="AF2732" s="38"/>
      <c r="AG2732" s="38"/>
      <c r="AH2732" s="38"/>
      <c r="AI2732" s="38"/>
      <c r="AJ2732" s="38"/>
      <c r="AK2732" s="38"/>
      <c r="AL2732" s="38"/>
      <c r="AM2732" s="38"/>
      <c r="AN2732" s="38"/>
      <c r="AO2732" s="38"/>
      <c r="AP2732" s="38"/>
      <c r="AQ2732" s="38"/>
      <c r="AR2732" s="38"/>
    </row>
    <row r="2733" spans="1:44">
      <c r="A2733" s="36" t="str">
        <f>IF('DATA ACCURATE'!A2736&lt;&gt;"",'DATA ACCURATE'!A2736,"")</f>
        <v/>
      </c>
      <c r="B2733" s="36" t="str">
        <f>IF('DATA ACCURATE'!D2736&lt;&gt;"",'DATA ACCURATE'!D2736,"")</f>
        <v/>
      </c>
      <c r="C2733" s="38" t="str">
        <f>IF($AD2733="000000000000","",INDEX(DATABASE!$W$12:$W$71,MATCH($AD2733,DATABASE!$V$12:$V$71,0)))</f>
        <v/>
      </c>
      <c r="D2733" s="38" t="str">
        <f>IF(C2733="","",IF(E2733="",INDEX(DATABASE!$AF$13:$AF$62,MATCH($C2733,DATABASE!$AC$13:$AC$62,0)),IF(E2733="2x D11",INDEX(DATABASE!$AF$13:$AF$62,MATCH($C2733,DATABASE!$AC$13:$AC$62,0))+2*DATABASE!$AF$62,IF(E2733="3x D11",INDEX(DATABASE!$AF$13:$AF$62,MATCH($C2733,DATABASE!$AC$13:$AC$62,0))+3*DATABASE!$AF$62,""))))</f>
        <v/>
      </c>
      <c r="E2733" s="38" t="str">
        <f>IF(AND($K2733="Y",$G2733&lt;&gt;"UNYIL",$F2733&lt;DATABASE!$O$8),"2x D11",IF(AND($K2733="Y",$G2733&lt;&gt;"UNYIL",$F2733&gt;=DATABASE!$O$8),"3x D11",""))</f>
        <v/>
      </c>
      <c r="F2733" s="36" t="str">
        <f>IF('DATA ACCURATE'!N2736&lt;&gt;"",'DATA ACCURATE'!N2736,"")</f>
        <v/>
      </c>
      <c r="G2733" s="38" t="str">
        <f>IF(F2733="","",IF(F2733&lt;=DATABASE!$I$8,"UNYIL",IF(F2733&lt;=DATABASE!$J$8,"KECIL",IF(F2733&lt;DATABASE!$K$8,"TANGGUNG",IF(F2733&gt;=DATABASE!$K$8,"BESAR","")))))</f>
        <v/>
      </c>
      <c r="H2733" s="16" t="str">
        <f>IF('DATA ACCURATE'!J2736&lt;&gt;"",'DATA ACCURATE'!J2736,"")</f>
        <v/>
      </c>
      <c r="I2733" s="35" t="str">
        <f>IF(B2733&lt;&gt;"",IFERROR(VLOOKUP(B2733,'DATA TIMBANGAN'!G:M,7,FALSE),VLOOKUP(B2733,'DATA TIMBANGAN'!G:M,7)),"")</f>
        <v/>
      </c>
      <c r="J2733" s="25" t="str">
        <f>IF(H2733&lt;&gt;"",IFERROR(INDEX(DATABASE!$Z$19:$Z$38,MATCH(DATEVALUE(H2733),DATABASE!$AA$19:$AA$38,0)),INDEX(DATABASE!$Z$12:$Z$18,MATCH(WEEKDAY(H2733,2),DATABASE!$AA$12:$AA$18,0))),"")</f>
        <v/>
      </c>
      <c r="K2733" s="25" t="str">
        <f>IF('DATA ACCURATE'!V2736&lt;&gt;"",'DATA ACCURATE'!V2736,"")</f>
        <v/>
      </c>
      <c r="L2733" s="80" t="str">
        <f>IF($H2733="","",IF(OR($J2733="LIBUR",AND($L2732="LIBUR",$O2732=$O2733)),"LIBUR",IF(AND(OR($L2732="LUAR JAM KERJA 1",$L2732="LUAR JAM KERJA 2"),OR(OR(AND($H2732=$H2733,AND(OR($I2733&gt;DATABASE!$J$3,$I2733&lt;DATABASE!$J$6),((DATEVALUE($H2733)+$I2733)-(DATEVALUE($H2732)+$I2732))&lt;DATABASE!$J$6)),AND($H2732=$H2733,$O2732=$O2733,OR($I2733&gt;DATABASE!$J$6,$I2733&lt;DATABASE!$J$3))),AND(($H2733-$H2732)=1,OR($I2733&lt;DATABASE!$I$6,((DATEVALUE($H2733)+$I2733)-(DATEVALUE($H2732)+$I2732))&lt;DATABASE!$J$6))),$A2733=$A2732),"LUAR JAM KERJA 2",IF(AND(OR(WEEKDAY($H2733,2)=1,WEEKDAY($H2733,2)=2,WEEKDAY($H2733,2)=3,WEEKDAY($H2733,2)=4,WEEKDAY($H2733,2)=5),$I2733&lt;=DATABASE!$J$3,$I2733&gt;=DATABASE!$I$3),"JAM KERJA",IF(AND(WEEKDAY($H2733,2)=6,$I2733&lt;=DATABASE!$J$4,$I2733&gt;=DATABASE!$I$4),"JAM KERJA","LUAR JAM KERJA 1")))))</f>
        <v/>
      </c>
      <c r="M2733" s="36" t="str">
        <f>IF('DATA ACCURATE'!T2736&lt;&gt;"",IF('DATA ACCURATE'!T2736&gt;100,'DATA ACCURATE'!T2736/10,'DATA ACCURATE'!T2736),"")</f>
        <v/>
      </c>
      <c r="N2733" s="38" t="str">
        <f>IF(M2733="","",IF(M2733&lt;=DATABASE!$I$9,"LOKAL",IF(M2733&lt;DATABASE!$J$9,"LUAR KOTA 1",IF($M2733&gt;=DATABASE!$J$9,"LUAR KOTA 2",""))))</f>
        <v/>
      </c>
      <c r="O2733" s="38" t="str">
        <f>IF('DATA ACCURATE'!L2736&lt;&gt;"",'DATA ACCURATE'!L2736,"")</f>
        <v/>
      </c>
      <c r="P2733" s="38"/>
      <c r="Q2733" s="38">
        <f t="shared" si="294"/>
        <v>0</v>
      </c>
      <c r="R2733" s="38">
        <f t="shared" si="294"/>
        <v>0</v>
      </c>
      <c r="S2733" s="38">
        <f t="shared" si="294"/>
        <v>0</v>
      </c>
      <c r="T2733" s="38">
        <f t="shared" si="294"/>
        <v>0</v>
      </c>
      <c r="U2733" s="38">
        <f t="shared" si="295"/>
        <v>0</v>
      </c>
      <c r="V2733" s="38">
        <f t="shared" si="295"/>
        <v>0</v>
      </c>
      <c r="W2733" s="38">
        <f t="shared" si="295"/>
        <v>0</v>
      </c>
      <c r="X2733" s="38">
        <f t="shared" si="296"/>
        <v>0</v>
      </c>
      <c r="Y2733" s="38">
        <f t="shared" si="296"/>
        <v>0</v>
      </c>
      <c r="Z2733" s="38">
        <f t="shared" si="296"/>
        <v>0</v>
      </c>
      <c r="AA2733" s="38">
        <f t="shared" si="296"/>
        <v>0</v>
      </c>
      <c r="AB2733" s="38">
        <f t="shared" si="297"/>
        <v>0</v>
      </c>
      <c r="AC2733" s="38">
        <f t="shared" si="298"/>
        <v>0</v>
      </c>
      <c r="AD2733" s="38" t="str">
        <f t="shared" si="299"/>
        <v>000000000000</v>
      </c>
      <c r="AE2733" s="38"/>
      <c r="AF2733" s="38"/>
      <c r="AG2733" s="38"/>
      <c r="AH2733" s="38"/>
      <c r="AI2733" s="38"/>
      <c r="AJ2733" s="38"/>
      <c r="AK2733" s="38"/>
      <c r="AL2733" s="38"/>
      <c r="AM2733" s="38"/>
      <c r="AN2733" s="38"/>
      <c r="AO2733" s="38"/>
      <c r="AP2733" s="38"/>
      <c r="AQ2733" s="38"/>
      <c r="AR2733" s="38"/>
    </row>
    <row r="2734" spans="1:44">
      <c r="A2734" s="36" t="str">
        <f>IF('DATA ACCURATE'!A2737&lt;&gt;"",'DATA ACCURATE'!A2737,"")</f>
        <v/>
      </c>
      <c r="B2734" s="36" t="str">
        <f>IF('DATA ACCURATE'!D2737&lt;&gt;"",'DATA ACCURATE'!D2737,"")</f>
        <v/>
      </c>
      <c r="C2734" s="38" t="str">
        <f>IF($AD2734="000000000000","",INDEX(DATABASE!$W$12:$W$71,MATCH($AD2734,DATABASE!$V$12:$V$71,0)))</f>
        <v/>
      </c>
      <c r="D2734" s="38" t="str">
        <f>IF(C2734="","",IF(E2734="",INDEX(DATABASE!$AF$13:$AF$62,MATCH($C2734,DATABASE!$AC$13:$AC$62,0)),IF(E2734="2x D11",INDEX(DATABASE!$AF$13:$AF$62,MATCH($C2734,DATABASE!$AC$13:$AC$62,0))+2*DATABASE!$AF$62,IF(E2734="3x D11",INDEX(DATABASE!$AF$13:$AF$62,MATCH($C2734,DATABASE!$AC$13:$AC$62,0))+3*DATABASE!$AF$62,""))))</f>
        <v/>
      </c>
      <c r="E2734" s="38" t="str">
        <f>IF(AND($K2734="Y",$G2734&lt;&gt;"UNYIL",$F2734&lt;DATABASE!$O$8),"2x D11",IF(AND($K2734="Y",$G2734&lt;&gt;"UNYIL",$F2734&gt;=DATABASE!$O$8),"3x D11",""))</f>
        <v/>
      </c>
      <c r="F2734" s="36" t="str">
        <f>IF('DATA ACCURATE'!N2737&lt;&gt;"",'DATA ACCURATE'!N2737,"")</f>
        <v/>
      </c>
      <c r="G2734" s="38" t="str">
        <f>IF(F2734="","",IF(F2734&lt;=DATABASE!$I$8,"UNYIL",IF(F2734&lt;=DATABASE!$J$8,"KECIL",IF(F2734&lt;DATABASE!$K$8,"TANGGUNG",IF(F2734&gt;=DATABASE!$K$8,"BESAR","")))))</f>
        <v/>
      </c>
      <c r="H2734" s="16" t="str">
        <f>IF('DATA ACCURATE'!J2737&lt;&gt;"",'DATA ACCURATE'!J2737,"")</f>
        <v/>
      </c>
      <c r="I2734" s="35" t="str">
        <f>IF(B2734&lt;&gt;"",IFERROR(VLOOKUP(B2734,'DATA TIMBANGAN'!G:M,7,FALSE),VLOOKUP(B2734,'DATA TIMBANGAN'!G:M,7)),"")</f>
        <v/>
      </c>
      <c r="J2734" s="25" t="str">
        <f>IF(H2734&lt;&gt;"",IFERROR(INDEX(DATABASE!$Z$19:$Z$38,MATCH(DATEVALUE(H2734),DATABASE!$AA$19:$AA$38,0)),INDEX(DATABASE!$Z$12:$Z$18,MATCH(WEEKDAY(H2734,2),DATABASE!$AA$12:$AA$18,0))),"")</f>
        <v/>
      </c>
      <c r="K2734" s="25" t="str">
        <f>IF('DATA ACCURATE'!V2737&lt;&gt;"",'DATA ACCURATE'!V2737,"")</f>
        <v/>
      </c>
      <c r="L2734" s="80" t="str">
        <f>IF($H2734="","",IF(OR($J2734="LIBUR",AND($L2733="LIBUR",$O2733=$O2734)),"LIBUR",IF(AND(OR($L2733="LUAR JAM KERJA 1",$L2733="LUAR JAM KERJA 2"),OR(OR(AND($H2733=$H2734,AND(OR($I2734&gt;DATABASE!$J$3,$I2734&lt;DATABASE!$J$6),((DATEVALUE($H2734)+$I2734)-(DATEVALUE($H2733)+$I2733))&lt;DATABASE!$J$6)),AND($H2733=$H2734,$O2733=$O2734,OR($I2734&gt;DATABASE!$J$6,$I2734&lt;DATABASE!$J$3))),AND(($H2734-$H2733)=1,OR($I2734&lt;DATABASE!$I$6,((DATEVALUE($H2734)+$I2734)-(DATEVALUE($H2733)+$I2733))&lt;DATABASE!$J$6))),$A2734=$A2733),"LUAR JAM KERJA 2",IF(AND(OR(WEEKDAY($H2734,2)=1,WEEKDAY($H2734,2)=2,WEEKDAY($H2734,2)=3,WEEKDAY($H2734,2)=4,WEEKDAY($H2734,2)=5),$I2734&lt;=DATABASE!$J$3,$I2734&gt;=DATABASE!$I$3),"JAM KERJA",IF(AND(WEEKDAY($H2734,2)=6,$I2734&lt;=DATABASE!$J$4,$I2734&gt;=DATABASE!$I$4),"JAM KERJA","LUAR JAM KERJA 1")))))</f>
        <v/>
      </c>
      <c r="M2734" s="36" t="str">
        <f>IF('DATA ACCURATE'!T2737&lt;&gt;"",IF('DATA ACCURATE'!T2737&gt;100,'DATA ACCURATE'!T2737/10,'DATA ACCURATE'!T2737),"")</f>
        <v/>
      </c>
      <c r="N2734" s="38" t="str">
        <f>IF(M2734="","",IF(M2734&lt;=DATABASE!$I$9,"LOKAL",IF(M2734&lt;DATABASE!$J$9,"LUAR KOTA 1",IF($M2734&gt;=DATABASE!$J$9,"LUAR KOTA 2",""))))</f>
        <v/>
      </c>
      <c r="O2734" s="38" t="str">
        <f>IF('DATA ACCURATE'!L2737&lt;&gt;"",'DATA ACCURATE'!L2737,"")</f>
        <v/>
      </c>
      <c r="P2734" s="38"/>
      <c r="Q2734" s="38">
        <f t="shared" si="294"/>
        <v>0</v>
      </c>
      <c r="R2734" s="38">
        <f t="shared" si="294"/>
        <v>0</v>
      </c>
      <c r="S2734" s="38">
        <f t="shared" si="294"/>
        <v>0</v>
      </c>
      <c r="T2734" s="38">
        <f t="shared" si="294"/>
        <v>0</v>
      </c>
      <c r="U2734" s="38">
        <f t="shared" si="295"/>
        <v>0</v>
      </c>
      <c r="V2734" s="38">
        <f t="shared" si="295"/>
        <v>0</v>
      </c>
      <c r="W2734" s="38">
        <f t="shared" si="295"/>
        <v>0</v>
      </c>
      <c r="X2734" s="38">
        <f t="shared" si="296"/>
        <v>0</v>
      </c>
      <c r="Y2734" s="38">
        <f t="shared" si="296"/>
        <v>0</v>
      </c>
      <c r="Z2734" s="38">
        <f t="shared" si="296"/>
        <v>0</v>
      </c>
      <c r="AA2734" s="38">
        <f t="shared" si="296"/>
        <v>0</v>
      </c>
      <c r="AB2734" s="38">
        <f t="shared" si="297"/>
        <v>0</v>
      </c>
      <c r="AC2734" s="38">
        <f t="shared" si="298"/>
        <v>0</v>
      </c>
      <c r="AD2734" s="38" t="str">
        <f t="shared" si="299"/>
        <v>000000000000</v>
      </c>
      <c r="AE2734" s="38"/>
      <c r="AF2734" s="38"/>
      <c r="AG2734" s="38"/>
      <c r="AH2734" s="38"/>
      <c r="AI2734" s="38"/>
      <c r="AJ2734" s="38"/>
      <c r="AK2734" s="38"/>
      <c r="AL2734" s="38"/>
      <c r="AM2734" s="38"/>
      <c r="AN2734" s="38"/>
      <c r="AO2734" s="38"/>
      <c r="AP2734" s="38"/>
      <c r="AQ2734" s="38"/>
      <c r="AR2734" s="38"/>
    </row>
    <row r="2735" spans="1:44">
      <c r="A2735" s="36" t="str">
        <f>IF('DATA ACCURATE'!A2738&lt;&gt;"",'DATA ACCURATE'!A2738,"")</f>
        <v/>
      </c>
      <c r="B2735" s="36" t="str">
        <f>IF('DATA ACCURATE'!D2738&lt;&gt;"",'DATA ACCURATE'!D2738,"")</f>
        <v/>
      </c>
      <c r="C2735" s="38" t="str">
        <f>IF($AD2735="000000000000","",INDEX(DATABASE!$W$12:$W$71,MATCH($AD2735,DATABASE!$V$12:$V$71,0)))</f>
        <v/>
      </c>
      <c r="D2735" s="38" t="str">
        <f>IF(C2735="","",IF(E2735="",INDEX(DATABASE!$AF$13:$AF$62,MATCH($C2735,DATABASE!$AC$13:$AC$62,0)),IF(E2735="2x D11",INDEX(DATABASE!$AF$13:$AF$62,MATCH($C2735,DATABASE!$AC$13:$AC$62,0))+2*DATABASE!$AF$62,IF(E2735="3x D11",INDEX(DATABASE!$AF$13:$AF$62,MATCH($C2735,DATABASE!$AC$13:$AC$62,0))+3*DATABASE!$AF$62,""))))</f>
        <v/>
      </c>
      <c r="E2735" s="38" t="str">
        <f>IF(AND($K2735="Y",$G2735&lt;&gt;"UNYIL",$F2735&lt;DATABASE!$O$8),"2x D11",IF(AND($K2735="Y",$G2735&lt;&gt;"UNYIL",$F2735&gt;=DATABASE!$O$8),"3x D11",""))</f>
        <v/>
      </c>
      <c r="F2735" s="36" t="str">
        <f>IF('DATA ACCURATE'!N2738&lt;&gt;"",'DATA ACCURATE'!N2738,"")</f>
        <v/>
      </c>
      <c r="G2735" s="38" t="str">
        <f>IF(F2735="","",IF(F2735&lt;=DATABASE!$I$8,"UNYIL",IF(F2735&lt;=DATABASE!$J$8,"KECIL",IF(F2735&lt;DATABASE!$K$8,"TANGGUNG",IF(F2735&gt;=DATABASE!$K$8,"BESAR","")))))</f>
        <v/>
      </c>
      <c r="H2735" s="16" t="str">
        <f>IF('DATA ACCURATE'!J2738&lt;&gt;"",'DATA ACCURATE'!J2738,"")</f>
        <v/>
      </c>
      <c r="I2735" s="35" t="str">
        <f>IF(B2735&lt;&gt;"",IFERROR(VLOOKUP(B2735,'DATA TIMBANGAN'!G:M,7,FALSE),VLOOKUP(B2735,'DATA TIMBANGAN'!G:M,7)),"")</f>
        <v/>
      </c>
      <c r="J2735" s="25" t="str">
        <f>IF(H2735&lt;&gt;"",IFERROR(INDEX(DATABASE!$Z$19:$Z$38,MATCH(DATEVALUE(H2735),DATABASE!$AA$19:$AA$38,0)),INDEX(DATABASE!$Z$12:$Z$18,MATCH(WEEKDAY(H2735,2),DATABASE!$AA$12:$AA$18,0))),"")</f>
        <v/>
      </c>
      <c r="K2735" s="25" t="str">
        <f>IF('DATA ACCURATE'!V2738&lt;&gt;"",'DATA ACCURATE'!V2738,"")</f>
        <v/>
      </c>
      <c r="L2735" s="80" t="str">
        <f>IF($H2735="","",IF(OR($J2735="LIBUR",AND($L2734="LIBUR",$O2734=$O2735)),"LIBUR",IF(AND(OR($L2734="LUAR JAM KERJA 1",$L2734="LUAR JAM KERJA 2"),OR(OR(AND($H2734=$H2735,AND(OR($I2735&gt;DATABASE!$J$3,$I2735&lt;DATABASE!$J$6),((DATEVALUE($H2735)+$I2735)-(DATEVALUE($H2734)+$I2734))&lt;DATABASE!$J$6)),AND($H2734=$H2735,$O2734=$O2735,OR($I2735&gt;DATABASE!$J$6,$I2735&lt;DATABASE!$J$3))),AND(($H2735-$H2734)=1,OR($I2735&lt;DATABASE!$I$6,((DATEVALUE($H2735)+$I2735)-(DATEVALUE($H2734)+$I2734))&lt;DATABASE!$J$6))),$A2735=$A2734),"LUAR JAM KERJA 2",IF(AND(OR(WEEKDAY($H2735,2)=1,WEEKDAY($H2735,2)=2,WEEKDAY($H2735,2)=3,WEEKDAY($H2735,2)=4,WEEKDAY($H2735,2)=5),$I2735&lt;=DATABASE!$J$3,$I2735&gt;=DATABASE!$I$3),"JAM KERJA",IF(AND(WEEKDAY($H2735,2)=6,$I2735&lt;=DATABASE!$J$4,$I2735&gt;=DATABASE!$I$4),"JAM KERJA","LUAR JAM KERJA 1")))))</f>
        <v/>
      </c>
      <c r="M2735" s="36" t="str">
        <f>IF('DATA ACCURATE'!T2738&lt;&gt;"",IF('DATA ACCURATE'!T2738&gt;100,'DATA ACCURATE'!T2738/10,'DATA ACCURATE'!T2738),"")</f>
        <v/>
      </c>
      <c r="N2735" s="38" t="str">
        <f>IF(M2735="","",IF(M2735&lt;=DATABASE!$I$9,"LOKAL",IF(M2735&lt;DATABASE!$J$9,"LUAR KOTA 1",IF($M2735&gt;=DATABASE!$J$9,"LUAR KOTA 2",""))))</f>
        <v/>
      </c>
      <c r="O2735" s="38" t="str">
        <f>IF('DATA ACCURATE'!L2738&lt;&gt;"",'DATA ACCURATE'!L2738,"")</f>
        <v/>
      </c>
      <c r="P2735" s="38"/>
      <c r="Q2735" s="38">
        <f t="shared" si="294"/>
        <v>0</v>
      </c>
      <c r="R2735" s="38">
        <f t="shared" si="294"/>
        <v>0</v>
      </c>
      <c r="S2735" s="38">
        <f t="shared" si="294"/>
        <v>0</v>
      </c>
      <c r="T2735" s="38">
        <f t="shared" si="294"/>
        <v>0</v>
      </c>
      <c r="U2735" s="38">
        <f t="shared" si="295"/>
        <v>0</v>
      </c>
      <c r="V2735" s="38">
        <f t="shared" si="295"/>
        <v>0</v>
      </c>
      <c r="W2735" s="38">
        <f t="shared" si="295"/>
        <v>0</v>
      </c>
      <c r="X2735" s="38">
        <f t="shared" si="296"/>
        <v>0</v>
      </c>
      <c r="Y2735" s="38">
        <f t="shared" si="296"/>
        <v>0</v>
      </c>
      <c r="Z2735" s="38">
        <f t="shared" si="296"/>
        <v>0</v>
      </c>
      <c r="AA2735" s="38">
        <f t="shared" si="296"/>
        <v>0</v>
      </c>
      <c r="AB2735" s="38">
        <f t="shared" si="297"/>
        <v>0</v>
      </c>
      <c r="AC2735" s="38">
        <f t="shared" si="298"/>
        <v>0</v>
      </c>
      <c r="AD2735" s="38" t="str">
        <f t="shared" si="299"/>
        <v>000000000000</v>
      </c>
      <c r="AE2735" s="38"/>
      <c r="AF2735" s="38"/>
      <c r="AG2735" s="38"/>
      <c r="AH2735" s="38"/>
      <c r="AI2735" s="38"/>
      <c r="AJ2735" s="38"/>
      <c r="AK2735" s="38"/>
      <c r="AL2735" s="38"/>
      <c r="AM2735" s="38"/>
      <c r="AN2735" s="38"/>
      <c r="AO2735" s="38"/>
      <c r="AP2735" s="38"/>
      <c r="AQ2735" s="38"/>
      <c r="AR2735" s="38"/>
    </row>
    <row r="2736" spans="1:44">
      <c r="A2736" s="36" t="str">
        <f>IF('DATA ACCURATE'!A2739&lt;&gt;"",'DATA ACCURATE'!A2739,"")</f>
        <v/>
      </c>
      <c r="B2736" s="36" t="str">
        <f>IF('DATA ACCURATE'!D2739&lt;&gt;"",'DATA ACCURATE'!D2739,"")</f>
        <v/>
      </c>
      <c r="C2736" s="38" t="str">
        <f>IF($AD2736="000000000000","",INDEX(DATABASE!$W$12:$W$71,MATCH($AD2736,DATABASE!$V$12:$V$71,0)))</f>
        <v/>
      </c>
      <c r="D2736" s="38" t="str">
        <f>IF(C2736="","",IF(E2736="",INDEX(DATABASE!$AF$13:$AF$62,MATCH($C2736,DATABASE!$AC$13:$AC$62,0)),IF(E2736="2x D11",INDEX(DATABASE!$AF$13:$AF$62,MATCH($C2736,DATABASE!$AC$13:$AC$62,0))+2*DATABASE!$AF$62,IF(E2736="3x D11",INDEX(DATABASE!$AF$13:$AF$62,MATCH($C2736,DATABASE!$AC$13:$AC$62,0))+3*DATABASE!$AF$62,""))))</f>
        <v/>
      </c>
      <c r="E2736" s="38" t="str">
        <f>IF(AND($K2736="Y",$G2736&lt;&gt;"UNYIL",$F2736&lt;DATABASE!$O$8),"2x D11",IF(AND($K2736="Y",$G2736&lt;&gt;"UNYIL",$F2736&gt;=DATABASE!$O$8),"3x D11",""))</f>
        <v/>
      </c>
      <c r="F2736" s="36" t="str">
        <f>IF('DATA ACCURATE'!N2739&lt;&gt;"",'DATA ACCURATE'!N2739,"")</f>
        <v/>
      </c>
      <c r="G2736" s="38" t="str">
        <f>IF(F2736="","",IF(F2736&lt;=DATABASE!$I$8,"UNYIL",IF(F2736&lt;=DATABASE!$J$8,"KECIL",IF(F2736&lt;DATABASE!$K$8,"TANGGUNG",IF(F2736&gt;=DATABASE!$K$8,"BESAR","")))))</f>
        <v/>
      </c>
      <c r="H2736" s="16" t="str">
        <f>IF('DATA ACCURATE'!J2739&lt;&gt;"",'DATA ACCURATE'!J2739,"")</f>
        <v/>
      </c>
      <c r="I2736" s="35" t="str">
        <f>IF(B2736&lt;&gt;"",IFERROR(VLOOKUP(B2736,'DATA TIMBANGAN'!G:M,7,FALSE),VLOOKUP(B2736,'DATA TIMBANGAN'!G:M,7)),"")</f>
        <v/>
      </c>
      <c r="J2736" s="25" t="str">
        <f>IF(H2736&lt;&gt;"",IFERROR(INDEX(DATABASE!$Z$19:$Z$38,MATCH(DATEVALUE(H2736),DATABASE!$AA$19:$AA$38,0)),INDEX(DATABASE!$Z$12:$Z$18,MATCH(WEEKDAY(H2736,2),DATABASE!$AA$12:$AA$18,0))),"")</f>
        <v/>
      </c>
      <c r="K2736" s="25" t="str">
        <f>IF('DATA ACCURATE'!V2739&lt;&gt;"",'DATA ACCURATE'!V2739,"")</f>
        <v/>
      </c>
      <c r="L2736" s="80" t="str">
        <f>IF($H2736="","",IF(OR($J2736="LIBUR",AND($L2735="LIBUR",$O2735=$O2736)),"LIBUR",IF(AND(OR($L2735="LUAR JAM KERJA 1",$L2735="LUAR JAM KERJA 2"),OR(OR(AND($H2735=$H2736,AND(OR($I2736&gt;DATABASE!$J$3,$I2736&lt;DATABASE!$J$6),((DATEVALUE($H2736)+$I2736)-(DATEVALUE($H2735)+$I2735))&lt;DATABASE!$J$6)),AND($H2735=$H2736,$O2735=$O2736,OR($I2736&gt;DATABASE!$J$6,$I2736&lt;DATABASE!$J$3))),AND(($H2736-$H2735)=1,OR($I2736&lt;DATABASE!$I$6,((DATEVALUE($H2736)+$I2736)-(DATEVALUE($H2735)+$I2735))&lt;DATABASE!$J$6))),$A2736=$A2735),"LUAR JAM KERJA 2",IF(AND(OR(WEEKDAY($H2736,2)=1,WEEKDAY($H2736,2)=2,WEEKDAY($H2736,2)=3,WEEKDAY($H2736,2)=4,WEEKDAY($H2736,2)=5),$I2736&lt;=DATABASE!$J$3,$I2736&gt;=DATABASE!$I$3),"JAM KERJA",IF(AND(WEEKDAY($H2736,2)=6,$I2736&lt;=DATABASE!$J$4,$I2736&gt;=DATABASE!$I$4),"JAM KERJA","LUAR JAM KERJA 1")))))</f>
        <v/>
      </c>
      <c r="M2736" s="36" t="str">
        <f>IF('DATA ACCURATE'!T2739&lt;&gt;"",IF('DATA ACCURATE'!T2739&gt;100,'DATA ACCURATE'!T2739/10,'DATA ACCURATE'!T2739),"")</f>
        <v/>
      </c>
      <c r="N2736" s="38" t="str">
        <f>IF(M2736="","",IF(M2736&lt;=DATABASE!$I$9,"LOKAL",IF(M2736&lt;DATABASE!$J$9,"LUAR KOTA 1",IF($M2736&gt;=DATABASE!$J$9,"LUAR KOTA 2",""))))</f>
        <v/>
      </c>
      <c r="O2736" s="38" t="str">
        <f>IF('DATA ACCURATE'!L2739&lt;&gt;"",'DATA ACCURATE'!L2739,"")</f>
        <v/>
      </c>
      <c r="P2736" s="38"/>
      <c r="Q2736" s="38">
        <f t="shared" si="294"/>
        <v>0</v>
      </c>
      <c r="R2736" s="38">
        <f t="shared" si="294"/>
        <v>0</v>
      </c>
      <c r="S2736" s="38">
        <f t="shared" si="294"/>
        <v>0</v>
      </c>
      <c r="T2736" s="38">
        <f t="shared" si="294"/>
        <v>0</v>
      </c>
      <c r="U2736" s="38">
        <f t="shared" si="295"/>
        <v>0</v>
      </c>
      <c r="V2736" s="38">
        <f t="shared" si="295"/>
        <v>0</v>
      </c>
      <c r="W2736" s="38">
        <f t="shared" si="295"/>
        <v>0</v>
      </c>
      <c r="X2736" s="38">
        <f t="shared" si="296"/>
        <v>0</v>
      </c>
      <c r="Y2736" s="38">
        <f t="shared" si="296"/>
        <v>0</v>
      </c>
      <c r="Z2736" s="38">
        <f t="shared" si="296"/>
        <v>0</v>
      </c>
      <c r="AA2736" s="38">
        <f t="shared" si="296"/>
        <v>0</v>
      </c>
      <c r="AB2736" s="38">
        <f t="shared" si="297"/>
        <v>0</v>
      </c>
      <c r="AC2736" s="38">
        <f t="shared" si="298"/>
        <v>0</v>
      </c>
      <c r="AD2736" s="38" t="str">
        <f t="shared" si="299"/>
        <v>000000000000</v>
      </c>
      <c r="AE2736" s="38"/>
      <c r="AF2736" s="38"/>
      <c r="AG2736" s="38"/>
      <c r="AH2736" s="38"/>
      <c r="AI2736" s="38"/>
      <c r="AJ2736" s="38"/>
      <c r="AK2736" s="38"/>
      <c r="AL2736" s="38"/>
      <c r="AM2736" s="38"/>
      <c r="AN2736" s="38"/>
      <c r="AO2736" s="38"/>
      <c r="AP2736" s="38"/>
      <c r="AQ2736" s="38"/>
      <c r="AR2736" s="38"/>
    </row>
    <row r="2737" spans="1:44">
      <c r="A2737" s="36" t="str">
        <f>IF('DATA ACCURATE'!A2740&lt;&gt;"",'DATA ACCURATE'!A2740,"")</f>
        <v/>
      </c>
      <c r="B2737" s="36" t="str">
        <f>IF('DATA ACCURATE'!D2740&lt;&gt;"",'DATA ACCURATE'!D2740,"")</f>
        <v/>
      </c>
      <c r="C2737" s="38" t="str">
        <f>IF($AD2737="000000000000","",INDEX(DATABASE!$W$12:$W$71,MATCH($AD2737,DATABASE!$V$12:$V$71,0)))</f>
        <v/>
      </c>
      <c r="D2737" s="38" t="str">
        <f>IF(C2737="","",IF(E2737="",INDEX(DATABASE!$AF$13:$AF$62,MATCH($C2737,DATABASE!$AC$13:$AC$62,0)),IF(E2737="2x D11",INDEX(DATABASE!$AF$13:$AF$62,MATCH($C2737,DATABASE!$AC$13:$AC$62,0))+2*DATABASE!$AF$62,IF(E2737="3x D11",INDEX(DATABASE!$AF$13:$AF$62,MATCH($C2737,DATABASE!$AC$13:$AC$62,0))+3*DATABASE!$AF$62,""))))</f>
        <v/>
      </c>
      <c r="E2737" s="38" t="str">
        <f>IF(AND($K2737="Y",$G2737&lt;&gt;"UNYIL",$F2737&lt;DATABASE!$O$8),"2x D11",IF(AND($K2737="Y",$G2737&lt;&gt;"UNYIL",$F2737&gt;=DATABASE!$O$8),"3x D11",""))</f>
        <v/>
      </c>
      <c r="F2737" s="36" t="str">
        <f>IF('DATA ACCURATE'!N2740&lt;&gt;"",'DATA ACCURATE'!N2740,"")</f>
        <v/>
      </c>
      <c r="G2737" s="38" t="str">
        <f>IF(F2737="","",IF(F2737&lt;=DATABASE!$I$8,"UNYIL",IF(F2737&lt;=DATABASE!$J$8,"KECIL",IF(F2737&lt;DATABASE!$K$8,"TANGGUNG",IF(F2737&gt;=DATABASE!$K$8,"BESAR","")))))</f>
        <v/>
      </c>
      <c r="H2737" s="16" t="str">
        <f>IF('DATA ACCURATE'!J2740&lt;&gt;"",'DATA ACCURATE'!J2740,"")</f>
        <v/>
      </c>
      <c r="I2737" s="35" t="str">
        <f>IF(B2737&lt;&gt;"",IFERROR(VLOOKUP(B2737,'DATA TIMBANGAN'!G:M,7,FALSE),VLOOKUP(B2737,'DATA TIMBANGAN'!G:M,7)),"")</f>
        <v/>
      </c>
      <c r="J2737" s="25" t="str">
        <f>IF(H2737&lt;&gt;"",IFERROR(INDEX(DATABASE!$Z$19:$Z$38,MATCH(DATEVALUE(H2737),DATABASE!$AA$19:$AA$38,0)),INDEX(DATABASE!$Z$12:$Z$18,MATCH(WEEKDAY(H2737,2),DATABASE!$AA$12:$AA$18,0))),"")</f>
        <v/>
      </c>
      <c r="K2737" s="25" t="str">
        <f>IF('DATA ACCURATE'!V2740&lt;&gt;"",'DATA ACCURATE'!V2740,"")</f>
        <v/>
      </c>
      <c r="L2737" s="80" t="str">
        <f>IF($H2737="","",IF(OR($J2737="LIBUR",AND($L2736="LIBUR",$O2736=$O2737)),"LIBUR",IF(AND(OR($L2736="LUAR JAM KERJA 1",$L2736="LUAR JAM KERJA 2"),OR(OR(AND($H2736=$H2737,AND(OR($I2737&gt;DATABASE!$J$3,$I2737&lt;DATABASE!$J$6),((DATEVALUE($H2737)+$I2737)-(DATEVALUE($H2736)+$I2736))&lt;DATABASE!$J$6)),AND($H2736=$H2737,$O2736=$O2737,OR($I2737&gt;DATABASE!$J$6,$I2737&lt;DATABASE!$J$3))),AND(($H2737-$H2736)=1,OR($I2737&lt;DATABASE!$I$6,((DATEVALUE($H2737)+$I2737)-(DATEVALUE($H2736)+$I2736))&lt;DATABASE!$J$6))),$A2737=$A2736),"LUAR JAM KERJA 2",IF(AND(OR(WEEKDAY($H2737,2)=1,WEEKDAY($H2737,2)=2,WEEKDAY($H2737,2)=3,WEEKDAY($H2737,2)=4,WEEKDAY($H2737,2)=5),$I2737&lt;=DATABASE!$J$3,$I2737&gt;=DATABASE!$I$3),"JAM KERJA",IF(AND(WEEKDAY($H2737,2)=6,$I2737&lt;=DATABASE!$J$4,$I2737&gt;=DATABASE!$I$4),"JAM KERJA","LUAR JAM KERJA 1")))))</f>
        <v/>
      </c>
      <c r="M2737" s="36" t="str">
        <f>IF('DATA ACCURATE'!T2740&lt;&gt;"",IF('DATA ACCURATE'!T2740&gt;100,'DATA ACCURATE'!T2740/10,'DATA ACCURATE'!T2740),"")</f>
        <v/>
      </c>
      <c r="N2737" s="38" t="str">
        <f>IF(M2737="","",IF(M2737&lt;=DATABASE!$I$9,"LOKAL",IF(M2737&lt;DATABASE!$J$9,"LUAR KOTA 1",IF($M2737&gt;=DATABASE!$J$9,"LUAR KOTA 2",""))))</f>
        <v/>
      </c>
      <c r="O2737" s="38" t="str">
        <f>IF('DATA ACCURATE'!L2740&lt;&gt;"",'DATA ACCURATE'!L2740,"")</f>
        <v/>
      </c>
      <c r="P2737" s="38"/>
      <c r="Q2737" s="38">
        <f t="shared" si="294"/>
        <v>0</v>
      </c>
      <c r="R2737" s="38">
        <f t="shared" si="294"/>
        <v>0</v>
      </c>
      <c r="S2737" s="38">
        <f t="shared" si="294"/>
        <v>0</v>
      </c>
      <c r="T2737" s="38">
        <f t="shared" si="294"/>
        <v>0</v>
      </c>
      <c r="U2737" s="38">
        <f t="shared" si="295"/>
        <v>0</v>
      </c>
      <c r="V2737" s="38">
        <f t="shared" si="295"/>
        <v>0</v>
      </c>
      <c r="W2737" s="38">
        <f t="shared" si="295"/>
        <v>0</v>
      </c>
      <c r="X2737" s="38">
        <f t="shared" si="296"/>
        <v>0</v>
      </c>
      <c r="Y2737" s="38">
        <f t="shared" si="296"/>
        <v>0</v>
      </c>
      <c r="Z2737" s="38">
        <f t="shared" si="296"/>
        <v>0</v>
      </c>
      <c r="AA2737" s="38">
        <f t="shared" si="296"/>
        <v>0</v>
      </c>
      <c r="AB2737" s="38">
        <f t="shared" si="297"/>
        <v>0</v>
      </c>
      <c r="AC2737" s="38">
        <f t="shared" si="298"/>
        <v>0</v>
      </c>
      <c r="AD2737" s="38" t="str">
        <f t="shared" si="299"/>
        <v>000000000000</v>
      </c>
      <c r="AE2737" s="38"/>
      <c r="AF2737" s="38"/>
      <c r="AG2737" s="38"/>
      <c r="AH2737" s="38"/>
      <c r="AI2737" s="38"/>
      <c r="AJ2737" s="38"/>
      <c r="AK2737" s="38"/>
      <c r="AL2737" s="38"/>
      <c r="AM2737" s="38"/>
      <c r="AN2737" s="38"/>
      <c r="AO2737" s="38"/>
      <c r="AP2737" s="38"/>
      <c r="AQ2737" s="38"/>
      <c r="AR2737" s="38"/>
    </row>
    <row r="2738" spans="1:44">
      <c r="A2738" s="36" t="str">
        <f>IF('DATA ACCURATE'!A2741&lt;&gt;"",'DATA ACCURATE'!A2741,"")</f>
        <v/>
      </c>
      <c r="B2738" s="36" t="str">
        <f>IF('DATA ACCURATE'!D2741&lt;&gt;"",'DATA ACCURATE'!D2741,"")</f>
        <v/>
      </c>
      <c r="C2738" s="38" t="str">
        <f>IF($AD2738="000000000000","",INDEX(DATABASE!$W$12:$W$71,MATCH($AD2738,DATABASE!$V$12:$V$71,0)))</f>
        <v/>
      </c>
      <c r="D2738" s="38" t="str">
        <f>IF(C2738="","",IF(E2738="",INDEX(DATABASE!$AF$13:$AF$62,MATCH($C2738,DATABASE!$AC$13:$AC$62,0)),IF(E2738="2x D11",INDEX(DATABASE!$AF$13:$AF$62,MATCH($C2738,DATABASE!$AC$13:$AC$62,0))+2*DATABASE!$AF$62,IF(E2738="3x D11",INDEX(DATABASE!$AF$13:$AF$62,MATCH($C2738,DATABASE!$AC$13:$AC$62,0))+3*DATABASE!$AF$62,""))))</f>
        <v/>
      </c>
      <c r="E2738" s="38" t="str">
        <f>IF(AND($K2738="Y",$G2738&lt;&gt;"UNYIL",$F2738&lt;DATABASE!$O$8),"2x D11",IF(AND($K2738="Y",$G2738&lt;&gt;"UNYIL",$F2738&gt;=DATABASE!$O$8),"3x D11",""))</f>
        <v/>
      </c>
      <c r="F2738" s="36" t="str">
        <f>IF('DATA ACCURATE'!N2741&lt;&gt;"",'DATA ACCURATE'!N2741,"")</f>
        <v/>
      </c>
      <c r="G2738" s="38" t="str">
        <f>IF(F2738="","",IF(F2738&lt;=DATABASE!$I$8,"UNYIL",IF(F2738&lt;=DATABASE!$J$8,"KECIL",IF(F2738&lt;DATABASE!$K$8,"TANGGUNG",IF(F2738&gt;=DATABASE!$K$8,"BESAR","")))))</f>
        <v/>
      </c>
      <c r="H2738" s="16" t="str">
        <f>IF('DATA ACCURATE'!J2741&lt;&gt;"",'DATA ACCURATE'!J2741,"")</f>
        <v/>
      </c>
      <c r="I2738" s="35" t="str">
        <f>IF(B2738&lt;&gt;"",IFERROR(VLOOKUP(B2738,'DATA TIMBANGAN'!G:M,7,FALSE),VLOOKUP(B2738,'DATA TIMBANGAN'!G:M,7)),"")</f>
        <v/>
      </c>
      <c r="J2738" s="25" t="str">
        <f>IF(H2738&lt;&gt;"",IFERROR(INDEX(DATABASE!$Z$19:$Z$38,MATCH(DATEVALUE(H2738),DATABASE!$AA$19:$AA$38,0)),INDEX(DATABASE!$Z$12:$Z$18,MATCH(WEEKDAY(H2738,2),DATABASE!$AA$12:$AA$18,0))),"")</f>
        <v/>
      </c>
      <c r="K2738" s="25" t="str">
        <f>IF('DATA ACCURATE'!V2741&lt;&gt;"",'DATA ACCURATE'!V2741,"")</f>
        <v/>
      </c>
      <c r="L2738" s="80" t="str">
        <f>IF($H2738="","",IF(OR($J2738="LIBUR",AND($L2737="LIBUR",$O2737=$O2738)),"LIBUR",IF(AND(OR($L2737="LUAR JAM KERJA 1",$L2737="LUAR JAM KERJA 2"),OR(OR(AND($H2737=$H2738,AND(OR($I2738&gt;DATABASE!$J$3,$I2738&lt;DATABASE!$J$6),((DATEVALUE($H2738)+$I2738)-(DATEVALUE($H2737)+$I2737))&lt;DATABASE!$J$6)),AND($H2737=$H2738,$O2737=$O2738,OR($I2738&gt;DATABASE!$J$6,$I2738&lt;DATABASE!$J$3))),AND(($H2738-$H2737)=1,OR($I2738&lt;DATABASE!$I$6,((DATEVALUE($H2738)+$I2738)-(DATEVALUE($H2737)+$I2737))&lt;DATABASE!$J$6))),$A2738=$A2737),"LUAR JAM KERJA 2",IF(AND(OR(WEEKDAY($H2738,2)=1,WEEKDAY($H2738,2)=2,WEEKDAY($H2738,2)=3,WEEKDAY($H2738,2)=4,WEEKDAY($H2738,2)=5),$I2738&lt;=DATABASE!$J$3,$I2738&gt;=DATABASE!$I$3),"JAM KERJA",IF(AND(WEEKDAY($H2738,2)=6,$I2738&lt;=DATABASE!$J$4,$I2738&gt;=DATABASE!$I$4),"JAM KERJA","LUAR JAM KERJA 1")))))</f>
        <v/>
      </c>
      <c r="M2738" s="36" t="str">
        <f>IF('DATA ACCURATE'!T2741&lt;&gt;"",IF('DATA ACCURATE'!T2741&gt;100,'DATA ACCURATE'!T2741/10,'DATA ACCURATE'!T2741),"")</f>
        <v/>
      </c>
      <c r="N2738" s="38" t="str">
        <f>IF(M2738="","",IF(M2738&lt;=DATABASE!$I$9,"LOKAL",IF(M2738&lt;DATABASE!$J$9,"LUAR KOTA 1",IF($M2738&gt;=DATABASE!$J$9,"LUAR KOTA 2",""))))</f>
        <v/>
      </c>
      <c r="O2738" s="38" t="str">
        <f>IF('DATA ACCURATE'!L2741&lt;&gt;"",'DATA ACCURATE'!L2741,"")</f>
        <v/>
      </c>
      <c r="P2738" s="38"/>
      <c r="Q2738" s="38">
        <f t="shared" si="294"/>
        <v>0</v>
      </c>
      <c r="R2738" s="38">
        <f t="shared" si="294"/>
        <v>0</v>
      </c>
      <c r="S2738" s="38">
        <f t="shared" si="294"/>
        <v>0</v>
      </c>
      <c r="T2738" s="38">
        <f t="shared" si="294"/>
        <v>0</v>
      </c>
      <c r="U2738" s="38">
        <f t="shared" si="295"/>
        <v>0</v>
      </c>
      <c r="V2738" s="38">
        <f t="shared" si="295"/>
        <v>0</v>
      </c>
      <c r="W2738" s="38">
        <f t="shared" si="295"/>
        <v>0</v>
      </c>
      <c r="X2738" s="38">
        <f t="shared" si="296"/>
        <v>0</v>
      </c>
      <c r="Y2738" s="38">
        <f t="shared" si="296"/>
        <v>0</v>
      </c>
      <c r="Z2738" s="38">
        <f t="shared" si="296"/>
        <v>0</v>
      </c>
      <c r="AA2738" s="38">
        <f t="shared" si="296"/>
        <v>0</v>
      </c>
      <c r="AB2738" s="38">
        <f t="shared" si="297"/>
        <v>0</v>
      </c>
      <c r="AC2738" s="38">
        <f t="shared" si="298"/>
        <v>0</v>
      </c>
      <c r="AD2738" s="38" t="str">
        <f t="shared" si="299"/>
        <v>000000000000</v>
      </c>
      <c r="AE2738" s="38"/>
      <c r="AF2738" s="38"/>
      <c r="AG2738" s="38"/>
      <c r="AH2738" s="38"/>
      <c r="AI2738" s="38"/>
      <c r="AJ2738" s="38"/>
      <c r="AK2738" s="38"/>
      <c r="AL2738" s="38"/>
      <c r="AM2738" s="38"/>
      <c r="AN2738" s="38"/>
      <c r="AO2738" s="38"/>
      <c r="AP2738" s="38"/>
      <c r="AQ2738" s="38"/>
      <c r="AR2738" s="38"/>
    </row>
    <row r="2739" spans="1:44">
      <c r="A2739" s="36" t="str">
        <f>IF('DATA ACCURATE'!A2742&lt;&gt;"",'DATA ACCURATE'!A2742,"")</f>
        <v/>
      </c>
      <c r="B2739" s="36" t="str">
        <f>IF('DATA ACCURATE'!D2742&lt;&gt;"",'DATA ACCURATE'!D2742,"")</f>
        <v/>
      </c>
      <c r="C2739" s="38" t="str">
        <f>IF($AD2739="000000000000","",INDEX(DATABASE!$W$12:$W$71,MATCH($AD2739,DATABASE!$V$12:$V$71,0)))</f>
        <v/>
      </c>
      <c r="D2739" s="38" t="str">
        <f>IF(C2739="","",IF(E2739="",INDEX(DATABASE!$AF$13:$AF$62,MATCH($C2739,DATABASE!$AC$13:$AC$62,0)),IF(E2739="2x D11",INDEX(DATABASE!$AF$13:$AF$62,MATCH($C2739,DATABASE!$AC$13:$AC$62,0))+2*DATABASE!$AF$62,IF(E2739="3x D11",INDEX(DATABASE!$AF$13:$AF$62,MATCH($C2739,DATABASE!$AC$13:$AC$62,0))+3*DATABASE!$AF$62,""))))</f>
        <v/>
      </c>
      <c r="E2739" s="38" t="str">
        <f>IF(AND($K2739="Y",$G2739&lt;&gt;"UNYIL",$F2739&lt;DATABASE!$O$8),"2x D11",IF(AND($K2739="Y",$G2739&lt;&gt;"UNYIL",$F2739&gt;=DATABASE!$O$8),"3x D11",""))</f>
        <v/>
      </c>
      <c r="F2739" s="36" t="str">
        <f>IF('DATA ACCURATE'!N2742&lt;&gt;"",'DATA ACCURATE'!N2742,"")</f>
        <v/>
      </c>
      <c r="G2739" s="38" t="str">
        <f>IF(F2739="","",IF(F2739&lt;=DATABASE!$I$8,"UNYIL",IF(F2739&lt;=DATABASE!$J$8,"KECIL",IF(F2739&lt;DATABASE!$K$8,"TANGGUNG",IF(F2739&gt;=DATABASE!$K$8,"BESAR","")))))</f>
        <v/>
      </c>
      <c r="H2739" s="16" t="str">
        <f>IF('DATA ACCURATE'!J2742&lt;&gt;"",'DATA ACCURATE'!J2742,"")</f>
        <v/>
      </c>
      <c r="I2739" s="35" t="str">
        <f>IF(B2739&lt;&gt;"",IFERROR(VLOOKUP(B2739,'DATA TIMBANGAN'!G:M,7,FALSE),VLOOKUP(B2739,'DATA TIMBANGAN'!G:M,7)),"")</f>
        <v/>
      </c>
      <c r="J2739" s="25" t="str">
        <f>IF(H2739&lt;&gt;"",IFERROR(INDEX(DATABASE!$Z$19:$Z$38,MATCH(DATEVALUE(H2739),DATABASE!$AA$19:$AA$38,0)),INDEX(DATABASE!$Z$12:$Z$18,MATCH(WEEKDAY(H2739,2),DATABASE!$AA$12:$AA$18,0))),"")</f>
        <v/>
      </c>
      <c r="K2739" s="25" t="str">
        <f>IF('DATA ACCURATE'!V2742&lt;&gt;"",'DATA ACCURATE'!V2742,"")</f>
        <v/>
      </c>
      <c r="L2739" s="80" t="str">
        <f>IF($H2739="","",IF(OR($J2739="LIBUR",AND($L2738="LIBUR",$O2738=$O2739)),"LIBUR",IF(AND(OR($L2738="LUAR JAM KERJA 1",$L2738="LUAR JAM KERJA 2"),OR(OR(AND($H2738=$H2739,AND(OR($I2739&gt;DATABASE!$J$3,$I2739&lt;DATABASE!$J$6),((DATEVALUE($H2739)+$I2739)-(DATEVALUE($H2738)+$I2738))&lt;DATABASE!$J$6)),AND($H2738=$H2739,$O2738=$O2739,OR($I2739&gt;DATABASE!$J$6,$I2739&lt;DATABASE!$J$3))),AND(($H2739-$H2738)=1,OR($I2739&lt;DATABASE!$I$6,((DATEVALUE($H2739)+$I2739)-(DATEVALUE($H2738)+$I2738))&lt;DATABASE!$J$6))),$A2739=$A2738),"LUAR JAM KERJA 2",IF(AND(OR(WEEKDAY($H2739,2)=1,WEEKDAY($H2739,2)=2,WEEKDAY($H2739,2)=3,WEEKDAY($H2739,2)=4,WEEKDAY($H2739,2)=5),$I2739&lt;=DATABASE!$J$3,$I2739&gt;=DATABASE!$I$3),"JAM KERJA",IF(AND(WEEKDAY($H2739,2)=6,$I2739&lt;=DATABASE!$J$4,$I2739&gt;=DATABASE!$I$4),"JAM KERJA","LUAR JAM KERJA 1")))))</f>
        <v/>
      </c>
      <c r="M2739" s="36" t="str">
        <f>IF('DATA ACCURATE'!T2742&lt;&gt;"",IF('DATA ACCURATE'!T2742&gt;100,'DATA ACCURATE'!T2742/10,'DATA ACCURATE'!T2742),"")</f>
        <v/>
      </c>
      <c r="N2739" s="38" t="str">
        <f>IF(M2739="","",IF(M2739&lt;=DATABASE!$I$9,"LOKAL",IF(M2739&lt;DATABASE!$J$9,"LUAR KOTA 1",IF($M2739&gt;=DATABASE!$J$9,"LUAR KOTA 2",""))))</f>
        <v/>
      </c>
      <c r="O2739" s="38" t="str">
        <f>IF('DATA ACCURATE'!L2742&lt;&gt;"",'DATA ACCURATE'!L2742,"")</f>
        <v/>
      </c>
      <c r="P2739" s="38"/>
      <c r="Q2739" s="38">
        <f t="shared" si="294"/>
        <v>0</v>
      </c>
      <c r="R2739" s="38">
        <f t="shared" si="294"/>
        <v>0</v>
      </c>
      <c r="S2739" s="38">
        <f t="shared" si="294"/>
        <v>0</v>
      </c>
      <c r="T2739" s="38">
        <f t="shared" si="294"/>
        <v>0</v>
      </c>
      <c r="U2739" s="38">
        <f t="shared" si="295"/>
        <v>0</v>
      </c>
      <c r="V2739" s="38">
        <f t="shared" si="295"/>
        <v>0</v>
      </c>
      <c r="W2739" s="38">
        <f t="shared" si="295"/>
        <v>0</v>
      </c>
      <c r="X2739" s="38">
        <f t="shared" si="296"/>
        <v>0</v>
      </c>
      <c r="Y2739" s="38">
        <f t="shared" si="296"/>
        <v>0</v>
      </c>
      <c r="Z2739" s="38">
        <f t="shared" si="296"/>
        <v>0</v>
      </c>
      <c r="AA2739" s="38">
        <f t="shared" si="296"/>
        <v>0</v>
      </c>
      <c r="AB2739" s="38">
        <f t="shared" si="297"/>
        <v>0</v>
      </c>
      <c r="AC2739" s="38">
        <f t="shared" si="298"/>
        <v>0</v>
      </c>
      <c r="AD2739" s="38" t="str">
        <f t="shared" si="299"/>
        <v>000000000000</v>
      </c>
      <c r="AE2739" s="38"/>
      <c r="AF2739" s="38"/>
      <c r="AG2739" s="38"/>
      <c r="AH2739" s="38"/>
      <c r="AI2739" s="38"/>
      <c r="AJ2739" s="38"/>
      <c r="AK2739" s="38"/>
      <c r="AL2739" s="38"/>
      <c r="AM2739" s="38"/>
      <c r="AN2739" s="38"/>
      <c r="AO2739" s="38"/>
      <c r="AP2739" s="38"/>
      <c r="AQ2739" s="38"/>
      <c r="AR2739" s="38"/>
    </row>
    <row r="2740" spans="1:44">
      <c r="A2740" s="36" t="str">
        <f>IF('DATA ACCURATE'!A2743&lt;&gt;"",'DATA ACCURATE'!A2743,"")</f>
        <v/>
      </c>
      <c r="B2740" s="36" t="str">
        <f>IF('DATA ACCURATE'!D2743&lt;&gt;"",'DATA ACCURATE'!D2743,"")</f>
        <v/>
      </c>
      <c r="C2740" s="38" t="str">
        <f>IF($AD2740="000000000000","",INDEX(DATABASE!$W$12:$W$71,MATCH($AD2740,DATABASE!$V$12:$V$71,0)))</f>
        <v/>
      </c>
      <c r="D2740" s="38" t="str">
        <f>IF(C2740="","",IF(E2740="",INDEX(DATABASE!$AF$13:$AF$62,MATCH($C2740,DATABASE!$AC$13:$AC$62,0)),IF(E2740="2x D11",INDEX(DATABASE!$AF$13:$AF$62,MATCH($C2740,DATABASE!$AC$13:$AC$62,0))+2*DATABASE!$AF$62,IF(E2740="3x D11",INDEX(DATABASE!$AF$13:$AF$62,MATCH($C2740,DATABASE!$AC$13:$AC$62,0))+3*DATABASE!$AF$62,""))))</f>
        <v/>
      </c>
      <c r="E2740" s="38" t="str">
        <f>IF(AND($K2740="Y",$G2740&lt;&gt;"UNYIL",$F2740&lt;DATABASE!$O$8),"2x D11",IF(AND($K2740="Y",$G2740&lt;&gt;"UNYIL",$F2740&gt;=DATABASE!$O$8),"3x D11",""))</f>
        <v/>
      </c>
      <c r="F2740" s="36" t="str">
        <f>IF('DATA ACCURATE'!N2743&lt;&gt;"",'DATA ACCURATE'!N2743,"")</f>
        <v/>
      </c>
      <c r="G2740" s="38" t="str">
        <f>IF(F2740="","",IF(F2740&lt;=DATABASE!$I$8,"UNYIL",IF(F2740&lt;=DATABASE!$J$8,"KECIL",IF(F2740&lt;DATABASE!$K$8,"TANGGUNG",IF(F2740&gt;=DATABASE!$K$8,"BESAR","")))))</f>
        <v/>
      </c>
      <c r="H2740" s="16" t="str">
        <f>IF('DATA ACCURATE'!J2743&lt;&gt;"",'DATA ACCURATE'!J2743,"")</f>
        <v/>
      </c>
      <c r="I2740" s="35" t="str">
        <f>IF(B2740&lt;&gt;"",IFERROR(VLOOKUP(B2740,'DATA TIMBANGAN'!G:M,7,FALSE),VLOOKUP(B2740,'DATA TIMBANGAN'!G:M,7)),"")</f>
        <v/>
      </c>
      <c r="J2740" s="25" t="str">
        <f>IF(H2740&lt;&gt;"",IFERROR(INDEX(DATABASE!$Z$19:$Z$38,MATCH(DATEVALUE(H2740),DATABASE!$AA$19:$AA$38,0)),INDEX(DATABASE!$Z$12:$Z$18,MATCH(WEEKDAY(H2740,2),DATABASE!$AA$12:$AA$18,0))),"")</f>
        <v/>
      </c>
      <c r="K2740" s="25" t="str">
        <f>IF('DATA ACCURATE'!V2743&lt;&gt;"",'DATA ACCURATE'!V2743,"")</f>
        <v/>
      </c>
      <c r="L2740" s="80" t="str">
        <f>IF($H2740="","",IF(OR($J2740="LIBUR",AND($L2739="LIBUR",$O2739=$O2740)),"LIBUR",IF(AND(OR($L2739="LUAR JAM KERJA 1",$L2739="LUAR JAM KERJA 2"),OR(OR(AND($H2739=$H2740,AND(OR($I2740&gt;DATABASE!$J$3,$I2740&lt;DATABASE!$J$6),((DATEVALUE($H2740)+$I2740)-(DATEVALUE($H2739)+$I2739))&lt;DATABASE!$J$6)),AND($H2739=$H2740,$O2739=$O2740,OR($I2740&gt;DATABASE!$J$6,$I2740&lt;DATABASE!$J$3))),AND(($H2740-$H2739)=1,OR($I2740&lt;DATABASE!$I$6,((DATEVALUE($H2740)+$I2740)-(DATEVALUE($H2739)+$I2739))&lt;DATABASE!$J$6))),$A2740=$A2739),"LUAR JAM KERJA 2",IF(AND(OR(WEEKDAY($H2740,2)=1,WEEKDAY($H2740,2)=2,WEEKDAY($H2740,2)=3,WEEKDAY($H2740,2)=4,WEEKDAY($H2740,2)=5),$I2740&lt;=DATABASE!$J$3,$I2740&gt;=DATABASE!$I$3),"JAM KERJA",IF(AND(WEEKDAY($H2740,2)=6,$I2740&lt;=DATABASE!$J$4,$I2740&gt;=DATABASE!$I$4),"JAM KERJA","LUAR JAM KERJA 1")))))</f>
        <v/>
      </c>
      <c r="M2740" s="36" t="str">
        <f>IF('DATA ACCURATE'!T2743&lt;&gt;"",IF('DATA ACCURATE'!T2743&gt;100,'DATA ACCURATE'!T2743/10,'DATA ACCURATE'!T2743),"")</f>
        <v/>
      </c>
      <c r="N2740" s="38" t="str">
        <f>IF(M2740="","",IF(M2740&lt;=DATABASE!$I$9,"LOKAL",IF(M2740&lt;DATABASE!$J$9,"LUAR KOTA 1",IF($M2740&gt;=DATABASE!$J$9,"LUAR KOTA 2",""))))</f>
        <v/>
      </c>
      <c r="O2740" s="38" t="str">
        <f>IF('DATA ACCURATE'!L2743&lt;&gt;"",'DATA ACCURATE'!L2743,"")</f>
        <v/>
      </c>
      <c r="P2740" s="38"/>
      <c r="Q2740" s="38">
        <f t="shared" si="294"/>
        <v>0</v>
      </c>
      <c r="R2740" s="38">
        <f t="shared" si="294"/>
        <v>0</v>
      </c>
      <c r="S2740" s="38">
        <f t="shared" si="294"/>
        <v>0</v>
      </c>
      <c r="T2740" s="38">
        <f t="shared" si="294"/>
        <v>0</v>
      </c>
      <c r="U2740" s="38">
        <f t="shared" si="295"/>
        <v>0</v>
      </c>
      <c r="V2740" s="38">
        <f t="shared" si="295"/>
        <v>0</v>
      </c>
      <c r="W2740" s="38">
        <f t="shared" si="295"/>
        <v>0</v>
      </c>
      <c r="X2740" s="38">
        <f t="shared" si="296"/>
        <v>0</v>
      </c>
      <c r="Y2740" s="38">
        <f t="shared" si="296"/>
        <v>0</v>
      </c>
      <c r="Z2740" s="38">
        <f t="shared" si="296"/>
        <v>0</v>
      </c>
      <c r="AA2740" s="38">
        <f t="shared" si="296"/>
        <v>0</v>
      </c>
      <c r="AB2740" s="38">
        <f t="shared" si="297"/>
        <v>0</v>
      </c>
      <c r="AC2740" s="38">
        <f t="shared" si="298"/>
        <v>0</v>
      </c>
      <c r="AD2740" s="38" t="str">
        <f t="shared" si="299"/>
        <v>000000000000</v>
      </c>
      <c r="AE2740" s="38"/>
      <c r="AF2740" s="38"/>
      <c r="AG2740" s="38"/>
      <c r="AH2740" s="38"/>
      <c r="AI2740" s="38"/>
      <c r="AJ2740" s="38"/>
      <c r="AK2740" s="38"/>
      <c r="AL2740" s="38"/>
      <c r="AM2740" s="38"/>
      <c r="AN2740" s="38"/>
      <c r="AO2740" s="38"/>
      <c r="AP2740" s="38"/>
      <c r="AQ2740" s="38"/>
      <c r="AR2740" s="38"/>
    </row>
    <row r="2741" spans="1:44">
      <c r="A2741" s="36" t="str">
        <f>IF('DATA ACCURATE'!A2744&lt;&gt;"",'DATA ACCURATE'!A2744,"")</f>
        <v/>
      </c>
      <c r="B2741" s="36" t="str">
        <f>IF('DATA ACCURATE'!D2744&lt;&gt;"",'DATA ACCURATE'!D2744,"")</f>
        <v/>
      </c>
      <c r="C2741" s="38" t="str">
        <f>IF($AD2741="000000000000","",INDEX(DATABASE!$W$12:$W$71,MATCH($AD2741,DATABASE!$V$12:$V$71,0)))</f>
        <v/>
      </c>
      <c r="D2741" s="38" t="str">
        <f>IF(C2741="","",IF(E2741="",INDEX(DATABASE!$AF$13:$AF$62,MATCH($C2741,DATABASE!$AC$13:$AC$62,0)),IF(E2741="2x D11",INDEX(DATABASE!$AF$13:$AF$62,MATCH($C2741,DATABASE!$AC$13:$AC$62,0))+2*DATABASE!$AF$62,IF(E2741="3x D11",INDEX(DATABASE!$AF$13:$AF$62,MATCH($C2741,DATABASE!$AC$13:$AC$62,0))+3*DATABASE!$AF$62,""))))</f>
        <v/>
      </c>
      <c r="E2741" s="38" t="str">
        <f>IF(AND($K2741="Y",$G2741&lt;&gt;"UNYIL",$F2741&lt;DATABASE!$O$8),"2x D11",IF(AND($K2741="Y",$G2741&lt;&gt;"UNYIL",$F2741&gt;=DATABASE!$O$8),"3x D11",""))</f>
        <v/>
      </c>
      <c r="F2741" s="36" t="str">
        <f>IF('DATA ACCURATE'!N2744&lt;&gt;"",'DATA ACCURATE'!N2744,"")</f>
        <v/>
      </c>
      <c r="G2741" s="38" t="str">
        <f>IF(F2741="","",IF(F2741&lt;=DATABASE!$I$8,"UNYIL",IF(F2741&lt;=DATABASE!$J$8,"KECIL",IF(F2741&lt;DATABASE!$K$8,"TANGGUNG",IF(F2741&gt;=DATABASE!$K$8,"BESAR","")))))</f>
        <v/>
      </c>
      <c r="H2741" s="16" t="str">
        <f>IF('DATA ACCURATE'!J2744&lt;&gt;"",'DATA ACCURATE'!J2744,"")</f>
        <v/>
      </c>
      <c r="I2741" s="35" t="str">
        <f>IF(B2741&lt;&gt;"",IFERROR(VLOOKUP(B2741,'DATA TIMBANGAN'!G:M,7,FALSE),VLOOKUP(B2741,'DATA TIMBANGAN'!G:M,7)),"")</f>
        <v/>
      </c>
      <c r="J2741" s="25" t="str">
        <f>IF(H2741&lt;&gt;"",IFERROR(INDEX(DATABASE!$Z$19:$Z$38,MATCH(DATEVALUE(H2741),DATABASE!$AA$19:$AA$38,0)),INDEX(DATABASE!$Z$12:$Z$18,MATCH(WEEKDAY(H2741,2),DATABASE!$AA$12:$AA$18,0))),"")</f>
        <v/>
      </c>
      <c r="K2741" s="25" t="str">
        <f>IF('DATA ACCURATE'!V2744&lt;&gt;"",'DATA ACCURATE'!V2744,"")</f>
        <v/>
      </c>
      <c r="L2741" s="80" t="str">
        <f>IF($H2741="","",IF(OR($J2741="LIBUR",AND($L2740="LIBUR",$O2740=$O2741)),"LIBUR",IF(AND(OR($L2740="LUAR JAM KERJA 1",$L2740="LUAR JAM KERJA 2"),OR(OR(AND($H2740=$H2741,AND(OR($I2741&gt;DATABASE!$J$3,$I2741&lt;DATABASE!$J$6),((DATEVALUE($H2741)+$I2741)-(DATEVALUE($H2740)+$I2740))&lt;DATABASE!$J$6)),AND($H2740=$H2741,$O2740=$O2741,OR($I2741&gt;DATABASE!$J$6,$I2741&lt;DATABASE!$J$3))),AND(($H2741-$H2740)=1,OR($I2741&lt;DATABASE!$I$6,((DATEVALUE($H2741)+$I2741)-(DATEVALUE($H2740)+$I2740))&lt;DATABASE!$J$6))),$A2741=$A2740),"LUAR JAM KERJA 2",IF(AND(OR(WEEKDAY($H2741,2)=1,WEEKDAY($H2741,2)=2,WEEKDAY($H2741,2)=3,WEEKDAY($H2741,2)=4,WEEKDAY($H2741,2)=5),$I2741&lt;=DATABASE!$J$3,$I2741&gt;=DATABASE!$I$3),"JAM KERJA",IF(AND(WEEKDAY($H2741,2)=6,$I2741&lt;=DATABASE!$J$4,$I2741&gt;=DATABASE!$I$4),"JAM KERJA","LUAR JAM KERJA 1")))))</f>
        <v/>
      </c>
      <c r="M2741" s="36" t="str">
        <f>IF('DATA ACCURATE'!T2744&lt;&gt;"",IF('DATA ACCURATE'!T2744&gt;100,'DATA ACCURATE'!T2744/10,'DATA ACCURATE'!T2744),"")</f>
        <v/>
      </c>
      <c r="N2741" s="38" t="str">
        <f>IF(M2741="","",IF(M2741&lt;=DATABASE!$I$9,"LOKAL",IF(M2741&lt;DATABASE!$J$9,"LUAR KOTA 1",IF($M2741&gt;=DATABASE!$J$9,"LUAR KOTA 2",""))))</f>
        <v/>
      </c>
      <c r="O2741" s="38" t="str">
        <f>IF('DATA ACCURATE'!L2744&lt;&gt;"",'DATA ACCURATE'!L2744,"")</f>
        <v/>
      </c>
      <c r="P2741" s="38"/>
      <c r="Q2741" s="38">
        <f t="shared" si="294"/>
        <v>0</v>
      </c>
      <c r="R2741" s="38">
        <f t="shared" si="294"/>
        <v>0</v>
      </c>
      <c r="S2741" s="38">
        <f t="shared" si="294"/>
        <v>0</v>
      </c>
      <c r="T2741" s="38">
        <f t="shared" si="294"/>
        <v>0</v>
      </c>
      <c r="U2741" s="38">
        <f t="shared" si="295"/>
        <v>0</v>
      </c>
      <c r="V2741" s="38">
        <f t="shared" si="295"/>
        <v>0</v>
      </c>
      <c r="W2741" s="38">
        <f t="shared" si="295"/>
        <v>0</v>
      </c>
      <c r="X2741" s="38">
        <f t="shared" si="296"/>
        <v>0</v>
      </c>
      <c r="Y2741" s="38">
        <f t="shared" si="296"/>
        <v>0</v>
      </c>
      <c r="Z2741" s="38">
        <f t="shared" si="296"/>
        <v>0</v>
      </c>
      <c r="AA2741" s="38">
        <f t="shared" si="296"/>
        <v>0</v>
      </c>
      <c r="AB2741" s="38">
        <f t="shared" si="297"/>
        <v>0</v>
      </c>
      <c r="AC2741" s="38">
        <f t="shared" si="298"/>
        <v>0</v>
      </c>
      <c r="AD2741" s="38" t="str">
        <f t="shared" si="299"/>
        <v>000000000000</v>
      </c>
      <c r="AE2741" s="38"/>
      <c r="AF2741" s="38"/>
      <c r="AG2741" s="38"/>
      <c r="AH2741" s="38"/>
      <c r="AI2741" s="38"/>
      <c r="AJ2741" s="38"/>
      <c r="AK2741" s="38"/>
      <c r="AL2741" s="38"/>
      <c r="AM2741" s="38"/>
      <c r="AN2741" s="38"/>
      <c r="AO2741" s="38"/>
      <c r="AP2741" s="38"/>
      <c r="AQ2741" s="38"/>
      <c r="AR2741" s="38"/>
    </row>
    <row r="2742" spans="1:44">
      <c r="A2742" s="36" t="str">
        <f>IF('DATA ACCURATE'!A2745&lt;&gt;"",'DATA ACCURATE'!A2745,"")</f>
        <v/>
      </c>
      <c r="B2742" s="36" t="str">
        <f>IF('DATA ACCURATE'!D2745&lt;&gt;"",'DATA ACCURATE'!D2745,"")</f>
        <v/>
      </c>
      <c r="C2742" s="38" t="str">
        <f>IF($AD2742="000000000000","",INDEX(DATABASE!$W$12:$W$71,MATCH($AD2742,DATABASE!$V$12:$V$71,0)))</f>
        <v/>
      </c>
      <c r="D2742" s="38" t="str">
        <f>IF(C2742="","",IF(E2742="",INDEX(DATABASE!$AF$13:$AF$62,MATCH($C2742,DATABASE!$AC$13:$AC$62,0)),IF(E2742="2x D11",INDEX(DATABASE!$AF$13:$AF$62,MATCH($C2742,DATABASE!$AC$13:$AC$62,0))+2*DATABASE!$AF$62,IF(E2742="3x D11",INDEX(DATABASE!$AF$13:$AF$62,MATCH($C2742,DATABASE!$AC$13:$AC$62,0))+3*DATABASE!$AF$62,""))))</f>
        <v/>
      </c>
      <c r="E2742" s="38" t="str">
        <f>IF(AND($K2742="Y",$G2742&lt;&gt;"UNYIL",$F2742&lt;DATABASE!$O$8),"2x D11",IF(AND($K2742="Y",$G2742&lt;&gt;"UNYIL",$F2742&gt;=DATABASE!$O$8),"3x D11",""))</f>
        <v/>
      </c>
      <c r="F2742" s="36" t="str">
        <f>IF('DATA ACCURATE'!N2745&lt;&gt;"",'DATA ACCURATE'!N2745,"")</f>
        <v/>
      </c>
      <c r="G2742" s="38" t="str">
        <f>IF(F2742="","",IF(F2742&lt;=DATABASE!$I$8,"UNYIL",IF(F2742&lt;=DATABASE!$J$8,"KECIL",IF(F2742&lt;DATABASE!$K$8,"TANGGUNG",IF(F2742&gt;=DATABASE!$K$8,"BESAR","")))))</f>
        <v/>
      </c>
      <c r="H2742" s="16" t="str">
        <f>IF('DATA ACCURATE'!J2745&lt;&gt;"",'DATA ACCURATE'!J2745,"")</f>
        <v/>
      </c>
      <c r="I2742" s="35" t="str">
        <f>IF(B2742&lt;&gt;"",IFERROR(VLOOKUP(B2742,'DATA TIMBANGAN'!G:M,7,FALSE),VLOOKUP(B2742,'DATA TIMBANGAN'!G:M,7)),"")</f>
        <v/>
      </c>
      <c r="J2742" s="25" t="str">
        <f>IF(H2742&lt;&gt;"",IFERROR(INDEX(DATABASE!$Z$19:$Z$38,MATCH(DATEVALUE(H2742),DATABASE!$AA$19:$AA$38,0)),INDEX(DATABASE!$Z$12:$Z$18,MATCH(WEEKDAY(H2742,2),DATABASE!$AA$12:$AA$18,0))),"")</f>
        <v/>
      </c>
      <c r="K2742" s="25" t="str">
        <f>IF('DATA ACCURATE'!V2745&lt;&gt;"",'DATA ACCURATE'!V2745,"")</f>
        <v/>
      </c>
      <c r="L2742" s="80" t="str">
        <f>IF($H2742="","",IF(OR($J2742="LIBUR",AND($L2741="LIBUR",$O2741=$O2742)),"LIBUR",IF(AND(OR($L2741="LUAR JAM KERJA 1",$L2741="LUAR JAM KERJA 2"),OR(OR(AND($H2741=$H2742,AND(OR($I2742&gt;DATABASE!$J$3,$I2742&lt;DATABASE!$J$6),((DATEVALUE($H2742)+$I2742)-(DATEVALUE($H2741)+$I2741))&lt;DATABASE!$J$6)),AND($H2741=$H2742,$O2741=$O2742,OR($I2742&gt;DATABASE!$J$6,$I2742&lt;DATABASE!$J$3))),AND(($H2742-$H2741)=1,OR($I2742&lt;DATABASE!$I$6,((DATEVALUE($H2742)+$I2742)-(DATEVALUE($H2741)+$I2741))&lt;DATABASE!$J$6))),$A2742=$A2741),"LUAR JAM KERJA 2",IF(AND(OR(WEEKDAY($H2742,2)=1,WEEKDAY($H2742,2)=2,WEEKDAY($H2742,2)=3,WEEKDAY($H2742,2)=4,WEEKDAY($H2742,2)=5),$I2742&lt;=DATABASE!$J$3,$I2742&gt;=DATABASE!$I$3),"JAM KERJA",IF(AND(WEEKDAY($H2742,2)=6,$I2742&lt;=DATABASE!$J$4,$I2742&gt;=DATABASE!$I$4),"JAM KERJA","LUAR JAM KERJA 1")))))</f>
        <v/>
      </c>
      <c r="M2742" s="36" t="str">
        <f>IF('DATA ACCURATE'!T2745&lt;&gt;"",IF('DATA ACCURATE'!T2745&gt;100,'DATA ACCURATE'!T2745/10,'DATA ACCURATE'!T2745),"")</f>
        <v/>
      </c>
      <c r="N2742" s="38" t="str">
        <f>IF(M2742="","",IF(M2742&lt;=DATABASE!$I$9,"LOKAL",IF(M2742&lt;DATABASE!$J$9,"LUAR KOTA 1",IF($M2742&gt;=DATABASE!$J$9,"LUAR KOTA 2",""))))</f>
        <v/>
      </c>
      <c r="O2742" s="38" t="str">
        <f>IF('DATA ACCURATE'!L2745&lt;&gt;"",'DATA ACCURATE'!L2745,"")</f>
        <v/>
      </c>
      <c r="P2742" s="38"/>
      <c r="Q2742" s="38">
        <f t="shared" si="294"/>
        <v>0</v>
      </c>
      <c r="R2742" s="38">
        <f t="shared" si="294"/>
        <v>0</v>
      </c>
      <c r="S2742" s="38">
        <f t="shared" si="294"/>
        <v>0</v>
      </c>
      <c r="T2742" s="38">
        <f t="shared" si="294"/>
        <v>0</v>
      </c>
      <c r="U2742" s="38">
        <f t="shared" si="295"/>
        <v>0</v>
      </c>
      <c r="V2742" s="38">
        <f t="shared" si="295"/>
        <v>0</v>
      </c>
      <c r="W2742" s="38">
        <f t="shared" si="295"/>
        <v>0</v>
      </c>
      <c r="X2742" s="38">
        <f t="shared" si="296"/>
        <v>0</v>
      </c>
      <c r="Y2742" s="38">
        <f t="shared" si="296"/>
        <v>0</v>
      </c>
      <c r="Z2742" s="38">
        <f t="shared" si="296"/>
        <v>0</v>
      </c>
      <c r="AA2742" s="38">
        <f t="shared" si="296"/>
        <v>0</v>
      </c>
      <c r="AB2742" s="38">
        <f t="shared" si="297"/>
        <v>0</v>
      </c>
      <c r="AC2742" s="38">
        <f t="shared" si="298"/>
        <v>0</v>
      </c>
      <c r="AD2742" s="38" t="str">
        <f t="shared" si="299"/>
        <v>000000000000</v>
      </c>
      <c r="AE2742" s="38"/>
      <c r="AF2742" s="38"/>
      <c r="AG2742" s="38"/>
      <c r="AH2742" s="38"/>
      <c r="AI2742" s="38"/>
      <c r="AJ2742" s="38"/>
      <c r="AK2742" s="38"/>
      <c r="AL2742" s="38"/>
      <c r="AM2742" s="38"/>
      <c r="AN2742" s="38"/>
      <c r="AO2742" s="38"/>
      <c r="AP2742" s="38"/>
      <c r="AQ2742" s="38"/>
      <c r="AR2742" s="38"/>
    </row>
    <row r="2743" spans="1:44">
      <c r="A2743" s="36" t="str">
        <f>IF('DATA ACCURATE'!A2746&lt;&gt;"",'DATA ACCURATE'!A2746,"")</f>
        <v/>
      </c>
      <c r="B2743" s="36" t="str">
        <f>IF('DATA ACCURATE'!D2746&lt;&gt;"",'DATA ACCURATE'!D2746,"")</f>
        <v/>
      </c>
      <c r="C2743" s="38" t="str">
        <f>IF($AD2743="000000000000","",INDEX(DATABASE!$W$12:$W$71,MATCH($AD2743,DATABASE!$V$12:$V$71,0)))</f>
        <v/>
      </c>
      <c r="D2743" s="38" t="str">
        <f>IF(C2743="","",IF(E2743="",INDEX(DATABASE!$AF$13:$AF$62,MATCH($C2743,DATABASE!$AC$13:$AC$62,0)),IF(E2743="2x D11",INDEX(DATABASE!$AF$13:$AF$62,MATCH($C2743,DATABASE!$AC$13:$AC$62,0))+2*DATABASE!$AF$62,IF(E2743="3x D11",INDEX(DATABASE!$AF$13:$AF$62,MATCH($C2743,DATABASE!$AC$13:$AC$62,0))+3*DATABASE!$AF$62,""))))</f>
        <v/>
      </c>
      <c r="E2743" s="38" t="str">
        <f>IF(AND($K2743="Y",$G2743&lt;&gt;"UNYIL",$F2743&lt;DATABASE!$O$8),"2x D11",IF(AND($K2743="Y",$G2743&lt;&gt;"UNYIL",$F2743&gt;=DATABASE!$O$8),"3x D11",""))</f>
        <v/>
      </c>
      <c r="F2743" s="36" t="str">
        <f>IF('DATA ACCURATE'!N2746&lt;&gt;"",'DATA ACCURATE'!N2746,"")</f>
        <v/>
      </c>
      <c r="G2743" s="38" t="str">
        <f>IF(F2743="","",IF(F2743&lt;=DATABASE!$I$8,"UNYIL",IF(F2743&lt;=DATABASE!$J$8,"KECIL",IF(F2743&lt;DATABASE!$K$8,"TANGGUNG",IF(F2743&gt;=DATABASE!$K$8,"BESAR","")))))</f>
        <v/>
      </c>
      <c r="H2743" s="16" t="str">
        <f>IF('DATA ACCURATE'!J2746&lt;&gt;"",'DATA ACCURATE'!J2746,"")</f>
        <v/>
      </c>
      <c r="I2743" s="35" t="str">
        <f>IF(B2743&lt;&gt;"",IFERROR(VLOOKUP(B2743,'DATA TIMBANGAN'!G:M,7,FALSE),VLOOKUP(B2743,'DATA TIMBANGAN'!G:M,7)),"")</f>
        <v/>
      </c>
      <c r="J2743" s="25" t="str">
        <f>IF(H2743&lt;&gt;"",IFERROR(INDEX(DATABASE!$Z$19:$Z$38,MATCH(DATEVALUE(H2743),DATABASE!$AA$19:$AA$38,0)),INDEX(DATABASE!$Z$12:$Z$18,MATCH(WEEKDAY(H2743,2),DATABASE!$AA$12:$AA$18,0))),"")</f>
        <v/>
      </c>
      <c r="K2743" s="25" t="str">
        <f>IF('DATA ACCURATE'!V2746&lt;&gt;"",'DATA ACCURATE'!V2746,"")</f>
        <v/>
      </c>
      <c r="L2743" s="80" t="str">
        <f>IF($H2743="","",IF(OR($J2743="LIBUR",AND($L2742="LIBUR",$O2742=$O2743)),"LIBUR",IF(AND(OR($L2742="LUAR JAM KERJA 1",$L2742="LUAR JAM KERJA 2"),OR(OR(AND($H2742=$H2743,AND(OR($I2743&gt;DATABASE!$J$3,$I2743&lt;DATABASE!$J$6),((DATEVALUE($H2743)+$I2743)-(DATEVALUE($H2742)+$I2742))&lt;DATABASE!$J$6)),AND($H2742=$H2743,$O2742=$O2743,OR($I2743&gt;DATABASE!$J$6,$I2743&lt;DATABASE!$J$3))),AND(($H2743-$H2742)=1,OR($I2743&lt;DATABASE!$I$6,((DATEVALUE($H2743)+$I2743)-(DATEVALUE($H2742)+$I2742))&lt;DATABASE!$J$6))),$A2743=$A2742),"LUAR JAM KERJA 2",IF(AND(OR(WEEKDAY($H2743,2)=1,WEEKDAY($H2743,2)=2,WEEKDAY($H2743,2)=3,WEEKDAY($H2743,2)=4,WEEKDAY($H2743,2)=5),$I2743&lt;=DATABASE!$J$3,$I2743&gt;=DATABASE!$I$3),"JAM KERJA",IF(AND(WEEKDAY($H2743,2)=6,$I2743&lt;=DATABASE!$J$4,$I2743&gt;=DATABASE!$I$4),"JAM KERJA","LUAR JAM KERJA 1")))))</f>
        <v/>
      </c>
      <c r="M2743" s="36" t="str">
        <f>IF('DATA ACCURATE'!T2746&lt;&gt;"",IF('DATA ACCURATE'!T2746&gt;100,'DATA ACCURATE'!T2746/10,'DATA ACCURATE'!T2746),"")</f>
        <v/>
      </c>
      <c r="N2743" s="38" t="str">
        <f>IF(M2743="","",IF(M2743&lt;=DATABASE!$I$9,"LOKAL",IF(M2743&lt;DATABASE!$J$9,"LUAR KOTA 1",IF($M2743&gt;=DATABASE!$J$9,"LUAR KOTA 2",""))))</f>
        <v/>
      </c>
      <c r="O2743" s="38" t="str">
        <f>IF('DATA ACCURATE'!L2746&lt;&gt;"",'DATA ACCURATE'!L2746,"")</f>
        <v/>
      </c>
      <c r="P2743" s="38"/>
      <c r="Q2743" s="38">
        <f t="shared" si="294"/>
        <v>0</v>
      </c>
      <c r="R2743" s="38">
        <f t="shared" si="294"/>
        <v>0</v>
      </c>
      <c r="S2743" s="38">
        <f t="shared" si="294"/>
        <v>0</v>
      </c>
      <c r="T2743" s="38">
        <f t="shared" si="294"/>
        <v>0</v>
      </c>
      <c r="U2743" s="38">
        <f t="shared" si="295"/>
        <v>0</v>
      </c>
      <c r="V2743" s="38">
        <f t="shared" si="295"/>
        <v>0</v>
      </c>
      <c r="W2743" s="38">
        <f t="shared" si="295"/>
        <v>0</v>
      </c>
      <c r="X2743" s="38">
        <f t="shared" si="296"/>
        <v>0</v>
      </c>
      <c r="Y2743" s="38">
        <f t="shared" si="296"/>
        <v>0</v>
      </c>
      <c r="Z2743" s="38">
        <f t="shared" si="296"/>
        <v>0</v>
      </c>
      <c r="AA2743" s="38">
        <f t="shared" si="296"/>
        <v>0</v>
      </c>
      <c r="AB2743" s="38">
        <f t="shared" si="297"/>
        <v>0</v>
      </c>
      <c r="AC2743" s="38">
        <f t="shared" si="298"/>
        <v>0</v>
      </c>
      <c r="AD2743" s="38" t="str">
        <f t="shared" si="299"/>
        <v>000000000000</v>
      </c>
      <c r="AE2743" s="38"/>
      <c r="AF2743" s="38"/>
      <c r="AG2743" s="38"/>
      <c r="AH2743" s="38"/>
      <c r="AI2743" s="38"/>
      <c r="AJ2743" s="38"/>
      <c r="AK2743" s="38"/>
      <c r="AL2743" s="38"/>
      <c r="AM2743" s="38"/>
      <c r="AN2743" s="38"/>
      <c r="AO2743" s="38"/>
      <c r="AP2743" s="38"/>
      <c r="AQ2743" s="38"/>
      <c r="AR2743" s="38"/>
    </row>
    <row r="2744" spans="1:44">
      <c r="A2744" s="36" t="str">
        <f>IF('DATA ACCURATE'!A2747&lt;&gt;"",'DATA ACCURATE'!A2747,"")</f>
        <v/>
      </c>
      <c r="B2744" s="36" t="str">
        <f>IF('DATA ACCURATE'!D2747&lt;&gt;"",'DATA ACCURATE'!D2747,"")</f>
        <v/>
      </c>
      <c r="C2744" s="38" t="str">
        <f>IF($AD2744="000000000000","",INDEX(DATABASE!$W$12:$W$71,MATCH($AD2744,DATABASE!$V$12:$V$71,0)))</f>
        <v/>
      </c>
      <c r="D2744" s="38" t="str">
        <f>IF(C2744="","",IF(E2744="",INDEX(DATABASE!$AF$13:$AF$62,MATCH($C2744,DATABASE!$AC$13:$AC$62,0)),IF(E2744="2x D11",INDEX(DATABASE!$AF$13:$AF$62,MATCH($C2744,DATABASE!$AC$13:$AC$62,0))+2*DATABASE!$AF$62,IF(E2744="3x D11",INDEX(DATABASE!$AF$13:$AF$62,MATCH($C2744,DATABASE!$AC$13:$AC$62,0))+3*DATABASE!$AF$62,""))))</f>
        <v/>
      </c>
      <c r="E2744" s="38" t="str">
        <f>IF(AND($K2744="Y",$G2744&lt;&gt;"UNYIL",$F2744&lt;DATABASE!$O$8),"2x D11",IF(AND($K2744="Y",$G2744&lt;&gt;"UNYIL",$F2744&gt;=DATABASE!$O$8),"3x D11",""))</f>
        <v/>
      </c>
      <c r="F2744" s="36" t="str">
        <f>IF('DATA ACCURATE'!N2747&lt;&gt;"",'DATA ACCURATE'!N2747,"")</f>
        <v/>
      </c>
      <c r="G2744" s="38" t="str">
        <f>IF(F2744="","",IF(F2744&lt;=DATABASE!$I$8,"UNYIL",IF(F2744&lt;=DATABASE!$J$8,"KECIL",IF(F2744&lt;DATABASE!$K$8,"TANGGUNG",IF(F2744&gt;=DATABASE!$K$8,"BESAR","")))))</f>
        <v/>
      </c>
      <c r="H2744" s="16" t="str">
        <f>IF('DATA ACCURATE'!J2747&lt;&gt;"",'DATA ACCURATE'!J2747,"")</f>
        <v/>
      </c>
      <c r="I2744" s="35" t="str">
        <f>IF(B2744&lt;&gt;"",IFERROR(VLOOKUP(B2744,'DATA TIMBANGAN'!G:M,7,FALSE),VLOOKUP(B2744,'DATA TIMBANGAN'!G:M,7)),"")</f>
        <v/>
      </c>
      <c r="J2744" s="25" t="str">
        <f>IF(H2744&lt;&gt;"",IFERROR(INDEX(DATABASE!$Z$19:$Z$38,MATCH(DATEVALUE(H2744),DATABASE!$AA$19:$AA$38,0)),INDEX(DATABASE!$Z$12:$Z$18,MATCH(WEEKDAY(H2744,2),DATABASE!$AA$12:$AA$18,0))),"")</f>
        <v/>
      </c>
      <c r="K2744" s="25" t="str">
        <f>IF('DATA ACCURATE'!V2747&lt;&gt;"",'DATA ACCURATE'!V2747,"")</f>
        <v/>
      </c>
      <c r="L2744" s="80" t="str">
        <f>IF($H2744="","",IF(OR($J2744="LIBUR",AND($L2743="LIBUR",$O2743=$O2744)),"LIBUR",IF(AND(OR($L2743="LUAR JAM KERJA 1",$L2743="LUAR JAM KERJA 2"),OR(OR(AND($H2743=$H2744,AND(OR($I2744&gt;DATABASE!$J$3,$I2744&lt;DATABASE!$J$6),((DATEVALUE($H2744)+$I2744)-(DATEVALUE($H2743)+$I2743))&lt;DATABASE!$J$6)),AND($H2743=$H2744,$O2743=$O2744,OR($I2744&gt;DATABASE!$J$6,$I2744&lt;DATABASE!$J$3))),AND(($H2744-$H2743)=1,OR($I2744&lt;DATABASE!$I$6,((DATEVALUE($H2744)+$I2744)-(DATEVALUE($H2743)+$I2743))&lt;DATABASE!$J$6))),$A2744=$A2743),"LUAR JAM KERJA 2",IF(AND(OR(WEEKDAY($H2744,2)=1,WEEKDAY($H2744,2)=2,WEEKDAY($H2744,2)=3,WEEKDAY($H2744,2)=4,WEEKDAY($H2744,2)=5),$I2744&lt;=DATABASE!$J$3,$I2744&gt;=DATABASE!$I$3),"JAM KERJA",IF(AND(WEEKDAY($H2744,2)=6,$I2744&lt;=DATABASE!$J$4,$I2744&gt;=DATABASE!$I$4),"JAM KERJA","LUAR JAM KERJA 1")))))</f>
        <v/>
      </c>
      <c r="M2744" s="36" t="str">
        <f>IF('DATA ACCURATE'!T2747&lt;&gt;"",IF('DATA ACCURATE'!T2747&gt;100,'DATA ACCURATE'!T2747/10,'DATA ACCURATE'!T2747),"")</f>
        <v/>
      </c>
      <c r="N2744" s="38" t="str">
        <f>IF(M2744="","",IF(M2744&lt;=DATABASE!$I$9,"LOKAL",IF(M2744&lt;DATABASE!$J$9,"LUAR KOTA 1",IF($M2744&gt;=DATABASE!$J$9,"LUAR KOTA 2",""))))</f>
        <v/>
      </c>
      <c r="O2744" s="38" t="str">
        <f>IF('DATA ACCURATE'!L2747&lt;&gt;"",'DATA ACCURATE'!L2747,"")</f>
        <v/>
      </c>
      <c r="P2744" s="38"/>
      <c r="Q2744" s="38">
        <f t="shared" si="294"/>
        <v>0</v>
      </c>
      <c r="R2744" s="38">
        <f t="shared" si="294"/>
        <v>0</v>
      </c>
      <c r="S2744" s="38">
        <f t="shared" si="294"/>
        <v>0</v>
      </c>
      <c r="T2744" s="38">
        <f t="shared" si="294"/>
        <v>0</v>
      </c>
      <c r="U2744" s="38">
        <f t="shared" si="295"/>
        <v>0</v>
      </c>
      <c r="V2744" s="38">
        <f t="shared" si="295"/>
        <v>0</v>
      </c>
      <c r="W2744" s="38">
        <f t="shared" si="295"/>
        <v>0</v>
      </c>
      <c r="X2744" s="38">
        <f t="shared" si="296"/>
        <v>0</v>
      </c>
      <c r="Y2744" s="38">
        <f t="shared" si="296"/>
        <v>0</v>
      </c>
      <c r="Z2744" s="38">
        <f t="shared" si="296"/>
        <v>0</v>
      </c>
      <c r="AA2744" s="38">
        <f t="shared" si="296"/>
        <v>0</v>
      </c>
      <c r="AB2744" s="38">
        <f t="shared" si="297"/>
        <v>0</v>
      </c>
      <c r="AC2744" s="38">
        <f t="shared" si="298"/>
        <v>0</v>
      </c>
      <c r="AD2744" s="38" t="str">
        <f t="shared" si="299"/>
        <v>000000000000</v>
      </c>
      <c r="AE2744" s="38"/>
      <c r="AF2744" s="38"/>
      <c r="AG2744" s="38"/>
      <c r="AH2744" s="38"/>
      <c r="AI2744" s="38"/>
      <c r="AJ2744" s="38"/>
      <c r="AK2744" s="38"/>
      <c r="AL2744" s="38"/>
      <c r="AM2744" s="38"/>
      <c r="AN2744" s="38"/>
      <c r="AO2744" s="38"/>
      <c r="AP2744" s="38"/>
      <c r="AQ2744" s="38"/>
      <c r="AR2744" s="38"/>
    </row>
    <row r="2745" spans="1:44">
      <c r="A2745" s="36" t="str">
        <f>IF('DATA ACCURATE'!A2748&lt;&gt;"",'DATA ACCURATE'!A2748,"")</f>
        <v/>
      </c>
      <c r="B2745" s="36" t="str">
        <f>IF('DATA ACCURATE'!D2748&lt;&gt;"",'DATA ACCURATE'!D2748,"")</f>
        <v/>
      </c>
      <c r="C2745" s="38" t="str">
        <f>IF($AD2745="000000000000","",INDEX(DATABASE!$W$12:$W$71,MATCH($AD2745,DATABASE!$V$12:$V$71,0)))</f>
        <v/>
      </c>
      <c r="D2745" s="38" t="str">
        <f>IF(C2745="","",IF(E2745="",INDEX(DATABASE!$AF$13:$AF$62,MATCH($C2745,DATABASE!$AC$13:$AC$62,0)),IF(E2745="2x D11",INDEX(DATABASE!$AF$13:$AF$62,MATCH($C2745,DATABASE!$AC$13:$AC$62,0))+2*DATABASE!$AF$62,IF(E2745="3x D11",INDEX(DATABASE!$AF$13:$AF$62,MATCH($C2745,DATABASE!$AC$13:$AC$62,0))+3*DATABASE!$AF$62,""))))</f>
        <v/>
      </c>
      <c r="E2745" s="38" t="str">
        <f>IF(AND($K2745="Y",$G2745&lt;&gt;"UNYIL",$F2745&lt;DATABASE!$O$8),"2x D11",IF(AND($K2745="Y",$G2745&lt;&gt;"UNYIL",$F2745&gt;=DATABASE!$O$8),"3x D11",""))</f>
        <v/>
      </c>
      <c r="F2745" s="36" t="str">
        <f>IF('DATA ACCURATE'!N2748&lt;&gt;"",'DATA ACCURATE'!N2748,"")</f>
        <v/>
      </c>
      <c r="G2745" s="38" t="str">
        <f>IF(F2745="","",IF(F2745&lt;=DATABASE!$I$8,"UNYIL",IF(F2745&lt;=DATABASE!$J$8,"KECIL",IF(F2745&lt;DATABASE!$K$8,"TANGGUNG",IF(F2745&gt;=DATABASE!$K$8,"BESAR","")))))</f>
        <v/>
      </c>
      <c r="H2745" s="16" t="str">
        <f>IF('DATA ACCURATE'!J2748&lt;&gt;"",'DATA ACCURATE'!J2748,"")</f>
        <v/>
      </c>
      <c r="I2745" s="35" t="str">
        <f>IF(B2745&lt;&gt;"",IFERROR(VLOOKUP(B2745,'DATA TIMBANGAN'!G:M,7,FALSE),VLOOKUP(B2745,'DATA TIMBANGAN'!G:M,7)),"")</f>
        <v/>
      </c>
      <c r="J2745" s="25" t="str">
        <f>IF(H2745&lt;&gt;"",IFERROR(INDEX(DATABASE!$Z$19:$Z$38,MATCH(DATEVALUE(H2745),DATABASE!$AA$19:$AA$38,0)),INDEX(DATABASE!$Z$12:$Z$18,MATCH(WEEKDAY(H2745,2),DATABASE!$AA$12:$AA$18,0))),"")</f>
        <v/>
      </c>
      <c r="K2745" s="25" t="str">
        <f>IF('DATA ACCURATE'!V2748&lt;&gt;"",'DATA ACCURATE'!V2748,"")</f>
        <v/>
      </c>
      <c r="L2745" s="80" t="str">
        <f>IF($H2745="","",IF(OR($J2745="LIBUR",AND($L2744="LIBUR",$O2744=$O2745)),"LIBUR",IF(AND(OR($L2744="LUAR JAM KERJA 1",$L2744="LUAR JAM KERJA 2"),OR(OR(AND($H2744=$H2745,AND(OR($I2745&gt;DATABASE!$J$3,$I2745&lt;DATABASE!$J$6),((DATEVALUE($H2745)+$I2745)-(DATEVALUE($H2744)+$I2744))&lt;DATABASE!$J$6)),AND($H2744=$H2745,$O2744=$O2745,OR($I2745&gt;DATABASE!$J$6,$I2745&lt;DATABASE!$J$3))),AND(($H2745-$H2744)=1,OR($I2745&lt;DATABASE!$I$6,((DATEVALUE($H2745)+$I2745)-(DATEVALUE($H2744)+$I2744))&lt;DATABASE!$J$6))),$A2745=$A2744),"LUAR JAM KERJA 2",IF(AND(OR(WEEKDAY($H2745,2)=1,WEEKDAY($H2745,2)=2,WEEKDAY($H2745,2)=3,WEEKDAY($H2745,2)=4,WEEKDAY($H2745,2)=5),$I2745&lt;=DATABASE!$J$3,$I2745&gt;=DATABASE!$I$3),"JAM KERJA",IF(AND(WEEKDAY($H2745,2)=6,$I2745&lt;=DATABASE!$J$4,$I2745&gt;=DATABASE!$I$4),"JAM KERJA","LUAR JAM KERJA 1")))))</f>
        <v/>
      </c>
      <c r="M2745" s="36" t="str">
        <f>IF('DATA ACCURATE'!T2748&lt;&gt;"",IF('DATA ACCURATE'!T2748&gt;100,'DATA ACCURATE'!T2748/10,'DATA ACCURATE'!T2748),"")</f>
        <v/>
      </c>
      <c r="N2745" s="38" t="str">
        <f>IF(M2745="","",IF(M2745&lt;=DATABASE!$I$9,"LOKAL",IF(M2745&lt;DATABASE!$J$9,"LUAR KOTA 1",IF($M2745&gt;=DATABASE!$J$9,"LUAR KOTA 2",""))))</f>
        <v/>
      </c>
      <c r="O2745" s="38" t="str">
        <f>IF('DATA ACCURATE'!L2748&lt;&gt;"",'DATA ACCURATE'!L2748,"")</f>
        <v/>
      </c>
      <c r="P2745" s="38"/>
      <c r="Q2745" s="38">
        <f t="shared" si="294"/>
        <v>0</v>
      </c>
      <c r="R2745" s="38">
        <f t="shared" si="294"/>
        <v>0</v>
      </c>
      <c r="S2745" s="38">
        <f t="shared" si="294"/>
        <v>0</v>
      </c>
      <c r="T2745" s="38">
        <f t="shared" si="294"/>
        <v>0</v>
      </c>
      <c r="U2745" s="38">
        <f t="shared" si="295"/>
        <v>0</v>
      </c>
      <c r="V2745" s="38">
        <f t="shared" si="295"/>
        <v>0</v>
      </c>
      <c r="W2745" s="38">
        <f t="shared" si="295"/>
        <v>0</v>
      </c>
      <c r="X2745" s="38">
        <f t="shared" si="296"/>
        <v>0</v>
      </c>
      <c r="Y2745" s="38">
        <f t="shared" si="296"/>
        <v>0</v>
      </c>
      <c r="Z2745" s="38">
        <f t="shared" si="296"/>
        <v>0</v>
      </c>
      <c r="AA2745" s="38">
        <f t="shared" si="296"/>
        <v>0</v>
      </c>
      <c r="AB2745" s="38">
        <f t="shared" si="297"/>
        <v>0</v>
      </c>
      <c r="AC2745" s="38">
        <f t="shared" si="298"/>
        <v>0</v>
      </c>
      <c r="AD2745" s="38" t="str">
        <f t="shared" si="299"/>
        <v>000000000000</v>
      </c>
      <c r="AE2745" s="38"/>
      <c r="AF2745" s="38"/>
      <c r="AG2745" s="38"/>
      <c r="AH2745" s="38"/>
      <c r="AI2745" s="38"/>
      <c r="AJ2745" s="38"/>
      <c r="AK2745" s="38"/>
      <c r="AL2745" s="38"/>
      <c r="AM2745" s="38"/>
      <c r="AN2745" s="38"/>
      <c r="AO2745" s="38"/>
      <c r="AP2745" s="38"/>
      <c r="AQ2745" s="38"/>
      <c r="AR2745" s="38"/>
    </row>
    <row r="2746" spans="1:44">
      <c r="A2746" s="36" t="str">
        <f>IF('DATA ACCURATE'!A2749&lt;&gt;"",'DATA ACCURATE'!A2749,"")</f>
        <v/>
      </c>
      <c r="B2746" s="36" t="str">
        <f>IF('DATA ACCURATE'!D2749&lt;&gt;"",'DATA ACCURATE'!D2749,"")</f>
        <v/>
      </c>
      <c r="C2746" s="38" t="str">
        <f>IF($AD2746="000000000000","",INDEX(DATABASE!$W$12:$W$71,MATCH($AD2746,DATABASE!$V$12:$V$71,0)))</f>
        <v/>
      </c>
      <c r="D2746" s="38" t="str">
        <f>IF(C2746="","",IF(E2746="",INDEX(DATABASE!$AF$13:$AF$62,MATCH($C2746,DATABASE!$AC$13:$AC$62,0)),IF(E2746="2x D11",INDEX(DATABASE!$AF$13:$AF$62,MATCH($C2746,DATABASE!$AC$13:$AC$62,0))+2*DATABASE!$AF$62,IF(E2746="3x D11",INDEX(DATABASE!$AF$13:$AF$62,MATCH($C2746,DATABASE!$AC$13:$AC$62,0))+3*DATABASE!$AF$62,""))))</f>
        <v/>
      </c>
      <c r="E2746" s="38" t="str">
        <f>IF(AND($K2746="Y",$G2746&lt;&gt;"UNYIL",$F2746&lt;DATABASE!$O$8),"2x D11",IF(AND($K2746="Y",$G2746&lt;&gt;"UNYIL",$F2746&gt;=DATABASE!$O$8),"3x D11",""))</f>
        <v/>
      </c>
      <c r="F2746" s="36" t="str">
        <f>IF('DATA ACCURATE'!N2749&lt;&gt;"",'DATA ACCURATE'!N2749,"")</f>
        <v/>
      </c>
      <c r="G2746" s="38" t="str">
        <f>IF(F2746="","",IF(F2746&lt;=DATABASE!$I$8,"UNYIL",IF(F2746&lt;=DATABASE!$J$8,"KECIL",IF(F2746&lt;DATABASE!$K$8,"TANGGUNG",IF(F2746&gt;=DATABASE!$K$8,"BESAR","")))))</f>
        <v/>
      </c>
      <c r="H2746" s="16" t="str">
        <f>IF('DATA ACCURATE'!J2749&lt;&gt;"",'DATA ACCURATE'!J2749,"")</f>
        <v/>
      </c>
      <c r="I2746" s="35" t="str">
        <f>IF(B2746&lt;&gt;"",IFERROR(VLOOKUP(B2746,'DATA TIMBANGAN'!G:M,7,FALSE),VLOOKUP(B2746,'DATA TIMBANGAN'!G:M,7)),"")</f>
        <v/>
      </c>
      <c r="J2746" s="25" t="str">
        <f>IF(H2746&lt;&gt;"",IFERROR(INDEX(DATABASE!$Z$19:$Z$38,MATCH(DATEVALUE(H2746),DATABASE!$AA$19:$AA$38,0)),INDEX(DATABASE!$Z$12:$Z$18,MATCH(WEEKDAY(H2746,2),DATABASE!$AA$12:$AA$18,0))),"")</f>
        <v/>
      </c>
      <c r="K2746" s="25" t="str">
        <f>IF('DATA ACCURATE'!V2749&lt;&gt;"",'DATA ACCURATE'!V2749,"")</f>
        <v/>
      </c>
      <c r="L2746" s="80" t="str">
        <f>IF($H2746="","",IF(OR($J2746="LIBUR",AND($L2745="LIBUR",$O2745=$O2746)),"LIBUR",IF(AND(OR($L2745="LUAR JAM KERJA 1",$L2745="LUAR JAM KERJA 2"),OR(OR(AND($H2745=$H2746,AND(OR($I2746&gt;DATABASE!$J$3,$I2746&lt;DATABASE!$J$6),((DATEVALUE($H2746)+$I2746)-(DATEVALUE($H2745)+$I2745))&lt;DATABASE!$J$6)),AND($H2745=$H2746,$O2745=$O2746,OR($I2746&gt;DATABASE!$J$6,$I2746&lt;DATABASE!$J$3))),AND(($H2746-$H2745)=1,OR($I2746&lt;DATABASE!$I$6,((DATEVALUE($H2746)+$I2746)-(DATEVALUE($H2745)+$I2745))&lt;DATABASE!$J$6))),$A2746=$A2745),"LUAR JAM KERJA 2",IF(AND(OR(WEEKDAY($H2746,2)=1,WEEKDAY($H2746,2)=2,WEEKDAY($H2746,2)=3,WEEKDAY($H2746,2)=4,WEEKDAY($H2746,2)=5),$I2746&lt;=DATABASE!$J$3,$I2746&gt;=DATABASE!$I$3),"JAM KERJA",IF(AND(WEEKDAY($H2746,2)=6,$I2746&lt;=DATABASE!$J$4,$I2746&gt;=DATABASE!$I$4),"JAM KERJA","LUAR JAM KERJA 1")))))</f>
        <v/>
      </c>
      <c r="M2746" s="36" t="str">
        <f>IF('DATA ACCURATE'!T2749&lt;&gt;"",IF('DATA ACCURATE'!T2749&gt;100,'DATA ACCURATE'!T2749/10,'DATA ACCURATE'!T2749),"")</f>
        <v/>
      </c>
      <c r="N2746" s="38" t="str">
        <f>IF(M2746="","",IF(M2746&lt;=DATABASE!$I$9,"LOKAL",IF(M2746&lt;DATABASE!$J$9,"LUAR KOTA 1",IF($M2746&gt;=DATABASE!$J$9,"LUAR KOTA 2",""))))</f>
        <v/>
      </c>
      <c r="O2746" s="38" t="str">
        <f>IF('DATA ACCURATE'!L2749&lt;&gt;"",'DATA ACCURATE'!L2749,"")</f>
        <v/>
      </c>
      <c r="P2746" s="38"/>
      <c r="Q2746" s="38">
        <f t="shared" si="294"/>
        <v>0</v>
      </c>
      <c r="R2746" s="38">
        <f t="shared" si="294"/>
        <v>0</v>
      </c>
      <c r="S2746" s="38">
        <f t="shared" si="294"/>
        <v>0</v>
      </c>
      <c r="T2746" s="38">
        <f t="shared" si="294"/>
        <v>0</v>
      </c>
      <c r="U2746" s="38">
        <f t="shared" si="295"/>
        <v>0</v>
      </c>
      <c r="V2746" s="38">
        <f t="shared" si="295"/>
        <v>0</v>
      </c>
      <c r="W2746" s="38">
        <f t="shared" si="295"/>
        <v>0</v>
      </c>
      <c r="X2746" s="38">
        <f t="shared" si="296"/>
        <v>0</v>
      </c>
      <c r="Y2746" s="38">
        <f t="shared" si="296"/>
        <v>0</v>
      </c>
      <c r="Z2746" s="38">
        <f t="shared" si="296"/>
        <v>0</v>
      </c>
      <c r="AA2746" s="38">
        <f t="shared" si="296"/>
        <v>0</v>
      </c>
      <c r="AB2746" s="38">
        <f t="shared" si="297"/>
        <v>0</v>
      </c>
      <c r="AC2746" s="38">
        <f t="shared" si="298"/>
        <v>0</v>
      </c>
      <c r="AD2746" s="38" t="str">
        <f t="shared" si="299"/>
        <v>000000000000</v>
      </c>
      <c r="AE2746" s="38"/>
      <c r="AF2746" s="38"/>
      <c r="AG2746" s="38"/>
      <c r="AH2746" s="38"/>
      <c r="AI2746" s="38"/>
      <c r="AJ2746" s="38"/>
      <c r="AK2746" s="38"/>
      <c r="AL2746" s="38"/>
      <c r="AM2746" s="38"/>
      <c r="AN2746" s="38"/>
      <c r="AO2746" s="38"/>
      <c r="AP2746" s="38"/>
      <c r="AQ2746" s="38"/>
      <c r="AR2746" s="38"/>
    </row>
    <row r="2747" spans="1:44">
      <c r="A2747" s="36" t="str">
        <f>IF('DATA ACCURATE'!A2750&lt;&gt;"",'DATA ACCURATE'!A2750,"")</f>
        <v/>
      </c>
      <c r="B2747" s="36" t="str">
        <f>IF('DATA ACCURATE'!D2750&lt;&gt;"",'DATA ACCURATE'!D2750,"")</f>
        <v/>
      </c>
      <c r="C2747" s="38" t="str">
        <f>IF($AD2747="000000000000","",INDEX(DATABASE!$W$12:$W$71,MATCH($AD2747,DATABASE!$V$12:$V$71,0)))</f>
        <v/>
      </c>
      <c r="D2747" s="38" t="str">
        <f>IF(C2747="","",IF(E2747="",INDEX(DATABASE!$AF$13:$AF$62,MATCH($C2747,DATABASE!$AC$13:$AC$62,0)),IF(E2747="2x D11",INDEX(DATABASE!$AF$13:$AF$62,MATCH($C2747,DATABASE!$AC$13:$AC$62,0))+2*DATABASE!$AF$62,IF(E2747="3x D11",INDEX(DATABASE!$AF$13:$AF$62,MATCH($C2747,DATABASE!$AC$13:$AC$62,0))+3*DATABASE!$AF$62,""))))</f>
        <v/>
      </c>
      <c r="E2747" s="38" t="str">
        <f>IF(AND($K2747="Y",$G2747&lt;&gt;"UNYIL",$F2747&lt;DATABASE!$O$8),"2x D11",IF(AND($K2747="Y",$G2747&lt;&gt;"UNYIL",$F2747&gt;=DATABASE!$O$8),"3x D11",""))</f>
        <v/>
      </c>
      <c r="F2747" s="36" t="str">
        <f>IF('DATA ACCURATE'!N2750&lt;&gt;"",'DATA ACCURATE'!N2750,"")</f>
        <v/>
      </c>
      <c r="G2747" s="38" t="str">
        <f>IF(F2747="","",IF(F2747&lt;=DATABASE!$I$8,"UNYIL",IF(F2747&lt;=DATABASE!$J$8,"KECIL",IF(F2747&lt;DATABASE!$K$8,"TANGGUNG",IF(F2747&gt;=DATABASE!$K$8,"BESAR","")))))</f>
        <v/>
      </c>
      <c r="H2747" s="16" t="str">
        <f>IF('DATA ACCURATE'!J2750&lt;&gt;"",'DATA ACCURATE'!J2750,"")</f>
        <v/>
      </c>
      <c r="I2747" s="35" t="str">
        <f>IF(B2747&lt;&gt;"",IFERROR(VLOOKUP(B2747,'DATA TIMBANGAN'!G:M,7,FALSE),VLOOKUP(B2747,'DATA TIMBANGAN'!G:M,7)),"")</f>
        <v/>
      </c>
      <c r="J2747" s="25" t="str">
        <f>IF(H2747&lt;&gt;"",IFERROR(INDEX(DATABASE!$Z$19:$Z$38,MATCH(DATEVALUE(H2747),DATABASE!$AA$19:$AA$38,0)),INDEX(DATABASE!$Z$12:$Z$18,MATCH(WEEKDAY(H2747,2),DATABASE!$AA$12:$AA$18,0))),"")</f>
        <v/>
      </c>
      <c r="K2747" s="25" t="str">
        <f>IF('DATA ACCURATE'!V2750&lt;&gt;"",'DATA ACCURATE'!V2750,"")</f>
        <v/>
      </c>
      <c r="L2747" s="80" t="str">
        <f>IF($H2747="","",IF(OR($J2747="LIBUR",AND($L2746="LIBUR",$O2746=$O2747)),"LIBUR",IF(AND(OR($L2746="LUAR JAM KERJA 1",$L2746="LUAR JAM KERJA 2"),OR(OR(AND($H2746=$H2747,AND(OR($I2747&gt;DATABASE!$J$3,$I2747&lt;DATABASE!$J$6),((DATEVALUE($H2747)+$I2747)-(DATEVALUE($H2746)+$I2746))&lt;DATABASE!$J$6)),AND($H2746=$H2747,$O2746=$O2747,OR($I2747&gt;DATABASE!$J$6,$I2747&lt;DATABASE!$J$3))),AND(($H2747-$H2746)=1,OR($I2747&lt;DATABASE!$I$6,((DATEVALUE($H2747)+$I2747)-(DATEVALUE($H2746)+$I2746))&lt;DATABASE!$J$6))),$A2747=$A2746),"LUAR JAM KERJA 2",IF(AND(OR(WEEKDAY($H2747,2)=1,WEEKDAY($H2747,2)=2,WEEKDAY($H2747,2)=3,WEEKDAY($H2747,2)=4,WEEKDAY($H2747,2)=5),$I2747&lt;=DATABASE!$J$3,$I2747&gt;=DATABASE!$I$3),"JAM KERJA",IF(AND(WEEKDAY($H2747,2)=6,$I2747&lt;=DATABASE!$J$4,$I2747&gt;=DATABASE!$I$4),"JAM KERJA","LUAR JAM KERJA 1")))))</f>
        <v/>
      </c>
      <c r="M2747" s="36" t="str">
        <f>IF('DATA ACCURATE'!T2750&lt;&gt;"",IF('DATA ACCURATE'!T2750&gt;100,'DATA ACCURATE'!T2750/10,'DATA ACCURATE'!T2750),"")</f>
        <v/>
      </c>
      <c r="N2747" s="38" t="str">
        <f>IF(M2747="","",IF(M2747&lt;=DATABASE!$I$9,"LOKAL",IF(M2747&lt;DATABASE!$J$9,"LUAR KOTA 1",IF($M2747&gt;=DATABASE!$J$9,"LUAR KOTA 2",""))))</f>
        <v/>
      </c>
      <c r="O2747" s="38" t="str">
        <f>IF('DATA ACCURATE'!L2750&lt;&gt;"",'DATA ACCURATE'!L2750,"")</f>
        <v/>
      </c>
      <c r="P2747" s="38"/>
      <c r="Q2747" s="38">
        <f t="shared" si="294"/>
        <v>0</v>
      </c>
      <c r="R2747" s="38">
        <f t="shared" si="294"/>
        <v>0</v>
      </c>
      <c r="S2747" s="38">
        <f t="shared" si="294"/>
        <v>0</v>
      </c>
      <c r="T2747" s="38">
        <f t="shared" si="294"/>
        <v>0</v>
      </c>
      <c r="U2747" s="38">
        <f t="shared" si="295"/>
        <v>0</v>
      </c>
      <c r="V2747" s="38">
        <f t="shared" si="295"/>
        <v>0</v>
      </c>
      <c r="W2747" s="38">
        <f t="shared" si="295"/>
        <v>0</v>
      </c>
      <c r="X2747" s="38">
        <f t="shared" si="296"/>
        <v>0</v>
      </c>
      <c r="Y2747" s="38">
        <f t="shared" si="296"/>
        <v>0</v>
      </c>
      <c r="Z2747" s="38">
        <f t="shared" si="296"/>
        <v>0</v>
      </c>
      <c r="AA2747" s="38">
        <f t="shared" si="296"/>
        <v>0</v>
      </c>
      <c r="AB2747" s="38">
        <f t="shared" si="297"/>
        <v>0</v>
      </c>
      <c r="AC2747" s="38">
        <f t="shared" si="298"/>
        <v>0</v>
      </c>
      <c r="AD2747" s="38" t="str">
        <f t="shared" si="299"/>
        <v>000000000000</v>
      </c>
      <c r="AE2747" s="38"/>
      <c r="AF2747" s="38"/>
      <c r="AG2747" s="38"/>
      <c r="AH2747" s="38"/>
      <c r="AI2747" s="38"/>
      <c r="AJ2747" s="38"/>
      <c r="AK2747" s="38"/>
      <c r="AL2747" s="38"/>
      <c r="AM2747" s="38"/>
      <c r="AN2747" s="38"/>
      <c r="AO2747" s="38"/>
      <c r="AP2747" s="38"/>
      <c r="AQ2747" s="38"/>
      <c r="AR2747" s="38"/>
    </row>
    <row r="2748" spans="1:44">
      <c r="A2748" s="36" t="str">
        <f>IF('DATA ACCURATE'!A2751&lt;&gt;"",'DATA ACCURATE'!A2751,"")</f>
        <v/>
      </c>
      <c r="B2748" s="36" t="str">
        <f>IF('DATA ACCURATE'!D2751&lt;&gt;"",'DATA ACCURATE'!D2751,"")</f>
        <v/>
      </c>
      <c r="C2748" s="38" t="str">
        <f>IF($AD2748="000000000000","",INDEX(DATABASE!$W$12:$W$71,MATCH($AD2748,DATABASE!$V$12:$V$71,0)))</f>
        <v/>
      </c>
      <c r="D2748" s="38" t="str">
        <f>IF(C2748="","",IF(E2748="",INDEX(DATABASE!$AF$13:$AF$62,MATCH($C2748,DATABASE!$AC$13:$AC$62,0)),IF(E2748="2x D11",INDEX(DATABASE!$AF$13:$AF$62,MATCH($C2748,DATABASE!$AC$13:$AC$62,0))+2*DATABASE!$AF$62,IF(E2748="3x D11",INDEX(DATABASE!$AF$13:$AF$62,MATCH($C2748,DATABASE!$AC$13:$AC$62,0))+3*DATABASE!$AF$62,""))))</f>
        <v/>
      </c>
      <c r="E2748" s="38" t="str">
        <f>IF(AND($K2748="Y",$G2748&lt;&gt;"UNYIL",$F2748&lt;DATABASE!$O$8),"2x D11",IF(AND($K2748="Y",$G2748&lt;&gt;"UNYIL",$F2748&gt;=DATABASE!$O$8),"3x D11",""))</f>
        <v/>
      </c>
      <c r="F2748" s="36" t="str">
        <f>IF('DATA ACCURATE'!N2751&lt;&gt;"",'DATA ACCURATE'!N2751,"")</f>
        <v/>
      </c>
      <c r="G2748" s="38" t="str">
        <f>IF(F2748="","",IF(F2748&lt;=DATABASE!$I$8,"UNYIL",IF(F2748&lt;=DATABASE!$J$8,"KECIL",IF(F2748&lt;DATABASE!$K$8,"TANGGUNG",IF(F2748&gt;=DATABASE!$K$8,"BESAR","")))))</f>
        <v/>
      </c>
      <c r="H2748" s="16" t="str">
        <f>IF('DATA ACCURATE'!J2751&lt;&gt;"",'DATA ACCURATE'!J2751,"")</f>
        <v/>
      </c>
      <c r="I2748" s="35" t="str">
        <f>IF(B2748&lt;&gt;"",IFERROR(VLOOKUP(B2748,'DATA TIMBANGAN'!G:M,7,FALSE),VLOOKUP(B2748,'DATA TIMBANGAN'!G:M,7)),"")</f>
        <v/>
      </c>
      <c r="J2748" s="25" t="str">
        <f>IF(H2748&lt;&gt;"",IFERROR(INDEX(DATABASE!$Z$19:$Z$38,MATCH(DATEVALUE(H2748),DATABASE!$AA$19:$AA$38,0)),INDEX(DATABASE!$Z$12:$Z$18,MATCH(WEEKDAY(H2748,2),DATABASE!$AA$12:$AA$18,0))),"")</f>
        <v/>
      </c>
      <c r="K2748" s="25" t="str">
        <f>IF('DATA ACCURATE'!V2751&lt;&gt;"",'DATA ACCURATE'!V2751,"")</f>
        <v/>
      </c>
      <c r="L2748" s="80" t="str">
        <f>IF($H2748="","",IF(OR($J2748="LIBUR",AND($L2747="LIBUR",$O2747=$O2748)),"LIBUR",IF(AND(OR($L2747="LUAR JAM KERJA 1",$L2747="LUAR JAM KERJA 2"),OR(OR(AND($H2747=$H2748,AND(OR($I2748&gt;DATABASE!$J$3,$I2748&lt;DATABASE!$J$6),((DATEVALUE($H2748)+$I2748)-(DATEVALUE($H2747)+$I2747))&lt;DATABASE!$J$6)),AND($H2747=$H2748,$O2747=$O2748,OR($I2748&gt;DATABASE!$J$6,$I2748&lt;DATABASE!$J$3))),AND(($H2748-$H2747)=1,OR($I2748&lt;DATABASE!$I$6,((DATEVALUE($H2748)+$I2748)-(DATEVALUE($H2747)+$I2747))&lt;DATABASE!$J$6))),$A2748=$A2747),"LUAR JAM KERJA 2",IF(AND(OR(WEEKDAY($H2748,2)=1,WEEKDAY($H2748,2)=2,WEEKDAY($H2748,2)=3,WEEKDAY($H2748,2)=4,WEEKDAY($H2748,2)=5),$I2748&lt;=DATABASE!$J$3,$I2748&gt;=DATABASE!$I$3),"JAM KERJA",IF(AND(WEEKDAY($H2748,2)=6,$I2748&lt;=DATABASE!$J$4,$I2748&gt;=DATABASE!$I$4),"JAM KERJA","LUAR JAM KERJA 1")))))</f>
        <v/>
      </c>
      <c r="M2748" s="36" t="str">
        <f>IF('DATA ACCURATE'!T2751&lt;&gt;"",IF('DATA ACCURATE'!T2751&gt;100,'DATA ACCURATE'!T2751/10,'DATA ACCURATE'!T2751),"")</f>
        <v/>
      </c>
      <c r="N2748" s="38" t="str">
        <f>IF(M2748="","",IF(M2748&lt;=DATABASE!$I$9,"LOKAL",IF(M2748&lt;DATABASE!$J$9,"LUAR KOTA 1",IF($M2748&gt;=DATABASE!$J$9,"LUAR KOTA 2",""))))</f>
        <v/>
      </c>
      <c r="O2748" s="38" t="str">
        <f>IF('DATA ACCURATE'!L2751&lt;&gt;"",'DATA ACCURATE'!L2751,"")</f>
        <v/>
      </c>
      <c r="P2748" s="38"/>
      <c r="Q2748" s="38">
        <f t="shared" si="294"/>
        <v>0</v>
      </c>
      <c r="R2748" s="38">
        <f t="shared" si="294"/>
        <v>0</v>
      </c>
      <c r="S2748" s="38">
        <f t="shared" si="294"/>
        <v>0</v>
      </c>
      <c r="T2748" s="38">
        <f t="shared" si="294"/>
        <v>0</v>
      </c>
      <c r="U2748" s="38">
        <f t="shared" si="295"/>
        <v>0</v>
      </c>
      <c r="V2748" s="38">
        <f t="shared" si="295"/>
        <v>0</v>
      </c>
      <c r="W2748" s="38">
        <f t="shared" si="295"/>
        <v>0</v>
      </c>
      <c r="X2748" s="38">
        <f t="shared" si="296"/>
        <v>0</v>
      </c>
      <c r="Y2748" s="38">
        <f t="shared" si="296"/>
        <v>0</v>
      </c>
      <c r="Z2748" s="38">
        <f t="shared" si="296"/>
        <v>0</v>
      </c>
      <c r="AA2748" s="38">
        <f t="shared" si="296"/>
        <v>0</v>
      </c>
      <c r="AB2748" s="38">
        <f t="shared" si="297"/>
        <v>0</v>
      </c>
      <c r="AC2748" s="38">
        <f t="shared" si="298"/>
        <v>0</v>
      </c>
      <c r="AD2748" s="38" t="str">
        <f t="shared" si="299"/>
        <v>000000000000</v>
      </c>
      <c r="AE2748" s="38"/>
      <c r="AF2748" s="38"/>
      <c r="AG2748" s="38"/>
      <c r="AH2748" s="38"/>
      <c r="AI2748" s="38"/>
      <c r="AJ2748" s="38"/>
      <c r="AK2748" s="38"/>
      <c r="AL2748" s="38"/>
      <c r="AM2748" s="38"/>
      <c r="AN2748" s="38"/>
      <c r="AO2748" s="38"/>
      <c r="AP2748" s="38"/>
      <c r="AQ2748" s="38"/>
      <c r="AR2748" s="38"/>
    </row>
    <row r="2749" spans="1:44">
      <c r="A2749" s="36" t="str">
        <f>IF('DATA ACCURATE'!A2752&lt;&gt;"",'DATA ACCURATE'!A2752,"")</f>
        <v/>
      </c>
      <c r="B2749" s="36" t="str">
        <f>IF('DATA ACCURATE'!D2752&lt;&gt;"",'DATA ACCURATE'!D2752,"")</f>
        <v/>
      </c>
      <c r="C2749" s="38" t="str">
        <f>IF($AD2749="000000000000","",INDEX(DATABASE!$W$12:$W$71,MATCH($AD2749,DATABASE!$V$12:$V$71,0)))</f>
        <v/>
      </c>
      <c r="D2749" s="38" t="str">
        <f>IF(C2749="","",IF(E2749="",INDEX(DATABASE!$AF$13:$AF$62,MATCH($C2749,DATABASE!$AC$13:$AC$62,0)),IF(E2749="2x D11",INDEX(DATABASE!$AF$13:$AF$62,MATCH($C2749,DATABASE!$AC$13:$AC$62,0))+2*DATABASE!$AF$62,IF(E2749="3x D11",INDEX(DATABASE!$AF$13:$AF$62,MATCH($C2749,DATABASE!$AC$13:$AC$62,0))+3*DATABASE!$AF$62,""))))</f>
        <v/>
      </c>
      <c r="E2749" s="38" t="str">
        <f>IF(AND($K2749="Y",$G2749&lt;&gt;"UNYIL",$F2749&lt;DATABASE!$O$8),"2x D11",IF(AND($K2749="Y",$G2749&lt;&gt;"UNYIL",$F2749&gt;=DATABASE!$O$8),"3x D11",""))</f>
        <v/>
      </c>
      <c r="F2749" s="36" t="str">
        <f>IF('DATA ACCURATE'!N2752&lt;&gt;"",'DATA ACCURATE'!N2752,"")</f>
        <v/>
      </c>
      <c r="G2749" s="38" t="str">
        <f>IF(F2749="","",IF(F2749&lt;=DATABASE!$I$8,"UNYIL",IF(F2749&lt;=DATABASE!$J$8,"KECIL",IF(F2749&lt;DATABASE!$K$8,"TANGGUNG",IF(F2749&gt;=DATABASE!$K$8,"BESAR","")))))</f>
        <v/>
      </c>
      <c r="H2749" s="16" t="str">
        <f>IF('DATA ACCURATE'!J2752&lt;&gt;"",'DATA ACCURATE'!J2752,"")</f>
        <v/>
      </c>
      <c r="I2749" s="35" t="str">
        <f>IF(B2749&lt;&gt;"",IFERROR(VLOOKUP(B2749,'DATA TIMBANGAN'!G:M,7,FALSE),VLOOKUP(B2749,'DATA TIMBANGAN'!G:M,7)),"")</f>
        <v/>
      </c>
      <c r="J2749" s="25" t="str">
        <f>IF(H2749&lt;&gt;"",IFERROR(INDEX(DATABASE!$Z$19:$Z$38,MATCH(DATEVALUE(H2749),DATABASE!$AA$19:$AA$38,0)),INDEX(DATABASE!$Z$12:$Z$18,MATCH(WEEKDAY(H2749,2),DATABASE!$AA$12:$AA$18,0))),"")</f>
        <v/>
      </c>
      <c r="K2749" s="25" t="str">
        <f>IF('DATA ACCURATE'!V2752&lt;&gt;"",'DATA ACCURATE'!V2752,"")</f>
        <v/>
      </c>
      <c r="L2749" s="80" t="str">
        <f>IF($H2749="","",IF(OR($J2749="LIBUR",AND($L2748="LIBUR",$O2748=$O2749)),"LIBUR",IF(AND(OR($L2748="LUAR JAM KERJA 1",$L2748="LUAR JAM KERJA 2"),OR(OR(AND($H2748=$H2749,AND(OR($I2749&gt;DATABASE!$J$3,$I2749&lt;DATABASE!$J$6),((DATEVALUE($H2749)+$I2749)-(DATEVALUE($H2748)+$I2748))&lt;DATABASE!$J$6)),AND($H2748=$H2749,$O2748=$O2749,OR($I2749&gt;DATABASE!$J$6,$I2749&lt;DATABASE!$J$3))),AND(($H2749-$H2748)=1,OR($I2749&lt;DATABASE!$I$6,((DATEVALUE($H2749)+$I2749)-(DATEVALUE($H2748)+$I2748))&lt;DATABASE!$J$6))),$A2749=$A2748),"LUAR JAM KERJA 2",IF(AND(OR(WEEKDAY($H2749,2)=1,WEEKDAY($H2749,2)=2,WEEKDAY($H2749,2)=3,WEEKDAY($H2749,2)=4,WEEKDAY($H2749,2)=5),$I2749&lt;=DATABASE!$J$3,$I2749&gt;=DATABASE!$I$3),"JAM KERJA",IF(AND(WEEKDAY($H2749,2)=6,$I2749&lt;=DATABASE!$J$4,$I2749&gt;=DATABASE!$I$4),"JAM KERJA","LUAR JAM KERJA 1")))))</f>
        <v/>
      </c>
      <c r="M2749" s="36" t="str">
        <f>IF('DATA ACCURATE'!T2752&lt;&gt;"",IF('DATA ACCURATE'!T2752&gt;100,'DATA ACCURATE'!T2752/10,'DATA ACCURATE'!T2752),"")</f>
        <v/>
      </c>
      <c r="N2749" s="38" t="str">
        <f>IF(M2749="","",IF(M2749&lt;=DATABASE!$I$9,"LOKAL",IF(M2749&lt;DATABASE!$J$9,"LUAR KOTA 1",IF($M2749&gt;=DATABASE!$J$9,"LUAR KOTA 2",""))))</f>
        <v/>
      </c>
      <c r="O2749" s="38" t="str">
        <f>IF('DATA ACCURATE'!L2752&lt;&gt;"",'DATA ACCURATE'!L2752,"")</f>
        <v/>
      </c>
      <c r="P2749" s="38"/>
      <c r="Q2749" s="38">
        <f t="shared" si="294"/>
        <v>0</v>
      </c>
      <c r="R2749" s="38">
        <f t="shared" si="294"/>
        <v>0</v>
      </c>
      <c r="S2749" s="38">
        <f t="shared" si="294"/>
        <v>0</v>
      </c>
      <c r="T2749" s="38">
        <f t="shared" si="294"/>
        <v>0</v>
      </c>
      <c r="U2749" s="38">
        <f t="shared" si="295"/>
        <v>0</v>
      </c>
      <c r="V2749" s="38">
        <f t="shared" si="295"/>
        <v>0</v>
      </c>
      <c r="W2749" s="38">
        <f t="shared" si="295"/>
        <v>0</v>
      </c>
      <c r="X2749" s="38">
        <f t="shared" si="296"/>
        <v>0</v>
      </c>
      <c r="Y2749" s="38">
        <f t="shared" si="296"/>
        <v>0</v>
      </c>
      <c r="Z2749" s="38">
        <f t="shared" si="296"/>
        <v>0</v>
      </c>
      <c r="AA2749" s="38">
        <f t="shared" si="296"/>
        <v>0</v>
      </c>
      <c r="AB2749" s="38">
        <f t="shared" si="297"/>
        <v>0</v>
      </c>
      <c r="AC2749" s="38">
        <f t="shared" si="298"/>
        <v>0</v>
      </c>
      <c r="AD2749" s="38" t="str">
        <f t="shared" si="299"/>
        <v>000000000000</v>
      </c>
      <c r="AE2749" s="38"/>
      <c r="AF2749" s="38"/>
      <c r="AG2749" s="38"/>
      <c r="AH2749" s="38"/>
      <c r="AI2749" s="38"/>
      <c r="AJ2749" s="38"/>
      <c r="AK2749" s="38"/>
      <c r="AL2749" s="38"/>
      <c r="AM2749" s="38"/>
      <c r="AN2749" s="38"/>
      <c r="AO2749" s="38"/>
      <c r="AP2749" s="38"/>
      <c r="AQ2749" s="38"/>
      <c r="AR2749" s="38"/>
    </row>
    <row r="2750" spans="1:44">
      <c r="A2750" s="36" t="str">
        <f>IF('DATA ACCURATE'!A2753&lt;&gt;"",'DATA ACCURATE'!A2753,"")</f>
        <v/>
      </c>
      <c r="B2750" s="36" t="str">
        <f>IF('DATA ACCURATE'!D2753&lt;&gt;"",'DATA ACCURATE'!D2753,"")</f>
        <v/>
      </c>
      <c r="C2750" s="38" t="str">
        <f>IF($AD2750="000000000000","",INDEX(DATABASE!$W$12:$W$71,MATCH($AD2750,DATABASE!$V$12:$V$71,0)))</f>
        <v/>
      </c>
      <c r="D2750" s="38" t="str">
        <f>IF(C2750="","",IF(E2750="",INDEX(DATABASE!$AF$13:$AF$62,MATCH($C2750,DATABASE!$AC$13:$AC$62,0)),IF(E2750="2x D11",INDEX(DATABASE!$AF$13:$AF$62,MATCH($C2750,DATABASE!$AC$13:$AC$62,0))+2*DATABASE!$AF$62,IF(E2750="3x D11",INDEX(DATABASE!$AF$13:$AF$62,MATCH($C2750,DATABASE!$AC$13:$AC$62,0))+3*DATABASE!$AF$62,""))))</f>
        <v/>
      </c>
      <c r="E2750" s="38" t="str">
        <f>IF(AND($K2750="Y",$G2750&lt;&gt;"UNYIL",$F2750&lt;DATABASE!$O$8),"2x D11",IF(AND($K2750="Y",$G2750&lt;&gt;"UNYIL",$F2750&gt;=DATABASE!$O$8),"3x D11",""))</f>
        <v/>
      </c>
      <c r="F2750" s="36" t="str">
        <f>IF('DATA ACCURATE'!N2753&lt;&gt;"",'DATA ACCURATE'!N2753,"")</f>
        <v/>
      </c>
      <c r="G2750" s="38" t="str">
        <f>IF(F2750="","",IF(F2750&lt;=DATABASE!$I$8,"UNYIL",IF(F2750&lt;=DATABASE!$J$8,"KECIL",IF(F2750&lt;DATABASE!$K$8,"TANGGUNG",IF(F2750&gt;=DATABASE!$K$8,"BESAR","")))))</f>
        <v/>
      </c>
      <c r="H2750" s="16" t="str">
        <f>IF('DATA ACCURATE'!J2753&lt;&gt;"",'DATA ACCURATE'!J2753,"")</f>
        <v/>
      </c>
      <c r="I2750" s="35" t="str">
        <f>IF(B2750&lt;&gt;"",IFERROR(VLOOKUP(B2750,'DATA TIMBANGAN'!G:M,7,FALSE),VLOOKUP(B2750,'DATA TIMBANGAN'!G:M,7)),"")</f>
        <v/>
      </c>
      <c r="J2750" s="25" t="str">
        <f>IF(H2750&lt;&gt;"",IFERROR(INDEX(DATABASE!$Z$19:$Z$38,MATCH(DATEVALUE(H2750),DATABASE!$AA$19:$AA$38,0)),INDEX(DATABASE!$Z$12:$Z$18,MATCH(WEEKDAY(H2750,2),DATABASE!$AA$12:$AA$18,0))),"")</f>
        <v/>
      </c>
      <c r="K2750" s="25" t="str">
        <f>IF('DATA ACCURATE'!V2753&lt;&gt;"",'DATA ACCURATE'!V2753,"")</f>
        <v/>
      </c>
      <c r="L2750" s="80" t="str">
        <f>IF($H2750="","",IF(OR($J2750="LIBUR",AND($L2749="LIBUR",$O2749=$O2750)),"LIBUR",IF(AND(OR($L2749="LUAR JAM KERJA 1",$L2749="LUAR JAM KERJA 2"),OR(OR(AND($H2749=$H2750,AND(OR($I2750&gt;DATABASE!$J$3,$I2750&lt;DATABASE!$J$6),((DATEVALUE($H2750)+$I2750)-(DATEVALUE($H2749)+$I2749))&lt;DATABASE!$J$6)),AND($H2749=$H2750,$O2749=$O2750,OR($I2750&gt;DATABASE!$J$6,$I2750&lt;DATABASE!$J$3))),AND(($H2750-$H2749)=1,OR($I2750&lt;DATABASE!$I$6,((DATEVALUE($H2750)+$I2750)-(DATEVALUE($H2749)+$I2749))&lt;DATABASE!$J$6))),$A2750=$A2749),"LUAR JAM KERJA 2",IF(AND(OR(WEEKDAY($H2750,2)=1,WEEKDAY($H2750,2)=2,WEEKDAY($H2750,2)=3,WEEKDAY($H2750,2)=4,WEEKDAY($H2750,2)=5),$I2750&lt;=DATABASE!$J$3,$I2750&gt;=DATABASE!$I$3),"JAM KERJA",IF(AND(WEEKDAY($H2750,2)=6,$I2750&lt;=DATABASE!$J$4,$I2750&gt;=DATABASE!$I$4),"JAM KERJA","LUAR JAM KERJA 1")))))</f>
        <v/>
      </c>
      <c r="M2750" s="36" t="str">
        <f>IF('DATA ACCURATE'!T2753&lt;&gt;"",IF('DATA ACCURATE'!T2753&gt;100,'DATA ACCURATE'!T2753/10,'DATA ACCURATE'!T2753),"")</f>
        <v/>
      </c>
      <c r="N2750" s="38" t="str">
        <f>IF(M2750="","",IF(M2750&lt;=DATABASE!$I$9,"LOKAL",IF(M2750&lt;DATABASE!$J$9,"LUAR KOTA 1",IF($M2750&gt;=DATABASE!$J$9,"LUAR KOTA 2",""))))</f>
        <v/>
      </c>
      <c r="O2750" s="38" t="str">
        <f>IF('DATA ACCURATE'!L2753&lt;&gt;"",'DATA ACCURATE'!L2753,"")</f>
        <v/>
      </c>
      <c r="P2750" s="38"/>
      <c r="Q2750" s="38">
        <f t="shared" si="294"/>
        <v>0</v>
      </c>
      <c r="R2750" s="38">
        <f t="shared" si="294"/>
        <v>0</v>
      </c>
      <c r="S2750" s="38">
        <f t="shared" si="294"/>
        <v>0</v>
      </c>
      <c r="T2750" s="38">
        <f t="shared" si="294"/>
        <v>0</v>
      </c>
      <c r="U2750" s="38">
        <f t="shared" si="295"/>
        <v>0</v>
      </c>
      <c r="V2750" s="38">
        <f t="shared" si="295"/>
        <v>0</v>
      </c>
      <c r="W2750" s="38">
        <f t="shared" si="295"/>
        <v>0</v>
      </c>
      <c r="X2750" s="38">
        <f t="shared" si="296"/>
        <v>0</v>
      </c>
      <c r="Y2750" s="38">
        <f t="shared" si="296"/>
        <v>0</v>
      </c>
      <c r="Z2750" s="38">
        <f t="shared" si="296"/>
        <v>0</v>
      </c>
      <c r="AA2750" s="38">
        <f t="shared" si="296"/>
        <v>0</v>
      </c>
      <c r="AB2750" s="38">
        <f t="shared" si="297"/>
        <v>0</v>
      </c>
      <c r="AC2750" s="38">
        <f t="shared" si="298"/>
        <v>0</v>
      </c>
      <c r="AD2750" s="38" t="str">
        <f t="shared" si="299"/>
        <v>000000000000</v>
      </c>
      <c r="AE2750" s="38"/>
      <c r="AF2750" s="38"/>
      <c r="AG2750" s="38"/>
      <c r="AH2750" s="38"/>
      <c r="AI2750" s="38"/>
      <c r="AJ2750" s="38"/>
      <c r="AK2750" s="38"/>
      <c r="AL2750" s="38"/>
      <c r="AM2750" s="38"/>
      <c r="AN2750" s="38"/>
      <c r="AO2750" s="38"/>
      <c r="AP2750" s="38"/>
      <c r="AQ2750" s="38"/>
      <c r="AR2750" s="38"/>
    </row>
    <row r="2751" spans="1:44">
      <c r="A2751" s="36" t="str">
        <f>IF('DATA ACCURATE'!A2754&lt;&gt;"",'DATA ACCURATE'!A2754,"")</f>
        <v/>
      </c>
      <c r="B2751" s="36" t="str">
        <f>IF('DATA ACCURATE'!D2754&lt;&gt;"",'DATA ACCURATE'!D2754,"")</f>
        <v/>
      </c>
      <c r="C2751" s="38" t="str">
        <f>IF($AD2751="000000000000","",INDEX(DATABASE!$W$12:$W$71,MATCH($AD2751,DATABASE!$V$12:$V$71,0)))</f>
        <v/>
      </c>
      <c r="D2751" s="38" t="str">
        <f>IF(C2751="","",IF(E2751="",INDEX(DATABASE!$AF$13:$AF$62,MATCH($C2751,DATABASE!$AC$13:$AC$62,0)),IF(E2751="2x D11",INDEX(DATABASE!$AF$13:$AF$62,MATCH($C2751,DATABASE!$AC$13:$AC$62,0))+2*DATABASE!$AF$62,IF(E2751="3x D11",INDEX(DATABASE!$AF$13:$AF$62,MATCH($C2751,DATABASE!$AC$13:$AC$62,0))+3*DATABASE!$AF$62,""))))</f>
        <v/>
      </c>
      <c r="E2751" s="38" t="str">
        <f>IF(AND($K2751="Y",$G2751&lt;&gt;"UNYIL",$F2751&lt;DATABASE!$O$8),"2x D11",IF(AND($K2751="Y",$G2751&lt;&gt;"UNYIL",$F2751&gt;=DATABASE!$O$8),"3x D11",""))</f>
        <v/>
      </c>
      <c r="F2751" s="36" t="str">
        <f>IF('DATA ACCURATE'!N2754&lt;&gt;"",'DATA ACCURATE'!N2754,"")</f>
        <v/>
      </c>
      <c r="G2751" s="38" t="str">
        <f>IF(F2751="","",IF(F2751&lt;=DATABASE!$I$8,"UNYIL",IF(F2751&lt;=DATABASE!$J$8,"KECIL",IF(F2751&lt;DATABASE!$K$8,"TANGGUNG",IF(F2751&gt;=DATABASE!$K$8,"BESAR","")))))</f>
        <v/>
      </c>
      <c r="H2751" s="16" t="str">
        <f>IF('DATA ACCURATE'!J2754&lt;&gt;"",'DATA ACCURATE'!J2754,"")</f>
        <v/>
      </c>
      <c r="I2751" s="35" t="str">
        <f>IF(B2751&lt;&gt;"",IFERROR(VLOOKUP(B2751,'DATA TIMBANGAN'!G:M,7,FALSE),VLOOKUP(B2751,'DATA TIMBANGAN'!G:M,7)),"")</f>
        <v/>
      </c>
      <c r="J2751" s="25" t="str">
        <f>IF(H2751&lt;&gt;"",IFERROR(INDEX(DATABASE!$Z$19:$Z$38,MATCH(DATEVALUE(H2751),DATABASE!$AA$19:$AA$38,0)),INDEX(DATABASE!$Z$12:$Z$18,MATCH(WEEKDAY(H2751,2),DATABASE!$AA$12:$AA$18,0))),"")</f>
        <v/>
      </c>
      <c r="K2751" s="25" t="str">
        <f>IF('DATA ACCURATE'!V2754&lt;&gt;"",'DATA ACCURATE'!V2754,"")</f>
        <v/>
      </c>
      <c r="L2751" s="80" t="str">
        <f>IF($H2751="","",IF(OR($J2751="LIBUR",AND($L2750="LIBUR",$O2750=$O2751)),"LIBUR",IF(AND(OR($L2750="LUAR JAM KERJA 1",$L2750="LUAR JAM KERJA 2"),OR(OR(AND($H2750=$H2751,AND(OR($I2751&gt;DATABASE!$J$3,$I2751&lt;DATABASE!$J$6),((DATEVALUE($H2751)+$I2751)-(DATEVALUE($H2750)+$I2750))&lt;DATABASE!$J$6)),AND($H2750=$H2751,$O2750=$O2751,OR($I2751&gt;DATABASE!$J$6,$I2751&lt;DATABASE!$J$3))),AND(($H2751-$H2750)=1,OR($I2751&lt;DATABASE!$I$6,((DATEVALUE($H2751)+$I2751)-(DATEVALUE($H2750)+$I2750))&lt;DATABASE!$J$6))),$A2751=$A2750),"LUAR JAM KERJA 2",IF(AND(OR(WEEKDAY($H2751,2)=1,WEEKDAY($H2751,2)=2,WEEKDAY($H2751,2)=3,WEEKDAY($H2751,2)=4,WEEKDAY($H2751,2)=5),$I2751&lt;=DATABASE!$J$3,$I2751&gt;=DATABASE!$I$3),"JAM KERJA",IF(AND(WEEKDAY($H2751,2)=6,$I2751&lt;=DATABASE!$J$4,$I2751&gt;=DATABASE!$I$4),"JAM KERJA","LUAR JAM KERJA 1")))))</f>
        <v/>
      </c>
      <c r="M2751" s="36" t="str">
        <f>IF('DATA ACCURATE'!T2754&lt;&gt;"",IF('DATA ACCURATE'!T2754&gt;100,'DATA ACCURATE'!T2754/10,'DATA ACCURATE'!T2754),"")</f>
        <v/>
      </c>
      <c r="N2751" s="38" t="str">
        <f>IF(M2751="","",IF(M2751&lt;=DATABASE!$I$9,"LOKAL",IF(M2751&lt;DATABASE!$J$9,"LUAR KOTA 1",IF($M2751&gt;=DATABASE!$J$9,"LUAR KOTA 2",""))))</f>
        <v/>
      </c>
      <c r="O2751" s="38" t="str">
        <f>IF('DATA ACCURATE'!L2754&lt;&gt;"",'DATA ACCURATE'!L2754,"")</f>
        <v/>
      </c>
      <c r="P2751" s="38"/>
      <c r="Q2751" s="38">
        <f t="shared" si="294"/>
        <v>0</v>
      </c>
      <c r="R2751" s="38">
        <f t="shared" si="294"/>
        <v>0</v>
      </c>
      <c r="S2751" s="38">
        <f t="shared" si="294"/>
        <v>0</v>
      </c>
      <c r="T2751" s="38">
        <f t="shared" si="294"/>
        <v>0</v>
      </c>
      <c r="U2751" s="38">
        <f t="shared" si="295"/>
        <v>0</v>
      </c>
      <c r="V2751" s="38">
        <f t="shared" si="295"/>
        <v>0</v>
      </c>
      <c r="W2751" s="38">
        <f t="shared" si="295"/>
        <v>0</v>
      </c>
      <c r="X2751" s="38">
        <f t="shared" si="296"/>
        <v>0</v>
      </c>
      <c r="Y2751" s="38">
        <f t="shared" si="296"/>
        <v>0</v>
      </c>
      <c r="Z2751" s="38">
        <f t="shared" si="296"/>
        <v>0</v>
      </c>
      <c r="AA2751" s="38">
        <f t="shared" si="296"/>
        <v>0</v>
      </c>
      <c r="AB2751" s="38">
        <f t="shared" si="297"/>
        <v>0</v>
      </c>
      <c r="AC2751" s="38">
        <f t="shared" si="298"/>
        <v>0</v>
      </c>
      <c r="AD2751" s="38" t="str">
        <f t="shared" si="299"/>
        <v>000000000000</v>
      </c>
      <c r="AE2751" s="38"/>
      <c r="AF2751" s="38"/>
      <c r="AG2751" s="38"/>
      <c r="AH2751" s="38"/>
      <c r="AI2751" s="38"/>
      <c r="AJ2751" s="38"/>
      <c r="AK2751" s="38"/>
      <c r="AL2751" s="38"/>
      <c r="AM2751" s="38"/>
      <c r="AN2751" s="38"/>
      <c r="AO2751" s="38"/>
      <c r="AP2751" s="38"/>
      <c r="AQ2751" s="38"/>
      <c r="AR2751" s="38"/>
    </row>
    <row r="2752" spans="1:44">
      <c r="A2752" s="36" t="str">
        <f>IF('DATA ACCURATE'!A2755&lt;&gt;"",'DATA ACCURATE'!A2755,"")</f>
        <v/>
      </c>
      <c r="B2752" s="36" t="str">
        <f>IF('DATA ACCURATE'!D2755&lt;&gt;"",'DATA ACCURATE'!D2755,"")</f>
        <v/>
      </c>
      <c r="C2752" s="38" t="str">
        <f>IF($AD2752="000000000000","",INDEX(DATABASE!$W$12:$W$71,MATCH($AD2752,DATABASE!$V$12:$V$71,0)))</f>
        <v/>
      </c>
      <c r="D2752" s="38" t="str">
        <f>IF(C2752="","",IF(E2752="",INDEX(DATABASE!$AF$13:$AF$62,MATCH($C2752,DATABASE!$AC$13:$AC$62,0)),IF(E2752="2x D11",INDEX(DATABASE!$AF$13:$AF$62,MATCH($C2752,DATABASE!$AC$13:$AC$62,0))+2*DATABASE!$AF$62,IF(E2752="3x D11",INDEX(DATABASE!$AF$13:$AF$62,MATCH($C2752,DATABASE!$AC$13:$AC$62,0))+3*DATABASE!$AF$62,""))))</f>
        <v/>
      </c>
      <c r="E2752" s="38" t="str">
        <f>IF(AND($K2752="Y",$G2752&lt;&gt;"UNYIL",$F2752&lt;DATABASE!$O$8),"2x D11",IF(AND($K2752="Y",$G2752&lt;&gt;"UNYIL",$F2752&gt;=DATABASE!$O$8),"3x D11",""))</f>
        <v/>
      </c>
      <c r="F2752" s="36" t="str">
        <f>IF('DATA ACCURATE'!N2755&lt;&gt;"",'DATA ACCURATE'!N2755,"")</f>
        <v/>
      </c>
      <c r="G2752" s="38" t="str">
        <f>IF(F2752="","",IF(F2752&lt;=DATABASE!$I$8,"UNYIL",IF(F2752&lt;=DATABASE!$J$8,"KECIL",IF(F2752&lt;DATABASE!$K$8,"TANGGUNG",IF(F2752&gt;=DATABASE!$K$8,"BESAR","")))))</f>
        <v/>
      </c>
      <c r="H2752" s="16" t="str">
        <f>IF('DATA ACCURATE'!J2755&lt;&gt;"",'DATA ACCURATE'!J2755,"")</f>
        <v/>
      </c>
      <c r="I2752" s="35" t="str">
        <f>IF(B2752&lt;&gt;"",IFERROR(VLOOKUP(B2752,'DATA TIMBANGAN'!G:M,7,FALSE),VLOOKUP(B2752,'DATA TIMBANGAN'!G:M,7)),"")</f>
        <v/>
      </c>
      <c r="J2752" s="25" t="str">
        <f>IF(H2752&lt;&gt;"",IFERROR(INDEX(DATABASE!$Z$19:$Z$38,MATCH(DATEVALUE(H2752),DATABASE!$AA$19:$AA$38,0)),INDEX(DATABASE!$Z$12:$Z$18,MATCH(WEEKDAY(H2752,2),DATABASE!$AA$12:$AA$18,0))),"")</f>
        <v/>
      </c>
      <c r="K2752" s="25" t="str">
        <f>IF('DATA ACCURATE'!V2755&lt;&gt;"",'DATA ACCURATE'!V2755,"")</f>
        <v/>
      </c>
      <c r="L2752" s="80" t="str">
        <f>IF($H2752="","",IF(OR($J2752="LIBUR",AND($L2751="LIBUR",$O2751=$O2752)),"LIBUR",IF(AND(OR($L2751="LUAR JAM KERJA 1",$L2751="LUAR JAM KERJA 2"),OR(OR(AND($H2751=$H2752,AND(OR($I2752&gt;DATABASE!$J$3,$I2752&lt;DATABASE!$J$6),((DATEVALUE($H2752)+$I2752)-(DATEVALUE($H2751)+$I2751))&lt;DATABASE!$J$6)),AND($H2751=$H2752,$O2751=$O2752,OR($I2752&gt;DATABASE!$J$6,$I2752&lt;DATABASE!$J$3))),AND(($H2752-$H2751)=1,OR($I2752&lt;DATABASE!$I$6,((DATEVALUE($H2752)+$I2752)-(DATEVALUE($H2751)+$I2751))&lt;DATABASE!$J$6))),$A2752=$A2751),"LUAR JAM KERJA 2",IF(AND(OR(WEEKDAY($H2752,2)=1,WEEKDAY($H2752,2)=2,WEEKDAY($H2752,2)=3,WEEKDAY($H2752,2)=4,WEEKDAY($H2752,2)=5),$I2752&lt;=DATABASE!$J$3,$I2752&gt;=DATABASE!$I$3),"JAM KERJA",IF(AND(WEEKDAY($H2752,2)=6,$I2752&lt;=DATABASE!$J$4,$I2752&gt;=DATABASE!$I$4),"JAM KERJA","LUAR JAM KERJA 1")))))</f>
        <v/>
      </c>
      <c r="M2752" s="36" t="str">
        <f>IF('DATA ACCURATE'!T2755&lt;&gt;"",IF('DATA ACCURATE'!T2755&gt;100,'DATA ACCURATE'!T2755/10,'DATA ACCURATE'!T2755),"")</f>
        <v/>
      </c>
      <c r="N2752" s="38" t="str">
        <f>IF(M2752="","",IF(M2752&lt;=DATABASE!$I$9,"LOKAL",IF(M2752&lt;DATABASE!$J$9,"LUAR KOTA 1",IF($M2752&gt;=DATABASE!$J$9,"LUAR KOTA 2",""))))</f>
        <v/>
      </c>
      <c r="O2752" s="38" t="str">
        <f>IF('DATA ACCURATE'!L2755&lt;&gt;"",'DATA ACCURATE'!L2755,"")</f>
        <v/>
      </c>
      <c r="P2752" s="38"/>
      <c r="Q2752" s="38">
        <f t="shared" si="294"/>
        <v>0</v>
      </c>
      <c r="R2752" s="38">
        <f t="shared" si="294"/>
        <v>0</v>
      </c>
      <c r="S2752" s="38">
        <f t="shared" si="294"/>
        <v>0</v>
      </c>
      <c r="T2752" s="38">
        <f t="shared" si="294"/>
        <v>0</v>
      </c>
      <c r="U2752" s="38">
        <f t="shared" si="295"/>
        <v>0</v>
      </c>
      <c r="V2752" s="38">
        <f t="shared" si="295"/>
        <v>0</v>
      </c>
      <c r="W2752" s="38">
        <f t="shared" si="295"/>
        <v>0</v>
      </c>
      <c r="X2752" s="38">
        <f t="shared" si="296"/>
        <v>0</v>
      </c>
      <c r="Y2752" s="38">
        <f t="shared" si="296"/>
        <v>0</v>
      </c>
      <c r="Z2752" s="38">
        <f t="shared" si="296"/>
        <v>0</v>
      </c>
      <c r="AA2752" s="38">
        <f t="shared" si="296"/>
        <v>0</v>
      </c>
      <c r="AB2752" s="38">
        <f t="shared" si="297"/>
        <v>0</v>
      </c>
      <c r="AC2752" s="38">
        <f t="shared" si="298"/>
        <v>0</v>
      </c>
      <c r="AD2752" s="38" t="str">
        <f t="shared" si="299"/>
        <v>000000000000</v>
      </c>
      <c r="AE2752" s="38"/>
      <c r="AF2752" s="38"/>
      <c r="AG2752" s="38"/>
      <c r="AH2752" s="38"/>
      <c r="AI2752" s="38"/>
      <c r="AJ2752" s="38"/>
      <c r="AK2752" s="38"/>
      <c r="AL2752" s="38"/>
      <c r="AM2752" s="38"/>
      <c r="AN2752" s="38"/>
      <c r="AO2752" s="38"/>
      <c r="AP2752" s="38"/>
      <c r="AQ2752" s="38"/>
      <c r="AR2752" s="38"/>
    </row>
    <row r="2753" spans="1:44">
      <c r="A2753" s="36" t="str">
        <f>IF('DATA ACCURATE'!A2756&lt;&gt;"",'DATA ACCURATE'!A2756,"")</f>
        <v/>
      </c>
      <c r="B2753" s="36" t="str">
        <f>IF('DATA ACCURATE'!D2756&lt;&gt;"",'DATA ACCURATE'!D2756,"")</f>
        <v/>
      </c>
      <c r="C2753" s="38" t="str">
        <f>IF($AD2753="000000000000","",INDEX(DATABASE!$W$12:$W$71,MATCH($AD2753,DATABASE!$V$12:$V$71,0)))</f>
        <v/>
      </c>
      <c r="D2753" s="38" t="str">
        <f>IF(C2753="","",IF(E2753="",INDEX(DATABASE!$AF$13:$AF$62,MATCH($C2753,DATABASE!$AC$13:$AC$62,0)),IF(E2753="2x D11",INDEX(DATABASE!$AF$13:$AF$62,MATCH($C2753,DATABASE!$AC$13:$AC$62,0))+2*DATABASE!$AF$62,IF(E2753="3x D11",INDEX(DATABASE!$AF$13:$AF$62,MATCH($C2753,DATABASE!$AC$13:$AC$62,0))+3*DATABASE!$AF$62,""))))</f>
        <v/>
      </c>
      <c r="E2753" s="38" t="str">
        <f>IF(AND($K2753="Y",$G2753&lt;&gt;"UNYIL",$F2753&lt;DATABASE!$O$8),"2x D11",IF(AND($K2753="Y",$G2753&lt;&gt;"UNYIL",$F2753&gt;=DATABASE!$O$8),"3x D11",""))</f>
        <v/>
      </c>
      <c r="F2753" s="36" t="str">
        <f>IF('DATA ACCURATE'!N2756&lt;&gt;"",'DATA ACCURATE'!N2756,"")</f>
        <v/>
      </c>
      <c r="G2753" s="38" t="str">
        <f>IF(F2753="","",IF(F2753&lt;=DATABASE!$I$8,"UNYIL",IF(F2753&lt;=DATABASE!$J$8,"KECIL",IF(F2753&lt;DATABASE!$K$8,"TANGGUNG",IF(F2753&gt;=DATABASE!$K$8,"BESAR","")))))</f>
        <v/>
      </c>
      <c r="H2753" s="16" t="str">
        <f>IF('DATA ACCURATE'!J2756&lt;&gt;"",'DATA ACCURATE'!J2756,"")</f>
        <v/>
      </c>
      <c r="I2753" s="35" t="str">
        <f>IF(B2753&lt;&gt;"",IFERROR(VLOOKUP(B2753,'DATA TIMBANGAN'!G:M,7,FALSE),VLOOKUP(B2753,'DATA TIMBANGAN'!G:M,7)),"")</f>
        <v/>
      </c>
      <c r="J2753" s="25" t="str">
        <f>IF(H2753&lt;&gt;"",IFERROR(INDEX(DATABASE!$Z$19:$Z$38,MATCH(DATEVALUE(H2753),DATABASE!$AA$19:$AA$38,0)),INDEX(DATABASE!$Z$12:$Z$18,MATCH(WEEKDAY(H2753,2),DATABASE!$AA$12:$AA$18,0))),"")</f>
        <v/>
      </c>
      <c r="K2753" s="25" t="str">
        <f>IF('DATA ACCURATE'!V2756&lt;&gt;"",'DATA ACCURATE'!V2756,"")</f>
        <v/>
      </c>
      <c r="L2753" s="80" t="str">
        <f>IF($H2753="","",IF(OR($J2753="LIBUR",AND($L2752="LIBUR",$O2752=$O2753)),"LIBUR",IF(AND(OR($L2752="LUAR JAM KERJA 1",$L2752="LUAR JAM KERJA 2"),OR(OR(AND($H2752=$H2753,AND(OR($I2753&gt;DATABASE!$J$3,$I2753&lt;DATABASE!$J$6),((DATEVALUE($H2753)+$I2753)-(DATEVALUE($H2752)+$I2752))&lt;DATABASE!$J$6)),AND($H2752=$H2753,$O2752=$O2753,OR($I2753&gt;DATABASE!$J$6,$I2753&lt;DATABASE!$J$3))),AND(($H2753-$H2752)=1,OR($I2753&lt;DATABASE!$I$6,((DATEVALUE($H2753)+$I2753)-(DATEVALUE($H2752)+$I2752))&lt;DATABASE!$J$6))),$A2753=$A2752),"LUAR JAM KERJA 2",IF(AND(OR(WEEKDAY($H2753,2)=1,WEEKDAY($H2753,2)=2,WEEKDAY($H2753,2)=3,WEEKDAY($H2753,2)=4,WEEKDAY($H2753,2)=5),$I2753&lt;=DATABASE!$J$3,$I2753&gt;=DATABASE!$I$3),"JAM KERJA",IF(AND(WEEKDAY($H2753,2)=6,$I2753&lt;=DATABASE!$J$4,$I2753&gt;=DATABASE!$I$4),"JAM KERJA","LUAR JAM KERJA 1")))))</f>
        <v/>
      </c>
      <c r="M2753" s="36" t="str">
        <f>IF('DATA ACCURATE'!T2756&lt;&gt;"",IF('DATA ACCURATE'!T2756&gt;100,'DATA ACCURATE'!T2756/10,'DATA ACCURATE'!T2756),"")</f>
        <v/>
      </c>
      <c r="N2753" s="38" t="str">
        <f>IF(M2753="","",IF(M2753&lt;=DATABASE!$I$9,"LOKAL",IF(M2753&lt;DATABASE!$J$9,"LUAR KOTA 1",IF($M2753&gt;=DATABASE!$J$9,"LUAR KOTA 2",""))))</f>
        <v/>
      </c>
      <c r="O2753" s="38" t="str">
        <f>IF('DATA ACCURATE'!L2756&lt;&gt;"",'DATA ACCURATE'!L2756,"")</f>
        <v/>
      </c>
      <c r="P2753" s="38"/>
      <c r="Q2753" s="38">
        <f t="shared" si="294"/>
        <v>0</v>
      </c>
      <c r="R2753" s="38">
        <f t="shared" si="294"/>
        <v>0</v>
      </c>
      <c r="S2753" s="38">
        <f t="shared" si="294"/>
        <v>0</v>
      </c>
      <c r="T2753" s="38">
        <f t="shared" si="294"/>
        <v>0</v>
      </c>
      <c r="U2753" s="38">
        <f t="shared" si="295"/>
        <v>0</v>
      </c>
      <c r="V2753" s="38">
        <f t="shared" si="295"/>
        <v>0</v>
      </c>
      <c r="W2753" s="38">
        <f t="shared" si="295"/>
        <v>0</v>
      </c>
      <c r="X2753" s="38">
        <f t="shared" si="296"/>
        <v>0</v>
      </c>
      <c r="Y2753" s="38">
        <f t="shared" si="296"/>
        <v>0</v>
      </c>
      <c r="Z2753" s="38">
        <f t="shared" si="296"/>
        <v>0</v>
      </c>
      <c r="AA2753" s="38">
        <f t="shared" si="296"/>
        <v>0</v>
      </c>
      <c r="AB2753" s="38">
        <f t="shared" si="297"/>
        <v>0</v>
      </c>
      <c r="AC2753" s="38">
        <f t="shared" si="298"/>
        <v>0</v>
      </c>
      <c r="AD2753" s="38" t="str">
        <f t="shared" si="299"/>
        <v>000000000000</v>
      </c>
      <c r="AE2753" s="38"/>
      <c r="AF2753" s="38"/>
      <c r="AG2753" s="38"/>
      <c r="AH2753" s="38"/>
      <c r="AI2753" s="38"/>
      <c r="AJ2753" s="38"/>
      <c r="AK2753" s="38"/>
      <c r="AL2753" s="38"/>
      <c r="AM2753" s="38"/>
      <c r="AN2753" s="38"/>
      <c r="AO2753" s="38"/>
      <c r="AP2753" s="38"/>
      <c r="AQ2753" s="38"/>
      <c r="AR2753" s="38"/>
    </row>
    <row r="2754" spans="1:44">
      <c r="A2754" s="36" t="str">
        <f>IF('DATA ACCURATE'!A2757&lt;&gt;"",'DATA ACCURATE'!A2757,"")</f>
        <v/>
      </c>
      <c r="B2754" s="36" t="str">
        <f>IF('DATA ACCURATE'!D2757&lt;&gt;"",'DATA ACCURATE'!D2757,"")</f>
        <v/>
      </c>
      <c r="C2754" s="38" t="str">
        <f>IF($AD2754="000000000000","",INDEX(DATABASE!$W$12:$W$71,MATCH($AD2754,DATABASE!$V$12:$V$71,0)))</f>
        <v/>
      </c>
      <c r="D2754" s="38" t="str">
        <f>IF(C2754="","",IF(E2754="",INDEX(DATABASE!$AF$13:$AF$62,MATCH($C2754,DATABASE!$AC$13:$AC$62,0)),IF(E2754="2x D11",INDEX(DATABASE!$AF$13:$AF$62,MATCH($C2754,DATABASE!$AC$13:$AC$62,0))+2*DATABASE!$AF$62,IF(E2754="3x D11",INDEX(DATABASE!$AF$13:$AF$62,MATCH($C2754,DATABASE!$AC$13:$AC$62,0))+3*DATABASE!$AF$62,""))))</f>
        <v/>
      </c>
      <c r="E2754" s="38" t="str">
        <f>IF(AND($K2754="Y",$G2754&lt;&gt;"UNYIL",$F2754&lt;DATABASE!$O$8),"2x D11",IF(AND($K2754="Y",$G2754&lt;&gt;"UNYIL",$F2754&gt;=DATABASE!$O$8),"3x D11",""))</f>
        <v/>
      </c>
      <c r="F2754" s="36" t="str">
        <f>IF('DATA ACCURATE'!N2757&lt;&gt;"",'DATA ACCURATE'!N2757,"")</f>
        <v/>
      </c>
      <c r="G2754" s="38" t="str">
        <f>IF(F2754="","",IF(F2754&lt;=DATABASE!$I$8,"UNYIL",IF(F2754&lt;=DATABASE!$J$8,"KECIL",IF(F2754&lt;DATABASE!$K$8,"TANGGUNG",IF(F2754&gt;=DATABASE!$K$8,"BESAR","")))))</f>
        <v/>
      </c>
      <c r="H2754" s="16" t="str">
        <f>IF('DATA ACCURATE'!J2757&lt;&gt;"",'DATA ACCURATE'!J2757,"")</f>
        <v/>
      </c>
      <c r="I2754" s="35" t="str">
        <f>IF(B2754&lt;&gt;"",IFERROR(VLOOKUP(B2754,'DATA TIMBANGAN'!G:M,7,FALSE),VLOOKUP(B2754,'DATA TIMBANGAN'!G:M,7)),"")</f>
        <v/>
      </c>
      <c r="J2754" s="25" t="str">
        <f>IF(H2754&lt;&gt;"",IFERROR(INDEX(DATABASE!$Z$19:$Z$38,MATCH(DATEVALUE(H2754),DATABASE!$AA$19:$AA$38,0)),INDEX(DATABASE!$Z$12:$Z$18,MATCH(WEEKDAY(H2754,2),DATABASE!$AA$12:$AA$18,0))),"")</f>
        <v/>
      </c>
      <c r="K2754" s="25" t="str">
        <f>IF('DATA ACCURATE'!V2757&lt;&gt;"",'DATA ACCURATE'!V2757,"")</f>
        <v/>
      </c>
      <c r="L2754" s="80" t="str">
        <f>IF($H2754="","",IF(OR($J2754="LIBUR",AND($L2753="LIBUR",$O2753=$O2754)),"LIBUR",IF(AND(OR($L2753="LUAR JAM KERJA 1",$L2753="LUAR JAM KERJA 2"),OR(OR(AND($H2753=$H2754,AND(OR($I2754&gt;DATABASE!$J$3,$I2754&lt;DATABASE!$J$6),((DATEVALUE($H2754)+$I2754)-(DATEVALUE($H2753)+$I2753))&lt;DATABASE!$J$6)),AND($H2753=$H2754,$O2753=$O2754,OR($I2754&gt;DATABASE!$J$6,$I2754&lt;DATABASE!$J$3))),AND(($H2754-$H2753)=1,OR($I2754&lt;DATABASE!$I$6,((DATEVALUE($H2754)+$I2754)-(DATEVALUE($H2753)+$I2753))&lt;DATABASE!$J$6))),$A2754=$A2753),"LUAR JAM KERJA 2",IF(AND(OR(WEEKDAY($H2754,2)=1,WEEKDAY($H2754,2)=2,WEEKDAY($H2754,2)=3,WEEKDAY($H2754,2)=4,WEEKDAY($H2754,2)=5),$I2754&lt;=DATABASE!$J$3,$I2754&gt;=DATABASE!$I$3),"JAM KERJA",IF(AND(WEEKDAY($H2754,2)=6,$I2754&lt;=DATABASE!$J$4,$I2754&gt;=DATABASE!$I$4),"JAM KERJA","LUAR JAM KERJA 1")))))</f>
        <v/>
      </c>
      <c r="M2754" s="36" t="str">
        <f>IF('DATA ACCURATE'!T2757&lt;&gt;"",IF('DATA ACCURATE'!T2757&gt;100,'DATA ACCURATE'!T2757/10,'DATA ACCURATE'!T2757),"")</f>
        <v/>
      </c>
      <c r="N2754" s="38" t="str">
        <f>IF(M2754="","",IF(M2754&lt;=DATABASE!$I$9,"LOKAL",IF(M2754&lt;DATABASE!$J$9,"LUAR KOTA 1",IF($M2754&gt;=DATABASE!$J$9,"LUAR KOTA 2",""))))</f>
        <v/>
      </c>
      <c r="O2754" s="38" t="str">
        <f>IF('DATA ACCURATE'!L2757&lt;&gt;"",'DATA ACCURATE'!L2757,"")</f>
        <v/>
      </c>
      <c r="P2754" s="38"/>
      <c r="Q2754" s="38">
        <f t="shared" si="294"/>
        <v>0</v>
      </c>
      <c r="R2754" s="38">
        <f t="shared" si="294"/>
        <v>0</v>
      </c>
      <c r="S2754" s="38">
        <f t="shared" si="294"/>
        <v>0</v>
      </c>
      <c r="T2754" s="38">
        <f t="shared" ref="T2754:T2817" si="300">IF($G2754=T$1,1,0)</f>
        <v>0</v>
      </c>
      <c r="U2754" s="38">
        <f t="shared" si="295"/>
        <v>0</v>
      </c>
      <c r="V2754" s="38">
        <f t="shared" si="295"/>
        <v>0</v>
      </c>
      <c r="W2754" s="38">
        <f t="shared" si="295"/>
        <v>0</v>
      </c>
      <c r="X2754" s="38">
        <f t="shared" si="296"/>
        <v>0</v>
      </c>
      <c r="Y2754" s="38">
        <f t="shared" si="296"/>
        <v>0</v>
      </c>
      <c r="Z2754" s="38">
        <f t="shared" si="296"/>
        <v>0</v>
      </c>
      <c r="AA2754" s="38">
        <f t="shared" ref="AA2754:AA2817" si="301">IF($L2754=AA$1,1,0)</f>
        <v>0</v>
      </c>
      <c r="AB2754" s="38">
        <f t="shared" si="297"/>
        <v>0</v>
      </c>
      <c r="AC2754" s="38">
        <f t="shared" si="298"/>
        <v>0</v>
      </c>
      <c r="AD2754" s="38" t="str">
        <f t="shared" si="299"/>
        <v>000000000000</v>
      </c>
      <c r="AE2754" s="38"/>
      <c r="AF2754" s="38"/>
      <c r="AG2754" s="38"/>
      <c r="AH2754" s="38"/>
      <c r="AI2754" s="38"/>
      <c r="AJ2754" s="38"/>
      <c r="AK2754" s="38"/>
      <c r="AL2754" s="38"/>
      <c r="AM2754" s="38"/>
      <c r="AN2754" s="38"/>
      <c r="AO2754" s="38"/>
      <c r="AP2754" s="38"/>
      <c r="AQ2754" s="38"/>
      <c r="AR2754" s="38"/>
    </row>
    <row r="2755" spans="1:44">
      <c r="A2755" s="36" t="str">
        <f>IF('DATA ACCURATE'!A2758&lt;&gt;"",'DATA ACCURATE'!A2758,"")</f>
        <v/>
      </c>
      <c r="B2755" s="36" t="str">
        <f>IF('DATA ACCURATE'!D2758&lt;&gt;"",'DATA ACCURATE'!D2758,"")</f>
        <v/>
      </c>
      <c r="C2755" s="38" t="str">
        <f>IF($AD2755="000000000000","",INDEX(DATABASE!$W$12:$W$71,MATCH($AD2755,DATABASE!$V$12:$V$71,0)))</f>
        <v/>
      </c>
      <c r="D2755" s="38" t="str">
        <f>IF(C2755="","",IF(E2755="",INDEX(DATABASE!$AF$13:$AF$62,MATCH($C2755,DATABASE!$AC$13:$AC$62,0)),IF(E2755="2x D11",INDEX(DATABASE!$AF$13:$AF$62,MATCH($C2755,DATABASE!$AC$13:$AC$62,0))+2*DATABASE!$AF$62,IF(E2755="3x D11",INDEX(DATABASE!$AF$13:$AF$62,MATCH($C2755,DATABASE!$AC$13:$AC$62,0))+3*DATABASE!$AF$62,""))))</f>
        <v/>
      </c>
      <c r="E2755" s="38" t="str">
        <f>IF(AND($K2755="Y",$G2755&lt;&gt;"UNYIL",$F2755&lt;DATABASE!$O$8),"2x D11",IF(AND($K2755="Y",$G2755&lt;&gt;"UNYIL",$F2755&gt;=DATABASE!$O$8),"3x D11",""))</f>
        <v/>
      </c>
      <c r="F2755" s="36" t="str">
        <f>IF('DATA ACCURATE'!N2758&lt;&gt;"",'DATA ACCURATE'!N2758,"")</f>
        <v/>
      </c>
      <c r="G2755" s="38" t="str">
        <f>IF(F2755="","",IF(F2755&lt;=DATABASE!$I$8,"UNYIL",IF(F2755&lt;=DATABASE!$J$8,"KECIL",IF(F2755&lt;DATABASE!$K$8,"TANGGUNG",IF(F2755&gt;=DATABASE!$K$8,"BESAR","")))))</f>
        <v/>
      </c>
      <c r="H2755" s="16" t="str">
        <f>IF('DATA ACCURATE'!J2758&lt;&gt;"",'DATA ACCURATE'!J2758,"")</f>
        <v/>
      </c>
      <c r="I2755" s="35" t="str">
        <f>IF(B2755&lt;&gt;"",IFERROR(VLOOKUP(B2755,'DATA TIMBANGAN'!G:M,7,FALSE),VLOOKUP(B2755,'DATA TIMBANGAN'!G:M,7)),"")</f>
        <v/>
      </c>
      <c r="J2755" s="25" t="str">
        <f>IF(H2755&lt;&gt;"",IFERROR(INDEX(DATABASE!$Z$19:$Z$38,MATCH(DATEVALUE(H2755),DATABASE!$AA$19:$AA$38,0)),INDEX(DATABASE!$Z$12:$Z$18,MATCH(WEEKDAY(H2755,2),DATABASE!$AA$12:$AA$18,0))),"")</f>
        <v/>
      </c>
      <c r="K2755" s="25" t="str">
        <f>IF('DATA ACCURATE'!V2758&lt;&gt;"",'DATA ACCURATE'!V2758,"")</f>
        <v/>
      </c>
      <c r="L2755" s="80" t="str">
        <f>IF($H2755="","",IF(OR($J2755="LIBUR",AND($L2754="LIBUR",$O2754=$O2755)),"LIBUR",IF(AND(OR($L2754="LUAR JAM KERJA 1",$L2754="LUAR JAM KERJA 2"),OR(OR(AND($H2754=$H2755,AND(OR($I2755&gt;DATABASE!$J$3,$I2755&lt;DATABASE!$J$6),((DATEVALUE($H2755)+$I2755)-(DATEVALUE($H2754)+$I2754))&lt;DATABASE!$J$6)),AND($H2754=$H2755,$O2754=$O2755,OR($I2755&gt;DATABASE!$J$6,$I2755&lt;DATABASE!$J$3))),AND(($H2755-$H2754)=1,OR($I2755&lt;DATABASE!$I$6,((DATEVALUE($H2755)+$I2755)-(DATEVALUE($H2754)+$I2754))&lt;DATABASE!$J$6))),$A2755=$A2754),"LUAR JAM KERJA 2",IF(AND(OR(WEEKDAY($H2755,2)=1,WEEKDAY($H2755,2)=2,WEEKDAY($H2755,2)=3,WEEKDAY($H2755,2)=4,WEEKDAY($H2755,2)=5),$I2755&lt;=DATABASE!$J$3,$I2755&gt;=DATABASE!$I$3),"JAM KERJA",IF(AND(WEEKDAY($H2755,2)=6,$I2755&lt;=DATABASE!$J$4,$I2755&gt;=DATABASE!$I$4),"JAM KERJA","LUAR JAM KERJA 1")))))</f>
        <v/>
      </c>
      <c r="M2755" s="36" t="str">
        <f>IF('DATA ACCURATE'!T2758&lt;&gt;"",IF('DATA ACCURATE'!T2758&gt;100,'DATA ACCURATE'!T2758/10,'DATA ACCURATE'!T2758),"")</f>
        <v/>
      </c>
      <c r="N2755" s="38" t="str">
        <f>IF(M2755="","",IF(M2755&lt;=DATABASE!$I$9,"LOKAL",IF(M2755&lt;DATABASE!$J$9,"LUAR KOTA 1",IF($M2755&gt;=DATABASE!$J$9,"LUAR KOTA 2",""))))</f>
        <v/>
      </c>
      <c r="O2755" s="38" t="str">
        <f>IF('DATA ACCURATE'!L2758&lt;&gt;"",'DATA ACCURATE'!L2758,"")</f>
        <v/>
      </c>
      <c r="P2755" s="38"/>
      <c r="Q2755" s="38">
        <f t="shared" ref="Q2755:T2818" si="302">IF($G2755=Q$1,1,0)</f>
        <v>0</v>
      </c>
      <c r="R2755" s="38">
        <f t="shared" si="302"/>
        <v>0</v>
      </c>
      <c r="S2755" s="38">
        <f t="shared" si="302"/>
        <v>0</v>
      </c>
      <c r="T2755" s="38">
        <f t="shared" si="300"/>
        <v>0</v>
      </c>
      <c r="U2755" s="38">
        <f t="shared" ref="U2755:W2818" si="303">IF($N2755=U$1,1,0)</f>
        <v>0</v>
      </c>
      <c r="V2755" s="38">
        <f t="shared" si="303"/>
        <v>0</v>
      </c>
      <c r="W2755" s="38">
        <f t="shared" si="303"/>
        <v>0</v>
      </c>
      <c r="X2755" s="38">
        <f t="shared" ref="X2755:AA2818" si="304">IF($L2755=X$1,1,0)</f>
        <v>0</v>
      </c>
      <c r="Y2755" s="38">
        <f t="shared" si="304"/>
        <v>0</v>
      </c>
      <c r="Z2755" s="38">
        <f t="shared" si="304"/>
        <v>0</v>
      </c>
      <c r="AA2755" s="38">
        <f t="shared" si="301"/>
        <v>0</v>
      </c>
      <c r="AB2755" s="38">
        <f t="shared" ref="AB2755:AB2818" si="305">IF(AND($G2755="UNYIL",$K2755="Y"),1,0)</f>
        <v>0</v>
      </c>
      <c r="AC2755" s="38">
        <f t="shared" ref="AC2755:AC2818" si="306">IF($E2755="2x D11",2,IF($E2755="3x D11",3,0))</f>
        <v>0</v>
      </c>
      <c r="AD2755" s="38" t="str">
        <f t="shared" ref="AD2755:AD2818" si="307">Q2755&amp;R2755&amp;S2755&amp;T2755&amp;U2755&amp;V2755&amp;W2755&amp;X2755&amp;Y2755&amp;Z2755&amp;AA2755&amp;AB2755</f>
        <v>000000000000</v>
      </c>
      <c r="AE2755" s="38"/>
      <c r="AF2755" s="38"/>
      <c r="AG2755" s="38"/>
      <c r="AH2755" s="38"/>
      <c r="AI2755" s="38"/>
      <c r="AJ2755" s="38"/>
      <c r="AK2755" s="38"/>
      <c r="AL2755" s="38"/>
      <c r="AM2755" s="38"/>
      <c r="AN2755" s="38"/>
      <c r="AO2755" s="38"/>
      <c r="AP2755" s="38"/>
      <c r="AQ2755" s="38"/>
      <c r="AR2755" s="38"/>
    </row>
    <row r="2756" spans="1:44">
      <c r="A2756" s="36" t="str">
        <f>IF('DATA ACCURATE'!A2759&lt;&gt;"",'DATA ACCURATE'!A2759,"")</f>
        <v/>
      </c>
      <c r="B2756" s="36" t="str">
        <f>IF('DATA ACCURATE'!D2759&lt;&gt;"",'DATA ACCURATE'!D2759,"")</f>
        <v/>
      </c>
      <c r="C2756" s="38" t="str">
        <f>IF($AD2756="000000000000","",INDEX(DATABASE!$W$12:$W$71,MATCH($AD2756,DATABASE!$V$12:$V$71,0)))</f>
        <v/>
      </c>
      <c r="D2756" s="38" t="str">
        <f>IF(C2756="","",IF(E2756="",INDEX(DATABASE!$AF$13:$AF$62,MATCH($C2756,DATABASE!$AC$13:$AC$62,0)),IF(E2756="2x D11",INDEX(DATABASE!$AF$13:$AF$62,MATCH($C2756,DATABASE!$AC$13:$AC$62,0))+2*DATABASE!$AF$62,IF(E2756="3x D11",INDEX(DATABASE!$AF$13:$AF$62,MATCH($C2756,DATABASE!$AC$13:$AC$62,0))+3*DATABASE!$AF$62,""))))</f>
        <v/>
      </c>
      <c r="E2756" s="38" t="str">
        <f>IF(AND($K2756="Y",$G2756&lt;&gt;"UNYIL",$F2756&lt;DATABASE!$O$8),"2x D11",IF(AND($K2756="Y",$G2756&lt;&gt;"UNYIL",$F2756&gt;=DATABASE!$O$8),"3x D11",""))</f>
        <v/>
      </c>
      <c r="F2756" s="36" t="str">
        <f>IF('DATA ACCURATE'!N2759&lt;&gt;"",'DATA ACCURATE'!N2759,"")</f>
        <v/>
      </c>
      <c r="G2756" s="38" t="str">
        <f>IF(F2756="","",IF(F2756&lt;=DATABASE!$I$8,"UNYIL",IF(F2756&lt;=DATABASE!$J$8,"KECIL",IF(F2756&lt;DATABASE!$K$8,"TANGGUNG",IF(F2756&gt;=DATABASE!$K$8,"BESAR","")))))</f>
        <v/>
      </c>
      <c r="H2756" s="16" t="str">
        <f>IF('DATA ACCURATE'!J2759&lt;&gt;"",'DATA ACCURATE'!J2759,"")</f>
        <v/>
      </c>
      <c r="I2756" s="35" t="str">
        <f>IF(B2756&lt;&gt;"",IFERROR(VLOOKUP(B2756,'DATA TIMBANGAN'!G:M,7,FALSE),VLOOKUP(B2756,'DATA TIMBANGAN'!G:M,7)),"")</f>
        <v/>
      </c>
      <c r="J2756" s="25" t="str">
        <f>IF(H2756&lt;&gt;"",IFERROR(INDEX(DATABASE!$Z$19:$Z$38,MATCH(DATEVALUE(H2756),DATABASE!$AA$19:$AA$38,0)),INDEX(DATABASE!$Z$12:$Z$18,MATCH(WEEKDAY(H2756,2),DATABASE!$AA$12:$AA$18,0))),"")</f>
        <v/>
      </c>
      <c r="K2756" s="25" t="str">
        <f>IF('DATA ACCURATE'!V2759&lt;&gt;"",'DATA ACCURATE'!V2759,"")</f>
        <v/>
      </c>
      <c r="L2756" s="80" t="str">
        <f>IF($H2756="","",IF(OR($J2756="LIBUR",AND($L2755="LIBUR",$O2755=$O2756)),"LIBUR",IF(AND(OR($L2755="LUAR JAM KERJA 1",$L2755="LUAR JAM KERJA 2"),OR(OR(AND($H2755=$H2756,AND(OR($I2756&gt;DATABASE!$J$3,$I2756&lt;DATABASE!$J$6),((DATEVALUE($H2756)+$I2756)-(DATEVALUE($H2755)+$I2755))&lt;DATABASE!$J$6)),AND($H2755=$H2756,$O2755=$O2756,OR($I2756&gt;DATABASE!$J$6,$I2756&lt;DATABASE!$J$3))),AND(($H2756-$H2755)=1,OR($I2756&lt;DATABASE!$I$6,((DATEVALUE($H2756)+$I2756)-(DATEVALUE($H2755)+$I2755))&lt;DATABASE!$J$6))),$A2756=$A2755),"LUAR JAM KERJA 2",IF(AND(OR(WEEKDAY($H2756,2)=1,WEEKDAY($H2756,2)=2,WEEKDAY($H2756,2)=3,WEEKDAY($H2756,2)=4,WEEKDAY($H2756,2)=5),$I2756&lt;=DATABASE!$J$3,$I2756&gt;=DATABASE!$I$3),"JAM KERJA",IF(AND(WEEKDAY($H2756,2)=6,$I2756&lt;=DATABASE!$J$4,$I2756&gt;=DATABASE!$I$4),"JAM KERJA","LUAR JAM KERJA 1")))))</f>
        <v/>
      </c>
      <c r="M2756" s="36" t="str">
        <f>IF('DATA ACCURATE'!T2759&lt;&gt;"",IF('DATA ACCURATE'!T2759&gt;100,'DATA ACCURATE'!T2759/10,'DATA ACCURATE'!T2759),"")</f>
        <v/>
      </c>
      <c r="N2756" s="38" t="str">
        <f>IF(M2756="","",IF(M2756&lt;=DATABASE!$I$9,"LOKAL",IF(M2756&lt;DATABASE!$J$9,"LUAR KOTA 1",IF($M2756&gt;=DATABASE!$J$9,"LUAR KOTA 2",""))))</f>
        <v/>
      </c>
      <c r="O2756" s="38" t="str">
        <f>IF('DATA ACCURATE'!L2759&lt;&gt;"",'DATA ACCURATE'!L2759,"")</f>
        <v/>
      </c>
      <c r="P2756" s="38"/>
      <c r="Q2756" s="38">
        <f t="shared" si="302"/>
        <v>0</v>
      </c>
      <c r="R2756" s="38">
        <f t="shared" si="302"/>
        <v>0</v>
      </c>
      <c r="S2756" s="38">
        <f t="shared" si="302"/>
        <v>0</v>
      </c>
      <c r="T2756" s="38">
        <f t="shared" si="300"/>
        <v>0</v>
      </c>
      <c r="U2756" s="38">
        <f t="shared" si="303"/>
        <v>0</v>
      </c>
      <c r="V2756" s="38">
        <f t="shared" si="303"/>
        <v>0</v>
      </c>
      <c r="W2756" s="38">
        <f t="shared" si="303"/>
        <v>0</v>
      </c>
      <c r="X2756" s="38">
        <f t="shared" si="304"/>
        <v>0</v>
      </c>
      <c r="Y2756" s="38">
        <f t="shared" si="304"/>
        <v>0</v>
      </c>
      <c r="Z2756" s="38">
        <f t="shared" si="304"/>
        <v>0</v>
      </c>
      <c r="AA2756" s="38">
        <f t="shared" si="301"/>
        <v>0</v>
      </c>
      <c r="AB2756" s="38">
        <f t="shared" si="305"/>
        <v>0</v>
      </c>
      <c r="AC2756" s="38">
        <f t="shared" si="306"/>
        <v>0</v>
      </c>
      <c r="AD2756" s="38" t="str">
        <f t="shared" si="307"/>
        <v>000000000000</v>
      </c>
      <c r="AE2756" s="38"/>
      <c r="AF2756" s="38"/>
      <c r="AG2756" s="38"/>
      <c r="AH2756" s="38"/>
      <c r="AI2756" s="38"/>
      <c r="AJ2756" s="38"/>
      <c r="AK2756" s="38"/>
      <c r="AL2756" s="38"/>
      <c r="AM2756" s="38"/>
      <c r="AN2756" s="38"/>
      <c r="AO2756" s="38"/>
      <c r="AP2756" s="38"/>
      <c r="AQ2756" s="38"/>
      <c r="AR2756" s="38"/>
    </row>
    <row r="2757" spans="1:44">
      <c r="A2757" s="36" t="str">
        <f>IF('DATA ACCURATE'!A2760&lt;&gt;"",'DATA ACCURATE'!A2760,"")</f>
        <v/>
      </c>
      <c r="B2757" s="36" t="str">
        <f>IF('DATA ACCURATE'!D2760&lt;&gt;"",'DATA ACCURATE'!D2760,"")</f>
        <v/>
      </c>
      <c r="C2757" s="38" t="str">
        <f>IF($AD2757="000000000000","",INDEX(DATABASE!$W$12:$W$71,MATCH($AD2757,DATABASE!$V$12:$V$71,0)))</f>
        <v/>
      </c>
      <c r="D2757" s="38" t="str">
        <f>IF(C2757="","",IF(E2757="",INDEX(DATABASE!$AF$13:$AF$62,MATCH($C2757,DATABASE!$AC$13:$AC$62,0)),IF(E2757="2x D11",INDEX(DATABASE!$AF$13:$AF$62,MATCH($C2757,DATABASE!$AC$13:$AC$62,0))+2*DATABASE!$AF$62,IF(E2757="3x D11",INDEX(DATABASE!$AF$13:$AF$62,MATCH($C2757,DATABASE!$AC$13:$AC$62,0))+3*DATABASE!$AF$62,""))))</f>
        <v/>
      </c>
      <c r="E2757" s="38" t="str">
        <f>IF(AND($K2757="Y",$G2757&lt;&gt;"UNYIL",$F2757&lt;DATABASE!$O$8),"2x D11",IF(AND($K2757="Y",$G2757&lt;&gt;"UNYIL",$F2757&gt;=DATABASE!$O$8),"3x D11",""))</f>
        <v/>
      </c>
      <c r="F2757" s="36" t="str">
        <f>IF('DATA ACCURATE'!N2760&lt;&gt;"",'DATA ACCURATE'!N2760,"")</f>
        <v/>
      </c>
      <c r="G2757" s="38" t="str">
        <f>IF(F2757="","",IF(F2757&lt;=DATABASE!$I$8,"UNYIL",IF(F2757&lt;=DATABASE!$J$8,"KECIL",IF(F2757&lt;DATABASE!$K$8,"TANGGUNG",IF(F2757&gt;=DATABASE!$K$8,"BESAR","")))))</f>
        <v/>
      </c>
      <c r="H2757" s="16" t="str">
        <f>IF('DATA ACCURATE'!J2760&lt;&gt;"",'DATA ACCURATE'!J2760,"")</f>
        <v/>
      </c>
      <c r="I2757" s="35" t="str">
        <f>IF(B2757&lt;&gt;"",IFERROR(VLOOKUP(B2757,'DATA TIMBANGAN'!G:M,7,FALSE),VLOOKUP(B2757,'DATA TIMBANGAN'!G:M,7)),"")</f>
        <v/>
      </c>
      <c r="J2757" s="25" t="str">
        <f>IF(H2757&lt;&gt;"",IFERROR(INDEX(DATABASE!$Z$19:$Z$38,MATCH(DATEVALUE(H2757),DATABASE!$AA$19:$AA$38,0)),INDEX(DATABASE!$Z$12:$Z$18,MATCH(WEEKDAY(H2757,2),DATABASE!$AA$12:$AA$18,0))),"")</f>
        <v/>
      </c>
      <c r="K2757" s="25" t="str">
        <f>IF('DATA ACCURATE'!V2760&lt;&gt;"",'DATA ACCURATE'!V2760,"")</f>
        <v/>
      </c>
      <c r="L2757" s="80" t="str">
        <f>IF($H2757="","",IF(OR($J2757="LIBUR",AND($L2756="LIBUR",$O2756=$O2757)),"LIBUR",IF(AND(OR($L2756="LUAR JAM KERJA 1",$L2756="LUAR JAM KERJA 2"),OR(OR(AND($H2756=$H2757,AND(OR($I2757&gt;DATABASE!$J$3,$I2757&lt;DATABASE!$J$6),((DATEVALUE($H2757)+$I2757)-(DATEVALUE($H2756)+$I2756))&lt;DATABASE!$J$6)),AND($H2756=$H2757,$O2756=$O2757,OR($I2757&gt;DATABASE!$J$6,$I2757&lt;DATABASE!$J$3))),AND(($H2757-$H2756)=1,OR($I2757&lt;DATABASE!$I$6,((DATEVALUE($H2757)+$I2757)-(DATEVALUE($H2756)+$I2756))&lt;DATABASE!$J$6))),$A2757=$A2756),"LUAR JAM KERJA 2",IF(AND(OR(WEEKDAY($H2757,2)=1,WEEKDAY($H2757,2)=2,WEEKDAY($H2757,2)=3,WEEKDAY($H2757,2)=4,WEEKDAY($H2757,2)=5),$I2757&lt;=DATABASE!$J$3,$I2757&gt;=DATABASE!$I$3),"JAM KERJA",IF(AND(WEEKDAY($H2757,2)=6,$I2757&lt;=DATABASE!$J$4,$I2757&gt;=DATABASE!$I$4),"JAM KERJA","LUAR JAM KERJA 1")))))</f>
        <v/>
      </c>
      <c r="M2757" s="36" t="str">
        <f>IF('DATA ACCURATE'!T2760&lt;&gt;"",IF('DATA ACCURATE'!T2760&gt;100,'DATA ACCURATE'!T2760/10,'DATA ACCURATE'!T2760),"")</f>
        <v/>
      </c>
      <c r="N2757" s="38" t="str">
        <f>IF(M2757="","",IF(M2757&lt;=DATABASE!$I$9,"LOKAL",IF(M2757&lt;DATABASE!$J$9,"LUAR KOTA 1",IF($M2757&gt;=DATABASE!$J$9,"LUAR KOTA 2",""))))</f>
        <v/>
      </c>
      <c r="O2757" s="38" t="str">
        <f>IF('DATA ACCURATE'!L2760&lt;&gt;"",'DATA ACCURATE'!L2760,"")</f>
        <v/>
      </c>
      <c r="P2757" s="38"/>
      <c r="Q2757" s="38">
        <f t="shared" si="302"/>
        <v>0</v>
      </c>
      <c r="R2757" s="38">
        <f t="shared" si="302"/>
        <v>0</v>
      </c>
      <c r="S2757" s="38">
        <f t="shared" si="302"/>
        <v>0</v>
      </c>
      <c r="T2757" s="38">
        <f t="shared" si="300"/>
        <v>0</v>
      </c>
      <c r="U2757" s="38">
        <f t="shared" si="303"/>
        <v>0</v>
      </c>
      <c r="V2757" s="38">
        <f t="shared" si="303"/>
        <v>0</v>
      </c>
      <c r="W2757" s="38">
        <f t="shared" si="303"/>
        <v>0</v>
      </c>
      <c r="X2757" s="38">
        <f t="shared" si="304"/>
        <v>0</v>
      </c>
      <c r="Y2757" s="38">
        <f t="shared" si="304"/>
        <v>0</v>
      </c>
      <c r="Z2757" s="38">
        <f t="shared" si="304"/>
        <v>0</v>
      </c>
      <c r="AA2757" s="38">
        <f t="shared" si="301"/>
        <v>0</v>
      </c>
      <c r="AB2757" s="38">
        <f t="shared" si="305"/>
        <v>0</v>
      </c>
      <c r="AC2757" s="38">
        <f t="shared" si="306"/>
        <v>0</v>
      </c>
      <c r="AD2757" s="38" t="str">
        <f t="shared" si="307"/>
        <v>000000000000</v>
      </c>
      <c r="AE2757" s="38"/>
      <c r="AF2757" s="38"/>
      <c r="AG2757" s="38"/>
      <c r="AH2757" s="38"/>
      <c r="AI2757" s="38"/>
      <c r="AJ2757" s="38"/>
      <c r="AK2757" s="38"/>
      <c r="AL2757" s="38"/>
      <c r="AM2757" s="38"/>
      <c r="AN2757" s="38"/>
      <c r="AO2757" s="38"/>
      <c r="AP2757" s="38"/>
      <c r="AQ2757" s="38"/>
      <c r="AR2757" s="38"/>
    </row>
    <row r="2758" spans="1:44">
      <c r="A2758" s="36" t="str">
        <f>IF('DATA ACCURATE'!A2761&lt;&gt;"",'DATA ACCURATE'!A2761,"")</f>
        <v/>
      </c>
      <c r="B2758" s="36" t="str">
        <f>IF('DATA ACCURATE'!D2761&lt;&gt;"",'DATA ACCURATE'!D2761,"")</f>
        <v/>
      </c>
      <c r="C2758" s="38" t="str">
        <f>IF($AD2758="000000000000","",INDEX(DATABASE!$W$12:$W$71,MATCH($AD2758,DATABASE!$V$12:$V$71,0)))</f>
        <v/>
      </c>
      <c r="D2758" s="38" t="str">
        <f>IF(C2758="","",IF(E2758="",INDEX(DATABASE!$AF$13:$AF$62,MATCH($C2758,DATABASE!$AC$13:$AC$62,0)),IF(E2758="2x D11",INDEX(DATABASE!$AF$13:$AF$62,MATCH($C2758,DATABASE!$AC$13:$AC$62,0))+2*DATABASE!$AF$62,IF(E2758="3x D11",INDEX(DATABASE!$AF$13:$AF$62,MATCH($C2758,DATABASE!$AC$13:$AC$62,0))+3*DATABASE!$AF$62,""))))</f>
        <v/>
      </c>
      <c r="E2758" s="38" t="str">
        <f>IF(AND($K2758="Y",$G2758&lt;&gt;"UNYIL",$F2758&lt;DATABASE!$O$8),"2x D11",IF(AND($K2758="Y",$G2758&lt;&gt;"UNYIL",$F2758&gt;=DATABASE!$O$8),"3x D11",""))</f>
        <v/>
      </c>
      <c r="F2758" s="36" t="str">
        <f>IF('DATA ACCURATE'!N2761&lt;&gt;"",'DATA ACCURATE'!N2761,"")</f>
        <v/>
      </c>
      <c r="G2758" s="38" t="str">
        <f>IF(F2758="","",IF(F2758&lt;=DATABASE!$I$8,"UNYIL",IF(F2758&lt;=DATABASE!$J$8,"KECIL",IF(F2758&lt;DATABASE!$K$8,"TANGGUNG",IF(F2758&gt;=DATABASE!$K$8,"BESAR","")))))</f>
        <v/>
      </c>
      <c r="H2758" s="16" t="str">
        <f>IF('DATA ACCURATE'!J2761&lt;&gt;"",'DATA ACCURATE'!J2761,"")</f>
        <v/>
      </c>
      <c r="I2758" s="35" t="str">
        <f>IF(B2758&lt;&gt;"",IFERROR(VLOOKUP(B2758,'DATA TIMBANGAN'!G:M,7,FALSE),VLOOKUP(B2758,'DATA TIMBANGAN'!G:M,7)),"")</f>
        <v/>
      </c>
      <c r="J2758" s="25" t="str">
        <f>IF(H2758&lt;&gt;"",IFERROR(INDEX(DATABASE!$Z$19:$Z$38,MATCH(DATEVALUE(H2758),DATABASE!$AA$19:$AA$38,0)),INDEX(DATABASE!$Z$12:$Z$18,MATCH(WEEKDAY(H2758,2),DATABASE!$AA$12:$AA$18,0))),"")</f>
        <v/>
      </c>
      <c r="K2758" s="25" t="str">
        <f>IF('DATA ACCURATE'!V2761&lt;&gt;"",'DATA ACCURATE'!V2761,"")</f>
        <v/>
      </c>
      <c r="L2758" s="80" t="str">
        <f>IF($H2758="","",IF(OR($J2758="LIBUR",AND($L2757="LIBUR",$O2757=$O2758)),"LIBUR",IF(AND(OR($L2757="LUAR JAM KERJA 1",$L2757="LUAR JAM KERJA 2"),OR(OR(AND($H2757=$H2758,AND(OR($I2758&gt;DATABASE!$J$3,$I2758&lt;DATABASE!$J$6),((DATEVALUE($H2758)+$I2758)-(DATEVALUE($H2757)+$I2757))&lt;DATABASE!$J$6)),AND($H2757=$H2758,$O2757=$O2758,OR($I2758&gt;DATABASE!$J$6,$I2758&lt;DATABASE!$J$3))),AND(($H2758-$H2757)=1,OR($I2758&lt;DATABASE!$I$6,((DATEVALUE($H2758)+$I2758)-(DATEVALUE($H2757)+$I2757))&lt;DATABASE!$J$6))),$A2758=$A2757),"LUAR JAM KERJA 2",IF(AND(OR(WEEKDAY($H2758,2)=1,WEEKDAY($H2758,2)=2,WEEKDAY($H2758,2)=3,WEEKDAY($H2758,2)=4,WEEKDAY($H2758,2)=5),$I2758&lt;=DATABASE!$J$3,$I2758&gt;=DATABASE!$I$3),"JAM KERJA",IF(AND(WEEKDAY($H2758,2)=6,$I2758&lt;=DATABASE!$J$4,$I2758&gt;=DATABASE!$I$4),"JAM KERJA","LUAR JAM KERJA 1")))))</f>
        <v/>
      </c>
      <c r="M2758" s="36" t="str">
        <f>IF('DATA ACCURATE'!T2761&lt;&gt;"",IF('DATA ACCURATE'!T2761&gt;100,'DATA ACCURATE'!T2761/10,'DATA ACCURATE'!T2761),"")</f>
        <v/>
      </c>
      <c r="N2758" s="38" t="str">
        <f>IF(M2758="","",IF(M2758&lt;=DATABASE!$I$9,"LOKAL",IF(M2758&lt;DATABASE!$J$9,"LUAR KOTA 1",IF($M2758&gt;=DATABASE!$J$9,"LUAR KOTA 2",""))))</f>
        <v/>
      </c>
      <c r="O2758" s="38" t="str">
        <f>IF('DATA ACCURATE'!L2761&lt;&gt;"",'DATA ACCURATE'!L2761,"")</f>
        <v/>
      </c>
      <c r="P2758" s="38"/>
      <c r="Q2758" s="38">
        <f t="shared" si="302"/>
        <v>0</v>
      </c>
      <c r="R2758" s="38">
        <f t="shared" si="302"/>
        <v>0</v>
      </c>
      <c r="S2758" s="38">
        <f t="shared" si="302"/>
        <v>0</v>
      </c>
      <c r="T2758" s="38">
        <f t="shared" si="300"/>
        <v>0</v>
      </c>
      <c r="U2758" s="38">
        <f t="shared" si="303"/>
        <v>0</v>
      </c>
      <c r="V2758" s="38">
        <f t="shared" si="303"/>
        <v>0</v>
      </c>
      <c r="W2758" s="38">
        <f t="shared" si="303"/>
        <v>0</v>
      </c>
      <c r="X2758" s="38">
        <f t="shared" si="304"/>
        <v>0</v>
      </c>
      <c r="Y2758" s="38">
        <f t="shared" si="304"/>
        <v>0</v>
      </c>
      <c r="Z2758" s="38">
        <f t="shared" si="304"/>
        <v>0</v>
      </c>
      <c r="AA2758" s="38">
        <f t="shared" si="301"/>
        <v>0</v>
      </c>
      <c r="AB2758" s="38">
        <f t="shared" si="305"/>
        <v>0</v>
      </c>
      <c r="AC2758" s="38">
        <f t="shared" si="306"/>
        <v>0</v>
      </c>
      <c r="AD2758" s="38" t="str">
        <f t="shared" si="307"/>
        <v>000000000000</v>
      </c>
      <c r="AE2758" s="38"/>
      <c r="AF2758" s="38"/>
      <c r="AG2758" s="38"/>
      <c r="AH2758" s="38"/>
      <c r="AI2758" s="38"/>
      <c r="AJ2758" s="38"/>
      <c r="AK2758" s="38"/>
      <c r="AL2758" s="38"/>
      <c r="AM2758" s="38"/>
      <c r="AN2758" s="38"/>
      <c r="AO2758" s="38"/>
      <c r="AP2758" s="38"/>
      <c r="AQ2758" s="38"/>
      <c r="AR2758" s="38"/>
    </row>
    <row r="2759" spans="1:44">
      <c r="A2759" s="36" t="str">
        <f>IF('DATA ACCURATE'!A2762&lt;&gt;"",'DATA ACCURATE'!A2762,"")</f>
        <v/>
      </c>
      <c r="B2759" s="36" t="str">
        <f>IF('DATA ACCURATE'!D2762&lt;&gt;"",'DATA ACCURATE'!D2762,"")</f>
        <v/>
      </c>
      <c r="C2759" s="38" t="str">
        <f>IF($AD2759="000000000000","",INDEX(DATABASE!$W$12:$W$71,MATCH($AD2759,DATABASE!$V$12:$V$71,0)))</f>
        <v/>
      </c>
      <c r="D2759" s="38" t="str">
        <f>IF(C2759="","",IF(E2759="",INDEX(DATABASE!$AF$13:$AF$62,MATCH($C2759,DATABASE!$AC$13:$AC$62,0)),IF(E2759="2x D11",INDEX(DATABASE!$AF$13:$AF$62,MATCH($C2759,DATABASE!$AC$13:$AC$62,0))+2*DATABASE!$AF$62,IF(E2759="3x D11",INDEX(DATABASE!$AF$13:$AF$62,MATCH($C2759,DATABASE!$AC$13:$AC$62,0))+3*DATABASE!$AF$62,""))))</f>
        <v/>
      </c>
      <c r="E2759" s="38" t="str">
        <f>IF(AND($K2759="Y",$G2759&lt;&gt;"UNYIL",$F2759&lt;DATABASE!$O$8),"2x D11",IF(AND($K2759="Y",$G2759&lt;&gt;"UNYIL",$F2759&gt;=DATABASE!$O$8),"3x D11",""))</f>
        <v/>
      </c>
      <c r="F2759" s="36" t="str">
        <f>IF('DATA ACCURATE'!N2762&lt;&gt;"",'DATA ACCURATE'!N2762,"")</f>
        <v/>
      </c>
      <c r="G2759" s="38" t="str">
        <f>IF(F2759="","",IF(F2759&lt;=DATABASE!$I$8,"UNYIL",IF(F2759&lt;=DATABASE!$J$8,"KECIL",IF(F2759&lt;DATABASE!$K$8,"TANGGUNG",IF(F2759&gt;=DATABASE!$K$8,"BESAR","")))))</f>
        <v/>
      </c>
      <c r="H2759" s="16" t="str">
        <f>IF('DATA ACCURATE'!J2762&lt;&gt;"",'DATA ACCURATE'!J2762,"")</f>
        <v/>
      </c>
      <c r="I2759" s="35" t="str">
        <f>IF(B2759&lt;&gt;"",IFERROR(VLOOKUP(B2759,'DATA TIMBANGAN'!G:M,7,FALSE),VLOOKUP(B2759,'DATA TIMBANGAN'!G:M,7)),"")</f>
        <v/>
      </c>
      <c r="J2759" s="25" t="str">
        <f>IF(H2759&lt;&gt;"",IFERROR(INDEX(DATABASE!$Z$19:$Z$38,MATCH(DATEVALUE(H2759),DATABASE!$AA$19:$AA$38,0)),INDEX(DATABASE!$Z$12:$Z$18,MATCH(WEEKDAY(H2759,2),DATABASE!$AA$12:$AA$18,0))),"")</f>
        <v/>
      </c>
      <c r="K2759" s="25" t="str">
        <f>IF('DATA ACCURATE'!V2762&lt;&gt;"",'DATA ACCURATE'!V2762,"")</f>
        <v/>
      </c>
      <c r="L2759" s="80" t="str">
        <f>IF($H2759="","",IF(OR($J2759="LIBUR",AND($L2758="LIBUR",$O2758=$O2759)),"LIBUR",IF(AND(OR($L2758="LUAR JAM KERJA 1",$L2758="LUAR JAM KERJA 2"),OR(OR(AND($H2758=$H2759,AND(OR($I2759&gt;DATABASE!$J$3,$I2759&lt;DATABASE!$J$6),((DATEVALUE($H2759)+$I2759)-(DATEVALUE($H2758)+$I2758))&lt;DATABASE!$J$6)),AND($H2758=$H2759,$O2758=$O2759,OR($I2759&gt;DATABASE!$J$6,$I2759&lt;DATABASE!$J$3))),AND(($H2759-$H2758)=1,OR($I2759&lt;DATABASE!$I$6,((DATEVALUE($H2759)+$I2759)-(DATEVALUE($H2758)+$I2758))&lt;DATABASE!$J$6))),$A2759=$A2758),"LUAR JAM KERJA 2",IF(AND(OR(WEEKDAY($H2759,2)=1,WEEKDAY($H2759,2)=2,WEEKDAY($H2759,2)=3,WEEKDAY($H2759,2)=4,WEEKDAY($H2759,2)=5),$I2759&lt;=DATABASE!$J$3,$I2759&gt;=DATABASE!$I$3),"JAM KERJA",IF(AND(WEEKDAY($H2759,2)=6,$I2759&lt;=DATABASE!$J$4,$I2759&gt;=DATABASE!$I$4),"JAM KERJA","LUAR JAM KERJA 1")))))</f>
        <v/>
      </c>
      <c r="M2759" s="36" t="str">
        <f>IF('DATA ACCURATE'!T2762&lt;&gt;"",IF('DATA ACCURATE'!T2762&gt;100,'DATA ACCURATE'!T2762/10,'DATA ACCURATE'!T2762),"")</f>
        <v/>
      </c>
      <c r="N2759" s="38" t="str">
        <f>IF(M2759="","",IF(M2759&lt;=DATABASE!$I$9,"LOKAL",IF(M2759&lt;DATABASE!$J$9,"LUAR KOTA 1",IF($M2759&gt;=DATABASE!$J$9,"LUAR KOTA 2",""))))</f>
        <v/>
      </c>
      <c r="O2759" s="38" t="str">
        <f>IF('DATA ACCURATE'!L2762&lt;&gt;"",'DATA ACCURATE'!L2762,"")</f>
        <v/>
      </c>
      <c r="P2759" s="38"/>
      <c r="Q2759" s="38">
        <f t="shared" si="302"/>
        <v>0</v>
      </c>
      <c r="R2759" s="38">
        <f t="shared" si="302"/>
        <v>0</v>
      </c>
      <c r="S2759" s="38">
        <f t="shared" si="302"/>
        <v>0</v>
      </c>
      <c r="T2759" s="38">
        <f t="shared" si="300"/>
        <v>0</v>
      </c>
      <c r="U2759" s="38">
        <f t="shared" si="303"/>
        <v>0</v>
      </c>
      <c r="V2759" s="38">
        <f t="shared" si="303"/>
        <v>0</v>
      </c>
      <c r="W2759" s="38">
        <f t="shared" si="303"/>
        <v>0</v>
      </c>
      <c r="X2759" s="38">
        <f t="shared" si="304"/>
        <v>0</v>
      </c>
      <c r="Y2759" s="38">
        <f t="shared" si="304"/>
        <v>0</v>
      </c>
      <c r="Z2759" s="38">
        <f t="shared" si="304"/>
        <v>0</v>
      </c>
      <c r="AA2759" s="38">
        <f t="shared" si="301"/>
        <v>0</v>
      </c>
      <c r="AB2759" s="38">
        <f t="shared" si="305"/>
        <v>0</v>
      </c>
      <c r="AC2759" s="38">
        <f t="shared" si="306"/>
        <v>0</v>
      </c>
      <c r="AD2759" s="38" t="str">
        <f t="shared" si="307"/>
        <v>000000000000</v>
      </c>
      <c r="AE2759" s="38"/>
      <c r="AF2759" s="38"/>
      <c r="AG2759" s="38"/>
      <c r="AH2759" s="38"/>
      <c r="AI2759" s="38"/>
      <c r="AJ2759" s="38"/>
      <c r="AK2759" s="38"/>
      <c r="AL2759" s="38"/>
      <c r="AM2759" s="38"/>
      <c r="AN2759" s="38"/>
      <c r="AO2759" s="38"/>
      <c r="AP2759" s="38"/>
      <c r="AQ2759" s="38"/>
      <c r="AR2759" s="38"/>
    </row>
    <row r="2760" spans="1:44">
      <c r="A2760" s="36" t="str">
        <f>IF('DATA ACCURATE'!A2763&lt;&gt;"",'DATA ACCURATE'!A2763,"")</f>
        <v/>
      </c>
      <c r="B2760" s="36" t="str">
        <f>IF('DATA ACCURATE'!D2763&lt;&gt;"",'DATA ACCURATE'!D2763,"")</f>
        <v/>
      </c>
      <c r="C2760" s="38" t="str">
        <f>IF($AD2760="000000000000","",INDEX(DATABASE!$W$12:$W$71,MATCH($AD2760,DATABASE!$V$12:$V$71,0)))</f>
        <v/>
      </c>
      <c r="D2760" s="38" t="str">
        <f>IF(C2760="","",IF(E2760="",INDEX(DATABASE!$AF$13:$AF$62,MATCH($C2760,DATABASE!$AC$13:$AC$62,0)),IF(E2760="2x D11",INDEX(DATABASE!$AF$13:$AF$62,MATCH($C2760,DATABASE!$AC$13:$AC$62,0))+2*DATABASE!$AF$62,IF(E2760="3x D11",INDEX(DATABASE!$AF$13:$AF$62,MATCH($C2760,DATABASE!$AC$13:$AC$62,0))+3*DATABASE!$AF$62,""))))</f>
        <v/>
      </c>
      <c r="E2760" s="38" t="str">
        <f>IF(AND($K2760="Y",$G2760&lt;&gt;"UNYIL",$F2760&lt;DATABASE!$O$8),"2x D11",IF(AND($K2760="Y",$G2760&lt;&gt;"UNYIL",$F2760&gt;=DATABASE!$O$8),"3x D11",""))</f>
        <v/>
      </c>
      <c r="F2760" s="36" t="str">
        <f>IF('DATA ACCURATE'!N2763&lt;&gt;"",'DATA ACCURATE'!N2763,"")</f>
        <v/>
      </c>
      <c r="G2760" s="38" t="str">
        <f>IF(F2760="","",IF(F2760&lt;=DATABASE!$I$8,"UNYIL",IF(F2760&lt;=DATABASE!$J$8,"KECIL",IF(F2760&lt;DATABASE!$K$8,"TANGGUNG",IF(F2760&gt;=DATABASE!$K$8,"BESAR","")))))</f>
        <v/>
      </c>
      <c r="H2760" s="16" t="str">
        <f>IF('DATA ACCURATE'!J2763&lt;&gt;"",'DATA ACCURATE'!J2763,"")</f>
        <v/>
      </c>
      <c r="I2760" s="35" t="str">
        <f>IF(B2760&lt;&gt;"",IFERROR(VLOOKUP(B2760,'DATA TIMBANGAN'!G:M,7,FALSE),VLOOKUP(B2760,'DATA TIMBANGAN'!G:M,7)),"")</f>
        <v/>
      </c>
      <c r="J2760" s="25" t="str">
        <f>IF(H2760&lt;&gt;"",IFERROR(INDEX(DATABASE!$Z$19:$Z$38,MATCH(DATEVALUE(H2760),DATABASE!$AA$19:$AA$38,0)),INDEX(DATABASE!$Z$12:$Z$18,MATCH(WEEKDAY(H2760,2),DATABASE!$AA$12:$AA$18,0))),"")</f>
        <v/>
      </c>
      <c r="K2760" s="25" t="str">
        <f>IF('DATA ACCURATE'!V2763&lt;&gt;"",'DATA ACCURATE'!V2763,"")</f>
        <v/>
      </c>
      <c r="L2760" s="80" t="str">
        <f>IF($H2760="","",IF(OR($J2760="LIBUR",AND($L2759="LIBUR",$O2759=$O2760)),"LIBUR",IF(AND(OR($L2759="LUAR JAM KERJA 1",$L2759="LUAR JAM KERJA 2"),OR(OR(AND($H2759=$H2760,AND(OR($I2760&gt;DATABASE!$J$3,$I2760&lt;DATABASE!$J$6),((DATEVALUE($H2760)+$I2760)-(DATEVALUE($H2759)+$I2759))&lt;DATABASE!$J$6)),AND($H2759=$H2760,$O2759=$O2760,OR($I2760&gt;DATABASE!$J$6,$I2760&lt;DATABASE!$J$3))),AND(($H2760-$H2759)=1,OR($I2760&lt;DATABASE!$I$6,((DATEVALUE($H2760)+$I2760)-(DATEVALUE($H2759)+$I2759))&lt;DATABASE!$J$6))),$A2760=$A2759),"LUAR JAM KERJA 2",IF(AND(OR(WEEKDAY($H2760,2)=1,WEEKDAY($H2760,2)=2,WEEKDAY($H2760,2)=3,WEEKDAY($H2760,2)=4,WEEKDAY($H2760,2)=5),$I2760&lt;=DATABASE!$J$3,$I2760&gt;=DATABASE!$I$3),"JAM KERJA",IF(AND(WEEKDAY($H2760,2)=6,$I2760&lt;=DATABASE!$J$4,$I2760&gt;=DATABASE!$I$4),"JAM KERJA","LUAR JAM KERJA 1")))))</f>
        <v/>
      </c>
      <c r="M2760" s="36" t="str">
        <f>IF('DATA ACCURATE'!T2763&lt;&gt;"",IF('DATA ACCURATE'!T2763&gt;100,'DATA ACCURATE'!T2763/10,'DATA ACCURATE'!T2763),"")</f>
        <v/>
      </c>
      <c r="N2760" s="38" t="str">
        <f>IF(M2760="","",IF(M2760&lt;=DATABASE!$I$9,"LOKAL",IF(M2760&lt;DATABASE!$J$9,"LUAR KOTA 1",IF($M2760&gt;=DATABASE!$J$9,"LUAR KOTA 2",""))))</f>
        <v/>
      </c>
      <c r="O2760" s="38" t="str">
        <f>IF('DATA ACCURATE'!L2763&lt;&gt;"",'DATA ACCURATE'!L2763,"")</f>
        <v/>
      </c>
      <c r="P2760" s="38"/>
      <c r="Q2760" s="38">
        <f t="shared" si="302"/>
        <v>0</v>
      </c>
      <c r="R2760" s="38">
        <f t="shared" si="302"/>
        <v>0</v>
      </c>
      <c r="S2760" s="38">
        <f t="shared" si="302"/>
        <v>0</v>
      </c>
      <c r="T2760" s="38">
        <f t="shared" si="300"/>
        <v>0</v>
      </c>
      <c r="U2760" s="38">
        <f t="shared" si="303"/>
        <v>0</v>
      </c>
      <c r="V2760" s="38">
        <f t="shared" si="303"/>
        <v>0</v>
      </c>
      <c r="W2760" s="38">
        <f t="shared" si="303"/>
        <v>0</v>
      </c>
      <c r="X2760" s="38">
        <f t="shared" si="304"/>
        <v>0</v>
      </c>
      <c r="Y2760" s="38">
        <f t="shared" si="304"/>
        <v>0</v>
      </c>
      <c r="Z2760" s="38">
        <f t="shared" si="304"/>
        <v>0</v>
      </c>
      <c r="AA2760" s="38">
        <f t="shared" si="301"/>
        <v>0</v>
      </c>
      <c r="AB2760" s="38">
        <f t="shared" si="305"/>
        <v>0</v>
      </c>
      <c r="AC2760" s="38">
        <f t="shared" si="306"/>
        <v>0</v>
      </c>
      <c r="AD2760" s="38" t="str">
        <f t="shared" si="307"/>
        <v>000000000000</v>
      </c>
      <c r="AE2760" s="38"/>
      <c r="AF2760" s="38"/>
      <c r="AG2760" s="38"/>
      <c r="AH2760" s="38"/>
      <c r="AI2760" s="38"/>
      <c r="AJ2760" s="38"/>
      <c r="AK2760" s="38"/>
      <c r="AL2760" s="38"/>
      <c r="AM2760" s="38"/>
      <c r="AN2760" s="38"/>
      <c r="AO2760" s="38"/>
      <c r="AP2760" s="38"/>
      <c r="AQ2760" s="38"/>
      <c r="AR2760" s="38"/>
    </row>
    <row r="2761" spans="1:44">
      <c r="A2761" s="36" t="str">
        <f>IF('DATA ACCURATE'!A2764&lt;&gt;"",'DATA ACCURATE'!A2764,"")</f>
        <v/>
      </c>
      <c r="B2761" s="36" t="str">
        <f>IF('DATA ACCURATE'!D2764&lt;&gt;"",'DATA ACCURATE'!D2764,"")</f>
        <v/>
      </c>
      <c r="C2761" s="38" t="str">
        <f>IF($AD2761="000000000000","",INDEX(DATABASE!$W$12:$W$71,MATCH($AD2761,DATABASE!$V$12:$V$71,0)))</f>
        <v/>
      </c>
      <c r="D2761" s="38" t="str">
        <f>IF(C2761="","",IF(E2761="",INDEX(DATABASE!$AF$13:$AF$62,MATCH($C2761,DATABASE!$AC$13:$AC$62,0)),IF(E2761="2x D11",INDEX(DATABASE!$AF$13:$AF$62,MATCH($C2761,DATABASE!$AC$13:$AC$62,0))+2*DATABASE!$AF$62,IF(E2761="3x D11",INDEX(DATABASE!$AF$13:$AF$62,MATCH($C2761,DATABASE!$AC$13:$AC$62,0))+3*DATABASE!$AF$62,""))))</f>
        <v/>
      </c>
      <c r="E2761" s="38" t="str">
        <f>IF(AND($K2761="Y",$G2761&lt;&gt;"UNYIL",$F2761&lt;DATABASE!$O$8),"2x D11",IF(AND($K2761="Y",$G2761&lt;&gt;"UNYIL",$F2761&gt;=DATABASE!$O$8),"3x D11",""))</f>
        <v/>
      </c>
      <c r="F2761" s="36" t="str">
        <f>IF('DATA ACCURATE'!N2764&lt;&gt;"",'DATA ACCURATE'!N2764,"")</f>
        <v/>
      </c>
      <c r="G2761" s="38" t="str">
        <f>IF(F2761="","",IF(F2761&lt;=DATABASE!$I$8,"UNYIL",IF(F2761&lt;=DATABASE!$J$8,"KECIL",IF(F2761&lt;DATABASE!$K$8,"TANGGUNG",IF(F2761&gt;=DATABASE!$K$8,"BESAR","")))))</f>
        <v/>
      </c>
      <c r="H2761" s="16" t="str">
        <f>IF('DATA ACCURATE'!J2764&lt;&gt;"",'DATA ACCURATE'!J2764,"")</f>
        <v/>
      </c>
      <c r="I2761" s="35" t="str">
        <f>IF(B2761&lt;&gt;"",IFERROR(VLOOKUP(B2761,'DATA TIMBANGAN'!G:M,7,FALSE),VLOOKUP(B2761,'DATA TIMBANGAN'!G:M,7)),"")</f>
        <v/>
      </c>
      <c r="J2761" s="25" t="str">
        <f>IF(H2761&lt;&gt;"",IFERROR(INDEX(DATABASE!$Z$19:$Z$38,MATCH(DATEVALUE(H2761),DATABASE!$AA$19:$AA$38,0)),INDEX(DATABASE!$Z$12:$Z$18,MATCH(WEEKDAY(H2761,2),DATABASE!$AA$12:$AA$18,0))),"")</f>
        <v/>
      </c>
      <c r="K2761" s="25" t="str">
        <f>IF('DATA ACCURATE'!V2764&lt;&gt;"",'DATA ACCURATE'!V2764,"")</f>
        <v/>
      </c>
      <c r="L2761" s="80" t="str">
        <f>IF($H2761="","",IF(OR($J2761="LIBUR",AND($L2760="LIBUR",$O2760=$O2761)),"LIBUR",IF(AND(OR($L2760="LUAR JAM KERJA 1",$L2760="LUAR JAM KERJA 2"),OR(OR(AND($H2760=$H2761,AND(OR($I2761&gt;DATABASE!$J$3,$I2761&lt;DATABASE!$J$6),((DATEVALUE($H2761)+$I2761)-(DATEVALUE($H2760)+$I2760))&lt;DATABASE!$J$6)),AND($H2760=$H2761,$O2760=$O2761,OR($I2761&gt;DATABASE!$J$6,$I2761&lt;DATABASE!$J$3))),AND(($H2761-$H2760)=1,OR($I2761&lt;DATABASE!$I$6,((DATEVALUE($H2761)+$I2761)-(DATEVALUE($H2760)+$I2760))&lt;DATABASE!$J$6))),$A2761=$A2760),"LUAR JAM KERJA 2",IF(AND(OR(WEEKDAY($H2761,2)=1,WEEKDAY($H2761,2)=2,WEEKDAY($H2761,2)=3,WEEKDAY($H2761,2)=4,WEEKDAY($H2761,2)=5),$I2761&lt;=DATABASE!$J$3,$I2761&gt;=DATABASE!$I$3),"JAM KERJA",IF(AND(WEEKDAY($H2761,2)=6,$I2761&lt;=DATABASE!$J$4,$I2761&gt;=DATABASE!$I$4),"JAM KERJA","LUAR JAM KERJA 1")))))</f>
        <v/>
      </c>
      <c r="M2761" s="36" t="str">
        <f>IF('DATA ACCURATE'!T2764&lt;&gt;"",IF('DATA ACCURATE'!T2764&gt;100,'DATA ACCURATE'!T2764/10,'DATA ACCURATE'!T2764),"")</f>
        <v/>
      </c>
      <c r="N2761" s="38" t="str">
        <f>IF(M2761="","",IF(M2761&lt;=DATABASE!$I$9,"LOKAL",IF(M2761&lt;DATABASE!$J$9,"LUAR KOTA 1",IF($M2761&gt;=DATABASE!$J$9,"LUAR KOTA 2",""))))</f>
        <v/>
      </c>
      <c r="O2761" s="38" t="str">
        <f>IF('DATA ACCURATE'!L2764&lt;&gt;"",'DATA ACCURATE'!L2764,"")</f>
        <v/>
      </c>
      <c r="P2761" s="38"/>
      <c r="Q2761" s="38">
        <f t="shared" si="302"/>
        <v>0</v>
      </c>
      <c r="R2761" s="38">
        <f t="shared" si="302"/>
        <v>0</v>
      </c>
      <c r="S2761" s="38">
        <f t="shared" si="302"/>
        <v>0</v>
      </c>
      <c r="T2761" s="38">
        <f t="shared" si="300"/>
        <v>0</v>
      </c>
      <c r="U2761" s="38">
        <f t="shared" si="303"/>
        <v>0</v>
      </c>
      <c r="V2761" s="38">
        <f t="shared" si="303"/>
        <v>0</v>
      </c>
      <c r="W2761" s="38">
        <f t="shared" si="303"/>
        <v>0</v>
      </c>
      <c r="X2761" s="38">
        <f t="shared" si="304"/>
        <v>0</v>
      </c>
      <c r="Y2761" s="38">
        <f t="shared" si="304"/>
        <v>0</v>
      </c>
      <c r="Z2761" s="38">
        <f t="shared" si="304"/>
        <v>0</v>
      </c>
      <c r="AA2761" s="38">
        <f t="shared" si="301"/>
        <v>0</v>
      </c>
      <c r="AB2761" s="38">
        <f t="shared" si="305"/>
        <v>0</v>
      </c>
      <c r="AC2761" s="38">
        <f t="shared" si="306"/>
        <v>0</v>
      </c>
      <c r="AD2761" s="38" t="str">
        <f t="shared" si="307"/>
        <v>000000000000</v>
      </c>
      <c r="AE2761" s="38"/>
      <c r="AF2761" s="38"/>
      <c r="AG2761" s="38"/>
      <c r="AH2761" s="38"/>
      <c r="AI2761" s="38"/>
      <c r="AJ2761" s="38"/>
      <c r="AK2761" s="38"/>
      <c r="AL2761" s="38"/>
      <c r="AM2761" s="38"/>
      <c r="AN2761" s="38"/>
      <c r="AO2761" s="38"/>
      <c r="AP2761" s="38"/>
      <c r="AQ2761" s="38"/>
      <c r="AR2761" s="38"/>
    </row>
    <row r="2762" spans="1:44">
      <c r="A2762" s="36" t="str">
        <f>IF('DATA ACCURATE'!A2765&lt;&gt;"",'DATA ACCURATE'!A2765,"")</f>
        <v/>
      </c>
      <c r="B2762" s="36" t="str">
        <f>IF('DATA ACCURATE'!D2765&lt;&gt;"",'DATA ACCURATE'!D2765,"")</f>
        <v/>
      </c>
      <c r="C2762" s="38" t="str">
        <f>IF($AD2762="000000000000","",INDEX(DATABASE!$W$12:$W$71,MATCH($AD2762,DATABASE!$V$12:$V$71,0)))</f>
        <v/>
      </c>
      <c r="D2762" s="38" t="str">
        <f>IF(C2762="","",IF(E2762="",INDEX(DATABASE!$AF$13:$AF$62,MATCH($C2762,DATABASE!$AC$13:$AC$62,0)),IF(E2762="2x D11",INDEX(DATABASE!$AF$13:$AF$62,MATCH($C2762,DATABASE!$AC$13:$AC$62,0))+2*DATABASE!$AF$62,IF(E2762="3x D11",INDEX(DATABASE!$AF$13:$AF$62,MATCH($C2762,DATABASE!$AC$13:$AC$62,0))+3*DATABASE!$AF$62,""))))</f>
        <v/>
      </c>
      <c r="E2762" s="38" t="str">
        <f>IF(AND($K2762="Y",$G2762&lt;&gt;"UNYIL",$F2762&lt;DATABASE!$O$8),"2x D11",IF(AND($K2762="Y",$G2762&lt;&gt;"UNYIL",$F2762&gt;=DATABASE!$O$8),"3x D11",""))</f>
        <v/>
      </c>
      <c r="F2762" s="36" t="str">
        <f>IF('DATA ACCURATE'!N2765&lt;&gt;"",'DATA ACCURATE'!N2765,"")</f>
        <v/>
      </c>
      <c r="G2762" s="38" t="str">
        <f>IF(F2762="","",IF(F2762&lt;=DATABASE!$I$8,"UNYIL",IF(F2762&lt;=DATABASE!$J$8,"KECIL",IF(F2762&lt;DATABASE!$K$8,"TANGGUNG",IF(F2762&gt;=DATABASE!$K$8,"BESAR","")))))</f>
        <v/>
      </c>
      <c r="H2762" s="16" t="str">
        <f>IF('DATA ACCURATE'!J2765&lt;&gt;"",'DATA ACCURATE'!J2765,"")</f>
        <v/>
      </c>
      <c r="I2762" s="35" t="str">
        <f>IF(B2762&lt;&gt;"",IFERROR(VLOOKUP(B2762,'DATA TIMBANGAN'!G:M,7,FALSE),VLOOKUP(B2762,'DATA TIMBANGAN'!G:M,7)),"")</f>
        <v/>
      </c>
      <c r="J2762" s="25" t="str">
        <f>IF(H2762&lt;&gt;"",IFERROR(INDEX(DATABASE!$Z$19:$Z$38,MATCH(DATEVALUE(H2762),DATABASE!$AA$19:$AA$38,0)),INDEX(DATABASE!$Z$12:$Z$18,MATCH(WEEKDAY(H2762,2),DATABASE!$AA$12:$AA$18,0))),"")</f>
        <v/>
      </c>
      <c r="K2762" s="25" t="str">
        <f>IF('DATA ACCURATE'!V2765&lt;&gt;"",'DATA ACCURATE'!V2765,"")</f>
        <v/>
      </c>
      <c r="L2762" s="80" t="str">
        <f>IF($H2762="","",IF(OR($J2762="LIBUR",AND($L2761="LIBUR",$O2761=$O2762)),"LIBUR",IF(AND(OR($L2761="LUAR JAM KERJA 1",$L2761="LUAR JAM KERJA 2"),OR(OR(AND($H2761=$H2762,AND(OR($I2762&gt;DATABASE!$J$3,$I2762&lt;DATABASE!$J$6),((DATEVALUE($H2762)+$I2762)-(DATEVALUE($H2761)+$I2761))&lt;DATABASE!$J$6)),AND($H2761=$H2762,$O2761=$O2762,OR($I2762&gt;DATABASE!$J$6,$I2762&lt;DATABASE!$J$3))),AND(($H2762-$H2761)=1,OR($I2762&lt;DATABASE!$I$6,((DATEVALUE($H2762)+$I2762)-(DATEVALUE($H2761)+$I2761))&lt;DATABASE!$J$6))),$A2762=$A2761),"LUAR JAM KERJA 2",IF(AND(OR(WEEKDAY($H2762,2)=1,WEEKDAY($H2762,2)=2,WEEKDAY($H2762,2)=3,WEEKDAY($H2762,2)=4,WEEKDAY($H2762,2)=5),$I2762&lt;=DATABASE!$J$3,$I2762&gt;=DATABASE!$I$3),"JAM KERJA",IF(AND(WEEKDAY($H2762,2)=6,$I2762&lt;=DATABASE!$J$4,$I2762&gt;=DATABASE!$I$4),"JAM KERJA","LUAR JAM KERJA 1")))))</f>
        <v/>
      </c>
      <c r="M2762" s="36" t="str">
        <f>IF('DATA ACCURATE'!T2765&lt;&gt;"",IF('DATA ACCURATE'!T2765&gt;100,'DATA ACCURATE'!T2765/10,'DATA ACCURATE'!T2765),"")</f>
        <v/>
      </c>
      <c r="N2762" s="38" t="str">
        <f>IF(M2762="","",IF(M2762&lt;=DATABASE!$I$9,"LOKAL",IF(M2762&lt;DATABASE!$J$9,"LUAR KOTA 1",IF($M2762&gt;=DATABASE!$J$9,"LUAR KOTA 2",""))))</f>
        <v/>
      </c>
      <c r="O2762" s="38" t="str">
        <f>IF('DATA ACCURATE'!L2765&lt;&gt;"",'DATA ACCURATE'!L2765,"")</f>
        <v/>
      </c>
      <c r="P2762" s="38"/>
      <c r="Q2762" s="38">
        <f t="shared" si="302"/>
        <v>0</v>
      </c>
      <c r="R2762" s="38">
        <f t="shared" si="302"/>
        <v>0</v>
      </c>
      <c r="S2762" s="38">
        <f t="shared" si="302"/>
        <v>0</v>
      </c>
      <c r="T2762" s="38">
        <f t="shared" si="300"/>
        <v>0</v>
      </c>
      <c r="U2762" s="38">
        <f t="shared" si="303"/>
        <v>0</v>
      </c>
      <c r="V2762" s="38">
        <f t="shared" si="303"/>
        <v>0</v>
      </c>
      <c r="W2762" s="38">
        <f t="shared" si="303"/>
        <v>0</v>
      </c>
      <c r="X2762" s="38">
        <f t="shared" si="304"/>
        <v>0</v>
      </c>
      <c r="Y2762" s="38">
        <f t="shared" si="304"/>
        <v>0</v>
      </c>
      <c r="Z2762" s="38">
        <f t="shared" si="304"/>
        <v>0</v>
      </c>
      <c r="AA2762" s="38">
        <f t="shared" si="301"/>
        <v>0</v>
      </c>
      <c r="AB2762" s="38">
        <f t="shared" si="305"/>
        <v>0</v>
      </c>
      <c r="AC2762" s="38">
        <f t="shared" si="306"/>
        <v>0</v>
      </c>
      <c r="AD2762" s="38" t="str">
        <f t="shared" si="307"/>
        <v>000000000000</v>
      </c>
      <c r="AE2762" s="38"/>
      <c r="AF2762" s="38"/>
      <c r="AG2762" s="38"/>
      <c r="AH2762" s="38"/>
      <c r="AI2762" s="38"/>
      <c r="AJ2762" s="38"/>
      <c r="AK2762" s="38"/>
      <c r="AL2762" s="38"/>
      <c r="AM2762" s="38"/>
      <c r="AN2762" s="38"/>
      <c r="AO2762" s="38"/>
      <c r="AP2762" s="38"/>
      <c r="AQ2762" s="38"/>
      <c r="AR2762" s="38"/>
    </row>
    <row r="2763" spans="1:44">
      <c r="A2763" s="36" t="str">
        <f>IF('DATA ACCURATE'!A2766&lt;&gt;"",'DATA ACCURATE'!A2766,"")</f>
        <v/>
      </c>
      <c r="B2763" s="36" t="str">
        <f>IF('DATA ACCURATE'!D2766&lt;&gt;"",'DATA ACCURATE'!D2766,"")</f>
        <v/>
      </c>
      <c r="C2763" s="38" t="str">
        <f>IF($AD2763="000000000000","",INDEX(DATABASE!$W$12:$W$71,MATCH($AD2763,DATABASE!$V$12:$V$71,0)))</f>
        <v/>
      </c>
      <c r="D2763" s="38" t="str">
        <f>IF(C2763="","",IF(E2763="",INDEX(DATABASE!$AF$13:$AF$62,MATCH($C2763,DATABASE!$AC$13:$AC$62,0)),IF(E2763="2x D11",INDEX(DATABASE!$AF$13:$AF$62,MATCH($C2763,DATABASE!$AC$13:$AC$62,0))+2*DATABASE!$AF$62,IF(E2763="3x D11",INDEX(DATABASE!$AF$13:$AF$62,MATCH($C2763,DATABASE!$AC$13:$AC$62,0))+3*DATABASE!$AF$62,""))))</f>
        <v/>
      </c>
      <c r="E2763" s="38" t="str">
        <f>IF(AND($K2763="Y",$G2763&lt;&gt;"UNYIL",$F2763&lt;DATABASE!$O$8),"2x D11",IF(AND($K2763="Y",$G2763&lt;&gt;"UNYIL",$F2763&gt;=DATABASE!$O$8),"3x D11",""))</f>
        <v/>
      </c>
      <c r="F2763" s="36" t="str">
        <f>IF('DATA ACCURATE'!N2766&lt;&gt;"",'DATA ACCURATE'!N2766,"")</f>
        <v/>
      </c>
      <c r="G2763" s="38" t="str">
        <f>IF(F2763="","",IF(F2763&lt;=DATABASE!$I$8,"UNYIL",IF(F2763&lt;=DATABASE!$J$8,"KECIL",IF(F2763&lt;DATABASE!$K$8,"TANGGUNG",IF(F2763&gt;=DATABASE!$K$8,"BESAR","")))))</f>
        <v/>
      </c>
      <c r="H2763" s="16" t="str">
        <f>IF('DATA ACCURATE'!J2766&lt;&gt;"",'DATA ACCURATE'!J2766,"")</f>
        <v/>
      </c>
      <c r="I2763" s="35" t="str">
        <f>IF(B2763&lt;&gt;"",IFERROR(VLOOKUP(B2763,'DATA TIMBANGAN'!G:M,7,FALSE),VLOOKUP(B2763,'DATA TIMBANGAN'!G:M,7)),"")</f>
        <v/>
      </c>
      <c r="J2763" s="25" t="str">
        <f>IF(H2763&lt;&gt;"",IFERROR(INDEX(DATABASE!$Z$19:$Z$38,MATCH(DATEVALUE(H2763),DATABASE!$AA$19:$AA$38,0)),INDEX(DATABASE!$Z$12:$Z$18,MATCH(WEEKDAY(H2763,2),DATABASE!$AA$12:$AA$18,0))),"")</f>
        <v/>
      </c>
      <c r="K2763" s="25" t="str">
        <f>IF('DATA ACCURATE'!V2766&lt;&gt;"",'DATA ACCURATE'!V2766,"")</f>
        <v/>
      </c>
      <c r="L2763" s="80" t="str">
        <f>IF($H2763="","",IF(OR($J2763="LIBUR",AND($L2762="LIBUR",$O2762=$O2763)),"LIBUR",IF(AND(OR($L2762="LUAR JAM KERJA 1",$L2762="LUAR JAM KERJA 2"),OR(OR(AND($H2762=$H2763,AND(OR($I2763&gt;DATABASE!$J$3,$I2763&lt;DATABASE!$J$6),((DATEVALUE($H2763)+$I2763)-(DATEVALUE($H2762)+$I2762))&lt;DATABASE!$J$6)),AND($H2762=$H2763,$O2762=$O2763,OR($I2763&gt;DATABASE!$J$6,$I2763&lt;DATABASE!$J$3))),AND(($H2763-$H2762)=1,OR($I2763&lt;DATABASE!$I$6,((DATEVALUE($H2763)+$I2763)-(DATEVALUE($H2762)+$I2762))&lt;DATABASE!$J$6))),$A2763=$A2762),"LUAR JAM KERJA 2",IF(AND(OR(WEEKDAY($H2763,2)=1,WEEKDAY($H2763,2)=2,WEEKDAY($H2763,2)=3,WEEKDAY($H2763,2)=4,WEEKDAY($H2763,2)=5),$I2763&lt;=DATABASE!$J$3,$I2763&gt;=DATABASE!$I$3),"JAM KERJA",IF(AND(WEEKDAY($H2763,2)=6,$I2763&lt;=DATABASE!$J$4,$I2763&gt;=DATABASE!$I$4),"JAM KERJA","LUAR JAM KERJA 1")))))</f>
        <v/>
      </c>
      <c r="M2763" s="36" t="str">
        <f>IF('DATA ACCURATE'!T2766&lt;&gt;"",IF('DATA ACCURATE'!T2766&gt;100,'DATA ACCURATE'!T2766/10,'DATA ACCURATE'!T2766),"")</f>
        <v/>
      </c>
      <c r="N2763" s="38" t="str">
        <f>IF(M2763="","",IF(M2763&lt;=DATABASE!$I$9,"LOKAL",IF(M2763&lt;DATABASE!$J$9,"LUAR KOTA 1",IF($M2763&gt;=DATABASE!$J$9,"LUAR KOTA 2",""))))</f>
        <v/>
      </c>
      <c r="O2763" s="38" t="str">
        <f>IF('DATA ACCURATE'!L2766&lt;&gt;"",'DATA ACCURATE'!L2766,"")</f>
        <v/>
      </c>
      <c r="P2763" s="38"/>
      <c r="Q2763" s="38">
        <f t="shared" si="302"/>
        <v>0</v>
      </c>
      <c r="R2763" s="38">
        <f t="shared" si="302"/>
        <v>0</v>
      </c>
      <c r="S2763" s="38">
        <f t="shared" si="302"/>
        <v>0</v>
      </c>
      <c r="T2763" s="38">
        <f t="shared" si="300"/>
        <v>0</v>
      </c>
      <c r="U2763" s="38">
        <f t="shared" si="303"/>
        <v>0</v>
      </c>
      <c r="V2763" s="38">
        <f t="shared" si="303"/>
        <v>0</v>
      </c>
      <c r="W2763" s="38">
        <f t="shared" si="303"/>
        <v>0</v>
      </c>
      <c r="X2763" s="38">
        <f t="shared" si="304"/>
        <v>0</v>
      </c>
      <c r="Y2763" s="38">
        <f t="shared" si="304"/>
        <v>0</v>
      </c>
      <c r="Z2763" s="38">
        <f t="shared" si="304"/>
        <v>0</v>
      </c>
      <c r="AA2763" s="38">
        <f t="shared" si="301"/>
        <v>0</v>
      </c>
      <c r="AB2763" s="38">
        <f t="shared" si="305"/>
        <v>0</v>
      </c>
      <c r="AC2763" s="38">
        <f t="shared" si="306"/>
        <v>0</v>
      </c>
      <c r="AD2763" s="38" t="str">
        <f t="shared" si="307"/>
        <v>000000000000</v>
      </c>
      <c r="AE2763" s="38"/>
      <c r="AF2763" s="38"/>
      <c r="AG2763" s="38"/>
      <c r="AH2763" s="38"/>
      <c r="AI2763" s="38"/>
      <c r="AJ2763" s="38"/>
      <c r="AK2763" s="38"/>
      <c r="AL2763" s="38"/>
      <c r="AM2763" s="38"/>
      <c r="AN2763" s="38"/>
      <c r="AO2763" s="38"/>
      <c r="AP2763" s="38"/>
      <c r="AQ2763" s="38"/>
      <c r="AR2763" s="38"/>
    </row>
    <row r="2764" spans="1:44">
      <c r="A2764" s="36" t="str">
        <f>IF('DATA ACCURATE'!A2767&lt;&gt;"",'DATA ACCURATE'!A2767,"")</f>
        <v/>
      </c>
      <c r="B2764" s="36" t="str">
        <f>IF('DATA ACCURATE'!D2767&lt;&gt;"",'DATA ACCURATE'!D2767,"")</f>
        <v/>
      </c>
      <c r="C2764" s="38" t="str">
        <f>IF($AD2764="000000000000","",INDEX(DATABASE!$W$12:$W$71,MATCH($AD2764,DATABASE!$V$12:$V$71,0)))</f>
        <v/>
      </c>
      <c r="D2764" s="38" t="str">
        <f>IF(C2764="","",IF(E2764="",INDEX(DATABASE!$AF$13:$AF$62,MATCH($C2764,DATABASE!$AC$13:$AC$62,0)),IF(E2764="2x D11",INDEX(DATABASE!$AF$13:$AF$62,MATCH($C2764,DATABASE!$AC$13:$AC$62,0))+2*DATABASE!$AF$62,IF(E2764="3x D11",INDEX(DATABASE!$AF$13:$AF$62,MATCH($C2764,DATABASE!$AC$13:$AC$62,0))+3*DATABASE!$AF$62,""))))</f>
        <v/>
      </c>
      <c r="E2764" s="38" t="str">
        <f>IF(AND($K2764="Y",$G2764&lt;&gt;"UNYIL",$F2764&lt;DATABASE!$O$8),"2x D11",IF(AND($K2764="Y",$G2764&lt;&gt;"UNYIL",$F2764&gt;=DATABASE!$O$8),"3x D11",""))</f>
        <v/>
      </c>
      <c r="F2764" s="36" t="str">
        <f>IF('DATA ACCURATE'!N2767&lt;&gt;"",'DATA ACCURATE'!N2767,"")</f>
        <v/>
      </c>
      <c r="G2764" s="38" t="str">
        <f>IF(F2764="","",IF(F2764&lt;=DATABASE!$I$8,"UNYIL",IF(F2764&lt;=DATABASE!$J$8,"KECIL",IF(F2764&lt;DATABASE!$K$8,"TANGGUNG",IF(F2764&gt;=DATABASE!$K$8,"BESAR","")))))</f>
        <v/>
      </c>
      <c r="H2764" s="16" t="str">
        <f>IF('DATA ACCURATE'!J2767&lt;&gt;"",'DATA ACCURATE'!J2767,"")</f>
        <v/>
      </c>
      <c r="I2764" s="35" t="str">
        <f>IF(B2764&lt;&gt;"",IFERROR(VLOOKUP(B2764,'DATA TIMBANGAN'!G:M,7,FALSE),VLOOKUP(B2764,'DATA TIMBANGAN'!G:M,7)),"")</f>
        <v/>
      </c>
      <c r="J2764" s="25" t="str">
        <f>IF(H2764&lt;&gt;"",IFERROR(INDEX(DATABASE!$Z$19:$Z$38,MATCH(DATEVALUE(H2764),DATABASE!$AA$19:$AA$38,0)),INDEX(DATABASE!$Z$12:$Z$18,MATCH(WEEKDAY(H2764,2),DATABASE!$AA$12:$AA$18,0))),"")</f>
        <v/>
      </c>
      <c r="K2764" s="25" t="str">
        <f>IF('DATA ACCURATE'!V2767&lt;&gt;"",'DATA ACCURATE'!V2767,"")</f>
        <v/>
      </c>
      <c r="L2764" s="80" t="str">
        <f>IF($H2764="","",IF(OR($J2764="LIBUR",AND($L2763="LIBUR",$O2763=$O2764)),"LIBUR",IF(AND(OR($L2763="LUAR JAM KERJA 1",$L2763="LUAR JAM KERJA 2"),OR(OR(AND($H2763=$H2764,AND(OR($I2764&gt;DATABASE!$J$3,$I2764&lt;DATABASE!$J$6),((DATEVALUE($H2764)+$I2764)-(DATEVALUE($H2763)+$I2763))&lt;DATABASE!$J$6)),AND($H2763=$H2764,$O2763=$O2764,OR($I2764&gt;DATABASE!$J$6,$I2764&lt;DATABASE!$J$3))),AND(($H2764-$H2763)=1,OR($I2764&lt;DATABASE!$I$6,((DATEVALUE($H2764)+$I2764)-(DATEVALUE($H2763)+$I2763))&lt;DATABASE!$J$6))),$A2764=$A2763),"LUAR JAM KERJA 2",IF(AND(OR(WEEKDAY($H2764,2)=1,WEEKDAY($H2764,2)=2,WEEKDAY($H2764,2)=3,WEEKDAY($H2764,2)=4,WEEKDAY($H2764,2)=5),$I2764&lt;=DATABASE!$J$3,$I2764&gt;=DATABASE!$I$3),"JAM KERJA",IF(AND(WEEKDAY($H2764,2)=6,$I2764&lt;=DATABASE!$J$4,$I2764&gt;=DATABASE!$I$4),"JAM KERJA","LUAR JAM KERJA 1")))))</f>
        <v/>
      </c>
      <c r="M2764" s="36" t="str">
        <f>IF('DATA ACCURATE'!T2767&lt;&gt;"",IF('DATA ACCURATE'!T2767&gt;100,'DATA ACCURATE'!T2767/10,'DATA ACCURATE'!T2767),"")</f>
        <v/>
      </c>
      <c r="N2764" s="38" t="str">
        <f>IF(M2764="","",IF(M2764&lt;=DATABASE!$I$9,"LOKAL",IF(M2764&lt;DATABASE!$J$9,"LUAR KOTA 1",IF($M2764&gt;=DATABASE!$J$9,"LUAR KOTA 2",""))))</f>
        <v/>
      </c>
      <c r="O2764" s="38" t="str">
        <f>IF('DATA ACCURATE'!L2767&lt;&gt;"",'DATA ACCURATE'!L2767,"")</f>
        <v/>
      </c>
      <c r="P2764" s="38"/>
      <c r="Q2764" s="38">
        <f t="shared" si="302"/>
        <v>0</v>
      </c>
      <c r="R2764" s="38">
        <f t="shared" si="302"/>
        <v>0</v>
      </c>
      <c r="S2764" s="38">
        <f t="shared" si="302"/>
        <v>0</v>
      </c>
      <c r="T2764" s="38">
        <f t="shared" si="300"/>
        <v>0</v>
      </c>
      <c r="U2764" s="38">
        <f t="shared" si="303"/>
        <v>0</v>
      </c>
      <c r="V2764" s="38">
        <f t="shared" si="303"/>
        <v>0</v>
      </c>
      <c r="W2764" s="38">
        <f t="shared" si="303"/>
        <v>0</v>
      </c>
      <c r="X2764" s="38">
        <f t="shared" si="304"/>
        <v>0</v>
      </c>
      <c r="Y2764" s="38">
        <f t="shared" si="304"/>
        <v>0</v>
      </c>
      <c r="Z2764" s="38">
        <f t="shared" si="304"/>
        <v>0</v>
      </c>
      <c r="AA2764" s="38">
        <f t="shared" si="301"/>
        <v>0</v>
      </c>
      <c r="AB2764" s="38">
        <f t="shared" si="305"/>
        <v>0</v>
      </c>
      <c r="AC2764" s="38">
        <f t="shared" si="306"/>
        <v>0</v>
      </c>
      <c r="AD2764" s="38" t="str">
        <f t="shared" si="307"/>
        <v>000000000000</v>
      </c>
      <c r="AE2764" s="38"/>
      <c r="AF2764" s="38"/>
      <c r="AG2764" s="38"/>
      <c r="AH2764" s="38"/>
      <c r="AI2764" s="38"/>
      <c r="AJ2764" s="38"/>
      <c r="AK2764" s="38"/>
      <c r="AL2764" s="38"/>
      <c r="AM2764" s="38"/>
      <c r="AN2764" s="38"/>
      <c r="AO2764" s="38"/>
      <c r="AP2764" s="38"/>
      <c r="AQ2764" s="38"/>
      <c r="AR2764" s="38"/>
    </row>
    <row r="2765" spans="1:44">
      <c r="A2765" s="36" t="str">
        <f>IF('DATA ACCURATE'!A2768&lt;&gt;"",'DATA ACCURATE'!A2768,"")</f>
        <v/>
      </c>
      <c r="B2765" s="36" t="str">
        <f>IF('DATA ACCURATE'!D2768&lt;&gt;"",'DATA ACCURATE'!D2768,"")</f>
        <v/>
      </c>
      <c r="C2765" s="38" t="str">
        <f>IF($AD2765="000000000000","",INDEX(DATABASE!$W$12:$W$71,MATCH($AD2765,DATABASE!$V$12:$V$71,0)))</f>
        <v/>
      </c>
      <c r="D2765" s="38" t="str">
        <f>IF(C2765="","",IF(E2765="",INDEX(DATABASE!$AF$13:$AF$62,MATCH($C2765,DATABASE!$AC$13:$AC$62,0)),IF(E2765="2x D11",INDEX(DATABASE!$AF$13:$AF$62,MATCH($C2765,DATABASE!$AC$13:$AC$62,0))+2*DATABASE!$AF$62,IF(E2765="3x D11",INDEX(DATABASE!$AF$13:$AF$62,MATCH($C2765,DATABASE!$AC$13:$AC$62,0))+3*DATABASE!$AF$62,""))))</f>
        <v/>
      </c>
      <c r="E2765" s="38" t="str">
        <f>IF(AND($K2765="Y",$G2765&lt;&gt;"UNYIL",$F2765&lt;DATABASE!$O$8),"2x D11",IF(AND($K2765="Y",$G2765&lt;&gt;"UNYIL",$F2765&gt;=DATABASE!$O$8),"3x D11",""))</f>
        <v/>
      </c>
      <c r="F2765" s="36" t="str">
        <f>IF('DATA ACCURATE'!N2768&lt;&gt;"",'DATA ACCURATE'!N2768,"")</f>
        <v/>
      </c>
      <c r="G2765" s="38" t="str">
        <f>IF(F2765="","",IF(F2765&lt;=DATABASE!$I$8,"UNYIL",IF(F2765&lt;=DATABASE!$J$8,"KECIL",IF(F2765&lt;DATABASE!$K$8,"TANGGUNG",IF(F2765&gt;=DATABASE!$K$8,"BESAR","")))))</f>
        <v/>
      </c>
      <c r="H2765" s="16" t="str">
        <f>IF('DATA ACCURATE'!J2768&lt;&gt;"",'DATA ACCURATE'!J2768,"")</f>
        <v/>
      </c>
      <c r="I2765" s="35" t="str">
        <f>IF(B2765&lt;&gt;"",IFERROR(VLOOKUP(B2765,'DATA TIMBANGAN'!G:M,7,FALSE),VLOOKUP(B2765,'DATA TIMBANGAN'!G:M,7)),"")</f>
        <v/>
      </c>
      <c r="J2765" s="25" t="str">
        <f>IF(H2765&lt;&gt;"",IFERROR(INDEX(DATABASE!$Z$19:$Z$38,MATCH(DATEVALUE(H2765),DATABASE!$AA$19:$AA$38,0)),INDEX(DATABASE!$Z$12:$Z$18,MATCH(WEEKDAY(H2765,2),DATABASE!$AA$12:$AA$18,0))),"")</f>
        <v/>
      </c>
      <c r="K2765" s="25" t="str">
        <f>IF('DATA ACCURATE'!V2768&lt;&gt;"",'DATA ACCURATE'!V2768,"")</f>
        <v/>
      </c>
      <c r="L2765" s="80" t="str">
        <f>IF($H2765="","",IF(OR($J2765="LIBUR",AND($L2764="LIBUR",$O2764=$O2765)),"LIBUR",IF(AND(OR($L2764="LUAR JAM KERJA 1",$L2764="LUAR JAM KERJA 2"),OR(OR(AND($H2764=$H2765,AND(OR($I2765&gt;DATABASE!$J$3,$I2765&lt;DATABASE!$J$6),((DATEVALUE($H2765)+$I2765)-(DATEVALUE($H2764)+$I2764))&lt;DATABASE!$J$6)),AND($H2764=$H2765,$O2764=$O2765,OR($I2765&gt;DATABASE!$J$6,$I2765&lt;DATABASE!$J$3))),AND(($H2765-$H2764)=1,OR($I2765&lt;DATABASE!$I$6,((DATEVALUE($H2765)+$I2765)-(DATEVALUE($H2764)+$I2764))&lt;DATABASE!$J$6))),$A2765=$A2764),"LUAR JAM KERJA 2",IF(AND(OR(WEEKDAY($H2765,2)=1,WEEKDAY($H2765,2)=2,WEEKDAY($H2765,2)=3,WEEKDAY($H2765,2)=4,WEEKDAY($H2765,2)=5),$I2765&lt;=DATABASE!$J$3,$I2765&gt;=DATABASE!$I$3),"JAM KERJA",IF(AND(WEEKDAY($H2765,2)=6,$I2765&lt;=DATABASE!$J$4,$I2765&gt;=DATABASE!$I$4),"JAM KERJA","LUAR JAM KERJA 1")))))</f>
        <v/>
      </c>
      <c r="M2765" s="36" t="str">
        <f>IF('DATA ACCURATE'!T2768&lt;&gt;"",IF('DATA ACCURATE'!T2768&gt;100,'DATA ACCURATE'!T2768/10,'DATA ACCURATE'!T2768),"")</f>
        <v/>
      </c>
      <c r="N2765" s="38" t="str">
        <f>IF(M2765="","",IF(M2765&lt;=DATABASE!$I$9,"LOKAL",IF(M2765&lt;DATABASE!$J$9,"LUAR KOTA 1",IF($M2765&gt;=DATABASE!$J$9,"LUAR KOTA 2",""))))</f>
        <v/>
      </c>
      <c r="O2765" s="38" t="str">
        <f>IF('DATA ACCURATE'!L2768&lt;&gt;"",'DATA ACCURATE'!L2768,"")</f>
        <v/>
      </c>
      <c r="P2765" s="38"/>
      <c r="Q2765" s="38">
        <f t="shared" si="302"/>
        <v>0</v>
      </c>
      <c r="R2765" s="38">
        <f t="shared" si="302"/>
        <v>0</v>
      </c>
      <c r="S2765" s="38">
        <f t="shared" si="302"/>
        <v>0</v>
      </c>
      <c r="T2765" s="38">
        <f t="shared" si="300"/>
        <v>0</v>
      </c>
      <c r="U2765" s="38">
        <f t="shared" si="303"/>
        <v>0</v>
      </c>
      <c r="V2765" s="38">
        <f t="shared" si="303"/>
        <v>0</v>
      </c>
      <c r="W2765" s="38">
        <f t="shared" si="303"/>
        <v>0</v>
      </c>
      <c r="X2765" s="38">
        <f t="shared" si="304"/>
        <v>0</v>
      </c>
      <c r="Y2765" s="38">
        <f t="shared" si="304"/>
        <v>0</v>
      </c>
      <c r="Z2765" s="38">
        <f t="shared" si="304"/>
        <v>0</v>
      </c>
      <c r="AA2765" s="38">
        <f t="shared" si="301"/>
        <v>0</v>
      </c>
      <c r="AB2765" s="38">
        <f t="shared" si="305"/>
        <v>0</v>
      </c>
      <c r="AC2765" s="38">
        <f t="shared" si="306"/>
        <v>0</v>
      </c>
      <c r="AD2765" s="38" t="str">
        <f t="shared" si="307"/>
        <v>000000000000</v>
      </c>
      <c r="AE2765" s="38"/>
      <c r="AF2765" s="38"/>
      <c r="AG2765" s="38"/>
      <c r="AH2765" s="38"/>
      <c r="AI2765" s="38"/>
      <c r="AJ2765" s="38"/>
      <c r="AK2765" s="38"/>
      <c r="AL2765" s="38"/>
      <c r="AM2765" s="38"/>
      <c r="AN2765" s="38"/>
      <c r="AO2765" s="38"/>
      <c r="AP2765" s="38"/>
      <c r="AQ2765" s="38"/>
      <c r="AR2765" s="38"/>
    </row>
    <row r="2766" spans="1:44">
      <c r="A2766" s="36" t="str">
        <f>IF('DATA ACCURATE'!A2769&lt;&gt;"",'DATA ACCURATE'!A2769,"")</f>
        <v/>
      </c>
      <c r="B2766" s="36" t="str">
        <f>IF('DATA ACCURATE'!D2769&lt;&gt;"",'DATA ACCURATE'!D2769,"")</f>
        <v/>
      </c>
      <c r="C2766" s="38" t="str">
        <f>IF($AD2766="000000000000","",INDEX(DATABASE!$W$12:$W$71,MATCH($AD2766,DATABASE!$V$12:$V$71,0)))</f>
        <v/>
      </c>
      <c r="D2766" s="38" t="str">
        <f>IF(C2766="","",IF(E2766="",INDEX(DATABASE!$AF$13:$AF$62,MATCH($C2766,DATABASE!$AC$13:$AC$62,0)),IF(E2766="2x D11",INDEX(DATABASE!$AF$13:$AF$62,MATCH($C2766,DATABASE!$AC$13:$AC$62,0))+2*DATABASE!$AF$62,IF(E2766="3x D11",INDEX(DATABASE!$AF$13:$AF$62,MATCH($C2766,DATABASE!$AC$13:$AC$62,0))+3*DATABASE!$AF$62,""))))</f>
        <v/>
      </c>
      <c r="E2766" s="38" t="str">
        <f>IF(AND($K2766="Y",$G2766&lt;&gt;"UNYIL",$F2766&lt;DATABASE!$O$8),"2x D11",IF(AND($K2766="Y",$G2766&lt;&gt;"UNYIL",$F2766&gt;=DATABASE!$O$8),"3x D11",""))</f>
        <v/>
      </c>
      <c r="F2766" s="36" t="str">
        <f>IF('DATA ACCURATE'!N2769&lt;&gt;"",'DATA ACCURATE'!N2769,"")</f>
        <v/>
      </c>
      <c r="G2766" s="38" t="str">
        <f>IF(F2766="","",IF(F2766&lt;=DATABASE!$I$8,"UNYIL",IF(F2766&lt;=DATABASE!$J$8,"KECIL",IF(F2766&lt;DATABASE!$K$8,"TANGGUNG",IF(F2766&gt;=DATABASE!$K$8,"BESAR","")))))</f>
        <v/>
      </c>
      <c r="H2766" s="16" t="str">
        <f>IF('DATA ACCURATE'!J2769&lt;&gt;"",'DATA ACCURATE'!J2769,"")</f>
        <v/>
      </c>
      <c r="I2766" s="35" t="str">
        <f>IF(B2766&lt;&gt;"",IFERROR(VLOOKUP(B2766,'DATA TIMBANGAN'!G:M,7,FALSE),VLOOKUP(B2766,'DATA TIMBANGAN'!G:M,7)),"")</f>
        <v/>
      </c>
      <c r="J2766" s="25" t="str">
        <f>IF(H2766&lt;&gt;"",IFERROR(INDEX(DATABASE!$Z$19:$Z$38,MATCH(DATEVALUE(H2766),DATABASE!$AA$19:$AA$38,0)),INDEX(DATABASE!$Z$12:$Z$18,MATCH(WEEKDAY(H2766,2),DATABASE!$AA$12:$AA$18,0))),"")</f>
        <v/>
      </c>
      <c r="K2766" s="25" t="str">
        <f>IF('DATA ACCURATE'!V2769&lt;&gt;"",'DATA ACCURATE'!V2769,"")</f>
        <v/>
      </c>
      <c r="L2766" s="80" t="str">
        <f>IF($H2766="","",IF(OR($J2766="LIBUR",AND($L2765="LIBUR",$O2765=$O2766)),"LIBUR",IF(AND(OR($L2765="LUAR JAM KERJA 1",$L2765="LUAR JAM KERJA 2"),OR(OR(AND($H2765=$H2766,AND(OR($I2766&gt;DATABASE!$J$3,$I2766&lt;DATABASE!$J$6),((DATEVALUE($H2766)+$I2766)-(DATEVALUE($H2765)+$I2765))&lt;DATABASE!$J$6)),AND($H2765=$H2766,$O2765=$O2766,OR($I2766&gt;DATABASE!$J$6,$I2766&lt;DATABASE!$J$3))),AND(($H2766-$H2765)=1,OR($I2766&lt;DATABASE!$I$6,((DATEVALUE($H2766)+$I2766)-(DATEVALUE($H2765)+$I2765))&lt;DATABASE!$J$6))),$A2766=$A2765),"LUAR JAM KERJA 2",IF(AND(OR(WEEKDAY($H2766,2)=1,WEEKDAY($H2766,2)=2,WEEKDAY($H2766,2)=3,WEEKDAY($H2766,2)=4,WEEKDAY($H2766,2)=5),$I2766&lt;=DATABASE!$J$3,$I2766&gt;=DATABASE!$I$3),"JAM KERJA",IF(AND(WEEKDAY($H2766,2)=6,$I2766&lt;=DATABASE!$J$4,$I2766&gt;=DATABASE!$I$4),"JAM KERJA","LUAR JAM KERJA 1")))))</f>
        <v/>
      </c>
      <c r="M2766" s="36" t="str">
        <f>IF('DATA ACCURATE'!T2769&lt;&gt;"",IF('DATA ACCURATE'!T2769&gt;100,'DATA ACCURATE'!T2769/10,'DATA ACCURATE'!T2769),"")</f>
        <v/>
      </c>
      <c r="N2766" s="38" t="str">
        <f>IF(M2766="","",IF(M2766&lt;=DATABASE!$I$9,"LOKAL",IF(M2766&lt;DATABASE!$J$9,"LUAR KOTA 1",IF($M2766&gt;=DATABASE!$J$9,"LUAR KOTA 2",""))))</f>
        <v/>
      </c>
      <c r="O2766" s="38" t="str">
        <f>IF('DATA ACCURATE'!L2769&lt;&gt;"",'DATA ACCURATE'!L2769,"")</f>
        <v/>
      </c>
      <c r="P2766" s="38"/>
      <c r="Q2766" s="38">
        <f t="shared" si="302"/>
        <v>0</v>
      </c>
      <c r="R2766" s="38">
        <f t="shared" si="302"/>
        <v>0</v>
      </c>
      <c r="S2766" s="38">
        <f t="shared" si="302"/>
        <v>0</v>
      </c>
      <c r="T2766" s="38">
        <f t="shared" si="300"/>
        <v>0</v>
      </c>
      <c r="U2766" s="38">
        <f t="shared" si="303"/>
        <v>0</v>
      </c>
      <c r="V2766" s="38">
        <f t="shared" si="303"/>
        <v>0</v>
      </c>
      <c r="W2766" s="38">
        <f t="shared" si="303"/>
        <v>0</v>
      </c>
      <c r="X2766" s="38">
        <f t="shared" si="304"/>
        <v>0</v>
      </c>
      <c r="Y2766" s="38">
        <f t="shared" si="304"/>
        <v>0</v>
      </c>
      <c r="Z2766" s="38">
        <f t="shared" si="304"/>
        <v>0</v>
      </c>
      <c r="AA2766" s="38">
        <f t="shared" si="301"/>
        <v>0</v>
      </c>
      <c r="AB2766" s="38">
        <f t="shared" si="305"/>
        <v>0</v>
      </c>
      <c r="AC2766" s="38">
        <f t="shared" si="306"/>
        <v>0</v>
      </c>
      <c r="AD2766" s="38" t="str">
        <f t="shared" si="307"/>
        <v>000000000000</v>
      </c>
      <c r="AE2766" s="38"/>
      <c r="AF2766" s="38"/>
      <c r="AG2766" s="38"/>
      <c r="AH2766" s="38"/>
      <c r="AI2766" s="38"/>
      <c r="AJ2766" s="38"/>
      <c r="AK2766" s="38"/>
      <c r="AL2766" s="38"/>
      <c r="AM2766" s="38"/>
      <c r="AN2766" s="38"/>
      <c r="AO2766" s="38"/>
      <c r="AP2766" s="38"/>
      <c r="AQ2766" s="38"/>
      <c r="AR2766" s="38"/>
    </row>
    <row r="2767" spans="1:44">
      <c r="A2767" s="36" t="str">
        <f>IF('DATA ACCURATE'!A2770&lt;&gt;"",'DATA ACCURATE'!A2770,"")</f>
        <v/>
      </c>
      <c r="B2767" s="36" t="str">
        <f>IF('DATA ACCURATE'!D2770&lt;&gt;"",'DATA ACCURATE'!D2770,"")</f>
        <v/>
      </c>
      <c r="C2767" s="38" t="str">
        <f>IF($AD2767="000000000000","",INDEX(DATABASE!$W$12:$W$71,MATCH($AD2767,DATABASE!$V$12:$V$71,0)))</f>
        <v/>
      </c>
      <c r="D2767" s="38" t="str">
        <f>IF(C2767="","",IF(E2767="",INDEX(DATABASE!$AF$13:$AF$62,MATCH($C2767,DATABASE!$AC$13:$AC$62,0)),IF(E2767="2x D11",INDEX(DATABASE!$AF$13:$AF$62,MATCH($C2767,DATABASE!$AC$13:$AC$62,0))+2*DATABASE!$AF$62,IF(E2767="3x D11",INDEX(DATABASE!$AF$13:$AF$62,MATCH($C2767,DATABASE!$AC$13:$AC$62,0))+3*DATABASE!$AF$62,""))))</f>
        <v/>
      </c>
      <c r="E2767" s="38" t="str">
        <f>IF(AND($K2767="Y",$G2767&lt;&gt;"UNYIL",$F2767&lt;DATABASE!$O$8),"2x D11",IF(AND($K2767="Y",$G2767&lt;&gt;"UNYIL",$F2767&gt;=DATABASE!$O$8),"3x D11",""))</f>
        <v/>
      </c>
      <c r="F2767" s="36" t="str">
        <f>IF('DATA ACCURATE'!N2770&lt;&gt;"",'DATA ACCURATE'!N2770,"")</f>
        <v/>
      </c>
      <c r="G2767" s="38" t="str">
        <f>IF(F2767="","",IF(F2767&lt;=DATABASE!$I$8,"UNYIL",IF(F2767&lt;=DATABASE!$J$8,"KECIL",IF(F2767&lt;DATABASE!$K$8,"TANGGUNG",IF(F2767&gt;=DATABASE!$K$8,"BESAR","")))))</f>
        <v/>
      </c>
      <c r="H2767" s="16" t="str">
        <f>IF('DATA ACCURATE'!J2770&lt;&gt;"",'DATA ACCURATE'!J2770,"")</f>
        <v/>
      </c>
      <c r="I2767" s="35" t="str">
        <f>IF(B2767&lt;&gt;"",IFERROR(VLOOKUP(B2767,'DATA TIMBANGAN'!G:M,7,FALSE),VLOOKUP(B2767,'DATA TIMBANGAN'!G:M,7)),"")</f>
        <v/>
      </c>
      <c r="J2767" s="25" t="str">
        <f>IF(H2767&lt;&gt;"",IFERROR(INDEX(DATABASE!$Z$19:$Z$38,MATCH(DATEVALUE(H2767),DATABASE!$AA$19:$AA$38,0)),INDEX(DATABASE!$Z$12:$Z$18,MATCH(WEEKDAY(H2767,2),DATABASE!$AA$12:$AA$18,0))),"")</f>
        <v/>
      </c>
      <c r="K2767" s="25" t="str">
        <f>IF('DATA ACCURATE'!V2770&lt;&gt;"",'DATA ACCURATE'!V2770,"")</f>
        <v/>
      </c>
      <c r="L2767" s="80" t="str">
        <f>IF($H2767="","",IF(OR($J2767="LIBUR",AND($L2766="LIBUR",$O2766=$O2767)),"LIBUR",IF(AND(OR($L2766="LUAR JAM KERJA 1",$L2766="LUAR JAM KERJA 2"),OR(OR(AND($H2766=$H2767,AND(OR($I2767&gt;DATABASE!$J$3,$I2767&lt;DATABASE!$J$6),((DATEVALUE($H2767)+$I2767)-(DATEVALUE($H2766)+$I2766))&lt;DATABASE!$J$6)),AND($H2766=$H2767,$O2766=$O2767,OR($I2767&gt;DATABASE!$J$6,$I2767&lt;DATABASE!$J$3))),AND(($H2767-$H2766)=1,OR($I2767&lt;DATABASE!$I$6,((DATEVALUE($H2767)+$I2767)-(DATEVALUE($H2766)+$I2766))&lt;DATABASE!$J$6))),$A2767=$A2766),"LUAR JAM KERJA 2",IF(AND(OR(WEEKDAY($H2767,2)=1,WEEKDAY($H2767,2)=2,WEEKDAY($H2767,2)=3,WEEKDAY($H2767,2)=4,WEEKDAY($H2767,2)=5),$I2767&lt;=DATABASE!$J$3,$I2767&gt;=DATABASE!$I$3),"JAM KERJA",IF(AND(WEEKDAY($H2767,2)=6,$I2767&lt;=DATABASE!$J$4,$I2767&gt;=DATABASE!$I$4),"JAM KERJA","LUAR JAM KERJA 1")))))</f>
        <v/>
      </c>
      <c r="M2767" s="36" t="str">
        <f>IF('DATA ACCURATE'!T2770&lt;&gt;"",IF('DATA ACCURATE'!T2770&gt;100,'DATA ACCURATE'!T2770/10,'DATA ACCURATE'!T2770),"")</f>
        <v/>
      </c>
      <c r="N2767" s="38" t="str">
        <f>IF(M2767="","",IF(M2767&lt;=DATABASE!$I$9,"LOKAL",IF(M2767&lt;DATABASE!$J$9,"LUAR KOTA 1",IF($M2767&gt;=DATABASE!$J$9,"LUAR KOTA 2",""))))</f>
        <v/>
      </c>
      <c r="O2767" s="38" t="str">
        <f>IF('DATA ACCURATE'!L2770&lt;&gt;"",'DATA ACCURATE'!L2770,"")</f>
        <v/>
      </c>
      <c r="P2767" s="38"/>
      <c r="Q2767" s="38">
        <f t="shared" si="302"/>
        <v>0</v>
      </c>
      <c r="R2767" s="38">
        <f t="shared" si="302"/>
        <v>0</v>
      </c>
      <c r="S2767" s="38">
        <f t="shared" si="302"/>
        <v>0</v>
      </c>
      <c r="T2767" s="38">
        <f t="shared" si="300"/>
        <v>0</v>
      </c>
      <c r="U2767" s="38">
        <f t="shared" si="303"/>
        <v>0</v>
      </c>
      <c r="V2767" s="38">
        <f t="shared" si="303"/>
        <v>0</v>
      </c>
      <c r="W2767" s="38">
        <f t="shared" si="303"/>
        <v>0</v>
      </c>
      <c r="X2767" s="38">
        <f t="shared" si="304"/>
        <v>0</v>
      </c>
      <c r="Y2767" s="38">
        <f t="shared" si="304"/>
        <v>0</v>
      </c>
      <c r="Z2767" s="38">
        <f t="shared" si="304"/>
        <v>0</v>
      </c>
      <c r="AA2767" s="38">
        <f t="shared" si="301"/>
        <v>0</v>
      </c>
      <c r="AB2767" s="38">
        <f t="shared" si="305"/>
        <v>0</v>
      </c>
      <c r="AC2767" s="38">
        <f t="shared" si="306"/>
        <v>0</v>
      </c>
      <c r="AD2767" s="38" t="str">
        <f t="shared" si="307"/>
        <v>000000000000</v>
      </c>
      <c r="AE2767" s="38"/>
      <c r="AF2767" s="38"/>
      <c r="AG2767" s="38"/>
      <c r="AH2767" s="38"/>
      <c r="AI2767" s="38"/>
      <c r="AJ2767" s="38"/>
      <c r="AK2767" s="38"/>
      <c r="AL2767" s="38"/>
      <c r="AM2767" s="38"/>
      <c r="AN2767" s="38"/>
      <c r="AO2767" s="38"/>
      <c r="AP2767" s="38"/>
      <c r="AQ2767" s="38"/>
      <c r="AR2767" s="38"/>
    </row>
    <row r="2768" spans="1:44">
      <c r="A2768" s="36" t="str">
        <f>IF('DATA ACCURATE'!A2771&lt;&gt;"",'DATA ACCURATE'!A2771,"")</f>
        <v/>
      </c>
      <c r="B2768" s="36" t="str">
        <f>IF('DATA ACCURATE'!D2771&lt;&gt;"",'DATA ACCURATE'!D2771,"")</f>
        <v/>
      </c>
      <c r="C2768" s="38" t="str">
        <f>IF($AD2768="000000000000","",INDEX(DATABASE!$W$12:$W$71,MATCH($AD2768,DATABASE!$V$12:$V$71,0)))</f>
        <v/>
      </c>
      <c r="D2768" s="38" t="str">
        <f>IF(C2768="","",IF(E2768="",INDEX(DATABASE!$AF$13:$AF$62,MATCH($C2768,DATABASE!$AC$13:$AC$62,0)),IF(E2768="2x D11",INDEX(DATABASE!$AF$13:$AF$62,MATCH($C2768,DATABASE!$AC$13:$AC$62,0))+2*DATABASE!$AF$62,IF(E2768="3x D11",INDEX(DATABASE!$AF$13:$AF$62,MATCH($C2768,DATABASE!$AC$13:$AC$62,0))+3*DATABASE!$AF$62,""))))</f>
        <v/>
      </c>
      <c r="E2768" s="38" t="str">
        <f>IF(AND($K2768="Y",$G2768&lt;&gt;"UNYIL",$F2768&lt;DATABASE!$O$8),"2x D11",IF(AND($K2768="Y",$G2768&lt;&gt;"UNYIL",$F2768&gt;=DATABASE!$O$8),"3x D11",""))</f>
        <v/>
      </c>
      <c r="F2768" s="36" t="str">
        <f>IF('DATA ACCURATE'!N2771&lt;&gt;"",'DATA ACCURATE'!N2771,"")</f>
        <v/>
      </c>
      <c r="G2768" s="38" t="str">
        <f>IF(F2768="","",IF(F2768&lt;=DATABASE!$I$8,"UNYIL",IF(F2768&lt;=DATABASE!$J$8,"KECIL",IF(F2768&lt;DATABASE!$K$8,"TANGGUNG",IF(F2768&gt;=DATABASE!$K$8,"BESAR","")))))</f>
        <v/>
      </c>
      <c r="H2768" s="16" t="str">
        <f>IF('DATA ACCURATE'!J2771&lt;&gt;"",'DATA ACCURATE'!J2771,"")</f>
        <v/>
      </c>
      <c r="I2768" s="35" t="str">
        <f>IF(B2768&lt;&gt;"",IFERROR(VLOOKUP(B2768,'DATA TIMBANGAN'!G:M,7,FALSE),VLOOKUP(B2768,'DATA TIMBANGAN'!G:M,7)),"")</f>
        <v/>
      </c>
      <c r="J2768" s="25" t="str">
        <f>IF(H2768&lt;&gt;"",IFERROR(INDEX(DATABASE!$Z$19:$Z$38,MATCH(DATEVALUE(H2768),DATABASE!$AA$19:$AA$38,0)),INDEX(DATABASE!$Z$12:$Z$18,MATCH(WEEKDAY(H2768,2),DATABASE!$AA$12:$AA$18,0))),"")</f>
        <v/>
      </c>
      <c r="K2768" s="25" t="str">
        <f>IF('DATA ACCURATE'!V2771&lt;&gt;"",'DATA ACCURATE'!V2771,"")</f>
        <v/>
      </c>
      <c r="L2768" s="80" t="str">
        <f>IF($H2768="","",IF(OR($J2768="LIBUR",AND($L2767="LIBUR",$O2767=$O2768)),"LIBUR",IF(AND(OR($L2767="LUAR JAM KERJA 1",$L2767="LUAR JAM KERJA 2"),OR(OR(AND($H2767=$H2768,AND(OR($I2768&gt;DATABASE!$J$3,$I2768&lt;DATABASE!$J$6),((DATEVALUE($H2768)+$I2768)-(DATEVALUE($H2767)+$I2767))&lt;DATABASE!$J$6)),AND($H2767=$H2768,$O2767=$O2768,OR($I2768&gt;DATABASE!$J$6,$I2768&lt;DATABASE!$J$3))),AND(($H2768-$H2767)=1,OR($I2768&lt;DATABASE!$I$6,((DATEVALUE($H2768)+$I2768)-(DATEVALUE($H2767)+$I2767))&lt;DATABASE!$J$6))),$A2768=$A2767),"LUAR JAM KERJA 2",IF(AND(OR(WEEKDAY($H2768,2)=1,WEEKDAY($H2768,2)=2,WEEKDAY($H2768,2)=3,WEEKDAY($H2768,2)=4,WEEKDAY($H2768,2)=5),$I2768&lt;=DATABASE!$J$3,$I2768&gt;=DATABASE!$I$3),"JAM KERJA",IF(AND(WEEKDAY($H2768,2)=6,$I2768&lt;=DATABASE!$J$4,$I2768&gt;=DATABASE!$I$4),"JAM KERJA","LUAR JAM KERJA 1")))))</f>
        <v/>
      </c>
      <c r="M2768" s="36" t="str">
        <f>IF('DATA ACCURATE'!T2771&lt;&gt;"",IF('DATA ACCURATE'!T2771&gt;100,'DATA ACCURATE'!T2771/10,'DATA ACCURATE'!T2771),"")</f>
        <v/>
      </c>
      <c r="N2768" s="38" t="str">
        <f>IF(M2768="","",IF(M2768&lt;=DATABASE!$I$9,"LOKAL",IF(M2768&lt;DATABASE!$J$9,"LUAR KOTA 1",IF($M2768&gt;=DATABASE!$J$9,"LUAR KOTA 2",""))))</f>
        <v/>
      </c>
      <c r="O2768" s="38" t="str">
        <f>IF('DATA ACCURATE'!L2771&lt;&gt;"",'DATA ACCURATE'!L2771,"")</f>
        <v/>
      </c>
      <c r="P2768" s="38"/>
      <c r="Q2768" s="38">
        <f t="shared" si="302"/>
        <v>0</v>
      </c>
      <c r="R2768" s="38">
        <f t="shared" si="302"/>
        <v>0</v>
      </c>
      <c r="S2768" s="38">
        <f t="shared" si="302"/>
        <v>0</v>
      </c>
      <c r="T2768" s="38">
        <f t="shared" si="300"/>
        <v>0</v>
      </c>
      <c r="U2768" s="38">
        <f t="shared" si="303"/>
        <v>0</v>
      </c>
      <c r="V2768" s="38">
        <f t="shared" si="303"/>
        <v>0</v>
      </c>
      <c r="W2768" s="38">
        <f t="shared" si="303"/>
        <v>0</v>
      </c>
      <c r="X2768" s="38">
        <f t="shared" si="304"/>
        <v>0</v>
      </c>
      <c r="Y2768" s="38">
        <f t="shared" si="304"/>
        <v>0</v>
      </c>
      <c r="Z2768" s="38">
        <f t="shared" si="304"/>
        <v>0</v>
      </c>
      <c r="AA2768" s="38">
        <f t="shared" si="301"/>
        <v>0</v>
      </c>
      <c r="AB2768" s="38">
        <f t="shared" si="305"/>
        <v>0</v>
      </c>
      <c r="AC2768" s="38">
        <f t="shared" si="306"/>
        <v>0</v>
      </c>
      <c r="AD2768" s="38" t="str">
        <f t="shared" si="307"/>
        <v>000000000000</v>
      </c>
      <c r="AE2768" s="38"/>
      <c r="AF2768" s="38"/>
      <c r="AG2768" s="38"/>
      <c r="AH2768" s="38"/>
      <c r="AI2768" s="38"/>
      <c r="AJ2768" s="38"/>
      <c r="AK2768" s="38"/>
      <c r="AL2768" s="38"/>
      <c r="AM2768" s="38"/>
      <c r="AN2768" s="38"/>
      <c r="AO2768" s="38"/>
      <c r="AP2768" s="38"/>
      <c r="AQ2768" s="38"/>
      <c r="AR2768" s="38"/>
    </row>
    <row r="2769" spans="1:44">
      <c r="A2769" s="36" t="str">
        <f>IF('DATA ACCURATE'!A2772&lt;&gt;"",'DATA ACCURATE'!A2772,"")</f>
        <v/>
      </c>
      <c r="B2769" s="36" t="str">
        <f>IF('DATA ACCURATE'!D2772&lt;&gt;"",'DATA ACCURATE'!D2772,"")</f>
        <v/>
      </c>
      <c r="C2769" s="38" t="str">
        <f>IF($AD2769="000000000000","",INDEX(DATABASE!$W$12:$W$71,MATCH($AD2769,DATABASE!$V$12:$V$71,0)))</f>
        <v/>
      </c>
      <c r="D2769" s="38" t="str">
        <f>IF(C2769="","",IF(E2769="",INDEX(DATABASE!$AF$13:$AF$62,MATCH($C2769,DATABASE!$AC$13:$AC$62,0)),IF(E2769="2x D11",INDEX(DATABASE!$AF$13:$AF$62,MATCH($C2769,DATABASE!$AC$13:$AC$62,0))+2*DATABASE!$AF$62,IF(E2769="3x D11",INDEX(DATABASE!$AF$13:$AF$62,MATCH($C2769,DATABASE!$AC$13:$AC$62,0))+3*DATABASE!$AF$62,""))))</f>
        <v/>
      </c>
      <c r="E2769" s="38" t="str">
        <f>IF(AND($K2769="Y",$G2769&lt;&gt;"UNYIL",$F2769&lt;DATABASE!$O$8),"2x D11",IF(AND($K2769="Y",$G2769&lt;&gt;"UNYIL",$F2769&gt;=DATABASE!$O$8),"3x D11",""))</f>
        <v/>
      </c>
      <c r="F2769" s="36" t="str">
        <f>IF('DATA ACCURATE'!N2772&lt;&gt;"",'DATA ACCURATE'!N2772,"")</f>
        <v/>
      </c>
      <c r="G2769" s="38" t="str">
        <f>IF(F2769="","",IF(F2769&lt;=DATABASE!$I$8,"UNYIL",IF(F2769&lt;=DATABASE!$J$8,"KECIL",IF(F2769&lt;DATABASE!$K$8,"TANGGUNG",IF(F2769&gt;=DATABASE!$K$8,"BESAR","")))))</f>
        <v/>
      </c>
      <c r="H2769" s="16" t="str">
        <f>IF('DATA ACCURATE'!J2772&lt;&gt;"",'DATA ACCURATE'!J2772,"")</f>
        <v/>
      </c>
      <c r="I2769" s="35" t="str">
        <f>IF(B2769&lt;&gt;"",IFERROR(VLOOKUP(B2769,'DATA TIMBANGAN'!G:M,7,FALSE),VLOOKUP(B2769,'DATA TIMBANGAN'!G:M,7)),"")</f>
        <v/>
      </c>
      <c r="J2769" s="25" t="str">
        <f>IF(H2769&lt;&gt;"",IFERROR(INDEX(DATABASE!$Z$19:$Z$38,MATCH(DATEVALUE(H2769),DATABASE!$AA$19:$AA$38,0)),INDEX(DATABASE!$Z$12:$Z$18,MATCH(WEEKDAY(H2769,2),DATABASE!$AA$12:$AA$18,0))),"")</f>
        <v/>
      </c>
      <c r="K2769" s="25" t="str">
        <f>IF('DATA ACCURATE'!V2772&lt;&gt;"",'DATA ACCURATE'!V2772,"")</f>
        <v/>
      </c>
      <c r="L2769" s="80" t="str">
        <f>IF($H2769="","",IF(OR($J2769="LIBUR",AND($L2768="LIBUR",$O2768=$O2769)),"LIBUR",IF(AND(OR($L2768="LUAR JAM KERJA 1",$L2768="LUAR JAM KERJA 2"),OR(OR(AND($H2768=$H2769,AND(OR($I2769&gt;DATABASE!$J$3,$I2769&lt;DATABASE!$J$6),((DATEVALUE($H2769)+$I2769)-(DATEVALUE($H2768)+$I2768))&lt;DATABASE!$J$6)),AND($H2768=$H2769,$O2768=$O2769,OR($I2769&gt;DATABASE!$J$6,$I2769&lt;DATABASE!$J$3))),AND(($H2769-$H2768)=1,OR($I2769&lt;DATABASE!$I$6,((DATEVALUE($H2769)+$I2769)-(DATEVALUE($H2768)+$I2768))&lt;DATABASE!$J$6))),$A2769=$A2768),"LUAR JAM KERJA 2",IF(AND(OR(WEEKDAY($H2769,2)=1,WEEKDAY($H2769,2)=2,WEEKDAY($H2769,2)=3,WEEKDAY($H2769,2)=4,WEEKDAY($H2769,2)=5),$I2769&lt;=DATABASE!$J$3,$I2769&gt;=DATABASE!$I$3),"JAM KERJA",IF(AND(WEEKDAY($H2769,2)=6,$I2769&lt;=DATABASE!$J$4,$I2769&gt;=DATABASE!$I$4),"JAM KERJA","LUAR JAM KERJA 1")))))</f>
        <v/>
      </c>
      <c r="M2769" s="36" t="str">
        <f>IF('DATA ACCURATE'!T2772&lt;&gt;"",IF('DATA ACCURATE'!T2772&gt;100,'DATA ACCURATE'!T2772/10,'DATA ACCURATE'!T2772),"")</f>
        <v/>
      </c>
      <c r="N2769" s="38" t="str">
        <f>IF(M2769="","",IF(M2769&lt;=DATABASE!$I$9,"LOKAL",IF(M2769&lt;DATABASE!$J$9,"LUAR KOTA 1",IF($M2769&gt;=DATABASE!$J$9,"LUAR KOTA 2",""))))</f>
        <v/>
      </c>
      <c r="O2769" s="38" t="str">
        <f>IF('DATA ACCURATE'!L2772&lt;&gt;"",'DATA ACCURATE'!L2772,"")</f>
        <v/>
      </c>
      <c r="P2769" s="38"/>
      <c r="Q2769" s="38">
        <f t="shared" si="302"/>
        <v>0</v>
      </c>
      <c r="R2769" s="38">
        <f t="shared" si="302"/>
        <v>0</v>
      </c>
      <c r="S2769" s="38">
        <f t="shared" si="302"/>
        <v>0</v>
      </c>
      <c r="T2769" s="38">
        <f t="shared" si="300"/>
        <v>0</v>
      </c>
      <c r="U2769" s="38">
        <f t="shared" si="303"/>
        <v>0</v>
      </c>
      <c r="V2769" s="38">
        <f t="shared" si="303"/>
        <v>0</v>
      </c>
      <c r="W2769" s="38">
        <f t="shared" si="303"/>
        <v>0</v>
      </c>
      <c r="X2769" s="38">
        <f t="shared" si="304"/>
        <v>0</v>
      </c>
      <c r="Y2769" s="38">
        <f t="shared" si="304"/>
        <v>0</v>
      </c>
      <c r="Z2769" s="38">
        <f t="shared" si="304"/>
        <v>0</v>
      </c>
      <c r="AA2769" s="38">
        <f t="shared" si="301"/>
        <v>0</v>
      </c>
      <c r="AB2769" s="38">
        <f t="shared" si="305"/>
        <v>0</v>
      </c>
      <c r="AC2769" s="38">
        <f t="shared" si="306"/>
        <v>0</v>
      </c>
      <c r="AD2769" s="38" t="str">
        <f t="shared" si="307"/>
        <v>000000000000</v>
      </c>
      <c r="AE2769" s="38"/>
      <c r="AF2769" s="38"/>
      <c r="AG2769" s="38"/>
      <c r="AH2769" s="38"/>
      <c r="AI2769" s="38"/>
      <c r="AJ2769" s="38"/>
      <c r="AK2769" s="38"/>
      <c r="AL2769" s="38"/>
      <c r="AM2769" s="38"/>
      <c r="AN2769" s="38"/>
      <c r="AO2769" s="38"/>
      <c r="AP2769" s="38"/>
      <c r="AQ2769" s="38"/>
      <c r="AR2769" s="38"/>
    </row>
    <row r="2770" spans="1:44">
      <c r="A2770" s="36" t="str">
        <f>IF('DATA ACCURATE'!A2773&lt;&gt;"",'DATA ACCURATE'!A2773,"")</f>
        <v/>
      </c>
      <c r="B2770" s="36" t="str">
        <f>IF('DATA ACCURATE'!D2773&lt;&gt;"",'DATA ACCURATE'!D2773,"")</f>
        <v/>
      </c>
      <c r="C2770" s="38" t="str">
        <f>IF($AD2770="000000000000","",INDEX(DATABASE!$W$12:$W$71,MATCH($AD2770,DATABASE!$V$12:$V$71,0)))</f>
        <v/>
      </c>
      <c r="D2770" s="38" t="str">
        <f>IF(C2770="","",IF(E2770="",INDEX(DATABASE!$AF$13:$AF$62,MATCH($C2770,DATABASE!$AC$13:$AC$62,0)),IF(E2770="2x D11",INDEX(DATABASE!$AF$13:$AF$62,MATCH($C2770,DATABASE!$AC$13:$AC$62,0))+2*DATABASE!$AF$62,IF(E2770="3x D11",INDEX(DATABASE!$AF$13:$AF$62,MATCH($C2770,DATABASE!$AC$13:$AC$62,0))+3*DATABASE!$AF$62,""))))</f>
        <v/>
      </c>
      <c r="E2770" s="38" t="str">
        <f>IF(AND($K2770="Y",$G2770&lt;&gt;"UNYIL",$F2770&lt;DATABASE!$O$8),"2x D11",IF(AND($K2770="Y",$G2770&lt;&gt;"UNYIL",$F2770&gt;=DATABASE!$O$8),"3x D11",""))</f>
        <v/>
      </c>
      <c r="F2770" s="36" t="str">
        <f>IF('DATA ACCURATE'!N2773&lt;&gt;"",'DATA ACCURATE'!N2773,"")</f>
        <v/>
      </c>
      <c r="G2770" s="38" t="str">
        <f>IF(F2770="","",IF(F2770&lt;=DATABASE!$I$8,"UNYIL",IF(F2770&lt;=DATABASE!$J$8,"KECIL",IF(F2770&lt;DATABASE!$K$8,"TANGGUNG",IF(F2770&gt;=DATABASE!$K$8,"BESAR","")))))</f>
        <v/>
      </c>
      <c r="H2770" s="16" t="str">
        <f>IF('DATA ACCURATE'!J2773&lt;&gt;"",'DATA ACCURATE'!J2773,"")</f>
        <v/>
      </c>
      <c r="I2770" s="35" t="str">
        <f>IF(B2770&lt;&gt;"",IFERROR(VLOOKUP(B2770,'DATA TIMBANGAN'!G:M,7,FALSE),VLOOKUP(B2770,'DATA TIMBANGAN'!G:M,7)),"")</f>
        <v/>
      </c>
      <c r="J2770" s="25" t="str">
        <f>IF(H2770&lt;&gt;"",IFERROR(INDEX(DATABASE!$Z$19:$Z$38,MATCH(DATEVALUE(H2770),DATABASE!$AA$19:$AA$38,0)),INDEX(DATABASE!$Z$12:$Z$18,MATCH(WEEKDAY(H2770,2),DATABASE!$AA$12:$AA$18,0))),"")</f>
        <v/>
      </c>
      <c r="K2770" s="25" t="str">
        <f>IF('DATA ACCURATE'!V2773&lt;&gt;"",'DATA ACCURATE'!V2773,"")</f>
        <v/>
      </c>
      <c r="L2770" s="80" t="str">
        <f>IF($H2770="","",IF(OR($J2770="LIBUR",AND($L2769="LIBUR",$O2769=$O2770)),"LIBUR",IF(AND(OR($L2769="LUAR JAM KERJA 1",$L2769="LUAR JAM KERJA 2"),OR(OR(AND($H2769=$H2770,AND(OR($I2770&gt;DATABASE!$J$3,$I2770&lt;DATABASE!$J$6),((DATEVALUE($H2770)+$I2770)-(DATEVALUE($H2769)+$I2769))&lt;DATABASE!$J$6)),AND($H2769=$H2770,$O2769=$O2770,OR($I2770&gt;DATABASE!$J$6,$I2770&lt;DATABASE!$J$3))),AND(($H2770-$H2769)=1,OR($I2770&lt;DATABASE!$I$6,((DATEVALUE($H2770)+$I2770)-(DATEVALUE($H2769)+$I2769))&lt;DATABASE!$J$6))),$A2770=$A2769),"LUAR JAM KERJA 2",IF(AND(OR(WEEKDAY($H2770,2)=1,WEEKDAY($H2770,2)=2,WEEKDAY($H2770,2)=3,WEEKDAY($H2770,2)=4,WEEKDAY($H2770,2)=5),$I2770&lt;=DATABASE!$J$3,$I2770&gt;=DATABASE!$I$3),"JAM KERJA",IF(AND(WEEKDAY($H2770,2)=6,$I2770&lt;=DATABASE!$J$4,$I2770&gt;=DATABASE!$I$4),"JAM KERJA","LUAR JAM KERJA 1")))))</f>
        <v/>
      </c>
      <c r="M2770" s="36" t="str">
        <f>IF('DATA ACCURATE'!T2773&lt;&gt;"",IF('DATA ACCURATE'!T2773&gt;100,'DATA ACCURATE'!T2773/10,'DATA ACCURATE'!T2773),"")</f>
        <v/>
      </c>
      <c r="N2770" s="38" t="str">
        <f>IF(M2770="","",IF(M2770&lt;=DATABASE!$I$9,"LOKAL",IF(M2770&lt;DATABASE!$J$9,"LUAR KOTA 1",IF($M2770&gt;=DATABASE!$J$9,"LUAR KOTA 2",""))))</f>
        <v/>
      </c>
      <c r="O2770" s="38" t="str">
        <f>IF('DATA ACCURATE'!L2773&lt;&gt;"",'DATA ACCURATE'!L2773,"")</f>
        <v/>
      </c>
      <c r="P2770" s="38"/>
      <c r="Q2770" s="38">
        <f t="shared" si="302"/>
        <v>0</v>
      </c>
      <c r="R2770" s="38">
        <f t="shared" si="302"/>
        <v>0</v>
      </c>
      <c r="S2770" s="38">
        <f t="shared" si="302"/>
        <v>0</v>
      </c>
      <c r="T2770" s="38">
        <f t="shared" si="300"/>
        <v>0</v>
      </c>
      <c r="U2770" s="38">
        <f t="shared" si="303"/>
        <v>0</v>
      </c>
      <c r="V2770" s="38">
        <f t="shared" si="303"/>
        <v>0</v>
      </c>
      <c r="W2770" s="38">
        <f t="shared" si="303"/>
        <v>0</v>
      </c>
      <c r="X2770" s="38">
        <f t="shared" si="304"/>
        <v>0</v>
      </c>
      <c r="Y2770" s="38">
        <f t="shared" si="304"/>
        <v>0</v>
      </c>
      <c r="Z2770" s="38">
        <f t="shared" si="304"/>
        <v>0</v>
      </c>
      <c r="AA2770" s="38">
        <f t="shared" si="301"/>
        <v>0</v>
      </c>
      <c r="AB2770" s="38">
        <f t="shared" si="305"/>
        <v>0</v>
      </c>
      <c r="AC2770" s="38">
        <f t="shared" si="306"/>
        <v>0</v>
      </c>
      <c r="AD2770" s="38" t="str">
        <f t="shared" si="307"/>
        <v>000000000000</v>
      </c>
      <c r="AE2770" s="38"/>
      <c r="AF2770" s="38"/>
      <c r="AG2770" s="38"/>
      <c r="AH2770" s="38"/>
      <c r="AI2770" s="38"/>
      <c r="AJ2770" s="38"/>
      <c r="AK2770" s="38"/>
      <c r="AL2770" s="38"/>
      <c r="AM2770" s="38"/>
      <c r="AN2770" s="38"/>
      <c r="AO2770" s="38"/>
      <c r="AP2770" s="38"/>
      <c r="AQ2770" s="38"/>
      <c r="AR2770" s="38"/>
    </row>
    <row r="2771" spans="1:44">
      <c r="A2771" s="36" t="str">
        <f>IF('DATA ACCURATE'!A2774&lt;&gt;"",'DATA ACCURATE'!A2774,"")</f>
        <v/>
      </c>
      <c r="B2771" s="36" t="str">
        <f>IF('DATA ACCURATE'!D2774&lt;&gt;"",'DATA ACCURATE'!D2774,"")</f>
        <v/>
      </c>
      <c r="C2771" s="38" t="str">
        <f>IF($AD2771="000000000000","",INDEX(DATABASE!$W$12:$W$71,MATCH($AD2771,DATABASE!$V$12:$V$71,0)))</f>
        <v/>
      </c>
      <c r="D2771" s="38" t="str">
        <f>IF(C2771="","",IF(E2771="",INDEX(DATABASE!$AF$13:$AF$62,MATCH($C2771,DATABASE!$AC$13:$AC$62,0)),IF(E2771="2x D11",INDEX(DATABASE!$AF$13:$AF$62,MATCH($C2771,DATABASE!$AC$13:$AC$62,0))+2*DATABASE!$AF$62,IF(E2771="3x D11",INDEX(DATABASE!$AF$13:$AF$62,MATCH($C2771,DATABASE!$AC$13:$AC$62,0))+3*DATABASE!$AF$62,""))))</f>
        <v/>
      </c>
      <c r="E2771" s="38" t="str">
        <f>IF(AND($K2771="Y",$G2771&lt;&gt;"UNYIL",$F2771&lt;DATABASE!$O$8),"2x D11",IF(AND($K2771="Y",$G2771&lt;&gt;"UNYIL",$F2771&gt;=DATABASE!$O$8),"3x D11",""))</f>
        <v/>
      </c>
      <c r="F2771" s="36" t="str">
        <f>IF('DATA ACCURATE'!N2774&lt;&gt;"",'DATA ACCURATE'!N2774,"")</f>
        <v/>
      </c>
      <c r="G2771" s="38" t="str">
        <f>IF(F2771="","",IF(F2771&lt;=DATABASE!$I$8,"UNYIL",IF(F2771&lt;=DATABASE!$J$8,"KECIL",IF(F2771&lt;DATABASE!$K$8,"TANGGUNG",IF(F2771&gt;=DATABASE!$K$8,"BESAR","")))))</f>
        <v/>
      </c>
      <c r="H2771" s="16" t="str">
        <f>IF('DATA ACCURATE'!J2774&lt;&gt;"",'DATA ACCURATE'!J2774,"")</f>
        <v/>
      </c>
      <c r="I2771" s="35" t="str">
        <f>IF(B2771&lt;&gt;"",IFERROR(VLOOKUP(B2771,'DATA TIMBANGAN'!G:M,7,FALSE),VLOOKUP(B2771,'DATA TIMBANGAN'!G:M,7)),"")</f>
        <v/>
      </c>
      <c r="J2771" s="25" t="str">
        <f>IF(H2771&lt;&gt;"",IFERROR(INDEX(DATABASE!$Z$19:$Z$38,MATCH(DATEVALUE(H2771),DATABASE!$AA$19:$AA$38,0)),INDEX(DATABASE!$Z$12:$Z$18,MATCH(WEEKDAY(H2771,2),DATABASE!$AA$12:$AA$18,0))),"")</f>
        <v/>
      </c>
      <c r="K2771" s="25" t="str">
        <f>IF('DATA ACCURATE'!V2774&lt;&gt;"",'DATA ACCURATE'!V2774,"")</f>
        <v/>
      </c>
      <c r="L2771" s="80" t="str">
        <f>IF($H2771="","",IF(OR($J2771="LIBUR",AND($L2770="LIBUR",$O2770=$O2771)),"LIBUR",IF(AND(OR($L2770="LUAR JAM KERJA 1",$L2770="LUAR JAM KERJA 2"),OR(OR(AND($H2770=$H2771,AND(OR($I2771&gt;DATABASE!$J$3,$I2771&lt;DATABASE!$J$6),((DATEVALUE($H2771)+$I2771)-(DATEVALUE($H2770)+$I2770))&lt;DATABASE!$J$6)),AND($H2770=$H2771,$O2770=$O2771,OR($I2771&gt;DATABASE!$J$6,$I2771&lt;DATABASE!$J$3))),AND(($H2771-$H2770)=1,OR($I2771&lt;DATABASE!$I$6,((DATEVALUE($H2771)+$I2771)-(DATEVALUE($H2770)+$I2770))&lt;DATABASE!$J$6))),$A2771=$A2770),"LUAR JAM KERJA 2",IF(AND(OR(WEEKDAY($H2771,2)=1,WEEKDAY($H2771,2)=2,WEEKDAY($H2771,2)=3,WEEKDAY($H2771,2)=4,WEEKDAY($H2771,2)=5),$I2771&lt;=DATABASE!$J$3,$I2771&gt;=DATABASE!$I$3),"JAM KERJA",IF(AND(WEEKDAY($H2771,2)=6,$I2771&lt;=DATABASE!$J$4,$I2771&gt;=DATABASE!$I$4),"JAM KERJA","LUAR JAM KERJA 1")))))</f>
        <v/>
      </c>
      <c r="M2771" s="36" t="str">
        <f>IF('DATA ACCURATE'!T2774&lt;&gt;"",IF('DATA ACCURATE'!T2774&gt;100,'DATA ACCURATE'!T2774/10,'DATA ACCURATE'!T2774),"")</f>
        <v/>
      </c>
      <c r="N2771" s="38" t="str">
        <f>IF(M2771="","",IF(M2771&lt;=DATABASE!$I$9,"LOKAL",IF(M2771&lt;DATABASE!$J$9,"LUAR KOTA 1",IF($M2771&gt;=DATABASE!$J$9,"LUAR KOTA 2",""))))</f>
        <v/>
      </c>
      <c r="O2771" s="38" t="str">
        <f>IF('DATA ACCURATE'!L2774&lt;&gt;"",'DATA ACCURATE'!L2774,"")</f>
        <v/>
      </c>
      <c r="P2771" s="38"/>
      <c r="Q2771" s="38">
        <f t="shared" si="302"/>
        <v>0</v>
      </c>
      <c r="R2771" s="38">
        <f t="shared" si="302"/>
        <v>0</v>
      </c>
      <c r="S2771" s="38">
        <f t="shared" si="302"/>
        <v>0</v>
      </c>
      <c r="T2771" s="38">
        <f t="shared" si="300"/>
        <v>0</v>
      </c>
      <c r="U2771" s="38">
        <f t="shared" si="303"/>
        <v>0</v>
      </c>
      <c r="V2771" s="38">
        <f t="shared" si="303"/>
        <v>0</v>
      </c>
      <c r="W2771" s="38">
        <f t="shared" si="303"/>
        <v>0</v>
      </c>
      <c r="X2771" s="38">
        <f t="shared" si="304"/>
        <v>0</v>
      </c>
      <c r="Y2771" s="38">
        <f t="shared" si="304"/>
        <v>0</v>
      </c>
      <c r="Z2771" s="38">
        <f t="shared" si="304"/>
        <v>0</v>
      </c>
      <c r="AA2771" s="38">
        <f t="shared" si="301"/>
        <v>0</v>
      </c>
      <c r="AB2771" s="38">
        <f t="shared" si="305"/>
        <v>0</v>
      </c>
      <c r="AC2771" s="38">
        <f t="shared" si="306"/>
        <v>0</v>
      </c>
      <c r="AD2771" s="38" t="str">
        <f t="shared" si="307"/>
        <v>000000000000</v>
      </c>
      <c r="AE2771" s="38"/>
      <c r="AF2771" s="38"/>
      <c r="AG2771" s="38"/>
      <c r="AH2771" s="38"/>
      <c r="AI2771" s="38"/>
      <c r="AJ2771" s="38"/>
      <c r="AK2771" s="38"/>
      <c r="AL2771" s="38"/>
      <c r="AM2771" s="38"/>
      <c r="AN2771" s="38"/>
      <c r="AO2771" s="38"/>
      <c r="AP2771" s="38"/>
      <c r="AQ2771" s="38"/>
      <c r="AR2771" s="38"/>
    </row>
    <row r="2772" spans="1:44">
      <c r="A2772" s="36" t="str">
        <f>IF('DATA ACCURATE'!A2775&lt;&gt;"",'DATA ACCURATE'!A2775,"")</f>
        <v/>
      </c>
      <c r="B2772" s="36" t="str">
        <f>IF('DATA ACCURATE'!D2775&lt;&gt;"",'DATA ACCURATE'!D2775,"")</f>
        <v/>
      </c>
      <c r="C2772" s="38" t="str">
        <f>IF($AD2772="000000000000","",INDEX(DATABASE!$W$12:$W$71,MATCH($AD2772,DATABASE!$V$12:$V$71,0)))</f>
        <v/>
      </c>
      <c r="D2772" s="38" t="str">
        <f>IF(C2772="","",IF(E2772="",INDEX(DATABASE!$AF$13:$AF$62,MATCH($C2772,DATABASE!$AC$13:$AC$62,0)),IF(E2772="2x D11",INDEX(DATABASE!$AF$13:$AF$62,MATCH($C2772,DATABASE!$AC$13:$AC$62,0))+2*DATABASE!$AF$62,IF(E2772="3x D11",INDEX(DATABASE!$AF$13:$AF$62,MATCH($C2772,DATABASE!$AC$13:$AC$62,0))+3*DATABASE!$AF$62,""))))</f>
        <v/>
      </c>
      <c r="E2772" s="38" t="str">
        <f>IF(AND($K2772="Y",$G2772&lt;&gt;"UNYIL",$F2772&lt;DATABASE!$O$8),"2x D11",IF(AND($K2772="Y",$G2772&lt;&gt;"UNYIL",$F2772&gt;=DATABASE!$O$8),"3x D11",""))</f>
        <v/>
      </c>
      <c r="F2772" s="36" t="str">
        <f>IF('DATA ACCURATE'!N2775&lt;&gt;"",'DATA ACCURATE'!N2775,"")</f>
        <v/>
      </c>
      <c r="G2772" s="38" t="str">
        <f>IF(F2772="","",IF(F2772&lt;=DATABASE!$I$8,"UNYIL",IF(F2772&lt;=DATABASE!$J$8,"KECIL",IF(F2772&lt;DATABASE!$K$8,"TANGGUNG",IF(F2772&gt;=DATABASE!$K$8,"BESAR","")))))</f>
        <v/>
      </c>
      <c r="H2772" s="16" t="str">
        <f>IF('DATA ACCURATE'!J2775&lt;&gt;"",'DATA ACCURATE'!J2775,"")</f>
        <v/>
      </c>
      <c r="I2772" s="35" t="str">
        <f>IF(B2772&lt;&gt;"",IFERROR(VLOOKUP(B2772,'DATA TIMBANGAN'!G:M,7,FALSE),VLOOKUP(B2772,'DATA TIMBANGAN'!G:M,7)),"")</f>
        <v/>
      </c>
      <c r="J2772" s="25" t="str">
        <f>IF(H2772&lt;&gt;"",IFERROR(INDEX(DATABASE!$Z$19:$Z$38,MATCH(DATEVALUE(H2772),DATABASE!$AA$19:$AA$38,0)),INDEX(DATABASE!$Z$12:$Z$18,MATCH(WEEKDAY(H2772,2),DATABASE!$AA$12:$AA$18,0))),"")</f>
        <v/>
      </c>
      <c r="K2772" s="25" t="str">
        <f>IF('DATA ACCURATE'!V2775&lt;&gt;"",'DATA ACCURATE'!V2775,"")</f>
        <v/>
      </c>
      <c r="L2772" s="80" t="str">
        <f>IF($H2772="","",IF(OR($J2772="LIBUR",AND($L2771="LIBUR",$O2771=$O2772)),"LIBUR",IF(AND(OR($L2771="LUAR JAM KERJA 1",$L2771="LUAR JAM KERJA 2"),OR(OR(AND($H2771=$H2772,AND(OR($I2772&gt;DATABASE!$J$3,$I2772&lt;DATABASE!$J$6),((DATEVALUE($H2772)+$I2772)-(DATEVALUE($H2771)+$I2771))&lt;DATABASE!$J$6)),AND($H2771=$H2772,$O2771=$O2772,OR($I2772&gt;DATABASE!$J$6,$I2772&lt;DATABASE!$J$3))),AND(($H2772-$H2771)=1,OR($I2772&lt;DATABASE!$I$6,((DATEVALUE($H2772)+$I2772)-(DATEVALUE($H2771)+$I2771))&lt;DATABASE!$J$6))),$A2772=$A2771),"LUAR JAM KERJA 2",IF(AND(OR(WEEKDAY($H2772,2)=1,WEEKDAY($H2772,2)=2,WEEKDAY($H2772,2)=3,WEEKDAY($H2772,2)=4,WEEKDAY($H2772,2)=5),$I2772&lt;=DATABASE!$J$3,$I2772&gt;=DATABASE!$I$3),"JAM KERJA",IF(AND(WEEKDAY($H2772,2)=6,$I2772&lt;=DATABASE!$J$4,$I2772&gt;=DATABASE!$I$4),"JAM KERJA","LUAR JAM KERJA 1")))))</f>
        <v/>
      </c>
      <c r="M2772" s="36" t="str">
        <f>IF('DATA ACCURATE'!T2775&lt;&gt;"",IF('DATA ACCURATE'!T2775&gt;100,'DATA ACCURATE'!T2775/10,'DATA ACCURATE'!T2775),"")</f>
        <v/>
      </c>
      <c r="N2772" s="38" t="str">
        <f>IF(M2772="","",IF(M2772&lt;=DATABASE!$I$9,"LOKAL",IF(M2772&lt;DATABASE!$J$9,"LUAR KOTA 1",IF($M2772&gt;=DATABASE!$J$9,"LUAR KOTA 2",""))))</f>
        <v/>
      </c>
      <c r="O2772" s="38" t="str">
        <f>IF('DATA ACCURATE'!L2775&lt;&gt;"",'DATA ACCURATE'!L2775,"")</f>
        <v/>
      </c>
      <c r="P2772" s="38"/>
      <c r="Q2772" s="38">
        <f t="shared" si="302"/>
        <v>0</v>
      </c>
      <c r="R2772" s="38">
        <f t="shared" si="302"/>
        <v>0</v>
      </c>
      <c r="S2772" s="38">
        <f t="shared" si="302"/>
        <v>0</v>
      </c>
      <c r="T2772" s="38">
        <f t="shared" si="300"/>
        <v>0</v>
      </c>
      <c r="U2772" s="38">
        <f t="shared" si="303"/>
        <v>0</v>
      </c>
      <c r="V2772" s="38">
        <f t="shared" si="303"/>
        <v>0</v>
      </c>
      <c r="W2772" s="38">
        <f t="shared" si="303"/>
        <v>0</v>
      </c>
      <c r="X2772" s="38">
        <f t="shared" si="304"/>
        <v>0</v>
      </c>
      <c r="Y2772" s="38">
        <f t="shared" si="304"/>
        <v>0</v>
      </c>
      <c r="Z2772" s="38">
        <f t="shared" si="304"/>
        <v>0</v>
      </c>
      <c r="AA2772" s="38">
        <f t="shared" si="301"/>
        <v>0</v>
      </c>
      <c r="AB2772" s="38">
        <f t="shared" si="305"/>
        <v>0</v>
      </c>
      <c r="AC2772" s="38">
        <f t="shared" si="306"/>
        <v>0</v>
      </c>
      <c r="AD2772" s="38" t="str">
        <f t="shared" si="307"/>
        <v>000000000000</v>
      </c>
      <c r="AE2772" s="38"/>
      <c r="AF2772" s="38"/>
      <c r="AG2772" s="38"/>
      <c r="AH2772" s="38"/>
      <c r="AI2772" s="38"/>
      <c r="AJ2772" s="38"/>
      <c r="AK2772" s="38"/>
      <c r="AL2772" s="38"/>
      <c r="AM2772" s="38"/>
      <c r="AN2772" s="38"/>
      <c r="AO2772" s="38"/>
      <c r="AP2772" s="38"/>
      <c r="AQ2772" s="38"/>
      <c r="AR2772" s="38"/>
    </row>
    <row r="2773" spans="1:44">
      <c r="A2773" s="36" t="str">
        <f>IF('DATA ACCURATE'!A2776&lt;&gt;"",'DATA ACCURATE'!A2776,"")</f>
        <v/>
      </c>
      <c r="B2773" s="36" t="str">
        <f>IF('DATA ACCURATE'!D2776&lt;&gt;"",'DATA ACCURATE'!D2776,"")</f>
        <v/>
      </c>
      <c r="C2773" s="38" t="str">
        <f>IF($AD2773="000000000000","",INDEX(DATABASE!$W$12:$W$71,MATCH($AD2773,DATABASE!$V$12:$V$71,0)))</f>
        <v/>
      </c>
      <c r="D2773" s="38" t="str">
        <f>IF(C2773="","",IF(E2773="",INDEX(DATABASE!$AF$13:$AF$62,MATCH($C2773,DATABASE!$AC$13:$AC$62,0)),IF(E2773="2x D11",INDEX(DATABASE!$AF$13:$AF$62,MATCH($C2773,DATABASE!$AC$13:$AC$62,0))+2*DATABASE!$AF$62,IF(E2773="3x D11",INDEX(DATABASE!$AF$13:$AF$62,MATCH($C2773,DATABASE!$AC$13:$AC$62,0))+3*DATABASE!$AF$62,""))))</f>
        <v/>
      </c>
      <c r="E2773" s="38" t="str">
        <f>IF(AND($K2773="Y",$G2773&lt;&gt;"UNYIL",$F2773&lt;DATABASE!$O$8),"2x D11",IF(AND($K2773="Y",$G2773&lt;&gt;"UNYIL",$F2773&gt;=DATABASE!$O$8),"3x D11",""))</f>
        <v/>
      </c>
      <c r="F2773" s="36" t="str">
        <f>IF('DATA ACCURATE'!N2776&lt;&gt;"",'DATA ACCURATE'!N2776,"")</f>
        <v/>
      </c>
      <c r="G2773" s="38" t="str">
        <f>IF(F2773="","",IF(F2773&lt;=DATABASE!$I$8,"UNYIL",IF(F2773&lt;=DATABASE!$J$8,"KECIL",IF(F2773&lt;DATABASE!$K$8,"TANGGUNG",IF(F2773&gt;=DATABASE!$K$8,"BESAR","")))))</f>
        <v/>
      </c>
      <c r="H2773" s="16" t="str">
        <f>IF('DATA ACCURATE'!J2776&lt;&gt;"",'DATA ACCURATE'!J2776,"")</f>
        <v/>
      </c>
      <c r="I2773" s="35" t="str">
        <f>IF(B2773&lt;&gt;"",IFERROR(VLOOKUP(B2773,'DATA TIMBANGAN'!G:M,7,FALSE),VLOOKUP(B2773,'DATA TIMBANGAN'!G:M,7)),"")</f>
        <v/>
      </c>
      <c r="J2773" s="25" t="str">
        <f>IF(H2773&lt;&gt;"",IFERROR(INDEX(DATABASE!$Z$19:$Z$38,MATCH(DATEVALUE(H2773),DATABASE!$AA$19:$AA$38,0)),INDEX(DATABASE!$Z$12:$Z$18,MATCH(WEEKDAY(H2773,2),DATABASE!$AA$12:$AA$18,0))),"")</f>
        <v/>
      </c>
      <c r="K2773" s="25" t="str">
        <f>IF('DATA ACCURATE'!V2776&lt;&gt;"",'DATA ACCURATE'!V2776,"")</f>
        <v/>
      </c>
      <c r="L2773" s="80" t="str">
        <f>IF($H2773="","",IF(OR($J2773="LIBUR",AND($L2772="LIBUR",$O2772=$O2773)),"LIBUR",IF(AND(OR($L2772="LUAR JAM KERJA 1",$L2772="LUAR JAM KERJA 2"),OR(OR(AND($H2772=$H2773,AND(OR($I2773&gt;DATABASE!$J$3,$I2773&lt;DATABASE!$J$6),((DATEVALUE($H2773)+$I2773)-(DATEVALUE($H2772)+$I2772))&lt;DATABASE!$J$6)),AND($H2772=$H2773,$O2772=$O2773,OR($I2773&gt;DATABASE!$J$6,$I2773&lt;DATABASE!$J$3))),AND(($H2773-$H2772)=1,OR($I2773&lt;DATABASE!$I$6,((DATEVALUE($H2773)+$I2773)-(DATEVALUE($H2772)+$I2772))&lt;DATABASE!$J$6))),$A2773=$A2772),"LUAR JAM KERJA 2",IF(AND(OR(WEEKDAY($H2773,2)=1,WEEKDAY($H2773,2)=2,WEEKDAY($H2773,2)=3,WEEKDAY($H2773,2)=4,WEEKDAY($H2773,2)=5),$I2773&lt;=DATABASE!$J$3,$I2773&gt;=DATABASE!$I$3),"JAM KERJA",IF(AND(WEEKDAY($H2773,2)=6,$I2773&lt;=DATABASE!$J$4,$I2773&gt;=DATABASE!$I$4),"JAM KERJA","LUAR JAM KERJA 1")))))</f>
        <v/>
      </c>
      <c r="M2773" s="36" t="str">
        <f>IF('DATA ACCURATE'!T2776&lt;&gt;"",IF('DATA ACCURATE'!T2776&gt;100,'DATA ACCURATE'!T2776/10,'DATA ACCURATE'!T2776),"")</f>
        <v/>
      </c>
      <c r="N2773" s="38" t="str">
        <f>IF(M2773="","",IF(M2773&lt;=DATABASE!$I$9,"LOKAL",IF(M2773&lt;DATABASE!$J$9,"LUAR KOTA 1",IF($M2773&gt;=DATABASE!$J$9,"LUAR KOTA 2",""))))</f>
        <v/>
      </c>
      <c r="O2773" s="38" t="str">
        <f>IF('DATA ACCURATE'!L2776&lt;&gt;"",'DATA ACCURATE'!L2776,"")</f>
        <v/>
      </c>
      <c r="P2773" s="38"/>
      <c r="Q2773" s="38">
        <f t="shared" si="302"/>
        <v>0</v>
      </c>
      <c r="R2773" s="38">
        <f t="shared" si="302"/>
        <v>0</v>
      </c>
      <c r="S2773" s="38">
        <f t="shared" si="302"/>
        <v>0</v>
      </c>
      <c r="T2773" s="38">
        <f t="shared" si="300"/>
        <v>0</v>
      </c>
      <c r="U2773" s="38">
        <f t="shared" si="303"/>
        <v>0</v>
      </c>
      <c r="V2773" s="38">
        <f t="shared" si="303"/>
        <v>0</v>
      </c>
      <c r="W2773" s="38">
        <f t="shared" si="303"/>
        <v>0</v>
      </c>
      <c r="X2773" s="38">
        <f t="shared" si="304"/>
        <v>0</v>
      </c>
      <c r="Y2773" s="38">
        <f t="shared" si="304"/>
        <v>0</v>
      </c>
      <c r="Z2773" s="38">
        <f t="shared" si="304"/>
        <v>0</v>
      </c>
      <c r="AA2773" s="38">
        <f t="shared" si="301"/>
        <v>0</v>
      </c>
      <c r="AB2773" s="38">
        <f t="shared" si="305"/>
        <v>0</v>
      </c>
      <c r="AC2773" s="38">
        <f t="shared" si="306"/>
        <v>0</v>
      </c>
      <c r="AD2773" s="38" t="str">
        <f t="shared" si="307"/>
        <v>000000000000</v>
      </c>
      <c r="AE2773" s="38"/>
      <c r="AF2773" s="38"/>
      <c r="AG2773" s="38"/>
      <c r="AH2773" s="38"/>
      <c r="AI2773" s="38"/>
      <c r="AJ2773" s="38"/>
      <c r="AK2773" s="38"/>
      <c r="AL2773" s="38"/>
      <c r="AM2773" s="38"/>
      <c r="AN2773" s="38"/>
      <c r="AO2773" s="38"/>
      <c r="AP2773" s="38"/>
      <c r="AQ2773" s="38"/>
      <c r="AR2773" s="38"/>
    </row>
    <row r="2774" spans="1:44">
      <c r="A2774" s="36" t="str">
        <f>IF('DATA ACCURATE'!A2777&lt;&gt;"",'DATA ACCURATE'!A2777,"")</f>
        <v/>
      </c>
      <c r="B2774" s="36" t="str">
        <f>IF('DATA ACCURATE'!D2777&lt;&gt;"",'DATA ACCURATE'!D2777,"")</f>
        <v/>
      </c>
      <c r="C2774" s="38" t="str">
        <f>IF($AD2774="000000000000","",INDEX(DATABASE!$W$12:$W$71,MATCH($AD2774,DATABASE!$V$12:$V$71,0)))</f>
        <v/>
      </c>
      <c r="D2774" s="38" t="str">
        <f>IF(C2774="","",IF(E2774="",INDEX(DATABASE!$AF$13:$AF$62,MATCH($C2774,DATABASE!$AC$13:$AC$62,0)),IF(E2774="2x D11",INDEX(DATABASE!$AF$13:$AF$62,MATCH($C2774,DATABASE!$AC$13:$AC$62,0))+2*DATABASE!$AF$62,IF(E2774="3x D11",INDEX(DATABASE!$AF$13:$AF$62,MATCH($C2774,DATABASE!$AC$13:$AC$62,0))+3*DATABASE!$AF$62,""))))</f>
        <v/>
      </c>
      <c r="E2774" s="38" t="str">
        <f>IF(AND($K2774="Y",$G2774&lt;&gt;"UNYIL",$F2774&lt;DATABASE!$O$8),"2x D11",IF(AND($K2774="Y",$G2774&lt;&gt;"UNYIL",$F2774&gt;=DATABASE!$O$8),"3x D11",""))</f>
        <v/>
      </c>
      <c r="F2774" s="36" t="str">
        <f>IF('DATA ACCURATE'!N2777&lt;&gt;"",'DATA ACCURATE'!N2777,"")</f>
        <v/>
      </c>
      <c r="G2774" s="38" t="str">
        <f>IF(F2774="","",IF(F2774&lt;=DATABASE!$I$8,"UNYIL",IF(F2774&lt;=DATABASE!$J$8,"KECIL",IF(F2774&lt;DATABASE!$K$8,"TANGGUNG",IF(F2774&gt;=DATABASE!$K$8,"BESAR","")))))</f>
        <v/>
      </c>
      <c r="H2774" s="16" t="str">
        <f>IF('DATA ACCURATE'!J2777&lt;&gt;"",'DATA ACCURATE'!J2777,"")</f>
        <v/>
      </c>
      <c r="I2774" s="35" t="str">
        <f>IF(B2774&lt;&gt;"",IFERROR(VLOOKUP(B2774,'DATA TIMBANGAN'!G:M,7,FALSE),VLOOKUP(B2774,'DATA TIMBANGAN'!G:M,7)),"")</f>
        <v/>
      </c>
      <c r="J2774" s="25" t="str">
        <f>IF(H2774&lt;&gt;"",IFERROR(INDEX(DATABASE!$Z$19:$Z$38,MATCH(DATEVALUE(H2774),DATABASE!$AA$19:$AA$38,0)),INDEX(DATABASE!$Z$12:$Z$18,MATCH(WEEKDAY(H2774,2),DATABASE!$AA$12:$AA$18,0))),"")</f>
        <v/>
      </c>
      <c r="K2774" s="25" t="str">
        <f>IF('DATA ACCURATE'!V2777&lt;&gt;"",'DATA ACCURATE'!V2777,"")</f>
        <v/>
      </c>
      <c r="L2774" s="80" t="str">
        <f>IF($H2774="","",IF(OR($J2774="LIBUR",AND($L2773="LIBUR",$O2773=$O2774)),"LIBUR",IF(AND(OR($L2773="LUAR JAM KERJA 1",$L2773="LUAR JAM KERJA 2"),OR(OR(AND($H2773=$H2774,AND(OR($I2774&gt;DATABASE!$J$3,$I2774&lt;DATABASE!$J$6),((DATEVALUE($H2774)+$I2774)-(DATEVALUE($H2773)+$I2773))&lt;DATABASE!$J$6)),AND($H2773=$H2774,$O2773=$O2774,OR($I2774&gt;DATABASE!$J$6,$I2774&lt;DATABASE!$J$3))),AND(($H2774-$H2773)=1,OR($I2774&lt;DATABASE!$I$6,((DATEVALUE($H2774)+$I2774)-(DATEVALUE($H2773)+$I2773))&lt;DATABASE!$J$6))),$A2774=$A2773),"LUAR JAM KERJA 2",IF(AND(OR(WEEKDAY($H2774,2)=1,WEEKDAY($H2774,2)=2,WEEKDAY($H2774,2)=3,WEEKDAY($H2774,2)=4,WEEKDAY($H2774,2)=5),$I2774&lt;=DATABASE!$J$3,$I2774&gt;=DATABASE!$I$3),"JAM KERJA",IF(AND(WEEKDAY($H2774,2)=6,$I2774&lt;=DATABASE!$J$4,$I2774&gt;=DATABASE!$I$4),"JAM KERJA","LUAR JAM KERJA 1")))))</f>
        <v/>
      </c>
      <c r="M2774" s="36" t="str">
        <f>IF('DATA ACCURATE'!T2777&lt;&gt;"",IF('DATA ACCURATE'!T2777&gt;100,'DATA ACCURATE'!T2777/10,'DATA ACCURATE'!T2777),"")</f>
        <v/>
      </c>
      <c r="N2774" s="38" t="str">
        <f>IF(M2774="","",IF(M2774&lt;=DATABASE!$I$9,"LOKAL",IF(M2774&lt;DATABASE!$J$9,"LUAR KOTA 1",IF($M2774&gt;=DATABASE!$J$9,"LUAR KOTA 2",""))))</f>
        <v/>
      </c>
      <c r="O2774" s="38" t="str">
        <f>IF('DATA ACCURATE'!L2777&lt;&gt;"",'DATA ACCURATE'!L2777,"")</f>
        <v/>
      </c>
      <c r="P2774" s="38"/>
      <c r="Q2774" s="38">
        <f t="shared" si="302"/>
        <v>0</v>
      </c>
      <c r="R2774" s="38">
        <f t="shared" si="302"/>
        <v>0</v>
      </c>
      <c r="S2774" s="38">
        <f t="shared" si="302"/>
        <v>0</v>
      </c>
      <c r="T2774" s="38">
        <f t="shared" si="300"/>
        <v>0</v>
      </c>
      <c r="U2774" s="38">
        <f t="shared" si="303"/>
        <v>0</v>
      </c>
      <c r="V2774" s="38">
        <f t="shared" si="303"/>
        <v>0</v>
      </c>
      <c r="W2774" s="38">
        <f t="shared" si="303"/>
        <v>0</v>
      </c>
      <c r="X2774" s="38">
        <f t="shared" si="304"/>
        <v>0</v>
      </c>
      <c r="Y2774" s="38">
        <f t="shared" si="304"/>
        <v>0</v>
      </c>
      <c r="Z2774" s="38">
        <f t="shared" si="304"/>
        <v>0</v>
      </c>
      <c r="AA2774" s="38">
        <f t="shared" si="301"/>
        <v>0</v>
      </c>
      <c r="AB2774" s="38">
        <f t="shared" si="305"/>
        <v>0</v>
      </c>
      <c r="AC2774" s="38">
        <f t="shared" si="306"/>
        <v>0</v>
      </c>
      <c r="AD2774" s="38" t="str">
        <f t="shared" si="307"/>
        <v>000000000000</v>
      </c>
      <c r="AE2774" s="38"/>
      <c r="AF2774" s="38"/>
      <c r="AG2774" s="38"/>
      <c r="AH2774" s="38"/>
      <c r="AI2774" s="38"/>
      <c r="AJ2774" s="38"/>
      <c r="AK2774" s="38"/>
      <c r="AL2774" s="38"/>
      <c r="AM2774" s="38"/>
      <c r="AN2774" s="38"/>
      <c r="AO2774" s="38"/>
      <c r="AP2774" s="38"/>
      <c r="AQ2774" s="38"/>
      <c r="AR2774" s="38"/>
    </row>
    <row r="2775" spans="1:44">
      <c r="A2775" s="36" t="str">
        <f>IF('DATA ACCURATE'!A2778&lt;&gt;"",'DATA ACCURATE'!A2778,"")</f>
        <v/>
      </c>
      <c r="B2775" s="36" t="str">
        <f>IF('DATA ACCURATE'!D2778&lt;&gt;"",'DATA ACCURATE'!D2778,"")</f>
        <v/>
      </c>
      <c r="C2775" s="38" t="str">
        <f>IF($AD2775="000000000000","",INDEX(DATABASE!$W$12:$W$71,MATCH($AD2775,DATABASE!$V$12:$V$71,0)))</f>
        <v/>
      </c>
      <c r="D2775" s="38" t="str">
        <f>IF(C2775="","",IF(E2775="",INDEX(DATABASE!$AF$13:$AF$62,MATCH($C2775,DATABASE!$AC$13:$AC$62,0)),IF(E2775="2x D11",INDEX(DATABASE!$AF$13:$AF$62,MATCH($C2775,DATABASE!$AC$13:$AC$62,0))+2*DATABASE!$AF$62,IF(E2775="3x D11",INDEX(DATABASE!$AF$13:$AF$62,MATCH($C2775,DATABASE!$AC$13:$AC$62,0))+3*DATABASE!$AF$62,""))))</f>
        <v/>
      </c>
      <c r="E2775" s="38" t="str">
        <f>IF(AND($K2775="Y",$G2775&lt;&gt;"UNYIL",$F2775&lt;DATABASE!$O$8),"2x D11",IF(AND($K2775="Y",$G2775&lt;&gt;"UNYIL",$F2775&gt;=DATABASE!$O$8),"3x D11",""))</f>
        <v/>
      </c>
      <c r="F2775" s="36" t="str">
        <f>IF('DATA ACCURATE'!N2778&lt;&gt;"",'DATA ACCURATE'!N2778,"")</f>
        <v/>
      </c>
      <c r="G2775" s="38" t="str">
        <f>IF(F2775="","",IF(F2775&lt;=DATABASE!$I$8,"UNYIL",IF(F2775&lt;=DATABASE!$J$8,"KECIL",IF(F2775&lt;DATABASE!$K$8,"TANGGUNG",IF(F2775&gt;=DATABASE!$K$8,"BESAR","")))))</f>
        <v/>
      </c>
      <c r="H2775" s="16" t="str">
        <f>IF('DATA ACCURATE'!J2778&lt;&gt;"",'DATA ACCURATE'!J2778,"")</f>
        <v/>
      </c>
      <c r="I2775" s="35" t="str">
        <f>IF(B2775&lt;&gt;"",IFERROR(VLOOKUP(B2775,'DATA TIMBANGAN'!G:M,7,FALSE),VLOOKUP(B2775,'DATA TIMBANGAN'!G:M,7)),"")</f>
        <v/>
      </c>
      <c r="J2775" s="25" t="str">
        <f>IF(H2775&lt;&gt;"",IFERROR(INDEX(DATABASE!$Z$19:$Z$38,MATCH(DATEVALUE(H2775),DATABASE!$AA$19:$AA$38,0)),INDEX(DATABASE!$Z$12:$Z$18,MATCH(WEEKDAY(H2775,2),DATABASE!$AA$12:$AA$18,0))),"")</f>
        <v/>
      </c>
      <c r="K2775" s="25" t="str">
        <f>IF('DATA ACCURATE'!V2778&lt;&gt;"",'DATA ACCURATE'!V2778,"")</f>
        <v/>
      </c>
      <c r="L2775" s="80" t="str">
        <f>IF($H2775="","",IF(OR($J2775="LIBUR",AND($L2774="LIBUR",$O2774=$O2775)),"LIBUR",IF(AND(OR($L2774="LUAR JAM KERJA 1",$L2774="LUAR JAM KERJA 2"),OR(OR(AND($H2774=$H2775,AND(OR($I2775&gt;DATABASE!$J$3,$I2775&lt;DATABASE!$J$6),((DATEVALUE($H2775)+$I2775)-(DATEVALUE($H2774)+$I2774))&lt;DATABASE!$J$6)),AND($H2774=$H2775,$O2774=$O2775,OR($I2775&gt;DATABASE!$J$6,$I2775&lt;DATABASE!$J$3))),AND(($H2775-$H2774)=1,OR($I2775&lt;DATABASE!$I$6,((DATEVALUE($H2775)+$I2775)-(DATEVALUE($H2774)+$I2774))&lt;DATABASE!$J$6))),$A2775=$A2774),"LUAR JAM KERJA 2",IF(AND(OR(WEEKDAY($H2775,2)=1,WEEKDAY($H2775,2)=2,WEEKDAY($H2775,2)=3,WEEKDAY($H2775,2)=4,WEEKDAY($H2775,2)=5),$I2775&lt;=DATABASE!$J$3,$I2775&gt;=DATABASE!$I$3),"JAM KERJA",IF(AND(WEEKDAY($H2775,2)=6,$I2775&lt;=DATABASE!$J$4,$I2775&gt;=DATABASE!$I$4),"JAM KERJA","LUAR JAM KERJA 1")))))</f>
        <v/>
      </c>
      <c r="M2775" s="36" t="str">
        <f>IF('DATA ACCURATE'!T2778&lt;&gt;"",IF('DATA ACCURATE'!T2778&gt;100,'DATA ACCURATE'!T2778/10,'DATA ACCURATE'!T2778),"")</f>
        <v/>
      </c>
      <c r="N2775" s="38" t="str">
        <f>IF(M2775="","",IF(M2775&lt;=DATABASE!$I$9,"LOKAL",IF(M2775&lt;DATABASE!$J$9,"LUAR KOTA 1",IF($M2775&gt;=DATABASE!$J$9,"LUAR KOTA 2",""))))</f>
        <v/>
      </c>
      <c r="O2775" s="38" t="str">
        <f>IF('DATA ACCURATE'!L2778&lt;&gt;"",'DATA ACCURATE'!L2778,"")</f>
        <v/>
      </c>
      <c r="P2775" s="38"/>
      <c r="Q2775" s="38">
        <f t="shared" si="302"/>
        <v>0</v>
      </c>
      <c r="R2775" s="38">
        <f t="shared" si="302"/>
        <v>0</v>
      </c>
      <c r="S2775" s="38">
        <f t="shared" si="302"/>
        <v>0</v>
      </c>
      <c r="T2775" s="38">
        <f t="shared" si="300"/>
        <v>0</v>
      </c>
      <c r="U2775" s="38">
        <f t="shared" si="303"/>
        <v>0</v>
      </c>
      <c r="V2775" s="38">
        <f t="shared" si="303"/>
        <v>0</v>
      </c>
      <c r="W2775" s="38">
        <f t="shared" si="303"/>
        <v>0</v>
      </c>
      <c r="X2775" s="38">
        <f t="shared" si="304"/>
        <v>0</v>
      </c>
      <c r="Y2775" s="38">
        <f t="shared" si="304"/>
        <v>0</v>
      </c>
      <c r="Z2775" s="38">
        <f t="shared" si="304"/>
        <v>0</v>
      </c>
      <c r="AA2775" s="38">
        <f t="shared" si="301"/>
        <v>0</v>
      </c>
      <c r="AB2775" s="38">
        <f t="shared" si="305"/>
        <v>0</v>
      </c>
      <c r="AC2775" s="38">
        <f t="shared" si="306"/>
        <v>0</v>
      </c>
      <c r="AD2775" s="38" t="str">
        <f t="shared" si="307"/>
        <v>000000000000</v>
      </c>
      <c r="AE2775" s="38"/>
      <c r="AF2775" s="38"/>
      <c r="AG2775" s="38"/>
      <c r="AH2775" s="38"/>
      <c r="AI2775" s="38"/>
      <c r="AJ2775" s="38"/>
      <c r="AK2775" s="38"/>
      <c r="AL2775" s="38"/>
      <c r="AM2775" s="38"/>
      <c r="AN2775" s="38"/>
      <c r="AO2775" s="38"/>
      <c r="AP2775" s="38"/>
      <c r="AQ2775" s="38"/>
      <c r="AR2775" s="38"/>
    </row>
    <row r="2776" spans="1:44">
      <c r="A2776" s="36" t="str">
        <f>IF('DATA ACCURATE'!A2779&lt;&gt;"",'DATA ACCURATE'!A2779,"")</f>
        <v/>
      </c>
      <c r="B2776" s="36" t="str">
        <f>IF('DATA ACCURATE'!D2779&lt;&gt;"",'DATA ACCURATE'!D2779,"")</f>
        <v/>
      </c>
      <c r="C2776" s="38" t="str">
        <f>IF($AD2776="000000000000","",INDEX(DATABASE!$W$12:$W$71,MATCH($AD2776,DATABASE!$V$12:$V$71,0)))</f>
        <v/>
      </c>
      <c r="D2776" s="38" t="str">
        <f>IF(C2776="","",IF(E2776="",INDEX(DATABASE!$AF$13:$AF$62,MATCH($C2776,DATABASE!$AC$13:$AC$62,0)),IF(E2776="2x D11",INDEX(DATABASE!$AF$13:$AF$62,MATCH($C2776,DATABASE!$AC$13:$AC$62,0))+2*DATABASE!$AF$62,IF(E2776="3x D11",INDEX(DATABASE!$AF$13:$AF$62,MATCH($C2776,DATABASE!$AC$13:$AC$62,0))+3*DATABASE!$AF$62,""))))</f>
        <v/>
      </c>
      <c r="E2776" s="38" t="str">
        <f>IF(AND($K2776="Y",$G2776&lt;&gt;"UNYIL",$F2776&lt;DATABASE!$O$8),"2x D11",IF(AND($K2776="Y",$G2776&lt;&gt;"UNYIL",$F2776&gt;=DATABASE!$O$8),"3x D11",""))</f>
        <v/>
      </c>
      <c r="F2776" s="36" t="str">
        <f>IF('DATA ACCURATE'!N2779&lt;&gt;"",'DATA ACCURATE'!N2779,"")</f>
        <v/>
      </c>
      <c r="G2776" s="38" t="str">
        <f>IF(F2776="","",IF(F2776&lt;=DATABASE!$I$8,"UNYIL",IF(F2776&lt;=DATABASE!$J$8,"KECIL",IF(F2776&lt;DATABASE!$K$8,"TANGGUNG",IF(F2776&gt;=DATABASE!$K$8,"BESAR","")))))</f>
        <v/>
      </c>
      <c r="H2776" s="16" t="str">
        <f>IF('DATA ACCURATE'!J2779&lt;&gt;"",'DATA ACCURATE'!J2779,"")</f>
        <v/>
      </c>
      <c r="I2776" s="35" t="str">
        <f>IF(B2776&lt;&gt;"",IFERROR(VLOOKUP(B2776,'DATA TIMBANGAN'!G:M,7,FALSE),VLOOKUP(B2776,'DATA TIMBANGAN'!G:M,7)),"")</f>
        <v/>
      </c>
      <c r="J2776" s="25" t="str">
        <f>IF(H2776&lt;&gt;"",IFERROR(INDEX(DATABASE!$Z$19:$Z$38,MATCH(DATEVALUE(H2776),DATABASE!$AA$19:$AA$38,0)),INDEX(DATABASE!$Z$12:$Z$18,MATCH(WEEKDAY(H2776,2),DATABASE!$AA$12:$AA$18,0))),"")</f>
        <v/>
      </c>
      <c r="K2776" s="25" t="str">
        <f>IF('DATA ACCURATE'!V2779&lt;&gt;"",'DATA ACCURATE'!V2779,"")</f>
        <v/>
      </c>
      <c r="L2776" s="80" t="str">
        <f>IF($H2776="","",IF(OR($J2776="LIBUR",AND($L2775="LIBUR",$O2775=$O2776)),"LIBUR",IF(AND(OR($L2775="LUAR JAM KERJA 1",$L2775="LUAR JAM KERJA 2"),OR(OR(AND($H2775=$H2776,AND(OR($I2776&gt;DATABASE!$J$3,$I2776&lt;DATABASE!$J$6),((DATEVALUE($H2776)+$I2776)-(DATEVALUE($H2775)+$I2775))&lt;DATABASE!$J$6)),AND($H2775=$H2776,$O2775=$O2776,OR($I2776&gt;DATABASE!$J$6,$I2776&lt;DATABASE!$J$3))),AND(($H2776-$H2775)=1,OR($I2776&lt;DATABASE!$I$6,((DATEVALUE($H2776)+$I2776)-(DATEVALUE($H2775)+$I2775))&lt;DATABASE!$J$6))),$A2776=$A2775),"LUAR JAM KERJA 2",IF(AND(OR(WEEKDAY($H2776,2)=1,WEEKDAY($H2776,2)=2,WEEKDAY($H2776,2)=3,WEEKDAY($H2776,2)=4,WEEKDAY($H2776,2)=5),$I2776&lt;=DATABASE!$J$3,$I2776&gt;=DATABASE!$I$3),"JAM KERJA",IF(AND(WEEKDAY($H2776,2)=6,$I2776&lt;=DATABASE!$J$4,$I2776&gt;=DATABASE!$I$4),"JAM KERJA","LUAR JAM KERJA 1")))))</f>
        <v/>
      </c>
      <c r="M2776" s="36" t="str">
        <f>IF('DATA ACCURATE'!T2779&lt;&gt;"",IF('DATA ACCURATE'!T2779&gt;100,'DATA ACCURATE'!T2779/10,'DATA ACCURATE'!T2779),"")</f>
        <v/>
      </c>
      <c r="N2776" s="38" t="str">
        <f>IF(M2776="","",IF(M2776&lt;=DATABASE!$I$9,"LOKAL",IF(M2776&lt;DATABASE!$J$9,"LUAR KOTA 1",IF($M2776&gt;=DATABASE!$J$9,"LUAR KOTA 2",""))))</f>
        <v/>
      </c>
      <c r="O2776" s="38" t="str">
        <f>IF('DATA ACCURATE'!L2779&lt;&gt;"",'DATA ACCURATE'!L2779,"")</f>
        <v/>
      </c>
      <c r="P2776" s="38"/>
      <c r="Q2776" s="38">
        <f t="shared" si="302"/>
        <v>0</v>
      </c>
      <c r="R2776" s="38">
        <f t="shared" si="302"/>
        <v>0</v>
      </c>
      <c r="S2776" s="38">
        <f t="shared" si="302"/>
        <v>0</v>
      </c>
      <c r="T2776" s="38">
        <f t="shared" si="300"/>
        <v>0</v>
      </c>
      <c r="U2776" s="38">
        <f t="shared" si="303"/>
        <v>0</v>
      </c>
      <c r="V2776" s="38">
        <f t="shared" si="303"/>
        <v>0</v>
      </c>
      <c r="W2776" s="38">
        <f t="shared" si="303"/>
        <v>0</v>
      </c>
      <c r="X2776" s="38">
        <f t="shared" si="304"/>
        <v>0</v>
      </c>
      <c r="Y2776" s="38">
        <f t="shared" si="304"/>
        <v>0</v>
      </c>
      <c r="Z2776" s="38">
        <f t="shared" si="304"/>
        <v>0</v>
      </c>
      <c r="AA2776" s="38">
        <f t="shared" si="301"/>
        <v>0</v>
      </c>
      <c r="AB2776" s="38">
        <f t="shared" si="305"/>
        <v>0</v>
      </c>
      <c r="AC2776" s="38">
        <f t="shared" si="306"/>
        <v>0</v>
      </c>
      <c r="AD2776" s="38" t="str">
        <f t="shared" si="307"/>
        <v>000000000000</v>
      </c>
      <c r="AE2776" s="38"/>
      <c r="AF2776" s="38"/>
      <c r="AG2776" s="38"/>
      <c r="AH2776" s="38"/>
      <c r="AI2776" s="38"/>
      <c r="AJ2776" s="38"/>
      <c r="AK2776" s="38"/>
      <c r="AL2776" s="38"/>
      <c r="AM2776" s="38"/>
      <c r="AN2776" s="38"/>
      <c r="AO2776" s="38"/>
      <c r="AP2776" s="38"/>
      <c r="AQ2776" s="38"/>
      <c r="AR2776" s="38"/>
    </row>
    <row r="2777" spans="1:44">
      <c r="A2777" s="36" t="str">
        <f>IF('DATA ACCURATE'!A2780&lt;&gt;"",'DATA ACCURATE'!A2780,"")</f>
        <v/>
      </c>
      <c r="B2777" s="36" t="str">
        <f>IF('DATA ACCURATE'!D2780&lt;&gt;"",'DATA ACCURATE'!D2780,"")</f>
        <v/>
      </c>
      <c r="C2777" s="38" t="str">
        <f>IF($AD2777="000000000000","",INDEX(DATABASE!$W$12:$W$71,MATCH($AD2777,DATABASE!$V$12:$V$71,0)))</f>
        <v/>
      </c>
      <c r="D2777" s="38" t="str">
        <f>IF(C2777="","",IF(E2777="",INDEX(DATABASE!$AF$13:$AF$62,MATCH($C2777,DATABASE!$AC$13:$AC$62,0)),IF(E2777="2x D11",INDEX(DATABASE!$AF$13:$AF$62,MATCH($C2777,DATABASE!$AC$13:$AC$62,0))+2*DATABASE!$AF$62,IF(E2777="3x D11",INDEX(DATABASE!$AF$13:$AF$62,MATCH($C2777,DATABASE!$AC$13:$AC$62,0))+3*DATABASE!$AF$62,""))))</f>
        <v/>
      </c>
      <c r="E2777" s="38" t="str">
        <f>IF(AND($K2777="Y",$G2777&lt;&gt;"UNYIL",$F2777&lt;DATABASE!$O$8),"2x D11",IF(AND($K2777="Y",$G2777&lt;&gt;"UNYIL",$F2777&gt;=DATABASE!$O$8),"3x D11",""))</f>
        <v/>
      </c>
      <c r="F2777" s="36" t="str">
        <f>IF('DATA ACCURATE'!N2780&lt;&gt;"",'DATA ACCURATE'!N2780,"")</f>
        <v/>
      </c>
      <c r="G2777" s="38" t="str">
        <f>IF(F2777="","",IF(F2777&lt;=DATABASE!$I$8,"UNYIL",IF(F2777&lt;=DATABASE!$J$8,"KECIL",IF(F2777&lt;DATABASE!$K$8,"TANGGUNG",IF(F2777&gt;=DATABASE!$K$8,"BESAR","")))))</f>
        <v/>
      </c>
      <c r="H2777" s="16" t="str">
        <f>IF('DATA ACCURATE'!J2780&lt;&gt;"",'DATA ACCURATE'!J2780,"")</f>
        <v/>
      </c>
      <c r="I2777" s="35" t="str">
        <f>IF(B2777&lt;&gt;"",IFERROR(VLOOKUP(B2777,'DATA TIMBANGAN'!G:M,7,FALSE),VLOOKUP(B2777,'DATA TIMBANGAN'!G:M,7)),"")</f>
        <v/>
      </c>
      <c r="J2777" s="25" t="str">
        <f>IF(H2777&lt;&gt;"",IFERROR(INDEX(DATABASE!$Z$19:$Z$38,MATCH(DATEVALUE(H2777),DATABASE!$AA$19:$AA$38,0)),INDEX(DATABASE!$Z$12:$Z$18,MATCH(WEEKDAY(H2777,2),DATABASE!$AA$12:$AA$18,0))),"")</f>
        <v/>
      </c>
      <c r="K2777" s="25" t="str">
        <f>IF('DATA ACCURATE'!V2780&lt;&gt;"",'DATA ACCURATE'!V2780,"")</f>
        <v/>
      </c>
      <c r="L2777" s="80" t="str">
        <f>IF($H2777="","",IF(OR($J2777="LIBUR",AND($L2776="LIBUR",$O2776=$O2777)),"LIBUR",IF(AND(OR($L2776="LUAR JAM KERJA 1",$L2776="LUAR JAM KERJA 2"),OR(OR(AND($H2776=$H2777,AND(OR($I2777&gt;DATABASE!$J$3,$I2777&lt;DATABASE!$J$6),((DATEVALUE($H2777)+$I2777)-(DATEVALUE($H2776)+$I2776))&lt;DATABASE!$J$6)),AND($H2776=$H2777,$O2776=$O2777,OR($I2777&gt;DATABASE!$J$6,$I2777&lt;DATABASE!$J$3))),AND(($H2777-$H2776)=1,OR($I2777&lt;DATABASE!$I$6,((DATEVALUE($H2777)+$I2777)-(DATEVALUE($H2776)+$I2776))&lt;DATABASE!$J$6))),$A2777=$A2776),"LUAR JAM KERJA 2",IF(AND(OR(WEEKDAY($H2777,2)=1,WEEKDAY($H2777,2)=2,WEEKDAY($H2777,2)=3,WEEKDAY($H2777,2)=4,WEEKDAY($H2777,2)=5),$I2777&lt;=DATABASE!$J$3,$I2777&gt;=DATABASE!$I$3),"JAM KERJA",IF(AND(WEEKDAY($H2777,2)=6,$I2777&lt;=DATABASE!$J$4,$I2777&gt;=DATABASE!$I$4),"JAM KERJA","LUAR JAM KERJA 1")))))</f>
        <v/>
      </c>
      <c r="M2777" s="36" t="str">
        <f>IF('DATA ACCURATE'!T2780&lt;&gt;"",IF('DATA ACCURATE'!T2780&gt;100,'DATA ACCURATE'!T2780/10,'DATA ACCURATE'!T2780),"")</f>
        <v/>
      </c>
      <c r="N2777" s="38" t="str">
        <f>IF(M2777="","",IF(M2777&lt;=DATABASE!$I$9,"LOKAL",IF(M2777&lt;DATABASE!$J$9,"LUAR KOTA 1",IF($M2777&gt;=DATABASE!$J$9,"LUAR KOTA 2",""))))</f>
        <v/>
      </c>
      <c r="O2777" s="38" t="str">
        <f>IF('DATA ACCURATE'!L2780&lt;&gt;"",'DATA ACCURATE'!L2780,"")</f>
        <v/>
      </c>
      <c r="P2777" s="38"/>
      <c r="Q2777" s="38">
        <f t="shared" si="302"/>
        <v>0</v>
      </c>
      <c r="R2777" s="38">
        <f t="shared" si="302"/>
        <v>0</v>
      </c>
      <c r="S2777" s="38">
        <f t="shared" si="302"/>
        <v>0</v>
      </c>
      <c r="T2777" s="38">
        <f t="shared" si="300"/>
        <v>0</v>
      </c>
      <c r="U2777" s="38">
        <f t="shared" si="303"/>
        <v>0</v>
      </c>
      <c r="V2777" s="38">
        <f t="shared" si="303"/>
        <v>0</v>
      </c>
      <c r="W2777" s="38">
        <f t="shared" si="303"/>
        <v>0</v>
      </c>
      <c r="X2777" s="38">
        <f t="shared" si="304"/>
        <v>0</v>
      </c>
      <c r="Y2777" s="38">
        <f t="shared" si="304"/>
        <v>0</v>
      </c>
      <c r="Z2777" s="38">
        <f t="shared" si="304"/>
        <v>0</v>
      </c>
      <c r="AA2777" s="38">
        <f t="shared" si="301"/>
        <v>0</v>
      </c>
      <c r="AB2777" s="38">
        <f t="shared" si="305"/>
        <v>0</v>
      </c>
      <c r="AC2777" s="38">
        <f t="shared" si="306"/>
        <v>0</v>
      </c>
      <c r="AD2777" s="38" t="str">
        <f t="shared" si="307"/>
        <v>000000000000</v>
      </c>
      <c r="AE2777" s="38"/>
      <c r="AF2777" s="38"/>
      <c r="AG2777" s="38"/>
      <c r="AH2777" s="38"/>
      <c r="AI2777" s="38"/>
      <c r="AJ2777" s="38"/>
      <c r="AK2777" s="38"/>
      <c r="AL2777" s="38"/>
      <c r="AM2777" s="38"/>
      <c r="AN2777" s="38"/>
      <c r="AO2777" s="38"/>
      <c r="AP2777" s="38"/>
      <c r="AQ2777" s="38"/>
      <c r="AR2777" s="38"/>
    </row>
    <row r="2778" spans="1:44">
      <c r="A2778" s="36" t="str">
        <f>IF('DATA ACCURATE'!A2781&lt;&gt;"",'DATA ACCURATE'!A2781,"")</f>
        <v/>
      </c>
      <c r="B2778" s="36" t="str">
        <f>IF('DATA ACCURATE'!D2781&lt;&gt;"",'DATA ACCURATE'!D2781,"")</f>
        <v/>
      </c>
      <c r="C2778" s="38" t="str">
        <f>IF($AD2778="000000000000","",INDEX(DATABASE!$W$12:$W$71,MATCH($AD2778,DATABASE!$V$12:$V$71,0)))</f>
        <v/>
      </c>
      <c r="D2778" s="38" t="str">
        <f>IF(C2778="","",IF(E2778="",INDEX(DATABASE!$AF$13:$AF$62,MATCH($C2778,DATABASE!$AC$13:$AC$62,0)),IF(E2778="2x D11",INDEX(DATABASE!$AF$13:$AF$62,MATCH($C2778,DATABASE!$AC$13:$AC$62,0))+2*DATABASE!$AF$62,IF(E2778="3x D11",INDEX(DATABASE!$AF$13:$AF$62,MATCH($C2778,DATABASE!$AC$13:$AC$62,0))+3*DATABASE!$AF$62,""))))</f>
        <v/>
      </c>
      <c r="E2778" s="38" t="str">
        <f>IF(AND($K2778="Y",$G2778&lt;&gt;"UNYIL",$F2778&lt;DATABASE!$O$8),"2x D11",IF(AND($K2778="Y",$G2778&lt;&gt;"UNYIL",$F2778&gt;=DATABASE!$O$8),"3x D11",""))</f>
        <v/>
      </c>
      <c r="F2778" s="36" t="str">
        <f>IF('DATA ACCURATE'!N2781&lt;&gt;"",'DATA ACCURATE'!N2781,"")</f>
        <v/>
      </c>
      <c r="G2778" s="38" t="str">
        <f>IF(F2778="","",IF(F2778&lt;=DATABASE!$I$8,"UNYIL",IF(F2778&lt;=DATABASE!$J$8,"KECIL",IF(F2778&lt;DATABASE!$K$8,"TANGGUNG",IF(F2778&gt;=DATABASE!$K$8,"BESAR","")))))</f>
        <v/>
      </c>
      <c r="H2778" s="16" t="str">
        <f>IF('DATA ACCURATE'!J2781&lt;&gt;"",'DATA ACCURATE'!J2781,"")</f>
        <v/>
      </c>
      <c r="I2778" s="35" t="str">
        <f>IF(B2778&lt;&gt;"",IFERROR(VLOOKUP(B2778,'DATA TIMBANGAN'!G:M,7,FALSE),VLOOKUP(B2778,'DATA TIMBANGAN'!G:M,7)),"")</f>
        <v/>
      </c>
      <c r="J2778" s="25" t="str">
        <f>IF(H2778&lt;&gt;"",IFERROR(INDEX(DATABASE!$Z$19:$Z$38,MATCH(DATEVALUE(H2778),DATABASE!$AA$19:$AA$38,0)),INDEX(DATABASE!$Z$12:$Z$18,MATCH(WEEKDAY(H2778,2),DATABASE!$AA$12:$AA$18,0))),"")</f>
        <v/>
      </c>
      <c r="K2778" s="25" t="str">
        <f>IF('DATA ACCURATE'!V2781&lt;&gt;"",'DATA ACCURATE'!V2781,"")</f>
        <v/>
      </c>
      <c r="L2778" s="80" t="str">
        <f>IF($H2778="","",IF(OR($J2778="LIBUR",AND($L2777="LIBUR",$O2777=$O2778)),"LIBUR",IF(AND(OR($L2777="LUAR JAM KERJA 1",$L2777="LUAR JAM KERJA 2"),OR(OR(AND($H2777=$H2778,AND(OR($I2778&gt;DATABASE!$J$3,$I2778&lt;DATABASE!$J$6),((DATEVALUE($H2778)+$I2778)-(DATEVALUE($H2777)+$I2777))&lt;DATABASE!$J$6)),AND($H2777=$H2778,$O2777=$O2778,OR($I2778&gt;DATABASE!$J$6,$I2778&lt;DATABASE!$J$3))),AND(($H2778-$H2777)=1,OR($I2778&lt;DATABASE!$I$6,((DATEVALUE($H2778)+$I2778)-(DATEVALUE($H2777)+$I2777))&lt;DATABASE!$J$6))),$A2778=$A2777),"LUAR JAM KERJA 2",IF(AND(OR(WEEKDAY($H2778,2)=1,WEEKDAY($H2778,2)=2,WEEKDAY($H2778,2)=3,WEEKDAY($H2778,2)=4,WEEKDAY($H2778,2)=5),$I2778&lt;=DATABASE!$J$3,$I2778&gt;=DATABASE!$I$3),"JAM KERJA",IF(AND(WEEKDAY($H2778,2)=6,$I2778&lt;=DATABASE!$J$4,$I2778&gt;=DATABASE!$I$4),"JAM KERJA","LUAR JAM KERJA 1")))))</f>
        <v/>
      </c>
      <c r="M2778" s="36" t="str">
        <f>IF('DATA ACCURATE'!T2781&lt;&gt;"",IF('DATA ACCURATE'!T2781&gt;100,'DATA ACCURATE'!T2781/10,'DATA ACCURATE'!T2781),"")</f>
        <v/>
      </c>
      <c r="N2778" s="38" t="str">
        <f>IF(M2778="","",IF(M2778&lt;=DATABASE!$I$9,"LOKAL",IF(M2778&lt;DATABASE!$J$9,"LUAR KOTA 1",IF($M2778&gt;=DATABASE!$J$9,"LUAR KOTA 2",""))))</f>
        <v/>
      </c>
      <c r="O2778" s="38" t="str">
        <f>IF('DATA ACCURATE'!L2781&lt;&gt;"",'DATA ACCURATE'!L2781,"")</f>
        <v/>
      </c>
      <c r="P2778" s="38"/>
      <c r="Q2778" s="38">
        <f t="shared" si="302"/>
        <v>0</v>
      </c>
      <c r="R2778" s="38">
        <f t="shared" si="302"/>
        <v>0</v>
      </c>
      <c r="S2778" s="38">
        <f t="shared" si="302"/>
        <v>0</v>
      </c>
      <c r="T2778" s="38">
        <f t="shared" si="300"/>
        <v>0</v>
      </c>
      <c r="U2778" s="38">
        <f t="shared" si="303"/>
        <v>0</v>
      </c>
      <c r="V2778" s="38">
        <f t="shared" si="303"/>
        <v>0</v>
      </c>
      <c r="W2778" s="38">
        <f t="shared" si="303"/>
        <v>0</v>
      </c>
      <c r="X2778" s="38">
        <f t="shared" si="304"/>
        <v>0</v>
      </c>
      <c r="Y2778" s="38">
        <f t="shared" si="304"/>
        <v>0</v>
      </c>
      <c r="Z2778" s="38">
        <f t="shared" si="304"/>
        <v>0</v>
      </c>
      <c r="AA2778" s="38">
        <f t="shared" si="301"/>
        <v>0</v>
      </c>
      <c r="AB2778" s="38">
        <f t="shared" si="305"/>
        <v>0</v>
      </c>
      <c r="AC2778" s="38">
        <f t="shared" si="306"/>
        <v>0</v>
      </c>
      <c r="AD2778" s="38" t="str">
        <f t="shared" si="307"/>
        <v>000000000000</v>
      </c>
      <c r="AE2778" s="38"/>
      <c r="AF2778" s="38"/>
      <c r="AG2778" s="38"/>
      <c r="AH2778" s="38"/>
      <c r="AI2778" s="38"/>
      <c r="AJ2778" s="38"/>
      <c r="AK2778" s="38"/>
      <c r="AL2778" s="38"/>
      <c r="AM2778" s="38"/>
      <c r="AN2778" s="38"/>
      <c r="AO2778" s="38"/>
      <c r="AP2778" s="38"/>
      <c r="AQ2778" s="38"/>
      <c r="AR2778" s="38"/>
    </row>
    <row r="2779" spans="1:44">
      <c r="A2779" s="36" t="str">
        <f>IF('DATA ACCURATE'!A2782&lt;&gt;"",'DATA ACCURATE'!A2782,"")</f>
        <v/>
      </c>
      <c r="B2779" s="36" t="str">
        <f>IF('DATA ACCURATE'!D2782&lt;&gt;"",'DATA ACCURATE'!D2782,"")</f>
        <v/>
      </c>
      <c r="C2779" s="38" t="str">
        <f>IF($AD2779="000000000000","",INDEX(DATABASE!$W$12:$W$71,MATCH($AD2779,DATABASE!$V$12:$V$71,0)))</f>
        <v/>
      </c>
      <c r="D2779" s="38" t="str">
        <f>IF(C2779="","",IF(E2779="",INDEX(DATABASE!$AF$13:$AF$62,MATCH($C2779,DATABASE!$AC$13:$AC$62,0)),IF(E2779="2x D11",INDEX(DATABASE!$AF$13:$AF$62,MATCH($C2779,DATABASE!$AC$13:$AC$62,0))+2*DATABASE!$AF$62,IF(E2779="3x D11",INDEX(DATABASE!$AF$13:$AF$62,MATCH($C2779,DATABASE!$AC$13:$AC$62,0))+3*DATABASE!$AF$62,""))))</f>
        <v/>
      </c>
      <c r="E2779" s="38" t="str">
        <f>IF(AND($K2779="Y",$G2779&lt;&gt;"UNYIL",$F2779&lt;DATABASE!$O$8),"2x D11",IF(AND($K2779="Y",$G2779&lt;&gt;"UNYIL",$F2779&gt;=DATABASE!$O$8),"3x D11",""))</f>
        <v/>
      </c>
      <c r="F2779" s="36" t="str">
        <f>IF('DATA ACCURATE'!N2782&lt;&gt;"",'DATA ACCURATE'!N2782,"")</f>
        <v/>
      </c>
      <c r="G2779" s="38" t="str">
        <f>IF(F2779="","",IF(F2779&lt;=DATABASE!$I$8,"UNYIL",IF(F2779&lt;=DATABASE!$J$8,"KECIL",IF(F2779&lt;DATABASE!$K$8,"TANGGUNG",IF(F2779&gt;=DATABASE!$K$8,"BESAR","")))))</f>
        <v/>
      </c>
      <c r="H2779" s="16" t="str">
        <f>IF('DATA ACCURATE'!J2782&lt;&gt;"",'DATA ACCURATE'!J2782,"")</f>
        <v/>
      </c>
      <c r="I2779" s="35" t="str">
        <f>IF(B2779&lt;&gt;"",IFERROR(VLOOKUP(B2779,'DATA TIMBANGAN'!G:M,7,FALSE),VLOOKUP(B2779,'DATA TIMBANGAN'!G:M,7)),"")</f>
        <v/>
      </c>
      <c r="J2779" s="25" t="str">
        <f>IF(H2779&lt;&gt;"",IFERROR(INDEX(DATABASE!$Z$19:$Z$38,MATCH(DATEVALUE(H2779),DATABASE!$AA$19:$AA$38,0)),INDEX(DATABASE!$Z$12:$Z$18,MATCH(WEEKDAY(H2779,2),DATABASE!$AA$12:$AA$18,0))),"")</f>
        <v/>
      </c>
      <c r="K2779" s="25" t="str">
        <f>IF('DATA ACCURATE'!V2782&lt;&gt;"",'DATA ACCURATE'!V2782,"")</f>
        <v/>
      </c>
      <c r="L2779" s="80" t="str">
        <f>IF($H2779="","",IF(OR($J2779="LIBUR",AND($L2778="LIBUR",$O2778=$O2779)),"LIBUR",IF(AND(OR($L2778="LUAR JAM KERJA 1",$L2778="LUAR JAM KERJA 2"),OR(OR(AND($H2778=$H2779,AND(OR($I2779&gt;DATABASE!$J$3,$I2779&lt;DATABASE!$J$6),((DATEVALUE($H2779)+$I2779)-(DATEVALUE($H2778)+$I2778))&lt;DATABASE!$J$6)),AND($H2778=$H2779,$O2778=$O2779,OR($I2779&gt;DATABASE!$J$6,$I2779&lt;DATABASE!$J$3))),AND(($H2779-$H2778)=1,OR($I2779&lt;DATABASE!$I$6,((DATEVALUE($H2779)+$I2779)-(DATEVALUE($H2778)+$I2778))&lt;DATABASE!$J$6))),$A2779=$A2778),"LUAR JAM KERJA 2",IF(AND(OR(WEEKDAY($H2779,2)=1,WEEKDAY($H2779,2)=2,WEEKDAY($H2779,2)=3,WEEKDAY($H2779,2)=4,WEEKDAY($H2779,2)=5),$I2779&lt;=DATABASE!$J$3,$I2779&gt;=DATABASE!$I$3),"JAM KERJA",IF(AND(WEEKDAY($H2779,2)=6,$I2779&lt;=DATABASE!$J$4,$I2779&gt;=DATABASE!$I$4),"JAM KERJA","LUAR JAM KERJA 1")))))</f>
        <v/>
      </c>
      <c r="M2779" s="36" t="str">
        <f>IF('DATA ACCURATE'!T2782&lt;&gt;"",IF('DATA ACCURATE'!T2782&gt;100,'DATA ACCURATE'!T2782/10,'DATA ACCURATE'!T2782),"")</f>
        <v/>
      </c>
      <c r="N2779" s="38" t="str">
        <f>IF(M2779="","",IF(M2779&lt;=DATABASE!$I$9,"LOKAL",IF(M2779&lt;DATABASE!$J$9,"LUAR KOTA 1",IF($M2779&gt;=DATABASE!$J$9,"LUAR KOTA 2",""))))</f>
        <v/>
      </c>
      <c r="O2779" s="38" t="str">
        <f>IF('DATA ACCURATE'!L2782&lt;&gt;"",'DATA ACCURATE'!L2782,"")</f>
        <v/>
      </c>
      <c r="P2779" s="38"/>
      <c r="Q2779" s="38">
        <f t="shared" si="302"/>
        <v>0</v>
      </c>
      <c r="R2779" s="38">
        <f t="shared" si="302"/>
        <v>0</v>
      </c>
      <c r="S2779" s="38">
        <f t="shared" si="302"/>
        <v>0</v>
      </c>
      <c r="T2779" s="38">
        <f t="shared" si="300"/>
        <v>0</v>
      </c>
      <c r="U2779" s="38">
        <f t="shared" si="303"/>
        <v>0</v>
      </c>
      <c r="V2779" s="38">
        <f t="shared" si="303"/>
        <v>0</v>
      </c>
      <c r="W2779" s="38">
        <f t="shared" si="303"/>
        <v>0</v>
      </c>
      <c r="X2779" s="38">
        <f t="shared" si="304"/>
        <v>0</v>
      </c>
      <c r="Y2779" s="38">
        <f t="shared" si="304"/>
        <v>0</v>
      </c>
      <c r="Z2779" s="38">
        <f t="shared" si="304"/>
        <v>0</v>
      </c>
      <c r="AA2779" s="38">
        <f t="shared" si="301"/>
        <v>0</v>
      </c>
      <c r="AB2779" s="38">
        <f t="shared" si="305"/>
        <v>0</v>
      </c>
      <c r="AC2779" s="38">
        <f t="shared" si="306"/>
        <v>0</v>
      </c>
      <c r="AD2779" s="38" t="str">
        <f t="shared" si="307"/>
        <v>000000000000</v>
      </c>
      <c r="AE2779" s="38"/>
      <c r="AF2779" s="38"/>
      <c r="AG2779" s="38"/>
      <c r="AH2779" s="38"/>
      <c r="AI2779" s="38"/>
      <c r="AJ2779" s="38"/>
      <c r="AK2779" s="38"/>
      <c r="AL2779" s="38"/>
      <c r="AM2779" s="38"/>
      <c r="AN2779" s="38"/>
      <c r="AO2779" s="38"/>
      <c r="AP2779" s="38"/>
      <c r="AQ2779" s="38"/>
      <c r="AR2779" s="38"/>
    </row>
    <row r="2780" spans="1:44">
      <c r="A2780" s="36" t="str">
        <f>IF('DATA ACCURATE'!A2783&lt;&gt;"",'DATA ACCURATE'!A2783,"")</f>
        <v/>
      </c>
      <c r="B2780" s="36" t="str">
        <f>IF('DATA ACCURATE'!D2783&lt;&gt;"",'DATA ACCURATE'!D2783,"")</f>
        <v/>
      </c>
      <c r="C2780" s="38" t="str">
        <f>IF($AD2780="000000000000","",INDEX(DATABASE!$W$12:$W$71,MATCH($AD2780,DATABASE!$V$12:$V$71,0)))</f>
        <v/>
      </c>
      <c r="D2780" s="38" t="str">
        <f>IF(C2780="","",IF(E2780="",INDEX(DATABASE!$AF$13:$AF$62,MATCH($C2780,DATABASE!$AC$13:$AC$62,0)),IF(E2780="2x D11",INDEX(DATABASE!$AF$13:$AF$62,MATCH($C2780,DATABASE!$AC$13:$AC$62,0))+2*DATABASE!$AF$62,IF(E2780="3x D11",INDEX(DATABASE!$AF$13:$AF$62,MATCH($C2780,DATABASE!$AC$13:$AC$62,0))+3*DATABASE!$AF$62,""))))</f>
        <v/>
      </c>
      <c r="E2780" s="38" t="str">
        <f>IF(AND($K2780="Y",$G2780&lt;&gt;"UNYIL",$F2780&lt;DATABASE!$O$8),"2x D11",IF(AND($K2780="Y",$G2780&lt;&gt;"UNYIL",$F2780&gt;=DATABASE!$O$8),"3x D11",""))</f>
        <v/>
      </c>
      <c r="F2780" s="36" t="str">
        <f>IF('DATA ACCURATE'!N2783&lt;&gt;"",'DATA ACCURATE'!N2783,"")</f>
        <v/>
      </c>
      <c r="G2780" s="38" t="str">
        <f>IF(F2780="","",IF(F2780&lt;=DATABASE!$I$8,"UNYIL",IF(F2780&lt;=DATABASE!$J$8,"KECIL",IF(F2780&lt;DATABASE!$K$8,"TANGGUNG",IF(F2780&gt;=DATABASE!$K$8,"BESAR","")))))</f>
        <v/>
      </c>
      <c r="H2780" s="16" t="str">
        <f>IF('DATA ACCURATE'!J2783&lt;&gt;"",'DATA ACCURATE'!J2783,"")</f>
        <v/>
      </c>
      <c r="I2780" s="35" t="str">
        <f>IF(B2780&lt;&gt;"",IFERROR(VLOOKUP(B2780,'DATA TIMBANGAN'!G:M,7,FALSE),VLOOKUP(B2780,'DATA TIMBANGAN'!G:M,7)),"")</f>
        <v/>
      </c>
      <c r="J2780" s="25" t="str">
        <f>IF(H2780&lt;&gt;"",IFERROR(INDEX(DATABASE!$Z$19:$Z$38,MATCH(DATEVALUE(H2780),DATABASE!$AA$19:$AA$38,0)),INDEX(DATABASE!$Z$12:$Z$18,MATCH(WEEKDAY(H2780,2),DATABASE!$AA$12:$AA$18,0))),"")</f>
        <v/>
      </c>
      <c r="K2780" s="25" t="str">
        <f>IF('DATA ACCURATE'!V2783&lt;&gt;"",'DATA ACCURATE'!V2783,"")</f>
        <v/>
      </c>
      <c r="L2780" s="80" t="str">
        <f>IF($H2780="","",IF(OR($J2780="LIBUR",AND($L2779="LIBUR",$O2779=$O2780)),"LIBUR",IF(AND(OR($L2779="LUAR JAM KERJA 1",$L2779="LUAR JAM KERJA 2"),OR(OR(AND($H2779=$H2780,AND(OR($I2780&gt;DATABASE!$J$3,$I2780&lt;DATABASE!$J$6),((DATEVALUE($H2780)+$I2780)-(DATEVALUE($H2779)+$I2779))&lt;DATABASE!$J$6)),AND($H2779=$H2780,$O2779=$O2780,OR($I2780&gt;DATABASE!$J$6,$I2780&lt;DATABASE!$J$3))),AND(($H2780-$H2779)=1,OR($I2780&lt;DATABASE!$I$6,((DATEVALUE($H2780)+$I2780)-(DATEVALUE($H2779)+$I2779))&lt;DATABASE!$J$6))),$A2780=$A2779),"LUAR JAM KERJA 2",IF(AND(OR(WEEKDAY($H2780,2)=1,WEEKDAY($H2780,2)=2,WEEKDAY($H2780,2)=3,WEEKDAY($H2780,2)=4,WEEKDAY($H2780,2)=5),$I2780&lt;=DATABASE!$J$3,$I2780&gt;=DATABASE!$I$3),"JAM KERJA",IF(AND(WEEKDAY($H2780,2)=6,$I2780&lt;=DATABASE!$J$4,$I2780&gt;=DATABASE!$I$4),"JAM KERJA","LUAR JAM KERJA 1")))))</f>
        <v/>
      </c>
      <c r="M2780" s="36" t="str">
        <f>IF('DATA ACCURATE'!T2783&lt;&gt;"",IF('DATA ACCURATE'!T2783&gt;100,'DATA ACCURATE'!T2783/10,'DATA ACCURATE'!T2783),"")</f>
        <v/>
      </c>
      <c r="N2780" s="38" t="str">
        <f>IF(M2780="","",IF(M2780&lt;=DATABASE!$I$9,"LOKAL",IF(M2780&lt;DATABASE!$J$9,"LUAR KOTA 1",IF($M2780&gt;=DATABASE!$J$9,"LUAR KOTA 2",""))))</f>
        <v/>
      </c>
      <c r="O2780" s="38" t="str">
        <f>IF('DATA ACCURATE'!L2783&lt;&gt;"",'DATA ACCURATE'!L2783,"")</f>
        <v/>
      </c>
      <c r="P2780" s="38"/>
      <c r="Q2780" s="38">
        <f t="shared" si="302"/>
        <v>0</v>
      </c>
      <c r="R2780" s="38">
        <f t="shared" si="302"/>
        <v>0</v>
      </c>
      <c r="S2780" s="38">
        <f t="shared" si="302"/>
        <v>0</v>
      </c>
      <c r="T2780" s="38">
        <f t="shared" si="300"/>
        <v>0</v>
      </c>
      <c r="U2780" s="38">
        <f t="shared" si="303"/>
        <v>0</v>
      </c>
      <c r="V2780" s="38">
        <f t="shared" si="303"/>
        <v>0</v>
      </c>
      <c r="W2780" s="38">
        <f t="shared" si="303"/>
        <v>0</v>
      </c>
      <c r="X2780" s="38">
        <f t="shared" si="304"/>
        <v>0</v>
      </c>
      <c r="Y2780" s="38">
        <f t="shared" si="304"/>
        <v>0</v>
      </c>
      <c r="Z2780" s="38">
        <f t="shared" si="304"/>
        <v>0</v>
      </c>
      <c r="AA2780" s="38">
        <f t="shared" si="301"/>
        <v>0</v>
      </c>
      <c r="AB2780" s="38">
        <f t="shared" si="305"/>
        <v>0</v>
      </c>
      <c r="AC2780" s="38">
        <f t="shared" si="306"/>
        <v>0</v>
      </c>
      <c r="AD2780" s="38" t="str">
        <f t="shared" si="307"/>
        <v>000000000000</v>
      </c>
      <c r="AE2780" s="38"/>
      <c r="AF2780" s="38"/>
      <c r="AG2780" s="38"/>
      <c r="AH2780" s="38"/>
      <c r="AI2780" s="38"/>
      <c r="AJ2780" s="38"/>
      <c r="AK2780" s="38"/>
      <c r="AL2780" s="38"/>
      <c r="AM2780" s="38"/>
      <c r="AN2780" s="38"/>
      <c r="AO2780" s="38"/>
      <c r="AP2780" s="38"/>
      <c r="AQ2780" s="38"/>
      <c r="AR2780" s="38"/>
    </row>
    <row r="2781" spans="1:44">
      <c r="A2781" s="36" t="str">
        <f>IF('DATA ACCURATE'!A2784&lt;&gt;"",'DATA ACCURATE'!A2784,"")</f>
        <v/>
      </c>
      <c r="B2781" s="36" t="str">
        <f>IF('DATA ACCURATE'!D2784&lt;&gt;"",'DATA ACCURATE'!D2784,"")</f>
        <v/>
      </c>
      <c r="C2781" s="38" t="str">
        <f>IF($AD2781="000000000000","",INDEX(DATABASE!$W$12:$W$71,MATCH($AD2781,DATABASE!$V$12:$V$71,0)))</f>
        <v/>
      </c>
      <c r="D2781" s="38" t="str">
        <f>IF(C2781="","",IF(E2781="",INDEX(DATABASE!$AF$13:$AF$62,MATCH($C2781,DATABASE!$AC$13:$AC$62,0)),IF(E2781="2x D11",INDEX(DATABASE!$AF$13:$AF$62,MATCH($C2781,DATABASE!$AC$13:$AC$62,0))+2*DATABASE!$AF$62,IF(E2781="3x D11",INDEX(DATABASE!$AF$13:$AF$62,MATCH($C2781,DATABASE!$AC$13:$AC$62,0))+3*DATABASE!$AF$62,""))))</f>
        <v/>
      </c>
      <c r="E2781" s="38" t="str">
        <f>IF(AND($K2781="Y",$G2781&lt;&gt;"UNYIL",$F2781&lt;DATABASE!$O$8),"2x D11",IF(AND($K2781="Y",$G2781&lt;&gt;"UNYIL",$F2781&gt;=DATABASE!$O$8),"3x D11",""))</f>
        <v/>
      </c>
      <c r="F2781" s="36" t="str">
        <f>IF('DATA ACCURATE'!N2784&lt;&gt;"",'DATA ACCURATE'!N2784,"")</f>
        <v/>
      </c>
      <c r="G2781" s="38" t="str">
        <f>IF(F2781="","",IF(F2781&lt;=DATABASE!$I$8,"UNYIL",IF(F2781&lt;=DATABASE!$J$8,"KECIL",IF(F2781&lt;DATABASE!$K$8,"TANGGUNG",IF(F2781&gt;=DATABASE!$K$8,"BESAR","")))))</f>
        <v/>
      </c>
      <c r="H2781" s="16" t="str">
        <f>IF('DATA ACCURATE'!J2784&lt;&gt;"",'DATA ACCURATE'!J2784,"")</f>
        <v/>
      </c>
      <c r="I2781" s="35" t="str">
        <f>IF(B2781&lt;&gt;"",IFERROR(VLOOKUP(B2781,'DATA TIMBANGAN'!G:M,7,FALSE),VLOOKUP(B2781,'DATA TIMBANGAN'!G:M,7)),"")</f>
        <v/>
      </c>
      <c r="J2781" s="25" t="str">
        <f>IF(H2781&lt;&gt;"",IFERROR(INDEX(DATABASE!$Z$19:$Z$38,MATCH(DATEVALUE(H2781),DATABASE!$AA$19:$AA$38,0)),INDEX(DATABASE!$Z$12:$Z$18,MATCH(WEEKDAY(H2781,2),DATABASE!$AA$12:$AA$18,0))),"")</f>
        <v/>
      </c>
      <c r="K2781" s="25" t="str">
        <f>IF('DATA ACCURATE'!V2784&lt;&gt;"",'DATA ACCURATE'!V2784,"")</f>
        <v/>
      </c>
      <c r="L2781" s="80" t="str">
        <f>IF($H2781="","",IF(OR($J2781="LIBUR",AND($L2780="LIBUR",$O2780=$O2781)),"LIBUR",IF(AND(OR($L2780="LUAR JAM KERJA 1",$L2780="LUAR JAM KERJA 2"),OR(OR(AND($H2780=$H2781,AND(OR($I2781&gt;DATABASE!$J$3,$I2781&lt;DATABASE!$J$6),((DATEVALUE($H2781)+$I2781)-(DATEVALUE($H2780)+$I2780))&lt;DATABASE!$J$6)),AND($H2780=$H2781,$O2780=$O2781,OR($I2781&gt;DATABASE!$J$6,$I2781&lt;DATABASE!$J$3))),AND(($H2781-$H2780)=1,OR($I2781&lt;DATABASE!$I$6,((DATEVALUE($H2781)+$I2781)-(DATEVALUE($H2780)+$I2780))&lt;DATABASE!$J$6))),$A2781=$A2780),"LUAR JAM KERJA 2",IF(AND(OR(WEEKDAY($H2781,2)=1,WEEKDAY($H2781,2)=2,WEEKDAY($H2781,2)=3,WEEKDAY($H2781,2)=4,WEEKDAY($H2781,2)=5),$I2781&lt;=DATABASE!$J$3,$I2781&gt;=DATABASE!$I$3),"JAM KERJA",IF(AND(WEEKDAY($H2781,2)=6,$I2781&lt;=DATABASE!$J$4,$I2781&gt;=DATABASE!$I$4),"JAM KERJA","LUAR JAM KERJA 1")))))</f>
        <v/>
      </c>
      <c r="M2781" s="36" t="str">
        <f>IF('DATA ACCURATE'!T2784&lt;&gt;"",IF('DATA ACCURATE'!T2784&gt;100,'DATA ACCURATE'!T2784/10,'DATA ACCURATE'!T2784),"")</f>
        <v/>
      </c>
      <c r="N2781" s="38" t="str">
        <f>IF(M2781="","",IF(M2781&lt;=DATABASE!$I$9,"LOKAL",IF(M2781&lt;DATABASE!$J$9,"LUAR KOTA 1",IF($M2781&gt;=DATABASE!$J$9,"LUAR KOTA 2",""))))</f>
        <v/>
      </c>
      <c r="O2781" s="38" t="str">
        <f>IF('DATA ACCURATE'!L2784&lt;&gt;"",'DATA ACCURATE'!L2784,"")</f>
        <v/>
      </c>
      <c r="P2781" s="38"/>
      <c r="Q2781" s="38">
        <f t="shared" si="302"/>
        <v>0</v>
      </c>
      <c r="R2781" s="38">
        <f t="shared" si="302"/>
        <v>0</v>
      </c>
      <c r="S2781" s="38">
        <f t="shared" si="302"/>
        <v>0</v>
      </c>
      <c r="T2781" s="38">
        <f t="shared" si="300"/>
        <v>0</v>
      </c>
      <c r="U2781" s="38">
        <f t="shared" si="303"/>
        <v>0</v>
      </c>
      <c r="V2781" s="38">
        <f t="shared" si="303"/>
        <v>0</v>
      </c>
      <c r="W2781" s="38">
        <f t="shared" si="303"/>
        <v>0</v>
      </c>
      <c r="X2781" s="38">
        <f t="shared" si="304"/>
        <v>0</v>
      </c>
      <c r="Y2781" s="38">
        <f t="shared" si="304"/>
        <v>0</v>
      </c>
      <c r="Z2781" s="38">
        <f t="shared" si="304"/>
        <v>0</v>
      </c>
      <c r="AA2781" s="38">
        <f t="shared" si="301"/>
        <v>0</v>
      </c>
      <c r="AB2781" s="38">
        <f t="shared" si="305"/>
        <v>0</v>
      </c>
      <c r="AC2781" s="38">
        <f t="shared" si="306"/>
        <v>0</v>
      </c>
      <c r="AD2781" s="38" t="str">
        <f t="shared" si="307"/>
        <v>000000000000</v>
      </c>
      <c r="AE2781" s="38"/>
      <c r="AF2781" s="38"/>
      <c r="AG2781" s="38"/>
      <c r="AH2781" s="38"/>
      <c r="AI2781" s="38"/>
      <c r="AJ2781" s="38"/>
      <c r="AK2781" s="38"/>
      <c r="AL2781" s="38"/>
      <c r="AM2781" s="38"/>
      <c r="AN2781" s="38"/>
      <c r="AO2781" s="38"/>
      <c r="AP2781" s="38"/>
      <c r="AQ2781" s="38"/>
      <c r="AR2781" s="38"/>
    </row>
    <row r="2782" spans="1:44">
      <c r="A2782" s="36" t="str">
        <f>IF('DATA ACCURATE'!A2785&lt;&gt;"",'DATA ACCURATE'!A2785,"")</f>
        <v/>
      </c>
      <c r="B2782" s="36" t="str">
        <f>IF('DATA ACCURATE'!D2785&lt;&gt;"",'DATA ACCURATE'!D2785,"")</f>
        <v/>
      </c>
      <c r="C2782" s="38" t="str">
        <f>IF($AD2782="000000000000","",INDEX(DATABASE!$W$12:$W$71,MATCH($AD2782,DATABASE!$V$12:$V$71,0)))</f>
        <v/>
      </c>
      <c r="D2782" s="38" t="str">
        <f>IF(C2782="","",IF(E2782="",INDEX(DATABASE!$AF$13:$AF$62,MATCH($C2782,DATABASE!$AC$13:$AC$62,0)),IF(E2782="2x D11",INDEX(DATABASE!$AF$13:$AF$62,MATCH($C2782,DATABASE!$AC$13:$AC$62,0))+2*DATABASE!$AF$62,IF(E2782="3x D11",INDEX(DATABASE!$AF$13:$AF$62,MATCH($C2782,DATABASE!$AC$13:$AC$62,0))+3*DATABASE!$AF$62,""))))</f>
        <v/>
      </c>
      <c r="E2782" s="38" t="str">
        <f>IF(AND($K2782="Y",$G2782&lt;&gt;"UNYIL",$F2782&lt;DATABASE!$O$8),"2x D11",IF(AND($K2782="Y",$G2782&lt;&gt;"UNYIL",$F2782&gt;=DATABASE!$O$8),"3x D11",""))</f>
        <v/>
      </c>
      <c r="F2782" s="36" t="str">
        <f>IF('DATA ACCURATE'!N2785&lt;&gt;"",'DATA ACCURATE'!N2785,"")</f>
        <v/>
      </c>
      <c r="G2782" s="38" t="str">
        <f>IF(F2782="","",IF(F2782&lt;=DATABASE!$I$8,"UNYIL",IF(F2782&lt;=DATABASE!$J$8,"KECIL",IF(F2782&lt;DATABASE!$K$8,"TANGGUNG",IF(F2782&gt;=DATABASE!$K$8,"BESAR","")))))</f>
        <v/>
      </c>
      <c r="H2782" s="16" t="str">
        <f>IF('DATA ACCURATE'!J2785&lt;&gt;"",'DATA ACCURATE'!J2785,"")</f>
        <v/>
      </c>
      <c r="I2782" s="35" t="str">
        <f>IF(B2782&lt;&gt;"",IFERROR(VLOOKUP(B2782,'DATA TIMBANGAN'!G:M,7,FALSE),VLOOKUP(B2782,'DATA TIMBANGAN'!G:M,7)),"")</f>
        <v/>
      </c>
      <c r="J2782" s="25" t="str">
        <f>IF(H2782&lt;&gt;"",IFERROR(INDEX(DATABASE!$Z$19:$Z$38,MATCH(DATEVALUE(H2782),DATABASE!$AA$19:$AA$38,0)),INDEX(DATABASE!$Z$12:$Z$18,MATCH(WEEKDAY(H2782,2),DATABASE!$AA$12:$AA$18,0))),"")</f>
        <v/>
      </c>
      <c r="K2782" s="25" t="str">
        <f>IF('DATA ACCURATE'!V2785&lt;&gt;"",'DATA ACCURATE'!V2785,"")</f>
        <v/>
      </c>
      <c r="L2782" s="80" t="str">
        <f>IF($H2782="","",IF(OR($J2782="LIBUR",AND($L2781="LIBUR",$O2781=$O2782)),"LIBUR",IF(AND(OR($L2781="LUAR JAM KERJA 1",$L2781="LUAR JAM KERJA 2"),OR(OR(AND($H2781=$H2782,AND(OR($I2782&gt;DATABASE!$J$3,$I2782&lt;DATABASE!$J$6),((DATEVALUE($H2782)+$I2782)-(DATEVALUE($H2781)+$I2781))&lt;DATABASE!$J$6)),AND($H2781=$H2782,$O2781=$O2782,OR($I2782&gt;DATABASE!$J$6,$I2782&lt;DATABASE!$J$3))),AND(($H2782-$H2781)=1,OR($I2782&lt;DATABASE!$I$6,((DATEVALUE($H2782)+$I2782)-(DATEVALUE($H2781)+$I2781))&lt;DATABASE!$J$6))),$A2782=$A2781),"LUAR JAM KERJA 2",IF(AND(OR(WEEKDAY($H2782,2)=1,WEEKDAY($H2782,2)=2,WEEKDAY($H2782,2)=3,WEEKDAY($H2782,2)=4,WEEKDAY($H2782,2)=5),$I2782&lt;=DATABASE!$J$3,$I2782&gt;=DATABASE!$I$3),"JAM KERJA",IF(AND(WEEKDAY($H2782,2)=6,$I2782&lt;=DATABASE!$J$4,$I2782&gt;=DATABASE!$I$4),"JAM KERJA","LUAR JAM KERJA 1")))))</f>
        <v/>
      </c>
      <c r="M2782" s="36" t="str">
        <f>IF('DATA ACCURATE'!T2785&lt;&gt;"",IF('DATA ACCURATE'!T2785&gt;100,'DATA ACCURATE'!T2785/10,'DATA ACCURATE'!T2785),"")</f>
        <v/>
      </c>
      <c r="N2782" s="38" t="str">
        <f>IF(M2782="","",IF(M2782&lt;=DATABASE!$I$9,"LOKAL",IF(M2782&lt;DATABASE!$J$9,"LUAR KOTA 1",IF($M2782&gt;=DATABASE!$J$9,"LUAR KOTA 2",""))))</f>
        <v/>
      </c>
      <c r="O2782" s="38" t="str">
        <f>IF('DATA ACCURATE'!L2785&lt;&gt;"",'DATA ACCURATE'!L2785,"")</f>
        <v/>
      </c>
      <c r="P2782" s="38"/>
      <c r="Q2782" s="38">
        <f t="shared" si="302"/>
        <v>0</v>
      </c>
      <c r="R2782" s="38">
        <f t="shared" si="302"/>
        <v>0</v>
      </c>
      <c r="S2782" s="38">
        <f t="shared" si="302"/>
        <v>0</v>
      </c>
      <c r="T2782" s="38">
        <f t="shared" si="300"/>
        <v>0</v>
      </c>
      <c r="U2782" s="38">
        <f t="shared" si="303"/>
        <v>0</v>
      </c>
      <c r="V2782" s="38">
        <f t="shared" si="303"/>
        <v>0</v>
      </c>
      <c r="W2782" s="38">
        <f t="shared" si="303"/>
        <v>0</v>
      </c>
      <c r="X2782" s="38">
        <f t="shared" si="304"/>
        <v>0</v>
      </c>
      <c r="Y2782" s="38">
        <f t="shared" si="304"/>
        <v>0</v>
      </c>
      <c r="Z2782" s="38">
        <f t="shared" si="304"/>
        <v>0</v>
      </c>
      <c r="AA2782" s="38">
        <f t="shared" si="301"/>
        <v>0</v>
      </c>
      <c r="AB2782" s="38">
        <f t="shared" si="305"/>
        <v>0</v>
      </c>
      <c r="AC2782" s="38">
        <f t="shared" si="306"/>
        <v>0</v>
      </c>
      <c r="AD2782" s="38" t="str">
        <f t="shared" si="307"/>
        <v>000000000000</v>
      </c>
      <c r="AE2782" s="38"/>
      <c r="AF2782" s="38"/>
      <c r="AG2782" s="38"/>
      <c r="AH2782" s="38"/>
      <c r="AI2782" s="38"/>
      <c r="AJ2782" s="38"/>
      <c r="AK2782" s="38"/>
      <c r="AL2782" s="38"/>
      <c r="AM2782" s="38"/>
      <c r="AN2782" s="38"/>
      <c r="AO2782" s="38"/>
      <c r="AP2782" s="38"/>
      <c r="AQ2782" s="38"/>
      <c r="AR2782" s="38"/>
    </row>
    <row r="2783" spans="1:44">
      <c r="A2783" s="36" t="str">
        <f>IF('DATA ACCURATE'!A2786&lt;&gt;"",'DATA ACCURATE'!A2786,"")</f>
        <v/>
      </c>
      <c r="B2783" s="36" t="str">
        <f>IF('DATA ACCURATE'!D2786&lt;&gt;"",'DATA ACCURATE'!D2786,"")</f>
        <v/>
      </c>
      <c r="C2783" s="38" t="str">
        <f>IF($AD2783="000000000000","",INDEX(DATABASE!$W$12:$W$71,MATCH($AD2783,DATABASE!$V$12:$V$71,0)))</f>
        <v/>
      </c>
      <c r="D2783" s="38" t="str">
        <f>IF(C2783="","",IF(E2783="",INDEX(DATABASE!$AF$13:$AF$62,MATCH($C2783,DATABASE!$AC$13:$AC$62,0)),IF(E2783="2x D11",INDEX(DATABASE!$AF$13:$AF$62,MATCH($C2783,DATABASE!$AC$13:$AC$62,0))+2*DATABASE!$AF$62,IF(E2783="3x D11",INDEX(DATABASE!$AF$13:$AF$62,MATCH($C2783,DATABASE!$AC$13:$AC$62,0))+3*DATABASE!$AF$62,""))))</f>
        <v/>
      </c>
      <c r="E2783" s="38" t="str">
        <f>IF(AND($K2783="Y",$G2783&lt;&gt;"UNYIL",$F2783&lt;DATABASE!$O$8),"2x D11",IF(AND($K2783="Y",$G2783&lt;&gt;"UNYIL",$F2783&gt;=DATABASE!$O$8),"3x D11",""))</f>
        <v/>
      </c>
      <c r="F2783" s="36" t="str">
        <f>IF('DATA ACCURATE'!N2786&lt;&gt;"",'DATA ACCURATE'!N2786,"")</f>
        <v/>
      </c>
      <c r="G2783" s="38" t="str">
        <f>IF(F2783="","",IF(F2783&lt;=DATABASE!$I$8,"UNYIL",IF(F2783&lt;=DATABASE!$J$8,"KECIL",IF(F2783&lt;DATABASE!$K$8,"TANGGUNG",IF(F2783&gt;=DATABASE!$K$8,"BESAR","")))))</f>
        <v/>
      </c>
      <c r="H2783" s="16" t="str">
        <f>IF('DATA ACCURATE'!J2786&lt;&gt;"",'DATA ACCURATE'!J2786,"")</f>
        <v/>
      </c>
      <c r="I2783" s="35" t="str">
        <f>IF(B2783&lt;&gt;"",IFERROR(VLOOKUP(B2783,'DATA TIMBANGAN'!G:M,7,FALSE),VLOOKUP(B2783,'DATA TIMBANGAN'!G:M,7)),"")</f>
        <v/>
      </c>
      <c r="J2783" s="25" t="str">
        <f>IF(H2783&lt;&gt;"",IFERROR(INDEX(DATABASE!$Z$19:$Z$38,MATCH(DATEVALUE(H2783),DATABASE!$AA$19:$AA$38,0)),INDEX(DATABASE!$Z$12:$Z$18,MATCH(WEEKDAY(H2783,2),DATABASE!$AA$12:$AA$18,0))),"")</f>
        <v/>
      </c>
      <c r="K2783" s="25" t="str">
        <f>IF('DATA ACCURATE'!V2786&lt;&gt;"",'DATA ACCURATE'!V2786,"")</f>
        <v/>
      </c>
      <c r="L2783" s="80" t="str">
        <f>IF($H2783="","",IF(OR($J2783="LIBUR",AND($L2782="LIBUR",$O2782=$O2783)),"LIBUR",IF(AND(OR($L2782="LUAR JAM KERJA 1",$L2782="LUAR JAM KERJA 2"),OR(OR(AND($H2782=$H2783,AND(OR($I2783&gt;DATABASE!$J$3,$I2783&lt;DATABASE!$J$6),((DATEVALUE($H2783)+$I2783)-(DATEVALUE($H2782)+$I2782))&lt;DATABASE!$J$6)),AND($H2782=$H2783,$O2782=$O2783,OR($I2783&gt;DATABASE!$J$6,$I2783&lt;DATABASE!$J$3))),AND(($H2783-$H2782)=1,OR($I2783&lt;DATABASE!$I$6,((DATEVALUE($H2783)+$I2783)-(DATEVALUE($H2782)+$I2782))&lt;DATABASE!$J$6))),$A2783=$A2782),"LUAR JAM KERJA 2",IF(AND(OR(WEEKDAY($H2783,2)=1,WEEKDAY($H2783,2)=2,WEEKDAY($H2783,2)=3,WEEKDAY($H2783,2)=4,WEEKDAY($H2783,2)=5),$I2783&lt;=DATABASE!$J$3,$I2783&gt;=DATABASE!$I$3),"JAM KERJA",IF(AND(WEEKDAY($H2783,2)=6,$I2783&lt;=DATABASE!$J$4,$I2783&gt;=DATABASE!$I$4),"JAM KERJA","LUAR JAM KERJA 1")))))</f>
        <v/>
      </c>
      <c r="M2783" s="36" t="str">
        <f>IF('DATA ACCURATE'!T2786&lt;&gt;"",IF('DATA ACCURATE'!T2786&gt;100,'DATA ACCURATE'!T2786/10,'DATA ACCURATE'!T2786),"")</f>
        <v/>
      </c>
      <c r="N2783" s="38" t="str">
        <f>IF(M2783="","",IF(M2783&lt;=DATABASE!$I$9,"LOKAL",IF(M2783&lt;DATABASE!$J$9,"LUAR KOTA 1",IF($M2783&gt;=DATABASE!$J$9,"LUAR KOTA 2",""))))</f>
        <v/>
      </c>
      <c r="O2783" s="38" t="str">
        <f>IF('DATA ACCURATE'!L2786&lt;&gt;"",'DATA ACCURATE'!L2786,"")</f>
        <v/>
      </c>
      <c r="P2783" s="38"/>
      <c r="Q2783" s="38">
        <f t="shared" si="302"/>
        <v>0</v>
      </c>
      <c r="R2783" s="38">
        <f t="shared" si="302"/>
        <v>0</v>
      </c>
      <c r="S2783" s="38">
        <f t="shared" si="302"/>
        <v>0</v>
      </c>
      <c r="T2783" s="38">
        <f t="shared" si="300"/>
        <v>0</v>
      </c>
      <c r="U2783" s="38">
        <f t="shared" si="303"/>
        <v>0</v>
      </c>
      <c r="V2783" s="38">
        <f t="shared" si="303"/>
        <v>0</v>
      </c>
      <c r="W2783" s="38">
        <f t="shared" si="303"/>
        <v>0</v>
      </c>
      <c r="X2783" s="38">
        <f t="shared" si="304"/>
        <v>0</v>
      </c>
      <c r="Y2783" s="38">
        <f t="shared" si="304"/>
        <v>0</v>
      </c>
      <c r="Z2783" s="38">
        <f t="shared" si="304"/>
        <v>0</v>
      </c>
      <c r="AA2783" s="38">
        <f t="shared" si="301"/>
        <v>0</v>
      </c>
      <c r="AB2783" s="38">
        <f t="shared" si="305"/>
        <v>0</v>
      </c>
      <c r="AC2783" s="38">
        <f t="shared" si="306"/>
        <v>0</v>
      </c>
      <c r="AD2783" s="38" t="str">
        <f t="shared" si="307"/>
        <v>000000000000</v>
      </c>
      <c r="AE2783" s="38"/>
      <c r="AF2783" s="38"/>
      <c r="AG2783" s="38"/>
      <c r="AH2783" s="38"/>
      <c r="AI2783" s="38"/>
      <c r="AJ2783" s="38"/>
      <c r="AK2783" s="38"/>
      <c r="AL2783" s="38"/>
      <c r="AM2783" s="38"/>
      <c r="AN2783" s="38"/>
      <c r="AO2783" s="38"/>
      <c r="AP2783" s="38"/>
      <c r="AQ2783" s="38"/>
      <c r="AR2783" s="38"/>
    </row>
    <row r="2784" spans="1:44">
      <c r="A2784" s="36" t="str">
        <f>IF('DATA ACCURATE'!A2787&lt;&gt;"",'DATA ACCURATE'!A2787,"")</f>
        <v/>
      </c>
      <c r="B2784" s="36" t="str">
        <f>IF('DATA ACCURATE'!D2787&lt;&gt;"",'DATA ACCURATE'!D2787,"")</f>
        <v/>
      </c>
      <c r="C2784" s="38" t="str">
        <f>IF($AD2784="000000000000","",INDEX(DATABASE!$W$12:$W$71,MATCH($AD2784,DATABASE!$V$12:$V$71,0)))</f>
        <v/>
      </c>
      <c r="D2784" s="38" t="str">
        <f>IF(C2784="","",IF(E2784="",INDEX(DATABASE!$AF$13:$AF$62,MATCH($C2784,DATABASE!$AC$13:$AC$62,0)),IF(E2784="2x D11",INDEX(DATABASE!$AF$13:$AF$62,MATCH($C2784,DATABASE!$AC$13:$AC$62,0))+2*DATABASE!$AF$62,IF(E2784="3x D11",INDEX(DATABASE!$AF$13:$AF$62,MATCH($C2784,DATABASE!$AC$13:$AC$62,0))+3*DATABASE!$AF$62,""))))</f>
        <v/>
      </c>
      <c r="E2784" s="38" t="str">
        <f>IF(AND($K2784="Y",$G2784&lt;&gt;"UNYIL",$F2784&lt;DATABASE!$O$8),"2x D11",IF(AND($K2784="Y",$G2784&lt;&gt;"UNYIL",$F2784&gt;=DATABASE!$O$8),"3x D11",""))</f>
        <v/>
      </c>
      <c r="F2784" s="36" t="str">
        <f>IF('DATA ACCURATE'!N2787&lt;&gt;"",'DATA ACCURATE'!N2787,"")</f>
        <v/>
      </c>
      <c r="G2784" s="38" t="str">
        <f>IF(F2784="","",IF(F2784&lt;=DATABASE!$I$8,"UNYIL",IF(F2784&lt;=DATABASE!$J$8,"KECIL",IF(F2784&lt;DATABASE!$K$8,"TANGGUNG",IF(F2784&gt;=DATABASE!$K$8,"BESAR","")))))</f>
        <v/>
      </c>
      <c r="H2784" s="16" t="str">
        <f>IF('DATA ACCURATE'!J2787&lt;&gt;"",'DATA ACCURATE'!J2787,"")</f>
        <v/>
      </c>
      <c r="I2784" s="35" t="str">
        <f>IF(B2784&lt;&gt;"",IFERROR(VLOOKUP(B2784,'DATA TIMBANGAN'!G:M,7,FALSE),VLOOKUP(B2784,'DATA TIMBANGAN'!G:M,7)),"")</f>
        <v/>
      </c>
      <c r="J2784" s="25" t="str">
        <f>IF(H2784&lt;&gt;"",IFERROR(INDEX(DATABASE!$Z$19:$Z$38,MATCH(DATEVALUE(H2784),DATABASE!$AA$19:$AA$38,0)),INDEX(DATABASE!$Z$12:$Z$18,MATCH(WEEKDAY(H2784,2),DATABASE!$AA$12:$AA$18,0))),"")</f>
        <v/>
      </c>
      <c r="K2784" s="25" t="str">
        <f>IF('DATA ACCURATE'!V2787&lt;&gt;"",'DATA ACCURATE'!V2787,"")</f>
        <v/>
      </c>
      <c r="L2784" s="80" t="str">
        <f>IF($H2784="","",IF(OR($J2784="LIBUR",AND($L2783="LIBUR",$O2783=$O2784)),"LIBUR",IF(AND(OR($L2783="LUAR JAM KERJA 1",$L2783="LUAR JAM KERJA 2"),OR(OR(AND($H2783=$H2784,AND(OR($I2784&gt;DATABASE!$J$3,$I2784&lt;DATABASE!$J$6),((DATEVALUE($H2784)+$I2784)-(DATEVALUE($H2783)+$I2783))&lt;DATABASE!$J$6)),AND($H2783=$H2784,$O2783=$O2784,OR($I2784&gt;DATABASE!$J$6,$I2784&lt;DATABASE!$J$3))),AND(($H2784-$H2783)=1,OR($I2784&lt;DATABASE!$I$6,((DATEVALUE($H2784)+$I2784)-(DATEVALUE($H2783)+$I2783))&lt;DATABASE!$J$6))),$A2784=$A2783),"LUAR JAM KERJA 2",IF(AND(OR(WEEKDAY($H2784,2)=1,WEEKDAY($H2784,2)=2,WEEKDAY($H2784,2)=3,WEEKDAY($H2784,2)=4,WEEKDAY($H2784,2)=5),$I2784&lt;=DATABASE!$J$3,$I2784&gt;=DATABASE!$I$3),"JAM KERJA",IF(AND(WEEKDAY($H2784,2)=6,$I2784&lt;=DATABASE!$J$4,$I2784&gt;=DATABASE!$I$4),"JAM KERJA","LUAR JAM KERJA 1")))))</f>
        <v/>
      </c>
      <c r="M2784" s="36" t="str">
        <f>IF('DATA ACCURATE'!T2787&lt;&gt;"",IF('DATA ACCURATE'!T2787&gt;100,'DATA ACCURATE'!T2787/10,'DATA ACCURATE'!T2787),"")</f>
        <v/>
      </c>
      <c r="N2784" s="38" t="str">
        <f>IF(M2784="","",IF(M2784&lt;=DATABASE!$I$9,"LOKAL",IF(M2784&lt;DATABASE!$J$9,"LUAR KOTA 1",IF($M2784&gt;=DATABASE!$J$9,"LUAR KOTA 2",""))))</f>
        <v/>
      </c>
      <c r="O2784" s="38" t="str">
        <f>IF('DATA ACCURATE'!L2787&lt;&gt;"",'DATA ACCURATE'!L2787,"")</f>
        <v/>
      </c>
      <c r="P2784" s="38"/>
      <c r="Q2784" s="38">
        <f t="shared" si="302"/>
        <v>0</v>
      </c>
      <c r="R2784" s="38">
        <f t="shared" si="302"/>
        <v>0</v>
      </c>
      <c r="S2784" s="38">
        <f t="shared" si="302"/>
        <v>0</v>
      </c>
      <c r="T2784" s="38">
        <f t="shared" si="300"/>
        <v>0</v>
      </c>
      <c r="U2784" s="38">
        <f t="shared" si="303"/>
        <v>0</v>
      </c>
      <c r="V2784" s="38">
        <f t="shared" si="303"/>
        <v>0</v>
      </c>
      <c r="W2784" s="38">
        <f t="shared" si="303"/>
        <v>0</v>
      </c>
      <c r="X2784" s="38">
        <f t="shared" si="304"/>
        <v>0</v>
      </c>
      <c r="Y2784" s="38">
        <f t="shared" si="304"/>
        <v>0</v>
      </c>
      <c r="Z2784" s="38">
        <f t="shared" si="304"/>
        <v>0</v>
      </c>
      <c r="AA2784" s="38">
        <f t="shared" si="301"/>
        <v>0</v>
      </c>
      <c r="AB2784" s="38">
        <f t="shared" si="305"/>
        <v>0</v>
      </c>
      <c r="AC2784" s="38">
        <f t="shared" si="306"/>
        <v>0</v>
      </c>
      <c r="AD2784" s="38" t="str">
        <f t="shared" si="307"/>
        <v>000000000000</v>
      </c>
      <c r="AE2784" s="38"/>
      <c r="AF2784" s="38"/>
      <c r="AG2784" s="38"/>
      <c r="AH2784" s="38"/>
      <c r="AI2784" s="38"/>
      <c r="AJ2784" s="38"/>
      <c r="AK2784" s="38"/>
      <c r="AL2784" s="38"/>
      <c r="AM2784" s="38"/>
      <c r="AN2784" s="38"/>
      <c r="AO2784" s="38"/>
      <c r="AP2784" s="38"/>
      <c r="AQ2784" s="38"/>
      <c r="AR2784" s="38"/>
    </row>
    <row r="2785" spans="1:44">
      <c r="A2785" s="36" t="str">
        <f>IF('DATA ACCURATE'!A2788&lt;&gt;"",'DATA ACCURATE'!A2788,"")</f>
        <v/>
      </c>
      <c r="B2785" s="36" t="str">
        <f>IF('DATA ACCURATE'!D2788&lt;&gt;"",'DATA ACCURATE'!D2788,"")</f>
        <v/>
      </c>
      <c r="C2785" s="38" t="str">
        <f>IF($AD2785="000000000000","",INDEX(DATABASE!$W$12:$W$71,MATCH($AD2785,DATABASE!$V$12:$V$71,0)))</f>
        <v/>
      </c>
      <c r="D2785" s="38" t="str">
        <f>IF(C2785="","",IF(E2785="",INDEX(DATABASE!$AF$13:$AF$62,MATCH($C2785,DATABASE!$AC$13:$AC$62,0)),IF(E2785="2x D11",INDEX(DATABASE!$AF$13:$AF$62,MATCH($C2785,DATABASE!$AC$13:$AC$62,0))+2*DATABASE!$AF$62,IF(E2785="3x D11",INDEX(DATABASE!$AF$13:$AF$62,MATCH($C2785,DATABASE!$AC$13:$AC$62,0))+3*DATABASE!$AF$62,""))))</f>
        <v/>
      </c>
      <c r="E2785" s="38" t="str">
        <f>IF(AND($K2785="Y",$G2785&lt;&gt;"UNYIL",$F2785&lt;DATABASE!$O$8),"2x D11",IF(AND($K2785="Y",$G2785&lt;&gt;"UNYIL",$F2785&gt;=DATABASE!$O$8),"3x D11",""))</f>
        <v/>
      </c>
      <c r="F2785" s="36" t="str">
        <f>IF('DATA ACCURATE'!N2788&lt;&gt;"",'DATA ACCURATE'!N2788,"")</f>
        <v/>
      </c>
      <c r="G2785" s="38" t="str">
        <f>IF(F2785="","",IF(F2785&lt;=DATABASE!$I$8,"UNYIL",IF(F2785&lt;=DATABASE!$J$8,"KECIL",IF(F2785&lt;DATABASE!$K$8,"TANGGUNG",IF(F2785&gt;=DATABASE!$K$8,"BESAR","")))))</f>
        <v/>
      </c>
      <c r="H2785" s="16" t="str">
        <f>IF('DATA ACCURATE'!J2788&lt;&gt;"",'DATA ACCURATE'!J2788,"")</f>
        <v/>
      </c>
      <c r="I2785" s="35" t="str">
        <f>IF(B2785&lt;&gt;"",IFERROR(VLOOKUP(B2785,'DATA TIMBANGAN'!G:M,7,FALSE),VLOOKUP(B2785,'DATA TIMBANGAN'!G:M,7)),"")</f>
        <v/>
      </c>
      <c r="J2785" s="25" t="str">
        <f>IF(H2785&lt;&gt;"",IFERROR(INDEX(DATABASE!$Z$19:$Z$38,MATCH(DATEVALUE(H2785),DATABASE!$AA$19:$AA$38,0)),INDEX(DATABASE!$Z$12:$Z$18,MATCH(WEEKDAY(H2785,2),DATABASE!$AA$12:$AA$18,0))),"")</f>
        <v/>
      </c>
      <c r="K2785" s="25" t="str">
        <f>IF('DATA ACCURATE'!V2788&lt;&gt;"",'DATA ACCURATE'!V2788,"")</f>
        <v/>
      </c>
      <c r="L2785" s="80" t="str">
        <f>IF($H2785="","",IF(OR($J2785="LIBUR",AND($L2784="LIBUR",$O2784=$O2785)),"LIBUR",IF(AND(OR($L2784="LUAR JAM KERJA 1",$L2784="LUAR JAM KERJA 2"),OR(OR(AND($H2784=$H2785,AND(OR($I2785&gt;DATABASE!$J$3,$I2785&lt;DATABASE!$J$6),((DATEVALUE($H2785)+$I2785)-(DATEVALUE($H2784)+$I2784))&lt;DATABASE!$J$6)),AND($H2784=$H2785,$O2784=$O2785,OR($I2785&gt;DATABASE!$J$6,$I2785&lt;DATABASE!$J$3))),AND(($H2785-$H2784)=1,OR($I2785&lt;DATABASE!$I$6,((DATEVALUE($H2785)+$I2785)-(DATEVALUE($H2784)+$I2784))&lt;DATABASE!$J$6))),$A2785=$A2784),"LUAR JAM KERJA 2",IF(AND(OR(WEEKDAY($H2785,2)=1,WEEKDAY($H2785,2)=2,WEEKDAY($H2785,2)=3,WEEKDAY($H2785,2)=4,WEEKDAY($H2785,2)=5),$I2785&lt;=DATABASE!$J$3,$I2785&gt;=DATABASE!$I$3),"JAM KERJA",IF(AND(WEEKDAY($H2785,2)=6,$I2785&lt;=DATABASE!$J$4,$I2785&gt;=DATABASE!$I$4),"JAM KERJA","LUAR JAM KERJA 1")))))</f>
        <v/>
      </c>
      <c r="M2785" s="36" t="str">
        <f>IF('DATA ACCURATE'!T2788&lt;&gt;"",IF('DATA ACCURATE'!T2788&gt;100,'DATA ACCURATE'!T2788/10,'DATA ACCURATE'!T2788),"")</f>
        <v/>
      </c>
      <c r="N2785" s="38" t="str">
        <f>IF(M2785="","",IF(M2785&lt;=DATABASE!$I$9,"LOKAL",IF(M2785&lt;DATABASE!$J$9,"LUAR KOTA 1",IF($M2785&gt;=DATABASE!$J$9,"LUAR KOTA 2",""))))</f>
        <v/>
      </c>
      <c r="O2785" s="38" t="str">
        <f>IF('DATA ACCURATE'!L2788&lt;&gt;"",'DATA ACCURATE'!L2788,"")</f>
        <v/>
      </c>
      <c r="P2785" s="38"/>
      <c r="Q2785" s="38">
        <f t="shared" si="302"/>
        <v>0</v>
      </c>
      <c r="R2785" s="38">
        <f t="shared" si="302"/>
        <v>0</v>
      </c>
      <c r="S2785" s="38">
        <f t="shared" si="302"/>
        <v>0</v>
      </c>
      <c r="T2785" s="38">
        <f t="shared" si="300"/>
        <v>0</v>
      </c>
      <c r="U2785" s="38">
        <f t="shared" si="303"/>
        <v>0</v>
      </c>
      <c r="V2785" s="38">
        <f t="shared" si="303"/>
        <v>0</v>
      </c>
      <c r="W2785" s="38">
        <f t="shared" si="303"/>
        <v>0</v>
      </c>
      <c r="X2785" s="38">
        <f t="shared" si="304"/>
        <v>0</v>
      </c>
      <c r="Y2785" s="38">
        <f t="shared" si="304"/>
        <v>0</v>
      </c>
      <c r="Z2785" s="38">
        <f t="shared" si="304"/>
        <v>0</v>
      </c>
      <c r="AA2785" s="38">
        <f t="shared" si="301"/>
        <v>0</v>
      </c>
      <c r="AB2785" s="38">
        <f t="shared" si="305"/>
        <v>0</v>
      </c>
      <c r="AC2785" s="38">
        <f t="shared" si="306"/>
        <v>0</v>
      </c>
      <c r="AD2785" s="38" t="str">
        <f t="shared" si="307"/>
        <v>000000000000</v>
      </c>
      <c r="AE2785" s="38"/>
      <c r="AF2785" s="38"/>
      <c r="AG2785" s="38"/>
      <c r="AH2785" s="38"/>
      <c r="AI2785" s="38"/>
      <c r="AJ2785" s="38"/>
      <c r="AK2785" s="38"/>
      <c r="AL2785" s="38"/>
      <c r="AM2785" s="38"/>
      <c r="AN2785" s="38"/>
      <c r="AO2785" s="38"/>
      <c r="AP2785" s="38"/>
      <c r="AQ2785" s="38"/>
      <c r="AR2785" s="38"/>
    </row>
    <row r="2786" spans="1:44">
      <c r="A2786" s="36" t="str">
        <f>IF('DATA ACCURATE'!A2789&lt;&gt;"",'DATA ACCURATE'!A2789,"")</f>
        <v/>
      </c>
      <c r="B2786" s="36" t="str">
        <f>IF('DATA ACCURATE'!D2789&lt;&gt;"",'DATA ACCURATE'!D2789,"")</f>
        <v/>
      </c>
      <c r="C2786" s="38" t="str">
        <f>IF($AD2786="000000000000","",INDEX(DATABASE!$W$12:$W$71,MATCH($AD2786,DATABASE!$V$12:$V$71,0)))</f>
        <v/>
      </c>
      <c r="D2786" s="38" t="str">
        <f>IF(C2786="","",IF(E2786="",INDEX(DATABASE!$AF$13:$AF$62,MATCH($C2786,DATABASE!$AC$13:$AC$62,0)),IF(E2786="2x D11",INDEX(DATABASE!$AF$13:$AF$62,MATCH($C2786,DATABASE!$AC$13:$AC$62,0))+2*DATABASE!$AF$62,IF(E2786="3x D11",INDEX(DATABASE!$AF$13:$AF$62,MATCH($C2786,DATABASE!$AC$13:$AC$62,0))+3*DATABASE!$AF$62,""))))</f>
        <v/>
      </c>
      <c r="E2786" s="38" t="str">
        <f>IF(AND($K2786="Y",$G2786&lt;&gt;"UNYIL",$F2786&lt;DATABASE!$O$8),"2x D11",IF(AND($K2786="Y",$G2786&lt;&gt;"UNYIL",$F2786&gt;=DATABASE!$O$8),"3x D11",""))</f>
        <v/>
      </c>
      <c r="F2786" s="36" t="str">
        <f>IF('DATA ACCURATE'!N2789&lt;&gt;"",'DATA ACCURATE'!N2789,"")</f>
        <v/>
      </c>
      <c r="G2786" s="38" t="str">
        <f>IF(F2786="","",IF(F2786&lt;=DATABASE!$I$8,"UNYIL",IF(F2786&lt;=DATABASE!$J$8,"KECIL",IF(F2786&lt;DATABASE!$K$8,"TANGGUNG",IF(F2786&gt;=DATABASE!$K$8,"BESAR","")))))</f>
        <v/>
      </c>
      <c r="H2786" s="16" t="str">
        <f>IF('DATA ACCURATE'!J2789&lt;&gt;"",'DATA ACCURATE'!J2789,"")</f>
        <v/>
      </c>
      <c r="I2786" s="35" t="str">
        <f>IF(B2786&lt;&gt;"",IFERROR(VLOOKUP(B2786,'DATA TIMBANGAN'!G:M,7,FALSE),VLOOKUP(B2786,'DATA TIMBANGAN'!G:M,7)),"")</f>
        <v/>
      </c>
      <c r="J2786" s="25" t="str">
        <f>IF(H2786&lt;&gt;"",IFERROR(INDEX(DATABASE!$Z$19:$Z$38,MATCH(DATEVALUE(H2786),DATABASE!$AA$19:$AA$38,0)),INDEX(DATABASE!$Z$12:$Z$18,MATCH(WEEKDAY(H2786,2),DATABASE!$AA$12:$AA$18,0))),"")</f>
        <v/>
      </c>
      <c r="K2786" s="25" t="str">
        <f>IF('DATA ACCURATE'!V2789&lt;&gt;"",'DATA ACCURATE'!V2789,"")</f>
        <v/>
      </c>
      <c r="L2786" s="80" t="str">
        <f>IF($H2786="","",IF(OR($J2786="LIBUR",AND($L2785="LIBUR",$O2785=$O2786)),"LIBUR",IF(AND(OR($L2785="LUAR JAM KERJA 1",$L2785="LUAR JAM KERJA 2"),OR(OR(AND($H2785=$H2786,AND(OR($I2786&gt;DATABASE!$J$3,$I2786&lt;DATABASE!$J$6),((DATEVALUE($H2786)+$I2786)-(DATEVALUE($H2785)+$I2785))&lt;DATABASE!$J$6)),AND($H2785=$H2786,$O2785=$O2786,OR($I2786&gt;DATABASE!$J$6,$I2786&lt;DATABASE!$J$3))),AND(($H2786-$H2785)=1,OR($I2786&lt;DATABASE!$I$6,((DATEVALUE($H2786)+$I2786)-(DATEVALUE($H2785)+$I2785))&lt;DATABASE!$J$6))),$A2786=$A2785),"LUAR JAM KERJA 2",IF(AND(OR(WEEKDAY($H2786,2)=1,WEEKDAY($H2786,2)=2,WEEKDAY($H2786,2)=3,WEEKDAY($H2786,2)=4,WEEKDAY($H2786,2)=5),$I2786&lt;=DATABASE!$J$3,$I2786&gt;=DATABASE!$I$3),"JAM KERJA",IF(AND(WEEKDAY($H2786,2)=6,$I2786&lt;=DATABASE!$J$4,$I2786&gt;=DATABASE!$I$4),"JAM KERJA","LUAR JAM KERJA 1")))))</f>
        <v/>
      </c>
      <c r="M2786" s="36" t="str">
        <f>IF('DATA ACCURATE'!T2789&lt;&gt;"",IF('DATA ACCURATE'!T2789&gt;100,'DATA ACCURATE'!T2789/10,'DATA ACCURATE'!T2789),"")</f>
        <v/>
      </c>
      <c r="N2786" s="38" t="str">
        <f>IF(M2786="","",IF(M2786&lt;=DATABASE!$I$9,"LOKAL",IF(M2786&lt;DATABASE!$J$9,"LUAR KOTA 1",IF($M2786&gt;=DATABASE!$J$9,"LUAR KOTA 2",""))))</f>
        <v/>
      </c>
      <c r="O2786" s="38" t="str">
        <f>IF('DATA ACCURATE'!L2789&lt;&gt;"",'DATA ACCURATE'!L2789,"")</f>
        <v/>
      </c>
      <c r="P2786" s="38"/>
      <c r="Q2786" s="38">
        <f t="shared" si="302"/>
        <v>0</v>
      </c>
      <c r="R2786" s="38">
        <f t="shared" si="302"/>
        <v>0</v>
      </c>
      <c r="S2786" s="38">
        <f t="shared" si="302"/>
        <v>0</v>
      </c>
      <c r="T2786" s="38">
        <f t="shared" si="300"/>
        <v>0</v>
      </c>
      <c r="U2786" s="38">
        <f t="shared" si="303"/>
        <v>0</v>
      </c>
      <c r="V2786" s="38">
        <f t="shared" si="303"/>
        <v>0</v>
      </c>
      <c r="W2786" s="38">
        <f t="shared" si="303"/>
        <v>0</v>
      </c>
      <c r="X2786" s="38">
        <f t="shared" si="304"/>
        <v>0</v>
      </c>
      <c r="Y2786" s="38">
        <f t="shared" si="304"/>
        <v>0</v>
      </c>
      <c r="Z2786" s="38">
        <f t="shared" si="304"/>
        <v>0</v>
      </c>
      <c r="AA2786" s="38">
        <f t="shared" si="301"/>
        <v>0</v>
      </c>
      <c r="AB2786" s="38">
        <f t="shared" si="305"/>
        <v>0</v>
      </c>
      <c r="AC2786" s="38">
        <f t="shared" si="306"/>
        <v>0</v>
      </c>
      <c r="AD2786" s="38" t="str">
        <f t="shared" si="307"/>
        <v>000000000000</v>
      </c>
      <c r="AE2786" s="38"/>
      <c r="AF2786" s="38"/>
      <c r="AG2786" s="38"/>
      <c r="AH2786" s="38"/>
      <c r="AI2786" s="38"/>
      <c r="AJ2786" s="38"/>
      <c r="AK2786" s="38"/>
      <c r="AL2786" s="38"/>
      <c r="AM2786" s="38"/>
      <c r="AN2786" s="38"/>
      <c r="AO2786" s="38"/>
      <c r="AP2786" s="38"/>
      <c r="AQ2786" s="38"/>
      <c r="AR2786" s="38"/>
    </row>
    <row r="2787" spans="1:44">
      <c r="A2787" s="36" t="str">
        <f>IF('DATA ACCURATE'!A2790&lt;&gt;"",'DATA ACCURATE'!A2790,"")</f>
        <v/>
      </c>
      <c r="B2787" s="36" t="str">
        <f>IF('DATA ACCURATE'!D2790&lt;&gt;"",'DATA ACCURATE'!D2790,"")</f>
        <v/>
      </c>
      <c r="C2787" s="38" t="str">
        <f>IF($AD2787="000000000000","",INDEX(DATABASE!$W$12:$W$71,MATCH($AD2787,DATABASE!$V$12:$V$71,0)))</f>
        <v/>
      </c>
      <c r="D2787" s="38" t="str">
        <f>IF(C2787="","",IF(E2787="",INDEX(DATABASE!$AF$13:$AF$62,MATCH($C2787,DATABASE!$AC$13:$AC$62,0)),IF(E2787="2x D11",INDEX(DATABASE!$AF$13:$AF$62,MATCH($C2787,DATABASE!$AC$13:$AC$62,0))+2*DATABASE!$AF$62,IF(E2787="3x D11",INDEX(DATABASE!$AF$13:$AF$62,MATCH($C2787,DATABASE!$AC$13:$AC$62,0))+3*DATABASE!$AF$62,""))))</f>
        <v/>
      </c>
      <c r="E2787" s="38" t="str">
        <f>IF(AND($K2787="Y",$G2787&lt;&gt;"UNYIL",$F2787&lt;DATABASE!$O$8),"2x D11",IF(AND($K2787="Y",$G2787&lt;&gt;"UNYIL",$F2787&gt;=DATABASE!$O$8),"3x D11",""))</f>
        <v/>
      </c>
      <c r="F2787" s="36" t="str">
        <f>IF('DATA ACCURATE'!N2790&lt;&gt;"",'DATA ACCURATE'!N2790,"")</f>
        <v/>
      </c>
      <c r="G2787" s="38" t="str">
        <f>IF(F2787="","",IF(F2787&lt;=DATABASE!$I$8,"UNYIL",IF(F2787&lt;=DATABASE!$J$8,"KECIL",IF(F2787&lt;DATABASE!$K$8,"TANGGUNG",IF(F2787&gt;=DATABASE!$K$8,"BESAR","")))))</f>
        <v/>
      </c>
      <c r="H2787" s="16" t="str">
        <f>IF('DATA ACCURATE'!J2790&lt;&gt;"",'DATA ACCURATE'!J2790,"")</f>
        <v/>
      </c>
      <c r="I2787" s="35" t="str">
        <f>IF(B2787&lt;&gt;"",IFERROR(VLOOKUP(B2787,'DATA TIMBANGAN'!G:M,7,FALSE),VLOOKUP(B2787,'DATA TIMBANGAN'!G:M,7)),"")</f>
        <v/>
      </c>
      <c r="J2787" s="25" t="str">
        <f>IF(H2787&lt;&gt;"",IFERROR(INDEX(DATABASE!$Z$19:$Z$38,MATCH(DATEVALUE(H2787),DATABASE!$AA$19:$AA$38,0)),INDEX(DATABASE!$Z$12:$Z$18,MATCH(WEEKDAY(H2787,2),DATABASE!$AA$12:$AA$18,0))),"")</f>
        <v/>
      </c>
      <c r="K2787" s="25" t="str">
        <f>IF('DATA ACCURATE'!V2790&lt;&gt;"",'DATA ACCURATE'!V2790,"")</f>
        <v/>
      </c>
      <c r="L2787" s="80" t="str">
        <f>IF($H2787="","",IF(OR($J2787="LIBUR",AND($L2786="LIBUR",$O2786=$O2787)),"LIBUR",IF(AND(OR($L2786="LUAR JAM KERJA 1",$L2786="LUAR JAM KERJA 2"),OR(OR(AND($H2786=$H2787,AND(OR($I2787&gt;DATABASE!$J$3,$I2787&lt;DATABASE!$J$6),((DATEVALUE($H2787)+$I2787)-(DATEVALUE($H2786)+$I2786))&lt;DATABASE!$J$6)),AND($H2786=$H2787,$O2786=$O2787,OR($I2787&gt;DATABASE!$J$6,$I2787&lt;DATABASE!$J$3))),AND(($H2787-$H2786)=1,OR($I2787&lt;DATABASE!$I$6,((DATEVALUE($H2787)+$I2787)-(DATEVALUE($H2786)+$I2786))&lt;DATABASE!$J$6))),$A2787=$A2786),"LUAR JAM KERJA 2",IF(AND(OR(WEEKDAY($H2787,2)=1,WEEKDAY($H2787,2)=2,WEEKDAY($H2787,2)=3,WEEKDAY($H2787,2)=4,WEEKDAY($H2787,2)=5),$I2787&lt;=DATABASE!$J$3,$I2787&gt;=DATABASE!$I$3),"JAM KERJA",IF(AND(WEEKDAY($H2787,2)=6,$I2787&lt;=DATABASE!$J$4,$I2787&gt;=DATABASE!$I$4),"JAM KERJA","LUAR JAM KERJA 1")))))</f>
        <v/>
      </c>
      <c r="M2787" s="36" t="str">
        <f>IF('DATA ACCURATE'!T2790&lt;&gt;"",IF('DATA ACCURATE'!T2790&gt;100,'DATA ACCURATE'!T2790/10,'DATA ACCURATE'!T2790),"")</f>
        <v/>
      </c>
      <c r="N2787" s="38" t="str">
        <f>IF(M2787="","",IF(M2787&lt;=DATABASE!$I$9,"LOKAL",IF(M2787&lt;DATABASE!$J$9,"LUAR KOTA 1",IF($M2787&gt;=DATABASE!$J$9,"LUAR KOTA 2",""))))</f>
        <v/>
      </c>
      <c r="O2787" s="38" t="str">
        <f>IF('DATA ACCURATE'!L2790&lt;&gt;"",'DATA ACCURATE'!L2790,"")</f>
        <v/>
      </c>
      <c r="P2787" s="38"/>
      <c r="Q2787" s="38">
        <f t="shared" si="302"/>
        <v>0</v>
      </c>
      <c r="R2787" s="38">
        <f t="shared" si="302"/>
        <v>0</v>
      </c>
      <c r="S2787" s="38">
        <f t="shared" si="302"/>
        <v>0</v>
      </c>
      <c r="T2787" s="38">
        <f t="shared" si="300"/>
        <v>0</v>
      </c>
      <c r="U2787" s="38">
        <f t="shared" si="303"/>
        <v>0</v>
      </c>
      <c r="V2787" s="38">
        <f t="shared" si="303"/>
        <v>0</v>
      </c>
      <c r="W2787" s="38">
        <f t="shared" si="303"/>
        <v>0</v>
      </c>
      <c r="X2787" s="38">
        <f t="shared" si="304"/>
        <v>0</v>
      </c>
      <c r="Y2787" s="38">
        <f t="shared" si="304"/>
        <v>0</v>
      </c>
      <c r="Z2787" s="38">
        <f t="shared" si="304"/>
        <v>0</v>
      </c>
      <c r="AA2787" s="38">
        <f t="shared" si="301"/>
        <v>0</v>
      </c>
      <c r="AB2787" s="38">
        <f t="shared" si="305"/>
        <v>0</v>
      </c>
      <c r="AC2787" s="38">
        <f t="shared" si="306"/>
        <v>0</v>
      </c>
      <c r="AD2787" s="38" t="str">
        <f t="shared" si="307"/>
        <v>000000000000</v>
      </c>
      <c r="AE2787" s="38"/>
      <c r="AF2787" s="38"/>
      <c r="AG2787" s="38"/>
      <c r="AH2787" s="38"/>
      <c r="AI2787" s="38"/>
      <c r="AJ2787" s="38"/>
      <c r="AK2787" s="38"/>
      <c r="AL2787" s="38"/>
      <c r="AM2787" s="38"/>
      <c r="AN2787" s="38"/>
      <c r="AO2787" s="38"/>
      <c r="AP2787" s="38"/>
      <c r="AQ2787" s="38"/>
      <c r="AR2787" s="38"/>
    </row>
    <row r="2788" spans="1:44">
      <c r="A2788" s="36" t="str">
        <f>IF('DATA ACCURATE'!A2791&lt;&gt;"",'DATA ACCURATE'!A2791,"")</f>
        <v/>
      </c>
      <c r="B2788" s="36" t="str">
        <f>IF('DATA ACCURATE'!D2791&lt;&gt;"",'DATA ACCURATE'!D2791,"")</f>
        <v/>
      </c>
      <c r="C2788" s="38" t="str">
        <f>IF($AD2788="000000000000","",INDEX(DATABASE!$W$12:$W$71,MATCH($AD2788,DATABASE!$V$12:$V$71,0)))</f>
        <v/>
      </c>
      <c r="D2788" s="38" t="str">
        <f>IF(C2788="","",IF(E2788="",INDEX(DATABASE!$AF$13:$AF$62,MATCH($C2788,DATABASE!$AC$13:$AC$62,0)),IF(E2788="2x D11",INDEX(DATABASE!$AF$13:$AF$62,MATCH($C2788,DATABASE!$AC$13:$AC$62,0))+2*DATABASE!$AF$62,IF(E2788="3x D11",INDEX(DATABASE!$AF$13:$AF$62,MATCH($C2788,DATABASE!$AC$13:$AC$62,0))+3*DATABASE!$AF$62,""))))</f>
        <v/>
      </c>
      <c r="E2788" s="38" t="str">
        <f>IF(AND($K2788="Y",$G2788&lt;&gt;"UNYIL",$F2788&lt;DATABASE!$O$8),"2x D11",IF(AND($K2788="Y",$G2788&lt;&gt;"UNYIL",$F2788&gt;=DATABASE!$O$8),"3x D11",""))</f>
        <v/>
      </c>
      <c r="F2788" s="36" t="str">
        <f>IF('DATA ACCURATE'!N2791&lt;&gt;"",'DATA ACCURATE'!N2791,"")</f>
        <v/>
      </c>
      <c r="G2788" s="38" t="str">
        <f>IF(F2788="","",IF(F2788&lt;=DATABASE!$I$8,"UNYIL",IF(F2788&lt;=DATABASE!$J$8,"KECIL",IF(F2788&lt;DATABASE!$K$8,"TANGGUNG",IF(F2788&gt;=DATABASE!$K$8,"BESAR","")))))</f>
        <v/>
      </c>
      <c r="H2788" s="16" t="str">
        <f>IF('DATA ACCURATE'!J2791&lt;&gt;"",'DATA ACCURATE'!J2791,"")</f>
        <v/>
      </c>
      <c r="I2788" s="35" t="str">
        <f>IF(B2788&lt;&gt;"",IFERROR(VLOOKUP(B2788,'DATA TIMBANGAN'!G:M,7,FALSE),VLOOKUP(B2788,'DATA TIMBANGAN'!G:M,7)),"")</f>
        <v/>
      </c>
      <c r="J2788" s="25" t="str">
        <f>IF(H2788&lt;&gt;"",IFERROR(INDEX(DATABASE!$Z$19:$Z$38,MATCH(DATEVALUE(H2788),DATABASE!$AA$19:$AA$38,0)),INDEX(DATABASE!$Z$12:$Z$18,MATCH(WEEKDAY(H2788,2),DATABASE!$AA$12:$AA$18,0))),"")</f>
        <v/>
      </c>
      <c r="K2788" s="25" t="str">
        <f>IF('DATA ACCURATE'!V2791&lt;&gt;"",'DATA ACCURATE'!V2791,"")</f>
        <v/>
      </c>
      <c r="L2788" s="80" t="str">
        <f>IF($H2788="","",IF(OR($J2788="LIBUR",AND($L2787="LIBUR",$O2787=$O2788)),"LIBUR",IF(AND(OR($L2787="LUAR JAM KERJA 1",$L2787="LUAR JAM KERJA 2"),OR(OR(AND($H2787=$H2788,AND(OR($I2788&gt;DATABASE!$J$3,$I2788&lt;DATABASE!$J$6),((DATEVALUE($H2788)+$I2788)-(DATEVALUE($H2787)+$I2787))&lt;DATABASE!$J$6)),AND($H2787=$H2788,$O2787=$O2788,OR($I2788&gt;DATABASE!$J$6,$I2788&lt;DATABASE!$J$3))),AND(($H2788-$H2787)=1,OR($I2788&lt;DATABASE!$I$6,((DATEVALUE($H2788)+$I2788)-(DATEVALUE($H2787)+$I2787))&lt;DATABASE!$J$6))),$A2788=$A2787),"LUAR JAM KERJA 2",IF(AND(OR(WEEKDAY($H2788,2)=1,WEEKDAY($H2788,2)=2,WEEKDAY($H2788,2)=3,WEEKDAY($H2788,2)=4,WEEKDAY($H2788,2)=5),$I2788&lt;=DATABASE!$J$3,$I2788&gt;=DATABASE!$I$3),"JAM KERJA",IF(AND(WEEKDAY($H2788,2)=6,$I2788&lt;=DATABASE!$J$4,$I2788&gt;=DATABASE!$I$4),"JAM KERJA","LUAR JAM KERJA 1")))))</f>
        <v/>
      </c>
      <c r="M2788" s="36" t="str">
        <f>IF('DATA ACCURATE'!T2791&lt;&gt;"",IF('DATA ACCURATE'!T2791&gt;100,'DATA ACCURATE'!T2791/10,'DATA ACCURATE'!T2791),"")</f>
        <v/>
      </c>
      <c r="N2788" s="38" t="str">
        <f>IF(M2788="","",IF(M2788&lt;=DATABASE!$I$9,"LOKAL",IF(M2788&lt;DATABASE!$J$9,"LUAR KOTA 1",IF($M2788&gt;=DATABASE!$J$9,"LUAR KOTA 2",""))))</f>
        <v/>
      </c>
      <c r="O2788" s="38" t="str">
        <f>IF('DATA ACCURATE'!L2791&lt;&gt;"",'DATA ACCURATE'!L2791,"")</f>
        <v/>
      </c>
      <c r="P2788" s="38"/>
      <c r="Q2788" s="38">
        <f t="shared" si="302"/>
        <v>0</v>
      </c>
      <c r="R2788" s="38">
        <f t="shared" si="302"/>
        <v>0</v>
      </c>
      <c r="S2788" s="38">
        <f t="shared" si="302"/>
        <v>0</v>
      </c>
      <c r="T2788" s="38">
        <f t="shared" si="300"/>
        <v>0</v>
      </c>
      <c r="U2788" s="38">
        <f t="shared" si="303"/>
        <v>0</v>
      </c>
      <c r="V2788" s="38">
        <f t="shared" si="303"/>
        <v>0</v>
      </c>
      <c r="W2788" s="38">
        <f t="shared" si="303"/>
        <v>0</v>
      </c>
      <c r="X2788" s="38">
        <f t="shared" si="304"/>
        <v>0</v>
      </c>
      <c r="Y2788" s="38">
        <f t="shared" si="304"/>
        <v>0</v>
      </c>
      <c r="Z2788" s="38">
        <f t="shared" si="304"/>
        <v>0</v>
      </c>
      <c r="AA2788" s="38">
        <f t="shared" si="301"/>
        <v>0</v>
      </c>
      <c r="AB2788" s="38">
        <f t="shared" si="305"/>
        <v>0</v>
      </c>
      <c r="AC2788" s="38">
        <f t="shared" si="306"/>
        <v>0</v>
      </c>
      <c r="AD2788" s="38" t="str">
        <f t="shared" si="307"/>
        <v>000000000000</v>
      </c>
      <c r="AE2788" s="38"/>
      <c r="AF2788" s="38"/>
      <c r="AG2788" s="38"/>
      <c r="AH2788" s="38"/>
      <c r="AI2788" s="38"/>
      <c r="AJ2788" s="38"/>
      <c r="AK2788" s="38"/>
      <c r="AL2788" s="38"/>
      <c r="AM2788" s="38"/>
      <c r="AN2788" s="38"/>
      <c r="AO2788" s="38"/>
      <c r="AP2788" s="38"/>
      <c r="AQ2788" s="38"/>
      <c r="AR2788" s="38"/>
    </row>
    <row r="2789" spans="1:44">
      <c r="A2789" s="36" t="str">
        <f>IF('DATA ACCURATE'!A2792&lt;&gt;"",'DATA ACCURATE'!A2792,"")</f>
        <v/>
      </c>
      <c r="B2789" s="36" t="str">
        <f>IF('DATA ACCURATE'!D2792&lt;&gt;"",'DATA ACCURATE'!D2792,"")</f>
        <v/>
      </c>
      <c r="C2789" s="38" t="str">
        <f>IF($AD2789="000000000000","",INDEX(DATABASE!$W$12:$W$71,MATCH($AD2789,DATABASE!$V$12:$V$71,0)))</f>
        <v/>
      </c>
      <c r="D2789" s="38" t="str">
        <f>IF(C2789="","",IF(E2789="",INDEX(DATABASE!$AF$13:$AF$62,MATCH($C2789,DATABASE!$AC$13:$AC$62,0)),IF(E2789="2x D11",INDEX(DATABASE!$AF$13:$AF$62,MATCH($C2789,DATABASE!$AC$13:$AC$62,0))+2*DATABASE!$AF$62,IF(E2789="3x D11",INDEX(DATABASE!$AF$13:$AF$62,MATCH($C2789,DATABASE!$AC$13:$AC$62,0))+3*DATABASE!$AF$62,""))))</f>
        <v/>
      </c>
      <c r="E2789" s="38" t="str">
        <f>IF(AND($K2789="Y",$G2789&lt;&gt;"UNYIL",$F2789&lt;DATABASE!$O$8),"2x D11",IF(AND($K2789="Y",$G2789&lt;&gt;"UNYIL",$F2789&gt;=DATABASE!$O$8),"3x D11",""))</f>
        <v/>
      </c>
      <c r="F2789" s="36" t="str">
        <f>IF('DATA ACCURATE'!N2792&lt;&gt;"",'DATA ACCURATE'!N2792,"")</f>
        <v/>
      </c>
      <c r="G2789" s="38" t="str">
        <f>IF(F2789="","",IF(F2789&lt;=DATABASE!$I$8,"UNYIL",IF(F2789&lt;=DATABASE!$J$8,"KECIL",IF(F2789&lt;DATABASE!$K$8,"TANGGUNG",IF(F2789&gt;=DATABASE!$K$8,"BESAR","")))))</f>
        <v/>
      </c>
      <c r="H2789" s="16" t="str">
        <f>IF('DATA ACCURATE'!J2792&lt;&gt;"",'DATA ACCURATE'!J2792,"")</f>
        <v/>
      </c>
      <c r="I2789" s="35" t="str">
        <f>IF(B2789&lt;&gt;"",IFERROR(VLOOKUP(B2789,'DATA TIMBANGAN'!G:M,7,FALSE),VLOOKUP(B2789,'DATA TIMBANGAN'!G:M,7)),"")</f>
        <v/>
      </c>
      <c r="J2789" s="25" t="str">
        <f>IF(H2789&lt;&gt;"",IFERROR(INDEX(DATABASE!$Z$19:$Z$38,MATCH(DATEVALUE(H2789),DATABASE!$AA$19:$AA$38,0)),INDEX(DATABASE!$Z$12:$Z$18,MATCH(WEEKDAY(H2789,2),DATABASE!$AA$12:$AA$18,0))),"")</f>
        <v/>
      </c>
      <c r="K2789" s="25" t="str">
        <f>IF('DATA ACCURATE'!V2792&lt;&gt;"",'DATA ACCURATE'!V2792,"")</f>
        <v/>
      </c>
      <c r="L2789" s="80" t="str">
        <f>IF($H2789="","",IF(OR($J2789="LIBUR",AND($L2788="LIBUR",$O2788=$O2789)),"LIBUR",IF(AND(OR($L2788="LUAR JAM KERJA 1",$L2788="LUAR JAM KERJA 2"),OR(OR(AND($H2788=$H2789,AND(OR($I2789&gt;DATABASE!$J$3,$I2789&lt;DATABASE!$J$6),((DATEVALUE($H2789)+$I2789)-(DATEVALUE($H2788)+$I2788))&lt;DATABASE!$J$6)),AND($H2788=$H2789,$O2788=$O2789,OR($I2789&gt;DATABASE!$J$6,$I2789&lt;DATABASE!$J$3))),AND(($H2789-$H2788)=1,OR($I2789&lt;DATABASE!$I$6,((DATEVALUE($H2789)+$I2789)-(DATEVALUE($H2788)+$I2788))&lt;DATABASE!$J$6))),$A2789=$A2788),"LUAR JAM KERJA 2",IF(AND(OR(WEEKDAY($H2789,2)=1,WEEKDAY($H2789,2)=2,WEEKDAY($H2789,2)=3,WEEKDAY($H2789,2)=4,WEEKDAY($H2789,2)=5),$I2789&lt;=DATABASE!$J$3,$I2789&gt;=DATABASE!$I$3),"JAM KERJA",IF(AND(WEEKDAY($H2789,2)=6,$I2789&lt;=DATABASE!$J$4,$I2789&gt;=DATABASE!$I$4),"JAM KERJA","LUAR JAM KERJA 1")))))</f>
        <v/>
      </c>
      <c r="M2789" s="36" t="str">
        <f>IF('DATA ACCURATE'!T2792&lt;&gt;"",IF('DATA ACCURATE'!T2792&gt;100,'DATA ACCURATE'!T2792/10,'DATA ACCURATE'!T2792),"")</f>
        <v/>
      </c>
      <c r="N2789" s="38" t="str">
        <f>IF(M2789="","",IF(M2789&lt;=DATABASE!$I$9,"LOKAL",IF(M2789&lt;DATABASE!$J$9,"LUAR KOTA 1",IF($M2789&gt;=DATABASE!$J$9,"LUAR KOTA 2",""))))</f>
        <v/>
      </c>
      <c r="O2789" s="38" t="str">
        <f>IF('DATA ACCURATE'!L2792&lt;&gt;"",'DATA ACCURATE'!L2792,"")</f>
        <v/>
      </c>
      <c r="P2789" s="38"/>
      <c r="Q2789" s="38">
        <f t="shared" si="302"/>
        <v>0</v>
      </c>
      <c r="R2789" s="38">
        <f t="shared" si="302"/>
        <v>0</v>
      </c>
      <c r="S2789" s="38">
        <f t="shared" si="302"/>
        <v>0</v>
      </c>
      <c r="T2789" s="38">
        <f t="shared" si="300"/>
        <v>0</v>
      </c>
      <c r="U2789" s="38">
        <f t="shared" si="303"/>
        <v>0</v>
      </c>
      <c r="V2789" s="38">
        <f t="shared" si="303"/>
        <v>0</v>
      </c>
      <c r="W2789" s="38">
        <f t="shared" si="303"/>
        <v>0</v>
      </c>
      <c r="X2789" s="38">
        <f t="shared" si="304"/>
        <v>0</v>
      </c>
      <c r="Y2789" s="38">
        <f t="shared" si="304"/>
        <v>0</v>
      </c>
      <c r="Z2789" s="38">
        <f t="shared" si="304"/>
        <v>0</v>
      </c>
      <c r="AA2789" s="38">
        <f t="shared" si="301"/>
        <v>0</v>
      </c>
      <c r="AB2789" s="38">
        <f t="shared" si="305"/>
        <v>0</v>
      </c>
      <c r="AC2789" s="38">
        <f t="shared" si="306"/>
        <v>0</v>
      </c>
      <c r="AD2789" s="38" t="str">
        <f t="shared" si="307"/>
        <v>000000000000</v>
      </c>
      <c r="AE2789" s="38"/>
      <c r="AF2789" s="38"/>
      <c r="AG2789" s="38"/>
      <c r="AH2789" s="38"/>
      <c r="AI2789" s="38"/>
      <c r="AJ2789" s="38"/>
      <c r="AK2789" s="38"/>
      <c r="AL2789" s="38"/>
      <c r="AM2789" s="38"/>
      <c r="AN2789" s="38"/>
      <c r="AO2789" s="38"/>
      <c r="AP2789" s="38"/>
      <c r="AQ2789" s="38"/>
      <c r="AR2789" s="38"/>
    </row>
    <row r="2790" spans="1:44">
      <c r="A2790" s="36" t="str">
        <f>IF('DATA ACCURATE'!A2793&lt;&gt;"",'DATA ACCURATE'!A2793,"")</f>
        <v/>
      </c>
      <c r="B2790" s="36" t="str">
        <f>IF('DATA ACCURATE'!D2793&lt;&gt;"",'DATA ACCURATE'!D2793,"")</f>
        <v/>
      </c>
      <c r="C2790" s="38" t="str">
        <f>IF($AD2790="000000000000","",INDEX(DATABASE!$W$12:$W$71,MATCH($AD2790,DATABASE!$V$12:$V$71,0)))</f>
        <v/>
      </c>
      <c r="D2790" s="38" t="str">
        <f>IF(C2790="","",IF(E2790="",INDEX(DATABASE!$AF$13:$AF$62,MATCH($C2790,DATABASE!$AC$13:$AC$62,0)),IF(E2790="2x D11",INDEX(DATABASE!$AF$13:$AF$62,MATCH($C2790,DATABASE!$AC$13:$AC$62,0))+2*DATABASE!$AF$62,IF(E2790="3x D11",INDEX(DATABASE!$AF$13:$AF$62,MATCH($C2790,DATABASE!$AC$13:$AC$62,0))+3*DATABASE!$AF$62,""))))</f>
        <v/>
      </c>
      <c r="E2790" s="38" t="str">
        <f>IF(AND($K2790="Y",$G2790&lt;&gt;"UNYIL",$F2790&lt;DATABASE!$O$8),"2x D11",IF(AND($K2790="Y",$G2790&lt;&gt;"UNYIL",$F2790&gt;=DATABASE!$O$8),"3x D11",""))</f>
        <v/>
      </c>
      <c r="F2790" s="36" t="str">
        <f>IF('DATA ACCURATE'!N2793&lt;&gt;"",'DATA ACCURATE'!N2793,"")</f>
        <v/>
      </c>
      <c r="G2790" s="38" t="str">
        <f>IF(F2790="","",IF(F2790&lt;=DATABASE!$I$8,"UNYIL",IF(F2790&lt;=DATABASE!$J$8,"KECIL",IF(F2790&lt;DATABASE!$K$8,"TANGGUNG",IF(F2790&gt;=DATABASE!$K$8,"BESAR","")))))</f>
        <v/>
      </c>
      <c r="H2790" s="16" t="str">
        <f>IF('DATA ACCURATE'!J2793&lt;&gt;"",'DATA ACCURATE'!J2793,"")</f>
        <v/>
      </c>
      <c r="I2790" s="35" t="str">
        <f>IF(B2790&lt;&gt;"",IFERROR(VLOOKUP(B2790,'DATA TIMBANGAN'!G:M,7,FALSE),VLOOKUP(B2790,'DATA TIMBANGAN'!G:M,7)),"")</f>
        <v/>
      </c>
      <c r="J2790" s="25" t="str">
        <f>IF(H2790&lt;&gt;"",IFERROR(INDEX(DATABASE!$Z$19:$Z$38,MATCH(DATEVALUE(H2790),DATABASE!$AA$19:$AA$38,0)),INDEX(DATABASE!$Z$12:$Z$18,MATCH(WEEKDAY(H2790,2),DATABASE!$AA$12:$AA$18,0))),"")</f>
        <v/>
      </c>
      <c r="K2790" s="25" t="str">
        <f>IF('DATA ACCURATE'!V2793&lt;&gt;"",'DATA ACCURATE'!V2793,"")</f>
        <v/>
      </c>
      <c r="L2790" s="80" t="str">
        <f>IF($H2790="","",IF(OR($J2790="LIBUR",AND($L2789="LIBUR",$O2789=$O2790)),"LIBUR",IF(AND(OR($L2789="LUAR JAM KERJA 1",$L2789="LUAR JAM KERJA 2"),OR(OR(AND($H2789=$H2790,AND(OR($I2790&gt;DATABASE!$J$3,$I2790&lt;DATABASE!$J$6),((DATEVALUE($H2790)+$I2790)-(DATEVALUE($H2789)+$I2789))&lt;DATABASE!$J$6)),AND($H2789=$H2790,$O2789=$O2790,OR($I2790&gt;DATABASE!$J$6,$I2790&lt;DATABASE!$J$3))),AND(($H2790-$H2789)=1,OR($I2790&lt;DATABASE!$I$6,((DATEVALUE($H2790)+$I2790)-(DATEVALUE($H2789)+$I2789))&lt;DATABASE!$J$6))),$A2790=$A2789),"LUAR JAM KERJA 2",IF(AND(OR(WEEKDAY($H2790,2)=1,WEEKDAY($H2790,2)=2,WEEKDAY($H2790,2)=3,WEEKDAY($H2790,2)=4,WEEKDAY($H2790,2)=5),$I2790&lt;=DATABASE!$J$3,$I2790&gt;=DATABASE!$I$3),"JAM KERJA",IF(AND(WEEKDAY($H2790,2)=6,$I2790&lt;=DATABASE!$J$4,$I2790&gt;=DATABASE!$I$4),"JAM KERJA","LUAR JAM KERJA 1")))))</f>
        <v/>
      </c>
      <c r="M2790" s="36" t="str">
        <f>IF('DATA ACCURATE'!T2793&lt;&gt;"",IF('DATA ACCURATE'!T2793&gt;100,'DATA ACCURATE'!T2793/10,'DATA ACCURATE'!T2793),"")</f>
        <v/>
      </c>
      <c r="N2790" s="38" t="str">
        <f>IF(M2790="","",IF(M2790&lt;=DATABASE!$I$9,"LOKAL",IF(M2790&lt;DATABASE!$J$9,"LUAR KOTA 1",IF($M2790&gt;=DATABASE!$J$9,"LUAR KOTA 2",""))))</f>
        <v/>
      </c>
      <c r="O2790" s="38" t="str">
        <f>IF('DATA ACCURATE'!L2793&lt;&gt;"",'DATA ACCURATE'!L2793,"")</f>
        <v/>
      </c>
      <c r="P2790" s="38"/>
      <c r="Q2790" s="38">
        <f t="shared" si="302"/>
        <v>0</v>
      </c>
      <c r="R2790" s="38">
        <f t="shared" si="302"/>
        <v>0</v>
      </c>
      <c r="S2790" s="38">
        <f t="shared" si="302"/>
        <v>0</v>
      </c>
      <c r="T2790" s="38">
        <f t="shared" si="300"/>
        <v>0</v>
      </c>
      <c r="U2790" s="38">
        <f t="shared" si="303"/>
        <v>0</v>
      </c>
      <c r="V2790" s="38">
        <f t="shared" si="303"/>
        <v>0</v>
      </c>
      <c r="W2790" s="38">
        <f t="shared" si="303"/>
        <v>0</v>
      </c>
      <c r="X2790" s="38">
        <f t="shared" si="304"/>
        <v>0</v>
      </c>
      <c r="Y2790" s="38">
        <f t="shared" si="304"/>
        <v>0</v>
      </c>
      <c r="Z2790" s="38">
        <f t="shared" si="304"/>
        <v>0</v>
      </c>
      <c r="AA2790" s="38">
        <f t="shared" si="301"/>
        <v>0</v>
      </c>
      <c r="AB2790" s="38">
        <f t="shared" si="305"/>
        <v>0</v>
      </c>
      <c r="AC2790" s="38">
        <f t="shared" si="306"/>
        <v>0</v>
      </c>
      <c r="AD2790" s="38" t="str">
        <f t="shared" si="307"/>
        <v>000000000000</v>
      </c>
      <c r="AE2790" s="38"/>
      <c r="AF2790" s="38"/>
      <c r="AG2790" s="38"/>
      <c r="AH2790" s="38"/>
      <c r="AI2790" s="38"/>
      <c r="AJ2790" s="38"/>
      <c r="AK2790" s="38"/>
      <c r="AL2790" s="38"/>
      <c r="AM2790" s="38"/>
      <c r="AN2790" s="38"/>
      <c r="AO2790" s="38"/>
      <c r="AP2790" s="38"/>
      <c r="AQ2790" s="38"/>
      <c r="AR2790" s="38"/>
    </row>
    <row r="2791" spans="1:44">
      <c r="A2791" s="36" t="str">
        <f>IF('DATA ACCURATE'!A2794&lt;&gt;"",'DATA ACCURATE'!A2794,"")</f>
        <v/>
      </c>
      <c r="B2791" s="36" t="str">
        <f>IF('DATA ACCURATE'!D2794&lt;&gt;"",'DATA ACCURATE'!D2794,"")</f>
        <v/>
      </c>
      <c r="C2791" s="38" t="str">
        <f>IF($AD2791="000000000000","",INDEX(DATABASE!$W$12:$W$71,MATCH($AD2791,DATABASE!$V$12:$V$71,0)))</f>
        <v/>
      </c>
      <c r="D2791" s="38" t="str">
        <f>IF(C2791="","",IF(E2791="",INDEX(DATABASE!$AF$13:$AF$62,MATCH($C2791,DATABASE!$AC$13:$AC$62,0)),IF(E2791="2x D11",INDEX(DATABASE!$AF$13:$AF$62,MATCH($C2791,DATABASE!$AC$13:$AC$62,0))+2*DATABASE!$AF$62,IF(E2791="3x D11",INDEX(DATABASE!$AF$13:$AF$62,MATCH($C2791,DATABASE!$AC$13:$AC$62,0))+3*DATABASE!$AF$62,""))))</f>
        <v/>
      </c>
      <c r="E2791" s="38" t="str">
        <f>IF(AND($K2791="Y",$G2791&lt;&gt;"UNYIL",$F2791&lt;DATABASE!$O$8),"2x D11",IF(AND($K2791="Y",$G2791&lt;&gt;"UNYIL",$F2791&gt;=DATABASE!$O$8),"3x D11",""))</f>
        <v/>
      </c>
      <c r="F2791" s="36" t="str">
        <f>IF('DATA ACCURATE'!N2794&lt;&gt;"",'DATA ACCURATE'!N2794,"")</f>
        <v/>
      </c>
      <c r="G2791" s="38" t="str">
        <f>IF(F2791="","",IF(F2791&lt;=DATABASE!$I$8,"UNYIL",IF(F2791&lt;=DATABASE!$J$8,"KECIL",IF(F2791&lt;DATABASE!$K$8,"TANGGUNG",IF(F2791&gt;=DATABASE!$K$8,"BESAR","")))))</f>
        <v/>
      </c>
      <c r="H2791" s="16" t="str">
        <f>IF('DATA ACCURATE'!J2794&lt;&gt;"",'DATA ACCURATE'!J2794,"")</f>
        <v/>
      </c>
      <c r="I2791" s="35" t="str">
        <f>IF(B2791&lt;&gt;"",IFERROR(VLOOKUP(B2791,'DATA TIMBANGAN'!G:M,7,FALSE),VLOOKUP(B2791,'DATA TIMBANGAN'!G:M,7)),"")</f>
        <v/>
      </c>
      <c r="J2791" s="25" t="str">
        <f>IF(H2791&lt;&gt;"",IFERROR(INDEX(DATABASE!$Z$19:$Z$38,MATCH(DATEVALUE(H2791),DATABASE!$AA$19:$AA$38,0)),INDEX(DATABASE!$Z$12:$Z$18,MATCH(WEEKDAY(H2791,2),DATABASE!$AA$12:$AA$18,0))),"")</f>
        <v/>
      </c>
      <c r="K2791" s="25" t="str">
        <f>IF('DATA ACCURATE'!V2794&lt;&gt;"",'DATA ACCURATE'!V2794,"")</f>
        <v/>
      </c>
      <c r="L2791" s="80" t="str">
        <f>IF($H2791="","",IF(OR($J2791="LIBUR",AND($L2790="LIBUR",$O2790=$O2791)),"LIBUR",IF(AND(OR($L2790="LUAR JAM KERJA 1",$L2790="LUAR JAM KERJA 2"),OR(OR(AND($H2790=$H2791,AND(OR($I2791&gt;DATABASE!$J$3,$I2791&lt;DATABASE!$J$6),((DATEVALUE($H2791)+$I2791)-(DATEVALUE($H2790)+$I2790))&lt;DATABASE!$J$6)),AND($H2790=$H2791,$O2790=$O2791,OR($I2791&gt;DATABASE!$J$6,$I2791&lt;DATABASE!$J$3))),AND(($H2791-$H2790)=1,OR($I2791&lt;DATABASE!$I$6,((DATEVALUE($H2791)+$I2791)-(DATEVALUE($H2790)+$I2790))&lt;DATABASE!$J$6))),$A2791=$A2790),"LUAR JAM KERJA 2",IF(AND(OR(WEEKDAY($H2791,2)=1,WEEKDAY($H2791,2)=2,WEEKDAY($H2791,2)=3,WEEKDAY($H2791,2)=4,WEEKDAY($H2791,2)=5),$I2791&lt;=DATABASE!$J$3,$I2791&gt;=DATABASE!$I$3),"JAM KERJA",IF(AND(WEEKDAY($H2791,2)=6,$I2791&lt;=DATABASE!$J$4,$I2791&gt;=DATABASE!$I$4),"JAM KERJA","LUAR JAM KERJA 1")))))</f>
        <v/>
      </c>
      <c r="M2791" s="36" t="str">
        <f>IF('DATA ACCURATE'!T2794&lt;&gt;"",IF('DATA ACCURATE'!T2794&gt;100,'DATA ACCURATE'!T2794/10,'DATA ACCURATE'!T2794),"")</f>
        <v/>
      </c>
      <c r="N2791" s="38" t="str">
        <f>IF(M2791="","",IF(M2791&lt;=DATABASE!$I$9,"LOKAL",IF(M2791&lt;DATABASE!$J$9,"LUAR KOTA 1",IF($M2791&gt;=DATABASE!$J$9,"LUAR KOTA 2",""))))</f>
        <v/>
      </c>
      <c r="O2791" s="38" t="str">
        <f>IF('DATA ACCURATE'!L2794&lt;&gt;"",'DATA ACCURATE'!L2794,"")</f>
        <v/>
      </c>
      <c r="P2791" s="38"/>
      <c r="Q2791" s="38">
        <f t="shared" si="302"/>
        <v>0</v>
      </c>
      <c r="R2791" s="38">
        <f t="shared" si="302"/>
        <v>0</v>
      </c>
      <c r="S2791" s="38">
        <f t="shared" si="302"/>
        <v>0</v>
      </c>
      <c r="T2791" s="38">
        <f t="shared" si="300"/>
        <v>0</v>
      </c>
      <c r="U2791" s="38">
        <f t="shared" si="303"/>
        <v>0</v>
      </c>
      <c r="V2791" s="38">
        <f t="shared" si="303"/>
        <v>0</v>
      </c>
      <c r="W2791" s="38">
        <f t="shared" si="303"/>
        <v>0</v>
      </c>
      <c r="X2791" s="38">
        <f t="shared" si="304"/>
        <v>0</v>
      </c>
      <c r="Y2791" s="38">
        <f t="shared" si="304"/>
        <v>0</v>
      </c>
      <c r="Z2791" s="38">
        <f t="shared" si="304"/>
        <v>0</v>
      </c>
      <c r="AA2791" s="38">
        <f t="shared" si="301"/>
        <v>0</v>
      </c>
      <c r="AB2791" s="38">
        <f t="shared" si="305"/>
        <v>0</v>
      </c>
      <c r="AC2791" s="38">
        <f t="shared" si="306"/>
        <v>0</v>
      </c>
      <c r="AD2791" s="38" t="str">
        <f t="shared" si="307"/>
        <v>000000000000</v>
      </c>
      <c r="AE2791" s="38"/>
      <c r="AF2791" s="38"/>
      <c r="AG2791" s="38"/>
      <c r="AH2791" s="38"/>
      <c r="AI2791" s="38"/>
      <c r="AJ2791" s="38"/>
      <c r="AK2791" s="38"/>
      <c r="AL2791" s="38"/>
      <c r="AM2791" s="38"/>
      <c r="AN2791" s="38"/>
      <c r="AO2791" s="38"/>
      <c r="AP2791" s="38"/>
      <c r="AQ2791" s="38"/>
      <c r="AR2791" s="38"/>
    </row>
    <row r="2792" spans="1:44">
      <c r="A2792" s="36" t="str">
        <f>IF('DATA ACCURATE'!A2795&lt;&gt;"",'DATA ACCURATE'!A2795,"")</f>
        <v/>
      </c>
      <c r="B2792" s="36" t="str">
        <f>IF('DATA ACCURATE'!D2795&lt;&gt;"",'DATA ACCURATE'!D2795,"")</f>
        <v/>
      </c>
      <c r="C2792" s="38" t="str">
        <f>IF($AD2792="000000000000","",INDEX(DATABASE!$W$12:$W$71,MATCH($AD2792,DATABASE!$V$12:$V$71,0)))</f>
        <v/>
      </c>
      <c r="D2792" s="38" t="str">
        <f>IF(C2792="","",IF(E2792="",INDEX(DATABASE!$AF$13:$AF$62,MATCH($C2792,DATABASE!$AC$13:$AC$62,0)),IF(E2792="2x D11",INDEX(DATABASE!$AF$13:$AF$62,MATCH($C2792,DATABASE!$AC$13:$AC$62,0))+2*DATABASE!$AF$62,IF(E2792="3x D11",INDEX(DATABASE!$AF$13:$AF$62,MATCH($C2792,DATABASE!$AC$13:$AC$62,0))+3*DATABASE!$AF$62,""))))</f>
        <v/>
      </c>
      <c r="E2792" s="38" t="str">
        <f>IF(AND($K2792="Y",$G2792&lt;&gt;"UNYIL",$F2792&lt;DATABASE!$O$8),"2x D11",IF(AND($K2792="Y",$G2792&lt;&gt;"UNYIL",$F2792&gt;=DATABASE!$O$8),"3x D11",""))</f>
        <v/>
      </c>
      <c r="F2792" s="36" t="str">
        <f>IF('DATA ACCURATE'!N2795&lt;&gt;"",'DATA ACCURATE'!N2795,"")</f>
        <v/>
      </c>
      <c r="G2792" s="38" t="str">
        <f>IF(F2792="","",IF(F2792&lt;=DATABASE!$I$8,"UNYIL",IF(F2792&lt;=DATABASE!$J$8,"KECIL",IF(F2792&lt;DATABASE!$K$8,"TANGGUNG",IF(F2792&gt;=DATABASE!$K$8,"BESAR","")))))</f>
        <v/>
      </c>
      <c r="H2792" s="16" t="str">
        <f>IF('DATA ACCURATE'!J2795&lt;&gt;"",'DATA ACCURATE'!J2795,"")</f>
        <v/>
      </c>
      <c r="I2792" s="35" t="str">
        <f>IF(B2792&lt;&gt;"",IFERROR(VLOOKUP(B2792,'DATA TIMBANGAN'!G:M,7,FALSE),VLOOKUP(B2792,'DATA TIMBANGAN'!G:M,7)),"")</f>
        <v/>
      </c>
      <c r="J2792" s="25" t="str">
        <f>IF(H2792&lt;&gt;"",IFERROR(INDEX(DATABASE!$Z$19:$Z$38,MATCH(DATEVALUE(H2792),DATABASE!$AA$19:$AA$38,0)),INDEX(DATABASE!$Z$12:$Z$18,MATCH(WEEKDAY(H2792,2),DATABASE!$AA$12:$AA$18,0))),"")</f>
        <v/>
      </c>
      <c r="K2792" s="25" t="str">
        <f>IF('DATA ACCURATE'!V2795&lt;&gt;"",'DATA ACCURATE'!V2795,"")</f>
        <v/>
      </c>
      <c r="L2792" s="80" t="str">
        <f>IF($H2792="","",IF(OR($J2792="LIBUR",AND($L2791="LIBUR",$O2791=$O2792)),"LIBUR",IF(AND(OR($L2791="LUAR JAM KERJA 1",$L2791="LUAR JAM KERJA 2"),OR(OR(AND($H2791=$H2792,AND(OR($I2792&gt;DATABASE!$J$3,$I2792&lt;DATABASE!$J$6),((DATEVALUE($H2792)+$I2792)-(DATEVALUE($H2791)+$I2791))&lt;DATABASE!$J$6)),AND($H2791=$H2792,$O2791=$O2792,OR($I2792&gt;DATABASE!$J$6,$I2792&lt;DATABASE!$J$3))),AND(($H2792-$H2791)=1,OR($I2792&lt;DATABASE!$I$6,((DATEVALUE($H2792)+$I2792)-(DATEVALUE($H2791)+$I2791))&lt;DATABASE!$J$6))),$A2792=$A2791),"LUAR JAM KERJA 2",IF(AND(OR(WEEKDAY($H2792,2)=1,WEEKDAY($H2792,2)=2,WEEKDAY($H2792,2)=3,WEEKDAY($H2792,2)=4,WEEKDAY($H2792,2)=5),$I2792&lt;=DATABASE!$J$3,$I2792&gt;=DATABASE!$I$3),"JAM KERJA",IF(AND(WEEKDAY($H2792,2)=6,$I2792&lt;=DATABASE!$J$4,$I2792&gt;=DATABASE!$I$4),"JAM KERJA","LUAR JAM KERJA 1")))))</f>
        <v/>
      </c>
      <c r="M2792" s="36" t="str">
        <f>IF('DATA ACCURATE'!T2795&lt;&gt;"",IF('DATA ACCURATE'!T2795&gt;100,'DATA ACCURATE'!T2795/10,'DATA ACCURATE'!T2795),"")</f>
        <v/>
      </c>
      <c r="N2792" s="38" t="str">
        <f>IF(M2792="","",IF(M2792&lt;=DATABASE!$I$9,"LOKAL",IF(M2792&lt;DATABASE!$J$9,"LUAR KOTA 1",IF($M2792&gt;=DATABASE!$J$9,"LUAR KOTA 2",""))))</f>
        <v/>
      </c>
      <c r="O2792" s="38" t="str">
        <f>IF('DATA ACCURATE'!L2795&lt;&gt;"",'DATA ACCURATE'!L2795,"")</f>
        <v/>
      </c>
      <c r="P2792" s="38"/>
      <c r="Q2792" s="38">
        <f t="shared" si="302"/>
        <v>0</v>
      </c>
      <c r="R2792" s="38">
        <f t="shared" si="302"/>
        <v>0</v>
      </c>
      <c r="S2792" s="38">
        <f t="shared" si="302"/>
        <v>0</v>
      </c>
      <c r="T2792" s="38">
        <f t="shared" si="300"/>
        <v>0</v>
      </c>
      <c r="U2792" s="38">
        <f t="shared" si="303"/>
        <v>0</v>
      </c>
      <c r="V2792" s="38">
        <f t="shared" si="303"/>
        <v>0</v>
      </c>
      <c r="W2792" s="38">
        <f t="shared" si="303"/>
        <v>0</v>
      </c>
      <c r="X2792" s="38">
        <f t="shared" si="304"/>
        <v>0</v>
      </c>
      <c r="Y2792" s="38">
        <f t="shared" si="304"/>
        <v>0</v>
      </c>
      <c r="Z2792" s="38">
        <f t="shared" si="304"/>
        <v>0</v>
      </c>
      <c r="AA2792" s="38">
        <f t="shared" si="301"/>
        <v>0</v>
      </c>
      <c r="AB2792" s="38">
        <f t="shared" si="305"/>
        <v>0</v>
      </c>
      <c r="AC2792" s="38">
        <f t="shared" si="306"/>
        <v>0</v>
      </c>
      <c r="AD2792" s="38" t="str">
        <f t="shared" si="307"/>
        <v>000000000000</v>
      </c>
      <c r="AE2792" s="38"/>
      <c r="AF2792" s="38"/>
      <c r="AG2792" s="38"/>
      <c r="AH2792" s="38"/>
      <c r="AI2792" s="38"/>
      <c r="AJ2792" s="38"/>
      <c r="AK2792" s="38"/>
      <c r="AL2792" s="38"/>
      <c r="AM2792" s="38"/>
      <c r="AN2792" s="38"/>
      <c r="AO2792" s="38"/>
      <c r="AP2792" s="38"/>
      <c r="AQ2792" s="38"/>
      <c r="AR2792" s="38"/>
    </row>
    <row r="2793" spans="1:44">
      <c r="A2793" s="36" t="str">
        <f>IF('DATA ACCURATE'!A2796&lt;&gt;"",'DATA ACCURATE'!A2796,"")</f>
        <v/>
      </c>
      <c r="B2793" s="36" t="str">
        <f>IF('DATA ACCURATE'!D2796&lt;&gt;"",'DATA ACCURATE'!D2796,"")</f>
        <v/>
      </c>
      <c r="C2793" s="38" t="str">
        <f>IF($AD2793="000000000000","",INDEX(DATABASE!$W$12:$W$71,MATCH($AD2793,DATABASE!$V$12:$V$71,0)))</f>
        <v/>
      </c>
      <c r="D2793" s="38" t="str">
        <f>IF(C2793="","",IF(E2793="",INDEX(DATABASE!$AF$13:$AF$62,MATCH($C2793,DATABASE!$AC$13:$AC$62,0)),IF(E2793="2x D11",INDEX(DATABASE!$AF$13:$AF$62,MATCH($C2793,DATABASE!$AC$13:$AC$62,0))+2*DATABASE!$AF$62,IF(E2793="3x D11",INDEX(DATABASE!$AF$13:$AF$62,MATCH($C2793,DATABASE!$AC$13:$AC$62,0))+3*DATABASE!$AF$62,""))))</f>
        <v/>
      </c>
      <c r="E2793" s="38" t="str">
        <f>IF(AND($K2793="Y",$G2793&lt;&gt;"UNYIL",$F2793&lt;DATABASE!$O$8),"2x D11",IF(AND($K2793="Y",$G2793&lt;&gt;"UNYIL",$F2793&gt;=DATABASE!$O$8),"3x D11",""))</f>
        <v/>
      </c>
      <c r="F2793" s="36" t="str">
        <f>IF('DATA ACCURATE'!N2796&lt;&gt;"",'DATA ACCURATE'!N2796,"")</f>
        <v/>
      </c>
      <c r="G2793" s="38" t="str">
        <f>IF(F2793="","",IF(F2793&lt;=DATABASE!$I$8,"UNYIL",IF(F2793&lt;=DATABASE!$J$8,"KECIL",IF(F2793&lt;DATABASE!$K$8,"TANGGUNG",IF(F2793&gt;=DATABASE!$K$8,"BESAR","")))))</f>
        <v/>
      </c>
      <c r="H2793" s="16" t="str">
        <f>IF('DATA ACCURATE'!J2796&lt;&gt;"",'DATA ACCURATE'!J2796,"")</f>
        <v/>
      </c>
      <c r="I2793" s="35" t="str">
        <f>IF(B2793&lt;&gt;"",IFERROR(VLOOKUP(B2793,'DATA TIMBANGAN'!G:M,7,FALSE),VLOOKUP(B2793,'DATA TIMBANGAN'!G:M,7)),"")</f>
        <v/>
      </c>
      <c r="J2793" s="25" t="str">
        <f>IF(H2793&lt;&gt;"",IFERROR(INDEX(DATABASE!$Z$19:$Z$38,MATCH(DATEVALUE(H2793),DATABASE!$AA$19:$AA$38,0)),INDEX(DATABASE!$Z$12:$Z$18,MATCH(WEEKDAY(H2793,2),DATABASE!$AA$12:$AA$18,0))),"")</f>
        <v/>
      </c>
      <c r="K2793" s="25" t="str">
        <f>IF('DATA ACCURATE'!V2796&lt;&gt;"",'DATA ACCURATE'!V2796,"")</f>
        <v/>
      </c>
      <c r="L2793" s="80" t="str">
        <f>IF($H2793="","",IF(OR($J2793="LIBUR",AND($L2792="LIBUR",$O2792=$O2793)),"LIBUR",IF(AND(OR($L2792="LUAR JAM KERJA 1",$L2792="LUAR JAM KERJA 2"),OR(OR(AND($H2792=$H2793,AND(OR($I2793&gt;DATABASE!$J$3,$I2793&lt;DATABASE!$J$6),((DATEVALUE($H2793)+$I2793)-(DATEVALUE($H2792)+$I2792))&lt;DATABASE!$J$6)),AND($H2792=$H2793,$O2792=$O2793,OR($I2793&gt;DATABASE!$J$6,$I2793&lt;DATABASE!$J$3))),AND(($H2793-$H2792)=1,OR($I2793&lt;DATABASE!$I$6,((DATEVALUE($H2793)+$I2793)-(DATEVALUE($H2792)+$I2792))&lt;DATABASE!$J$6))),$A2793=$A2792),"LUAR JAM KERJA 2",IF(AND(OR(WEEKDAY($H2793,2)=1,WEEKDAY($H2793,2)=2,WEEKDAY($H2793,2)=3,WEEKDAY($H2793,2)=4,WEEKDAY($H2793,2)=5),$I2793&lt;=DATABASE!$J$3,$I2793&gt;=DATABASE!$I$3),"JAM KERJA",IF(AND(WEEKDAY($H2793,2)=6,$I2793&lt;=DATABASE!$J$4,$I2793&gt;=DATABASE!$I$4),"JAM KERJA","LUAR JAM KERJA 1")))))</f>
        <v/>
      </c>
      <c r="M2793" s="36" t="str">
        <f>IF('DATA ACCURATE'!T2796&lt;&gt;"",IF('DATA ACCURATE'!T2796&gt;100,'DATA ACCURATE'!T2796/10,'DATA ACCURATE'!T2796),"")</f>
        <v/>
      </c>
      <c r="N2793" s="38" t="str">
        <f>IF(M2793="","",IF(M2793&lt;=DATABASE!$I$9,"LOKAL",IF(M2793&lt;DATABASE!$J$9,"LUAR KOTA 1",IF($M2793&gt;=DATABASE!$J$9,"LUAR KOTA 2",""))))</f>
        <v/>
      </c>
      <c r="O2793" s="38" t="str">
        <f>IF('DATA ACCURATE'!L2796&lt;&gt;"",'DATA ACCURATE'!L2796,"")</f>
        <v/>
      </c>
      <c r="P2793" s="38"/>
      <c r="Q2793" s="38">
        <f t="shared" si="302"/>
        <v>0</v>
      </c>
      <c r="R2793" s="38">
        <f t="shared" si="302"/>
        <v>0</v>
      </c>
      <c r="S2793" s="38">
        <f t="shared" si="302"/>
        <v>0</v>
      </c>
      <c r="T2793" s="38">
        <f t="shared" si="300"/>
        <v>0</v>
      </c>
      <c r="U2793" s="38">
        <f t="shared" si="303"/>
        <v>0</v>
      </c>
      <c r="V2793" s="38">
        <f t="shared" si="303"/>
        <v>0</v>
      </c>
      <c r="W2793" s="38">
        <f t="shared" si="303"/>
        <v>0</v>
      </c>
      <c r="X2793" s="38">
        <f t="shared" si="304"/>
        <v>0</v>
      </c>
      <c r="Y2793" s="38">
        <f t="shared" si="304"/>
        <v>0</v>
      </c>
      <c r="Z2793" s="38">
        <f t="shared" si="304"/>
        <v>0</v>
      </c>
      <c r="AA2793" s="38">
        <f t="shared" si="301"/>
        <v>0</v>
      </c>
      <c r="AB2793" s="38">
        <f t="shared" si="305"/>
        <v>0</v>
      </c>
      <c r="AC2793" s="38">
        <f t="shared" si="306"/>
        <v>0</v>
      </c>
      <c r="AD2793" s="38" t="str">
        <f t="shared" si="307"/>
        <v>000000000000</v>
      </c>
      <c r="AE2793" s="38"/>
      <c r="AF2793" s="38"/>
      <c r="AG2793" s="38"/>
      <c r="AH2793" s="38"/>
      <c r="AI2793" s="38"/>
      <c r="AJ2793" s="38"/>
      <c r="AK2793" s="38"/>
      <c r="AL2793" s="38"/>
      <c r="AM2793" s="38"/>
      <c r="AN2793" s="38"/>
      <c r="AO2793" s="38"/>
      <c r="AP2793" s="38"/>
      <c r="AQ2793" s="38"/>
      <c r="AR2793" s="38"/>
    </row>
    <row r="2794" spans="1:44">
      <c r="A2794" s="36" t="str">
        <f>IF('DATA ACCURATE'!A2797&lt;&gt;"",'DATA ACCURATE'!A2797,"")</f>
        <v/>
      </c>
      <c r="B2794" s="36" t="str">
        <f>IF('DATA ACCURATE'!D2797&lt;&gt;"",'DATA ACCURATE'!D2797,"")</f>
        <v/>
      </c>
      <c r="C2794" s="38" t="str">
        <f>IF($AD2794="000000000000","",INDEX(DATABASE!$W$12:$W$71,MATCH($AD2794,DATABASE!$V$12:$V$71,0)))</f>
        <v/>
      </c>
      <c r="D2794" s="38" t="str">
        <f>IF(C2794="","",IF(E2794="",INDEX(DATABASE!$AF$13:$AF$62,MATCH($C2794,DATABASE!$AC$13:$AC$62,0)),IF(E2794="2x D11",INDEX(DATABASE!$AF$13:$AF$62,MATCH($C2794,DATABASE!$AC$13:$AC$62,0))+2*DATABASE!$AF$62,IF(E2794="3x D11",INDEX(DATABASE!$AF$13:$AF$62,MATCH($C2794,DATABASE!$AC$13:$AC$62,0))+3*DATABASE!$AF$62,""))))</f>
        <v/>
      </c>
      <c r="E2794" s="38" t="str">
        <f>IF(AND($K2794="Y",$G2794&lt;&gt;"UNYIL",$F2794&lt;DATABASE!$O$8),"2x D11",IF(AND($K2794="Y",$G2794&lt;&gt;"UNYIL",$F2794&gt;=DATABASE!$O$8),"3x D11",""))</f>
        <v/>
      </c>
      <c r="F2794" s="36" t="str">
        <f>IF('DATA ACCURATE'!N2797&lt;&gt;"",'DATA ACCURATE'!N2797,"")</f>
        <v/>
      </c>
      <c r="G2794" s="38" t="str">
        <f>IF(F2794="","",IF(F2794&lt;=DATABASE!$I$8,"UNYIL",IF(F2794&lt;=DATABASE!$J$8,"KECIL",IF(F2794&lt;DATABASE!$K$8,"TANGGUNG",IF(F2794&gt;=DATABASE!$K$8,"BESAR","")))))</f>
        <v/>
      </c>
      <c r="H2794" s="16" t="str">
        <f>IF('DATA ACCURATE'!J2797&lt;&gt;"",'DATA ACCURATE'!J2797,"")</f>
        <v/>
      </c>
      <c r="I2794" s="35" t="str">
        <f>IF(B2794&lt;&gt;"",IFERROR(VLOOKUP(B2794,'DATA TIMBANGAN'!G:M,7,FALSE),VLOOKUP(B2794,'DATA TIMBANGAN'!G:M,7)),"")</f>
        <v/>
      </c>
      <c r="J2794" s="25" t="str">
        <f>IF(H2794&lt;&gt;"",IFERROR(INDEX(DATABASE!$Z$19:$Z$38,MATCH(DATEVALUE(H2794),DATABASE!$AA$19:$AA$38,0)),INDEX(DATABASE!$Z$12:$Z$18,MATCH(WEEKDAY(H2794,2),DATABASE!$AA$12:$AA$18,0))),"")</f>
        <v/>
      </c>
      <c r="K2794" s="25" t="str">
        <f>IF('DATA ACCURATE'!V2797&lt;&gt;"",'DATA ACCURATE'!V2797,"")</f>
        <v/>
      </c>
      <c r="L2794" s="80" t="str">
        <f>IF($H2794="","",IF(OR($J2794="LIBUR",AND($L2793="LIBUR",$O2793=$O2794)),"LIBUR",IF(AND(OR($L2793="LUAR JAM KERJA 1",$L2793="LUAR JAM KERJA 2"),OR(OR(AND($H2793=$H2794,AND(OR($I2794&gt;DATABASE!$J$3,$I2794&lt;DATABASE!$J$6),((DATEVALUE($H2794)+$I2794)-(DATEVALUE($H2793)+$I2793))&lt;DATABASE!$J$6)),AND($H2793=$H2794,$O2793=$O2794,OR($I2794&gt;DATABASE!$J$6,$I2794&lt;DATABASE!$J$3))),AND(($H2794-$H2793)=1,OR($I2794&lt;DATABASE!$I$6,((DATEVALUE($H2794)+$I2794)-(DATEVALUE($H2793)+$I2793))&lt;DATABASE!$J$6))),$A2794=$A2793),"LUAR JAM KERJA 2",IF(AND(OR(WEEKDAY($H2794,2)=1,WEEKDAY($H2794,2)=2,WEEKDAY($H2794,2)=3,WEEKDAY($H2794,2)=4,WEEKDAY($H2794,2)=5),$I2794&lt;=DATABASE!$J$3,$I2794&gt;=DATABASE!$I$3),"JAM KERJA",IF(AND(WEEKDAY($H2794,2)=6,$I2794&lt;=DATABASE!$J$4,$I2794&gt;=DATABASE!$I$4),"JAM KERJA","LUAR JAM KERJA 1")))))</f>
        <v/>
      </c>
      <c r="M2794" s="36" t="str">
        <f>IF('DATA ACCURATE'!T2797&lt;&gt;"",IF('DATA ACCURATE'!T2797&gt;100,'DATA ACCURATE'!T2797/10,'DATA ACCURATE'!T2797),"")</f>
        <v/>
      </c>
      <c r="N2794" s="38" t="str">
        <f>IF(M2794="","",IF(M2794&lt;=DATABASE!$I$9,"LOKAL",IF(M2794&lt;DATABASE!$J$9,"LUAR KOTA 1",IF($M2794&gt;=DATABASE!$J$9,"LUAR KOTA 2",""))))</f>
        <v/>
      </c>
      <c r="O2794" s="38" t="str">
        <f>IF('DATA ACCURATE'!L2797&lt;&gt;"",'DATA ACCURATE'!L2797,"")</f>
        <v/>
      </c>
      <c r="P2794" s="38"/>
      <c r="Q2794" s="38">
        <f t="shared" si="302"/>
        <v>0</v>
      </c>
      <c r="R2794" s="38">
        <f t="shared" si="302"/>
        <v>0</v>
      </c>
      <c r="S2794" s="38">
        <f t="shared" si="302"/>
        <v>0</v>
      </c>
      <c r="T2794" s="38">
        <f t="shared" si="300"/>
        <v>0</v>
      </c>
      <c r="U2794" s="38">
        <f t="shared" si="303"/>
        <v>0</v>
      </c>
      <c r="V2794" s="38">
        <f t="shared" si="303"/>
        <v>0</v>
      </c>
      <c r="W2794" s="38">
        <f t="shared" si="303"/>
        <v>0</v>
      </c>
      <c r="X2794" s="38">
        <f t="shared" si="304"/>
        <v>0</v>
      </c>
      <c r="Y2794" s="38">
        <f t="shared" si="304"/>
        <v>0</v>
      </c>
      <c r="Z2794" s="38">
        <f t="shared" si="304"/>
        <v>0</v>
      </c>
      <c r="AA2794" s="38">
        <f t="shared" si="301"/>
        <v>0</v>
      </c>
      <c r="AB2794" s="38">
        <f t="shared" si="305"/>
        <v>0</v>
      </c>
      <c r="AC2794" s="38">
        <f t="shared" si="306"/>
        <v>0</v>
      </c>
      <c r="AD2794" s="38" t="str">
        <f t="shared" si="307"/>
        <v>000000000000</v>
      </c>
      <c r="AE2794" s="38"/>
      <c r="AF2794" s="38"/>
      <c r="AG2794" s="38"/>
      <c r="AH2794" s="38"/>
      <c r="AI2794" s="38"/>
      <c r="AJ2794" s="38"/>
      <c r="AK2794" s="38"/>
      <c r="AL2794" s="38"/>
      <c r="AM2794" s="38"/>
      <c r="AN2794" s="38"/>
      <c r="AO2794" s="38"/>
      <c r="AP2794" s="38"/>
      <c r="AQ2794" s="38"/>
      <c r="AR2794" s="38"/>
    </row>
    <row r="2795" spans="1:44">
      <c r="A2795" s="36" t="str">
        <f>IF('DATA ACCURATE'!A2798&lt;&gt;"",'DATA ACCURATE'!A2798,"")</f>
        <v/>
      </c>
      <c r="B2795" s="36" t="str">
        <f>IF('DATA ACCURATE'!D2798&lt;&gt;"",'DATA ACCURATE'!D2798,"")</f>
        <v/>
      </c>
      <c r="C2795" s="38" t="str">
        <f>IF($AD2795="000000000000","",INDEX(DATABASE!$W$12:$W$71,MATCH($AD2795,DATABASE!$V$12:$V$71,0)))</f>
        <v/>
      </c>
      <c r="D2795" s="38" t="str">
        <f>IF(C2795="","",IF(E2795="",INDEX(DATABASE!$AF$13:$AF$62,MATCH($C2795,DATABASE!$AC$13:$AC$62,0)),IF(E2795="2x D11",INDEX(DATABASE!$AF$13:$AF$62,MATCH($C2795,DATABASE!$AC$13:$AC$62,0))+2*DATABASE!$AF$62,IF(E2795="3x D11",INDEX(DATABASE!$AF$13:$AF$62,MATCH($C2795,DATABASE!$AC$13:$AC$62,0))+3*DATABASE!$AF$62,""))))</f>
        <v/>
      </c>
      <c r="E2795" s="38" t="str">
        <f>IF(AND($K2795="Y",$G2795&lt;&gt;"UNYIL",$F2795&lt;DATABASE!$O$8),"2x D11",IF(AND($K2795="Y",$G2795&lt;&gt;"UNYIL",$F2795&gt;=DATABASE!$O$8),"3x D11",""))</f>
        <v/>
      </c>
      <c r="F2795" s="36" t="str">
        <f>IF('DATA ACCURATE'!N2798&lt;&gt;"",'DATA ACCURATE'!N2798,"")</f>
        <v/>
      </c>
      <c r="G2795" s="38" t="str">
        <f>IF(F2795="","",IF(F2795&lt;=DATABASE!$I$8,"UNYIL",IF(F2795&lt;=DATABASE!$J$8,"KECIL",IF(F2795&lt;DATABASE!$K$8,"TANGGUNG",IF(F2795&gt;=DATABASE!$K$8,"BESAR","")))))</f>
        <v/>
      </c>
      <c r="H2795" s="16" t="str">
        <f>IF('DATA ACCURATE'!J2798&lt;&gt;"",'DATA ACCURATE'!J2798,"")</f>
        <v/>
      </c>
      <c r="I2795" s="35" t="str">
        <f>IF(B2795&lt;&gt;"",IFERROR(VLOOKUP(B2795,'DATA TIMBANGAN'!G:M,7,FALSE),VLOOKUP(B2795,'DATA TIMBANGAN'!G:M,7)),"")</f>
        <v/>
      </c>
      <c r="J2795" s="25" t="str">
        <f>IF(H2795&lt;&gt;"",IFERROR(INDEX(DATABASE!$Z$19:$Z$38,MATCH(DATEVALUE(H2795),DATABASE!$AA$19:$AA$38,0)),INDEX(DATABASE!$Z$12:$Z$18,MATCH(WEEKDAY(H2795,2),DATABASE!$AA$12:$AA$18,0))),"")</f>
        <v/>
      </c>
      <c r="K2795" s="25" t="str">
        <f>IF('DATA ACCURATE'!V2798&lt;&gt;"",'DATA ACCURATE'!V2798,"")</f>
        <v/>
      </c>
      <c r="L2795" s="80" t="str">
        <f>IF($H2795="","",IF(OR($J2795="LIBUR",AND($L2794="LIBUR",$O2794=$O2795)),"LIBUR",IF(AND(OR($L2794="LUAR JAM KERJA 1",$L2794="LUAR JAM KERJA 2"),OR(OR(AND($H2794=$H2795,AND(OR($I2795&gt;DATABASE!$J$3,$I2795&lt;DATABASE!$J$6),((DATEVALUE($H2795)+$I2795)-(DATEVALUE($H2794)+$I2794))&lt;DATABASE!$J$6)),AND($H2794=$H2795,$O2794=$O2795,OR($I2795&gt;DATABASE!$J$6,$I2795&lt;DATABASE!$J$3))),AND(($H2795-$H2794)=1,OR($I2795&lt;DATABASE!$I$6,((DATEVALUE($H2795)+$I2795)-(DATEVALUE($H2794)+$I2794))&lt;DATABASE!$J$6))),$A2795=$A2794),"LUAR JAM KERJA 2",IF(AND(OR(WEEKDAY($H2795,2)=1,WEEKDAY($H2795,2)=2,WEEKDAY($H2795,2)=3,WEEKDAY($H2795,2)=4,WEEKDAY($H2795,2)=5),$I2795&lt;=DATABASE!$J$3,$I2795&gt;=DATABASE!$I$3),"JAM KERJA",IF(AND(WEEKDAY($H2795,2)=6,$I2795&lt;=DATABASE!$J$4,$I2795&gt;=DATABASE!$I$4),"JAM KERJA","LUAR JAM KERJA 1")))))</f>
        <v/>
      </c>
      <c r="M2795" s="36" t="str">
        <f>IF('DATA ACCURATE'!T2798&lt;&gt;"",IF('DATA ACCURATE'!T2798&gt;100,'DATA ACCURATE'!T2798/10,'DATA ACCURATE'!T2798),"")</f>
        <v/>
      </c>
      <c r="N2795" s="38" t="str">
        <f>IF(M2795="","",IF(M2795&lt;=DATABASE!$I$9,"LOKAL",IF(M2795&lt;DATABASE!$J$9,"LUAR KOTA 1",IF($M2795&gt;=DATABASE!$J$9,"LUAR KOTA 2",""))))</f>
        <v/>
      </c>
      <c r="O2795" s="38" t="str">
        <f>IF('DATA ACCURATE'!L2798&lt;&gt;"",'DATA ACCURATE'!L2798,"")</f>
        <v/>
      </c>
      <c r="P2795" s="38"/>
      <c r="Q2795" s="38">
        <f t="shared" si="302"/>
        <v>0</v>
      </c>
      <c r="R2795" s="38">
        <f t="shared" si="302"/>
        <v>0</v>
      </c>
      <c r="S2795" s="38">
        <f t="shared" si="302"/>
        <v>0</v>
      </c>
      <c r="T2795" s="38">
        <f t="shared" si="300"/>
        <v>0</v>
      </c>
      <c r="U2795" s="38">
        <f t="shared" si="303"/>
        <v>0</v>
      </c>
      <c r="V2795" s="38">
        <f t="shared" si="303"/>
        <v>0</v>
      </c>
      <c r="W2795" s="38">
        <f t="shared" si="303"/>
        <v>0</v>
      </c>
      <c r="X2795" s="38">
        <f t="shared" si="304"/>
        <v>0</v>
      </c>
      <c r="Y2795" s="38">
        <f t="shared" si="304"/>
        <v>0</v>
      </c>
      <c r="Z2795" s="38">
        <f t="shared" si="304"/>
        <v>0</v>
      </c>
      <c r="AA2795" s="38">
        <f t="shared" si="301"/>
        <v>0</v>
      </c>
      <c r="AB2795" s="38">
        <f t="shared" si="305"/>
        <v>0</v>
      </c>
      <c r="AC2795" s="38">
        <f t="shared" si="306"/>
        <v>0</v>
      </c>
      <c r="AD2795" s="38" t="str">
        <f t="shared" si="307"/>
        <v>000000000000</v>
      </c>
      <c r="AE2795" s="38"/>
      <c r="AF2795" s="38"/>
      <c r="AG2795" s="38"/>
      <c r="AH2795" s="38"/>
      <c r="AI2795" s="38"/>
      <c r="AJ2795" s="38"/>
      <c r="AK2795" s="38"/>
      <c r="AL2795" s="38"/>
      <c r="AM2795" s="38"/>
      <c r="AN2795" s="38"/>
      <c r="AO2795" s="38"/>
      <c r="AP2795" s="38"/>
      <c r="AQ2795" s="38"/>
      <c r="AR2795" s="38"/>
    </row>
    <row r="2796" spans="1:44">
      <c r="A2796" s="36" t="str">
        <f>IF('DATA ACCURATE'!A2799&lt;&gt;"",'DATA ACCURATE'!A2799,"")</f>
        <v/>
      </c>
      <c r="B2796" s="36" t="str">
        <f>IF('DATA ACCURATE'!D2799&lt;&gt;"",'DATA ACCURATE'!D2799,"")</f>
        <v/>
      </c>
      <c r="C2796" s="38" t="str">
        <f>IF($AD2796="000000000000","",INDEX(DATABASE!$W$12:$W$71,MATCH($AD2796,DATABASE!$V$12:$V$71,0)))</f>
        <v/>
      </c>
      <c r="D2796" s="38" t="str">
        <f>IF(C2796="","",IF(E2796="",INDEX(DATABASE!$AF$13:$AF$62,MATCH($C2796,DATABASE!$AC$13:$AC$62,0)),IF(E2796="2x D11",INDEX(DATABASE!$AF$13:$AF$62,MATCH($C2796,DATABASE!$AC$13:$AC$62,0))+2*DATABASE!$AF$62,IF(E2796="3x D11",INDEX(DATABASE!$AF$13:$AF$62,MATCH($C2796,DATABASE!$AC$13:$AC$62,0))+3*DATABASE!$AF$62,""))))</f>
        <v/>
      </c>
      <c r="E2796" s="38" t="str">
        <f>IF(AND($K2796="Y",$G2796&lt;&gt;"UNYIL",$F2796&lt;DATABASE!$O$8),"2x D11",IF(AND($K2796="Y",$G2796&lt;&gt;"UNYIL",$F2796&gt;=DATABASE!$O$8),"3x D11",""))</f>
        <v/>
      </c>
      <c r="F2796" s="36" t="str">
        <f>IF('DATA ACCURATE'!N2799&lt;&gt;"",'DATA ACCURATE'!N2799,"")</f>
        <v/>
      </c>
      <c r="G2796" s="38" t="str">
        <f>IF(F2796="","",IF(F2796&lt;=DATABASE!$I$8,"UNYIL",IF(F2796&lt;=DATABASE!$J$8,"KECIL",IF(F2796&lt;DATABASE!$K$8,"TANGGUNG",IF(F2796&gt;=DATABASE!$K$8,"BESAR","")))))</f>
        <v/>
      </c>
      <c r="H2796" s="16" t="str">
        <f>IF('DATA ACCURATE'!J2799&lt;&gt;"",'DATA ACCURATE'!J2799,"")</f>
        <v/>
      </c>
      <c r="I2796" s="35" t="str">
        <f>IF(B2796&lt;&gt;"",IFERROR(VLOOKUP(B2796,'DATA TIMBANGAN'!G:M,7,FALSE),VLOOKUP(B2796,'DATA TIMBANGAN'!G:M,7)),"")</f>
        <v/>
      </c>
      <c r="J2796" s="25" t="str">
        <f>IF(H2796&lt;&gt;"",IFERROR(INDEX(DATABASE!$Z$19:$Z$38,MATCH(DATEVALUE(H2796),DATABASE!$AA$19:$AA$38,0)),INDEX(DATABASE!$Z$12:$Z$18,MATCH(WEEKDAY(H2796,2),DATABASE!$AA$12:$AA$18,0))),"")</f>
        <v/>
      </c>
      <c r="K2796" s="25" t="str">
        <f>IF('DATA ACCURATE'!V2799&lt;&gt;"",'DATA ACCURATE'!V2799,"")</f>
        <v/>
      </c>
      <c r="L2796" s="80" t="str">
        <f>IF($H2796="","",IF(OR($J2796="LIBUR",AND($L2795="LIBUR",$O2795=$O2796)),"LIBUR",IF(AND(OR($L2795="LUAR JAM KERJA 1",$L2795="LUAR JAM KERJA 2"),OR(OR(AND($H2795=$H2796,AND(OR($I2796&gt;DATABASE!$J$3,$I2796&lt;DATABASE!$J$6),((DATEVALUE($H2796)+$I2796)-(DATEVALUE($H2795)+$I2795))&lt;DATABASE!$J$6)),AND($H2795=$H2796,$O2795=$O2796,OR($I2796&gt;DATABASE!$J$6,$I2796&lt;DATABASE!$J$3))),AND(($H2796-$H2795)=1,OR($I2796&lt;DATABASE!$I$6,((DATEVALUE($H2796)+$I2796)-(DATEVALUE($H2795)+$I2795))&lt;DATABASE!$J$6))),$A2796=$A2795),"LUAR JAM KERJA 2",IF(AND(OR(WEEKDAY($H2796,2)=1,WEEKDAY($H2796,2)=2,WEEKDAY($H2796,2)=3,WEEKDAY($H2796,2)=4,WEEKDAY($H2796,2)=5),$I2796&lt;=DATABASE!$J$3,$I2796&gt;=DATABASE!$I$3),"JAM KERJA",IF(AND(WEEKDAY($H2796,2)=6,$I2796&lt;=DATABASE!$J$4,$I2796&gt;=DATABASE!$I$4),"JAM KERJA","LUAR JAM KERJA 1")))))</f>
        <v/>
      </c>
      <c r="M2796" s="36" t="str">
        <f>IF('DATA ACCURATE'!T2799&lt;&gt;"",IF('DATA ACCURATE'!T2799&gt;100,'DATA ACCURATE'!T2799/10,'DATA ACCURATE'!T2799),"")</f>
        <v/>
      </c>
      <c r="N2796" s="38" t="str">
        <f>IF(M2796="","",IF(M2796&lt;=DATABASE!$I$9,"LOKAL",IF(M2796&lt;DATABASE!$J$9,"LUAR KOTA 1",IF($M2796&gt;=DATABASE!$J$9,"LUAR KOTA 2",""))))</f>
        <v/>
      </c>
      <c r="O2796" s="38" t="str">
        <f>IF('DATA ACCURATE'!L2799&lt;&gt;"",'DATA ACCURATE'!L2799,"")</f>
        <v/>
      </c>
      <c r="P2796" s="38"/>
      <c r="Q2796" s="38">
        <f t="shared" si="302"/>
        <v>0</v>
      </c>
      <c r="R2796" s="38">
        <f t="shared" si="302"/>
        <v>0</v>
      </c>
      <c r="S2796" s="38">
        <f t="shared" si="302"/>
        <v>0</v>
      </c>
      <c r="T2796" s="38">
        <f t="shared" si="300"/>
        <v>0</v>
      </c>
      <c r="U2796" s="38">
        <f t="shared" si="303"/>
        <v>0</v>
      </c>
      <c r="V2796" s="38">
        <f t="shared" si="303"/>
        <v>0</v>
      </c>
      <c r="W2796" s="38">
        <f t="shared" si="303"/>
        <v>0</v>
      </c>
      <c r="X2796" s="38">
        <f t="shared" si="304"/>
        <v>0</v>
      </c>
      <c r="Y2796" s="38">
        <f t="shared" si="304"/>
        <v>0</v>
      </c>
      <c r="Z2796" s="38">
        <f t="shared" si="304"/>
        <v>0</v>
      </c>
      <c r="AA2796" s="38">
        <f t="shared" si="301"/>
        <v>0</v>
      </c>
      <c r="AB2796" s="38">
        <f t="shared" si="305"/>
        <v>0</v>
      </c>
      <c r="AC2796" s="38">
        <f t="shared" si="306"/>
        <v>0</v>
      </c>
      <c r="AD2796" s="38" t="str">
        <f t="shared" si="307"/>
        <v>000000000000</v>
      </c>
      <c r="AE2796" s="38"/>
      <c r="AF2796" s="38"/>
      <c r="AG2796" s="38"/>
      <c r="AH2796" s="38"/>
      <c r="AI2796" s="38"/>
      <c r="AJ2796" s="38"/>
      <c r="AK2796" s="38"/>
      <c r="AL2796" s="38"/>
      <c r="AM2796" s="38"/>
      <c r="AN2796" s="38"/>
      <c r="AO2796" s="38"/>
      <c r="AP2796" s="38"/>
      <c r="AQ2796" s="38"/>
      <c r="AR2796" s="38"/>
    </row>
    <row r="2797" spans="1:44">
      <c r="A2797" s="36" t="str">
        <f>IF('DATA ACCURATE'!A2800&lt;&gt;"",'DATA ACCURATE'!A2800,"")</f>
        <v/>
      </c>
      <c r="B2797" s="36" t="str">
        <f>IF('DATA ACCURATE'!D2800&lt;&gt;"",'DATA ACCURATE'!D2800,"")</f>
        <v/>
      </c>
      <c r="C2797" s="38" t="str">
        <f>IF($AD2797="000000000000","",INDEX(DATABASE!$W$12:$W$71,MATCH($AD2797,DATABASE!$V$12:$V$71,0)))</f>
        <v/>
      </c>
      <c r="D2797" s="38" t="str">
        <f>IF(C2797="","",IF(E2797="",INDEX(DATABASE!$AF$13:$AF$62,MATCH($C2797,DATABASE!$AC$13:$AC$62,0)),IF(E2797="2x D11",INDEX(DATABASE!$AF$13:$AF$62,MATCH($C2797,DATABASE!$AC$13:$AC$62,0))+2*DATABASE!$AF$62,IF(E2797="3x D11",INDEX(DATABASE!$AF$13:$AF$62,MATCH($C2797,DATABASE!$AC$13:$AC$62,0))+3*DATABASE!$AF$62,""))))</f>
        <v/>
      </c>
      <c r="E2797" s="38" t="str">
        <f>IF(AND($K2797="Y",$G2797&lt;&gt;"UNYIL",$F2797&lt;DATABASE!$O$8),"2x D11",IF(AND($K2797="Y",$G2797&lt;&gt;"UNYIL",$F2797&gt;=DATABASE!$O$8),"3x D11",""))</f>
        <v/>
      </c>
      <c r="F2797" s="36" t="str">
        <f>IF('DATA ACCURATE'!N2800&lt;&gt;"",'DATA ACCURATE'!N2800,"")</f>
        <v/>
      </c>
      <c r="G2797" s="38" t="str">
        <f>IF(F2797="","",IF(F2797&lt;=DATABASE!$I$8,"UNYIL",IF(F2797&lt;=DATABASE!$J$8,"KECIL",IF(F2797&lt;DATABASE!$K$8,"TANGGUNG",IF(F2797&gt;=DATABASE!$K$8,"BESAR","")))))</f>
        <v/>
      </c>
      <c r="H2797" s="16" t="str">
        <f>IF('DATA ACCURATE'!J2800&lt;&gt;"",'DATA ACCURATE'!J2800,"")</f>
        <v/>
      </c>
      <c r="I2797" s="35" t="str">
        <f>IF(B2797&lt;&gt;"",IFERROR(VLOOKUP(B2797,'DATA TIMBANGAN'!G:M,7,FALSE),VLOOKUP(B2797,'DATA TIMBANGAN'!G:M,7)),"")</f>
        <v/>
      </c>
      <c r="J2797" s="25" t="str">
        <f>IF(H2797&lt;&gt;"",IFERROR(INDEX(DATABASE!$Z$19:$Z$38,MATCH(DATEVALUE(H2797),DATABASE!$AA$19:$AA$38,0)),INDEX(DATABASE!$Z$12:$Z$18,MATCH(WEEKDAY(H2797,2),DATABASE!$AA$12:$AA$18,0))),"")</f>
        <v/>
      </c>
      <c r="K2797" s="25" t="str">
        <f>IF('DATA ACCURATE'!V2800&lt;&gt;"",'DATA ACCURATE'!V2800,"")</f>
        <v/>
      </c>
      <c r="L2797" s="80" t="str">
        <f>IF($H2797="","",IF(OR($J2797="LIBUR",AND($L2796="LIBUR",$O2796=$O2797)),"LIBUR",IF(AND(OR($L2796="LUAR JAM KERJA 1",$L2796="LUAR JAM KERJA 2"),OR(OR(AND($H2796=$H2797,AND(OR($I2797&gt;DATABASE!$J$3,$I2797&lt;DATABASE!$J$6),((DATEVALUE($H2797)+$I2797)-(DATEVALUE($H2796)+$I2796))&lt;DATABASE!$J$6)),AND($H2796=$H2797,$O2796=$O2797,OR($I2797&gt;DATABASE!$J$6,$I2797&lt;DATABASE!$J$3))),AND(($H2797-$H2796)=1,OR($I2797&lt;DATABASE!$I$6,((DATEVALUE($H2797)+$I2797)-(DATEVALUE($H2796)+$I2796))&lt;DATABASE!$J$6))),$A2797=$A2796),"LUAR JAM KERJA 2",IF(AND(OR(WEEKDAY($H2797,2)=1,WEEKDAY($H2797,2)=2,WEEKDAY($H2797,2)=3,WEEKDAY($H2797,2)=4,WEEKDAY($H2797,2)=5),$I2797&lt;=DATABASE!$J$3,$I2797&gt;=DATABASE!$I$3),"JAM KERJA",IF(AND(WEEKDAY($H2797,2)=6,$I2797&lt;=DATABASE!$J$4,$I2797&gt;=DATABASE!$I$4),"JAM KERJA","LUAR JAM KERJA 1")))))</f>
        <v/>
      </c>
      <c r="M2797" s="36" t="str">
        <f>IF('DATA ACCURATE'!T2800&lt;&gt;"",IF('DATA ACCURATE'!T2800&gt;100,'DATA ACCURATE'!T2800/10,'DATA ACCURATE'!T2800),"")</f>
        <v/>
      </c>
      <c r="N2797" s="38" t="str">
        <f>IF(M2797="","",IF(M2797&lt;=DATABASE!$I$9,"LOKAL",IF(M2797&lt;DATABASE!$J$9,"LUAR KOTA 1",IF($M2797&gt;=DATABASE!$J$9,"LUAR KOTA 2",""))))</f>
        <v/>
      </c>
      <c r="O2797" s="38" t="str">
        <f>IF('DATA ACCURATE'!L2800&lt;&gt;"",'DATA ACCURATE'!L2800,"")</f>
        <v/>
      </c>
      <c r="P2797" s="38"/>
      <c r="Q2797" s="38">
        <f t="shared" si="302"/>
        <v>0</v>
      </c>
      <c r="R2797" s="38">
        <f t="shared" si="302"/>
        <v>0</v>
      </c>
      <c r="S2797" s="38">
        <f t="shared" si="302"/>
        <v>0</v>
      </c>
      <c r="T2797" s="38">
        <f t="shared" si="300"/>
        <v>0</v>
      </c>
      <c r="U2797" s="38">
        <f t="shared" si="303"/>
        <v>0</v>
      </c>
      <c r="V2797" s="38">
        <f t="shared" si="303"/>
        <v>0</v>
      </c>
      <c r="W2797" s="38">
        <f t="shared" si="303"/>
        <v>0</v>
      </c>
      <c r="X2797" s="38">
        <f t="shared" si="304"/>
        <v>0</v>
      </c>
      <c r="Y2797" s="38">
        <f t="shared" si="304"/>
        <v>0</v>
      </c>
      <c r="Z2797" s="38">
        <f t="shared" si="304"/>
        <v>0</v>
      </c>
      <c r="AA2797" s="38">
        <f t="shared" si="301"/>
        <v>0</v>
      </c>
      <c r="AB2797" s="38">
        <f t="shared" si="305"/>
        <v>0</v>
      </c>
      <c r="AC2797" s="38">
        <f t="shared" si="306"/>
        <v>0</v>
      </c>
      <c r="AD2797" s="38" t="str">
        <f t="shared" si="307"/>
        <v>000000000000</v>
      </c>
      <c r="AE2797" s="38"/>
      <c r="AF2797" s="38"/>
      <c r="AG2797" s="38"/>
      <c r="AH2797" s="38"/>
      <c r="AI2797" s="38"/>
      <c r="AJ2797" s="38"/>
      <c r="AK2797" s="38"/>
      <c r="AL2797" s="38"/>
      <c r="AM2797" s="38"/>
      <c r="AN2797" s="38"/>
      <c r="AO2797" s="38"/>
      <c r="AP2797" s="38"/>
      <c r="AQ2797" s="38"/>
      <c r="AR2797" s="38"/>
    </row>
    <row r="2798" spans="1:44">
      <c r="A2798" s="36" t="str">
        <f>IF('DATA ACCURATE'!A2801&lt;&gt;"",'DATA ACCURATE'!A2801,"")</f>
        <v/>
      </c>
      <c r="B2798" s="36" t="str">
        <f>IF('DATA ACCURATE'!D2801&lt;&gt;"",'DATA ACCURATE'!D2801,"")</f>
        <v/>
      </c>
      <c r="C2798" s="38" t="str">
        <f>IF($AD2798="000000000000","",INDEX(DATABASE!$W$12:$W$71,MATCH($AD2798,DATABASE!$V$12:$V$71,0)))</f>
        <v/>
      </c>
      <c r="D2798" s="38" t="str">
        <f>IF(C2798="","",IF(E2798="",INDEX(DATABASE!$AF$13:$AF$62,MATCH($C2798,DATABASE!$AC$13:$AC$62,0)),IF(E2798="2x D11",INDEX(DATABASE!$AF$13:$AF$62,MATCH($C2798,DATABASE!$AC$13:$AC$62,0))+2*DATABASE!$AF$62,IF(E2798="3x D11",INDEX(DATABASE!$AF$13:$AF$62,MATCH($C2798,DATABASE!$AC$13:$AC$62,0))+3*DATABASE!$AF$62,""))))</f>
        <v/>
      </c>
      <c r="E2798" s="38" t="str">
        <f>IF(AND($K2798="Y",$G2798&lt;&gt;"UNYIL",$F2798&lt;DATABASE!$O$8),"2x D11",IF(AND($K2798="Y",$G2798&lt;&gt;"UNYIL",$F2798&gt;=DATABASE!$O$8),"3x D11",""))</f>
        <v/>
      </c>
      <c r="F2798" s="36" t="str">
        <f>IF('DATA ACCURATE'!N2801&lt;&gt;"",'DATA ACCURATE'!N2801,"")</f>
        <v/>
      </c>
      <c r="G2798" s="38" t="str">
        <f>IF(F2798="","",IF(F2798&lt;=DATABASE!$I$8,"UNYIL",IF(F2798&lt;=DATABASE!$J$8,"KECIL",IF(F2798&lt;DATABASE!$K$8,"TANGGUNG",IF(F2798&gt;=DATABASE!$K$8,"BESAR","")))))</f>
        <v/>
      </c>
      <c r="H2798" s="16" t="str">
        <f>IF('DATA ACCURATE'!J2801&lt;&gt;"",'DATA ACCURATE'!J2801,"")</f>
        <v/>
      </c>
      <c r="I2798" s="35" t="str">
        <f>IF(B2798&lt;&gt;"",IFERROR(VLOOKUP(B2798,'DATA TIMBANGAN'!G:M,7,FALSE),VLOOKUP(B2798,'DATA TIMBANGAN'!G:M,7)),"")</f>
        <v/>
      </c>
      <c r="J2798" s="25" t="str">
        <f>IF(H2798&lt;&gt;"",IFERROR(INDEX(DATABASE!$Z$19:$Z$38,MATCH(DATEVALUE(H2798),DATABASE!$AA$19:$AA$38,0)),INDEX(DATABASE!$Z$12:$Z$18,MATCH(WEEKDAY(H2798,2),DATABASE!$AA$12:$AA$18,0))),"")</f>
        <v/>
      </c>
      <c r="K2798" s="25" t="str">
        <f>IF('DATA ACCURATE'!V2801&lt;&gt;"",'DATA ACCURATE'!V2801,"")</f>
        <v/>
      </c>
      <c r="L2798" s="80" t="str">
        <f>IF($H2798="","",IF(OR($J2798="LIBUR",AND($L2797="LIBUR",$O2797=$O2798)),"LIBUR",IF(AND(OR($L2797="LUAR JAM KERJA 1",$L2797="LUAR JAM KERJA 2"),OR(OR(AND($H2797=$H2798,AND(OR($I2798&gt;DATABASE!$J$3,$I2798&lt;DATABASE!$J$6),((DATEVALUE($H2798)+$I2798)-(DATEVALUE($H2797)+$I2797))&lt;DATABASE!$J$6)),AND($H2797=$H2798,$O2797=$O2798,OR($I2798&gt;DATABASE!$J$6,$I2798&lt;DATABASE!$J$3))),AND(($H2798-$H2797)=1,OR($I2798&lt;DATABASE!$I$6,((DATEVALUE($H2798)+$I2798)-(DATEVALUE($H2797)+$I2797))&lt;DATABASE!$J$6))),$A2798=$A2797),"LUAR JAM KERJA 2",IF(AND(OR(WEEKDAY($H2798,2)=1,WEEKDAY($H2798,2)=2,WEEKDAY($H2798,2)=3,WEEKDAY($H2798,2)=4,WEEKDAY($H2798,2)=5),$I2798&lt;=DATABASE!$J$3,$I2798&gt;=DATABASE!$I$3),"JAM KERJA",IF(AND(WEEKDAY($H2798,2)=6,$I2798&lt;=DATABASE!$J$4,$I2798&gt;=DATABASE!$I$4),"JAM KERJA","LUAR JAM KERJA 1")))))</f>
        <v/>
      </c>
      <c r="M2798" s="36" t="str">
        <f>IF('DATA ACCURATE'!T2801&lt;&gt;"",IF('DATA ACCURATE'!T2801&gt;100,'DATA ACCURATE'!T2801/10,'DATA ACCURATE'!T2801),"")</f>
        <v/>
      </c>
      <c r="N2798" s="38" t="str">
        <f>IF(M2798="","",IF(M2798&lt;=DATABASE!$I$9,"LOKAL",IF(M2798&lt;DATABASE!$J$9,"LUAR KOTA 1",IF($M2798&gt;=DATABASE!$J$9,"LUAR KOTA 2",""))))</f>
        <v/>
      </c>
      <c r="O2798" s="38" t="str">
        <f>IF('DATA ACCURATE'!L2801&lt;&gt;"",'DATA ACCURATE'!L2801,"")</f>
        <v/>
      </c>
      <c r="P2798" s="38"/>
      <c r="Q2798" s="38">
        <f t="shared" si="302"/>
        <v>0</v>
      </c>
      <c r="R2798" s="38">
        <f t="shared" si="302"/>
        <v>0</v>
      </c>
      <c r="S2798" s="38">
        <f t="shared" si="302"/>
        <v>0</v>
      </c>
      <c r="T2798" s="38">
        <f t="shared" si="300"/>
        <v>0</v>
      </c>
      <c r="U2798" s="38">
        <f t="shared" si="303"/>
        <v>0</v>
      </c>
      <c r="V2798" s="38">
        <f t="shared" si="303"/>
        <v>0</v>
      </c>
      <c r="W2798" s="38">
        <f t="shared" si="303"/>
        <v>0</v>
      </c>
      <c r="X2798" s="38">
        <f t="shared" si="304"/>
        <v>0</v>
      </c>
      <c r="Y2798" s="38">
        <f t="shared" si="304"/>
        <v>0</v>
      </c>
      <c r="Z2798" s="38">
        <f t="shared" si="304"/>
        <v>0</v>
      </c>
      <c r="AA2798" s="38">
        <f t="shared" si="301"/>
        <v>0</v>
      </c>
      <c r="AB2798" s="38">
        <f t="shared" si="305"/>
        <v>0</v>
      </c>
      <c r="AC2798" s="38">
        <f t="shared" si="306"/>
        <v>0</v>
      </c>
      <c r="AD2798" s="38" t="str">
        <f t="shared" si="307"/>
        <v>000000000000</v>
      </c>
      <c r="AE2798" s="38"/>
      <c r="AF2798" s="38"/>
      <c r="AG2798" s="38"/>
      <c r="AH2798" s="38"/>
      <c r="AI2798" s="38"/>
      <c r="AJ2798" s="38"/>
      <c r="AK2798" s="38"/>
      <c r="AL2798" s="38"/>
      <c r="AM2798" s="38"/>
      <c r="AN2798" s="38"/>
      <c r="AO2798" s="38"/>
      <c r="AP2798" s="38"/>
      <c r="AQ2798" s="38"/>
      <c r="AR2798" s="38"/>
    </row>
    <row r="2799" spans="1:44">
      <c r="A2799" s="36" t="str">
        <f>IF('DATA ACCURATE'!A2802&lt;&gt;"",'DATA ACCURATE'!A2802,"")</f>
        <v/>
      </c>
      <c r="B2799" s="36" t="str">
        <f>IF('DATA ACCURATE'!D2802&lt;&gt;"",'DATA ACCURATE'!D2802,"")</f>
        <v/>
      </c>
      <c r="C2799" s="38" t="str">
        <f>IF($AD2799="000000000000","",INDEX(DATABASE!$W$12:$W$71,MATCH($AD2799,DATABASE!$V$12:$V$71,0)))</f>
        <v/>
      </c>
      <c r="D2799" s="38" t="str">
        <f>IF(C2799="","",IF(E2799="",INDEX(DATABASE!$AF$13:$AF$62,MATCH($C2799,DATABASE!$AC$13:$AC$62,0)),IF(E2799="2x D11",INDEX(DATABASE!$AF$13:$AF$62,MATCH($C2799,DATABASE!$AC$13:$AC$62,0))+2*DATABASE!$AF$62,IF(E2799="3x D11",INDEX(DATABASE!$AF$13:$AF$62,MATCH($C2799,DATABASE!$AC$13:$AC$62,0))+3*DATABASE!$AF$62,""))))</f>
        <v/>
      </c>
      <c r="E2799" s="38" t="str">
        <f>IF(AND($K2799="Y",$G2799&lt;&gt;"UNYIL",$F2799&lt;DATABASE!$O$8),"2x D11",IF(AND($K2799="Y",$G2799&lt;&gt;"UNYIL",$F2799&gt;=DATABASE!$O$8),"3x D11",""))</f>
        <v/>
      </c>
      <c r="F2799" s="36" t="str">
        <f>IF('DATA ACCURATE'!N2802&lt;&gt;"",'DATA ACCURATE'!N2802,"")</f>
        <v/>
      </c>
      <c r="G2799" s="38" t="str">
        <f>IF(F2799="","",IF(F2799&lt;=DATABASE!$I$8,"UNYIL",IF(F2799&lt;=DATABASE!$J$8,"KECIL",IF(F2799&lt;DATABASE!$K$8,"TANGGUNG",IF(F2799&gt;=DATABASE!$K$8,"BESAR","")))))</f>
        <v/>
      </c>
      <c r="H2799" s="16" t="str">
        <f>IF('DATA ACCURATE'!J2802&lt;&gt;"",'DATA ACCURATE'!J2802,"")</f>
        <v/>
      </c>
      <c r="I2799" s="35" t="str">
        <f>IF(B2799&lt;&gt;"",IFERROR(VLOOKUP(B2799,'DATA TIMBANGAN'!G:M,7,FALSE),VLOOKUP(B2799,'DATA TIMBANGAN'!G:M,7)),"")</f>
        <v/>
      </c>
      <c r="J2799" s="25" t="str">
        <f>IF(H2799&lt;&gt;"",IFERROR(INDEX(DATABASE!$Z$19:$Z$38,MATCH(DATEVALUE(H2799),DATABASE!$AA$19:$AA$38,0)),INDEX(DATABASE!$Z$12:$Z$18,MATCH(WEEKDAY(H2799,2),DATABASE!$AA$12:$AA$18,0))),"")</f>
        <v/>
      </c>
      <c r="K2799" s="25" t="str">
        <f>IF('DATA ACCURATE'!V2802&lt;&gt;"",'DATA ACCURATE'!V2802,"")</f>
        <v/>
      </c>
      <c r="L2799" s="80" t="str">
        <f>IF($H2799="","",IF(OR($J2799="LIBUR",AND($L2798="LIBUR",$O2798=$O2799)),"LIBUR",IF(AND(OR($L2798="LUAR JAM KERJA 1",$L2798="LUAR JAM KERJA 2"),OR(OR(AND($H2798=$H2799,AND(OR($I2799&gt;DATABASE!$J$3,$I2799&lt;DATABASE!$J$6),((DATEVALUE($H2799)+$I2799)-(DATEVALUE($H2798)+$I2798))&lt;DATABASE!$J$6)),AND($H2798=$H2799,$O2798=$O2799,OR($I2799&gt;DATABASE!$J$6,$I2799&lt;DATABASE!$J$3))),AND(($H2799-$H2798)=1,OR($I2799&lt;DATABASE!$I$6,((DATEVALUE($H2799)+$I2799)-(DATEVALUE($H2798)+$I2798))&lt;DATABASE!$J$6))),$A2799=$A2798),"LUAR JAM KERJA 2",IF(AND(OR(WEEKDAY($H2799,2)=1,WEEKDAY($H2799,2)=2,WEEKDAY($H2799,2)=3,WEEKDAY($H2799,2)=4,WEEKDAY($H2799,2)=5),$I2799&lt;=DATABASE!$J$3,$I2799&gt;=DATABASE!$I$3),"JAM KERJA",IF(AND(WEEKDAY($H2799,2)=6,$I2799&lt;=DATABASE!$J$4,$I2799&gt;=DATABASE!$I$4),"JAM KERJA","LUAR JAM KERJA 1")))))</f>
        <v/>
      </c>
      <c r="M2799" s="36" t="str">
        <f>IF('DATA ACCURATE'!T2802&lt;&gt;"",IF('DATA ACCURATE'!T2802&gt;100,'DATA ACCURATE'!T2802/10,'DATA ACCURATE'!T2802),"")</f>
        <v/>
      </c>
      <c r="N2799" s="38" t="str">
        <f>IF(M2799="","",IF(M2799&lt;=DATABASE!$I$9,"LOKAL",IF(M2799&lt;DATABASE!$J$9,"LUAR KOTA 1",IF($M2799&gt;=DATABASE!$J$9,"LUAR KOTA 2",""))))</f>
        <v/>
      </c>
      <c r="O2799" s="38" t="str">
        <f>IF('DATA ACCURATE'!L2802&lt;&gt;"",'DATA ACCURATE'!L2802,"")</f>
        <v/>
      </c>
      <c r="P2799" s="38"/>
      <c r="Q2799" s="38">
        <f t="shared" si="302"/>
        <v>0</v>
      </c>
      <c r="R2799" s="38">
        <f t="shared" si="302"/>
        <v>0</v>
      </c>
      <c r="S2799" s="38">
        <f t="shared" si="302"/>
        <v>0</v>
      </c>
      <c r="T2799" s="38">
        <f t="shared" si="300"/>
        <v>0</v>
      </c>
      <c r="U2799" s="38">
        <f t="shared" si="303"/>
        <v>0</v>
      </c>
      <c r="V2799" s="38">
        <f t="shared" si="303"/>
        <v>0</v>
      </c>
      <c r="W2799" s="38">
        <f t="shared" si="303"/>
        <v>0</v>
      </c>
      <c r="X2799" s="38">
        <f t="shared" si="304"/>
        <v>0</v>
      </c>
      <c r="Y2799" s="38">
        <f t="shared" si="304"/>
        <v>0</v>
      </c>
      <c r="Z2799" s="38">
        <f t="shared" si="304"/>
        <v>0</v>
      </c>
      <c r="AA2799" s="38">
        <f t="shared" si="301"/>
        <v>0</v>
      </c>
      <c r="AB2799" s="38">
        <f t="shared" si="305"/>
        <v>0</v>
      </c>
      <c r="AC2799" s="38">
        <f t="shared" si="306"/>
        <v>0</v>
      </c>
      <c r="AD2799" s="38" t="str">
        <f t="shared" si="307"/>
        <v>000000000000</v>
      </c>
      <c r="AE2799" s="38"/>
      <c r="AF2799" s="38"/>
      <c r="AG2799" s="38"/>
      <c r="AH2799" s="38"/>
      <c r="AI2799" s="38"/>
      <c r="AJ2799" s="38"/>
      <c r="AK2799" s="38"/>
      <c r="AL2799" s="38"/>
      <c r="AM2799" s="38"/>
      <c r="AN2799" s="38"/>
      <c r="AO2799" s="38"/>
      <c r="AP2799" s="38"/>
      <c r="AQ2799" s="38"/>
      <c r="AR2799" s="38"/>
    </row>
    <row r="2800" spans="1:44">
      <c r="A2800" s="36" t="str">
        <f>IF('DATA ACCURATE'!A2803&lt;&gt;"",'DATA ACCURATE'!A2803,"")</f>
        <v/>
      </c>
      <c r="B2800" s="36" t="str">
        <f>IF('DATA ACCURATE'!D2803&lt;&gt;"",'DATA ACCURATE'!D2803,"")</f>
        <v/>
      </c>
      <c r="C2800" s="38" t="str">
        <f>IF($AD2800="000000000000","",INDEX(DATABASE!$W$12:$W$71,MATCH($AD2800,DATABASE!$V$12:$V$71,0)))</f>
        <v/>
      </c>
      <c r="D2800" s="38" t="str">
        <f>IF(C2800="","",IF(E2800="",INDEX(DATABASE!$AF$13:$AF$62,MATCH($C2800,DATABASE!$AC$13:$AC$62,0)),IF(E2800="2x D11",INDEX(DATABASE!$AF$13:$AF$62,MATCH($C2800,DATABASE!$AC$13:$AC$62,0))+2*DATABASE!$AF$62,IF(E2800="3x D11",INDEX(DATABASE!$AF$13:$AF$62,MATCH($C2800,DATABASE!$AC$13:$AC$62,0))+3*DATABASE!$AF$62,""))))</f>
        <v/>
      </c>
      <c r="E2800" s="38" t="str">
        <f>IF(AND($K2800="Y",$G2800&lt;&gt;"UNYIL",$F2800&lt;DATABASE!$O$8),"2x D11",IF(AND($K2800="Y",$G2800&lt;&gt;"UNYIL",$F2800&gt;=DATABASE!$O$8),"3x D11",""))</f>
        <v/>
      </c>
      <c r="F2800" s="36" t="str">
        <f>IF('DATA ACCURATE'!N2803&lt;&gt;"",'DATA ACCURATE'!N2803,"")</f>
        <v/>
      </c>
      <c r="G2800" s="38" t="str">
        <f>IF(F2800="","",IF(F2800&lt;=DATABASE!$I$8,"UNYIL",IF(F2800&lt;=DATABASE!$J$8,"KECIL",IF(F2800&lt;DATABASE!$K$8,"TANGGUNG",IF(F2800&gt;=DATABASE!$K$8,"BESAR","")))))</f>
        <v/>
      </c>
      <c r="H2800" s="16" t="str">
        <f>IF('DATA ACCURATE'!J2803&lt;&gt;"",'DATA ACCURATE'!J2803,"")</f>
        <v/>
      </c>
      <c r="I2800" s="35" t="str">
        <f>IF(B2800&lt;&gt;"",IFERROR(VLOOKUP(B2800,'DATA TIMBANGAN'!G:M,7,FALSE),VLOOKUP(B2800,'DATA TIMBANGAN'!G:M,7)),"")</f>
        <v/>
      </c>
      <c r="J2800" s="25" t="str">
        <f>IF(H2800&lt;&gt;"",IFERROR(INDEX(DATABASE!$Z$19:$Z$38,MATCH(DATEVALUE(H2800),DATABASE!$AA$19:$AA$38,0)),INDEX(DATABASE!$Z$12:$Z$18,MATCH(WEEKDAY(H2800,2),DATABASE!$AA$12:$AA$18,0))),"")</f>
        <v/>
      </c>
      <c r="K2800" s="25" t="str">
        <f>IF('DATA ACCURATE'!V2803&lt;&gt;"",'DATA ACCURATE'!V2803,"")</f>
        <v/>
      </c>
      <c r="L2800" s="80" t="str">
        <f>IF($H2800="","",IF(OR($J2800="LIBUR",AND($L2799="LIBUR",$O2799=$O2800)),"LIBUR",IF(AND(OR($L2799="LUAR JAM KERJA 1",$L2799="LUAR JAM KERJA 2"),OR(OR(AND($H2799=$H2800,AND(OR($I2800&gt;DATABASE!$J$3,$I2800&lt;DATABASE!$J$6),((DATEVALUE($H2800)+$I2800)-(DATEVALUE($H2799)+$I2799))&lt;DATABASE!$J$6)),AND($H2799=$H2800,$O2799=$O2800,OR($I2800&gt;DATABASE!$J$6,$I2800&lt;DATABASE!$J$3))),AND(($H2800-$H2799)=1,OR($I2800&lt;DATABASE!$I$6,((DATEVALUE($H2800)+$I2800)-(DATEVALUE($H2799)+$I2799))&lt;DATABASE!$J$6))),$A2800=$A2799),"LUAR JAM KERJA 2",IF(AND(OR(WEEKDAY($H2800,2)=1,WEEKDAY($H2800,2)=2,WEEKDAY($H2800,2)=3,WEEKDAY($H2800,2)=4,WEEKDAY($H2800,2)=5),$I2800&lt;=DATABASE!$J$3,$I2800&gt;=DATABASE!$I$3),"JAM KERJA",IF(AND(WEEKDAY($H2800,2)=6,$I2800&lt;=DATABASE!$J$4,$I2800&gt;=DATABASE!$I$4),"JAM KERJA","LUAR JAM KERJA 1")))))</f>
        <v/>
      </c>
      <c r="M2800" s="36" t="str">
        <f>IF('DATA ACCURATE'!T2803&lt;&gt;"",IF('DATA ACCURATE'!T2803&gt;100,'DATA ACCURATE'!T2803/10,'DATA ACCURATE'!T2803),"")</f>
        <v/>
      </c>
      <c r="N2800" s="38" t="str">
        <f>IF(M2800="","",IF(M2800&lt;=DATABASE!$I$9,"LOKAL",IF(M2800&lt;DATABASE!$J$9,"LUAR KOTA 1",IF($M2800&gt;=DATABASE!$J$9,"LUAR KOTA 2",""))))</f>
        <v/>
      </c>
      <c r="O2800" s="38" t="str">
        <f>IF('DATA ACCURATE'!L2803&lt;&gt;"",'DATA ACCURATE'!L2803,"")</f>
        <v/>
      </c>
      <c r="P2800" s="38"/>
      <c r="Q2800" s="38">
        <f t="shared" si="302"/>
        <v>0</v>
      </c>
      <c r="R2800" s="38">
        <f t="shared" si="302"/>
        <v>0</v>
      </c>
      <c r="S2800" s="38">
        <f t="shared" si="302"/>
        <v>0</v>
      </c>
      <c r="T2800" s="38">
        <f t="shared" si="300"/>
        <v>0</v>
      </c>
      <c r="U2800" s="38">
        <f t="shared" si="303"/>
        <v>0</v>
      </c>
      <c r="V2800" s="38">
        <f t="shared" si="303"/>
        <v>0</v>
      </c>
      <c r="W2800" s="38">
        <f t="shared" si="303"/>
        <v>0</v>
      </c>
      <c r="X2800" s="38">
        <f t="shared" si="304"/>
        <v>0</v>
      </c>
      <c r="Y2800" s="38">
        <f t="shared" si="304"/>
        <v>0</v>
      </c>
      <c r="Z2800" s="38">
        <f t="shared" si="304"/>
        <v>0</v>
      </c>
      <c r="AA2800" s="38">
        <f t="shared" si="301"/>
        <v>0</v>
      </c>
      <c r="AB2800" s="38">
        <f t="shared" si="305"/>
        <v>0</v>
      </c>
      <c r="AC2800" s="38">
        <f t="shared" si="306"/>
        <v>0</v>
      </c>
      <c r="AD2800" s="38" t="str">
        <f t="shared" si="307"/>
        <v>000000000000</v>
      </c>
      <c r="AE2800" s="38"/>
      <c r="AF2800" s="38"/>
      <c r="AG2800" s="38"/>
      <c r="AH2800" s="38"/>
      <c r="AI2800" s="38"/>
      <c r="AJ2800" s="38"/>
      <c r="AK2800" s="38"/>
      <c r="AL2800" s="38"/>
      <c r="AM2800" s="38"/>
      <c r="AN2800" s="38"/>
      <c r="AO2800" s="38"/>
      <c r="AP2800" s="38"/>
      <c r="AQ2800" s="38"/>
      <c r="AR2800" s="38"/>
    </row>
    <row r="2801" spans="1:44">
      <c r="A2801" s="36" t="str">
        <f>IF('DATA ACCURATE'!A2804&lt;&gt;"",'DATA ACCURATE'!A2804,"")</f>
        <v/>
      </c>
      <c r="B2801" s="36" t="str">
        <f>IF('DATA ACCURATE'!D2804&lt;&gt;"",'DATA ACCURATE'!D2804,"")</f>
        <v/>
      </c>
      <c r="C2801" s="38" t="str">
        <f>IF($AD2801="000000000000","",INDEX(DATABASE!$W$12:$W$71,MATCH($AD2801,DATABASE!$V$12:$V$71,0)))</f>
        <v/>
      </c>
      <c r="D2801" s="38" t="str">
        <f>IF(C2801="","",IF(E2801="",INDEX(DATABASE!$AF$13:$AF$62,MATCH($C2801,DATABASE!$AC$13:$AC$62,0)),IF(E2801="2x D11",INDEX(DATABASE!$AF$13:$AF$62,MATCH($C2801,DATABASE!$AC$13:$AC$62,0))+2*DATABASE!$AF$62,IF(E2801="3x D11",INDEX(DATABASE!$AF$13:$AF$62,MATCH($C2801,DATABASE!$AC$13:$AC$62,0))+3*DATABASE!$AF$62,""))))</f>
        <v/>
      </c>
      <c r="E2801" s="38" t="str">
        <f>IF(AND($K2801="Y",$G2801&lt;&gt;"UNYIL",$F2801&lt;DATABASE!$O$8),"2x D11",IF(AND($K2801="Y",$G2801&lt;&gt;"UNYIL",$F2801&gt;=DATABASE!$O$8),"3x D11",""))</f>
        <v/>
      </c>
      <c r="F2801" s="36" t="str">
        <f>IF('DATA ACCURATE'!N2804&lt;&gt;"",'DATA ACCURATE'!N2804,"")</f>
        <v/>
      </c>
      <c r="G2801" s="38" t="str">
        <f>IF(F2801="","",IF(F2801&lt;=DATABASE!$I$8,"UNYIL",IF(F2801&lt;=DATABASE!$J$8,"KECIL",IF(F2801&lt;DATABASE!$K$8,"TANGGUNG",IF(F2801&gt;=DATABASE!$K$8,"BESAR","")))))</f>
        <v/>
      </c>
      <c r="H2801" s="16" t="str">
        <f>IF('DATA ACCURATE'!J2804&lt;&gt;"",'DATA ACCURATE'!J2804,"")</f>
        <v/>
      </c>
      <c r="I2801" s="35" t="str">
        <f>IF(B2801&lt;&gt;"",IFERROR(VLOOKUP(B2801,'DATA TIMBANGAN'!G:M,7,FALSE),VLOOKUP(B2801,'DATA TIMBANGAN'!G:M,7)),"")</f>
        <v/>
      </c>
      <c r="J2801" s="25" t="str">
        <f>IF(H2801&lt;&gt;"",IFERROR(INDEX(DATABASE!$Z$19:$Z$38,MATCH(DATEVALUE(H2801),DATABASE!$AA$19:$AA$38,0)),INDEX(DATABASE!$Z$12:$Z$18,MATCH(WEEKDAY(H2801,2),DATABASE!$AA$12:$AA$18,0))),"")</f>
        <v/>
      </c>
      <c r="K2801" s="25" t="str">
        <f>IF('DATA ACCURATE'!V2804&lt;&gt;"",'DATA ACCURATE'!V2804,"")</f>
        <v/>
      </c>
      <c r="L2801" s="80" t="str">
        <f>IF($H2801="","",IF(OR($J2801="LIBUR",AND($L2800="LIBUR",$O2800=$O2801)),"LIBUR",IF(AND(OR($L2800="LUAR JAM KERJA 1",$L2800="LUAR JAM KERJA 2"),OR(OR(AND($H2800=$H2801,AND(OR($I2801&gt;DATABASE!$J$3,$I2801&lt;DATABASE!$J$6),((DATEVALUE($H2801)+$I2801)-(DATEVALUE($H2800)+$I2800))&lt;DATABASE!$J$6)),AND($H2800=$H2801,$O2800=$O2801,OR($I2801&gt;DATABASE!$J$6,$I2801&lt;DATABASE!$J$3))),AND(($H2801-$H2800)=1,OR($I2801&lt;DATABASE!$I$6,((DATEVALUE($H2801)+$I2801)-(DATEVALUE($H2800)+$I2800))&lt;DATABASE!$J$6))),$A2801=$A2800),"LUAR JAM KERJA 2",IF(AND(OR(WEEKDAY($H2801,2)=1,WEEKDAY($H2801,2)=2,WEEKDAY($H2801,2)=3,WEEKDAY($H2801,2)=4,WEEKDAY($H2801,2)=5),$I2801&lt;=DATABASE!$J$3,$I2801&gt;=DATABASE!$I$3),"JAM KERJA",IF(AND(WEEKDAY($H2801,2)=6,$I2801&lt;=DATABASE!$J$4,$I2801&gt;=DATABASE!$I$4),"JAM KERJA","LUAR JAM KERJA 1")))))</f>
        <v/>
      </c>
      <c r="M2801" s="36" t="str">
        <f>IF('DATA ACCURATE'!T2804&lt;&gt;"",IF('DATA ACCURATE'!T2804&gt;100,'DATA ACCURATE'!T2804/10,'DATA ACCURATE'!T2804),"")</f>
        <v/>
      </c>
      <c r="N2801" s="38" t="str">
        <f>IF(M2801="","",IF(M2801&lt;=DATABASE!$I$9,"LOKAL",IF(M2801&lt;DATABASE!$J$9,"LUAR KOTA 1",IF($M2801&gt;=DATABASE!$J$9,"LUAR KOTA 2",""))))</f>
        <v/>
      </c>
      <c r="O2801" s="38" t="str">
        <f>IF('DATA ACCURATE'!L2804&lt;&gt;"",'DATA ACCURATE'!L2804,"")</f>
        <v/>
      </c>
      <c r="P2801" s="38"/>
      <c r="Q2801" s="38">
        <f t="shared" si="302"/>
        <v>0</v>
      </c>
      <c r="R2801" s="38">
        <f t="shared" si="302"/>
        <v>0</v>
      </c>
      <c r="S2801" s="38">
        <f t="shared" si="302"/>
        <v>0</v>
      </c>
      <c r="T2801" s="38">
        <f t="shared" si="300"/>
        <v>0</v>
      </c>
      <c r="U2801" s="38">
        <f t="shared" si="303"/>
        <v>0</v>
      </c>
      <c r="V2801" s="38">
        <f t="shared" si="303"/>
        <v>0</v>
      </c>
      <c r="W2801" s="38">
        <f t="shared" si="303"/>
        <v>0</v>
      </c>
      <c r="X2801" s="38">
        <f t="shared" si="304"/>
        <v>0</v>
      </c>
      <c r="Y2801" s="38">
        <f t="shared" si="304"/>
        <v>0</v>
      </c>
      <c r="Z2801" s="38">
        <f t="shared" si="304"/>
        <v>0</v>
      </c>
      <c r="AA2801" s="38">
        <f t="shared" si="301"/>
        <v>0</v>
      </c>
      <c r="AB2801" s="38">
        <f t="shared" si="305"/>
        <v>0</v>
      </c>
      <c r="AC2801" s="38">
        <f t="shared" si="306"/>
        <v>0</v>
      </c>
      <c r="AD2801" s="38" t="str">
        <f t="shared" si="307"/>
        <v>000000000000</v>
      </c>
      <c r="AE2801" s="38"/>
      <c r="AF2801" s="38"/>
      <c r="AG2801" s="38"/>
      <c r="AH2801" s="38"/>
      <c r="AI2801" s="38"/>
      <c r="AJ2801" s="38"/>
      <c r="AK2801" s="38"/>
      <c r="AL2801" s="38"/>
      <c r="AM2801" s="38"/>
      <c r="AN2801" s="38"/>
      <c r="AO2801" s="38"/>
      <c r="AP2801" s="38"/>
      <c r="AQ2801" s="38"/>
      <c r="AR2801" s="38"/>
    </row>
    <row r="2802" spans="1:44">
      <c r="A2802" s="36" t="str">
        <f>IF('DATA ACCURATE'!A2805&lt;&gt;"",'DATA ACCURATE'!A2805,"")</f>
        <v/>
      </c>
      <c r="B2802" s="36" t="str">
        <f>IF('DATA ACCURATE'!D2805&lt;&gt;"",'DATA ACCURATE'!D2805,"")</f>
        <v/>
      </c>
      <c r="C2802" s="38" t="str">
        <f>IF($AD2802="000000000000","",INDEX(DATABASE!$W$12:$W$71,MATCH($AD2802,DATABASE!$V$12:$V$71,0)))</f>
        <v/>
      </c>
      <c r="D2802" s="38" t="str">
        <f>IF(C2802="","",IF(E2802="",INDEX(DATABASE!$AF$13:$AF$62,MATCH($C2802,DATABASE!$AC$13:$AC$62,0)),IF(E2802="2x D11",INDEX(DATABASE!$AF$13:$AF$62,MATCH($C2802,DATABASE!$AC$13:$AC$62,0))+2*DATABASE!$AF$62,IF(E2802="3x D11",INDEX(DATABASE!$AF$13:$AF$62,MATCH($C2802,DATABASE!$AC$13:$AC$62,0))+3*DATABASE!$AF$62,""))))</f>
        <v/>
      </c>
      <c r="E2802" s="38" t="str">
        <f>IF(AND($K2802="Y",$G2802&lt;&gt;"UNYIL",$F2802&lt;DATABASE!$O$8),"2x D11",IF(AND($K2802="Y",$G2802&lt;&gt;"UNYIL",$F2802&gt;=DATABASE!$O$8),"3x D11",""))</f>
        <v/>
      </c>
      <c r="F2802" s="36" t="str">
        <f>IF('DATA ACCURATE'!N2805&lt;&gt;"",'DATA ACCURATE'!N2805,"")</f>
        <v/>
      </c>
      <c r="G2802" s="38" t="str">
        <f>IF(F2802="","",IF(F2802&lt;=DATABASE!$I$8,"UNYIL",IF(F2802&lt;=DATABASE!$J$8,"KECIL",IF(F2802&lt;DATABASE!$K$8,"TANGGUNG",IF(F2802&gt;=DATABASE!$K$8,"BESAR","")))))</f>
        <v/>
      </c>
      <c r="H2802" s="16" t="str">
        <f>IF('DATA ACCURATE'!J2805&lt;&gt;"",'DATA ACCURATE'!J2805,"")</f>
        <v/>
      </c>
      <c r="I2802" s="35" t="str">
        <f>IF(B2802&lt;&gt;"",IFERROR(VLOOKUP(B2802,'DATA TIMBANGAN'!G:M,7,FALSE),VLOOKUP(B2802,'DATA TIMBANGAN'!G:M,7)),"")</f>
        <v/>
      </c>
      <c r="J2802" s="25" t="str">
        <f>IF(H2802&lt;&gt;"",IFERROR(INDEX(DATABASE!$Z$19:$Z$38,MATCH(DATEVALUE(H2802),DATABASE!$AA$19:$AA$38,0)),INDEX(DATABASE!$Z$12:$Z$18,MATCH(WEEKDAY(H2802,2),DATABASE!$AA$12:$AA$18,0))),"")</f>
        <v/>
      </c>
      <c r="K2802" s="25" t="str">
        <f>IF('DATA ACCURATE'!V2805&lt;&gt;"",'DATA ACCURATE'!V2805,"")</f>
        <v/>
      </c>
      <c r="L2802" s="80" t="str">
        <f>IF($H2802="","",IF(OR($J2802="LIBUR",AND($L2801="LIBUR",$O2801=$O2802)),"LIBUR",IF(AND(OR($L2801="LUAR JAM KERJA 1",$L2801="LUAR JAM KERJA 2"),OR(OR(AND($H2801=$H2802,AND(OR($I2802&gt;DATABASE!$J$3,$I2802&lt;DATABASE!$J$6),((DATEVALUE($H2802)+$I2802)-(DATEVALUE($H2801)+$I2801))&lt;DATABASE!$J$6)),AND($H2801=$H2802,$O2801=$O2802,OR($I2802&gt;DATABASE!$J$6,$I2802&lt;DATABASE!$J$3))),AND(($H2802-$H2801)=1,OR($I2802&lt;DATABASE!$I$6,((DATEVALUE($H2802)+$I2802)-(DATEVALUE($H2801)+$I2801))&lt;DATABASE!$J$6))),$A2802=$A2801),"LUAR JAM KERJA 2",IF(AND(OR(WEEKDAY($H2802,2)=1,WEEKDAY($H2802,2)=2,WEEKDAY($H2802,2)=3,WEEKDAY($H2802,2)=4,WEEKDAY($H2802,2)=5),$I2802&lt;=DATABASE!$J$3,$I2802&gt;=DATABASE!$I$3),"JAM KERJA",IF(AND(WEEKDAY($H2802,2)=6,$I2802&lt;=DATABASE!$J$4,$I2802&gt;=DATABASE!$I$4),"JAM KERJA","LUAR JAM KERJA 1")))))</f>
        <v/>
      </c>
      <c r="M2802" s="36" t="str">
        <f>IF('DATA ACCURATE'!T2805&lt;&gt;"",IF('DATA ACCURATE'!T2805&gt;100,'DATA ACCURATE'!T2805/10,'DATA ACCURATE'!T2805),"")</f>
        <v/>
      </c>
      <c r="N2802" s="38" t="str">
        <f>IF(M2802="","",IF(M2802&lt;=DATABASE!$I$9,"LOKAL",IF(M2802&lt;DATABASE!$J$9,"LUAR KOTA 1",IF($M2802&gt;=DATABASE!$J$9,"LUAR KOTA 2",""))))</f>
        <v/>
      </c>
      <c r="O2802" s="38" t="str">
        <f>IF('DATA ACCURATE'!L2805&lt;&gt;"",'DATA ACCURATE'!L2805,"")</f>
        <v/>
      </c>
      <c r="P2802" s="38"/>
      <c r="Q2802" s="38">
        <f t="shared" si="302"/>
        <v>0</v>
      </c>
      <c r="R2802" s="38">
        <f t="shared" si="302"/>
        <v>0</v>
      </c>
      <c r="S2802" s="38">
        <f t="shared" si="302"/>
        <v>0</v>
      </c>
      <c r="T2802" s="38">
        <f t="shared" si="300"/>
        <v>0</v>
      </c>
      <c r="U2802" s="38">
        <f t="shared" si="303"/>
        <v>0</v>
      </c>
      <c r="V2802" s="38">
        <f t="shared" si="303"/>
        <v>0</v>
      </c>
      <c r="W2802" s="38">
        <f t="shared" si="303"/>
        <v>0</v>
      </c>
      <c r="X2802" s="38">
        <f t="shared" si="304"/>
        <v>0</v>
      </c>
      <c r="Y2802" s="38">
        <f t="shared" si="304"/>
        <v>0</v>
      </c>
      <c r="Z2802" s="38">
        <f t="shared" si="304"/>
        <v>0</v>
      </c>
      <c r="AA2802" s="38">
        <f t="shared" si="301"/>
        <v>0</v>
      </c>
      <c r="AB2802" s="38">
        <f t="shared" si="305"/>
        <v>0</v>
      </c>
      <c r="AC2802" s="38">
        <f t="shared" si="306"/>
        <v>0</v>
      </c>
      <c r="AD2802" s="38" t="str">
        <f t="shared" si="307"/>
        <v>000000000000</v>
      </c>
      <c r="AE2802" s="38"/>
      <c r="AF2802" s="38"/>
      <c r="AG2802" s="38"/>
      <c r="AH2802" s="38"/>
      <c r="AI2802" s="38"/>
      <c r="AJ2802" s="38"/>
      <c r="AK2802" s="38"/>
      <c r="AL2802" s="38"/>
      <c r="AM2802" s="38"/>
      <c r="AN2802" s="38"/>
      <c r="AO2802" s="38"/>
      <c r="AP2802" s="38"/>
      <c r="AQ2802" s="38"/>
      <c r="AR2802" s="38"/>
    </row>
    <row r="2803" spans="1:44">
      <c r="A2803" s="36" t="str">
        <f>IF('DATA ACCURATE'!A2806&lt;&gt;"",'DATA ACCURATE'!A2806,"")</f>
        <v/>
      </c>
      <c r="B2803" s="36" t="str">
        <f>IF('DATA ACCURATE'!D2806&lt;&gt;"",'DATA ACCURATE'!D2806,"")</f>
        <v/>
      </c>
      <c r="C2803" s="38" t="str">
        <f>IF($AD2803="000000000000","",INDEX(DATABASE!$W$12:$W$71,MATCH($AD2803,DATABASE!$V$12:$V$71,0)))</f>
        <v/>
      </c>
      <c r="D2803" s="38" t="str">
        <f>IF(C2803="","",IF(E2803="",INDEX(DATABASE!$AF$13:$AF$62,MATCH($C2803,DATABASE!$AC$13:$AC$62,0)),IF(E2803="2x D11",INDEX(DATABASE!$AF$13:$AF$62,MATCH($C2803,DATABASE!$AC$13:$AC$62,0))+2*DATABASE!$AF$62,IF(E2803="3x D11",INDEX(DATABASE!$AF$13:$AF$62,MATCH($C2803,DATABASE!$AC$13:$AC$62,0))+3*DATABASE!$AF$62,""))))</f>
        <v/>
      </c>
      <c r="E2803" s="38" t="str">
        <f>IF(AND($K2803="Y",$G2803&lt;&gt;"UNYIL",$F2803&lt;DATABASE!$O$8),"2x D11",IF(AND($K2803="Y",$G2803&lt;&gt;"UNYIL",$F2803&gt;=DATABASE!$O$8),"3x D11",""))</f>
        <v/>
      </c>
      <c r="F2803" s="36" t="str">
        <f>IF('DATA ACCURATE'!N2806&lt;&gt;"",'DATA ACCURATE'!N2806,"")</f>
        <v/>
      </c>
      <c r="G2803" s="38" t="str">
        <f>IF(F2803="","",IF(F2803&lt;=DATABASE!$I$8,"UNYIL",IF(F2803&lt;=DATABASE!$J$8,"KECIL",IF(F2803&lt;DATABASE!$K$8,"TANGGUNG",IF(F2803&gt;=DATABASE!$K$8,"BESAR","")))))</f>
        <v/>
      </c>
      <c r="H2803" s="16" t="str">
        <f>IF('DATA ACCURATE'!J2806&lt;&gt;"",'DATA ACCURATE'!J2806,"")</f>
        <v/>
      </c>
      <c r="I2803" s="35" t="str">
        <f>IF(B2803&lt;&gt;"",IFERROR(VLOOKUP(B2803,'DATA TIMBANGAN'!G:M,7,FALSE),VLOOKUP(B2803,'DATA TIMBANGAN'!G:M,7)),"")</f>
        <v/>
      </c>
      <c r="J2803" s="25" t="str">
        <f>IF(H2803&lt;&gt;"",IFERROR(INDEX(DATABASE!$Z$19:$Z$38,MATCH(DATEVALUE(H2803),DATABASE!$AA$19:$AA$38,0)),INDEX(DATABASE!$Z$12:$Z$18,MATCH(WEEKDAY(H2803,2),DATABASE!$AA$12:$AA$18,0))),"")</f>
        <v/>
      </c>
      <c r="K2803" s="25" t="str">
        <f>IF('DATA ACCURATE'!V2806&lt;&gt;"",'DATA ACCURATE'!V2806,"")</f>
        <v/>
      </c>
      <c r="L2803" s="80" t="str">
        <f>IF($H2803="","",IF(OR($J2803="LIBUR",AND($L2802="LIBUR",$O2802=$O2803)),"LIBUR",IF(AND(OR($L2802="LUAR JAM KERJA 1",$L2802="LUAR JAM KERJA 2"),OR(OR(AND($H2802=$H2803,AND(OR($I2803&gt;DATABASE!$J$3,$I2803&lt;DATABASE!$J$6),((DATEVALUE($H2803)+$I2803)-(DATEVALUE($H2802)+$I2802))&lt;DATABASE!$J$6)),AND($H2802=$H2803,$O2802=$O2803,OR($I2803&gt;DATABASE!$J$6,$I2803&lt;DATABASE!$J$3))),AND(($H2803-$H2802)=1,OR($I2803&lt;DATABASE!$I$6,((DATEVALUE($H2803)+$I2803)-(DATEVALUE($H2802)+$I2802))&lt;DATABASE!$J$6))),$A2803=$A2802),"LUAR JAM KERJA 2",IF(AND(OR(WEEKDAY($H2803,2)=1,WEEKDAY($H2803,2)=2,WEEKDAY($H2803,2)=3,WEEKDAY($H2803,2)=4,WEEKDAY($H2803,2)=5),$I2803&lt;=DATABASE!$J$3,$I2803&gt;=DATABASE!$I$3),"JAM KERJA",IF(AND(WEEKDAY($H2803,2)=6,$I2803&lt;=DATABASE!$J$4,$I2803&gt;=DATABASE!$I$4),"JAM KERJA","LUAR JAM KERJA 1")))))</f>
        <v/>
      </c>
      <c r="M2803" s="36" t="str">
        <f>IF('DATA ACCURATE'!T2806&lt;&gt;"",IF('DATA ACCURATE'!T2806&gt;100,'DATA ACCURATE'!T2806/10,'DATA ACCURATE'!T2806),"")</f>
        <v/>
      </c>
      <c r="N2803" s="38" t="str">
        <f>IF(M2803="","",IF(M2803&lt;=DATABASE!$I$9,"LOKAL",IF(M2803&lt;DATABASE!$J$9,"LUAR KOTA 1",IF($M2803&gt;=DATABASE!$J$9,"LUAR KOTA 2",""))))</f>
        <v/>
      </c>
      <c r="O2803" s="38" t="str">
        <f>IF('DATA ACCURATE'!L2806&lt;&gt;"",'DATA ACCURATE'!L2806,"")</f>
        <v/>
      </c>
      <c r="P2803" s="38"/>
      <c r="Q2803" s="38">
        <f t="shared" si="302"/>
        <v>0</v>
      </c>
      <c r="R2803" s="38">
        <f t="shared" si="302"/>
        <v>0</v>
      </c>
      <c r="S2803" s="38">
        <f t="shared" si="302"/>
        <v>0</v>
      </c>
      <c r="T2803" s="38">
        <f t="shared" si="300"/>
        <v>0</v>
      </c>
      <c r="U2803" s="38">
        <f t="shared" si="303"/>
        <v>0</v>
      </c>
      <c r="V2803" s="38">
        <f t="shared" si="303"/>
        <v>0</v>
      </c>
      <c r="W2803" s="38">
        <f t="shared" si="303"/>
        <v>0</v>
      </c>
      <c r="X2803" s="38">
        <f t="shared" si="304"/>
        <v>0</v>
      </c>
      <c r="Y2803" s="38">
        <f t="shared" si="304"/>
        <v>0</v>
      </c>
      <c r="Z2803" s="38">
        <f t="shared" si="304"/>
        <v>0</v>
      </c>
      <c r="AA2803" s="38">
        <f t="shared" si="301"/>
        <v>0</v>
      </c>
      <c r="AB2803" s="38">
        <f t="shared" si="305"/>
        <v>0</v>
      </c>
      <c r="AC2803" s="38">
        <f t="shared" si="306"/>
        <v>0</v>
      </c>
      <c r="AD2803" s="38" t="str">
        <f t="shared" si="307"/>
        <v>000000000000</v>
      </c>
      <c r="AE2803" s="38"/>
      <c r="AF2803" s="38"/>
      <c r="AG2803" s="38"/>
      <c r="AH2803" s="38"/>
      <c r="AI2803" s="38"/>
      <c r="AJ2803" s="38"/>
      <c r="AK2803" s="38"/>
      <c r="AL2803" s="38"/>
      <c r="AM2803" s="38"/>
      <c r="AN2803" s="38"/>
      <c r="AO2803" s="38"/>
      <c r="AP2803" s="38"/>
      <c r="AQ2803" s="38"/>
      <c r="AR2803" s="38"/>
    </row>
    <row r="2804" spans="1:44">
      <c r="A2804" s="36" t="str">
        <f>IF('DATA ACCURATE'!A2807&lt;&gt;"",'DATA ACCURATE'!A2807,"")</f>
        <v/>
      </c>
      <c r="B2804" s="36" t="str">
        <f>IF('DATA ACCURATE'!D2807&lt;&gt;"",'DATA ACCURATE'!D2807,"")</f>
        <v/>
      </c>
      <c r="C2804" s="38" t="str">
        <f>IF($AD2804="000000000000","",INDEX(DATABASE!$W$12:$W$71,MATCH($AD2804,DATABASE!$V$12:$V$71,0)))</f>
        <v/>
      </c>
      <c r="D2804" s="38" t="str">
        <f>IF(C2804="","",IF(E2804="",INDEX(DATABASE!$AF$13:$AF$62,MATCH($C2804,DATABASE!$AC$13:$AC$62,0)),IF(E2804="2x D11",INDEX(DATABASE!$AF$13:$AF$62,MATCH($C2804,DATABASE!$AC$13:$AC$62,0))+2*DATABASE!$AF$62,IF(E2804="3x D11",INDEX(DATABASE!$AF$13:$AF$62,MATCH($C2804,DATABASE!$AC$13:$AC$62,0))+3*DATABASE!$AF$62,""))))</f>
        <v/>
      </c>
      <c r="E2804" s="38" t="str">
        <f>IF(AND($K2804="Y",$G2804&lt;&gt;"UNYIL",$F2804&lt;DATABASE!$O$8),"2x D11",IF(AND($K2804="Y",$G2804&lt;&gt;"UNYIL",$F2804&gt;=DATABASE!$O$8),"3x D11",""))</f>
        <v/>
      </c>
      <c r="F2804" s="36" t="str">
        <f>IF('DATA ACCURATE'!N2807&lt;&gt;"",'DATA ACCURATE'!N2807,"")</f>
        <v/>
      </c>
      <c r="G2804" s="38" t="str">
        <f>IF(F2804="","",IF(F2804&lt;=DATABASE!$I$8,"UNYIL",IF(F2804&lt;=DATABASE!$J$8,"KECIL",IF(F2804&lt;DATABASE!$K$8,"TANGGUNG",IF(F2804&gt;=DATABASE!$K$8,"BESAR","")))))</f>
        <v/>
      </c>
      <c r="H2804" s="16" t="str">
        <f>IF('DATA ACCURATE'!J2807&lt;&gt;"",'DATA ACCURATE'!J2807,"")</f>
        <v/>
      </c>
      <c r="I2804" s="35" t="str">
        <f>IF(B2804&lt;&gt;"",IFERROR(VLOOKUP(B2804,'DATA TIMBANGAN'!G:M,7,FALSE),VLOOKUP(B2804,'DATA TIMBANGAN'!G:M,7)),"")</f>
        <v/>
      </c>
      <c r="J2804" s="25" t="str">
        <f>IF(H2804&lt;&gt;"",IFERROR(INDEX(DATABASE!$Z$19:$Z$38,MATCH(DATEVALUE(H2804),DATABASE!$AA$19:$AA$38,0)),INDEX(DATABASE!$Z$12:$Z$18,MATCH(WEEKDAY(H2804,2),DATABASE!$AA$12:$AA$18,0))),"")</f>
        <v/>
      </c>
      <c r="K2804" s="25" t="str">
        <f>IF('DATA ACCURATE'!V2807&lt;&gt;"",'DATA ACCURATE'!V2807,"")</f>
        <v/>
      </c>
      <c r="L2804" s="80" t="str">
        <f>IF($H2804="","",IF(OR($J2804="LIBUR",AND($L2803="LIBUR",$O2803=$O2804)),"LIBUR",IF(AND(OR($L2803="LUAR JAM KERJA 1",$L2803="LUAR JAM KERJA 2"),OR(OR(AND($H2803=$H2804,AND(OR($I2804&gt;DATABASE!$J$3,$I2804&lt;DATABASE!$J$6),((DATEVALUE($H2804)+$I2804)-(DATEVALUE($H2803)+$I2803))&lt;DATABASE!$J$6)),AND($H2803=$H2804,$O2803=$O2804,OR($I2804&gt;DATABASE!$J$6,$I2804&lt;DATABASE!$J$3))),AND(($H2804-$H2803)=1,OR($I2804&lt;DATABASE!$I$6,((DATEVALUE($H2804)+$I2804)-(DATEVALUE($H2803)+$I2803))&lt;DATABASE!$J$6))),$A2804=$A2803),"LUAR JAM KERJA 2",IF(AND(OR(WEEKDAY($H2804,2)=1,WEEKDAY($H2804,2)=2,WEEKDAY($H2804,2)=3,WEEKDAY($H2804,2)=4,WEEKDAY($H2804,2)=5),$I2804&lt;=DATABASE!$J$3,$I2804&gt;=DATABASE!$I$3),"JAM KERJA",IF(AND(WEEKDAY($H2804,2)=6,$I2804&lt;=DATABASE!$J$4,$I2804&gt;=DATABASE!$I$4),"JAM KERJA","LUAR JAM KERJA 1")))))</f>
        <v/>
      </c>
      <c r="M2804" s="36" t="str">
        <f>IF('DATA ACCURATE'!T2807&lt;&gt;"",IF('DATA ACCURATE'!T2807&gt;100,'DATA ACCURATE'!T2807/10,'DATA ACCURATE'!T2807),"")</f>
        <v/>
      </c>
      <c r="N2804" s="38" t="str">
        <f>IF(M2804="","",IF(M2804&lt;=DATABASE!$I$9,"LOKAL",IF(M2804&lt;DATABASE!$J$9,"LUAR KOTA 1",IF($M2804&gt;=DATABASE!$J$9,"LUAR KOTA 2",""))))</f>
        <v/>
      </c>
      <c r="O2804" s="38" t="str">
        <f>IF('DATA ACCURATE'!L2807&lt;&gt;"",'DATA ACCURATE'!L2807,"")</f>
        <v/>
      </c>
      <c r="P2804" s="38"/>
      <c r="Q2804" s="38">
        <f t="shared" si="302"/>
        <v>0</v>
      </c>
      <c r="R2804" s="38">
        <f t="shared" si="302"/>
        <v>0</v>
      </c>
      <c r="S2804" s="38">
        <f t="shared" si="302"/>
        <v>0</v>
      </c>
      <c r="T2804" s="38">
        <f t="shared" si="300"/>
        <v>0</v>
      </c>
      <c r="U2804" s="38">
        <f t="shared" si="303"/>
        <v>0</v>
      </c>
      <c r="V2804" s="38">
        <f t="shared" si="303"/>
        <v>0</v>
      </c>
      <c r="W2804" s="38">
        <f t="shared" si="303"/>
        <v>0</v>
      </c>
      <c r="X2804" s="38">
        <f t="shared" si="304"/>
        <v>0</v>
      </c>
      <c r="Y2804" s="38">
        <f t="shared" si="304"/>
        <v>0</v>
      </c>
      <c r="Z2804" s="38">
        <f t="shared" si="304"/>
        <v>0</v>
      </c>
      <c r="AA2804" s="38">
        <f t="shared" si="301"/>
        <v>0</v>
      </c>
      <c r="AB2804" s="38">
        <f t="shared" si="305"/>
        <v>0</v>
      </c>
      <c r="AC2804" s="38">
        <f t="shared" si="306"/>
        <v>0</v>
      </c>
      <c r="AD2804" s="38" t="str">
        <f t="shared" si="307"/>
        <v>000000000000</v>
      </c>
      <c r="AE2804" s="38"/>
      <c r="AF2804" s="38"/>
      <c r="AG2804" s="38"/>
      <c r="AH2804" s="38"/>
      <c r="AI2804" s="38"/>
      <c r="AJ2804" s="38"/>
      <c r="AK2804" s="38"/>
      <c r="AL2804" s="38"/>
      <c r="AM2804" s="38"/>
      <c r="AN2804" s="38"/>
      <c r="AO2804" s="38"/>
      <c r="AP2804" s="38"/>
      <c r="AQ2804" s="38"/>
      <c r="AR2804" s="38"/>
    </row>
    <row r="2805" spans="1:44">
      <c r="A2805" s="36" t="str">
        <f>IF('DATA ACCURATE'!A2808&lt;&gt;"",'DATA ACCURATE'!A2808,"")</f>
        <v/>
      </c>
      <c r="B2805" s="36" t="str">
        <f>IF('DATA ACCURATE'!D2808&lt;&gt;"",'DATA ACCURATE'!D2808,"")</f>
        <v/>
      </c>
      <c r="C2805" s="38" t="str">
        <f>IF($AD2805="000000000000","",INDEX(DATABASE!$W$12:$W$71,MATCH($AD2805,DATABASE!$V$12:$V$71,0)))</f>
        <v/>
      </c>
      <c r="D2805" s="38" t="str">
        <f>IF(C2805="","",IF(E2805="",INDEX(DATABASE!$AF$13:$AF$62,MATCH($C2805,DATABASE!$AC$13:$AC$62,0)),IF(E2805="2x D11",INDEX(DATABASE!$AF$13:$AF$62,MATCH($C2805,DATABASE!$AC$13:$AC$62,0))+2*DATABASE!$AF$62,IF(E2805="3x D11",INDEX(DATABASE!$AF$13:$AF$62,MATCH($C2805,DATABASE!$AC$13:$AC$62,0))+3*DATABASE!$AF$62,""))))</f>
        <v/>
      </c>
      <c r="E2805" s="38" t="str">
        <f>IF(AND($K2805="Y",$G2805&lt;&gt;"UNYIL",$F2805&lt;DATABASE!$O$8),"2x D11",IF(AND($K2805="Y",$G2805&lt;&gt;"UNYIL",$F2805&gt;=DATABASE!$O$8),"3x D11",""))</f>
        <v/>
      </c>
      <c r="F2805" s="36" t="str">
        <f>IF('DATA ACCURATE'!N2808&lt;&gt;"",'DATA ACCURATE'!N2808,"")</f>
        <v/>
      </c>
      <c r="G2805" s="38" t="str">
        <f>IF(F2805="","",IF(F2805&lt;=DATABASE!$I$8,"UNYIL",IF(F2805&lt;=DATABASE!$J$8,"KECIL",IF(F2805&lt;DATABASE!$K$8,"TANGGUNG",IF(F2805&gt;=DATABASE!$K$8,"BESAR","")))))</f>
        <v/>
      </c>
      <c r="H2805" s="16" t="str">
        <f>IF('DATA ACCURATE'!J2808&lt;&gt;"",'DATA ACCURATE'!J2808,"")</f>
        <v/>
      </c>
      <c r="I2805" s="35" t="str">
        <f>IF(B2805&lt;&gt;"",IFERROR(VLOOKUP(B2805,'DATA TIMBANGAN'!G:M,7,FALSE),VLOOKUP(B2805,'DATA TIMBANGAN'!G:M,7)),"")</f>
        <v/>
      </c>
      <c r="J2805" s="25" t="str">
        <f>IF(H2805&lt;&gt;"",IFERROR(INDEX(DATABASE!$Z$19:$Z$38,MATCH(DATEVALUE(H2805),DATABASE!$AA$19:$AA$38,0)),INDEX(DATABASE!$Z$12:$Z$18,MATCH(WEEKDAY(H2805,2),DATABASE!$AA$12:$AA$18,0))),"")</f>
        <v/>
      </c>
      <c r="K2805" s="25" t="str">
        <f>IF('DATA ACCURATE'!V2808&lt;&gt;"",'DATA ACCURATE'!V2808,"")</f>
        <v/>
      </c>
      <c r="L2805" s="80" t="str">
        <f>IF($H2805="","",IF(OR($J2805="LIBUR",AND($L2804="LIBUR",$O2804=$O2805)),"LIBUR",IF(AND(OR($L2804="LUAR JAM KERJA 1",$L2804="LUAR JAM KERJA 2"),OR(OR(AND($H2804=$H2805,AND(OR($I2805&gt;DATABASE!$J$3,$I2805&lt;DATABASE!$J$6),((DATEVALUE($H2805)+$I2805)-(DATEVALUE($H2804)+$I2804))&lt;DATABASE!$J$6)),AND($H2804=$H2805,$O2804=$O2805,OR($I2805&gt;DATABASE!$J$6,$I2805&lt;DATABASE!$J$3))),AND(($H2805-$H2804)=1,OR($I2805&lt;DATABASE!$I$6,((DATEVALUE($H2805)+$I2805)-(DATEVALUE($H2804)+$I2804))&lt;DATABASE!$J$6))),$A2805=$A2804),"LUAR JAM KERJA 2",IF(AND(OR(WEEKDAY($H2805,2)=1,WEEKDAY($H2805,2)=2,WEEKDAY($H2805,2)=3,WEEKDAY($H2805,2)=4,WEEKDAY($H2805,2)=5),$I2805&lt;=DATABASE!$J$3,$I2805&gt;=DATABASE!$I$3),"JAM KERJA",IF(AND(WEEKDAY($H2805,2)=6,$I2805&lt;=DATABASE!$J$4,$I2805&gt;=DATABASE!$I$4),"JAM KERJA","LUAR JAM KERJA 1")))))</f>
        <v/>
      </c>
      <c r="M2805" s="36" t="str">
        <f>IF('DATA ACCURATE'!T2808&lt;&gt;"",IF('DATA ACCURATE'!T2808&gt;100,'DATA ACCURATE'!T2808/10,'DATA ACCURATE'!T2808),"")</f>
        <v/>
      </c>
      <c r="N2805" s="38" t="str">
        <f>IF(M2805="","",IF(M2805&lt;=DATABASE!$I$9,"LOKAL",IF(M2805&lt;DATABASE!$J$9,"LUAR KOTA 1",IF($M2805&gt;=DATABASE!$J$9,"LUAR KOTA 2",""))))</f>
        <v/>
      </c>
      <c r="O2805" s="38" t="str">
        <f>IF('DATA ACCURATE'!L2808&lt;&gt;"",'DATA ACCURATE'!L2808,"")</f>
        <v/>
      </c>
      <c r="P2805" s="38"/>
      <c r="Q2805" s="38">
        <f t="shared" si="302"/>
        <v>0</v>
      </c>
      <c r="R2805" s="38">
        <f t="shared" si="302"/>
        <v>0</v>
      </c>
      <c r="S2805" s="38">
        <f t="shared" si="302"/>
        <v>0</v>
      </c>
      <c r="T2805" s="38">
        <f t="shared" si="300"/>
        <v>0</v>
      </c>
      <c r="U2805" s="38">
        <f t="shared" si="303"/>
        <v>0</v>
      </c>
      <c r="V2805" s="38">
        <f t="shared" si="303"/>
        <v>0</v>
      </c>
      <c r="W2805" s="38">
        <f t="shared" si="303"/>
        <v>0</v>
      </c>
      <c r="X2805" s="38">
        <f t="shared" si="304"/>
        <v>0</v>
      </c>
      <c r="Y2805" s="38">
        <f t="shared" si="304"/>
        <v>0</v>
      </c>
      <c r="Z2805" s="38">
        <f t="shared" si="304"/>
        <v>0</v>
      </c>
      <c r="AA2805" s="38">
        <f t="shared" si="301"/>
        <v>0</v>
      </c>
      <c r="AB2805" s="38">
        <f t="shared" si="305"/>
        <v>0</v>
      </c>
      <c r="AC2805" s="38">
        <f t="shared" si="306"/>
        <v>0</v>
      </c>
      <c r="AD2805" s="38" t="str">
        <f t="shared" si="307"/>
        <v>000000000000</v>
      </c>
      <c r="AE2805" s="38"/>
      <c r="AF2805" s="38"/>
      <c r="AG2805" s="38"/>
      <c r="AH2805" s="38"/>
      <c r="AI2805" s="38"/>
      <c r="AJ2805" s="38"/>
      <c r="AK2805" s="38"/>
      <c r="AL2805" s="38"/>
      <c r="AM2805" s="38"/>
      <c r="AN2805" s="38"/>
      <c r="AO2805" s="38"/>
      <c r="AP2805" s="38"/>
      <c r="AQ2805" s="38"/>
      <c r="AR2805" s="38"/>
    </row>
    <row r="2806" spans="1:44">
      <c r="A2806" s="36" t="str">
        <f>IF('DATA ACCURATE'!A2809&lt;&gt;"",'DATA ACCURATE'!A2809,"")</f>
        <v/>
      </c>
      <c r="B2806" s="36" t="str">
        <f>IF('DATA ACCURATE'!D2809&lt;&gt;"",'DATA ACCURATE'!D2809,"")</f>
        <v/>
      </c>
      <c r="C2806" s="38" t="str">
        <f>IF($AD2806="000000000000","",INDEX(DATABASE!$W$12:$W$71,MATCH($AD2806,DATABASE!$V$12:$V$71,0)))</f>
        <v/>
      </c>
      <c r="D2806" s="38" t="str">
        <f>IF(C2806="","",IF(E2806="",INDEX(DATABASE!$AF$13:$AF$62,MATCH($C2806,DATABASE!$AC$13:$AC$62,0)),IF(E2806="2x D11",INDEX(DATABASE!$AF$13:$AF$62,MATCH($C2806,DATABASE!$AC$13:$AC$62,0))+2*DATABASE!$AF$62,IF(E2806="3x D11",INDEX(DATABASE!$AF$13:$AF$62,MATCH($C2806,DATABASE!$AC$13:$AC$62,0))+3*DATABASE!$AF$62,""))))</f>
        <v/>
      </c>
      <c r="E2806" s="38" t="str">
        <f>IF(AND($K2806="Y",$G2806&lt;&gt;"UNYIL",$F2806&lt;DATABASE!$O$8),"2x D11",IF(AND($K2806="Y",$G2806&lt;&gt;"UNYIL",$F2806&gt;=DATABASE!$O$8),"3x D11",""))</f>
        <v/>
      </c>
      <c r="F2806" s="36" t="str">
        <f>IF('DATA ACCURATE'!N2809&lt;&gt;"",'DATA ACCURATE'!N2809,"")</f>
        <v/>
      </c>
      <c r="G2806" s="38" t="str">
        <f>IF(F2806="","",IF(F2806&lt;=DATABASE!$I$8,"UNYIL",IF(F2806&lt;=DATABASE!$J$8,"KECIL",IF(F2806&lt;DATABASE!$K$8,"TANGGUNG",IF(F2806&gt;=DATABASE!$K$8,"BESAR","")))))</f>
        <v/>
      </c>
      <c r="H2806" s="16" t="str">
        <f>IF('DATA ACCURATE'!J2809&lt;&gt;"",'DATA ACCURATE'!J2809,"")</f>
        <v/>
      </c>
      <c r="I2806" s="35" t="str">
        <f>IF(B2806&lt;&gt;"",IFERROR(VLOOKUP(B2806,'DATA TIMBANGAN'!G:M,7,FALSE),VLOOKUP(B2806,'DATA TIMBANGAN'!G:M,7)),"")</f>
        <v/>
      </c>
      <c r="J2806" s="25" t="str">
        <f>IF(H2806&lt;&gt;"",IFERROR(INDEX(DATABASE!$Z$19:$Z$38,MATCH(DATEVALUE(H2806),DATABASE!$AA$19:$AA$38,0)),INDEX(DATABASE!$Z$12:$Z$18,MATCH(WEEKDAY(H2806,2),DATABASE!$AA$12:$AA$18,0))),"")</f>
        <v/>
      </c>
      <c r="K2806" s="25" t="str">
        <f>IF('DATA ACCURATE'!V2809&lt;&gt;"",'DATA ACCURATE'!V2809,"")</f>
        <v/>
      </c>
      <c r="L2806" s="80" t="str">
        <f>IF($H2806="","",IF(OR($J2806="LIBUR",AND($L2805="LIBUR",$O2805=$O2806)),"LIBUR",IF(AND(OR($L2805="LUAR JAM KERJA 1",$L2805="LUAR JAM KERJA 2"),OR(OR(AND($H2805=$H2806,AND(OR($I2806&gt;DATABASE!$J$3,$I2806&lt;DATABASE!$J$6),((DATEVALUE($H2806)+$I2806)-(DATEVALUE($H2805)+$I2805))&lt;DATABASE!$J$6)),AND($H2805=$H2806,$O2805=$O2806,OR($I2806&gt;DATABASE!$J$6,$I2806&lt;DATABASE!$J$3))),AND(($H2806-$H2805)=1,OR($I2806&lt;DATABASE!$I$6,((DATEVALUE($H2806)+$I2806)-(DATEVALUE($H2805)+$I2805))&lt;DATABASE!$J$6))),$A2806=$A2805),"LUAR JAM KERJA 2",IF(AND(OR(WEEKDAY($H2806,2)=1,WEEKDAY($H2806,2)=2,WEEKDAY($H2806,2)=3,WEEKDAY($H2806,2)=4,WEEKDAY($H2806,2)=5),$I2806&lt;=DATABASE!$J$3,$I2806&gt;=DATABASE!$I$3),"JAM KERJA",IF(AND(WEEKDAY($H2806,2)=6,$I2806&lt;=DATABASE!$J$4,$I2806&gt;=DATABASE!$I$4),"JAM KERJA","LUAR JAM KERJA 1")))))</f>
        <v/>
      </c>
      <c r="M2806" s="36" t="str">
        <f>IF('DATA ACCURATE'!T2809&lt;&gt;"",IF('DATA ACCURATE'!T2809&gt;100,'DATA ACCURATE'!T2809/10,'DATA ACCURATE'!T2809),"")</f>
        <v/>
      </c>
      <c r="N2806" s="38" t="str">
        <f>IF(M2806="","",IF(M2806&lt;=DATABASE!$I$9,"LOKAL",IF(M2806&lt;DATABASE!$J$9,"LUAR KOTA 1",IF($M2806&gt;=DATABASE!$J$9,"LUAR KOTA 2",""))))</f>
        <v/>
      </c>
      <c r="O2806" s="38" t="str">
        <f>IF('DATA ACCURATE'!L2809&lt;&gt;"",'DATA ACCURATE'!L2809,"")</f>
        <v/>
      </c>
      <c r="P2806" s="38"/>
      <c r="Q2806" s="38">
        <f t="shared" si="302"/>
        <v>0</v>
      </c>
      <c r="R2806" s="38">
        <f t="shared" si="302"/>
        <v>0</v>
      </c>
      <c r="S2806" s="38">
        <f t="shared" si="302"/>
        <v>0</v>
      </c>
      <c r="T2806" s="38">
        <f t="shared" si="300"/>
        <v>0</v>
      </c>
      <c r="U2806" s="38">
        <f t="shared" si="303"/>
        <v>0</v>
      </c>
      <c r="V2806" s="38">
        <f t="shared" si="303"/>
        <v>0</v>
      </c>
      <c r="W2806" s="38">
        <f t="shared" si="303"/>
        <v>0</v>
      </c>
      <c r="X2806" s="38">
        <f t="shared" si="304"/>
        <v>0</v>
      </c>
      <c r="Y2806" s="38">
        <f t="shared" si="304"/>
        <v>0</v>
      </c>
      <c r="Z2806" s="38">
        <f t="shared" si="304"/>
        <v>0</v>
      </c>
      <c r="AA2806" s="38">
        <f t="shared" si="301"/>
        <v>0</v>
      </c>
      <c r="AB2806" s="38">
        <f t="shared" si="305"/>
        <v>0</v>
      </c>
      <c r="AC2806" s="38">
        <f t="shared" si="306"/>
        <v>0</v>
      </c>
      <c r="AD2806" s="38" t="str">
        <f t="shared" si="307"/>
        <v>000000000000</v>
      </c>
      <c r="AE2806" s="38"/>
      <c r="AF2806" s="38"/>
      <c r="AG2806" s="38"/>
      <c r="AH2806" s="38"/>
      <c r="AI2806" s="38"/>
      <c r="AJ2806" s="38"/>
      <c r="AK2806" s="38"/>
      <c r="AL2806" s="38"/>
      <c r="AM2806" s="38"/>
      <c r="AN2806" s="38"/>
      <c r="AO2806" s="38"/>
      <c r="AP2806" s="38"/>
      <c r="AQ2806" s="38"/>
      <c r="AR2806" s="38"/>
    </row>
    <row r="2807" spans="1:44">
      <c r="A2807" s="36" t="str">
        <f>IF('DATA ACCURATE'!A2810&lt;&gt;"",'DATA ACCURATE'!A2810,"")</f>
        <v/>
      </c>
      <c r="B2807" s="36" t="str">
        <f>IF('DATA ACCURATE'!D2810&lt;&gt;"",'DATA ACCURATE'!D2810,"")</f>
        <v/>
      </c>
      <c r="C2807" s="38" t="str">
        <f>IF($AD2807="000000000000","",INDEX(DATABASE!$W$12:$W$71,MATCH($AD2807,DATABASE!$V$12:$V$71,0)))</f>
        <v/>
      </c>
      <c r="D2807" s="38" t="str">
        <f>IF(C2807="","",IF(E2807="",INDEX(DATABASE!$AF$13:$AF$62,MATCH($C2807,DATABASE!$AC$13:$AC$62,0)),IF(E2807="2x D11",INDEX(DATABASE!$AF$13:$AF$62,MATCH($C2807,DATABASE!$AC$13:$AC$62,0))+2*DATABASE!$AF$62,IF(E2807="3x D11",INDEX(DATABASE!$AF$13:$AF$62,MATCH($C2807,DATABASE!$AC$13:$AC$62,0))+3*DATABASE!$AF$62,""))))</f>
        <v/>
      </c>
      <c r="E2807" s="38" t="str">
        <f>IF(AND($K2807="Y",$G2807&lt;&gt;"UNYIL",$F2807&lt;DATABASE!$O$8),"2x D11",IF(AND($K2807="Y",$G2807&lt;&gt;"UNYIL",$F2807&gt;=DATABASE!$O$8),"3x D11",""))</f>
        <v/>
      </c>
      <c r="F2807" s="36" t="str">
        <f>IF('DATA ACCURATE'!N2810&lt;&gt;"",'DATA ACCURATE'!N2810,"")</f>
        <v/>
      </c>
      <c r="G2807" s="38" t="str">
        <f>IF(F2807="","",IF(F2807&lt;=DATABASE!$I$8,"UNYIL",IF(F2807&lt;=DATABASE!$J$8,"KECIL",IF(F2807&lt;DATABASE!$K$8,"TANGGUNG",IF(F2807&gt;=DATABASE!$K$8,"BESAR","")))))</f>
        <v/>
      </c>
      <c r="H2807" s="16" t="str">
        <f>IF('DATA ACCURATE'!J2810&lt;&gt;"",'DATA ACCURATE'!J2810,"")</f>
        <v/>
      </c>
      <c r="I2807" s="35" t="str">
        <f>IF(B2807&lt;&gt;"",IFERROR(VLOOKUP(B2807,'DATA TIMBANGAN'!G:M,7,FALSE),VLOOKUP(B2807,'DATA TIMBANGAN'!G:M,7)),"")</f>
        <v/>
      </c>
      <c r="J2807" s="25" t="str">
        <f>IF(H2807&lt;&gt;"",IFERROR(INDEX(DATABASE!$Z$19:$Z$38,MATCH(DATEVALUE(H2807),DATABASE!$AA$19:$AA$38,0)),INDEX(DATABASE!$Z$12:$Z$18,MATCH(WEEKDAY(H2807,2),DATABASE!$AA$12:$AA$18,0))),"")</f>
        <v/>
      </c>
      <c r="K2807" s="25" t="str">
        <f>IF('DATA ACCURATE'!V2810&lt;&gt;"",'DATA ACCURATE'!V2810,"")</f>
        <v/>
      </c>
      <c r="L2807" s="80" t="str">
        <f>IF($H2807="","",IF(OR($J2807="LIBUR",AND($L2806="LIBUR",$O2806=$O2807)),"LIBUR",IF(AND(OR($L2806="LUAR JAM KERJA 1",$L2806="LUAR JAM KERJA 2"),OR(OR(AND($H2806=$H2807,AND(OR($I2807&gt;DATABASE!$J$3,$I2807&lt;DATABASE!$J$6),((DATEVALUE($H2807)+$I2807)-(DATEVALUE($H2806)+$I2806))&lt;DATABASE!$J$6)),AND($H2806=$H2807,$O2806=$O2807,OR($I2807&gt;DATABASE!$J$6,$I2807&lt;DATABASE!$J$3))),AND(($H2807-$H2806)=1,OR($I2807&lt;DATABASE!$I$6,((DATEVALUE($H2807)+$I2807)-(DATEVALUE($H2806)+$I2806))&lt;DATABASE!$J$6))),$A2807=$A2806),"LUAR JAM KERJA 2",IF(AND(OR(WEEKDAY($H2807,2)=1,WEEKDAY($H2807,2)=2,WEEKDAY($H2807,2)=3,WEEKDAY($H2807,2)=4,WEEKDAY($H2807,2)=5),$I2807&lt;=DATABASE!$J$3,$I2807&gt;=DATABASE!$I$3),"JAM KERJA",IF(AND(WEEKDAY($H2807,2)=6,$I2807&lt;=DATABASE!$J$4,$I2807&gt;=DATABASE!$I$4),"JAM KERJA","LUAR JAM KERJA 1")))))</f>
        <v/>
      </c>
      <c r="M2807" s="36" t="str">
        <f>IF('DATA ACCURATE'!T2810&lt;&gt;"",IF('DATA ACCURATE'!T2810&gt;100,'DATA ACCURATE'!T2810/10,'DATA ACCURATE'!T2810),"")</f>
        <v/>
      </c>
      <c r="N2807" s="38" t="str">
        <f>IF(M2807="","",IF(M2807&lt;=DATABASE!$I$9,"LOKAL",IF(M2807&lt;DATABASE!$J$9,"LUAR KOTA 1",IF($M2807&gt;=DATABASE!$J$9,"LUAR KOTA 2",""))))</f>
        <v/>
      </c>
      <c r="O2807" s="38" t="str">
        <f>IF('DATA ACCURATE'!L2810&lt;&gt;"",'DATA ACCURATE'!L2810,"")</f>
        <v/>
      </c>
      <c r="P2807" s="38"/>
      <c r="Q2807" s="38">
        <f t="shared" si="302"/>
        <v>0</v>
      </c>
      <c r="R2807" s="38">
        <f t="shared" si="302"/>
        <v>0</v>
      </c>
      <c r="S2807" s="38">
        <f t="shared" si="302"/>
        <v>0</v>
      </c>
      <c r="T2807" s="38">
        <f t="shared" si="300"/>
        <v>0</v>
      </c>
      <c r="U2807" s="38">
        <f t="shared" si="303"/>
        <v>0</v>
      </c>
      <c r="V2807" s="38">
        <f t="shared" si="303"/>
        <v>0</v>
      </c>
      <c r="W2807" s="38">
        <f t="shared" si="303"/>
        <v>0</v>
      </c>
      <c r="X2807" s="38">
        <f t="shared" si="304"/>
        <v>0</v>
      </c>
      <c r="Y2807" s="38">
        <f t="shared" si="304"/>
        <v>0</v>
      </c>
      <c r="Z2807" s="38">
        <f t="shared" si="304"/>
        <v>0</v>
      </c>
      <c r="AA2807" s="38">
        <f t="shared" si="301"/>
        <v>0</v>
      </c>
      <c r="AB2807" s="38">
        <f t="shared" si="305"/>
        <v>0</v>
      </c>
      <c r="AC2807" s="38">
        <f t="shared" si="306"/>
        <v>0</v>
      </c>
      <c r="AD2807" s="38" t="str">
        <f t="shared" si="307"/>
        <v>000000000000</v>
      </c>
      <c r="AE2807" s="38"/>
      <c r="AF2807" s="38"/>
      <c r="AG2807" s="38"/>
      <c r="AH2807" s="38"/>
      <c r="AI2807" s="38"/>
      <c r="AJ2807" s="38"/>
      <c r="AK2807" s="38"/>
      <c r="AL2807" s="38"/>
      <c r="AM2807" s="38"/>
      <c r="AN2807" s="38"/>
      <c r="AO2807" s="38"/>
      <c r="AP2807" s="38"/>
      <c r="AQ2807" s="38"/>
      <c r="AR2807" s="38"/>
    </row>
    <row r="2808" spans="1:44">
      <c r="A2808" s="36" t="str">
        <f>IF('DATA ACCURATE'!A2811&lt;&gt;"",'DATA ACCURATE'!A2811,"")</f>
        <v/>
      </c>
      <c r="B2808" s="36" t="str">
        <f>IF('DATA ACCURATE'!D2811&lt;&gt;"",'DATA ACCURATE'!D2811,"")</f>
        <v/>
      </c>
      <c r="C2808" s="38" t="str">
        <f>IF($AD2808="000000000000","",INDEX(DATABASE!$W$12:$W$71,MATCH($AD2808,DATABASE!$V$12:$V$71,0)))</f>
        <v/>
      </c>
      <c r="D2808" s="38" t="str">
        <f>IF(C2808="","",IF(E2808="",INDEX(DATABASE!$AF$13:$AF$62,MATCH($C2808,DATABASE!$AC$13:$AC$62,0)),IF(E2808="2x D11",INDEX(DATABASE!$AF$13:$AF$62,MATCH($C2808,DATABASE!$AC$13:$AC$62,0))+2*DATABASE!$AF$62,IF(E2808="3x D11",INDEX(DATABASE!$AF$13:$AF$62,MATCH($C2808,DATABASE!$AC$13:$AC$62,0))+3*DATABASE!$AF$62,""))))</f>
        <v/>
      </c>
      <c r="E2808" s="38" t="str">
        <f>IF(AND($K2808="Y",$G2808&lt;&gt;"UNYIL",$F2808&lt;DATABASE!$O$8),"2x D11",IF(AND($K2808="Y",$G2808&lt;&gt;"UNYIL",$F2808&gt;=DATABASE!$O$8),"3x D11",""))</f>
        <v/>
      </c>
      <c r="F2808" s="36" t="str">
        <f>IF('DATA ACCURATE'!N2811&lt;&gt;"",'DATA ACCURATE'!N2811,"")</f>
        <v/>
      </c>
      <c r="G2808" s="38" t="str">
        <f>IF(F2808="","",IF(F2808&lt;=DATABASE!$I$8,"UNYIL",IF(F2808&lt;=DATABASE!$J$8,"KECIL",IF(F2808&lt;DATABASE!$K$8,"TANGGUNG",IF(F2808&gt;=DATABASE!$K$8,"BESAR","")))))</f>
        <v/>
      </c>
      <c r="H2808" s="16" t="str">
        <f>IF('DATA ACCURATE'!J2811&lt;&gt;"",'DATA ACCURATE'!J2811,"")</f>
        <v/>
      </c>
      <c r="I2808" s="35" t="str">
        <f>IF(B2808&lt;&gt;"",IFERROR(VLOOKUP(B2808,'DATA TIMBANGAN'!G:M,7,FALSE),VLOOKUP(B2808,'DATA TIMBANGAN'!G:M,7)),"")</f>
        <v/>
      </c>
      <c r="J2808" s="25" t="str">
        <f>IF(H2808&lt;&gt;"",IFERROR(INDEX(DATABASE!$Z$19:$Z$38,MATCH(DATEVALUE(H2808),DATABASE!$AA$19:$AA$38,0)),INDEX(DATABASE!$Z$12:$Z$18,MATCH(WEEKDAY(H2808,2),DATABASE!$AA$12:$AA$18,0))),"")</f>
        <v/>
      </c>
      <c r="K2808" s="25" t="str">
        <f>IF('DATA ACCURATE'!V2811&lt;&gt;"",'DATA ACCURATE'!V2811,"")</f>
        <v/>
      </c>
      <c r="L2808" s="80" t="str">
        <f>IF($H2808="","",IF(OR($J2808="LIBUR",AND($L2807="LIBUR",$O2807=$O2808)),"LIBUR",IF(AND(OR($L2807="LUAR JAM KERJA 1",$L2807="LUAR JAM KERJA 2"),OR(OR(AND($H2807=$H2808,AND(OR($I2808&gt;DATABASE!$J$3,$I2808&lt;DATABASE!$J$6),((DATEVALUE($H2808)+$I2808)-(DATEVALUE($H2807)+$I2807))&lt;DATABASE!$J$6)),AND($H2807=$H2808,$O2807=$O2808,OR($I2808&gt;DATABASE!$J$6,$I2808&lt;DATABASE!$J$3))),AND(($H2808-$H2807)=1,OR($I2808&lt;DATABASE!$I$6,((DATEVALUE($H2808)+$I2808)-(DATEVALUE($H2807)+$I2807))&lt;DATABASE!$J$6))),$A2808=$A2807),"LUAR JAM KERJA 2",IF(AND(OR(WEEKDAY($H2808,2)=1,WEEKDAY($H2808,2)=2,WEEKDAY($H2808,2)=3,WEEKDAY($H2808,2)=4,WEEKDAY($H2808,2)=5),$I2808&lt;=DATABASE!$J$3,$I2808&gt;=DATABASE!$I$3),"JAM KERJA",IF(AND(WEEKDAY($H2808,2)=6,$I2808&lt;=DATABASE!$J$4,$I2808&gt;=DATABASE!$I$4),"JAM KERJA","LUAR JAM KERJA 1")))))</f>
        <v/>
      </c>
      <c r="M2808" s="36" t="str">
        <f>IF('DATA ACCURATE'!T2811&lt;&gt;"",IF('DATA ACCURATE'!T2811&gt;100,'DATA ACCURATE'!T2811/10,'DATA ACCURATE'!T2811),"")</f>
        <v/>
      </c>
      <c r="N2808" s="38" t="str">
        <f>IF(M2808="","",IF(M2808&lt;=DATABASE!$I$9,"LOKAL",IF(M2808&lt;DATABASE!$J$9,"LUAR KOTA 1",IF($M2808&gt;=DATABASE!$J$9,"LUAR KOTA 2",""))))</f>
        <v/>
      </c>
      <c r="O2808" s="38" t="str">
        <f>IF('DATA ACCURATE'!L2811&lt;&gt;"",'DATA ACCURATE'!L2811,"")</f>
        <v/>
      </c>
      <c r="P2808" s="38"/>
      <c r="Q2808" s="38">
        <f t="shared" si="302"/>
        <v>0</v>
      </c>
      <c r="R2808" s="38">
        <f t="shared" si="302"/>
        <v>0</v>
      </c>
      <c r="S2808" s="38">
        <f t="shared" si="302"/>
        <v>0</v>
      </c>
      <c r="T2808" s="38">
        <f t="shared" si="300"/>
        <v>0</v>
      </c>
      <c r="U2808" s="38">
        <f t="shared" si="303"/>
        <v>0</v>
      </c>
      <c r="V2808" s="38">
        <f t="shared" si="303"/>
        <v>0</v>
      </c>
      <c r="W2808" s="38">
        <f t="shared" si="303"/>
        <v>0</v>
      </c>
      <c r="X2808" s="38">
        <f t="shared" si="304"/>
        <v>0</v>
      </c>
      <c r="Y2808" s="38">
        <f t="shared" si="304"/>
        <v>0</v>
      </c>
      <c r="Z2808" s="38">
        <f t="shared" si="304"/>
        <v>0</v>
      </c>
      <c r="AA2808" s="38">
        <f t="shared" si="301"/>
        <v>0</v>
      </c>
      <c r="AB2808" s="38">
        <f t="shared" si="305"/>
        <v>0</v>
      </c>
      <c r="AC2808" s="38">
        <f t="shared" si="306"/>
        <v>0</v>
      </c>
      <c r="AD2808" s="38" t="str">
        <f t="shared" si="307"/>
        <v>000000000000</v>
      </c>
      <c r="AE2808" s="38"/>
      <c r="AF2808" s="38"/>
      <c r="AG2808" s="38"/>
      <c r="AH2808" s="38"/>
      <c r="AI2808" s="38"/>
      <c r="AJ2808" s="38"/>
      <c r="AK2808" s="38"/>
      <c r="AL2808" s="38"/>
      <c r="AM2808" s="38"/>
      <c r="AN2808" s="38"/>
      <c r="AO2808" s="38"/>
      <c r="AP2808" s="38"/>
      <c r="AQ2808" s="38"/>
      <c r="AR2808" s="38"/>
    </row>
    <row r="2809" spans="1:44">
      <c r="A2809" s="36" t="str">
        <f>IF('DATA ACCURATE'!A2812&lt;&gt;"",'DATA ACCURATE'!A2812,"")</f>
        <v/>
      </c>
      <c r="B2809" s="36" t="str">
        <f>IF('DATA ACCURATE'!D2812&lt;&gt;"",'DATA ACCURATE'!D2812,"")</f>
        <v/>
      </c>
      <c r="C2809" s="38" t="str">
        <f>IF($AD2809="000000000000","",INDEX(DATABASE!$W$12:$W$71,MATCH($AD2809,DATABASE!$V$12:$V$71,0)))</f>
        <v/>
      </c>
      <c r="D2809" s="38" t="str">
        <f>IF(C2809="","",IF(E2809="",INDEX(DATABASE!$AF$13:$AF$62,MATCH($C2809,DATABASE!$AC$13:$AC$62,0)),IF(E2809="2x D11",INDEX(DATABASE!$AF$13:$AF$62,MATCH($C2809,DATABASE!$AC$13:$AC$62,0))+2*DATABASE!$AF$62,IF(E2809="3x D11",INDEX(DATABASE!$AF$13:$AF$62,MATCH($C2809,DATABASE!$AC$13:$AC$62,0))+3*DATABASE!$AF$62,""))))</f>
        <v/>
      </c>
      <c r="E2809" s="38" t="str">
        <f>IF(AND($K2809="Y",$G2809&lt;&gt;"UNYIL",$F2809&lt;DATABASE!$O$8),"2x D11",IF(AND($K2809="Y",$G2809&lt;&gt;"UNYIL",$F2809&gt;=DATABASE!$O$8),"3x D11",""))</f>
        <v/>
      </c>
      <c r="F2809" s="36" t="str">
        <f>IF('DATA ACCURATE'!N2812&lt;&gt;"",'DATA ACCURATE'!N2812,"")</f>
        <v/>
      </c>
      <c r="G2809" s="38" t="str">
        <f>IF(F2809="","",IF(F2809&lt;=DATABASE!$I$8,"UNYIL",IF(F2809&lt;=DATABASE!$J$8,"KECIL",IF(F2809&lt;DATABASE!$K$8,"TANGGUNG",IF(F2809&gt;=DATABASE!$K$8,"BESAR","")))))</f>
        <v/>
      </c>
      <c r="H2809" s="16" t="str">
        <f>IF('DATA ACCURATE'!J2812&lt;&gt;"",'DATA ACCURATE'!J2812,"")</f>
        <v/>
      </c>
      <c r="I2809" s="35" t="str">
        <f>IF(B2809&lt;&gt;"",IFERROR(VLOOKUP(B2809,'DATA TIMBANGAN'!G:M,7,FALSE),VLOOKUP(B2809,'DATA TIMBANGAN'!G:M,7)),"")</f>
        <v/>
      </c>
      <c r="J2809" s="25" t="str">
        <f>IF(H2809&lt;&gt;"",IFERROR(INDEX(DATABASE!$Z$19:$Z$38,MATCH(DATEVALUE(H2809),DATABASE!$AA$19:$AA$38,0)),INDEX(DATABASE!$Z$12:$Z$18,MATCH(WEEKDAY(H2809,2),DATABASE!$AA$12:$AA$18,0))),"")</f>
        <v/>
      </c>
      <c r="K2809" s="25" t="str">
        <f>IF('DATA ACCURATE'!V2812&lt;&gt;"",'DATA ACCURATE'!V2812,"")</f>
        <v/>
      </c>
      <c r="L2809" s="80" t="str">
        <f>IF($H2809="","",IF(OR($J2809="LIBUR",AND($L2808="LIBUR",$O2808=$O2809)),"LIBUR",IF(AND(OR($L2808="LUAR JAM KERJA 1",$L2808="LUAR JAM KERJA 2"),OR(OR(AND($H2808=$H2809,AND(OR($I2809&gt;DATABASE!$J$3,$I2809&lt;DATABASE!$J$6),((DATEVALUE($H2809)+$I2809)-(DATEVALUE($H2808)+$I2808))&lt;DATABASE!$J$6)),AND($H2808=$H2809,$O2808=$O2809,OR($I2809&gt;DATABASE!$J$6,$I2809&lt;DATABASE!$J$3))),AND(($H2809-$H2808)=1,OR($I2809&lt;DATABASE!$I$6,((DATEVALUE($H2809)+$I2809)-(DATEVALUE($H2808)+$I2808))&lt;DATABASE!$J$6))),$A2809=$A2808),"LUAR JAM KERJA 2",IF(AND(OR(WEEKDAY($H2809,2)=1,WEEKDAY($H2809,2)=2,WEEKDAY($H2809,2)=3,WEEKDAY($H2809,2)=4,WEEKDAY($H2809,2)=5),$I2809&lt;=DATABASE!$J$3,$I2809&gt;=DATABASE!$I$3),"JAM KERJA",IF(AND(WEEKDAY($H2809,2)=6,$I2809&lt;=DATABASE!$J$4,$I2809&gt;=DATABASE!$I$4),"JAM KERJA","LUAR JAM KERJA 1")))))</f>
        <v/>
      </c>
      <c r="M2809" s="36" t="str">
        <f>IF('DATA ACCURATE'!T2812&lt;&gt;"",IF('DATA ACCURATE'!T2812&gt;100,'DATA ACCURATE'!T2812/10,'DATA ACCURATE'!T2812),"")</f>
        <v/>
      </c>
      <c r="N2809" s="38" t="str">
        <f>IF(M2809="","",IF(M2809&lt;=DATABASE!$I$9,"LOKAL",IF(M2809&lt;DATABASE!$J$9,"LUAR KOTA 1",IF($M2809&gt;=DATABASE!$J$9,"LUAR KOTA 2",""))))</f>
        <v/>
      </c>
      <c r="O2809" s="38" t="str">
        <f>IF('DATA ACCURATE'!L2812&lt;&gt;"",'DATA ACCURATE'!L2812,"")</f>
        <v/>
      </c>
      <c r="P2809" s="38"/>
      <c r="Q2809" s="38">
        <f t="shared" si="302"/>
        <v>0</v>
      </c>
      <c r="R2809" s="38">
        <f t="shared" si="302"/>
        <v>0</v>
      </c>
      <c r="S2809" s="38">
        <f t="shared" si="302"/>
        <v>0</v>
      </c>
      <c r="T2809" s="38">
        <f t="shared" si="300"/>
        <v>0</v>
      </c>
      <c r="U2809" s="38">
        <f t="shared" si="303"/>
        <v>0</v>
      </c>
      <c r="V2809" s="38">
        <f t="shared" si="303"/>
        <v>0</v>
      </c>
      <c r="W2809" s="38">
        <f t="shared" si="303"/>
        <v>0</v>
      </c>
      <c r="X2809" s="38">
        <f t="shared" si="304"/>
        <v>0</v>
      </c>
      <c r="Y2809" s="38">
        <f t="shared" si="304"/>
        <v>0</v>
      </c>
      <c r="Z2809" s="38">
        <f t="shared" si="304"/>
        <v>0</v>
      </c>
      <c r="AA2809" s="38">
        <f t="shared" si="301"/>
        <v>0</v>
      </c>
      <c r="AB2809" s="38">
        <f t="shared" si="305"/>
        <v>0</v>
      </c>
      <c r="AC2809" s="38">
        <f t="shared" si="306"/>
        <v>0</v>
      </c>
      <c r="AD2809" s="38" t="str">
        <f t="shared" si="307"/>
        <v>000000000000</v>
      </c>
      <c r="AE2809" s="38"/>
      <c r="AF2809" s="38"/>
      <c r="AG2809" s="38"/>
      <c r="AH2809" s="38"/>
      <c r="AI2809" s="38"/>
      <c r="AJ2809" s="38"/>
      <c r="AK2809" s="38"/>
      <c r="AL2809" s="38"/>
      <c r="AM2809" s="38"/>
      <c r="AN2809" s="38"/>
      <c r="AO2809" s="38"/>
      <c r="AP2809" s="38"/>
      <c r="AQ2809" s="38"/>
      <c r="AR2809" s="38"/>
    </row>
    <row r="2810" spans="1:44">
      <c r="A2810" s="36" t="str">
        <f>IF('DATA ACCURATE'!A2813&lt;&gt;"",'DATA ACCURATE'!A2813,"")</f>
        <v/>
      </c>
      <c r="B2810" s="36" t="str">
        <f>IF('DATA ACCURATE'!D2813&lt;&gt;"",'DATA ACCURATE'!D2813,"")</f>
        <v/>
      </c>
      <c r="C2810" s="38" t="str">
        <f>IF($AD2810="000000000000","",INDEX(DATABASE!$W$12:$W$71,MATCH($AD2810,DATABASE!$V$12:$V$71,0)))</f>
        <v/>
      </c>
      <c r="D2810" s="38" t="str">
        <f>IF(C2810="","",IF(E2810="",INDEX(DATABASE!$AF$13:$AF$62,MATCH($C2810,DATABASE!$AC$13:$AC$62,0)),IF(E2810="2x D11",INDEX(DATABASE!$AF$13:$AF$62,MATCH($C2810,DATABASE!$AC$13:$AC$62,0))+2*DATABASE!$AF$62,IF(E2810="3x D11",INDEX(DATABASE!$AF$13:$AF$62,MATCH($C2810,DATABASE!$AC$13:$AC$62,0))+3*DATABASE!$AF$62,""))))</f>
        <v/>
      </c>
      <c r="E2810" s="38" t="str">
        <f>IF(AND($K2810="Y",$G2810&lt;&gt;"UNYIL",$F2810&lt;DATABASE!$O$8),"2x D11",IF(AND($K2810="Y",$G2810&lt;&gt;"UNYIL",$F2810&gt;=DATABASE!$O$8),"3x D11",""))</f>
        <v/>
      </c>
      <c r="F2810" s="36" t="str">
        <f>IF('DATA ACCURATE'!N2813&lt;&gt;"",'DATA ACCURATE'!N2813,"")</f>
        <v/>
      </c>
      <c r="G2810" s="38" t="str">
        <f>IF(F2810="","",IF(F2810&lt;=DATABASE!$I$8,"UNYIL",IF(F2810&lt;=DATABASE!$J$8,"KECIL",IF(F2810&lt;DATABASE!$K$8,"TANGGUNG",IF(F2810&gt;=DATABASE!$K$8,"BESAR","")))))</f>
        <v/>
      </c>
      <c r="H2810" s="16" t="str">
        <f>IF('DATA ACCURATE'!J2813&lt;&gt;"",'DATA ACCURATE'!J2813,"")</f>
        <v/>
      </c>
      <c r="I2810" s="35" t="str">
        <f>IF(B2810&lt;&gt;"",IFERROR(VLOOKUP(B2810,'DATA TIMBANGAN'!G:M,7,FALSE),VLOOKUP(B2810,'DATA TIMBANGAN'!G:M,7)),"")</f>
        <v/>
      </c>
      <c r="J2810" s="25" t="str">
        <f>IF(H2810&lt;&gt;"",IFERROR(INDEX(DATABASE!$Z$19:$Z$38,MATCH(DATEVALUE(H2810),DATABASE!$AA$19:$AA$38,0)),INDEX(DATABASE!$Z$12:$Z$18,MATCH(WEEKDAY(H2810,2),DATABASE!$AA$12:$AA$18,0))),"")</f>
        <v/>
      </c>
      <c r="K2810" s="25" t="str">
        <f>IF('DATA ACCURATE'!V2813&lt;&gt;"",'DATA ACCURATE'!V2813,"")</f>
        <v/>
      </c>
      <c r="L2810" s="80" t="str">
        <f>IF($H2810="","",IF(OR($J2810="LIBUR",AND($L2809="LIBUR",$O2809=$O2810)),"LIBUR",IF(AND(OR($L2809="LUAR JAM KERJA 1",$L2809="LUAR JAM KERJA 2"),OR(OR(AND($H2809=$H2810,AND(OR($I2810&gt;DATABASE!$J$3,$I2810&lt;DATABASE!$J$6),((DATEVALUE($H2810)+$I2810)-(DATEVALUE($H2809)+$I2809))&lt;DATABASE!$J$6)),AND($H2809=$H2810,$O2809=$O2810,OR($I2810&gt;DATABASE!$J$6,$I2810&lt;DATABASE!$J$3))),AND(($H2810-$H2809)=1,OR($I2810&lt;DATABASE!$I$6,((DATEVALUE($H2810)+$I2810)-(DATEVALUE($H2809)+$I2809))&lt;DATABASE!$J$6))),$A2810=$A2809),"LUAR JAM KERJA 2",IF(AND(OR(WEEKDAY($H2810,2)=1,WEEKDAY($H2810,2)=2,WEEKDAY($H2810,2)=3,WEEKDAY($H2810,2)=4,WEEKDAY($H2810,2)=5),$I2810&lt;=DATABASE!$J$3,$I2810&gt;=DATABASE!$I$3),"JAM KERJA",IF(AND(WEEKDAY($H2810,2)=6,$I2810&lt;=DATABASE!$J$4,$I2810&gt;=DATABASE!$I$4),"JAM KERJA","LUAR JAM KERJA 1")))))</f>
        <v/>
      </c>
      <c r="M2810" s="36" t="str">
        <f>IF('DATA ACCURATE'!T2813&lt;&gt;"",IF('DATA ACCURATE'!T2813&gt;100,'DATA ACCURATE'!T2813/10,'DATA ACCURATE'!T2813),"")</f>
        <v/>
      </c>
      <c r="N2810" s="38" t="str">
        <f>IF(M2810="","",IF(M2810&lt;=DATABASE!$I$9,"LOKAL",IF(M2810&lt;DATABASE!$J$9,"LUAR KOTA 1",IF($M2810&gt;=DATABASE!$J$9,"LUAR KOTA 2",""))))</f>
        <v/>
      </c>
      <c r="O2810" s="38" t="str">
        <f>IF('DATA ACCURATE'!L2813&lt;&gt;"",'DATA ACCURATE'!L2813,"")</f>
        <v/>
      </c>
      <c r="P2810" s="38"/>
      <c r="Q2810" s="38">
        <f t="shared" si="302"/>
        <v>0</v>
      </c>
      <c r="R2810" s="38">
        <f t="shared" si="302"/>
        <v>0</v>
      </c>
      <c r="S2810" s="38">
        <f t="shared" si="302"/>
        <v>0</v>
      </c>
      <c r="T2810" s="38">
        <f t="shared" si="300"/>
        <v>0</v>
      </c>
      <c r="U2810" s="38">
        <f t="shared" si="303"/>
        <v>0</v>
      </c>
      <c r="V2810" s="38">
        <f t="shared" si="303"/>
        <v>0</v>
      </c>
      <c r="W2810" s="38">
        <f t="shared" si="303"/>
        <v>0</v>
      </c>
      <c r="X2810" s="38">
        <f t="shared" si="304"/>
        <v>0</v>
      </c>
      <c r="Y2810" s="38">
        <f t="shared" si="304"/>
        <v>0</v>
      </c>
      <c r="Z2810" s="38">
        <f t="shared" si="304"/>
        <v>0</v>
      </c>
      <c r="AA2810" s="38">
        <f t="shared" si="301"/>
        <v>0</v>
      </c>
      <c r="AB2810" s="38">
        <f t="shared" si="305"/>
        <v>0</v>
      </c>
      <c r="AC2810" s="38">
        <f t="shared" si="306"/>
        <v>0</v>
      </c>
      <c r="AD2810" s="38" t="str">
        <f t="shared" si="307"/>
        <v>000000000000</v>
      </c>
      <c r="AE2810" s="38"/>
      <c r="AF2810" s="38"/>
      <c r="AG2810" s="38"/>
      <c r="AH2810" s="38"/>
      <c r="AI2810" s="38"/>
      <c r="AJ2810" s="38"/>
      <c r="AK2810" s="38"/>
      <c r="AL2810" s="38"/>
      <c r="AM2810" s="38"/>
      <c r="AN2810" s="38"/>
      <c r="AO2810" s="38"/>
      <c r="AP2810" s="38"/>
      <c r="AQ2810" s="38"/>
      <c r="AR2810" s="38"/>
    </row>
    <row r="2811" spans="1:44">
      <c r="A2811" s="36" t="str">
        <f>IF('DATA ACCURATE'!A2814&lt;&gt;"",'DATA ACCURATE'!A2814,"")</f>
        <v/>
      </c>
      <c r="B2811" s="36" t="str">
        <f>IF('DATA ACCURATE'!D2814&lt;&gt;"",'DATA ACCURATE'!D2814,"")</f>
        <v/>
      </c>
      <c r="C2811" s="38" t="str">
        <f>IF($AD2811="000000000000","",INDEX(DATABASE!$W$12:$W$71,MATCH($AD2811,DATABASE!$V$12:$V$71,0)))</f>
        <v/>
      </c>
      <c r="D2811" s="38" t="str">
        <f>IF(C2811="","",IF(E2811="",INDEX(DATABASE!$AF$13:$AF$62,MATCH($C2811,DATABASE!$AC$13:$AC$62,0)),IF(E2811="2x D11",INDEX(DATABASE!$AF$13:$AF$62,MATCH($C2811,DATABASE!$AC$13:$AC$62,0))+2*DATABASE!$AF$62,IF(E2811="3x D11",INDEX(DATABASE!$AF$13:$AF$62,MATCH($C2811,DATABASE!$AC$13:$AC$62,0))+3*DATABASE!$AF$62,""))))</f>
        <v/>
      </c>
      <c r="E2811" s="38" t="str">
        <f>IF(AND($K2811="Y",$G2811&lt;&gt;"UNYIL",$F2811&lt;DATABASE!$O$8),"2x D11",IF(AND($K2811="Y",$G2811&lt;&gt;"UNYIL",$F2811&gt;=DATABASE!$O$8),"3x D11",""))</f>
        <v/>
      </c>
      <c r="F2811" s="36" t="str">
        <f>IF('DATA ACCURATE'!N2814&lt;&gt;"",'DATA ACCURATE'!N2814,"")</f>
        <v/>
      </c>
      <c r="G2811" s="38" t="str">
        <f>IF(F2811="","",IF(F2811&lt;=DATABASE!$I$8,"UNYIL",IF(F2811&lt;=DATABASE!$J$8,"KECIL",IF(F2811&lt;DATABASE!$K$8,"TANGGUNG",IF(F2811&gt;=DATABASE!$K$8,"BESAR","")))))</f>
        <v/>
      </c>
      <c r="H2811" s="16" t="str">
        <f>IF('DATA ACCURATE'!J2814&lt;&gt;"",'DATA ACCURATE'!J2814,"")</f>
        <v/>
      </c>
      <c r="I2811" s="35" t="str">
        <f>IF(B2811&lt;&gt;"",IFERROR(VLOOKUP(B2811,'DATA TIMBANGAN'!G:M,7,FALSE),VLOOKUP(B2811,'DATA TIMBANGAN'!G:M,7)),"")</f>
        <v/>
      </c>
      <c r="J2811" s="25" t="str">
        <f>IF(H2811&lt;&gt;"",IFERROR(INDEX(DATABASE!$Z$19:$Z$38,MATCH(DATEVALUE(H2811),DATABASE!$AA$19:$AA$38,0)),INDEX(DATABASE!$Z$12:$Z$18,MATCH(WEEKDAY(H2811,2),DATABASE!$AA$12:$AA$18,0))),"")</f>
        <v/>
      </c>
      <c r="K2811" s="25" t="str">
        <f>IF('DATA ACCURATE'!V2814&lt;&gt;"",'DATA ACCURATE'!V2814,"")</f>
        <v/>
      </c>
      <c r="L2811" s="80" t="str">
        <f>IF($H2811="","",IF(OR($J2811="LIBUR",AND($L2810="LIBUR",$O2810=$O2811)),"LIBUR",IF(AND(OR($L2810="LUAR JAM KERJA 1",$L2810="LUAR JAM KERJA 2"),OR(OR(AND($H2810=$H2811,AND(OR($I2811&gt;DATABASE!$J$3,$I2811&lt;DATABASE!$J$6),((DATEVALUE($H2811)+$I2811)-(DATEVALUE($H2810)+$I2810))&lt;DATABASE!$J$6)),AND($H2810=$H2811,$O2810=$O2811,OR($I2811&gt;DATABASE!$J$6,$I2811&lt;DATABASE!$J$3))),AND(($H2811-$H2810)=1,OR($I2811&lt;DATABASE!$I$6,((DATEVALUE($H2811)+$I2811)-(DATEVALUE($H2810)+$I2810))&lt;DATABASE!$J$6))),$A2811=$A2810),"LUAR JAM KERJA 2",IF(AND(OR(WEEKDAY($H2811,2)=1,WEEKDAY($H2811,2)=2,WEEKDAY($H2811,2)=3,WEEKDAY($H2811,2)=4,WEEKDAY($H2811,2)=5),$I2811&lt;=DATABASE!$J$3,$I2811&gt;=DATABASE!$I$3),"JAM KERJA",IF(AND(WEEKDAY($H2811,2)=6,$I2811&lt;=DATABASE!$J$4,$I2811&gt;=DATABASE!$I$4),"JAM KERJA","LUAR JAM KERJA 1")))))</f>
        <v/>
      </c>
      <c r="M2811" s="36" t="str">
        <f>IF('DATA ACCURATE'!T2814&lt;&gt;"",IF('DATA ACCURATE'!T2814&gt;100,'DATA ACCURATE'!T2814/10,'DATA ACCURATE'!T2814),"")</f>
        <v/>
      </c>
      <c r="N2811" s="38" t="str">
        <f>IF(M2811="","",IF(M2811&lt;=DATABASE!$I$9,"LOKAL",IF(M2811&lt;DATABASE!$J$9,"LUAR KOTA 1",IF($M2811&gt;=DATABASE!$J$9,"LUAR KOTA 2",""))))</f>
        <v/>
      </c>
      <c r="O2811" s="38" t="str">
        <f>IF('DATA ACCURATE'!L2814&lt;&gt;"",'DATA ACCURATE'!L2814,"")</f>
        <v/>
      </c>
      <c r="P2811" s="38"/>
      <c r="Q2811" s="38">
        <f t="shared" si="302"/>
        <v>0</v>
      </c>
      <c r="R2811" s="38">
        <f t="shared" si="302"/>
        <v>0</v>
      </c>
      <c r="S2811" s="38">
        <f t="shared" si="302"/>
        <v>0</v>
      </c>
      <c r="T2811" s="38">
        <f t="shared" si="300"/>
        <v>0</v>
      </c>
      <c r="U2811" s="38">
        <f t="shared" si="303"/>
        <v>0</v>
      </c>
      <c r="V2811" s="38">
        <f t="shared" si="303"/>
        <v>0</v>
      </c>
      <c r="W2811" s="38">
        <f t="shared" si="303"/>
        <v>0</v>
      </c>
      <c r="X2811" s="38">
        <f t="shared" si="304"/>
        <v>0</v>
      </c>
      <c r="Y2811" s="38">
        <f t="shared" si="304"/>
        <v>0</v>
      </c>
      <c r="Z2811" s="38">
        <f t="shared" si="304"/>
        <v>0</v>
      </c>
      <c r="AA2811" s="38">
        <f t="shared" si="301"/>
        <v>0</v>
      </c>
      <c r="AB2811" s="38">
        <f t="shared" si="305"/>
        <v>0</v>
      </c>
      <c r="AC2811" s="38">
        <f t="shared" si="306"/>
        <v>0</v>
      </c>
      <c r="AD2811" s="38" t="str">
        <f t="shared" si="307"/>
        <v>000000000000</v>
      </c>
      <c r="AE2811" s="38"/>
      <c r="AF2811" s="38"/>
      <c r="AG2811" s="38"/>
      <c r="AH2811" s="38"/>
      <c r="AI2811" s="38"/>
      <c r="AJ2811" s="38"/>
      <c r="AK2811" s="38"/>
      <c r="AL2811" s="38"/>
      <c r="AM2811" s="38"/>
      <c r="AN2811" s="38"/>
      <c r="AO2811" s="38"/>
      <c r="AP2811" s="38"/>
      <c r="AQ2811" s="38"/>
      <c r="AR2811" s="38"/>
    </row>
    <row r="2812" spans="1:44">
      <c r="A2812" s="36" t="str">
        <f>IF('DATA ACCURATE'!A2815&lt;&gt;"",'DATA ACCURATE'!A2815,"")</f>
        <v/>
      </c>
      <c r="B2812" s="36" t="str">
        <f>IF('DATA ACCURATE'!D2815&lt;&gt;"",'DATA ACCURATE'!D2815,"")</f>
        <v/>
      </c>
      <c r="C2812" s="38" t="str">
        <f>IF($AD2812="000000000000","",INDEX(DATABASE!$W$12:$W$71,MATCH($AD2812,DATABASE!$V$12:$V$71,0)))</f>
        <v/>
      </c>
      <c r="D2812" s="38" t="str">
        <f>IF(C2812="","",IF(E2812="",INDEX(DATABASE!$AF$13:$AF$62,MATCH($C2812,DATABASE!$AC$13:$AC$62,0)),IF(E2812="2x D11",INDEX(DATABASE!$AF$13:$AF$62,MATCH($C2812,DATABASE!$AC$13:$AC$62,0))+2*DATABASE!$AF$62,IF(E2812="3x D11",INDEX(DATABASE!$AF$13:$AF$62,MATCH($C2812,DATABASE!$AC$13:$AC$62,0))+3*DATABASE!$AF$62,""))))</f>
        <v/>
      </c>
      <c r="E2812" s="38" t="str">
        <f>IF(AND($K2812="Y",$G2812&lt;&gt;"UNYIL",$F2812&lt;DATABASE!$O$8),"2x D11",IF(AND($K2812="Y",$G2812&lt;&gt;"UNYIL",$F2812&gt;=DATABASE!$O$8),"3x D11",""))</f>
        <v/>
      </c>
      <c r="F2812" s="36" t="str">
        <f>IF('DATA ACCURATE'!N2815&lt;&gt;"",'DATA ACCURATE'!N2815,"")</f>
        <v/>
      </c>
      <c r="G2812" s="38" t="str">
        <f>IF(F2812="","",IF(F2812&lt;=DATABASE!$I$8,"UNYIL",IF(F2812&lt;=DATABASE!$J$8,"KECIL",IF(F2812&lt;DATABASE!$K$8,"TANGGUNG",IF(F2812&gt;=DATABASE!$K$8,"BESAR","")))))</f>
        <v/>
      </c>
      <c r="H2812" s="16" t="str">
        <f>IF('DATA ACCURATE'!J2815&lt;&gt;"",'DATA ACCURATE'!J2815,"")</f>
        <v/>
      </c>
      <c r="I2812" s="35" t="str">
        <f>IF(B2812&lt;&gt;"",IFERROR(VLOOKUP(B2812,'DATA TIMBANGAN'!G:M,7,FALSE),VLOOKUP(B2812,'DATA TIMBANGAN'!G:M,7)),"")</f>
        <v/>
      </c>
      <c r="J2812" s="25" t="str">
        <f>IF(H2812&lt;&gt;"",IFERROR(INDEX(DATABASE!$Z$19:$Z$38,MATCH(DATEVALUE(H2812),DATABASE!$AA$19:$AA$38,0)),INDEX(DATABASE!$Z$12:$Z$18,MATCH(WEEKDAY(H2812,2),DATABASE!$AA$12:$AA$18,0))),"")</f>
        <v/>
      </c>
      <c r="K2812" s="25" t="str">
        <f>IF('DATA ACCURATE'!V2815&lt;&gt;"",'DATA ACCURATE'!V2815,"")</f>
        <v/>
      </c>
      <c r="L2812" s="80" t="str">
        <f>IF($H2812="","",IF(OR($J2812="LIBUR",AND($L2811="LIBUR",$O2811=$O2812)),"LIBUR",IF(AND(OR($L2811="LUAR JAM KERJA 1",$L2811="LUAR JAM KERJA 2"),OR(OR(AND($H2811=$H2812,AND(OR($I2812&gt;DATABASE!$J$3,$I2812&lt;DATABASE!$J$6),((DATEVALUE($H2812)+$I2812)-(DATEVALUE($H2811)+$I2811))&lt;DATABASE!$J$6)),AND($H2811=$H2812,$O2811=$O2812,OR($I2812&gt;DATABASE!$J$6,$I2812&lt;DATABASE!$J$3))),AND(($H2812-$H2811)=1,OR($I2812&lt;DATABASE!$I$6,((DATEVALUE($H2812)+$I2812)-(DATEVALUE($H2811)+$I2811))&lt;DATABASE!$J$6))),$A2812=$A2811),"LUAR JAM KERJA 2",IF(AND(OR(WEEKDAY($H2812,2)=1,WEEKDAY($H2812,2)=2,WEEKDAY($H2812,2)=3,WEEKDAY($H2812,2)=4,WEEKDAY($H2812,2)=5),$I2812&lt;=DATABASE!$J$3,$I2812&gt;=DATABASE!$I$3),"JAM KERJA",IF(AND(WEEKDAY($H2812,2)=6,$I2812&lt;=DATABASE!$J$4,$I2812&gt;=DATABASE!$I$4),"JAM KERJA","LUAR JAM KERJA 1")))))</f>
        <v/>
      </c>
      <c r="M2812" s="36" t="str">
        <f>IF('DATA ACCURATE'!T2815&lt;&gt;"",IF('DATA ACCURATE'!T2815&gt;100,'DATA ACCURATE'!T2815/10,'DATA ACCURATE'!T2815),"")</f>
        <v/>
      </c>
      <c r="N2812" s="38" t="str">
        <f>IF(M2812="","",IF(M2812&lt;=DATABASE!$I$9,"LOKAL",IF(M2812&lt;DATABASE!$J$9,"LUAR KOTA 1",IF($M2812&gt;=DATABASE!$J$9,"LUAR KOTA 2",""))))</f>
        <v/>
      </c>
      <c r="O2812" s="38" t="str">
        <f>IF('DATA ACCURATE'!L2815&lt;&gt;"",'DATA ACCURATE'!L2815,"")</f>
        <v/>
      </c>
      <c r="P2812" s="38"/>
      <c r="Q2812" s="38">
        <f t="shared" si="302"/>
        <v>0</v>
      </c>
      <c r="R2812" s="38">
        <f t="shared" si="302"/>
        <v>0</v>
      </c>
      <c r="S2812" s="38">
        <f t="shared" si="302"/>
        <v>0</v>
      </c>
      <c r="T2812" s="38">
        <f t="shared" si="300"/>
        <v>0</v>
      </c>
      <c r="U2812" s="38">
        <f t="shared" si="303"/>
        <v>0</v>
      </c>
      <c r="V2812" s="38">
        <f t="shared" si="303"/>
        <v>0</v>
      </c>
      <c r="W2812" s="38">
        <f t="shared" si="303"/>
        <v>0</v>
      </c>
      <c r="X2812" s="38">
        <f t="shared" si="304"/>
        <v>0</v>
      </c>
      <c r="Y2812" s="38">
        <f t="shared" si="304"/>
        <v>0</v>
      </c>
      <c r="Z2812" s="38">
        <f t="shared" si="304"/>
        <v>0</v>
      </c>
      <c r="AA2812" s="38">
        <f t="shared" si="301"/>
        <v>0</v>
      </c>
      <c r="AB2812" s="38">
        <f t="shared" si="305"/>
        <v>0</v>
      </c>
      <c r="AC2812" s="38">
        <f t="shared" si="306"/>
        <v>0</v>
      </c>
      <c r="AD2812" s="38" t="str">
        <f t="shared" si="307"/>
        <v>000000000000</v>
      </c>
      <c r="AE2812" s="38"/>
      <c r="AF2812" s="38"/>
      <c r="AG2812" s="38"/>
      <c r="AH2812" s="38"/>
      <c r="AI2812" s="38"/>
      <c r="AJ2812" s="38"/>
      <c r="AK2812" s="38"/>
      <c r="AL2812" s="38"/>
      <c r="AM2812" s="38"/>
      <c r="AN2812" s="38"/>
      <c r="AO2812" s="38"/>
      <c r="AP2812" s="38"/>
      <c r="AQ2812" s="38"/>
      <c r="AR2812" s="38"/>
    </row>
    <row r="2813" spans="1:44">
      <c r="A2813" s="36" t="str">
        <f>IF('DATA ACCURATE'!A2816&lt;&gt;"",'DATA ACCURATE'!A2816,"")</f>
        <v/>
      </c>
      <c r="B2813" s="36" t="str">
        <f>IF('DATA ACCURATE'!D2816&lt;&gt;"",'DATA ACCURATE'!D2816,"")</f>
        <v/>
      </c>
      <c r="C2813" s="38" t="str">
        <f>IF($AD2813="000000000000","",INDEX(DATABASE!$W$12:$W$71,MATCH($AD2813,DATABASE!$V$12:$V$71,0)))</f>
        <v/>
      </c>
      <c r="D2813" s="38" t="str">
        <f>IF(C2813="","",IF(E2813="",INDEX(DATABASE!$AF$13:$AF$62,MATCH($C2813,DATABASE!$AC$13:$AC$62,0)),IF(E2813="2x D11",INDEX(DATABASE!$AF$13:$AF$62,MATCH($C2813,DATABASE!$AC$13:$AC$62,0))+2*DATABASE!$AF$62,IF(E2813="3x D11",INDEX(DATABASE!$AF$13:$AF$62,MATCH($C2813,DATABASE!$AC$13:$AC$62,0))+3*DATABASE!$AF$62,""))))</f>
        <v/>
      </c>
      <c r="E2813" s="38" t="str">
        <f>IF(AND($K2813="Y",$G2813&lt;&gt;"UNYIL",$F2813&lt;DATABASE!$O$8),"2x D11",IF(AND($K2813="Y",$G2813&lt;&gt;"UNYIL",$F2813&gt;=DATABASE!$O$8),"3x D11",""))</f>
        <v/>
      </c>
      <c r="F2813" s="36" t="str">
        <f>IF('DATA ACCURATE'!N2816&lt;&gt;"",'DATA ACCURATE'!N2816,"")</f>
        <v/>
      </c>
      <c r="G2813" s="38" t="str">
        <f>IF(F2813="","",IF(F2813&lt;=DATABASE!$I$8,"UNYIL",IF(F2813&lt;=DATABASE!$J$8,"KECIL",IF(F2813&lt;DATABASE!$K$8,"TANGGUNG",IF(F2813&gt;=DATABASE!$K$8,"BESAR","")))))</f>
        <v/>
      </c>
      <c r="H2813" s="16" t="str">
        <f>IF('DATA ACCURATE'!J2816&lt;&gt;"",'DATA ACCURATE'!J2816,"")</f>
        <v/>
      </c>
      <c r="I2813" s="35" t="str">
        <f>IF(B2813&lt;&gt;"",IFERROR(VLOOKUP(B2813,'DATA TIMBANGAN'!G:M,7,FALSE),VLOOKUP(B2813,'DATA TIMBANGAN'!G:M,7)),"")</f>
        <v/>
      </c>
      <c r="J2813" s="25" t="str">
        <f>IF(H2813&lt;&gt;"",IFERROR(INDEX(DATABASE!$Z$19:$Z$38,MATCH(DATEVALUE(H2813),DATABASE!$AA$19:$AA$38,0)),INDEX(DATABASE!$Z$12:$Z$18,MATCH(WEEKDAY(H2813,2),DATABASE!$AA$12:$AA$18,0))),"")</f>
        <v/>
      </c>
      <c r="K2813" s="25" t="str">
        <f>IF('DATA ACCURATE'!V2816&lt;&gt;"",'DATA ACCURATE'!V2816,"")</f>
        <v/>
      </c>
      <c r="L2813" s="80" t="str">
        <f>IF($H2813="","",IF(OR($J2813="LIBUR",AND($L2812="LIBUR",$O2812=$O2813)),"LIBUR",IF(AND(OR($L2812="LUAR JAM KERJA 1",$L2812="LUAR JAM KERJA 2"),OR(OR(AND($H2812=$H2813,AND(OR($I2813&gt;DATABASE!$J$3,$I2813&lt;DATABASE!$J$6),((DATEVALUE($H2813)+$I2813)-(DATEVALUE($H2812)+$I2812))&lt;DATABASE!$J$6)),AND($H2812=$H2813,$O2812=$O2813,OR($I2813&gt;DATABASE!$J$6,$I2813&lt;DATABASE!$J$3))),AND(($H2813-$H2812)=1,OR($I2813&lt;DATABASE!$I$6,((DATEVALUE($H2813)+$I2813)-(DATEVALUE($H2812)+$I2812))&lt;DATABASE!$J$6))),$A2813=$A2812),"LUAR JAM KERJA 2",IF(AND(OR(WEEKDAY($H2813,2)=1,WEEKDAY($H2813,2)=2,WEEKDAY($H2813,2)=3,WEEKDAY($H2813,2)=4,WEEKDAY($H2813,2)=5),$I2813&lt;=DATABASE!$J$3,$I2813&gt;=DATABASE!$I$3),"JAM KERJA",IF(AND(WEEKDAY($H2813,2)=6,$I2813&lt;=DATABASE!$J$4,$I2813&gt;=DATABASE!$I$4),"JAM KERJA","LUAR JAM KERJA 1")))))</f>
        <v/>
      </c>
      <c r="M2813" s="36" t="str">
        <f>IF('DATA ACCURATE'!T2816&lt;&gt;"",IF('DATA ACCURATE'!T2816&gt;100,'DATA ACCURATE'!T2816/10,'DATA ACCURATE'!T2816),"")</f>
        <v/>
      </c>
      <c r="N2813" s="38" t="str">
        <f>IF(M2813="","",IF(M2813&lt;=DATABASE!$I$9,"LOKAL",IF(M2813&lt;DATABASE!$J$9,"LUAR KOTA 1",IF($M2813&gt;=DATABASE!$J$9,"LUAR KOTA 2",""))))</f>
        <v/>
      </c>
      <c r="O2813" s="38" t="str">
        <f>IF('DATA ACCURATE'!L2816&lt;&gt;"",'DATA ACCURATE'!L2816,"")</f>
        <v/>
      </c>
      <c r="P2813" s="38"/>
      <c r="Q2813" s="38">
        <f t="shared" si="302"/>
        <v>0</v>
      </c>
      <c r="R2813" s="38">
        <f t="shared" si="302"/>
        <v>0</v>
      </c>
      <c r="S2813" s="38">
        <f t="shared" si="302"/>
        <v>0</v>
      </c>
      <c r="T2813" s="38">
        <f t="shared" si="300"/>
        <v>0</v>
      </c>
      <c r="U2813" s="38">
        <f t="shared" si="303"/>
        <v>0</v>
      </c>
      <c r="V2813" s="38">
        <f t="shared" si="303"/>
        <v>0</v>
      </c>
      <c r="W2813" s="38">
        <f t="shared" si="303"/>
        <v>0</v>
      </c>
      <c r="X2813" s="38">
        <f t="shared" si="304"/>
        <v>0</v>
      </c>
      <c r="Y2813" s="38">
        <f t="shared" si="304"/>
        <v>0</v>
      </c>
      <c r="Z2813" s="38">
        <f t="shared" si="304"/>
        <v>0</v>
      </c>
      <c r="AA2813" s="38">
        <f t="shared" si="301"/>
        <v>0</v>
      </c>
      <c r="AB2813" s="38">
        <f t="shared" si="305"/>
        <v>0</v>
      </c>
      <c r="AC2813" s="38">
        <f t="shared" si="306"/>
        <v>0</v>
      </c>
      <c r="AD2813" s="38" t="str">
        <f t="shared" si="307"/>
        <v>000000000000</v>
      </c>
      <c r="AE2813" s="38"/>
      <c r="AF2813" s="38"/>
      <c r="AG2813" s="38"/>
      <c r="AH2813" s="38"/>
      <c r="AI2813" s="38"/>
      <c r="AJ2813" s="38"/>
      <c r="AK2813" s="38"/>
      <c r="AL2813" s="38"/>
      <c r="AM2813" s="38"/>
      <c r="AN2813" s="38"/>
      <c r="AO2813" s="38"/>
      <c r="AP2813" s="38"/>
      <c r="AQ2813" s="38"/>
      <c r="AR2813" s="38"/>
    </row>
    <row r="2814" spans="1:44">
      <c r="A2814" s="36" t="str">
        <f>IF('DATA ACCURATE'!A2817&lt;&gt;"",'DATA ACCURATE'!A2817,"")</f>
        <v/>
      </c>
      <c r="B2814" s="36" t="str">
        <f>IF('DATA ACCURATE'!D2817&lt;&gt;"",'DATA ACCURATE'!D2817,"")</f>
        <v/>
      </c>
      <c r="C2814" s="38" t="str">
        <f>IF($AD2814="000000000000","",INDEX(DATABASE!$W$12:$W$71,MATCH($AD2814,DATABASE!$V$12:$V$71,0)))</f>
        <v/>
      </c>
      <c r="D2814" s="38" t="str">
        <f>IF(C2814="","",IF(E2814="",INDEX(DATABASE!$AF$13:$AF$62,MATCH($C2814,DATABASE!$AC$13:$AC$62,0)),IF(E2814="2x D11",INDEX(DATABASE!$AF$13:$AF$62,MATCH($C2814,DATABASE!$AC$13:$AC$62,0))+2*DATABASE!$AF$62,IF(E2814="3x D11",INDEX(DATABASE!$AF$13:$AF$62,MATCH($C2814,DATABASE!$AC$13:$AC$62,0))+3*DATABASE!$AF$62,""))))</f>
        <v/>
      </c>
      <c r="E2814" s="38" t="str">
        <f>IF(AND($K2814="Y",$G2814&lt;&gt;"UNYIL",$F2814&lt;DATABASE!$O$8),"2x D11",IF(AND($K2814="Y",$G2814&lt;&gt;"UNYIL",$F2814&gt;=DATABASE!$O$8),"3x D11",""))</f>
        <v/>
      </c>
      <c r="F2814" s="36" t="str">
        <f>IF('DATA ACCURATE'!N2817&lt;&gt;"",'DATA ACCURATE'!N2817,"")</f>
        <v/>
      </c>
      <c r="G2814" s="38" t="str">
        <f>IF(F2814="","",IF(F2814&lt;=DATABASE!$I$8,"UNYIL",IF(F2814&lt;=DATABASE!$J$8,"KECIL",IF(F2814&lt;DATABASE!$K$8,"TANGGUNG",IF(F2814&gt;=DATABASE!$K$8,"BESAR","")))))</f>
        <v/>
      </c>
      <c r="H2814" s="16" t="str">
        <f>IF('DATA ACCURATE'!J2817&lt;&gt;"",'DATA ACCURATE'!J2817,"")</f>
        <v/>
      </c>
      <c r="I2814" s="35" t="str">
        <f>IF(B2814&lt;&gt;"",IFERROR(VLOOKUP(B2814,'DATA TIMBANGAN'!G:M,7,FALSE),VLOOKUP(B2814,'DATA TIMBANGAN'!G:M,7)),"")</f>
        <v/>
      </c>
      <c r="J2814" s="25" t="str">
        <f>IF(H2814&lt;&gt;"",IFERROR(INDEX(DATABASE!$Z$19:$Z$38,MATCH(DATEVALUE(H2814),DATABASE!$AA$19:$AA$38,0)),INDEX(DATABASE!$Z$12:$Z$18,MATCH(WEEKDAY(H2814,2),DATABASE!$AA$12:$AA$18,0))),"")</f>
        <v/>
      </c>
      <c r="K2814" s="25" t="str">
        <f>IF('DATA ACCURATE'!V2817&lt;&gt;"",'DATA ACCURATE'!V2817,"")</f>
        <v/>
      </c>
      <c r="L2814" s="80" t="str">
        <f>IF($H2814="","",IF(OR($J2814="LIBUR",AND($L2813="LIBUR",$O2813=$O2814)),"LIBUR",IF(AND(OR($L2813="LUAR JAM KERJA 1",$L2813="LUAR JAM KERJA 2"),OR(OR(AND($H2813=$H2814,AND(OR($I2814&gt;DATABASE!$J$3,$I2814&lt;DATABASE!$J$6),((DATEVALUE($H2814)+$I2814)-(DATEVALUE($H2813)+$I2813))&lt;DATABASE!$J$6)),AND($H2813=$H2814,$O2813=$O2814,OR($I2814&gt;DATABASE!$J$6,$I2814&lt;DATABASE!$J$3))),AND(($H2814-$H2813)=1,OR($I2814&lt;DATABASE!$I$6,((DATEVALUE($H2814)+$I2814)-(DATEVALUE($H2813)+$I2813))&lt;DATABASE!$J$6))),$A2814=$A2813),"LUAR JAM KERJA 2",IF(AND(OR(WEEKDAY($H2814,2)=1,WEEKDAY($H2814,2)=2,WEEKDAY($H2814,2)=3,WEEKDAY($H2814,2)=4,WEEKDAY($H2814,2)=5),$I2814&lt;=DATABASE!$J$3,$I2814&gt;=DATABASE!$I$3),"JAM KERJA",IF(AND(WEEKDAY($H2814,2)=6,$I2814&lt;=DATABASE!$J$4,$I2814&gt;=DATABASE!$I$4),"JAM KERJA","LUAR JAM KERJA 1")))))</f>
        <v/>
      </c>
      <c r="M2814" s="36" t="str">
        <f>IF('DATA ACCURATE'!T2817&lt;&gt;"",IF('DATA ACCURATE'!T2817&gt;100,'DATA ACCURATE'!T2817/10,'DATA ACCURATE'!T2817),"")</f>
        <v/>
      </c>
      <c r="N2814" s="38" t="str">
        <f>IF(M2814="","",IF(M2814&lt;=DATABASE!$I$9,"LOKAL",IF(M2814&lt;DATABASE!$J$9,"LUAR KOTA 1",IF($M2814&gt;=DATABASE!$J$9,"LUAR KOTA 2",""))))</f>
        <v/>
      </c>
      <c r="O2814" s="38" t="str">
        <f>IF('DATA ACCURATE'!L2817&lt;&gt;"",'DATA ACCURATE'!L2817,"")</f>
        <v/>
      </c>
      <c r="P2814" s="38"/>
      <c r="Q2814" s="38">
        <f t="shared" si="302"/>
        <v>0</v>
      </c>
      <c r="R2814" s="38">
        <f t="shared" si="302"/>
        <v>0</v>
      </c>
      <c r="S2814" s="38">
        <f t="shared" si="302"/>
        <v>0</v>
      </c>
      <c r="T2814" s="38">
        <f t="shared" si="300"/>
        <v>0</v>
      </c>
      <c r="U2814" s="38">
        <f t="shared" si="303"/>
        <v>0</v>
      </c>
      <c r="V2814" s="38">
        <f t="shared" si="303"/>
        <v>0</v>
      </c>
      <c r="W2814" s="38">
        <f t="shared" si="303"/>
        <v>0</v>
      </c>
      <c r="X2814" s="38">
        <f t="shared" si="304"/>
        <v>0</v>
      </c>
      <c r="Y2814" s="38">
        <f t="shared" si="304"/>
        <v>0</v>
      </c>
      <c r="Z2814" s="38">
        <f t="shared" si="304"/>
        <v>0</v>
      </c>
      <c r="AA2814" s="38">
        <f t="shared" si="301"/>
        <v>0</v>
      </c>
      <c r="AB2814" s="38">
        <f t="shared" si="305"/>
        <v>0</v>
      </c>
      <c r="AC2814" s="38">
        <f t="shared" si="306"/>
        <v>0</v>
      </c>
      <c r="AD2814" s="38" t="str">
        <f t="shared" si="307"/>
        <v>000000000000</v>
      </c>
      <c r="AE2814" s="38"/>
      <c r="AF2814" s="38"/>
      <c r="AG2814" s="38"/>
      <c r="AH2814" s="38"/>
      <c r="AI2814" s="38"/>
      <c r="AJ2814" s="38"/>
      <c r="AK2814" s="38"/>
      <c r="AL2814" s="38"/>
      <c r="AM2814" s="38"/>
      <c r="AN2814" s="38"/>
      <c r="AO2814" s="38"/>
      <c r="AP2814" s="38"/>
      <c r="AQ2814" s="38"/>
      <c r="AR2814" s="38"/>
    </row>
    <row r="2815" spans="1:44">
      <c r="A2815" s="36" t="str">
        <f>IF('DATA ACCURATE'!A2818&lt;&gt;"",'DATA ACCURATE'!A2818,"")</f>
        <v/>
      </c>
      <c r="B2815" s="36" t="str">
        <f>IF('DATA ACCURATE'!D2818&lt;&gt;"",'DATA ACCURATE'!D2818,"")</f>
        <v/>
      </c>
      <c r="C2815" s="38" t="str">
        <f>IF($AD2815="000000000000","",INDEX(DATABASE!$W$12:$W$71,MATCH($AD2815,DATABASE!$V$12:$V$71,0)))</f>
        <v/>
      </c>
      <c r="D2815" s="38" t="str">
        <f>IF(C2815="","",IF(E2815="",INDEX(DATABASE!$AF$13:$AF$62,MATCH($C2815,DATABASE!$AC$13:$AC$62,0)),IF(E2815="2x D11",INDEX(DATABASE!$AF$13:$AF$62,MATCH($C2815,DATABASE!$AC$13:$AC$62,0))+2*DATABASE!$AF$62,IF(E2815="3x D11",INDEX(DATABASE!$AF$13:$AF$62,MATCH($C2815,DATABASE!$AC$13:$AC$62,0))+3*DATABASE!$AF$62,""))))</f>
        <v/>
      </c>
      <c r="E2815" s="38" t="str">
        <f>IF(AND($K2815="Y",$G2815&lt;&gt;"UNYIL",$F2815&lt;DATABASE!$O$8),"2x D11",IF(AND($K2815="Y",$G2815&lt;&gt;"UNYIL",$F2815&gt;=DATABASE!$O$8),"3x D11",""))</f>
        <v/>
      </c>
      <c r="F2815" s="36" t="str">
        <f>IF('DATA ACCURATE'!N2818&lt;&gt;"",'DATA ACCURATE'!N2818,"")</f>
        <v/>
      </c>
      <c r="G2815" s="38" t="str">
        <f>IF(F2815="","",IF(F2815&lt;=DATABASE!$I$8,"UNYIL",IF(F2815&lt;=DATABASE!$J$8,"KECIL",IF(F2815&lt;DATABASE!$K$8,"TANGGUNG",IF(F2815&gt;=DATABASE!$K$8,"BESAR","")))))</f>
        <v/>
      </c>
      <c r="H2815" s="16" t="str">
        <f>IF('DATA ACCURATE'!J2818&lt;&gt;"",'DATA ACCURATE'!J2818,"")</f>
        <v/>
      </c>
      <c r="I2815" s="35" t="str">
        <f>IF(B2815&lt;&gt;"",IFERROR(VLOOKUP(B2815,'DATA TIMBANGAN'!G:M,7,FALSE),VLOOKUP(B2815,'DATA TIMBANGAN'!G:M,7)),"")</f>
        <v/>
      </c>
      <c r="J2815" s="25" t="str">
        <f>IF(H2815&lt;&gt;"",IFERROR(INDEX(DATABASE!$Z$19:$Z$38,MATCH(DATEVALUE(H2815),DATABASE!$AA$19:$AA$38,0)),INDEX(DATABASE!$Z$12:$Z$18,MATCH(WEEKDAY(H2815,2),DATABASE!$AA$12:$AA$18,0))),"")</f>
        <v/>
      </c>
      <c r="K2815" s="25" t="str">
        <f>IF('DATA ACCURATE'!V2818&lt;&gt;"",'DATA ACCURATE'!V2818,"")</f>
        <v/>
      </c>
      <c r="L2815" s="80" t="str">
        <f>IF($H2815="","",IF(OR($J2815="LIBUR",AND($L2814="LIBUR",$O2814=$O2815)),"LIBUR",IF(AND(OR($L2814="LUAR JAM KERJA 1",$L2814="LUAR JAM KERJA 2"),OR(OR(AND($H2814=$H2815,AND(OR($I2815&gt;DATABASE!$J$3,$I2815&lt;DATABASE!$J$6),((DATEVALUE($H2815)+$I2815)-(DATEVALUE($H2814)+$I2814))&lt;DATABASE!$J$6)),AND($H2814=$H2815,$O2814=$O2815,OR($I2815&gt;DATABASE!$J$6,$I2815&lt;DATABASE!$J$3))),AND(($H2815-$H2814)=1,OR($I2815&lt;DATABASE!$I$6,((DATEVALUE($H2815)+$I2815)-(DATEVALUE($H2814)+$I2814))&lt;DATABASE!$J$6))),$A2815=$A2814),"LUAR JAM KERJA 2",IF(AND(OR(WEEKDAY($H2815,2)=1,WEEKDAY($H2815,2)=2,WEEKDAY($H2815,2)=3,WEEKDAY($H2815,2)=4,WEEKDAY($H2815,2)=5),$I2815&lt;=DATABASE!$J$3,$I2815&gt;=DATABASE!$I$3),"JAM KERJA",IF(AND(WEEKDAY($H2815,2)=6,$I2815&lt;=DATABASE!$J$4,$I2815&gt;=DATABASE!$I$4),"JAM KERJA","LUAR JAM KERJA 1")))))</f>
        <v/>
      </c>
      <c r="M2815" s="36" t="str">
        <f>IF('DATA ACCURATE'!T2818&lt;&gt;"",IF('DATA ACCURATE'!T2818&gt;100,'DATA ACCURATE'!T2818/10,'DATA ACCURATE'!T2818),"")</f>
        <v/>
      </c>
      <c r="N2815" s="38" t="str">
        <f>IF(M2815="","",IF(M2815&lt;=DATABASE!$I$9,"LOKAL",IF(M2815&lt;DATABASE!$J$9,"LUAR KOTA 1",IF($M2815&gt;=DATABASE!$J$9,"LUAR KOTA 2",""))))</f>
        <v/>
      </c>
      <c r="O2815" s="38" t="str">
        <f>IF('DATA ACCURATE'!L2818&lt;&gt;"",'DATA ACCURATE'!L2818,"")</f>
        <v/>
      </c>
      <c r="P2815" s="38"/>
      <c r="Q2815" s="38">
        <f t="shared" si="302"/>
        <v>0</v>
      </c>
      <c r="R2815" s="38">
        <f t="shared" si="302"/>
        <v>0</v>
      </c>
      <c r="S2815" s="38">
        <f t="shared" si="302"/>
        <v>0</v>
      </c>
      <c r="T2815" s="38">
        <f t="shared" si="300"/>
        <v>0</v>
      </c>
      <c r="U2815" s="38">
        <f t="shared" si="303"/>
        <v>0</v>
      </c>
      <c r="V2815" s="38">
        <f t="shared" si="303"/>
        <v>0</v>
      </c>
      <c r="W2815" s="38">
        <f t="shared" si="303"/>
        <v>0</v>
      </c>
      <c r="X2815" s="38">
        <f t="shared" si="304"/>
        <v>0</v>
      </c>
      <c r="Y2815" s="38">
        <f t="shared" si="304"/>
        <v>0</v>
      </c>
      <c r="Z2815" s="38">
        <f t="shared" si="304"/>
        <v>0</v>
      </c>
      <c r="AA2815" s="38">
        <f t="shared" si="301"/>
        <v>0</v>
      </c>
      <c r="AB2815" s="38">
        <f t="shared" si="305"/>
        <v>0</v>
      </c>
      <c r="AC2815" s="38">
        <f t="shared" si="306"/>
        <v>0</v>
      </c>
      <c r="AD2815" s="38" t="str">
        <f t="shared" si="307"/>
        <v>000000000000</v>
      </c>
      <c r="AE2815" s="38"/>
      <c r="AF2815" s="38"/>
      <c r="AG2815" s="38"/>
      <c r="AH2815" s="38"/>
      <c r="AI2815" s="38"/>
      <c r="AJ2815" s="38"/>
      <c r="AK2815" s="38"/>
      <c r="AL2815" s="38"/>
      <c r="AM2815" s="38"/>
      <c r="AN2815" s="38"/>
      <c r="AO2815" s="38"/>
      <c r="AP2815" s="38"/>
      <c r="AQ2815" s="38"/>
      <c r="AR2815" s="38"/>
    </row>
    <row r="2816" spans="1:44">
      <c r="A2816" s="36" t="str">
        <f>IF('DATA ACCURATE'!A2819&lt;&gt;"",'DATA ACCURATE'!A2819,"")</f>
        <v/>
      </c>
      <c r="B2816" s="36" t="str">
        <f>IF('DATA ACCURATE'!D2819&lt;&gt;"",'DATA ACCURATE'!D2819,"")</f>
        <v/>
      </c>
      <c r="C2816" s="38" t="str">
        <f>IF($AD2816="000000000000","",INDEX(DATABASE!$W$12:$W$71,MATCH($AD2816,DATABASE!$V$12:$V$71,0)))</f>
        <v/>
      </c>
      <c r="D2816" s="38" t="str">
        <f>IF(C2816="","",IF(E2816="",INDEX(DATABASE!$AF$13:$AF$62,MATCH($C2816,DATABASE!$AC$13:$AC$62,0)),IF(E2816="2x D11",INDEX(DATABASE!$AF$13:$AF$62,MATCH($C2816,DATABASE!$AC$13:$AC$62,0))+2*DATABASE!$AF$62,IF(E2816="3x D11",INDEX(DATABASE!$AF$13:$AF$62,MATCH($C2816,DATABASE!$AC$13:$AC$62,0))+3*DATABASE!$AF$62,""))))</f>
        <v/>
      </c>
      <c r="E2816" s="38" t="str">
        <f>IF(AND($K2816="Y",$G2816&lt;&gt;"UNYIL",$F2816&lt;DATABASE!$O$8),"2x D11",IF(AND($K2816="Y",$G2816&lt;&gt;"UNYIL",$F2816&gt;=DATABASE!$O$8),"3x D11",""))</f>
        <v/>
      </c>
      <c r="F2816" s="36" t="str">
        <f>IF('DATA ACCURATE'!N2819&lt;&gt;"",'DATA ACCURATE'!N2819,"")</f>
        <v/>
      </c>
      <c r="G2816" s="38" t="str">
        <f>IF(F2816="","",IF(F2816&lt;=DATABASE!$I$8,"UNYIL",IF(F2816&lt;=DATABASE!$J$8,"KECIL",IF(F2816&lt;DATABASE!$K$8,"TANGGUNG",IF(F2816&gt;=DATABASE!$K$8,"BESAR","")))))</f>
        <v/>
      </c>
      <c r="H2816" s="16" t="str">
        <f>IF('DATA ACCURATE'!J2819&lt;&gt;"",'DATA ACCURATE'!J2819,"")</f>
        <v/>
      </c>
      <c r="I2816" s="35" t="str">
        <f>IF(B2816&lt;&gt;"",IFERROR(VLOOKUP(B2816,'DATA TIMBANGAN'!G:M,7,FALSE),VLOOKUP(B2816,'DATA TIMBANGAN'!G:M,7)),"")</f>
        <v/>
      </c>
      <c r="J2816" s="25" t="str">
        <f>IF(H2816&lt;&gt;"",IFERROR(INDEX(DATABASE!$Z$19:$Z$38,MATCH(DATEVALUE(H2816),DATABASE!$AA$19:$AA$38,0)),INDEX(DATABASE!$Z$12:$Z$18,MATCH(WEEKDAY(H2816,2),DATABASE!$AA$12:$AA$18,0))),"")</f>
        <v/>
      </c>
      <c r="K2816" s="25" t="str">
        <f>IF('DATA ACCURATE'!V2819&lt;&gt;"",'DATA ACCURATE'!V2819,"")</f>
        <v/>
      </c>
      <c r="L2816" s="80" t="str">
        <f>IF($H2816="","",IF(OR($J2816="LIBUR",AND($L2815="LIBUR",$O2815=$O2816)),"LIBUR",IF(AND(OR($L2815="LUAR JAM KERJA 1",$L2815="LUAR JAM KERJA 2"),OR(OR(AND($H2815=$H2816,AND(OR($I2816&gt;DATABASE!$J$3,$I2816&lt;DATABASE!$J$6),((DATEVALUE($H2816)+$I2816)-(DATEVALUE($H2815)+$I2815))&lt;DATABASE!$J$6)),AND($H2815=$H2816,$O2815=$O2816,OR($I2816&gt;DATABASE!$J$6,$I2816&lt;DATABASE!$J$3))),AND(($H2816-$H2815)=1,OR($I2816&lt;DATABASE!$I$6,((DATEVALUE($H2816)+$I2816)-(DATEVALUE($H2815)+$I2815))&lt;DATABASE!$J$6))),$A2816=$A2815),"LUAR JAM KERJA 2",IF(AND(OR(WEEKDAY($H2816,2)=1,WEEKDAY($H2816,2)=2,WEEKDAY($H2816,2)=3,WEEKDAY($H2816,2)=4,WEEKDAY($H2816,2)=5),$I2816&lt;=DATABASE!$J$3,$I2816&gt;=DATABASE!$I$3),"JAM KERJA",IF(AND(WEEKDAY($H2816,2)=6,$I2816&lt;=DATABASE!$J$4,$I2816&gt;=DATABASE!$I$4),"JAM KERJA","LUAR JAM KERJA 1")))))</f>
        <v/>
      </c>
      <c r="M2816" s="36" t="str">
        <f>IF('DATA ACCURATE'!T2819&lt;&gt;"",IF('DATA ACCURATE'!T2819&gt;100,'DATA ACCURATE'!T2819/10,'DATA ACCURATE'!T2819),"")</f>
        <v/>
      </c>
      <c r="N2816" s="38" t="str">
        <f>IF(M2816="","",IF(M2816&lt;=DATABASE!$I$9,"LOKAL",IF(M2816&lt;DATABASE!$J$9,"LUAR KOTA 1",IF($M2816&gt;=DATABASE!$J$9,"LUAR KOTA 2",""))))</f>
        <v/>
      </c>
      <c r="O2816" s="38" t="str">
        <f>IF('DATA ACCURATE'!L2819&lt;&gt;"",'DATA ACCURATE'!L2819,"")</f>
        <v/>
      </c>
      <c r="P2816" s="38"/>
      <c r="Q2816" s="38">
        <f t="shared" si="302"/>
        <v>0</v>
      </c>
      <c r="R2816" s="38">
        <f t="shared" si="302"/>
        <v>0</v>
      </c>
      <c r="S2816" s="38">
        <f t="shared" si="302"/>
        <v>0</v>
      </c>
      <c r="T2816" s="38">
        <f t="shared" si="300"/>
        <v>0</v>
      </c>
      <c r="U2816" s="38">
        <f t="shared" si="303"/>
        <v>0</v>
      </c>
      <c r="V2816" s="38">
        <f t="shared" si="303"/>
        <v>0</v>
      </c>
      <c r="W2816" s="38">
        <f t="shared" si="303"/>
        <v>0</v>
      </c>
      <c r="X2816" s="38">
        <f t="shared" si="304"/>
        <v>0</v>
      </c>
      <c r="Y2816" s="38">
        <f t="shared" si="304"/>
        <v>0</v>
      </c>
      <c r="Z2816" s="38">
        <f t="shared" si="304"/>
        <v>0</v>
      </c>
      <c r="AA2816" s="38">
        <f t="shared" si="301"/>
        <v>0</v>
      </c>
      <c r="AB2816" s="38">
        <f t="shared" si="305"/>
        <v>0</v>
      </c>
      <c r="AC2816" s="38">
        <f t="shared" si="306"/>
        <v>0</v>
      </c>
      <c r="AD2816" s="38" t="str">
        <f t="shared" si="307"/>
        <v>000000000000</v>
      </c>
      <c r="AE2816" s="38"/>
      <c r="AF2816" s="38"/>
      <c r="AG2816" s="38"/>
      <c r="AH2816" s="38"/>
      <c r="AI2816" s="38"/>
      <c r="AJ2816" s="38"/>
      <c r="AK2816" s="38"/>
      <c r="AL2816" s="38"/>
      <c r="AM2816" s="38"/>
      <c r="AN2816" s="38"/>
      <c r="AO2816" s="38"/>
      <c r="AP2816" s="38"/>
      <c r="AQ2816" s="38"/>
      <c r="AR2816" s="38"/>
    </row>
    <row r="2817" spans="1:44">
      <c r="A2817" s="36" t="str">
        <f>IF('DATA ACCURATE'!A2820&lt;&gt;"",'DATA ACCURATE'!A2820,"")</f>
        <v/>
      </c>
      <c r="B2817" s="36" t="str">
        <f>IF('DATA ACCURATE'!D2820&lt;&gt;"",'DATA ACCURATE'!D2820,"")</f>
        <v/>
      </c>
      <c r="C2817" s="38" t="str">
        <f>IF($AD2817="000000000000","",INDEX(DATABASE!$W$12:$W$71,MATCH($AD2817,DATABASE!$V$12:$V$71,0)))</f>
        <v/>
      </c>
      <c r="D2817" s="38" t="str">
        <f>IF(C2817="","",IF(E2817="",INDEX(DATABASE!$AF$13:$AF$62,MATCH($C2817,DATABASE!$AC$13:$AC$62,0)),IF(E2817="2x D11",INDEX(DATABASE!$AF$13:$AF$62,MATCH($C2817,DATABASE!$AC$13:$AC$62,0))+2*DATABASE!$AF$62,IF(E2817="3x D11",INDEX(DATABASE!$AF$13:$AF$62,MATCH($C2817,DATABASE!$AC$13:$AC$62,0))+3*DATABASE!$AF$62,""))))</f>
        <v/>
      </c>
      <c r="E2817" s="38" t="str">
        <f>IF(AND($K2817="Y",$G2817&lt;&gt;"UNYIL",$F2817&lt;DATABASE!$O$8),"2x D11",IF(AND($K2817="Y",$G2817&lt;&gt;"UNYIL",$F2817&gt;=DATABASE!$O$8),"3x D11",""))</f>
        <v/>
      </c>
      <c r="F2817" s="36" t="str">
        <f>IF('DATA ACCURATE'!N2820&lt;&gt;"",'DATA ACCURATE'!N2820,"")</f>
        <v/>
      </c>
      <c r="G2817" s="38" t="str">
        <f>IF(F2817="","",IF(F2817&lt;=DATABASE!$I$8,"UNYIL",IF(F2817&lt;=DATABASE!$J$8,"KECIL",IF(F2817&lt;DATABASE!$K$8,"TANGGUNG",IF(F2817&gt;=DATABASE!$K$8,"BESAR","")))))</f>
        <v/>
      </c>
      <c r="H2817" s="16" t="str">
        <f>IF('DATA ACCURATE'!J2820&lt;&gt;"",'DATA ACCURATE'!J2820,"")</f>
        <v/>
      </c>
      <c r="I2817" s="35" t="str">
        <f>IF(B2817&lt;&gt;"",IFERROR(VLOOKUP(B2817,'DATA TIMBANGAN'!G:M,7,FALSE),VLOOKUP(B2817,'DATA TIMBANGAN'!G:M,7)),"")</f>
        <v/>
      </c>
      <c r="J2817" s="25" t="str">
        <f>IF(H2817&lt;&gt;"",IFERROR(INDEX(DATABASE!$Z$19:$Z$38,MATCH(DATEVALUE(H2817),DATABASE!$AA$19:$AA$38,0)),INDEX(DATABASE!$Z$12:$Z$18,MATCH(WEEKDAY(H2817,2),DATABASE!$AA$12:$AA$18,0))),"")</f>
        <v/>
      </c>
      <c r="K2817" s="25" t="str">
        <f>IF('DATA ACCURATE'!V2820&lt;&gt;"",'DATA ACCURATE'!V2820,"")</f>
        <v/>
      </c>
      <c r="L2817" s="80" t="str">
        <f>IF($H2817="","",IF(OR($J2817="LIBUR",AND($L2816="LIBUR",$O2816=$O2817)),"LIBUR",IF(AND(OR($L2816="LUAR JAM KERJA 1",$L2816="LUAR JAM KERJA 2"),OR(OR(AND($H2816=$H2817,AND(OR($I2817&gt;DATABASE!$J$3,$I2817&lt;DATABASE!$J$6),((DATEVALUE($H2817)+$I2817)-(DATEVALUE($H2816)+$I2816))&lt;DATABASE!$J$6)),AND($H2816=$H2817,$O2816=$O2817,OR($I2817&gt;DATABASE!$J$6,$I2817&lt;DATABASE!$J$3))),AND(($H2817-$H2816)=1,OR($I2817&lt;DATABASE!$I$6,((DATEVALUE($H2817)+$I2817)-(DATEVALUE($H2816)+$I2816))&lt;DATABASE!$J$6))),$A2817=$A2816),"LUAR JAM KERJA 2",IF(AND(OR(WEEKDAY($H2817,2)=1,WEEKDAY($H2817,2)=2,WEEKDAY($H2817,2)=3,WEEKDAY($H2817,2)=4,WEEKDAY($H2817,2)=5),$I2817&lt;=DATABASE!$J$3,$I2817&gt;=DATABASE!$I$3),"JAM KERJA",IF(AND(WEEKDAY($H2817,2)=6,$I2817&lt;=DATABASE!$J$4,$I2817&gt;=DATABASE!$I$4),"JAM KERJA","LUAR JAM KERJA 1")))))</f>
        <v/>
      </c>
      <c r="M2817" s="36" t="str">
        <f>IF('DATA ACCURATE'!T2820&lt;&gt;"",IF('DATA ACCURATE'!T2820&gt;100,'DATA ACCURATE'!T2820/10,'DATA ACCURATE'!T2820),"")</f>
        <v/>
      </c>
      <c r="N2817" s="38" t="str">
        <f>IF(M2817="","",IF(M2817&lt;=DATABASE!$I$9,"LOKAL",IF(M2817&lt;DATABASE!$J$9,"LUAR KOTA 1",IF($M2817&gt;=DATABASE!$J$9,"LUAR KOTA 2",""))))</f>
        <v/>
      </c>
      <c r="O2817" s="38" t="str">
        <f>IF('DATA ACCURATE'!L2820&lt;&gt;"",'DATA ACCURATE'!L2820,"")</f>
        <v/>
      </c>
      <c r="P2817" s="38"/>
      <c r="Q2817" s="38">
        <f t="shared" si="302"/>
        <v>0</v>
      </c>
      <c r="R2817" s="38">
        <f t="shared" si="302"/>
        <v>0</v>
      </c>
      <c r="S2817" s="38">
        <f t="shared" si="302"/>
        <v>0</v>
      </c>
      <c r="T2817" s="38">
        <f t="shared" si="300"/>
        <v>0</v>
      </c>
      <c r="U2817" s="38">
        <f t="shared" si="303"/>
        <v>0</v>
      </c>
      <c r="V2817" s="38">
        <f t="shared" si="303"/>
        <v>0</v>
      </c>
      <c r="W2817" s="38">
        <f t="shared" si="303"/>
        <v>0</v>
      </c>
      <c r="X2817" s="38">
        <f t="shared" si="304"/>
        <v>0</v>
      </c>
      <c r="Y2817" s="38">
        <f t="shared" si="304"/>
        <v>0</v>
      </c>
      <c r="Z2817" s="38">
        <f t="shared" si="304"/>
        <v>0</v>
      </c>
      <c r="AA2817" s="38">
        <f t="shared" si="301"/>
        <v>0</v>
      </c>
      <c r="AB2817" s="38">
        <f t="shared" si="305"/>
        <v>0</v>
      </c>
      <c r="AC2817" s="38">
        <f t="shared" si="306"/>
        <v>0</v>
      </c>
      <c r="AD2817" s="38" t="str">
        <f t="shared" si="307"/>
        <v>000000000000</v>
      </c>
      <c r="AE2817" s="38"/>
      <c r="AF2817" s="38"/>
      <c r="AG2817" s="38"/>
      <c r="AH2817" s="38"/>
      <c r="AI2817" s="38"/>
      <c r="AJ2817" s="38"/>
      <c r="AK2817" s="38"/>
      <c r="AL2817" s="38"/>
      <c r="AM2817" s="38"/>
      <c r="AN2817" s="38"/>
      <c r="AO2817" s="38"/>
      <c r="AP2817" s="38"/>
      <c r="AQ2817" s="38"/>
      <c r="AR2817" s="38"/>
    </row>
    <row r="2818" spans="1:44">
      <c r="A2818" s="36" t="str">
        <f>IF('DATA ACCURATE'!A2821&lt;&gt;"",'DATA ACCURATE'!A2821,"")</f>
        <v/>
      </c>
      <c r="B2818" s="36" t="str">
        <f>IF('DATA ACCURATE'!D2821&lt;&gt;"",'DATA ACCURATE'!D2821,"")</f>
        <v/>
      </c>
      <c r="C2818" s="38" t="str">
        <f>IF($AD2818="000000000000","",INDEX(DATABASE!$W$12:$W$71,MATCH($AD2818,DATABASE!$V$12:$V$71,0)))</f>
        <v/>
      </c>
      <c r="D2818" s="38" t="str">
        <f>IF(C2818="","",IF(E2818="",INDEX(DATABASE!$AF$13:$AF$62,MATCH($C2818,DATABASE!$AC$13:$AC$62,0)),IF(E2818="2x D11",INDEX(DATABASE!$AF$13:$AF$62,MATCH($C2818,DATABASE!$AC$13:$AC$62,0))+2*DATABASE!$AF$62,IF(E2818="3x D11",INDEX(DATABASE!$AF$13:$AF$62,MATCH($C2818,DATABASE!$AC$13:$AC$62,0))+3*DATABASE!$AF$62,""))))</f>
        <v/>
      </c>
      <c r="E2818" s="38" t="str">
        <f>IF(AND($K2818="Y",$G2818&lt;&gt;"UNYIL",$F2818&lt;DATABASE!$O$8),"2x D11",IF(AND($K2818="Y",$G2818&lt;&gt;"UNYIL",$F2818&gt;=DATABASE!$O$8),"3x D11",""))</f>
        <v/>
      </c>
      <c r="F2818" s="36" t="str">
        <f>IF('DATA ACCURATE'!N2821&lt;&gt;"",'DATA ACCURATE'!N2821,"")</f>
        <v/>
      </c>
      <c r="G2818" s="38" t="str">
        <f>IF(F2818="","",IF(F2818&lt;=DATABASE!$I$8,"UNYIL",IF(F2818&lt;=DATABASE!$J$8,"KECIL",IF(F2818&lt;DATABASE!$K$8,"TANGGUNG",IF(F2818&gt;=DATABASE!$K$8,"BESAR","")))))</f>
        <v/>
      </c>
      <c r="H2818" s="16" t="str">
        <f>IF('DATA ACCURATE'!J2821&lt;&gt;"",'DATA ACCURATE'!J2821,"")</f>
        <v/>
      </c>
      <c r="I2818" s="35" t="str">
        <f>IF(B2818&lt;&gt;"",IFERROR(VLOOKUP(B2818,'DATA TIMBANGAN'!G:M,7,FALSE),VLOOKUP(B2818,'DATA TIMBANGAN'!G:M,7)),"")</f>
        <v/>
      </c>
      <c r="J2818" s="25" t="str">
        <f>IF(H2818&lt;&gt;"",IFERROR(INDEX(DATABASE!$Z$19:$Z$38,MATCH(DATEVALUE(H2818),DATABASE!$AA$19:$AA$38,0)),INDEX(DATABASE!$Z$12:$Z$18,MATCH(WEEKDAY(H2818,2),DATABASE!$AA$12:$AA$18,0))),"")</f>
        <v/>
      </c>
      <c r="K2818" s="25" t="str">
        <f>IF('DATA ACCURATE'!V2821&lt;&gt;"",'DATA ACCURATE'!V2821,"")</f>
        <v/>
      </c>
      <c r="L2818" s="80" t="str">
        <f>IF($H2818="","",IF(OR($J2818="LIBUR",AND($L2817="LIBUR",$O2817=$O2818)),"LIBUR",IF(AND(OR($L2817="LUAR JAM KERJA 1",$L2817="LUAR JAM KERJA 2"),OR(OR(AND($H2817=$H2818,AND(OR($I2818&gt;DATABASE!$J$3,$I2818&lt;DATABASE!$J$6),((DATEVALUE($H2818)+$I2818)-(DATEVALUE($H2817)+$I2817))&lt;DATABASE!$J$6)),AND($H2817=$H2818,$O2817=$O2818,OR($I2818&gt;DATABASE!$J$6,$I2818&lt;DATABASE!$J$3))),AND(($H2818-$H2817)=1,OR($I2818&lt;DATABASE!$I$6,((DATEVALUE($H2818)+$I2818)-(DATEVALUE($H2817)+$I2817))&lt;DATABASE!$J$6))),$A2818=$A2817),"LUAR JAM KERJA 2",IF(AND(OR(WEEKDAY($H2818,2)=1,WEEKDAY($H2818,2)=2,WEEKDAY($H2818,2)=3,WEEKDAY($H2818,2)=4,WEEKDAY($H2818,2)=5),$I2818&lt;=DATABASE!$J$3,$I2818&gt;=DATABASE!$I$3),"JAM KERJA",IF(AND(WEEKDAY($H2818,2)=6,$I2818&lt;=DATABASE!$J$4,$I2818&gt;=DATABASE!$I$4),"JAM KERJA","LUAR JAM KERJA 1")))))</f>
        <v/>
      </c>
      <c r="M2818" s="36" t="str">
        <f>IF('DATA ACCURATE'!T2821&lt;&gt;"",IF('DATA ACCURATE'!T2821&gt;100,'DATA ACCURATE'!T2821/10,'DATA ACCURATE'!T2821),"")</f>
        <v/>
      </c>
      <c r="N2818" s="38" t="str">
        <f>IF(M2818="","",IF(M2818&lt;=DATABASE!$I$9,"LOKAL",IF(M2818&lt;DATABASE!$J$9,"LUAR KOTA 1",IF($M2818&gt;=DATABASE!$J$9,"LUAR KOTA 2",""))))</f>
        <v/>
      </c>
      <c r="O2818" s="38" t="str">
        <f>IF('DATA ACCURATE'!L2821&lt;&gt;"",'DATA ACCURATE'!L2821,"")</f>
        <v/>
      </c>
      <c r="P2818" s="38"/>
      <c r="Q2818" s="38">
        <f t="shared" si="302"/>
        <v>0</v>
      </c>
      <c r="R2818" s="38">
        <f t="shared" si="302"/>
        <v>0</v>
      </c>
      <c r="S2818" s="38">
        <f t="shared" si="302"/>
        <v>0</v>
      </c>
      <c r="T2818" s="38">
        <f t="shared" si="302"/>
        <v>0</v>
      </c>
      <c r="U2818" s="38">
        <f t="shared" si="303"/>
        <v>0</v>
      </c>
      <c r="V2818" s="38">
        <f t="shared" si="303"/>
        <v>0</v>
      </c>
      <c r="W2818" s="38">
        <f t="shared" si="303"/>
        <v>0</v>
      </c>
      <c r="X2818" s="38">
        <f t="shared" si="304"/>
        <v>0</v>
      </c>
      <c r="Y2818" s="38">
        <f t="shared" si="304"/>
        <v>0</v>
      </c>
      <c r="Z2818" s="38">
        <f t="shared" si="304"/>
        <v>0</v>
      </c>
      <c r="AA2818" s="38">
        <f t="shared" si="304"/>
        <v>0</v>
      </c>
      <c r="AB2818" s="38">
        <f t="shared" si="305"/>
        <v>0</v>
      </c>
      <c r="AC2818" s="38">
        <f t="shared" si="306"/>
        <v>0</v>
      </c>
      <c r="AD2818" s="38" t="str">
        <f t="shared" si="307"/>
        <v>000000000000</v>
      </c>
      <c r="AE2818" s="38"/>
      <c r="AF2818" s="38"/>
      <c r="AG2818" s="38"/>
      <c r="AH2818" s="38"/>
      <c r="AI2818" s="38"/>
      <c r="AJ2818" s="38"/>
      <c r="AK2818" s="38"/>
      <c r="AL2818" s="38"/>
      <c r="AM2818" s="38"/>
      <c r="AN2818" s="38"/>
      <c r="AO2818" s="38"/>
      <c r="AP2818" s="38"/>
      <c r="AQ2818" s="38"/>
      <c r="AR2818" s="38"/>
    </row>
    <row r="2819" spans="1:44">
      <c r="A2819" s="36" t="str">
        <f>IF('DATA ACCURATE'!A2822&lt;&gt;"",'DATA ACCURATE'!A2822,"")</f>
        <v/>
      </c>
      <c r="B2819" s="36" t="str">
        <f>IF('DATA ACCURATE'!D2822&lt;&gt;"",'DATA ACCURATE'!D2822,"")</f>
        <v/>
      </c>
      <c r="C2819" s="38" t="str">
        <f>IF($AD2819="000000000000","",INDEX(DATABASE!$W$12:$W$71,MATCH($AD2819,DATABASE!$V$12:$V$71,0)))</f>
        <v/>
      </c>
      <c r="D2819" s="38" t="str">
        <f>IF(C2819="","",IF(E2819="",INDEX(DATABASE!$AF$13:$AF$62,MATCH($C2819,DATABASE!$AC$13:$AC$62,0)),IF(E2819="2x D11",INDEX(DATABASE!$AF$13:$AF$62,MATCH($C2819,DATABASE!$AC$13:$AC$62,0))+2*DATABASE!$AF$62,IF(E2819="3x D11",INDEX(DATABASE!$AF$13:$AF$62,MATCH($C2819,DATABASE!$AC$13:$AC$62,0))+3*DATABASE!$AF$62,""))))</f>
        <v/>
      </c>
      <c r="E2819" s="38" t="str">
        <f>IF(AND($K2819="Y",$G2819&lt;&gt;"UNYIL",$F2819&lt;DATABASE!$O$8),"2x D11",IF(AND($K2819="Y",$G2819&lt;&gt;"UNYIL",$F2819&gt;=DATABASE!$O$8),"3x D11",""))</f>
        <v/>
      </c>
      <c r="F2819" s="36" t="str">
        <f>IF('DATA ACCURATE'!N2822&lt;&gt;"",'DATA ACCURATE'!N2822,"")</f>
        <v/>
      </c>
      <c r="G2819" s="38" t="str">
        <f>IF(F2819="","",IF(F2819&lt;=DATABASE!$I$8,"UNYIL",IF(F2819&lt;=DATABASE!$J$8,"KECIL",IF(F2819&lt;DATABASE!$K$8,"TANGGUNG",IF(F2819&gt;=DATABASE!$K$8,"BESAR","")))))</f>
        <v/>
      </c>
      <c r="H2819" s="16" t="str">
        <f>IF('DATA ACCURATE'!J2822&lt;&gt;"",'DATA ACCURATE'!J2822,"")</f>
        <v/>
      </c>
      <c r="I2819" s="35" t="str">
        <f>IF(B2819&lt;&gt;"",IFERROR(VLOOKUP(B2819,'DATA TIMBANGAN'!G:M,7,FALSE),VLOOKUP(B2819,'DATA TIMBANGAN'!G:M,7)),"")</f>
        <v/>
      </c>
      <c r="J2819" s="25" t="str">
        <f>IF(H2819&lt;&gt;"",IFERROR(INDEX(DATABASE!$Z$19:$Z$38,MATCH(DATEVALUE(H2819),DATABASE!$AA$19:$AA$38,0)),INDEX(DATABASE!$Z$12:$Z$18,MATCH(WEEKDAY(H2819,2),DATABASE!$AA$12:$AA$18,0))),"")</f>
        <v/>
      </c>
      <c r="K2819" s="25" t="str">
        <f>IF('DATA ACCURATE'!V2822&lt;&gt;"",'DATA ACCURATE'!V2822,"")</f>
        <v/>
      </c>
      <c r="L2819" s="80" t="str">
        <f>IF($H2819="","",IF(OR($J2819="LIBUR",AND($L2818="LIBUR",$O2818=$O2819)),"LIBUR",IF(AND(OR($L2818="LUAR JAM KERJA 1",$L2818="LUAR JAM KERJA 2"),OR(OR(AND($H2818=$H2819,AND(OR($I2819&gt;DATABASE!$J$3,$I2819&lt;DATABASE!$J$6),((DATEVALUE($H2819)+$I2819)-(DATEVALUE($H2818)+$I2818))&lt;DATABASE!$J$6)),AND($H2818=$H2819,$O2818=$O2819,OR($I2819&gt;DATABASE!$J$6,$I2819&lt;DATABASE!$J$3))),AND(($H2819-$H2818)=1,OR($I2819&lt;DATABASE!$I$6,((DATEVALUE($H2819)+$I2819)-(DATEVALUE($H2818)+$I2818))&lt;DATABASE!$J$6))),$A2819=$A2818),"LUAR JAM KERJA 2",IF(AND(OR(WEEKDAY($H2819,2)=1,WEEKDAY($H2819,2)=2,WEEKDAY($H2819,2)=3,WEEKDAY($H2819,2)=4,WEEKDAY($H2819,2)=5),$I2819&lt;=DATABASE!$J$3,$I2819&gt;=DATABASE!$I$3),"JAM KERJA",IF(AND(WEEKDAY($H2819,2)=6,$I2819&lt;=DATABASE!$J$4,$I2819&gt;=DATABASE!$I$4),"JAM KERJA","LUAR JAM KERJA 1")))))</f>
        <v/>
      </c>
      <c r="M2819" s="36" t="str">
        <f>IF('DATA ACCURATE'!T2822&lt;&gt;"",IF('DATA ACCURATE'!T2822&gt;100,'DATA ACCURATE'!T2822/10,'DATA ACCURATE'!T2822),"")</f>
        <v/>
      </c>
      <c r="N2819" s="38" t="str">
        <f>IF(M2819="","",IF(M2819&lt;=DATABASE!$I$9,"LOKAL",IF(M2819&lt;DATABASE!$J$9,"LUAR KOTA 1",IF($M2819&gt;=DATABASE!$J$9,"LUAR KOTA 2",""))))</f>
        <v/>
      </c>
      <c r="O2819" s="38" t="str">
        <f>IF('DATA ACCURATE'!L2822&lt;&gt;"",'DATA ACCURATE'!L2822,"")</f>
        <v/>
      </c>
      <c r="P2819" s="38"/>
      <c r="Q2819" s="38">
        <f t="shared" ref="Q2819:T2850" si="308">IF($G2819=Q$1,1,0)</f>
        <v>0</v>
      </c>
      <c r="R2819" s="38">
        <f t="shared" si="308"/>
        <v>0</v>
      </c>
      <c r="S2819" s="38">
        <f t="shared" si="308"/>
        <v>0</v>
      </c>
      <c r="T2819" s="38">
        <f t="shared" si="308"/>
        <v>0</v>
      </c>
      <c r="U2819" s="38">
        <f t="shared" ref="U2819:W2850" si="309">IF($N2819=U$1,1,0)</f>
        <v>0</v>
      </c>
      <c r="V2819" s="38">
        <f t="shared" si="309"/>
        <v>0</v>
      </c>
      <c r="W2819" s="38">
        <f t="shared" si="309"/>
        <v>0</v>
      </c>
      <c r="X2819" s="38">
        <f t="shared" ref="X2819:AA2850" si="310">IF($L2819=X$1,1,0)</f>
        <v>0</v>
      </c>
      <c r="Y2819" s="38">
        <f t="shared" si="310"/>
        <v>0</v>
      </c>
      <c r="Z2819" s="38">
        <f t="shared" si="310"/>
        <v>0</v>
      </c>
      <c r="AA2819" s="38">
        <f t="shared" si="310"/>
        <v>0</v>
      </c>
      <c r="AB2819" s="38">
        <f t="shared" ref="AB2819:AB2882" si="311">IF(AND($G2819="UNYIL",$K2819="Y"),1,0)</f>
        <v>0</v>
      </c>
      <c r="AC2819" s="38">
        <f t="shared" ref="AC2819:AC2882" si="312">IF($E2819="2x D11",2,IF($E2819="3x D11",3,0))</f>
        <v>0</v>
      </c>
      <c r="AD2819" s="38" t="str">
        <f t="shared" ref="AD2819:AD2882" si="313">Q2819&amp;R2819&amp;S2819&amp;T2819&amp;U2819&amp;V2819&amp;W2819&amp;X2819&amp;Y2819&amp;Z2819&amp;AA2819&amp;AB2819</f>
        <v>000000000000</v>
      </c>
      <c r="AE2819" s="38"/>
      <c r="AF2819" s="38"/>
      <c r="AG2819" s="38"/>
      <c r="AH2819" s="38"/>
      <c r="AI2819" s="38"/>
      <c r="AJ2819" s="38"/>
      <c r="AK2819" s="38"/>
      <c r="AL2819" s="38"/>
      <c r="AM2819" s="38"/>
      <c r="AN2819" s="38"/>
      <c r="AO2819" s="38"/>
      <c r="AP2819" s="38"/>
      <c r="AQ2819" s="38"/>
      <c r="AR2819" s="38"/>
    </row>
    <row r="2820" spans="1:44">
      <c r="A2820" s="36" t="str">
        <f>IF('DATA ACCURATE'!A2823&lt;&gt;"",'DATA ACCURATE'!A2823,"")</f>
        <v/>
      </c>
      <c r="B2820" s="36" t="str">
        <f>IF('DATA ACCURATE'!D2823&lt;&gt;"",'DATA ACCURATE'!D2823,"")</f>
        <v/>
      </c>
      <c r="C2820" s="38" t="str">
        <f>IF($AD2820="000000000000","",INDEX(DATABASE!$W$12:$W$71,MATCH($AD2820,DATABASE!$V$12:$V$71,0)))</f>
        <v/>
      </c>
      <c r="D2820" s="38" t="str">
        <f>IF(C2820="","",IF(E2820="",INDEX(DATABASE!$AF$13:$AF$62,MATCH($C2820,DATABASE!$AC$13:$AC$62,0)),IF(E2820="2x D11",INDEX(DATABASE!$AF$13:$AF$62,MATCH($C2820,DATABASE!$AC$13:$AC$62,0))+2*DATABASE!$AF$62,IF(E2820="3x D11",INDEX(DATABASE!$AF$13:$AF$62,MATCH($C2820,DATABASE!$AC$13:$AC$62,0))+3*DATABASE!$AF$62,""))))</f>
        <v/>
      </c>
      <c r="E2820" s="38" t="str">
        <f>IF(AND($K2820="Y",$G2820&lt;&gt;"UNYIL",$F2820&lt;DATABASE!$O$8),"2x D11",IF(AND($K2820="Y",$G2820&lt;&gt;"UNYIL",$F2820&gt;=DATABASE!$O$8),"3x D11",""))</f>
        <v/>
      </c>
      <c r="F2820" s="36" t="str">
        <f>IF('DATA ACCURATE'!N2823&lt;&gt;"",'DATA ACCURATE'!N2823,"")</f>
        <v/>
      </c>
      <c r="G2820" s="38" t="str">
        <f>IF(F2820="","",IF(F2820&lt;=DATABASE!$I$8,"UNYIL",IF(F2820&lt;=DATABASE!$J$8,"KECIL",IF(F2820&lt;DATABASE!$K$8,"TANGGUNG",IF(F2820&gt;=DATABASE!$K$8,"BESAR","")))))</f>
        <v/>
      </c>
      <c r="H2820" s="16" t="str">
        <f>IF('DATA ACCURATE'!J2823&lt;&gt;"",'DATA ACCURATE'!J2823,"")</f>
        <v/>
      </c>
      <c r="I2820" s="35" t="str">
        <f>IF(B2820&lt;&gt;"",IFERROR(VLOOKUP(B2820,'DATA TIMBANGAN'!G:M,7,FALSE),VLOOKUP(B2820,'DATA TIMBANGAN'!G:M,7)),"")</f>
        <v/>
      </c>
      <c r="J2820" s="25" t="str">
        <f>IF(H2820&lt;&gt;"",IFERROR(INDEX(DATABASE!$Z$19:$Z$38,MATCH(DATEVALUE(H2820),DATABASE!$AA$19:$AA$38,0)),INDEX(DATABASE!$Z$12:$Z$18,MATCH(WEEKDAY(H2820,2),DATABASE!$AA$12:$AA$18,0))),"")</f>
        <v/>
      </c>
      <c r="K2820" s="25" t="str">
        <f>IF('DATA ACCURATE'!V2823&lt;&gt;"",'DATA ACCURATE'!V2823,"")</f>
        <v/>
      </c>
      <c r="L2820" s="80" t="str">
        <f>IF($H2820="","",IF(OR($J2820="LIBUR",AND($L2819="LIBUR",$O2819=$O2820)),"LIBUR",IF(AND(OR($L2819="LUAR JAM KERJA 1",$L2819="LUAR JAM KERJA 2"),OR(OR(AND($H2819=$H2820,AND(OR($I2820&gt;DATABASE!$J$3,$I2820&lt;DATABASE!$J$6),((DATEVALUE($H2820)+$I2820)-(DATEVALUE($H2819)+$I2819))&lt;DATABASE!$J$6)),AND($H2819=$H2820,$O2819=$O2820,OR($I2820&gt;DATABASE!$J$6,$I2820&lt;DATABASE!$J$3))),AND(($H2820-$H2819)=1,OR($I2820&lt;DATABASE!$I$6,((DATEVALUE($H2820)+$I2820)-(DATEVALUE($H2819)+$I2819))&lt;DATABASE!$J$6))),$A2820=$A2819),"LUAR JAM KERJA 2",IF(AND(OR(WEEKDAY($H2820,2)=1,WEEKDAY($H2820,2)=2,WEEKDAY($H2820,2)=3,WEEKDAY($H2820,2)=4,WEEKDAY($H2820,2)=5),$I2820&lt;=DATABASE!$J$3,$I2820&gt;=DATABASE!$I$3),"JAM KERJA",IF(AND(WEEKDAY($H2820,2)=6,$I2820&lt;=DATABASE!$J$4,$I2820&gt;=DATABASE!$I$4),"JAM KERJA","LUAR JAM KERJA 1")))))</f>
        <v/>
      </c>
      <c r="M2820" s="36" t="str">
        <f>IF('DATA ACCURATE'!T2823&lt;&gt;"",IF('DATA ACCURATE'!T2823&gt;100,'DATA ACCURATE'!T2823/10,'DATA ACCURATE'!T2823),"")</f>
        <v/>
      </c>
      <c r="N2820" s="38" t="str">
        <f>IF(M2820="","",IF(M2820&lt;=DATABASE!$I$9,"LOKAL",IF(M2820&lt;DATABASE!$J$9,"LUAR KOTA 1",IF($M2820&gt;=DATABASE!$J$9,"LUAR KOTA 2",""))))</f>
        <v/>
      </c>
      <c r="O2820" s="38" t="str">
        <f>IF('DATA ACCURATE'!L2823&lt;&gt;"",'DATA ACCURATE'!L2823,"")</f>
        <v/>
      </c>
      <c r="P2820" s="38"/>
      <c r="Q2820" s="38">
        <f t="shared" si="308"/>
        <v>0</v>
      </c>
      <c r="R2820" s="38">
        <f t="shared" si="308"/>
        <v>0</v>
      </c>
      <c r="S2820" s="38">
        <f t="shared" si="308"/>
        <v>0</v>
      </c>
      <c r="T2820" s="38">
        <f t="shared" si="308"/>
        <v>0</v>
      </c>
      <c r="U2820" s="38">
        <f t="shared" si="309"/>
        <v>0</v>
      </c>
      <c r="V2820" s="38">
        <f t="shared" si="309"/>
        <v>0</v>
      </c>
      <c r="W2820" s="38">
        <f t="shared" si="309"/>
        <v>0</v>
      </c>
      <c r="X2820" s="38">
        <f t="shared" si="310"/>
        <v>0</v>
      </c>
      <c r="Y2820" s="38">
        <f t="shared" si="310"/>
        <v>0</v>
      </c>
      <c r="Z2820" s="38">
        <f t="shared" si="310"/>
        <v>0</v>
      </c>
      <c r="AA2820" s="38">
        <f t="shared" si="310"/>
        <v>0</v>
      </c>
      <c r="AB2820" s="38">
        <f t="shared" si="311"/>
        <v>0</v>
      </c>
      <c r="AC2820" s="38">
        <f t="shared" si="312"/>
        <v>0</v>
      </c>
      <c r="AD2820" s="38" t="str">
        <f t="shared" si="313"/>
        <v>000000000000</v>
      </c>
      <c r="AE2820" s="38"/>
      <c r="AF2820" s="38"/>
      <c r="AG2820" s="38"/>
      <c r="AH2820" s="38"/>
      <c r="AI2820" s="38"/>
      <c r="AJ2820" s="38"/>
      <c r="AK2820" s="38"/>
      <c r="AL2820" s="38"/>
      <c r="AM2820" s="38"/>
      <c r="AN2820" s="38"/>
      <c r="AO2820" s="38"/>
      <c r="AP2820" s="38"/>
      <c r="AQ2820" s="38"/>
      <c r="AR2820" s="38"/>
    </row>
    <row r="2821" spans="1:44">
      <c r="A2821" s="36" t="str">
        <f>IF('DATA ACCURATE'!A2824&lt;&gt;"",'DATA ACCURATE'!A2824,"")</f>
        <v/>
      </c>
      <c r="B2821" s="36" t="str">
        <f>IF('DATA ACCURATE'!D2824&lt;&gt;"",'DATA ACCURATE'!D2824,"")</f>
        <v/>
      </c>
      <c r="C2821" s="38" t="str">
        <f>IF($AD2821="000000000000","",INDEX(DATABASE!$W$12:$W$71,MATCH($AD2821,DATABASE!$V$12:$V$71,0)))</f>
        <v/>
      </c>
      <c r="D2821" s="38" t="str">
        <f>IF(C2821="","",IF(E2821="",INDEX(DATABASE!$AF$13:$AF$62,MATCH($C2821,DATABASE!$AC$13:$AC$62,0)),IF(E2821="2x D11",INDEX(DATABASE!$AF$13:$AF$62,MATCH($C2821,DATABASE!$AC$13:$AC$62,0))+2*DATABASE!$AF$62,IF(E2821="3x D11",INDEX(DATABASE!$AF$13:$AF$62,MATCH($C2821,DATABASE!$AC$13:$AC$62,0))+3*DATABASE!$AF$62,""))))</f>
        <v/>
      </c>
      <c r="E2821" s="38" t="str">
        <f>IF(AND($K2821="Y",$G2821&lt;&gt;"UNYIL",$F2821&lt;DATABASE!$O$8),"2x D11",IF(AND($K2821="Y",$G2821&lt;&gt;"UNYIL",$F2821&gt;=DATABASE!$O$8),"3x D11",""))</f>
        <v/>
      </c>
      <c r="F2821" s="36" t="str">
        <f>IF('DATA ACCURATE'!N2824&lt;&gt;"",'DATA ACCURATE'!N2824,"")</f>
        <v/>
      </c>
      <c r="G2821" s="38" t="str">
        <f>IF(F2821="","",IF(F2821&lt;=DATABASE!$I$8,"UNYIL",IF(F2821&lt;=DATABASE!$J$8,"KECIL",IF(F2821&lt;DATABASE!$K$8,"TANGGUNG",IF(F2821&gt;=DATABASE!$K$8,"BESAR","")))))</f>
        <v/>
      </c>
      <c r="H2821" s="16" t="str">
        <f>IF('DATA ACCURATE'!J2824&lt;&gt;"",'DATA ACCURATE'!J2824,"")</f>
        <v/>
      </c>
      <c r="I2821" s="35" t="str">
        <f>IF(B2821&lt;&gt;"",IFERROR(VLOOKUP(B2821,'DATA TIMBANGAN'!G:M,7,FALSE),VLOOKUP(B2821,'DATA TIMBANGAN'!G:M,7)),"")</f>
        <v/>
      </c>
      <c r="J2821" s="25" t="str">
        <f>IF(H2821&lt;&gt;"",IFERROR(INDEX(DATABASE!$Z$19:$Z$38,MATCH(DATEVALUE(H2821),DATABASE!$AA$19:$AA$38,0)),INDEX(DATABASE!$Z$12:$Z$18,MATCH(WEEKDAY(H2821,2),DATABASE!$AA$12:$AA$18,0))),"")</f>
        <v/>
      </c>
      <c r="K2821" s="25" t="str">
        <f>IF('DATA ACCURATE'!V2824&lt;&gt;"",'DATA ACCURATE'!V2824,"")</f>
        <v/>
      </c>
      <c r="L2821" s="80" t="str">
        <f>IF($H2821="","",IF(OR($J2821="LIBUR",AND($L2820="LIBUR",$O2820=$O2821)),"LIBUR",IF(AND(OR($L2820="LUAR JAM KERJA 1",$L2820="LUAR JAM KERJA 2"),OR(OR(AND($H2820=$H2821,AND(OR($I2821&gt;DATABASE!$J$3,$I2821&lt;DATABASE!$J$6),((DATEVALUE($H2821)+$I2821)-(DATEVALUE($H2820)+$I2820))&lt;DATABASE!$J$6)),AND($H2820=$H2821,$O2820=$O2821,OR($I2821&gt;DATABASE!$J$6,$I2821&lt;DATABASE!$J$3))),AND(($H2821-$H2820)=1,OR($I2821&lt;DATABASE!$I$6,((DATEVALUE($H2821)+$I2821)-(DATEVALUE($H2820)+$I2820))&lt;DATABASE!$J$6))),$A2821=$A2820),"LUAR JAM KERJA 2",IF(AND(OR(WEEKDAY($H2821,2)=1,WEEKDAY($H2821,2)=2,WEEKDAY($H2821,2)=3,WEEKDAY($H2821,2)=4,WEEKDAY($H2821,2)=5),$I2821&lt;=DATABASE!$J$3,$I2821&gt;=DATABASE!$I$3),"JAM KERJA",IF(AND(WEEKDAY($H2821,2)=6,$I2821&lt;=DATABASE!$J$4,$I2821&gt;=DATABASE!$I$4),"JAM KERJA","LUAR JAM KERJA 1")))))</f>
        <v/>
      </c>
      <c r="M2821" s="36" t="str">
        <f>IF('DATA ACCURATE'!T2824&lt;&gt;"",IF('DATA ACCURATE'!T2824&gt;100,'DATA ACCURATE'!T2824/10,'DATA ACCURATE'!T2824),"")</f>
        <v/>
      </c>
      <c r="N2821" s="38" t="str">
        <f>IF(M2821="","",IF(M2821&lt;=DATABASE!$I$9,"LOKAL",IF(M2821&lt;DATABASE!$J$9,"LUAR KOTA 1",IF($M2821&gt;=DATABASE!$J$9,"LUAR KOTA 2",""))))</f>
        <v/>
      </c>
      <c r="O2821" s="38" t="str">
        <f>IF('DATA ACCURATE'!L2824&lt;&gt;"",'DATA ACCURATE'!L2824,"")</f>
        <v/>
      </c>
      <c r="P2821" s="38"/>
      <c r="Q2821" s="38">
        <f t="shared" si="308"/>
        <v>0</v>
      </c>
      <c r="R2821" s="38">
        <f t="shared" si="308"/>
        <v>0</v>
      </c>
      <c r="S2821" s="38">
        <f t="shared" si="308"/>
        <v>0</v>
      </c>
      <c r="T2821" s="38">
        <f t="shared" si="308"/>
        <v>0</v>
      </c>
      <c r="U2821" s="38">
        <f t="shared" si="309"/>
        <v>0</v>
      </c>
      <c r="V2821" s="38">
        <f t="shared" si="309"/>
        <v>0</v>
      </c>
      <c r="W2821" s="38">
        <f t="shared" si="309"/>
        <v>0</v>
      </c>
      <c r="X2821" s="38">
        <f t="shared" si="310"/>
        <v>0</v>
      </c>
      <c r="Y2821" s="38">
        <f t="shared" si="310"/>
        <v>0</v>
      </c>
      <c r="Z2821" s="38">
        <f t="shared" si="310"/>
        <v>0</v>
      </c>
      <c r="AA2821" s="38">
        <f t="shared" si="310"/>
        <v>0</v>
      </c>
      <c r="AB2821" s="38">
        <f t="shared" si="311"/>
        <v>0</v>
      </c>
      <c r="AC2821" s="38">
        <f t="shared" si="312"/>
        <v>0</v>
      </c>
      <c r="AD2821" s="38" t="str">
        <f t="shared" si="313"/>
        <v>000000000000</v>
      </c>
      <c r="AE2821" s="38"/>
      <c r="AF2821" s="38"/>
      <c r="AG2821" s="38"/>
      <c r="AH2821" s="38"/>
      <c r="AI2821" s="38"/>
      <c r="AJ2821" s="38"/>
      <c r="AK2821" s="38"/>
      <c r="AL2821" s="38"/>
      <c r="AM2821" s="38"/>
      <c r="AN2821" s="38"/>
      <c r="AO2821" s="38"/>
      <c r="AP2821" s="38"/>
      <c r="AQ2821" s="38"/>
      <c r="AR2821" s="38"/>
    </row>
    <row r="2822" spans="1:44">
      <c r="A2822" s="36" t="str">
        <f>IF('DATA ACCURATE'!A2825&lt;&gt;"",'DATA ACCURATE'!A2825,"")</f>
        <v/>
      </c>
      <c r="B2822" s="36" t="str">
        <f>IF('DATA ACCURATE'!D2825&lt;&gt;"",'DATA ACCURATE'!D2825,"")</f>
        <v/>
      </c>
      <c r="C2822" s="38" t="str">
        <f>IF($AD2822="000000000000","",INDEX(DATABASE!$W$12:$W$71,MATCH($AD2822,DATABASE!$V$12:$V$71,0)))</f>
        <v/>
      </c>
      <c r="D2822" s="38" t="str">
        <f>IF(C2822="","",IF(E2822="",INDEX(DATABASE!$AF$13:$AF$62,MATCH($C2822,DATABASE!$AC$13:$AC$62,0)),IF(E2822="2x D11",INDEX(DATABASE!$AF$13:$AF$62,MATCH($C2822,DATABASE!$AC$13:$AC$62,0))+2*DATABASE!$AF$62,IF(E2822="3x D11",INDEX(DATABASE!$AF$13:$AF$62,MATCH($C2822,DATABASE!$AC$13:$AC$62,0))+3*DATABASE!$AF$62,""))))</f>
        <v/>
      </c>
      <c r="E2822" s="38" t="str">
        <f>IF(AND($K2822="Y",$G2822&lt;&gt;"UNYIL",$F2822&lt;DATABASE!$O$8),"2x D11",IF(AND($K2822="Y",$G2822&lt;&gt;"UNYIL",$F2822&gt;=DATABASE!$O$8),"3x D11",""))</f>
        <v/>
      </c>
      <c r="F2822" s="36" t="str">
        <f>IF('DATA ACCURATE'!N2825&lt;&gt;"",'DATA ACCURATE'!N2825,"")</f>
        <v/>
      </c>
      <c r="G2822" s="38" t="str">
        <f>IF(F2822="","",IF(F2822&lt;=DATABASE!$I$8,"UNYIL",IF(F2822&lt;=DATABASE!$J$8,"KECIL",IF(F2822&lt;DATABASE!$K$8,"TANGGUNG",IF(F2822&gt;=DATABASE!$K$8,"BESAR","")))))</f>
        <v/>
      </c>
      <c r="H2822" s="16" t="str">
        <f>IF('DATA ACCURATE'!J2825&lt;&gt;"",'DATA ACCURATE'!J2825,"")</f>
        <v/>
      </c>
      <c r="I2822" s="35" t="str">
        <f>IF(B2822&lt;&gt;"",IFERROR(VLOOKUP(B2822,'DATA TIMBANGAN'!G:M,7,FALSE),VLOOKUP(B2822,'DATA TIMBANGAN'!G:M,7)),"")</f>
        <v/>
      </c>
      <c r="J2822" s="25" t="str">
        <f>IF(H2822&lt;&gt;"",IFERROR(INDEX(DATABASE!$Z$19:$Z$38,MATCH(DATEVALUE(H2822),DATABASE!$AA$19:$AA$38,0)),INDEX(DATABASE!$Z$12:$Z$18,MATCH(WEEKDAY(H2822,2),DATABASE!$AA$12:$AA$18,0))),"")</f>
        <v/>
      </c>
      <c r="K2822" s="25" t="str">
        <f>IF('DATA ACCURATE'!V2825&lt;&gt;"",'DATA ACCURATE'!V2825,"")</f>
        <v/>
      </c>
      <c r="L2822" s="80" t="str">
        <f>IF($H2822="","",IF(OR($J2822="LIBUR",AND($L2821="LIBUR",$O2821=$O2822)),"LIBUR",IF(AND(OR($L2821="LUAR JAM KERJA 1",$L2821="LUAR JAM KERJA 2"),OR(OR(AND($H2821=$H2822,AND(OR($I2822&gt;DATABASE!$J$3,$I2822&lt;DATABASE!$J$6),((DATEVALUE($H2822)+$I2822)-(DATEVALUE($H2821)+$I2821))&lt;DATABASE!$J$6)),AND($H2821=$H2822,$O2821=$O2822,OR($I2822&gt;DATABASE!$J$6,$I2822&lt;DATABASE!$J$3))),AND(($H2822-$H2821)=1,OR($I2822&lt;DATABASE!$I$6,((DATEVALUE($H2822)+$I2822)-(DATEVALUE($H2821)+$I2821))&lt;DATABASE!$J$6))),$A2822=$A2821),"LUAR JAM KERJA 2",IF(AND(OR(WEEKDAY($H2822,2)=1,WEEKDAY($H2822,2)=2,WEEKDAY($H2822,2)=3,WEEKDAY($H2822,2)=4,WEEKDAY($H2822,2)=5),$I2822&lt;=DATABASE!$J$3,$I2822&gt;=DATABASE!$I$3),"JAM KERJA",IF(AND(WEEKDAY($H2822,2)=6,$I2822&lt;=DATABASE!$J$4,$I2822&gt;=DATABASE!$I$4),"JAM KERJA","LUAR JAM KERJA 1")))))</f>
        <v/>
      </c>
      <c r="M2822" s="36" t="str">
        <f>IF('DATA ACCURATE'!T2825&lt;&gt;"",IF('DATA ACCURATE'!T2825&gt;100,'DATA ACCURATE'!T2825/10,'DATA ACCURATE'!T2825),"")</f>
        <v/>
      </c>
      <c r="N2822" s="38" t="str">
        <f>IF(M2822="","",IF(M2822&lt;=DATABASE!$I$9,"LOKAL",IF(M2822&lt;DATABASE!$J$9,"LUAR KOTA 1",IF($M2822&gt;=DATABASE!$J$9,"LUAR KOTA 2",""))))</f>
        <v/>
      </c>
      <c r="O2822" s="38" t="str">
        <f>IF('DATA ACCURATE'!L2825&lt;&gt;"",'DATA ACCURATE'!L2825,"")</f>
        <v/>
      </c>
      <c r="P2822" s="38"/>
      <c r="Q2822" s="38">
        <f t="shared" si="308"/>
        <v>0</v>
      </c>
      <c r="R2822" s="38">
        <f t="shared" si="308"/>
        <v>0</v>
      </c>
      <c r="S2822" s="38">
        <f t="shared" si="308"/>
        <v>0</v>
      </c>
      <c r="T2822" s="38">
        <f t="shared" si="308"/>
        <v>0</v>
      </c>
      <c r="U2822" s="38">
        <f t="shared" si="309"/>
        <v>0</v>
      </c>
      <c r="V2822" s="38">
        <f t="shared" si="309"/>
        <v>0</v>
      </c>
      <c r="W2822" s="38">
        <f t="shared" si="309"/>
        <v>0</v>
      </c>
      <c r="X2822" s="38">
        <f t="shared" si="310"/>
        <v>0</v>
      </c>
      <c r="Y2822" s="38">
        <f t="shared" si="310"/>
        <v>0</v>
      </c>
      <c r="Z2822" s="38">
        <f t="shared" si="310"/>
        <v>0</v>
      </c>
      <c r="AA2822" s="38">
        <f t="shared" si="310"/>
        <v>0</v>
      </c>
      <c r="AB2822" s="38">
        <f t="shared" si="311"/>
        <v>0</v>
      </c>
      <c r="AC2822" s="38">
        <f t="shared" si="312"/>
        <v>0</v>
      </c>
      <c r="AD2822" s="38" t="str">
        <f t="shared" si="313"/>
        <v>000000000000</v>
      </c>
      <c r="AE2822" s="38"/>
      <c r="AF2822" s="38"/>
      <c r="AG2822" s="38"/>
      <c r="AH2822" s="38"/>
      <c r="AI2822" s="38"/>
      <c r="AJ2822" s="38"/>
      <c r="AK2822" s="38"/>
      <c r="AL2822" s="38"/>
      <c r="AM2822" s="38"/>
      <c r="AN2822" s="38"/>
      <c r="AO2822" s="38"/>
      <c r="AP2822" s="38"/>
      <c r="AQ2822" s="38"/>
      <c r="AR2822" s="38"/>
    </row>
    <row r="2823" spans="1:44">
      <c r="A2823" s="36" t="str">
        <f>IF('DATA ACCURATE'!A2826&lt;&gt;"",'DATA ACCURATE'!A2826,"")</f>
        <v/>
      </c>
      <c r="B2823" s="36" t="str">
        <f>IF('DATA ACCURATE'!D2826&lt;&gt;"",'DATA ACCURATE'!D2826,"")</f>
        <v/>
      </c>
      <c r="C2823" s="38" t="str">
        <f>IF($AD2823="000000000000","",INDEX(DATABASE!$W$12:$W$71,MATCH($AD2823,DATABASE!$V$12:$V$71,0)))</f>
        <v/>
      </c>
      <c r="D2823" s="38" t="str">
        <f>IF(C2823="","",IF(E2823="",INDEX(DATABASE!$AF$13:$AF$62,MATCH($C2823,DATABASE!$AC$13:$AC$62,0)),IF(E2823="2x D11",INDEX(DATABASE!$AF$13:$AF$62,MATCH($C2823,DATABASE!$AC$13:$AC$62,0))+2*DATABASE!$AF$62,IF(E2823="3x D11",INDEX(DATABASE!$AF$13:$AF$62,MATCH($C2823,DATABASE!$AC$13:$AC$62,0))+3*DATABASE!$AF$62,""))))</f>
        <v/>
      </c>
      <c r="E2823" s="38" t="str">
        <f>IF(AND($K2823="Y",$G2823&lt;&gt;"UNYIL",$F2823&lt;DATABASE!$O$8),"2x D11",IF(AND($K2823="Y",$G2823&lt;&gt;"UNYIL",$F2823&gt;=DATABASE!$O$8),"3x D11",""))</f>
        <v/>
      </c>
      <c r="F2823" s="36" t="str">
        <f>IF('DATA ACCURATE'!N2826&lt;&gt;"",'DATA ACCURATE'!N2826,"")</f>
        <v/>
      </c>
      <c r="G2823" s="38" t="str">
        <f>IF(F2823="","",IF(F2823&lt;=DATABASE!$I$8,"UNYIL",IF(F2823&lt;=DATABASE!$J$8,"KECIL",IF(F2823&lt;DATABASE!$K$8,"TANGGUNG",IF(F2823&gt;=DATABASE!$K$8,"BESAR","")))))</f>
        <v/>
      </c>
      <c r="H2823" s="16" t="str">
        <f>IF('DATA ACCURATE'!J2826&lt;&gt;"",'DATA ACCURATE'!J2826,"")</f>
        <v/>
      </c>
      <c r="I2823" s="35" t="str">
        <f>IF(B2823&lt;&gt;"",IFERROR(VLOOKUP(B2823,'DATA TIMBANGAN'!G:M,7,FALSE),VLOOKUP(B2823,'DATA TIMBANGAN'!G:M,7)),"")</f>
        <v/>
      </c>
      <c r="J2823" s="25" t="str">
        <f>IF(H2823&lt;&gt;"",IFERROR(INDEX(DATABASE!$Z$19:$Z$38,MATCH(DATEVALUE(H2823),DATABASE!$AA$19:$AA$38,0)),INDEX(DATABASE!$Z$12:$Z$18,MATCH(WEEKDAY(H2823,2),DATABASE!$AA$12:$AA$18,0))),"")</f>
        <v/>
      </c>
      <c r="K2823" s="25" t="str">
        <f>IF('DATA ACCURATE'!V2826&lt;&gt;"",'DATA ACCURATE'!V2826,"")</f>
        <v/>
      </c>
      <c r="L2823" s="80" t="str">
        <f>IF($H2823="","",IF(OR($J2823="LIBUR",AND($L2822="LIBUR",$O2822=$O2823)),"LIBUR",IF(AND(OR($L2822="LUAR JAM KERJA 1",$L2822="LUAR JAM KERJA 2"),OR(OR(AND($H2822=$H2823,AND(OR($I2823&gt;DATABASE!$J$3,$I2823&lt;DATABASE!$J$6),((DATEVALUE($H2823)+$I2823)-(DATEVALUE($H2822)+$I2822))&lt;DATABASE!$J$6)),AND($H2822=$H2823,$O2822=$O2823,OR($I2823&gt;DATABASE!$J$6,$I2823&lt;DATABASE!$J$3))),AND(($H2823-$H2822)=1,OR($I2823&lt;DATABASE!$I$6,((DATEVALUE($H2823)+$I2823)-(DATEVALUE($H2822)+$I2822))&lt;DATABASE!$J$6))),$A2823=$A2822),"LUAR JAM KERJA 2",IF(AND(OR(WEEKDAY($H2823,2)=1,WEEKDAY($H2823,2)=2,WEEKDAY($H2823,2)=3,WEEKDAY($H2823,2)=4,WEEKDAY($H2823,2)=5),$I2823&lt;=DATABASE!$J$3,$I2823&gt;=DATABASE!$I$3),"JAM KERJA",IF(AND(WEEKDAY($H2823,2)=6,$I2823&lt;=DATABASE!$J$4,$I2823&gt;=DATABASE!$I$4),"JAM KERJA","LUAR JAM KERJA 1")))))</f>
        <v/>
      </c>
      <c r="M2823" s="36" t="str">
        <f>IF('DATA ACCURATE'!T2826&lt;&gt;"",IF('DATA ACCURATE'!T2826&gt;100,'DATA ACCURATE'!T2826/10,'DATA ACCURATE'!T2826),"")</f>
        <v/>
      </c>
      <c r="N2823" s="38" t="str">
        <f>IF(M2823="","",IF(M2823&lt;=DATABASE!$I$9,"LOKAL",IF(M2823&lt;DATABASE!$J$9,"LUAR KOTA 1",IF($M2823&gt;=DATABASE!$J$9,"LUAR KOTA 2",""))))</f>
        <v/>
      </c>
      <c r="O2823" s="38" t="str">
        <f>IF('DATA ACCURATE'!L2826&lt;&gt;"",'DATA ACCURATE'!L2826,"")</f>
        <v/>
      </c>
      <c r="P2823" s="38"/>
      <c r="Q2823" s="38">
        <f t="shared" si="308"/>
        <v>0</v>
      </c>
      <c r="R2823" s="38">
        <f t="shared" si="308"/>
        <v>0</v>
      </c>
      <c r="S2823" s="38">
        <f t="shared" si="308"/>
        <v>0</v>
      </c>
      <c r="T2823" s="38">
        <f t="shared" si="308"/>
        <v>0</v>
      </c>
      <c r="U2823" s="38">
        <f t="shared" si="309"/>
        <v>0</v>
      </c>
      <c r="V2823" s="38">
        <f t="shared" si="309"/>
        <v>0</v>
      </c>
      <c r="W2823" s="38">
        <f t="shared" si="309"/>
        <v>0</v>
      </c>
      <c r="X2823" s="38">
        <f t="shared" si="310"/>
        <v>0</v>
      </c>
      <c r="Y2823" s="38">
        <f t="shared" si="310"/>
        <v>0</v>
      </c>
      <c r="Z2823" s="38">
        <f t="shared" si="310"/>
        <v>0</v>
      </c>
      <c r="AA2823" s="38">
        <f t="shared" si="310"/>
        <v>0</v>
      </c>
      <c r="AB2823" s="38">
        <f t="shared" si="311"/>
        <v>0</v>
      </c>
      <c r="AC2823" s="38">
        <f t="shared" si="312"/>
        <v>0</v>
      </c>
      <c r="AD2823" s="38" t="str">
        <f t="shared" si="313"/>
        <v>000000000000</v>
      </c>
      <c r="AE2823" s="38"/>
      <c r="AF2823" s="38"/>
      <c r="AG2823" s="38"/>
      <c r="AH2823" s="38"/>
      <c r="AI2823" s="38"/>
      <c r="AJ2823" s="38"/>
      <c r="AK2823" s="38"/>
      <c r="AL2823" s="38"/>
      <c r="AM2823" s="38"/>
      <c r="AN2823" s="38"/>
      <c r="AO2823" s="38"/>
      <c r="AP2823" s="38"/>
      <c r="AQ2823" s="38"/>
      <c r="AR2823" s="38"/>
    </row>
    <row r="2824" spans="1:44">
      <c r="A2824" s="36" t="str">
        <f>IF('DATA ACCURATE'!A2827&lt;&gt;"",'DATA ACCURATE'!A2827,"")</f>
        <v/>
      </c>
      <c r="B2824" s="36" t="str">
        <f>IF('DATA ACCURATE'!D2827&lt;&gt;"",'DATA ACCURATE'!D2827,"")</f>
        <v/>
      </c>
      <c r="C2824" s="38" t="str">
        <f>IF($AD2824="000000000000","",INDEX(DATABASE!$W$12:$W$71,MATCH($AD2824,DATABASE!$V$12:$V$71,0)))</f>
        <v/>
      </c>
      <c r="D2824" s="38" t="str">
        <f>IF(C2824="","",IF(E2824="",INDEX(DATABASE!$AF$13:$AF$62,MATCH($C2824,DATABASE!$AC$13:$AC$62,0)),IF(E2824="2x D11",INDEX(DATABASE!$AF$13:$AF$62,MATCH($C2824,DATABASE!$AC$13:$AC$62,0))+2*DATABASE!$AF$62,IF(E2824="3x D11",INDEX(DATABASE!$AF$13:$AF$62,MATCH($C2824,DATABASE!$AC$13:$AC$62,0))+3*DATABASE!$AF$62,""))))</f>
        <v/>
      </c>
      <c r="E2824" s="38" t="str">
        <f>IF(AND($K2824="Y",$G2824&lt;&gt;"UNYIL",$F2824&lt;DATABASE!$O$8),"2x D11",IF(AND($K2824="Y",$G2824&lt;&gt;"UNYIL",$F2824&gt;=DATABASE!$O$8),"3x D11",""))</f>
        <v/>
      </c>
      <c r="F2824" s="36" t="str">
        <f>IF('DATA ACCURATE'!N2827&lt;&gt;"",'DATA ACCURATE'!N2827,"")</f>
        <v/>
      </c>
      <c r="G2824" s="38" t="str">
        <f>IF(F2824="","",IF(F2824&lt;=DATABASE!$I$8,"UNYIL",IF(F2824&lt;=DATABASE!$J$8,"KECIL",IF(F2824&lt;DATABASE!$K$8,"TANGGUNG",IF(F2824&gt;=DATABASE!$K$8,"BESAR","")))))</f>
        <v/>
      </c>
      <c r="H2824" s="16" t="str">
        <f>IF('DATA ACCURATE'!J2827&lt;&gt;"",'DATA ACCURATE'!J2827,"")</f>
        <v/>
      </c>
      <c r="I2824" s="35" t="str">
        <f>IF(B2824&lt;&gt;"",IFERROR(VLOOKUP(B2824,'DATA TIMBANGAN'!G:M,7,FALSE),VLOOKUP(B2824,'DATA TIMBANGAN'!G:M,7)),"")</f>
        <v/>
      </c>
      <c r="J2824" s="25" t="str">
        <f>IF(H2824&lt;&gt;"",IFERROR(INDEX(DATABASE!$Z$19:$Z$38,MATCH(DATEVALUE(H2824),DATABASE!$AA$19:$AA$38,0)),INDEX(DATABASE!$Z$12:$Z$18,MATCH(WEEKDAY(H2824,2),DATABASE!$AA$12:$AA$18,0))),"")</f>
        <v/>
      </c>
      <c r="K2824" s="25" t="str">
        <f>IF('DATA ACCURATE'!V2827&lt;&gt;"",'DATA ACCURATE'!V2827,"")</f>
        <v/>
      </c>
      <c r="L2824" s="80" t="str">
        <f>IF($H2824="","",IF(OR($J2824="LIBUR",AND($L2823="LIBUR",$O2823=$O2824)),"LIBUR",IF(AND(OR($L2823="LUAR JAM KERJA 1",$L2823="LUAR JAM KERJA 2"),OR(OR(AND($H2823=$H2824,AND(OR($I2824&gt;DATABASE!$J$3,$I2824&lt;DATABASE!$J$6),((DATEVALUE($H2824)+$I2824)-(DATEVALUE($H2823)+$I2823))&lt;DATABASE!$J$6)),AND($H2823=$H2824,$O2823=$O2824,OR($I2824&gt;DATABASE!$J$6,$I2824&lt;DATABASE!$J$3))),AND(($H2824-$H2823)=1,OR($I2824&lt;DATABASE!$I$6,((DATEVALUE($H2824)+$I2824)-(DATEVALUE($H2823)+$I2823))&lt;DATABASE!$J$6))),$A2824=$A2823),"LUAR JAM KERJA 2",IF(AND(OR(WEEKDAY($H2824,2)=1,WEEKDAY($H2824,2)=2,WEEKDAY($H2824,2)=3,WEEKDAY($H2824,2)=4,WEEKDAY($H2824,2)=5),$I2824&lt;=DATABASE!$J$3,$I2824&gt;=DATABASE!$I$3),"JAM KERJA",IF(AND(WEEKDAY($H2824,2)=6,$I2824&lt;=DATABASE!$J$4,$I2824&gt;=DATABASE!$I$4),"JAM KERJA","LUAR JAM KERJA 1")))))</f>
        <v/>
      </c>
      <c r="M2824" s="36" t="str">
        <f>IF('DATA ACCURATE'!T2827&lt;&gt;"",IF('DATA ACCURATE'!T2827&gt;100,'DATA ACCURATE'!T2827/10,'DATA ACCURATE'!T2827),"")</f>
        <v/>
      </c>
      <c r="N2824" s="38" t="str">
        <f>IF(M2824="","",IF(M2824&lt;=DATABASE!$I$9,"LOKAL",IF(M2824&lt;DATABASE!$J$9,"LUAR KOTA 1",IF($M2824&gt;=DATABASE!$J$9,"LUAR KOTA 2",""))))</f>
        <v/>
      </c>
      <c r="O2824" s="38" t="str">
        <f>IF('DATA ACCURATE'!L2827&lt;&gt;"",'DATA ACCURATE'!L2827,"")</f>
        <v/>
      </c>
      <c r="P2824" s="38"/>
      <c r="Q2824" s="38">
        <f t="shared" si="308"/>
        <v>0</v>
      </c>
      <c r="R2824" s="38">
        <f t="shared" si="308"/>
        <v>0</v>
      </c>
      <c r="S2824" s="38">
        <f t="shared" si="308"/>
        <v>0</v>
      </c>
      <c r="T2824" s="38">
        <f t="shared" si="308"/>
        <v>0</v>
      </c>
      <c r="U2824" s="38">
        <f t="shared" si="309"/>
        <v>0</v>
      </c>
      <c r="V2824" s="38">
        <f t="shared" si="309"/>
        <v>0</v>
      </c>
      <c r="W2824" s="38">
        <f t="shared" si="309"/>
        <v>0</v>
      </c>
      <c r="X2824" s="38">
        <f t="shared" si="310"/>
        <v>0</v>
      </c>
      <c r="Y2824" s="38">
        <f t="shared" si="310"/>
        <v>0</v>
      </c>
      <c r="Z2824" s="38">
        <f t="shared" si="310"/>
        <v>0</v>
      </c>
      <c r="AA2824" s="38">
        <f t="shared" si="310"/>
        <v>0</v>
      </c>
      <c r="AB2824" s="38">
        <f t="shared" si="311"/>
        <v>0</v>
      </c>
      <c r="AC2824" s="38">
        <f t="shared" si="312"/>
        <v>0</v>
      </c>
      <c r="AD2824" s="38" t="str">
        <f t="shared" si="313"/>
        <v>000000000000</v>
      </c>
      <c r="AE2824" s="38"/>
      <c r="AF2824" s="38"/>
      <c r="AG2824" s="38"/>
      <c r="AH2824" s="38"/>
      <c r="AI2824" s="38"/>
      <c r="AJ2824" s="38"/>
      <c r="AK2824" s="38"/>
      <c r="AL2824" s="38"/>
      <c r="AM2824" s="38"/>
      <c r="AN2824" s="38"/>
      <c r="AO2824" s="38"/>
      <c r="AP2824" s="38"/>
      <c r="AQ2824" s="38"/>
      <c r="AR2824" s="38"/>
    </row>
    <row r="2825" spans="1:44">
      <c r="A2825" s="36" t="str">
        <f>IF('DATA ACCURATE'!A2828&lt;&gt;"",'DATA ACCURATE'!A2828,"")</f>
        <v/>
      </c>
      <c r="B2825" s="36" t="str">
        <f>IF('DATA ACCURATE'!D2828&lt;&gt;"",'DATA ACCURATE'!D2828,"")</f>
        <v/>
      </c>
      <c r="C2825" s="38" t="str">
        <f>IF($AD2825="000000000000","",INDEX(DATABASE!$W$12:$W$71,MATCH($AD2825,DATABASE!$V$12:$V$71,0)))</f>
        <v/>
      </c>
      <c r="D2825" s="38" t="str">
        <f>IF(C2825="","",IF(E2825="",INDEX(DATABASE!$AF$13:$AF$62,MATCH($C2825,DATABASE!$AC$13:$AC$62,0)),IF(E2825="2x D11",INDEX(DATABASE!$AF$13:$AF$62,MATCH($C2825,DATABASE!$AC$13:$AC$62,0))+2*DATABASE!$AF$62,IF(E2825="3x D11",INDEX(DATABASE!$AF$13:$AF$62,MATCH($C2825,DATABASE!$AC$13:$AC$62,0))+3*DATABASE!$AF$62,""))))</f>
        <v/>
      </c>
      <c r="E2825" s="38" t="str">
        <f>IF(AND($K2825="Y",$G2825&lt;&gt;"UNYIL",$F2825&lt;DATABASE!$O$8),"2x D11",IF(AND($K2825="Y",$G2825&lt;&gt;"UNYIL",$F2825&gt;=DATABASE!$O$8),"3x D11",""))</f>
        <v/>
      </c>
      <c r="F2825" s="36" t="str">
        <f>IF('DATA ACCURATE'!N2828&lt;&gt;"",'DATA ACCURATE'!N2828,"")</f>
        <v/>
      </c>
      <c r="G2825" s="38" t="str">
        <f>IF(F2825="","",IF(F2825&lt;=DATABASE!$I$8,"UNYIL",IF(F2825&lt;=DATABASE!$J$8,"KECIL",IF(F2825&lt;DATABASE!$K$8,"TANGGUNG",IF(F2825&gt;=DATABASE!$K$8,"BESAR","")))))</f>
        <v/>
      </c>
      <c r="H2825" s="16" t="str">
        <f>IF('DATA ACCURATE'!J2828&lt;&gt;"",'DATA ACCURATE'!J2828,"")</f>
        <v/>
      </c>
      <c r="I2825" s="35" t="str">
        <f>IF(B2825&lt;&gt;"",IFERROR(VLOOKUP(B2825,'DATA TIMBANGAN'!G:M,7,FALSE),VLOOKUP(B2825,'DATA TIMBANGAN'!G:M,7)),"")</f>
        <v/>
      </c>
      <c r="J2825" s="25" t="str">
        <f>IF(H2825&lt;&gt;"",IFERROR(INDEX(DATABASE!$Z$19:$Z$38,MATCH(DATEVALUE(H2825),DATABASE!$AA$19:$AA$38,0)),INDEX(DATABASE!$Z$12:$Z$18,MATCH(WEEKDAY(H2825,2),DATABASE!$AA$12:$AA$18,0))),"")</f>
        <v/>
      </c>
      <c r="K2825" s="25" t="str">
        <f>IF('DATA ACCURATE'!V2828&lt;&gt;"",'DATA ACCURATE'!V2828,"")</f>
        <v/>
      </c>
      <c r="L2825" s="80" t="str">
        <f>IF($H2825="","",IF(OR($J2825="LIBUR",AND($L2824="LIBUR",$O2824=$O2825)),"LIBUR",IF(AND(OR($L2824="LUAR JAM KERJA 1",$L2824="LUAR JAM KERJA 2"),OR(OR(AND($H2824=$H2825,AND(OR($I2825&gt;DATABASE!$J$3,$I2825&lt;DATABASE!$J$6),((DATEVALUE($H2825)+$I2825)-(DATEVALUE($H2824)+$I2824))&lt;DATABASE!$J$6)),AND($H2824=$H2825,$O2824=$O2825,OR($I2825&gt;DATABASE!$J$6,$I2825&lt;DATABASE!$J$3))),AND(($H2825-$H2824)=1,OR($I2825&lt;DATABASE!$I$6,((DATEVALUE($H2825)+$I2825)-(DATEVALUE($H2824)+$I2824))&lt;DATABASE!$J$6))),$A2825=$A2824),"LUAR JAM KERJA 2",IF(AND(OR(WEEKDAY($H2825,2)=1,WEEKDAY($H2825,2)=2,WEEKDAY($H2825,2)=3,WEEKDAY($H2825,2)=4,WEEKDAY($H2825,2)=5),$I2825&lt;=DATABASE!$J$3,$I2825&gt;=DATABASE!$I$3),"JAM KERJA",IF(AND(WEEKDAY($H2825,2)=6,$I2825&lt;=DATABASE!$J$4,$I2825&gt;=DATABASE!$I$4),"JAM KERJA","LUAR JAM KERJA 1")))))</f>
        <v/>
      </c>
      <c r="M2825" s="36" t="str">
        <f>IF('DATA ACCURATE'!T2828&lt;&gt;"",IF('DATA ACCURATE'!T2828&gt;100,'DATA ACCURATE'!T2828/10,'DATA ACCURATE'!T2828),"")</f>
        <v/>
      </c>
      <c r="N2825" s="38" t="str">
        <f>IF(M2825="","",IF(M2825&lt;=DATABASE!$I$9,"LOKAL",IF(M2825&lt;DATABASE!$J$9,"LUAR KOTA 1",IF($M2825&gt;=DATABASE!$J$9,"LUAR KOTA 2",""))))</f>
        <v/>
      </c>
      <c r="O2825" s="38" t="str">
        <f>IF('DATA ACCURATE'!L2828&lt;&gt;"",'DATA ACCURATE'!L2828,"")</f>
        <v/>
      </c>
      <c r="P2825" s="38"/>
      <c r="Q2825" s="38">
        <f t="shared" si="308"/>
        <v>0</v>
      </c>
      <c r="R2825" s="38">
        <f t="shared" si="308"/>
        <v>0</v>
      </c>
      <c r="S2825" s="38">
        <f t="shared" si="308"/>
        <v>0</v>
      </c>
      <c r="T2825" s="38">
        <f t="shared" si="308"/>
        <v>0</v>
      </c>
      <c r="U2825" s="38">
        <f t="shared" si="309"/>
        <v>0</v>
      </c>
      <c r="V2825" s="38">
        <f t="shared" si="309"/>
        <v>0</v>
      </c>
      <c r="W2825" s="38">
        <f t="shared" si="309"/>
        <v>0</v>
      </c>
      <c r="X2825" s="38">
        <f t="shared" si="310"/>
        <v>0</v>
      </c>
      <c r="Y2825" s="38">
        <f t="shared" si="310"/>
        <v>0</v>
      </c>
      <c r="Z2825" s="38">
        <f t="shared" si="310"/>
        <v>0</v>
      </c>
      <c r="AA2825" s="38">
        <f t="shared" si="310"/>
        <v>0</v>
      </c>
      <c r="AB2825" s="38">
        <f t="shared" si="311"/>
        <v>0</v>
      </c>
      <c r="AC2825" s="38">
        <f t="shared" si="312"/>
        <v>0</v>
      </c>
      <c r="AD2825" s="38" t="str">
        <f t="shared" si="313"/>
        <v>000000000000</v>
      </c>
      <c r="AE2825" s="38"/>
      <c r="AF2825" s="38"/>
      <c r="AG2825" s="38"/>
      <c r="AH2825" s="38"/>
      <c r="AI2825" s="38"/>
      <c r="AJ2825" s="38"/>
      <c r="AK2825" s="38"/>
      <c r="AL2825" s="38"/>
      <c r="AM2825" s="38"/>
      <c r="AN2825" s="38"/>
      <c r="AO2825" s="38"/>
      <c r="AP2825" s="38"/>
      <c r="AQ2825" s="38"/>
      <c r="AR2825" s="38"/>
    </row>
    <row r="2826" spans="1:44">
      <c r="A2826" s="36" t="str">
        <f>IF('DATA ACCURATE'!A2829&lt;&gt;"",'DATA ACCURATE'!A2829,"")</f>
        <v/>
      </c>
      <c r="B2826" s="36" t="str">
        <f>IF('DATA ACCURATE'!D2829&lt;&gt;"",'DATA ACCURATE'!D2829,"")</f>
        <v/>
      </c>
      <c r="C2826" s="38" t="str">
        <f>IF($AD2826="000000000000","",INDEX(DATABASE!$W$12:$W$71,MATCH($AD2826,DATABASE!$V$12:$V$71,0)))</f>
        <v/>
      </c>
      <c r="D2826" s="38" t="str">
        <f>IF(C2826="","",IF(E2826="",INDEX(DATABASE!$AF$13:$AF$62,MATCH($C2826,DATABASE!$AC$13:$AC$62,0)),IF(E2826="2x D11",INDEX(DATABASE!$AF$13:$AF$62,MATCH($C2826,DATABASE!$AC$13:$AC$62,0))+2*DATABASE!$AF$62,IF(E2826="3x D11",INDEX(DATABASE!$AF$13:$AF$62,MATCH($C2826,DATABASE!$AC$13:$AC$62,0))+3*DATABASE!$AF$62,""))))</f>
        <v/>
      </c>
      <c r="E2826" s="38" t="str">
        <f>IF(AND($K2826="Y",$G2826&lt;&gt;"UNYIL",$F2826&lt;DATABASE!$O$8),"2x D11",IF(AND($K2826="Y",$G2826&lt;&gt;"UNYIL",$F2826&gt;=DATABASE!$O$8),"3x D11",""))</f>
        <v/>
      </c>
      <c r="F2826" s="36" t="str">
        <f>IF('DATA ACCURATE'!N2829&lt;&gt;"",'DATA ACCURATE'!N2829,"")</f>
        <v/>
      </c>
      <c r="G2826" s="38" t="str">
        <f>IF(F2826="","",IF(F2826&lt;=DATABASE!$I$8,"UNYIL",IF(F2826&lt;=DATABASE!$J$8,"KECIL",IF(F2826&lt;DATABASE!$K$8,"TANGGUNG",IF(F2826&gt;=DATABASE!$K$8,"BESAR","")))))</f>
        <v/>
      </c>
      <c r="H2826" s="16" t="str">
        <f>IF('DATA ACCURATE'!J2829&lt;&gt;"",'DATA ACCURATE'!J2829,"")</f>
        <v/>
      </c>
      <c r="I2826" s="35" t="str">
        <f>IF(B2826&lt;&gt;"",IFERROR(VLOOKUP(B2826,'DATA TIMBANGAN'!G:M,7,FALSE),VLOOKUP(B2826,'DATA TIMBANGAN'!G:M,7)),"")</f>
        <v/>
      </c>
      <c r="J2826" s="25" t="str">
        <f>IF(H2826&lt;&gt;"",IFERROR(INDEX(DATABASE!$Z$19:$Z$38,MATCH(DATEVALUE(H2826),DATABASE!$AA$19:$AA$38,0)),INDEX(DATABASE!$Z$12:$Z$18,MATCH(WEEKDAY(H2826,2),DATABASE!$AA$12:$AA$18,0))),"")</f>
        <v/>
      </c>
      <c r="K2826" s="25" t="str">
        <f>IF('DATA ACCURATE'!V2829&lt;&gt;"",'DATA ACCURATE'!V2829,"")</f>
        <v/>
      </c>
      <c r="L2826" s="80" t="str">
        <f>IF($H2826="","",IF(OR($J2826="LIBUR",AND($L2825="LIBUR",$O2825=$O2826)),"LIBUR",IF(AND(OR($L2825="LUAR JAM KERJA 1",$L2825="LUAR JAM KERJA 2"),OR(OR(AND($H2825=$H2826,AND(OR($I2826&gt;DATABASE!$J$3,$I2826&lt;DATABASE!$J$6),((DATEVALUE($H2826)+$I2826)-(DATEVALUE($H2825)+$I2825))&lt;DATABASE!$J$6)),AND($H2825=$H2826,$O2825=$O2826,OR($I2826&gt;DATABASE!$J$6,$I2826&lt;DATABASE!$J$3))),AND(($H2826-$H2825)=1,OR($I2826&lt;DATABASE!$I$6,((DATEVALUE($H2826)+$I2826)-(DATEVALUE($H2825)+$I2825))&lt;DATABASE!$J$6))),$A2826=$A2825),"LUAR JAM KERJA 2",IF(AND(OR(WEEKDAY($H2826,2)=1,WEEKDAY($H2826,2)=2,WEEKDAY($H2826,2)=3,WEEKDAY($H2826,2)=4,WEEKDAY($H2826,2)=5),$I2826&lt;=DATABASE!$J$3,$I2826&gt;=DATABASE!$I$3),"JAM KERJA",IF(AND(WEEKDAY($H2826,2)=6,$I2826&lt;=DATABASE!$J$4,$I2826&gt;=DATABASE!$I$4),"JAM KERJA","LUAR JAM KERJA 1")))))</f>
        <v/>
      </c>
      <c r="M2826" s="36" t="str">
        <f>IF('DATA ACCURATE'!T2829&lt;&gt;"",IF('DATA ACCURATE'!T2829&gt;100,'DATA ACCURATE'!T2829/10,'DATA ACCURATE'!T2829),"")</f>
        <v/>
      </c>
      <c r="N2826" s="38" t="str">
        <f>IF(M2826="","",IF(M2826&lt;=DATABASE!$I$9,"LOKAL",IF(M2826&lt;DATABASE!$J$9,"LUAR KOTA 1",IF($M2826&gt;=DATABASE!$J$9,"LUAR KOTA 2",""))))</f>
        <v/>
      </c>
      <c r="O2826" s="38" t="str">
        <f>IF('DATA ACCURATE'!L2829&lt;&gt;"",'DATA ACCURATE'!L2829,"")</f>
        <v/>
      </c>
      <c r="P2826" s="38"/>
      <c r="Q2826" s="38">
        <f t="shared" si="308"/>
        <v>0</v>
      </c>
      <c r="R2826" s="38">
        <f t="shared" si="308"/>
        <v>0</v>
      </c>
      <c r="S2826" s="38">
        <f t="shared" si="308"/>
        <v>0</v>
      </c>
      <c r="T2826" s="38">
        <f t="shared" si="308"/>
        <v>0</v>
      </c>
      <c r="U2826" s="38">
        <f t="shared" si="309"/>
        <v>0</v>
      </c>
      <c r="V2826" s="38">
        <f t="shared" si="309"/>
        <v>0</v>
      </c>
      <c r="W2826" s="38">
        <f t="shared" si="309"/>
        <v>0</v>
      </c>
      <c r="X2826" s="38">
        <f t="shared" si="310"/>
        <v>0</v>
      </c>
      <c r="Y2826" s="38">
        <f t="shared" si="310"/>
        <v>0</v>
      </c>
      <c r="Z2826" s="38">
        <f t="shared" si="310"/>
        <v>0</v>
      </c>
      <c r="AA2826" s="38">
        <f t="shared" si="310"/>
        <v>0</v>
      </c>
      <c r="AB2826" s="38">
        <f t="shared" si="311"/>
        <v>0</v>
      </c>
      <c r="AC2826" s="38">
        <f t="shared" si="312"/>
        <v>0</v>
      </c>
      <c r="AD2826" s="38" t="str">
        <f t="shared" si="313"/>
        <v>000000000000</v>
      </c>
      <c r="AE2826" s="38"/>
      <c r="AF2826" s="38"/>
      <c r="AG2826" s="38"/>
      <c r="AH2826" s="38"/>
      <c r="AI2826" s="38"/>
      <c r="AJ2826" s="38"/>
      <c r="AK2826" s="38"/>
      <c r="AL2826" s="38"/>
      <c r="AM2826" s="38"/>
      <c r="AN2826" s="38"/>
      <c r="AO2826" s="38"/>
      <c r="AP2826" s="38"/>
      <c r="AQ2826" s="38"/>
      <c r="AR2826" s="38"/>
    </row>
    <row r="2827" spans="1:44">
      <c r="A2827" s="36" t="str">
        <f>IF('DATA ACCURATE'!A2830&lt;&gt;"",'DATA ACCURATE'!A2830,"")</f>
        <v/>
      </c>
      <c r="B2827" s="36" t="str">
        <f>IF('DATA ACCURATE'!D2830&lt;&gt;"",'DATA ACCURATE'!D2830,"")</f>
        <v/>
      </c>
      <c r="C2827" s="38" t="str">
        <f>IF($AD2827="000000000000","",INDEX(DATABASE!$W$12:$W$71,MATCH($AD2827,DATABASE!$V$12:$V$71,0)))</f>
        <v/>
      </c>
      <c r="D2827" s="38" t="str">
        <f>IF(C2827="","",IF(E2827="",INDEX(DATABASE!$AF$13:$AF$62,MATCH($C2827,DATABASE!$AC$13:$AC$62,0)),IF(E2827="2x D11",INDEX(DATABASE!$AF$13:$AF$62,MATCH($C2827,DATABASE!$AC$13:$AC$62,0))+2*DATABASE!$AF$62,IF(E2827="3x D11",INDEX(DATABASE!$AF$13:$AF$62,MATCH($C2827,DATABASE!$AC$13:$AC$62,0))+3*DATABASE!$AF$62,""))))</f>
        <v/>
      </c>
      <c r="E2827" s="38" t="str">
        <f>IF(AND($K2827="Y",$G2827&lt;&gt;"UNYIL",$F2827&lt;DATABASE!$O$8),"2x D11",IF(AND($K2827="Y",$G2827&lt;&gt;"UNYIL",$F2827&gt;=DATABASE!$O$8),"3x D11",""))</f>
        <v/>
      </c>
      <c r="F2827" s="36" t="str">
        <f>IF('DATA ACCURATE'!N2830&lt;&gt;"",'DATA ACCURATE'!N2830,"")</f>
        <v/>
      </c>
      <c r="G2827" s="38" t="str">
        <f>IF(F2827="","",IF(F2827&lt;=DATABASE!$I$8,"UNYIL",IF(F2827&lt;=DATABASE!$J$8,"KECIL",IF(F2827&lt;DATABASE!$K$8,"TANGGUNG",IF(F2827&gt;=DATABASE!$K$8,"BESAR","")))))</f>
        <v/>
      </c>
      <c r="H2827" s="16" t="str">
        <f>IF('DATA ACCURATE'!J2830&lt;&gt;"",'DATA ACCURATE'!J2830,"")</f>
        <v/>
      </c>
      <c r="I2827" s="35" t="str">
        <f>IF(B2827&lt;&gt;"",IFERROR(VLOOKUP(B2827,'DATA TIMBANGAN'!G:M,7,FALSE),VLOOKUP(B2827,'DATA TIMBANGAN'!G:M,7)),"")</f>
        <v/>
      </c>
      <c r="J2827" s="25" t="str">
        <f>IF(H2827&lt;&gt;"",IFERROR(INDEX(DATABASE!$Z$19:$Z$38,MATCH(DATEVALUE(H2827),DATABASE!$AA$19:$AA$38,0)),INDEX(DATABASE!$Z$12:$Z$18,MATCH(WEEKDAY(H2827,2),DATABASE!$AA$12:$AA$18,0))),"")</f>
        <v/>
      </c>
      <c r="K2827" s="25" t="str">
        <f>IF('DATA ACCURATE'!V2830&lt;&gt;"",'DATA ACCURATE'!V2830,"")</f>
        <v/>
      </c>
      <c r="L2827" s="80" t="str">
        <f>IF($H2827="","",IF(OR($J2827="LIBUR",AND($L2826="LIBUR",$O2826=$O2827)),"LIBUR",IF(AND(OR($L2826="LUAR JAM KERJA 1",$L2826="LUAR JAM KERJA 2"),OR(OR(AND($H2826=$H2827,AND(OR($I2827&gt;DATABASE!$J$3,$I2827&lt;DATABASE!$J$6),((DATEVALUE($H2827)+$I2827)-(DATEVALUE($H2826)+$I2826))&lt;DATABASE!$J$6)),AND($H2826=$H2827,$O2826=$O2827,OR($I2827&gt;DATABASE!$J$6,$I2827&lt;DATABASE!$J$3))),AND(($H2827-$H2826)=1,OR($I2827&lt;DATABASE!$I$6,((DATEVALUE($H2827)+$I2827)-(DATEVALUE($H2826)+$I2826))&lt;DATABASE!$J$6))),$A2827=$A2826),"LUAR JAM KERJA 2",IF(AND(OR(WEEKDAY($H2827,2)=1,WEEKDAY($H2827,2)=2,WEEKDAY($H2827,2)=3,WEEKDAY($H2827,2)=4,WEEKDAY($H2827,2)=5),$I2827&lt;=DATABASE!$J$3,$I2827&gt;=DATABASE!$I$3),"JAM KERJA",IF(AND(WEEKDAY($H2827,2)=6,$I2827&lt;=DATABASE!$J$4,$I2827&gt;=DATABASE!$I$4),"JAM KERJA","LUAR JAM KERJA 1")))))</f>
        <v/>
      </c>
      <c r="M2827" s="36" t="str">
        <f>IF('DATA ACCURATE'!T2830&lt;&gt;"",IF('DATA ACCURATE'!T2830&gt;100,'DATA ACCURATE'!T2830/10,'DATA ACCURATE'!T2830),"")</f>
        <v/>
      </c>
      <c r="N2827" s="38" t="str">
        <f>IF(M2827="","",IF(M2827&lt;=DATABASE!$I$9,"LOKAL",IF(M2827&lt;DATABASE!$J$9,"LUAR KOTA 1",IF($M2827&gt;=DATABASE!$J$9,"LUAR KOTA 2",""))))</f>
        <v/>
      </c>
      <c r="O2827" s="38" t="str">
        <f>IF('DATA ACCURATE'!L2830&lt;&gt;"",'DATA ACCURATE'!L2830,"")</f>
        <v/>
      </c>
      <c r="P2827" s="38"/>
      <c r="Q2827" s="38">
        <f t="shared" si="308"/>
        <v>0</v>
      </c>
      <c r="R2827" s="38">
        <f t="shared" si="308"/>
        <v>0</v>
      </c>
      <c r="S2827" s="38">
        <f t="shared" si="308"/>
        <v>0</v>
      </c>
      <c r="T2827" s="38">
        <f t="shared" si="308"/>
        <v>0</v>
      </c>
      <c r="U2827" s="38">
        <f t="shared" si="309"/>
        <v>0</v>
      </c>
      <c r="V2827" s="38">
        <f t="shared" si="309"/>
        <v>0</v>
      </c>
      <c r="W2827" s="38">
        <f t="shared" si="309"/>
        <v>0</v>
      </c>
      <c r="X2827" s="38">
        <f t="shared" si="310"/>
        <v>0</v>
      </c>
      <c r="Y2827" s="38">
        <f t="shared" si="310"/>
        <v>0</v>
      </c>
      <c r="Z2827" s="38">
        <f t="shared" si="310"/>
        <v>0</v>
      </c>
      <c r="AA2827" s="38">
        <f t="shared" si="310"/>
        <v>0</v>
      </c>
      <c r="AB2827" s="38">
        <f t="shared" si="311"/>
        <v>0</v>
      </c>
      <c r="AC2827" s="38">
        <f t="shared" si="312"/>
        <v>0</v>
      </c>
      <c r="AD2827" s="38" t="str">
        <f t="shared" si="313"/>
        <v>000000000000</v>
      </c>
      <c r="AE2827" s="38"/>
      <c r="AF2827" s="38"/>
      <c r="AG2827" s="38"/>
      <c r="AH2827" s="38"/>
      <c r="AI2827" s="38"/>
      <c r="AJ2827" s="38"/>
      <c r="AK2827" s="38"/>
      <c r="AL2827" s="38"/>
      <c r="AM2827" s="38"/>
      <c r="AN2827" s="38"/>
      <c r="AO2827" s="38"/>
      <c r="AP2827" s="38"/>
      <c r="AQ2827" s="38"/>
      <c r="AR2827" s="38"/>
    </row>
    <row r="2828" spans="1:44">
      <c r="A2828" s="36" t="str">
        <f>IF('DATA ACCURATE'!A2831&lt;&gt;"",'DATA ACCURATE'!A2831,"")</f>
        <v/>
      </c>
      <c r="B2828" s="36" t="str">
        <f>IF('DATA ACCURATE'!D2831&lt;&gt;"",'DATA ACCURATE'!D2831,"")</f>
        <v/>
      </c>
      <c r="C2828" s="38" t="str">
        <f>IF($AD2828="000000000000","",INDEX(DATABASE!$W$12:$W$71,MATCH($AD2828,DATABASE!$V$12:$V$71,0)))</f>
        <v/>
      </c>
      <c r="D2828" s="38" t="str">
        <f>IF(C2828="","",IF(E2828="",INDEX(DATABASE!$AF$13:$AF$62,MATCH($C2828,DATABASE!$AC$13:$AC$62,0)),IF(E2828="2x D11",INDEX(DATABASE!$AF$13:$AF$62,MATCH($C2828,DATABASE!$AC$13:$AC$62,0))+2*DATABASE!$AF$62,IF(E2828="3x D11",INDEX(DATABASE!$AF$13:$AF$62,MATCH($C2828,DATABASE!$AC$13:$AC$62,0))+3*DATABASE!$AF$62,""))))</f>
        <v/>
      </c>
      <c r="E2828" s="38" t="str">
        <f>IF(AND($K2828="Y",$G2828&lt;&gt;"UNYIL",$F2828&lt;DATABASE!$O$8),"2x D11",IF(AND($K2828="Y",$G2828&lt;&gt;"UNYIL",$F2828&gt;=DATABASE!$O$8),"3x D11",""))</f>
        <v/>
      </c>
      <c r="F2828" s="36" t="str">
        <f>IF('DATA ACCURATE'!N2831&lt;&gt;"",'DATA ACCURATE'!N2831,"")</f>
        <v/>
      </c>
      <c r="G2828" s="38" t="str">
        <f>IF(F2828="","",IF(F2828&lt;=DATABASE!$I$8,"UNYIL",IF(F2828&lt;=DATABASE!$J$8,"KECIL",IF(F2828&lt;DATABASE!$K$8,"TANGGUNG",IF(F2828&gt;=DATABASE!$K$8,"BESAR","")))))</f>
        <v/>
      </c>
      <c r="H2828" s="16" t="str">
        <f>IF('DATA ACCURATE'!J2831&lt;&gt;"",'DATA ACCURATE'!J2831,"")</f>
        <v/>
      </c>
      <c r="I2828" s="35" t="str">
        <f>IF(B2828&lt;&gt;"",IFERROR(VLOOKUP(B2828,'DATA TIMBANGAN'!G:M,7,FALSE),VLOOKUP(B2828,'DATA TIMBANGAN'!G:M,7)),"")</f>
        <v/>
      </c>
      <c r="J2828" s="25" t="str">
        <f>IF(H2828&lt;&gt;"",IFERROR(INDEX(DATABASE!$Z$19:$Z$38,MATCH(DATEVALUE(H2828),DATABASE!$AA$19:$AA$38,0)),INDEX(DATABASE!$Z$12:$Z$18,MATCH(WEEKDAY(H2828,2),DATABASE!$AA$12:$AA$18,0))),"")</f>
        <v/>
      </c>
      <c r="K2828" s="25" t="str">
        <f>IF('DATA ACCURATE'!V2831&lt;&gt;"",'DATA ACCURATE'!V2831,"")</f>
        <v/>
      </c>
      <c r="L2828" s="80" t="str">
        <f>IF($H2828="","",IF(OR($J2828="LIBUR",AND($L2827="LIBUR",$O2827=$O2828)),"LIBUR",IF(AND(OR($L2827="LUAR JAM KERJA 1",$L2827="LUAR JAM KERJA 2"),OR(OR(AND($H2827=$H2828,AND(OR($I2828&gt;DATABASE!$J$3,$I2828&lt;DATABASE!$J$6),((DATEVALUE($H2828)+$I2828)-(DATEVALUE($H2827)+$I2827))&lt;DATABASE!$J$6)),AND($H2827=$H2828,$O2827=$O2828,OR($I2828&gt;DATABASE!$J$6,$I2828&lt;DATABASE!$J$3))),AND(($H2828-$H2827)=1,OR($I2828&lt;DATABASE!$I$6,((DATEVALUE($H2828)+$I2828)-(DATEVALUE($H2827)+$I2827))&lt;DATABASE!$J$6))),$A2828=$A2827),"LUAR JAM KERJA 2",IF(AND(OR(WEEKDAY($H2828,2)=1,WEEKDAY($H2828,2)=2,WEEKDAY($H2828,2)=3,WEEKDAY($H2828,2)=4,WEEKDAY($H2828,2)=5),$I2828&lt;=DATABASE!$J$3,$I2828&gt;=DATABASE!$I$3),"JAM KERJA",IF(AND(WEEKDAY($H2828,2)=6,$I2828&lt;=DATABASE!$J$4,$I2828&gt;=DATABASE!$I$4),"JAM KERJA","LUAR JAM KERJA 1")))))</f>
        <v/>
      </c>
      <c r="M2828" s="36" t="str">
        <f>IF('DATA ACCURATE'!T2831&lt;&gt;"",IF('DATA ACCURATE'!T2831&gt;100,'DATA ACCURATE'!T2831/10,'DATA ACCURATE'!T2831),"")</f>
        <v/>
      </c>
      <c r="N2828" s="38" t="str">
        <f>IF(M2828="","",IF(M2828&lt;=DATABASE!$I$9,"LOKAL",IF(M2828&lt;DATABASE!$J$9,"LUAR KOTA 1",IF($M2828&gt;=DATABASE!$J$9,"LUAR KOTA 2",""))))</f>
        <v/>
      </c>
      <c r="O2828" s="38" t="str">
        <f>IF('DATA ACCURATE'!L2831&lt;&gt;"",'DATA ACCURATE'!L2831,"")</f>
        <v/>
      </c>
      <c r="P2828" s="38"/>
      <c r="Q2828" s="38">
        <f t="shared" si="308"/>
        <v>0</v>
      </c>
      <c r="R2828" s="38">
        <f t="shared" si="308"/>
        <v>0</v>
      </c>
      <c r="S2828" s="38">
        <f t="shared" si="308"/>
        <v>0</v>
      </c>
      <c r="T2828" s="38">
        <f t="shared" si="308"/>
        <v>0</v>
      </c>
      <c r="U2828" s="38">
        <f t="shared" si="309"/>
        <v>0</v>
      </c>
      <c r="V2828" s="38">
        <f t="shared" si="309"/>
        <v>0</v>
      </c>
      <c r="W2828" s="38">
        <f t="shared" si="309"/>
        <v>0</v>
      </c>
      <c r="X2828" s="38">
        <f t="shared" si="310"/>
        <v>0</v>
      </c>
      <c r="Y2828" s="38">
        <f t="shared" si="310"/>
        <v>0</v>
      </c>
      <c r="Z2828" s="38">
        <f t="shared" si="310"/>
        <v>0</v>
      </c>
      <c r="AA2828" s="38">
        <f t="shared" si="310"/>
        <v>0</v>
      </c>
      <c r="AB2828" s="38">
        <f t="shared" si="311"/>
        <v>0</v>
      </c>
      <c r="AC2828" s="38">
        <f t="shared" si="312"/>
        <v>0</v>
      </c>
      <c r="AD2828" s="38" t="str">
        <f t="shared" si="313"/>
        <v>000000000000</v>
      </c>
      <c r="AE2828" s="38"/>
      <c r="AF2828" s="38"/>
      <c r="AG2828" s="38"/>
      <c r="AH2828" s="38"/>
      <c r="AI2828" s="38"/>
      <c r="AJ2828" s="38"/>
      <c r="AK2828" s="38"/>
      <c r="AL2828" s="38"/>
      <c r="AM2828" s="38"/>
      <c r="AN2828" s="38"/>
      <c r="AO2828" s="38"/>
      <c r="AP2828" s="38"/>
      <c r="AQ2828" s="38"/>
      <c r="AR2828" s="38"/>
    </row>
    <row r="2829" spans="1:44">
      <c r="A2829" s="36" t="str">
        <f>IF('DATA ACCURATE'!A2832&lt;&gt;"",'DATA ACCURATE'!A2832,"")</f>
        <v/>
      </c>
      <c r="B2829" s="36" t="str">
        <f>IF('DATA ACCURATE'!D2832&lt;&gt;"",'DATA ACCURATE'!D2832,"")</f>
        <v/>
      </c>
      <c r="C2829" s="38" t="str">
        <f>IF($AD2829="000000000000","",INDEX(DATABASE!$W$12:$W$71,MATCH($AD2829,DATABASE!$V$12:$V$71,0)))</f>
        <v/>
      </c>
      <c r="D2829" s="38" t="str">
        <f>IF(C2829="","",IF(E2829="",INDEX(DATABASE!$AF$13:$AF$62,MATCH($C2829,DATABASE!$AC$13:$AC$62,0)),IF(E2829="2x D11",INDEX(DATABASE!$AF$13:$AF$62,MATCH($C2829,DATABASE!$AC$13:$AC$62,0))+2*DATABASE!$AF$62,IF(E2829="3x D11",INDEX(DATABASE!$AF$13:$AF$62,MATCH($C2829,DATABASE!$AC$13:$AC$62,0))+3*DATABASE!$AF$62,""))))</f>
        <v/>
      </c>
      <c r="E2829" s="38" t="str">
        <f>IF(AND($K2829="Y",$G2829&lt;&gt;"UNYIL",$F2829&lt;DATABASE!$O$8),"2x D11",IF(AND($K2829="Y",$G2829&lt;&gt;"UNYIL",$F2829&gt;=DATABASE!$O$8),"3x D11",""))</f>
        <v/>
      </c>
      <c r="F2829" s="36" t="str">
        <f>IF('DATA ACCURATE'!N2832&lt;&gt;"",'DATA ACCURATE'!N2832,"")</f>
        <v/>
      </c>
      <c r="G2829" s="38" t="str">
        <f>IF(F2829="","",IF(F2829&lt;=DATABASE!$I$8,"UNYIL",IF(F2829&lt;=DATABASE!$J$8,"KECIL",IF(F2829&lt;DATABASE!$K$8,"TANGGUNG",IF(F2829&gt;=DATABASE!$K$8,"BESAR","")))))</f>
        <v/>
      </c>
      <c r="H2829" s="16" t="str">
        <f>IF('DATA ACCURATE'!J2832&lt;&gt;"",'DATA ACCURATE'!J2832,"")</f>
        <v/>
      </c>
      <c r="I2829" s="35" t="str">
        <f>IF(B2829&lt;&gt;"",IFERROR(VLOOKUP(B2829,'DATA TIMBANGAN'!G:M,7,FALSE),VLOOKUP(B2829,'DATA TIMBANGAN'!G:M,7)),"")</f>
        <v/>
      </c>
      <c r="J2829" s="25" t="str">
        <f>IF(H2829&lt;&gt;"",IFERROR(INDEX(DATABASE!$Z$19:$Z$38,MATCH(DATEVALUE(H2829),DATABASE!$AA$19:$AA$38,0)),INDEX(DATABASE!$Z$12:$Z$18,MATCH(WEEKDAY(H2829,2),DATABASE!$AA$12:$AA$18,0))),"")</f>
        <v/>
      </c>
      <c r="K2829" s="25" t="str">
        <f>IF('DATA ACCURATE'!V2832&lt;&gt;"",'DATA ACCURATE'!V2832,"")</f>
        <v/>
      </c>
      <c r="L2829" s="80" t="str">
        <f>IF($H2829="","",IF(OR($J2829="LIBUR",AND($L2828="LIBUR",$O2828=$O2829)),"LIBUR",IF(AND(OR($L2828="LUAR JAM KERJA 1",$L2828="LUAR JAM KERJA 2"),OR(OR(AND($H2828=$H2829,AND(OR($I2829&gt;DATABASE!$J$3,$I2829&lt;DATABASE!$J$6),((DATEVALUE($H2829)+$I2829)-(DATEVALUE($H2828)+$I2828))&lt;DATABASE!$J$6)),AND($H2828=$H2829,$O2828=$O2829,OR($I2829&gt;DATABASE!$J$6,$I2829&lt;DATABASE!$J$3))),AND(($H2829-$H2828)=1,OR($I2829&lt;DATABASE!$I$6,((DATEVALUE($H2829)+$I2829)-(DATEVALUE($H2828)+$I2828))&lt;DATABASE!$J$6))),$A2829=$A2828),"LUAR JAM KERJA 2",IF(AND(OR(WEEKDAY($H2829,2)=1,WEEKDAY($H2829,2)=2,WEEKDAY($H2829,2)=3,WEEKDAY($H2829,2)=4,WEEKDAY($H2829,2)=5),$I2829&lt;=DATABASE!$J$3,$I2829&gt;=DATABASE!$I$3),"JAM KERJA",IF(AND(WEEKDAY($H2829,2)=6,$I2829&lt;=DATABASE!$J$4,$I2829&gt;=DATABASE!$I$4),"JAM KERJA","LUAR JAM KERJA 1")))))</f>
        <v/>
      </c>
      <c r="M2829" s="36" t="str">
        <f>IF('DATA ACCURATE'!T2832&lt;&gt;"",IF('DATA ACCURATE'!T2832&gt;100,'DATA ACCURATE'!T2832/10,'DATA ACCURATE'!T2832),"")</f>
        <v/>
      </c>
      <c r="N2829" s="38" t="str">
        <f>IF(M2829="","",IF(M2829&lt;=DATABASE!$I$9,"LOKAL",IF(M2829&lt;DATABASE!$J$9,"LUAR KOTA 1",IF($M2829&gt;=DATABASE!$J$9,"LUAR KOTA 2",""))))</f>
        <v/>
      </c>
      <c r="O2829" s="38" t="str">
        <f>IF('DATA ACCURATE'!L2832&lt;&gt;"",'DATA ACCURATE'!L2832,"")</f>
        <v/>
      </c>
      <c r="P2829" s="38"/>
      <c r="Q2829" s="38">
        <f t="shared" si="308"/>
        <v>0</v>
      </c>
      <c r="R2829" s="38">
        <f t="shared" si="308"/>
        <v>0</v>
      </c>
      <c r="S2829" s="38">
        <f t="shared" si="308"/>
        <v>0</v>
      </c>
      <c r="T2829" s="38">
        <f t="shared" si="308"/>
        <v>0</v>
      </c>
      <c r="U2829" s="38">
        <f t="shared" si="309"/>
        <v>0</v>
      </c>
      <c r="V2829" s="38">
        <f t="shared" si="309"/>
        <v>0</v>
      </c>
      <c r="W2829" s="38">
        <f t="shared" si="309"/>
        <v>0</v>
      </c>
      <c r="X2829" s="38">
        <f t="shared" si="310"/>
        <v>0</v>
      </c>
      <c r="Y2829" s="38">
        <f t="shared" si="310"/>
        <v>0</v>
      </c>
      <c r="Z2829" s="38">
        <f t="shared" si="310"/>
        <v>0</v>
      </c>
      <c r="AA2829" s="38">
        <f t="shared" si="310"/>
        <v>0</v>
      </c>
      <c r="AB2829" s="38">
        <f t="shared" si="311"/>
        <v>0</v>
      </c>
      <c r="AC2829" s="38">
        <f t="shared" si="312"/>
        <v>0</v>
      </c>
      <c r="AD2829" s="38" t="str">
        <f t="shared" si="313"/>
        <v>000000000000</v>
      </c>
      <c r="AE2829" s="38"/>
      <c r="AF2829" s="38"/>
      <c r="AG2829" s="38"/>
      <c r="AH2829" s="38"/>
      <c r="AI2829" s="38"/>
      <c r="AJ2829" s="38"/>
      <c r="AK2829" s="38"/>
      <c r="AL2829" s="38"/>
      <c r="AM2829" s="38"/>
      <c r="AN2829" s="38"/>
      <c r="AO2829" s="38"/>
      <c r="AP2829" s="38"/>
      <c r="AQ2829" s="38"/>
      <c r="AR2829" s="38"/>
    </row>
    <row r="2830" spans="1:44">
      <c r="A2830" s="36" t="str">
        <f>IF('DATA ACCURATE'!A2833&lt;&gt;"",'DATA ACCURATE'!A2833,"")</f>
        <v/>
      </c>
      <c r="B2830" s="36" t="str">
        <f>IF('DATA ACCURATE'!D2833&lt;&gt;"",'DATA ACCURATE'!D2833,"")</f>
        <v/>
      </c>
      <c r="C2830" s="38" t="str">
        <f>IF($AD2830="000000000000","",INDEX(DATABASE!$W$12:$W$71,MATCH($AD2830,DATABASE!$V$12:$V$71,0)))</f>
        <v/>
      </c>
      <c r="D2830" s="38" t="str">
        <f>IF(C2830="","",IF(E2830="",INDEX(DATABASE!$AF$13:$AF$62,MATCH($C2830,DATABASE!$AC$13:$AC$62,0)),IF(E2830="2x D11",INDEX(DATABASE!$AF$13:$AF$62,MATCH($C2830,DATABASE!$AC$13:$AC$62,0))+2*DATABASE!$AF$62,IF(E2830="3x D11",INDEX(DATABASE!$AF$13:$AF$62,MATCH($C2830,DATABASE!$AC$13:$AC$62,0))+3*DATABASE!$AF$62,""))))</f>
        <v/>
      </c>
      <c r="E2830" s="38" t="str">
        <f>IF(AND($K2830="Y",$G2830&lt;&gt;"UNYIL",$F2830&lt;DATABASE!$O$8),"2x D11",IF(AND($K2830="Y",$G2830&lt;&gt;"UNYIL",$F2830&gt;=DATABASE!$O$8),"3x D11",""))</f>
        <v/>
      </c>
      <c r="F2830" s="36" t="str">
        <f>IF('DATA ACCURATE'!N2833&lt;&gt;"",'DATA ACCURATE'!N2833,"")</f>
        <v/>
      </c>
      <c r="G2830" s="38" t="str">
        <f>IF(F2830="","",IF(F2830&lt;=DATABASE!$I$8,"UNYIL",IF(F2830&lt;=DATABASE!$J$8,"KECIL",IF(F2830&lt;DATABASE!$K$8,"TANGGUNG",IF(F2830&gt;=DATABASE!$K$8,"BESAR","")))))</f>
        <v/>
      </c>
      <c r="H2830" s="16" t="str">
        <f>IF('DATA ACCURATE'!J2833&lt;&gt;"",'DATA ACCURATE'!J2833,"")</f>
        <v/>
      </c>
      <c r="I2830" s="35" t="str">
        <f>IF(B2830&lt;&gt;"",IFERROR(VLOOKUP(B2830,'DATA TIMBANGAN'!G:M,7,FALSE),VLOOKUP(B2830,'DATA TIMBANGAN'!G:M,7)),"")</f>
        <v/>
      </c>
      <c r="J2830" s="25" t="str">
        <f>IF(H2830&lt;&gt;"",IFERROR(INDEX(DATABASE!$Z$19:$Z$38,MATCH(DATEVALUE(H2830),DATABASE!$AA$19:$AA$38,0)),INDEX(DATABASE!$Z$12:$Z$18,MATCH(WEEKDAY(H2830,2),DATABASE!$AA$12:$AA$18,0))),"")</f>
        <v/>
      </c>
      <c r="K2830" s="25" t="str">
        <f>IF('DATA ACCURATE'!V2833&lt;&gt;"",'DATA ACCURATE'!V2833,"")</f>
        <v/>
      </c>
      <c r="L2830" s="80" t="str">
        <f>IF($H2830="","",IF(OR($J2830="LIBUR",AND($L2829="LIBUR",$O2829=$O2830)),"LIBUR",IF(AND(OR($L2829="LUAR JAM KERJA 1",$L2829="LUAR JAM KERJA 2"),OR(OR(AND($H2829=$H2830,AND(OR($I2830&gt;DATABASE!$J$3,$I2830&lt;DATABASE!$J$6),((DATEVALUE($H2830)+$I2830)-(DATEVALUE($H2829)+$I2829))&lt;DATABASE!$J$6)),AND($H2829=$H2830,$O2829=$O2830,OR($I2830&gt;DATABASE!$J$6,$I2830&lt;DATABASE!$J$3))),AND(($H2830-$H2829)=1,OR($I2830&lt;DATABASE!$I$6,((DATEVALUE($H2830)+$I2830)-(DATEVALUE($H2829)+$I2829))&lt;DATABASE!$J$6))),$A2830=$A2829),"LUAR JAM KERJA 2",IF(AND(OR(WEEKDAY($H2830,2)=1,WEEKDAY($H2830,2)=2,WEEKDAY($H2830,2)=3,WEEKDAY($H2830,2)=4,WEEKDAY($H2830,2)=5),$I2830&lt;=DATABASE!$J$3,$I2830&gt;=DATABASE!$I$3),"JAM KERJA",IF(AND(WEEKDAY($H2830,2)=6,$I2830&lt;=DATABASE!$J$4,$I2830&gt;=DATABASE!$I$4),"JAM KERJA","LUAR JAM KERJA 1")))))</f>
        <v/>
      </c>
      <c r="M2830" s="36" t="str">
        <f>IF('DATA ACCURATE'!T2833&lt;&gt;"",IF('DATA ACCURATE'!T2833&gt;100,'DATA ACCURATE'!T2833/10,'DATA ACCURATE'!T2833),"")</f>
        <v/>
      </c>
      <c r="N2830" s="38" t="str">
        <f>IF(M2830="","",IF(M2830&lt;=DATABASE!$I$9,"LOKAL",IF(M2830&lt;DATABASE!$J$9,"LUAR KOTA 1",IF($M2830&gt;=DATABASE!$J$9,"LUAR KOTA 2",""))))</f>
        <v/>
      </c>
      <c r="O2830" s="38" t="str">
        <f>IF('DATA ACCURATE'!L2833&lt;&gt;"",'DATA ACCURATE'!L2833,"")</f>
        <v/>
      </c>
      <c r="P2830" s="38"/>
      <c r="Q2830" s="38">
        <f t="shared" si="308"/>
        <v>0</v>
      </c>
      <c r="R2830" s="38">
        <f t="shared" si="308"/>
        <v>0</v>
      </c>
      <c r="S2830" s="38">
        <f t="shared" si="308"/>
        <v>0</v>
      </c>
      <c r="T2830" s="38">
        <f t="shared" si="308"/>
        <v>0</v>
      </c>
      <c r="U2830" s="38">
        <f t="shared" si="309"/>
        <v>0</v>
      </c>
      <c r="V2830" s="38">
        <f t="shared" si="309"/>
        <v>0</v>
      </c>
      <c r="W2830" s="38">
        <f t="shared" si="309"/>
        <v>0</v>
      </c>
      <c r="X2830" s="38">
        <f t="shared" si="310"/>
        <v>0</v>
      </c>
      <c r="Y2830" s="38">
        <f t="shared" si="310"/>
        <v>0</v>
      </c>
      <c r="Z2830" s="38">
        <f t="shared" si="310"/>
        <v>0</v>
      </c>
      <c r="AA2830" s="38">
        <f t="shared" si="310"/>
        <v>0</v>
      </c>
      <c r="AB2830" s="38">
        <f t="shared" si="311"/>
        <v>0</v>
      </c>
      <c r="AC2830" s="38">
        <f t="shared" si="312"/>
        <v>0</v>
      </c>
      <c r="AD2830" s="38" t="str">
        <f t="shared" si="313"/>
        <v>000000000000</v>
      </c>
      <c r="AE2830" s="38"/>
      <c r="AF2830" s="38"/>
      <c r="AG2830" s="38"/>
      <c r="AH2830" s="38"/>
      <c r="AI2830" s="38"/>
      <c r="AJ2830" s="38"/>
      <c r="AK2830" s="38"/>
      <c r="AL2830" s="38"/>
      <c r="AM2830" s="38"/>
      <c r="AN2830" s="38"/>
      <c r="AO2830" s="38"/>
      <c r="AP2830" s="38"/>
      <c r="AQ2830" s="38"/>
      <c r="AR2830" s="38"/>
    </row>
    <row r="2831" spans="1:44">
      <c r="A2831" s="36" t="str">
        <f>IF('DATA ACCURATE'!A2834&lt;&gt;"",'DATA ACCURATE'!A2834,"")</f>
        <v/>
      </c>
      <c r="B2831" s="36" t="str">
        <f>IF('DATA ACCURATE'!D2834&lt;&gt;"",'DATA ACCURATE'!D2834,"")</f>
        <v/>
      </c>
      <c r="C2831" s="38" t="str">
        <f>IF($AD2831="000000000000","",INDEX(DATABASE!$W$12:$W$71,MATCH($AD2831,DATABASE!$V$12:$V$71,0)))</f>
        <v/>
      </c>
      <c r="D2831" s="38" t="str">
        <f>IF(C2831="","",IF(E2831="",INDEX(DATABASE!$AF$13:$AF$62,MATCH($C2831,DATABASE!$AC$13:$AC$62,0)),IF(E2831="2x D11",INDEX(DATABASE!$AF$13:$AF$62,MATCH($C2831,DATABASE!$AC$13:$AC$62,0))+2*DATABASE!$AF$62,IF(E2831="3x D11",INDEX(DATABASE!$AF$13:$AF$62,MATCH($C2831,DATABASE!$AC$13:$AC$62,0))+3*DATABASE!$AF$62,""))))</f>
        <v/>
      </c>
      <c r="E2831" s="38" t="str">
        <f>IF(AND($K2831="Y",$G2831&lt;&gt;"UNYIL",$F2831&lt;DATABASE!$O$8),"2x D11",IF(AND($K2831="Y",$G2831&lt;&gt;"UNYIL",$F2831&gt;=DATABASE!$O$8),"3x D11",""))</f>
        <v/>
      </c>
      <c r="F2831" s="36" t="str">
        <f>IF('DATA ACCURATE'!N2834&lt;&gt;"",'DATA ACCURATE'!N2834,"")</f>
        <v/>
      </c>
      <c r="G2831" s="38" t="str">
        <f>IF(F2831="","",IF(F2831&lt;=DATABASE!$I$8,"UNYIL",IF(F2831&lt;=DATABASE!$J$8,"KECIL",IF(F2831&lt;DATABASE!$K$8,"TANGGUNG",IF(F2831&gt;=DATABASE!$K$8,"BESAR","")))))</f>
        <v/>
      </c>
      <c r="H2831" s="16" t="str">
        <f>IF('DATA ACCURATE'!J2834&lt;&gt;"",'DATA ACCURATE'!J2834,"")</f>
        <v/>
      </c>
      <c r="I2831" s="35" t="str">
        <f>IF(B2831&lt;&gt;"",IFERROR(VLOOKUP(B2831,'DATA TIMBANGAN'!G:M,7,FALSE),VLOOKUP(B2831,'DATA TIMBANGAN'!G:M,7)),"")</f>
        <v/>
      </c>
      <c r="J2831" s="25" t="str">
        <f>IF(H2831&lt;&gt;"",IFERROR(INDEX(DATABASE!$Z$19:$Z$38,MATCH(DATEVALUE(H2831),DATABASE!$AA$19:$AA$38,0)),INDEX(DATABASE!$Z$12:$Z$18,MATCH(WEEKDAY(H2831,2),DATABASE!$AA$12:$AA$18,0))),"")</f>
        <v/>
      </c>
      <c r="K2831" s="25" t="str">
        <f>IF('DATA ACCURATE'!V2834&lt;&gt;"",'DATA ACCURATE'!V2834,"")</f>
        <v/>
      </c>
      <c r="L2831" s="80" t="str">
        <f>IF($H2831="","",IF(OR($J2831="LIBUR",AND($L2830="LIBUR",$O2830=$O2831)),"LIBUR",IF(AND(OR($L2830="LUAR JAM KERJA 1",$L2830="LUAR JAM KERJA 2"),OR(OR(AND($H2830=$H2831,AND(OR($I2831&gt;DATABASE!$J$3,$I2831&lt;DATABASE!$J$6),((DATEVALUE($H2831)+$I2831)-(DATEVALUE($H2830)+$I2830))&lt;DATABASE!$J$6)),AND($H2830=$H2831,$O2830=$O2831,OR($I2831&gt;DATABASE!$J$6,$I2831&lt;DATABASE!$J$3))),AND(($H2831-$H2830)=1,OR($I2831&lt;DATABASE!$I$6,((DATEVALUE($H2831)+$I2831)-(DATEVALUE($H2830)+$I2830))&lt;DATABASE!$J$6))),$A2831=$A2830),"LUAR JAM KERJA 2",IF(AND(OR(WEEKDAY($H2831,2)=1,WEEKDAY($H2831,2)=2,WEEKDAY($H2831,2)=3,WEEKDAY($H2831,2)=4,WEEKDAY($H2831,2)=5),$I2831&lt;=DATABASE!$J$3,$I2831&gt;=DATABASE!$I$3),"JAM KERJA",IF(AND(WEEKDAY($H2831,2)=6,$I2831&lt;=DATABASE!$J$4,$I2831&gt;=DATABASE!$I$4),"JAM KERJA","LUAR JAM KERJA 1")))))</f>
        <v/>
      </c>
      <c r="M2831" s="36" t="str">
        <f>IF('DATA ACCURATE'!T2834&lt;&gt;"",IF('DATA ACCURATE'!T2834&gt;100,'DATA ACCURATE'!T2834/10,'DATA ACCURATE'!T2834),"")</f>
        <v/>
      </c>
      <c r="N2831" s="38" t="str">
        <f>IF(M2831="","",IF(M2831&lt;=DATABASE!$I$9,"LOKAL",IF(M2831&lt;DATABASE!$J$9,"LUAR KOTA 1",IF($M2831&gt;=DATABASE!$J$9,"LUAR KOTA 2",""))))</f>
        <v/>
      </c>
      <c r="O2831" s="38" t="str">
        <f>IF('DATA ACCURATE'!L2834&lt;&gt;"",'DATA ACCURATE'!L2834,"")</f>
        <v/>
      </c>
      <c r="P2831" s="38"/>
      <c r="Q2831" s="38">
        <f t="shared" si="308"/>
        <v>0</v>
      </c>
      <c r="R2831" s="38">
        <f t="shared" si="308"/>
        <v>0</v>
      </c>
      <c r="S2831" s="38">
        <f t="shared" si="308"/>
        <v>0</v>
      </c>
      <c r="T2831" s="38">
        <f t="shared" si="308"/>
        <v>0</v>
      </c>
      <c r="U2831" s="38">
        <f t="shared" si="309"/>
        <v>0</v>
      </c>
      <c r="V2831" s="38">
        <f t="shared" si="309"/>
        <v>0</v>
      </c>
      <c r="W2831" s="38">
        <f t="shared" si="309"/>
        <v>0</v>
      </c>
      <c r="X2831" s="38">
        <f t="shared" si="310"/>
        <v>0</v>
      </c>
      <c r="Y2831" s="38">
        <f t="shared" si="310"/>
        <v>0</v>
      </c>
      <c r="Z2831" s="38">
        <f t="shared" si="310"/>
        <v>0</v>
      </c>
      <c r="AA2831" s="38">
        <f t="shared" si="310"/>
        <v>0</v>
      </c>
      <c r="AB2831" s="38">
        <f t="shared" si="311"/>
        <v>0</v>
      </c>
      <c r="AC2831" s="38">
        <f t="shared" si="312"/>
        <v>0</v>
      </c>
      <c r="AD2831" s="38" t="str">
        <f t="shared" si="313"/>
        <v>000000000000</v>
      </c>
      <c r="AE2831" s="38"/>
      <c r="AF2831" s="38"/>
      <c r="AG2831" s="38"/>
      <c r="AH2831" s="38"/>
      <c r="AI2831" s="38"/>
      <c r="AJ2831" s="38"/>
      <c r="AK2831" s="38"/>
      <c r="AL2831" s="38"/>
      <c r="AM2831" s="38"/>
      <c r="AN2831" s="38"/>
      <c r="AO2831" s="38"/>
      <c r="AP2831" s="38"/>
      <c r="AQ2831" s="38"/>
      <c r="AR2831" s="38"/>
    </row>
    <row r="2832" spans="1:44">
      <c r="A2832" s="36" t="str">
        <f>IF('DATA ACCURATE'!A2835&lt;&gt;"",'DATA ACCURATE'!A2835,"")</f>
        <v/>
      </c>
      <c r="B2832" s="36" t="str">
        <f>IF('DATA ACCURATE'!D2835&lt;&gt;"",'DATA ACCURATE'!D2835,"")</f>
        <v/>
      </c>
      <c r="C2832" s="38" t="str">
        <f>IF($AD2832="000000000000","",INDEX(DATABASE!$W$12:$W$71,MATCH($AD2832,DATABASE!$V$12:$V$71,0)))</f>
        <v/>
      </c>
      <c r="D2832" s="38" t="str">
        <f>IF(C2832="","",IF(E2832="",INDEX(DATABASE!$AF$13:$AF$62,MATCH($C2832,DATABASE!$AC$13:$AC$62,0)),IF(E2832="2x D11",INDEX(DATABASE!$AF$13:$AF$62,MATCH($C2832,DATABASE!$AC$13:$AC$62,0))+2*DATABASE!$AF$62,IF(E2832="3x D11",INDEX(DATABASE!$AF$13:$AF$62,MATCH($C2832,DATABASE!$AC$13:$AC$62,0))+3*DATABASE!$AF$62,""))))</f>
        <v/>
      </c>
      <c r="E2832" s="38" t="str">
        <f>IF(AND($K2832="Y",$G2832&lt;&gt;"UNYIL",$F2832&lt;DATABASE!$O$8),"2x D11",IF(AND($K2832="Y",$G2832&lt;&gt;"UNYIL",$F2832&gt;=DATABASE!$O$8),"3x D11",""))</f>
        <v/>
      </c>
      <c r="F2832" s="36" t="str">
        <f>IF('DATA ACCURATE'!N2835&lt;&gt;"",'DATA ACCURATE'!N2835,"")</f>
        <v/>
      </c>
      <c r="G2832" s="38" t="str">
        <f>IF(F2832="","",IF(F2832&lt;=DATABASE!$I$8,"UNYIL",IF(F2832&lt;=DATABASE!$J$8,"KECIL",IF(F2832&lt;DATABASE!$K$8,"TANGGUNG",IF(F2832&gt;=DATABASE!$K$8,"BESAR","")))))</f>
        <v/>
      </c>
      <c r="H2832" s="16" t="str">
        <f>IF('DATA ACCURATE'!J2835&lt;&gt;"",'DATA ACCURATE'!J2835,"")</f>
        <v/>
      </c>
      <c r="I2832" s="35" t="str">
        <f>IF(B2832&lt;&gt;"",IFERROR(VLOOKUP(B2832,'DATA TIMBANGAN'!G:M,7,FALSE),VLOOKUP(B2832,'DATA TIMBANGAN'!G:M,7)),"")</f>
        <v/>
      </c>
      <c r="J2832" s="25" t="str">
        <f>IF(H2832&lt;&gt;"",IFERROR(INDEX(DATABASE!$Z$19:$Z$38,MATCH(DATEVALUE(H2832),DATABASE!$AA$19:$AA$38,0)),INDEX(DATABASE!$Z$12:$Z$18,MATCH(WEEKDAY(H2832,2),DATABASE!$AA$12:$AA$18,0))),"")</f>
        <v/>
      </c>
      <c r="K2832" s="25" t="str">
        <f>IF('DATA ACCURATE'!V2835&lt;&gt;"",'DATA ACCURATE'!V2835,"")</f>
        <v/>
      </c>
      <c r="L2832" s="80" t="str">
        <f>IF($H2832="","",IF(OR($J2832="LIBUR",AND($L2831="LIBUR",$O2831=$O2832)),"LIBUR",IF(AND(OR($L2831="LUAR JAM KERJA 1",$L2831="LUAR JAM KERJA 2"),OR(OR(AND($H2831=$H2832,AND(OR($I2832&gt;DATABASE!$J$3,$I2832&lt;DATABASE!$J$6),((DATEVALUE($H2832)+$I2832)-(DATEVALUE($H2831)+$I2831))&lt;DATABASE!$J$6)),AND($H2831=$H2832,$O2831=$O2832,OR($I2832&gt;DATABASE!$J$6,$I2832&lt;DATABASE!$J$3))),AND(($H2832-$H2831)=1,OR($I2832&lt;DATABASE!$I$6,((DATEVALUE($H2832)+$I2832)-(DATEVALUE($H2831)+$I2831))&lt;DATABASE!$J$6))),$A2832=$A2831),"LUAR JAM KERJA 2",IF(AND(OR(WEEKDAY($H2832,2)=1,WEEKDAY($H2832,2)=2,WEEKDAY($H2832,2)=3,WEEKDAY($H2832,2)=4,WEEKDAY($H2832,2)=5),$I2832&lt;=DATABASE!$J$3,$I2832&gt;=DATABASE!$I$3),"JAM KERJA",IF(AND(WEEKDAY($H2832,2)=6,$I2832&lt;=DATABASE!$J$4,$I2832&gt;=DATABASE!$I$4),"JAM KERJA","LUAR JAM KERJA 1")))))</f>
        <v/>
      </c>
      <c r="M2832" s="36" t="str">
        <f>IF('DATA ACCURATE'!T2835&lt;&gt;"",IF('DATA ACCURATE'!T2835&gt;100,'DATA ACCURATE'!T2835/10,'DATA ACCURATE'!T2835),"")</f>
        <v/>
      </c>
      <c r="N2832" s="38" t="str">
        <f>IF(M2832="","",IF(M2832&lt;=DATABASE!$I$9,"LOKAL",IF(M2832&lt;DATABASE!$J$9,"LUAR KOTA 1",IF($M2832&gt;=DATABASE!$J$9,"LUAR KOTA 2",""))))</f>
        <v/>
      </c>
      <c r="O2832" s="38" t="str">
        <f>IF('DATA ACCURATE'!L2835&lt;&gt;"",'DATA ACCURATE'!L2835,"")</f>
        <v/>
      </c>
      <c r="P2832" s="38"/>
      <c r="Q2832" s="38">
        <f t="shared" si="308"/>
        <v>0</v>
      </c>
      <c r="R2832" s="38">
        <f t="shared" si="308"/>
        <v>0</v>
      </c>
      <c r="S2832" s="38">
        <f t="shared" si="308"/>
        <v>0</v>
      </c>
      <c r="T2832" s="38">
        <f t="shared" si="308"/>
        <v>0</v>
      </c>
      <c r="U2832" s="38">
        <f t="shared" si="309"/>
        <v>0</v>
      </c>
      <c r="V2832" s="38">
        <f t="shared" si="309"/>
        <v>0</v>
      </c>
      <c r="W2832" s="38">
        <f t="shared" si="309"/>
        <v>0</v>
      </c>
      <c r="X2832" s="38">
        <f t="shared" si="310"/>
        <v>0</v>
      </c>
      <c r="Y2832" s="38">
        <f t="shared" si="310"/>
        <v>0</v>
      </c>
      <c r="Z2832" s="38">
        <f t="shared" si="310"/>
        <v>0</v>
      </c>
      <c r="AA2832" s="38">
        <f t="shared" si="310"/>
        <v>0</v>
      </c>
      <c r="AB2832" s="38">
        <f t="shared" si="311"/>
        <v>0</v>
      </c>
      <c r="AC2832" s="38">
        <f t="shared" si="312"/>
        <v>0</v>
      </c>
      <c r="AD2832" s="38" t="str">
        <f t="shared" si="313"/>
        <v>000000000000</v>
      </c>
      <c r="AE2832" s="38"/>
      <c r="AF2832" s="38"/>
      <c r="AG2832" s="38"/>
      <c r="AH2832" s="38"/>
      <c r="AI2832" s="38"/>
      <c r="AJ2832" s="38"/>
      <c r="AK2832" s="38"/>
      <c r="AL2832" s="38"/>
      <c r="AM2832" s="38"/>
      <c r="AN2832" s="38"/>
      <c r="AO2832" s="38"/>
      <c r="AP2832" s="38"/>
      <c r="AQ2832" s="38"/>
      <c r="AR2832" s="38"/>
    </row>
    <row r="2833" spans="1:44">
      <c r="A2833" s="36" t="str">
        <f>IF('DATA ACCURATE'!A2836&lt;&gt;"",'DATA ACCURATE'!A2836,"")</f>
        <v/>
      </c>
      <c r="B2833" s="36" t="str">
        <f>IF('DATA ACCURATE'!D2836&lt;&gt;"",'DATA ACCURATE'!D2836,"")</f>
        <v/>
      </c>
      <c r="C2833" s="38" t="str">
        <f>IF($AD2833="000000000000","",INDEX(DATABASE!$W$12:$W$71,MATCH($AD2833,DATABASE!$V$12:$V$71,0)))</f>
        <v/>
      </c>
      <c r="D2833" s="38" t="str">
        <f>IF(C2833="","",IF(E2833="",INDEX(DATABASE!$AF$13:$AF$62,MATCH($C2833,DATABASE!$AC$13:$AC$62,0)),IF(E2833="2x D11",INDEX(DATABASE!$AF$13:$AF$62,MATCH($C2833,DATABASE!$AC$13:$AC$62,0))+2*DATABASE!$AF$62,IF(E2833="3x D11",INDEX(DATABASE!$AF$13:$AF$62,MATCH($C2833,DATABASE!$AC$13:$AC$62,0))+3*DATABASE!$AF$62,""))))</f>
        <v/>
      </c>
      <c r="E2833" s="38" t="str">
        <f>IF(AND($K2833="Y",$G2833&lt;&gt;"UNYIL",$F2833&lt;DATABASE!$O$8),"2x D11",IF(AND($K2833="Y",$G2833&lt;&gt;"UNYIL",$F2833&gt;=DATABASE!$O$8),"3x D11",""))</f>
        <v/>
      </c>
      <c r="F2833" s="36" t="str">
        <f>IF('DATA ACCURATE'!N2836&lt;&gt;"",'DATA ACCURATE'!N2836,"")</f>
        <v/>
      </c>
      <c r="G2833" s="38" t="str">
        <f>IF(F2833="","",IF(F2833&lt;=DATABASE!$I$8,"UNYIL",IF(F2833&lt;=DATABASE!$J$8,"KECIL",IF(F2833&lt;DATABASE!$K$8,"TANGGUNG",IF(F2833&gt;=DATABASE!$K$8,"BESAR","")))))</f>
        <v/>
      </c>
      <c r="H2833" s="16" t="str">
        <f>IF('DATA ACCURATE'!J2836&lt;&gt;"",'DATA ACCURATE'!J2836,"")</f>
        <v/>
      </c>
      <c r="I2833" s="35" t="str">
        <f>IF(B2833&lt;&gt;"",IFERROR(VLOOKUP(B2833,'DATA TIMBANGAN'!G:M,7,FALSE),VLOOKUP(B2833,'DATA TIMBANGAN'!G:M,7)),"")</f>
        <v/>
      </c>
      <c r="J2833" s="25" t="str">
        <f>IF(H2833&lt;&gt;"",IFERROR(INDEX(DATABASE!$Z$19:$Z$38,MATCH(DATEVALUE(H2833),DATABASE!$AA$19:$AA$38,0)),INDEX(DATABASE!$Z$12:$Z$18,MATCH(WEEKDAY(H2833,2),DATABASE!$AA$12:$AA$18,0))),"")</f>
        <v/>
      </c>
      <c r="K2833" s="25" t="str">
        <f>IF('DATA ACCURATE'!V2836&lt;&gt;"",'DATA ACCURATE'!V2836,"")</f>
        <v/>
      </c>
      <c r="L2833" s="80" t="str">
        <f>IF($H2833="","",IF(OR($J2833="LIBUR",AND($L2832="LIBUR",$O2832=$O2833)),"LIBUR",IF(AND(OR($L2832="LUAR JAM KERJA 1",$L2832="LUAR JAM KERJA 2"),OR(OR(AND($H2832=$H2833,AND(OR($I2833&gt;DATABASE!$J$3,$I2833&lt;DATABASE!$J$6),((DATEVALUE($H2833)+$I2833)-(DATEVALUE($H2832)+$I2832))&lt;DATABASE!$J$6)),AND($H2832=$H2833,$O2832=$O2833,OR($I2833&gt;DATABASE!$J$6,$I2833&lt;DATABASE!$J$3))),AND(($H2833-$H2832)=1,OR($I2833&lt;DATABASE!$I$6,((DATEVALUE($H2833)+$I2833)-(DATEVALUE($H2832)+$I2832))&lt;DATABASE!$J$6))),$A2833=$A2832),"LUAR JAM KERJA 2",IF(AND(OR(WEEKDAY($H2833,2)=1,WEEKDAY($H2833,2)=2,WEEKDAY($H2833,2)=3,WEEKDAY($H2833,2)=4,WEEKDAY($H2833,2)=5),$I2833&lt;=DATABASE!$J$3,$I2833&gt;=DATABASE!$I$3),"JAM KERJA",IF(AND(WEEKDAY($H2833,2)=6,$I2833&lt;=DATABASE!$J$4,$I2833&gt;=DATABASE!$I$4),"JAM KERJA","LUAR JAM KERJA 1")))))</f>
        <v/>
      </c>
      <c r="M2833" s="36" t="str">
        <f>IF('DATA ACCURATE'!T2836&lt;&gt;"",IF('DATA ACCURATE'!T2836&gt;100,'DATA ACCURATE'!T2836/10,'DATA ACCURATE'!T2836),"")</f>
        <v/>
      </c>
      <c r="N2833" s="38" t="str">
        <f>IF(M2833="","",IF(M2833&lt;=DATABASE!$I$9,"LOKAL",IF(M2833&lt;DATABASE!$J$9,"LUAR KOTA 1",IF($M2833&gt;=DATABASE!$J$9,"LUAR KOTA 2",""))))</f>
        <v/>
      </c>
      <c r="O2833" s="38" t="str">
        <f>IF('DATA ACCURATE'!L2836&lt;&gt;"",'DATA ACCURATE'!L2836,"")</f>
        <v/>
      </c>
      <c r="P2833" s="38"/>
      <c r="Q2833" s="38">
        <f t="shared" si="308"/>
        <v>0</v>
      </c>
      <c r="R2833" s="38">
        <f t="shared" si="308"/>
        <v>0</v>
      </c>
      <c r="S2833" s="38">
        <f t="shared" si="308"/>
        <v>0</v>
      </c>
      <c r="T2833" s="38">
        <f t="shared" si="308"/>
        <v>0</v>
      </c>
      <c r="U2833" s="38">
        <f t="shared" si="309"/>
        <v>0</v>
      </c>
      <c r="V2833" s="38">
        <f t="shared" si="309"/>
        <v>0</v>
      </c>
      <c r="W2833" s="38">
        <f t="shared" si="309"/>
        <v>0</v>
      </c>
      <c r="X2833" s="38">
        <f t="shared" si="310"/>
        <v>0</v>
      </c>
      <c r="Y2833" s="38">
        <f t="shared" si="310"/>
        <v>0</v>
      </c>
      <c r="Z2833" s="38">
        <f t="shared" si="310"/>
        <v>0</v>
      </c>
      <c r="AA2833" s="38">
        <f t="shared" si="310"/>
        <v>0</v>
      </c>
      <c r="AB2833" s="38">
        <f t="shared" si="311"/>
        <v>0</v>
      </c>
      <c r="AC2833" s="38">
        <f t="shared" si="312"/>
        <v>0</v>
      </c>
      <c r="AD2833" s="38" t="str">
        <f t="shared" si="313"/>
        <v>000000000000</v>
      </c>
      <c r="AE2833" s="38"/>
      <c r="AF2833" s="38"/>
      <c r="AG2833" s="38"/>
      <c r="AH2833" s="38"/>
      <c r="AI2833" s="38"/>
      <c r="AJ2833" s="38"/>
      <c r="AK2833" s="38"/>
      <c r="AL2833" s="38"/>
      <c r="AM2833" s="38"/>
      <c r="AN2833" s="38"/>
      <c r="AO2833" s="38"/>
      <c r="AP2833" s="38"/>
      <c r="AQ2833" s="38"/>
      <c r="AR2833" s="38"/>
    </row>
    <row r="2834" spans="1:44">
      <c r="A2834" s="36" t="str">
        <f>IF('DATA ACCURATE'!A2837&lt;&gt;"",'DATA ACCURATE'!A2837,"")</f>
        <v/>
      </c>
      <c r="B2834" s="36" t="str">
        <f>IF('DATA ACCURATE'!D2837&lt;&gt;"",'DATA ACCURATE'!D2837,"")</f>
        <v/>
      </c>
      <c r="C2834" s="38" t="str">
        <f>IF($AD2834="000000000000","",INDEX(DATABASE!$W$12:$W$71,MATCH($AD2834,DATABASE!$V$12:$V$71,0)))</f>
        <v/>
      </c>
      <c r="D2834" s="38" t="str">
        <f>IF(C2834="","",IF(E2834="",INDEX(DATABASE!$AF$13:$AF$62,MATCH($C2834,DATABASE!$AC$13:$AC$62,0)),IF(E2834="2x D11",INDEX(DATABASE!$AF$13:$AF$62,MATCH($C2834,DATABASE!$AC$13:$AC$62,0))+2*DATABASE!$AF$62,IF(E2834="3x D11",INDEX(DATABASE!$AF$13:$AF$62,MATCH($C2834,DATABASE!$AC$13:$AC$62,0))+3*DATABASE!$AF$62,""))))</f>
        <v/>
      </c>
      <c r="E2834" s="38" t="str">
        <f>IF(AND($K2834="Y",$G2834&lt;&gt;"UNYIL",$F2834&lt;DATABASE!$O$8),"2x D11",IF(AND($K2834="Y",$G2834&lt;&gt;"UNYIL",$F2834&gt;=DATABASE!$O$8),"3x D11",""))</f>
        <v/>
      </c>
      <c r="F2834" s="36" t="str">
        <f>IF('DATA ACCURATE'!N2837&lt;&gt;"",'DATA ACCURATE'!N2837,"")</f>
        <v/>
      </c>
      <c r="G2834" s="38" t="str">
        <f>IF(F2834="","",IF(F2834&lt;=DATABASE!$I$8,"UNYIL",IF(F2834&lt;=DATABASE!$J$8,"KECIL",IF(F2834&lt;DATABASE!$K$8,"TANGGUNG",IF(F2834&gt;=DATABASE!$K$8,"BESAR","")))))</f>
        <v/>
      </c>
      <c r="H2834" s="16" t="str">
        <f>IF('DATA ACCURATE'!J2837&lt;&gt;"",'DATA ACCURATE'!J2837,"")</f>
        <v/>
      </c>
      <c r="I2834" s="35" t="str">
        <f>IF(B2834&lt;&gt;"",IFERROR(VLOOKUP(B2834,'DATA TIMBANGAN'!G:M,7,FALSE),VLOOKUP(B2834,'DATA TIMBANGAN'!G:M,7)),"")</f>
        <v/>
      </c>
      <c r="J2834" s="25" t="str">
        <f>IF(H2834&lt;&gt;"",IFERROR(INDEX(DATABASE!$Z$19:$Z$38,MATCH(DATEVALUE(H2834),DATABASE!$AA$19:$AA$38,0)),INDEX(DATABASE!$Z$12:$Z$18,MATCH(WEEKDAY(H2834,2),DATABASE!$AA$12:$AA$18,0))),"")</f>
        <v/>
      </c>
      <c r="K2834" s="25" t="str">
        <f>IF('DATA ACCURATE'!V2837&lt;&gt;"",'DATA ACCURATE'!V2837,"")</f>
        <v/>
      </c>
      <c r="L2834" s="80" t="str">
        <f>IF($H2834="","",IF(OR($J2834="LIBUR",AND($L2833="LIBUR",$O2833=$O2834)),"LIBUR",IF(AND(OR($L2833="LUAR JAM KERJA 1",$L2833="LUAR JAM KERJA 2"),OR(OR(AND($H2833=$H2834,AND(OR($I2834&gt;DATABASE!$J$3,$I2834&lt;DATABASE!$J$6),((DATEVALUE($H2834)+$I2834)-(DATEVALUE($H2833)+$I2833))&lt;DATABASE!$J$6)),AND($H2833=$H2834,$O2833=$O2834,OR($I2834&gt;DATABASE!$J$6,$I2834&lt;DATABASE!$J$3))),AND(($H2834-$H2833)=1,OR($I2834&lt;DATABASE!$I$6,((DATEVALUE($H2834)+$I2834)-(DATEVALUE($H2833)+$I2833))&lt;DATABASE!$J$6))),$A2834=$A2833),"LUAR JAM KERJA 2",IF(AND(OR(WEEKDAY($H2834,2)=1,WEEKDAY($H2834,2)=2,WEEKDAY($H2834,2)=3,WEEKDAY($H2834,2)=4,WEEKDAY($H2834,2)=5),$I2834&lt;=DATABASE!$J$3,$I2834&gt;=DATABASE!$I$3),"JAM KERJA",IF(AND(WEEKDAY($H2834,2)=6,$I2834&lt;=DATABASE!$J$4,$I2834&gt;=DATABASE!$I$4),"JAM KERJA","LUAR JAM KERJA 1")))))</f>
        <v/>
      </c>
      <c r="M2834" s="36" t="str">
        <f>IF('DATA ACCURATE'!T2837&lt;&gt;"",IF('DATA ACCURATE'!T2837&gt;100,'DATA ACCURATE'!T2837/10,'DATA ACCURATE'!T2837),"")</f>
        <v/>
      </c>
      <c r="N2834" s="38" t="str">
        <f>IF(M2834="","",IF(M2834&lt;=DATABASE!$I$9,"LOKAL",IF(M2834&lt;DATABASE!$J$9,"LUAR KOTA 1",IF($M2834&gt;=DATABASE!$J$9,"LUAR KOTA 2",""))))</f>
        <v/>
      </c>
      <c r="O2834" s="38" t="str">
        <f>IF('DATA ACCURATE'!L2837&lt;&gt;"",'DATA ACCURATE'!L2837,"")</f>
        <v/>
      </c>
      <c r="P2834" s="38"/>
      <c r="Q2834" s="38">
        <f t="shared" si="308"/>
        <v>0</v>
      </c>
      <c r="R2834" s="38">
        <f t="shared" si="308"/>
        <v>0</v>
      </c>
      <c r="S2834" s="38">
        <f t="shared" si="308"/>
        <v>0</v>
      </c>
      <c r="T2834" s="38">
        <f t="shared" si="308"/>
        <v>0</v>
      </c>
      <c r="U2834" s="38">
        <f t="shared" si="309"/>
        <v>0</v>
      </c>
      <c r="V2834" s="38">
        <f t="shared" si="309"/>
        <v>0</v>
      </c>
      <c r="W2834" s="38">
        <f t="shared" si="309"/>
        <v>0</v>
      </c>
      <c r="X2834" s="38">
        <f t="shared" si="310"/>
        <v>0</v>
      </c>
      <c r="Y2834" s="38">
        <f t="shared" si="310"/>
        <v>0</v>
      </c>
      <c r="Z2834" s="38">
        <f t="shared" si="310"/>
        <v>0</v>
      </c>
      <c r="AA2834" s="38">
        <f t="shared" si="310"/>
        <v>0</v>
      </c>
      <c r="AB2834" s="38">
        <f t="shared" si="311"/>
        <v>0</v>
      </c>
      <c r="AC2834" s="38">
        <f t="shared" si="312"/>
        <v>0</v>
      </c>
      <c r="AD2834" s="38" t="str">
        <f t="shared" si="313"/>
        <v>000000000000</v>
      </c>
      <c r="AE2834" s="38"/>
      <c r="AF2834" s="38"/>
      <c r="AG2834" s="38"/>
      <c r="AH2834" s="38"/>
      <c r="AI2834" s="38"/>
      <c r="AJ2834" s="38"/>
      <c r="AK2834" s="38"/>
      <c r="AL2834" s="38"/>
      <c r="AM2834" s="38"/>
      <c r="AN2834" s="38"/>
      <c r="AO2834" s="38"/>
      <c r="AP2834" s="38"/>
      <c r="AQ2834" s="38"/>
      <c r="AR2834" s="38"/>
    </row>
    <row r="2835" spans="1:44">
      <c r="A2835" s="36" t="str">
        <f>IF('DATA ACCURATE'!A2838&lt;&gt;"",'DATA ACCURATE'!A2838,"")</f>
        <v/>
      </c>
      <c r="B2835" s="36" t="str">
        <f>IF('DATA ACCURATE'!D2838&lt;&gt;"",'DATA ACCURATE'!D2838,"")</f>
        <v/>
      </c>
      <c r="C2835" s="38" t="str">
        <f>IF($AD2835="000000000000","",INDEX(DATABASE!$W$12:$W$71,MATCH($AD2835,DATABASE!$V$12:$V$71,0)))</f>
        <v/>
      </c>
      <c r="D2835" s="38" t="str">
        <f>IF(C2835="","",IF(E2835="",INDEX(DATABASE!$AF$13:$AF$62,MATCH($C2835,DATABASE!$AC$13:$AC$62,0)),IF(E2835="2x D11",INDEX(DATABASE!$AF$13:$AF$62,MATCH($C2835,DATABASE!$AC$13:$AC$62,0))+2*DATABASE!$AF$62,IF(E2835="3x D11",INDEX(DATABASE!$AF$13:$AF$62,MATCH($C2835,DATABASE!$AC$13:$AC$62,0))+3*DATABASE!$AF$62,""))))</f>
        <v/>
      </c>
      <c r="E2835" s="38" t="str">
        <f>IF(AND($K2835="Y",$G2835&lt;&gt;"UNYIL",$F2835&lt;DATABASE!$O$8),"2x D11",IF(AND($K2835="Y",$G2835&lt;&gt;"UNYIL",$F2835&gt;=DATABASE!$O$8),"3x D11",""))</f>
        <v/>
      </c>
      <c r="F2835" s="36" t="str">
        <f>IF('DATA ACCURATE'!N2838&lt;&gt;"",'DATA ACCURATE'!N2838,"")</f>
        <v/>
      </c>
      <c r="G2835" s="38" t="str">
        <f>IF(F2835="","",IF(F2835&lt;=DATABASE!$I$8,"UNYIL",IF(F2835&lt;=DATABASE!$J$8,"KECIL",IF(F2835&lt;DATABASE!$K$8,"TANGGUNG",IF(F2835&gt;=DATABASE!$K$8,"BESAR","")))))</f>
        <v/>
      </c>
      <c r="H2835" s="16" t="str">
        <f>IF('DATA ACCURATE'!J2838&lt;&gt;"",'DATA ACCURATE'!J2838,"")</f>
        <v/>
      </c>
      <c r="I2835" s="35" t="str">
        <f>IF(B2835&lt;&gt;"",IFERROR(VLOOKUP(B2835,'DATA TIMBANGAN'!G:M,7,FALSE),VLOOKUP(B2835,'DATA TIMBANGAN'!G:M,7)),"")</f>
        <v/>
      </c>
      <c r="J2835" s="25" t="str">
        <f>IF(H2835&lt;&gt;"",IFERROR(INDEX(DATABASE!$Z$19:$Z$38,MATCH(DATEVALUE(H2835),DATABASE!$AA$19:$AA$38,0)),INDEX(DATABASE!$Z$12:$Z$18,MATCH(WEEKDAY(H2835,2),DATABASE!$AA$12:$AA$18,0))),"")</f>
        <v/>
      </c>
      <c r="K2835" s="25" t="str">
        <f>IF('DATA ACCURATE'!V2838&lt;&gt;"",'DATA ACCURATE'!V2838,"")</f>
        <v/>
      </c>
      <c r="L2835" s="80" t="str">
        <f>IF($H2835="","",IF(OR($J2835="LIBUR",AND($L2834="LIBUR",$O2834=$O2835)),"LIBUR",IF(AND(OR($L2834="LUAR JAM KERJA 1",$L2834="LUAR JAM KERJA 2"),OR(OR(AND($H2834=$H2835,AND(OR($I2835&gt;DATABASE!$J$3,$I2835&lt;DATABASE!$J$6),((DATEVALUE($H2835)+$I2835)-(DATEVALUE($H2834)+$I2834))&lt;DATABASE!$J$6)),AND($H2834=$H2835,$O2834=$O2835,OR($I2835&gt;DATABASE!$J$6,$I2835&lt;DATABASE!$J$3))),AND(($H2835-$H2834)=1,OR($I2835&lt;DATABASE!$I$6,((DATEVALUE($H2835)+$I2835)-(DATEVALUE($H2834)+$I2834))&lt;DATABASE!$J$6))),$A2835=$A2834),"LUAR JAM KERJA 2",IF(AND(OR(WEEKDAY($H2835,2)=1,WEEKDAY($H2835,2)=2,WEEKDAY($H2835,2)=3,WEEKDAY($H2835,2)=4,WEEKDAY($H2835,2)=5),$I2835&lt;=DATABASE!$J$3,$I2835&gt;=DATABASE!$I$3),"JAM KERJA",IF(AND(WEEKDAY($H2835,2)=6,$I2835&lt;=DATABASE!$J$4,$I2835&gt;=DATABASE!$I$4),"JAM KERJA","LUAR JAM KERJA 1")))))</f>
        <v/>
      </c>
      <c r="M2835" s="36" t="str">
        <f>IF('DATA ACCURATE'!T2838&lt;&gt;"",IF('DATA ACCURATE'!T2838&gt;100,'DATA ACCURATE'!T2838/10,'DATA ACCURATE'!T2838),"")</f>
        <v/>
      </c>
      <c r="N2835" s="38" t="str">
        <f>IF(M2835="","",IF(M2835&lt;=DATABASE!$I$9,"LOKAL",IF(M2835&lt;DATABASE!$J$9,"LUAR KOTA 1",IF($M2835&gt;=DATABASE!$J$9,"LUAR KOTA 2",""))))</f>
        <v/>
      </c>
      <c r="O2835" s="38" t="str">
        <f>IF('DATA ACCURATE'!L2838&lt;&gt;"",'DATA ACCURATE'!L2838,"")</f>
        <v/>
      </c>
      <c r="P2835" s="38"/>
      <c r="Q2835" s="38">
        <f t="shared" si="308"/>
        <v>0</v>
      </c>
      <c r="R2835" s="38">
        <f t="shared" si="308"/>
        <v>0</v>
      </c>
      <c r="S2835" s="38">
        <f t="shared" si="308"/>
        <v>0</v>
      </c>
      <c r="T2835" s="38">
        <f t="shared" si="308"/>
        <v>0</v>
      </c>
      <c r="U2835" s="38">
        <f t="shared" si="309"/>
        <v>0</v>
      </c>
      <c r="V2835" s="38">
        <f t="shared" si="309"/>
        <v>0</v>
      </c>
      <c r="W2835" s="38">
        <f t="shared" si="309"/>
        <v>0</v>
      </c>
      <c r="X2835" s="38">
        <f t="shared" si="310"/>
        <v>0</v>
      </c>
      <c r="Y2835" s="38">
        <f t="shared" si="310"/>
        <v>0</v>
      </c>
      <c r="Z2835" s="38">
        <f t="shared" si="310"/>
        <v>0</v>
      </c>
      <c r="AA2835" s="38">
        <f t="shared" si="310"/>
        <v>0</v>
      </c>
      <c r="AB2835" s="38">
        <f t="shared" si="311"/>
        <v>0</v>
      </c>
      <c r="AC2835" s="38">
        <f t="shared" si="312"/>
        <v>0</v>
      </c>
      <c r="AD2835" s="38" t="str">
        <f t="shared" si="313"/>
        <v>000000000000</v>
      </c>
      <c r="AE2835" s="38"/>
      <c r="AF2835" s="38"/>
      <c r="AG2835" s="38"/>
      <c r="AH2835" s="38"/>
      <c r="AI2835" s="38"/>
      <c r="AJ2835" s="38"/>
      <c r="AK2835" s="38"/>
      <c r="AL2835" s="38"/>
      <c r="AM2835" s="38"/>
      <c r="AN2835" s="38"/>
      <c r="AO2835" s="38"/>
      <c r="AP2835" s="38"/>
      <c r="AQ2835" s="38"/>
      <c r="AR2835" s="38"/>
    </row>
    <row r="2836" spans="1:44">
      <c r="A2836" s="36" t="str">
        <f>IF('DATA ACCURATE'!A2839&lt;&gt;"",'DATA ACCURATE'!A2839,"")</f>
        <v/>
      </c>
      <c r="B2836" s="36" t="str">
        <f>IF('DATA ACCURATE'!D2839&lt;&gt;"",'DATA ACCURATE'!D2839,"")</f>
        <v/>
      </c>
      <c r="C2836" s="38" t="str">
        <f>IF($AD2836="000000000000","",INDEX(DATABASE!$W$12:$W$71,MATCH($AD2836,DATABASE!$V$12:$V$71,0)))</f>
        <v/>
      </c>
      <c r="D2836" s="38" t="str">
        <f>IF(C2836="","",IF(E2836="",INDEX(DATABASE!$AF$13:$AF$62,MATCH($C2836,DATABASE!$AC$13:$AC$62,0)),IF(E2836="2x D11",INDEX(DATABASE!$AF$13:$AF$62,MATCH($C2836,DATABASE!$AC$13:$AC$62,0))+2*DATABASE!$AF$62,IF(E2836="3x D11",INDEX(DATABASE!$AF$13:$AF$62,MATCH($C2836,DATABASE!$AC$13:$AC$62,0))+3*DATABASE!$AF$62,""))))</f>
        <v/>
      </c>
      <c r="E2836" s="38" t="str">
        <f>IF(AND($K2836="Y",$G2836&lt;&gt;"UNYIL",$F2836&lt;DATABASE!$O$8),"2x D11",IF(AND($K2836="Y",$G2836&lt;&gt;"UNYIL",$F2836&gt;=DATABASE!$O$8),"3x D11",""))</f>
        <v/>
      </c>
      <c r="F2836" s="36" t="str">
        <f>IF('DATA ACCURATE'!N2839&lt;&gt;"",'DATA ACCURATE'!N2839,"")</f>
        <v/>
      </c>
      <c r="G2836" s="38" t="str">
        <f>IF(F2836="","",IF(F2836&lt;=DATABASE!$I$8,"UNYIL",IF(F2836&lt;=DATABASE!$J$8,"KECIL",IF(F2836&lt;DATABASE!$K$8,"TANGGUNG",IF(F2836&gt;=DATABASE!$K$8,"BESAR","")))))</f>
        <v/>
      </c>
      <c r="H2836" s="16" t="str">
        <f>IF('DATA ACCURATE'!J2839&lt;&gt;"",'DATA ACCURATE'!J2839,"")</f>
        <v/>
      </c>
      <c r="I2836" s="35" t="str">
        <f>IF(B2836&lt;&gt;"",IFERROR(VLOOKUP(B2836,'DATA TIMBANGAN'!G:M,7,FALSE),VLOOKUP(B2836,'DATA TIMBANGAN'!G:M,7)),"")</f>
        <v/>
      </c>
      <c r="J2836" s="25" t="str">
        <f>IF(H2836&lt;&gt;"",IFERROR(INDEX(DATABASE!$Z$19:$Z$38,MATCH(DATEVALUE(H2836),DATABASE!$AA$19:$AA$38,0)),INDEX(DATABASE!$Z$12:$Z$18,MATCH(WEEKDAY(H2836,2),DATABASE!$AA$12:$AA$18,0))),"")</f>
        <v/>
      </c>
      <c r="K2836" s="25" t="str">
        <f>IF('DATA ACCURATE'!V2839&lt;&gt;"",'DATA ACCURATE'!V2839,"")</f>
        <v/>
      </c>
      <c r="L2836" s="80" t="str">
        <f>IF($H2836="","",IF(OR($J2836="LIBUR",AND($L2835="LIBUR",$O2835=$O2836)),"LIBUR",IF(AND(OR($L2835="LUAR JAM KERJA 1",$L2835="LUAR JAM KERJA 2"),OR(OR(AND($H2835=$H2836,AND(OR($I2836&gt;DATABASE!$J$3,$I2836&lt;DATABASE!$J$6),((DATEVALUE($H2836)+$I2836)-(DATEVALUE($H2835)+$I2835))&lt;DATABASE!$J$6)),AND($H2835=$H2836,$O2835=$O2836,OR($I2836&gt;DATABASE!$J$6,$I2836&lt;DATABASE!$J$3))),AND(($H2836-$H2835)=1,OR($I2836&lt;DATABASE!$I$6,((DATEVALUE($H2836)+$I2836)-(DATEVALUE($H2835)+$I2835))&lt;DATABASE!$J$6))),$A2836=$A2835),"LUAR JAM KERJA 2",IF(AND(OR(WEEKDAY($H2836,2)=1,WEEKDAY($H2836,2)=2,WEEKDAY($H2836,2)=3,WEEKDAY($H2836,2)=4,WEEKDAY($H2836,2)=5),$I2836&lt;=DATABASE!$J$3,$I2836&gt;=DATABASE!$I$3),"JAM KERJA",IF(AND(WEEKDAY($H2836,2)=6,$I2836&lt;=DATABASE!$J$4,$I2836&gt;=DATABASE!$I$4),"JAM KERJA","LUAR JAM KERJA 1")))))</f>
        <v/>
      </c>
      <c r="M2836" s="36" t="str">
        <f>IF('DATA ACCURATE'!T2839&lt;&gt;"",IF('DATA ACCURATE'!T2839&gt;100,'DATA ACCURATE'!T2839/10,'DATA ACCURATE'!T2839),"")</f>
        <v/>
      </c>
      <c r="N2836" s="38" t="str">
        <f>IF(M2836="","",IF(M2836&lt;=DATABASE!$I$9,"LOKAL",IF(M2836&lt;DATABASE!$J$9,"LUAR KOTA 1",IF($M2836&gt;=DATABASE!$J$9,"LUAR KOTA 2",""))))</f>
        <v/>
      </c>
      <c r="O2836" s="38" t="str">
        <f>IF('DATA ACCURATE'!L2839&lt;&gt;"",'DATA ACCURATE'!L2839,"")</f>
        <v/>
      </c>
      <c r="P2836" s="38"/>
      <c r="Q2836" s="38">
        <f t="shared" si="308"/>
        <v>0</v>
      </c>
      <c r="R2836" s="38">
        <f t="shared" si="308"/>
        <v>0</v>
      </c>
      <c r="S2836" s="38">
        <f t="shared" si="308"/>
        <v>0</v>
      </c>
      <c r="T2836" s="38">
        <f t="shared" si="308"/>
        <v>0</v>
      </c>
      <c r="U2836" s="38">
        <f t="shared" si="309"/>
        <v>0</v>
      </c>
      <c r="V2836" s="38">
        <f t="shared" si="309"/>
        <v>0</v>
      </c>
      <c r="W2836" s="38">
        <f t="shared" si="309"/>
        <v>0</v>
      </c>
      <c r="X2836" s="38">
        <f t="shared" si="310"/>
        <v>0</v>
      </c>
      <c r="Y2836" s="38">
        <f t="shared" si="310"/>
        <v>0</v>
      </c>
      <c r="Z2836" s="38">
        <f t="shared" si="310"/>
        <v>0</v>
      </c>
      <c r="AA2836" s="38">
        <f t="shared" si="310"/>
        <v>0</v>
      </c>
      <c r="AB2836" s="38">
        <f t="shared" si="311"/>
        <v>0</v>
      </c>
      <c r="AC2836" s="38">
        <f t="shared" si="312"/>
        <v>0</v>
      </c>
      <c r="AD2836" s="38" t="str">
        <f t="shared" si="313"/>
        <v>000000000000</v>
      </c>
      <c r="AE2836" s="38"/>
      <c r="AF2836" s="38"/>
      <c r="AG2836" s="38"/>
      <c r="AH2836" s="38"/>
      <c r="AI2836" s="38"/>
      <c r="AJ2836" s="38"/>
      <c r="AK2836" s="38"/>
      <c r="AL2836" s="38"/>
      <c r="AM2836" s="38"/>
      <c r="AN2836" s="38"/>
      <c r="AO2836" s="38"/>
      <c r="AP2836" s="38"/>
      <c r="AQ2836" s="38"/>
      <c r="AR2836" s="38"/>
    </row>
    <row r="2837" spans="1:44">
      <c r="A2837" s="36" t="str">
        <f>IF('DATA ACCURATE'!A2840&lt;&gt;"",'DATA ACCURATE'!A2840,"")</f>
        <v/>
      </c>
      <c r="B2837" s="36" t="str">
        <f>IF('DATA ACCURATE'!D2840&lt;&gt;"",'DATA ACCURATE'!D2840,"")</f>
        <v/>
      </c>
      <c r="C2837" s="38" t="str">
        <f>IF($AD2837="000000000000","",INDEX(DATABASE!$W$12:$W$71,MATCH($AD2837,DATABASE!$V$12:$V$71,0)))</f>
        <v/>
      </c>
      <c r="D2837" s="38" t="str">
        <f>IF(C2837="","",IF(E2837="",INDEX(DATABASE!$AF$13:$AF$62,MATCH($C2837,DATABASE!$AC$13:$AC$62,0)),IF(E2837="2x D11",INDEX(DATABASE!$AF$13:$AF$62,MATCH($C2837,DATABASE!$AC$13:$AC$62,0))+2*DATABASE!$AF$62,IF(E2837="3x D11",INDEX(DATABASE!$AF$13:$AF$62,MATCH($C2837,DATABASE!$AC$13:$AC$62,0))+3*DATABASE!$AF$62,""))))</f>
        <v/>
      </c>
      <c r="E2837" s="38" t="str">
        <f>IF(AND($K2837="Y",$G2837&lt;&gt;"UNYIL",$F2837&lt;DATABASE!$O$8),"2x D11",IF(AND($K2837="Y",$G2837&lt;&gt;"UNYIL",$F2837&gt;=DATABASE!$O$8),"3x D11",""))</f>
        <v/>
      </c>
      <c r="F2837" s="36" t="str">
        <f>IF('DATA ACCURATE'!N2840&lt;&gt;"",'DATA ACCURATE'!N2840,"")</f>
        <v/>
      </c>
      <c r="G2837" s="38" t="str">
        <f>IF(F2837="","",IF(F2837&lt;=DATABASE!$I$8,"UNYIL",IF(F2837&lt;=DATABASE!$J$8,"KECIL",IF(F2837&lt;DATABASE!$K$8,"TANGGUNG",IF(F2837&gt;=DATABASE!$K$8,"BESAR","")))))</f>
        <v/>
      </c>
      <c r="H2837" s="16" t="str">
        <f>IF('DATA ACCURATE'!J2840&lt;&gt;"",'DATA ACCURATE'!J2840,"")</f>
        <v/>
      </c>
      <c r="I2837" s="35" t="str">
        <f>IF(B2837&lt;&gt;"",IFERROR(VLOOKUP(B2837,'DATA TIMBANGAN'!G:M,7,FALSE),VLOOKUP(B2837,'DATA TIMBANGAN'!G:M,7)),"")</f>
        <v/>
      </c>
      <c r="J2837" s="25" t="str">
        <f>IF(H2837&lt;&gt;"",IFERROR(INDEX(DATABASE!$Z$19:$Z$38,MATCH(DATEVALUE(H2837),DATABASE!$AA$19:$AA$38,0)),INDEX(DATABASE!$Z$12:$Z$18,MATCH(WEEKDAY(H2837,2),DATABASE!$AA$12:$AA$18,0))),"")</f>
        <v/>
      </c>
      <c r="K2837" s="25" t="str">
        <f>IF('DATA ACCURATE'!V2840&lt;&gt;"",'DATA ACCURATE'!V2840,"")</f>
        <v/>
      </c>
      <c r="L2837" s="80" t="str">
        <f>IF($H2837="","",IF(OR($J2837="LIBUR",AND($L2836="LIBUR",$O2836=$O2837)),"LIBUR",IF(AND(OR($L2836="LUAR JAM KERJA 1",$L2836="LUAR JAM KERJA 2"),OR(OR(AND($H2836=$H2837,AND(OR($I2837&gt;DATABASE!$J$3,$I2837&lt;DATABASE!$J$6),((DATEVALUE($H2837)+$I2837)-(DATEVALUE($H2836)+$I2836))&lt;DATABASE!$J$6)),AND($H2836=$H2837,$O2836=$O2837,OR($I2837&gt;DATABASE!$J$6,$I2837&lt;DATABASE!$J$3))),AND(($H2837-$H2836)=1,OR($I2837&lt;DATABASE!$I$6,((DATEVALUE($H2837)+$I2837)-(DATEVALUE($H2836)+$I2836))&lt;DATABASE!$J$6))),$A2837=$A2836),"LUAR JAM KERJA 2",IF(AND(OR(WEEKDAY($H2837,2)=1,WEEKDAY($H2837,2)=2,WEEKDAY($H2837,2)=3,WEEKDAY($H2837,2)=4,WEEKDAY($H2837,2)=5),$I2837&lt;=DATABASE!$J$3,$I2837&gt;=DATABASE!$I$3),"JAM KERJA",IF(AND(WEEKDAY($H2837,2)=6,$I2837&lt;=DATABASE!$J$4,$I2837&gt;=DATABASE!$I$4),"JAM KERJA","LUAR JAM KERJA 1")))))</f>
        <v/>
      </c>
      <c r="M2837" s="36" t="str">
        <f>IF('DATA ACCURATE'!T2840&lt;&gt;"",IF('DATA ACCURATE'!T2840&gt;100,'DATA ACCURATE'!T2840/10,'DATA ACCURATE'!T2840),"")</f>
        <v/>
      </c>
      <c r="N2837" s="38" t="str">
        <f>IF(M2837="","",IF(M2837&lt;=DATABASE!$I$9,"LOKAL",IF(M2837&lt;DATABASE!$J$9,"LUAR KOTA 1",IF($M2837&gt;=DATABASE!$J$9,"LUAR KOTA 2",""))))</f>
        <v/>
      </c>
      <c r="O2837" s="38" t="str">
        <f>IF('DATA ACCURATE'!L2840&lt;&gt;"",'DATA ACCURATE'!L2840,"")</f>
        <v/>
      </c>
      <c r="P2837" s="38"/>
      <c r="Q2837" s="38">
        <f t="shared" si="308"/>
        <v>0</v>
      </c>
      <c r="R2837" s="38">
        <f t="shared" si="308"/>
        <v>0</v>
      </c>
      <c r="S2837" s="38">
        <f t="shared" si="308"/>
        <v>0</v>
      </c>
      <c r="T2837" s="38">
        <f t="shared" si="308"/>
        <v>0</v>
      </c>
      <c r="U2837" s="38">
        <f t="shared" si="309"/>
        <v>0</v>
      </c>
      <c r="V2837" s="38">
        <f t="shared" si="309"/>
        <v>0</v>
      </c>
      <c r="W2837" s="38">
        <f t="shared" si="309"/>
        <v>0</v>
      </c>
      <c r="X2837" s="38">
        <f t="shared" si="310"/>
        <v>0</v>
      </c>
      <c r="Y2837" s="38">
        <f t="shared" si="310"/>
        <v>0</v>
      </c>
      <c r="Z2837" s="38">
        <f t="shared" si="310"/>
        <v>0</v>
      </c>
      <c r="AA2837" s="38">
        <f t="shared" si="310"/>
        <v>0</v>
      </c>
      <c r="AB2837" s="38">
        <f t="shared" si="311"/>
        <v>0</v>
      </c>
      <c r="AC2837" s="38">
        <f t="shared" si="312"/>
        <v>0</v>
      </c>
      <c r="AD2837" s="38" t="str">
        <f t="shared" si="313"/>
        <v>000000000000</v>
      </c>
      <c r="AE2837" s="38"/>
      <c r="AF2837" s="38"/>
      <c r="AG2837" s="38"/>
      <c r="AH2837" s="38"/>
      <c r="AI2837" s="38"/>
      <c r="AJ2837" s="38"/>
      <c r="AK2837" s="38"/>
      <c r="AL2837" s="38"/>
      <c r="AM2837" s="38"/>
      <c r="AN2837" s="38"/>
      <c r="AO2837" s="38"/>
      <c r="AP2837" s="38"/>
      <c r="AQ2837" s="38"/>
      <c r="AR2837" s="38"/>
    </row>
    <row r="2838" spans="1:44">
      <c r="A2838" s="36" t="str">
        <f>IF('DATA ACCURATE'!A2841&lt;&gt;"",'DATA ACCURATE'!A2841,"")</f>
        <v/>
      </c>
      <c r="B2838" s="36" t="str">
        <f>IF('DATA ACCURATE'!D2841&lt;&gt;"",'DATA ACCURATE'!D2841,"")</f>
        <v/>
      </c>
      <c r="C2838" s="38" t="str">
        <f>IF($AD2838="000000000000","",INDEX(DATABASE!$W$12:$W$71,MATCH($AD2838,DATABASE!$V$12:$V$71,0)))</f>
        <v/>
      </c>
      <c r="D2838" s="38" t="str">
        <f>IF(C2838="","",IF(E2838="",INDEX(DATABASE!$AF$13:$AF$62,MATCH($C2838,DATABASE!$AC$13:$AC$62,0)),IF(E2838="2x D11",INDEX(DATABASE!$AF$13:$AF$62,MATCH($C2838,DATABASE!$AC$13:$AC$62,0))+2*DATABASE!$AF$62,IF(E2838="3x D11",INDEX(DATABASE!$AF$13:$AF$62,MATCH($C2838,DATABASE!$AC$13:$AC$62,0))+3*DATABASE!$AF$62,""))))</f>
        <v/>
      </c>
      <c r="E2838" s="38" t="str">
        <f>IF(AND($K2838="Y",$G2838&lt;&gt;"UNYIL",$F2838&lt;DATABASE!$O$8),"2x D11",IF(AND($K2838="Y",$G2838&lt;&gt;"UNYIL",$F2838&gt;=DATABASE!$O$8),"3x D11",""))</f>
        <v/>
      </c>
      <c r="F2838" s="36" t="str">
        <f>IF('DATA ACCURATE'!N2841&lt;&gt;"",'DATA ACCURATE'!N2841,"")</f>
        <v/>
      </c>
      <c r="G2838" s="38" t="str">
        <f>IF(F2838="","",IF(F2838&lt;=DATABASE!$I$8,"UNYIL",IF(F2838&lt;=DATABASE!$J$8,"KECIL",IF(F2838&lt;DATABASE!$K$8,"TANGGUNG",IF(F2838&gt;=DATABASE!$K$8,"BESAR","")))))</f>
        <v/>
      </c>
      <c r="H2838" s="16" t="str">
        <f>IF('DATA ACCURATE'!J2841&lt;&gt;"",'DATA ACCURATE'!J2841,"")</f>
        <v/>
      </c>
      <c r="I2838" s="35" t="str">
        <f>IF(B2838&lt;&gt;"",IFERROR(VLOOKUP(B2838,'DATA TIMBANGAN'!G:M,7,FALSE),VLOOKUP(B2838,'DATA TIMBANGAN'!G:M,7)),"")</f>
        <v/>
      </c>
      <c r="J2838" s="25" t="str">
        <f>IF(H2838&lt;&gt;"",IFERROR(INDEX(DATABASE!$Z$19:$Z$38,MATCH(DATEVALUE(H2838),DATABASE!$AA$19:$AA$38,0)),INDEX(DATABASE!$Z$12:$Z$18,MATCH(WEEKDAY(H2838,2),DATABASE!$AA$12:$AA$18,0))),"")</f>
        <v/>
      </c>
      <c r="K2838" s="25" t="str">
        <f>IF('DATA ACCURATE'!V2841&lt;&gt;"",'DATA ACCURATE'!V2841,"")</f>
        <v/>
      </c>
      <c r="L2838" s="80" t="str">
        <f>IF($H2838="","",IF(OR($J2838="LIBUR",AND($L2837="LIBUR",$O2837=$O2838)),"LIBUR",IF(AND(OR($L2837="LUAR JAM KERJA 1",$L2837="LUAR JAM KERJA 2"),OR(OR(AND($H2837=$H2838,AND(OR($I2838&gt;DATABASE!$J$3,$I2838&lt;DATABASE!$J$6),((DATEVALUE($H2838)+$I2838)-(DATEVALUE($H2837)+$I2837))&lt;DATABASE!$J$6)),AND($H2837=$H2838,$O2837=$O2838,OR($I2838&gt;DATABASE!$J$6,$I2838&lt;DATABASE!$J$3))),AND(($H2838-$H2837)=1,OR($I2838&lt;DATABASE!$I$6,((DATEVALUE($H2838)+$I2838)-(DATEVALUE($H2837)+$I2837))&lt;DATABASE!$J$6))),$A2838=$A2837),"LUAR JAM KERJA 2",IF(AND(OR(WEEKDAY($H2838,2)=1,WEEKDAY($H2838,2)=2,WEEKDAY($H2838,2)=3,WEEKDAY($H2838,2)=4,WEEKDAY($H2838,2)=5),$I2838&lt;=DATABASE!$J$3,$I2838&gt;=DATABASE!$I$3),"JAM KERJA",IF(AND(WEEKDAY($H2838,2)=6,$I2838&lt;=DATABASE!$J$4,$I2838&gt;=DATABASE!$I$4),"JAM KERJA","LUAR JAM KERJA 1")))))</f>
        <v/>
      </c>
      <c r="M2838" s="36" t="str">
        <f>IF('DATA ACCURATE'!T2841&lt;&gt;"",IF('DATA ACCURATE'!T2841&gt;100,'DATA ACCURATE'!T2841/10,'DATA ACCURATE'!T2841),"")</f>
        <v/>
      </c>
      <c r="N2838" s="38" t="str">
        <f>IF(M2838="","",IF(M2838&lt;=DATABASE!$I$9,"LOKAL",IF(M2838&lt;DATABASE!$J$9,"LUAR KOTA 1",IF($M2838&gt;=DATABASE!$J$9,"LUAR KOTA 2",""))))</f>
        <v/>
      </c>
      <c r="O2838" s="38" t="str">
        <f>IF('DATA ACCURATE'!L2841&lt;&gt;"",'DATA ACCURATE'!L2841,"")</f>
        <v/>
      </c>
      <c r="P2838" s="38"/>
      <c r="Q2838" s="38">
        <f t="shared" si="308"/>
        <v>0</v>
      </c>
      <c r="R2838" s="38">
        <f t="shared" si="308"/>
        <v>0</v>
      </c>
      <c r="S2838" s="38">
        <f t="shared" si="308"/>
        <v>0</v>
      </c>
      <c r="T2838" s="38">
        <f t="shared" si="308"/>
        <v>0</v>
      </c>
      <c r="U2838" s="38">
        <f t="shared" si="309"/>
        <v>0</v>
      </c>
      <c r="V2838" s="38">
        <f t="shared" si="309"/>
        <v>0</v>
      </c>
      <c r="W2838" s="38">
        <f t="shared" si="309"/>
        <v>0</v>
      </c>
      <c r="X2838" s="38">
        <f t="shared" si="310"/>
        <v>0</v>
      </c>
      <c r="Y2838" s="38">
        <f t="shared" si="310"/>
        <v>0</v>
      </c>
      <c r="Z2838" s="38">
        <f t="shared" si="310"/>
        <v>0</v>
      </c>
      <c r="AA2838" s="38">
        <f t="shared" si="310"/>
        <v>0</v>
      </c>
      <c r="AB2838" s="38">
        <f t="shared" si="311"/>
        <v>0</v>
      </c>
      <c r="AC2838" s="38">
        <f t="shared" si="312"/>
        <v>0</v>
      </c>
      <c r="AD2838" s="38" t="str">
        <f t="shared" si="313"/>
        <v>000000000000</v>
      </c>
      <c r="AE2838" s="38"/>
      <c r="AF2838" s="38"/>
      <c r="AG2838" s="38"/>
      <c r="AH2838" s="38"/>
      <c r="AI2838" s="38"/>
      <c r="AJ2838" s="38"/>
      <c r="AK2838" s="38"/>
      <c r="AL2838" s="38"/>
      <c r="AM2838" s="38"/>
      <c r="AN2838" s="38"/>
      <c r="AO2838" s="38"/>
      <c r="AP2838" s="38"/>
      <c r="AQ2838" s="38"/>
      <c r="AR2838" s="38"/>
    </row>
    <row r="2839" spans="1:44">
      <c r="A2839" s="36" t="str">
        <f>IF('DATA ACCURATE'!A2842&lt;&gt;"",'DATA ACCURATE'!A2842,"")</f>
        <v/>
      </c>
      <c r="B2839" s="36" t="str">
        <f>IF('DATA ACCURATE'!D2842&lt;&gt;"",'DATA ACCURATE'!D2842,"")</f>
        <v/>
      </c>
      <c r="C2839" s="38" t="str">
        <f>IF($AD2839="000000000000","",INDEX(DATABASE!$W$12:$W$71,MATCH($AD2839,DATABASE!$V$12:$V$71,0)))</f>
        <v/>
      </c>
      <c r="D2839" s="38" t="str">
        <f>IF(C2839="","",IF(E2839="",INDEX(DATABASE!$AF$13:$AF$62,MATCH($C2839,DATABASE!$AC$13:$AC$62,0)),IF(E2839="2x D11",INDEX(DATABASE!$AF$13:$AF$62,MATCH($C2839,DATABASE!$AC$13:$AC$62,0))+2*DATABASE!$AF$62,IF(E2839="3x D11",INDEX(DATABASE!$AF$13:$AF$62,MATCH($C2839,DATABASE!$AC$13:$AC$62,0))+3*DATABASE!$AF$62,""))))</f>
        <v/>
      </c>
      <c r="E2839" s="38" t="str">
        <f>IF(AND($K2839="Y",$G2839&lt;&gt;"UNYIL",$F2839&lt;DATABASE!$O$8),"2x D11",IF(AND($K2839="Y",$G2839&lt;&gt;"UNYIL",$F2839&gt;=DATABASE!$O$8),"3x D11",""))</f>
        <v/>
      </c>
      <c r="F2839" s="36" t="str">
        <f>IF('DATA ACCURATE'!N2842&lt;&gt;"",'DATA ACCURATE'!N2842,"")</f>
        <v/>
      </c>
      <c r="G2839" s="38" t="str">
        <f>IF(F2839="","",IF(F2839&lt;=DATABASE!$I$8,"UNYIL",IF(F2839&lt;=DATABASE!$J$8,"KECIL",IF(F2839&lt;DATABASE!$K$8,"TANGGUNG",IF(F2839&gt;=DATABASE!$K$8,"BESAR","")))))</f>
        <v/>
      </c>
      <c r="H2839" s="16" t="str">
        <f>IF('DATA ACCURATE'!J2842&lt;&gt;"",'DATA ACCURATE'!J2842,"")</f>
        <v/>
      </c>
      <c r="I2839" s="35" t="str">
        <f>IF(B2839&lt;&gt;"",IFERROR(VLOOKUP(B2839,'DATA TIMBANGAN'!G:M,7,FALSE),VLOOKUP(B2839,'DATA TIMBANGAN'!G:M,7)),"")</f>
        <v/>
      </c>
      <c r="J2839" s="25" t="str">
        <f>IF(H2839&lt;&gt;"",IFERROR(INDEX(DATABASE!$Z$19:$Z$38,MATCH(DATEVALUE(H2839),DATABASE!$AA$19:$AA$38,0)),INDEX(DATABASE!$Z$12:$Z$18,MATCH(WEEKDAY(H2839,2),DATABASE!$AA$12:$AA$18,0))),"")</f>
        <v/>
      </c>
      <c r="K2839" s="25" t="str">
        <f>IF('DATA ACCURATE'!V2842&lt;&gt;"",'DATA ACCURATE'!V2842,"")</f>
        <v/>
      </c>
      <c r="L2839" s="80" t="str">
        <f>IF($H2839="","",IF(OR($J2839="LIBUR",AND($L2838="LIBUR",$O2838=$O2839)),"LIBUR",IF(AND(OR($L2838="LUAR JAM KERJA 1",$L2838="LUAR JAM KERJA 2"),OR(OR(AND($H2838=$H2839,AND(OR($I2839&gt;DATABASE!$J$3,$I2839&lt;DATABASE!$J$6),((DATEVALUE($H2839)+$I2839)-(DATEVALUE($H2838)+$I2838))&lt;DATABASE!$J$6)),AND($H2838=$H2839,$O2838=$O2839,OR($I2839&gt;DATABASE!$J$6,$I2839&lt;DATABASE!$J$3))),AND(($H2839-$H2838)=1,OR($I2839&lt;DATABASE!$I$6,((DATEVALUE($H2839)+$I2839)-(DATEVALUE($H2838)+$I2838))&lt;DATABASE!$J$6))),$A2839=$A2838),"LUAR JAM KERJA 2",IF(AND(OR(WEEKDAY($H2839,2)=1,WEEKDAY($H2839,2)=2,WEEKDAY($H2839,2)=3,WEEKDAY($H2839,2)=4,WEEKDAY($H2839,2)=5),$I2839&lt;=DATABASE!$J$3,$I2839&gt;=DATABASE!$I$3),"JAM KERJA",IF(AND(WEEKDAY($H2839,2)=6,$I2839&lt;=DATABASE!$J$4,$I2839&gt;=DATABASE!$I$4),"JAM KERJA","LUAR JAM KERJA 1")))))</f>
        <v/>
      </c>
      <c r="M2839" s="36" t="str">
        <f>IF('DATA ACCURATE'!T2842&lt;&gt;"",IF('DATA ACCURATE'!T2842&gt;100,'DATA ACCURATE'!T2842/10,'DATA ACCURATE'!T2842),"")</f>
        <v/>
      </c>
      <c r="N2839" s="38" t="str">
        <f>IF(M2839="","",IF(M2839&lt;=DATABASE!$I$9,"LOKAL",IF(M2839&lt;DATABASE!$J$9,"LUAR KOTA 1",IF($M2839&gt;=DATABASE!$J$9,"LUAR KOTA 2",""))))</f>
        <v/>
      </c>
      <c r="O2839" s="38" t="str">
        <f>IF('DATA ACCURATE'!L2842&lt;&gt;"",'DATA ACCURATE'!L2842,"")</f>
        <v/>
      </c>
      <c r="P2839" s="38"/>
      <c r="Q2839" s="38">
        <f t="shared" si="308"/>
        <v>0</v>
      </c>
      <c r="R2839" s="38">
        <f t="shared" si="308"/>
        <v>0</v>
      </c>
      <c r="S2839" s="38">
        <f t="shared" si="308"/>
        <v>0</v>
      </c>
      <c r="T2839" s="38">
        <f t="shared" si="308"/>
        <v>0</v>
      </c>
      <c r="U2839" s="38">
        <f t="shared" si="309"/>
        <v>0</v>
      </c>
      <c r="V2839" s="38">
        <f t="shared" si="309"/>
        <v>0</v>
      </c>
      <c r="W2839" s="38">
        <f t="shared" si="309"/>
        <v>0</v>
      </c>
      <c r="X2839" s="38">
        <f t="shared" si="310"/>
        <v>0</v>
      </c>
      <c r="Y2839" s="38">
        <f t="shared" si="310"/>
        <v>0</v>
      </c>
      <c r="Z2839" s="38">
        <f t="shared" si="310"/>
        <v>0</v>
      </c>
      <c r="AA2839" s="38">
        <f t="shared" si="310"/>
        <v>0</v>
      </c>
      <c r="AB2839" s="38">
        <f t="shared" si="311"/>
        <v>0</v>
      </c>
      <c r="AC2839" s="38">
        <f t="shared" si="312"/>
        <v>0</v>
      </c>
      <c r="AD2839" s="38" t="str">
        <f t="shared" si="313"/>
        <v>000000000000</v>
      </c>
      <c r="AE2839" s="38"/>
      <c r="AF2839" s="38"/>
      <c r="AG2839" s="38"/>
      <c r="AH2839" s="38"/>
      <c r="AI2839" s="38"/>
      <c r="AJ2839" s="38"/>
      <c r="AK2839" s="38"/>
      <c r="AL2839" s="38"/>
      <c r="AM2839" s="38"/>
      <c r="AN2839" s="38"/>
      <c r="AO2839" s="38"/>
      <c r="AP2839" s="38"/>
      <c r="AQ2839" s="38"/>
      <c r="AR2839" s="38"/>
    </row>
    <row r="2840" spans="1:44">
      <c r="A2840" s="36" t="str">
        <f>IF('DATA ACCURATE'!A2843&lt;&gt;"",'DATA ACCURATE'!A2843,"")</f>
        <v/>
      </c>
      <c r="B2840" s="36" t="str">
        <f>IF('DATA ACCURATE'!D2843&lt;&gt;"",'DATA ACCURATE'!D2843,"")</f>
        <v/>
      </c>
      <c r="C2840" s="38" t="str">
        <f>IF($AD2840="000000000000","",INDEX(DATABASE!$W$12:$W$71,MATCH($AD2840,DATABASE!$V$12:$V$71,0)))</f>
        <v/>
      </c>
      <c r="D2840" s="38" t="str">
        <f>IF(C2840="","",IF(E2840="",INDEX(DATABASE!$AF$13:$AF$62,MATCH($C2840,DATABASE!$AC$13:$AC$62,0)),IF(E2840="2x D11",INDEX(DATABASE!$AF$13:$AF$62,MATCH($C2840,DATABASE!$AC$13:$AC$62,0))+2*DATABASE!$AF$62,IF(E2840="3x D11",INDEX(DATABASE!$AF$13:$AF$62,MATCH($C2840,DATABASE!$AC$13:$AC$62,0))+3*DATABASE!$AF$62,""))))</f>
        <v/>
      </c>
      <c r="E2840" s="38" t="str">
        <f>IF(AND($K2840="Y",$G2840&lt;&gt;"UNYIL",$F2840&lt;DATABASE!$O$8),"2x D11",IF(AND($K2840="Y",$G2840&lt;&gt;"UNYIL",$F2840&gt;=DATABASE!$O$8),"3x D11",""))</f>
        <v/>
      </c>
      <c r="F2840" s="36" t="str">
        <f>IF('DATA ACCURATE'!N2843&lt;&gt;"",'DATA ACCURATE'!N2843,"")</f>
        <v/>
      </c>
      <c r="G2840" s="38" t="str">
        <f>IF(F2840="","",IF(F2840&lt;=DATABASE!$I$8,"UNYIL",IF(F2840&lt;=DATABASE!$J$8,"KECIL",IF(F2840&lt;DATABASE!$K$8,"TANGGUNG",IF(F2840&gt;=DATABASE!$K$8,"BESAR","")))))</f>
        <v/>
      </c>
      <c r="H2840" s="16" t="str">
        <f>IF('DATA ACCURATE'!J2843&lt;&gt;"",'DATA ACCURATE'!J2843,"")</f>
        <v/>
      </c>
      <c r="I2840" s="35" t="str">
        <f>IF(B2840&lt;&gt;"",IFERROR(VLOOKUP(B2840,'DATA TIMBANGAN'!G:M,7,FALSE),VLOOKUP(B2840,'DATA TIMBANGAN'!G:M,7)),"")</f>
        <v/>
      </c>
      <c r="J2840" s="25" t="str">
        <f>IF(H2840&lt;&gt;"",IFERROR(INDEX(DATABASE!$Z$19:$Z$38,MATCH(DATEVALUE(H2840),DATABASE!$AA$19:$AA$38,0)),INDEX(DATABASE!$Z$12:$Z$18,MATCH(WEEKDAY(H2840,2),DATABASE!$AA$12:$AA$18,0))),"")</f>
        <v/>
      </c>
      <c r="K2840" s="25" t="str">
        <f>IF('DATA ACCURATE'!V2843&lt;&gt;"",'DATA ACCURATE'!V2843,"")</f>
        <v/>
      </c>
      <c r="L2840" s="80" t="str">
        <f>IF($H2840="","",IF(OR($J2840="LIBUR",AND($L2839="LIBUR",$O2839=$O2840)),"LIBUR",IF(AND(OR($L2839="LUAR JAM KERJA 1",$L2839="LUAR JAM KERJA 2"),OR(OR(AND($H2839=$H2840,AND(OR($I2840&gt;DATABASE!$J$3,$I2840&lt;DATABASE!$J$6),((DATEVALUE($H2840)+$I2840)-(DATEVALUE($H2839)+$I2839))&lt;DATABASE!$J$6)),AND($H2839=$H2840,$O2839=$O2840,OR($I2840&gt;DATABASE!$J$6,$I2840&lt;DATABASE!$J$3))),AND(($H2840-$H2839)=1,OR($I2840&lt;DATABASE!$I$6,((DATEVALUE($H2840)+$I2840)-(DATEVALUE($H2839)+$I2839))&lt;DATABASE!$J$6))),$A2840=$A2839),"LUAR JAM KERJA 2",IF(AND(OR(WEEKDAY($H2840,2)=1,WEEKDAY($H2840,2)=2,WEEKDAY($H2840,2)=3,WEEKDAY($H2840,2)=4,WEEKDAY($H2840,2)=5),$I2840&lt;=DATABASE!$J$3,$I2840&gt;=DATABASE!$I$3),"JAM KERJA",IF(AND(WEEKDAY($H2840,2)=6,$I2840&lt;=DATABASE!$J$4,$I2840&gt;=DATABASE!$I$4),"JAM KERJA","LUAR JAM KERJA 1")))))</f>
        <v/>
      </c>
      <c r="M2840" s="36" t="str">
        <f>IF('DATA ACCURATE'!T2843&lt;&gt;"",IF('DATA ACCURATE'!T2843&gt;100,'DATA ACCURATE'!T2843/10,'DATA ACCURATE'!T2843),"")</f>
        <v/>
      </c>
      <c r="N2840" s="38" t="str">
        <f>IF(M2840="","",IF(M2840&lt;=DATABASE!$I$9,"LOKAL",IF(M2840&lt;DATABASE!$J$9,"LUAR KOTA 1",IF($M2840&gt;=DATABASE!$J$9,"LUAR KOTA 2",""))))</f>
        <v/>
      </c>
      <c r="O2840" s="38" t="str">
        <f>IF('DATA ACCURATE'!L2843&lt;&gt;"",'DATA ACCURATE'!L2843,"")</f>
        <v/>
      </c>
      <c r="P2840" s="38"/>
      <c r="Q2840" s="38">
        <f t="shared" si="308"/>
        <v>0</v>
      </c>
      <c r="R2840" s="38">
        <f t="shared" si="308"/>
        <v>0</v>
      </c>
      <c r="S2840" s="38">
        <f t="shared" si="308"/>
        <v>0</v>
      </c>
      <c r="T2840" s="38">
        <f t="shared" si="308"/>
        <v>0</v>
      </c>
      <c r="U2840" s="38">
        <f t="shared" si="309"/>
        <v>0</v>
      </c>
      <c r="V2840" s="38">
        <f t="shared" si="309"/>
        <v>0</v>
      </c>
      <c r="W2840" s="38">
        <f t="shared" si="309"/>
        <v>0</v>
      </c>
      <c r="X2840" s="38">
        <f t="shared" si="310"/>
        <v>0</v>
      </c>
      <c r="Y2840" s="38">
        <f t="shared" si="310"/>
        <v>0</v>
      </c>
      <c r="Z2840" s="38">
        <f t="shared" si="310"/>
        <v>0</v>
      </c>
      <c r="AA2840" s="38">
        <f t="shared" si="310"/>
        <v>0</v>
      </c>
      <c r="AB2840" s="38">
        <f t="shared" si="311"/>
        <v>0</v>
      </c>
      <c r="AC2840" s="38">
        <f t="shared" si="312"/>
        <v>0</v>
      </c>
      <c r="AD2840" s="38" t="str">
        <f t="shared" si="313"/>
        <v>000000000000</v>
      </c>
      <c r="AE2840" s="38"/>
      <c r="AF2840" s="38"/>
      <c r="AG2840" s="38"/>
      <c r="AH2840" s="38"/>
      <c r="AI2840" s="38"/>
      <c r="AJ2840" s="38"/>
      <c r="AK2840" s="38"/>
      <c r="AL2840" s="38"/>
      <c r="AM2840" s="38"/>
      <c r="AN2840" s="38"/>
      <c r="AO2840" s="38"/>
      <c r="AP2840" s="38"/>
      <c r="AQ2840" s="38"/>
      <c r="AR2840" s="38"/>
    </row>
    <row r="2841" spans="1:44">
      <c r="A2841" s="36" t="str">
        <f>IF('DATA ACCURATE'!A2844&lt;&gt;"",'DATA ACCURATE'!A2844,"")</f>
        <v/>
      </c>
      <c r="B2841" s="36" t="str">
        <f>IF('DATA ACCURATE'!D2844&lt;&gt;"",'DATA ACCURATE'!D2844,"")</f>
        <v/>
      </c>
      <c r="C2841" s="38" t="str">
        <f>IF($AD2841="000000000000","",INDEX(DATABASE!$W$12:$W$71,MATCH($AD2841,DATABASE!$V$12:$V$71,0)))</f>
        <v/>
      </c>
      <c r="D2841" s="38" t="str">
        <f>IF(C2841="","",IF(E2841="",INDEX(DATABASE!$AF$13:$AF$62,MATCH($C2841,DATABASE!$AC$13:$AC$62,0)),IF(E2841="2x D11",INDEX(DATABASE!$AF$13:$AF$62,MATCH($C2841,DATABASE!$AC$13:$AC$62,0))+2*DATABASE!$AF$62,IF(E2841="3x D11",INDEX(DATABASE!$AF$13:$AF$62,MATCH($C2841,DATABASE!$AC$13:$AC$62,0))+3*DATABASE!$AF$62,""))))</f>
        <v/>
      </c>
      <c r="E2841" s="38" t="str">
        <f>IF(AND($K2841="Y",$G2841&lt;&gt;"UNYIL",$F2841&lt;DATABASE!$O$8),"2x D11",IF(AND($K2841="Y",$G2841&lt;&gt;"UNYIL",$F2841&gt;=DATABASE!$O$8),"3x D11",""))</f>
        <v/>
      </c>
      <c r="F2841" s="36" t="str">
        <f>IF('DATA ACCURATE'!N2844&lt;&gt;"",'DATA ACCURATE'!N2844,"")</f>
        <v/>
      </c>
      <c r="G2841" s="38" t="str">
        <f>IF(F2841="","",IF(F2841&lt;=DATABASE!$I$8,"UNYIL",IF(F2841&lt;=DATABASE!$J$8,"KECIL",IF(F2841&lt;DATABASE!$K$8,"TANGGUNG",IF(F2841&gt;=DATABASE!$K$8,"BESAR","")))))</f>
        <v/>
      </c>
      <c r="H2841" s="16" t="str">
        <f>IF('DATA ACCURATE'!J2844&lt;&gt;"",'DATA ACCURATE'!J2844,"")</f>
        <v/>
      </c>
      <c r="I2841" s="35" t="str">
        <f>IF(B2841&lt;&gt;"",IFERROR(VLOOKUP(B2841,'DATA TIMBANGAN'!G:M,7,FALSE),VLOOKUP(B2841,'DATA TIMBANGAN'!G:M,7)),"")</f>
        <v/>
      </c>
      <c r="J2841" s="25" t="str">
        <f>IF(H2841&lt;&gt;"",IFERROR(INDEX(DATABASE!$Z$19:$Z$38,MATCH(DATEVALUE(H2841),DATABASE!$AA$19:$AA$38,0)),INDEX(DATABASE!$Z$12:$Z$18,MATCH(WEEKDAY(H2841,2),DATABASE!$AA$12:$AA$18,0))),"")</f>
        <v/>
      </c>
      <c r="K2841" s="25" t="str">
        <f>IF('DATA ACCURATE'!V2844&lt;&gt;"",'DATA ACCURATE'!V2844,"")</f>
        <v/>
      </c>
      <c r="L2841" s="80" t="str">
        <f>IF($H2841="","",IF(OR($J2841="LIBUR",AND($L2840="LIBUR",$O2840=$O2841)),"LIBUR",IF(AND(OR($L2840="LUAR JAM KERJA 1",$L2840="LUAR JAM KERJA 2"),OR(OR(AND($H2840=$H2841,AND(OR($I2841&gt;DATABASE!$J$3,$I2841&lt;DATABASE!$J$6),((DATEVALUE($H2841)+$I2841)-(DATEVALUE($H2840)+$I2840))&lt;DATABASE!$J$6)),AND($H2840=$H2841,$O2840=$O2841,OR($I2841&gt;DATABASE!$J$6,$I2841&lt;DATABASE!$J$3))),AND(($H2841-$H2840)=1,OR($I2841&lt;DATABASE!$I$6,((DATEVALUE($H2841)+$I2841)-(DATEVALUE($H2840)+$I2840))&lt;DATABASE!$J$6))),$A2841=$A2840),"LUAR JAM KERJA 2",IF(AND(OR(WEEKDAY($H2841,2)=1,WEEKDAY($H2841,2)=2,WEEKDAY($H2841,2)=3,WEEKDAY($H2841,2)=4,WEEKDAY($H2841,2)=5),$I2841&lt;=DATABASE!$J$3,$I2841&gt;=DATABASE!$I$3),"JAM KERJA",IF(AND(WEEKDAY($H2841,2)=6,$I2841&lt;=DATABASE!$J$4,$I2841&gt;=DATABASE!$I$4),"JAM KERJA","LUAR JAM KERJA 1")))))</f>
        <v/>
      </c>
      <c r="M2841" s="36" t="str">
        <f>IF('DATA ACCURATE'!T2844&lt;&gt;"",IF('DATA ACCURATE'!T2844&gt;100,'DATA ACCURATE'!T2844/10,'DATA ACCURATE'!T2844),"")</f>
        <v/>
      </c>
      <c r="N2841" s="38" t="str">
        <f>IF(M2841="","",IF(M2841&lt;=DATABASE!$I$9,"LOKAL",IF(M2841&lt;DATABASE!$J$9,"LUAR KOTA 1",IF($M2841&gt;=DATABASE!$J$9,"LUAR KOTA 2",""))))</f>
        <v/>
      </c>
      <c r="O2841" s="38" t="str">
        <f>IF('DATA ACCURATE'!L2844&lt;&gt;"",'DATA ACCURATE'!L2844,"")</f>
        <v/>
      </c>
      <c r="P2841" s="38"/>
      <c r="Q2841" s="38">
        <f t="shared" si="308"/>
        <v>0</v>
      </c>
      <c r="R2841" s="38">
        <f t="shared" si="308"/>
        <v>0</v>
      </c>
      <c r="S2841" s="38">
        <f t="shared" si="308"/>
        <v>0</v>
      </c>
      <c r="T2841" s="38">
        <f t="shared" si="308"/>
        <v>0</v>
      </c>
      <c r="U2841" s="38">
        <f t="shared" si="309"/>
        <v>0</v>
      </c>
      <c r="V2841" s="38">
        <f t="shared" si="309"/>
        <v>0</v>
      </c>
      <c r="W2841" s="38">
        <f t="shared" si="309"/>
        <v>0</v>
      </c>
      <c r="X2841" s="38">
        <f t="shared" si="310"/>
        <v>0</v>
      </c>
      <c r="Y2841" s="38">
        <f t="shared" si="310"/>
        <v>0</v>
      </c>
      <c r="Z2841" s="38">
        <f t="shared" si="310"/>
        <v>0</v>
      </c>
      <c r="AA2841" s="38">
        <f t="shared" si="310"/>
        <v>0</v>
      </c>
      <c r="AB2841" s="38">
        <f t="shared" si="311"/>
        <v>0</v>
      </c>
      <c r="AC2841" s="38">
        <f t="shared" si="312"/>
        <v>0</v>
      </c>
      <c r="AD2841" s="38" t="str">
        <f t="shared" si="313"/>
        <v>000000000000</v>
      </c>
      <c r="AE2841" s="38"/>
      <c r="AF2841" s="38"/>
      <c r="AG2841" s="38"/>
      <c r="AH2841" s="38"/>
      <c r="AI2841" s="38"/>
      <c r="AJ2841" s="38"/>
      <c r="AK2841" s="38"/>
      <c r="AL2841" s="38"/>
      <c r="AM2841" s="38"/>
      <c r="AN2841" s="38"/>
      <c r="AO2841" s="38"/>
      <c r="AP2841" s="38"/>
      <c r="AQ2841" s="38"/>
      <c r="AR2841" s="38"/>
    </row>
    <row r="2842" spans="1:44">
      <c r="A2842" s="36" t="str">
        <f>IF('DATA ACCURATE'!A2845&lt;&gt;"",'DATA ACCURATE'!A2845,"")</f>
        <v/>
      </c>
      <c r="B2842" s="36" t="str">
        <f>IF('DATA ACCURATE'!D2845&lt;&gt;"",'DATA ACCURATE'!D2845,"")</f>
        <v/>
      </c>
      <c r="C2842" s="38" t="str">
        <f>IF($AD2842="000000000000","",INDEX(DATABASE!$W$12:$W$71,MATCH($AD2842,DATABASE!$V$12:$V$71,0)))</f>
        <v/>
      </c>
      <c r="D2842" s="38" t="str">
        <f>IF(C2842="","",IF(E2842="",INDEX(DATABASE!$AF$13:$AF$62,MATCH($C2842,DATABASE!$AC$13:$AC$62,0)),IF(E2842="2x D11",INDEX(DATABASE!$AF$13:$AF$62,MATCH($C2842,DATABASE!$AC$13:$AC$62,0))+2*DATABASE!$AF$62,IF(E2842="3x D11",INDEX(DATABASE!$AF$13:$AF$62,MATCH($C2842,DATABASE!$AC$13:$AC$62,0))+3*DATABASE!$AF$62,""))))</f>
        <v/>
      </c>
      <c r="E2842" s="38" t="str">
        <f>IF(AND($K2842="Y",$G2842&lt;&gt;"UNYIL",$F2842&lt;DATABASE!$O$8),"2x D11",IF(AND($K2842="Y",$G2842&lt;&gt;"UNYIL",$F2842&gt;=DATABASE!$O$8),"3x D11",""))</f>
        <v/>
      </c>
      <c r="F2842" s="36" t="str">
        <f>IF('DATA ACCURATE'!N2845&lt;&gt;"",'DATA ACCURATE'!N2845,"")</f>
        <v/>
      </c>
      <c r="G2842" s="38" t="str">
        <f>IF(F2842="","",IF(F2842&lt;=DATABASE!$I$8,"UNYIL",IF(F2842&lt;=DATABASE!$J$8,"KECIL",IF(F2842&lt;DATABASE!$K$8,"TANGGUNG",IF(F2842&gt;=DATABASE!$K$8,"BESAR","")))))</f>
        <v/>
      </c>
      <c r="H2842" s="16" t="str">
        <f>IF('DATA ACCURATE'!J2845&lt;&gt;"",'DATA ACCURATE'!J2845,"")</f>
        <v/>
      </c>
      <c r="I2842" s="35" t="str">
        <f>IF(B2842&lt;&gt;"",IFERROR(VLOOKUP(B2842,'DATA TIMBANGAN'!G:M,7,FALSE),VLOOKUP(B2842,'DATA TIMBANGAN'!G:M,7)),"")</f>
        <v/>
      </c>
      <c r="J2842" s="25" t="str">
        <f>IF(H2842&lt;&gt;"",IFERROR(INDEX(DATABASE!$Z$19:$Z$38,MATCH(DATEVALUE(H2842),DATABASE!$AA$19:$AA$38,0)),INDEX(DATABASE!$Z$12:$Z$18,MATCH(WEEKDAY(H2842,2),DATABASE!$AA$12:$AA$18,0))),"")</f>
        <v/>
      </c>
      <c r="K2842" s="25" t="str">
        <f>IF('DATA ACCURATE'!V2845&lt;&gt;"",'DATA ACCURATE'!V2845,"")</f>
        <v/>
      </c>
      <c r="L2842" s="80" t="str">
        <f>IF($H2842="","",IF(OR($J2842="LIBUR",AND($L2841="LIBUR",$O2841=$O2842)),"LIBUR",IF(AND(OR($L2841="LUAR JAM KERJA 1",$L2841="LUAR JAM KERJA 2"),OR(OR(AND($H2841=$H2842,AND(OR($I2842&gt;DATABASE!$J$3,$I2842&lt;DATABASE!$J$6),((DATEVALUE($H2842)+$I2842)-(DATEVALUE($H2841)+$I2841))&lt;DATABASE!$J$6)),AND($H2841=$H2842,$O2841=$O2842,OR($I2842&gt;DATABASE!$J$6,$I2842&lt;DATABASE!$J$3))),AND(($H2842-$H2841)=1,OR($I2842&lt;DATABASE!$I$6,((DATEVALUE($H2842)+$I2842)-(DATEVALUE($H2841)+$I2841))&lt;DATABASE!$J$6))),$A2842=$A2841),"LUAR JAM KERJA 2",IF(AND(OR(WEEKDAY($H2842,2)=1,WEEKDAY($H2842,2)=2,WEEKDAY($H2842,2)=3,WEEKDAY($H2842,2)=4,WEEKDAY($H2842,2)=5),$I2842&lt;=DATABASE!$J$3,$I2842&gt;=DATABASE!$I$3),"JAM KERJA",IF(AND(WEEKDAY($H2842,2)=6,$I2842&lt;=DATABASE!$J$4,$I2842&gt;=DATABASE!$I$4),"JAM KERJA","LUAR JAM KERJA 1")))))</f>
        <v/>
      </c>
      <c r="M2842" s="36" t="str">
        <f>IF('DATA ACCURATE'!T2845&lt;&gt;"",IF('DATA ACCURATE'!T2845&gt;100,'DATA ACCURATE'!T2845/10,'DATA ACCURATE'!T2845),"")</f>
        <v/>
      </c>
      <c r="N2842" s="38" t="str">
        <f>IF(M2842="","",IF(M2842&lt;=DATABASE!$I$9,"LOKAL",IF(M2842&lt;DATABASE!$J$9,"LUAR KOTA 1",IF($M2842&gt;=DATABASE!$J$9,"LUAR KOTA 2",""))))</f>
        <v/>
      </c>
      <c r="O2842" s="38" t="str">
        <f>IF('DATA ACCURATE'!L2845&lt;&gt;"",'DATA ACCURATE'!L2845,"")</f>
        <v/>
      </c>
      <c r="P2842" s="38"/>
      <c r="Q2842" s="38">
        <f t="shared" si="308"/>
        <v>0</v>
      </c>
      <c r="R2842" s="38">
        <f t="shared" si="308"/>
        <v>0</v>
      </c>
      <c r="S2842" s="38">
        <f t="shared" si="308"/>
        <v>0</v>
      </c>
      <c r="T2842" s="38">
        <f t="shared" si="308"/>
        <v>0</v>
      </c>
      <c r="U2842" s="38">
        <f t="shared" si="309"/>
        <v>0</v>
      </c>
      <c r="V2842" s="38">
        <f t="shared" si="309"/>
        <v>0</v>
      </c>
      <c r="W2842" s="38">
        <f t="shared" si="309"/>
        <v>0</v>
      </c>
      <c r="X2842" s="38">
        <f t="shared" si="310"/>
        <v>0</v>
      </c>
      <c r="Y2842" s="38">
        <f t="shared" si="310"/>
        <v>0</v>
      </c>
      <c r="Z2842" s="38">
        <f t="shared" si="310"/>
        <v>0</v>
      </c>
      <c r="AA2842" s="38">
        <f t="shared" si="310"/>
        <v>0</v>
      </c>
      <c r="AB2842" s="38">
        <f t="shared" si="311"/>
        <v>0</v>
      </c>
      <c r="AC2842" s="38">
        <f t="shared" si="312"/>
        <v>0</v>
      </c>
      <c r="AD2842" s="38" t="str">
        <f t="shared" si="313"/>
        <v>000000000000</v>
      </c>
      <c r="AE2842" s="38"/>
      <c r="AF2842" s="38"/>
      <c r="AG2842" s="38"/>
      <c r="AH2842" s="38"/>
      <c r="AI2842" s="38"/>
      <c r="AJ2842" s="38"/>
      <c r="AK2842" s="38"/>
      <c r="AL2842" s="38"/>
      <c r="AM2842" s="38"/>
      <c r="AN2842" s="38"/>
      <c r="AO2842" s="38"/>
      <c r="AP2842" s="38"/>
      <c r="AQ2842" s="38"/>
      <c r="AR2842" s="38"/>
    </row>
    <row r="2843" spans="1:44">
      <c r="A2843" s="36" t="str">
        <f>IF('DATA ACCURATE'!A2846&lt;&gt;"",'DATA ACCURATE'!A2846,"")</f>
        <v/>
      </c>
      <c r="B2843" s="36" t="str">
        <f>IF('DATA ACCURATE'!D2846&lt;&gt;"",'DATA ACCURATE'!D2846,"")</f>
        <v/>
      </c>
      <c r="C2843" s="38" t="str">
        <f>IF($AD2843="000000000000","",INDEX(DATABASE!$W$12:$W$71,MATCH($AD2843,DATABASE!$V$12:$V$71,0)))</f>
        <v/>
      </c>
      <c r="D2843" s="38" t="str">
        <f>IF(C2843="","",IF(E2843="",INDEX(DATABASE!$AF$13:$AF$62,MATCH($C2843,DATABASE!$AC$13:$AC$62,0)),IF(E2843="2x D11",INDEX(DATABASE!$AF$13:$AF$62,MATCH($C2843,DATABASE!$AC$13:$AC$62,0))+2*DATABASE!$AF$62,IF(E2843="3x D11",INDEX(DATABASE!$AF$13:$AF$62,MATCH($C2843,DATABASE!$AC$13:$AC$62,0))+3*DATABASE!$AF$62,""))))</f>
        <v/>
      </c>
      <c r="E2843" s="38" t="str">
        <f>IF(AND($K2843="Y",$G2843&lt;&gt;"UNYIL",$F2843&lt;DATABASE!$O$8),"2x D11",IF(AND($K2843="Y",$G2843&lt;&gt;"UNYIL",$F2843&gt;=DATABASE!$O$8),"3x D11",""))</f>
        <v/>
      </c>
      <c r="F2843" s="36" t="str">
        <f>IF('DATA ACCURATE'!N2846&lt;&gt;"",'DATA ACCURATE'!N2846,"")</f>
        <v/>
      </c>
      <c r="G2843" s="38" t="str">
        <f>IF(F2843="","",IF(F2843&lt;=DATABASE!$I$8,"UNYIL",IF(F2843&lt;=DATABASE!$J$8,"KECIL",IF(F2843&lt;DATABASE!$K$8,"TANGGUNG",IF(F2843&gt;=DATABASE!$K$8,"BESAR","")))))</f>
        <v/>
      </c>
      <c r="H2843" s="16" t="str">
        <f>IF('DATA ACCURATE'!J2846&lt;&gt;"",'DATA ACCURATE'!J2846,"")</f>
        <v/>
      </c>
      <c r="I2843" s="35" t="str">
        <f>IF(B2843&lt;&gt;"",IFERROR(VLOOKUP(B2843,'DATA TIMBANGAN'!G:M,7,FALSE),VLOOKUP(B2843,'DATA TIMBANGAN'!G:M,7)),"")</f>
        <v/>
      </c>
      <c r="J2843" s="25" t="str">
        <f>IF(H2843&lt;&gt;"",IFERROR(INDEX(DATABASE!$Z$19:$Z$38,MATCH(DATEVALUE(H2843),DATABASE!$AA$19:$AA$38,0)),INDEX(DATABASE!$Z$12:$Z$18,MATCH(WEEKDAY(H2843,2),DATABASE!$AA$12:$AA$18,0))),"")</f>
        <v/>
      </c>
      <c r="K2843" s="25" t="str">
        <f>IF('DATA ACCURATE'!V2846&lt;&gt;"",'DATA ACCURATE'!V2846,"")</f>
        <v/>
      </c>
      <c r="L2843" s="80" t="str">
        <f>IF($H2843="","",IF(OR($J2843="LIBUR",AND($L2842="LIBUR",$O2842=$O2843)),"LIBUR",IF(AND(OR($L2842="LUAR JAM KERJA 1",$L2842="LUAR JAM KERJA 2"),OR(OR(AND($H2842=$H2843,AND(OR($I2843&gt;DATABASE!$J$3,$I2843&lt;DATABASE!$J$6),((DATEVALUE($H2843)+$I2843)-(DATEVALUE($H2842)+$I2842))&lt;DATABASE!$J$6)),AND($H2842=$H2843,$O2842=$O2843,OR($I2843&gt;DATABASE!$J$6,$I2843&lt;DATABASE!$J$3))),AND(($H2843-$H2842)=1,OR($I2843&lt;DATABASE!$I$6,((DATEVALUE($H2843)+$I2843)-(DATEVALUE($H2842)+$I2842))&lt;DATABASE!$J$6))),$A2843=$A2842),"LUAR JAM KERJA 2",IF(AND(OR(WEEKDAY($H2843,2)=1,WEEKDAY($H2843,2)=2,WEEKDAY($H2843,2)=3,WEEKDAY($H2843,2)=4,WEEKDAY($H2843,2)=5),$I2843&lt;=DATABASE!$J$3,$I2843&gt;=DATABASE!$I$3),"JAM KERJA",IF(AND(WEEKDAY($H2843,2)=6,$I2843&lt;=DATABASE!$J$4,$I2843&gt;=DATABASE!$I$4),"JAM KERJA","LUAR JAM KERJA 1")))))</f>
        <v/>
      </c>
      <c r="M2843" s="36" t="str">
        <f>IF('DATA ACCURATE'!T2846&lt;&gt;"",IF('DATA ACCURATE'!T2846&gt;100,'DATA ACCURATE'!T2846/10,'DATA ACCURATE'!T2846),"")</f>
        <v/>
      </c>
      <c r="N2843" s="38" t="str">
        <f>IF(M2843="","",IF(M2843&lt;=DATABASE!$I$9,"LOKAL",IF(M2843&lt;DATABASE!$J$9,"LUAR KOTA 1",IF($M2843&gt;=DATABASE!$J$9,"LUAR KOTA 2",""))))</f>
        <v/>
      </c>
      <c r="O2843" s="38" t="str">
        <f>IF('DATA ACCURATE'!L2846&lt;&gt;"",'DATA ACCURATE'!L2846,"")</f>
        <v/>
      </c>
      <c r="P2843" s="38"/>
      <c r="Q2843" s="38">
        <f t="shared" si="308"/>
        <v>0</v>
      </c>
      <c r="R2843" s="38">
        <f t="shared" si="308"/>
        <v>0</v>
      </c>
      <c r="S2843" s="38">
        <f t="shared" si="308"/>
        <v>0</v>
      </c>
      <c r="T2843" s="38">
        <f t="shared" si="308"/>
        <v>0</v>
      </c>
      <c r="U2843" s="38">
        <f t="shared" si="309"/>
        <v>0</v>
      </c>
      <c r="V2843" s="38">
        <f t="shared" si="309"/>
        <v>0</v>
      </c>
      <c r="W2843" s="38">
        <f t="shared" si="309"/>
        <v>0</v>
      </c>
      <c r="X2843" s="38">
        <f t="shared" si="310"/>
        <v>0</v>
      </c>
      <c r="Y2843" s="38">
        <f t="shared" si="310"/>
        <v>0</v>
      </c>
      <c r="Z2843" s="38">
        <f t="shared" si="310"/>
        <v>0</v>
      </c>
      <c r="AA2843" s="38">
        <f t="shared" si="310"/>
        <v>0</v>
      </c>
      <c r="AB2843" s="38">
        <f t="shared" si="311"/>
        <v>0</v>
      </c>
      <c r="AC2843" s="38">
        <f t="shared" si="312"/>
        <v>0</v>
      </c>
      <c r="AD2843" s="38" t="str">
        <f t="shared" si="313"/>
        <v>000000000000</v>
      </c>
      <c r="AE2843" s="38"/>
      <c r="AF2843" s="38"/>
      <c r="AG2843" s="38"/>
      <c r="AH2843" s="38"/>
      <c r="AI2843" s="38"/>
      <c r="AJ2843" s="38"/>
      <c r="AK2843" s="38"/>
      <c r="AL2843" s="38"/>
      <c r="AM2843" s="38"/>
      <c r="AN2843" s="38"/>
      <c r="AO2843" s="38"/>
      <c r="AP2843" s="38"/>
      <c r="AQ2843" s="38"/>
      <c r="AR2843" s="38"/>
    </row>
    <row r="2844" spans="1:44">
      <c r="A2844" s="36" t="str">
        <f>IF('DATA ACCURATE'!A2847&lt;&gt;"",'DATA ACCURATE'!A2847,"")</f>
        <v/>
      </c>
      <c r="B2844" s="36" t="str">
        <f>IF('DATA ACCURATE'!D2847&lt;&gt;"",'DATA ACCURATE'!D2847,"")</f>
        <v/>
      </c>
      <c r="C2844" s="38" t="str">
        <f>IF($AD2844="000000000000","",INDEX(DATABASE!$W$12:$W$71,MATCH($AD2844,DATABASE!$V$12:$V$71,0)))</f>
        <v/>
      </c>
      <c r="D2844" s="38" t="str">
        <f>IF(C2844="","",IF(E2844="",INDEX(DATABASE!$AF$13:$AF$62,MATCH($C2844,DATABASE!$AC$13:$AC$62,0)),IF(E2844="2x D11",INDEX(DATABASE!$AF$13:$AF$62,MATCH($C2844,DATABASE!$AC$13:$AC$62,0))+2*DATABASE!$AF$62,IF(E2844="3x D11",INDEX(DATABASE!$AF$13:$AF$62,MATCH($C2844,DATABASE!$AC$13:$AC$62,0))+3*DATABASE!$AF$62,""))))</f>
        <v/>
      </c>
      <c r="E2844" s="38" t="str">
        <f>IF(AND($K2844="Y",$G2844&lt;&gt;"UNYIL",$F2844&lt;DATABASE!$O$8),"2x D11",IF(AND($K2844="Y",$G2844&lt;&gt;"UNYIL",$F2844&gt;=DATABASE!$O$8),"3x D11",""))</f>
        <v/>
      </c>
      <c r="F2844" s="36" t="str">
        <f>IF('DATA ACCURATE'!N2847&lt;&gt;"",'DATA ACCURATE'!N2847,"")</f>
        <v/>
      </c>
      <c r="G2844" s="38" t="str">
        <f>IF(F2844="","",IF(F2844&lt;=DATABASE!$I$8,"UNYIL",IF(F2844&lt;=DATABASE!$J$8,"KECIL",IF(F2844&lt;DATABASE!$K$8,"TANGGUNG",IF(F2844&gt;=DATABASE!$K$8,"BESAR","")))))</f>
        <v/>
      </c>
      <c r="H2844" s="16" t="str">
        <f>IF('DATA ACCURATE'!J2847&lt;&gt;"",'DATA ACCURATE'!J2847,"")</f>
        <v/>
      </c>
      <c r="I2844" s="35" t="str">
        <f>IF(B2844&lt;&gt;"",IFERROR(VLOOKUP(B2844,'DATA TIMBANGAN'!G:M,7,FALSE),VLOOKUP(B2844,'DATA TIMBANGAN'!G:M,7)),"")</f>
        <v/>
      </c>
      <c r="J2844" s="25" t="str">
        <f>IF(H2844&lt;&gt;"",IFERROR(INDEX(DATABASE!$Z$19:$Z$38,MATCH(DATEVALUE(H2844),DATABASE!$AA$19:$AA$38,0)),INDEX(DATABASE!$Z$12:$Z$18,MATCH(WEEKDAY(H2844,2),DATABASE!$AA$12:$AA$18,0))),"")</f>
        <v/>
      </c>
      <c r="K2844" s="25" t="str">
        <f>IF('DATA ACCURATE'!V2847&lt;&gt;"",'DATA ACCURATE'!V2847,"")</f>
        <v/>
      </c>
      <c r="L2844" s="80" t="str">
        <f>IF($H2844="","",IF(OR($J2844="LIBUR",AND($L2843="LIBUR",$O2843=$O2844)),"LIBUR",IF(AND(OR($L2843="LUAR JAM KERJA 1",$L2843="LUAR JAM KERJA 2"),OR(OR(AND($H2843=$H2844,AND(OR($I2844&gt;DATABASE!$J$3,$I2844&lt;DATABASE!$J$6),((DATEVALUE($H2844)+$I2844)-(DATEVALUE($H2843)+$I2843))&lt;DATABASE!$J$6)),AND($H2843=$H2844,$O2843=$O2844,OR($I2844&gt;DATABASE!$J$6,$I2844&lt;DATABASE!$J$3))),AND(($H2844-$H2843)=1,OR($I2844&lt;DATABASE!$I$6,((DATEVALUE($H2844)+$I2844)-(DATEVALUE($H2843)+$I2843))&lt;DATABASE!$J$6))),$A2844=$A2843),"LUAR JAM KERJA 2",IF(AND(OR(WEEKDAY($H2844,2)=1,WEEKDAY($H2844,2)=2,WEEKDAY($H2844,2)=3,WEEKDAY($H2844,2)=4,WEEKDAY($H2844,2)=5),$I2844&lt;=DATABASE!$J$3,$I2844&gt;=DATABASE!$I$3),"JAM KERJA",IF(AND(WEEKDAY($H2844,2)=6,$I2844&lt;=DATABASE!$J$4,$I2844&gt;=DATABASE!$I$4),"JAM KERJA","LUAR JAM KERJA 1")))))</f>
        <v/>
      </c>
      <c r="M2844" s="36" t="str">
        <f>IF('DATA ACCURATE'!T2847&lt;&gt;"",IF('DATA ACCURATE'!T2847&gt;100,'DATA ACCURATE'!T2847/10,'DATA ACCURATE'!T2847),"")</f>
        <v/>
      </c>
      <c r="N2844" s="38" t="str">
        <f>IF(M2844="","",IF(M2844&lt;=DATABASE!$I$9,"LOKAL",IF(M2844&lt;DATABASE!$J$9,"LUAR KOTA 1",IF($M2844&gt;=DATABASE!$J$9,"LUAR KOTA 2",""))))</f>
        <v/>
      </c>
      <c r="O2844" s="38" t="str">
        <f>IF('DATA ACCURATE'!L2847&lt;&gt;"",'DATA ACCURATE'!L2847,"")</f>
        <v/>
      </c>
      <c r="P2844" s="38"/>
      <c r="Q2844" s="38">
        <f t="shared" si="308"/>
        <v>0</v>
      </c>
      <c r="R2844" s="38">
        <f t="shared" si="308"/>
        <v>0</v>
      </c>
      <c r="S2844" s="38">
        <f t="shared" si="308"/>
        <v>0</v>
      </c>
      <c r="T2844" s="38">
        <f t="shared" si="308"/>
        <v>0</v>
      </c>
      <c r="U2844" s="38">
        <f t="shared" si="309"/>
        <v>0</v>
      </c>
      <c r="V2844" s="38">
        <f t="shared" si="309"/>
        <v>0</v>
      </c>
      <c r="W2844" s="38">
        <f t="shared" si="309"/>
        <v>0</v>
      </c>
      <c r="X2844" s="38">
        <f t="shared" si="310"/>
        <v>0</v>
      </c>
      <c r="Y2844" s="38">
        <f t="shared" si="310"/>
        <v>0</v>
      </c>
      <c r="Z2844" s="38">
        <f t="shared" si="310"/>
        <v>0</v>
      </c>
      <c r="AA2844" s="38">
        <f t="shared" si="310"/>
        <v>0</v>
      </c>
      <c r="AB2844" s="38">
        <f t="shared" si="311"/>
        <v>0</v>
      </c>
      <c r="AC2844" s="38">
        <f t="shared" si="312"/>
        <v>0</v>
      </c>
      <c r="AD2844" s="38" t="str">
        <f t="shared" si="313"/>
        <v>000000000000</v>
      </c>
      <c r="AE2844" s="38"/>
      <c r="AF2844" s="38"/>
      <c r="AG2844" s="38"/>
      <c r="AH2844" s="38"/>
      <c r="AI2844" s="38"/>
      <c r="AJ2844" s="38"/>
      <c r="AK2844" s="38"/>
      <c r="AL2844" s="38"/>
      <c r="AM2844" s="38"/>
      <c r="AN2844" s="38"/>
      <c r="AO2844" s="38"/>
      <c r="AP2844" s="38"/>
      <c r="AQ2844" s="38"/>
      <c r="AR2844" s="38"/>
    </row>
    <row r="2845" spans="1:44">
      <c r="A2845" s="36" t="str">
        <f>IF('DATA ACCURATE'!A2848&lt;&gt;"",'DATA ACCURATE'!A2848,"")</f>
        <v/>
      </c>
      <c r="B2845" s="36" t="str">
        <f>IF('DATA ACCURATE'!D2848&lt;&gt;"",'DATA ACCURATE'!D2848,"")</f>
        <v/>
      </c>
      <c r="C2845" s="38" t="str">
        <f>IF($AD2845="000000000000","",INDEX(DATABASE!$W$12:$W$71,MATCH($AD2845,DATABASE!$V$12:$V$71,0)))</f>
        <v/>
      </c>
      <c r="D2845" s="38" t="str">
        <f>IF(C2845="","",IF(E2845="",INDEX(DATABASE!$AF$13:$AF$62,MATCH($C2845,DATABASE!$AC$13:$AC$62,0)),IF(E2845="2x D11",INDEX(DATABASE!$AF$13:$AF$62,MATCH($C2845,DATABASE!$AC$13:$AC$62,0))+2*DATABASE!$AF$62,IF(E2845="3x D11",INDEX(DATABASE!$AF$13:$AF$62,MATCH($C2845,DATABASE!$AC$13:$AC$62,0))+3*DATABASE!$AF$62,""))))</f>
        <v/>
      </c>
      <c r="E2845" s="38" t="str">
        <f>IF(AND($K2845="Y",$G2845&lt;&gt;"UNYIL",$F2845&lt;DATABASE!$O$8),"2x D11",IF(AND($K2845="Y",$G2845&lt;&gt;"UNYIL",$F2845&gt;=DATABASE!$O$8),"3x D11",""))</f>
        <v/>
      </c>
      <c r="F2845" s="36" t="str">
        <f>IF('DATA ACCURATE'!N2848&lt;&gt;"",'DATA ACCURATE'!N2848,"")</f>
        <v/>
      </c>
      <c r="G2845" s="38" t="str">
        <f>IF(F2845="","",IF(F2845&lt;=DATABASE!$I$8,"UNYIL",IF(F2845&lt;=DATABASE!$J$8,"KECIL",IF(F2845&lt;DATABASE!$K$8,"TANGGUNG",IF(F2845&gt;=DATABASE!$K$8,"BESAR","")))))</f>
        <v/>
      </c>
      <c r="H2845" s="16" t="str">
        <f>IF('DATA ACCURATE'!J2848&lt;&gt;"",'DATA ACCURATE'!J2848,"")</f>
        <v/>
      </c>
      <c r="I2845" s="35" t="str">
        <f>IF(B2845&lt;&gt;"",IFERROR(VLOOKUP(B2845,'DATA TIMBANGAN'!G:M,7,FALSE),VLOOKUP(B2845,'DATA TIMBANGAN'!G:M,7)),"")</f>
        <v/>
      </c>
      <c r="J2845" s="25" t="str">
        <f>IF(H2845&lt;&gt;"",IFERROR(INDEX(DATABASE!$Z$19:$Z$38,MATCH(DATEVALUE(H2845),DATABASE!$AA$19:$AA$38,0)),INDEX(DATABASE!$Z$12:$Z$18,MATCH(WEEKDAY(H2845,2),DATABASE!$AA$12:$AA$18,0))),"")</f>
        <v/>
      </c>
      <c r="K2845" s="25" t="str">
        <f>IF('DATA ACCURATE'!V2848&lt;&gt;"",'DATA ACCURATE'!V2848,"")</f>
        <v/>
      </c>
      <c r="L2845" s="80" t="str">
        <f>IF($H2845="","",IF(OR($J2845="LIBUR",AND($L2844="LIBUR",$O2844=$O2845)),"LIBUR",IF(AND(OR($L2844="LUAR JAM KERJA 1",$L2844="LUAR JAM KERJA 2"),OR(OR(AND($H2844=$H2845,AND(OR($I2845&gt;DATABASE!$J$3,$I2845&lt;DATABASE!$J$6),((DATEVALUE($H2845)+$I2845)-(DATEVALUE($H2844)+$I2844))&lt;DATABASE!$J$6)),AND($H2844=$H2845,$O2844=$O2845,OR($I2845&gt;DATABASE!$J$6,$I2845&lt;DATABASE!$J$3))),AND(($H2845-$H2844)=1,OR($I2845&lt;DATABASE!$I$6,((DATEVALUE($H2845)+$I2845)-(DATEVALUE($H2844)+$I2844))&lt;DATABASE!$J$6))),$A2845=$A2844),"LUAR JAM KERJA 2",IF(AND(OR(WEEKDAY($H2845,2)=1,WEEKDAY($H2845,2)=2,WEEKDAY($H2845,2)=3,WEEKDAY($H2845,2)=4,WEEKDAY($H2845,2)=5),$I2845&lt;=DATABASE!$J$3,$I2845&gt;=DATABASE!$I$3),"JAM KERJA",IF(AND(WEEKDAY($H2845,2)=6,$I2845&lt;=DATABASE!$J$4,$I2845&gt;=DATABASE!$I$4),"JAM KERJA","LUAR JAM KERJA 1")))))</f>
        <v/>
      </c>
      <c r="M2845" s="36" t="str">
        <f>IF('DATA ACCURATE'!T2848&lt;&gt;"",IF('DATA ACCURATE'!T2848&gt;100,'DATA ACCURATE'!T2848/10,'DATA ACCURATE'!T2848),"")</f>
        <v/>
      </c>
      <c r="N2845" s="38" t="str">
        <f>IF(M2845="","",IF(M2845&lt;=DATABASE!$I$9,"LOKAL",IF(M2845&lt;DATABASE!$J$9,"LUAR KOTA 1",IF($M2845&gt;=DATABASE!$J$9,"LUAR KOTA 2",""))))</f>
        <v/>
      </c>
      <c r="O2845" s="38" t="str">
        <f>IF('DATA ACCURATE'!L2848&lt;&gt;"",'DATA ACCURATE'!L2848,"")</f>
        <v/>
      </c>
      <c r="P2845" s="38"/>
      <c r="Q2845" s="38">
        <f t="shared" si="308"/>
        <v>0</v>
      </c>
      <c r="R2845" s="38">
        <f t="shared" si="308"/>
        <v>0</v>
      </c>
      <c r="S2845" s="38">
        <f t="shared" si="308"/>
        <v>0</v>
      </c>
      <c r="T2845" s="38">
        <f t="shared" si="308"/>
        <v>0</v>
      </c>
      <c r="U2845" s="38">
        <f t="shared" si="309"/>
        <v>0</v>
      </c>
      <c r="V2845" s="38">
        <f t="shared" si="309"/>
        <v>0</v>
      </c>
      <c r="W2845" s="38">
        <f t="shared" si="309"/>
        <v>0</v>
      </c>
      <c r="X2845" s="38">
        <f t="shared" si="310"/>
        <v>0</v>
      </c>
      <c r="Y2845" s="38">
        <f t="shared" si="310"/>
        <v>0</v>
      </c>
      <c r="Z2845" s="38">
        <f t="shared" si="310"/>
        <v>0</v>
      </c>
      <c r="AA2845" s="38">
        <f t="shared" si="310"/>
        <v>0</v>
      </c>
      <c r="AB2845" s="38">
        <f t="shared" si="311"/>
        <v>0</v>
      </c>
      <c r="AC2845" s="38">
        <f t="shared" si="312"/>
        <v>0</v>
      </c>
      <c r="AD2845" s="38" t="str">
        <f t="shared" si="313"/>
        <v>000000000000</v>
      </c>
      <c r="AE2845" s="38"/>
      <c r="AF2845" s="38"/>
      <c r="AG2845" s="38"/>
      <c r="AH2845" s="38"/>
      <c r="AI2845" s="38"/>
      <c r="AJ2845" s="38"/>
      <c r="AK2845" s="38"/>
      <c r="AL2845" s="38"/>
      <c r="AM2845" s="38"/>
      <c r="AN2845" s="38"/>
      <c r="AO2845" s="38"/>
      <c r="AP2845" s="38"/>
      <c r="AQ2845" s="38"/>
      <c r="AR2845" s="38"/>
    </row>
    <row r="2846" spans="1:44">
      <c r="A2846" s="36" t="str">
        <f>IF('DATA ACCURATE'!A2849&lt;&gt;"",'DATA ACCURATE'!A2849,"")</f>
        <v/>
      </c>
      <c r="B2846" s="36" t="str">
        <f>IF('DATA ACCURATE'!D2849&lt;&gt;"",'DATA ACCURATE'!D2849,"")</f>
        <v/>
      </c>
      <c r="C2846" s="38" t="str">
        <f>IF($AD2846="000000000000","",INDEX(DATABASE!$W$12:$W$71,MATCH($AD2846,DATABASE!$V$12:$V$71,0)))</f>
        <v/>
      </c>
      <c r="D2846" s="38" t="str">
        <f>IF(C2846="","",IF(E2846="",INDEX(DATABASE!$AF$13:$AF$62,MATCH($C2846,DATABASE!$AC$13:$AC$62,0)),IF(E2846="2x D11",INDEX(DATABASE!$AF$13:$AF$62,MATCH($C2846,DATABASE!$AC$13:$AC$62,0))+2*DATABASE!$AF$62,IF(E2846="3x D11",INDEX(DATABASE!$AF$13:$AF$62,MATCH($C2846,DATABASE!$AC$13:$AC$62,0))+3*DATABASE!$AF$62,""))))</f>
        <v/>
      </c>
      <c r="E2846" s="38" t="str">
        <f>IF(AND($K2846="Y",$G2846&lt;&gt;"UNYIL",$F2846&lt;DATABASE!$O$8),"2x D11",IF(AND($K2846="Y",$G2846&lt;&gt;"UNYIL",$F2846&gt;=DATABASE!$O$8),"3x D11",""))</f>
        <v/>
      </c>
      <c r="F2846" s="36" t="str">
        <f>IF('DATA ACCURATE'!N2849&lt;&gt;"",'DATA ACCURATE'!N2849,"")</f>
        <v/>
      </c>
      <c r="G2846" s="38" t="str">
        <f>IF(F2846="","",IF(F2846&lt;=DATABASE!$I$8,"UNYIL",IF(F2846&lt;=DATABASE!$J$8,"KECIL",IF(F2846&lt;DATABASE!$K$8,"TANGGUNG",IF(F2846&gt;=DATABASE!$K$8,"BESAR","")))))</f>
        <v/>
      </c>
      <c r="H2846" s="16" t="str">
        <f>IF('DATA ACCURATE'!J2849&lt;&gt;"",'DATA ACCURATE'!J2849,"")</f>
        <v/>
      </c>
      <c r="I2846" s="35" t="str">
        <f>IF(B2846&lt;&gt;"",IFERROR(VLOOKUP(B2846,'DATA TIMBANGAN'!G:M,7,FALSE),VLOOKUP(B2846,'DATA TIMBANGAN'!G:M,7)),"")</f>
        <v/>
      </c>
      <c r="J2846" s="25" t="str">
        <f>IF(H2846&lt;&gt;"",IFERROR(INDEX(DATABASE!$Z$19:$Z$38,MATCH(DATEVALUE(H2846),DATABASE!$AA$19:$AA$38,0)),INDEX(DATABASE!$Z$12:$Z$18,MATCH(WEEKDAY(H2846,2),DATABASE!$AA$12:$AA$18,0))),"")</f>
        <v/>
      </c>
      <c r="K2846" s="25" t="str">
        <f>IF('DATA ACCURATE'!V2849&lt;&gt;"",'DATA ACCURATE'!V2849,"")</f>
        <v/>
      </c>
      <c r="L2846" s="80" t="str">
        <f>IF($H2846="","",IF(OR($J2846="LIBUR",AND($L2845="LIBUR",$O2845=$O2846)),"LIBUR",IF(AND(OR($L2845="LUAR JAM KERJA 1",$L2845="LUAR JAM KERJA 2"),OR(OR(AND($H2845=$H2846,AND(OR($I2846&gt;DATABASE!$J$3,$I2846&lt;DATABASE!$J$6),((DATEVALUE($H2846)+$I2846)-(DATEVALUE($H2845)+$I2845))&lt;DATABASE!$J$6)),AND($H2845=$H2846,$O2845=$O2846,OR($I2846&gt;DATABASE!$J$6,$I2846&lt;DATABASE!$J$3))),AND(($H2846-$H2845)=1,OR($I2846&lt;DATABASE!$I$6,((DATEVALUE($H2846)+$I2846)-(DATEVALUE($H2845)+$I2845))&lt;DATABASE!$J$6))),$A2846=$A2845),"LUAR JAM KERJA 2",IF(AND(OR(WEEKDAY($H2846,2)=1,WEEKDAY($H2846,2)=2,WEEKDAY($H2846,2)=3,WEEKDAY($H2846,2)=4,WEEKDAY($H2846,2)=5),$I2846&lt;=DATABASE!$J$3,$I2846&gt;=DATABASE!$I$3),"JAM KERJA",IF(AND(WEEKDAY($H2846,2)=6,$I2846&lt;=DATABASE!$J$4,$I2846&gt;=DATABASE!$I$4),"JAM KERJA","LUAR JAM KERJA 1")))))</f>
        <v/>
      </c>
      <c r="M2846" s="36" t="str">
        <f>IF('DATA ACCURATE'!T2849&lt;&gt;"",IF('DATA ACCURATE'!T2849&gt;100,'DATA ACCURATE'!T2849/10,'DATA ACCURATE'!T2849),"")</f>
        <v/>
      </c>
      <c r="N2846" s="38" t="str">
        <f>IF(M2846="","",IF(M2846&lt;=DATABASE!$I$9,"LOKAL",IF(M2846&lt;DATABASE!$J$9,"LUAR KOTA 1",IF($M2846&gt;=DATABASE!$J$9,"LUAR KOTA 2",""))))</f>
        <v/>
      </c>
      <c r="O2846" s="38" t="str">
        <f>IF('DATA ACCURATE'!L2849&lt;&gt;"",'DATA ACCURATE'!L2849,"")</f>
        <v/>
      </c>
      <c r="P2846" s="38"/>
      <c r="Q2846" s="38">
        <f t="shared" si="308"/>
        <v>0</v>
      </c>
      <c r="R2846" s="38">
        <f t="shared" si="308"/>
        <v>0</v>
      </c>
      <c r="S2846" s="38">
        <f t="shared" si="308"/>
        <v>0</v>
      </c>
      <c r="T2846" s="38">
        <f t="shared" si="308"/>
        <v>0</v>
      </c>
      <c r="U2846" s="38">
        <f t="shared" si="309"/>
        <v>0</v>
      </c>
      <c r="V2846" s="38">
        <f t="shared" si="309"/>
        <v>0</v>
      </c>
      <c r="W2846" s="38">
        <f t="shared" si="309"/>
        <v>0</v>
      </c>
      <c r="X2846" s="38">
        <f t="shared" si="310"/>
        <v>0</v>
      </c>
      <c r="Y2846" s="38">
        <f t="shared" si="310"/>
        <v>0</v>
      </c>
      <c r="Z2846" s="38">
        <f t="shared" si="310"/>
        <v>0</v>
      </c>
      <c r="AA2846" s="38">
        <f t="shared" si="310"/>
        <v>0</v>
      </c>
      <c r="AB2846" s="38">
        <f t="shared" si="311"/>
        <v>0</v>
      </c>
      <c r="AC2846" s="38">
        <f t="shared" si="312"/>
        <v>0</v>
      </c>
      <c r="AD2846" s="38" t="str">
        <f t="shared" si="313"/>
        <v>000000000000</v>
      </c>
      <c r="AE2846" s="38"/>
      <c r="AF2846" s="38"/>
      <c r="AG2846" s="38"/>
      <c r="AH2846" s="38"/>
      <c r="AI2846" s="38"/>
      <c r="AJ2846" s="38"/>
      <c r="AK2846" s="38"/>
      <c r="AL2846" s="38"/>
      <c r="AM2846" s="38"/>
      <c r="AN2846" s="38"/>
      <c r="AO2846" s="38"/>
      <c r="AP2846" s="38"/>
      <c r="AQ2846" s="38"/>
      <c r="AR2846" s="38"/>
    </row>
    <row r="2847" spans="1:44">
      <c r="A2847" s="36" t="str">
        <f>IF('DATA ACCURATE'!A2850&lt;&gt;"",'DATA ACCURATE'!A2850,"")</f>
        <v/>
      </c>
      <c r="B2847" s="36" t="str">
        <f>IF('DATA ACCURATE'!D2850&lt;&gt;"",'DATA ACCURATE'!D2850,"")</f>
        <v/>
      </c>
      <c r="C2847" s="38" t="str">
        <f>IF($AD2847="000000000000","",INDEX(DATABASE!$W$12:$W$71,MATCH($AD2847,DATABASE!$V$12:$V$71,0)))</f>
        <v/>
      </c>
      <c r="D2847" s="38" t="str">
        <f>IF(C2847="","",IF(E2847="",INDEX(DATABASE!$AF$13:$AF$62,MATCH($C2847,DATABASE!$AC$13:$AC$62,0)),IF(E2847="2x D11",INDEX(DATABASE!$AF$13:$AF$62,MATCH($C2847,DATABASE!$AC$13:$AC$62,0))+2*DATABASE!$AF$62,IF(E2847="3x D11",INDEX(DATABASE!$AF$13:$AF$62,MATCH($C2847,DATABASE!$AC$13:$AC$62,0))+3*DATABASE!$AF$62,""))))</f>
        <v/>
      </c>
      <c r="E2847" s="38" t="str">
        <f>IF(AND($K2847="Y",$G2847&lt;&gt;"UNYIL",$F2847&lt;DATABASE!$O$8),"2x D11",IF(AND($K2847="Y",$G2847&lt;&gt;"UNYIL",$F2847&gt;=DATABASE!$O$8),"3x D11",""))</f>
        <v/>
      </c>
      <c r="F2847" s="36" t="str">
        <f>IF('DATA ACCURATE'!N2850&lt;&gt;"",'DATA ACCURATE'!N2850,"")</f>
        <v/>
      </c>
      <c r="G2847" s="38" t="str">
        <f>IF(F2847="","",IF(F2847&lt;=DATABASE!$I$8,"UNYIL",IF(F2847&lt;=DATABASE!$J$8,"KECIL",IF(F2847&lt;DATABASE!$K$8,"TANGGUNG",IF(F2847&gt;=DATABASE!$K$8,"BESAR","")))))</f>
        <v/>
      </c>
      <c r="H2847" s="16" t="str">
        <f>IF('DATA ACCURATE'!J2850&lt;&gt;"",'DATA ACCURATE'!J2850,"")</f>
        <v/>
      </c>
      <c r="I2847" s="35" t="str">
        <f>IF(B2847&lt;&gt;"",IFERROR(VLOOKUP(B2847,'DATA TIMBANGAN'!G:M,7,FALSE),VLOOKUP(B2847,'DATA TIMBANGAN'!G:M,7)),"")</f>
        <v/>
      </c>
      <c r="J2847" s="25" t="str">
        <f>IF(H2847&lt;&gt;"",IFERROR(INDEX(DATABASE!$Z$19:$Z$38,MATCH(DATEVALUE(H2847),DATABASE!$AA$19:$AA$38,0)),INDEX(DATABASE!$Z$12:$Z$18,MATCH(WEEKDAY(H2847,2),DATABASE!$AA$12:$AA$18,0))),"")</f>
        <v/>
      </c>
      <c r="K2847" s="25" t="str">
        <f>IF('DATA ACCURATE'!V2850&lt;&gt;"",'DATA ACCURATE'!V2850,"")</f>
        <v/>
      </c>
      <c r="L2847" s="80" t="str">
        <f>IF($H2847="","",IF(OR($J2847="LIBUR",AND($L2846="LIBUR",$O2846=$O2847)),"LIBUR",IF(AND(OR($L2846="LUAR JAM KERJA 1",$L2846="LUAR JAM KERJA 2"),OR(OR(AND($H2846=$H2847,AND(OR($I2847&gt;DATABASE!$J$3,$I2847&lt;DATABASE!$J$6),((DATEVALUE($H2847)+$I2847)-(DATEVALUE($H2846)+$I2846))&lt;DATABASE!$J$6)),AND($H2846=$H2847,$O2846=$O2847,OR($I2847&gt;DATABASE!$J$6,$I2847&lt;DATABASE!$J$3))),AND(($H2847-$H2846)=1,OR($I2847&lt;DATABASE!$I$6,((DATEVALUE($H2847)+$I2847)-(DATEVALUE($H2846)+$I2846))&lt;DATABASE!$J$6))),$A2847=$A2846),"LUAR JAM KERJA 2",IF(AND(OR(WEEKDAY($H2847,2)=1,WEEKDAY($H2847,2)=2,WEEKDAY($H2847,2)=3,WEEKDAY($H2847,2)=4,WEEKDAY($H2847,2)=5),$I2847&lt;=DATABASE!$J$3,$I2847&gt;=DATABASE!$I$3),"JAM KERJA",IF(AND(WEEKDAY($H2847,2)=6,$I2847&lt;=DATABASE!$J$4,$I2847&gt;=DATABASE!$I$4),"JAM KERJA","LUAR JAM KERJA 1")))))</f>
        <v/>
      </c>
      <c r="M2847" s="36" t="str">
        <f>IF('DATA ACCURATE'!T2850&lt;&gt;"",IF('DATA ACCURATE'!T2850&gt;100,'DATA ACCURATE'!T2850/10,'DATA ACCURATE'!T2850),"")</f>
        <v/>
      </c>
      <c r="N2847" s="38" t="str">
        <f>IF(M2847="","",IF(M2847&lt;=DATABASE!$I$9,"LOKAL",IF(M2847&lt;DATABASE!$J$9,"LUAR KOTA 1",IF($M2847&gt;=DATABASE!$J$9,"LUAR KOTA 2",""))))</f>
        <v/>
      </c>
      <c r="O2847" s="38" t="str">
        <f>IF('DATA ACCURATE'!L2850&lt;&gt;"",'DATA ACCURATE'!L2850,"")</f>
        <v/>
      </c>
      <c r="P2847" s="38"/>
      <c r="Q2847" s="38">
        <f t="shared" si="308"/>
        <v>0</v>
      </c>
      <c r="R2847" s="38">
        <f t="shared" si="308"/>
        <v>0</v>
      </c>
      <c r="S2847" s="38">
        <f t="shared" si="308"/>
        <v>0</v>
      </c>
      <c r="T2847" s="38">
        <f t="shared" si="308"/>
        <v>0</v>
      </c>
      <c r="U2847" s="38">
        <f t="shared" si="309"/>
        <v>0</v>
      </c>
      <c r="V2847" s="38">
        <f t="shared" si="309"/>
        <v>0</v>
      </c>
      <c r="W2847" s="38">
        <f t="shared" si="309"/>
        <v>0</v>
      </c>
      <c r="X2847" s="38">
        <f t="shared" si="310"/>
        <v>0</v>
      </c>
      <c r="Y2847" s="38">
        <f t="shared" si="310"/>
        <v>0</v>
      </c>
      <c r="Z2847" s="38">
        <f t="shared" si="310"/>
        <v>0</v>
      </c>
      <c r="AA2847" s="38">
        <f t="shared" si="310"/>
        <v>0</v>
      </c>
      <c r="AB2847" s="38">
        <f t="shared" si="311"/>
        <v>0</v>
      </c>
      <c r="AC2847" s="38">
        <f t="shared" si="312"/>
        <v>0</v>
      </c>
      <c r="AD2847" s="38" t="str">
        <f t="shared" si="313"/>
        <v>000000000000</v>
      </c>
      <c r="AE2847" s="38"/>
      <c r="AF2847" s="38"/>
      <c r="AG2847" s="38"/>
      <c r="AH2847" s="38"/>
      <c r="AI2847" s="38"/>
      <c r="AJ2847" s="38"/>
      <c r="AK2847" s="38"/>
      <c r="AL2847" s="38"/>
      <c r="AM2847" s="38"/>
      <c r="AN2847" s="38"/>
      <c r="AO2847" s="38"/>
      <c r="AP2847" s="38"/>
      <c r="AQ2847" s="38"/>
      <c r="AR2847" s="38"/>
    </row>
    <row r="2848" spans="1:44">
      <c r="A2848" s="36" t="str">
        <f>IF('DATA ACCURATE'!A2851&lt;&gt;"",'DATA ACCURATE'!A2851,"")</f>
        <v/>
      </c>
      <c r="B2848" s="36" t="str">
        <f>IF('DATA ACCURATE'!D2851&lt;&gt;"",'DATA ACCURATE'!D2851,"")</f>
        <v/>
      </c>
      <c r="C2848" s="38" t="str">
        <f>IF($AD2848="000000000000","",INDEX(DATABASE!$W$12:$W$71,MATCH($AD2848,DATABASE!$V$12:$V$71,0)))</f>
        <v/>
      </c>
      <c r="D2848" s="38" t="str">
        <f>IF(C2848="","",IF(E2848="",INDEX(DATABASE!$AF$13:$AF$62,MATCH($C2848,DATABASE!$AC$13:$AC$62,0)),IF(E2848="2x D11",INDEX(DATABASE!$AF$13:$AF$62,MATCH($C2848,DATABASE!$AC$13:$AC$62,0))+2*DATABASE!$AF$62,IF(E2848="3x D11",INDEX(DATABASE!$AF$13:$AF$62,MATCH($C2848,DATABASE!$AC$13:$AC$62,0))+3*DATABASE!$AF$62,""))))</f>
        <v/>
      </c>
      <c r="E2848" s="38" t="str">
        <f>IF(AND($K2848="Y",$G2848&lt;&gt;"UNYIL",$F2848&lt;DATABASE!$O$8),"2x D11",IF(AND($K2848="Y",$G2848&lt;&gt;"UNYIL",$F2848&gt;=DATABASE!$O$8),"3x D11",""))</f>
        <v/>
      </c>
      <c r="F2848" s="36" t="str">
        <f>IF('DATA ACCURATE'!N2851&lt;&gt;"",'DATA ACCURATE'!N2851,"")</f>
        <v/>
      </c>
      <c r="G2848" s="38" t="str">
        <f>IF(F2848="","",IF(F2848&lt;=DATABASE!$I$8,"UNYIL",IF(F2848&lt;=DATABASE!$J$8,"KECIL",IF(F2848&lt;DATABASE!$K$8,"TANGGUNG",IF(F2848&gt;=DATABASE!$K$8,"BESAR","")))))</f>
        <v/>
      </c>
      <c r="H2848" s="16" t="str">
        <f>IF('DATA ACCURATE'!J2851&lt;&gt;"",'DATA ACCURATE'!J2851,"")</f>
        <v/>
      </c>
      <c r="I2848" s="35" t="str">
        <f>IF(B2848&lt;&gt;"",IFERROR(VLOOKUP(B2848,'DATA TIMBANGAN'!G:M,7,FALSE),VLOOKUP(B2848,'DATA TIMBANGAN'!G:M,7)),"")</f>
        <v/>
      </c>
      <c r="J2848" s="25" t="str">
        <f>IF(H2848&lt;&gt;"",IFERROR(INDEX(DATABASE!$Z$19:$Z$38,MATCH(DATEVALUE(H2848),DATABASE!$AA$19:$AA$38,0)),INDEX(DATABASE!$Z$12:$Z$18,MATCH(WEEKDAY(H2848,2),DATABASE!$AA$12:$AA$18,0))),"")</f>
        <v/>
      </c>
      <c r="K2848" s="25" t="str">
        <f>IF('DATA ACCURATE'!V2851&lt;&gt;"",'DATA ACCURATE'!V2851,"")</f>
        <v/>
      </c>
      <c r="L2848" s="80" t="str">
        <f>IF($H2848="","",IF(OR($J2848="LIBUR",AND($L2847="LIBUR",$O2847=$O2848)),"LIBUR",IF(AND(OR($L2847="LUAR JAM KERJA 1",$L2847="LUAR JAM KERJA 2"),OR(OR(AND($H2847=$H2848,AND(OR($I2848&gt;DATABASE!$J$3,$I2848&lt;DATABASE!$J$6),((DATEVALUE($H2848)+$I2848)-(DATEVALUE($H2847)+$I2847))&lt;DATABASE!$J$6)),AND($H2847=$H2848,$O2847=$O2848,OR($I2848&gt;DATABASE!$J$6,$I2848&lt;DATABASE!$J$3))),AND(($H2848-$H2847)=1,OR($I2848&lt;DATABASE!$I$6,((DATEVALUE($H2848)+$I2848)-(DATEVALUE($H2847)+$I2847))&lt;DATABASE!$J$6))),$A2848=$A2847),"LUAR JAM KERJA 2",IF(AND(OR(WEEKDAY($H2848,2)=1,WEEKDAY($H2848,2)=2,WEEKDAY($H2848,2)=3,WEEKDAY($H2848,2)=4,WEEKDAY($H2848,2)=5),$I2848&lt;=DATABASE!$J$3,$I2848&gt;=DATABASE!$I$3),"JAM KERJA",IF(AND(WEEKDAY($H2848,2)=6,$I2848&lt;=DATABASE!$J$4,$I2848&gt;=DATABASE!$I$4),"JAM KERJA","LUAR JAM KERJA 1")))))</f>
        <v/>
      </c>
      <c r="M2848" s="36" t="str">
        <f>IF('DATA ACCURATE'!T2851&lt;&gt;"",IF('DATA ACCURATE'!T2851&gt;100,'DATA ACCURATE'!T2851/10,'DATA ACCURATE'!T2851),"")</f>
        <v/>
      </c>
      <c r="N2848" s="38" t="str">
        <f>IF(M2848="","",IF(M2848&lt;=DATABASE!$I$9,"LOKAL",IF(M2848&lt;DATABASE!$J$9,"LUAR KOTA 1",IF($M2848&gt;=DATABASE!$J$9,"LUAR KOTA 2",""))))</f>
        <v/>
      </c>
      <c r="O2848" s="38" t="str">
        <f>IF('DATA ACCURATE'!L2851&lt;&gt;"",'DATA ACCURATE'!L2851,"")</f>
        <v/>
      </c>
      <c r="P2848" s="38"/>
      <c r="Q2848" s="38">
        <f t="shared" si="308"/>
        <v>0</v>
      </c>
      <c r="R2848" s="38">
        <f t="shared" si="308"/>
        <v>0</v>
      </c>
      <c r="S2848" s="38">
        <f t="shared" si="308"/>
        <v>0</v>
      </c>
      <c r="T2848" s="38">
        <f t="shared" si="308"/>
        <v>0</v>
      </c>
      <c r="U2848" s="38">
        <f t="shared" si="309"/>
        <v>0</v>
      </c>
      <c r="V2848" s="38">
        <f t="shared" si="309"/>
        <v>0</v>
      </c>
      <c r="W2848" s="38">
        <f t="shared" si="309"/>
        <v>0</v>
      </c>
      <c r="X2848" s="38">
        <f t="shared" si="310"/>
        <v>0</v>
      </c>
      <c r="Y2848" s="38">
        <f t="shared" si="310"/>
        <v>0</v>
      </c>
      <c r="Z2848" s="38">
        <f t="shared" si="310"/>
        <v>0</v>
      </c>
      <c r="AA2848" s="38">
        <f t="shared" si="310"/>
        <v>0</v>
      </c>
      <c r="AB2848" s="38">
        <f t="shared" si="311"/>
        <v>0</v>
      </c>
      <c r="AC2848" s="38">
        <f t="shared" si="312"/>
        <v>0</v>
      </c>
      <c r="AD2848" s="38" t="str">
        <f t="shared" si="313"/>
        <v>000000000000</v>
      </c>
      <c r="AE2848" s="38"/>
      <c r="AF2848" s="38"/>
      <c r="AG2848" s="38"/>
      <c r="AH2848" s="38"/>
      <c r="AI2848" s="38"/>
      <c r="AJ2848" s="38"/>
      <c r="AK2848" s="38"/>
      <c r="AL2848" s="38"/>
      <c r="AM2848" s="38"/>
      <c r="AN2848" s="38"/>
      <c r="AO2848" s="38"/>
      <c r="AP2848" s="38"/>
      <c r="AQ2848" s="38"/>
      <c r="AR2848" s="38"/>
    </row>
    <row r="2849" spans="1:44">
      <c r="A2849" s="36" t="str">
        <f>IF('DATA ACCURATE'!A2852&lt;&gt;"",'DATA ACCURATE'!A2852,"")</f>
        <v/>
      </c>
      <c r="B2849" s="36" t="str">
        <f>IF('DATA ACCURATE'!D2852&lt;&gt;"",'DATA ACCURATE'!D2852,"")</f>
        <v/>
      </c>
      <c r="C2849" s="38" t="str">
        <f>IF($AD2849="000000000000","",INDEX(DATABASE!$W$12:$W$71,MATCH($AD2849,DATABASE!$V$12:$V$71,0)))</f>
        <v/>
      </c>
      <c r="D2849" s="38" t="str">
        <f>IF(C2849="","",IF(E2849="",INDEX(DATABASE!$AF$13:$AF$62,MATCH($C2849,DATABASE!$AC$13:$AC$62,0)),IF(E2849="2x D11",INDEX(DATABASE!$AF$13:$AF$62,MATCH($C2849,DATABASE!$AC$13:$AC$62,0))+2*DATABASE!$AF$62,IF(E2849="3x D11",INDEX(DATABASE!$AF$13:$AF$62,MATCH($C2849,DATABASE!$AC$13:$AC$62,0))+3*DATABASE!$AF$62,""))))</f>
        <v/>
      </c>
      <c r="E2849" s="38" t="str">
        <f>IF(AND($K2849="Y",$G2849&lt;&gt;"UNYIL",$F2849&lt;DATABASE!$O$8),"2x D11",IF(AND($K2849="Y",$G2849&lt;&gt;"UNYIL",$F2849&gt;=DATABASE!$O$8),"3x D11",""))</f>
        <v/>
      </c>
      <c r="F2849" s="36" t="str">
        <f>IF('DATA ACCURATE'!N2852&lt;&gt;"",'DATA ACCURATE'!N2852,"")</f>
        <v/>
      </c>
      <c r="G2849" s="38" t="str">
        <f>IF(F2849="","",IF(F2849&lt;=DATABASE!$I$8,"UNYIL",IF(F2849&lt;=DATABASE!$J$8,"KECIL",IF(F2849&lt;DATABASE!$K$8,"TANGGUNG",IF(F2849&gt;=DATABASE!$K$8,"BESAR","")))))</f>
        <v/>
      </c>
      <c r="H2849" s="16" t="str">
        <f>IF('DATA ACCURATE'!J2852&lt;&gt;"",'DATA ACCURATE'!J2852,"")</f>
        <v/>
      </c>
      <c r="I2849" s="35" t="str">
        <f>IF(B2849&lt;&gt;"",IFERROR(VLOOKUP(B2849,'DATA TIMBANGAN'!G:M,7,FALSE),VLOOKUP(B2849,'DATA TIMBANGAN'!G:M,7)),"")</f>
        <v/>
      </c>
      <c r="J2849" s="25" t="str">
        <f>IF(H2849&lt;&gt;"",IFERROR(INDEX(DATABASE!$Z$19:$Z$38,MATCH(DATEVALUE(H2849),DATABASE!$AA$19:$AA$38,0)),INDEX(DATABASE!$Z$12:$Z$18,MATCH(WEEKDAY(H2849,2),DATABASE!$AA$12:$AA$18,0))),"")</f>
        <v/>
      </c>
      <c r="K2849" s="25" t="str">
        <f>IF('DATA ACCURATE'!V2852&lt;&gt;"",'DATA ACCURATE'!V2852,"")</f>
        <v/>
      </c>
      <c r="L2849" s="80" t="str">
        <f>IF($H2849="","",IF(OR($J2849="LIBUR",AND($L2848="LIBUR",$O2848=$O2849)),"LIBUR",IF(AND(OR($L2848="LUAR JAM KERJA 1",$L2848="LUAR JAM KERJA 2"),OR(OR(AND($H2848=$H2849,AND(OR($I2849&gt;DATABASE!$J$3,$I2849&lt;DATABASE!$J$6),((DATEVALUE($H2849)+$I2849)-(DATEVALUE($H2848)+$I2848))&lt;DATABASE!$J$6)),AND($H2848=$H2849,$O2848=$O2849,OR($I2849&gt;DATABASE!$J$6,$I2849&lt;DATABASE!$J$3))),AND(($H2849-$H2848)=1,OR($I2849&lt;DATABASE!$I$6,((DATEVALUE($H2849)+$I2849)-(DATEVALUE($H2848)+$I2848))&lt;DATABASE!$J$6))),$A2849=$A2848),"LUAR JAM KERJA 2",IF(AND(OR(WEEKDAY($H2849,2)=1,WEEKDAY($H2849,2)=2,WEEKDAY($H2849,2)=3,WEEKDAY($H2849,2)=4,WEEKDAY($H2849,2)=5),$I2849&lt;=DATABASE!$J$3,$I2849&gt;=DATABASE!$I$3),"JAM KERJA",IF(AND(WEEKDAY($H2849,2)=6,$I2849&lt;=DATABASE!$J$4,$I2849&gt;=DATABASE!$I$4),"JAM KERJA","LUAR JAM KERJA 1")))))</f>
        <v/>
      </c>
      <c r="M2849" s="36" t="str">
        <f>IF('DATA ACCURATE'!T2852&lt;&gt;"",IF('DATA ACCURATE'!T2852&gt;100,'DATA ACCURATE'!T2852/10,'DATA ACCURATE'!T2852),"")</f>
        <v/>
      </c>
      <c r="N2849" s="38" t="str">
        <f>IF(M2849="","",IF(M2849&lt;=DATABASE!$I$9,"LOKAL",IF(M2849&lt;DATABASE!$J$9,"LUAR KOTA 1",IF($M2849&gt;=DATABASE!$J$9,"LUAR KOTA 2",""))))</f>
        <v/>
      </c>
      <c r="O2849" s="38" t="str">
        <f>IF('DATA ACCURATE'!L2852&lt;&gt;"",'DATA ACCURATE'!L2852,"")</f>
        <v/>
      </c>
      <c r="P2849" s="38"/>
      <c r="Q2849" s="38">
        <f t="shared" si="308"/>
        <v>0</v>
      </c>
      <c r="R2849" s="38">
        <f t="shared" si="308"/>
        <v>0</v>
      </c>
      <c r="S2849" s="38">
        <f t="shared" si="308"/>
        <v>0</v>
      </c>
      <c r="T2849" s="38">
        <f t="shared" si="308"/>
        <v>0</v>
      </c>
      <c r="U2849" s="38">
        <f t="shared" si="309"/>
        <v>0</v>
      </c>
      <c r="V2849" s="38">
        <f t="shared" si="309"/>
        <v>0</v>
      </c>
      <c r="W2849" s="38">
        <f t="shared" si="309"/>
        <v>0</v>
      </c>
      <c r="X2849" s="38">
        <f t="shared" si="310"/>
        <v>0</v>
      </c>
      <c r="Y2849" s="38">
        <f t="shared" si="310"/>
        <v>0</v>
      </c>
      <c r="Z2849" s="38">
        <f t="shared" si="310"/>
        <v>0</v>
      </c>
      <c r="AA2849" s="38">
        <f t="shared" si="310"/>
        <v>0</v>
      </c>
      <c r="AB2849" s="38">
        <f t="shared" si="311"/>
        <v>0</v>
      </c>
      <c r="AC2849" s="38">
        <f t="shared" si="312"/>
        <v>0</v>
      </c>
      <c r="AD2849" s="38" t="str">
        <f t="shared" si="313"/>
        <v>000000000000</v>
      </c>
      <c r="AE2849" s="38"/>
      <c r="AF2849" s="38"/>
      <c r="AG2849" s="38"/>
      <c r="AH2849" s="38"/>
      <c r="AI2849" s="38"/>
      <c r="AJ2849" s="38"/>
      <c r="AK2849" s="38"/>
      <c r="AL2849" s="38"/>
      <c r="AM2849" s="38"/>
      <c r="AN2849" s="38"/>
      <c r="AO2849" s="38"/>
      <c r="AP2849" s="38"/>
      <c r="AQ2849" s="38"/>
      <c r="AR2849" s="38"/>
    </row>
    <row r="2850" spans="1:44">
      <c r="A2850" s="36" t="str">
        <f>IF('DATA ACCURATE'!A2853&lt;&gt;"",'DATA ACCURATE'!A2853,"")</f>
        <v/>
      </c>
      <c r="B2850" s="36" t="str">
        <f>IF('DATA ACCURATE'!D2853&lt;&gt;"",'DATA ACCURATE'!D2853,"")</f>
        <v/>
      </c>
      <c r="C2850" s="38" t="str">
        <f>IF($AD2850="000000000000","",INDEX(DATABASE!$W$12:$W$71,MATCH($AD2850,DATABASE!$V$12:$V$71,0)))</f>
        <v/>
      </c>
      <c r="D2850" s="38" t="str">
        <f>IF(C2850="","",IF(E2850="",INDEX(DATABASE!$AF$13:$AF$62,MATCH($C2850,DATABASE!$AC$13:$AC$62,0)),IF(E2850="2x D11",INDEX(DATABASE!$AF$13:$AF$62,MATCH($C2850,DATABASE!$AC$13:$AC$62,0))+2*DATABASE!$AF$62,IF(E2850="3x D11",INDEX(DATABASE!$AF$13:$AF$62,MATCH($C2850,DATABASE!$AC$13:$AC$62,0))+3*DATABASE!$AF$62,""))))</f>
        <v/>
      </c>
      <c r="E2850" s="38" t="str">
        <f>IF(AND($K2850="Y",$G2850&lt;&gt;"UNYIL",$F2850&lt;DATABASE!$O$8),"2x D11",IF(AND($K2850="Y",$G2850&lt;&gt;"UNYIL",$F2850&gt;=DATABASE!$O$8),"3x D11",""))</f>
        <v/>
      </c>
      <c r="F2850" s="36" t="str">
        <f>IF('DATA ACCURATE'!N2853&lt;&gt;"",'DATA ACCURATE'!N2853,"")</f>
        <v/>
      </c>
      <c r="G2850" s="38" t="str">
        <f>IF(F2850="","",IF(F2850&lt;=DATABASE!$I$8,"UNYIL",IF(F2850&lt;=DATABASE!$J$8,"KECIL",IF(F2850&lt;DATABASE!$K$8,"TANGGUNG",IF(F2850&gt;=DATABASE!$K$8,"BESAR","")))))</f>
        <v/>
      </c>
      <c r="H2850" s="16" t="str">
        <f>IF('DATA ACCURATE'!J2853&lt;&gt;"",'DATA ACCURATE'!J2853,"")</f>
        <v/>
      </c>
      <c r="I2850" s="35" t="str">
        <f>IF(B2850&lt;&gt;"",IFERROR(VLOOKUP(B2850,'DATA TIMBANGAN'!G:M,7,FALSE),VLOOKUP(B2850,'DATA TIMBANGAN'!G:M,7)),"")</f>
        <v/>
      </c>
      <c r="J2850" s="25" t="str">
        <f>IF(H2850&lt;&gt;"",IFERROR(INDEX(DATABASE!$Z$19:$Z$38,MATCH(DATEVALUE(H2850),DATABASE!$AA$19:$AA$38,0)),INDEX(DATABASE!$Z$12:$Z$18,MATCH(WEEKDAY(H2850,2),DATABASE!$AA$12:$AA$18,0))),"")</f>
        <v/>
      </c>
      <c r="K2850" s="25" t="str">
        <f>IF('DATA ACCURATE'!V2853&lt;&gt;"",'DATA ACCURATE'!V2853,"")</f>
        <v/>
      </c>
      <c r="L2850" s="80" t="str">
        <f>IF($H2850="","",IF(OR($J2850="LIBUR",AND($L2849="LIBUR",$O2849=$O2850)),"LIBUR",IF(AND(OR($L2849="LUAR JAM KERJA 1",$L2849="LUAR JAM KERJA 2"),OR(OR(AND($H2849=$H2850,AND(OR($I2850&gt;DATABASE!$J$3,$I2850&lt;DATABASE!$J$6),((DATEVALUE($H2850)+$I2850)-(DATEVALUE($H2849)+$I2849))&lt;DATABASE!$J$6)),AND($H2849=$H2850,$O2849=$O2850,OR($I2850&gt;DATABASE!$J$6,$I2850&lt;DATABASE!$J$3))),AND(($H2850-$H2849)=1,OR($I2850&lt;DATABASE!$I$6,((DATEVALUE($H2850)+$I2850)-(DATEVALUE($H2849)+$I2849))&lt;DATABASE!$J$6))),$A2850=$A2849),"LUAR JAM KERJA 2",IF(AND(OR(WEEKDAY($H2850,2)=1,WEEKDAY($H2850,2)=2,WEEKDAY($H2850,2)=3,WEEKDAY($H2850,2)=4,WEEKDAY($H2850,2)=5),$I2850&lt;=DATABASE!$J$3,$I2850&gt;=DATABASE!$I$3),"JAM KERJA",IF(AND(WEEKDAY($H2850,2)=6,$I2850&lt;=DATABASE!$J$4,$I2850&gt;=DATABASE!$I$4),"JAM KERJA","LUAR JAM KERJA 1")))))</f>
        <v/>
      </c>
      <c r="M2850" s="36" t="str">
        <f>IF('DATA ACCURATE'!T2853&lt;&gt;"",IF('DATA ACCURATE'!T2853&gt;100,'DATA ACCURATE'!T2853/10,'DATA ACCURATE'!T2853),"")</f>
        <v/>
      </c>
      <c r="N2850" s="38" t="str">
        <f>IF(M2850="","",IF(M2850&lt;=DATABASE!$I$9,"LOKAL",IF(M2850&lt;DATABASE!$J$9,"LUAR KOTA 1",IF($M2850&gt;=DATABASE!$J$9,"LUAR KOTA 2",""))))</f>
        <v/>
      </c>
      <c r="O2850" s="38" t="str">
        <f>IF('DATA ACCURATE'!L2853&lt;&gt;"",'DATA ACCURATE'!L2853,"")</f>
        <v/>
      </c>
      <c r="P2850" s="38"/>
      <c r="Q2850" s="38">
        <f t="shared" si="308"/>
        <v>0</v>
      </c>
      <c r="R2850" s="38">
        <f t="shared" si="308"/>
        <v>0</v>
      </c>
      <c r="S2850" s="38">
        <f t="shared" si="308"/>
        <v>0</v>
      </c>
      <c r="T2850" s="38">
        <f t="shared" si="308"/>
        <v>0</v>
      </c>
      <c r="U2850" s="38">
        <f t="shared" si="309"/>
        <v>0</v>
      </c>
      <c r="V2850" s="38">
        <f t="shared" si="309"/>
        <v>0</v>
      </c>
      <c r="W2850" s="38">
        <f t="shared" si="309"/>
        <v>0</v>
      </c>
      <c r="X2850" s="38">
        <f t="shared" si="310"/>
        <v>0</v>
      </c>
      <c r="Y2850" s="38">
        <f t="shared" si="310"/>
        <v>0</v>
      </c>
      <c r="Z2850" s="38">
        <f t="shared" si="310"/>
        <v>0</v>
      </c>
      <c r="AA2850" s="38">
        <f t="shared" si="310"/>
        <v>0</v>
      </c>
      <c r="AB2850" s="38">
        <f t="shared" si="311"/>
        <v>0</v>
      </c>
      <c r="AC2850" s="38">
        <f t="shared" si="312"/>
        <v>0</v>
      </c>
      <c r="AD2850" s="38" t="str">
        <f t="shared" si="313"/>
        <v>000000000000</v>
      </c>
      <c r="AE2850" s="38"/>
      <c r="AF2850" s="38"/>
      <c r="AG2850" s="38"/>
      <c r="AH2850" s="38"/>
      <c r="AI2850" s="38"/>
      <c r="AJ2850" s="38"/>
      <c r="AK2850" s="38"/>
      <c r="AL2850" s="38"/>
      <c r="AM2850" s="38"/>
      <c r="AN2850" s="38"/>
      <c r="AO2850" s="38"/>
      <c r="AP2850" s="38"/>
      <c r="AQ2850" s="38"/>
      <c r="AR2850" s="38"/>
    </row>
    <row r="2851" spans="1:44">
      <c r="A2851" s="36" t="str">
        <f>IF('DATA ACCURATE'!A2854&lt;&gt;"",'DATA ACCURATE'!A2854,"")</f>
        <v/>
      </c>
      <c r="B2851" s="36" t="str">
        <f>IF('DATA ACCURATE'!D2854&lt;&gt;"",'DATA ACCURATE'!D2854,"")</f>
        <v/>
      </c>
      <c r="C2851" s="38" t="str">
        <f>IF($AD2851="000000000000","",INDEX(DATABASE!$W$12:$W$71,MATCH($AD2851,DATABASE!$V$12:$V$71,0)))</f>
        <v/>
      </c>
      <c r="D2851" s="38" t="str">
        <f>IF(C2851="","",IF(E2851="",INDEX(DATABASE!$AF$13:$AF$62,MATCH($C2851,DATABASE!$AC$13:$AC$62,0)),IF(E2851="2x D11",INDEX(DATABASE!$AF$13:$AF$62,MATCH($C2851,DATABASE!$AC$13:$AC$62,0))+2*DATABASE!$AF$62,IF(E2851="3x D11",INDEX(DATABASE!$AF$13:$AF$62,MATCH($C2851,DATABASE!$AC$13:$AC$62,0))+3*DATABASE!$AF$62,""))))</f>
        <v/>
      </c>
      <c r="E2851" s="38" t="str">
        <f>IF(AND($K2851="Y",$G2851&lt;&gt;"UNYIL",$F2851&lt;DATABASE!$O$8),"2x D11",IF(AND($K2851="Y",$G2851&lt;&gt;"UNYIL",$F2851&gt;=DATABASE!$O$8),"3x D11",""))</f>
        <v/>
      </c>
      <c r="F2851" s="36" t="str">
        <f>IF('DATA ACCURATE'!N2854&lt;&gt;"",'DATA ACCURATE'!N2854,"")</f>
        <v/>
      </c>
      <c r="G2851" s="38" t="str">
        <f>IF(F2851="","",IF(F2851&lt;=DATABASE!$I$8,"UNYIL",IF(F2851&lt;=DATABASE!$J$8,"KECIL",IF(F2851&lt;DATABASE!$K$8,"TANGGUNG",IF(F2851&gt;=DATABASE!$K$8,"BESAR","")))))</f>
        <v/>
      </c>
      <c r="H2851" s="16" t="str">
        <f>IF('DATA ACCURATE'!J2854&lt;&gt;"",'DATA ACCURATE'!J2854,"")</f>
        <v/>
      </c>
      <c r="I2851" s="35" t="str">
        <f>IF(B2851&lt;&gt;"",IFERROR(VLOOKUP(B2851,'DATA TIMBANGAN'!G:M,7,FALSE),VLOOKUP(B2851,'DATA TIMBANGAN'!G:M,7)),"")</f>
        <v/>
      </c>
      <c r="J2851" s="25" t="str">
        <f>IF(H2851&lt;&gt;"",IFERROR(INDEX(DATABASE!$Z$19:$Z$38,MATCH(DATEVALUE(H2851),DATABASE!$AA$19:$AA$38,0)),INDEX(DATABASE!$Z$12:$Z$18,MATCH(WEEKDAY(H2851,2),DATABASE!$AA$12:$AA$18,0))),"")</f>
        <v/>
      </c>
      <c r="K2851" s="25" t="str">
        <f>IF('DATA ACCURATE'!V2854&lt;&gt;"",'DATA ACCURATE'!V2854,"")</f>
        <v/>
      </c>
      <c r="L2851" s="80" t="str">
        <f>IF($H2851="","",IF(OR($J2851="LIBUR",AND($L2850="LIBUR",$O2850=$O2851)),"LIBUR",IF(AND(OR($L2850="LUAR JAM KERJA 1",$L2850="LUAR JAM KERJA 2"),OR(OR(AND($H2850=$H2851,AND(OR($I2851&gt;DATABASE!$J$3,$I2851&lt;DATABASE!$J$6),((DATEVALUE($H2851)+$I2851)-(DATEVALUE($H2850)+$I2850))&lt;DATABASE!$J$6)),AND($H2850=$H2851,$O2850=$O2851,OR($I2851&gt;DATABASE!$J$6,$I2851&lt;DATABASE!$J$3))),AND(($H2851-$H2850)=1,OR($I2851&lt;DATABASE!$I$6,((DATEVALUE($H2851)+$I2851)-(DATEVALUE($H2850)+$I2850))&lt;DATABASE!$J$6))),$A2851=$A2850),"LUAR JAM KERJA 2",IF(AND(OR(WEEKDAY($H2851,2)=1,WEEKDAY($H2851,2)=2,WEEKDAY($H2851,2)=3,WEEKDAY($H2851,2)=4,WEEKDAY($H2851,2)=5),$I2851&lt;=DATABASE!$J$3,$I2851&gt;=DATABASE!$I$3),"JAM KERJA",IF(AND(WEEKDAY($H2851,2)=6,$I2851&lt;=DATABASE!$J$4,$I2851&gt;=DATABASE!$I$4),"JAM KERJA","LUAR JAM KERJA 1")))))</f>
        <v/>
      </c>
      <c r="M2851" s="36" t="str">
        <f>IF('DATA ACCURATE'!T2854&lt;&gt;"",IF('DATA ACCURATE'!T2854&gt;100,'DATA ACCURATE'!T2854/10,'DATA ACCURATE'!T2854),"")</f>
        <v/>
      </c>
      <c r="N2851" s="38" t="str">
        <f>IF(M2851="","",IF(M2851&lt;=DATABASE!$I$9,"LOKAL",IF(M2851&lt;DATABASE!$J$9,"LUAR KOTA 1",IF($M2851&gt;=DATABASE!$J$9,"LUAR KOTA 2",""))))</f>
        <v/>
      </c>
      <c r="O2851" s="38" t="str">
        <f>IF('DATA ACCURATE'!L2854&lt;&gt;"",'DATA ACCURATE'!L2854,"")</f>
        <v/>
      </c>
      <c r="P2851" s="38"/>
      <c r="Q2851" s="38">
        <f t="shared" ref="Q2851:T2882" si="314">IF($G2851=Q$1,1,0)</f>
        <v>0</v>
      </c>
      <c r="R2851" s="38">
        <f t="shared" si="314"/>
        <v>0</v>
      </c>
      <c r="S2851" s="38">
        <f t="shared" si="314"/>
        <v>0</v>
      </c>
      <c r="T2851" s="38">
        <f t="shared" si="314"/>
        <v>0</v>
      </c>
      <c r="U2851" s="38">
        <f t="shared" ref="U2851:W2882" si="315">IF($N2851=U$1,1,0)</f>
        <v>0</v>
      </c>
      <c r="V2851" s="38">
        <f t="shared" si="315"/>
        <v>0</v>
      </c>
      <c r="W2851" s="38">
        <f t="shared" si="315"/>
        <v>0</v>
      </c>
      <c r="X2851" s="38">
        <f t="shared" ref="X2851:AA2882" si="316">IF($L2851=X$1,1,0)</f>
        <v>0</v>
      </c>
      <c r="Y2851" s="38">
        <f t="shared" si="316"/>
        <v>0</v>
      </c>
      <c r="Z2851" s="38">
        <f t="shared" si="316"/>
        <v>0</v>
      </c>
      <c r="AA2851" s="38">
        <f t="shared" si="316"/>
        <v>0</v>
      </c>
      <c r="AB2851" s="38">
        <f t="shared" si="311"/>
        <v>0</v>
      </c>
      <c r="AC2851" s="38">
        <f t="shared" si="312"/>
        <v>0</v>
      </c>
      <c r="AD2851" s="38" t="str">
        <f t="shared" si="313"/>
        <v>000000000000</v>
      </c>
      <c r="AE2851" s="38"/>
      <c r="AF2851" s="38"/>
      <c r="AG2851" s="38"/>
      <c r="AH2851" s="38"/>
      <c r="AI2851" s="38"/>
      <c r="AJ2851" s="38"/>
      <c r="AK2851" s="38"/>
      <c r="AL2851" s="38"/>
      <c r="AM2851" s="38"/>
      <c r="AN2851" s="38"/>
      <c r="AO2851" s="38"/>
      <c r="AP2851" s="38"/>
      <c r="AQ2851" s="38"/>
      <c r="AR2851" s="38"/>
    </row>
    <row r="2852" spans="1:44">
      <c r="A2852" s="36" t="str">
        <f>IF('DATA ACCURATE'!A2855&lt;&gt;"",'DATA ACCURATE'!A2855,"")</f>
        <v/>
      </c>
      <c r="B2852" s="36" t="str">
        <f>IF('DATA ACCURATE'!D2855&lt;&gt;"",'DATA ACCURATE'!D2855,"")</f>
        <v/>
      </c>
      <c r="C2852" s="38" t="str">
        <f>IF($AD2852="000000000000","",INDEX(DATABASE!$W$12:$W$71,MATCH($AD2852,DATABASE!$V$12:$V$71,0)))</f>
        <v/>
      </c>
      <c r="D2852" s="38" t="str">
        <f>IF(C2852="","",IF(E2852="",INDEX(DATABASE!$AF$13:$AF$62,MATCH($C2852,DATABASE!$AC$13:$AC$62,0)),IF(E2852="2x D11",INDEX(DATABASE!$AF$13:$AF$62,MATCH($C2852,DATABASE!$AC$13:$AC$62,0))+2*DATABASE!$AF$62,IF(E2852="3x D11",INDEX(DATABASE!$AF$13:$AF$62,MATCH($C2852,DATABASE!$AC$13:$AC$62,0))+3*DATABASE!$AF$62,""))))</f>
        <v/>
      </c>
      <c r="E2852" s="38" t="str">
        <f>IF(AND($K2852="Y",$G2852&lt;&gt;"UNYIL",$F2852&lt;DATABASE!$O$8),"2x D11",IF(AND($K2852="Y",$G2852&lt;&gt;"UNYIL",$F2852&gt;=DATABASE!$O$8),"3x D11",""))</f>
        <v/>
      </c>
      <c r="F2852" s="36" t="str">
        <f>IF('DATA ACCURATE'!N2855&lt;&gt;"",'DATA ACCURATE'!N2855,"")</f>
        <v/>
      </c>
      <c r="G2852" s="38" t="str">
        <f>IF(F2852="","",IF(F2852&lt;=DATABASE!$I$8,"UNYIL",IF(F2852&lt;=DATABASE!$J$8,"KECIL",IF(F2852&lt;DATABASE!$K$8,"TANGGUNG",IF(F2852&gt;=DATABASE!$K$8,"BESAR","")))))</f>
        <v/>
      </c>
      <c r="H2852" s="16" t="str">
        <f>IF('DATA ACCURATE'!J2855&lt;&gt;"",'DATA ACCURATE'!J2855,"")</f>
        <v/>
      </c>
      <c r="I2852" s="35" t="str">
        <f>IF(B2852&lt;&gt;"",IFERROR(VLOOKUP(B2852,'DATA TIMBANGAN'!G:M,7,FALSE),VLOOKUP(B2852,'DATA TIMBANGAN'!G:M,7)),"")</f>
        <v/>
      </c>
      <c r="J2852" s="25" t="str">
        <f>IF(H2852&lt;&gt;"",IFERROR(INDEX(DATABASE!$Z$19:$Z$38,MATCH(DATEVALUE(H2852),DATABASE!$AA$19:$AA$38,0)),INDEX(DATABASE!$Z$12:$Z$18,MATCH(WEEKDAY(H2852,2),DATABASE!$AA$12:$AA$18,0))),"")</f>
        <v/>
      </c>
      <c r="K2852" s="25" t="str">
        <f>IF('DATA ACCURATE'!V2855&lt;&gt;"",'DATA ACCURATE'!V2855,"")</f>
        <v/>
      </c>
      <c r="L2852" s="80" t="str">
        <f>IF($H2852="","",IF(OR($J2852="LIBUR",AND($L2851="LIBUR",$O2851=$O2852)),"LIBUR",IF(AND(OR($L2851="LUAR JAM KERJA 1",$L2851="LUAR JAM KERJA 2"),OR(OR(AND($H2851=$H2852,AND(OR($I2852&gt;DATABASE!$J$3,$I2852&lt;DATABASE!$J$6),((DATEVALUE($H2852)+$I2852)-(DATEVALUE($H2851)+$I2851))&lt;DATABASE!$J$6)),AND($H2851=$H2852,$O2851=$O2852,OR($I2852&gt;DATABASE!$J$6,$I2852&lt;DATABASE!$J$3))),AND(($H2852-$H2851)=1,OR($I2852&lt;DATABASE!$I$6,((DATEVALUE($H2852)+$I2852)-(DATEVALUE($H2851)+$I2851))&lt;DATABASE!$J$6))),$A2852=$A2851),"LUAR JAM KERJA 2",IF(AND(OR(WEEKDAY($H2852,2)=1,WEEKDAY($H2852,2)=2,WEEKDAY($H2852,2)=3,WEEKDAY($H2852,2)=4,WEEKDAY($H2852,2)=5),$I2852&lt;=DATABASE!$J$3,$I2852&gt;=DATABASE!$I$3),"JAM KERJA",IF(AND(WEEKDAY($H2852,2)=6,$I2852&lt;=DATABASE!$J$4,$I2852&gt;=DATABASE!$I$4),"JAM KERJA","LUAR JAM KERJA 1")))))</f>
        <v/>
      </c>
      <c r="M2852" s="36" t="str">
        <f>IF('DATA ACCURATE'!T2855&lt;&gt;"",IF('DATA ACCURATE'!T2855&gt;100,'DATA ACCURATE'!T2855/10,'DATA ACCURATE'!T2855),"")</f>
        <v/>
      </c>
      <c r="N2852" s="38" t="str">
        <f>IF(M2852="","",IF(M2852&lt;=DATABASE!$I$9,"LOKAL",IF(M2852&lt;DATABASE!$J$9,"LUAR KOTA 1",IF($M2852&gt;=DATABASE!$J$9,"LUAR KOTA 2",""))))</f>
        <v/>
      </c>
      <c r="O2852" s="38" t="str">
        <f>IF('DATA ACCURATE'!L2855&lt;&gt;"",'DATA ACCURATE'!L2855,"")</f>
        <v/>
      </c>
      <c r="P2852" s="38"/>
      <c r="Q2852" s="38">
        <f t="shared" si="314"/>
        <v>0</v>
      </c>
      <c r="R2852" s="38">
        <f t="shared" si="314"/>
        <v>0</v>
      </c>
      <c r="S2852" s="38">
        <f t="shared" si="314"/>
        <v>0</v>
      </c>
      <c r="T2852" s="38">
        <f t="shared" si="314"/>
        <v>0</v>
      </c>
      <c r="U2852" s="38">
        <f t="shared" si="315"/>
        <v>0</v>
      </c>
      <c r="V2852" s="38">
        <f t="shared" si="315"/>
        <v>0</v>
      </c>
      <c r="W2852" s="38">
        <f t="shared" si="315"/>
        <v>0</v>
      </c>
      <c r="X2852" s="38">
        <f t="shared" si="316"/>
        <v>0</v>
      </c>
      <c r="Y2852" s="38">
        <f t="shared" si="316"/>
        <v>0</v>
      </c>
      <c r="Z2852" s="38">
        <f t="shared" si="316"/>
        <v>0</v>
      </c>
      <c r="AA2852" s="38">
        <f t="shared" si="316"/>
        <v>0</v>
      </c>
      <c r="AB2852" s="38">
        <f t="shared" si="311"/>
        <v>0</v>
      </c>
      <c r="AC2852" s="38">
        <f t="shared" si="312"/>
        <v>0</v>
      </c>
      <c r="AD2852" s="38" t="str">
        <f t="shared" si="313"/>
        <v>000000000000</v>
      </c>
      <c r="AE2852" s="38"/>
      <c r="AF2852" s="38"/>
      <c r="AG2852" s="38"/>
      <c r="AH2852" s="38"/>
      <c r="AI2852" s="38"/>
      <c r="AJ2852" s="38"/>
      <c r="AK2852" s="38"/>
      <c r="AL2852" s="38"/>
      <c r="AM2852" s="38"/>
      <c r="AN2852" s="38"/>
      <c r="AO2852" s="38"/>
      <c r="AP2852" s="38"/>
      <c r="AQ2852" s="38"/>
      <c r="AR2852" s="38"/>
    </row>
    <row r="2853" spans="1:44">
      <c r="A2853" s="36" t="str">
        <f>IF('DATA ACCURATE'!A2856&lt;&gt;"",'DATA ACCURATE'!A2856,"")</f>
        <v/>
      </c>
      <c r="B2853" s="36" t="str">
        <f>IF('DATA ACCURATE'!D2856&lt;&gt;"",'DATA ACCURATE'!D2856,"")</f>
        <v/>
      </c>
      <c r="C2853" s="38" t="str">
        <f>IF($AD2853="000000000000","",INDEX(DATABASE!$W$12:$W$71,MATCH($AD2853,DATABASE!$V$12:$V$71,0)))</f>
        <v/>
      </c>
      <c r="D2853" s="38" t="str">
        <f>IF(C2853="","",IF(E2853="",INDEX(DATABASE!$AF$13:$AF$62,MATCH($C2853,DATABASE!$AC$13:$AC$62,0)),IF(E2853="2x D11",INDEX(DATABASE!$AF$13:$AF$62,MATCH($C2853,DATABASE!$AC$13:$AC$62,0))+2*DATABASE!$AF$62,IF(E2853="3x D11",INDEX(DATABASE!$AF$13:$AF$62,MATCH($C2853,DATABASE!$AC$13:$AC$62,0))+3*DATABASE!$AF$62,""))))</f>
        <v/>
      </c>
      <c r="E2853" s="38" t="str">
        <f>IF(AND($K2853="Y",$G2853&lt;&gt;"UNYIL",$F2853&lt;DATABASE!$O$8),"2x D11",IF(AND($K2853="Y",$G2853&lt;&gt;"UNYIL",$F2853&gt;=DATABASE!$O$8),"3x D11",""))</f>
        <v/>
      </c>
      <c r="F2853" s="36" t="str">
        <f>IF('DATA ACCURATE'!N2856&lt;&gt;"",'DATA ACCURATE'!N2856,"")</f>
        <v/>
      </c>
      <c r="G2853" s="38" t="str">
        <f>IF(F2853="","",IF(F2853&lt;=DATABASE!$I$8,"UNYIL",IF(F2853&lt;=DATABASE!$J$8,"KECIL",IF(F2853&lt;DATABASE!$K$8,"TANGGUNG",IF(F2853&gt;=DATABASE!$K$8,"BESAR","")))))</f>
        <v/>
      </c>
      <c r="H2853" s="16" t="str">
        <f>IF('DATA ACCURATE'!J2856&lt;&gt;"",'DATA ACCURATE'!J2856,"")</f>
        <v/>
      </c>
      <c r="I2853" s="35" t="str">
        <f>IF(B2853&lt;&gt;"",IFERROR(VLOOKUP(B2853,'DATA TIMBANGAN'!G:M,7,FALSE),VLOOKUP(B2853,'DATA TIMBANGAN'!G:M,7)),"")</f>
        <v/>
      </c>
      <c r="J2853" s="25" t="str">
        <f>IF(H2853&lt;&gt;"",IFERROR(INDEX(DATABASE!$Z$19:$Z$38,MATCH(DATEVALUE(H2853),DATABASE!$AA$19:$AA$38,0)),INDEX(DATABASE!$Z$12:$Z$18,MATCH(WEEKDAY(H2853,2),DATABASE!$AA$12:$AA$18,0))),"")</f>
        <v/>
      </c>
      <c r="K2853" s="25" t="str">
        <f>IF('DATA ACCURATE'!V2856&lt;&gt;"",'DATA ACCURATE'!V2856,"")</f>
        <v/>
      </c>
      <c r="L2853" s="80" t="str">
        <f>IF($H2853="","",IF(OR($J2853="LIBUR",AND($L2852="LIBUR",$O2852=$O2853)),"LIBUR",IF(AND(OR($L2852="LUAR JAM KERJA 1",$L2852="LUAR JAM KERJA 2"),OR(OR(AND($H2852=$H2853,AND(OR($I2853&gt;DATABASE!$J$3,$I2853&lt;DATABASE!$J$6),((DATEVALUE($H2853)+$I2853)-(DATEVALUE($H2852)+$I2852))&lt;DATABASE!$J$6)),AND($H2852=$H2853,$O2852=$O2853,OR($I2853&gt;DATABASE!$J$6,$I2853&lt;DATABASE!$J$3))),AND(($H2853-$H2852)=1,OR($I2853&lt;DATABASE!$I$6,((DATEVALUE($H2853)+$I2853)-(DATEVALUE($H2852)+$I2852))&lt;DATABASE!$J$6))),$A2853=$A2852),"LUAR JAM KERJA 2",IF(AND(OR(WEEKDAY($H2853,2)=1,WEEKDAY($H2853,2)=2,WEEKDAY($H2853,2)=3,WEEKDAY($H2853,2)=4,WEEKDAY($H2853,2)=5),$I2853&lt;=DATABASE!$J$3,$I2853&gt;=DATABASE!$I$3),"JAM KERJA",IF(AND(WEEKDAY($H2853,2)=6,$I2853&lt;=DATABASE!$J$4,$I2853&gt;=DATABASE!$I$4),"JAM KERJA","LUAR JAM KERJA 1")))))</f>
        <v/>
      </c>
      <c r="M2853" s="36" t="str">
        <f>IF('DATA ACCURATE'!T2856&lt;&gt;"",IF('DATA ACCURATE'!T2856&gt;100,'DATA ACCURATE'!T2856/10,'DATA ACCURATE'!T2856),"")</f>
        <v/>
      </c>
      <c r="N2853" s="38" t="str">
        <f>IF(M2853="","",IF(M2853&lt;=DATABASE!$I$9,"LOKAL",IF(M2853&lt;DATABASE!$J$9,"LUAR KOTA 1",IF($M2853&gt;=DATABASE!$J$9,"LUAR KOTA 2",""))))</f>
        <v/>
      </c>
      <c r="O2853" s="38" t="str">
        <f>IF('DATA ACCURATE'!L2856&lt;&gt;"",'DATA ACCURATE'!L2856,"")</f>
        <v/>
      </c>
      <c r="P2853" s="38"/>
      <c r="Q2853" s="38">
        <f t="shared" si="314"/>
        <v>0</v>
      </c>
      <c r="R2853" s="38">
        <f t="shared" si="314"/>
        <v>0</v>
      </c>
      <c r="S2853" s="38">
        <f t="shared" si="314"/>
        <v>0</v>
      </c>
      <c r="T2853" s="38">
        <f t="shared" si="314"/>
        <v>0</v>
      </c>
      <c r="U2853" s="38">
        <f t="shared" si="315"/>
        <v>0</v>
      </c>
      <c r="V2853" s="38">
        <f t="shared" si="315"/>
        <v>0</v>
      </c>
      <c r="W2853" s="38">
        <f t="shared" si="315"/>
        <v>0</v>
      </c>
      <c r="X2853" s="38">
        <f t="shared" si="316"/>
        <v>0</v>
      </c>
      <c r="Y2853" s="38">
        <f t="shared" si="316"/>
        <v>0</v>
      </c>
      <c r="Z2853" s="38">
        <f t="shared" si="316"/>
        <v>0</v>
      </c>
      <c r="AA2853" s="38">
        <f t="shared" si="316"/>
        <v>0</v>
      </c>
      <c r="AB2853" s="38">
        <f t="shared" si="311"/>
        <v>0</v>
      </c>
      <c r="AC2853" s="38">
        <f t="shared" si="312"/>
        <v>0</v>
      </c>
      <c r="AD2853" s="38" t="str">
        <f t="shared" si="313"/>
        <v>000000000000</v>
      </c>
      <c r="AE2853" s="38"/>
      <c r="AF2853" s="38"/>
      <c r="AG2853" s="38"/>
      <c r="AH2853" s="38"/>
      <c r="AI2853" s="38"/>
      <c r="AJ2853" s="38"/>
      <c r="AK2853" s="38"/>
      <c r="AL2853" s="38"/>
      <c r="AM2853" s="38"/>
      <c r="AN2853" s="38"/>
      <c r="AO2853" s="38"/>
      <c r="AP2853" s="38"/>
      <c r="AQ2853" s="38"/>
      <c r="AR2853" s="38"/>
    </row>
    <row r="2854" spans="1:44">
      <c r="A2854" s="36" t="str">
        <f>IF('DATA ACCURATE'!A2857&lt;&gt;"",'DATA ACCURATE'!A2857,"")</f>
        <v/>
      </c>
      <c r="B2854" s="36" t="str">
        <f>IF('DATA ACCURATE'!D2857&lt;&gt;"",'DATA ACCURATE'!D2857,"")</f>
        <v/>
      </c>
      <c r="C2854" s="38" t="str">
        <f>IF($AD2854="000000000000","",INDEX(DATABASE!$W$12:$W$71,MATCH($AD2854,DATABASE!$V$12:$V$71,0)))</f>
        <v/>
      </c>
      <c r="D2854" s="38" t="str">
        <f>IF(C2854="","",IF(E2854="",INDEX(DATABASE!$AF$13:$AF$62,MATCH($C2854,DATABASE!$AC$13:$AC$62,0)),IF(E2854="2x D11",INDEX(DATABASE!$AF$13:$AF$62,MATCH($C2854,DATABASE!$AC$13:$AC$62,0))+2*DATABASE!$AF$62,IF(E2854="3x D11",INDEX(DATABASE!$AF$13:$AF$62,MATCH($C2854,DATABASE!$AC$13:$AC$62,0))+3*DATABASE!$AF$62,""))))</f>
        <v/>
      </c>
      <c r="E2854" s="38" t="str">
        <f>IF(AND($K2854="Y",$G2854&lt;&gt;"UNYIL",$F2854&lt;DATABASE!$O$8),"2x D11",IF(AND($K2854="Y",$G2854&lt;&gt;"UNYIL",$F2854&gt;=DATABASE!$O$8),"3x D11",""))</f>
        <v/>
      </c>
      <c r="F2854" s="36" t="str">
        <f>IF('DATA ACCURATE'!N2857&lt;&gt;"",'DATA ACCURATE'!N2857,"")</f>
        <v/>
      </c>
      <c r="G2854" s="38" t="str">
        <f>IF(F2854="","",IF(F2854&lt;=DATABASE!$I$8,"UNYIL",IF(F2854&lt;=DATABASE!$J$8,"KECIL",IF(F2854&lt;DATABASE!$K$8,"TANGGUNG",IF(F2854&gt;=DATABASE!$K$8,"BESAR","")))))</f>
        <v/>
      </c>
      <c r="H2854" s="16" t="str">
        <f>IF('DATA ACCURATE'!J2857&lt;&gt;"",'DATA ACCURATE'!J2857,"")</f>
        <v/>
      </c>
      <c r="I2854" s="35" t="str">
        <f>IF(B2854&lt;&gt;"",IFERROR(VLOOKUP(B2854,'DATA TIMBANGAN'!G:M,7,FALSE),VLOOKUP(B2854,'DATA TIMBANGAN'!G:M,7)),"")</f>
        <v/>
      </c>
      <c r="J2854" s="25" t="str">
        <f>IF(H2854&lt;&gt;"",IFERROR(INDEX(DATABASE!$Z$19:$Z$38,MATCH(DATEVALUE(H2854),DATABASE!$AA$19:$AA$38,0)),INDEX(DATABASE!$Z$12:$Z$18,MATCH(WEEKDAY(H2854,2),DATABASE!$AA$12:$AA$18,0))),"")</f>
        <v/>
      </c>
      <c r="K2854" s="25" t="str">
        <f>IF('DATA ACCURATE'!V2857&lt;&gt;"",'DATA ACCURATE'!V2857,"")</f>
        <v/>
      </c>
      <c r="L2854" s="80" t="str">
        <f>IF($H2854="","",IF(OR($J2854="LIBUR",AND($L2853="LIBUR",$O2853=$O2854)),"LIBUR",IF(AND(OR($L2853="LUAR JAM KERJA 1",$L2853="LUAR JAM KERJA 2"),OR(OR(AND($H2853=$H2854,AND(OR($I2854&gt;DATABASE!$J$3,$I2854&lt;DATABASE!$J$6),((DATEVALUE($H2854)+$I2854)-(DATEVALUE($H2853)+$I2853))&lt;DATABASE!$J$6)),AND($H2853=$H2854,$O2853=$O2854,OR($I2854&gt;DATABASE!$J$6,$I2854&lt;DATABASE!$J$3))),AND(($H2854-$H2853)=1,OR($I2854&lt;DATABASE!$I$6,((DATEVALUE($H2854)+$I2854)-(DATEVALUE($H2853)+$I2853))&lt;DATABASE!$J$6))),$A2854=$A2853),"LUAR JAM KERJA 2",IF(AND(OR(WEEKDAY($H2854,2)=1,WEEKDAY($H2854,2)=2,WEEKDAY($H2854,2)=3,WEEKDAY($H2854,2)=4,WEEKDAY($H2854,2)=5),$I2854&lt;=DATABASE!$J$3,$I2854&gt;=DATABASE!$I$3),"JAM KERJA",IF(AND(WEEKDAY($H2854,2)=6,$I2854&lt;=DATABASE!$J$4,$I2854&gt;=DATABASE!$I$4),"JAM KERJA","LUAR JAM KERJA 1")))))</f>
        <v/>
      </c>
      <c r="M2854" s="36" t="str">
        <f>IF('DATA ACCURATE'!T2857&lt;&gt;"",IF('DATA ACCURATE'!T2857&gt;100,'DATA ACCURATE'!T2857/10,'DATA ACCURATE'!T2857),"")</f>
        <v/>
      </c>
      <c r="N2854" s="38" t="str">
        <f>IF(M2854="","",IF(M2854&lt;=DATABASE!$I$9,"LOKAL",IF(M2854&lt;DATABASE!$J$9,"LUAR KOTA 1",IF($M2854&gt;=DATABASE!$J$9,"LUAR KOTA 2",""))))</f>
        <v/>
      </c>
      <c r="O2854" s="38" t="str">
        <f>IF('DATA ACCURATE'!L2857&lt;&gt;"",'DATA ACCURATE'!L2857,"")</f>
        <v/>
      </c>
      <c r="P2854" s="38"/>
      <c r="Q2854" s="38">
        <f t="shared" si="314"/>
        <v>0</v>
      </c>
      <c r="R2854" s="38">
        <f t="shared" si="314"/>
        <v>0</v>
      </c>
      <c r="S2854" s="38">
        <f t="shared" si="314"/>
        <v>0</v>
      </c>
      <c r="T2854" s="38">
        <f t="shared" si="314"/>
        <v>0</v>
      </c>
      <c r="U2854" s="38">
        <f t="shared" si="315"/>
        <v>0</v>
      </c>
      <c r="V2854" s="38">
        <f t="shared" si="315"/>
        <v>0</v>
      </c>
      <c r="W2854" s="38">
        <f t="shared" si="315"/>
        <v>0</v>
      </c>
      <c r="X2854" s="38">
        <f t="shared" si="316"/>
        <v>0</v>
      </c>
      <c r="Y2854" s="38">
        <f t="shared" si="316"/>
        <v>0</v>
      </c>
      <c r="Z2854" s="38">
        <f t="shared" si="316"/>
        <v>0</v>
      </c>
      <c r="AA2854" s="38">
        <f t="shared" si="316"/>
        <v>0</v>
      </c>
      <c r="AB2854" s="38">
        <f t="shared" si="311"/>
        <v>0</v>
      </c>
      <c r="AC2854" s="38">
        <f t="shared" si="312"/>
        <v>0</v>
      </c>
      <c r="AD2854" s="38" t="str">
        <f t="shared" si="313"/>
        <v>000000000000</v>
      </c>
      <c r="AE2854" s="38"/>
      <c r="AF2854" s="38"/>
      <c r="AG2854" s="38"/>
      <c r="AH2854" s="38"/>
      <c r="AI2854" s="38"/>
      <c r="AJ2854" s="38"/>
      <c r="AK2854" s="38"/>
      <c r="AL2854" s="38"/>
      <c r="AM2854" s="38"/>
      <c r="AN2854" s="38"/>
      <c r="AO2854" s="38"/>
      <c r="AP2854" s="38"/>
      <c r="AQ2854" s="38"/>
      <c r="AR2854" s="38"/>
    </row>
    <row r="2855" spans="1:44">
      <c r="A2855" s="36" t="str">
        <f>IF('DATA ACCURATE'!A2858&lt;&gt;"",'DATA ACCURATE'!A2858,"")</f>
        <v/>
      </c>
      <c r="B2855" s="36" t="str">
        <f>IF('DATA ACCURATE'!D2858&lt;&gt;"",'DATA ACCURATE'!D2858,"")</f>
        <v/>
      </c>
      <c r="C2855" s="38" t="str">
        <f>IF($AD2855="000000000000","",INDEX(DATABASE!$W$12:$W$71,MATCH($AD2855,DATABASE!$V$12:$V$71,0)))</f>
        <v/>
      </c>
      <c r="D2855" s="38" t="str">
        <f>IF(C2855="","",IF(E2855="",INDEX(DATABASE!$AF$13:$AF$62,MATCH($C2855,DATABASE!$AC$13:$AC$62,0)),IF(E2855="2x D11",INDEX(DATABASE!$AF$13:$AF$62,MATCH($C2855,DATABASE!$AC$13:$AC$62,0))+2*DATABASE!$AF$62,IF(E2855="3x D11",INDEX(DATABASE!$AF$13:$AF$62,MATCH($C2855,DATABASE!$AC$13:$AC$62,0))+3*DATABASE!$AF$62,""))))</f>
        <v/>
      </c>
      <c r="E2855" s="38" t="str">
        <f>IF(AND($K2855="Y",$G2855&lt;&gt;"UNYIL",$F2855&lt;DATABASE!$O$8),"2x D11",IF(AND($K2855="Y",$G2855&lt;&gt;"UNYIL",$F2855&gt;=DATABASE!$O$8),"3x D11",""))</f>
        <v/>
      </c>
      <c r="F2855" s="36" t="str">
        <f>IF('DATA ACCURATE'!N2858&lt;&gt;"",'DATA ACCURATE'!N2858,"")</f>
        <v/>
      </c>
      <c r="G2855" s="38" t="str">
        <f>IF(F2855="","",IF(F2855&lt;=DATABASE!$I$8,"UNYIL",IF(F2855&lt;=DATABASE!$J$8,"KECIL",IF(F2855&lt;DATABASE!$K$8,"TANGGUNG",IF(F2855&gt;=DATABASE!$K$8,"BESAR","")))))</f>
        <v/>
      </c>
      <c r="H2855" s="16" t="str">
        <f>IF('DATA ACCURATE'!J2858&lt;&gt;"",'DATA ACCURATE'!J2858,"")</f>
        <v/>
      </c>
      <c r="I2855" s="35" t="str">
        <f>IF(B2855&lt;&gt;"",IFERROR(VLOOKUP(B2855,'DATA TIMBANGAN'!G:M,7,FALSE),VLOOKUP(B2855,'DATA TIMBANGAN'!G:M,7)),"")</f>
        <v/>
      </c>
      <c r="J2855" s="25" t="str">
        <f>IF(H2855&lt;&gt;"",IFERROR(INDEX(DATABASE!$Z$19:$Z$38,MATCH(DATEVALUE(H2855),DATABASE!$AA$19:$AA$38,0)),INDEX(DATABASE!$Z$12:$Z$18,MATCH(WEEKDAY(H2855,2),DATABASE!$AA$12:$AA$18,0))),"")</f>
        <v/>
      </c>
      <c r="K2855" s="25" t="str">
        <f>IF('DATA ACCURATE'!V2858&lt;&gt;"",'DATA ACCURATE'!V2858,"")</f>
        <v/>
      </c>
      <c r="L2855" s="80" t="str">
        <f>IF($H2855="","",IF(OR($J2855="LIBUR",AND($L2854="LIBUR",$O2854=$O2855)),"LIBUR",IF(AND(OR($L2854="LUAR JAM KERJA 1",$L2854="LUAR JAM KERJA 2"),OR(OR(AND($H2854=$H2855,AND(OR($I2855&gt;DATABASE!$J$3,$I2855&lt;DATABASE!$J$6),((DATEVALUE($H2855)+$I2855)-(DATEVALUE($H2854)+$I2854))&lt;DATABASE!$J$6)),AND($H2854=$H2855,$O2854=$O2855,OR($I2855&gt;DATABASE!$J$6,$I2855&lt;DATABASE!$J$3))),AND(($H2855-$H2854)=1,OR($I2855&lt;DATABASE!$I$6,((DATEVALUE($H2855)+$I2855)-(DATEVALUE($H2854)+$I2854))&lt;DATABASE!$J$6))),$A2855=$A2854),"LUAR JAM KERJA 2",IF(AND(OR(WEEKDAY($H2855,2)=1,WEEKDAY($H2855,2)=2,WEEKDAY($H2855,2)=3,WEEKDAY($H2855,2)=4,WEEKDAY($H2855,2)=5),$I2855&lt;=DATABASE!$J$3,$I2855&gt;=DATABASE!$I$3),"JAM KERJA",IF(AND(WEEKDAY($H2855,2)=6,$I2855&lt;=DATABASE!$J$4,$I2855&gt;=DATABASE!$I$4),"JAM KERJA","LUAR JAM KERJA 1")))))</f>
        <v/>
      </c>
      <c r="M2855" s="36" t="str">
        <f>IF('DATA ACCURATE'!T2858&lt;&gt;"",IF('DATA ACCURATE'!T2858&gt;100,'DATA ACCURATE'!T2858/10,'DATA ACCURATE'!T2858),"")</f>
        <v/>
      </c>
      <c r="N2855" s="38" t="str">
        <f>IF(M2855="","",IF(M2855&lt;=DATABASE!$I$9,"LOKAL",IF(M2855&lt;DATABASE!$J$9,"LUAR KOTA 1",IF($M2855&gt;=DATABASE!$J$9,"LUAR KOTA 2",""))))</f>
        <v/>
      </c>
      <c r="O2855" s="38" t="str">
        <f>IF('DATA ACCURATE'!L2858&lt;&gt;"",'DATA ACCURATE'!L2858,"")</f>
        <v/>
      </c>
      <c r="P2855" s="38"/>
      <c r="Q2855" s="38">
        <f t="shared" si="314"/>
        <v>0</v>
      </c>
      <c r="R2855" s="38">
        <f t="shared" si="314"/>
        <v>0</v>
      </c>
      <c r="S2855" s="38">
        <f t="shared" si="314"/>
        <v>0</v>
      </c>
      <c r="T2855" s="38">
        <f t="shared" si="314"/>
        <v>0</v>
      </c>
      <c r="U2855" s="38">
        <f t="shared" si="315"/>
        <v>0</v>
      </c>
      <c r="V2855" s="38">
        <f t="shared" si="315"/>
        <v>0</v>
      </c>
      <c r="W2855" s="38">
        <f t="shared" si="315"/>
        <v>0</v>
      </c>
      <c r="X2855" s="38">
        <f t="shared" si="316"/>
        <v>0</v>
      </c>
      <c r="Y2855" s="38">
        <f t="shared" si="316"/>
        <v>0</v>
      </c>
      <c r="Z2855" s="38">
        <f t="shared" si="316"/>
        <v>0</v>
      </c>
      <c r="AA2855" s="38">
        <f t="shared" si="316"/>
        <v>0</v>
      </c>
      <c r="AB2855" s="38">
        <f t="shared" si="311"/>
        <v>0</v>
      </c>
      <c r="AC2855" s="38">
        <f t="shared" si="312"/>
        <v>0</v>
      </c>
      <c r="AD2855" s="38" t="str">
        <f t="shared" si="313"/>
        <v>000000000000</v>
      </c>
      <c r="AE2855" s="38"/>
      <c r="AF2855" s="38"/>
      <c r="AG2855" s="38"/>
      <c r="AH2855" s="38"/>
      <c r="AI2855" s="38"/>
      <c r="AJ2855" s="38"/>
      <c r="AK2855" s="38"/>
      <c r="AL2855" s="38"/>
      <c r="AM2855" s="38"/>
      <c r="AN2855" s="38"/>
      <c r="AO2855" s="38"/>
      <c r="AP2855" s="38"/>
      <c r="AQ2855" s="38"/>
      <c r="AR2855" s="38"/>
    </row>
    <row r="2856" spans="1:44">
      <c r="A2856" s="36" t="str">
        <f>IF('DATA ACCURATE'!A2859&lt;&gt;"",'DATA ACCURATE'!A2859,"")</f>
        <v/>
      </c>
      <c r="B2856" s="36" t="str">
        <f>IF('DATA ACCURATE'!D2859&lt;&gt;"",'DATA ACCURATE'!D2859,"")</f>
        <v/>
      </c>
      <c r="C2856" s="38" t="str">
        <f>IF($AD2856="000000000000","",INDEX(DATABASE!$W$12:$W$71,MATCH($AD2856,DATABASE!$V$12:$V$71,0)))</f>
        <v/>
      </c>
      <c r="D2856" s="38" t="str">
        <f>IF(C2856="","",IF(E2856="",INDEX(DATABASE!$AF$13:$AF$62,MATCH($C2856,DATABASE!$AC$13:$AC$62,0)),IF(E2856="2x D11",INDEX(DATABASE!$AF$13:$AF$62,MATCH($C2856,DATABASE!$AC$13:$AC$62,0))+2*DATABASE!$AF$62,IF(E2856="3x D11",INDEX(DATABASE!$AF$13:$AF$62,MATCH($C2856,DATABASE!$AC$13:$AC$62,0))+3*DATABASE!$AF$62,""))))</f>
        <v/>
      </c>
      <c r="E2856" s="38" t="str">
        <f>IF(AND($K2856="Y",$G2856&lt;&gt;"UNYIL",$F2856&lt;DATABASE!$O$8),"2x D11",IF(AND($K2856="Y",$G2856&lt;&gt;"UNYIL",$F2856&gt;=DATABASE!$O$8),"3x D11",""))</f>
        <v/>
      </c>
      <c r="F2856" s="36" t="str">
        <f>IF('DATA ACCURATE'!N2859&lt;&gt;"",'DATA ACCURATE'!N2859,"")</f>
        <v/>
      </c>
      <c r="G2856" s="38" t="str">
        <f>IF(F2856="","",IF(F2856&lt;=DATABASE!$I$8,"UNYIL",IF(F2856&lt;=DATABASE!$J$8,"KECIL",IF(F2856&lt;DATABASE!$K$8,"TANGGUNG",IF(F2856&gt;=DATABASE!$K$8,"BESAR","")))))</f>
        <v/>
      </c>
      <c r="H2856" s="16" t="str">
        <f>IF('DATA ACCURATE'!J2859&lt;&gt;"",'DATA ACCURATE'!J2859,"")</f>
        <v/>
      </c>
      <c r="I2856" s="35" t="str">
        <f>IF(B2856&lt;&gt;"",IFERROR(VLOOKUP(B2856,'DATA TIMBANGAN'!G:M,7,FALSE),VLOOKUP(B2856,'DATA TIMBANGAN'!G:M,7)),"")</f>
        <v/>
      </c>
      <c r="J2856" s="25" t="str">
        <f>IF(H2856&lt;&gt;"",IFERROR(INDEX(DATABASE!$Z$19:$Z$38,MATCH(DATEVALUE(H2856),DATABASE!$AA$19:$AA$38,0)),INDEX(DATABASE!$Z$12:$Z$18,MATCH(WEEKDAY(H2856,2),DATABASE!$AA$12:$AA$18,0))),"")</f>
        <v/>
      </c>
      <c r="K2856" s="25" t="str">
        <f>IF('DATA ACCURATE'!V2859&lt;&gt;"",'DATA ACCURATE'!V2859,"")</f>
        <v/>
      </c>
      <c r="L2856" s="80" t="str">
        <f>IF($H2856="","",IF(OR($J2856="LIBUR",AND($L2855="LIBUR",$O2855=$O2856)),"LIBUR",IF(AND(OR($L2855="LUAR JAM KERJA 1",$L2855="LUAR JAM KERJA 2"),OR(OR(AND($H2855=$H2856,AND(OR($I2856&gt;DATABASE!$J$3,$I2856&lt;DATABASE!$J$6),((DATEVALUE($H2856)+$I2856)-(DATEVALUE($H2855)+$I2855))&lt;DATABASE!$J$6)),AND($H2855=$H2856,$O2855=$O2856,OR($I2856&gt;DATABASE!$J$6,$I2856&lt;DATABASE!$J$3))),AND(($H2856-$H2855)=1,OR($I2856&lt;DATABASE!$I$6,((DATEVALUE($H2856)+$I2856)-(DATEVALUE($H2855)+$I2855))&lt;DATABASE!$J$6))),$A2856=$A2855),"LUAR JAM KERJA 2",IF(AND(OR(WEEKDAY($H2856,2)=1,WEEKDAY($H2856,2)=2,WEEKDAY($H2856,2)=3,WEEKDAY($H2856,2)=4,WEEKDAY($H2856,2)=5),$I2856&lt;=DATABASE!$J$3,$I2856&gt;=DATABASE!$I$3),"JAM KERJA",IF(AND(WEEKDAY($H2856,2)=6,$I2856&lt;=DATABASE!$J$4,$I2856&gt;=DATABASE!$I$4),"JAM KERJA","LUAR JAM KERJA 1")))))</f>
        <v/>
      </c>
      <c r="M2856" s="36" t="str">
        <f>IF('DATA ACCURATE'!T2859&lt;&gt;"",IF('DATA ACCURATE'!T2859&gt;100,'DATA ACCURATE'!T2859/10,'DATA ACCURATE'!T2859),"")</f>
        <v/>
      </c>
      <c r="N2856" s="38" t="str">
        <f>IF(M2856="","",IF(M2856&lt;=DATABASE!$I$9,"LOKAL",IF(M2856&lt;DATABASE!$J$9,"LUAR KOTA 1",IF($M2856&gt;=DATABASE!$J$9,"LUAR KOTA 2",""))))</f>
        <v/>
      </c>
      <c r="O2856" s="38" t="str">
        <f>IF('DATA ACCURATE'!L2859&lt;&gt;"",'DATA ACCURATE'!L2859,"")</f>
        <v/>
      </c>
      <c r="P2856" s="38"/>
      <c r="Q2856" s="38">
        <f t="shared" si="314"/>
        <v>0</v>
      </c>
      <c r="R2856" s="38">
        <f t="shared" si="314"/>
        <v>0</v>
      </c>
      <c r="S2856" s="38">
        <f t="shared" si="314"/>
        <v>0</v>
      </c>
      <c r="T2856" s="38">
        <f t="shared" si="314"/>
        <v>0</v>
      </c>
      <c r="U2856" s="38">
        <f t="shared" si="315"/>
        <v>0</v>
      </c>
      <c r="V2856" s="38">
        <f t="shared" si="315"/>
        <v>0</v>
      </c>
      <c r="W2856" s="38">
        <f t="shared" si="315"/>
        <v>0</v>
      </c>
      <c r="X2856" s="38">
        <f t="shared" si="316"/>
        <v>0</v>
      </c>
      <c r="Y2856" s="38">
        <f t="shared" si="316"/>
        <v>0</v>
      </c>
      <c r="Z2856" s="38">
        <f t="shared" si="316"/>
        <v>0</v>
      </c>
      <c r="AA2856" s="38">
        <f t="shared" si="316"/>
        <v>0</v>
      </c>
      <c r="AB2856" s="38">
        <f t="shared" si="311"/>
        <v>0</v>
      </c>
      <c r="AC2856" s="38">
        <f t="shared" si="312"/>
        <v>0</v>
      </c>
      <c r="AD2856" s="38" t="str">
        <f t="shared" si="313"/>
        <v>000000000000</v>
      </c>
      <c r="AE2856" s="38"/>
      <c r="AF2856" s="38"/>
      <c r="AG2856" s="38"/>
      <c r="AH2856" s="38"/>
      <c r="AI2856" s="38"/>
      <c r="AJ2856" s="38"/>
      <c r="AK2856" s="38"/>
      <c r="AL2856" s="38"/>
      <c r="AM2856" s="38"/>
      <c r="AN2856" s="38"/>
      <c r="AO2856" s="38"/>
      <c r="AP2856" s="38"/>
      <c r="AQ2856" s="38"/>
      <c r="AR2856" s="38"/>
    </row>
    <row r="2857" spans="1:44">
      <c r="A2857" s="36" t="str">
        <f>IF('DATA ACCURATE'!A2860&lt;&gt;"",'DATA ACCURATE'!A2860,"")</f>
        <v/>
      </c>
      <c r="B2857" s="36" t="str">
        <f>IF('DATA ACCURATE'!D2860&lt;&gt;"",'DATA ACCURATE'!D2860,"")</f>
        <v/>
      </c>
      <c r="C2857" s="38" t="str">
        <f>IF($AD2857="000000000000","",INDEX(DATABASE!$W$12:$W$71,MATCH($AD2857,DATABASE!$V$12:$V$71,0)))</f>
        <v/>
      </c>
      <c r="D2857" s="38" t="str">
        <f>IF(C2857="","",IF(E2857="",INDEX(DATABASE!$AF$13:$AF$62,MATCH($C2857,DATABASE!$AC$13:$AC$62,0)),IF(E2857="2x D11",INDEX(DATABASE!$AF$13:$AF$62,MATCH($C2857,DATABASE!$AC$13:$AC$62,0))+2*DATABASE!$AF$62,IF(E2857="3x D11",INDEX(DATABASE!$AF$13:$AF$62,MATCH($C2857,DATABASE!$AC$13:$AC$62,0))+3*DATABASE!$AF$62,""))))</f>
        <v/>
      </c>
      <c r="E2857" s="38" t="str">
        <f>IF(AND($K2857="Y",$G2857&lt;&gt;"UNYIL",$F2857&lt;DATABASE!$O$8),"2x D11",IF(AND($K2857="Y",$G2857&lt;&gt;"UNYIL",$F2857&gt;=DATABASE!$O$8),"3x D11",""))</f>
        <v/>
      </c>
      <c r="F2857" s="36" t="str">
        <f>IF('DATA ACCURATE'!N2860&lt;&gt;"",'DATA ACCURATE'!N2860,"")</f>
        <v/>
      </c>
      <c r="G2857" s="38" t="str">
        <f>IF(F2857="","",IF(F2857&lt;=DATABASE!$I$8,"UNYIL",IF(F2857&lt;=DATABASE!$J$8,"KECIL",IF(F2857&lt;DATABASE!$K$8,"TANGGUNG",IF(F2857&gt;=DATABASE!$K$8,"BESAR","")))))</f>
        <v/>
      </c>
      <c r="H2857" s="16" t="str">
        <f>IF('DATA ACCURATE'!J2860&lt;&gt;"",'DATA ACCURATE'!J2860,"")</f>
        <v/>
      </c>
      <c r="I2857" s="35" t="str">
        <f>IF(B2857&lt;&gt;"",IFERROR(VLOOKUP(B2857,'DATA TIMBANGAN'!G:M,7,FALSE),VLOOKUP(B2857,'DATA TIMBANGAN'!G:M,7)),"")</f>
        <v/>
      </c>
      <c r="J2857" s="25" t="str">
        <f>IF(H2857&lt;&gt;"",IFERROR(INDEX(DATABASE!$Z$19:$Z$38,MATCH(DATEVALUE(H2857),DATABASE!$AA$19:$AA$38,0)),INDEX(DATABASE!$Z$12:$Z$18,MATCH(WEEKDAY(H2857,2),DATABASE!$AA$12:$AA$18,0))),"")</f>
        <v/>
      </c>
      <c r="K2857" s="25" t="str">
        <f>IF('DATA ACCURATE'!V2860&lt;&gt;"",'DATA ACCURATE'!V2860,"")</f>
        <v/>
      </c>
      <c r="L2857" s="80" t="str">
        <f>IF($H2857="","",IF(OR($J2857="LIBUR",AND($L2856="LIBUR",$O2856=$O2857)),"LIBUR",IF(AND(OR($L2856="LUAR JAM KERJA 1",$L2856="LUAR JAM KERJA 2"),OR(OR(AND($H2856=$H2857,AND(OR($I2857&gt;DATABASE!$J$3,$I2857&lt;DATABASE!$J$6),((DATEVALUE($H2857)+$I2857)-(DATEVALUE($H2856)+$I2856))&lt;DATABASE!$J$6)),AND($H2856=$H2857,$O2856=$O2857,OR($I2857&gt;DATABASE!$J$6,$I2857&lt;DATABASE!$J$3))),AND(($H2857-$H2856)=1,OR($I2857&lt;DATABASE!$I$6,((DATEVALUE($H2857)+$I2857)-(DATEVALUE($H2856)+$I2856))&lt;DATABASE!$J$6))),$A2857=$A2856),"LUAR JAM KERJA 2",IF(AND(OR(WEEKDAY($H2857,2)=1,WEEKDAY($H2857,2)=2,WEEKDAY($H2857,2)=3,WEEKDAY($H2857,2)=4,WEEKDAY($H2857,2)=5),$I2857&lt;=DATABASE!$J$3,$I2857&gt;=DATABASE!$I$3),"JAM KERJA",IF(AND(WEEKDAY($H2857,2)=6,$I2857&lt;=DATABASE!$J$4,$I2857&gt;=DATABASE!$I$4),"JAM KERJA","LUAR JAM KERJA 1")))))</f>
        <v/>
      </c>
      <c r="M2857" s="36" t="str">
        <f>IF('DATA ACCURATE'!T2860&lt;&gt;"",IF('DATA ACCURATE'!T2860&gt;100,'DATA ACCURATE'!T2860/10,'DATA ACCURATE'!T2860),"")</f>
        <v/>
      </c>
      <c r="N2857" s="38" t="str">
        <f>IF(M2857="","",IF(M2857&lt;=DATABASE!$I$9,"LOKAL",IF(M2857&lt;DATABASE!$J$9,"LUAR KOTA 1",IF($M2857&gt;=DATABASE!$J$9,"LUAR KOTA 2",""))))</f>
        <v/>
      </c>
      <c r="O2857" s="38" t="str">
        <f>IF('DATA ACCURATE'!L2860&lt;&gt;"",'DATA ACCURATE'!L2860,"")</f>
        <v/>
      </c>
      <c r="P2857" s="38"/>
      <c r="Q2857" s="38">
        <f t="shared" si="314"/>
        <v>0</v>
      </c>
      <c r="R2857" s="38">
        <f t="shared" si="314"/>
        <v>0</v>
      </c>
      <c r="S2857" s="38">
        <f t="shared" si="314"/>
        <v>0</v>
      </c>
      <c r="T2857" s="38">
        <f t="shared" si="314"/>
        <v>0</v>
      </c>
      <c r="U2857" s="38">
        <f t="shared" si="315"/>
        <v>0</v>
      </c>
      <c r="V2857" s="38">
        <f t="shared" si="315"/>
        <v>0</v>
      </c>
      <c r="W2857" s="38">
        <f t="shared" si="315"/>
        <v>0</v>
      </c>
      <c r="X2857" s="38">
        <f t="shared" si="316"/>
        <v>0</v>
      </c>
      <c r="Y2857" s="38">
        <f t="shared" si="316"/>
        <v>0</v>
      </c>
      <c r="Z2857" s="38">
        <f t="shared" si="316"/>
        <v>0</v>
      </c>
      <c r="AA2857" s="38">
        <f t="shared" si="316"/>
        <v>0</v>
      </c>
      <c r="AB2857" s="38">
        <f t="shared" si="311"/>
        <v>0</v>
      </c>
      <c r="AC2857" s="38">
        <f t="shared" si="312"/>
        <v>0</v>
      </c>
      <c r="AD2857" s="38" t="str">
        <f t="shared" si="313"/>
        <v>000000000000</v>
      </c>
      <c r="AE2857" s="38"/>
      <c r="AF2857" s="38"/>
      <c r="AG2857" s="38"/>
      <c r="AH2857" s="38"/>
      <c r="AI2857" s="38"/>
      <c r="AJ2857" s="38"/>
      <c r="AK2857" s="38"/>
      <c r="AL2857" s="38"/>
      <c r="AM2857" s="38"/>
      <c r="AN2857" s="38"/>
      <c r="AO2857" s="38"/>
      <c r="AP2857" s="38"/>
      <c r="AQ2857" s="38"/>
      <c r="AR2857" s="38"/>
    </row>
    <row r="2858" spans="1:44">
      <c r="A2858" s="36" t="str">
        <f>IF('DATA ACCURATE'!A2861&lt;&gt;"",'DATA ACCURATE'!A2861,"")</f>
        <v/>
      </c>
      <c r="B2858" s="36" t="str">
        <f>IF('DATA ACCURATE'!D2861&lt;&gt;"",'DATA ACCURATE'!D2861,"")</f>
        <v/>
      </c>
      <c r="C2858" s="38" t="str">
        <f>IF($AD2858="000000000000","",INDEX(DATABASE!$W$12:$W$71,MATCH($AD2858,DATABASE!$V$12:$V$71,0)))</f>
        <v/>
      </c>
      <c r="D2858" s="38" t="str">
        <f>IF(C2858="","",IF(E2858="",INDEX(DATABASE!$AF$13:$AF$62,MATCH($C2858,DATABASE!$AC$13:$AC$62,0)),IF(E2858="2x D11",INDEX(DATABASE!$AF$13:$AF$62,MATCH($C2858,DATABASE!$AC$13:$AC$62,0))+2*DATABASE!$AF$62,IF(E2858="3x D11",INDEX(DATABASE!$AF$13:$AF$62,MATCH($C2858,DATABASE!$AC$13:$AC$62,0))+3*DATABASE!$AF$62,""))))</f>
        <v/>
      </c>
      <c r="E2858" s="38" t="str">
        <f>IF(AND($K2858="Y",$G2858&lt;&gt;"UNYIL",$F2858&lt;DATABASE!$O$8),"2x D11",IF(AND($K2858="Y",$G2858&lt;&gt;"UNYIL",$F2858&gt;=DATABASE!$O$8),"3x D11",""))</f>
        <v/>
      </c>
      <c r="F2858" s="36" t="str">
        <f>IF('DATA ACCURATE'!N2861&lt;&gt;"",'DATA ACCURATE'!N2861,"")</f>
        <v/>
      </c>
      <c r="G2858" s="38" t="str">
        <f>IF(F2858="","",IF(F2858&lt;=DATABASE!$I$8,"UNYIL",IF(F2858&lt;=DATABASE!$J$8,"KECIL",IF(F2858&lt;DATABASE!$K$8,"TANGGUNG",IF(F2858&gt;=DATABASE!$K$8,"BESAR","")))))</f>
        <v/>
      </c>
      <c r="H2858" s="16" t="str">
        <f>IF('DATA ACCURATE'!J2861&lt;&gt;"",'DATA ACCURATE'!J2861,"")</f>
        <v/>
      </c>
      <c r="I2858" s="35" t="str">
        <f>IF(B2858&lt;&gt;"",IFERROR(VLOOKUP(B2858,'DATA TIMBANGAN'!G:M,7,FALSE),VLOOKUP(B2858,'DATA TIMBANGAN'!G:M,7)),"")</f>
        <v/>
      </c>
      <c r="J2858" s="25" t="str">
        <f>IF(H2858&lt;&gt;"",IFERROR(INDEX(DATABASE!$Z$19:$Z$38,MATCH(DATEVALUE(H2858),DATABASE!$AA$19:$AA$38,0)),INDEX(DATABASE!$Z$12:$Z$18,MATCH(WEEKDAY(H2858,2),DATABASE!$AA$12:$AA$18,0))),"")</f>
        <v/>
      </c>
      <c r="K2858" s="25" t="str">
        <f>IF('DATA ACCURATE'!V2861&lt;&gt;"",'DATA ACCURATE'!V2861,"")</f>
        <v/>
      </c>
      <c r="L2858" s="80" t="str">
        <f>IF($H2858="","",IF(OR($J2858="LIBUR",AND($L2857="LIBUR",$O2857=$O2858)),"LIBUR",IF(AND(OR($L2857="LUAR JAM KERJA 1",$L2857="LUAR JAM KERJA 2"),OR(OR(AND($H2857=$H2858,AND(OR($I2858&gt;DATABASE!$J$3,$I2858&lt;DATABASE!$J$6),((DATEVALUE($H2858)+$I2858)-(DATEVALUE($H2857)+$I2857))&lt;DATABASE!$J$6)),AND($H2857=$H2858,$O2857=$O2858,OR($I2858&gt;DATABASE!$J$6,$I2858&lt;DATABASE!$J$3))),AND(($H2858-$H2857)=1,OR($I2858&lt;DATABASE!$I$6,((DATEVALUE($H2858)+$I2858)-(DATEVALUE($H2857)+$I2857))&lt;DATABASE!$J$6))),$A2858=$A2857),"LUAR JAM KERJA 2",IF(AND(OR(WEEKDAY($H2858,2)=1,WEEKDAY($H2858,2)=2,WEEKDAY($H2858,2)=3,WEEKDAY($H2858,2)=4,WEEKDAY($H2858,2)=5),$I2858&lt;=DATABASE!$J$3,$I2858&gt;=DATABASE!$I$3),"JAM KERJA",IF(AND(WEEKDAY($H2858,2)=6,$I2858&lt;=DATABASE!$J$4,$I2858&gt;=DATABASE!$I$4),"JAM KERJA","LUAR JAM KERJA 1")))))</f>
        <v/>
      </c>
      <c r="M2858" s="36" t="str">
        <f>IF('DATA ACCURATE'!T2861&lt;&gt;"",IF('DATA ACCURATE'!T2861&gt;100,'DATA ACCURATE'!T2861/10,'DATA ACCURATE'!T2861),"")</f>
        <v/>
      </c>
      <c r="N2858" s="38" t="str">
        <f>IF(M2858="","",IF(M2858&lt;=DATABASE!$I$9,"LOKAL",IF(M2858&lt;DATABASE!$J$9,"LUAR KOTA 1",IF($M2858&gt;=DATABASE!$J$9,"LUAR KOTA 2",""))))</f>
        <v/>
      </c>
      <c r="O2858" s="38" t="str">
        <f>IF('DATA ACCURATE'!L2861&lt;&gt;"",'DATA ACCURATE'!L2861,"")</f>
        <v/>
      </c>
      <c r="P2858" s="38"/>
      <c r="Q2858" s="38">
        <f t="shared" si="314"/>
        <v>0</v>
      </c>
      <c r="R2858" s="38">
        <f t="shared" si="314"/>
        <v>0</v>
      </c>
      <c r="S2858" s="38">
        <f t="shared" si="314"/>
        <v>0</v>
      </c>
      <c r="T2858" s="38">
        <f t="shared" si="314"/>
        <v>0</v>
      </c>
      <c r="U2858" s="38">
        <f t="shared" si="315"/>
        <v>0</v>
      </c>
      <c r="V2858" s="38">
        <f t="shared" si="315"/>
        <v>0</v>
      </c>
      <c r="W2858" s="38">
        <f t="shared" si="315"/>
        <v>0</v>
      </c>
      <c r="X2858" s="38">
        <f t="shared" si="316"/>
        <v>0</v>
      </c>
      <c r="Y2858" s="38">
        <f t="shared" si="316"/>
        <v>0</v>
      </c>
      <c r="Z2858" s="38">
        <f t="shared" si="316"/>
        <v>0</v>
      </c>
      <c r="AA2858" s="38">
        <f t="shared" si="316"/>
        <v>0</v>
      </c>
      <c r="AB2858" s="38">
        <f t="shared" si="311"/>
        <v>0</v>
      </c>
      <c r="AC2858" s="38">
        <f t="shared" si="312"/>
        <v>0</v>
      </c>
      <c r="AD2858" s="38" t="str">
        <f t="shared" si="313"/>
        <v>000000000000</v>
      </c>
      <c r="AE2858" s="38"/>
      <c r="AF2858" s="38"/>
      <c r="AG2858" s="38"/>
      <c r="AH2858" s="38"/>
      <c r="AI2858" s="38"/>
      <c r="AJ2858" s="38"/>
      <c r="AK2858" s="38"/>
      <c r="AL2858" s="38"/>
      <c r="AM2858" s="38"/>
      <c r="AN2858" s="38"/>
      <c r="AO2858" s="38"/>
      <c r="AP2858" s="38"/>
      <c r="AQ2858" s="38"/>
      <c r="AR2858" s="38"/>
    </row>
    <row r="2859" spans="1:44">
      <c r="A2859" s="36" t="str">
        <f>IF('DATA ACCURATE'!A2862&lt;&gt;"",'DATA ACCURATE'!A2862,"")</f>
        <v/>
      </c>
      <c r="B2859" s="36" t="str">
        <f>IF('DATA ACCURATE'!D2862&lt;&gt;"",'DATA ACCURATE'!D2862,"")</f>
        <v/>
      </c>
      <c r="C2859" s="38" t="str">
        <f>IF($AD2859="000000000000","",INDEX(DATABASE!$W$12:$W$71,MATCH($AD2859,DATABASE!$V$12:$V$71,0)))</f>
        <v/>
      </c>
      <c r="D2859" s="38" t="str">
        <f>IF(C2859="","",IF(E2859="",INDEX(DATABASE!$AF$13:$AF$62,MATCH($C2859,DATABASE!$AC$13:$AC$62,0)),IF(E2859="2x D11",INDEX(DATABASE!$AF$13:$AF$62,MATCH($C2859,DATABASE!$AC$13:$AC$62,0))+2*DATABASE!$AF$62,IF(E2859="3x D11",INDEX(DATABASE!$AF$13:$AF$62,MATCH($C2859,DATABASE!$AC$13:$AC$62,0))+3*DATABASE!$AF$62,""))))</f>
        <v/>
      </c>
      <c r="E2859" s="38" t="str">
        <f>IF(AND($K2859="Y",$G2859&lt;&gt;"UNYIL",$F2859&lt;DATABASE!$O$8),"2x D11",IF(AND($K2859="Y",$G2859&lt;&gt;"UNYIL",$F2859&gt;=DATABASE!$O$8),"3x D11",""))</f>
        <v/>
      </c>
      <c r="F2859" s="36" t="str">
        <f>IF('DATA ACCURATE'!N2862&lt;&gt;"",'DATA ACCURATE'!N2862,"")</f>
        <v/>
      </c>
      <c r="G2859" s="38" t="str">
        <f>IF(F2859="","",IF(F2859&lt;=DATABASE!$I$8,"UNYIL",IF(F2859&lt;=DATABASE!$J$8,"KECIL",IF(F2859&lt;DATABASE!$K$8,"TANGGUNG",IF(F2859&gt;=DATABASE!$K$8,"BESAR","")))))</f>
        <v/>
      </c>
      <c r="H2859" s="16" t="str">
        <f>IF('DATA ACCURATE'!J2862&lt;&gt;"",'DATA ACCURATE'!J2862,"")</f>
        <v/>
      </c>
      <c r="I2859" s="35" t="str">
        <f>IF(B2859&lt;&gt;"",IFERROR(VLOOKUP(B2859,'DATA TIMBANGAN'!G:M,7,FALSE),VLOOKUP(B2859,'DATA TIMBANGAN'!G:M,7)),"")</f>
        <v/>
      </c>
      <c r="J2859" s="25" t="str">
        <f>IF(H2859&lt;&gt;"",IFERROR(INDEX(DATABASE!$Z$19:$Z$38,MATCH(DATEVALUE(H2859),DATABASE!$AA$19:$AA$38,0)),INDEX(DATABASE!$Z$12:$Z$18,MATCH(WEEKDAY(H2859,2),DATABASE!$AA$12:$AA$18,0))),"")</f>
        <v/>
      </c>
      <c r="K2859" s="25" t="str">
        <f>IF('DATA ACCURATE'!V2862&lt;&gt;"",'DATA ACCURATE'!V2862,"")</f>
        <v/>
      </c>
      <c r="L2859" s="80" t="str">
        <f>IF($H2859="","",IF(OR($J2859="LIBUR",AND($L2858="LIBUR",$O2858=$O2859)),"LIBUR",IF(AND(OR($L2858="LUAR JAM KERJA 1",$L2858="LUAR JAM KERJA 2"),OR(OR(AND($H2858=$H2859,AND(OR($I2859&gt;DATABASE!$J$3,$I2859&lt;DATABASE!$J$6),((DATEVALUE($H2859)+$I2859)-(DATEVALUE($H2858)+$I2858))&lt;DATABASE!$J$6)),AND($H2858=$H2859,$O2858=$O2859,OR($I2859&gt;DATABASE!$J$6,$I2859&lt;DATABASE!$J$3))),AND(($H2859-$H2858)=1,OR($I2859&lt;DATABASE!$I$6,((DATEVALUE($H2859)+$I2859)-(DATEVALUE($H2858)+$I2858))&lt;DATABASE!$J$6))),$A2859=$A2858),"LUAR JAM KERJA 2",IF(AND(OR(WEEKDAY($H2859,2)=1,WEEKDAY($H2859,2)=2,WEEKDAY($H2859,2)=3,WEEKDAY($H2859,2)=4,WEEKDAY($H2859,2)=5),$I2859&lt;=DATABASE!$J$3,$I2859&gt;=DATABASE!$I$3),"JAM KERJA",IF(AND(WEEKDAY($H2859,2)=6,$I2859&lt;=DATABASE!$J$4,$I2859&gt;=DATABASE!$I$4),"JAM KERJA","LUAR JAM KERJA 1")))))</f>
        <v/>
      </c>
      <c r="M2859" s="36" t="str">
        <f>IF('DATA ACCURATE'!T2862&lt;&gt;"",IF('DATA ACCURATE'!T2862&gt;100,'DATA ACCURATE'!T2862/10,'DATA ACCURATE'!T2862),"")</f>
        <v/>
      </c>
      <c r="N2859" s="38" t="str">
        <f>IF(M2859="","",IF(M2859&lt;=DATABASE!$I$9,"LOKAL",IF(M2859&lt;DATABASE!$J$9,"LUAR KOTA 1",IF($M2859&gt;=DATABASE!$J$9,"LUAR KOTA 2",""))))</f>
        <v/>
      </c>
      <c r="O2859" s="38" t="str">
        <f>IF('DATA ACCURATE'!L2862&lt;&gt;"",'DATA ACCURATE'!L2862,"")</f>
        <v/>
      </c>
      <c r="P2859" s="38"/>
      <c r="Q2859" s="38">
        <f t="shared" si="314"/>
        <v>0</v>
      </c>
      <c r="R2859" s="38">
        <f t="shared" si="314"/>
        <v>0</v>
      </c>
      <c r="S2859" s="38">
        <f t="shared" si="314"/>
        <v>0</v>
      </c>
      <c r="T2859" s="38">
        <f t="shared" si="314"/>
        <v>0</v>
      </c>
      <c r="U2859" s="38">
        <f t="shared" si="315"/>
        <v>0</v>
      </c>
      <c r="V2859" s="38">
        <f t="shared" si="315"/>
        <v>0</v>
      </c>
      <c r="W2859" s="38">
        <f t="shared" si="315"/>
        <v>0</v>
      </c>
      <c r="X2859" s="38">
        <f t="shared" si="316"/>
        <v>0</v>
      </c>
      <c r="Y2859" s="38">
        <f t="shared" si="316"/>
        <v>0</v>
      </c>
      <c r="Z2859" s="38">
        <f t="shared" si="316"/>
        <v>0</v>
      </c>
      <c r="AA2859" s="38">
        <f t="shared" si="316"/>
        <v>0</v>
      </c>
      <c r="AB2859" s="38">
        <f t="shared" si="311"/>
        <v>0</v>
      </c>
      <c r="AC2859" s="38">
        <f t="shared" si="312"/>
        <v>0</v>
      </c>
      <c r="AD2859" s="38" t="str">
        <f t="shared" si="313"/>
        <v>000000000000</v>
      </c>
      <c r="AE2859" s="38"/>
      <c r="AF2859" s="38"/>
      <c r="AG2859" s="38"/>
      <c r="AH2859" s="38"/>
      <c r="AI2859" s="38"/>
      <c r="AJ2859" s="38"/>
      <c r="AK2859" s="38"/>
      <c r="AL2859" s="38"/>
      <c r="AM2859" s="38"/>
      <c r="AN2859" s="38"/>
      <c r="AO2859" s="38"/>
      <c r="AP2859" s="38"/>
      <c r="AQ2859" s="38"/>
      <c r="AR2859" s="38"/>
    </row>
    <row r="2860" spans="1:44">
      <c r="A2860" s="36" t="str">
        <f>IF('DATA ACCURATE'!A2863&lt;&gt;"",'DATA ACCURATE'!A2863,"")</f>
        <v/>
      </c>
      <c r="B2860" s="36" t="str">
        <f>IF('DATA ACCURATE'!D2863&lt;&gt;"",'DATA ACCURATE'!D2863,"")</f>
        <v/>
      </c>
      <c r="C2860" s="38" t="str">
        <f>IF($AD2860="000000000000","",INDEX(DATABASE!$W$12:$W$71,MATCH($AD2860,DATABASE!$V$12:$V$71,0)))</f>
        <v/>
      </c>
      <c r="D2860" s="38" t="str">
        <f>IF(C2860="","",IF(E2860="",INDEX(DATABASE!$AF$13:$AF$62,MATCH($C2860,DATABASE!$AC$13:$AC$62,0)),IF(E2860="2x D11",INDEX(DATABASE!$AF$13:$AF$62,MATCH($C2860,DATABASE!$AC$13:$AC$62,0))+2*DATABASE!$AF$62,IF(E2860="3x D11",INDEX(DATABASE!$AF$13:$AF$62,MATCH($C2860,DATABASE!$AC$13:$AC$62,0))+3*DATABASE!$AF$62,""))))</f>
        <v/>
      </c>
      <c r="E2860" s="38" t="str">
        <f>IF(AND($K2860="Y",$G2860&lt;&gt;"UNYIL",$F2860&lt;DATABASE!$O$8),"2x D11",IF(AND($K2860="Y",$G2860&lt;&gt;"UNYIL",$F2860&gt;=DATABASE!$O$8),"3x D11",""))</f>
        <v/>
      </c>
      <c r="F2860" s="36" t="str">
        <f>IF('DATA ACCURATE'!N2863&lt;&gt;"",'DATA ACCURATE'!N2863,"")</f>
        <v/>
      </c>
      <c r="G2860" s="38" t="str">
        <f>IF(F2860="","",IF(F2860&lt;=DATABASE!$I$8,"UNYIL",IF(F2860&lt;=DATABASE!$J$8,"KECIL",IF(F2860&lt;DATABASE!$K$8,"TANGGUNG",IF(F2860&gt;=DATABASE!$K$8,"BESAR","")))))</f>
        <v/>
      </c>
      <c r="H2860" s="16" t="str">
        <f>IF('DATA ACCURATE'!J2863&lt;&gt;"",'DATA ACCURATE'!J2863,"")</f>
        <v/>
      </c>
      <c r="I2860" s="35" t="str">
        <f>IF(B2860&lt;&gt;"",IFERROR(VLOOKUP(B2860,'DATA TIMBANGAN'!G:M,7,FALSE),VLOOKUP(B2860,'DATA TIMBANGAN'!G:M,7)),"")</f>
        <v/>
      </c>
      <c r="J2860" s="25" t="str">
        <f>IF(H2860&lt;&gt;"",IFERROR(INDEX(DATABASE!$Z$19:$Z$38,MATCH(DATEVALUE(H2860),DATABASE!$AA$19:$AA$38,0)),INDEX(DATABASE!$Z$12:$Z$18,MATCH(WEEKDAY(H2860,2),DATABASE!$AA$12:$AA$18,0))),"")</f>
        <v/>
      </c>
      <c r="K2860" s="25" t="str">
        <f>IF('DATA ACCURATE'!V2863&lt;&gt;"",'DATA ACCURATE'!V2863,"")</f>
        <v/>
      </c>
      <c r="L2860" s="80" t="str">
        <f>IF($H2860="","",IF(OR($J2860="LIBUR",AND($L2859="LIBUR",$O2859=$O2860)),"LIBUR",IF(AND(OR($L2859="LUAR JAM KERJA 1",$L2859="LUAR JAM KERJA 2"),OR(OR(AND($H2859=$H2860,AND(OR($I2860&gt;DATABASE!$J$3,$I2860&lt;DATABASE!$J$6),((DATEVALUE($H2860)+$I2860)-(DATEVALUE($H2859)+$I2859))&lt;DATABASE!$J$6)),AND($H2859=$H2860,$O2859=$O2860,OR($I2860&gt;DATABASE!$J$6,$I2860&lt;DATABASE!$J$3))),AND(($H2860-$H2859)=1,OR($I2860&lt;DATABASE!$I$6,((DATEVALUE($H2860)+$I2860)-(DATEVALUE($H2859)+$I2859))&lt;DATABASE!$J$6))),$A2860=$A2859),"LUAR JAM KERJA 2",IF(AND(OR(WEEKDAY($H2860,2)=1,WEEKDAY($H2860,2)=2,WEEKDAY($H2860,2)=3,WEEKDAY($H2860,2)=4,WEEKDAY($H2860,2)=5),$I2860&lt;=DATABASE!$J$3,$I2860&gt;=DATABASE!$I$3),"JAM KERJA",IF(AND(WEEKDAY($H2860,2)=6,$I2860&lt;=DATABASE!$J$4,$I2860&gt;=DATABASE!$I$4),"JAM KERJA","LUAR JAM KERJA 1")))))</f>
        <v/>
      </c>
      <c r="M2860" s="36" t="str">
        <f>IF('DATA ACCURATE'!T2863&lt;&gt;"",IF('DATA ACCURATE'!T2863&gt;100,'DATA ACCURATE'!T2863/10,'DATA ACCURATE'!T2863),"")</f>
        <v/>
      </c>
      <c r="N2860" s="38" t="str">
        <f>IF(M2860="","",IF(M2860&lt;=DATABASE!$I$9,"LOKAL",IF(M2860&lt;DATABASE!$J$9,"LUAR KOTA 1",IF($M2860&gt;=DATABASE!$J$9,"LUAR KOTA 2",""))))</f>
        <v/>
      </c>
      <c r="O2860" s="38" t="str">
        <f>IF('DATA ACCURATE'!L2863&lt;&gt;"",'DATA ACCURATE'!L2863,"")</f>
        <v/>
      </c>
      <c r="P2860" s="38"/>
      <c r="Q2860" s="38">
        <f t="shared" si="314"/>
        <v>0</v>
      </c>
      <c r="R2860" s="38">
        <f t="shared" si="314"/>
        <v>0</v>
      </c>
      <c r="S2860" s="38">
        <f t="shared" si="314"/>
        <v>0</v>
      </c>
      <c r="T2860" s="38">
        <f t="shared" si="314"/>
        <v>0</v>
      </c>
      <c r="U2860" s="38">
        <f t="shared" si="315"/>
        <v>0</v>
      </c>
      <c r="V2860" s="38">
        <f t="shared" si="315"/>
        <v>0</v>
      </c>
      <c r="W2860" s="38">
        <f t="shared" si="315"/>
        <v>0</v>
      </c>
      <c r="X2860" s="38">
        <f t="shared" si="316"/>
        <v>0</v>
      </c>
      <c r="Y2860" s="38">
        <f t="shared" si="316"/>
        <v>0</v>
      </c>
      <c r="Z2860" s="38">
        <f t="shared" si="316"/>
        <v>0</v>
      </c>
      <c r="AA2860" s="38">
        <f t="shared" si="316"/>
        <v>0</v>
      </c>
      <c r="AB2860" s="38">
        <f t="shared" si="311"/>
        <v>0</v>
      </c>
      <c r="AC2860" s="38">
        <f t="shared" si="312"/>
        <v>0</v>
      </c>
      <c r="AD2860" s="38" t="str">
        <f t="shared" si="313"/>
        <v>000000000000</v>
      </c>
      <c r="AE2860" s="38"/>
      <c r="AF2860" s="38"/>
      <c r="AG2860" s="38"/>
      <c r="AH2860" s="38"/>
      <c r="AI2860" s="38"/>
      <c r="AJ2860" s="38"/>
      <c r="AK2860" s="38"/>
      <c r="AL2860" s="38"/>
      <c r="AM2860" s="38"/>
      <c r="AN2860" s="38"/>
      <c r="AO2860" s="38"/>
      <c r="AP2860" s="38"/>
      <c r="AQ2860" s="38"/>
      <c r="AR2860" s="38"/>
    </row>
    <row r="2861" spans="1:44">
      <c r="A2861" s="36" t="str">
        <f>IF('DATA ACCURATE'!A2864&lt;&gt;"",'DATA ACCURATE'!A2864,"")</f>
        <v/>
      </c>
      <c r="B2861" s="36" t="str">
        <f>IF('DATA ACCURATE'!D2864&lt;&gt;"",'DATA ACCURATE'!D2864,"")</f>
        <v/>
      </c>
      <c r="C2861" s="38" t="str">
        <f>IF($AD2861="000000000000","",INDEX(DATABASE!$W$12:$W$71,MATCH($AD2861,DATABASE!$V$12:$V$71,0)))</f>
        <v/>
      </c>
      <c r="D2861" s="38" t="str">
        <f>IF(C2861="","",IF(E2861="",INDEX(DATABASE!$AF$13:$AF$62,MATCH($C2861,DATABASE!$AC$13:$AC$62,0)),IF(E2861="2x D11",INDEX(DATABASE!$AF$13:$AF$62,MATCH($C2861,DATABASE!$AC$13:$AC$62,0))+2*DATABASE!$AF$62,IF(E2861="3x D11",INDEX(DATABASE!$AF$13:$AF$62,MATCH($C2861,DATABASE!$AC$13:$AC$62,0))+3*DATABASE!$AF$62,""))))</f>
        <v/>
      </c>
      <c r="E2861" s="38" t="str">
        <f>IF(AND($K2861="Y",$G2861&lt;&gt;"UNYIL",$F2861&lt;DATABASE!$O$8),"2x D11",IF(AND($K2861="Y",$G2861&lt;&gt;"UNYIL",$F2861&gt;=DATABASE!$O$8),"3x D11",""))</f>
        <v/>
      </c>
      <c r="F2861" s="36" t="str">
        <f>IF('DATA ACCURATE'!N2864&lt;&gt;"",'DATA ACCURATE'!N2864,"")</f>
        <v/>
      </c>
      <c r="G2861" s="38" t="str">
        <f>IF(F2861="","",IF(F2861&lt;=DATABASE!$I$8,"UNYIL",IF(F2861&lt;=DATABASE!$J$8,"KECIL",IF(F2861&lt;DATABASE!$K$8,"TANGGUNG",IF(F2861&gt;=DATABASE!$K$8,"BESAR","")))))</f>
        <v/>
      </c>
      <c r="H2861" s="16" t="str">
        <f>IF('DATA ACCURATE'!J2864&lt;&gt;"",'DATA ACCURATE'!J2864,"")</f>
        <v/>
      </c>
      <c r="I2861" s="35" t="str">
        <f>IF(B2861&lt;&gt;"",IFERROR(VLOOKUP(B2861,'DATA TIMBANGAN'!G:M,7,FALSE),VLOOKUP(B2861,'DATA TIMBANGAN'!G:M,7)),"")</f>
        <v/>
      </c>
      <c r="J2861" s="25" t="str">
        <f>IF(H2861&lt;&gt;"",IFERROR(INDEX(DATABASE!$Z$19:$Z$38,MATCH(DATEVALUE(H2861),DATABASE!$AA$19:$AA$38,0)),INDEX(DATABASE!$Z$12:$Z$18,MATCH(WEEKDAY(H2861,2),DATABASE!$AA$12:$AA$18,0))),"")</f>
        <v/>
      </c>
      <c r="K2861" s="25" t="str">
        <f>IF('DATA ACCURATE'!V2864&lt;&gt;"",'DATA ACCURATE'!V2864,"")</f>
        <v/>
      </c>
      <c r="L2861" s="80" t="str">
        <f>IF($H2861="","",IF(OR($J2861="LIBUR",AND($L2860="LIBUR",$O2860=$O2861)),"LIBUR",IF(AND(OR($L2860="LUAR JAM KERJA 1",$L2860="LUAR JAM KERJA 2"),OR(OR(AND($H2860=$H2861,AND(OR($I2861&gt;DATABASE!$J$3,$I2861&lt;DATABASE!$J$6),((DATEVALUE($H2861)+$I2861)-(DATEVALUE($H2860)+$I2860))&lt;DATABASE!$J$6)),AND($H2860=$H2861,$O2860=$O2861,OR($I2861&gt;DATABASE!$J$6,$I2861&lt;DATABASE!$J$3))),AND(($H2861-$H2860)=1,OR($I2861&lt;DATABASE!$I$6,((DATEVALUE($H2861)+$I2861)-(DATEVALUE($H2860)+$I2860))&lt;DATABASE!$J$6))),$A2861=$A2860),"LUAR JAM KERJA 2",IF(AND(OR(WEEKDAY($H2861,2)=1,WEEKDAY($H2861,2)=2,WEEKDAY($H2861,2)=3,WEEKDAY($H2861,2)=4,WEEKDAY($H2861,2)=5),$I2861&lt;=DATABASE!$J$3,$I2861&gt;=DATABASE!$I$3),"JAM KERJA",IF(AND(WEEKDAY($H2861,2)=6,$I2861&lt;=DATABASE!$J$4,$I2861&gt;=DATABASE!$I$4),"JAM KERJA","LUAR JAM KERJA 1")))))</f>
        <v/>
      </c>
      <c r="M2861" s="36" t="str">
        <f>IF('DATA ACCURATE'!T2864&lt;&gt;"",IF('DATA ACCURATE'!T2864&gt;100,'DATA ACCURATE'!T2864/10,'DATA ACCURATE'!T2864),"")</f>
        <v/>
      </c>
      <c r="N2861" s="38" t="str">
        <f>IF(M2861="","",IF(M2861&lt;=DATABASE!$I$9,"LOKAL",IF(M2861&lt;DATABASE!$J$9,"LUAR KOTA 1",IF($M2861&gt;=DATABASE!$J$9,"LUAR KOTA 2",""))))</f>
        <v/>
      </c>
      <c r="O2861" s="38" t="str">
        <f>IF('DATA ACCURATE'!L2864&lt;&gt;"",'DATA ACCURATE'!L2864,"")</f>
        <v/>
      </c>
      <c r="P2861" s="38"/>
      <c r="Q2861" s="38">
        <f t="shared" si="314"/>
        <v>0</v>
      </c>
      <c r="R2861" s="38">
        <f t="shared" si="314"/>
        <v>0</v>
      </c>
      <c r="S2861" s="38">
        <f t="shared" si="314"/>
        <v>0</v>
      </c>
      <c r="T2861" s="38">
        <f t="shared" si="314"/>
        <v>0</v>
      </c>
      <c r="U2861" s="38">
        <f t="shared" si="315"/>
        <v>0</v>
      </c>
      <c r="V2861" s="38">
        <f t="shared" si="315"/>
        <v>0</v>
      </c>
      <c r="W2861" s="38">
        <f t="shared" si="315"/>
        <v>0</v>
      </c>
      <c r="X2861" s="38">
        <f t="shared" si="316"/>
        <v>0</v>
      </c>
      <c r="Y2861" s="38">
        <f t="shared" si="316"/>
        <v>0</v>
      </c>
      <c r="Z2861" s="38">
        <f t="shared" si="316"/>
        <v>0</v>
      </c>
      <c r="AA2861" s="38">
        <f t="shared" si="316"/>
        <v>0</v>
      </c>
      <c r="AB2861" s="38">
        <f t="shared" si="311"/>
        <v>0</v>
      </c>
      <c r="AC2861" s="38">
        <f t="shared" si="312"/>
        <v>0</v>
      </c>
      <c r="AD2861" s="38" t="str">
        <f t="shared" si="313"/>
        <v>000000000000</v>
      </c>
      <c r="AE2861" s="38"/>
      <c r="AF2861" s="38"/>
      <c r="AG2861" s="38"/>
      <c r="AH2861" s="38"/>
      <c r="AI2861" s="38"/>
      <c r="AJ2861" s="38"/>
      <c r="AK2861" s="38"/>
      <c r="AL2861" s="38"/>
      <c r="AM2861" s="38"/>
      <c r="AN2861" s="38"/>
      <c r="AO2861" s="38"/>
      <c r="AP2861" s="38"/>
      <c r="AQ2861" s="38"/>
      <c r="AR2861" s="38"/>
    </row>
    <row r="2862" spans="1:44">
      <c r="A2862" s="36" t="str">
        <f>IF('DATA ACCURATE'!A2865&lt;&gt;"",'DATA ACCURATE'!A2865,"")</f>
        <v/>
      </c>
      <c r="B2862" s="36" t="str">
        <f>IF('DATA ACCURATE'!D2865&lt;&gt;"",'DATA ACCURATE'!D2865,"")</f>
        <v/>
      </c>
      <c r="C2862" s="38" t="str">
        <f>IF($AD2862="000000000000","",INDEX(DATABASE!$W$12:$W$71,MATCH($AD2862,DATABASE!$V$12:$V$71,0)))</f>
        <v/>
      </c>
      <c r="D2862" s="38" t="str">
        <f>IF(C2862="","",IF(E2862="",INDEX(DATABASE!$AF$13:$AF$62,MATCH($C2862,DATABASE!$AC$13:$AC$62,0)),IF(E2862="2x D11",INDEX(DATABASE!$AF$13:$AF$62,MATCH($C2862,DATABASE!$AC$13:$AC$62,0))+2*DATABASE!$AF$62,IF(E2862="3x D11",INDEX(DATABASE!$AF$13:$AF$62,MATCH($C2862,DATABASE!$AC$13:$AC$62,0))+3*DATABASE!$AF$62,""))))</f>
        <v/>
      </c>
      <c r="E2862" s="38" t="str">
        <f>IF(AND($K2862="Y",$G2862&lt;&gt;"UNYIL",$F2862&lt;DATABASE!$O$8),"2x D11",IF(AND($K2862="Y",$G2862&lt;&gt;"UNYIL",$F2862&gt;=DATABASE!$O$8),"3x D11",""))</f>
        <v/>
      </c>
      <c r="F2862" s="36" t="str">
        <f>IF('DATA ACCURATE'!N2865&lt;&gt;"",'DATA ACCURATE'!N2865,"")</f>
        <v/>
      </c>
      <c r="G2862" s="38" t="str">
        <f>IF(F2862="","",IF(F2862&lt;=DATABASE!$I$8,"UNYIL",IF(F2862&lt;=DATABASE!$J$8,"KECIL",IF(F2862&lt;DATABASE!$K$8,"TANGGUNG",IF(F2862&gt;=DATABASE!$K$8,"BESAR","")))))</f>
        <v/>
      </c>
      <c r="H2862" s="16" t="str">
        <f>IF('DATA ACCURATE'!J2865&lt;&gt;"",'DATA ACCURATE'!J2865,"")</f>
        <v/>
      </c>
      <c r="I2862" s="35" t="str">
        <f>IF(B2862&lt;&gt;"",IFERROR(VLOOKUP(B2862,'DATA TIMBANGAN'!G:M,7,FALSE),VLOOKUP(B2862,'DATA TIMBANGAN'!G:M,7)),"")</f>
        <v/>
      </c>
      <c r="J2862" s="25" t="str">
        <f>IF(H2862&lt;&gt;"",IFERROR(INDEX(DATABASE!$Z$19:$Z$38,MATCH(DATEVALUE(H2862),DATABASE!$AA$19:$AA$38,0)),INDEX(DATABASE!$Z$12:$Z$18,MATCH(WEEKDAY(H2862,2),DATABASE!$AA$12:$AA$18,0))),"")</f>
        <v/>
      </c>
      <c r="K2862" s="25" t="str">
        <f>IF('DATA ACCURATE'!V2865&lt;&gt;"",'DATA ACCURATE'!V2865,"")</f>
        <v/>
      </c>
      <c r="L2862" s="80" t="str">
        <f>IF($H2862="","",IF(OR($J2862="LIBUR",AND($L2861="LIBUR",$O2861=$O2862)),"LIBUR",IF(AND(OR($L2861="LUAR JAM KERJA 1",$L2861="LUAR JAM KERJA 2"),OR(OR(AND($H2861=$H2862,AND(OR($I2862&gt;DATABASE!$J$3,$I2862&lt;DATABASE!$J$6),((DATEVALUE($H2862)+$I2862)-(DATEVALUE($H2861)+$I2861))&lt;DATABASE!$J$6)),AND($H2861=$H2862,$O2861=$O2862,OR($I2862&gt;DATABASE!$J$6,$I2862&lt;DATABASE!$J$3))),AND(($H2862-$H2861)=1,OR($I2862&lt;DATABASE!$I$6,((DATEVALUE($H2862)+$I2862)-(DATEVALUE($H2861)+$I2861))&lt;DATABASE!$J$6))),$A2862=$A2861),"LUAR JAM KERJA 2",IF(AND(OR(WEEKDAY($H2862,2)=1,WEEKDAY($H2862,2)=2,WEEKDAY($H2862,2)=3,WEEKDAY($H2862,2)=4,WEEKDAY($H2862,2)=5),$I2862&lt;=DATABASE!$J$3,$I2862&gt;=DATABASE!$I$3),"JAM KERJA",IF(AND(WEEKDAY($H2862,2)=6,$I2862&lt;=DATABASE!$J$4,$I2862&gt;=DATABASE!$I$4),"JAM KERJA","LUAR JAM KERJA 1")))))</f>
        <v/>
      </c>
      <c r="M2862" s="36" t="str">
        <f>IF('DATA ACCURATE'!T2865&lt;&gt;"",IF('DATA ACCURATE'!T2865&gt;100,'DATA ACCURATE'!T2865/10,'DATA ACCURATE'!T2865),"")</f>
        <v/>
      </c>
      <c r="N2862" s="38" t="str">
        <f>IF(M2862="","",IF(M2862&lt;=DATABASE!$I$9,"LOKAL",IF(M2862&lt;DATABASE!$J$9,"LUAR KOTA 1",IF($M2862&gt;=DATABASE!$J$9,"LUAR KOTA 2",""))))</f>
        <v/>
      </c>
      <c r="O2862" s="38" t="str">
        <f>IF('DATA ACCURATE'!L2865&lt;&gt;"",'DATA ACCURATE'!L2865,"")</f>
        <v/>
      </c>
      <c r="P2862" s="38"/>
      <c r="Q2862" s="38">
        <f t="shared" si="314"/>
        <v>0</v>
      </c>
      <c r="R2862" s="38">
        <f t="shared" si="314"/>
        <v>0</v>
      </c>
      <c r="S2862" s="38">
        <f t="shared" si="314"/>
        <v>0</v>
      </c>
      <c r="T2862" s="38">
        <f t="shared" si="314"/>
        <v>0</v>
      </c>
      <c r="U2862" s="38">
        <f t="shared" si="315"/>
        <v>0</v>
      </c>
      <c r="V2862" s="38">
        <f t="shared" si="315"/>
        <v>0</v>
      </c>
      <c r="W2862" s="38">
        <f t="shared" si="315"/>
        <v>0</v>
      </c>
      <c r="X2862" s="38">
        <f t="shared" si="316"/>
        <v>0</v>
      </c>
      <c r="Y2862" s="38">
        <f t="shared" si="316"/>
        <v>0</v>
      </c>
      <c r="Z2862" s="38">
        <f t="shared" si="316"/>
        <v>0</v>
      </c>
      <c r="AA2862" s="38">
        <f t="shared" si="316"/>
        <v>0</v>
      </c>
      <c r="AB2862" s="38">
        <f t="shared" si="311"/>
        <v>0</v>
      </c>
      <c r="AC2862" s="38">
        <f t="shared" si="312"/>
        <v>0</v>
      </c>
      <c r="AD2862" s="38" t="str">
        <f t="shared" si="313"/>
        <v>000000000000</v>
      </c>
      <c r="AE2862" s="38"/>
      <c r="AF2862" s="38"/>
      <c r="AG2862" s="38"/>
      <c r="AH2862" s="38"/>
      <c r="AI2862" s="38"/>
      <c r="AJ2862" s="38"/>
      <c r="AK2862" s="38"/>
      <c r="AL2862" s="38"/>
      <c r="AM2862" s="38"/>
      <c r="AN2862" s="38"/>
      <c r="AO2862" s="38"/>
      <c r="AP2862" s="38"/>
      <c r="AQ2862" s="38"/>
      <c r="AR2862" s="38"/>
    </row>
    <row r="2863" spans="1:44">
      <c r="A2863" s="36" t="str">
        <f>IF('DATA ACCURATE'!A2866&lt;&gt;"",'DATA ACCURATE'!A2866,"")</f>
        <v/>
      </c>
      <c r="B2863" s="36" t="str">
        <f>IF('DATA ACCURATE'!D2866&lt;&gt;"",'DATA ACCURATE'!D2866,"")</f>
        <v/>
      </c>
      <c r="C2863" s="38" t="str">
        <f>IF($AD2863="000000000000","",INDEX(DATABASE!$W$12:$W$71,MATCH($AD2863,DATABASE!$V$12:$V$71,0)))</f>
        <v/>
      </c>
      <c r="D2863" s="38" t="str">
        <f>IF(C2863="","",IF(E2863="",INDEX(DATABASE!$AF$13:$AF$62,MATCH($C2863,DATABASE!$AC$13:$AC$62,0)),IF(E2863="2x D11",INDEX(DATABASE!$AF$13:$AF$62,MATCH($C2863,DATABASE!$AC$13:$AC$62,0))+2*DATABASE!$AF$62,IF(E2863="3x D11",INDEX(DATABASE!$AF$13:$AF$62,MATCH($C2863,DATABASE!$AC$13:$AC$62,0))+3*DATABASE!$AF$62,""))))</f>
        <v/>
      </c>
      <c r="E2863" s="38" t="str">
        <f>IF(AND($K2863="Y",$G2863&lt;&gt;"UNYIL",$F2863&lt;DATABASE!$O$8),"2x D11",IF(AND($K2863="Y",$G2863&lt;&gt;"UNYIL",$F2863&gt;=DATABASE!$O$8),"3x D11",""))</f>
        <v/>
      </c>
      <c r="F2863" s="36" t="str">
        <f>IF('DATA ACCURATE'!N2866&lt;&gt;"",'DATA ACCURATE'!N2866,"")</f>
        <v/>
      </c>
      <c r="G2863" s="38" t="str">
        <f>IF(F2863="","",IF(F2863&lt;=DATABASE!$I$8,"UNYIL",IF(F2863&lt;=DATABASE!$J$8,"KECIL",IF(F2863&lt;DATABASE!$K$8,"TANGGUNG",IF(F2863&gt;=DATABASE!$K$8,"BESAR","")))))</f>
        <v/>
      </c>
      <c r="H2863" s="16" t="str">
        <f>IF('DATA ACCURATE'!J2866&lt;&gt;"",'DATA ACCURATE'!J2866,"")</f>
        <v/>
      </c>
      <c r="I2863" s="35" t="str">
        <f>IF(B2863&lt;&gt;"",IFERROR(VLOOKUP(B2863,'DATA TIMBANGAN'!G:M,7,FALSE),VLOOKUP(B2863,'DATA TIMBANGAN'!G:M,7)),"")</f>
        <v/>
      </c>
      <c r="J2863" s="25" t="str">
        <f>IF(H2863&lt;&gt;"",IFERROR(INDEX(DATABASE!$Z$19:$Z$38,MATCH(DATEVALUE(H2863),DATABASE!$AA$19:$AA$38,0)),INDEX(DATABASE!$Z$12:$Z$18,MATCH(WEEKDAY(H2863,2),DATABASE!$AA$12:$AA$18,0))),"")</f>
        <v/>
      </c>
      <c r="K2863" s="25" t="str">
        <f>IF('DATA ACCURATE'!V2866&lt;&gt;"",'DATA ACCURATE'!V2866,"")</f>
        <v/>
      </c>
      <c r="L2863" s="80" t="str">
        <f>IF($H2863="","",IF(OR($J2863="LIBUR",AND($L2862="LIBUR",$O2862=$O2863)),"LIBUR",IF(AND(OR($L2862="LUAR JAM KERJA 1",$L2862="LUAR JAM KERJA 2"),OR(OR(AND($H2862=$H2863,AND(OR($I2863&gt;DATABASE!$J$3,$I2863&lt;DATABASE!$J$6),((DATEVALUE($H2863)+$I2863)-(DATEVALUE($H2862)+$I2862))&lt;DATABASE!$J$6)),AND($H2862=$H2863,$O2862=$O2863,OR($I2863&gt;DATABASE!$J$6,$I2863&lt;DATABASE!$J$3))),AND(($H2863-$H2862)=1,OR($I2863&lt;DATABASE!$I$6,((DATEVALUE($H2863)+$I2863)-(DATEVALUE($H2862)+$I2862))&lt;DATABASE!$J$6))),$A2863=$A2862),"LUAR JAM KERJA 2",IF(AND(OR(WEEKDAY($H2863,2)=1,WEEKDAY($H2863,2)=2,WEEKDAY($H2863,2)=3,WEEKDAY($H2863,2)=4,WEEKDAY($H2863,2)=5),$I2863&lt;=DATABASE!$J$3,$I2863&gt;=DATABASE!$I$3),"JAM KERJA",IF(AND(WEEKDAY($H2863,2)=6,$I2863&lt;=DATABASE!$J$4,$I2863&gt;=DATABASE!$I$4),"JAM KERJA","LUAR JAM KERJA 1")))))</f>
        <v/>
      </c>
      <c r="M2863" s="36" t="str">
        <f>IF('DATA ACCURATE'!T2866&lt;&gt;"",IF('DATA ACCURATE'!T2866&gt;100,'DATA ACCURATE'!T2866/10,'DATA ACCURATE'!T2866),"")</f>
        <v/>
      </c>
      <c r="N2863" s="38" t="str">
        <f>IF(M2863="","",IF(M2863&lt;=DATABASE!$I$9,"LOKAL",IF(M2863&lt;DATABASE!$J$9,"LUAR KOTA 1",IF($M2863&gt;=DATABASE!$J$9,"LUAR KOTA 2",""))))</f>
        <v/>
      </c>
      <c r="O2863" s="38" t="str">
        <f>IF('DATA ACCURATE'!L2866&lt;&gt;"",'DATA ACCURATE'!L2866,"")</f>
        <v/>
      </c>
      <c r="P2863" s="38"/>
      <c r="Q2863" s="38">
        <f t="shared" si="314"/>
        <v>0</v>
      </c>
      <c r="R2863" s="38">
        <f t="shared" si="314"/>
        <v>0</v>
      </c>
      <c r="S2863" s="38">
        <f t="shared" si="314"/>
        <v>0</v>
      </c>
      <c r="T2863" s="38">
        <f t="shared" si="314"/>
        <v>0</v>
      </c>
      <c r="U2863" s="38">
        <f t="shared" si="315"/>
        <v>0</v>
      </c>
      <c r="V2863" s="38">
        <f t="shared" si="315"/>
        <v>0</v>
      </c>
      <c r="W2863" s="38">
        <f t="shared" si="315"/>
        <v>0</v>
      </c>
      <c r="X2863" s="38">
        <f t="shared" si="316"/>
        <v>0</v>
      </c>
      <c r="Y2863" s="38">
        <f t="shared" si="316"/>
        <v>0</v>
      </c>
      <c r="Z2863" s="38">
        <f t="shared" si="316"/>
        <v>0</v>
      </c>
      <c r="AA2863" s="38">
        <f t="shared" si="316"/>
        <v>0</v>
      </c>
      <c r="AB2863" s="38">
        <f t="shared" si="311"/>
        <v>0</v>
      </c>
      <c r="AC2863" s="38">
        <f t="shared" si="312"/>
        <v>0</v>
      </c>
      <c r="AD2863" s="38" t="str">
        <f t="shared" si="313"/>
        <v>000000000000</v>
      </c>
      <c r="AE2863" s="38"/>
      <c r="AF2863" s="38"/>
      <c r="AG2863" s="38"/>
      <c r="AH2863" s="38"/>
      <c r="AI2863" s="38"/>
      <c r="AJ2863" s="38"/>
      <c r="AK2863" s="38"/>
      <c r="AL2863" s="38"/>
      <c r="AM2863" s="38"/>
      <c r="AN2863" s="38"/>
      <c r="AO2863" s="38"/>
      <c r="AP2863" s="38"/>
      <c r="AQ2863" s="38"/>
      <c r="AR2863" s="38"/>
    </row>
    <row r="2864" spans="1:44">
      <c r="A2864" s="36" t="str">
        <f>IF('DATA ACCURATE'!A2867&lt;&gt;"",'DATA ACCURATE'!A2867,"")</f>
        <v/>
      </c>
      <c r="B2864" s="36" t="str">
        <f>IF('DATA ACCURATE'!D2867&lt;&gt;"",'DATA ACCURATE'!D2867,"")</f>
        <v/>
      </c>
      <c r="C2864" s="38" t="str">
        <f>IF($AD2864="000000000000","",INDEX(DATABASE!$W$12:$W$71,MATCH($AD2864,DATABASE!$V$12:$V$71,0)))</f>
        <v/>
      </c>
      <c r="D2864" s="38" t="str">
        <f>IF(C2864="","",IF(E2864="",INDEX(DATABASE!$AF$13:$AF$62,MATCH($C2864,DATABASE!$AC$13:$AC$62,0)),IF(E2864="2x D11",INDEX(DATABASE!$AF$13:$AF$62,MATCH($C2864,DATABASE!$AC$13:$AC$62,0))+2*DATABASE!$AF$62,IF(E2864="3x D11",INDEX(DATABASE!$AF$13:$AF$62,MATCH($C2864,DATABASE!$AC$13:$AC$62,0))+3*DATABASE!$AF$62,""))))</f>
        <v/>
      </c>
      <c r="E2864" s="38" t="str">
        <f>IF(AND($K2864="Y",$G2864&lt;&gt;"UNYIL",$F2864&lt;DATABASE!$O$8),"2x D11",IF(AND($K2864="Y",$G2864&lt;&gt;"UNYIL",$F2864&gt;=DATABASE!$O$8),"3x D11",""))</f>
        <v/>
      </c>
      <c r="F2864" s="36" t="str">
        <f>IF('DATA ACCURATE'!N2867&lt;&gt;"",'DATA ACCURATE'!N2867,"")</f>
        <v/>
      </c>
      <c r="G2864" s="38" t="str">
        <f>IF(F2864="","",IF(F2864&lt;=DATABASE!$I$8,"UNYIL",IF(F2864&lt;=DATABASE!$J$8,"KECIL",IF(F2864&lt;DATABASE!$K$8,"TANGGUNG",IF(F2864&gt;=DATABASE!$K$8,"BESAR","")))))</f>
        <v/>
      </c>
      <c r="H2864" s="16" t="str">
        <f>IF('DATA ACCURATE'!J2867&lt;&gt;"",'DATA ACCURATE'!J2867,"")</f>
        <v/>
      </c>
      <c r="I2864" s="35" t="str">
        <f>IF(B2864&lt;&gt;"",IFERROR(VLOOKUP(B2864,'DATA TIMBANGAN'!G:M,7,FALSE),VLOOKUP(B2864,'DATA TIMBANGAN'!G:M,7)),"")</f>
        <v/>
      </c>
      <c r="J2864" s="25" t="str">
        <f>IF(H2864&lt;&gt;"",IFERROR(INDEX(DATABASE!$Z$19:$Z$38,MATCH(DATEVALUE(H2864),DATABASE!$AA$19:$AA$38,0)),INDEX(DATABASE!$Z$12:$Z$18,MATCH(WEEKDAY(H2864,2),DATABASE!$AA$12:$AA$18,0))),"")</f>
        <v/>
      </c>
      <c r="K2864" s="25" t="str">
        <f>IF('DATA ACCURATE'!V2867&lt;&gt;"",'DATA ACCURATE'!V2867,"")</f>
        <v/>
      </c>
      <c r="L2864" s="80" t="str">
        <f>IF($H2864="","",IF(OR($J2864="LIBUR",AND($L2863="LIBUR",$O2863=$O2864)),"LIBUR",IF(AND(OR($L2863="LUAR JAM KERJA 1",$L2863="LUAR JAM KERJA 2"),OR(OR(AND($H2863=$H2864,AND(OR($I2864&gt;DATABASE!$J$3,$I2864&lt;DATABASE!$J$6),((DATEVALUE($H2864)+$I2864)-(DATEVALUE($H2863)+$I2863))&lt;DATABASE!$J$6)),AND($H2863=$H2864,$O2863=$O2864,OR($I2864&gt;DATABASE!$J$6,$I2864&lt;DATABASE!$J$3))),AND(($H2864-$H2863)=1,OR($I2864&lt;DATABASE!$I$6,((DATEVALUE($H2864)+$I2864)-(DATEVALUE($H2863)+$I2863))&lt;DATABASE!$J$6))),$A2864=$A2863),"LUAR JAM KERJA 2",IF(AND(OR(WEEKDAY($H2864,2)=1,WEEKDAY($H2864,2)=2,WEEKDAY($H2864,2)=3,WEEKDAY($H2864,2)=4,WEEKDAY($H2864,2)=5),$I2864&lt;=DATABASE!$J$3,$I2864&gt;=DATABASE!$I$3),"JAM KERJA",IF(AND(WEEKDAY($H2864,2)=6,$I2864&lt;=DATABASE!$J$4,$I2864&gt;=DATABASE!$I$4),"JAM KERJA","LUAR JAM KERJA 1")))))</f>
        <v/>
      </c>
      <c r="M2864" s="36" t="str">
        <f>IF('DATA ACCURATE'!T2867&lt;&gt;"",IF('DATA ACCURATE'!T2867&gt;100,'DATA ACCURATE'!T2867/10,'DATA ACCURATE'!T2867),"")</f>
        <v/>
      </c>
      <c r="N2864" s="38" t="str">
        <f>IF(M2864="","",IF(M2864&lt;=DATABASE!$I$9,"LOKAL",IF(M2864&lt;DATABASE!$J$9,"LUAR KOTA 1",IF($M2864&gt;=DATABASE!$J$9,"LUAR KOTA 2",""))))</f>
        <v/>
      </c>
      <c r="O2864" s="38" t="str">
        <f>IF('DATA ACCURATE'!L2867&lt;&gt;"",'DATA ACCURATE'!L2867,"")</f>
        <v/>
      </c>
      <c r="P2864" s="38"/>
      <c r="Q2864" s="38">
        <f t="shared" si="314"/>
        <v>0</v>
      </c>
      <c r="R2864" s="38">
        <f t="shared" si="314"/>
        <v>0</v>
      </c>
      <c r="S2864" s="38">
        <f t="shared" si="314"/>
        <v>0</v>
      </c>
      <c r="T2864" s="38">
        <f t="shared" si="314"/>
        <v>0</v>
      </c>
      <c r="U2864" s="38">
        <f t="shared" si="315"/>
        <v>0</v>
      </c>
      <c r="V2864" s="38">
        <f t="shared" si="315"/>
        <v>0</v>
      </c>
      <c r="W2864" s="38">
        <f t="shared" si="315"/>
        <v>0</v>
      </c>
      <c r="X2864" s="38">
        <f t="shared" si="316"/>
        <v>0</v>
      </c>
      <c r="Y2864" s="38">
        <f t="shared" si="316"/>
        <v>0</v>
      </c>
      <c r="Z2864" s="38">
        <f t="shared" si="316"/>
        <v>0</v>
      </c>
      <c r="AA2864" s="38">
        <f t="shared" si="316"/>
        <v>0</v>
      </c>
      <c r="AB2864" s="38">
        <f t="shared" si="311"/>
        <v>0</v>
      </c>
      <c r="AC2864" s="38">
        <f t="shared" si="312"/>
        <v>0</v>
      </c>
      <c r="AD2864" s="38" t="str">
        <f t="shared" si="313"/>
        <v>000000000000</v>
      </c>
      <c r="AE2864" s="38"/>
      <c r="AF2864" s="38"/>
      <c r="AG2864" s="38"/>
      <c r="AH2864" s="38"/>
      <c r="AI2864" s="38"/>
      <c r="AJ2864" s="38"/>
      <c r="AK2864" s="38"/>
      <c r="AL2864" s="38"/>
      <c r="AM2864" s="38"/>
      <c r="AN2864" s="38"/>
      <c r="AO2864" s="38"/>
      <c r="AP2864" s="38"/>
      <c r="AQ2864" s="38"/>
      <c r="AR2864" s="38"/>
    </row>
    <row r="2865" spans="1:44">
      <c r="A2865" s="36" t="str">
        <f>IF('DATA ACCURATE'!A2868&lt;&gt;"",'DATA ACCURATE'!A2868,"")</f>
        <v/>
      </c>
      <c r="B2865" s="36" t="str">
        <f>IF('DATA ACCURATE'!D2868&lt;&gt;"",'DATA ACCURATE'!D2868,"")</f>
        <v/>
      </c>
      <c r="C2865" s="38" t="str">
        <f>IF($AD2865="000000000000","",INDEX(DATABASE!$W$12:$W$71,MATCH($AD2865,DATABASE!$V$12:$V$71,0)))</f>
        <v/>
      </c>
      <c r="D2865" s="38" t="str">
        <f>IF(C2865="","",IF(E2865="",INDEX(DATABASE!$AF$13:$AF$62,MATCH($C2865,DATABASE!$AC$13:$AC$62,0)),IF(E2865="2x D11",INDEX(DATABASE!$AF$13:$AF$62,MATCH($C2865,DATABASE!$AC$13:$AC$62,0))+2*DATABASE!$AF$62,IF(E2865="3x D11",INDEX(DATABASE!$AF$13:$AF$62,MATCH($C2865,DATABASE!$AC$13:$AC$62,0))+3*DATABASE!$AF$62,""))))</f>
        <v/>
      </c>
      <c r="E2865" s="38" t="str">
        <f>IF(AND($K2865="Y",$G2865&lt;&gt;"UNYIL",$F2865&lt;DATABASE!$O$8),"2x D11",IF(AND($K2865="Y",$G2865&lt;&gt;"UNYIL",$F2865&gt;=DATABASE!$O$8),"3x D11",""))</f>
        <v/>
      </c>
      <c r="F2865" s="36" t="str">
        <f>IF('DATA ACCURATE'!N2868&lt;&gt;"",'DATA ACCURATE'!N2868,"")</f>
        <v/>
      </c>
      <c r="G2865" s="38" t="str">
        <f>IF(F2865="","",IF(F2865&lt;=DATABASE!$I$8,"UNYIL",IF(F2865&lt;=DATABASE!$J$8,"KECIL",IF(F2865&lt;DATABASE!$K$8,"TANGGUNG",IF(F2865&gt;=DATABASE!$K$8,"BESAR","")))))</f>
        <v/>
      </c>
      <c r="H2865" s="16" t="str">
        <f>IF('DATA ACCURATE'!J2868&lt;&gt;"",'DATA ACCURATE'!J2868,"")</f>
        <v/>
      </c>
      <c r="I2865" s="35" t="str">
        <f>IF(B2865&lt;&gt;"",IFERROR(VLOOKUP(B2865,'DATA TIMBANGAN'!G:M,7,FALSE),VLOOKUP(B2865,'DATA TIMBANGAN'!G:M,7)),"")</f>
        <v/>
      </c>
      <c r="J2865" s="25" t="str">
        <f>IF(H2865&lt;&gt;"",IFERROR(INDEX(DATABASE!$Z$19:$Z$38,MATCH(DATEVALUE(H2865),DATABASE!$AA$19:$AA$38,0)),INDEX(DATABASE!$Z$12:$Z$18,MATCH(WEEKDAY(H2865,2),DATABASE!$AA$12:$AA$18,0))),"")</f>
        <v/>
      </c>
      <c r="K2865" s="25" t="str">
        <f>IF('DATA ACCURATE'!V2868&lt;&gt;"",'DATA ACCURATE'!V2868,"")</f>
        <v/>
      </c>
      <c r="L2865" s="80" t="str">
        <f>IF($H2865="","",IF(OR($J2865="LIBUR",AND($L2864="LIBUR",$O2864=$O2865)),"LIBUR",IF(AND(OR($L2864="LUAR JAM KERJA 1",$L2864="LUAR JAM KERJA 2"),OR(OR(AND($H2864=$H2865,AND(OR($I2865&gt;DATABASE!$J$3,$I2865&lt;DATABASE!$J$6),((DATEVALUE($H2865)+$I2865)-(DATEVALUE($H2864)+$I2864))&lt;DATABASE!$J$6)),AND($H2864=$H2865,$O2864=$O2865,OR($I2865&gt;DATABASE!$J$6,$I2865&lt;DATABASE!$J$3))),AND(($H2865-$H2864)=1,OR($I2865&lt;DATABASE!$I$6,((DATEVALUE($H2865)+$I2865)-(DATEVALUE($H2864)+$I2864))&lt;DATABASE!$J$6))),$A2865=$A2864),"LUAR JAM KERJA 2",IF(AND(OR(WEEKDAY($H2865,2)=1,WEEKDAY($H2865,2)=2,WEEKDAY($H2865,2)=3,WEEKDAY($H2865,2)=4,WEEKDAY($H2865,2)=5),$I2865&lt;=DATABASE!$J$3,$I2865&gt;=DATABASE!$I$3),"JAM KERJA",IF(AND(WEEKDAY($H2865,2)=6,$I2865&lt;=DATABASE!$J$4,$I2865&gt;=DATABASE!$I$4),"JAM KERJA","LUAR JAM KERJA 1")))))</f>
        <v/>
      </c>
      <c r="M2865" s="36" t="str">
        <f>IF('DATA ACCURATE'!T2868&lt;&gt;"",IF('DATA ACCURATE'!T2868&gt;100,'DATA ACCURATE'!T2868/10,'DATA ACCURATE'!T2868),"")</f>
        <v/>
      </c>
      <c r="N2865" s="38" t="str">
        <f>IF(M2865="","",IF(M2865&lt;=DATABASE!$I$9,"LOKAL",IF(M2865&lt;DATABASE!$J$9,"LUAR KOTA 1",IF($M2865&gt;=DATABASE!$J$9,"LUAR KOTA 2",""))))</f>
        <v/>
      </c>
      <c r="O2865" s="38" t="str">
        <f>IF('DATA ACCURATE'!L2868&lt;&gt;"",'DATA ACCURATE'!L2868,"")</f>
        <v/>
      </c>
      <c r="P2865" s="38"/>
      <c r="Q2865" s="38">
        <f t="shared" si="314"/>
        <v>0</v>
      </c>
      <c r="R2865" s="38">
        <f t="shared" si="314"/>
        <v>0</v>
      </c>
      <c r="S2865" s="38">
        <f t="shared" si="314"/>
        <v>0</v>
      </c>
      <c r="T2865" s="38">
        <f t="shared" si="314"/>
        <v>0</v>
      </c>
      <c r="U2865" s="38">
        <f t="shared" si="315"/>
        <v>0</v>
      </c>
      <c r="V2865" s="38">
        <f t="shared" si="315"/>
        <v>0</v>
      </c>
      <c r="W2865" s="38">
        <f t="shared" si="315"/>
        <v>0</v>
      </c>
      <c r="X2865" s="38">
        <f t="shared" si="316"/>
        <v>0</v>
      </c>
      <c r="Y2865" s="38">
        <f t="shared" si="316"/>
        <v>0</v>
      </c>
      <c r="Z2865" s="38">
        <f t="shared" si="316"/>
        <v>0</v>
      </c>
      <c r="AA2865" s="38">
        <f t="shared" si="316"/>
        <v>0</v>
      </c>
      <c r="AB2865" s="38">
        <f t="shared" si="311"/>
        <v>0</v>
      </c>
      <c r="AC2865" s="38">
        <f t="shared" si="312"/>
        <v>0</v>
      </c>
      <c r="AD2865" s="38" t="str">
        <f t="shared" si="313"/>
        <v>000000000000</v>
      </c>
      <c r="AE2865" s="38"/>
      <c r="AF2865" s="38"/>
      <c r="AG2865" s="38"/>
      <c r="AH2865" s="38"/>
      <c r="AI2865" s="38"/>
      <c r="AJ2865" s="38"/>
      <c r="AK2865" s="38"/>
      <c r="AL2865" s="38"/>
      <c r="AM2865" s="38"/>
      <c r="AN2865" s="38"/>
      <c r="AO2865" s="38"/>
      <c r="AP2865" s="38"/>
      <c r="AQ2865" s="38"/>
      <c r="AR2865" s="38"/>
    </row>
    <row r="2866" spans="1:44">
      <c r="A2866" s="36" t="str">
        <f>IF('DATA ACCURATE'!A2869&lt;&gt;"",'DATA ACCURATE'!A2869,"")</f>
        <v/>
      </c>
      <c r="B2866" s="36" t="str">
        <f>IF('DATA ACCURATE'!D2869&lt;&gt;"",'DATA ACCURATE'!D2869,"")</f>
        <v/>
      </c>
      <c r="C2866" s="38" t="str">
        <f>IF($AD2866="000000000000","",INDEX(DATABASE!$W$12:$W$71,MATCH($AD2866,DATABASE!$V$12:$V$71,0)))</f>
        <v/>
      </c>
      <c r="D2866" s="38" t="str">
        <f>IF(C2866="","",IF(E2866="",INDEX(DATABASE!$AF$13:$AF$62,MATCH($C2866,DATABASE!$AC$13:$AC$62,0)),IF(E2866="2x D11",INDEX(DATABASE!$AF$13:$AF$62,MATCH($C2866,DATABASE!$AC$13:$AC$62,0))+2*DATABASE!$AF$62,IF(E2866="3x D11",INDEX(DATABASE!$AF$13:$AF$62,MATCH($C2866,DATABASE!$AC$13:$AC$62,0))+3*DATABASE!$AF$62,""))))</f>
        <v/>
      </c>
      <c r="E2866" s="38" t="str">
        <f>IF(AND($K2866="Y",$G2866&lt;&gt;"UNYIL",$F2866&lt;DATABASE!$O$8),"2x D11",IF(AND($K2866="Y",$G2866&lt;&gt;"UNYIL",$F2866&gt;=DATABASE!$O$8),"3x D11",""))</f>
        <v/>
      </c>
      <c r="F2866" s="36" t="str">
        <f>IF('DATA ACCURATE'!N2869&lt;&gt;"",'DATA ACCURATE'!N2869,"")</f>
        <v/>
      </c>
      <c r="G2866" s="38" t="str">
        <f>IF(F2866="","",IF(F2866&lt;=DATABASE!$I$8,"UNYIL",IF(F2866&lt;=DATABASE!$J$8,"KECIL",IF(F2866&lt;DATABASE!$K$8,"TANGGUNG",IF(F2866&gt;=DATABASE!$K$8,"BESAR","")))))</f>
        <v/>
      </c>
      <c r="H2866" s="16" t="str">
        <f>IF('DATA ACCURATE'!J2869&lt;&gt;"",'DATA ACCURATE'!J2869,"")</f>
        <v/>
      </c>
      <c r="I2866" s="35" t="str">
        <f>IF(B2866&lt;&gt;"",IFERROR(VLOOKUP(B2866,'DATA TIMBANGAN'!G:M,7,FALSE),VLOOKUP(B2866,'DATA TIMBANGAN'!G:M,7)),"")</f>
        <v/>
      </c>
      <c r="J2866" s="25" t="str">
        <f>IF(H2866&lt;&gt;"",IFERROR(INDEX(DATABASE!$Z$19:$Z$38,MATCH(DATEVALUE(H2866),DATABASE!$AA$19:$AA$38,0)),INDEX(DATABASE!$Z$12:$Z$18,MATCH(WEEKDAY(H2866,2),DATABASE!$AA$12:$AA$18,0))),"")</f>
        <v/>
      </c>
      <c r="K2866" s="25" t="str">
        <f>IF('DATA ACCURATE'!V2869&lt;&gt;"",'DATA ACCURATE'!V2869,"")</f>
        <v/>
      </c>
      <c r="L2866" s="80" t="str">
        <f>IF($H2866="","",IF(OR($J2866="LIBUR",AND($L2865="LIBUR",$O2865=$O2866)),"LIBUR",IF(AND(OR($L2865="LUAR JAM KERJA 1",$L2865="LUAR JAM KERJA 2"),OR(OR(AND($H2865=$H2866,AND(OR($I2866&gt;DATABASE!$J$3,$I2866&lt;DATABASE!$J$6),((DATEVALUE($H2866)+$I2866)-(DATEVALUE($H2865)+$I2865))&lt;DATABASE!$J$6)),AND($H2865=$H2866,$O2865=$O2866,OR($I2866&gt;DATABASE!$J$6,$I2866&lt;DATABASE!$J$3))),AND(($H2866-$H2865)=1,OR($I2866&lt;DATABASE!$I$6,((DATEVALUE($H2866)+$I2866)-(DATEVALUE($H2865)+$I2865))&lt;DATABASE!$J$6))),$A2866=$A2865),"LUAR JAM KERJA 2",IF(AND(OR(WEEKDAY($H2866,2)=1,WEEKDAY($H2866,2)=2,WEEKDAY($H2866,2)=3,WEEKDAY($H2866,2)=4,WEEKDAY($H2866,2)=5),$I2866&lt;=DATABASE!$J$3,$I2866&gt;=DATABASE!$I$3),"JAM KERJA",IF(AND(WEEKDAY($H2866,2)=6,$I2866&lt;=DATABASE!$J$4,$I2866&gt;=DATABASE!$I$4),"JAM KERJA","LUAR JAM KERJA 1")))))</f>
        <v/>
      </c>
      <c r="M2866" s="36" t="str">
        <f>IF('DATA ACCURATE'!T2869&lt;&gt;"",IF('DATA ACCURATE'!T2869&gt;100,'DATA ACCURATE'!T2869/10,'DATA ACCURATE'!T2869),"")</f>
        <v/>
      </c>
      <c r="N2866" s="38" t="str">
        <f>IF(M2866="","",IF(M2866&lt;=DATABASE!$I$9,"LOKAL",IF(M2866&lt;DATABASE!$J$9,"LUAR KOTA 1",IF($M2866&gt;=DATABASE!$J$9,"LUAR KOTA 2",""))))</f>
        <v/>
      </c>
      <c r="O2866" s="38" t="str">
        <f>IF('DATA ACCURATE'!L2869&lt;&gt;"",'DATA ACCURATE'!L2869,"")</f>
        <v/>
      </c>
      <c r="P2866" s="38"/>
      <c r="Q2866" s="38">
        <f t="shared" si="314"/>
        <v>0</v>
      </c>
      <c r="R2866" s="38">
        <f t="shared" si="314"/>
        <v>0</v>
      </c>
      <c r="S2866" s="38">
        <f t="shared" si="314"/>
        <v>0</v>
      </c>
      <c r="T2866" s="38">
        <f t="shared" si="314"/>
        <v>0</v>
      </c>
      <c r="U2866" s="38">
        <f t="shared" si="315"/>
        <v>0</v>
      </c>
      <c r="V2866" s="38">
        <f t="shared" si="315"/>
        <v>0</v>
      </c>
      <c r="W2866" s="38">
        <f t="shared" si="315"/>
        <v>0</v>
      </c>
      <c r="X2866" s="38">
        <f t="shared" si="316"/>
        <v>0</v>
      </c>
      <c r="Y2866" s="38">
        <f t="shared" si="316"/>
        <v>0</v>
      </c>
      <c r="Z2866" s="38">
        <f t="shared" si="316"/>
        <v>0</v>
      </c>
      <c r="AA2866" s="38">
        <f t="shared" si="316"/>
        <v>0</v>
      </c>
      <c r="AB2866" s="38">
        <f t="shared" si="311"/>
        <v>0</v>
      </c>
      <c r="AC2866" s="38">
        <f t="shared" si="312"/>
        <v>0</v>
      </c>
      <c r="AD2866" s="38" t="str">
        <f t="shared" si="313"/>
        <v>000000000000</v>
      </c>
      <c r="AE2866" s="38"/>
      <c r="AF2866" s="38"/>
      <c r="AG2866" s="38"/>
      <c r="AH2866" s="38"/>
      <c r="AI2866" s="38"/>
      <c r="AJ2866" s="38"/>
      <c r="AK2866" s="38"/>
      <c r="AL2866" s="38"/>
      <c r="AM2866" s="38"/>
      <c r="AN2866" s="38"/>
      <c r="AO2866" s="38"/>
      <c r="AP2866" s="38"/>
      <c r="AQ2866" s="38"/>
      <c r="AR2866" s="38"/>
    </row>
    <row r="2867" spans="1:44">
      <c r="A2867" s="36" t="str">
        <f>IF('DATA ACCURATE'!A2870&lt;&gt;"",'DATA ACCURATE'!A2870,"")</f>
        <v/>
      </c>
      <c r="B2867" s="36" t="str">
        <f>IF('DATA ACCURATE'!D2870&lt;&gt;"",'DATA ACCURATE'!D2870,"")</f>
        <v/>
      </c>
      <c r="C2867" s="38" t="str">
        <f>IF($AD2867="000000000000","",INDEX(DATABASE!$W$12:$W$71,MATCH($AD2867,DATABASE!$V$12:$V$71,0)))</f>
        <v/>
      </c>
      <c r="D2867" s="38" t="str">
        <f>IF(C2867="","",IF(E2867="",INDEX(DATABASE!$AF$13:$AF$62,MATCH($C2867,DATABASE!$AC$13:$AC$62,0)),IF(E2867="2x D11",INDEX(DATABASE!$AF$13:$AF$62,MATCH($C2867,DATABASE!$AC$13:$AC$62,0))+2*DATABASE!$AF$62,IF(E2867="3x D11",INDEX(DATABASE!$AF$13:$AF$62,MATCH($C2867,DATABASE!$AC$13:$AC$62,0))+3*DATABASE!$AF$62,""))))</f>
        <v/>
      </c>
      <c r="E2867" s="38" t="str">
        <f>IF(AND($K2867="Y",$G2867&lt;&gt;"UNYIL",$F2867&lt;DATABASE!$O$8),"2x D11",IF(AND($K2867="Y",$G2867&lt;&gt;"UNYIL",$F2867&gt;=DATABASE!$O$8),"3x D11",""))</f>
        <v/>
      </c>
      <c r="F2867" s="36" t="str">
        <f>IF('DATA ACCURATE'!N2870&lt;&gt;"",'DATA ACCURATE'!N2870,"")</f>
        <v/>
      </c>
      <c r="G2867" s="38" t="str">
        <f>IF(F2867="","",IF(F2867&lt;=DATABASE!$I$8,"UNYIL",IF(F2867&lt;=DATABASE!$J$8,"KECIL",IF(F2867&lt;DATABASE!$K$8,"TANGGUNG",IF(F2867&gt;=DATABASE!$K$8,"BESAR","")))))</f>
        <v/>
      </c>
      <c r="H2867" s="16" t="str">
        <f>IF('DATA ACCURATE'!J2870&lt;&gt;"",'DATA ACCURATE'!J2870,"")</f>
        <v/>
      </c>
      <c r="I2867" s="35" t="str">
        <f>IF(B2867&lt;&gt;"",IFERROR(VLOOKUP(B2867,'DATA TIMBANGAN'!G:M,7,FALSE),VLOOKUP(B2867,'DATA TIMBANGAN'!G:M,7)),"")</f>
        <v/>
      </c>
      <c r="J2867" s="25" t="str">
        <f>IF(H2867&lt;&gt;"",IFERROR(INDEX(DATABASE!$Z$19:$Z$38,MATCH(DATEVALUE(H2867),DATABASE!$AA$19:$AA$38,0)),INDEX(DATABASE!$Z$12:$Z$18,MATCH(WEEKDAY(H2867,2),DATABASE!$AA$12:$AA$18,0))),"")</f>
        <v/>
      </c>
      <c r="K2867" s="25" t="str">
        <f>IF('DATA ACCURATE'!V2870&lt;&gt;"",'DATA ACCURATE'!V2870,"")</f>
        <v/>
      </c>
      <c r="L2867" s="80" t="str">
        <f>IF($H2867="","",IF(OR($J2867="LIBUR",AND($L2866="LIBUR",$O2866=$O2867)),"LIBUR",IF(AND(OR($L2866="LUAR JAM KERJA 1",$L2866="LUAR JAM KERJA 2"),OR(OR(AND($H2866=$H2867,AND(OR($I2867&gt;DATABASE!$J$3,$I2867&lt;DATABASE!$J$6),((DATEVALUE($H2867)+$I2867)-(DATEVALUE($H2866)+$I2866))&lt;DATABASE!$J$6)),AND($H2866=$H2867,$O2866=$O2867,OR($I2867&gt;DATABASE!$J$6,$I2867&lt;DATABASE!$J$3))),AND(($H2867-$H2866)=1,OR($I2867&lt;DATABASE!$I$6,((DATEVALUE($H2867)+$I2867)-(DATEVALUE($H2866)+$I2866))&lt;DATABASE!$J$6))),$A2867=$A2866),"LUAR JAM KERJA 2",IF(AND(OR(WEEKDAY($H2867,2)=1,WEEKDAY($H2867,2)=2,WEEKDAY($H2867,2)=3,WEEKDAY($H2867,2)=4,WEEKDAY($H2867,2)=5),$I2867&lt;=DATABASE!$J$3,$I2867&gt;=DATABASE!$I$3),"JAM KERJA",IF(AND(WEEKDAY($H2867,2)=6,$I2867&lt;=DATABASE!$J$4,$I2867&gt;=DATABASE!$I$4),"JAM KERJA","LUAR JAM KERJA 1")))))</f>
        <v/>
      </c>
      <c r="M2867" s="36" t="str">
        <f>IF('DATA ACCURATE'!T2870&lt;&gt;"",IF('DATA ACCURATE'!T2870&gt;100,'DATA ACCURATE'!T2870/10,'DATA ACCURATE'!T2870),"")</f>
        <v/>
      </c>
      <c r="N2867" s="38" t="str">
        <f>IF(M2867="","",IF(M2867&lt;=DATABASE!$I$9,"LOKAL",IF(M2867&lt;DATABASE!$J$9,"LUAR KOTA 1",IF($M2867&gt;=DATABASE!$J$9,"LUAR KOTA 2",""))))</f>
        <v/>
      </c>
      <c r="O2867" s="38" t="str">
        <f>IF('DATA ACCURATE'!L2870&lt;&gt;"",'DATA ACCURATE'!L2870,"")</f>
        <v/>
      </c>
      <c r="P2867" s="38"/>
      <c r="Q2867" s="38">
        <f t="shared" si="314"/>
        <v>0</v>
      </c>
      <c r="R2867" s="38">
        <f t="shared" si="314"/>
        <v>0</v>
      </c>
      <c r="S2867" s="38">
        <f t="shared" si="314"/>
        <v>0</v>
      </c>
      <c r="T2867" s="38">
        <f t="shared" si="314"/>
        <v>0</v>
      </c>
      <c r="U2867" s="38">
        <f t="shared" si="315"/>
        <v>0</v>
      </c>
      <c r="V2867" s="38">
        <f t="shared" si="315"/>
        <v>0</v>
      </c>
      <c r="W2867" s="38">
        <f t="shared" si="315"/>
        <v>0</v>
      </c>
      <c r="X2867" s="38">
        <f t="shared" si="316"/>
        <v>0</v>
      </c>
      <c r="Y2867" s="38">
        <f t="shared" si="316"/>
        <v>0</v>
      </c>
      <c r="Z2867" s="38">
        <f t="shared" si="316"/>
        <v>0</v>
      </c>
      <c r="AA2867" s="38">
        <f t="shared" si="316"/>
        <v>0</v>
      </c>
      <c r="AB2867" s="38">
        <f t="shared" si="311"/>
        <v>0</v>
      </c>
      <c r="AC2867" s="38">
        <f t="shared" si="312"/>
        <v>0</v>
      </c>
      <c r="AD2867" s="38" t="str">
        <f t="shared" si="313"/>
        <v>000000000000</v>
      </c>
      <c r="AE2867" s="38"/>
      <c r="AF2867" s="38"/>
      <c r="AG2867" s="38"/>
      <c r="AH2867" s="38"/>
      <c r="AI2867" s="38"/>
      <c r="AJ2867" s="38"/>
      <c r="AK2867" s="38"/>
      <c r="AL2867" s="38"/>
      <c r="AM2867" s="38"/>
      <c r="AN2867" s="38"/>
      <c r="AO2867" s="38"/>
      <c r="AP2867" s="38"/>
      <c r="AQ2867" s="38"/>
      <c r="AR2867" s="38"/>
    </row>
    <row r="2868" spans="1:44">
      <c r="A2868" s="36" t="str">
        <f>IF('DATA ACCURATE'!A2871&lt;&gt;"",'DATA ACCURATE'!A2871,"")</f>
        <v/>
      </c>
      <c r="B2868" s="36" t="str">
        <f>IF('DATA ACCURATE'!D2871&lt;&gt;"",'DATA ACCURATE'!D2871,"")</f>
        <v/>
      </c>
      <c r="C2868" s="38" t="str">
        <f>IF($AD2868="000000000000","",INDEX(DATABASE!$W$12:$W$71,MATCH($AD2868,DATABASE!$V$12:$V$71,0)))</f>
        <v/>
      </c>
      <c r="D2868" s="38" t="str">
        <f>IF(C2868="","",IF(E2868="",INDEX(DATABASE!$AF$13:$AF$62,MATCH($C2868,DATABASE!$AC$13:$AC$62,0)),IF(E2868="2x D11",INDEX(DATABASE!$AF$13:$AF$62,MATCH($C2868,DATABASE!$AC$13:$AC$62,0))+2*DATABASE!$AF$62,IF(E2868="3x D11",INDEX(DATABASE!$AF$13:$AF$62,MATCH($C2868,DATABASE!$AC$13:$AC$62,0))+3*DATABASE!$AF$62,""))))</f>
        <v/>
      </c>
      <c r="E2868" s="38" t="str">
        <f>IF(AND($K2868="Y",$G2868&lt;&gt;"UNYIL",$F2868&lt;DATABASE!$O$8),"2x D11",IF(AND($K2868="Y",$G2868&lt;&gt;"UNYIL",$F2868&gt;=DATABASE!$O$8),"3x D11",""))</f>
        <v/>
      </c>
      <c r="F2868" s="36" t="str">
        <f>IF('DATA ACCURATE'!N2871&lt;&gt;"",'DATA ACCURATE'!N2871,"")</f>
        <v/>
      </c>
      <c r="G2868" s="38" t="str">
        <f>IF(F2868="","",IF(F2868&lt;=DATABASE!$I$8,"UNYIL",IF(F2868&lt;=DATABASE!$J$8,"KECIL",IF(F2868&lt;DATABASE!$K$8,"TANGGUNG",IF(F2868&gt;=DATABASE!$K$8,"BESAR","")))))</f>
        <v/>
      </c>
      <c r="H2868" s="16" t="str">
        <f>IF('DATA ACCURATE'!J2871&lt;&gt;"",'DATA ACCURATE'!J2871,"")</f>
        <v/>
      </c>
      <c r="I2868" s="35" t="str">
        <f>IF(B2868&lt;&gt;"",IFERROR(VLOOKUP(B2868,'DATA TIMBANGAN'!G:M,7,FALSE),VLOOKUP(B2868,'DATA TIMBANGAN'!G:M,7)),"")</f>
        <v/>
      </c>
      <c r="J2868" s="25" t="str">
        <f>IF(H2868&lt;&gt;"",IFERROR(INDEX(DATABASE!$Z$19:$Z$38,MATCH(DATEVALUE(H2868),DATABASE!$AA$19:$AA$38,0)),INDEX(DATABASE!$Z$12:$Z$18,MATCH(WEEKDAY(H2868,2),DATABASE!$AA$12:$AA$18,0))),"")</f>
        <v/>
      </c>
      <c r="K2868" s="25" t="str">
        <f>IF('DATA ACCURATE'!V2871&lt;&gt;"",'DATA ACCURATE'!V2871,"")</f>
        <v/>
      </c>
      <c r="L2868" s="80" t="str">
        <f>IF($H2868="","",IF(OR($J2868="LIBUR",AND($L2867="LIBUR",$O2867=$O2868)),"LIBUR",IF(AND(OR($L2867="LUAR JAM KERJA 1",$L2867="LUAR JAM KERJA 2"),OR(OR(AND($H2867=$H2868,AND(OR($I2868&gt;DATABASE!$J$3,$I2868&lt;DATABASE!$J$6),((DATEVALUE($H2868)+$I2868)-(DATEVALUE($H2867)+$I2867))&lt;DATABASE!$J$6)),AND($H2867=$H2868,$O2867=$O2868,OR($I2868&gt;DATABASE!$J$6,$I2868&lt;DATABASE!$J$3))),AND(($H2868-$H2867)=1,OR($I2868&lt;DATABASE!$I$6,((DATEVALUE($H2868)+$I2868)-(DATEVALUE($H2867)+$I2867))&lt;DATABASE!$J$6))),$A2868=$A2867),"LUAR JAM KERJA 2",IF(AND(OR(WEEKDAY($H2868,2)=1,WEEKDAY($H2868,2)=2,WEEKDAY($H2868,2)=3,WEEKDAY($H2868,2)=4,WEEKDAY($H2868,2)=5),$I2868&lt;=DATABASE!$J$3,$I2868&gt;=DATABASE!$I$3),"JAM KERJA",IF(AND(WEEKDAY($H2868,2)=6,$I2868&lt;=DATABASE!$J$4,$I2868&gt;=DATABASE!$I$4),"JAM KERJA","LUAR JAM KERJA 1")))))</f>
        <v/>
      </c>
      <c r="M2868" s="36" t="str">
        <f>IF('DATA ACCURATE'!T2871&lt;&gt;"",IF('DATA ACCURATE'!T2871&gt;100,'DATA ACCURATE'!T2871/10,'DATA ACCURATE'!T2871),"")</f>
        <v/>
      </c>
      <c r="N2868" s="38" t="str">
        <f>IF(M2868="","",IF(M2868&lt;=DATABASE!$I$9,"LOKAL",IF(M2868&lt;DATABASE!$J$9,"LUAR KOTA 1",IF($M2868&gt;=DATABASE!$J$9,"LUAR KOTA 2",""))))</f>
        <v/>
      </c>
      <c r="O2868" s="38" t="str">
        <f>IF('DATA ACCURATE'!L2871&lt;&gt;"",'DATA ACCURATE'!L2871,"")</f>
        <v/>
      </c>
      <c r="P2868" s="38"/>
      <c r="Q2868" s="38">
        <f t="shared" si="314"/>
        <v>0</v>
      </c>
      <c r="R2868" s="38">
        <f t="shared" si="314"/>
        <v>0</v>
      </c>
      <c r="S2868" s="38">
        <f t="shared" si="314"/>
        <v>0</v>
      </c>
      <c r="T2868" s="38">
        <f t="shared" si="314"/>
        <v>0</v>
      </c>
      <c r="U2868" s="38">
        <f t="shared" si="315"/>
        <v>0</v>
      </c>
      <c r="V2868" s="38">
        <f t="shared" si="315"/>
        <v>0</v>
      </c>
      <c r="W2868" s="38">
        <f t="shared" si="315"/>
        <v>0</v>
      </c>
      <c r="X2868" s="38">
        <f t="shared" si="316"/>
        <v>0</v>
      </c>
      <c r="Y2868" s="38">
        <f t="shared" si="316"/>
        <v>0</v>
      </c>
      <c r="Z2868" s="38">
        <f t="shared" si="316"/>
        <v>0</v>
      </c>
      <c r="AA2868" s="38">
        <f t="shared" si="316"/>
        <v>0</v>
      </c>
      <c r="AB2868" s="38">
        <f t="shared" si="311"/>
        <v>0</v>
      </c>
      <c r="AC2868" s="38">
        <f t="shared" si="312"/>
        <v>0</v>
      </c>
      <c r="AD2868" s="38" t="str">
        <f t="shared" si="313"/>
        <v>000000000000</v>
      </c>
      <c r="AE2868" s="38"/>
      <c r="AF2868" s="38"/>
      <c r="AG2868" s="38"/>
      <c r="AH2868" s="38"/>
      <c r="AI2868" s="38"/>
      <c r="AJ2868" s="38"/>
      <c r="AK2868" s="38"/>
      <c r="AL2868" s="38"/>
      <c r="AM2868" s="38"/>
      <c r="AN2868" s="38"/>
      <c r="AO2868" s="38"/>
      <c r="AP2868" s="38"/>
      <c r="AQ2868" s="38"/>
      <c r="AR2868" s="38"/>
    </row>
    <row r="2869" spans="1:44">
      <c r="A2869" s="36" t="str">
        <f>IF('DATA ACCURATE'!A2872&lt;&gt;"",'DATA ACCURATE'!A2872,"")</f>
        <v/>
      </c>
      <c r="B2869" s="36" t="str">
        <f>IF('DATA ACCURATE'!D2872&lt;&gt;"",'DATA ACCURATE'!D2872,"")</f>
        <v/>
      </c>
      <c r="C2869" s="38" t="str">
        <f>IF($AD2869="000000000000","",INDEX(DATABASE!$W$12:$W$71,MATCH($AD2869,DATABASE!$V$12:$V$71,0)))</f>
        <v/>
      </c>
      <c r="D2869" s="38" t="str">
        <f>IF(C2869="","",IF(E2869="",INDEX(DATABASE!$AF$13:$AF$62,MATCH($C2869,DATABASE!$AC$13:$AC$62,0)),IF(E2869="2x D11",INDEX(DATABASE!$AF$13:$AF$62,MATCH($C2869,DATABASE!$AC$13:$AC$62,0))+2*DATABASE!$AF$62,IF(E2869="3x D11",INDEX(DATABASE!$AF$13:$AF$62,MATCH($C2869,DATABASE!$AC$13:$AC$62,0))+3*DATABASE!$AF$62,""))))</f>
        <v/>
      </c>
      <c r="E2869" s="38" t="str">
        <f>IF(AND($K2869="Y",$G2869&lt;&gt;"UNYIL",$F2869&lt;DATABASE!$O$8),"2x D11",IF(AND($K2869="Y",$G2869&lt;&gt;"UNYIL",$F2869&gt;=DATABASE!$O$8),"3x D11",""))</f>
        <v/>
      </c>
      <c r="F2869" s="36" t="str">
        <f>IF('DATA ACCURATE'!N2872&lt;&gt;"",'DATA ACCURATE'!N2872,"")</f>
        <v/>
      </c>
      <c r="G2869" s="38" t="str">
        <f>IF(F2869="","",IF(F2869&lt;=DATABASE!$I$8,"UNYIL",IF(F2869&lt;=DATABASE!$J$8,"KECIL",IF(F2869&lt;DATABASE!$K$8,"TANGGUNG",IF(F2869&gt;=DATABASE!$K$8,"BESAR","")))))</f>
        <v/>
      </c>
      <c r="H2869" s="16" t="str">
        <f>IF('DATA ACCURATE'!J2872&lt;&gt;"",'DATA ACCURATE'!J2872,"")</f>
        <v/>
      </c>
      <c r="I2869" s="35" t="str">
        <f>IF(B2869&lt;&gt;"",IFERROR(VLOOKUP(B2869,'DATA TIMBANGAN'!G:M,7,FALSE),VLOOKUP(B2869,'DATA TIMBANGAN'!G:M,7)),"")</f>
        <v/>
      </c>
      <c r="J2869" s="25" t="str">
        <f>IF(H2869&lt;&gt;"",IFERROR(INDEX(DATABASE!$Z$19:$Z$38,MATCH(DATEVALUE(H2869),DATABASE!$AA$19:$AA$38,0)),INDEX(DATABASE!$Z$12:$Z$18,MATCH(WEEKDAY(H2869,2),DATABASE!$AA$12:$AA$18,0))),"")</f>
        <v/>
      </c>
      <c r="K2869" s="25" t="str">
        <f>IF('DATA ACCURATE'!V2872&lt;&gt;"",'DATA ACCURATE'!V2872,"")</f>
        <v/>
      </c>
      <c r="L2869" s="80" t="str">
        <f>IF($H2869="","",IF(OR($J2869="LIBUR",AND($L2868="LIBUR",$O2868=$O2869)),"LIBUR",IF(AND(OR($L2868="LUAR JAM KERJA 1",$L2868="LUAR JAM KERJA 2"),OR(OR(AND($H2868=$H2869,AND(OR($I2869&gt;DATABASE!$J$3,$I2869&lt;DATABASE!$J$6),((DATEVALUE($H2869)+$I2869)-(DATEVALUE($H2868)+$I2868))&lt;DATABASE!$J$6)),AND($H2868=$H2869,$O2868=$O2869,OR($I2869&gt;DATABASE!$J$6,$I2869&lt;DATABASE!$J$3))),AND(($H2869-$H2868)=1,OR($I2869&lt;DATABASE!$I$6,((DATEVALUE($H2869)+$I2869)-(DATEVALUE($H2868)+$I2868))&lt;DATABASE!$J$6))),$A2869=$A2868),"LUAR JAM KERJA 2",IF(AND(OR(WEEKDAY($H2869,2)=1,WEEKDAY($H2869,2)=2,WEEKDAY($H2869,2)=3,WEEKDAY($H2869,2)=4,WEEKDAY($H2869,2)=5),$I2869&lt;=DATABASE!$J$3,$I2869&gt;=DATABASE!$I$3),"JAM KERJA",IF(AND(WEEKDAY($H2869,2)=6,$I2869&lt;=DATABASE!$J$4,$I2869&gt;=DATABASE!$I$4),"JAM KERJA","LUAR JAM KERJA 1")))))</f>
        <v/>
      </c>
      <c r="M2869" s="36" t="str">
        <f>IF('DATA ACCURATE'!T2872&lt;&gt;"",IF('DATA ACCURATE'!T2872&gt;100,'DATA ACCURATE'!T2872/10,'DATA ACCURATE'!T2872),"")</f>
        <v/>
      </c>
      <c r="N2869" s="38" t="str">
        <f>IF(M2869="","",IF(M2869&lt;=DATABASE!$I$9,"LOKAL",IF(M2869&lt;DATABASE!$J$9,"LUAR KOTA 1",IF($M2869&gt;=DATABASE!$J$9,"LUAR KOTA 2",""))))</f>
        <v/>
      </c>
      <c r="O2869" s="38" t="str">
        <f>IF('DATA ACCURATE'!L2872&lt;&gt;"",'DATA ACCURATE'!L2872,"")</f>
        <v/>
      </c>
      <c r="P2869" s="38"/>
      <c r="Q2869" s="38">
        <f t="shared" si="314"/>
        <v>0</v>
      </c>
      <c r="R2869" s="38">
        <f t="shared" si="314"/>
        <v>0</v>
      </c>
      <c r="S2869" s="38">
        <f t="shared" si="314"/>
        <v>0</v>
      </c>
      <c r="T2869" s="38">
        <f t="shared" si="314"/>
        <v>0</v>
      </c>
      <c r="U2869" s="38">
        <f t="shared" si="315"/>
        <v>0</v>
      </c>
      <c r="V2869" s="38">
        <f t="shared" si="315"/>
        <v>0</v>
      </c>
      <c r="W2869" s="38">
        <f t="shared" si="315"/>
        <v>0</v>
      </c>
      <c r="X2869" s="38">
        <f t="shared" si="316"/>
        <v>0</v>
      </c>
      <c r="Y2869" s="38">
        <f t="shared" si="316"/>
        <v>0</v>
      </c>
      <c r="Z2869" s="38">
        <f t="shared" si="316"/>
        <v>0</v>
      </c>
      <c r="AA2869" s="38">
        <f t="shared" si="316"/>
        <v>0</v>
      </c>
      <c r="AB2869" s="38">
        <f t="shared" si="311"/>
        <v>0</v>
      </c>
      <c r="AC2869" s="38">
        <f t="shared" si="312"/>
        <v>0</v>
      </c>
      <c r="AD2869" s="38" t="str">
        <f t="shared" si="313"/>
        <v>000000000000</v>
      </c>
      <c r="AE2869" s="38"/>
      <c r="AF2869" s="38"/>
      <c r="AG2869" s="38"/>
      <c r="AH2869" s="38"/>
      <c r="AI2869" s="38"/>
      <c r="AJ2869" s="38"/>
      <c r="AK2869" s="38"/>
      <c r="AL2869" s="38"/>
      <c r="AM2869" s="38"/>
      <c r="AN2869" s="38"/>
      <c r="AO2869" s="38"/>
      <c r="AP2869" s="38"/>
      <c r="AQ2869" s="38"/>
      <c r="AR2869" s="38"/>
    </row>
    <row r="2870" spans="1:44">
      <c r="A2870" s="36" t="str">
        <f>IF('DATA ACCURATE'!A2873&lt;&gt;"",'DATA ACCURATE'!A2873,"")</f>
        <v/>
      </c>
      <c r="B2870" s="36" t="str">
        <f>IF('DATA ACCURATE'!D2873&lt;&gt;"",'DATA ACCURATE'!D2873,"")</f>
        <v/>
      </c>
      <c r="C2870" s="38" t="str">
        <f>IF($AD2870="000000000000","",INDEX(DATABASE!$W$12:$W$71,MATCH($AD2870,DATABASE!$V$12:$V$71,0)))</f>
        <v/>
      </c>
      <c r="D2870" s="38" t="str">
        <f>IF(C2870="","",IF(E2870="",INDEX(DATABASE!$AF$13:$AF$62,MATCH($C2870,DATABASE!$AC$13:$AC$62,0)),IF(E2870="2x D11",INDEX(DATABASE!$AF$13:$AF$62,MATCH($C2870,DATABASE!$AC$13:$AC$62,0))+2*DATABASE!$AF$62,IF(E2870="3x D11",INDEX(DATABASE!$AF$13:$AF$62,MATCH($C2870,DATABASE!$AC$13:$AC$62,0))+3*DATABASE!$AF$62,""))))</f>
        <v/>
      </c>
      <c r="E2870" s="38" t="str">
        <f>IF(AND($K2870="Y",$G2870&lt;&gt;"UNYIL",$F2870&lt;DATABASE!$O$8),"2x D11",IF(AND($K2870="Y",$G2870&lt;&gt;"UNYIL",$F2870&gt;=DATABASE!$O$8),"3x D11",""))</f>
        <v/>
      </c>
      <c r="F2870" s="36" t="str">
        <f>IF('DATA ACCURATE'!N2873&lt;&gt;"",'DATA ACCURATE'!N2873,"")</f>
        <v/>
      </c>
      <c r="G2870" s="38" t="str">
        <f>IF(F2870="","",IF(F2870&lt;=DATABASE!$I$8,"UNYIL",IF(F2870&lt;=DATABASE!$J$8,"KECIL",IF(F2870&lt;DATABASE!$K$8,"TANGGUNG",IF(F2870&gt;=DATABASE!$K$8,"BESAR","")))))</f>
        <v/>
      </c>
      <c r="H2870" s="16" t="str">
        <f>IF('DATA ACCURATE'!J2873&lt;&gt;"",'DATA ACCURATE'!J2873,"")</f>
        <v/>
      </c>
      <c r="I2870" s="35" t="str">
        <f>IF(B2870&lt;&gt;"",IFERROR(VLOOKUP(B2870,'DATA TIMBANGAN'!G:M,7,FALSE),VLOOKUP(B2870,'DATA TIMBANGAN'!G:M,7)),"")</f>
        <v/>
      </c>
      <c r="J2870" s="25" t="str">
        <f>IF(H2870&lt;&gt;"",IFERROR(INDEX(DATABASE!$Z$19:$Z$38,MATCH(DATEVALUE(H2870),DATABASE!$AA$19:$AA$38,0)),INDEX(DATABASE!$Z$12:$Z$18,MATCH(WEEKDAY(H2870,2),DATABASE!$AA$12:$AA$18,0))),"")</f>
        <v/>
      </c>
      <c r="K2870" s="25" t="str">
        <f>IF('DATA ACCURATE'!V2873&lt;&gt;"",'DATA ACCURATE'!V2873,"")</f>
        <v/>
      </c>
      <c r="L2870" s="80" t="str">
        <f>IF($H2870="","",IF(OR($J2870="LIBUR",AND($L2869="LIBUR",$O2869=$O2870)),"LIBUR",IF(AND(OR($L2869="LUAR JAM KERJA 1",$L2869="LUAR JAM KERJA 2"),OR(OR(AND($H2869=$H2870,AND(OR($I2870&gt;DATABASE!$J$3,$I2870&lt;DATABASE!$J$6),((DATEVALUE($H2870)+$I2870)-(DATEVALUE($H2869)+$I2869))&lt;DATABASE!$J$6)),AND($H2869=$H2870,$O2869=$O2870,OR($I2870&gt;DATABASE!$J$6,$I2870&lt;DATABASE!$J$3))),AND(($H2870-$H2869)=1,OR($I2870&lt;DATABASE!$I$6,((DATEVALUE($H2870)+$I2870)-(DATEVALUE($H2869)+$I2869))&lt;DATABASE!$J$6))),$A2870=$A2869),"LUAR JAM KERJA 2",IF(AND(OR(WEEKDAY($H2870,2)=1,WEEKDAY($H2870,2)=2,WEEKDAY($H2870,2)=3,WEEKDAY($H2870,2)=4,WEEKDAY($H2870,2)=5),$I2870&lt;=DATABASE!$J$3,$I2870&gt;=DATABASE!$I$3),"JAM KERJA",IF(AND(WEEKDAY($H2870,2)=6,$I2870&lt;=DATABASE!$J$4,$I2870&gt;=DATABASE!$I$4),"JAM KERJA","LUAR JAM KERJA 1")))))</f>
        <v/>
      </c>
      <c r="M2870" s="36" t="str">
        <f>IF('DATA ACCURATE'!T2873&lt;&gt;"",IF('DATA ACCURATE'!T2873&gt;100,'DATA ACCURATE'!T2873/10,'DATA ACCURATE'!T2873),"")</f>
        <v/>
      </c>
      <c r="N2870" s="38" t="str">
        <f>IF(M2870="","",IF(M2870&lt;=DATABASE!$I$9,"LOKAL",IF(M2870&lt;DATABASE!$J$9,"LUAR KOTA 1",IF($M2870&gt;=DATABASE!$J$9,"LUAR KOTA 2",""))))</f>
        <v/>
      </c>
      <c r="O2870" s="38" t="str">
        <f>IF('DATA ACCURATE'!L2873&lt;&gt;"",'DATA ACCURATE'!L2873,"")</f>
        <v/>
      </c>
      <c r="P2870" s="38"/>
      <c r="Q2870" s="38">
        <f t="shared" si="314"/>
        <v>0</v>
      </c>
      <c r="R2870" s="38">
        <f t="shared" si="314"/>
        <v>0</v>
      </c>
      <c r="S2870" s="38">
        <f t="shared" si="314"/>
        <v>0</v>
      </c>
      <c r="T2870" s="38">
        <f t="shared" si="314"/>
        <v>0</v>
      </c>
      <c r="U2870" s="38">
        <f t="shared" si="315"/>
        <v>0</v>
      </c>
      <c r="V2870" s="38">
        <f t="shared" si="315"/>
        <v>0</v>
      </c>
      <c r="W2870" s="38">
        <f t="shared" si="315"/>
        <v>0</v>
      </c>
      <c r="X2870" s="38">
        <f t="shared" si="316"/>
        <v>0</v>
      </c>
      <c r="Y2870" s="38">
        <f t="shared" si="316"/>
        <v>0</v>
      </c>
      <c r="Z2870" s="38">
        <f t="shared" si="316"/>
        <v>0</v>
      </c>
      <c r="AA2870" s="38">
        <f t="shared" si="316"/>
        <v>0</v>
      </c>
      <c r="AB2870" s="38">
        <f t="shared" si="311"/>
        <v>0</v>
      </c>
      <c r="AC2870" s="38">
        <f t="shared" si="312"/>
        <v>0</v>
      </c>
      <c r="AD2870" s="38" t="str">
        <f t="shared" si="313"/>
        <v>000000000000</v>
      </c>
      <c r="AE2870" s="38"/>
      <c r="AF2870" s="38"/>
      <c r="AG2870" s="38"/>
      <c r="AH2870" s="38"/>
      <c r="AI2870" s="38"/>
      <c r="AJ2870" s="38"/>
      <c r="AK2870" s="38"/>
      <c r="AL2870" s="38"/>
      <c r="AM2870" s="38"/>
      <c r="AN2870" s="38"/>
      <c r="AO2870" s="38"/>
      <c r="AP2870" s="38"/>
      <c r="AQ2870" s="38"/>
      <c r="AR2870" s="38"/>
    </row>
    <row r="2871" spans="1:44">
      <c r="A2871" s="36" t="str">
        <f>IF('DATA ACCURATE'!A2874&lt;&gt;"",'DATA ACCURATE'!A2874,"")</f>
        <v/>
      </c>
      <c r="B2871" s="36" t="str">
        <f>IF('DATA ACCURATE'!D2874&lt;&gt;"",'DATA ACCURATE'!D2874,"")</f>
        <v/>
      </c>
      <c r="C2871" s="38" t="str">
        <f>IF($AD2871="000000000000","",INDEX(DATABASE!$W$12:$W$71,MATCH($AD2871,DATABASE!$V$12:$V$71,0)))</f>
        <v/>
      </c>
      <c r="D2871" s="38" t="str">
        <f>IF(C2871="","",IF(E2871="",INDEX(DATABASE!$AF$13:$AF$62,MATCH($C2871,DATABASE!$AC$13:$AC$62,0)),IF(E2871="2x D11",INDEX(DATABASE!$AF$13:$AF$62,MATCH($C2871,DATABASE!$AC$13:$AC$62,0))+2*DATABASE!$AF$62,IF(E2871="3x D11",INDEX(DATABASE!$AF$13:$AF$62,MATCH($C2871,DATABASE!$AC$13:$AC$62,0))+3*DATABASE!$AF$62,""))))</f>
        <v/>
      </c>
      <c r="E2871" s="38" t="str">
        <f>IF(AND($K2871="Y",$G2871&lt;&gt;"UNYIL",$F2871&lt;DATABASE!$O$8),"2x D11",IF(AND($K2871="Y",$G2871&lt;&gt;"UNYIL",$F2871&gt;=DATABASE!$O$8),"3x D11",""))</f>
        <v/>
      </c>
      <c r="F2871" s="36" t="str">
        <f>IF('DATA ACCURATE'!N2874&lt;&gt;"",'DATA ACCURATE'!N2874,"")</f>
        <v/>
      </c>
      <c r="G2871" s="38" t="str">
        <f>IF(F2871="","",IF(F2871&lt;=DATABASE!$I$8,"UNYIL",IF(F2871&lt;=DATABASE!$J$8,"KECIL",IF(F2871&lt;DATABASE!$K$8,"TANGGUNG",IF(F2871&gt;=DATABASE!$K$8,"BESAR","")))))</f>
        <v/>
      </c>
      <c r="H2871" s="16" t="str">
        <f>IF('DATA ACCURATE'!J2874&lt;&gt;"",'DATA ACCURATE'!J2874,"")</f>
        <v/>
      </c>
      <c r="I2871" s="35" t="str">
        <f>IF(B2871&lt;&gt;"",IFERROR(VLOOKUP(B2871,'DATA TIMBANGAN'!G:M,7,FALSE),VLOOKUP(B2871,'DATA TIMBANGAN'!G:M,7)),"")</f>
        <v/>
      </c>
      <c r="J2871" s="25" t="str">
        <f>IF(H2871&lt;&gt;"",IFERROR(INDEX(DATABASE!$Z$19:$Z$38,MATCH(DATEVALUE(H2871),DATABASE!$AA$19:$AA$38,0)),INDEX(DATABASE!$Z$12:$Z$18,MATCH(WEEKDAY(H2871,2),DATABASE!$AA$12:$AA$18,0))),"")</f>
        <v/>
      </c>
      <c r="K2871" s="25" t="str">
        <f>IF('DATA ACCURATE'!V2874&lt;&gt;"",'DATA ACCURATE'!V2874,"")</f>
        <v/>
      </c>
      <c r="L2871" s="80" t="str">
        <f>IF($H2871="","",IF(OR($J2871="LIBUR",AND($L2870="LIBUR",$O2870=$O2871)),"LIBUR",IF(AND(OR($L2870="LUAR JAM KERJA 1",$L2870="LUAR JAM KERJA 2"),OR(OR(AND($H2870=$H2871,AND(OR($I2871&gt;DATABASE!$J$3,$I2871&lt;DATABASE!$J$6),((DATEVALUE($H2871)+$I2871)-(DATEVALUE($H2870)+$I2870))&lt;DATABASE!$J$6)),AND($H2870=$H2871,$O2870=$O2871,OR($I2871&gt;DATABASE!$J$6,$I2871&lt;DATABASE!$J$3))),AND(($H2871-$H2870)=1,OR($I2871&lt;DATABASE!$I$6,((DATEVALUE($H2871)+$I2871)-(DATEVALUE($H2870)+$I2870))&lt;DATABASE!$J$6))),$A2871=$A2870),"LUAR JAM KERJA 2",IF(AND(OR(WEEKDAY($H2871,2)=1,WEEKDAY($H2871,2)=2,WEEKDAY($H2871,2)=3,WEEKDAY($H2871,2)=4,WEEKDAY($H2871,2)=5),$I2871&lt;=DATABASE!$J$3,$I2871&gt;=DATABASE!$I$3),"JAM KERJA",IF(AND(WEEKDAY($H2871,2)=6,$I2871&lt;=DATABASE!$J$4,$I2871&gt;=DATABASE!$I$4),"JAM KERJA","LUAR JAM KERJA 1")))))</f>
        <v/>
      </c>
      <c r="M2871" s="36" t="str">
        <f>IF('DATA ACCURATE'!T2874&lt;&gt;"",IF('DATA ACCURATE'!T2874&gt;100,'DATA ACCURATE'!T2874/10,'DATA ACCURATE'!T2874),"")</f>
        <v/>
      </c>
      <c r="N2871" s="38" t="str">
        <f>IF(M2871="","",IF(M2871&lt;=DATABASE!$I$9,"LOKAL",IF(M2871&lt;DATABASE!$J$9,"LUAR KOTA 1",IF($M2871&gt;=DATABASE!$J$9,"LUAR KOTA 2",""))))</f>
        <v/>
      </c>
      <c r="O2871" s="38" t="str">
        <f>IF('DATA ACCURATE'!L2874&lt;&gt;"",'DATA ACCURATE'!L2874,"")</f>
        <v/>
      </c>
      <c r="P2871" s="38"/>
      <c r="Q2871" s="38">
        <f t="shared" si="314"/>
        <v>0</v>
      </c>
      <c r="R2871" s="38">
        <f t="shared" si="314"/>
        <v>0</v>
      </c>
      <c r="S2871" s="38">
        <f t="shared" si="314"/>
        <v>0</v>
      </c>
      <c r="T2871" s="38">
        <f t="shared" si="314"/>
        <v>0</v>
      </c>
      <c r="U2871" s="38">
        <f t="shared" si="315"/>
        <v>0</v>
      </c>
      <c r="V2871" s="38">
        <f t="shared" si="315"/>
        <v>0</v>
      </c>
      <c r="W2871" s="38">
        <f t="shared" si="315"/>
        <v>0</v>
      </c>
      <c r="X2871" s="38">
        <f t="shared" si="316"/>
        <v>0</v>
      </c>
      <c r="Y2871" s="38">
        <f t="shared" si="316"/>
        <v>0</v>
      </c>
      <c r="Z2871" s="38">
        <f t="shared" si="316"/>
        <v>0</v>
      </c>
      <c r="AA2871" s="38">
        <f t="shared" si="316"/>
        <v>0</v>
      </c>
      <c r="AB2871" s="38">
        <f t="shared" si="311"/>
        <v>0</v>
      </c>
      <c r="AC2871" s="38">
        <f t="shared" si="312"/>
        <v>0</v>
      </c>
      <c r="AD2871" s="38" t="str">
        <f t="shared" si="313"/>
        <v>000000000000</v>
      </c>
      <c r="AE2871" s="38"/>
      <c r="AF2871" s="38"/>
      <c r="AG2871" s="38"/>
      <c r="AH2871" s="38"/>
      <c r="AI2871" s="38"/>
      <c r="AJ2871" s="38"/>
      <c r="AK2871" s="38"/>
      <c r="AL2871" s="38"/>
      <c r="AM2871" s="38"/>
      <c r="AN2871" s="38"/>
      <c r="AO2871" s="38"/>
      <c r="AP2871" s="38"/>
      <c r="AQ2871" s="38"/>
      <c r="AR2871" s="38"/>
    </row>
    <row r="2872" spans="1:44">
      <c r="A2872" s="36" t="str">
        <f>IF('DATA ACCURATE'!A2875&lt;&gt;"",'DATA ACCURATE'!A2875,"")</f>
        <v/>
      </c>
      <c r="B2872" s="36" t="str">
        <f>IF('DATA ACCURATE'!D2875&lt;&gt;"",'DATA ACCURATE'!D2875,"")</f>
        <v/>
      </c>
      <c r="C2872" s="38" t="str">
        <f>IF($AD2872="000000000000","",INDEX(DATABASE!$W$12:$W$71,MATCH($AD2872,DATABASE!$V$12:$V$71,0)))</f>
        <v/>
      </c>
      <c r="D2872" s="38" t="str">
        <f>IF(C2872="","",IF(E2872="",INDEX(DATABASE!$AF$13:$AF$62,MATCH($C2872,DATABASE!$AC$13:$AC$62,0)),IF(E2872="2x D11",INDEX(DATABASE!$AF$13:$AF$62,MATCH($C2872,DATABASE!$AC$13:$AC$62,0))+2*DATABASE!$AF$62,IF(E2872="3x D11",INDEX(DATABASE!$AF$13:$AF$62,MATCH($C2872,DATABASE!$AC$13:$AC$62,0))+3*DATABASE!$AF$62,""))))</f>
        <v/>
      </c>
      <c r="E2872" s="38" t="str">
        <f>IF(AND($K2872="Y",$G2872&lt;&gt;"UNYIL",$F2872&lt;DATABASE!$O$8),"2x D11",IF(AND($K2872="Y",$G2872&lt;&gt;"UNYIL",$F2872&gt;=DATABASE!$O$8),"3x D11",""))</f>
        <v/>
      </c>
      <c r="F2872" s="36" t="str">
        <f>IF('DATA ACCURATE'!N2875&lt;&gt;"",'DATA ACCURATE'!N2875,"")</f>
        <v/>
      </c>
      <c r="G2872" s="38" t="str">
        <f>IF(F2872="","",IF(F2872&lt;=DATABASE!$I$8,"UNYIL",IF(F2872&lt;=DATABASE!$J$8,"KECIL",IF(F2872&lt;DATABASE!$K$8,"TANGGUNG",IF(F2872&gt;=DATABASE!$K$8,"BESAR","")))))</f>
        <v/>
      </c>
      <c r="H2872" s="16" t="str">
        <f>IF('DATA ACCURATE'!J2875&lt;&gt;"",'DATA ACCURATE'!J2875,"")</f>
        <v/>
      </c>
      <c r="I2872" s="35" t="str">
        <f>IF(B2872&lt;&gt;"",IFERROR(VLOOKUP(B2872,'DATA TIMBANGAN'!G:M,7,FALSE),VLOOKUP(B2872,'DATA TIMBANGAN'!G:M,7)),"")</f>
        <v/>
      </c>
      <c r="J2872" s="25" t="str">
        <f>IF(H2872&lt;&gt;"",IFERROR(INDEX(DATABASE!$Z$19:$Z$38,MATCH(DATEVALUE(H2872),DATABASE!$AA$19:$AA$38,0)),INDEX(DATABASE!$Z$12:$Z$18,MATCH(WEEKDAY(H2872,2),DATABASE!$AA$12:$AA$18,0))),"")</f>
        <v/>
      </c>
      <c r="K2872" s="25" t="str">
        <f>IF('DATA ACCURATE'!V2875&lt;&gt;"",'DATA ACCURATE'!V2875,"")</f>
        <v/>
      </c>
      <c r="L2872" s="80" t="str">
        <f>IF($H2872="","",IF(OR($J2872="LIBUR",AND($L2871="LIBUR",$O2871=$O2872)),"LIBUR",IF(AND(OR($L2871="LUAR JAM KERJA 1",$L2871="LUAR JAM KERJA 2"),OR(OR(AND($H2871=$H2872,AND(OR($I2872&gt;DATABASE!$J$3,$I2872&lt;DATABASE!$J$6),((DATEVALUE($H2872)+$I2872)-(DATEVALUE($H2871)+$I2871))&lt;DATABASE!$J$6)),AND($H2871=$H2872,$O2871=$O2872,OR($I2872&gt;DATABASE!$J$6,$I2872&lt;DATABASE!$J$3))),AND(($H2872-$H2871)=1,OR($I2872&lt;DATABASE!$I$6,((DATEVALUE($H2872)+$I2872)-(DATEVALUE($H2871)+$I2871))&lt;DATABASE!$J$6))),$A2872=$A2871),"LUAR JAM KERJA 2",IF(AND(OR(WEEKDAY($H2872,2)=1,WEEKDAY($H2872,2)=2,WEEKDAY($H2872,2)=3,WEEKDAY($H2872,2)=4,WEEKDAY($H2872,2)=5),$I2872&lt;=DATABASE!$J$3,$I2872&gt;=DATABASE!$I$3),"JAM KERJA",IF(AND(WEEKDAY($H2872,2)=6,$I2872&lt;=DATABASE!$J$4,$I2872&gt;=DATABASE!$I$4),"JAM KERJA","LUAR JAM KERJA 1")))))</f>
        <v/>
      </c>
      <c r="M2872" s="36" t="str">
        <f>IF('DATA ACCURATE'!T2875&lt;&gt;"",IF('DATA ACCURATE'!T2875&gt;100,'DATA ACCURATE'!T2875/10,'DATA ACCURATE'!T2875),"")</f>
        <v/>
      </c>
      <c r="N2872" s="38" t="str">
        <f>IF(M2872="","",IF(M2872&lt;=DATABASE!$I$9,"LOKAL",IF(M2872&lt;DATABASE!$J$9,"LUAR KOTA 1",IF($M2872&gt;=DATABASE!$J$9,"LUAR KOTA 2",""))))</f>
        <v/>
      </c>
      <c r="O2872" s="38" t="str">
        <f>IF('DATA ACCURATE'!L2875&lt;&gt;"",'DATA ACCURATE'!L2875,"")</f>
        <v/>
      </c>
      <c r="P2872" s="38"/>
      <c r="Q2872" s="38">
        <f t="shared" si="314"/>
        <v>0</v>
      </c>
      <c r="R2872" s="38">
        <f t="shared" si="314"/>
        <v>0</v>
      </c>
      <c r="S2872" s="38">
        <f t="shared" si="314"/>
        <v>0</v>
      </c>
      <c r="T2872" s="38">
        <f t="shared" si="314"/>
        <v>0</v>
      </c>
      <c r="U2872" s="38">
        <f t="shared" si="315"/>
        <v>0</v>
      </c>
      <c r="V2872" s="38">
        <f t="shared" si="315"/>
        <v>0</v>
      </c>
      <c r="W2872" s="38">
        <f t="shared" si="315"/>
        <v>0</v>
      </c>
      <c r="X2872" s="38">
        <f t="shared" si="316"/>
        <v>0</v>
      </c>
      <c r="Y2872" s="38">
        <f t="shared" si="316"/>
        <v>0</v>
      </c>
      <c r="Z2872" s="38">
        <f t="shared" si="316"/>
        <v>0</v>
      </c>
      <c r="AA2872" s="38">
        <f t="shared" si="316"/>
        <v>0</v>
      </c>
      <c r="AB2872" s="38">
        <f t="shared" si="311"/>
        <v>0</v>
      </c>
      <c r="AC2872" s="38">
        <f t="shared" si="312"/>
        <v>0</v>
      </c>
      <c r="AD2872" s="38" t="str">
        <f t="shared" si="313"/>
        <v>000000000000</v>
      </c>
      <c r="AE2872" s="38"/>
      <c r="AF2872" s="38"/>
      <c r="AG2872" s="38"/>
      <c r="AH2872" s="38"/>
      <c r="AI2872" s="38"/>
      <c r="AJ2872" s="38"/>
      <c r="AK2872" s="38"/>
      <c r="AL2872" s="38"/>
      <c r="AM2872" s="38"/>
      <c r="AN2872" s="38"/>
      <c r="AO2872" s="38"/>
      <c r="AP2872" s="38"/>
      <c r="AQ2872" s="38"/>
      <c r="AR2872" s="38"/>
    </row>
    <row r="2873" spans="1:44">
      <c r="A2873" s="36" t="str">
        <f>IF('DATA ACCURATE'!A2876&lt;&gt;"",'DATA ACCURATE'!A2876,"")</f>
        <v/>
      </c>
      <c r="B2873" s="36" t="str">
        <f>IF('DATA ACCURATE'!D2876&lt;&gt;"",'DATA ACCURATE'!D2876,"")</f>
        <v/>
      </c>
      <c r="C2873" s="38" t="str">
        <f>IF($AD2873="000000000000","",INDEX(DATABASE!$W$12:$W$71,MATCH($AD2873,DATABASE!$V$12:$V$71,0)))</f>
        <v/>
      </c>
      <c r="D2873" s="38" t="str">
        <f>IF(C2873="","",IF(E2873="",INDEX(DATABASE!$AF$13:$AF$62,MATCH($C2873,DATABASE!$AC$13:$AC$62,0)),IF(E2873="2x D11",INDEX(DATABASE!$AF$13:$AF$62,MATCH($C2873,DATABASE!$AC$13:$AC$62,0))+2*DATABASE!$AF$62,IF(E2873="3x D11",INDEX(DATABASE!$AF$13:$AF$62,MATCH($C2873,DATABASE!$AC$13:$AC$62,0))+3*DATABASE!$AF$62,""))))</f>
        <v/>
      </c>
      <c r="E2873" s="38" t="str">
        <f>IF(AND($K2873="Y",$G2873&lt;&gt;"UNYIL",$F2873&lt;DATABASE!$O$8),"2x D11",IF(AND($K2873="Y",$G2873&lt;&gt;"UNYIL",$F2873&gt;=DATABASE!$O$8),"3x D11",""))</f>
        <v/>
      </c>
      <c r="F2873" s="36" t="str">
        <f>IF('DATA ACCURATE'!N2876&lt;&gt;"",'DATA ACCURATE'!N2876,"")</f>
        <v/>
      </c>
      <c r="G2873" s="38" t="str">
        <f>IF(F2873="","",IF(F2873&lt;=DATABASE!$I$8,"UNYIL",IF(F2873&lt;=DATABASE!$J$8,"KECIL",IF(F2873&lt;DATABASE!$K$8,"TANGGUNG",IF(F2873&gt;=DATABASE!$K$8,"BESAR","")))))</f>
        <v/>
      </c>
      <c r="H2873" s="16" t="str">
        <f>IF('DATA ACCURATE'!J2876&lt;&gt;"",'DATA ACCURATE'!J2876,"")</f>
        <v/>
      </c>
      <c r="I2873" s="35" t="str">
        <f>IF(B2873&lt;&gt;"",IFERROR(VLOOKUP(B2873,'DATA TIMBANGAN'!G:M,7,FALSE),VLOOKUP(B2873,'DATA TIMBANGAN'!G:M,7)),"")</f>
        <v/>
      </c>
      <c r="J2873" s="25" t="str">
        <f>IF(H2873&lt;&gt;"",IFERROR(INDEX(DATABASE!$Z$19:$Z$38,MATCH(DATEVALUE(H2873),DATABASE!$AA$19:$AA$38,0)),INDEX(DATABASE!$Z$12:$Z$18,MATCH(WEEKDAY(H2873,2),DATABASE!$AA$12:$AA$18,0))),"")</f>
        <v/>
      </c>
      <c r="K2873" s="25" t="str">
        <f>IF('DATA ACCURATE'!V2876&lt;&gt;"",'DATA ACCURATE'!V2876,"")</f>
        <v/>
      </c>
      <c r="L2873" s="80" t="str">
        <f>IF($H2873="","",IF(OR($J2873="LIBUR",AND($L2872="LIBUR",$O2872=$O2873)),"LIBUR",IF(AND(OR($L2872="LUAR JAM KERJA 1",$L2872="LUAR JAM KERJA 2"),OR(OR(AND($H2872=$H2873,AND(OR($I2873&gt;DATABASE!$J$3,$I2873&lt;DATABASE!$J$6),((DATEVALUE($H2873)+$I2873)-(DATEVALUE($H2872)+$I2872))&lt;DATABASE!$J$6)),AND($H2872=$H2873,$O2872=$O2873,OR($I2873&gt;DATABASE!$J$6,$I2873&lt;DATABASE!$J$3))),AND(($H2873-$H2872)=1,OR($I2873&lt;DATABASE!$I$6,((DATEVALUE($H2873)+$I2873)-(DATEVALUE($H2872)+$I2872))&lt;DATABASE!$J$6))),$A2873=$A2872),"LUAR JAM KERJA 2",IF(AND(OR(WEEKDAY($H2873,2)=1,WEEKDAY($H2873,2)=2,WEEKDAY($H2873,2)=3,WEEKDAY($H2873,2)=4,WEEKDAY($H2873,2)=5),$I2873&lt;=DATABASE!$J$3,$I2873&gt;=DATABASE!$I$3),"JAM KERJA",IF(AND(WEEKDAY($H2873,2)=6,$I2873&lt;=DATABASE!$J$4,$I2873&gt;=DATABASE!$I$4),"JAM KERJA","LUAR JAM KERJA 1")))))</f>
        <v/>
      </c>
      <c r="M2873" s="36" t="str">
        <f>IF('DATA ACCURATE'!T2876&lt;&gt;"",IF('DATA ACCURATE'!T2876&gt;100,'DATA ACCURATE'!T2876/10,'DATA ACCURATE'!T2876),"")</f>
        <v/>
      </c>
      <c r="N2873" s="38" t="str">
        <f>IF(M2873="","",IF(M2873&lt;=DATABASE!$I$9,"LOKAL",IF(M2873&lt;DATABASE!$J$9,"LUAR KOTA 1",IF($M2873&gt;=DATABASE!$J$9,"LUAR KOTA 2",""))))</f>
        <v/>
      </c>
      <c r="O2873" s="38" t="str">
        <f>IF('DATA ACCURATE'!L2876&lt;&gt;"",'DATA ACCURATE'!L2876,"")</f>
        <v/>
      </c>
      <c r="P2873" s="38"/>
      <c r="Q2873" s="38">
        <f t="shared" si="314"/>
        <v>0</v>
      </c>
      <c r="R2873" s="38">
        <f t="shared" si="314"/>
        <v>0</v>
      </c>
      <c r="S2873" s="38">
        <f t="shared" si="314"/>
        <v>0</v>
      </c>
      <c r="T2873" s="38">
        <f t="shared" si="314"/>
        <v>0</v>
      </c>
      <c r="U2873" s="38">
        <f t="shared" si="315"/>
        <v>0</v>
      </c>
      <c r="V2873" s="38">
        <f t="shared" si="315"/>
        <v>0</v>
      </c>
      <c r="W2873" s="38">
        <f t="shared" si="315"/>
        <v>0</v>
      </c>
      <c r="X2873" s="38">
        <f t="shared" si="316"/>
        <v>0</v>
      </c>
      <c r="Y2873" s="38">
        <f t="shared" si="316"/>
        <v>0</v>
      </c>
      <c r="Z2873" s="38">
        <f t="shared" si="316"/>
        <v>0</v>
      </c>
      <c r="AA2873" s="38">
        <f t="shared" si="316"/>
        <v>0</v>
      </c>
      <c r="AB2873" s="38">
        <f t="shared" si="311"/>
        <v>0</v>
      </c>
      <c r="AC2873" s="38">
        <f t="shared" si="312"/>
        <v>0</v>
      </c>
      <c r="AD2873" s="38" t="str">
        <f t="shared" si="313"/>
        <v>000000000000</v>
      </c>
      <c r="AE2873" s="38"/>
      <c r="AF2873" s="38"/>
      <c r="AG2873" s="38"/>
      <c r="AH2873" s="38"/>
      <c r="AI2873" s="38"/>
      <c r="AJ2873" s="38"/>
      <c r="AK2873" s="38"/>
      <c r="AL2873" s="38"/>
      <c r="AM2873" s="38"/>
      <c r="AN2873" s="38"/>
      <c r="AO2873" s="38"/>
      <c r="AP2873" s="38"/>
      <c r="AQ2873" s="38"/>
      <c r="AR2873" s="38"/>
    </row>
    <row r="2874" spans="1:44">
      <c r="A2874" s="36" t="str">
        <f>IF('DATA ACCURATE'!A2877&lt;&gt;"",'DATA ACCURATE'!A2877,"")</f>
        <v/>
      </c>
      <c r="B2874" s="36" t="str">
        <f>IF('DATA ACCURATE'!D2877&lt;&gt;"",'DATA ACCURATE'!D2877,"")</f>
        <v/>
      </c>
      <c r="C2874" s="38" t="str">
        <f>IF($AD2874="000000000000","",INDEX(DATABASE!$W$12:$W$71,MATCH($AD2874,DATABASE!$V$12:$V$71,0)))</f>
        <v/>
      </c>
      <c r="D2874" s="38" t="str">
        <f>IF(C2874="","",IF(E2874="",INDEX(DATABASE!$AF$13:$AF$62,MATCH($C2874,DATABASE!$AC$13:$AC$62,0)),IF(E2874="2x D11",INDEX(DATABASE!$AF$13:$AF$62,MATCH($C2874,DATABASE!$AC$13:$AC$62,0))+2*DATABASE!$AF$62,IF(E2874="3x D11",INDEX(DATABASE!$AF$13:$AF$62,MATCH($C2874,DATABASE!$AC$13:$AC$62,0))+3*DATABASE!$AF$62,""))))</f>
        <v/>
      </c>
      <c r="E2874" s="38" t="str">
        <f>IF(AND($K2874="Y",$G2874&lt;&gt;"UNYIL",$F2874&lt;DATABASE!$O$8),"2x D11",IF(AND($K2874="Y",$G2874&lt;&gt;"UNYIL",$F2874&gt;=DATABASE!$O$8),"3x D11",""))</f>
        <v/>
      </c>
      <c r="F2874" s="36" t="str">
        <f>IF('DATA ACCURATE'!N2877&lt;&gt;"",'DATA ACCURATE'!N2877,"")</f>
        <v/>
      </c>
      <c r="G2874" s="38" t="str">
        <f>IF(F2874="","",IF(F2874&lt;=DATABASE!$I$8,"UNYIL",IF(F2874&lt;=DATABASE!$J$8,"KECIL",IF(F2874&lt;DATABASE!$K$8,"TANGGUNG",IF(F2874&gt;=DATABASE!$K$8,"BESAR","")))))</f>
        <v/>
      </c>
      <c r="H2874" s="16" t="str">
        <f>IF('DATA ACCURATE'!J2877&lt;&gt;"",'DATA ACCURATE'!J2877,"")</f>
        <v/>
      </c>
      <c r="I2874" s="35" t="str">
        <f>IF(B2874&lt;&gt;"",IFERROR(VLOOKUP(B2874,'DATA TIMBANGAN'!G:M,7,FALSE),VLOOKUP(B2874,'DATA TIMBANGAN'!G:M,7)),"")</f>
        <v/>
      </c>
      <c r="J2874" s="25" t="str">
        <f>IF(H2874&lt;&gt;"",IFERROR(INDEX(DATABASE!$Z$19:$Z$38,MATCH(DATEVALUE(H2874),DATABASE!$AA$19:$AA$38,0)),INDEX(DATABASE!$Z$12:$Z$18,MATCH(WEEKDAY(H2874,2),DATABASE!$AA$12:$AA$18,0))),"")</f>
        <v/>
      </c>
      <c r="K2874" s="25" t="str">
        <f>IF('DATA ACCURATE'!V2877&lt;&gt;"",'DATA ACCURATE'!V2877,"")</f>
        <v/>
      </c>
      <c r="L2874" s="80" t="str">
        <f>IF($H2874="","",IF(OR($J2874="LIBUR",AND($L2873="LIBUR",$O2873=$O2874)),"LIBUR",IF(AND(OR($L2873="LUAR JAM KERJA 1",$L2873="LUAR JAM KERJA 2"),OR(OR(AND($H2873=$H2874,AND(OR($I2874&gt;DATABASE!$J$3,$I2874&lt;DATABASE!$J$6),((DATEVALUE($H2874)+$I2874)-(DATEVALUE($H2873)+$I2873))&lt;DATABASE!$J$6)),AND($H2873=$H2874,$O2873=$O2874,OR($I2874&gt;DATABASE!$J$6,$I2874&lt;DATABASE!$J$3))),AND(($H2874-$H2873)=1,OR($I2874&lt;DATABASE!$I$6,((DATEVALUE($H2874)+$I2874)-(DATEVALUE($H2873)+$I2873))&lt;DATABASE!$J$6))),$A2874=$A2873),"LUAR JAM KERJA 2",IF(AND(OR(WEEKDAY($H2874,2)=1,WEEKDAY($H2874,2)=2,WEEKDAY($H2874,2)=3,WEEKDAY($H2874,2)=4,WEEKDAY($H2874,2)=5),$I2874&lt;=DATABASE!$J$3,$I2874&gt;=DATABASE!$I$3),"JAM KERJA",IF(AND(WEEKDAY($H2874,2)=6,$I2874&lt;=DATABASE!$J$4,$I2874&gt;=DATABASE!$I$4),"JAM KERJA","LUAR JAM KERJA 1")))))</f>
        <v/>
      </c>
      <c r="M2874" s="36" t="str">
        <f>IF('DATA ACCURATE'!T2877&lt;&gt;"",IF('DATA ACCURATE'!T2877&gt;100,'DATA ACCURATE'!T2877/10,'DATA ACCURATE'!T2877),"")</f>
        <v/>
      </c>
      <c r="N2874" s="38" t="str">
        <f>IF(M2874="","",IF(M2874&lt;=DATABASE!$I$9,"LOKAL",IF(M2874&lt;DATABASE!$J$9,"LUAR KOTA 1",IF($M2874&gt;=DATABASE!$J$9,"LUAR KOTA 2",""))))</f>
        <v/>
      </c>
      <c r="O2874" s="38" t="str">
        <f>IF('DATA ACCURATE'!L2877&lt;&gt;"",'DATA ACCURATE'!L2877,"")</f>
        <v/>
      </c>
      <c r="P2874" s="38"/>
      <c r="Q2874" s="38">
        <f t="shared" si="314"/>
        <v>0</v>
      </c>
      <c r="R2874" s="38">
        <f t="shared" si="314"/>
        <v>0</v>
      </c>
      <c r="S2874" s="38">
        <f t="shared" si="314"/>
        <v>0</v>
      </c>
      <c r="T2874" s="38">
        <f t="shared" si="314"/>
        <v>0</v>
      </c>
      <c r="U2874" s="38">
        <f t="shared" si="315"/>
        <v>0</v>
      </c>
      <c r="V2874" s="38">
        <f t="shared" si="315"/>
        <v>0</v>
      </c>
      <c r="W2874" s="38">
        <f t="shared" si="315"/>
        <v>0</v>
      </c>
      <c r="X2874" s="38">
        <f t="shared" si="316"/>
        <v>0</v>
      </c>
      <c r="Y2874" s="38">
        <f t="shared" si="316"/>
        <v>0</v>
      </c>
      <c r="Z2874" s="38">
        <f t="shared" si="316"/>
        <v>0</v>
      </c>
      <c r="AA2874" s="38">
        <f t="shared" si="316"/>
        <v>0</v>
      </c>
      <c r="AB2874" s="38">
        <f t="shared" si="311"/>
        <v>0</v>
      </c>
      <c r="AC2874" s="38">
        <f t="shared" si="312"/>
        <v>0</v>
      </c>
      <c r="AD2874" s="38" t="str">
        <f t="shared" si="313"/>
        <v>000000000000</v>
      </c>
      <c r="AE2874" s="38"/>
      <c r="AF2874" s="38"/>
      <c r="AG2874" s="38"/>
      <c r="AH2874" s="38"/>
      <c r="AI2874" s="38"/>
      <c r="AJ2874" s="38"/>
      <c r="AK2874" s="38"/>
      <c r="AL2874" s="38"/>
      <c r="AM2874" s="38"/>
      <c r="AN2874" s="38"/>
      <c r="AO2874" s="38"/>
      <c r="AP2874" s="38"/>
      <c r="AQ2874" s="38"/>
      <c r="AR2874" s="38"/>
    </row>
    <row r="2875" spans="1:44">
      <c r="A2875" s="36" t="str">
        <f>IF('DATA ACCURATE'!A2878&lt;&gt;"",'DATA ACCURATE'!A2878,"")</f>
        <v/>
      </c>
      <c r="B2875" s="36" t="str">
        <f>IF('DATA ACCURATE'!D2878&lt;&gt;"",'DATA ACCURATE'!D2878,"")</f>
        <v/>
      </c>
      <c r="C2875" s="38" t="str">
        <f>IF($AD2875="000000000000","",INDEX(DATABASE!$W$12:$W$71,MATCH($AD2875,DATABASE!$V$12:$V$71,0)))</f>
        <v/>
      </c>
      <c r="D2875" s="38" t="str">
        <f>IF(C2875="","",IF(E2875="",INDEX(DATABASE!$AF$13:$AF$62,MATCH($C2875,DATABASE!$AC$13:$AC$62,0)),IF(E2875="2x D11",INDEX(DATABASE!$AF$13:$AF$62,MATCH($C2875,DATABASE!$AC$13:$AC$62,0))+2*DATABASE!$AF$62,IF(E2875="3x D11",INDEX(DATABASE!$AF$13:$AF$62,MATCH($C2875,DATABASE!$AC$13:$AC$62,0))+3*DATABASE!$AF$62,""))))</f>
        <v/>
      </c>
      <c r="E2875" s="38" t="str">
        <f>IF(AND($K2875="Y",$G2875&lt;&gt;"UNYIL",$F2875&lt;DATABASE!$O$8),"2x D11",IF(AND($K2875="Y",$G2875&lt;&gt;"UNYIL",$F2875&gt;=DATABASE!$O$8),"3x D11",""))</f>
        <v/>
      </c>
      <c r="F2875" s="36" t="str">
        <f>IF('DATA ACCURATE'!N2878&lt;&gt;"",'DATA ACCURATE'!N2878,"")</f>
        <v/>
      </c>
      <c r="G2875" s="38" t="str">
        <f>IF(F2875="","",IF(F2875&lt;=DATABASE!$I$8,"UNYIL",IF(F2875&lt;=DATABASE!$J$8,"KECIL",IF(F2875&lt;DATABASE!$K$8,"TANGGUNG",IF(F2875&gt;=DATABASE!$K$8,"BESAR","")))))</f>
        <v/>
      </c>
      <c r="H2875" s="16" t="str">
        <f>IF('DATA ACCURATE'!J2878&lt;&gt;"",'DATA ACCURATE'!J2878,"")</f>
        <v/>
      </c>
      <c r="I2875" s="35" t="str">
        <f>IF(B2875&lt;&gt;"",IFERROR(VLOOKUP(B2875,'DATA TIMBANGAN'!G:M,7,FALSE),VLOOKUP(B2875,'DATA TIMBANGAN'!G:M,7)),"")</f>
        <v/>
      </c>
      <c r="J2875" s="25" t="str">
        <f>IF(H2875&lt;&gt;"",IFERROR(INDEX(DATABASE!$Z$19:$Z$38,MATCH(DATEVALUE(H2875),DATABASE!$AA$19:$AA$38,0)),INDEX(DATABASE!$Z$12:$Z$18,MATCH(WEEKDAY(H2875,2),DATABASE!$AA$12:$AA$18,0))),"")</f>
        <v/>
      </c>
      <c r="K2875" s="25" t="str">
        <f>IF('DATA ACCURATE'!V2878&lt;&gt;"",'DATA ACCURATE'!V2878,"")</f>
        <v/>
      </c>
      <c r="L2875" s="80" t="str">
        <f>IF($H2875="","",IF(OR($J2875="LIBUR",AND($L2874="LIBUR",$O2874=$O2875)),"LIBUR",IF(AND(OR($L2874="LUAR JAM KERJA 1",$L2874="LUAR JAM KERJA 2"),OR(OR(AND($H2874=$H2875,AND(OR($I2875&gt;DATABASE!$J$3,$I2875&lt;DATABASE!$J$6),((DATEVALUE($H2875)+$I2875)-(DATEVALUE($H2874)+$I2874))&lt;DATABASE!$J$6)),AND($H2874=$H2875,$O2874=$O2875,OR($I2875&gt;DATABASE!$J$6,$I2875&lt;DATABASE!$J$3))),AND(($H2875-$H2874)=1,OR($I2875&lt;DATABASE!$I$6,((DATEVALUE($H2875)+$I2875)-(DATEVALUE($H2874)+$I2874))&lt;DATABASE!$J$6))),$A2875=$A2874),"LUAR JAM KERJA 2",IF(AND(OR(WEEKDAY($H2875,2)=1,WEEKDAY($H2875,2)=2,WEEKDAY($H2875,2)=3,WEEKDAY($H2875,2)=4,WEEKDAY($H2875,2)=5),$I2875&lt;=DATABASE!$J$3,$I2875&gt;=DATABASE!$I$3),"JAM KERJA",IF(AND(WEEKDAY($H2875,2)=6,$I2875&lt;=DATABASE!$J$4,$I2875&gt;=DATABASE!$I$4),"JAM KERJA","LUAR JAM KERJA 1")))))</f>
        <v/>
      </c>
      <c r="M2875" s="36" t="str">
        <f>IF('DATA ACCURATE'!T2878&lt;&gt;"",IF('DATA ACCURATE'!T2878&gt;100,'DATA ACCURATE'!T2878/10,'DATA ACCURATE'!T2878),"")</f>
        <v/>
      </c>
      <c r="N2875" s="38" t="str">
        <f>IF(M2875="","",IF(M2875&lt;=DATABASE!$I$9,"LOKAL",IF(M2875&lt;DATABASE!$J$9,"LUAR KOTA 1",IF($M2875&gt;=DATABASE!$J$9,"LUAR KOTA 2",""))))</f>
        <v/>
      </c>
      <c r="O2875" s="38" t="str">
        <f>IF('DATA ACCURATE'!L2878&lt;&gt;"",'DATA ACCURATE'!L2878,"")</f>
        <v/>
      </c>
      <c r="P2875" s="38"/>
      <c r="Q2875" s="38">
        <f t="shared" si="314"/>
        <v>0</v>
      </c>
      <c r="R2875" s="38">
        <f t="shared" si="314"/>
        <v>0</v>
      </c>
      <c r="S2875" s="38">
        <f t="shared" si="314"/>
        <v>0</v>
      </c>
      <c r="T2875" s="38">
        <f t="shared" si="314"/>
        <v>0</v>
      </c>
      <c r="U2875" s="38">
        <f t="shared" si="315"/>
        <v>0</v>
      </c>
      <c r="V2875" s="38">
        <f t="shared" si="315"/>
        <v>0</v>
      </c>
      <c r="W2875" s="38">
        <f t="shared" si="315"/>
        <v>0</v>
      </c>
      <c r="X2875" s="38">
        <f t="shared" si="316"/>
        <v>0</v>
      </c>
      <c r="Y2875" s="38">
        <f t="shared" si="316"/>
        <v>0</v>
      </c>
      <c r="Z2875" s="38">
        <f t="shared" si="316"/>
        <v>0</v>
      </c>
      <c r="AA2875" s="38">
        <f t="shared" si="316"/>
        <v>0</v>
      </c>
      <c r="AB2875" s="38">
        <f t="shared" si="311"/>
        <v>0</v>
      </c>
      <c r="AC2875" s="38">
        <f t="shared" si="312"/>
        <v>0</v>
      </c>
      <c r="AD2875" s="38" t="str">
        <f t="shared" si="313"/>
        <v>000000000000</v>
      </c>
      <c r="AE2875" s="38"/>
      <c r="AF2875" s="38"/>
      <c r="AG2875" s="38"/>
      <c r="AH2875" s="38"/>
      <c r="AI2875" s="38"/>
      <c r="AJ2875" s="38"/>
      <c r="AK2875" s="38"/>
      <c r="AL2875" s="38"/>
      <c r="AM2875" s="38"/>
      <c r="AN2875" s="38"/>
      <c r="AO2875" s="38"/>
      <c r="AP2875" s="38"/>
      <c r="AQ2875" s="38"/>
      <c r="AR2875" s="38"/>
    </row>
    <row r="2876" spans="1:44">
      <c r="A2876" s="36" t="str">
        <f>IF('DATA ACCURATE'!A2879&lt;&gt;"",'DATA ACCURATE'!A2879,"")</f>
        <v/>
      </c>
      <c r="B2876" s="36" t="str">
        <f>IF('DATA ACCURATE'!D2879&lt;&gt;"",'DATA ACCURATE'!D2879,"")</f>
        <v/>
      </c>
      <c r="C2876" s="38" t="str">
        <f>IF($AD2876="000000000000","",INDEX(DATABASE!$W$12:$W$71,MATCH($AD2876,DATABASE!$V$12:$V$71,0)))</f>
        <v/>
      </c>
      <c r="D2876" s="38" t="str">
        <f>IF(C2876="","",IF(E2876="",INDEX(DATABASE!$AF$13:$AF$62,MATCH($C2876,DATABASE!$AC$13:$AC$62,0)),IF(E2876="2x D11",INDEX(DATABASE!$AF$13:$AF$62,MATCH($C2876,DATABASE!$AC$13:$AC$62,0))+2*DATABASE!$AF$62,IF(E2876="3x D11",INDEX(DATABASE!$AF$13:$AF$62,MATCH($C2876,DATABASE!$AC$13:$AC$62,0))+3*DATABASE!$AF$62,""))))</f>
        <v/>
      </c>
      <c r="E2876" s="38" t="str">
        <f>IF(AND($K2876="Y",$G2876&lt;&gt;"UNYIL",$F2876&lt;DATABASE!$O$8),"2x D11",IF(AND($K2876="Y",$G2876&lt;&gt;"UNYIL",$F2876&gt;=DATABASE!$O$8),"3x D11",""))</f>
        <v/>
      </c>
      <c r="F2876" s="36" t="str">
        <f>IF('DATA ACCURATE'!N2879&lt;&gt;"",'DATA ACCURATE'!N2879,"")</f>
        <v/>
      </c>
      <c r="G2876" s="38" t="str">
        <f>IF(F2876="","",IF(F2876&lt;=DATABASE!$I$8,"UNYIL",IF(F2876&lt;=DATABASE!$J$8,"KECIL",IF(F2876&lt;DATABASE!$K$8,"TANGGUNG",IF(F2876&gt;=DATABASE!$K$8,"BESAR","")))))</f>
        <v/>
      </c>
      <c r="H2876" s="16" t="str">
        <f>IF('DATA ACCURATE'!J2879&lt;&gt;"",'DATA ACCURATE'!J2879,"")</f>
        <v/>
      </c>
      <c r="I2876" s="35" t="str">
        <f>IF(B2876&lt;&gt;"",IFERROR(VLOOKUP(B2876,'DATA TIMBANGAN'!G:M,7,FALSE),VLOOKUP(B2876,'DATA TIMBANGAN'!G:M,7)),"")</f>
        <v/>
      </c>
      <c r="J2876" s="25" t="str">
        <f>IF(H2876&lt;&gt;"",IFERROR(INDEX(DATABASE!$Z$19:$Z$38,MATCH(DATEVALUE(H2876),DATABASE!$AA$19:$AA$38,0)),INDEX(DATABASE!$Z$12:$Z$18,MATCH(WEEKDAY(H2876,2),DATABASE!$AA$12:$AA$18,0))),"")</f>
        <v/>
      </c>
      <c r="K2876" s="25" t="str">
        <f>IF('DATA ACCURATE'!V2879&lt;&gt;"",'DATA ACCURATE'!V2879,"")</f>
        <v/>
      </c>
      <c r="L2876" s="80" t="str">
        <f>IF($H2876="","",IF(OR($J2876="LIBUR",AND($L2875="LIBUR",$O2875=$O2876)),"LIBUR",IF(AND(OR($L2875="LUAR JAM KERJA 1",$L2875="LUAR JAM KERJA 2"),OR(OR(AND($H2875=$H2876,AND(OR($I2876&gt;DATABASE!$J$3,$I2876&lt;DATABASE!$J$6),((DATEVALUE($H2876)+$I2876)-(DATEVALUE($H2875)+$I2875))&lt;DATABASE!$J$6)),AND($H2875=$H2876,$O2875=$O2876,OR($I2876&gt;DATABASE!$J$6,$I2876&lt;DATABASE!$J$3))),AND(($H2876-$H2875)=1,OR($I2876&lt;DATABASE!$I$6,((DATEVALUE($H2876)+$I2876)-(DATEVALUE($H2875)+$I2875))&lt;DATABASE!$J$6))),$A2876=$A2875),"LUAR JAM KERJA 2",IF(AND(OR(WEEKDAY($H2876,2)=1,WEEKDAY($H2876,2)=2,WEEKDAY($H2876,2)=3,WEEKDAY($H2876,2)=4,WEEKDAY($H2876,2)=5),$I2876&lt;=DATABASE!$J$3,$I2876&gt;=DATABASE!$I$3),"JAM KERJA",IF(AND(WEEKDAY($H2876,2)=6,$I2876&lt;=DATABASE!$J$4,$I2876&gt;=DATABASE!$I$4),"JAM KERJA","LUAR JAM KERJA 1")))))</f>
        <v/>
      </c>
      <c r="M2876" s="36" t="str">
        <f>IF('DATA ACCURATE'!T2879&lt;&gt;"",IF('DATA ACCURATE'!T2879&gt;100,'DATA ACCURATE'!T2879/10,'DATA ACCURATE'!T2879),"")</f>
        <v/>
      </c>
      <c r="N2876" s="38" t="str">
        <f>IF(M2876="","",IF(M2876&lt;=DATABASE!$I$9,"LOKAL",IF(M2876&lt;DATABASE!$J$9,"LUAR KOTA 1",IF($M2876&gt;=DATABASE!$J$9,"LUAR KOTA 2",""))))</f>
        <v/>
      </c>
      <c r="O2876" s="38" t="str">
        <f>IF('DATA ACCURATE'!L2879&lt;&gt;"",'DATA ACCURATE'!L2879,"")</f>
        <v/>
      </c>
      <c r="P2876" s="38"/>
      <c r="Q2876" s="38">
        <f t="shared" si="314"/>
        <v>0</v>
      </c>
      <c r="R2876" s="38">
        <f t="shared" si="314"/>
        <v>0</v>
      </c>
      <c r="S2876" s="38">
        <f t="shared" si="314"/>
        <v>0</v>
      </c>
      <c r="T2876" s="38">
        <f t="shared" si="314"/>
        <v>0</v>
      </c>
      <c r="U2876" s="38">
        <f t="shared" si="315"/>
        <v>0</v>
      </c>
      <c r="V2876" s="38">
        <f t="shared" si="315"/>
        <v>0</v>
      </c>
      <c r="W2876" s="38">
        <f t="shared" si="315"/>
        <v>0</v>
      </c>
      <c r="X2876" s="38">
        <f t="shared" si="316"/>
        <v>0</v>
      </c>
      <c r="Y2876" s="38">
        <f t="shared" si="316"/>
        <v>0</v>
      </c>
      <c r="Z2876" s="38">
        <f t="shared" si="316"/>
        <v>0</v>
      </c>
      <c r="AA2876" s="38">
        <f t="shared" si="316"/>
        <v>0</v>
      </c>
      <c r="AB2876" s="38">
        <f t="shared" si="311"/>
        <v>0</v>
      </c>
      <c r="AC2876" s="38">
        <f t="shared" si="312"/>
        <v>0</v>
      </c>
      <c r="AD2876" s="38" t="str">
        <f t="shared" si="313"/>
        <v>000000000000</v>
      </c>
      <c r="AE2876" s="38"/>
      <c r="AF2876" s="38"/>
      <c r="AG2876" s="38"/>
      <c r="AH2876" s="38"/>
      <c r="AI2876" s="38"/>
      <c r="AJ2876" s="38"/>
      <c r="AK2876" s="38"/>
      <c r="AL2876" s="38"/>
      <c r="AM2876" s="38"/>
      <c r="AN2876" s="38"/>
      <c r="AO2876" s="38"/>
      <c r="AP2876" s="38"/>
      <c r="AQ2876" s="38"/>
      <c r="AR2876" s="38"/>
    </row>
    <row r="2877" spans="1:44">
      <c r="A2877" s="36" t="str">
        <f>IF('DATA ACCURATE'!A2880&lt;&gt;"",'DATA ACCURATE'!A2880,"")</f>
        <v/>
      </c>
      <c r="B2877" s="36" t="str">
        <f>IF('DATA ACCURATE'!D2880&lt;&gt;"",'DATA ACCURATE'!D2880,"")</f>
        <v/>
      </c>
      <c r="C2877" s="38" t="str">
        <f>IF($AD2877="000000000000","",INDEX(DATABASE!$W$12:$W$71,MATCH($AD2877,DATABASE!$V$12:$V$71,0)))</f>
        <v/>
      </c>
      <c r="D2877" s="38" t="str">
        <f>IF(C2877="","",IF(E2877="",INDEX(DATABASE!$AF$13:$AF$62,MATCH($C2877,DATABASE!$AC$13:$AC$62,0)),IF(E2877="2x D11",INDEX(DATABASE!$AF$13:$AF$62,MATCH($C2877,DATABASE!$AC$13:$AC$62,0))+2*DATABASE!$AF$62,IF(E2877="3x D11",INDEX(DATABASE!$AF$13:$AF$62,MATCH($C2877,DATABASE!$AC$13:$AC$62,0))+3*DATABASE!$AF$62,""))))</f>
        <v/>
      </c>
      <c r="E2877" s="38" t="str">
        <f>IF(AND($K2877="Y",$G2877&lt;&gt;"UNYIL",$F2877&lt;DATABASE!$O$8),"2x D11",IF(AND($K2877="Y",$G2877&lt;&gt;"UNYIL",$F2877&gt;=DATABASE!$O$8),"3x D11",""))</f>
        <v/>
      </c>
      <c r="F2877" s="36" t="str">
        <f>IF('DATA ACCURATE'!N2880&lt;&gt;"",'DATA ACCURATE'!N2880,"")</f>
        <v/>
      </c>
      <c r="G2877" s="38" t="str">
        <f>IF(F2877="","",IF(F2877&lt;=DATABASE!$I$8,"UNYIL",IF(F2877&lt;=DATABASE!$J$8,"KECIL",IF(F2877&lt;DATABASE!$K$8,"TANGGUNG",IF(F2877&gt;=DATABASE!$K$8,"BESAR","")))))</f>
        <v/>
      </c>
      <c r="H2877" s="16" t="str">
        <f>IF('DATA ACCURATE'!J2880&lt;&gt;"",'DATA ACCURATE'!J2880,"")</f>
        <v/>
      </c>
      <c r="I2877" s="35" t="str">
        <f>IF(B2877&lt;&gt;"",IFERROR(VLOOKUP(B2877,'DATA TIMBANGAN'!G:M,7,FALSE),VLOOKUP(B2877,'DATA TIMBANGAN'!G:M,7)),"")</f>
        <v/>
      </c>
      <c r="J2877" s="25" t="str">
        <f>IF(H2877&lt;&gt;"",IFERROR(INDEX(DATABASE!$Z$19:$Z$38,MATCH(DATEVALUE(H2877),DATABASE!$AA$19:$AA$38,0)),INDEX(DATABASE!$Z$12:$Z$18,MATCH(WEEKDAY(H2877,2),DATABASE!$AA$12:$AA$18,0))),"")</f>
        <v/>
      </c>
      <c r="K2877" s="25" t="str">
        <f>IF('DATA ACCURATE'!V2880&lt;&gt;"",'DATA ACCURATE'!V2880,"")</f>
        <v/>
      </c>
      <c r="L2877" s="80" t="str">
        <f>IF($H2877="","",IF(OR($J2877="LIBUR",AND($L2876="LIBUR",$O2876=$O2877)),"LIBUR",IF(AND(OR($L2876="LUAR JAM KERJA 1",$L2876="LUAR JAM KERJA 2"),OR(OR(AND($H2876=$H2877,AND(OR($I2877&gt;DATABASE!$J$3,$I2877&lt;DATABASE!$J$6),((DATEVALUE($H2877)+$I2877)-(DATEVALUE($H2876)+$I2876))&lt;DATABASE!$J$6)),AND($H2876=$H2877,$O2876=$O2877,OR($I2877&gt;DATABASE!$J$6,$I2877&lt;DATABASE!$J$3))),AND(($H2877-$H2876)=1,OR($I2877&lt;DATABASE!$I$6,((DATEVALUE($H2877)+$I2877)-(DATEVALUE($H2876)+$I2876))&lt;DATABASE!$J$6))),$A2877=$A2876),"LUAR JAM KERJA 2",IF(AND(OR(WEEKDAY($H2877,2)=1,WEEKDAY($H2877,2)=2,WEEKDAY($H2877,2)=3,WEEKDAY($H2877,2)=4,WEEKDAY($H2877,2)=5),$I2877&lt;=DATABASE!$J$3,$I2877&gt;=DATABASE!$I$3),"JAM KERJA",IF(AND(WEEKDAY($H2877,2)=6,$I2877&lt;=DATABASE!$J$4,$I2877&gt;=DATABASE!$I$4),"JAM KERJA","LUAR JAM KERJA 1")))))</f>
        <v/>
      </c>
      <c r="M2877" s="36" t="str">
        <f>IF('DATA ACCURATE'!T2880&lt;&gt;"",IF('DATA ACCURATE'!T2880&gt;100,'DATA ACCURATE'!T2880/10,'DATA ACCURATE'!T2880),"")</f>
        <v/>
      </c>
      <c r="N2877" s="38" t="str">
        <f>IF(M2877="","",IF(M2877&lt;=DATABASE!$I$9,"LOKAL",IF(M2877&lt;DATABASE!$J$9,"LUAR KOTA 1",IF($M2877&gt;=DATABASE!$J$9,"LUAR KOTA 2",""))))</f>
        <v/>
      </c>
      <c r="O2877" s="38" t="str">
        <f>IF('DATA ACCURATE'!L2880&lt;&gt;"",'DATA ACCURATE'!L2880,"")</f>
        <v/>
      </c>
      <c r="P2877" s="38"/>
      <c r="Q2877" s="38">
        <f t="shared" si="314"/>
        <v>0</v>
      </c>
      <c r="R2877" s="38">
        <f t="shared" si="314"/>
        <v>0</v>
      </c>
      <c r="S2877" s="38">
        <f t="shared" si="314"/>
        <v>0</v>
      </c>
      <c r="T2877" s="38">
        <f t="shared" si="314"/>
        <v>0</v>
      </c>
      <c r="U2877" s="38">
        <f t="shared" si="315"/>
        <v>0</v>
      </c>
      <c r="V2877" s="38">
        <f t="shared" si="315"/>
        <v>0</v>
      </c>
      <c r="W2877" s="38">
        <f t="shared" si="315"/>
        <v>0</v>
      </c>
      <c r="X2877" s="38">
        <f t="shared" si="316"/>
        <v>0</v>
      </c>
      <c r="Y2877" s="38">
        <f t="shared" si="316"/>
        <v>0</v>
      </c>
      <c r="Z2877" s="38">
        <f t="shared" si="316"/>
        <v>0</v>
      </c>
      <c r="AA2877" s="38">
        <f t="shared" si="316"/>
        <v>0</v>
      </c>
      <c r="AB2877" s="38">
        <f t="shared" si="311"/>
        <v>0</v>
      </c>
      <c r="AC2877" s="38">
        <f t="shared" si="312"/>
        <v>0</v>
      </c>
      <c r="AD2877" s="38" t="str">
        <f t="shared" si="313"/>
        <v>000000000000</v>
      </c>
      <c r="AE2877" s="38"/>
      <c r="AF2877" s="38"/>
      <c r="AG2877" s="38"/>
      <c r="AH2877" s="38"/>
      <c r="AI2877" s="38"/>
      <c r="AJ2877" s="38"/>
      <c r="AK2877" s="38"/>
      <c r="AL2877" s="38"/>
      <c r="AM2877" s="38"/>
      <c r="AN2877" s="38"/>
      <c r="AO2877" s="38"/>
      <c r="AP2877" s="38"/>
      <c r="AQ2877" s="38"/>
      <c r="AR2877" s="38"/>
    </row>
    <row r="2878" spans="1:44">
      <c r="A2878" s="36" t="str">
        <f>IF('DATA ACCURATE'!A2881&lt;&gt;"",'DATA ACCURATE'!A2881,"")</f>
        <v/>
      </c>
      <c r="B2878" s="36" t="str">
        <f>IF('DATA ACCURATE'!D2881&lt;&gt;"",'DATA ACCURATE'!D2881,"")</f>
        <v/>
      </c>
      <c r="C2878" s="38" t="str">
        <f>IF($AD2878="000000000000","",INDEX(DATABASE!$W$12:$W$71,MATCH($AD2878,DATABASE!$V$12:$V$71,0)))</f>
        <v/>
      </c>
      <c r="D2878" s="38" t="str">
        <f>IF(C2878="","",IF(E2878="",INDEX(DATABASE!$AF$13:$AF$62,MATCH($C2878,DATABASE!$AC$13:$AC$62,0)),IF(E2878="2x D11",INDEX(DATABASE!$AF$13:$AF$62,MATCH($C2878,DATABASE!$AC$13:$AC$62,0))+2*DATABASE!$AF$62,IF(E2878="3x D11",INDEX(DATABASE!$AF$13:$AF$62,MATCH($C2878,DATABASE!$AC$13:$AC$62,0))+3*DATABASE!$AF$62,""))))</f>
        <v/>
      </c>
      <c r="E2878" s="38" t="str">
        <f>IF(AND($K2878="Y",$G2878&lt;&gt;"UNYIL",$F2878&lt;DATABASE!$O$8),"2x D11",IF(AND($K2878="Y",$G2878&lt;&gt;"UNYIL",$F2878&gt;=DATABASE!$O$8),"3x D11",""))</f>
        <v/>
      </c>
      <c r="F2878" s="36" t="str">
        <f>IF('DATA ACCURATE'!N2881&lt;&gt;"",'DATA ACCURATE'!N2881,"")</f>
        <v/>
      </c>
      <c r="G2878" s="38" t="str">
        <f>IF(F2878="","",IF(F2878&lt;=DATABASE!$I$8,"UNYIL",IF(F2878&lt;=DATABASE!$J$8,"KECIL",IF(F2878&lt;DATABASE!$K$8,"TANGGUNG",IF(F2878&gt;=DATABASE!$K$8,"BESAR","")))))</f>
        <v/>
      </c>
      <c r="H2878" s="16" t="str">
        <f>IF('DATA ACCURATE'!J2881&lt;&gt;"",'DATA ACCURATE'!J2881,"")</f>
        <v/>
      </c>
      <c r="I2878" s="35" t="str">
        <f>IF(B2878&lt;&gt;"",IFERROR(VLOOKUP(B2878,'DATA TIMBANGAN'!G:M,7,FALSE),VLOOKUP(B2878,'DATA TIMBANGAN'!G:M,7)),"")</f>
        <v/>
      </c>
      <c r="J2878" s="25" t="str">
        <f>IF(H2878&lt;&gt;"",IFERROR(INDEX(DATABASE!$Z$19:$Z$38,MATCH(DATEVALUE(H2878),DATABASE!$AA$19:$AA$38,0)),INDEX(DATABASE!$Z$12:$Z$18,MATCH(WEEKDAY(H2878,2),DATABASE!$AA$12:$AA$18,0))),"")</f>
        <v/>
      </c>
      <c r="K2878" s="25" t="str">
        <f>IF('DATA ACCURATE'!V2881&lt;&gt;"",'DATA ACCURATE'!V2881,"")</f>
        <v/>
      </c>
      <c r="L2878" s="80" t="str">
        <f>IF($H2878="","",IF(OR($J2878="LIBUR",AND($L2877="LIBUR",$O2877=$O2878)),"LIBUR",IF(AND(OR($L2877="LUAR JAM KERJA 1",$L2877="LUAR JAM KERJA 2"),OR(OR(AND($H2877=$H2878,AND(OR($I2878&gt;DATABASE!$J$3,$I2878&lt;DATABASE!$J$6),((DATEVALUE($H2878)+$I2878)-(DATEVALUE($H2877)+$I2877))&lt;DATABASE!$J$6)),AND($H2877=$H2878,$O2877=$O2878,OR($I2878&gt;DATABASE!$J$6,$I2878&lt;DATABASE!$J$3))),AND(($H2878-$H2877)=1,OR($I2878&lt;DATABASE!$I$6,((DATEVALUE($H2878)+$I2878)-(DATEVALUE($H2877)+$I2877))&lt;DATABASE!$J$6))),$A2878=$A2877),"LUAR JAM KERJA 2",IF(AND(OR(WEEKDAY($H2878,2)=1,WEEKDAY($H2878,2)=2,WEEKDAY($H2878,2)=3,WEEKDAY($H2878,2)=4,WEEKDAY($H2878,2)=5),$I2878&lt;=DATABASE!$J$3,$I2878&gt;=DATABASE!$I$3),"JAM KERJA",IF(AND(WEEKDAY($H2878,2)=6,$I2878&lt;=DATABASE!$J$4,$I2878&gt;=DATABASE!$I$4),"JAM KERJA","LUAR JAM KERJA 1")))))</f>
        <v/>
      </c>
      <c r="M2878" s="36" t="str">
        <f>IF('DATA ACCURATE'!T2881&lt;&gt;"",IF('DATA ACCURATE'!T2881&gt;100,'DATA ACCURATE'!T2881/10,'DATA ACCURATE'!T2881),"")</f>
        <v/>
      </c>
      <c r="N2878" s="38" t="str">
        <f>IF(M2878="","",IF(M2878&lt;=DATABASE!$I$9,"LOKAL",IF(M2878&lt;DATABASE!$J$9,"LUAR KOTA 1",IF($M2878&gt;=DATABASE!$J$9,"LUAR KOTA 2",""))))</f>
        <v/>
      </c>
      <c r="O2878" s="38" t="str">
        <f>IF('DATA ACCURATE'!L2881&lt;&gt;"",'DATA ACCURATE'!L2881,"")</f>
        <v/>
      </c>
      <c r="P2878" s="38"/>
      <c r="Q2878" s="38">
        <f t="shared" si="314"/>
        <v>0</v>
      </c>
      <c r="R2878" s="38">
        <f t="shared" si="314"/>
        <v>0</v>
      </c>
      <c r="S2878" s="38">
        <f t="shared" si="314"/>
        <v>0</v>
      </c>
      <c r="T2878" s="38">
        <f t="shared" si="314"/>
        <v>0</v>
      </c>
      <c r="U2878" s="38">
        <f t="shared" si="315"/>
        <v>0</v>
      </c>
      <c r="V2878" s="38">
        <f t="shared" si="315"/>
        <v>0</v>
      </c>
      <c r="W2878" s="38">
        <f t="shared" si="315"/>
        <v>0</v>
      </c>
      <c r="X2878" s="38">
        <f t="shared" si="316"/>
        <v>0</v>
      </c>
      <c r="Y2878" s="38">
        <f t="shared" si="316"/>
        <v>0</v>
      </c>
      <c r="Z2878" s="38">
        <f t="shared" si="316"/>
        <v>0</v>
      </c>
      <c r="AA2878" s="38">
        <f t="shared" si="316"/>
        <v>0</v>
      </c>
      <c r="AB2878" s="38">
        <f t="shared" si="311"/>
        <v>0</v>
      </c>
      <c r="AC2878" s="38">
        <f t="shared" si="312"/>
        <v>0</v>
      </c>
      <c r="AD2878" s="38" t="str">
        <f t="shared" si="313"/>
        <v>000000000000</v>
      </c>
      <c r="AE2878" s="38"/>
      <c r="AF2878" s="38"/>
      <c r="AG2878" s="38"/>
      <c r="AH2878" s="38"/>
      <c r="AI2878" s="38"/>
      <c r="AJ2878" s="38"/>
      <c r="AK2878" s="38"/>
      <c r="AL2878" s="38"/>
      <c r="AM2878" s="38"/>
      <c r="AN2878" s="38"/>
      <c r="AO2878" s="38"/>
      <c r="AP2878" s="38"/>
      <c r="AQ2878" s="38"/>
      <c r="AR2878" s="38"/>
    </row>
    <row r="2879" spans="1:44">
      <c r="A2879" s="36" t="str">
        <f>IF('DATA ACCURATE'!A2882&lt;&gt;"",'DATA ACCURATE'!A2882,"")</f>
        <v/>
      </c>
      <c r="B2879" s="36" t="str">
        <f>IF('DATA ACCURATE'!D2882&lt;&gt;"",'DATA ACCURATE'!D2882,"")</f>
        <v/>
      </c>
      <c r="C2879" s="38" t="str">
        <f>IF($AD2879="000000000000","",INDEX(DATABASE!$W$12:$W$71,MATCH($AD2879,DATABASE!$V$12:$V$71,0)))</f>
        <v/>
      </c>
      <c r="D2879" s="38" t="str">
        <f>IF(C2879="","",IF(E2879="",INDEX(DATABASE!$AF$13:$AF$62,MATCH($C2879,DATABASE!$AC$13:$AC$62,0)),IF(E2879="2x D11",INDEX(DATABASE!$AF$13:$AF$62,MATCH($C2879,DATABASE!$AC$13:$AC$62,0))+2*DATABASE!$AF$62,IF(E2879="3x D11",INDEX(DATABASE!$AF$13:$AF$62,MATCH($C2879,DATABASE!$AC$13:$AC$62,0))+3*DATABASE!$AF$62,""))))</f>
        <v/>
      </c>
      <c r="E2879" s="38" t="str">
        <f>IF(AND($K2879="Y",$G2879&lt;&gt;"UNYIL",$F2879&lt;DATABASE!$O$8),"2x D11",IF(AND($K2879="Y",$G2879&lt;&gt;"UNYIL",$F2879&gt;=DATABASE!$O$8),"3x D11",""))</f>
        <v/>
      </c>
      <c r="F2879" s="36" t="str">
        <f>IF('DATA ACCURATE'!N2882&lt;&gt;"",'DATA ACCURATE'!N2882,"")</f>
        <v/>
      </c>
      <c r="G2879" s="38" t="str">
        <f>IF(F2879="","",IF(F2879&lt;=DATABASE!$I$8,"UNYIL",IF(F2879&lt;=DATABASE!$J$8,"KECIL",IF(F2879&lt;DATABASE!$K$8,"TANGGUNG",IF(F2879&gt;=DATABASE!$K$8,"BESAR","")))))</f>
        <v/>
      </c>
      <c r="H2879" s="16" t="str">
        <f>IF('DATA ACCURATE'!J2882&lt;&gt;"",'DATA ACCURATE'!J2882,"")</f>
        <v/>
      </c>
      <c r="I2879" s="35" t="str">
        <f>IF(B2879&lt;&gt;"",IFERROR(VLOOKUP(B2879,'DATA TIMBANGAN'!G:M,7,FALSE),VLOOKUP(B2879,'DATA TIMBANGAN'!G:M,7)),"")</f>
        <v/>
      </c>
      <c r="J2879" s="25" t="str">
        <f>IF(H2879&lt;&gt;"",IFERROR(INDEX(DATABASE!$Z$19:$Z$38,MATCH(DATEVALUE(H2879),DATABASE!$AA$19:$AA$38,0)),INDEX(DATABASE!$Z$12:$Z$18,MATCH(WEEKDAY(H2879,2),DATABASE!$AA$12:$AA$18,0))),"")</f>
        <v/>
      </c>
      <c r="K2879" s="25" t="str">
        <f>IF('DATA ACCURATE'!V2882&lt;&gt;"",'DATA ACCURATE'!V2882,"")</f>
        <v/>
      </c>
      <c r="L2879" s="80" t="str">
        <f>IF($H2879="","",IF(OR($J2879="LIBUR",AND($L2878="LIBUR",$O2878=$O2879)),"LIBUR",IF(AND(OR($L2878="LUAR JAM KERJA 1",$L2878="LUAR JAM KERJA 2"),OR(OR(AND($H2878=$H2879,AND(OR($I2879&gt;DATABASE!$J$3,$I2879&lt;DATABASE!$J$6),((DATEVALUE($H2879)+$I2879)-(DATEVALUE($H2878)+$I2878))&lt;DATABASE!$J$6)),AND($H2878=$H2879,$O2878=$O2879,OR($I2879&gt;DATABASE!$J$6,$I2879&lt;DATABASE!$J$3))),AND(($H2879-$H2878)=1,OR($I2879&lt;DATABASE!$I$6,((DATEVALUE($H2879)+$I2879)-(DATEVALUE($H2878)+$I2878))&lt;DATABASE!$J$6))),$A2879=$A2878),"LUAR JAM KERJA 2",IF(AND(OR(WEEKDAY($H2879,2)=1,WEEKDAY($H2879,2)=2,WEEKDAY($H2879,2)=3,WEEKDAY($H2879,2)=4,WEEKDAY($H2879,2)=5),$I2879&lt;=DATABASE!$J$3,$I2879&gt;=DATABASE!$I$3),"JAM KERJA",IF(AND(WEEKDAY($H2879,2)=6,$I2879&lt;=DATABASE!$J$4,$I2879&gt;=DATABASE!$I$4),"JAM KERJA","LUAR JAM KERJA 1")))))</f>
        <v/>
      </c>
      <c r="M2879" s="36" t="str">
        <f>IF('DATA ACCURATE'!T2882&lt;&gt;"",IF('DATA ACCURATE'!T2882&gt;100,'DATA ACCURATE'!T2882/10,'DATA ACCURATE'!T2882),"")</f>
        <v/>
      </c>
      <c r="N2879" s="38" t="str">
        <f>IF(M2879="","",IF(M2879&lt;=DATABASE!$I$9,"LOKAL",IF(M2879&lt;DATABASE!$J$9,"LUAR KOTA 1",IF($M2879&gt;=DATABASE!$J$9,"LUAR KOTA 2",""))))</f>
        <v/>
      </c>
      <c r="O2879" s="38" t="str">
        <f>IF('DATA ACCURATE'!L2882&lt;&gt;"",'DATA ACCURATE'!L2882,"")</f>
        <v/>
      </c>
      <c r="P2879" s="38"/>
      <c r="Q2879" s="38">
        <f t="shared" si="314"/>
        <v>0</v>
      </c>
      <c r="R2879" s="38">
        <f t="shared" si="314"/>
        <v>0</v>
      </c>
      <c r="S2879" s="38">
        <f t="shared" si="314"/>
        <v>0</v>
      </c>
      <c r="T2879" s="38">
        <f t="shared" si="314"/>
        <v>0</v>
      </c>
      <c r="U2879" s="38">
        <f t="shared" si="315"/>
        <v>0</v>
      </c>
      <c r="V2879" s="38">
        <f t="shared" si="315"/>
        <v>0</v>
      </c>
      <c r="W2879" s="38">
        <f t="shared" si="315"/>
        <v>0</v>
      </c>
      <c r="X2879" s="38">
        <f t="shared" si="316"/>
        <v>0</v>
      </c>
      <c r="Y2879" s="38">
        <f t="shared" si="316"/>
        <v>0</v>
      </c>
      <c r="Z2879" s="38">
        <f t="shared" si="316"/>
        <v>0</v>
      </c>
      <c r="AA2879" s="38">
        <f t="shared" si="316"/>
        <v>0</v>
      </c>
      <c r="AB2879" s="38">
        <f t="shared" si="311"/>
        <v>0</v>
      </c>
      <c r="AC2879" s="38">
        <f t="shared" si="312"/>
        <v>0</v>
      </c>
      <c r="AD2879" s="38" t="str">
        <f t="shared" si="313"/>
        <v>000000000000</v>
      </c>
      <c r="AE2879" s="38"/>
      <c r="AF2879" s="38"/>
      <c r="AG2879" s="38"/>
      <c r="AH2879" s="38"/>
      <c r="AI2879" s="38"/>
      <c r="AJ2879" s="38"/>
      <c r="AK2879" s="38"/>
      <c r="AL2879" s="38"/>
      <c r="AM2879" s="38"/>
      <c r="AN2879" s="38"/>
      <c r="AO2879" s="38"/>
      <c r="AP2879" s="38"/>
      <c r="AQ2879" s="38"/>
      <c r="AR2879" s="38"/>
    </row>
    <row r="2880" spans="1:44">
      <c r="A2880" s="36" t="str">
        <f>IF('DATA ACCURATE'!A2883&lt;&gt;"",'DATA ACCURATE'!A2883,"")</f>
        <v/>
      </c>
      <c r="B2880" s="36" t="str">
        <f>IF('DATA ACCURATE'!D2883&lt;&gt;"",'DATA ACCURATE'!D2883,"")</f>
        <v/>
      </c>
      <c r="C2880" s="38" t="str">
        <f>IF($AD2880="000000000000","",INDEX(DATABASE!$W$12:$W$71,MATCH($AD2880,DATABASE!$V$12:$V$71,0)))</f>
        <v/>
      </c>
      <c r="D2880" s="38" t="str">
        <f>IF(C2880="","",IF(E2880="",INDEX(DATABASE!$AF$13:$AF$62,MATCH($C2880,DATABASE!$AC$13:$AC$62,0)),IF(E2880="2x D11",INDEX(DATABASE!$AF$13:$AF$62,MATCH($C2880,DATABASE!$AC$13:$AC$62,0))+2*DATABASE!$AF$62,IF(E2880="3x D11",INDEX(DATABASE!$AF$13:$AF$62,MATCH($C2880,DATABASE!$AC$13:$AC$62,0))+3*DATABASE!$AF$62,""))))</f>
        <v/>
      </c>
      <c r="E2880" s="38" t="str">
        <f>IF(AND($K2880="Y",$G2880&lt;&gt;"UNYIL",$F2880&lt;DATABASE!$O$8),"2x D11",IF(AND($K2880="Y",$G2880&lt;&gt;"UNYIL",$F2880&gt;=DATABASE!$O$8),"3x D11",""))</f>
        <v/>
      </c>
      <c r="F2880" s="36" t="str">
        <f>IF('DATA ACCURATE'!N2883&lt;&gt;"",'DATA ACCURATE'!N2883,"")</f>
        <v/>
      </c>
      <c r="G2880" s="38" t="str">
        <f>IF(F2880="","",IF(F2880&lt;=DATABASE!$I$8,"UNYIL",IF(F2880&lt;=DATABASE!$J$8,"KECIL",IF(F2880&lt;DATABASE!$K$8,"TANGGUNG",IF(F2880&gt;=DATABASE!$K$8,"BESAR","")))))</f>
        <v/>
      </c>
      <c r="H2880" s="16" t="str">
        <f>IF('DATA ACCURATE'!J2883&lt;&gt;"",'DATA ACCURATE'!J2883,"")</f>
        <v/>
      </c>
      <c r="I2880" s="35" t="str">
        <f>IF(B2880&lt;&gt;"",IFERROR(VLOOKUP(B2880,'DATA TIMBANGAN'!G:M,7,FALSE),VLOOKUP(B2880,'DATA TIMBANGAN'!G:M,7)),"")</f>
        <v/>
      </c>
      <c r="J2880" s="25" t="str">
        <f>IF(H2880&lt;&gt;"",IFERROR(INDEX(DATABASE!$Z$19:$Z$38,MATCH(DATEVALUE(H2880),DATABASE!$AA$19:$AA$38,0)),INDEX(DATABASE!$Z$12:$Z$18,MATCH(WEEKDAY(H2880,2),DATABASE!$AA$12:$AA$18,0))),"")</f>
        <v/>
      </c>
      <c r="K2880" s="25" t="str">
        <f>IF('DATA ACCURATE'!V2883&lt;&gt;"",'DATA ACCURATE'!V2883,"")</f>
        <v/>
      </c>
      <c r="L2880" s="80" t="str">
        <f>IF($H2880="","",IF(OR($J2880="LIBUR",AND($L2879="LIBUR",$O2879=$O2880)),"LIBUR",IF(AND(OR($L2879="LUAR JAM KERJA 1",$L2879="LUAR JAM KERJA 2"),OR(OR(AND($H2879=$H2880,AND(OR($I2880&gt;DATABASE!$J$3,$I2880&lt;DATABASE!$J$6),((DATEVALUE($H2880)+$I2880)-(DATEVALUE($H2879)+$I2879))&lt;DATABASE!$J$6)),AND($H2879=$H2880,$O2879=$O2880,OR($I2880&gt;DATABASE!$J$6,$I2880&lt;DATABASE!$J$3))),AND(($H2880-$H2879)=1,OR($I2880&lt;DATABASE!$I$6,((DATEVALUE($H2880)+$I2880)-(DATEVALUE($H2879)+$I2879))&lt;DATABASE!$J$6))),$A2880=$A2879),"LUAR JAM KERJA 2",IF(AND(OR(WEEKDAY($H2880,2)=1,WEEKDAY($H2880,2)=2,WEEKDAY($H2880,2)=3,WEEKDAY($H2880,2)=4,WEEKDAY($H2880,2)=5),$I2880&lt;=DATABASE!$J$3,$I2880&gt;=DATABASE!$I$3),"JAM KERJA",IF(AND(WEEKDAY($H2880,2)=6,$I2880&lt;=DATABASE!$J$4,$I2880&gt;=DATABASE!$I$4),"JAM KERJA","LUAR JAM KERJA 1")))))</f>
        <v/>
      </c>
      <c r="M2880" s="36" t="str">
        <f>IF('DATA ACCURATE'!T2883&lt;&gt;"",IF('DATA ACCURATE'!T2883&gt;100,'DATA ACCURATE'!T2883/10,'DATA ACCURATE'!T2883),"")</f>
        <v/>
      </c>
      <c r="N2880" s="38" t="str">
        <f>IF(M2880="","",IF(M2880&lt;=DATABASE!$I$9,"LOKAL",IF(M2880&lt;DATABASE!$J$9,"LUAR KOTA 1",IF($M2880&gt;=DATABASE!$J$9,"LUAR KOTA 2",""))))</f>
        <v/>
      </c>
      <c r="O2880" s="38" t="str">
        <f>IF('DATA ACCURATE'!L2883&lt;&gt;"",'DATA ACCURATE'!L2883,"")</f>
        <v/>
      </c>
      <c r="P2880" s="38"/>
      <c r="Q2880" s="38">
        <f t="shared" si="314"/>
        <v>0</v>
      </c>
      <c r="R2880" s="38">
        <f t="shared" si="314"/>
        <v>0</v>
      </c>
      <c r="S2880" s="38">
        <f t="shared" si="314"/>
        <v>0</v>
      </c>
      <c r="T2880" s="38">
        <f t="shared" si="314"/>
        <v>0</v>
      </c>
      <c r="U2880" s="38">
        <f t="shared" si="315"/>
        <v>0</v>
      </c>
      <c r="V2880" s="38">
        <f t="shared" si="315"/>
        <v>0</v>
      </c>
      <c r="W2880" s="38">
        <f t="shared" si="315"/>
        <v>0</v>
      </c>
      <c r="X2880" s="38">
        <f t="shared" si="316"/>
        <v>0</v>
      </c>
      <c r="Y2880" s="38">
        <f t="shared" si="316"/>
        <v>0</v>
      </c>
      <c r="Z2880" s="38">
        <f t="shared" si="316"/>
        <v>0</v>
      </c>
      <c r="AA2880" s="38">
        <f t="shared" si="316"/>
        <v>0</v>
      </c>
      <c r="AB2880" s="38">
        <f t="shared" si="311"/>
        <v>0</v>
      </c>
      <c r="AC2880" s="38">
        <f t="shared" si="312"/>
        <v>0</v>
      </c>
      <c r="AD2880" s="38" t="str">
        <f t="shared" si="313"/>
        <v>000000000000</v>
      </c>
      <c r="AE2880" s="38"/>
      <c r="AF2880" s="38"/>
      <c r="AG2880" s="38"/>
      <c r="AH2880" s="38"/>
      <c r="AI2880" s="38"/>
      <c r="AJ2880" s="38"/>
      <c r="AK2880" s="38"/>
      <c r="AL2880" s="38"/>
      <c r="AM2880" s="38"/>
      <c r="AN2880" s="38"/>
      <c r="AO2880" s="38"/>
      <c r="AP2880" s="38"/>
      <c r="AQ2880" s="38"/>
      <c r="AR2880" s="38"/>
    </row>
    <row r="2881" spans="1:44">
      <c r="A2881" s="36" t="str">
        <f>IF('DATA ACCURATE'!A2884&lt;&gt;"",'DATA ACCURATE'!A2884,"")</f>
        <v/>
      </c>
      <c r="B2881" s="36" t="str">
        <f>IF('DATA ACCURATE'!D2884&lt;&gt;"",'DATA ACCURATE'!D2884,"")</f>
        <v/>
      </c>
      <c r="C2881" s="38" t="str">
        <f>IF($AD2881="000000000000","",INDEX(DATABASE!$W$12:$W$71,MATCH($AD2881,DATABASE!$V$12:$V$71,0)))</f>
        <v/>
      </c>
      <c r="D2881" s="38" t="str">
        <f>IF(C2881="","",IF(E2881="",INDEX(DATABASE!$AF$13:$AF$62,MATCH($C2881,DATABASE!$AC$13:$AC$62,0)),IF(E2881="2x D11",INDEX(DATABASE!$AF$13:$AF$62,MATCH($C2881,DATABASE!$AC$13:$AC$62,0))+2*DATABASE!$AF$62,IF(E2881="3x D11",INDEX(DATABASE!$AF$13:$AF$62,MATCH($C2881,DATABASE!$AC$13:$AC$62,0))+3*DATABASE!$AF$62,""))))</f>
        <v/>
      </c>
      <c r="E2881" s="38" t="str">
        <f>IF(AND($K2881="Y",$G2881&lt;&gt;"UNYIL",$F2881&lt;DATABASE!$O$8),"2x D11",IF(AND($K2881="Y",$G2881&lt;&gt;"UNYIL",$F2881&gt;=DATABASE!$O$8),"3x D11",""))</f>
        <v/>
      </c>
      <c r="F2881" s="36" t="str">
        <f>IF('DATA ACCURATE'!N2884&lt;&gt;"",'DATA ACCURATE'!N2884,"")</f>
        <v/>
      </c>
      <c r="G2881" s="38" t="str">
        <f>IF(F2881="","",IF(F2881&lt;=DATABASE!$I$8,"UNYIL",IF(F2881&lt;=DATABASE!$J$8,"KECIL",IF(F2881&lt;DATABASE!$K$8,"TANGGUNG",IF(F2881&gt;=DATABASE!$K$8,"BESAR","")))))</f>
        <v/>
      </c>
      <c r="H2881" s="16" t="str">
        <f>IF('DATA ACCURATE'!J2884&lt;&gt;"",'DATA ACCURATE'!J2884,"")</f>
        <v/>
      </c>
      <c r="I2881" s="35" t="str">
        <f>IF(B2881&lt;&gt;"",IFERROR(VLOOKUP(B2881,'DATA TIMBANGAN'!G:M,7,FALSE),VLOOKUP(B2881,'DATA TIMBANGAN'!G:M,7)),"")</f>
        <v/>
      </c>
      <c r="J2881" s="25" t="str">
        <f>IF(H2881&lt;&gt;"",IFERROR(INDEX(DATABASE!$Z$19:$Z$38,MATCH(DATEVALUE(H2881),DATABASE!$AA$19:$AA$38,0)),INDEX(DATABASE!$Z$12:$Z$18,MATCH(WEEKDAY(H2881,2),DATABASE!$AA$12:$AA$18,0))),"")</f>
        <v/>
      </c>
      <c r="K2881" s="25" t="str">
        <f>IF('DATA ACCURATE'!V2884&lt;&gt;"",'DATA ACCURATE'!V2884,"")</f>
        <v/>
      </c>
      <c r="L2881" s="80" t="str">
        <f>IF($H2881="","",IF(OR($J2881="LIBUR",AND($L2880="LIBUR",$O2880=$O2881)),"LIBUR",IF(AND(OR($L2880="LUAR JAM KERJA 1",$L2880="LUAR JAM KERJA 2"),OR(OR(AND($H2880=$H2881,AND(OR($I2881&gt;DATABASE!$J$3,$I2881&lt;DATABASE!$J$6),((DATEVALUE($H2881)+$I2881)-(DATEVALUE($H2880)+$I2880))&lt;DATABASE!$J$6)),AND($H2880=$H2881,$O2880=$O2881,OR($I2881&gt;DATABASE!$J$6,$I2881&lt;DATABASE!$J$3))),AND(($H2881-$H2880)=1,OR($I2881&lt;DATABASE!$I$6,((DATEVALUE($H2881)+$I2881)-(DATEVALUE($H2880)+$I2880))&lt;DATABASE!$J$6))),$A2881=$A2880),"LUAR JAM KERJA 2",IF(AND(OR(WEEKDAY($H2881,2)=1,WEEKDAY($H2881,2)=2,WEEKDAY($H2881,2)=3,WEEKDAY($H2881,2)=4,WEEKDAY($H2881,2)=5),$I2881&lt;=DATABASE!$J$3,$I2881&gt;=DATABASE!$I$3),"JAM KERJA",IF(AND(WEEKDAY($H2881,2)=6,$I2881&lt;=DATABASE!$J$4,$I2881&gt;=DATABASE!$I$4),"JAM KERJA","LUAR JAM KERJA 1")))))</f>
        <v/>
      </c>
      <c r="M2881" s="36" t="str">
        <f>IF('DATA ACCURATE'!T2884&lt;&gt;"",IF('DATA ACCURATE'!T2884&gt;100,'DATA ACCURATE'!T2884/10,'DATA ACCURATE'!T2884),"")</f>
        <v/>
      </c>
      <c r="N2881" s="38" t="str">
        <f>IF(M2881="","",IF(M2881&lt;=DATABASE!$I$9,"LOKAL",IF(M2881&lt;DATABASE!$J$9,"LUAR KOTA 1",IF($M2881&gt;=DATABASE!$J$9,"LUAR KOTA 2",""))))</f>
        <v/>
      </c>
      <c r="O2881" s="38" t="str">
        <f>IF('DATA ACCURATE'!L2884&lt;&gt;"",'DATA ACCURATE'!L2884,"")</f>
        <v/>
      </c>
      <c r="P2881" s="38"/>
      <c r="Q2881" s="38">
        <f t="shared" si="314"/>
        <v>0</v>
      </c>
      <c r="R2881" s="38">
        <f t="shared" si="314"/>
        <v>0</v>
      </c>
      <c r="S2881" s="38">
        <f t="shared" si="314"/>
        <v>0</v>
      </c>
      <c r="T2881" s="38">
        <f t="shared" si="314"/>
        <v>0</v>
      </c>
      <c r="U2881" s="38">
        <f t="shared" si="315"/>
        <v>0</v>
      </c>
      <c r="V2881" s="38">
        <f t="shared" si="315"/>
        <v>0</v>
      </c>
      <c r="W2881" s="38">
        <f t="shared" si="315"/>
        <v>0</v>
      </c>
      <c r="X2881" s="38">
        <f t="shared" si="316"/>
        <v>0</v>
      </c>
      <c r="Y2881" s="38">
        <f t="shared" si="316"/>
        <v>0</v>
      </c>
      <c r="Z2881" s="38">
        <f t="shared" si="316"/>
        <v>0</v>
      </c>
      <c r="AA2881" s="38">
        <f t="shared" si="316"/>
        <v>0</v>
      </c>
      <c r="AB2881" s="38">
        <f t="shared" si="311"/>
        <v>0</v>
      </c>
      <c r="AC2881" s="38">
        <f t="shared" si="312"/>
        <v>0</v>
      </c>
      <c r="AD2881" s="38" t="str">
        <f t="shared" si="313"/>
        <v>000000000000</v>
      </c>
      <c r="AE2881" s="38"/>
      <c r="AF2881" s="38"/>
      <c r="AG2881" s="38"/>
      <c r="AH2881" s="38"/>
      <c r="AI2881" s="38"/>
      <c r="AJ2881" s="38"/>
      <c r="AK2881" s="38"/>
      <c r="AL2881" s="38"/>
      <c r="AM2881" s="38"/>
      <c r="AN2881" s="38"/>
      <c r="AO2881" s="38"/>
      <c r="AP2881" s="38"/>
      <c r="AQ2881" s="38"/>
      <c r="AR2881" s="38"/>
    </row>
    <row r="2882" spans="1:44">
      <c r="A2882" s="36" t="str">
        <f>IF('DATA ACCURATE'!A2885&lt;&gt;"",'DATA ACCURATE'!A2885,"")</f>
        <v/>
      </c>
      <c r="B2882" s="36" t="str">
        <f>IF('DATA ACCURATE'!D2885&lt;&gt;"",'DATA ACCURATE'!D2885,"")</f>
        <v/>
      </c>
      <c r="C2882" s="38" t="str">
        <f>IF($AD2882="000000000000","",INDEX(DATABASE!$W$12:$W$71,MATCH($AD2882,DATABASE!$V$12:$V$71,0)))</f>
        <v/>
      </c>
      <c r="D2882" s="38" t="str">
        <f>IF(C2882="","",IF(E2882="",INDEX(DATABASE!$AF$13:$AF$62,MATCH($C2882,DATABASE!$AC$13:$AC$62,0)),IF(E2882="2x D11",INDEX(DATABASE!$AF$13:$AF$62,MATCH($C2882,DATABASE!$AC$13:$AC$62,0))+2*DATABASE!$AF$62,IF(E2882="3x D11",INDEX(DATABASE!$AF$13:$AF$62,MATCH($C2882,DATABASE!$AC$13:$AC$62,0))+3*DATABASE!$AF$62,""))))</f>
        <v/>
      </c>
      <c r="E2882" s="38" t="str">
        <f>IF(AND($K2882="Y",$G2882&lt;&gt;"UNYIL",$F2882&lt;DATABASE!$O$8),"2x D11",IF(AND($K2882="Y",$G2882&lt;&gt;"UNYIL",$F2882&gt;=DATABASE!$O$8),"3x D11",""))</f>
        <v/>
      </c>
      <c r="F2882" s="36" t="str">
        <f>IF('DATA ACCURATE'!N2885&lt;&gt;"",'DATA ACCURATE'!N2885,"")</f>
        <v/>
      </c>
      <c r="G2882" s="38" t="str">
        <f>IF(F2882="","",IF(F2882&lt;=DATABASE!$I$8,"UNYIL",IF(F2882&lt;=DATABASE!$J$8,"KECIL",IF(F2882&lt;DATABASE!$K$8,"TANGGUNG",IF(F2882&gt;=DATABASE!$K$8,"BESAR","")))))</f>
        <v/>
      </c>
      <c r="H2882" s="16" t="str">
        <f>IF('DATA ACCURATE'!J2885&lt;&gt;"",'DATA ACCURATE'!J2885,"")</f>
        <v/>
      </c>
      <c r="I2882" s="35" t="str">
        <f>IF(B2882&lt;&gt;"",IFERROR(VLOOKUP(B2882,'DATA TIMBANGAN'!G:M,7,FALSE),VLOOKUP(B2882,'DATA TIMBANGAN'!G:M,7)),"")</f>
        <v/>
      </c>
      <c r="J2882" s="25" t="str">
        <f>IF(H2882&lt;&gt;"",IFERROR(INDEX(DATABASE!$Z$19:$Z$38,MATCH(DATEVALUE(H2882),DATABASE!$AA$19:$AA$38,0)),INDEX(DATABASE!$Z$12:$Z$18,MATCH(WEEKDAY(H2882,2),DATABASE!$AA$12:$AA$18,0))),"")</f>
        <v/>
      </c>
      <c r="K2882" s="25" t="str">
        <f>IF('DATA ACCURATE'!V2885&lt;&gt;"",'DATA ACCURATE'!V2885,"")</f>
        <v/>
      </c>
      <c r="L2882" s="80" t="str">
        <f>IF($H2882="","",IF(OR($J2882="LIBUR",AND($L2881="LIBUR",$O2881=$O2882)),"LIBUR",IF(AND(OR($L2881="LUAR JAM KERJA 1",$L2881="LUAR JAM KERJA 2"),OR(OR(AND($H2881=$H2882,AND(OR($I2882&gt;DATABASE!$J$3,$I2882&lt;DATABASE!$J$6),((DATEVALUE($H2882)+$I2882)-(DATEVALUE($H2881)+$I2881))&lt;DATABASE!$J$6)),AND($H2881=$H2882,$O2881=$O2882,OR($I2882&gt;DATABASE!$J$6,$I2882&lt;DATABASE!$J$3))),AND(($H2882-$H2881)=1,OR($I2882&lt;DATABASE!$I$6,((DATEVALUE($H2882)+$I2882)-(DATEVALUE($H2881)+$I2881))&lt;DATABASE!$J$6))),$A2882=$A2881),"LUAR JAM KERJA 2",IF(AND(OR(WEEKDAY($H2882,2)=1,WEEKDAY($H2882,2)=2,WEEKDAY($H2882,2)=3,WEEKDAY($H2882,2)=4,WEEKDAY($H2882,2)=5),$I2882&lt;=DATABASE!$J$3,$I2882&gt;=DATABASE!$I$3),"JAM KERJA",IF(AND(WEEKDAY($H2882,2)=6,$I2882&lt;=DATABASE!$J$4,$I2882&gt;=DATABASE!$I$4),"JAM KERJA","LUAR JAM KERJA 1")))))</f>
        <v/>
      </c>
      <c r="M2882" s="36" t="str">
        <f>IF('DATA ACCURATE'!T2885&lt;&gt;"",IF('DATA ACCURATE'!T2885&gt;100,'DATA ACCURATE'!T2885/10,'DATA ACCURATE'!T2885),"")</f>
        <v/>
      </c>
      <c r="N2882" s="38" t="str">
        <f>IF(M2882="","",IF(M2882&lt;=DATABASE!$I$9,"LOKAL",IF(M2882&lt;DATABASE!$J$9,"LUAR KOTA 1",IF($M2882&gt;=DATABASE!$J$9,"LUAR KOTA 2",""))))</f>
        <v/>
      </c>
      <c r="O2882" s="38" t="str">
        <f>IF('DATA ACCURATE'!L2885&lt;&gt;"",'DATA ACCURATE'!L2885,"")</f>
        <v/>
      </c>
      <c r="P2882" s="38"/>
      <c r="Q2882" s="38">
        <f t="shared" si="314"/>
        <v>0</v>
      </c>
      <c r="R2882" s="38">
        <f t="shared" si="314"/>
        <v>0</v>
      </c>
      <c r="S2882" s="38">
        <f t="shared" si="314"/>
        <v>0</v>
      </c>
      <c r="T2882" s="38">
        <f t="shared" si="314"/>
        <v>0</v>
      </c>
      <c r="U2882" s="38">
        <f t="shared" si="315"/>
        <v>0</v>
      </c>
      <c r="V2882" s="38">
        <f t="shared" si="315"/>
        <v>0</v>
      </c>
      <c r="W2882" s="38">
        <f t="shared" si="315"/>
        <v>0</v>
      </c>
      <c r="X2882" s="38">
        <f t="shared" si="316"/>
        <v>0</v>
      </c>
      <c r="Y2882" s="38">
        <f t="shared" si="316"/>
        <v>0</v>
      </c>
      <c r="Z2882" s="38">
        <f t="shared" si="316"/>
        <v>0</v>
      </c>
      <c r="AA2882" s="38">
        <f t="shared" si="316"/>
        <v>0</v>
      </c>
      <c r="AB2882" s="38">
        <f t="shared" si="311"/>
        <v>0</v>
      </c>
      <c r="AC2882" s="38">
        <f t="shared" si="312"/>
        <v>0</v>
      </c>
      <c r="AD2882" s="38" t="str">
        <f t="shared" si="313"/>
        <v>000000000000</v>
      </c>
      <c r="AE2882" s="38"/>
      <c r="AF2882" s="38"/>
      <c r="AG2882" s="38"/>
      <c r="AH2882" s="38"/>
      <c r="AI2882" s="38"/>
      <c r="AJ2882" s="38"/>
      <c r="AK2882" s="38"/>
      <c r="AL2882" s="38"/>
      <c r="AM2882" s="38"/>
      <c r="AN2882" s="38"/>
      <c r="AO2882" s="38"/>
      <c r="AP2882" s="38"/>
      <c r="AQ2882" s="38"/>
      <c r="AR2882" s="38"/>
    </row>
    <row r="2883" spans="1:44">
      <c r="A2883" s="36" t="str">
        <f>IF('DATA ACCURATE'!A2886&lt;&gt;"",'DATA ACCURATE'!A2886,"")</f>
        <v/>
      </c>
      <c r="B2883" s="36" t="str">
        <f>IF('DATA ACCURATE'!D2886&lt;&gt;"",'DATA ACCURATE'!D2886,"")</f>
        <v/>
      </c>
      <c r="C2883" s="38" t="str">
        <f>IF($AD2883="000000000000","",INDEX(DATABASE!$W$12:$W$71,MATCH($AD2883,DATABASE!$V$12:$V$71,0)))</f>
        <v/>
      </c>
      <c r="D2883" s="38" t="str">
        <f>IF(C2883="","",IF(E2883="",INDEX(DATABASE!$AF$13:$AF$62,MATCH($C2883,DATABASE!$AC$13:$AC$62,0)),IF(E2883="2x D11",INDEX(DATABASE!$AF$13:$AF$62,MATCH($C2883,DATABASE!$AC$13:$AC$62,0))+2*DATABASE!$AF$62,IF(E2883="3x D11",INDEX(DATABASE!$AF$13:$AF$62,MATCH($C2883,DATABASE!$AC$13:$AC$62,0))+3*DATABASE!$AF$62,""))))</f>
        <v/>
      </c>
      <c r="E2883" s="38" t="str">
        <f>IF(AND($K2883="Y",$G2883&lt;&gt;"UNYIL",$F2883&lt;DATABASE!$O$8),"2x D11",IF(AND($K2883="Y",$G2883&lt;&gt;"UNYIL",$F2883&gt;=DATABASE!$O$8),"3x D11",""))</f>
        <v/>
      </c>
      <c r="F2883" s="36" t="str">
        <f>IF('DATA ACCURATE'!N2886&lt;&gt;"",'DATA ACCURATE'!N2886,"")</f>
        <v/>
      </c>
      <c r="G2883" s="38" t="str">
        <f>IF(F2883="","",IF(F2883&lt;=DATABASE!$I$8,"UNYIL",IF(F2883&lt;=DATABASE!$J$8,"KECIL",IF(F2883&lt;DATABASE!$K$8,"TANGGUNG",IF(F2883&gt;=DATABASE!$K$8,"BESAR","")))))</f>
        <v/>
      </c>
      <c r="H2883" s="16" t="str">
        <f>IF('DATA ACCURATE'!J2886&lt;&gt;"",'DATA ACCURATE'!J2886,"")</f>
        <v/>
      </c>
      <c r="I2883" s="35" t="str">
        <f>IF(B2883&lt;&gt;"",IFERROR(VLOOKUP(B2883,'DATA TIMBANGAN'!G:M,7,FALSE),VLOOKUP(B2883,'DATA TIMBANGAN'!G:M,7)),"")</f>
        <v/>
      </c>
      <c r="J2883" s="25" t="str">
        <f>IF(H2883&lt;&gt;"",IFERROR(INDEX(DATABASE!$Z$19:$Z$38,MATCH(DATEVALUE(H2883),DATABASE!$AA$19:$AA$38,0)),INDEX(DATABASE!$Z$12:$Z$18,MATCH(WEEKDAY(H2883,2),DATABASE!$AA$12:$AA$18,0))),"")</f>
        <v/>
      </c>
      <c r="K2883" s="25" t="str">
        <f>IF('DATA ACCURATE'!V2886&lt;&gt;"",'DATA ACCURATE'!V2886,"")</f>
        <v/>
      </c>
      <c r="L2883" s="80" t="str">
        <f>IF($H2883="","",IF(OR($J2883="LIBUR",AND($L2882="LIBUR",$O2882=$O2883)),"LIBUR",IF(AND(OR($L2882="LUAR JAM KERJA 1",$L2882="LUAR JAM KERJA 2"),OR(OR(AND($H2882=$H2883,AND(OR($I2883&gt;DATABASE!$J$3,$I2883&lt;DATABASE!$J$6),((DATEVALUE($H2883)+$I2883)-(DATEVALUE($H2882)+$I2882))&lt;DATABASE!$J$6)),AND($H2882=$H2883,$O2882=$O2883,OR($I2883&gt;DATABASE!$J$6,$I2883&lt;DATABASE!$J$3))),AND(($H2883-$H2882)=1,OR($I2883&lt;DATABASE!$I$6,((DATEVALUE($H2883)+$I2883)-(DATEVALUE($H2882)+$I2882))&lt;DATABASE!$J$6))),$A2883=$A2882),"LUAR JAM KERJA 2",IF(AND(OR(WEEKDAY($H2883,2)=1,WEEKDAY($H2883,2)=2,WEEKDAY($H2883,2)=3,WEEKDAY($H2883,2)=4,WEEKDAY($H2883,2)=5),$I2883&lt;=DATABASE!$J$3,$I2883&gt;=DATABASE!$I$3),"JAM KERJA",IF(AND(WEEKDAY($H2883,2)=6,$I2883&lt;=DATABASE!$J$4,$I2883&gt;=DATABASE!$I$4),"JAM KERJA","LUAR JAM KERJA 1")))))</f>
        <v/>
      </c>
      <c r="M2883" s="36" t="str">
        <f>IF('DATA ACCURATE'!T2886&lt;&gt;"",IF('DATA ACCURATE'!T2886&gt;100,'DATA ACCURATE'!T2886/10,'DATA ACCURATE'!T2886),"")</f>
        <v/>
      </c>
      <c r="N2883" s="38" t="str">
        <f>IF(M2883="","",IF(M2883&lt;=DATABASE!$I$9,"LOKAL",IF(M2883&lt;DATABASE!$J$9,"LUAR KOTA 1",IF($M2883&gt;=DATABASE!$J$9,"LUAR KOTA 2",""))))</f>
        <v/>
      </c>
      <c r="O2883" s="38" t="str">
        <f>IF('DATA ACCURATE'!L2886&lt;&gt;"",'DATA ACCURATE'!L2886,"")</f>
        <v/>
      </c>
      <c r="P2883" s="38"/>
      <c r="Q2883" s="38">
        <f t="shared" ref="Q2883:T2914" si="317">IF($G2883=Q$1,1,0)</f>
        <v>0</v>
      </c>
      <c r="R2883" s="38">
        <f t="shared" si="317"/>
        <v>0</v>
      </c>
      <c r="S2883" s="38">
        <f t="shared" si="317"/>
        <v>0</v>
      </c>
      <c r="T2883" s="38">
        <f t="shared" si="317"/>
        <v>0</v>
      </c>
      <c r="U2883" s="38">
        <f t="shared" ref="U2883:W2914" si="318">IF($N2883=U$1,1,0)</f>
        <v>0</v>
      </c>
      <c r="V2883" s="38">
        <f t="shared" si="318"/>
        <v>0</v>
      </c>
      <c r="W2883" s="38">
        <f t="shared" si="318"/>
        <v>0</v>
      </c>
      <c r="X2883" s="38">
        <f t="shared" ref="X2883:AA2914" si="319">IF($L2883=X$1,1,0)</f>
        <v>0</v>
      </c>
      <c r="Y2883" s="38">
        <f t="shared" si="319"/>
        <v>0</v>
      </c>
      <c r="Z2883" s="38">
        <f t="shared" si="319"/>
        <v>0</v>
      </c>
      <c r="AA2883" s="38">
        <f t="shared" si="319"/>
        <v>0</v>
      </c>
      <c r="AB2883" s="38">
        <f t="shared" ref="AB2883:AB2946" si="320">IF(AND($G2883="UNYIL",$K2883="Y"),1,0)</f>
        <v>0</v>
      </c>
      <c r="AC2883" s="38">
        <f t="shared" ref="AC2883:AC2946" si="321">IF($E2883="2x D11",2,IF($E2883="3x D11",3,0))</f>
        <v>0</v>
      </c>
      <c r="AD2883" s="38" t="str">
        <f t="shared" ref="AD2883:AD2946" si="322">Q2883&amp;R2883&amp;S2883&amp;T2883&amp;U2883&amp;V2883&amp;W2883&amp;X2883&amp;Y2883&amp;Z2883&amp;AA2883&amp;AB2883</f>
        <v>000000000000</v>
      </c>
      <c r="AE2883" s="38"/>
      <c r="AF2883" s="38"/>
      <c r="AG2883" s="38"/>
      <c r="AH2883" s="38"/>
      <c r="AI2883" s="38"/>
      <c r="AJ2883" s="38"/>
      <c r="AK2883" s="38"/>
      <c r="AL2883" s="38"/>
      <c r="AM2883" s="38"/>
      <c r="AN2883" s="38"/>
      <c r="AO2883" s="38"/>
      <c r="AP2883" s="38"/>
      <c r="AQ2883" s="38"/>
      <c r="AR2883" s="38"/>
    </row>
    <row r="2884" spans="1:44">
      <c r="A2884" s="36" t="str">
        <f>IF('DATA ACCURATE'!A2887&lt;&gt;"",'DATA ACCURATE'!A2887,"")</f>
        <v/>
      </c>
      <c r="B2884" s="36" t="str">
        <f>IF('DATA ACCURATE'!D2887&lt;&gt;"",'DATA ACCURATE'!D2887,"")</f>
        <v/>
      </c>
      <c r="C2884" s="38" t="str">
        <f>IF($AD2884="000000000000","",INDEX(DATABASE!$W$12:$W$71,MATCH($AD2884,DATABASE!$V$12:$V$71,0)))</f>
        <v/>
      </c>
      <c r="D2884" s="38" t="str">
        <f>IF(C2884="","",IF(E2884="",INDEX(DATABASE!$AF$13:$AF$62,MATCH($C2884,DATABASE!$AC$13:$AC$62,0)),IF(E2884="2x D11",INDEX(DATABASE!$AF$13:$AF$62,MATCH($C2884,DATABASE!$AC$13:$AC$62,0))+2*DATABASE!$AF$62,IF(E2884="3x D11",INDEX(DATABASE!$AF$13:$AF$62,MATCH($C2884,DATABASE!$AC$13:$AC$62,0))+3*DATABASE!$AF$62,""))))</f>
        <v/>
      </c>
      <c r="E2884" s="38" t="str">
        <f>IF(AND($K2884="Y",$G2884&lt;&gt;"UNYIL",$F2884&lt;DATABASE!$O$8),"2x D11",IF(AND($K2884="Y",$G2884&lt;&gt;"UNYIL",$F2884&gt;=DATABASE!$O$8),"3x D11",""))</f>
        <v/>
      </c>
      <c r="F2884" s="36" t="str">
        <f>IF('DATA ACCURATE'!N2887&lt;&gt;"",'DATA ACCURATE'!N2887,"")</f>
        <v/>
      </c>
      <c r="G2884" s="38" t="str">
        <f>IF(F2884="","",IF(F2884&lt;=DATABASE!$I$8,"UNYIL",IF(F2884&lt;=DATABASE!$J$8,"KECIL",IF(F2884&lt;DATABASE!$K$8,"TANGGUNG",IF(F2884&gt;=DATABASE!$K$8,"BESAR","")))))</f>
        <v/>
      </c>
      <c r="H2884" s="16" t="str">
        <f>IF('DATA ACCURATE'!J2887&lt;&gt;"",'DATA ACCURATE'!J2887,"")</f>
        <v/>
      </c>
      <c r="I2884" s="35" t="str">
        <f>IF(B2884&lt;&gt;"",IFERROR(VLOOKUP(B2884,'DATA TIMBANGAN'!G:M,7,FALSE),VLOOKUP(B2884,'DATA TIMBANGAN'!G:M,7)),"")</f>
        <v/>
      </c>
      <c r="J2884" s="25" t="str">
        <f>IF(H2884&lt;&gt;"",IFERROR(INDEX(DATABASE!$Z$19:$Z$38,MATCH(DATEVALUE(H2884),DATABASE!$AA$19:$AA$38,0)),INDEX(DATABASE!$Z$12:$Z$18,MATCH(WEEKDAY(H2884,2),DATABASE!$AA$12:$AA$18,0))),"")</f>
        <v/>
      </c>
      <c r="K2884" s="25" t="str">
        <f>IF('DATA ACCURATE'!V2887&lt;&gt;"",'DATA ACCURATE'!V2887,"")</f>
        <v/>
      </c>
      <c r="L2884" s="80" t="str">
        <f>IF($H2884="","",IF(OR($J2884="LIBUR",AND($L2883="LIBUR",$O2883=$O2884)),"LIBUR",IF(AND(OR($L2883="LUAR JAM KERJA 1",$L2883="LUAR JAM KERJA 2"),OR(OR(AND($H2883=$H2884,AND(OR($I2884&gt;DATABASE!$J$3,$I2884&lt;DATABASE!$J$6),((DATEVALUE($H2884)+$I2884)-(DATEVALUE($H2883)+$I2883))&lt;DATABASE!$J$6)),AND($H2883=$H2884,$O2883=$O2884,OR($I2884&gt;DATABASE!$J$6,$I2884&lt;DATABASE!$J$3))),AND(($H2884-$H2883)=1,OR($I2884&lt;DATABASE!$I$6,((DATEVALUE($H2884)+$I2884)-(DATEVALUE($H2883)+$I2883))&lt;DATABASE!$J$6))),$A2884=$A2883),"LUAR JAM KERJA 2",IF(AND(OR(WEEKDAY($H2884,2)=1,WEEKDAY($H2884,2)=2,WEEKDAY($H2884,2)=3,WEEKDAY($H2884,2)=4,WEEKDAY($H2884,2)=5),$I2884&lt;=DATABASE!$J$3,$I2884&gt;=DATABASE!$I$3),"JAM KERJA",IF(AND(WEEKDAY($H2884,2)=6,$I2884&lt;=DATABASE!$J$4,$I2884&gt;=DATABASE!$I$4),"JAM KERJA","LUAR JAM KERJA 1")))))</f>
        <v/>
      </c>
      <c r="M2884" s="36" t="str">
        <f>IF('DATA ACCURATE'!T2887&lt;&gt;"",IF('DATA ACCURATE'!T2887&gt;100,'DATA ACCURATE'!T2887/10,'DATA ACCURATE'!T2887),"")</f>
        <v/>
      </c>
      <c r="N2884" s="38" t="str">
        <f>IF(M2884="","",IF(M2884&lt;=DATABASE!$I$9,"LOKAL",IF(M2884&lt;DATABASE!$J$9,"LUAR KOTA 1",IF($M2884&gt;=DATABASE!$J$9,"LUAR KOTA 2",""))))</f>
        <v/>
      </c>
      <c r="O2884" s="38" t="str">
        <f>IF('DATA ACCURATE'!L2887&lt;&gt;"",'DATA ACCURATE'!L2887,"")</f>
        <v/>
      </c>
      <c r="P2884" s="38"/>
      <c r="Q2884" s="38">
        <f t="shared" si="317"/>
        <v>0</v>
      </c>
      <c r="R2884" s="38">
        <f t="shared" si="317"/>
        <v>0</v>
      </c>
      <c r="S2884" s="38">
        <f t="shared" si="317"/>
        <v>0</v>
      </c>
      <c r="T2884" s="38">
        <f t="shared" si="317"/>
        <v>0</v>
      </c>
      <c r="U2884" s="38">
        <f t="shared" si="318"/>
        <v>0</v>
      </c>
      <c r="V2884" s="38">
        <f t="shared" si="318"/>
        <v>0</v>
      </c>
      <c r="W2884" s="38">
        <f t="shared" si="318"/>
        <v>0</v>
      </c>
      <c r="X2884" s="38">
        <f t="shared" si="319"/>
        <v>0</v>
      </c>
      <c r="Y2884" s="38">
        <f t="shared" si="319"/>
        <v>0</v>
      </c>
      <c r="Z2884" s="38">
        <f t="shared" si="319"/>
        <v>0</v>
      </c>
      <c r="AA2884" s="38">
        <f t="shared" si="319"/>
        <v>0</v>
      </c>
      <c r="AB2884" s="38">
        <f t="shared" si="320"/>
        <v>0</v>
      </c>
      <c r="AC2884" s="38">
        <f t="shared" si="321"/>
        <v>0</v>
      </c>
      <c r="AD2884" s="38" t="str">
        <f t="shared" si="322"/>
        <v>000000000000</v>
      </c>
      <c r="AE2884" s="38"/>
      <c r="AF2884" s="38"/>
      <c r="AG2884" s="38"/>
      <c r="AH2884" s="38"/>
      <c r="AI2884" s="38"/>
      <c r="AJ2884" s="38"/>
      <c r="AK2884" s="38"/>
      <c r="AL2884" s="38"/>
      <c r="AM2884" s="38"/>
      <c r="AN2884" s="38"/>
      <c r="AO2884" s="38"/>
      <c r="AP2884" s="38"/>
      <c r="AQ2884" s="38"/>
      <c r="AR2884" s="38"/>
    </row>
    <row r="2885" spans="1:44">
      <c r="A2885" s="36" t="str">
        <f>IF('DATA ACCURATE'!A2888&lt;&gt;"",'DATA ACCURATE'!A2888,"")</f>
        <v/>
      </c>
      <c r="B2885" s="36" t="str">
        <f>IF('DATA ACCURATE'!D2888&lt;&gt;"",'DATA ACCURATE'!D2888,"")</f>
        <v/>
      </c>
      <c r="C2885" s="38" t="str">
        <f>IF($AD2885="000000000000","",INDEX(DATABASE!$W$12:$W$71,MATCH($AD2885,DATABASE!$V$12:$V$71,0)))</f>
        <v/>
      </c>
      <c r="D2885" s="38" t="str">
        <f>IF(C2885="","",IF(E2885="",INDEX(DATABASE!$AF$13:$AF$62,MATCH($C2885,DATABASE!$AC$13:$AC$62,0)),IF(E2885="2x D11",INDEX(DATABASE!$AF$13:$AF$62,MATCH($C2885,DATABASE!$AC$13:$AC$62,0))+2*DATABASE!$AF$62,IF(E2885="3x D11",INDEX(DATABASE!$AF$13:$AF$62,MATCH($C2885,DATABASE!$AC$13:$AC$62,0))+3*DATABASE!$AF$62,""))))</f>
        <v/>
      </c>
      <c r="E2885" s="38" t="str">
        <f>IF(AND($K2885="Y",$G2885&lt;&gt;"UNYIL",$F2885&lt;DATABASE!$O$8),"2x D11",IF(AND($K2885="Y",$G2885&lt;&gt;"UNYIL",$F2885&gt;=DATABASE!$O$8),"3x D11",""))</f>
        <v/>
      </c>
      <c r="F2885" s="36" t="str">
        <f>IF('DATA ACCURATE'!N2888&lt;&gt;"",'DATA ACCURATE'!N2888,"")</f>
        <v/>
      </c>
      <c r="G2885" s="38" t="str">
        <f>IF(F2885="","",IF(F2885&lt;=DATABASE!$I$8,"UNYIL",IF(F2885&lt;=DATABASE!$J$8,"KECIL",IF(F2885&lt;DATABASE!$K$8,"TANGGUNG",IF(F2885&gt;=DATABASE!$K$8,"BESAR","")))))</f>
        <v/>
      </c>
      <c r="H2885" s="16" t="str">
        <f>IF('DATA ACCURATE'!J2888&lt;&gt;"",'DATA ACCURATE'!J2888,"")</f>
        <v/>
      </c>
      <c r="I2885" s="35" t="str">
        <f>IF(B2885&lt;&gt;"",IFERROR(VLOOKUP(B2885,'DATA TIMBANGAN'!G:M,7,FALSE),VLOOKUP(B2885,'DATA TIMBANGAN'!G:M,7)),"")</f>
        <v/>
      </c>
      <c r="J2885" s="25" t="str">
        <f>IF(H2885&lt;&gt;"",IFERROR(INDEX(DATABASE!$Z$19:$Z$38,MATCH(DATEVALUE(H2885),DATABASE!$AA$19:$AA$38,0)),INDEX(DATABASE!$Z$12:$Z$18,MATCH(WEEKDAY(H2885,2),DATABASE!$AA$12:$AA$18,0))),"")</f>
        <v/>
      </c>
      <c r="K2885" s="25" t="str">
        <f>IF('DATA ACCURATE'!V2888&lt;&gt;"",'DATA ACCURATE'!V2888,"")</f>
        <v/>
      </c>
      <c r="L2885" s="80" t="str">
        <f>IF($H2885="","",IF(OR($J2885="LIBUR",AND($L2884="LIBUR",$O2884=$O2885)),"LIBUR",IF(AND(OR($L2884="LUAR JAM KERJA 1",$L2884="LUAR JAM KERJA 2"),OR(OR(AND($H2884=$H2885,AND(OR($I2885&gt;DATABASE!$J$3,$I2885&lt;DATABASE!$J$6),((DATEVALUE($H2885)+$I2885)-(DATEVALUE($H2884)+$I2884))&lt;DATABASE!$J$6)),AND($H2884=$H2885,$O2884=$O2885,OR($I2885&gt;DATABASE!$J$6,$I2885&lt;DATABASE!$J$3))),AND(($H2885-$H2884)=1,OR($I2885&lt;DATABASE!$I$6,((DATEVALUE($H2885)+$I2885)-(DATEVALUE($H2884)+$I2884))&lt;DATABASE!$J$6))),$A2885=$A2884),"LUAR JAM KERJA 2",IF(AND(OR(WEEKDAY($H2885,2)=1,WEEKDAY($H2885,2)=2,WEEKDAY($H2885,2)=3,WEEKDAY($H2885,2)=4,WEEKDAY($H2885,2)=5),$I2885&lt;=DATABASE!$J$3,$I2885&gt;=DATABASE!$I$3),"JAM KERJA",IF(AND(WEEKDAY($H2885,2)=6,$I2885&lt;=DATABASE!$J$4,$I2885&gt;=DATABASE!$I$4),"JAM KERJA","LUAR JAM KERJA 1")))))</f>
        <v/>
      </c>
      <c r="M2885" s="36" t="str">
        <f>IF('DATA ACCURATE'!T2888&lt;&gt;"",IF('DATA ACCURATE'!T2888&gt;100,'DATA ACCURATE'!T2888/10,'DATA ACCURATE'!T2888),"")</f>
        <v/>
      </c>
      <c r="N2885" s="38" t="str">
        <f>IF(M2885="","",IF(M2885&lt;=DATABASE!$I$9,"LOKAL",IF(M2885&lt;DATABASE!$J$9,"LUAR KOTA 1",IF($M2885&gt;=DATABASE!$J$9,"LUAR KOTA 2",""))))</f>
        <v/>
      </c>
      <c r="O2885" s="38" t="str">
        <f>IF('DATA ACCURATE'!L2888&lt;&gt;"",'DATA ACCURATE'!L2888,"")</f>
        <v/>
      </c>
      <c r="P2885" s="38"/>
      <c r="Q2885" s="38">
        <f t="shared" si="317"/>
        <v>0</v>
      </c>
      <c r="R2885" s="38">
        <f t="shared" si="317"/>
        <v>0</v>
      </c>
      <c r="S2885" s="38">
        <f t="shared" si="317"/>
        <v>0</v>
      </c>
      <c r="T2885" s="38">
        <f t="shared" si="317"/>
        <v>0</v>
      </c>
      <c r="U2885" s="38">
        <f t="shared" si="318"/>
        <v>0</v>
      </c>
      <c r="V2885" s="38">
        <f t="shared" si="318"/>
        <v>0</v>
      </c>
      <c r="W2885" s="38">
        <f t="shared" si="318"/>
        <v>0</v>
      </c>
      <c r="X2885" s="38">
        <f t="shared" si="319"/>
        <v>0</v>
      </c>
      <c r="Y2885" s="38">
        <f t="shared" si="319"/>
        <v>0</v>
      </c>
      <c r="Z2885" s="38">
        <f t="shared" si="319"/>
        <v>0</v>
      </c>
      <c r="AA2885" s="38">
        <f t="shared" si="319"/>
        <v>0</v>
      </c>
      <c r="AB2885" s="38">
        <f t="shared" si="320"/>
        <v>0</v>
      </c>
      <c r="AC2885" s="38">
        <f t="shared" si="321"/>
        <v>0</v>
      </c>
      <c r="AD2885" s="38" t="str">
        <f t="shared" si="322"/>
        <v>000000000000</v>
      </c>
      <c r="AE2885" s="38"/>
      <c r="AF2885" s="38"/>
      <c r="AG2885" s="38"/>
      <c r="AH2885" s="38"/>
      <c r="AI2885" s="38"/>
      <c r="AJ2885" s="38"/>
      <c r="AK2885" s="38"/>
      <c r="AL2885" s="38"/>
      <c r="AM2885" s="38"/>
      <c r="AN2885" s="38"/>
      <c r="AO2885" s="38"/>
      <c r="AP2885" s="38"/>
      <c r="AQ2885" s="38"/>
      <c r="AR2885" s="38"/>
    </row>
    <row r="2886" spans="1:44">
      <c r="A2886" s="36" t="str">
        <f>IF('DATA ACCURATE'!A2889&lt;&gt;"",'DATA ACCURATE'!A2889,"")</f>
        <v/>
      </c>
      <c r="B2886" s="36" t="str">
        <f>IF('DATA ACCURATE'!D2889&lt;&gt;"",'DATA ACCURATE'!D2889,"")</f>
        <v/>
      </c>
      <c r="C2886" s="38" t="str">
        <f>IF($AD2886="000000000000","",INDEX(DATABASE!$W$12:$W$71,MATCH($AD2886,DATABASE!$V$12:$V$71,0)))</f>
        <v/>
      </c>
      <c r="D2886" s="38" t="str">
        <f>IF(C2886="","",IF(E2886="",INDEX(DATABASE!$AF$13:$AF$62,MATCH($C2886,DATABASE!$AC$13:$AC$62,0)),IF(E2886="2x D11",INDEX(DATABASE!$AF$13:$AF$62,MATCH($C2886,DATABASE!$AC$13:$AC$62,0))+2*DATABASE!$AF$62,IF(E2886="3x D11",INDEX(DATABASE!$AF$13:$AF$62,MATCH($C2886,DATABASE!$AC$13:$AC$62,0))+3*DATABASE!$AF$62,""))))</f>
        <v/>
      </c>
      <c r="E2886" s="38" t="str">
        <f>IF(AND($K2886="Y",$G2886&lt;&gt;"UNYIL",$F2886&lt;DATABASE!$O$8),"2x D11",IF(AND($K2886="Y",$G2886&lt;&gt;"UNYIL",$F2886&gt;=DATABASE!$O$8),"3x D11",""))</f>
        <v/>
      </c>
      <c r="F2886" s="36" t="str">
        <f>IF('DATA ACCURATE'!N2889&lt;&gt;"",'DATA ACCURATE'!N2889,"")</f>
        <v/>
      </c>
      <c r="G2886" s="38" t="str">
        <f>IF(F2886="","",IF(F2886&lt;=DATABASE!$I$8,"UNYIL",IF(F2886&lt;=DATABASE!$J$8,"KECIL",IF(F2886&lt;DATABASE!$K$8,"TANGGUNG",IF(F2886&gt;=DATABASE!$K$8,"BESAR","")))))</f>
        <v/>
      </c>
      <c r="H2886" s="16" t="str">
        <f>IF('DATA ACCURATE'!J2889&lt;&gt;"",'DATA ACCURATE'!J2889,"")</f>
        <v/>
      </c>
      <c r="I2886" s="35" t="str">
        <f>IF(B2886&lt;&gt;"",IFERROR(VLOOKUP(B2886,'DATA TIMBANGAN'!G:M,7,FALSE),VLOOKUP(B2886,'DATA TIMBANGAN'!G:M,7)),"")</f>
        <v/>
      </c>
      <c r="J2886" s="25" t="str">
        <f>IF(H2886&lt;&gt;"",IFERROR(INDEX(DATABASE!$Z$19:$Z$38,MATCH(DATEVALUE(H2886),DATABASE!$AA$19:$AA$38,0)),INDEX(DATABASE!$Z$12:$Z$18,MATCH(WEEKDAY(H2886,2),DATABASE!$AA$12:$AA$18,0))),"")</f>
        <v/>
      </c>
      <c r="K2886" s="25" t="str">
        <f>IF('DATA ACCURATE'!V2889&lt;&gt;"",'DATA ACCURATE'!V2889,"")</f>
        <v/>
      </c>
      <c r="L2886" s="80" t="str">
        <f>IF($H2886="","",IF(OR($J2886="LIBUR",AND($L2885="LIBUR",$O2885=$O2886)),"LIBUR",IF(AND(OR($L2885="LUAR JAM KERJA 1",$L2885="LUAR JAM KERJA 2"),OR(OR(AND($H2885=$H2886,AND(OR($I2886&gt;DATABASE!$J$3,$I2886&lt;DATABASE!$J$6),((DATEVALUE($H2886)+$I2886)-(DATEVALUE($H2885)+$I2885))&lt;DATABASE!$J$6)),AND($H2885=$H2886,$O2885=$O2886,OR($I2886&gt;DATABASE!$J$6,$I2886&lt;DATABASE!$J$3))),AND(($H2886-$H2885)=1,OR($I2886&lt;DATABASE!$I$6,((DATEVALUE($H2886)+$I2886)-(DATEVALUE($H2885)+$I2885))&lt;DATABASE!$J$6))),$A2886=$A2885),"LUAR JAM KERJA 2",IF(AND(OR(WEEKDAY($H2886,2)=1,WEEKDAY($H2886,2)=2,WEEKDAY($H2886,2)=3,WEEKDAY($H2886,2)=4,WEEKDAY($H2886,2)=5),$I2886&lt;=DATABASE!$J$3,$I2886&gt;=DATABASE!$I$3),"JAM KERJA",IF(AND(WEEKDAY($H2886,2)=6,$I2886&lt;=DATABASE!$J$4,$I2886&gt;=DATABASE!$I$4),"JAM KERJA","LUAR JAM KERJA 1")))))</f>
        <v/>
      </c>
      <c r="M2886" s="36" t="str">
        <f>IF('DATA ACCURATE'!T2889&lt;&gt;"",IF('DATA ACCURATE'!T2889&gt;100,'DATA ACCURATE'!T2889/10,'DATA ACCURATE'!T2889),"")</f>
        <v/>
      </c>
      <c r="N2886" s="38" t="str">
        <f>IF(M2886="","",IF(M2886&lt;=DATABASE!$I$9,"LOKAL",IF(M2886&lt;DATABASE!$J$9,"LUAR KOTA 1",IF($M2886&gt;=DATABASE!$J$9,"LUAR KOTA 2",""))))</f>
        <v/>
      </c>
      <c r="O2886" s="38" t="str">
        <f>IF('DATA ACCURATE'!L2889&lt;&gt;"",'DATA ACCURATE'!L2889,"")</f>
        <v/>
      </c>
      <c r="P2886" s="38"/>
      <c r="Q2886" s="38">
        <f t="shared" si="317"/>
        <v>0</v>
      </c>
      <c r="R2886" s="38">
        <f t="shared" si="317"/>
        <v>0</v>
      </c>
      <c r="S2886" s="38">
        <f t="shared" si="317"/>
        <v>0</v>
      </c>
      <c r="T2886" s="38">
        <f t="shared" si="317"/>
        <v>0</v>
      </c>
      <c r="U2886" s="38">
        <f t="shared" si="318"/>
        <v>0</v>
      </c>
      <c r="V2886" s="38">
        <f t="shared" si="318"/>
        <v>0</v>
      </c>
      <c r="W2886" s="38">
        <f t="shared" si="318"/>
        <v>0</v>
      </c>
      <c r="X2886" s="38">
        <f t="shared" si="319"/>
        <v>0</v>
      </c>
      <c r="Y2886" s="38">
        <f t="shared" si="319"/>
        <v>0</v>
      </c>
      <c r="Z2886" s="38">
        <f t="shared" si="319"/>
        <v>0</v>
      </c>
      <c r="AA2886" s="38">
        <f t="shared" si="319"/>
        <v>0</v>
      </c>
      <c r="AB2886" s="38">
        <f t="shared" si="320"/>
        <v>0</v>
      </c>
      <c r="AC2886" s="38">
        <f t="shared" si="321"/>
        <v>0</v>
      </c>
      <c r="AD2886" s="38" t="str">
        <f t="shared" si="322"/>
        <v>000000000000</v>
      </c>
      <c r="AE2886" s="38"/>
      <c r="AF2886" s="38"/>
      <c r="AG2886" s="38"/>
      <c r="AH2886" s="38"/>
      <c r="AI2886" s="38"/>
      <c r="AJ2886" s="38"/>
      <c r="AK2886" s="38"/>
      <c r="AL2886" s="38"/>
      <c r="AM2886" s="38"/>
      <c r="AN2886" s="38"/>
      <c r="AO2886" s="38"/>
      <c r="AP2886" s="38"/>
      <c r="AQ2886" s="38"/>
      <c r="AR2886" s="38"/>
    </row>
    <row r="2887" spans="1:44">
      <c r="A2887" s="36" t="str">
        <f>IF('DATA ACCURATE'!A2890&lt;&gt;"",'DATA ACCURATE'!A2890,"")</f>
        <v/>
      </c>
      <c r="B2887" s="36" t="str">
        <f>IF('DATA ACCURATE'!D2890&lt;&gt;"",'DATA ACCURATE'!D2890,"")</f>
        <v/>
      </c>
      <c r="C2887" s="38" t="str">
        <f>IF($AD2887="000000000000","",INDEX(DATABASE!$W$12:$W$71,MATCH($AD2887,DATABASE!$V$12:$V$71,0)))</f>
        <v/>
      </c>
      <c r="D2887" s="38" t="str">
        <f>IF(C2887="","",IF(E2887="",INDEX(DATABASE!$AF$13:$AF$62,MATCH($C2887,DATABASE!$AC$13:$AC$62,0)),IF(E2887="2x D11",INDEX(DATABASE!$AF$13:$AF$62,MATCH($C2887,DATABASE!$AC$13:$AC$62,0))+2*DATABASE!$AF$62,IF(E2887="3x D11",INDEX(DATABASE!$AF$13:$AF$62,MATCH($C2887,DATABASE!$AC$13:$AC$62,0))+3*DATABASE!$AF$62,""))))</f>
        <v/>
      </c>
      <c r="E2887" s="38" t="str">
        <f>IF(AND($K2887="Y",$G2887&lt;&gt;"UNYIL",$F2887&lt;DATABASE!$O$8),"2x D11",IF(AND($K2887="Y",$G2887&lt;&gt;"UNYIL",$F2887&gt;=DATABASE!$O$8),"3x D11",""))</f>
        <v/>
      </c>
      <c r="F2887" s="36" t="str">
        <f>IF('DATA ACCURATE'!N2890&lt;&gt;"",'DATA ACCURATE'!N2890,"")</f>
        <v/>
      </c>
      <c r="G2887" s="38" t="str">
        <f>IF(F2887="","",IF(F2887&lt;=DATABASE!$I$8,"UNYIL",IF(F2887&lt;=DATABASE!$J$8,"KECIL",IF(F2887&lt;DATABASE!$K$8,"TANGGUNG",IF(F2887&gt;=DATABASE!$K$8,"BESAR","")))))</f>
        <v/>
      </c>
      <c r="H2887" s="16" t="str">
        <f>IF('DATA ACCURATE'!J2890&lt;&gt;"",'DATA ACCURATE'!J2890,"")</f>
        <v/>
      </c>
      <c r="I2887" s="35" t="str">
        <f>IF(B2887&lt;&gt;"",IFERROR(VLOOKUP(B2887,'DATA TIMBANGAN'!G:M,7,FALSE),VLOOKUP(B2887,'DATA TIMBANGAN'!G:M,7)),"")</f>
        <v/>
      </c>
      <c r="J2887" s="25" t="str">
        <f>IF(H2887&lt;&gt;"",IFERROR(INDEX(DATABASE!$Z$19:$Z$38,MATCH(DATEVALUE(H2887),DATABASE!$AA$19:$AA$38,0)),INDEX(DATABASE!$Z$12:$Z$18,MATCH(WEEKDAY(H2887,2),DATABASE!$AA$12:$AA$18,0))),"")</f>
        <v/>
      </c>
      <c r="K2887" s="25" t="str">
        <f>IF('DATA ACCURATE'!V2890&lt;&gt;"",'DATA ACCURATE'!V2890,"")</f>
        <v/>
      </c>
      <c r="L2887" s="80" t="str">
        <f>IF($H2887="","",IF(OR($J2887="LIBUR",AND($L2886="LIBUR",$O2886=$O2887)),"LIBUR",IF(AND(OR($L2886="LUAR JAM KERJA 1",$L2886="LUAR JAM KERJA 2"),OR(OR(AND($H2886=$H2887,AND(OR($I2887&gt;DATABASE!$J$3,$I2887&lt;DATABASE!$J$6),((DATEVALUE($H2887)+$I2887)-(DATEVALUE($H2886)+$I2886))&lt;DATABASE!$J$6)),AND($H2886=$H2887,$O2886=$O2887,OR($I2887&gt;DATABASE!$J$6,$I2887&lt;DATABASE!$J$3))),AND(($H2887-$H2886)=1,OR($I2887&lt;DATABASE!$I$6,((DATEVALUE($H2887)+$I2887)-(DATEVALUE($H2886)+$I2886))&lt;DATABASE!$J$6))),$A2887=$A2886),"LUAR JAM KERJA 2",IF(AND(OR(WEEKDAY($H2887,2)=1,WEEKDAY($H2887,2)=2,WEEKDAY($H2887,2)=3,WEEKDAY($H2887,2)=4,WEEKDAY($H2887,2)=5),$I2887&lt;=DATABASE!$J$3,$I2887&gt;=DATABASE!$I$3),"JAM KERJA",IF(AND(WEEKDAY($H2887,2)=6,$I2887&lt;=DATABASE!$J$4,$I2887&gt;=DATABASE!$I$4),"JAM KERJA","LUAR JAM KERJA 1")))))</f>
        <v/>
      </c>
      <c r="M2887" s="36" t="str">
        <f>IF('DATA ACCURATE'!T2890&lt;&gt;"",IF('DATA ACCURATE'!T2890&gt;100,'DATA ACCURATE'!T2890/10,'DATA ACCURATE'!T2890),"")</f>
        <v/>
      </c>
      <c r="N2887" s="38" t="str">
        <f>IF(M2887="","",IF(M2887&lt;=DATABASE!$I$9,"LOKAL",IF(M2887&lt;DATABASE!$J$9,"LUAR KOTA 1",IF($M2887&gt;=DATABASE!$J$9,"LUAR KOTA 2",""))))</f>
        <v/>
      </c>
      <c r="O2887" s="38" t="str">
        <f>IF('DATA ACCURATE'!L2890&lt;&gt;"",'DATA ACCURATE'!L2890,"")</f>
        <v/>
      </c>
      <c r="P2887" s="38"/>
      <c r="Q2887" s="38">
        <f t="shared" si="317"/>
        <v>0</v>
      </c>
      <c r="R2887" s="38">
        <f t="shared" si="317"/>
        <v>0</v>
      </c>
      <c r="S2887" s="38">
        <f t="shared" si="317"/>
        <v>0</v>
      </c>
      <c r="T2887" s="38">
        <f t="shared" si="317"/>
        <v>0</v>
      </c>
      <c r="U2887" s="38">
        <f t="shared" si="318"/>
        <v>0</v>
      </c>
      <c r="V2887" s="38">
        <f t="shared" si="318"/>
        <v>0</v>
      </c>
      <c r="W2887" s="38">
        <f t="shared" si="318"/>
        <v>0</v>
      </c>
      <c r="X2887" s="38">
        <f t="shared" si="319"/>
        <v>0</v>
      </c>
      <c r="Y2887" s="38">
        <f t="shared" si="319"/>
        <v>0</v>
      </c>
      <c r="Z2887" s="38">
        <f t="shared" si="319"/>
        <v>0</v>
      </c>
      <c r="AA2887" s="38">
        <f t="shared" si="319"/>
        <v>0</v>
      </c>
      <c r="AB2887" s="38">
        <f t="shared" si="320"/>
        <v>0</v>
      </c>
      <c r="AC2887" s="38">
        <f t="shared" si="321"/>
        <v>0</v>
      </c>
      <c r="AD2887" s="38" t="str">
        <f t="shared" si="322"/>
        <v>000000000000</v>
      </c>
      <c r="AE2887" s="38"/>
      <c r="AF2887" s="38"/>
      <c r="AG2887" s="38"/>
      <c r="AH2887" s="38"/>
      <c r="AI2887" s="38"/>
      <c r="AJ2887" s="38"/>
      <c r="AK2887" s="38"/>
      <c r="AL2887" s="38"/>
      <c r="AM2887" s="38"/>
      <c r="AN2887" s="38"/>
      <c r="AO2887" s="38"/>
      <c r="AP2887" s="38"/>
      <c r="AQ2887" s="38"/>
      <c r="AR2887" s="38"/>
    </row>
    <row r="2888" spans="1:44">
      <c r="A2888" s="36" t="str">
        <f>IF('DATA ACCURATE'!A2891&lt;&gt;"",'DATA ACCURATE'!A2891,"")</f>
        <v/>
      </c>
      <c r="B2888" s="36" t="str">
        <f>IF('DATA ACCURATE'!D2891&lt;&gt;"",'DATA ACCURATE'!D2891,"")</f>
        <v/>
      </c>
      <c r="C2888" s="38" t="str">
        <f>IF($AD2888="000000000000","",INDEX(DATABASE!$W$12:$W$71,MATCH($AD2888,DATABASE!$V$12:$V$71,0)))</f>
        <v/>
      </c>
      <c r="D2888" s="38" t="str">
        <f>IF(C2888="","",IF(E2888="",INDEX(DATABASE!$AF$13:$AF$62,MATCH($C2888,DATABASE!$AC$13:$AC$62,0)),IF(E2888="2x D11",INDEX(DATABASE!$AF$13:$AF$62,MATCH($C2888,DATABASE!$AC$13:$AC$62,0))+2*DATABASE!$AF$62,IF(E2888="3x D11",INDEX(DATABASE!$AF$13:$AF$62,MATCH($C2888,DATABASE!$AC$13:$AC$62,0))+3*DATABASE!$AF$62,""))))</f>
        <v/>
      </c>
      <c r="E2888" s="38" t="str">
        <f>IF(AND($K2888="Y",$G2888&lt;&gt;"UNYIL",$F2888&lt;DATABASE!$O$8),"2x D11",IF(AND($K2888="Y",$G2888&lt;&gt;"UNYIL",$F2888&gt;=DATABASE!$O$8),"3x D11",""))</f>
        <v/>
      </c>
      <c r="F2888" s="36" t="str">
        <f>IF('DATA ACCURATE'!N2891&lt;&gt;"",'DATA ACCURATE'!N2891,"")</f>
        <v/>
      </c>
      <c r="G2888" s="38" t="str">
        <f>IF(F2888="","",IF(F2888&lt;=DATABASE!$I$8,"UNYIL",IF(F2888&lt;=DATABASE!$J$8,"KECIL",IF(F2888&lt;DATABASE!$K$8,"TANGGUNG",IF(F2888&gt;=DATABASE!$K$8,"BESAR","")))))</f>
        <v/>
      </c>
      <c r="H2888" s="16" t="str">
        <f>IF('DATA ACCURATE'!J2891&lt;&gt;"",'DATA ACCURATE'!J2891,"")</f>
        <v/>
      </c>
      <c r="I2888" s="35" t="str">
        <f>IF(B2888&lt;&gt;"",IFERROR(VLOOKUP(B2888,'DATA TIMBANGAN'!G:M,7,FALSE),VLOOKUP(B2888,'DATA TIMBANGAN'!G:M,7)),"")</f>
        <v/>
      </c>
      <c r="J2888" s="25" t="str">
        <f>IF(H2888&lt;&gt;"",IFERROR(INDEX(DATABASE!$Z$19:$Z$38,MATCH(DATEVALUE(H2888),DATABASE!$AA$19:$AA$38,0)),INDEX(DATABASE!$Z$12:$Z$18,MATCH(WEEKDAY(H2888,2),DATABASE!$AA$12:$AA$18,0))),"")</f>
        <v/>
      </c>
      <c r="K2888" s="25" t="str">
        <f>IF('DATA ACCURATE'!V2891&lt;&gt;"",'DATA ACCURATE'!V2891,"")</f>
        <v/>
      </c>
      <c r="L2888" s="80" t="str">
        <f>IF($H2888="","",IF(OR($J2888="LIBUR",AND($L2887="LIBUR",$O2887=$O2888)),"LIBUR",IF(AND(OR($L2887="LUAR JAM KERJA 1",$L2887="LUAR JAM KERJA 2"),OR(OR(AND($H2887=$H2888,AND(OR($I2888&gt;DATABASE!$J$3,$I2888&lt;DATABASE!$J$6),((DATEVALUE($H2888)+$I2888)-(DATEVALUE($H2887)+$I2887))&lt;DATABASE!$J$6)),AND($H2887=$H2888,$O2887=$O2888,OR($I2888&gt;DATABASE!$J$6,$I2888&lt;DATABASE!$J$3))),AND(($H2888-$H2887)=1,OR($I2888&lt;DATABASE!$I$6,((DATEVALUE($H2888)+$I2888)-(DATEVALUE($H2887)+$I2887))&lt;DATABASE!$J$6))),$A2888=$A2887),"LUAR JAM KERJA 2",IF(AND(OR(WEEKDAY($H2888,2)=1,WEEKDAY($H2888,2)=2,WEEKDAY($H2888,2)=3,WEEKDAY($H2888,2)=4,WEEKDAY($H2888,2)=5),$I2888&lt;=DATABASE!$J$3,$I2888&gt;=DATABASE!$I$3),"JAM KERJA",IF(AND(WEEKDAY($H2888,2)=6,$I2888&lt;=DATABASE!$J$4,$I2888&gt;=DATABASE!$I$4),"JAM KERJA","LUAR JAM KERJA 1")))))</f>
        <v/>
      </c>
      <c r="M2888" s="36" t="str">
        <f>IF('DATA ACCURATE'!T2891&lt;&gt;"",IF('DATA ACCURATE'!T2891&gt;100,'DATA ACCURATE'!T2891/10,'DATA ACCURATE'!T2891),"")</f>
        <v/>
      </c>
      <c r="N2888" s="38" t="str">
        <f>IF(M2888="","",IF(M2888&lt;=DATABASE!$I$9,"LOKAL",IF(M2888&lt;DATABASE!$J$9,"LUAR KOTA 1",IF($M2888&gt;=DATABASE!$J$9,"LUAR KOTA 2",""))))</f>
        <v/>
      </c>
      <c r="O2888" s="38" t="str">
        <f>IF('DATA ACCURATE'!L2891&lt;&gt;"",'DATA ACCURATE'!L2891,"")</f>
        <v/>
      </c>
      <c r="P2888" s="38"/>
      <c r="Q2888" s="38">
        <f t="shared" si="317"/>
        <v>0</v>
      </c>
      <c r="R2888" s="38">
        <f t="shared" si="317"/>
        <v>0</v>
      </c>
      <c r="S2888" s="38">
        <f t="shared" si="317"/>
        <v>0</v>
      </c>
      <c r="T2888" s="38">
        <f t="shared" si="317"/>
        <v>0</v>
      </c>
      <c r="U2888" s="38">
        <f t="shared" si="318"/>
        <v>0</v>
      </c>
      <c r="V2888" s="38">
        <f t="shared" si="318"/>
        <v>0</v>
      </c>
      <c r="W2888" s="38">
        <f t="shared" si="318"/>
        <v>0</v>
      </c>
      <c r="X2888" s="38">
        <f t="shared" si="319"/>
        <v>0</v>
      </c>
      <c r="Y2888" s="38">
        <f t="shared" si="319"/>
        <v>0</v>
      </c>
      <c r="Z2888" s="38">
        <f t="shared" si="319"/>
        <v>0</v>
      </c>
      <c r="AA2888" s="38">
        <f t="shared" si="319"/>
        <v>0</v>
      </c>
      <c r="AB2888" s="38">
        <f t="shared" si="320"/>
        <v>0</v>
      </c>
      <c r="AC2888" s="38">
        <f t="shared" si="321"/>
        <v>0</v>
      </c>
      <c r="AD2888" s="38" t="str">
        <f t="shared" si="322"/>
        <v>000000000000</v>
      </c>
      <c r="AE2888" s="38"/>
      <c r="AF2888" s="38"/>
      <c r="AG2888" s="38"/>
      <c r="AH2888" s="38"/>
      <c r="AI2888" s="38"/>
      <c r="AJ2888" s="38"/>
      <c r="AK2888" s="38"/>
      <c r="AL2888" s="38"/>
      <c r="AM2888" s="38"/>
      <c r="AN2888" s="38"/>
      <c r="AO2888" s="38"/>
      <c r="AP2888" s="38"/>
      <c r="AQ2888" s="38"/>
      <c r="AR2888" s="38"/>
    </row>
    <row r="2889" spans="1:44">
      <c r="A2889" s="36" t="str">
        <f>IF('DATA ACCURATE'!A2892&lt;&gt;"",'DATA ACCURATE'!A2892,"")</f>
        <v/>
      </c>
      <c r="B2889" s="36" t="str">
        <f>IF('DATA ACCURATE'!D2892&lt;&gt;"",'DATA ACCURATE'!D2892,"")</f>
        <v/>
      </c>
      <c r="C2889" s="38" t="str">
        <f>IF($AD2889="000000000000","",INDEX(DATABASE!$W$12:$W$71,MATCH($AD2889,DATABASE!$V$12:$V$71,0)))</f>
        <v/>
      </c>
      <c r="D2889" s="38" t="str">
        <f>IF(C2889="","",IF(E2889="",INDEX(DATABASE!$AF$13:$AF$62,MATCH($C2889,DATABASE!$AC$13:$AC$62,0)),IF(E2889="2x D11",INDEX(DATABASE!$AF$13:$AF$62,MATCH($C2889,DATABASE!$AC$13:$AC$62,0))+2*DATABASE!$AF$62,IF(E2889="3x D11",INDEX(DATABASE!$AF$13:$AF$62,MATCH($C2889,DATABASE!$AC$13:$AC$62,0))+3*DATABASE!$AF$62,""))))</f>
        <v/>
      </c>
      <c r="E2889" s="38" t="str">
        <f>IF(AND($K2889="Y",$G2889&lt;&gt;"UNYIL",$F2889&lt;DATABASE!$O$8),"2x D11",IF(AND($K2889="Y",$G2889&lt;&gt;"UNYIL",$F2889&gt;=DATABASE!$O$8),"3x D11",""))</f>
        <v/>
      </c>
      <c r="F2889" s="36" t="str">
        <f>IF('DATA ACCURATE'!N2892&lt;&gt;"",'DATA ACCURATE'!N2892,"")</f>
        <v/>
      </c>
      <c r="G2889" s="38" t="str">
        <f>IF(F2889="","",IF(F2889&lt;=DATABASE!$I$8,"UNYIL",IF(F2889&lt;=DATABASE!$J$8,"KECIL",IF(F2889&lt;DATABASE!$K$8,"TANGGUNG",IF(F2889&gt;=DATABASE!$K$8,"BESAR","")))))</f>
        <v/>
      </c>
      <c r="H2889" s="16" t="str">
        <f>IF('DATA ACCURATE'!J2892&lt;&gt;"",'DATA ACCURATE'!J2892,"")</f>
        <v/>
      </c>
      <c r="I2889" s="35" t="str">
        <f>IF(B2889&lt;&gt;"",IFERROR(VLOOKUP(B2889,'DATA TIMBANGAN'!G:M,7,FALSE),VLOOKUP(B2889,'DATA TIMBANGAN'!G:M,7)),"")</f>
        <v/>
      </c>
      <c r="J2889" s="25" t="str">
        <f>IF(H2889&lt;&gt;"",IFERROR(INDEX(DATABASE!$Z$19:$Z$38,MATCH(DATEVALUE(H2889),DATABASE!$AA$19:$AA$38,0)),INDEX(DATABASE!$Z$12:$Z$18,MATCH(WEEKDAY(H2889,2),DATABASE!$AA$12:$AA$18,0))),"")</f>
        <v/>
      </c>
      <c r="K2889" s="25" t="str">
        <f>IF('DATA ACCURATE'!V2892&lt;&gt;"",'DATA ACCURATE'!V2892,"")</f>
        <v/>
      </c>
      <c r="L2889" s="80" t="str">
        <f>IF($H2889="","",IF(OR($J2889="LIBUR",AND($L2888="LIBUR",$O2888=$O2889)),"LIBUR",IF(AND(OR($L2888="LUAR JAM KERJA 1",$L2888="LUAR JAM KERJA 2"),OR(OR(AND($H2888=$H2889,AND(OR($I2889&gt;DATABASE!$J$3,$I2889&lt;DATABASE!$J$6),((DATEVALUE($H2889)+$I2889)-(DATEVALUE($H2888)+$I2888))&lt;DATABASE!$J$6)),AND($H2888=$H2889,$O2888=$O2889,OR($I2889&gt;DATABASE!$J$6,$I2889&lt;DATABASE!$J$3))),AND(($H2889-$H2888)=1,OR($I2889&lt;DATABASE!$I$6,((DATEVALUE($H2889)+$I2889)-(DATEVALUE($H2888)+$I2888))&lt;DATABASE!$J$6))),$A2889=$A2888),"LUAR JAM KERJA 2",IF(AND(OR(WEEKDAY($H2889,2)=1,WEEKDAY($H2889,2)=2,WEEKDAY($H2889,2)=3,WEEKDAY($H2889,2)=4,WEEKDAY($H2889,2)=5),$I2889&lt;=DATABASE!$J$3,$I2889&gt;=DATABASE!$I$3),"JAM KERJA",IF(AND(WEEKDAY($H2889,2)=6,$I2889&lt;=DATABASE!$J$4,$I2889&gt;=DATABASE!$I$4),"JAM KERJA","LUAR JAM KERJA 1")))))</f>
        <v/>
      </c>
      <c r="M2889" s="36" t="str">
        <f>IF('DATA ACCURATE'!T2892&lt;&gt;"",IF('DATA ACCURATE'!T2892&gt;100,'DATA ACCURATE'!T2892/10,'DATA ACCURATE'!T2892),"")</f>
        <v/>
      </c>
      <c r="N2889" s="38" t="str">
        <f>IF(M2889="","",IF(M2889&lt;=DATABASE!$I$9,"LOKAL",IF(M2889&lt;DATABASE!$J$9,"LUAR KOTA 1",IF($M2889&gt;=DATABASE!$J$9,"LUAR KOTA 2",""))))</f>
        <v/>
      </c>
      <c r="O2889" s="38" t="str">
        <f>IF('DATA ACCURATE'!L2892&lt;&gt;"",'DATA ACCURATE'!L2892,"")</f>
        <v/>
      </c>
      <c r="P2889" s="38"/>
      <c r="Q2889" s="38">
        <f t="shared" si="317"/>
        <v>0</v>
      </c>
      <c r="R2889" s="38">
        <f t="shared" si="317"/>
        <v>0</v>
      </c>
      <c r="S2889" s="38">
        <f t="shared" si="317"/>
        <v>0</v>
      </c>
      <c r="T2889" s="38">
        <f t="shared" si="317"/>
        <v>0</v>
      </c>
      <c r="U2889" s="38">
        <f t="shared" si="318"/>
        <v>0</v>
      </c>
      <c r="V2889" s="38">
        <f t="shared" si="318"/>
        <v>0</v>
      </c>
      <c r="W2889" s="38">
        <f t="shared" si="318"/>
        <v>0</v>
      </c>
      <c r="X2889" s="38">
        <f t="shared" si="319"/>
        <v>0</v>
      </c>
      <c r="Y2889" s="38">
        <f t="shared" si="319"/>
        <v>0</v>
      </c>
      <c r="Z2889" s="38">
        <f t="shared" si="319"/>
        <v>0</v>
      </c>
      <c r="AA2889" s="38">
        <f t="shared" si="319"/>
        <v>0</v>
      </c>
      <c r="AB2889" s="38">
        <f t="shared" si="320"/>
        <v>0</v>
      </c>
      <c r="AC2889" s="38">
        <f t="shared" si="321"/>
        <v>0</v>
      </c>
      <c r="AD2889" s="38" t="str">
        <f t="shared" si="322"/>
        <v>000000000000</v>
      </c>
      <c r="AE2889" s="38"/>
      <c r="AF2889" s="38"/>
      <c r="AG2889" s="38"/>
      <c r="AH2889" s="38"/>
      <c r="AI2889" s="38"/>
      <c r="AJ2889" s="38"/>
      <c r="AK2889" s="38"/>
      <c r="AL2889" s="38"/>
      <c r="AM2889" s="38"/>
      <c r="AN2889" s="38"/>
      <c r="AO2889" s="38"/>
      <c r="AP2889" s="38"/>
      <c r="AQ2889" s="38"/>
      <c r="AR2889" s="38"/>
    </row>
    <row r="2890" spans="1:44">
      <c r="A2890" s="36" t="str">
        <f>IF('DATA ACCURATE'!A2893&lt;&gt;"",'DATA ACCURATE'!A2893,"")</f>
        <v/>
      </c>
      <c r="B2890" s="36" t="str">
        <f>IF('DATA ACCURATE'!D2893&lt;&gt;"",'DATA ACCURATE'!D2893,"")</f>
        <v/>
      </c>
      <c r="C2890" s="38" t="str">
        <f>IF($AD2890="000000000000","",INDEX(DATABASE!$W$12:$W$71,MATCH($AD2890,DATABASE!$V$12:$V$71,0)))</f>
        <v/>
      </c>
      <c r="D2890" s="38" t="str">
        <f>IF(C2890="","",IF(E2890="",INDEX(DATABASE!$AF$13:$AF$62,MATCH($C2890,DATABASE!$AC$13:$AC$62,0)),IF(E2890="2x D11",INDEX(DATABASE!$AF$13:$AF$62,MATCH($C2890,DATABASE!$AC$13:$AC$62,0))+2*DATABASE!$AF$62,IF(E2890="3x D11",INDEX(DATABASE!$AF$13:$AF$62,MATCH($C2890,DATABASE!$AC$13:$AC$62,0))+3*DATABASE!$AF$62,""))))</f>
        <v/>
      </c>
      <c r="E2890" s="38" t="str">
        <f>IF(AND($K2890="Y",$G2890&lt;&gt;"UNYIL",$F2890&lt;DATABASE!$O$8),"2x D11",IF(AND($K2890="Y",$G2890&lt;&gt;"UNYIL",$F2890&gt;=DATABASE!$O$8),"3x D11",""))</f>
        <v/>
      </c>
      <c r="F2890" s="36" t="str">
        <f>IF('DATA ACCURATE'!N2893&lt;&gt;"",'DATA ACCURATE'!N2893,"")</f>
        <v/>
      </c>
      <c r="G2890" s="38" t="str">
        <f>IF(F2890="","",IF(F2890&lt;=DATABASE!$I$8,"UNYIL",IF(F2890&lt;=DATABASE!$J$8,"KECIL",IF(F2890&lt;DATABASE!$K$8,"TANGGUNG",IF(F2890&gt;=DATABASE!$K$8,"BESAR","")))))</f>
        <v/>
      </c>
      <c r="H2890" s="16" t="str">
        <f>IF('DATA ACCURATE'!J2893&lt;&gt;"",'DATA ACCURATE'!J2893,"")</f>
        <v/>
      </c>
      <c r="I2890" s="35" t="str">
        <f>IF(B2890&lt;&gt;"",IFERROR(VLOOKUP(B2890,'DATA TIMBANGAN'!G:M,7,FALSE),VLOOKUP(B2890,'DATA TIMBANGAN'!G:M,7)),"")</f>
        <v/>
      </c>
      <c r="J2890" s="25" t="str">
        <f>IF(H2890&lt;&gt;"",IFERROR(INDEX(DATABASE!$Z$19:$Z$38,MATCH(DATEVALUE(H2890),DATABASE!$AA$19:$AA$38,0)),INDEX(DATABASE!$Z$12:$Z$18,MATCH(WEEKDAY(H2890,2),DATABASE!$AA$12:$AA$18,0))),"")</f>
        <v/>
      </c>
      <c r="K2890" s="25" t="str">
        <f>IF('DATA ACCURATE'!V2893&lt;&gt;"",'DATA ACCURATE'!V2893,"")</f>
        <v/>
      </c>
      <c r="L2890" s="80" t="str">
        <f>IF($H2890="","",IF(OR($J2890="LIBUR",AND($L2889="LIBUR",$O2889=$O2890)),"LIBUR",IF(AND(OR($L2889="LUAR JAM KERJA 1",$L2889="LUAR JAM KERJA 2"),OR(OR(AND($H2889=$H2890,AND(OR($I2890&gt;DATABASE!$J$3,$I2890&lt;DATABASE!$J$6),((DATEVALUE($H2890)+$I2890)-(DATEVALUE($H2889)+$I2889))&lt;DATABASE!$J$6)),AND($H2889=$H2890,$O2889=$O2890,OR($I2890&gt;DATABASE!$J$6,$I2890&lt;DATABASE!$J$3))),AND(($H2890-$H2889)=1,OR($I2890&lt;DATABASE!$I$6,((DATEVALUE($H2890)+$I2890)-(DATEVALUE($H2889)+$I2889))&lt;DATABASE!$J$6))),$A2890=$A2889),"LUAR JAM KERJA 2",IF(AND(OR(WEEKDAY($H2890,2)=1,WEEKDAY($H2890,2)=2,WEEKDAY($H2890,2)=3,WEEKDAY($H2890,2)=4,WEEKDAY($H2890,2)=5),$I2890&lt;=DATABASE!$J$3,$I2890&gt;=DATABASE!$I$3),"JAM KERJA",IF(AND(WEEKDAY($H2890,2)=6,$I2890&lt;=DATABASE!$J$4,$I2890&gt;=DATABASE!$I$4),"JAM KERJA","LUAR JAM KERJA 1")))))</f>
        <v/>
      </c>
      <c r="M2890" s="36" t="str">
        <f>IF('DATA ACCURATE'!T2893&lt;&gt;"",IF('DATA ACCURATE'!T2893&gt;100,'DATA ACCURATE'!T2893/10,'DATA ACCURATE'!T2893),"")</f>
        <v/>
      </c>
      <c r="N2890" s="38" t="str">
        <f>IF(M2890="","",IF(M2890&lt;=DATABASE!$I$9,"LOKAL",IF(M2890&lt;DATABASE!$J$9,"LUAR KOTA 1",IF($M2890&gt;=DATABASE!$J$9,"LUAR KOTA 2",""))))</f>
        <v/>
      </c>
      <c r="O2890" s="38" t="str">
        <f>IF('DATA ACCURATE'!L2893&lt;&gt;"",'DATA ACCURATE'!L2893,"")</f>
        <v/>
      </c>
      <c r="P2890" s="38"/>
      <c r="Q2890" s="38">
        <f t="shared" si="317"/>
        <v>0</v>
      </c>
      <c r="R2890" s="38">
        <f t="shared" si="317"/>
        <v>0</v>
      </c>
      <c r="S2890" s="38">
        <f t="shared" si="317"/>
        <v>0</v>
      </c>
      <c r="T2890" s="38">
        <f t="shared" si="317"/>
        <v>0</v>
      </c>
      <c r="U2890" s="38">
        <f t="shared" si="318"/>
        <v>0</v>
      </c>
      <c r="V2890" s="38">
        <f t="shared" si="318"/>
        <v>0</v>
      </c>
      <c r="W2890" s="38">
        <f t="shared" si="318"/>
        <v>0</v>
      </c>
      <c r="X2890" s="38">
        <f t="shared" si="319"/>
        <v>0</v>
      </c>
      <c r="Y2890" s="38">
        <f t="shared" si="319"/>
        <v>0</v>
      </c>
      <c r="Z2890" s="38">
        <f t="shared" si="319"/>
        <v>0</v>
      </c>
      <c r="AA2890" s="38">
        <f t="shared" si="319"/>
        <v>0</v>
      </c>
      <c r="AB2890" s="38">
        <f t="shared" si="320"/>
        <v>0</v>
      </c>
      <c r="AC2890" s="38">
        <f t="shared" si="321"/>
        <v>0</v>
      </c>
      <c r="AD2890" s="38" t="str">
        <f t="shared" si="322"/>
        <v>000000000000</v>
      </c>
      <c r="AE2890" s="38"/>
      <c r="AF2890" s="38"/>
      <c r="AG2890" s="38"/>
      <c r="AH2890" s="38"/>
      <c r="AI2890" s="38"/>
      <c r="AJ2890" s="38"/>
      <c r="AK2890" s="38"/>
      <c r="AL2890" s="38"/>
      <c r="AM2890" s="38"/>
      <c r="AN2890" s="38"/>
      <c r="AO2890" s="38"/>
      <c r="AP2890" s="38"/>
      <c r="AQ2890" s="38"/>
      <c r="AR2890" s="38"/>
    </row>
    <row r="2891" spans="1:44">
      <c r="A2891" s="36" t="str">
        <f>IF('DATA ACCURATE'!A2894&lt;&gt;"",'DATA ACCURATE'!A2894,"")</f>
        <v/>
      </c>
      <c r="B2891" s="36" t="str">
        <f>IF('DATA ACCURATE'!D2894&lt;&gt;"",'DATA ACCURATE'!D2894,"")</f>
        <v/>
      </c>
      <c r="C2891" s="38" t="str">
        <f>IF($AD2891="000000000000","",INDEX(DATABASE!$W$12:$W$71,MATCH($AD2891,DATABASE!$V$12:$V$71,0)))</f>
        <v/>
      </c>
      <c r="D2891" s="38" t="str">
        <f>IF(C2891="","",IF(E2891="",INDEX(DATABASE!$AF$13:$AF$62,MATCH($C2891,DATABASE!$AC$13:$AC$62,0)),IF(E2891="2x D11",INDEX(DATABASE!$AF$13:$AF$62,MATCH($C2891,DATABASE!$AC$13:$AC$62,0))+2*DATABASE!$AF$62,IF(E2891="3x D11",INDEX(DATABASE!$AF$13:$AF$62,MATCH($C2891,DATABASE!$AC$13:$AC$62,0))+3*DATABASE!$AF$62,""))))</f>
        <v/>
      </c>
      <c r="E2891" s="38" t="str">
        <f>IF(AND($K2891="Y",$G2891&lt;&gt;"UNYIL",$F2891&lt;DATABASE!$O$8),"2x D11",IF(AND($K2891="Y",$G2891&lt;&gt;"UNYIL",$F2891&gt;=DATABASE!$O$8),"3x D11",""))</f>
        <v/>
      </c>
      <c r="F2891" s="36" t="str">
        <f>IF('DATA ACCURATE'!N2894&lt;&gt;"",'DATA ACCURATE'!N2894,"")</f>
        <v/>
      </c>
      <c r="G2891" s="38" t="str">
        <f>IF(F2891="","",IF(F2891&lt;=DATABASE!$I$8,"UNYIL",IF(F2891&lt;=DATABASE!$J$8,"KECIL",IF(F2891&lt;DATABASE!$K$8,"TANGGUNG",IF(F2891&gt;=DATABASE!$K$8,"BESAR","")))))</f>
        <v/>
      </c>
      <c r="H2891" s="16" t="str">
        <f>IF('DATA ACCURATE'!J2894&lt;&gt;"",'DATA ACCURATE'!J2894,"")</f>
        <v/>
      </c>
      <c r="I2891" s="35" t="str">
        <f>IF(B2891&lt;&gt;"",IFERROR(VLOOKUP(B2891,'DATA TIMBANGAN'!G:M,7,FALSE),VLOOKUP(B2891,'DATA TIMBANGAN'!G:M,7)),"")</f>
        <v/>
      </c>
      <c r="J2891" s="25" t="str">
        <f>IF(H2891&lt;&gt;"",IFERROR(INDEX(DATABASE!$Z$19:$Z$38,MATCH(DATEVALUE(H2891),DATABASE!$AA$19:$AA$38,0)),INDEX(DATABASE!$Z$12:$Z$18,MATCH(WEEKDAY(H2891,2),DATABASE!$AA$12:$AA$18,0))),"")</f>
        <v/>
      </c>
      <c r="K2891" s="25" t="str">
        <f>IF('DATA ACCURATE'!V2894&lt;&gt;"",'DATA ACCURATE'!V2894,"")</f>
        <v/>
      </c>
      <c r="L2891" s="80" t="str">
        <f>IF($H2891="","",IF(OR($J2891="LIBUR",AND($L2890="LIBUR",$O2890=$O2891)),"LIBUR",IF(AND(OR($L2890="LUAR JAM KERJA 1",$L2890="LUAR JAM KERJA 2"),OR(OR(AND($H2890=$H2891,AND(OR($I2891&gt;DATABASE!$J$3,$I2891&lt;DATABASE!$J$6),((DATEVALUE($H2891)+$I2891)-(DATEVALUE($H2890)+$I2890))&lt;DATABASE!$J$6)),AND($H2890=$H2891,$O2890=$O2891,OR($I2891&gt;DATABASE!$J$6,$I2891&lt;DATABASE!$J$3))),AND(($H2891-$H2890)=1,OR($I2891&lt;DATABASE!$I$6,((DATEVALUE($H2891)+$I2891)-(DATEVALUE($H2890)+$I2890))&lt;DATABASE!$J$6))),$A2891=$A2890),"LUAR JAM KERJA 2",IF(AND(OR(WEEKDAY($H2891,2)=1,WEEKDAY($H2891,2)=2,WEEKDAY($H2891,2)=3,WEEKDAY($H2891,2)=4,WEEKDAY($H2891,2)=5),$I2891&lt;=DATABASE!$J$3,$I2891&gt;=DATABASE!$I$3),"JAM KERJA",IF(AND(WEEKDAY($H2891,2)=6,$I2891&lt;=DATABASE!$J$4,$I2891&gt;=DATABASE!$I$4),"JAM KERJA","LUAR JAM KERJA 1")))))</f>
        <v/>
      </c>
      <c r="M2891" s="36" t="str">
        <f>IF('DATA ACCURATE'!T2894&lt;&gt;"",IF('DATA ACCURATE'!T2894&gt;100,'DATA ACCURATE'!T2894/10,'DATA ACCURATE'!T2894),"")</f>
        <v/>
      </c>
      <c r="N2891" s="38" t="str">
        <f>IF(M2891="","",IF(M2891&lt;=DATABASE!$I$9,"LOKAL",IF(M2891&lt;DATABASE!$J$9,"LUAR KOTA 1",IF($M2891&gt;=DATABASE!$J$9,"LUAR KOTA 2",""))))</f>
        <v/>
      </c>
      <c r="O2891" s="38" t="str">
        <f>IF('DATA ACCURATE'!L2894&lt;&gt;"",'DATA ACCURATE'!L2894,"")</f>
        <v/>
      </c>
      <c r="P2891" s="38"/>
      <c r="Q2891" s="38">
        <f t="shared" si="317"/>
        <v>0</v>
      </c>
      <c r="R2891" s="38">
        <f t="shared" si="317"/>
        <v>0</v>
      </c>
      <c r="S2891" s="38">
        <f t="shared" si="317"/>
        <v>0</v>
      </c>
      <c r="T2891" s="38">
        <f t="shared" si="317"/>
        <v>0</v>
      </c>
      <c r="U2891" s="38">
        <f t="shared" si="318"/>
        <v>0</v>
      </c>
      <c r="V2891" s="38">
        <f t="shared" si="318"/>
        <v>0</v>
      </c>
      <c r="W2891" s="38">
        <f t="shared" si="318"/>
        <v>0</v>
      </c>
      <c r="X2891" s="38">
        <f t="shared" si="319"/>
        <v>0</v>
      </c>
      <c r="Y2891" s="38">
        <f t="shared" si="319"/>
        <v>0</v>
      </c>
      <c r="Z2891" s="38">
        <f t="shared" si="319"/>
        <v>0</v>
      </c>
      <c r="AA2891" s="38">
        <f t="shared" si="319"/>
        <v>0</v>
      </c>
      <c r="AB2891" s="38">
        <f t="shared" si="320"/>
        <v>0</v>
      </c>
      <c r="AC2891" s="38">
        <f t="shared" si="321"/>
        <v>0</v>
      </c>
      <c r="AD2891" s="38" t="str">
        <f t="shared" si="322"/>
        <v>000000000000</v>
      </c>
      <c r="AE2891" s="38"/>
      <c r="AF2891" s="38"/>
      <c r="AG2891" s="38"/>
      <c r="AH2891" s="38"/>
      <c r="AI2891" s="38"/>
      <c r="AJ2891" s="38"/>
      <c r="AK2891" s="38"/>
      <c r="AL2891" s="38"/>
      <c r="AM2891" s="38"/>
      <c r="AN2891" s="38"/>
      <c r="AO2891" s="38"/>
      <c r="AP2891" s="38"/>
      <c r="AQ2891" s="38"/>
      <c r="AR2891" s="38"/>
    </row>
    <row r="2892" spans="1:44">
      <c r="A2892" s="36" t="str">
        <f>IF('DATA ACCURATE'!A2895&lt;&gt;"",'DATA ACCURATE'!A2895,"")</f>
        <v/>
      </c>
      <c r="B2892" s="36" t="str">
        <f>IF('DATA ACCURATE'!D2895&lt;&gt;"",'DATA ACCURATE'!D2895,"")</f>
        <v/>
      </c>
      <c r="C2892" s="38" t="str">
        <f>IF($AD2892="000000000000","",INDEX(DATABASE!$W$12:$W$71,MATCH($AD2892,DATABASE!$V$12:$V$71,0)))</f>
        <v/>
      </c>
      <c r="D2892" s="38" t="str">
        <f>IF(C2892="","",IF(E2892="",INDEX(DATABASE!$AF$13:$AF$62,MATCH($C2892,DATABASE!$AC$13:$AC$62,0)),IF(E2892="2x D11",INDEX(DATABASE!$AF$13:$AF$62,MATCH($C2892,DATABASE!$AC$13:$AC$62,0))+2*DATABASE!$AF$62,IF(E2892="3x D11",INDEX(DATABASE!$AF$13:$AF$62,MATCH($C2892,DATABASE!$AC$13:$AC$62,0))+3*DATABASE!$AF$62,""))))</f>
        <v/>
      </c>
      <c r="E2892" s="38" t="str">
        <f>IF(AND($K2892="Y",$G2892&lt;&gt;"UNYIL",$F2892&lt;DATABASE!$O$8),"2x D11",IF(AND($K2892="Y",$G2892&lt;&gt;"UNYIL",$F2892&gt;=DATABASE!$O$8),"3x D11",""))</f>
        <v/>
      </c>
      <c r="F2892" s="36" t="str">
        <f>IF('DATA ACCURATE'!N2895&lt;&gt;"",'DATA ACCURATE'!N2895,"")</f>
        <v/>
      </c>
      <c r="G2892" s="38" t="str">
        <f>IF(F2892="","",IF(F2892&lt;=DATABASE!$I$8,"UNYIL",IF(F2892&lt;=DATABASE!$J$8,"KECIL",IF(F2892&lt;DATABASE!$K$8,"TANGGUNG",IF(F2892&gt;=DATABASE!$K$8,"BESAR","")))))</f>
        <v/>
      </c>
      <c r="H2892" s="16" t="str">
        <f>IF('DATA ACCURATE'!J2895&lt;&gt;"",'DATA ACCURATE'!J2895,"")</f>
        <v/>
      </c>
      <c r="I2892" s="35" t="str">
        <f>IF(B2892&lt;&gt;"",IFERROR(VLOOKUP(B2892,'DATA TIMBANGAN'!G:M,7,FALSE),VLOOKUP(B2892,'DATA TIMBANGAN'!G:M,7)),"")</f>
        <v/>
      </c>
      <c r="J2892" s="25" t="str">
        <f>IF(H2892&lt;&gt;"",IFERROR(INDEX(DATABASE!$Z$19:$Z$38,MATCH(DATEVALUE(H2892),DATABASE!$AA$19:$AA$38,0)),INDEX(DATABASE!$Z$12:$Z$18,MATCH(WEEKDAY(H2892,2),DATABASE!$AA$12:$AA$18,0))),"")</f>
        <v/>
      </c>
      <c r="K2892" s="25" t="str">
        <f>IF('DATA ACCURATE'!V2895&lt;&gt;"",'DATA ACCURATE'!V2895,"")</f>
        <v/>
      </c>
      <c r="L2892" s="80" t="str">
        <f>IF($H2892="","",IF(OR($J2892="LIBUR",AND($L2891="LIBUR",$O2891=$O2892)),"LIBUR",IF(AND(OR($L2891="LUAR JAM KERJA 1",$L2891="LUAR JAM KERJA 2"),OR(OR(AND($H2891=$H2892,AND(OR($I2892&gt;DATABASE!$J$3,$I2892&lt;DATABASE!$J$6),((DATEVALUE($H2892)+$I2892)-(DATEVALUE($H2891)+$I2891))&lt;DATABASE!$J$6)),AND($H2891=$H2892,$O2891=$O2892,OR($I2892&gt;DATABASE!$J$6,$I2892&lt;DATABASE!$J$3))),AND(($H2892-$H2891)=1,OR($I2892&lt;DATABASE!$I$6,((DATEVALUE($H2892)+$I2892)-(DATEVALUE($H2891)+$I2891))&lt;DATABASE!$J$6))),$A2892=$A2891),"LUAR JAM KERJA 2",IF(AND(OR(WEEKDAY($H2892,2)=1,WEEKDAY($H2892,2)=2,WEEKDAY($H2892,2)=3,WEEKDAY($H2892,2)=4,WEEKDAY($H2892,2)=5),$I2892&lt;=DATABASE!$J$3,$I2892&gt;=DATABASE!$I$3),"JAM KERJA",IF(AND(WEEKDAY($H2892,2)=6,$I2892&lt;=DATABASE!$J$4,$I2892&gt;=DATABASE!$I$4),"JAM KERJA","LUAR JAM KERJA 1")))))</f>
        <v/>
      </c>
      <c r="M2892" s="36" t="str">
        <f>IF('DATA ACCURATE'!T2895&lt;&gt;"",IF('DATA ACCURATE'!T2895&gt;100,'DATA ACCURATE'!T2895/10,'DATA ACCURATE'!T2895),"")</f>
        <v/>
      </c>
      <c r="N2892" s="38" t="str">
        <f>IF(M2892="","",IF(M2892&lt;=DATABASE!$I$9,"LOKAL",IF(M2892&lt;DATABASE!$J$9,"LUAR KOTA 1",IF($M2892&gt;=DATABASE!$J$9,"LUAR KOTA 2",""))))</f>
        <v/>
      </c>
      <c r="O2892" s="38" t="str">
        <f>IF('DATA ACCURATE'!L2895&lt;&gt;"",'DATA ACCURATE'!L2895,"")</f>
        <v/>
      </c>
      <c r="P2892" s="38"/>
      <c r="Q2892" s="38">
        <f t="shared" si="317"/>
        <v>0</v>
      </c>
      <c r="R2892" s="38">
        <f t="shared" si="317"/>
        <v>0</v>
      </c>
      <c r="S2892" s="38">
        <f t="shared" si="317"/>
        <v>0</v>
      </c>
      <c r="T2892" s="38">
        <f t="shared" si="317"/>
        <v>0</v>
      </c>
      <c r="U2892" s="38">
        <f t="shared" si="318"/>
        <v>0</v>
      </c>
      <c r="V2892" s="38">
        <f t="shared" si="318"/>
        <v>0</v>
      </c>
      <c r="W2892" s="38">
        <f t="shared" si="318"/>
        <v>0</v>
      </c>
      <c r="X2892" s="38">
        <f t="shared" si="319"/>
        <v>0</v>
      </c>
      <c r="Y2892" s="38">
        <f t="shared" si="319"/>
        <v>0</v>
      </c>
      <c r="Z2892" s="38">
        <f t="shared" si="319"/>
        <v>0</v>
      </c>
      <c r="AA2892" s="38">
        <f t="shared" si="319"/>
        <v>0</v>
      </c>
      <c r="AB2892" s="38">
        <f t="shared" si="320"/>
        <v>0</v>
      </c>
      <c r="AC2892" s="38">
        <f t="shared" si="321"/>
        <v>0</v>
      </c>
      <c r="AD2892" s="38" t="str">
        <f t="shared" si="322"/>
        <v>000000000000</v>
      </c>
      <c r="AE2892" s="38"/>
      <c r="AF2892" s="38"/>
      <c r="AG2892" s="38"/>
      <c r="AH2892" s="38"/>
      <c r="AI2892" s="38"/>
      <c r="AJ2892" s="38"/>
      <c r="AK2892" s="38"/>
      <c r="AL2892" s="38"/>
      <c r="AM2892" s="38"/>
      <c r="AN2892" s="38"/>
      <c r="AO2892" s="38"/>
      <c r="AP2892" s="38"/>
      <c r="AQ2892" s="38"/>
      <c r="AR2892" s="38"/>
    </row>
    <row r="2893" spans="1:44">
      <c r="A2893" s="36" t="str">
        <f>IF('DATA ACCURATE'!A2896&lt;&gt;"",'DATA ACCURATE'!A2896,"")</f>
        <v/>
      </c>
      <c r="B2893" s="36" t="str">
        <f>IF('DATA ACCURATE'!D2896&lt;&gt;"",'DATA ACCURATE'!D2896,"")</f>
        <v/>
      </c>
      <c r="C2893" s="38" t="str">
        <f>IF($AD2893="000000000000","",INDEX(DATABASE!$W$12:$W$71,MATCH($AD2893,DATABASE!$V$12:$V$71,0)))</f>
        <v/>
      </c>
      <c r="D2893" s="38" t="str">
        <f>IF(C2893="","",IF(E2893="",INDEX(DATABASE!$AF$13:$AF$62,MATCH($C2893,DATABASE!$AC$13:$AC$62,0)),IF(E2893="2x D11",INDEX(DATABASE!$AF$13:$AF$62,MATCH($C2893,DATABASE!$AC$13:$AC$62,0))+2*DATABASE!$AF$62,IF(E2893="3x D11",INDEX(DATABASE!$AF$13:$AF$62,MATCH($C2893,DATABASE!$AC$13:$AC$62,0))+3*DATABASE!$AF$62,""))))</f>
        <v/>
      </c>
      <c r="E2893" s="38" t="str">
        <f>IF(AND($K2893="Y",$G2893&lt;&gt;"UNYIL",$F2893&lt;DATABASE!$O$8),"2x D11",IF(AND($K2893="Y",$G2893&lt;&gt;"UNYIL",$F2893&gt;=DATABASE!$O$8),"3x D11",""))</f>
        <v/>
      </c>
      <c r="F2893" s="36" t="str">
        <f>IF('DATA ACCURATE'!N2896&lt;&gt;"",'DATA ACCURATE'!N2896,"")</f>
        <v/>
      </c>
      <c r="G2893" s="38" t="str">
        <f>IF(F2893="","",IF(F2893&lt;=DATABASE!$I$8,"UNYIL",IF(F2893&lt;=DATABASE!$J$8,"KECIL",IF(F2893&lt;DATABASE!$K$8,"TANGGUNG",IF(F2893&gt;=DATABASE!$K$8,"BESAR","")))))</f>
        <v/>
      </c>
      <c r="H2893" s="16" t="str">
        <f>IF('DATA ACCURATE'!J2896&lt;&gt;"",'DATA ACCURATE'!J2896,"")</f>
        <v/>
      </c>
      <c r="I2893" s="35" t="str">
        <f>IF(B2893&lt;&gt;"",IFERROR(VLOOKUP(B2893,'DATA TIMBANGAN'!G:M,7,FALSE),VLOOKUP(B2893,'DATA TIMBANGAN'!G:M,7)),"")</f>
        <v/>
      </c>
      <c r="J2893" s="25" t="str">
        <f>IF(H2893&lt;&gt;"",IFERROR(INDEX(DATABASE!$Z$19:$Z$38,MATCH(DATEVALUE(H2893),DATABASE!$AA$19:$AA$38,0)),INDEX(DATABASE!$Z$12:$Z$18,MATCH(WEEKDAY(H2893,2),DATABASE!$AA$12:$AA$18,0))),"")</f>
        <v/>
      </c>
      <c r="K2893" s="25" t="str">
        <f>IF('DATA ACCURATE'!V2896&lt;&gt;"",'DATA ACCURATE'!V2896,"")</f>
        <v/>
      </c>
      <c r="L2893" s="80" t="str">
        <f>IF($H2893="","",IF(OR($J2893="LIBUR",AND($L2892="LIBUR",$O2892=$O2893)),"LIBUR",IF(AND(OR($L2892="LUAR JAM KERJA 1",$L2892="LUAR JAM KERJA 2"),OR(OR(AND($H2892=$H2893,AND(OR($I2893&gt;DATABASE!$J$3,$I2893&lt;DATABASE!$J$6),((DATEVALUE($H2893)+$I2893)-(DATEVALUE($H2892)+$I2892))&lt;DATABASE!$J$6)),AND($H2892=$H2893,$O2892=$O2893,OR($I2893&gt;DATABASE!$J$6,$I2893&lt;DATABASE!$J$3))),AND(($H2893-$H2892)=1,OR($I2893&lt;DATABASE!$I$6,((DATEVALUE($H2893)+$I2893)-(DATEVALUE($H2892)+$I2892))&lt;DATABASE!$J$6))),$A2893=$A2892),"LUAR JAM KERJA 2",IF(AND(OR(WEEKDAY($H2893,2)=1,WEEKDAY($H2893,2)=2,WEEKDAY($H2893,2)=3,WEEKDAY($H2893,2)=4,WEEKDAY($H2893,2)=5),$I2893&lt;=DATABASE!$J$3,$I2893&gt;=DATABASE!$I$3),"JAM KERJA",IF(AND(WEEKDAY($H2893,2)=6,$I2893&lt;=DATABASE!$J$4,$I2893&gt;=DATABASE!$I$4),"JAM KERJA","LUAR JAM KERJA 1")))))</f>
        <v/>
      </c>
      <c r="M2893" s="36" t="str">
        <f>IF('DATA ACCURATE'!T2896&lt;&gt;"",IF('DATA ACCURATE'!T2896&gt;100,'DATA ACCURATE'!T2896/10,'DATA ACCURATE'!T2896),"")</f>
        <v/>
      </c>
      <c r="N2893" s="38" t="str">
        <f>IF(M2893="","",IF(M2893&lt;=DATABASE!$I$9,"LOKAL",IF(M2893&lt;DATABASE!$J$9,"LUAR KOTA 1",IF($M2893&gt;=DATABASE!$J$9,"LUAR KOTA 2",""))))</f>
        <v/>
      </c>
      <c r="O2893" s="38" t="str">
        <f>IF('DATA ACCURATE'!L2896&lt;&gt;"",'DATA ACCURATE'!L2896,"")</f>
        <v/>
      </c>
      <c r="P2893" s="38"/>
      <c r="Q2893" s="38">
        <f t="shared" si="317"/>
        <v>0</v>
      </c>
      <c r="R2893" s="38">
        <f t="shared" si="317"/>
        <v>0</v>
      </c>
      <c r="S2893" s="38">
        <f t="shared" si="317"/>
        <v>0</v>
      </c>
      <c r="T2893" s="38">
        <f t="shared" si="317"/>
        <v>0</v>
      </c>
      <c r="U2893" s="38">
        <f t="shared" si="318"/>
        <v>0</v>
      </c>
      <c r="V2893" s="38">
        <f t="shared" si="318"/>
        <v>0</v>
      </c>
      <c r="W2893" s="38">
        <f t="shared" si="318"/>
        <v>0</v>
      </c>
      <c r="X2893" s="38">
        <f t="shared" si="319"/>
        <v>0</v>
      </c>
      <c r="Y2893" s="38">
        <f t="shared" si="319"/>
        <v>0</v>
      </c>
      <c r="Z2893" s="38">
        <f t="shared" si="319"/>
        <v>0</v>
      </c>
      <c r="AA2893" s="38">
        <f t="shared" si="319"/>
        <v>0</v>
      </c>
      <c r="AB2893" s="38">
        <f t="shared" si="320"/>
        <v>0</v>
      </c>
      <c r="AC2893" s="38">
        <f t="shared" si="321"/>
        <v>0</v>
      </c>
      <c r="AD2893" s="38" t="str">
        <f t="shared" si="322"/>
        <v>000000000000</v>
      </c>
      <c r="AE2893" s="38"/>
      <c r="AF2893" s="38"/>
      <c r="AG2893" s="38"/>
      <c r="AH2893" s="38"/>
      <c r="AI2893" s="38"/>
      <c r="AJ2893" s="38"/>
      <c r="AK2893" s="38"/>
      <c r="AL2893" s="38"/>
      <c r="AM2893" s="38"/>
      <c r="AN2893" s="38"/>
      <c r="AO2893" s="38"/>
      <c r="AP2893" s="38"/>
      <c r="AQ2893" s="38"/>
      <c r="AR2893" s="38"/>
    </row>
    <row r="2894" spans="1:44">
      <c r="A2894" s="36" t="str">
        <f>IF('DATA ACCURATE'!A2897&lt;&gt;"",'DATA ACCURATE'!A2897,"")</f>
        <v/>
      </c>
      <c r="B2894" s="36" t="str">
        <f>IF('DATA ACCURATE'!D2897&lt;&gt;"",'DATA ACCURATE'!D2897,"")</f>
        <v/>
      </c>
      <c r="C2894" s="38" t="str">
        <f>IF($AD2894="000000000000","",INDEX(DATABASE!$W$12:$W$71,MATCH($AD2894,DATABASE!$V$12:$V$71,0)))</f>
        <v/>
      </c>
      <c r="D2894" s="38" t="str">
        <f>IF(C2894="","",IF(E2894="",INDEX(DATABASE!$AF$13:$AF$62,MATCH($C2894,DATABASE!$AC$13:$AC$62,0)),IF(E2894="2x D11",INDEX(DATABASE!$AF$13:$AF$62,MATCH($C2894,DATABASE!$AC$13:$AC$62,0))+2*DATABASE!$AF$62,IF(E2894="3x D11",INDEX(DATABASE!$AF$13:$AF$62,MATCH($C2894,DATABASE!$AC$13:$AC$62,0))+3*DATABASE!$AF$62,""))))</f>
        <v/>
      </c>
      <c r="E2894" s="38" t="str">
        <f>IF(AND($K2894="Y",$G2894&lt;&gt;"UNYIL",$F2894&lt;DATABASE!$O$8),"2x D11",IF(AND($K2894="Y",$G2894&lt;&gt;"UNYIL",$F2894&gt;=DATABASE!$O$8),"3x D11",""))</f>
        <v/>
      </c>
      <c r="F2894" s="36" t="str">
        <f>IF('DATA ACCURATE'!N2897&lt;&gt;"",'DATA ACCURATE'!N2897,"")</f>
        <v/>
      </c>
      <c r="G2894" s="38" t="str">
        <f>IF(F2894="","",IF(F2894&lt;=DATABASE!$I$8,"UNYIL",IF(F2894&lt;=DATABASE!$J$8,"KECIL",IF(F2894&lt;DATABASE!$K$8,"TANGGUNG",IF(F2894&gt;=DATABASE!$K$8,"BESAR","")))))</f>
        <v/>
      </c>
      <c r="H2894" s="16" t="str">
        <f>IF('DATA ACCURATE'!J2897&lt;&gt;"",'DATA ACCURATE'!J2897,"")</f>
        <v/>
      </c>
      <c r="I2894" s="35" t="str">
        <f>IF(B2894&lt;&gt;"",IFERROR(VLOOKUP(B2894,'DATA TIMBANGAN'!G:M,7,FALSE),VLOOKUP(B2894,'DATA TIMBANGAN'!G:M,7)),"")</f>
        <v/>
      </c>
      <c r="J2894" s="25" t="str">
        <f>IF(H2894&lt;&gt;"",IFERROR(INDEX(DATABASE!$Z$19:$Z$38,MATCH(DATEVALUE(H2894),DATABASE!$AA$19:$AA$38,0)),INDEX(DATABASE!$Z$12:$Z$18,MATCH(WEEKDAY(H2894,2),DATABASE!$AA$12:$AA$18,0))),"")</f>
        <v/>
      </c>
      <c r="K2894" s="25" t="str">
        <f>IF('DATA ACCURATE'!V2897&lt;&gt;"",'DATA ACCURATE'!V2897,"")</f>
        <v/>
      </c>
      <c r="L2894" s="80" t="str">
        <f>IF($H2894="","",IF(OR($J2894="LIBUR",AND($L2893="LIBUR",$O2893=$O2894)),"LIBUR",IF(AND(OR($L2893="LUAR JAM KERJA 1",$L2893="LUAR JAM KERJA 2"),OR(OR(AND($H2893=$H2894,AND(OR($I2894&gt;DATABASE!$J$3,$I2894&lt;DATABASE!$J$6),((DATEVALUE($H2894)+$I2894)-(DATEVALUE($H2893)+$I2893))&lt;DATABASE!$J$6)),AND($H2893=$H2894,$O2893=$O2894,OR($I2894&gt;DATABASE!$J$6,$I2894&lt;DATABASE!$J$3))),AND(($H2894-$H2893)=1,OR($I2894&lt;DATABASE!$I$6,((DATEVALUE($H2894)+$I2894)-(DATEVALUE($H2893)+$I2893))&lt;DATABASE!$J$6))),$A2894=$A2893),"LUAR JAM KERJA 2",IF(AND(OR(WEEKDAY($H2894,2)=1,WEEKDAY($H2894,2)=2,WEEKDAY($H2894,2)=3,WEEKDAY($H2894,2)=4,WEEKDAY($H2894,2)=5),$I2894&lt;=DATABASE!$J$3,$I2894&gt;=DATABASE!$I$3),"JAM KERJA",IF(AND(WEEKDAY($H2894,2)=6,$I2894&lt;=DATABASE!$J$4,$I2894&gt;=DATABASE!$I$4),"JAM KERJA","LUAR JAM KERJA 1")))))</f>
        <v/>
      </c>
      <c r="M2894" s="36" t="str">
        <f>IF('DATA ACCURATE'!T2897&lt;&gt;"",IF('DATA ACCURATE'!T2897&gt;100,'DATA ACCURATE'!T2897/10,'DATA ACCURATE'!T2897),"")</f>
        <v/>
      </c>
      <c r="N2894" s="38" t="str">
        <f>IF(M2894="","",IF(M2894&lt;=DATABASE!$I$9,"LOKAL",IF(M2894&lt;DATABASE!$J$9,"LUAR KOTA 1",IF($M2894&gt;=DATABASE!$J$9,"LUAR KOTA 2",""))))</f>
        <v/>
      </c>
      <c r="O2894" s="38" t="str">
        <f>IF('DATA ACCURATE'!L2897&lt;&gt;"",'DATA ACCURATE'!L2897,"")</f>
        <v/>
      </c>
      <c r="P2894" s="38"/>
      <c r="Q2894" s="38">
        <f t="shared" si="317"/>
        <v>0</v>
      </c>
      <c r="R2894" s="38">
        <f t="shared" si="317"/>
        <v>0</v>
      </c>
      <c r="S2894" s="38">
        <f t="shared" si="317"/>
        <v>0</v>
      </c>
      <c r="T2894" s="38">
        <f t="shared" si="317"/>
        <v>0</v>
      </c>
      <c r="U2894" s="38">
        <f t="shared" si="318"/>
        <v>0</v>
      </c>
      <c r="V2894" s="38">
        <f t="shared" si="318"/>
        <v>0</v>
      </c>
      <c r="W2894" s="38">
        <f t="shared" si="318"/>
        <v>0</v>
      </c>
      <c r="X2894" s="38">
        <f t="shared" si="319"/>
        <v>0</v>
      </c>
      <c r="Y2894" s="38">
        <f t="shared" si="319"/>
        <v>0</v>
      </c>
      <c r="Z2894" s="38">
        <f t="shared" si="319"/>
        <v>0</v>
      </c>
      <c r="AA2894" s="38">
        <f t="shared" si="319"/>
        <v>0</v>
      </c>
      <c r="AB2894" s="38">
        <f t="shared" si="320"/>
        <v>0</v>
      </c>
      <c r="AC2894" s="38">
        <f t="shared" si="321"/>
        <v>0</v>
      </c>
      <c r="AD2894" s="38" t="str">
        <f t="shared" si="322"/>
        <v>000000000000</v>
      </c>
      <c r="AE2894" s="38"/>
      <c r="AF2894" s="38"/>
      <c r="AG2894" s="38"/>
      <c r="AH2894" s="38"/>
      <c r="AI2894" s="38"/>
      <c r="AJ2894" s="38"/>
      <c r="AK2894" s="38"/>
      <c r="AL2894" s="38"/>
      <c r="AM2894" s="38"/>
      <c r="AN2894" s="38"/>
      <c r="AO2894" s="38"/>
      <c r="AP2894" s="38"/>
      <c r="AQ2894" s="38"/>
      <c r="AR2894" s="38"/>
    </row>
    <row r="2895" spans="1:44">
      <c r="A2895" s="36" t="str">
        <f>IF('DATA ACCURATE'!A2898&lt;&gt;"",'DATA ACCURATE'!A2898,"")</f>
        <v/>
      </c>
      <c r="B2895" s="36" t="str">
        <f>IF('DATA ACCURATE'!D2898&lt;&gt;"",'DATA ACCURATE'!D2898,"")</f>
        <v/>
      </c>
      <c r="C2895" s="38" t="str">
        <f>IF($AD2895="000000000000","",INDEX(DATABASE!$W$12:$W$71,MATCH($AD2895,DATABASE!$V$12:$V$71,0)))</f>
        <v/>
      </c>
      <c r="D2895" s="38" t="str">
        <f>IF(C2895="","",IF(E2895="",INDEX(DATABASE!$AF$13:$AF$62,MATCH($C2895,DATABASE!$AC$13:$AC$62,0)),IF(E2895="2x D11",INDEX(DATABASE!$AF$13:$AF$62,MATCH($C2895,DATABASE!$AC$13:$AC$62,0))+2*DATABASE!$AF$62,IF(E2895="3x D11",INDEX(DATABASE!$AF$13:$AF$62,MATCH($C2895,DATABASE!$AC$13:$AC$62,0))+3*DATABASE!$AF$62,""))))</f>
        <v/>
      </c>
      <c r="E2895" s="38" t="str">
        <f>IF(AND($K2895="Y",$G2895&lt;&gt;"UNYIL",$F2895&lt;DATABASE!$O$8),"2x D11",IF(AND($K2895="Y",$G2895&lt;&gt;"UNYIL",$F2895&gt;=DATABASE!$O$8),"3x D11",""))</f>
        <v/>
      </c>
      <c r="F2895" s="36" t="str">
        <f>IF('DATA ACCURATE'!N2898&lt;&gt;"",'DATA ACCURATE'!N2898,"")</f>
        <v/>
      </c>
      <c r="G2895" s="38" t="str">
        <f>IF(F2895="","",IF(F2895&lt;=DATABASE!$I$8,"UNYIL",IF(F2895&lt;=DATABASE!$J$8,"KECIL",IF(F2895&lt;DATABASE!$K$8,"TANGGUNG",IF(F2895&gt;=DATABASE!$K$8,"BESAR","")))))</f>
        <v/>
      </c>
      <c r="H2895" s="16" t="str">
        <f>IF('DATA ACCURATE'!J2898&lt;&gt;"",'DATA ACCURATE'!J2898,"")</f>
        <v/>
      </c>
      <c r="I2895" s="35" t="str">
        <f>IF(B2895&lt;&gt;"",IFERROR(VLOOKUP(B2895,'DATA TIMBANGAN'!G:M,7,FALSE),VLOOKUP(B2895,'DATA TIMBANGAN'!G:M,7)),"")</f>
        <v/>
      </c>
      <c r="J2895" s="25" t="str">
        <f>IF(H2895&lt;&gt;"",IFERROR(INDEX(DATABASE!$Z$19:$Z$38,MATCH(DATEVALUE(H2895),DATABASE!$AA$19:$AA$38,0)),INDEX(DATABASE!$Z$12:$Z$18,MATCH(WEEKDAY(H2895,2),DATABASE!$AA$12:$AA$18,0))),"")</f>
        <v/>
      </c>
      <c r="K2895" s="25" t="str">
        <f>IF('DATA ACCURATE'!V2898&lt;&gt;"",'DATA ACCURATE'!V2898,"")</f>
        <v/>
      </c>
      <c r="L2895" s="80" t="str">
        <f>IF($H2895="","",IF(OR($J2895="LIBUR",AND($L2894="LIBUR",$O2894=$O2895)),"LIBUR",IF(AND(OR($L2894="LUAR JAM KERJA 1",$L2894="LUAR JAM KERJA 2"),OR(OR(AND($H2894=$H2895,AND(OR($I2895&gt;DATABASE!$J$3,$I2895&lt;DATABASE!$J$6),((DATEVALUE($H2895)+$I2895)-(DATEVALUE($H2894)+$I2894))&lt;DATABASE!$J$6)),AND($H2894=$H2895,$O2894=$O2895,OR($I2895&gt;DATABASE!$J$6,$I2895&lt;DATABASE!$J$3))),AND(($H2895-$H2894)=1,OR($I2895&lt;DATABASE!$I$6,((DATEVALUE($H2895)+$I2895)-(DATEVALUE($H2894)+$I2894))&lt;DATABASE!$J$6))),$A2895=$A2894),"LUAR JAM KERJA 2",IF(AND(OR(WEEKDAY($H2895,2)=1,WEEKDAY($H2895,2)=2,WEEKDAY($H2895,2)=3,WEEKDAY($H2895,2)=4,WEEKDAY($H2895,2)=5),$I2895&lt;=DATABASE!$J$3,$I2895&gt;=DATABASE!$I$3),"JAM KERJA",IF(AND(WEEKDAY($H2895,2)=6,$I2895&lt;=DATABASE!$J$4,$I2895&gt;=DATABASE!$I$4),"JAM KERJA","LUAR JAM KERJA 1")))))</f>
        <v/>
      </c>
      <c r="M2895" s="36" t="str">
        <f>IF('DATA ACCURATE'!T2898&lt;&gt;"",IF('DATA ACCURATE'!T2898&gt;100,'DATA ACCURATE'!T2898/10,'DATA ACCURATE'!T2898),"")</f>
        <v/>
      </c>
      <c r="N2895" s="38" t="str">
        <f>IF(M2895="","",IF(M2895&lt;=DATABASE!$I$9,"LOKAL",IF(M2895&lt;DATABASE!$J$9,"LUAR KOTA 1",IF($M2895&gt;=DATABASE!$J$9,"LUAR KOTA 2",""))))</f>
        <v/>
      </c>
      <c r="O2895" s="38" t="str">
        <f>IF('DATA ACCURATE'!L2898&lt;&gt;"",'DATA ACCURATE'!L2898,"")</f>
        <v/>
      </c>
      <c r="P2895" s="38"/>
      <c r="Q2895" s="38">
        <f t="shared" si="317"/>
        <v>0</v>
      </c>
      <c r="R2895" s="38">
        <f t="shared" si="317"/>
        <v>0</v>
      </c>
      <c r="S2895" s="38">
        <f t="shared" si="317"/>
        <v>0</v>
      </c>
      <c r="T2895" s="38">
        <f t="shared" si="317"/>
        <v>0</v>
      </c>
      <c r="U2895" s="38">
        <f t="shared" si="318"/>
        <v>0</v>
      </c>
      <c r="V2895" s="38">
        <f t="shared" si="318"/>
        <v>0</v>
      </c>
      <c r="W2895" s="38">
        <f t="shared" si="318"/>
        <v>0</v>
      </c>
      <c r="X2895" s="38">
        <f t="shared" si="319"/>
        <v>0</v>
      </c>
      <c r="Y2895" s="38">
        <f t="shared" si="319"/>
        <v>0</v>
      </c>
      <c r="Z2895" s="38">
        <f t="shared" si="319"/>
        <v>0</v>
      </c>
      <c r="AA2895" s="38">
        <f t="shared" si="319"/>
        <v>0</v>
      </c>
      <c r="AB2895" s="38">
        <f t="shared" si="320"/>
        <v>0</v>
      </c>
      <c r="AC2895" s="38">
        <f t="shared" si="321"/>
        <v>0</v>
      </c>
      <c r="AD2895" s="38" t="str">
        <f t="shared" si="322"/>
        <v>000000000000</v>
      </c>
      <c r="AE2895" s="38"/>
      <c r="AF2895" s="38"/>
      <c r="AG2895" s="38"/>
      <c r="AH2895" s="38"/>
      <c r="AI2895" s="38"/>
      <c r="AJ2895" s="38"/>
      <c r="AK2895" s="38"/>
      <c r="AL2895" s="38"/>
      <c r="AM2895" s="38"/>
      <c r="AN2895" s="38"/>
      <c r="AO2895" s="38"/>
      <c r="AP2895" s="38"/>
      <c r="AQ2895" s="38"/>
      <c r="AR2895" s="38"/>
    </row>
    <row r="2896" spans="1:44">
      <c r="A2896" s="36" t="str">
        <f>IF('DATA ACCURATE'!A2899&lt;&gt;"",'DATA ACCURATE'!A2899,"")</f>
        <v/>
      </c>
      <c r="B2896" s="36" t="str">
        <f>IF('DATA ACCURATE'!D2899&lt;&gt;"",'DATA ACCURATE'!D2899,"")</f>
        <v/>
      </c>
      <c r="C2896" s="38" t="str">
        <f>IF($AD2896="000000000000","",INDEX(DATABASE!$W$12:$W$71,MATCH($AD2896,DATABASE!$V$12:$V$71,0)))</f>
        <v/>
      </c>
      <c r="D2896" s="38" t="str">
        <f>IF(C2896="","",IF(E2896="",INDEX(DATABASE!$AF$13:$AF$62,MATCH($C2896,DATABASE!$AC$13:$AC$62,0)),IF(E2896="2x D11",INDEX(DATABASE!$AF$13:$AF$62,MATCH($C2896,DATABASE!$AC$13:$AC$62,0))+2*DATABASE!$AF$62,IF(E2896="3x D11",INDEX(DATABASE!$AF$13:$AF$62,MATCH($C2896,DATABASE!$AC$13:$AC$62,0))+3*DATABASE!$AF$62,""))))</f>
        <v/>
      </c>
      <c r="E2896" s="38" t="str">
        <f>IF(AND($K2896="Y",$G2896&lt;&gt;"UNYIL",$F2896&lt;DATABASE!$O$8),"2x D11",IF(AND($K2896="Y",$G2896&lt;&gt;"UNYIL",$F2896&gt;=DATABASE!$O$8),"3x D11",""))</f>
        <v/>
      </c>
      <c r="F2896" s="36" t="str">
        <f>IF('DATA ACCURATE'!N2899&lt;&gt;"",'DATA ACCURATE'!N2899,"")</f>
        <v/>
      </c>
      <c r="G2896" s="38" t="str">
        <f>IF(F2896="","",IF(F2896&lt;=DATABASE!$I$8,"UNYIL",IF(F2896&lt;=DATABASE!$J$8,"KECIL",IF(F2896&lt;DATABASE!$K$8,"TANGGUNG",IF(F2896&gt;=DATABASE!$K$8,"BESAR","")))))</f>
        <v/>
      </c>
      <c r="H2896" s="16" t="str">
        <f>IF('DATA ACCURATE'!J2899&lt;&gt;"",'DATA ACCURATE'!J2899,"")</f>
        <v/>
      </c>
      <c r="I2896" s="35" t="str">
        <f>IF(B2896&lt;&gt;"",IFERROR(VLOOKUP(B2896,'DATA TIMBANGAN'!G:M,7,FALSE),VLOOKUP(B2896,'DATA TIMBANGAN'!G:M,7)),"")</f>
        <v/>
      </c>
      <c r="J2896" s="25" t="str">
        <f>IF(H2896&lt;&gt;"",IFERROR(INDEX(DATABASE!$Z$19:$Z$38,MATCH(DATEVALUE(H2896),DATABASE!$AA$19:$AA$38,0)),INDEX(DATABASE!$Z$12:$Z$18,MATCH(WEEKDAY(H2896,2),DATABASE!$AA$12:$AA$18,0))),"")</f>
        <v/>
      </c>
      <c r="K2896" s="25" t="str">
        <f>IF('DATA ACCURATE'!V2899&lt;&gt;"",'DATA ACCURATE'!V2899,"")</f>
        <v/>
      </c>
      <c r="L2896" s="80" t="str">
        <f>IF($H2896="","",IF(OR($J2896="LIBUR",AND($L2895="LIBUR",$O2895=$O2896)),"LIBUR",IF(AND(OR($L2895="LUAR JAM KERJA 1",$L2895="LUAR JAM KERJA 2"),OR(OR(AND($H2895=$H2896,AND(OR($I2896&gt;DATABASE!$J$3,$I2896&lt;DATABASE!$J$6),((DATEVALUE($H2896)+$I2896)-(DATEVALUE($H2895)+$I2895))&lt;DATABASE!$J$6)),AND($H2895=$H2896,$O2895=$O2896,OR($I2896&gt;DATABASE!$J$6,$I2896&lt;DATABASE!$J$3))),AND(($H2896-$H2895)=1,OR($I2896&lt;DATABASE!$I$6,((DATEVALUE($H2896)+$I2896)-(DATEVALUE($H2895)+$I2895))&lt;DATABASE!$J$6))),$A2896=$A2895),"LUAR JAM KERJA 2",IF(AND(OR(WEEKDAY($H2896,2)=1,WEEKDAY($H2896,2)=2,WEEKDAY($H2896,2)=3,WEEKDAY($H2896,2)=4,WEEKDAY($H2896,2)=5),$I2896&lt;=DATABASE!$J$3,$I2896&gt;=DATABASE!$I$3),"JAM KERJA",IF(AND(WEEKDAY($H2896,2)=6,$I2896&lt;=DATABASE!$J$4,$I2896&gt;=DATABASE!$I$4),"JAM KERJA","LUAR JAM KERJA 1")))))</f>
        <v/>
      </c>
      <c r="M2896" s="36" t="str">
        <f>IF('DATA ACCURATE'!T2899&lt;&gt;"",IF('DATA ACCURATE'!T2899&gt;100,'DATA ACCURATE'!T2899/10,'DATA ACCURATE'!T2899),"")</f>
        <v/>
      </c>
      <c r="N2896" s="38" t="str">
        <f>IF(M2896="","",IF(M2896&lt;=DATABASE!$I$9,"LOKAL",IF(M2896&lt;DATABASE!$J$9,"LUAR KOTA 1",IF($M2896&gt;=DATABASE!$J$9,"LUAR KOTA 2",""))))</f>
        <v/>
      </c>
      <c r="O2896" s="38" t="str">
        <f>IF('DATA ACCURATE'!L2899&lt;&gt;"",'DATA ACCURATE'!L2899,"")</f>
        <v/>
      </c>
      <c r="P2896" s="38"/>
      <c r="Q2896" s="38">
        <f t="shared" si="317"/>
        <v>0</v>
      </c>
      <c r="R2896" s="38">
        <f t="shared" si="317"/>
        <v>0</v>
      </c>
      <c r="S2896" s="38">
        <f t="shared" si="317"/>
        <v>0</v>
      </c>
      <c r="T2896" s="38">
        <f t="shared" si="317"/>
        <v>0</v>
      </c>
      <c r="U2896" s="38">
        <f t="shared" si="318"/>
        <v>0</v>
      </c>
      <c r="V2896" s="38">
        <f t="shared" si="318"/>
        <v>0</v>
      </c>
      <c r="W2896" s="38">
        <f t="shared" si="318"/>
        <v>0</v>
      </c>
      <c r="X2896" s="38">
        <f t="shared" si="319"/>
        <v>0</v>
      </c>
      <c r="Y2896" s="38">
        <f t="shared" si="319"/>
        <v>0</v>
      </c>
      <c r="Z2896" s="38">
        <f t="shared" si="319"/>
        <v>0</v>
      </c>
      <c r="AA2896" s="38">
        <f t="shared" si="319"/>
        <v>0</v>
      </c>
      <c r="AB2896" s="38">
        <f t="shared" si="320"/>
        <v>0</v>
      </c>
      <c r="AC2896" s="38">
        <f t="shared" si="321"/>
        <v>0</v>
      </c>
      <c r="AD2896" s="38" t="str">
        <f t="shared" si="322"/>
        <v>000000000000</v>
      </c>
      <c r="AE2896" s="38"/>
      <c r="AF2896" s="38"/>
      <c r="AG2896" s="38"/>
      <c r="AH2896" s="38"/>
      <c r="AI2896" s="38"/>
      <c r="AJ2896" s="38"/>
      <c r="AK2896" s="38"/>
      <c r="AL2896" s="38"/>
      <c r="AM2896" s="38"/>
      <c r="AN2896" s="38"/>
      <c r="AO2896" s="38"/>
      <c r="AP2896" s="38"/>
      <c r="AQ2896" s="38"/>
      <c r="AR2896" s="38"/>
    </row>
    <row r="2897" spans="1:44">
      <c r="A2897" s="36" t="str">
        <f>IF('DATA ACCURATE'!A2900&lt;&gt;"",'DATA ACCURATE'!A2900,"")</f>
        <v/>
      </c>
      <c r="B2897" s="36" t="str">
        <f>IF('DATA ACCURATE'!D2900&lt;&gt;"",'DATA ACCURATE'!D2900,"")</f>
        <v/>
      </c>
      <c r="C2897" s="38" t="str">
        <f>IF($AD2897="000000000000","",INDEX(DATABASE!$W$12:$W$71,MATCH($AD2897,DATABASE!$V$12:$V$71,0)))</f>
        <v/>
      </c>
      <c r="D2897" s="38" t="str">
        <f>IF(C2897="","",IF(E2897="",INDEX(DATABASE!$AF$13:$AF$62,MATCH($C2897,DATABASE!$AC$13:$AC$62,0)),IF(E2897="2x D11",INDEX(DATABASE!$AF$13:$AF$62,MATCH($C2897,DATABASE!$AC$13:$AC$62,0))+2*DATABASE!$AF$62,IF(E2897="3x D11",INDEX(DATABASE!$AF$13:$AF$62,MATCH($C2897,DATABASE!$AC$13:$AC$62,0))+3*DATABASE!$AF$62,""))))</f>
        <v/>
      </c>
      <c r="E2897" s="38" t="str">
        <f>IF(AND($K2897="Y",$G2897&lt;&gt;"UNYIL",$F2897&lt;DATABASE!$O$8),"2x D11",IF(AND($K2897="Y",$G2897&lt;&gt;"UNYIL",$F2897&gt;=DATABASE!$O$8),"3x D11",""))</f>
        <v/>
      </c>
      <c r="F2897" s="36" t="str">
        <f>IF('DATA ACCURATE'!N2900&lt;&gt;"",'DATA ACCURATE'!N2900,"")</f>
        <v/>
      </c>
      <c r="G2897" s="38" t="str">
        <f>IF(F2897="","",IF(F2897&lt;=DATABASE!$I$8,"UNYIL",IF(F2897&lt;=DATABASE!$J$8,"KECIL",IF(F2897&lt;DATABASE!$K$8,"TANGGUNG",IF(F2897&gt;=DATABASE!$K$8,"BESAR","")))))</f>
        <v/>
      </c>
      <c r="H2897" s="16" t="str">
        <f>IF('DATA ACCURATE'!J2900&lt;&gt;"",'DATA ACCURATE'!J2900,"")</f>
        <v/>
      </c>
      <c r="I2897" s="35" t="str">
        <f>IF(B2897&lt;&gt;"",IFERROR(VLOOKUP(B2897,'DATA TIMBANGAN'!G:M,7,FALSE),VLOOKUP(B2897,'DATA TIMBANGAN'!G:M,7)),"")</f>
        <v/>
      </c>
      <c r="J2897" s="25" t="str">
        <f>IF(H2897&lt;&gt;"",IFERROR(INDEX(DATABASE!$Z$19:$Z$38,MATCH(DATEVALUE(H2897),DATABASE!$AA$19:$AA$38,0)),INDEX(DATABASE!$Z$12:$Z$18,MATCH(WEEKDAY(H2897,2),DATABASE!$AA$12:$AA$18,0))),"")</f>
        <v/>
      </c>
      <c r="K2897" s="25" t="str">
        <f>IF('DATA ACCURATE'!V2900&lt;&gt;"",'DATA ACCURATE'!V2900,"")</f>
        <v/>
      </c>
      <c r="L2897" s="80" t="str">
        <f>IF($H2897="","",IF(OR($J2897="LIBUR",AND($L2896="LIBUR",$O2896=$O2897)),"LIBUR",IF(AND(OR($L2896="LUAR JAM KERJA 1",$L2896="LUAR JAM KERJA 2"),OR(OR(AND($H2896=$H2897,AND(OR($I2897&gt;DATABASE!$J$3,$I2897&lt;DATABASE!$J$6),((DATEVALUE($H2897)+$I2897)-(DATEVALUE($H2896)+$I2896))&lt;DATABASE!$J$6)),AND($H2896=$H2897,$O2896=$O2897,OR($I2897&gt;DATABASE!$J$6,$I2897&lt;DATABASE!$J$3))),AND(($H2897-$H2896)=1,OR($I2897&lt;DATABASE!$I$6,((DATEVALUE($H2897)+$I2897)-(DATEVALUE($H2896)+$I2896))&lt;DATABASE!$J$6))),$A2897=$A2896),"LUAR JAM KERJA 2",IF(AND(OR(WEEKDAY($H2897,2)=1,WEEKDAY($H2897,2)=2,WEEKDAY($H2897,2)=3,WEEKDAY($H2897,2)=4,WEEKDAY($H2897,2)=5),$I2897&lt;=DATABASE!$J$3,$I2897&gt;=DATABASE!$I$3),"JAM KERJA",IF(AND(WEEKDAY($H2897,2)=6,$I2897&lt;=DATABASE!$J$4,$I2897&gt;=DATABASE!$I$4),"JAM KERJA","LUAR JAM KERJA 1")))))</f>
        <v/>
      </c>
      <c r="M2897" s="36" t="str">
        <f>IF('DATA ACCURATE'!T2900&lt;&gt;"",IF('DATA ACCURATE'!T2900&gt;100,'DATA ACCURATE'!T2900/10,'DATA ACCURATE'!T2900),"")</f>
        <v/>
      </c>
      <c r="N2897" s="38" t="str">
        <f>IF(M2897="","",IF(M2897&lt;=DATABASE!$I$9,"LOKAL",IF(M2897&lt;DATABASE!$J$9,"LUAR KOTA 1",IF($M2897&gt;=DATABASE!$J$9,"LUAR KOTA 2",""))))</f>
        <v/>
      </c>
      <c r="O2897" s="38" t="str">
        <f>IF('DATA ACCURATE'!L2900&lt;&gt;"",'DATA ACCURATE'!L2900,"")</f>
        <v/>
      </c>
      <c r="P2897" s="38"/>
      <c r="Q2897" s="38">
        <f t="shared" si="317"/>
        <v>0</v>
      </c>
      <c r="R2897" s="38">
        <f t="shared" si="317"/>
        <v>0</v>
      </c>
      <c r="S2897" s="38">
        <f t="shared" si="317"/>
        <v>0</v>
      </c>
      <c r="T2897" s="38">
        <f t="shared" si="317"/>
        <v>0</v>
      </c>
      <c r="U2897" s="38">
        <f t="shared" si="318"/>
        <v>0</v>
      </c>
      <c r="V2897" s="38">
        <f t="shared" si="318"/>
        <v>0</v>
      </c>
      <c r="W2897" s="38">
        <f t="shared" si="318"/>
        <v>0</v>
      </c>
      <c r="X2897" s="38">
        <f t="shared" si="319"/>
        <v>0</v>
      </c>
      <c r="Y2897" s="38">
        <f t="shared" si="319"/>
        <v>0</v>
      </c>
      <c r="Z2897" s="38">
        <f t="shared" si="319"/>
        <v>0</v>
      </c>
      <c r="AA2897" s="38">
        <f t="shared" si="319"/>
        <v>0</v>
      </c>
      <c r="AB2897" s="38">
        <f t="shared" si="320"/>
        <v>0</v>
      </c>
      <c r="AC2897" s="38">
        <f t="shared" si="321"/>
        <v>0</v>
      </c>
      <c r="AD2897" s="38" t="str">
        <f t="shared" si="322"/>
        <v>000000000000</v>
      </c>
      <c r="AE2897" s="38"/>
      <c r="AF2897" s="38"/>
      <c r="AG2897" s="38"/>
      <c r="AH2897" s="38"/>
      <c r="AI2897" s="38"/>
      <c r="AJ2897" s="38"/>
      <c r="AK2897" s="38"/>
      <c r="AL2897" s="38"/>
      <c r="AM2897" s="38"/>
      <c r="AN2897" s="38"/>
      <c r="AO2897" s="38"/>
      <c r="AP2897" s="38"/>
      <c r="AQ2897" s="38"/>
      <c r="AR2897" s="38"/>
    </row>
    <row r="2898" spans="1:44">
      <c r="A2898" s="36" t="str">
        <f>IF('DATA ACCURATE'!A2901&lt;&gt;"",'DATA ACCURATE'!A2901,"")</f>
        <v/>
      </c>
      <c r="B2898" s="36" t="str">
        <f>IF('DATA ACCURATE'!D2901&lt;&gt;"",'DATA ACCURATE'!D2901,"")</f>
        <v/>
      </c>
      <c r="C2898" s="38" t="str">
        <f>IF($AD2898="000000000000","",INDEX(DATABASE!$W$12:$W$71,MATCH($AD2898,DATABASE!$V$12:$V$71,0)))</f>
        <v/>
      </c>
      <c r="D2898" s="38" t="str">
        <f>IF(C2898="","",IF(E2898="",INDEX(DATABASE!$AF$13:$AF$62,MATCH($C2898,DATABASE!$AC$13:$AC$62,0)),IF(E2898="2x D11",INDEX(DATABASE!$AF$13:$AF$62,MATCH($C2898,DATABASE!$AC$13:$AC$62,0))+2*DATABASE!$AF$62,IF(E2898="3x D11",INDEX(DATABASE!$AF$13:$AF$62,MATCH($C2898,DATABASE!$AC$13:$AC$62,0))+3*DATABASE!$AF$62,""))))</f>
        <v/>
      </c>
      <c r="E2898" s="38" t="str">
        <f>IF(AND($K2898="Y",$G2898&lt;&gt;"UNYIL",$F2898&lt;DATABASE!$O$8),"2x D11",IF(AND($K2898="Y",$G2898&lt;&gt;"UNYIL",$F2898&gt;=DATABASE!$O$8),"3x D11",""))</f>
        <v/>
      </c>
      <c r="F2898" s="36" t="str">
        <f>IF('DATA ACCURATE'!N2901&lt;&gt;"",'DATA ACCURATE'!N2901,"")</f>
        <v/>
      </c>
      <c r="G2898" s="38" t="str">
        <f>IF(F2898="","",IF(F2898&lt;=DATABASE!$I$8,"UNYIL",IF(F2898&lt;=DATABASE!$J$8,"KECIL",IF(F2898&lt;DATABASE!$K$8,"TANGGUNG",IF(F2898&gt;=DATABASE!$K$8,"BESAR","")))))</f>
        <v/>
      </c>
      <c r="H2898" s="16" t="str">
        <f>IF('DATA ACCURATE'!J2901&lt;&gt;"",'DATA ACCURATE'!J2901,"")</f>
        <v/>
      </c>
      <c r="I2898" s="35" t="str">
        <f>IF(B2898&lt;&gt;"",IFERROR(VLOOKUP(B2898,'DATA TIMBANGAN'!G:M,7,FALSE),VLOOKUP(B2898,'DATA TIMBANGAN'!G:M,7)),"")</f>
        <v/>
      </c>
      <c r="J2898" s="25" t="str">
        <f>IF(H2898&lt;&gt;"",IFERROR(INDEX(DATABASE!$Z$19:$Z$38,MATCH(DATEVALUE(H2898),DATABASE!$AA$19:$AA$38,0)),INDEX(DATABASE!$Z$12:$Z$18,MATCH(WEEKDAY(H2898,2),DATABASE!$AA$12:$AA$18,0))),"")</f>
        <v/>
      </c>
      <c r="K2898" s="25" t="str">
        <f>IF('DATA ACCURATE'!V2901&lt;&gt;"",'DATA ACCURATE'!V2901,"")</f>
        <v/>
      </c>
      <c r="L2898" s="80" t="str">
        <f>IF($H2898="","",IF(OR($J2898="LIBUR",AND($L2897="LIBUR",$O2897=$O2898)),"LIBUR",IF(AND(OR($L2897="LUAR JAM KERJA 1",$L2897="LUAR JAM KERJA 2"),OR(OR(AND($H2897=$H2898,AND(OR($I2898&gt;DATABASE!$J$3,$I2898&lt;DATABASE!$J$6),((DATEVALUE($H2898)+$I2898)-(DATEVALUE($H2897)+$I2897))&lt;DATABASE!$J$6)),AND($H2897=$H2898,$O2897=$O2898,OR($I2898&gt;DATABASE!$J$6,$I2898&lt;DATABASE!$J$3))),AND(($H2898-$H2897)=1,OR($I2898&lt;DATABASE!$I$6,((DATEVALUE($H2898)+$I2898)-(DATEVALUE($H2897)+$I2897))&lt;DATABASE!$J$6))),$A2898=$A2897),"LUAR JAM KERJA 2",IF(AND(OR(WEEKDAY($H2898,2)=1,WEEKDAY($H2898,2)=2,WEEKDAY($H2898,2)=3,WEEKDAY($H2898,2)=4,WEEKDAY($H2898,2)=5),$I2898&lt;=DATABASE!$J$3,$I2898&gt;=DATABASE!$I$3),"JAM KERJA",IF(AND(WEEKDAY($H2898,2)=6,$I2898&lt;=DATABASE!$J$4,$I2898&gt;=DATABASE!$I$4),"JAM KERJA","LUAR JAM KERJA 1")))))</f>
        <v/>
      </c>
      <c r="M2898" s="36" t="str">
        <f>IF('DATA ACCURATE'!T2901&lt;&gt;"",IF('DATA ACCURATE'!T2901&gt;100,'DATA ACCURATE'!T2901/10,'DATA ACCURATE'!T2901),"")</f>
        <v/>
      </c>
      <c r="N2898" s="38" t="str">
        <f>IF(M2898="","",IF(M2898&lt;=DATABASE!$I$9,"LOKAL",IF(M2898&lt;DATABASE!$J$9,"LUAR KOTA 1",IF($M2898&gt;=DATABASE!$J$9,"LUAR KOTA 2",""))))</f>
        <v/>
      </c>
      <c r="O2898" s="38" t="str">
        <f>IF('DATA ACCURATE'!L2901&lt;&gt;"",'DATA ACCURATE'!L2901,"")</f>
        <v/>
      </c>
      <c r="P2898" s="38"/>
      <c r="Q2898" s="38">
        <f t="shared" si="317"/>
        <v>0</v>
      </c>
      <c r="R2898" s="38">
        <f t="shared" si="317"/>
        <v>0</v>
      </c>
      <c r="S2898" s="38">
        <f t="shared" si="317"/>
        <v>0</v>
      </c>
      <c r="T2898" s="38">
        <f t="shared" si="317"/>
        <v>0</v>
      </c>
      <c r="U2898" s="38">
        <f t="shared" si="318"/>
        <v>0</v>
      </c>
      <c r="V2898" s="38">
        <f t="shared" si="318"/>
        <v>0</v>
      </c>
      <c r="W2898" s="38">
        <f t="shared" si="318"/>
        <v>0</v>
      </c>
      <c r="X2898" s="38">
        <f t="shared" si="319"/>
        <v>0</v>
      </c>
      <c r="Y2898" s="38">
        <f t="shared" si="319"/>
        <v>0</v>
      </c>
      <c r="Z2898" s="38">
        <f t="shared" si="319"/>
        <v>0</v>
      </c>
      <c r="AA2898" s="38">
        <f t="shared" si="319"/>
        <v>0</v>
      </c>
      <c r="AB2898" s="38">
        <f t="shared" si="320"/>
        <v>0</v>
      </c>
      <c r="AC2898" s="38">
        <f t="shared" si="321"/>
        <v>0</v>
      </c>
      <c r="AD2898" s="38" t="str">
        <f t="shared" si="322"/>
        <v>000000000000</v>
      </c>
      <c r="AE2898" s="38"/>
      <c r="AF2898" s="38"/>
      <c r="AG2898" s="38"/>
      <c r="AH2898" s="38"/>
      <c r="AI2898" s="38"/>
      <c r="AJ2898" s="38"/>
      <c r="AK2898" s="38"/>
      <c r="AL2898" s="38"/>
      <c r="AM2898" s="38"/>
      <c r="AN2898" s="38"/>
      <c r="AO2898" s="38"/>
      <c r="AP2898" s="38"/>
      <c r="AQ2898" s="38"/>
      <c r="AR2898" s="38"/>
    </row>
    <row r="2899" spans="1:44">
      <c r="A2899" s="36" t="str">
        <f>IF('DATA ACCURATE'!A2902&lt;&gt;"",'DATA ACCURATE'!A2902,"")</f>
        <v/>
      </c>
      <c r="B2899" s="36" t="str">
        <f>IF('DATA ACCURATE'!D2902&lt;&gt;"",'DATA ACCURATE'!D2902,"")</f>
        <v/>
      </c>
      <c r="C2899" s="38" t="str">
        <f>IF($AD2899="000000000000","",INDEX(DATABASE!$W$12:$W$71,MATCH($AD2899,DATABASE!$V$12:$V$71,0)))</f>
        <v/>
      </c>
      <c r="D2899" s="38" t="str">
        <f>IF(C2899="","",IF(E2899="",INDEX(DATABASE!$AF$13:$AF$62,MATCH($C2899,DATABASE!$AC$13:$AC$62,0)),IF(E2899="2x D11",INDEX(DATABASE!$AF$13:$AF$62,MATCH($C2899,DATABASE!$AC$13:$AC$62,0))+2*DATABASE!$AF$62,IF(E2899="3x D11",INDEX(DATABASE!$AF$13:$AF$62,MATCH($C2899,DATABASE!$AC$13:$AC$62,0))+3*DATABASE!$AF$62,""))))</f>
        <v/>
      </c>
      <c r="E2899" s="38" t="str">
        <f>IF(AND($K2899="Y",$G2899&lt;&gt;"UNYIL",$F2899&lt;DATABASE!$O$8),"2x D11",IF(AND($K2899="Y",$G2899&lt;&gt;"UNYIL",$F2899&gt;=DATABASE!$O$8),"3x D11",""))</f>
        <v/>
      </c>
      <c r="F2899" s="36" t="str">
        <f>IF('DATA ACCURATE'!N2902&lt;&gt;"",'DATA ACCURATE'!N2902,"")</f>
        <v/>
      </c>
      <c r="G2899" s="38" t="str">
        <f>IF(F2899="","",IF(F2899&lt;=DATABASE!$I$8,"UNYIL",IF(F2899&lt;=DATABASE!$J$8,"KECIL",IF(F2899&lt;DATABASE!$K$8,"TANGGUNG",IF(F2899&gt;=DATABASE!$K$8,"BESAR","")))))</f>
        <v/>
      </c>
      <c r="H2899" s="16" t="str">
        <f>IF('DATA ACCURATE'!J2902&lt;&gt;"",'DATA ACCURATE'!J2902,"")</f>
        <v/>
      </c>
      <c r="I2899" s="35" t="str">
        <f>IF(B2899&lt;&gt;"",IFERROR(VLOOKUP(B2899,'DATA TIMBANGAN'!G:M,7,FALSE),VLOOKUP(B2899,'DATA TIMBANGAN'!G:M,7)),"")</f>
        <v/>
      </c>
      <c r="J2899" s="25" t="str">
        <f>IF(H2899&lt;&gt;"",IFERROR(INDEX(DATABASE!$Z$19:$Z$38,MATCH(DATEVALUE(H2899),DATABASE!$AA$19:$AA$38,0)),INDEX(DATABASE!$Z$12:$Z$18,MATCH(WEEKDAY(H2899,2),DATABASE!$AA$12:$AA$18,0))),"")</f>
        <v/>
      </c>
      <c r="K2899" s="25" t="str">
        <f>IF('DATA ACCURATE'!V2902&lt;&gt;"",'DATA ACCURATE'!V2902,"")</f>
        <v/>
      </c>
      <c r="L2899" s="80" t="str">
        <f>IF($H2899="","",IF(OR($J2899="LIBUR",AND($L2898="LIBUR",$O2898=$O2899)),"LIBUR",IF(AND(OR($L2898="LUAR JAM KERJA 1",$L2898="LUAR JAM KERJA 2"),OR(OR(AND($H2898=$H2899,AND(OR($I2899&gt;DATABASE!$J$3,$I2899&lt;DATABASE!$J$6),((DATEVALUE($H2899)+$I2899)-(DATEVALUE($H2898)+$I2898))&lt;DATABASE!$J$6)),AND($H2898=$H2899,$O2898=$O2899,OR($I2899&gt;DATABASE!$J$6,$I2899&lt;DATABASE!$J$3))),AND(($H2899-$H2898)=1,OR($I2899&lt;DATABASE!$I$6,((DATEVALUE($H2899)+$I2899)-(DATEVALUE($H2898)+$I2898))&lt;DATABASE!$J$6))),$A2899=$A2898),"LUAR JAM KERJA 2",IF(AND(OR(WEEKDAY($H2899,2)=1,WEEKDAY($H2899,2)=2,WEEKDAY($H2899,2)=3,WEEKDAY($H2899,2)=4,WEEKDAY($H2899,2)=5),$I2899&lt;=DATABASE!$J$3,$I2899&gt;=DATABASE!$I$3),"JAM KERJA",IF(AND(WEEKDAY($H2899,2)=6,$I2899&lt;=DATABASE!$J$4,$I2899&gt;=DATABASE!$I$4),"JAM KERJA","LUAR JAM KERJA 1")))))</f>
        <v/>
      </c>
      <c r="M2899" s="36" t="str">
        <f>IF('DATA ACCURATE'!T2902&lt;&gt;"",IF('DATA ACCURATE'!T2902&gt;100,'DATA ACCURATE'!T2902/10,'DATA ACCURATE'!T2902),"")</f>
        <v/>
      </c>
      <c r="N2899" s="38" t="str">
        <f>IF(M2899="","",IF(M2899&lt;=DATABASE!$I$9,"LOKAL",IF(M2899&lt;DATABASE!$J$9,"LUAR KOTA 1",IF($M2899&gt;=DATABASE!$J$9,"LUAR KOTA 2",""))))</f>
        <v/>
      </c>
      <c r="O2899" s="38" t="str">
        <f>IF('DATA ACCURATE'!L2902&lt;&gt;"",'DATA ACCURATE'!L2902,"")</f>
        <v/>
      </c>
      <c r="P2899" s="38"/>
      <c r="Q2899" s="38">
        <f t="shared" si="317"/>
        <v>0</v>
      </c>
      <c r="R2899" s="38">
        <f t="shared" si="317"/>
        <v>0</v>
      </c>
      <c r="S2899" s="38">
        <f t="shared" si="317"/>
        <v>0</v>
      </c>
      <c r="T2899" s="38">
        <f t="shared" si="317"/>
        <v>0</v>
      </c>
      <c r="U2899" s="38">
        <f t="shared" si="318"/>
        <v>0</v>
      </c>
      <c r="V2899" s="38">
        <f t="shared" si="318"/>
        <v>0</v>
      </c>
      <c r="W2899" s="38">
        <f t="shared" si="318"/>
        <v>0</v>
      </c>
      <c r="X2899" s="38">
        <f t="shared" si="319"/>
        <v>0</v>
      </c>
      <c r="Y2899" s="38">
        <f t="shared" si="319"/>
        <v>0</v>
      </c>
      <c r="Z2899" s="38">
        <f t="shared" si="319"/>
        <v>0</v>
      </c>
      <c r="AA2899" s="38">
        <f t="shared" si="319"/>
        <v>0</v>
      </c>
      <c r="AB2899" s="38">
        <f t="shared" si="320"/>
        <v>0</v>
      </c>
      <c r="AC2899" s="38">
        <f t="shared" si="321"/>
        <v>0</v>
      </c>
      <c r="AD2899" s="38" t="str">
        <f t="shared" si="322"/>
        <v>000000000000</v>
      </c>
      <c r="AE2899" s="38"/>
      <c r="AF2899" s="38"/>
      <c r="AG2899" s="38"/>
      <c r="AH2899" s="38"/>
      <c r="AI2899" s="38"/>
      <c r="AJ2899" s="38"/>
      <c r="AK2899" s="38"/>
      <c r="AL2899" s="38"/>
      <c r="AM2899" s="38"/>
      <c r="AN2899" s="38"/>
      <c r="AO2899" s="38"/>
      <c r="AP2899" s="38"/>
      <c r="AQ2899" s="38"/>
      <c r="AR2899" s="38"/>
    </row>
    <row r="2900" spans="1:44">
      <c r="A2900" s="36" t="str">
        <f>IF('DATA ACCURATE'!A2903&lt;&gt;"",'DATA ACCURATE'!A2903,"")</f>
        <v/>
      </c>
      <c r="B2900" s="36" t="str">
        <f>IF('DATA ACCURATE'!D2903&lt;&gt;"",'DATA ACCURATE'!D2903,"")</f>
        <v/>
      </c>
      <c r="C2900" s="38" t="str">
        <f>IF($AD2900="000000000000","",INDEX(DATABASE!$W$12:$W$71,MATCH($AD2900,DATABASE!$V$12:$V$71,0)))</f>
        <v/>
      </c>
      <c r="D2900" s="38" t="str">
        <f>IF(C2900="","",IF(E2900="",INDEX(DATABASE!$AF$13:$AF$62,MATCH($C2900,DATABASE!$AC$13:$AC$62,0)),IF(E2900="2x D11",INDEX(DATABASE!$AF$13:$AF$62,MATCH($C2900,DATABASE!$AC$13:$AC$62,0))+2*DATABASE!$AF$62,IF(E2900="3x D11",INDEX(DATABASE!$AF$13:$AF$62,MATCH($C2900,DATABASE!$AC$13:$AC$62,0))+3*DATABASE!$AF$62,""))))</f>
        <v/>
      </c>
      <c r="E2900" s="38" t="str">
        <f>IF(AND($K2900="Y",$G2900&lt;&gt;"UNYIL",$F2900&lt;DATABASE!$O$8),"2x D11",IF(AND($K2900="Y",$G2900&lt;&gt;"UNYIL",$F2900&gt;=DATABASE!$O$8),"3x D11",""))</f>
        <v/>
      </c>
      <c r="F2900" s="36" t="str">
        <f>IF('DATA ACCURATE'!N2903&lt;&gt;"",'DATA ACCURATE'!N2903,"")</f>
        <v/>
      </c>
      <c r="G2900" s="38" t="str">
        <f>IF(F2900="","",IF(F2900&lt;=DATABASE!$I$8,"UNYIL",IF(F2900&lt;=DATABASE!$J$8,"KECIL",IF(F2900&lt;DATABASE!$K$8,"TANGGUNG",IF(F2900&gt;=DATABASE!$K$8,"BESAR","")))))</f>
        <v/>
      </c>
      <c r="H2900" s="16" t="str">
        <f>IF('DATA ACCURATE'!J2903&lt;&gt;"",'DATA ACCURATE'!J2903,"")</f>
        <v/>
      </c>
      <c r="I2900" s="35" t="str">
        <f>IF(B2900&lt;&gt;"",IFERROR(VLOOKUP(B2900,'DATA TIMBANGAN'!G:M,7,FALSE),VLOOKUP(B2900,'DATA TIMBANGAN'!G:M,7)),"")</f>
        <v/>
      </c>
      <c r="J2900" s="25" t="str">
        <f>IF(H2900&lt;&gt;"",IFERROR(INDEX(DATABASE!$Z$19:$Z$38,MATCH(DATEVALUE(H2900),DATABASE!$AA$19:$AA$38,0)),INDEX(DATABASE!$Z$12:$Z$18,MATCH(WEEKDAY(H2900,2),DATABASE!$AA$12:$AA$18,0))),"")</f>
        <v/>
      </c>
      <c r="K2900" s="25" t="str">
        <f>IF('DATA ACCURATE'!V2903&lt;&gt;"",'DATA ACCURATE'!V2903,"")</f>
        <v/>
      </c>
      <c r="L2900" s="80" t="str">
        <f>IF($H2900="","",IF(OR($J2900="LIBUR",AND($L2899="LIBUR",$O2899=$O2900)),"LIBUR",IF(AND(OR($L2899="LUAR JAM KERJA 1",$L2899="LUAR JAM KERJA 2"),OR(OR(AND($H2899=$H2900,AND(OR($I2900&gt;DATABASE!$J$3,$I2900&lt;DATABASE!$J$6),((DATEVALUE($H2900)+$I2900)-(DATEVALUE($H2899)+$I2899))&lt;DATABASE!$J$6)),AND($H2899=$H2900,$O2899=$O2900,OR($I2900&gt;DATABASE!$J$6,$I2900&lt;DATABASE!$J$3))),AND(($H2900-$H2899)=1,OR($I2900&lt;DATABASE!$I$6,((DATEVALUE($H2900)+$I2900)-(DATEVALUE($H2899)+$I2899))&lt;DATABASE!$J$6))),$A2900=$A2899),"LUAR JAM KERJA 2",IF(AND(OR(WEEKDAY($H2900,2)=1,WEEKDAY($H2900,2)=2,WEEKDAY($H2900,2)=3,WEEKDAY($H2900,2)=4,WEEKDAY($H2900,2)=5),$I2900&lt;=DATABASE!$J$3,$I2900&gt;=DATABASE!$I$3),"JAM KERJA",IF(AND(WEEKDAY($H2900,2)=6,$I2900&lt;=DATABASE!$J$4,$I2900&gt;=DATABASE!$I$4),"JAM KERJA","LUAR JAM KERJA 1")))))</f>
        <v/>
      </c>
      <c r="M2900" s="36" t="str">
        <f>IF('DATA ACCURATE'!T2903&lt;&gt;"",IF('DATA ACCURATE'!T2903&gt;100,'DATA ACCURATE'!T2903/10,'DATA ACCURATE'!T2903),"")</f>
        <v/>
      </c>
      <c r="N2900" s="38" t="str">
        <f>IF(M2900="","",IF(M2900&lt;=DATABASE!$I$9,"LOKAL",IF(M2900&lt;DATABASE!$J$9,"LUAR KOTA 1",IF($M2900&gt;=DATABASE!$J$9,"LUAR KOTA 2",""))))</f>
        <v/>
      </c>
      <c r="O2900" s="38" t="str">
        <f>IF('DATA ACCURATE'!L2903&lt;&gt;"",'DATA ACCURATE'!L2903,"")</f>
        <v/>
      </c>
      <c r="P2900" s="38"/>
      <c r="Q2900" s="38">
        <f t="shared" si="317"/>
        <v>0</v>
      </c>
      <c r="R2900" s="38">
        <f t="shared" si="317"/>
        <v>0</v>
      </c>
      <c r="S2900" s="38">
        <f t="shared" si="317"/>
        <v>0</v>
      </c>
      <c r="T2900" s="38">
        <f t="shared" si="317"/>
        <v>0</v>
      </c>
      <c r="U2900" s="38">
        <f t="shared" si="318"/>
        <v>0</v>
      </c>
      <c r="V2900" s="38">
        <f t="shared" si="318"/>
        <v>0</v>
      </c>
      <c r="W2900" s="38">
        <f t="shared" si="318"/>
        <v>0</v>
      </c>
      <c r="X2900" s="38">
        <f t="shared" si="319"/>
        <v>0</v>
      </c>
      <c r="Y2900" s="38">
        <f t="shared" si="319"/>
        <v>0</v>
      </c>
      <c r="Z2900" s="38">
        <f t="shared" si="319"/>
        <v>0</v>
      </c>
      <c r="AA2900" s="38">
        <f t="shared" si="319"/>
        <v>0</v>
      </c>
      <c r="AB2900" s="38">
        <f t="shared" si="320"/>
        <v>0</v>
      </c>
      <c r="AC2900" s="38">
        <f t="shared" si="321"/>
        <v>0</v>
      </c>
      <c r="AD2900" s="38" t="str">
        <f t="shared" si="322"/>
        <v>000000000000</v>
      </c>
      <c r="AE2900" s="38"/>
      <c r="AF2900" s="38"/>
      <c r="AG2900" s="38"/>
      <c r="AH2900" s="38"/>
      <c r="AI2900" s="38"/>
      <c r="AJ2900" s="38"/>
      <c r="AK2900" s="38"/>
      <c r="AL2900" s="38"/>
      <c r="AM2900" s="38"/>
      <c r="AN2900" s="38"/>
      <c r="AO2900" s="38"/>
      <c r="AP2900" s="38"/>
      <c r="AQ2900" s="38"/>
      <c r="AR2900" s="38"/>
    </row>
    <row r="2901" spans="1:44">
      <c r="A2901" s="36" t="str">
        <f>IF('DATA ACCURATE'!A2904&lt;&gt;"",'DATA ACCURATE'!A2904,"")</f>
        <v/>
      </c>
      <c r="B2901" s="36" t="str">
        <f>IF('DATA ACCURATE'!D2904&lt;&gt;"",'DATA ACCURATE'!D2904,"")</f>
        <v/>
      </c>
      <c r="C2901" s="38" t="str">
        <f>IF($AD2901="000000000000","",INDEX(DATABASE!$W$12:$W$71,MATCH($AD2901,DATABASE!$V$12:$V$71,0)))</f>
        <v/>
      </c>
      <c r="D2901" s="38" t="str">
        <f>IF(C2901="","",IF(E2901="",INDEX(DATABASE!$AF$13:$AF$62,MATCH($C2901,DATABASE!$AC$13:$AC$62,0)),IF(E2901="2x D11",INDEX(DATABASE!$AF$13:$AF$62,MATCH($C2901,DATABASE!$AC$13:$AC$62,0))+2*DATABASE!$AF$62,IF(E2901="3x D11",INDEX(DATABASE!$AF$13:$AF$62,MATCH($C2901,DATABASE!$AC$13:$AC$62,0))+3*DATABASE!$AF$62,""))))</f>
        <v/>
      </c>
      <c r="E2901" s="38" t="str">
        <f>IF(AND($K2901="Y",$G2901&lt;&gt;"UNYIL",$F2901&lt;DATABASE!$O$8),"2x D11",IF(AND($K2901="Y",$G2901&lt;&gt;"UNYIL",$F2901&gt;=DATABASE!$O$8),"3x D11",""))</f>
        <v/>
      </c>
      <c r="F2901" s="36" t="str">
        <f>IF('DATA ACCURATE'!N2904&lt;&gt;"",'DATA ACCURATE'!N2904,"")</f>
        <v/>
      </c>
      <c r="G2901" s="38" t="str">
        <f>IF(F2901="","",IF(F2901&lt;=DATABASE!$I$8,"UNYIL",IF(F2901&lt;=DATABASE!$J$8,"KECIL",IF(F2901&lt;DATABASE!$K$8,"TANGGUNG",IF(F2901&gt;=DATABASE!$K$8,"BESAR","")))))</f>
        <v/>
      </c>
      <c r="H2901" s="16" t="str">
        <f>IF('DATA ACCURATE'!J2904&lt;&gt;"",'DATA ACCURATE'!J2904,"")</f>
        <v/>
      </c>
      <c r="I2901" s="35" t="str">
        <f>IF(B2901&lt;&gt;"",IFERROR(VLOOKUP(B2901,'DATA TIMBANGAN'!G:M,7,FALSE),VLOOKUP(B2901,'DATA TIMBANGAN'!G:M,7)),"")</f>
        <v/>
      </c>
      <c r="J2901" s="25" t="str">
        <f>IF(H2901&lt;&gt;"",IFERROR(INDEX(DATABASE!$Z$19:$Z$38,MATCH(DATEVALUE(H2901),DATABASE!$AA$19:$AA$38,0)),INDEX(DATABASE!$Z$12:$Z$18,MATCH(WEEKDAY(H2901,2),DATABASE!$AA$12:$AA$18,0))),"")</f>
        <v/>
      </c>
      <c r="K2901" s="25" t="str">
        <f>IF('DATA ACCURATE'!V2904&lt;&gt;"",'DATA ACCURATE'!V2904,"")</f>
        <v/>
      </c>
      <c r="L2901" s="80" t="str">
        <f>IF($H2901="","",IF(OR($J2901="LIBUR",AND($L2900="LIBUR",$O2900=$O2901)),"LIBUR",IF(AND(OR($L2900="LUAR JAM KERJA 1",$L2900="LUAR JAM KERJA 2"),OR(OR(AND($H2900=$H2901,AND(OR($I2901&gt;DATABASE!$J$3,$I2901&lt;DATABASE!$J$6),((DATEVALUE($H2901)+$I2901)-(DATEVALUE($H2900)+$I2900))&lt;DATABASE!$J$6)),AND($H2900=$H2901,$O2900=$O2901,OR($I2901&gt;DATABASE!$J$6,$I2901&lt;DATABASE!$J$3))),AND(($H2901-$H2900)=1,OR($I2901&lt;DATABASE!$I$6,((DATEVALUE($H2901)+$I2901)-(DATEVALUE($H2900)+$I2900))&lt;DATABASE!$J$6))),$A2901=$A2900),"LUAR JAM KERJA 2",IF(AND(OR(WEEKDAY($H2901,2)=1,WEEKDAY($H2901,2)=2,WEEKDAY($H2901,2)=3,WEEKDAY($H2901,2)=4,WEEKDAY($H2901,2)=5),$I2901&lt;=DATABASE!$J$3,$I2901&gt;=DATABASE!$I$3),"JAM KERJA",IF(AND(WEEKDAY($H2901,2)=6,$I2901&lt;=DATABASE!$J$4,$I2901&gt;=DATABASE!$I$4),"JAM KERJA","LUAR JAM KERJA 1")))))</f>
        <v/>
      </c>
      <c r="M2901" s="36" t="str">
        <f>IF('DATA ACCURATE'!T2904&lt;&gt;"",IF('DATA ACCURATE'!T2904&gt;100,'DATA ACCURATE'!T2904/10,'DATA ACCURATE'!T2904),"")</f>
        <v/>
      </c>
      <c r="N2901" s="38" t="str">
        <f>IF(M2901="","",IF(M2901&lt;=DATABASE!$I$9,"LOKAL",IF(M2901&lt;DATABASE!$J$9,"LUAR KOTA 1",IF($M2901&gt;=DATABASE!$J$9,"LUAR KOTA 2",""))))</f>
        <v/>
      </c>
      <c r="O2901" s="38" t="str">
        <f>IF('DATA ACCURATE'!L2904&lt;&gt;"",'DATA ACCURATE'!L2904,"")</f>
        <v/>
      </c>
      <c r="P2901" s="38"/>
      <c r="Q2901" s="38">
        <f t="shared" si="317"/>
        <v>0</v>
      </c>
      <c r="R2901" s="38">
        <f t="shared" si="317"/>
        <v>0</v>
      </c>
      <c r="S2901" s="38">
        <f t="shared" si="317"/>
        <v>0</v>
      </c>
      <c r="T2901" s="38">
        <f t="shared" si="317"/>
        <v>0</v>
      </c>
      <c r="U2901" s="38">
        <f t="shared" si="318"/>
        <v>0</v>
      </c>
      <c r="V2901" s="38">
        <f t="shared" si="318"/>
        <v>0</v>
      </c>
      <c r="W2901" s="38">
        <f t="shared" si="318"/>
        <v>0</v>
      </c>
      <c r="X2901" s="38">
        <f t="shared" si="319"/>
        <v>0</v>
      </c>
      <c r="Y2901" s="38">
        <f t="shared" si="319"/>
        <v>0</v>
      </c>
      <c r="Z2901" s="38">
        <f t="shared" si="319"/>
        <v>0</v>
      </c>
      <c r="AA2901" s="38">
        <f t="shared" si="319"/>
        <v>0</v>
      </c>
      <c r="AB2901" s="38">
        <f t="shared" si="320"/>
        <v>0</v>
      </c>
      <c r="AC2901" s="38">
        <f t="shared" si="321"/>
        <v>0</v>
      </c>
      <c r="AD2901" s="38" t="str">
        <f t="shared" si="322"/>
        <v>000000000000</v>
      </c>
      <c r="AE2901" s="38"/>
      <c r="AF2901" s="38"/>
      <c r="AG2901" s="38"/>
      <c r="AH2901" s="38"/>
      <c r="AI2901" s="38"/>
      <c r="AJ2901" s="38"/>
      <c r="AK2901" s="38"/>
      <c r="AL2901" s="38"/>
      <c r="AM2901" s="38"/>
      <c r="AN2901" s="38"/>
      <c r="AO2901" s="38"/>
      <c r="AP2901" s="38"/>
      <c r="AQ2901" s="38"/>
      <c r="AR2901" s="38"/>
    </row>
    <row r="2902" spans="1:44">
      <c r="A2902" s="36" t="str">
        <f>IF('DATA ACCURATE'!A2905&lt;&gt;"",'DATA ACCURATE'!A2905,"")</f>
        <v/>
      </c>
      <c r="B2902" s="36" t="str">
        <f>IF('DATA ACCURATE'!D2905&lt;&gt;"",'DATA ACCURATE'!D2905,"")</f>
        <v/>
      </c>
      <c r="C2902" s="38" t="str">
        <f>IF($AD2902="000000000000","",INDEX(DATABASE!$W$12:$W$71,MATCH($AD2902,DATABASE!$V$12:$V$71,0)))</f>
        <v/>
      </c>
      <c r="D2902" s="38" t="str">
        <f>IF(C2902="","",IF(E2902="",INDEX(DATABASE!$AF$13:$AF$62,MATCH($C2902,DATABASE!$AC$13:$AC$62,0)),IF(E2902="2x D11",INDEX(DATABASE!$AF$13:$AF$62,MATCH($C2902,DATABASE!$AC$13:$AC$62,0))+2*DATABASE!$AF$62,IF(E2902="3x D11",INDEX(DATABASE!$AF$13:$AF$62,MATCH($C2902,DATABASE!$AC$13:$AC$62,0))+3*DATABASE!$AF$62,""))))</f>
        <v/>
      </c>
      <c r="E2902" s="38" t="str">
        <f>IF(AND($K2902="Y",$G2902&lt;&gt;"UNYIL",$F2902&lt;DATABASE!$O$8),"2x D11",IF(AND($K2902="Y",$G2902&lt;&gt;"UNYIL",$F2902&gt;=DATABASE!$O$8),"3x D11",""))</f>
        <v/>
      </c>
      <c r="F2902" s="36" t="str">
        <f>IF('DATA ACCURATE'!N2905&lt;&gt;"",'DATA ACCURATE'!N2905,"")</f>
        <v/>
      </c>
      <c r="G2902" s="38" t="str">
        <f>IF(F2902="","",IF(F2902&lt;=DATABASE!$I$8,"UNYIL",IF(F2902&lt;=DATABASE!$J$8,"KECIL",IF(F2902&lt;DATABASE!$K$8,"TANGGUNG",IF(F2902&gt;=DATABASE!$K$8,"BESAR","")))))</f>
        <v/>
      </c>
      <c r="H2902" s="16" t="str">
        <f>IF('DATA ACCURATE'!J2905&lt;&gt;"",'DATA ACCURATE'!J2905,"")</f>
        <v/>
      </c>
      <c r="I2902" s="35" t="str">
        <f>IF(B2902&lt;&gt;"",IFERROR(VLOOKUP(B2902,'DATA TIMBANGAN'!G:M,7,FALSE),VLOOKUP(B2902,'DATA TIMBANGAN'!G:M,7)),"")</f>
        <v/>
      </c>
      <c r="J2902" s="25" t="str">
        <f>IF(H2902&lt;&gt;"",IFERROR(INDEX(DATABASE!$Z$19:$Z$38,MATCH(DATEVALUE(H2902),DATABASE!$AA$19:$AA$38,0)),INDEX(DATABASE!$Z$12:$Z$18,MATCH(WEEKDAY(H2902,2),DATABASE!$AA$12:$AA$18,0))),"")</f>
        <v/>
      </c>
      <c r="K2902" s="25" t="str">
        <f>IF('DATA ACCURATE'!V2905&lt;&gt;"",'DATA ACCURATE'!V2905,"")</f>
        <v/>
      </c>
      <c r="L2902" s="80" t="str">
        <f>IF($H2902="","",IF(OR($J2902="LIBUR",AND($L2901="LIBUR",$O2901=$O2902)),"LIBUR",IF(AND(OR($L2901="LUAR JAM KERJA 1",$L2901="LUAR JAM KERJA 2"),OR(OR(AND($H2901=$H2902,AND(OR($I2902&gt;DATABASE!$J$3,$I2902&lt;DATABASE!$J$6),((DATEVALUE($H2902)+$I2902)-(DATEVALUE($H2901)+$I2901))&lt;DATABASE!$J$6)),AND($H2901=$H2902,$O2901=$O2902,OR($I2902&gt;DATABASE!$J$6,$I2902&lt;DATABASE!$J$3))),AND(($H2902-$H2901)=1,OR($I2902&lt;DATABASE!$I$6,((DATEVALUE($H2902)+$I2902)-(DATEVALUE($H2901)+$I2901))&lt;DATABASE!$J$6))),$A2902=$A2901),"LUAR JAM KERJA 2",IF(AND(OR(WEEKDAY($H2902,2)=1,WEEKDAY($H2902,2)=2,WEEKDAY($H2902,2)=3,WEEKDAY($H2902,2)=4,WEEKDAY($H2902,2)=5),$I2902&lt;=DATABASE!$J$3,$I2902&gt;=DATABASE!$I$3),"JAM KERJA",IF(AND(WEEKDAY($H2902,2)=6,$I2902&lt;=DATABASE!$J$4,$I2902&gt;=DATABASE!$I$4),"JAM KERJA","LUAR JAM KERJA 1")))))</f>
        <v/>
      </c>
      <c r="M2902" s="36" t="str">
        <f>IF('DATA ACCURATE'!T2905&lt;&gt;"",IF('DATA ACCURATE'!T2905&gt;100,'DATA ACCURATE'!T2905/10,'DATA ACCURATE'!T2905),"")</f>
        <v/>
      </c>
      <c r="N2902" s="38" t="str">
        <f>IF(M2902="","",IF(M2902&lt;=DATABASE!$I$9,"LOKAL",IF(M2902&lt;DATABASE!$J$9,"LUAR KOTA 1",IF($M2902&gt;=DATABASE!$J$9,"LUAR KOTA 2",""))))</f>
        <v/>
      </c>
      <c r="O2902" s="38" t="str">
        <f>IF('DATA ACCURATE'!L2905&lt;&gt;"",'DATA ACCURATE'!L2905,"")</f>
        <v/>
      </c>
      <c r="P2902" s="38"/>
      <c r="Q2902" s="38">
        <f t="shared" si="317"/>
        <v>0</v>
      </c>
      <c r="R2902" s="38">
        <f t="shared" si="317"/>
        <v>0</v>
      </c>
      <c r="S2902" s="38">
        <f t="shared" si="317"/>
        <v>0</v>
      </c>
      <c r="T2902" s="38">
        <f t="shared" si="317"/>
        <v>0</v>
      </c>
      <c r="U2902" s="38">
        <f t="shared" si="318"/>
        <v>0</v>
      </c>
      <c r="V2902" s="38">
        <f t="shared" si="318"/>
        <v>0</v>
      </c>
      <c r="W2902" s="38">
        <f t="shared" si="318"/>
        <v>0</v>
      </c>
      <c r="X2902" s="38">
        <f t="shared" si="319"/>
        <v>0</v>
      </c>
      <c r="Y2902" s="38">
        <f t="shared" si="319"/>
        <v>0</v>
      </c>
      <c r="Z2902" s="38">
        <f t="shared" si="319"/>
        <v>0</v>
      </c>
      <c r="AA2902" s="38">
        <f t="shared" si="319"/>
        <v>0</v>
      </c>
      <c r="AB2902" s="38">
        <f t="shared" si="320"/>
        <v>0</v>
      </c>
      <c r="AC2902" s="38">
        <f t="shared" si="321"/>
        <v>0</v>
      </c>
      <c r="AD2902" s="38" t="str">
        <f t="shared" si="322"/>
        <v>000000000000</v>
      </c>
      <c r="AE2902" s="38"/>
      <c r="AF2902" s="38"/>
      <c r="AG2902" s="38"/>
      <c r="AH2902" s="38"/>
      <c r="AI2902" s="38"/>
      <c r="AJ2902" s="38"/>
      <c r="AK2902" s="38"/>
      <c r="AL2902" s="38"/>
      <c r="AM2902" s="38"/>
      <c r="AN2902" s="38"/>
      <c r="AO2902" s="38"/>
      <c r="AP2902" s="38"/>
      <c r="AQ2902" s="38"/>
      <c r="AR2902" s="38"/>
    </row>
    <row r="2903" spans="1:44">
      <c r="A2903" s="36" t="str">
        <f>IF('DATA ACCURATE'!A2906&lt;&gt;"",'DATA ACCURATE'!A2906,"")</f>
        <v/>
      </c>
      <c r="B2903" s="36" t="str">
        <f>IF('DATA ACCURATE'!D2906&lt;&gt;"",'DATA ACCURATE'!D2906,"")</f>
        <v/>
      </c>
      <c r="C2903" s="38" t="str">
        <f>IF($AD2903="000000000000","",INDEX(DATABASE!$W$12:$W$71,MATCH($AD2903,DATABASE!$V$12:$V$71,0)))</f>
        <v/>
      </c>
      <c r="D2903" s="38" t="str">
        <f>IF(C2903="","",IF(E2903="",INDEX(DATABASE!$AF$13:$AF$62,MATCH($C2903,DATABASE!$AC$13:$AC$62,0)),IF(E2903="2x D11",INDEX(DATABASE!$AF$13:$AF$62,MATCH($C2903,DATABASE!$AC$13:$AC$62,0))+2*DATABASE!$AF$62,IF(E2903="3x D11",INDEX(DATABASE!$AF$13:$AF$62,MATCH($C2903,DATABASE!$AC$13:$AC$62,0))+3*DATABASE!$AF$62,""))))</f>
        <v/>
      </c>
      <c r="E2903" s="38" t="str">
        <f>IF(AND($K2903="Y",$G2903&lt;&gt;"UNYIL",$F2903&lt;DATABASE!$O$8),"2x D11",IF(AND($K2903="Y",$G2903&lt;&gt;"UNYIL",$F2903&gt;=DATABASE!$O$8),"3x D11",""))</f>
        <v/>
      </c>
      <c r="F2903" s="36" t="str">
        <f>IF('DATA ACCURATE'!N2906&lt;&gt;"",'DATA ACCURATE'!N2906,"")</f>
        <v/>
      </c>
      <c r="G2903" s="38" t="str">
        <f>IF(F2903="","",IF(F2903&lt;=DATABASE!$I$8,"UNYIL",IF(F2903&lt;=DATABASE!$J$8,"KECIL",IF(F2903&lt;DATABASE!$K$8,"TANGGUNG",IF(F2903&gt;=DATABASE!$K$8,"BESAR","")))))</f>
        <v/>
      </c>
      <c r="H2903" s="16" t="str">
        <f>IF('DATA ACCURATE'!J2906&lt;&gt;"",'DATA ACCURATE'!J2906,"")</f>
        <v/>
      </c>
      <c r="I2903" s="35" t="str">
        <f>IF(B2903&lt;&gt;"",IFERROR(VLOOKUP(B2903,'DATA TIMBANGAN'!G:M,7,FALSE),VLOOKUP(B2903,'DATA TIMBANGAN'!G:M,7)),"")</f>
        <v/>
      </c>
      <c r="J2903" s="25" t="str">
        <f>IF(H2903&lt;&gt;"",IFERROR(INDEX(DATABASE!$Z$19:$Z$38,MATCH(DATEVALUE(H2903),DATABASE!$AA$19:$AA$38,0)),INDEX(DATABASE!$Z$12:$Z$18,MATCH(WEEKDAY(H2903,2),DATABASE!$AA$12:$AA$18,0))),"")</f>
        <v/>
      </c>
      <c r="K2903" s="25" t="str">
        <f>IF('DATA ACCURATE'!V2906&lt;&gt;"",'DATA ACCURATE'!V2906,"")</f>
        <v/>
      </c>
      <c r="L2903" s="80" t="str">
        <f>IF($H2903="","",IF(OR($J2903="LIBUR",AND($L2902="LIBUR",$O2902=$O2903)),"LIBUR",IF(AND(OR($L2902="LUAR JAM KERJA 1",$L2902="LUAR JAM KERJA 2"),OR(OR(AND($H2902=$H2903,AND(OR($I2903&gt;DATABASE!$J$3,$I2903&lt;DATABASE!$J$6),((DATEVALUE($H2903)+$I2903)-(DATEVALUE($H2902)+$I2902))&lt;DATABASE!$J$6)),AND($H2902=$H2903,$O2902=$O2903,OR($I2903&gt;DATABASE!$J$6,$I2903&lt;DATABASE!$J$3))),AND(($H2903-$H2902)=1,OR($I2903&lt;DATABASE!$I$6,((DATEVALUE($H2903)+$I2903)-(DATEVALUE($H2902)+$I2902))&lt;DATABASE!$J$6))),$A2903=$A2902),"LUAR JAM KERJA 2",IF(AND(OR(WEEKDAY($H2903,2)=1,WEEKDAY($H2903,2)=2,WEEKDAY($H2903,2)=3,WEEKDAY($H2903,2)=4,WEEKDAY($H2903,2)=5),$I2903&lt;=DATABASE!$J$3,$I2903&gt;=DATABASE!$I$3),"JAM KERJA",IF(AND(WEEKDAY($H2903,2)=6,$I2903&lt;=DATABASE!$J$4,$I2903&gt;=DATABASE!$I$4),"JAM KERJA","LUAR JAM KERJA 1")))))</f>
        <v/>
      </c>
      <c r="M2903" s="36" t="str">
        <f>IF('DATA ACCURATE'!T2906&lt;&gt;"",IF('DATA ACCURATE'!T2906&gt;100,'DATA ACCURATE'!T2906/10,'DATA ACCURATE'!T2906),"")</f>
        <v/>
      </c>
      <c r="N2903" s="38" t="str">
        <f>IF(M2903="","",IF(M2903&lt;=DATABASE!$I$9,"LOKAL",IF(M2903&lt;DATABASE!$J$9,"LUAR KOTA 1",IF($M2903&gt;=DATABASE!$J$9,"LUAR KOTA 2",""))))</f>
        <v/>
      </c>
      <c r="O2903" s="38" t="str">
        <f>IF('DATA ACCURATE'!L2906&lt;&gt;"",'DATA ACCURATE'!L2906,"")</f>
        <v/>
      </c>
      <c r="P2903" s="38"/>
      <c r="Q2903" s="38">
        <f t="shared" si="317"/>
        <v>0</v>
      </c>
      <c r="R2903" s="38">
        <f t="shared" si="317"/>
        <v>0</v>
      </c>
      <c r="S2903" s="38">
        <f t="shared" si="317"/>
        <v>0</v>
      </c>
      <c r="T2903" s="38">
        <f t="shared" si="317"/>
        <v>0</v>
      </c>
      <c r="U2903" s="38">
        <f t="shared" si="318"/>
        <v>0</v>
      </c>
      <c r="V2903" s="38">
        <f t="shared" si="318"/>
        <v>0</v>
      </c>
      <c r="W2903" s="38">
        <f t="shared" si="318"/>
        <v>0</v>
      </c>
      <c r="X2903" s="38">
        <f t="shared" si="319"/>
        <v>0</v>
      </c>
      <c r="Y2903" s="38">
        <f t="shared" si="319"/>
        <v>0</v>
      </c>
      <c r="Z2903" s="38">
        <f t="shared" si="319"/>
        <v>0</v>
      </c>
      <c r="AA2903" s="38">
        <f t="shared" si="319"/>
        <v>0</v>
      </c>
      <c r="AB2903" s="38">
        <f t="shared" si="320"/>
        <v>0</v>
      </c>
      <c r="AC2903" s="38">
        <f t="shared" si="321"/>
        <v>0</v>
      </c>
      <c r="AD2903" s="38" t="str">
        <f t="shared" si="322"/>
        <v>000000000000</v>
      </c>
      <c r="AE2903" s="38"/>
      <c r="AF2903" s="38"/>
      <c r="AG2903" s="38"/>
      <c r="AH2903" s="38"/>
      <c r="AI2903" s="38"/>
      <c r="AJ2903" s="38"/>
      <c r="AK2903" s="38"/>
      <c r="AL2903" s="38"/>
      <c r="AM2903" s="38"/>
      <c r="AN2903" s="38"/>
      <c r="AO2903" s="38"/>
      <c r="AP2903" s="38"/>
      <c r="AQ2903" s="38"/>
      <c r="AR2903" s="38"/>
    </row>
    <row r="2904" spans="1:44">
      <c r="A2904" s="36" t="str">
        <f>IF('DATA ACCURATE'!A2907&lt;&gt;"",'DATA ACCURATE'!A2907,"")</f>
        <v/>
      </c>
      <c r="B2904" s="36" t="str">
        <f>IF('DATA ACCURATE'!D2907&lt;&gt;"",'DATA ACCURATE'!D2907,"")</f>
        <v/>
      </c>
      <c r="C2904" s="38" t="str">
        <f>IF($AD2904="000000000000","",INDEX(DATABASE!$W$12:$W$71,MATCH($AD2904,DATABASE!$V$12:$V$71,0)))</f>
        <v/>
      </c>
      <c r="D2904" s="38" t="str">
        <f>IF(C2904="","",IF(E2904="",INDEX(DATABASE!$AF$13:$AF$62,MATCH($C2904,DATABASE!$AC$13:$AC$62,0)),IF(E2904="2x D11",INDEX(DATABASE!$AF$13:$AF$62,MATCH($C2904,DATABASE!$AC$13:$AC$62,0))+2*DATABASE!$AF$62,IF(E2904="3x D11",INDEX(DATABASE!$AF$13:$AF$62,MATCH($C2904,DATABASE!$AC$13:$AC$62,0))+3*DATABASE!$AF$62,""))))</f>
        <v/>
      </c>
      <c r="E2904" s="38" t="str">
        <f>IF(AND($K2904="Y",$G2904&lt;&gt;"UNYIL",$F2904&lt;DATABASE!$O$8),"2x D11",IF(AND($K2904="Y",$G2904&lt;&gt;"UNYIL",$F2904&gt;=DATABASE!$O$8),"3x D11",""))</f>
        <v/>
      </c>
      <c r="F2904" s="36" t="str">
        <f>IF('DATA ACCURATE'!N2907&lt;&gt;"",'DATA ACCURATE'!N2907,"")</f>
        <v/>
      </c>
      <c r="G2904" s="38" t="str">
        <f>IF(F2904="","",IF(F2904&lt;=DATABASE!$I$8,"UNYIL",IF(F2904&lt;=DATABASE!$J$8,"KECIL",IF(F2904&lt;DATABASE!$K$8,"TANGGUNG",IF(F2904&gt;=DATABASE!$K$8,"BESAR","")))))</f>
        <v/>
      </c>
      <c r="H2904" s="16" t="str">
        <f>IF('DATA ACCURATE'!J2907&lt;&gt;"",'DATA ACCURATE'!J2907,"")</f>
        <v/>
      </c>
      <c r="I2904" s="35" t="str">
        <f>IF(B2904&lt;&gt;"",IFERROR(VLOOKUP(B2904,'DATA TIMBANGAN'!G:M,7,FALSE),VLOOKUP(B2904,'DATA TIMBANGAN'!G:M,7)),"")</f>
        <v/>
      </c>
      <c r="J2904" s="25" t="str">
        <f>IF(H2904&lt;&gt;"",IFERROR(INDEX(DATABASE!$Z$19:$Z$38,MATCH(DATEVALUE(H2904),DATABASE!$AA$19:$AA$38,0)),INDEX(DATABASE!$Z$12:$Z$18,MATCH(WEEKDAY(H2904,2),DATABASE!$AA$12:$AA$18,0))),"")</f>
        <v/>
      </c>
      <c r="K2904" s="25" t="str">
        <f>IF('DATA ACCURATE'!V2907&lt;&gt;"",'DATA ACCURATE'!V2907,"")</f>
        <v/>
      </c>
      <c r="L2904" s="80" t="str">
        <f>IF($H2904="","",IF(OR($J2904="LIBUR",AND($L2903="LIBUR",$O2903=$O2904)),"LIBUR",IF(AND(OR($L2903="LUAR JAM KERJA 1",$L2903="LUAR JAM KERJA 2"),OR(OR(AND($H2903=$H2904,AND(OR($I2904&gt;DATABASE!$J$3,$I2904&lt;DATABASE!$J$6),((DATEVALUE($H2904)+$I2904)-(DATEVALUE($H2903)+$I2903))&lt;DATABASE!$J$6)),AND($H2903=$H2904,$O2903=$O2904,OR($I2904&gt;DATABASE!$J$6,$I2904&lt;DATABASE!$J$3))),AND(($H2904-$H2903)=1,OR($I2904&lt;DATABASE!$I$6,((DATEVALUE($H2904)+$I2904)-(DATEVALUE($H2903)+$I2903))&lt;DATABASE!$J$6))),$A2904=$A2903),"LUAR JAM KERJA 2",IF(AND(OR(WEEKDAY($H2904,2)=1,WEEKDAY($H2904,2)=2,WEEKDAY($H2904,2)=3,WEEKDAY($H2904,2)=4,WEEKDAY($H2904,2)=5),$I2904&lt;=DATABASE!$J$3,$I2904&gt;=DATABASE!$I$3),"JAM KERJA",IF(AND(WEEKDAY($H2904,2)=6,$I2904&lt;=DATABASE!$J$4,$I2904&gt;=DATABASE!$I$4),"JAM KERJA","LUAR JAM KERJA 1")))))</f>
        <v/>
      </c>
      <c r="M2904" s="36" t="str">
        <f>IF('DATA ACCURATE'!T2907&lt;&gt;"",IF('DATA ACCURATE'!T2907&gt;100,'DATA ACCURATE'!T2907/10,'DATA ACCURATE'!T2907),"")</f>
        <v/>
      </c>
      <c r="N2904" s="38" t="str">
        <f>IF(M2904="","",IF(M2904&lt;=DATABASE!$I$9,"LOKAL",IF(M2904&lt;DATABASE!$J$9,"LUAR KOTA 1",IF($M2904&gt;=DATABASE!$J$9,"LUAR KOTA 2",""))))</f>
        <v/>
      </c>
      <c r="O2904" s="38" t="str">
        <f>IF('DATA ACCURATE'!L2907&lt;&gt;"",'DATA ACCURATE'!L2907,"")</f>
        <v/>
      </c>
      <c r="P2904" s="38"/>
      <c r="Q2904" s="38">
        <f t="shared" si="317"/>
        <v>0</v>
      </c>
      <c r="R2904" s="38">
        <f t="shared" si="317"/>
        <v>0</v>
      </c>
      <c r="S2904" s="38">
        <f t="shared" si="317"/>
        <v>0</v>
      </c>
      <c r="T2904" s="38">
        <f t="shared" si="317"/>
        <v>0</v>
      </c>
      <c r="U2904" s="38">
        <f t="shared" si="318"/>
        <v>0</v>
      </c>
      <c r="V2904" s="38">
        <f t="shared" si="318"/>
        <v>0</v>
      </c>
      <c r="W2904" s="38">
        <f t="shared" si="318"/>
        <v>0</v>
      </c>
      <c r="X2904" s="38">
        <f t="shared" si="319"/>
        <v>0</v>
      </c>
      <c r="Y2904" s="38">
        <f t="shared" si="319"/>
        <v>0</v>
      </c>
      <c r="Z2904" s="38">
        <f t="shared" si="319"/>
        <v>0</v>
      </c>
      <c r="AA2904" s="38">
        <f t="shared" si="319"/>
        <v>0</v>
      </c>
      <c r="AB2904" s="38">
        <f t="shared" si="320"/>
        <v>0</v>
      </c>
      <c r="AC2904" s="38">
        <f t="shared" si="321"/>
        <v>0</v>
      </c>
      <c r="AD2904" s="38" t="str">
        <f t="shared" si="322"/>
        <v>000000000000</v>
      </c>
      <c r="AE2904" s="38"/>
      <c r="AF2904" s="38"/>
      <c r="AG2904" s="38"/>
      <c r="AH2904" s="38"/>
      <c r="AI2904" s="38"/>
      <c r="AJ2904" s="38"/>
      <c r="AK2904" s="38"/>
      <c r="AL2904" s="38"/>
      <c r="AM2904" s="38"/>
      <c r="AN2904" s="38"/>
      <c r="AO2904" s="38"/>
      <c r="AP2904" s="38"/>
      <c r="AQ2904" s="38"/>
      <c r="AR2904" s="38"/>
    </row>
    <row r="2905" spans="1:44">
      <c r="A2905" s="36" t="str">
        <f>IF('DATA ACCURATE'!A2908&lt;&gt;"",'DATA ACCURATE'!A2908,"")</f>
        <v/>
      </c>
      <c r="B2905" s="36" t="str">
        <f>IF('DATA ACCURATE'!D2908&lt;&gt;"",'DATA ACCURATE'!D2908,"")</f>
        <v/>
      </c>
      <c r="C2905" s="38" t="str">
        <f>IF($AD2905="000000000000","",INDEX(DATABASE!$W$12:$W$71,MATCH($AD2905,DATABASE!$V$12:$V$71,0)))</f>
        <v/>
      </c>
      <c r="D2905" s="38" t="str">
        <f>IF(C2905="","",IF(E2905="",INDEX(DATABASE!$AF$13:$AF$62,MATCH($C2905,DATABASE!$AC$13:$AC$62,0)),IF(E2905="2x D11",INDEX(DATABASE!$AF$13:$AF$62,MATCH($C2905,DATABASE!$AC$13:$AC$62,0))+2*DATABASE!$AF$62,IF(E2905="3x D11",INDEX(DATABASE!$AF$13:$AF$62,MATCH($C2905,DATABASE!$AC$13:$AC$62,0))+3*DATABASE!$AF$62,""))))</f>
        <v/>
      </c>
      <c r="E2905" s="38" t="str">
        <f>IF(AND($K2905="Y",$G2905&lt;&gt;"UNYIL",$F2905&lt;DATABASE!$O$8),"2x D11",IF(AND($K2905="Y",$G2905&lt;&gt;"UNYIL",$F2905&gt;=DATABASE!$O$8),"3x D11",""))</f>
        <v/>
      </c>
      <c r="F2905" s="36" t="str">
        <f>IF('DATA ACCURATE'!N2908&lt;&gt;"",'DATA ACCURATE'!N2908,"")</f>
        <v/>
      </c>
      <c r="G2905" s="38" t="str">
        <f>IF(F2905="","",IF(F2905&lt;=DATABASE!$I$8,"UNYIL",IF(F2905&lt;=DATABASE!$J$8,"KECIL",IF(F2905&lt;DATABASE!$K$8,"TANGGUNG",IF(F2905&gt;=DATABASE!$K$8,"BESAR","")))))</f>
        <v/>
      </c>
      <c r="H2905" s="16" t="str">
        <f>IF('DATA ACCURATE'!J2908&lt;&gt;"",'DATA ACCURATE'!J2908,"")</f>
        <v/>
      </c>
      <c r="I2905" s="35" t="str">
        <f>IF(B2905&lt;&gt;"",IFERROR(VLOOKUP(B2905,'DATA TIMBANGAN'!G:M,7,FALSE),VLOOKUP(B2905,'DATA TIMBANGAN'!G:M,7)),"")</f>
        <v/>
      </c>
      <c r="J2905" s="25" t="str">
        <f>IF(H2905&lt;&gt;"",IFERROR(INDEX(DATABASE!$Z$19:$Z$38,MATCH(DATEVALUE(H2905),DATABASE!$AA$19:$AA$38,0)),INDEX(DATABASE!$Z$12:$Z$18,MATCH(WEEKDAY(H2905,2),DATABASE!$AA$12:$AA$18,0))),"")</f>
        <v/>
      </c>
      <c r="K2905" s="25" t="str">
        <f>IF('DATA ACCURATE'!V2908&lt;&gt;"",'DATA ACCURATE'!V2908,"")</f>
        <v/>
      </c>
      <c r="L2905" s="80" t="str">
        <f>IF($H2905="","",IF(OR($J2905="LIBUR",AND($L2904="LIBUR",$O2904=$O2905)),"LIBUR",IF(AND(OR($L2904="LUAR JAM KERJA 1",$L2904="LUAR JAM KERJA 2"),OR(OR(AND($H2904=$H2905,AND(OR($I2905&gt;DATABASE!$J$3,$I2905&lt;DATABASE!$J$6),((DATEVALUE($H2905)+$I2905)-(DATEVALUE($H2904)+$I2904))&lt;DATABASE!$J$6)),AND($H2904=$H2905,$O2904=$O2905,OR($I2905&gt;DATABASE!$J$6,$I2905&lt;DATABASE!$J$3))),AND(($H2905-$H2904)=1,OR($I2905&lt;DATABASE!$I$6,((DATEVALUE($H2905)+$I2905)-(DATEVALUE($H2904)+$I2904))&lt;DATABASE!$J$6))),$A2905=$A2904),"LUAR JAM KERJA 2",IF(AND(OR(WEEKDAY($H2905,2)=1,WEEKDAY($H2905,2)=2,WEEKDAY($H2905,2)=3,WEEKDAY($H2905,2)=4,WEEKDAY($H2905,2)=5),$I2905&lt;=DATABASE!$J$3,$I2905&gt;=DATABASE!$I$3),"JAM KERJA",IF(AND(WEEKDAY($H2905,2)=6,$I2905&lt;=DATABASE!$J$4,$I2905&gt;=DATABASE!$I$4),"JAM KERJA","LUAR JAM KERJA 1")))))</f>
        <v/>
      </c>
      <c r="M2905" s="36" t="str">
        <f>IF('DATA ACCURATE'!T2908&lt;&gt;"",IF('DATA ACCURATE'!T2908&gt;100,'DATA ACCURATE'!T2908/10,'DATA ACCURATE'!T2908),"")</f>
        <v/>
      </c>
      <c r="N2905" s="38" t="str">
        <f>IF(M2905="","",IF(M2905&lt;=DATABASE!$I$9,"LOKAL",IF(M2905&lt;DATABASE!$J$9,"LUAR KOTA 1",IF($M2905&gt;=DATABASE!$J$9,"LUAR KOTA 2",""))))</f>
        <v/>
      </c>
      <c r="O2905" s="38" t="str">
        <f>IF('DATA ACCURATE'!L2908&lt;&gt;"",'DATA ACCURATE'!L2908,"")</f>
        <v/>
      </c>
      <c r="P2905" s="38"/>
      <c r="Q2905" s="38">
        <f t="shared" si="317"/>
        <v>0</v>
      </c>
      <c r="R2905" s="38">
        <f t="shared" si="317"/>
        <v>0</v>
      </c>
      <c r="S2905" s="38">
        <f t="shared" si="317"/>
        <v>0</v>
      </c>
      <c r="T2905" s="38">
        <f t="shared" si="317"/>
        <v>0</v>
      </c>
      <c r="U2905" s="38">
        <f t="shared" si="318"/>
        <v>0</v>
      </c>
      <c r="V2905" s="38">
        <f t="shared" si="318"/>
        <v>0</v>
      </c>
      <c r="W2905" s="38">
        <f t="shared" si="318"/>
        <v>0</v>
      </c>
      <c r="X2905" s="38">
        <f t="shared" si="319"/>
        <v>0</v>
      </c>
      <c r="Y2905" s="38">
        <f t="shared" si="319"/>
        <v>0</v>
      </c>
      <c r="Z2905" s="38">
        <f t="shared" si="319"/>
        <v>0</v>
      </c>
      <c r="AA2905" s="38">
        <f t="shared" si="319"/>
        <v>0</v>
      </c>
      <c r="AB2905" s="38">
        <f t="shared" si="320"/>
        <v>0</v>
      </c>
      <c r="AC2905" s="38">
        <f t="shared" si="321"/>
        <v>0</v>
      </c>
      <c r="AD2905" s="38" t="str">
        <f t="shared" si="322"/>
        <v>000000000000</v>
      </c>
      <c r="AE2905" s="38"/>
      <c r="AF2905" s="38"/>
      <c r="AG2905" s="38"/>
      <c r="AH2905" s="38"/>
      <c r="AI2905" s="38"/>
      <c r="AJ2905" s="38"/>
      <c r="AK2905" s="38"/>
      <c r="AL2905" s="38"/>
      <c r="AM2905" s="38"/>
      <c r="AN2905" s="38"/>
      <c r="AO2905" s="38"/>
      <c r="AP2905" s="38"/>
      <c r="AQ2905" s="38"/>
      <c r="AR2905" s="38"/>
    </row>
    <row r="2906" spans="1:44">
      <c r="A2906" s="36" t="str">
        <f>IF('DATA ACCURATE'!A2909&lt;&gt;"",'DATA ACCURATE'!A2909,"")</f>
        <v/>
      </c>
      <c r="B2906" s="36" t="str">
        <f>IF('DATA ACCURATE'!D2909&lt;&gt;"",'DATA ACCURATE'!D2909,"")</f>
        <v/>
      </c>
      <c r="C2906" s="38" t="str">
        <f>IF($AD2906="000000000000","",INDEX(DATABASE!$W$12:$W$71,MATCH($AD2906,DATABASE!$V$12:$V$71,0)))</f>
        <v/>
      </c>
      <c r="D2906" s="38" t="str">
        <f>IF(C2906="","",IF(E2906="",INDEX(DATABASE!$AF$13:$AF$62,MATCH($C2906,DATABASE!$AC$13:$AC$62,0)),IF(E2906="2x D11",INDEX(DATABASE!$AF$13:$AF$62,MATCH($C2906,DATABASE!$AC$13:$AC$62,0))+2*DATABASE!$AF$62,IF(E2906="3x D11",INDEX(DATABASE!$AF$13:$AF$62,MATCH($C2906,DATABASE!$AC$13:$AC$62,0))+3*DATABASE!$AF$62,""))))</f>
        <v/>
      </c>
      <c r="E2906" s="38" t="str">
        <f>IF(AND($K2906="Y",$G2906&lt;&gt;"UNYIL",$F2906&lt;DATABASE!$O$8),"2x D11",IF(AND($K2906="Y",$G2906&lt;&gt;"UNYIL",$F2906&gt;=DATABASE!$O$8),"3x D11",""))</f>
        <v/>
      </c>
      <c r="F2906" s="36" t="str">
        <f>IF('DATA ACCURATE'!N2909&lt;&gt;"",'DATA ACCURATE'!N2909,"")</f>
        <v/>
      </c>
      <c r="G2906" s="38" t="str">
        <f>IF(F2906="","",IF(F2906&lt;=DATABASE!$I$8,"UNYIL",IF(F2906&lt;=DATABASE!$J$8,"KECIL",IF(F2906&lt;DATABASE!$K$8,"TANGGUNG",IF(F2906&gt;=DATABASE!$K$8,"BESAR","")))))</f>
        <v/>
      </c>
      <c r="H2906" s="16" t="str">
        <f>IF('DATA ACCURATE'!J2909&lt;&gt;"",'DATA ACCURATE'!J2909,"")</f>
        <v/>
      </c>
      <c r="I2906" s="35" t="str">
        <f>IF(B2906&lt;&gt;"",IFERROR(VLOOKUP(B2906,'DATA TIMBANGAN'!G:M,7,FALSE),VLOOKUP(B2906,'DATA TIMBANGAN'!G:M,7)),"")</f>
        <v/>
      </c>
      <c r="J2906" s="25" t="str">
        <f>IF(H2906&lt;&gt;"",IFERROR(INDEX(DATABASE!$Z$19:$Z$38,MATCH(DATEVALUE(H2906),DATABASE!$AA$19:$AA$38,0)),INDEX(DATABASE!$Z$12:$Z$18,MATCH(WEEKDAY(H2906,2),DATABASE!$AA$12:$AA$18,0))),"")</f>
        <v/>
      </c>
      <c r="K2906" s="25" t="str">
        <f>IF('DATA ACCURATE'!V2909&lt;&gt;"",'DATA ACCURATE'!V2909,"")</f>
        <v/>
      </c>
      <c r="L2906" s="80" t="str">
        <f>IF($H2906="","",IF(OR($J2906="LIBUR",AND($L2905="LIBUR",$O2905=$O2906)),"LIBUR",IF(AND(OR($L2905="LUAR JAM KERJA 1",$L2905="LUAR JAM KERJA 2"),OR(OR(AND($H2905=$H2906,AND(OR($I2906&gt;DATABASE!$J$3,$I2906&lt;DATABASE!$J$6),((DATEVALUE($H2906)+$I2906)-(DATEVALUE($H2905)+$I2905))&lt;DATABASE!$J$6)),AND($H2905=$H2906,$O2905=$O2906,OR($I2906&gt;DATABASE!$J$6,$I2906&lt;DATABASE!$J$3))),AND(($H2906-$H2905)=1,OR($I2906&lt;DATABASE!$I$6,((DATEVALUE($H2906)+$I2906)-(DATEVALUE($H2905)+$I2905))&lt;DATABASE!$J$6))),$A2906=$A2905),"LUAR JAM KERJA 2",IF(AND(OR(WEEKDAY($H2906,2)=1,WEEKDAY($H2906,2)=2,WEEKDAY($H2906,2)=3,WEEKDAY($H2906,2)=4,WEEKDAY($H2906,2)=5),$I2906&lt;=DATABASE!$J$3,$I2906&gt;=DATABASE!$I$3),"JAM KERJA",IF(AND(WEEKDAY($H2906,2)=6,$I2906&lt;=DATABASE!$J$4,$I2906&gt;=DATABASE!$I$4),"JAM KERJA","LUAR JAM KERJA 1")))))</f>
        <v/>
      </c>
      <c r="M2906" s="36" t="str">
        <f>IF('DATA ACCURATE'!T2909&lt;&gt;"",IF('DATA ACCURATE'!T2909&gt;100,'DATA ACCURATE'!T2909/10,'DATA ACCURATE'!T2909),"")</f>
        <v/>
      </c>
      <c r="N2906" s="38" t="str">
        <f>IF(M2906="","",IF(M2906&lt;=DATABASE!$I$9,"LOKAL",IF(M2906&lt;DATABASE!$J$9,"LUAR KOTA 1",IF($M2906&gt;=DATABASE!$J$9,"LUAR KOTA 2",""))))</f>
        <v/>
      </c>
      <c r="O2906" s="38" t="str">
        <f>IF('DATA ACCURATE'!L2909&lt;&gt;"",'DATA ACCURATE'!L2909,"")</f>
        <v/>
      </c>
      <c r="P2906" s="38"/>
      <c r="Q2906" s="38">
        <f t="shared" si="317"/>
        <v>0</v>
      </c>
      <c r="R2906" s="38">
        <f t="shared" si="317"/>
        <v>0</v>
      </c>
      <c r="S2906" s="38">
        <f t="shared" si="317"/>
        <v>0</v>
      </c>
      <c r="T2906" s="38">
        <f t="shared" si="317"/>
        <v>0</v>
      </c>
      <c r="U2906" s="38">
        <f t="shared" si="318"/>
        <v>0</v>
      </c>
      <c r="V2906" s="38">
        <f t="shared" si="318"/>
        <v>0</v>
      </c>
      <c r="W2906" s="38">
        <f t="shared" si="318"/>
        <v>0</v>
      </c>
      <c r="X2906" s="38">
        <f t="shared" si="319"/>
        <v>0</v>
      </c>
      <c r="Y2906" s="38">
        <f t="shared" si="319"/>
        <v>0</v>
      </c>
      <c r="Z2906" s="38">
        <f t="shared" si="319"/>
        <v>0</v>
      </c>
      <c r="AA2906" s="38">
        <f t="shared" si="319"/>
        <v>0</v>
      </c>
      <c r="AB2906" s="38">
        <f t="shared" si="320"/>
        <v>0</v>
      </c>
      <c r="AC2906" s="38">
        <f t="shared" si="321"/>
        <v>0</v>
      </c>
      <c r="AD2906" s="38" t="str">
        <f t="shared" si="322"/>
        <v>000000000000</v>
      </c>
      <c r="AE2906" s="38"/>
      <c r="AF2906" s="38"/>
      <c r="AG2906" s="38"/>
      <c r="AH2906" s="38"/>
      <c r="AI2906" s="38"/>
      <c r="AJ2906" s="38"/>
      <c r="AK2906" s="38"/>
      <c r="AL2906" s="38"/>
      <c r="AM2906" s="38"/>
      <c r="AN2906" s="38"/>
      <c r="AO2906" s="38"/>
      <c r="AP2906" s="38"/>
      <c r="AQ2906" s="38"/>
      <c r="AR2906" s="38"/>
    </row>
    <row r="2907" spans="1:44">
      <c r="A2907" s="36" t="str">
        <f>IF('DATA ACCURATE'!A2910&lt;&gt;"",'DATA ACCURATE'!A2910,"")</f>
        <v/>
      </c>
      <c r="B2907" s="36" t="str">
        <f>IF('DATA ACCURATE'!D2910&lt;&gt;"",'DATA ACCURATE'!D2910,"")</f>
        <v/>
      </c>
      <c r="C2907" s="38" t="str">
        <f>IF($AD2907="000000000000","",INDEX(DATABASE!$W$12:$W$71,MATCH($AD2907,DATABASE!$V$12:$V$71,0)))</f>
        <v/>
      </c>
      <c r="D2907" s="38" t="str">
        <f>IF(C2907="","",IF(E2907="",INDEX(DATABASE!$AF$13:$AF$62,MATCH($C2907,DATABASE!$AC$13:$AC$62,0)),IF(E2907="2x D11",INDEX(DATABASE!$AF$13:$AF$62,MATCH($C2907,DATABASE!$AC$13:$AC$62,0))+2*DATABASE!$AF$62,IF(E2907="3x D11",INDEX(DATABASE!$AF$13:$AF$62,MATCH($C2907,DATABASE!$AC$13:$AC$62,0))+3*DATABASE!$AF$62,""))))</f>
        <v/>
      </c>
      <c r="E2907" s="38" t="str">
        <f>IF(AND($K2907="Y",$G2907&lt;&gt;"UNYIL",$F2907&lt;DATABASE!$O$8),"2x D11",IF(AND($K2907="Y",$G2907&lt;&gt;"UNYIL",$F2907&gt;=DATABASE!$O$8),"3x D11",""))</f>
        <v/>
      </c>
      <c r="F2907" s="36" t="str">
        <f>IF('DATA ACCURATE'!N2910&lt;&gt;"",'DATA ACCURATE'!N2910,"")</f>
        <v/>
      </c>
      <c r="G2907" s="38" t="str">
        <f>IF(F2907="","",IF(F2907&lt;=DATABASE!$I$8,"UNYIL",IF(F2907&lt;=DATABASE!$J$8,"KECIL",IF(F2907&lt;DATABASE!$K$8,"TANGGUNG",IF(F2907&gt;=DATABASE!$K$8,"BESAR","")))))</f>
        <v/>
      </c>
      <c r="H2907" s="16" t="str">
        <f>IF('DATA ACCURATE'!J2910&lt;&gt;"",'DATA ACCURATE'!J2910,"")</f>
        <v/>
      </c>
      <c r="I2907" s="35" t="str">
        <f>IF(B2907&lt;&gt;"",IFERROR(VLOOKUP(B2907,'DATA TIMBANGAN'!G:M,7,FALSE),VLOOKUP(B2907,'DATA TIMBANGAN'!G:M,7)),"")</f>
        <v/>
      </c>
      <c r="J2907" s="25" t="str">
        <f>IF(H2907&lt;&gt;"",IFERROR(INDEX(DATABASE!$Z$19:$Z$38,MATCH(DATEVALUE(H2907),DATABASE!$AA$19:$AA$38,0)),INDEX(DATABASE!$Z$12:$Z$18,MATCH(WEEKDAY(H2907,2),DATABASE!$AA$12:$AA$18,0))),"")</f>
        <v/>
      </c>
      <c r="K2907" s="25" t="str">
        <f>IF('DATA ACCURATE'!V2910&lt;&gt;"",'DATA ACCURATE'!V2910,"")</f>
        <v/>
      </c>
      <c r="L2907" s="80" t="str">
        <f>IF($H2907="","",IF(OR($J2907="LIBUR",AND($L2906="LIBUR",$O2906=$O2907)),"LIBUR",IF(AND(OR($L2906="LUAR JAM KERJA 1",$L2906="LUAR JAM KERJA 2"),OR(OR(AND($H2906=$H2907,AND(OR($I2907&gt;DATABASE!$J$3,$I2907&lt;DATABASE!$J$6),((DATEVALUE($H2907)+$I2907)-(DATEVALUE($H2906)+$I2906))&lt;DATABASE!$J$6)),AND($H2906=$H2907,$O2906=$O2907,OR($I2907&gt;DATABASE!$J$6,$I2907&lt;DATABASE!$J$3))),AND(($H2907-$H2906)=1,OR($I2907&lt;DATABASE!$I$6,((DATEVALUE($H2907)+$I2907)-(DATEVALUE($H2906)+$I2906))&lt;DATABASE!$J$6))),$A2907=$A2906),"LUAR JAM KERJA 2",IF(AND(OR(WEEKDAY($H2907,2)=1,WEEKDAY($H2907,2)=2,WEEKDAY($H2907,2)=3,WEEKDAY($H2907,2)=4,WEEKDAY($H2907,2)=5),$I2907&lt;=DATABASE!$J$3,$I2907&gt;=DATABASE!$I$3),"JAM KERJA",IF(AND(WEEKDAY($H2907,2)=6,$I2907&lt;=DATABASE!$J$4,$I2907&gt;=DATABASE!$I$4),"JAM KERJA","LUAR JAM KERJA 1")))))</f>
        <v/>
      </c>
      <c r="M2907" s="36" t="str">
        <f>IF('DATA ACCURATE'!T2910&lt;&gt;"",IF('DATA ACCURATE'!T2910&gt;100,'DATA ACCURATE'!T2910/10,'DATA ACCURATE'!T2910),"")</f>
        <v/>
      </c>
      <c r="N2907" s="38" t="str">
        <f>IF(M2907="","",IF(M2907&lt;=DATABASE!$I$9,"LOKAL",IF(M2907&lt;DATABASE!$J$9,"LUAR KOTA 1",IF($M2907&gt;=DATABASE!$J$9,"LUAR KOTA 2",""))))</f>
        <v/>
      </c>
      <c r="O2907" s="38" t="str">
        <f>IF('DATA ACCURATE'!L2910&lt;&gt;"",'DATA ACCURATE'!L2910,"")</f>
        <v/>
      </c>
      <c r="P2907" s="38"/>
      <c r="Q2907" s="38">
        <f t="shared" si="317"/>
        <v>0</v>
      </c>
      <c r="R2907" s="38">
        <f t="shared" si="317"/>
        <v>0</v>
      </c>
      <c r="S2907" s="38">
        <f t="shared" si="317"/>
        <v>0</v>
      </c>
      <c r="T2907" s="38">
        <f t="shared" si="317"/>
        <v>0</v>
      </c>
      <c r="U2907" s="38">
        <f t="shared" si="318"/>
        <v>0</v>
      </c>
      <c r="V2907" s="38">
        <f t="shared" si="318"/>
        <v>0</v>
      </c>
      <c r="W2907" s="38">
        <f t="shared" si="318"/>
        <v>0</v>
      </c>
      <c r="X2907" s="38">
        <f t="shared" si="319"/>
        <v>0</v>
      </c>
      <c r="Y2907" s="38">
        <f t="shared" si="319"/>
        <v>0</v>
      </c>
      <c r="Z2907" s="38">
        <f t="shared" si="319"/>
        <v>0</v>
      </c>
      <c r="AA2907" s="38">
        <f t="shared" si="319"/>
        <v>0</v>
      </c>
      <c r="AB2907" s="38">
        <f t="shared" si="320"/>
        <v>0</v>
      </c>
      <c r="AC2907" s="38">
        <f t="shared" si="321"/>
        <v>0</v>
      </c>
      <c r="AD2907" s="38" t="str">
        <f t="shared" si="322"/>
        <v>000000000000</v>
      </c>
      <c r="AE2907" s="38"/>
      <c r="AF2907" s="38"/>
      <c r="AG2907" s="38"/>
      <c r="AH2907" s="38"/>
      <c r="AI2907" s="38"/>
      <c r="AJ2907" s="38"/>
      <c r="AK2907" s="38"/>
      <c r="AL2907" s="38"/>
      <c r="AM2907" s="38"/>
      <c r="AN2907" s="38"/>
      <c r="AO2907" s="38"/>
      <c r="AP2907" s="38"/>
      <c r="AQ2907" s="38"/>
      <c r="AR2907" s="38"/>
    </row>
    <row r="2908" spans="1:44">
      <c r="A2908" s="36" t="str">
        <f>IF('DATA ACCURATE'!A2911&lt;&gt;"",'DATA ACCURATE'!A2911,"")</f>
        <v/>
      </c>
      <c r="B2908" s="36" t="str">
        <f>IF('DATA ACCURATE'!D2911&lt;&gt;"",'DATA ACCURATE'!D2911,"")</f>
        <v/>
      </c>
      <c r="C2908" s="38" t="str">
        <f>IF($AD2908="000000000000","",INDEX(DATABASE!$W$12:$W$71,MATCH($AD2908,DATABASE!$V$12:$V$71,0)))</f>
        <v/>
      </c>
      <c r="D2908" s="38" t="str">
        <f>IF(C2908="","",IF(E2908="",INDEX(DATABASE!$AF$13:$AF$62,MATCH($C2908,DATABASE!$AC$13:$AC$62,0)),IF(E2908="2x D11",INDEX(DATABASE!$AF$13:$AF$62,MATCH($C2908,DATABASE!$AC$13:$AC$62,0))+2*DATABASE!$AF$62,IF(E2908="3x D11",INDEX(DATABASE!$AF$13:$AF$62,MATCH($C2908,DATABASE!$AC$13:$AC$62,0))+3*DATABASE!$AF$62,""))))</f>
        <v/>
      </c>
      <c r="E2908" s="38" t="str">
        <f>IF(AND($K2908="Y",$G2908&lt;&gt;"UNYIL",$F2908&lt;DATABASE!$O$8),"2x D11",IF(AND($K2908="Y",$G2908&lt;&gt;"UNYIL",$F2908&gt;=DATABASE!$O$8),"3x D11",""))</f>
        <v/>
      </c>
      <c r="F2908" s="36" t="str">
        <f>IF('DATA ACCURATE'!N2911&lt;&gt;"",'DATA ACCURATE'!N2911,"")</f>
        <v/>
      </c>
      <c r="G2908" s="38" t="str">
        <f>IF(F2908="","",IF(F2908&lt;=DATABASE!$I$8,"UNYIL",IF(F2908&lt;=DATABASE!$J$8,"KECIL",IF(F2908&lt;DATABASE!$K$8,"TANGGUNG",IF(F2908&gt;=DATABASE!$K$8,"BESAR","")))))</f>
        <v/>
      </c>
      <c r="H2908" s="16" t="str">
        <f>IF('DATA ACCURATE'!J2911&lt;&gt;"",'DATA ACCURATE'!J2911,"")</f>
        <v/>
      </c>
      <c r="I2908" s="35" t="str">
        <f>IF(B2908&lt;&gt;"",IFERROR(VLOOKUP(B2908,'DATA TIMBANGAN'!G:M,7,FALSE),VLOOKUP(B2908,'DATA TIMBANGAN'!G:M,7)),"")</f>
        <v/>
      </c>
      <c r="J2908" s="25" t="str">
        <f>IF(H2908&lt;&gt;"",IFERROR(INDEX(DATABASE!$Z$19:$Z$38,MATCH(DATEVALUE(H2908),DATABASE!$AA$19:$AA$38,0)),INDEX(DATABASE!$Z$12:$Z$18,MATCH(WEEKDAY(H2908,2),DATABASE!$AA$12:$AA$18,0))),"")</f>
        <v/>
      </c>
      <c r="K2908" s="25" t="str">
        <f>IF('DATA ACCURATE'!V2911&lt;&gt;"",'DATA ACCURATE'!V2911,"")</f>
        <v/>
      </c>
      <c r="L2908" s="80" t="str">
        <f>IF($H2908="","",IF(OR($J2908="LIBUR",AND($L2907="LIBUR",$O2907=$O2908)),"LIBUR",IF(AND(OR($L2907="LUAR JAM KERJA 1",$L2907="LUAR JAM KERJA 2"),OR(OR(AND($H2907=$H2908,AND(OR($I2908&gt;DATABASE!$J$3,$I2908&lt;DATABASE!$J$6),((DATEVALUE($H2908)+$I2908)-(DATEVALUE($H2907)+$I2907))&lt;DATABASE!$J$6)),AND($H2907=$H2908,$O2907=$O2908,OR($I2908&gt;DATABASE!$J$6,$I2908&lt;DATABASE!$J$3))),AND(($H2908-$H2907)=1,OR($I2908&lt;DATABASE!$I$6,((DATEVALUE($H2908)+$I2908)-(DATEVALUE($H2907)+$I2907))&lt;DATABASE!$J$6))),$A2908=$A2907),"LUAR JAM KERJA 2",IF(AND(OR(WEEKDAY($H2908,2)=1,WEEKDAY($H2908,2)=2,WEEKDAY($H2908,2)=3,WEEKDAY($H2908,2)=4,WEEKDAY($H2908,2)=5),$I2908&lt;=DATABASE!$J$3,$I2908&gt;=DATABASE!$I$3),"JAM KERJA",IF(AND(WEEKDAY($H2908,2)=6,$I2908&lt;=DATABASE!$J$4,$I2908&gt;=DATABASE!$I$4),"JAM KERJA","LUAR JAM KERJA 1")))))</f>
        <v/>
      </c>
      <c r="M2908" s="36" t="str">
        <f>IF('DATA ACCURATE'!T2911&lt;&gt;"",IF('DATA ACCURATE'!T2911&gt;100,'DATA ACCURATE'!T2911/10,'DATA ACCURATE'!T2911),"")</f>
        <v/>
      </c>
      <c r="N2908" s="38" t="str">
        <f>IF(M2908="","",IF(M2908&lt;=DATABASE!$I$9,"LOKAL",IF(M2908&lt;DATABASE!$J$9,"LUAR KOTA 1",IF($M2908&gt;=DATABASE!$J$9,"LUAR KOTA 2",""))))</f>
        <v/>
      </c>
      <c r="O2908" s="38" t="str">
        <f>IF('DATA ACCURATE'!L2911&lt;&gt;"",'DATA ACCURATE'!L2911,"")</f>
        <v/>
      </c>
      <c r="P2908" s="38"/>
      <c r="Q2908" s="38">
        <f t="shared" si="317"/>
        <v>0</v>
      </c>
      <c r="R2908" s="38">
        <f t="shared" si="317"/>
        <v>0</v>
      </c>
      <c r="S2908" s="38">
        <f t="shared" si="317"/>
        <v>0</v>
      </c>
      <c r="T2908" s="38">
        <f t="shared" si="317"/>
        <v>0</v>
      </c>
      <c r="U2908" s="38">
        <f t="shared" si="318"/>
        <v>0</v>
      </c>
      <c r="V2908" s="38">
        <f t="shared" si="318"/>
        <v>0</v>
      </c>
      <c r="W2908" s="38">
        <f t="shared" si="318"/>
        <v>0</v>
      </c>
      <c r="X2908" s="38">
        <f t="shared" si="319"/>
        <v>0</v>
      </c>
      <c r="Y2908" s="38">
        <f t="shared" si="319"/>
        <v>0</v>
      </c>
      <c r="Z2908" s="38">
        <f t="shared" si="319"/>
        <v>0</v>
      </c>
      <c r="AA2908" s="38">
        <f t="shared" si="319"/>
        <v>0</v>
      </c>
      <c r="AB2908" s="38">
        <f t="shared" si="320"/>
        <v>0</v>
      </c>
      <c r="AC2908" s="38">
        <f t="shared" si="321"/>
        <v>0</v>
      </c>
      <c r="AD2908" s="38" t="str">
        <f t="shared" si="322"/>
        <v>000000000000</v>
      </c>
      <c r="AE2908" s="38"/>
      <c r="AF2908" s="38"/>
      <c r="AG2908" s="38"/>
      <c r="AH2908" s="38"/>
      <c r="AI2908" s="38"/>
      <c r="AJ2908" s="38"/>
      <c r="AK2908" s="38"/>
      <c r="AL2908" s="38"/>
      <c r="AM2908" s="38"/>
      <c r="AN2908" s="38"/>
      <c r="AO2908" s="38"/>
      <c r="AP2908" s="38"/>
      <c r="AQ2908" s="38"/>
      <c r="AR2908" s="38"/>
    </row>
    <row r="2909" spans="1:44">
      <c r="A2909" s="36" t="str">
        <f>IF('DATA ACCURATE'!A2912&lt;&gt;"",'DATA ACCURATE'!A2912,"")</f>
        <v/>
      </c>
      <c r="B2909" s="36" t="str">
        <f>IF('DATA ACCURATE'!D2912&lt;&gt;"",'DATA ACCURATE'!D2912,"")</f>
        <v/>
      </c>
      <c r="C2909" s="38" t="str">
        <f>IF($AD2909="000000000000","",INDEX(DATABASE!$W$12:$W$71,MATCH($AD2909,DATABASE!$V$12:$V$71,0)))</f>
        <v/>
      </c>
      <c r="D2909" s="38" t="str">
        <f>IF(C2909="","",IF(E2909="",INDEX(DATABASE!$AF$13:$AF$62,MATCH($C2909,DATABASE!$AC$13:$AC$62,0)),IF(E2909="2x D11",INDEX(DATABASE!$AF$13:$AF$62,MATCH($C2909,DATABASE!$AC$13:$AC$62,0))+2*DATABASE!$AF$62,IF(E2909="3x D11",INDEX(DATABASE!$AF$13:$AF$62,MATCH($C2909,DATABASE!$AC$13:$AC$62,0))+3*DATABASE!$AF$62,""))))</f>
        <v/>
      </c>
      <c r="E2909" s="38" t="str">
        <f>IF(AND($K2909="Y",$G2909&lt;&gt;"UNYIL",$F2909&lt;DATABASE!$O$8),"2x D11",IF(AND($K2909="Y",$G2909&lt;&gt;"UNYIL",$F2909&gt;=DATABASE!$O$8),"3x D11",""))</f>
        <v/>
      </c>
      <c r="F2909" s="36" t="str">
        <f>IF('DATA ACCURATE'!N2912&lt;&gt;"",'DATA ACCURATE'!N2912,"")</f>
        <v/>
      </c>
      <c r="G2909" s="38" t="str">
        <f>IF(F2909="","",IF(F2909&lt;=DATABASE!$I$8,"UNYIL",IF(F2909&lt;=DATABASE!$J$8,"KECIL",IF(F2909&lt;DATABASE!$K$8,"TANGGUNG",IF(F2909&gt;=DATABASE!$K$8,"BESAR","")))))</f>
        <v/>
      </c>
      <c r="H2909" s="16" t="str">
        <f>IF('DATA ACCURATE'!J2912&lt;&gt;"",'DATA ACCURATE'!J2912,"")</f>
        <v/>
      </c>
      <c r="I2909" s="35" t="str">
        <f>IF(B2909&lt;&gt;"",IFERROR(VLOOKUP(B2909,'DATA TIMBANGAN'!G:M,7,FALSE),VLOOKUP(B2909,'DATA TIMBANGAN'!G:M,7)),"")</f>
        <v/>
      </c>
      <c r="J2909" s="25" t="str">
        <f>IF(H2909&lt;&gt;"",IFERROR(INDEX(DATABASE!$Z$19:$Z$38,MATCH(DATEVALUE(H2909),DATABASE!$AA$19:$AA$38,0)),INDEX(DATABASE!$Z$12:$Z$18,MATCH(WEEKDAY(H2909,2),DATABASE!$AA$12:$AA$18,0))),"")</f>
        <v/>
      </c>
      <c r="K2909" s="25" t="str">
        <f>IF('DATA ACCURATE'!V2912&lt;&gt;"",'DATA ACCURATE'!V2912,"")</f>
        <v/>
      </c>
      <c r="L2909" s="80" t="str">
        <f>IF($H2909="","",IF(OR($J2909="LIBUR",AND($L2908="LIBUR",$O2908=$O2909)),"LIBUR",IF(AND(OR($L2908="LUAR JAM KERJA 1",$L2908="LUAR JAM KERJA 2"),OR(OR(AND($H2908=$H2909,AND(OR($I2909&gt;DATABASE!$J$3,$I2909&lt;DATABASE!$J$6),((DATEVALUE($H2909)+$I2909)-(DATEVALUE($H2908)+$I2908))&lt;DATABASE!$J$6)),AND($H2908=$H2909,$O2908=$O2909,OR($I2909&gt;DATABASE!$J$6,$I2909&lt;DATABASE!$J$3))),AND(($H2909-$H2908)=1,OR($I2909&lt;DATABASE!$I$6,((DATEVALUE($H2909)+$I2909)-(DATEVALUE($H2908)+$I2908))&lt;DATABASE!$J$6))),$A2909=$A2908),"LUAR JAM KERJA 2",IF(AND(OR(WEEKDAY($H2909,2)=1,WEEKDAY($H2909,2)=2,WEEKDAY($H2909,2)=3,WEEKDAY($H2909,2)=4,WEEKDAY($H2909,2)=5),$I2909&lt;=DATABASE!$J$3,$I2909&gt;=DATABASE!$I$3),"JAM KERJA",IF(AND(WEEKDAY($H2909,2)=6,$I2909&lt;=DATABASE!$J$4,$I2909&gt;=DATABASE!$I$4),"JAM KERJA","LUAR JAM KERJA 1")))))</f>
        <v/>
      </c>
      <c r="M2909" s="36" t="str">
        <f>IF('DATA ACCURATE'!T2912&lt;&gt;"",IF('DATA ACCURATE'!T2912&gt;100,'DATA ACCURATE'!T2912/10,'DATA ACCURATE'!T2912),"")</f>
        <v/>
      </c>
      <c r="N2909" s="38" t="str">
        <f>IF(M2909="","",IF(M2909&lt;=DATABASE!$I$9,"LOKAL",IF(M2909&lt;DATABASE!$J$9,"LUAR KOTA 1",IF($M2909&gt;=DATABASE!$J$9,"LUAR KOTA 2",""))))</f>
        <v/>
      </c>
      <c r="O2909" s="38" t="str">
        <f>IF('DATA ACCURATE'!L2912&lt;&gt;"",'DATA ACCURATE'!L2912,"")</f>
        <v/>
      </c>
      <c r="P2909" s="38"/>
      <c r="Q2909" s="38">
        <f t="shared" si="317"/>
        <v>0</v>
      </c>
      <c r="R2909" s="38">
        <f t="shared" si="317"/>
        <v>0</v>
      </c>
      <c r="S2909" s="38">
        <f t="shared" si="317"/>
        <v>0</v>
      </c>
      <c r="T2909" s="38">
        <f t="shared" si="317"/>
        <v>0</v>
      </c>
      <c r="U2909" s="38">
        <f t="shared" si="318"/>
        <v>0</v>
      </c>
      <c r="V2909" s="38">
        <f t="shared" si="318"/>
        <v>0</v>
      </c>
      <c r="W2909" s="38">
        <f t="shared" si="318"/>
        <v>0</v>
      </c>
      <c r="X2909" s="38">
        <f t="shared" si="319"/>
        <v>0</v>
      </c>
      <c r="Y2909" s="38">
        <f t="shared" si="319"/>
        <v>0</v>
      </c>
      <c r="Z2909" s="38">
        <f t="shared" si="319"/>
        <v>0</v>
      </c>
      <c r="AA2909" s="38">
        <f t="shared" si="319"/>
        <v>0</v>
      </c>
      <c r="AB2909" s="38">
        <f t="shared" si="320"/>
        <v>0</v>
      </c>
      <c r="AC2909" s="38">
        <f t="shared" si="321"/>
        <v>0</v>
      </c>
      <c r="AD2909" s="38" t="str">
        <f t="shared" si="322"/>
        <v>000000000000</v>
      </c>
      <c r="AE2909" s="38"/>
      <c r="AF2909" s="38"/>
      <c r="AG2909" s="38"/>
      <c r="AH2909" s="38"/>
      <c r="AI2909" s="38"/>
      <c r="AJ2909" s="38"/>
      <c r="AK2909" s="38"/>
      <c r="AL2909" s="38"/>
      <c r="AM2909" s="38"/>
      <c r="AN2909" s="38"/>
      <c r="AO2909" s="38"/>
      <c r="AP2909" s="38"/>
      <c r="AQ2909" s="38"/>
      <c r="AR2909" s="38"/>
    </row>
    <row r="2910" spans="1:44">
      <c r="A2910" s="36" t="str">
        <f>IF('DATA ACCURATE'!A2913&lt;&gt;"",'DATA ACCURATE'!A2913,"")</f>
        <v/>
      </c>
      <c r="B2910" s="36" t="str">
        <f>IF('DATA ACCURATE'!D2913&lt;&gt;"",'DATA ACCURATE'!D2913,"")</f>
        <v/>
      </c>
      <c r="C2910" s="38" t="str">
        <f>IF($AD2910="000000000000","",INDEX(DATABASE!$W$12:$W$71,MATCH($AD2910,DATABASE!$V$12:$V$71,0)))</f>
        <v/>
      </c>
      <c r="D2910" s="38" t="str">
        <f>IF(C2910="","",IF(E2910="",INDEX(DATABASE!$AF$13:$AF$62,MATCH($C2910,DATABASE!$AC$13:$AC$62,0)),IF(E2910="2x D11",INDEX(DATABASE!$AF$13:$AF$62,MATCH($C2910,DATABASE!$AC$13:$AC$62,0))+2*DATABASE!$AF$62,IF(E2910="3x D11",INDEX(DATABASE!$AF$13:$AF$62,MATCH($C2910,DATABASE!$AC$13:$AC$62,0))+3*DATABASE!$AF$62,""))))</f>
        <v/>
      </c>
      <c r="E2910" s="38" t="str">
        <f>IF(AND($K2910="Y",$G2910&lt;&gt;"UNYIL",$F2910&lt;DATABASE!$O$8),"2x D11",IF(AND($K2910="Y",$G2910&lt;&gt;"UNYIL",$F2910&gt;=DATABASE!$O$8),"3x D11",""))</f>
        <v/>
      </c>
      <c r="F2910" s="36" t="str">
        <f>IF('DATA ACCURATE'!N2913&lt;&gt;"",'DATA ACCURATE'!N2913,"")</f>
        <v/>
      </c>
      <c r="G2910" s="38" t="str">
        <f>IF(F2910="","",IF(F2910&lt;=DATABASE!$I$8,"UNYIL",IF(F2910&lt;=DATABASE!$J$8,"KECIL",IF(F2910&lt;DATABASE!$K$8,"TANGGUNG",IF(F2910&gt;=DATABASE!$K$8,"BESAR","")))))</f>
        <v/>
      </c>
      <c r="H2910" s="16" t="str">
        <f>IF('DATA ACCURATE'!J2913&lt;&gt;"",'DATA ACCURATE'!J2913,"")</f>
        <v/>
      </c>
      <c r="I2910" s="35" t="str">
        <f>IF(B2910&lt;&gt;"",IFERROR(VLOOKUP(B2910,'DATA TIMBANGAN'!G:M,7,FALSE),VLOOKUP(B2910,'DATA TIMBANGAN'!G:M,7)),"")</f>
        <v/>
      </c>
      <c r="J2910" s="25" t="str">
        <f>IF(H2910&lt;&gt;"",IFERROR(INDEX(DATABASE!$Z$19:$Z$38,MATCH(DATEVALUE(H2910),DATABASE!$AA$19:$AA$38,0)),INDEX(DATABASE!$Z$12:$Z$18,MATCH(WEEKDAY(H2910,2),DATABASE!$AA$12:$AA$18,0))),"")</f>
        <v/>
      </c>
      <c r="K2910" s="25" t="str">
        <f>IF('DATA ACCURATE'!V2913&lt;&gt;"",'DATA ACCURATE'!V2913,"")</f>
        <v/>
      </c>
      <c r="L2910" s="80" t="str">
        <f>IF($H2910="","",IF(OR($J2910="LIBUR",AND($L2909="LIBUR",$O2909=$O2910)),"LIBUR",IF(AND(OR($L2909="LUAR JAM KERJA 1",$L2909="LUAR JAM KERJA 2"),OR(OR(AND($H2909=$H2910,AND(OR($I2910&gt;DATABASE!$J$3,$I2910&lt;DATABASE!$J$6),((DATEVALUE($H2910)+$I2910)-(DATEVALUE($H2909)+$I2909))&lt;DATABASE!$J$6)),AND($H2909=$H2910,$O2909=$O2910,OR($I2910&gt;DATABASE!$J$6,$I2910&lt;DATABASE!$J$3))),AND(($H2910-$H2909)=1,OR($I2910&lt;DATABASE!$I$6,((DATEVALUE($H2910)+$I2910)-(DATEVALUE($H2909)+$I2909))&lt;DATABASE!$J$6))),$A2910=$A2909),"LUAR JAM KERJA 2",IF(AND(OR(WEEKDAY($H2910,2)=1,WEEKDAY($H2910,2)=2,WEEKDAY($H2910,2)=3,WEEKDAY($H2910,2)=4,WEEKDAY($H2910,2)=5),$I2910&lt;=DATABASE!$J$3,$I2910&gt;=DATABASE!$I$3),"JAM KERJA",IF(AND(WEEKDAY($H2910,2)=6,$I2910&lt;=DATABASE!$J$4,$I2910&gt;=DATABASE!$I$4),"JAM KERJA","LUAR JAM KERJA 1")))))</f>
        <v/>
      </c>
      <c r="M2910" s="36" t="str">
        <f>IF('DATA ACCURATE'!T2913&lt;&gt;"",IF('DATA ACCURATE'!T2913&gt;100,'DATA ACCURATE'!T2913/10,'DATA ACCURATE'!T2913),"")</f>
        <v/>
      </c>
      <c r="N2910" s="38" t="str">
        <f>IF(M2910="","",IF(M2910&lt;=DATABASE!$I$9,"LOKAL",IF(M2910&lt;DATABASE!$J$9,"LUAR KOTA 1",IF($M2910&gt;=DATABASE!$J$9,"LUAR KOTA 2",""))))</f>
        <v/>
      </c>
      <c r="O2910" s="38" t="str">
        <f>IF('DATA ACCURATE'!L2913&lt;&gt;"",'DATA ACCURATE'!L2913,"")</f>
        <v/>
      </c>
      <c r="P2910" s="38"/>
      <c r="Q2910" s="38">
        <f t="shared" si="317"/>
        <v>0</v>
      </c>
      <c r="R2910" s="38">
        <f t="shared" si="317"/>
        <v>0</v>
      </c>
      <c r="S2910" s="38">
        <f t="shared" si="317"/>
        <v>0</v>
      </c>
      <c r="T2910" s="38">
        <f t="shared" si="317"/>
        <v>0</v>
      </c>
      <c r="U2910" s="38">
        <f t="shared" si="318"/>
        <v>0</v>
      </c>
      <c r="V2910" s="38">
        <f t="shared" si="318"/>
        <v>0</v>
      </c>
      <c r="W2910" s="38">
        <f t="shared" si="318"/>
        <v>0</v>
      </c>
      <c r="X2910" s="38">
        <f t="shared" si="319"/>
        <v>0</v>
      </c>
      <c r="Y2910" s="38">
        <f t="shared" si="319"/>
        <v>0</v>
      </c>
      <c r="Z2910" s="38">
        <f t="shared" si="319"/>
        <v>0</v>
      </c>
      <c r="AA2910" s="38">
        <f t="shared" si="319"/>
        <v>0</v>
      </c>
      <c r="AB2910" s="38">
        <f t="shared" si="320"/>
        <v>0</v>
      </c>
      <c r="AC2910" s="38">
        <f t="shared" si="321"/>
        <v>0</v>
      </c>
      <c r="AD2910" s="38" t="str">
        <f t="shared" si="322"/>
        <v>000000000000</v>
      </c>
      <c r="AE2910" s="38"/>
      <c r="AF2910" s="38"/>
      <c r="AG2910" s="38"/>
      <c r="AH2910" s="38"/>
      <c r="AI2910" s="38"/>
      <c r="AJ2910" s="38"/>
      <c r="AK2910" s="38"/>
      <c r="AL2910" s="38"/>
      <c r="AM2910" s="38"/>
      <c r="AN2910" s="38"/>
      <c r="AO2910" s="38"/>
      <c r="AP2910" s="38"/>
      <c r="AQ2910" s="38"/>
      <c r="AR2910" s="38"/>
    </row>
    <row r="2911" spans="1:44">
      <c r="A2911" s="36" t="str">
        <f>IF('DATA ACCURATE'!A2914&lt;&gt;"",'DATA ACCURATE'!A2914,"")</f>
        <v/>
      </c>
      <c r="B2911" s="36" t="str">
        <f>IF('DATA ACCURATE'!D2914&lt;&gt;"",'DATA ACCURATE'!D2914,"")</f>
        <v/>
      </c>
      <c r="C2911" s="38" t="str">
        <f>IF($AD2911="000000000000","",INDEX(DATABASE!$W$12:$W$71,MATCH($AD2911,DATABASE!$V$12:$V$71,0)))</f>
        <v/>
      </c>
      <c r="D2911" s="38" t="str">
        <f>IF(C2911="","",IF(E2911="",INDEX(DATABASE!$AF$13:$AF$62,MATCH($C2911,DATABASE!$AC$13:$AC$62,0)),IF(E2911="2x D11",INDEX(DATABASE!$AF$13:$AF$62,MATCH($C2911,DATABASE!$AC$13:$AC$62,0))+2*DATABASE!$AF$62,IF(E2911="3x D11",INDEX(DATABASE!$AF$13:$AF$62,MATCH($C2911,DATABASE!$AC$13:$AC$62,0))+3*DATABASE!$AF$62,""))))</f>
        <v/>
      </c>
      <c r="E2911" s="38" t="str">
        <f>IF(AND($K2911="Y",$G2911&lt;&gt;"UNYIL",$F2911&lt;DATABASE!$O$8),"2x D11",IF(AND($K2911="Y",$G2911&lt;&gt;"UNYIL",$F2911&gt;=DATABASE!$O$8),"3x D11",""))</f>
        <v/>
      </c>
      <c r="F2911" s="36" t="str">
        <f>IF('DATA ACCURATE'!N2914&lt;&gt;"",'DATA ACCURATE'!N2914,"")</f>
        <v/>
      </c>
      <c r="G2911" s="38" t="str">
        <f>IF(F2911="","",IF(F2911&lt;=DATABASE!$I$8,"UNYIL",IF(F2911&lt;=DATABASE!$J$8,"KECIL",IF(F2911&lt;DATABASE!$K$8,"TANGGUNG",IF(F2911&gt;=DATABASE!$K$8,"BESAR","")))))</f>
        <v/>
      </c>
      <c r="H2911" s="16" t="str">
        <f>IF('DATA ACCURATE'!J2914&lt;&gt;"",'DATA ACCURATE'!J2914,"")</f>
        <v/>
      </c>
      <c r="I2911" s="35" t="str">
        <f>IF(B2911&lt;&gt;"",IFERROR(VLOOKUP(B2911,'DATA TIMBANGAN'!G:M,7,FALSE),VLOOKUP(B2911,'DATA TIMBANGAN'!G:M,7)),"")</f>
        <v/>
      </c>
      <c r="J2911" s="25" t="str">
        <f>IF(H2911&lt;&gt;"",IFERROR(INDEX(DATABASE!$Z$19:$Z$38,MATCH(DATEVALUE(H2911),DATABASE!$AA$19:$AA$38,0)),INDEX(DATABASE!$Z$12:$Z$18,MATCH(WEEKDAY(H2911,2),DATABASE!$AA$12:$AA$18,0))),"")</f>
        <v/>
      </c>
      <c r="K2911" s="25" t="str">
        <f>IF('DATA ACCURATE'!V2914&lt;&gt;"",'DATA ACCURATE'!V2914,"")</f>
        <v/>
      </c>
      <c r="L2911" s="80" t="str">
        <f>IF($H2911="","",IF(OR($J2911="LIBUR",AND($L2910="LIBUR",$O2910=$O2911)),"LIBUR",IF(AND(OR($L2910="LUAR JAM KERJA 1",$L2910="LUAR JAM KERJA 2"),OR(OR(AND($H2910=$H2911,AND(OR($I2911&gt;DATABASE!$J$3,$I2911&lt;DATABASE!$J$6),((DATEVALUE($H2911)+$I2911)-(DATEVALUE($H2910)+$I2910))&lt;DATABASE!$J$6)),AND($H2910=$H2911,$O2910=$O2911,OR($I2911&gt;DATABASE!$J$6,$I2911&lt;DATABASE!$J$3))),AND(($H2911-$H2910)=1,OR($I2911&lt;DATABASE!$I$6,((DATEVALUE($H2911)+$I2911)-(DATEVALUE($H2910)+$I2910))&lt;DATABASE!$J$6))),$A2911=$A2910),"LUAR JAM KERJA 2",IF(AND(OR(WEEKDAY($H2911,2)=1,WEEKDAY($H2911,2)=2,WEEKDAY($H2911,2)=3,WEEKDAY($H2911,2)=4,WEEKDAY($H2911,2)=5),$I2911&lt;=DATABASE!$J$3,$I2911&gt;=DATABASE!$I$3),"JAM KERJA",IF(AND(WEEKDAY($H2911,2)=6,$I2911&lt;=DATABASE!$J$4,$I2911&gt;=DATABASE!$I$4),"JAM KERJA","LUAR JAM KERJA 1")))))</f>
        <v/>
      </c>
      <c r="M2911" s="36" t="str">
        <f>IF('DATA ACCURATE'!T2914&lt;&gt;"",IF('DATA ACCURATE'!T2914&gt;100,'DATA ACCURATE'!T2914/10,'DATA ACCURATE'!T2914),"")</f>
        <v/>
      </c>
      <c r="N2911" s="38" t="str">
        <f>IF(M2911="","",IF(M2911&lt;=DATABASE!$I$9,"LOKAL",IF(M2911&lt;DATABASE!$J$9,"LUAR KOTA 1",IF($M2911&gt;=DATABASE!$J$9,"LUAR KOTA 2",""))))</f>
        <v/>
      </c>
      <c r="O2911" s="38" t="str">
        <f>IF('DATA ACCURATE'!L2914&lt;&gt;"",'DATA ACCURATE'!L2914,"")</f>
        <v/>
      </c>
      <c r="P2911" s="38"/>
      <c r="Q2911" s="38">
        <f t="shared" si="317"/>
        <v>0</v>
      </c>
      <c r="R2911" s="38">
        <f t="shared" si="317"/>
        <v>0</v>
      </c>
      <c r="S2911" s="38">
        <f t="shared" si="317"/>
        <v>0</v>
      </c>
      <c r="T2911" s="38">
        <f t="shared" si="317"/>
        <v>0</v>
      </c>
      <c r="U2911" s="38">
        <f t="shared" si="318"/>
        <v>0</v>
      </c>
      <c r="V2911" s="38">
        <f t="shared" si="318"/>
        <v>0</v>
      </c>
      <c r="W2911" s="38">
        <f t="shared" si="318"/>
        <v>0</v>
      </c>
      <c r="X2911" s="38">
        <f t="shared" si="319"/>
        <v>0</v>
      </c>
      <c r="Y2911" s="38">
        <f t="shared" si="319"/>
        <v>0</v>
      </c>
      <c r="Z2911" s="38">
        <f t="shared" si="319"/>
        <v>0</v>
      </c>
      <c r="AA2911" s="38">
        <f t="shared" si="319"/>
        <v>0</v>
      </c>
      <c r="AB2911" s="38">
        <f t="shared" si="320"/>
        <v>0</v>
      </c>
      <c r="AC2911" s="38">
        <f t="shared" si="321"/>
        <v>0</v>
      </c>
      <c r="AD2911" s="38" t="str">
        <f t="shared" si="322"/>
        <v>000000000000</v>
      </c>
      <c r="AE2911" s="38"/>
      <c r="AF2911" s="38"/>
      <c r="AG2911" s="38"/>
      <c r="AH2911" s="38"/>
      <c r="AI2911" s="38"/>
      <c r="AJ2911" s="38"/>
      <c r="AK2911" s="38"/>
      <c r="AL2911" s="38"/>
      <c r="AM2911" s="38"/>
      <c r="AN2911" s="38"/>
      <c r="AO2911" s="38"/>
      <c r="AP2911" s="38"/>
      <c r="AQ2911" s="38"/>
      <c r="AR2911" s="38"/>
    </row>
    <row r="2912" spans="1:44">
      <c r="A2912" s="36" t="str">
        <f>IF('DATA ACCURATE'!A2915&lt;&gt;"",'DATA ACCURATE'!A2915,"")</f>
        <v/>
      </c>
      <c r="B2912" s="36" t="str">
        <f>IF('DATA ACCURATE'!D2915&lt;&gt;"",'DATA ACCURATE'!D2915,"")</f>
        <v/>
      </c>
      <c r="C2912" s="38" t="str">
        <f>IF($AD2912="000000000000","",INDEX(DATABASE!$W$12:$W$71,MATCH($AD2912,DATABASE!$V$12:$V$71,0)))</f>
        <v/>
      </c>
      <c r="D2912" s="38" t="str">
        <f>IF(C2912="","",IF(E2912="",INDEX(DATABASE!$AF$13:$AF$62,MATCH($C2912,DATABASE!$AC$13:$AC$62,0)),IF(E2912="2x D11",INDEX(DATABASE!$AF$13:$AF$62,MATCH($C2912,DATABASE!$AC$13:$AC$62,0))+2*DATABASE!$AF$62,IF(E2912="3x D11",INDEX(DATABASE!$AF$13:$AF$62,MATCH($C2912,DATABASE!$AC$13:$AC$62,0))+3*DATABASE!$AF$62,""))))</f>
        <v/>
      </c>
      <c r="E2912" s="38" t="str">
        <f>IF(AND($K2912="Y",$G2912&lt;&gt;"UNYIL",$F2912&lt;DATABASE!$O$8),"2x D11",IF(AND($K2912="Y",$G2912&lt;&gt;"UNYIL",$F2912&gt;=DATABASE!$O$8),"3x D11",""))</f>
        <v/>
      </c>
      <c r="F2912" s="36" t="str">
        <f>IF('DATA ACCURATE'!N2915&lt;&gt;"",'DATA ACCURATE'!N2915,"")</f>
        <v/>
      </c>
      <c r="G2912" s="38" t="str">
        <f>IF(F2912="","",IF(F2912&lt;=DATABASE!$I$8,"UNYIL",IF(F2912&lt;=DATABASE!$J$8,"KECIL",IF(F2912&lt;DATABASE!$K$8,"TANGGUNG",IF(F2912&gt;=DATABASE!$K$8,"BESAR","")))))</f>
        <v/>
      </c>
      <c r="H2912" s="16" t="str">
        <f>IF('DATA ACCURATE'!J2915&lt;&gt;"",'DATA ACCURATE'!J2915,"")</f>
        <v/>
      </c>
      <c r="I2912" s="35" t="str">
        <f>IF(B2912&lt;&gt;"",IFERROR(VLOOKUP(B2912,'DATA TIMBANGAN'!G:M,7,FALSE),VLOOKUP(B2912,'DATA TIMBANGAN'!G:M,7)),"")</f>
        <v/>
      </c>
      <c r="J2912" s="25" t="str">
        <f>IF(H2912&lt;&gt;"",IFERROR(INDEX(DATABASE!$Z$19:$Z$38,MATCH(DATEVALUE(H2912),DATABASE!$AA$19:$AA$38,0)),INDEX(DATABASE!$Z$12:$Z$18,MATCH(WEEKDAY(H2912,2),DATABASE!$AA$12:$AA$18,0))),"")</f>
        <v/>
      </c>
      <c r="K2912" s="25" t="str">
        <f>IF('DATA ACCURATE'!V2915&lt;&gt;"",'DATA ACCURATE'!V2915,"")</f>
        <v/>
      </c>
      <c r="L2912" s="80" t="str">
        <f>IF($H2912="","",IF(OR($J2912="LIBUR",AND($L2911="LIBUR",$O2911=$O2912)),"LIBUR",IF(AND(OR($L2911="LUAR JAM KERJA 1",$L2911="LUAR JAM KERJA 2"),OR(OR(AND($H2911=$H2912,AND(OR($I2912&gt;DATABASE!$J$3,$I2912&lt;DATABASE!$J$6),((DATEVALUE($H2912)+$I2912)-(DATEVALUE($H2911)+$I2911))&lt;DATABASE!$J$6)),AND($H2911=$H2912,$O2911=$O2912,OR($I2912&gt;DATABASE!$J$6,$I2912&lt;DATABASE!$J$3))),AND(($H2912-$H2911)=1,OR($I2912&lt;DATABASE!$I$6,((DATEVALUE($H2912)+$I2912)-(DATEVALUE($H2911)+$I2911))&lt;DATABASE!$J$6))),$A2912=$A2911),"LUAR JAM KERJA 2",IF(AND(OR(WEEKDAY($H2912,2)=1,WEEKDAY($H2912,2)=2,WEEKDAY($H2912,2)=3,WEEKDAY($H2912,2)=4,WEEKDAY($H2912,2)=5),$I2912&lt;=DATABASE!$J$3,$I2912&gt;=DATABASE!$I$3),"JAM KERJA",IF(AND(WEEKDAY($H2912,2)=6,$I2912&lt;=DATABASE!$J$4,$I2912&gt;=DATABASE!$I$4),"JAM KERJA","LUAR JAM KERJA 1")))))</f>
        <v/>
      </c>
      <c r="M2912" s="36" t="str">
        <f>IF('DATA ACCURATE'!T2915&lt;&gt;"",IF('DATA ACCURATE'!T2915&gt;100,'DATA ACCURATE'!T2915/10,'DATA ACCURATE'!T2915),"")</f>
        <v/>
      </c>
      <c r="N2912" s="38" t="str">
        <f>IF(M2912="","",IF(M2912&lt;=DATABASE!$I$9,"LOKAL",IF(M2912&lt;DATABASE!$J$9,"LUAR KOTA 1",IF($M2912&gt;=DATABASE!$J$9,"LUAR KOTA 2",""))))</f>
        <v/>
      </c>
      <c r="O2912" s="38" t="str">
        <f>IF('DATA ACCURATE'!L2915&lt;&gt;"",'DATA ACCURATE'!L2915,"")</f>
        <v/>
      </c>
      <c r="P2912" s="38"/>
      <c r="Q2912" s="38">
        <f t="shared" si="317"/>
        <v>0</v>
      </c>
      <c r="R2912" s="38">
        <f t="shared" si="317"/>
        <v>0</v>
      </c>
      <c r="S2912" s="38">
        <f t="shared" si="317"/>
        <v>0</v>
      </c>
      <c r="T2912" s="38">
        <f t="shared" si="317"/>
        <v>0</v>
      </c>
      <c r="U2912" s="38">
        <f t="shared" si="318"/>
        <v>0</v>
      </c>
      <c r="V2912" s="38">
        <f t="shared" si="318"/>
        <v>0</v>
      </c>
      <c r="W2912" s="38">
        <f t="shared" si="318"/>
        <v>0</v>
      </c>
      <c r="X2912" s="38">
        <f t="shared" si="319"/>
        <v>0</v>
      </c>
      <c r="Y2912" s="38">
        <f t="shared" si="319"/>
        <v>0</v>
      </c>
      <c r="Z2912" s="38">
        <f t="shared" si="319"/>
        <v>0</v>
      </c>
      <c r="AA2912" s="38">
        <f t="shared" si="319"/>
        <v>0</v>
      </c>
      <c r="AB2912" s="38">
        <f t="shared" si="320"/>
        <v>0</v>
      </c>
      <c r="AC2912" s="38">
        <f t="shared" si="321"/>
        <v>0</v>
      </c>
      <c r="AD2912" s="38" t="str">
        <f t="shared" si="322"/>
        <v>000000000000</v>
      </c>
      <c r="AE2912" s="38"/>
      <c r="AF2912" s="38"/>
      <c r="AG2912" s="38"/>
      <c r="AH2912" s="38"/>
      <c r="AI2912" s="38"/>
      <c r="AJ2912" s="38"/>
      <c r="AK2912" s="38"/>
      <c r="AL2912" s="38"/>
      <c r="AM2912" s="38"/>
      <c r="AN2912" s="38"/>
      <c r="AO2912" s="38"/>
      <c r="AP2912" s="38"/>
      <c r="AQ2912" s="38"/>
      <c r="AR2912" s="38"/>
    </row>
    <row r="2913" spans="1:44">
      <c r="A2913" s="36" t="str">
        <f>IF('DATA ACCURATE'!A2916&lt;&gt;"",'DATA ACCURATE'!A2916,"")</f>
        <v/>
      </c>
      <c r="B2913" s="36" t="str">
        <f>IF('DATA ACCURATE'!D2916&lt;&gt;"",'DATA ACCURATE'!D2916,"")</f>
        <v/>
      </c>
      <c r="C2913" s="38" t="str">
        <f>IF($AD2913="000000000000","",INDEX(DATABASE!$W$12:$W$71,MATCH($AD2913,DATABASE!$V$12:$V$71,0)))</f>
        <v/>
      </c>
      <c r="D2913" s="38" t="str">
        <f>IF(C2913="","",IF(E2913="",INDEX(DATABASE!$AF$13:$AF$62,MATCH($C2913,DATABASE!$AC$13:$AC$62,0)),IF(E2913="2x D11",INDEX(DATABASE!$AF$13:$AF$62,MATCH($C2913,DATABASE!$AC$13:$AC$62,0))+2*DATABASE!$AF$62,IF(E2913="3x D11",INDEX(DATABASE!$AF$13:$AF$62,MATCH($C2913,DATABASE!$AC$13:$AC$62,0))+3*DATABASE!$AF$62,""))))</f>
        <v/>
      </c>
      <c r="E2913" s="38" t="str">
        <f>IF(AND($K2913="Y",$G2913&lt;&gt;"UNYIL",$F2913&lt;DATABASE!$O$8),"2x D11",IF(AND($K2913="Y",$G2913&lt;&gt;"UNYIL",$F2913&gt;=DATABASE!$O$8),"3x D11",""))</f>
        <v/>
      </c>
      <c r="F2913" s="36" t="str">
        <f>IF('DATA ACCURATE'!N2916&lt;&gt;"",'DATA ACCURATE'!N2916,"")</f>
        <v/>
      </c>
      <c r="G2913" s="38" t="str">
        <f>IF(F2913="","",IF(F2913&lt;=DATABASE!$I$8,"UNYIL",IF(F2913&lt;=DATABASE!$J$8,"KECIL",IF(F2913&lt;DATABASE!$K$8,"TANGGUNG",IF(F2913&gt;=DATABASE!$K$8,"BESAR","")))))</f>
        <v/>
      </c>
      <c r="H2913" s="16" t="str">
        <f>IF('DATA ACCURATE'!J2916&lt;&gt;"",'DATA ACCURATE'!J2916,"")</f>
        <v/>
      </c>
      <c r="I2913" s="35" t="str">
        <f>IF(B2913&lt;&gt;"",IFERROR(VLOOKUP(B2913,'DATA TIMBANGAN'!G:M,7,FALSE),VLOOKUP(B2913,'DATA TIMBANGAN'!G:M,7)),"")</f>
        <v/>
      </c>
      <c r="J2913" s="25" t="str">
        <f>IF(H2913&lt;&gt;"",IFERROR(INDEX(DATABASE!$Z$19:$Z$38,MATCH(DATEVALUE(H2913),DATABASE!$AA$19:$AA$38,0)),INDEX(DATABASE!$Z$12:$Z$18,MATCH(WEEKDAY(H2913,2),DATABASE!$AA$12:$AA$18,0))),"")</f>
        <v/>
      </c>
      <c r="K2913" s="25" t="str">
        <f>IF('DATA ACCURATE'!V2916&lt;&gt;"",'DATA ACCURATE'!V2916,"")</f>
        <v/>
      </c>
      <c r="L2913" s="80" t="str">
        <f>IF($H2913="","",IF(OR($J2913="LIBUR",AND($L2912="LIBUR",$O2912=$O2913)),"LIBUR",IF(AND(OR($L2912="LUAR JAM KERJA 1",$L2912="LUAR JAM KERJA 2"),OR(OR(AND($H2912=$H2913,AND(OR($I2913&gt;DATABASE!$J$3,$I2913&lt;DATABASE!$J$6),((DATEVALUE($H2913)+$I2913)-(DATEVALUE($H2912)+$I2912))&lt;DATABASE!$J$6)),AND($H2912=$H2913,$O2912=$O2913,OR($I2913&gt;DATABASE!$J$6,$I2913&lt;DATABASE!$J$3))),AND(($H2913-$H2912)=1,OR($I2913&lt;DATABASE!$I$6,((DATEVALUE($H2913)+$I2913)-(DATEVALUE($H2912)+$I2912))&lt;DATABASE!$J$6))),$A2913=$A2912),"LUAR JAM KERJA 2",IF(AND(OR(WEEKDAY($H2913,2)=1,WEEKDAY($H2913,2)=2,WEEKDAY($H2913,2)=3,WEEKDAY($H2913,2)=4,WEEKDAY($H2913,2)=5),$I2913&lt;=DATABASE!$J$3,$I2913&gt;=DATABASE!$I$3),"JAM KERJA",IF(AND(WEEKDAY($H2913,2)=6,$I2913&lt;=DATABASE!$J$4,$I2913&gt;=DATABASE!$I$4),"JAM KERJA","LUAR JAM KERJA 1")))))</f>
        <v/>
      </c>
      <c r="M2913" s="36" t="str">
        <f>IF('DATA ACCURATE'!T2916&lt;&gt;"",IF('DATA ACCURATE'!T2916&gt;100,'DATA ACCURATE'!T2916/10,'DATA ACCURATE'!T2916),"")</f>
        <v/>
      </c>
      <c r="N2913" s="38" t="str">
        <f>IF(M2913="","",IF(M2913&lt;=DATABASE!$I$9,"LOKAL",IF(M2913&lt;DATABASE!$J$9,"LUAR KOTA 1",IF($M2913&gt;=DATABASE!$J$9,"LUAR KOTA 2",""))))</f>
        <v/>
      </c>
      <c r="O2913" s="38" t="str">
        <f>IF('DATA ACCURATE'!L2916&lt;&gt;"",'DATA ACCURATE'!L2916,"")</f>
        <v/>
      </c>
      <c r="P2913" s="38"/>
      <c r="Q2913" s="38">
        <f t="shared" si="317"/>
        <v>0</v>
      </c>
      <c r="R2913" s="38">
        <f t="shared" si="317"/>
        <v>0</v>
      </c>
      <c r="S2913" s="38">
        <f t="shared" si="317"/>
        <v>0</v>
      </c>
      <c r="T2913" s="38">
        <f t="shared" si="317"/>
        <v>0</v>
      </c>
      <c r="U2913" s="38">
        <f t="shared" si="318"/>
        <v>0</v>
      </c>
      <c r="V2913" s="38">
        <f t="shared" si="318"/>
        <v>0</v>
      </c>
      <c r="W2913" s="38">
        <f t="shared" si="318"/>
        <v>0</v>
      </c>
      <c r="X2913" s="38">
        <f t="shared" si="319"/>
        <v>0</v>
      </c>
      <c r="Y2913" s="38">
        <f t="shared" si="319"/>
        <v>0</v>
      </c>
      <c r="Z2913" s="38">
        <f t="shared" si="319"/>
        <v>0</v>
      </c>
      <c r="AA2913" s="38">
        <f t="shared" si="319"/>
        <v>0</v>
      </c>
      <c r="AB2913" s="38">
        <f t="shared" si="320"/>
        <v>0</v>
      </c>
      <c r="AC2913" s="38">
        <f t="shared" si="321"/>
        <v>0</v>
      </c>
      <c r="AD2913" s="38" t="str">
        <f t="shared" si="322"/>
        <v>000000000000</v>
      </c>
      <c r="AE2913" s="38"/>
      <c r="AF2913" s="38"/>
      <c r="AG2913" s="38"/>
      <c r="AH2913" s="38"/>
      <c r="AI2913" s="38"/>
      <c r="AJ2913" s="38"/>
      <c r="AK2913" s="38"/>
      <c r="AL2913" s="38"/>
      <c r="AM2913" s="38"/>
      <c r="AN2913" s="38"/>
      <c r="AO2913" s="38"/>
      <c r="AP2913" s="38"/>
      <c r="AQ2913" s="38"/>
      <c r="AR2913" s="38"/>
    </row>
    <row r="2914" spans="1:44">
      <c r="A2914" s="36" t="str">
        <f>IF('DATA ACCURATE'!A2917&lt;&gt;"",'DATA ACCURATE'!A2917,"")</f>
        <v/>
      </c>
      <c r="B2914" s="36" t="str">
        <f>IF('DATA ACCURATE'!D2917&lt;&gt;"",'DATA ACCURATE'!D2917,"")</f>
        <v/>
      </c>
      <c r="C2914" s="38" t="str">
        <f>IF($AD2914="000000000000","",INDEX(DATABASE!$W$12:$W$71,MATCH($AD2914,DATABASE!$V$12:$V$71,0)))</f>
        <v/>
      </c>
      <c r="D2914" s="38" t="str">
        <f>IF(C2914="","",IF(E2914="",INDEX(DATABASE!$AF$13:$AF$62,MATCH($C2914,DATABASE!$AC$13:$AC$62,0)),IF(E2914="2x D11",INDEX(DATABASE!$AF$13:$AF$62,MATCH($C2914,DATABASE!$AC$13:$AC$62,0))+2*DATABASE!$AF$62,IF(E2914="3x D11",INDEX(DATABASE!$AF$13:$AF$62,MATCH($C2914,DATABASE!$AC$13:$AC$62,0))+3*DATABASE!$AF$62,""))))</f>
        <v/>
      </c>
      <c r="E2914" s="38" t="str">
        <f>IF(AND($K2914="Y",$G2914&lt;&gt;"UNYIL",$F2914&lt;DATABASE!$O$8),"2x D11",IF(AND($K2914="Y",$G2914&lt;&gt;"UNYIL",$F2914&gt;=DATABASE!$O$8),"3x D11",""))</f>
        <v/>
      </c>
      <c r="F2914" s="36" t="str">
        <f>IF('DATA ACCURATE'!N2917&lt;&gt;"",'DATA ACCURATE'!N2917,"")</f>
        <v/>
      </c>
      <c r="G2914" s="38" t="str">
        <f>IF(F2914="","",IF(F2914&lt;=DATABASE!$I$8,"UNYIL",IF(F2914&lt;=DATABASE!$J$8,"KECIL",IF(F2914&lt;DATABASE!$K$8,"TANGGUNG",IF(F2914&gt;=DATABASE!$K$8,"BESAR","")))))</f>
        <v/>
      </c>
      <c r="H2914" s="16" t="str">
        <f>IF('DATA ACCURATE'!J2917&lt;&gt;"",'DATA ACCURATE'!J2917,"")</f>
        <v/>
      </c>
      <c r="I2914" s="35" t="str">
        <f>IF(B2914&lt;&gt;"",IFERROR(VLOOKUP(B2914,'DATA TIMBANGAN'!G:M,7,FALSE),VLOOKUP(B2914,'DATA TIMBANGAN'!G:M,7)),"")</f>
        <v/>
      </c>
      <c r="J2914" s="25" t="str">
        <f>IF(H2914&lt;&gt;"",IFERROR(INDEX(DATABASE!$Z$19:$Z$38,MATCH(DATEVALUE(H2914),DATABASE!$AA$19:$AA$38,0)),INDEX(DATABASE!$Z$12:$Z$18,MATCH(WEEKDAY(H2914,2),DATABASE!$AA$12:$AA$18,0))),"")</f>
        <v/>
      </c>
      <c r="K2914" s="25" t="str">
        <f>IF('DATA ACCURATE'!V2917&lt;&gt;"",'DATA ACCURATE'!V2917,"")</f>
        <v/>
      </c>
      <c r="L2914" s="80" t="str">
        <f>IF($H2914="","",IF(OR($J2914="LIBUR",AND($L2913="LIBUR",$O2913=$O2914)),"LIBUR",IF(AND(OR($L2913="LUAR JAM KERJA 1",$L2913="LUAR JAM KERJA 2"),OR(OR(AND($H2913=$H2914,AND(OR($I2914&gt;DATABASE!$J$3,$I2914&lt;DATABASE!$J$6),((DATEVALUE($H2914)+$I2914)-(DATEVALUE($H2913)+$I2913))&lt;DATABASE!$J$6)),AND($H2913=$H2914,$O2913=$O2914,OR($I2914&gt;DATABASE!$J$6,$I2914&lt;DATABASE!$J$3))),AND(($H2914-$H2913)=1,OR($I2914&lt;DATABASE!$I$6,((DATEVALUE($H2914)+$I2914)-(DATEVALUE($H2913)+$I2913))&lt;DATABASE!$J$6))),$A2914=$A2913),"LUAR JAM KERJA 2",IF(AND(OR(WEEKDAY($H2914,2)=1,WEEKDAY($H2914,2)=2,WEEKDAY($H2914,2)=3,WEEKDAY($H2914,2)=4,WEEKDAY($H2914,2)=5),$I2914&lt;=DATABASE!$J$3,$I2914&gt;=DATABASE!$I$3),"JAM KERJA",IF(AND(WEEKDAY($H2914,2)=6,$I2914&lt;=DATABASE!$J$4,$I2914&gt;=DATABASE!$I$4),"JAM KERJA","LUAR JAM KERJA 1")))))</f>
        <v/>
      </c>
      <c r="M2914" s="36" t="str">
        <f>IF('DATA ACCURATE'!T2917&lt;&gt;"",IF('DATA ACCURATE'!T2917&gt;100,'DATA ACCURATE'!T2917/10,'DATA ACCURATE'!T2917),"")</f>
        <v/>
      </c>
      <c r="N2914" s="38" t="str">
        <f>IF(M2914="","",IF(M2914&lt;=DATABASE!$I$9,"LOKAL",IF(M2914&lt;DATABASE!$J$9,"LUAR KOTA 1",IF($M2914&gt;=DATABASE!$J$9,"LUAR KOTA 2",""))))</f>
        <v/>
      </c>
      <c r="O2914" s="38" t="str">
        <f>IF('DATA ACCURATE'!L2917&lt;&gt;"",'DATA ACCURATE'!L2917,"")</f>
        <v/>
      </c>
      <c r="P2914" s="38"/>
      <c r="Q2914" s="38">
        <f t="shared" si="317"/>
        <v>0</v>
      </c>
      <c r="R2914" s="38">
        <f t="shared" si="317"/>
        <v>0</v>
      </c>
      <c r="S2914" s="38">
        <f t="shared" si="317"/>
        <v>0</v>
      </c>
      <c r="T2914" s="38">
        <f t="shared" si="317"/>
        <v>0</v>
      </c>
      <c r="U2914" s="38">
        <f t="shared" si="318"/>
        <v>0</v>
      </c>
      <c r="V2914" s="38">
        <f t="shared" si="318"/>
        <v>0</v>
      </c>
      <c r="W2914" s="38">
        <f t="shared" si="318"/>
        <v>0</v>
      </c>
      <c r="X2914" s="38">
        <f t="shared" si="319"/>
        <v>0</v>
      </c>
      <c r="Y2914" s="38">
        <f t="shared" si="319"/>
        <v>0</v>
      </c>
      <c r="Z2914" s="38">
        <f t="shared" si="319"/>
        <v>0</v>
      </c>
      <c r="AA2914" s="38">
        <f t="shared" si="319"/>
        <v>0</v>
      </c>
      <c r="AB2914" s="38">
        <f t="shared" si="320"/>
        <v>0</v>
      </c>
      <c r="AC2914" s="38">
        <f t="shared" si="321"/>
        <v>0</v>
      </c>
      <c r="AD2914" s="38" t="str">
        <f t="shared" si="322"/>
        <v>000000000000</v>
      </c>
      <c r="AE2914" s="38"/>
      <c r="AF2914" s="38"/>
      <c r="AG2914" s="38"/>
      <c r="AH2914" s="38"/>
      <c r="AI2914" s="38"/>
      <c r="AJ2914" s="38"/>
      <c r="AK2914" s="38"/>
      <c r="AL2914" s="38"/>
      <c r="AM2914" s="38"/>
      <c r="AN2914" s="38"/>
      <c r="AO2914" s="38"/>
      <c r="AP2914" s="38"/>
      <c r="AQ2914" s="38"/>
      <c r="AR2914" s="38"/>
    </row>
    <row r="2915" spans="1:44">
      <c r="A2915" s="36" t="str">
        <f>IF('DATA ACCURATE'!A2918&lt;&gt;"",'DATA ACCURATE'!A2918,"")</f>
        <v/>
      </c>
      <c r="B2915" s="36" t="str">
        <f>IF('DATA ACCURATE'!D2918&lt;&gt;"",'DATA ACCURATE'!D2918,"")</f>
        <v/>
      </c>
      <c r="C2915" s="38" t="str">
        <f>IF($AD2915="000000000000","",INDEX(DATABASE!$W$12:$W$71,MATCH($AD2915,DATABASE!$V$12:$V$71,0)))</f>
        <v/>
      </c>
      <c r="D2915" s="38" t="str">
        <f>IF(C2915="","",IF(E2915="",INDEX(DATABASE!$AF$13:$AF$62,MATCH($C2915,DATABASE!$AC$13:$AC$62,0)),IF(E2915="2x D11",INDEX(DATABASE!$AF$13:$AF$62,MATCH($C2915,DATABASE!$AC$13:$AC$62,0))+2*DATABASE!$AF$62,IF(E2915="3x D11",INDEX(DATABASE!$AF$13:$AF$62,MATCH($C2915,DATABASE!$AC$13:$AC$62,0))+3*DATABASE!$AF$62,""))))</f>
        <v/>
      </c>
      <c r="E2915" s="38" t="str">
        <f>IF(AND($K2915="Y",$G2915&lt;&gt;"UNYIL",$F2915&lt;DATABASE!$O$8),"2x D11",IF(AND($K2915="Y",$G2915&lt;&gt;"UNYIL",$F2915&gt;=DATABASE!$O$8),"3x D11",""))</f>
        <v/>
      </c>
      <c r="F2915" s="36" t="str">
        <f>IF('DATA ACCURATE'!N2918&lt;&gt;"",'DATA ACCURATE'!N2918,"")</f>
        <v/>
      </c>
      <c r="G2915" s="38" t="str">
        <f>IF(F2915="","",IF(F2915&lt;=DATABASE!$I$8,"UNYIL",IF(F2915&lt;=DATABASE!$J$8,"KECIL",IF(F2915&lt;DATABASE!$K$8,"TANGGUNG",IF(F2915&gt;=DATABASE!$K$8,"BESAR","")))))</f>
        <v/>
      </c>
      <c r="H2915" s="16" t="str">
        <f>IF('DATA ACCURATE'!J2918&lt;&gt;"",'DATA ACCURATE'!J2918,"")</f>
        <v/>
      </c>
      <c r="I2915" s="35" t="str">
        <f>IF(B2915&lt;&gt;"",IFERROR(VLOOKUP(B2915,'DATA TIMBANGAN'!G:M,7,FALSE),VLOOKUP(B2915,'DATA TIMBANGAN'!G:M,7)),"")</f>
        <v/>
      </c>
      <c r="J2915" s="25" t="str">
        <f>IF(H2915&lt;&gt;"",IFERROR(INDEX(DATABASE!$Z$19:$Z$38,MATCH(DATEVALUE(H2915),DATABASE!$AA$19:$AA$38,0)),INDEX(DATABASE!$Z$12:$Z$18,MATCH(WEEKDAY(H2915,2),DATABASE!$AA$12:$AA$18,0))),"")</f>
        <v/>
      </c>
      <c r="K2915" s="25" t="str">
        <f>IF('DATA ACCURATE'!V2918&lt;&gt;"",'DATA ACCURATE'!V2918,"")</f>
        <v/>
      </c>
      <c r="L2915" s="80" t="str">
        <f>IF($H2915="","",IF(OR($J2915="LIBUR",AND($L2914="LIBUR",$O2914=$O2915)),"LIBUR",IF(AND(OR($L2914="LUAR JAM KERJA 1",$L2914="LUAR JAM KERJA 2"),OR(OR(AND($H2914=$H2915,AND(OR($I2915&gt;DATABASE!$J$3,$I2915&lt;DATABASE!$J$6),((DATEVALUE($H2915)+$I2915)-(DATEVALUE($H2914)+$I2914))&lt;DATABASE!$J$6)),AND($H2914=$H2915,$O2914=$O2915,OR($I2915&gt;DATABASE!$J$6,$I2915&lt;DATABASE!$J$3))),AND(($H2915-$H2914)=1,OR($I2915&lt;DATABASE!$I$6,((DATEVALUE($H2915)+$I2915)-(DATEVALUE($H2914)+$I2914))&lt;DATABASE!$J$6))),$A2915=$A2914),"LUAR JAM KERJA 2",IF(AND(OR(WEEKDAY($H2915,2)=1,WEEKDAY($H2915,2)=2,WEEKDAY($H2915,2)=3,WEEKDAY($H2915,2)=4,WEEKDAY($H2915,2)=5),$I2915&lt;=DATABASE!$J$3,$I2915&gt;=DATABASE!$I$3),"JAM KERJA",IF(AND(WEEKDAY($H2915,2)=6,$I2915&lt;=DATABASE!$J$4,$I2915&gt;=DATABASE!$I$4),"JAM KERJA","LUAR JAM KERJA 1")))))</f>
        <v/>
      </c>
      <c r="M2915" s="36" t="str">
        <f>IF('DATA ACCURATE'!T2918&lt;&gt;"",IF('DATA ACCURATE'!T2918&gt;100,'DATA ACCURATE'!T2918/10,'DATA ACCURATE'!T2918),"")</f>
        <v/>
      </c>
      <c r="N2915" s="38" t="str">
        <f>IF(M2915="","",IF(M2915&lt;=DATABASE!$I$9,"LOKAL",IF(M2915&lt;DATABASE!$J$9,"LUAR KOTA 1",IF($M2915&gt;=DATABASE!$J$9,"LUAR KOTA 2",""))))</f>
        <v/>
      </c>
      <c r="O2915" s="38" t="str">
        <f>IF('DATA ACCURATE'!L2918&lt;&gt;"",'DATA ACCURATE'!L2918,"")</f>
        <v/>
      </c>
      <c r="P2915" s="38"/>
      <c r="Q2915" s="38">
        <f t="shared" ref="Q2915:T2946" si="323">IF($G2915=Q$1,1,0)</f>
        <v>0</v>
      </c>
      <c r="R2915" s="38">
        <f t="shared" si="323"/>
        <v>0</v>
      </c>
      <c r="S2915" s="38">
        <f t="shared" si="323"/>
        <v>0</v>
      </c>
      <c r="T2915" s="38">
        <f t="shared" si="323"/>
        <v>0</v>
      </c>
      <c r="U2915" s="38">
        <f t="shared" ref="U2915:W2946" si="324">IF($N2915=U$1,1,0)</f>
        <v>0</v>
      </c>
      <c r="V2915" s="38">
        <f t="shared" si="324"/>
        <v>0</v>
      </c>
      <c r="W2915" s="38">
        <f t="shared" si="324"/>
        <v>0</v>
      </c>
      <c r="X2915" s="38">
        <f t="shared" ref="X2915:AA2946" si="325">IF($L2915=X$1,1,0)</f>
        <v>0</v>
      </c>
      <c r="Y2915" s="38">
        <f t="shared" si="325"/>
        <v>0</v>
      </c>
      <c r="Z2915" s="38">
        <f t="shared" si="325"/>
        <v>0</v>
      </c>
      <c r="AA2915" s="38">
        <f t="shared" si="325"/>
        <v>0</v>
      </c>
      <c r="AB2915" s="38">
        <f t="shared" si="320"/>
        <v>0</v>
      </c>
      <c r="AC2915" s="38">
        <f t="shared" si="321"/>
        <v>0</v>
      </c>
      <c r="AD2915" s="38" t="str">
        <f t="shared" si="322"/>
        <v>000000000000</v>
      </c>
      <c r="AE2915" s="38"/>
      <c r="AF2915" s="38"/>
      <c r="AG2915" s="38"/>
      <c r="AH2915" s="38"/>
      <c r="AI2915" s="38"/>
      <c r="AJ2915" s="38"/>
      <c r="AK2915" s="38"/>
      <c r="AL2915" s="38"/>
      <c r="AM2915" s="38"/>
      <c r="AN2915" s="38"/>
      <c r="AO2915" s="38"/>
      <c r="AP2915" s="38"/>
      <c r="AQ2915" s="38"/>
      <c r="AR2915" s="38"/>
    </row>
    <row r="2916" spans="1:44">
      <c r="A2916" s="36" t="str">
        <f>IF('DATA ACCURATE'!A2919&lt;&gt;"",'DATA ACCURATE'!A2919,"")</f>
        <v/>
      </c>
      <c r="B2916" s="36" t="str">
        <f>IF('DATA ACCURATE'!D2919&lt;&gt;"",'DATA ACCURATE'!D2919,"")</f>
        <v/>
      </c>
      <c r="C2916" s="38" t="str">
        <f>IF($AD2916="000000000000","",INDEX(DATABASE!$W$12:$W$71,MATCH($AD2916,DATABASE!$V$12:$V$71,0)))</f>
        <v/>
      </c>
      <c r="D2916" s="38" t="str">
        <f>IF(C2916="","",IF(E2916="",INDEX(DATABASE!$AF$13:$AF$62,MATCH($C2916,DATABASE!$AC$13:$AC$62,0)),IF(E2916="2x D11",INDEX(DATABASE!$AF$13:$AF$62,MATCH($C2916,DATABASE!$AC$13:$AC$62,0))+2*DATABASE!$AF$62,IF(E2916="3x D11",INDEX(DATABASE!$AF$13:$AF$62,MATCH($C2916,DATABASE!$AC$13:$AC$62,0))+3*DATABASE!$AF$62,""))))</f>
        <v/>
      </c>
      <c r="E2916" s="38" t="str">
        <f>IF(AND($K2916="Y",$G2916&lt;&gt;"UNYIL",$F2916&lt;DATABASE!$O$8),"2x D11",IF(AND($K2916="Y",$G2916&lt;&gt;"UNYIL",$F2916&gt;=DATABASE!$O$8),"3x D11",""))</f>
        <v/>
      </c>
      <c r="F2916" s="36" t="str">
        <f>IF('DATA ACCURATE'!N2919&lt;&gt;"",'DATA ACCURATE'!N2919,"")</f>
        <v/>
      </c>
      <c r="G2916" s="38" t="str">
        <f>IF(F2916="","",IF(F2916&lt;=DATABASE!$I$8,"UNYIL",IF(F2916&lt;=DATABASE!$J$8,"KECIL",IF(F2916&lt;DATABASE!$K$8,"TANGGUNG",IF(F2916&gt;=DATABASE!$K$8,"BESAR","")))))</f>
        <v/>
      </c>
      <c r="H2916" s="16" t="str">
        <f>IF('DATA ACCURATE'!J2919&lt;&gt;"",'DATA ACCURATE'!J2919,"")</f>
        <v/>
      </c>
      <c r="I2916" s="35" t="str">
        <f>IF(B2916&lt;&gt;"",IFERROR(VLOOKUP(B2916,'DATA TIMBANGAN'!G:M,7,FALSE),VLOOKUP(B2916,'DATA TIMBANGAN'!G:M,7)),"")</f>
        <v/>
      </c>
      <c r="J2916" s="25" t="str">
        <f>IF(H2916&lt;&gt;"",IFERROR(INDEX(DATABASE!$Z$19:$Z$38,MATCH(DATEVALUE(H2916),DATABASE!$AA$19:$AA$38,0)),INDEX(DATABASE!$Z$12:$Z$18,MATCH(WEEKDAY(H2916,2),DATABASE!$AA$12:$AA$18,0))),"")</f>
        <v/>
      </c>
      <c r="K2916" s="25" t="str">
        <f>IF('DATA ACCURATE'!V2919&lt;&gt;"",'DATA ACCURATE'!V2919,"")</f>
        <v/>
      </c>
      <c r="L2916" s="80" t="str">
        <f>IF($H2916="","",IF(OR($J2916="LIBUR",AND($L2915="LIBUR",$O2915=$O2916)),"LIBUR",IF(AND(OR($L2915="LUAR JAM KERJA 1",$L2915="LUAR JAM KERJA 2"),OR(OR(AND($H2915=$H2916,AND(OR($I2916&gt;DATABASE!$J$3,$I2916&lt;DATABASE!$J$6),((DATEVALUE($H2916)+$I2916)-(DATEVALUE($H2915)+$I2915))&lt;DATABASE!$J$6)),AND($H2915=$H2916,$O2915=$O2916,OR($I2916&gt;DATABASE!$J$6,$I2916&lt;DATABASE!$J$3))),AND(($H2916-$H2915)=1,OR($I2916&lt;DATABASE!$I$6,((DATEVALUE($H2916)+$I2916)-(DATEVALUE($H2915)+$I2915))&lt;DATABASE!$J$6))),$A2916=$A2915),"LUAR JAM KERJA 2",IF(AND(OR(WEEKDAY($H2916,2)=1,WEEKDAY($H2916,2)=2,WEEKDAY($H2916,2)=3,WEEKDAY($H2916,2)=4,WEEKDAY($H2916,2)=5),$I2916&lt;=DATABASE!$J$3,$I2916&gt;=DATABASE!$I$3),"JAM KERJA",IF(AND(WEEKDAY($H2916,2)=6,$I2916&lt;=DATABASE!$J$4,$I2916&gt;=DATABASE!$I$4),"JAM KERJA","LUAR JAM KERJA 1")))))</f>
        <v/>
      </c>
      <c r="M2916" s="36" t="str">
        <f>IF('DATA ACCURATE'!T2919&lt;&gt;"",IF('DATA ACCURATE'!T2919&gt;100,'DATA ACCURATE'!T2919/10,'DATA ACCURATE'!T2919),"")</f>
        <v/>
      </c>
      <c r="N2916" s="38" t="str">
        <f>IF(M2916="","",IF(M2916&lt;=DATABASE!$I$9,"LOKAL",IF(M2916&lt;DATABASE!$J$9,"LUAR KOTA 1",IF($M2916&gt;=DATABASE!$J$9,"LUAR KOTA 2",""))))</f>
        <v/>
      </c>
      <c r="O2916" s="38" t="str">
        <f>IF('DATA ACCURATE'!L2919&lt;&gt;"",'DATA ACCURATE'!L2919,"")</f>
        <v/>
      </c>
      <c r="P2916" s="38"/>
      <c r="Q2916" s="38">
        <f t="shared" si="323"/>
        <v>0</v>
      </c>
      <c r="R2916" s="38">
        <f t="shared" si="323"/>
        <v>0</v>
      </c>
      <c r="S2916" s="38">
        <f t="shared" si="323"/>
        <v>0</v>
      </c>
      <c r="T2916" s="38">
        <f t="shared" si="323"/>
        <v>0</v>
      </c>
      <c r="U2916" s="38">
        <f t="shared" si="324"/>
        <v>0</v>
      </c>
      <c r="V2916" s="38">
        <f t="shared" si="324"/>
        <v>0</v>
      </c>
      <c r="W2916" s="38">
        <f t="shared" si="324"/>
        <v>0</v>
      </c>
      <c r="X2916" s="38">
        <f t="shared" si="325"/>
        <v>0</v>
      </c>
      <c r="Y2916" s="38">
        <f t="shared" si="325"/>
        <v>0</v>
      </c>
      <c r="Z2916" s="38">
        <f t="shared" si="325"/>
        <v>0</v>
      </c>
      <c r="AA2916" s="38">
        <f t="shared" si="325"/>
        <v>0</v>
      </c>
      <c r="AB2916" s="38">
        <f t="shared" si="320"/>
        <v>0</v>
      </c>
      <c r="AC2916" s="38">
        <f t="shared" si="321"/>
        <v>0</v>
      </c>
      <c r="AD2916" s="38" t="str">
        <f t="shared" si="322"/>
        <v>000000000000</v>
      </c>
      <c r="AE2916" s="38"/>
      <c r="AF2916" s="38"/>
      <c r="AG2916" s="38"/>
      <c r="AH2916" s="38"/>
      <c r="AI2916" s="38"/>
      <c r="AJ2916" s="38"/>
      <c r="AK2916" s="38"/>
      <c r="AL2916" s="38"/>
      <c r="AM2916" s="38"/>
      <c r="AN2916" s="38"/>
      <c r="AO2916" s="38"/>
      <c r="AP2916" s="38"/>
      <c r="AQ2916" s="38"/>
      <c r="AR2916" s="38"/>
    </row>
    <row r="2917" spans="1:44">
      <c r="A2917" s="36" t="str">
        <f>IF('DATA ACCURATE'!A2920&lt;&gt;"",'DATA ACCURATE'!A2920,"")</f>
        <v/>
      </c>
      <c r="B2917" s="36" t="str">
        <f>IF('DATA ACCURATE'!D2920&lt;&gt;"",'DATA ACCURATE'!D2920,"")</f>
        <v/>
      </c>
      <c r="C2917" s="38" t="str">
        <f>IF($AD2917="000000000000","",INDEX(DATABASE!$W$12:$W$71,MATCH($AD2917,DATABASE!$V$12:$V$71,0)))</f>
        <v/>
      </c>
      <c r="D2917" s="38" t="str">
        <f>IF(C2917="","",IF(E2917="",INDEX(DATABASE!$AF$13:$AF$62,MATCH($C2917,DATABASE!$AC$13:$AC$62,0)),IF(E2917="2x D11",INDEX(DATABASE!$AF$13:$AF$62,MATCH($C2917,DATABASE!$AC$13:$AC$62,0))+2*DATABASE!$AF$62,IF(E2917="3x D11",INDEX(DATABASE!$AF$13:$AF$62,MATCH($C2917,DATABASE!$AC$13:$AC$62,0))+3*DATABASE!$AF$62,""))))</f>
        <v/>
      </c>
      <c r="E2917" s="38" t="str">
        <f>IF(AND($K2917="Y",$G2917&lt;&gt;"UNYIL",$F2917&lt;DATABASE!$O$8),"2x D11",IF(AND($K2917="Y",$G2917&lt;&gt;"UNYIL",$F2917&gt;=DATABASE!$O$8),"3x D11",""))</f>
        <v/>
      </c>
      <c r="F2917" s="36" t="str">
        <f>IF('DATA ACCURATE'!N2920&lt;&gt;"",'DATA ACCURATE'!N2920,"")</f>
        <v/>
      </c>
      <c r="G2917" s="38" t="str">
        <f>IF(F2917="","",IF(F2917&lt;=DATABASE!$I$8,"UNYIL",IF(F2917&lt;=DATABASE!$J$8,"KECIL",IF(F2917&lt;DATABASE!$K$8,"TANGGUNG",IF(F2917&gt;=DATABASE!$K$8,"BESAR","")))))</f>
        <v/>
      </c>
      <c r="H2917" s="16" t="str">
        <f>IF('DATA ACCURATE'!J2920&lt;&gt;"",'DATA ACCURATE'!J2920,"")</f>
        <v/>
      </c>
      <c r="I2917" s="35" t="str">
        <f>IF(B2917&lt;&gt;"",IFERROR(VLOOKUP(B2917,'DATA TIMBANGAN'!G:M,7,FALSE),VLOOKUP(B2917,'DATA TIMBANGAN'!G:M,7)),"")</f>
        <v/>
      </c>
      <c r="J2917" s="25" t="str">
        <f>IF(H2917&lt;&gt;"",IFERROR(INDEX(DATABASE!$Z$19:$Z$38,MATCH(DATEVALUE(H2917),DATABASE!$AA$19:$AA$38,0)),INDEX(DATABASE!$Z$12:$Z$18,MATCH(WEEKDAY(H2917,2),DATABASE!$AA$12:$AA$18,0))),"")</f>
        <v/>
      </c>
      <c r="K2917" s="25" t="str">
        <f>IF('DATA ACCURATE'!V2920&lt;&gt;"",'DATA ACCURATE'!V2920,"")</f>
        <v/>
      </c>
      <c r="L2917" s="80" t="str">
        <f>IF($H2917="","",IF(OR($J2917="LIBUR",AND($L2916="LIBUR",$O2916=$O2917)),"LIBUR",IF(AND(OR($L2916="LUAR JAM KERJA 1",$L2916="LUAR JAM KERJA 2"),OR(OR(AND($H2916=$H2917,AND(OR($I2917&gt;DATABASE!$J$3,$I2917&lt;DATABASE!$J$6),((DATEVALUE($H2917)+$I2917)-(DATEVALUE($H2916)+$I2916))&lt;DATABASE!$J$6)),AND($H2916=$H2917,$O2916=$O2917,OR($I2917&gt;DATABASE!$J$6,$I2917&lt;DATABASE!$J$3))),AND(($H2917-$H2916)=1,OR($I2917&lt;DATABASE!$I$6,((DATEVALUE($H2917)+$I2917)-(DATEVALUE($H2916)+$I2916))&lt;DATABASE!$J$6))),$A2917=$A2916),"LUAR JAM KERJA 2",IF(AND(OR(WEEKDAY($H2917,2)=1,WEEKDAY($H2917,2)=2,WEEKDAY($H2917,2)=3,WEEKDAY($H2917,2)=4,WEEKDAY($H2917,2)=5),$I2917&lt;=DATABASE!$J$3,$I2917&gt;=DATABASE!$I$3),"JAM KERJA",IF(AND(WEEKDAY($H2917,2)=6,$I2917&lt;=DATABASE!$J$4,$I2917&gt;=DATABASE!$I$4),"JAM KERJA","LUAR JAM KERJA 1")))))</f>
        <v/>
      </c>
      <c r="M2917" s="36" t="str">
        <f>IF('DATA ACCURATE'!T2920&lt;&gt;"",IF('DATA ACCURATE'!T2920&gt;100,'DATA ACCURATE'!T2920/10,'DATA ACCURATE'!T2920),"")</f>
        <v/>
      </c>
      <c r="N2917" s="38" t="str">
        <f>IF(M2917="","",IF(M2917&lt;=DATABASE!$I$9,"LOKAL",IF(M2917&lt;DATABASE!$J$9,"LUAR KOTA 1",IF($M2917&gt;=DATABASE!$J$9,"LUAR KOTA 2",""))))</f>
        <v/>
      </c>
      <c r="O2917" s="38" t="str">
        <f>IF('DATA ACCURATE'!L2920&lt;&gt;"",'DATA ACCURATE'!L2920,"")</f>
        <v/>
      </c>
      <c r="P2917" s="38"/>
      <c r="Q2917" s="38">
        <f t="shared" si="323"/>
        <v>0</v>
      </c>
      <c r="R2917" s="38">
        <f t="shared" si="323"/>
        <v>0</v>
      </c>
      <c r="S2917" s="38">
        <f t="shared" si="323"/>
        <v>0</v>
      </c>
      <c r="T2917" s="38">
        <f t="shared" si="323"/>
        <v>0</v>
      </c>
      <c r="U2917" s="38">
        <f t="shared" si="324"/>
        <v>0</v>
      </c>
      <c r="V2917" s="38">
        <f t="shared" si="324"/>
        <v>0</v>
      </c>
      <c r="W2917" s="38">
        <f t="shared" si="324"/>
        <v>0</v>
      </c>
      <c r="X2917" s="38">
        <f t="shared" si="325"/>
        <v>0</v>
      </c>
      <c r="Y2917" s="38">
        <f t="shared" si="325"/>
        <v>0</v>
      </c>
      <c r="Z2917" s="38">
        <f t="shared" si="325"/>
        <v>0</v>
      </c>
      <c r="AA2917" s="38">
        <f t="shared" si="325"/>
        <v>0</v>
      </c>
      <c r="AB2917" s="38">
        <f t="shared" si="320"/>
        <v>0</v>
      </c>
      <c r="AC2917" s="38">
        <f t="shared" si="321"/>
        <v>0</v>
      </c>
      <c r="AD2917" s="38" t="str">
        <f t="shared" si="322"/>
        <v>000000000000</v>
      </c>
      <c r="AE2917" s="38"/>
      <c r="AF2917" s="38"/>
      <c r="AG2917" s="38"/>
      <c r="AH2917" s="38"/>
      <c r="AI2917" s="38"/>
      <c r="AJ2917" s="38"/>
      <c r="AK2917" s="38"/>
      <c r="AL2917" s="38"/>
      <c r="AM2917" s="38"/>
      <c r="AN2917" s="38"/>
      <c r="AO2917" s="38"/>
      <c r="AP2917" s="38"/>
      <c r="AQ2917" s="38"/>
      <c r="AR2917" s="38"/>
    </row>
    <row r="2918" spans="1:44">
      <c r="A2918" s="36" t="str">
        <f>IF('DATA ACCURATE'!A2921&lt;&gt;"",'DATA ACCURATE'!A2921,"")</f>
        <v/>
      </c>
      <c r="B2918" s="36" t="str">
        <f>IF('DATA ACCURATE'!D2921&lt;&gt;"",'DATA ACCURATE'!D2921,"")</f>
        <v/>
      </c>
      <c r="C2918" s="38" t="str">
        <f>IF($AD2918="000000000000","",INDEX(DATABASE!$W$12:$W$71,MATCH($AD2918,DATABASE!$V$12:$V$71,0)))</f>
        <v/>
      </c>
      <c r="D2918" s="38" t="str">
        <f>IF(C2918="","",IF(E2918="",INDEX(DATABASE!$AF$13:$AF$62,MATCH($C2918,DATABASE!$AC$13:$AC$62,0)),IF(E2918="2x D11",INDEX(DATABASE!$AF$13:$AF$62,MATCH($C2918,DATABASE!$AC$13:$AC$62,0))+2*DATABASE!$AF$62,IF(E2918="3x D11",INDEX(DATABASE!$AF$13:$AF$62,MATCH($C2918,DATABASE!$AC$13:$AC$62,0))+3*DATABASE!$AF$62,""))))</f>
        <v/>
      </c>
      <c r="E2918" s="38" t="str">
        <f>IF(AND($K2918="Y",$G2918&lt;&gt;"UNYIL",$F2918&lt;DATABASE!$O$8),"2x D11",IF(AND($K2918="Y",$G2918&lt;&gt;"UNYIL",$F2918&gt;=DATABASE!$O$8),"3x D11",""))</f>
        <v/>
      </c>
      <c r="F2918" s="36" t="str">
        <f>IF('DATA ACCURATE'!N2921&lt;&gt;"",'DATA ACCURATE'!N2921,"")</f>
        <v/>
      </c>
      <c r="G2918" s="38" t="str">
        <f>IF(F2918="","",IF(F2918&lt;=DATABASE!$I$8,"UNYIL",IF(F2918&lt;=DATABASE!$J$8,"KECIL",IF(F2918&lt;DATABASE!$K$8,"TANGGUNG",IF(F2918&gt;=DATABASE!$K$8,"BESAR","")))))</f>
        <v/>
      </c>
      <c r="H2918" s="16" t="str">
        <f>IF('DATA ACCURATE'!J2921&lt;&gt;"",'DATA ACCURATE'!J2921,"")</f>
        <v/>
      </c>
      <c r="I2918" s="35" t="str">
        <f>IF(B2918&lt;&gt;"",IFERROR(VLOOKUP(B2918,'DATA TIMBANGAN'!G:M,7,FALSE),VLOOKUP(B2918,'DATA TIMBANGAN'!G:M,7)),"")</f>
        <v/>
      </c>
      <c r="J2918" s="25" t="str">
        <f>IF(H2918&lt;&gt;"",IFERROR(INDEX(DATABASE!$Z$19:$Z$38,MATCH(DATEVALUE(H2918),DATABASE!$AA$19:$AA$38,0)),INDEX(DATABASE!$Z$12:$Z$18,MATCH(WEEKDAY(H2918,2),DATABASE!$AA$12:$AA$18,0))),"")</f>
        <v/>
      </c>
      <c r="K2918" s="25" t="str">
        <f>IF('DATA ACCURATE'!V2921&lt;&gt;"",'DATA ACCURATE'!V2921,"")</f>
        <v/>
      </c>
      <c r="L2918" s="80" t="str">
        <f>IF($H2918="","",IF(OR($J2918="LIBUR",AND($L2917="LIBUR",$O2917=$O2918)),"LIBUR",IF(AND(OR($L2917="LUAR JAM KERJA 1",$L2917="LUAR JAM KERJA 2"),OR(OR(AND($H2917=$H2918,AND(OR($I2918&gt;DATABASE!$J$3,$I2918&lt;DATABASE!$J$6),((DATEVALUE($H2918)+$I2918)-(DATEVALUE($H2917)+$I2917))&lt;DATABASE!$J$6)),AND($H2917=$H2918,$O2917=$O2918,OR($I2918&gt;DATABASE!$J$6,$I2918&lt;DATABASE!$J$3))),AND(($H2918-$H2917)=1,OR($I2918&lt;DATABASE!$I$6,((DATEVALUE($H2918)+$I2918)-(DATEVALUE($H2917)+$I2917))&lt;DATABASE!$J$6))),$A2918=$A2917),"LUAR JAM KERJA 2",IF(AND(OR(WEEKDAY($H2918,2)=1,WEEKDAY($H2918,2)=2,WEEKDAY($H2918,2)=3,WEEKDAY($H2918,2)=4,WEEKDAY($H2918,2)=5),$I2918&lt;=DATABASE!$J$3,$I2918&gt;=DATABASE!$I$3),"JAM KERJA",IF(AND(WEEKDAY($H2918,2)=6,$I2918&lt;=DATABASE!$J$4,$I2918&gt;=DATABASE!$I$4),"JAM KERJA","LUAR JAM KERJA 1")))))</f>
        <v/>
      </c>
      <c r="M2918" s="36" t="str">
        <f>IF('DATA ACCURATE'!T2921&lt;&gt;"",IF('DATA ACCURATE'!T2921&gt;100,'DATA ACCURATE'!T2921/10,'DATA ACCURATE'!T2921),"")</f>
        <v/>
      </c>
      <c r="N2918" s="38" t="str">
        <f>IF(M2918="","",IF(M2918&lt;=DATABASE!$I$9,"LOKAL",IF(M2918&lt;DATABASE!$J$9,"LUAR KOTA 1",IF($M2918&gt;=DATABASE!$J$9,"LUAR KOTA 2",""))))</f>
        <v/>
      </c>
      <c r="O2918" s="38" t="str">
        <f>IF('DATA ACCURATE'!L2921&lt;&gt;"",'DATA ACCURATE'!L2921,"")</f>
        <v/>
      </c>
      <c r="P2918" s="38"/>
      <c r="Q2918" s="38">
        <f t="shared" si="323"/>
        <v>0</v>
      </c>
      <c r="R2918" s="38">
        <f t="shared" si="323"/>
        <v>0</v>
      </c>
      <c r="S2918" s="38">
        <f t="shared" si="323"/>
        <v>0</v>
      </c>
      <c r="T2918" s="38">
        <f t="shared" si="323"/>
        <v>0</v>
      </c>
      <c r="U2918" s="38">
        <f t="shared" si="324"/>
        <v>0</v>
      </c>
      <c r="V2918" s="38">
        <f t="shared" si="324"/>
        <v>0</v>
      </c>
      <c r="W2918" s="38">
        <f t="shared" si="324"/>
        <v>0</v>
      </c>
      <c r="X2918" s="38">
        <f t="shared" si="325"/>
        <v>0</v>
      </c>
      <c r="Y2918" s="38">
        <f t="shared" si="325"/>
        <v>0</v>
      </c>
      <c r="Z2918" s="38">
        <f t="shared" si="325"/>
        <v>0</v>
      </c>
      <c r="AA2918" s="38">
        <f t="shared" si="325"/>
        <v>0</v>
      </c>
      <c r="AB2918" s="38">
        <f t="shared" si="320"/>
        <v>0</v>
      </c>
      <c r="AC2918" s="38">
        <f t="shared" si="321"/>
        <v>0</v>
      </c>
      <c r="AD2918" s="38" t="str">
        <f t="shared" si="322"/>
        <v>000000000000</v>
      </c>
      <c r="AE2918" s="38"/>
      <c r="AF2918" s="38"/>
      <c r="AG2918" s="38"/>
      <c r="AH2918" s="38"/>
      <c r="AI2918" s="38"/>
      <c r="AJ2918" s="38"/>
      <c r="AK2918" s="38"/>
      <c r="AL2918" s="38"/>
      <c r="AM2918" s="38"/>
      <c r="AN2918" s="38"/>
      <c r="AO2918" s="38"/>
      <c r="AP2918" s="38"/>
      <c r="AQ2918" s="38"/>
      <c r="AR2918" s="38"/>
    </row>
    <row r="2919" spans="1:44">
      <c r="A2919" s="36" t="str">
        <f>IF('DATA ACCURATE'!A2922&lt;&gt;"",'DATA ACCURATE'!A2922,"")</f>
        <v/>
      </c>
      <c r="B2919" s="36" t="str">
        <f>IF('DATA ACCURATE'!D2922&lt;&gt;"",'DATA ACCURATE'!D2922,"")</f>
        <v/>
      </c>
      <c r="C2919" s="38" t="str">
        <f>IF($AD2919="000000000000","",INDEX(DATABASE!$W$12:$W$71,MATCH($AD2919,DATABASE!$V$12:$V$71,0)))</f>
        <v/>
      </c>
      <c r="D2919" s="38" t="str">
        <f>IF(C2919="","",IF(E2919="",INDEX(DATABASE!$AF$13:$AF$62,MATCH($C2919,DATABASE!$AC$13:$AC$62,0)),IF(E2919="2x D11",INDEX(DATABASE!$AF$13:$AF$62,MATCH($C2919,DATABASE!$AC$13:$AC$62,0))+2*DATABASE!$AF$62,IF(E2919="3x D11",INDEX(DATABASE!$AF$13:$AF$62,MATCH($C2919,DATABASE!$AC$13:$AC$62,0))+3*DATABASE!$AF$62,""))))</f>
        <v/>
      </c>
      <c r="E2919" s="38" t="str">
        <f>IF(AND($K2919="Y",$G2919&lt;&gt;"UNYIL",$F2919&lt;DATABASE!$O$8),"2x D11",IF(AND($K2919="Y",$G2919&lt;&gt;"UNYIL",$F2919&gt;=DATABASE!$O$8),"3x D11",""))</f>
        <v/>
      </c>
      <c r="F2919" s="36" t="str">
        <f>IF('DATA ACCURATE'!N2922&lt;&gt;"",'DATA ACCURATE'!N2922,"")</f>
        <v/>
      </c>
      <c r="G2919" s="38" t="str">
        <f>IF(F2919="","",IF(F2919&lt;=DATABASE!$I$8,"UNYIL",IF(F2919&lt;=DATABASE!$J$8,"KECIL",IF(F2919&lt;DATABASE!$K$8,"TANGGUNG",IF(F2919&gt;=DATABASE!$K$8,"BESAR","")))))</f>
        <v/>
      </c>
      <c r="H2919" s="16" t="str">
        <f>IF('DATA ACCURATE'!J2922&lt;&gt;"",'DATA ACCURATE'!J2922,"")</f>
        <v/>
      </c>
      <c r="I2919" s="35" t="str">
        <f>IF(B2919&lt;&gt;"",IFERROR(VLOOKUP(B2919,'DATA TIMBANGAN'!G:M,7,FALSE),VLOOKUP(B2919,'DATA TIMBANGAN'!G:M,7)),"")</f>
        <v/>
      </c>
      <c r="J2919" s="25" t="str">
        <f>IF(H2919&lt;&gt;"",IFERROR(INDEX(DATABASE!$Z$19:$Z$38,MATCH(DATEVALUE(H2919),DATABASE!$AA$19:$AA$38,0)),INDEX(DATABASE!$Z$12:$Z$18,MATCH(WEEKDAY(H2919,2),DATABASE!$AA$12:$AA$18,0))),"")</f>
        <v/>
      </c>
      <c r="K2919" s="25" t="str">
        <f>IF('DATA ACCURATE'!V2922&lt;&gt;"",'DATA ACCURATE'!V2922,"")</f>
        <v/>
      </c>
      <c r="L2919" s="80" t="str">
        <f>IF($H2919="","",IF(OR($J2919="LIBUR",AND($L2918="LIBUR",$O2918=$O2919)),"LIBUR",IF(AND(OR($L2918="LUAR JAM KERJA 1",$L2918="LUAR JAM KERJA 2"),OR(OR(AND($H2918=$H2919,AND(OR($I2919&gt;DATABASE!$J$3,$I2919&lt;DATABASE!$J$6),((DATEVALUE($H2919)+$I2919)-(DATEVALUE($H2918)+$I2918))&lt;DATABASE!$J$6)),AND($H2918=$H2919,$O2918=$O2919,OR($I2919&gt;DATABASE!$J$6,$I2919&lt;DATABASE!$J$3))),AND(($H2919-$H2918)=1,OR($I2919&lt;DATABASE!$I$6,((DATEVALUE($H2919)+$I2919)-(DATEVALUE($H2918)+$I2918))&lt;DATABASE!$J$6))),$A2919=$A2918),"LUAR JAM KERJA 2",IF(AND(OR(WEEKDAY($H2919,2)=1,WEEKDAY($H2919,2)=2,WEEKDAY($H2919,2)=3,WEEKDAY($H2919,2)=4,WEEKDAY($H2919,2)=5),$I2919&lt;=DATABASE!$J$3,$I2919&gt;=DATABASE!$I$3),"JAM KERJA",IF(AND(WEEKDAY($H2919,2)=6,$I2919&lt;=DATABASE!$J$4,$I2919&gt;=DATABASE!$I$4),"JAM KERJA","LUAR JAM KERJA 1")))))</f>
        <v/>
      </c>
      <c r="M2919" s="36" t="str">
        <f>IF('DATA ACCURATE'!T2922&lt;&gt;"",IF('DATA ACCURATE'!T2922&gt;100,'DATA ACCURATE'!T2922/10,'DATA ACCURATE'!T2922),"")</f>
        <v/>
      </c>
      <c r="N2919" s="38" t="str">
        <f>IF(M2919="","",IF(M2919&lt;=DATABASE!$I$9,"LOKAL",IF(M2919&lt;DATABASE!$J$9,"LUAR KOTA 1",IF($M2919&gt;=DATABASE!$J$9,"LUAR KOTA 2",""))))</f>
        <v/>
      </c>
      <c r="O2919" s="38" t="str">
        <f>IF('DATA ACCURATE'!L2922&lt;&gt;"",'DATA ACCURATE'!L2922,"")</f>
        <v/>
      </c>
      <c r="P2919" s="38"/>
      <c r="Q2919" s="38">
        <f t="shared" si="323"/>
        <v>0</v>
      </c>
      <c r="R2919" s="38">
        <f t="shared" si="323"/>
        <v>0</v>
      </c>
      <c r="S2919" s="38">
        <f t="shared" si="323"/>
        <v>0</v>
      </c>
      <c r="T2919" s="38">
        <f t="shared" si="323"/>
        <v>0</v>
      </c>
      <c r="U2919" s="38">
        <f t="shared" si="324"/>
        <v>0</v>
      </c>
      <c r="V2919" s="38">
        <f t="shared" si="324"/>
        <v>0</v>
      </c>
      <c r="W2919" s="38">
        <f t="shared" si="324"/>
        <v>0</v>
      </c>
      <c r="X2919" s="38">
        <f t="shared" si="325"/>
        <v>0</v>
      </c>
      <c r="Y2919" s="38">
        <f t="shared" si="325"/>
        <v>0</v>
      </c>
      <c r="Z2919" s="38">
        <f t="shared" si="325"/>
        <v>0</v>
      </c>
      <c r="AA2919" s="38">
        <f t="shared" si="325"/>
        <v>0</v>
      </c>
      <c r="AB2919" s="38">
        <f t="shared" si="320"/>
        <v>0</v>
      </c>
      <c r="AC2919" s="38">
        <f t="shared" si="321"/>
        <v>0</v>
      </c>
      <c r="AD2919" s="38" t="str">
        <f t="shared" si="322"/>
        <v>000000000000</v>
      </c>
      <c r="AE2919" s="38"/>
      <c r="AF2919" s="38"/>
      <c r="AG2919" s="38"/>
      <c r="AH2919" s="38"/>
      <c r="AI2919" s="38"/>
      <c r="AJ2919" s="38"/>
      <c r="AK2919" s="38"/>
      <c r="AL2919" s="38"/>
      <c r="AM2919" s="38"/>
      <c r="AN2919" s="38"/>
      <c r="AO2919" s="38"/>
      <c r="AP2919" s="38"/>
      <c r="AQ2919" s="38"/>
      <c r="AR2919" s="38"/>
    </row>
    <row r="2920" spans="1:44">
      <c r="A2920" s="36" t="str">
        <f>IF('DATA ACCURATE'!A2923&lt;&gt;"",'DATA ACCURATE'!A2923,"")</f>
        <v/>
      </c>
      <c r="B2920" s="36" t="str">
        <f>IF('DATA ACCURATE'!D2923&lt;&gt;"",'DATA ACCURATE'!D2923,"")</f>
        <v/>
      </c>
      <c r="C2920" s="38" t="str">
        <f>IF($AD2920="000000000000","",INDEX(DATABASE!$W$12:$W$71,MATCH($AD2920,DATABASE!$V$12:$V$71,0)))</f>
        <v/>
      </c>
      <c r="D2920" s="38" t="str">
        <f>IF(C2920="","",IF(E2920="",INDEX(DATABASE!$AF$13:$AF$62,MATCH($C2920,DATABASE!$AC$13:$AC$62,0)),IF(E2920="2x D11",INDEX(DATABASE!$AF$13:$AF$62,MATCH($C2920,DATABASE!$AC$13:$AC$62,0))+2*DATABASE!$AF$62,IF(E2920="3x D11",INDEX(DATABASE!$AF$13:$AF$62,MATCH($C2920,DATABASE!$AC$13:$AC$62,0))+3*DATABASE!$AF$62,""))))</f>
        <v/>
      </c>
      <c r="E2920" s="38" t="str">
        <f>IF(AND($K2920="Y",$G2920&lt;&gt;"UNYIL",$F2920&lt;DATABASE!$O$8),"2x D11",IF(AND($K2920="Y",$G2920&lt;&gt;"UNYIL",$F2920&gt;=DATABASE!$O$8),"3x D11",""))</f>
        <v/>
      </c>
      <c r="F2920" s="36" t="str">
        <f>IF('DATA ACCURATE'!N2923&lt;&gt;"",'DATA ACCURATE'!N2923,"")</f>
        <v/>
      </c>
      <c r="G2920" s="38" t="str">
        <f>IF(F2920="","",IF(F2920&lt;=DATABASE!$I$8,"UNYIL",IF(F2920&lt;=DATABASE!$J$8,"KECIL",IF(F2920&lt;DATABASE!$K$8,"TANGGUNG",IF(F2920&gt;=DATABASE!$K$8,"BESAR","")))))</f>
        <v/>
      </c>
      <c r="H2920" s="16" t="str">
        <f>IF('DATA ACCURATE'!J2923&lt;&gt;"",'DATA ACCURATE'!J2923,"")</f>
        <v/>
      </c>
      <c r="I2920" s="35" t="str">
        <f>IF(B2920&lt;&gt;"",IFERROR(VLOOKUP(B2920,'DATA TIMBANGAN'!G:M,7,FALSE),VLOOKUP(B2920,'DATA TIMBANGAN'!G:M,7)),"")</f>
        <v/>
      </c>
      <c r="J2920" s="25" t="str">
        <f>IF(H2920&lt;&gt;"",IFERROR(INDEX(DATABASE!$Z$19:$Z$38,MATCH(DATEVALUE(H2920),DATABASE!$AA$19:$AA$38,0)),INDEX(DATABASE!$Z$12:$Z$18,MATCH(WEEKDAY(H2920,2),DATABASE!$AA$12:$AA$18,0))),"")</f>
        <v/>
      </c>
      <c r="K2920" s="25" t="str">
        <f>IF('DATA ACCURATE'!V2923&lt;&gt;"",'DATA ACCURATE'!V2923,"")</f>
        <v/>
      </c>
      <c r="L2920" s="80" t="str">
        <f>IF($H2920="","",IF(OR($J2920="LIBUR",AND($L2919="LIBUR",$O2919=$O2920)),"LIBUR",IF(AND(OR($L2919="LUAR JAM KERJA 1",$L2919="LUAR JAM KERJA 2"),OR(OR(AND($H2919=$H2920,AND(OR($I2920&gt;DATABASE!$J$3,$I2920&lt;DATABASE!$J$6),((DATEVALUE($H2920)+$I2920)-(DATEVALUE($H2919)+$I2919))&lt;DATABASE!$J$6)),AND($H2919=$H2920,$O2919=$O2920,OR($I2920&gt;DATABASE!$J$6,$I2920&lt;DATABASE!$J$3))),AND(($H2920-$H2919)=1,OR($I2920&lt;DATABASE!$I$6,((DATEVALUE($H2920)+$I2920)-(DATEVALUE($H2919)+$I2919))&lt;DATABASE!$J$6))),$A2920=$A2919),"LUAR JAM KERJA 2",IF(AND(OR(WEEKDAY($H2920,2)=1,WEEKDAY($H2920,2)=2,WEEKDAY($H2920,2)=3,WEEKDAY($H2920,2)=4,WEEKDAY($H2920,2)=5),$I2920&lt;=DATABASE!$J$3,$I2920&gt;=DATABASE!$I$3),"JAM KERJA",IF(AND(WEEKDAY($H2920,2)=6,$I2920&lt;=DATABASE!$J$4,$I2920&gt;=DATABASE!$I$4),"JAM KERJA","LUAR JAM KERJA 1")))))</f>
        <v/>
      </c>
      <c r="M2920" s="36" t="str">
        <f>IF('DATA ACCURATE'!T2923&lt;&gt;"",IF('DATA ACCURATE'!T2923&gt;100,'DATA ACCURATE'!T2923/10,'DATA ACCURATE'!T2923),"")</f>
        <v/>
      </c>
      <c r="N2920" s="38" t="str">
        <f>IF(M2920="","",IF(M2920&lt;=DATABASE!$I$9,"LOKAL",IF(M2920&lt;DATABASE!$J$9,"LUAR KOTA 1",IF($M2920&gt;=DATABASE!$J$9,"LUAR KOTA 2",""))))</f>
        <v/>
      </c>
      <c r="O2920" s="38" t="str">
        <f>IF('DATA ACCURATE'!L2923&lt;&gt;"",'DATA ACCURATE'!L2923,"")</f>
        <v/>
      </c>
      <c r="P2920" s="38"/>
      <c r="Q2920" s="38">
        <f t="shared" si="323"/>
        <v>0</v>
      </c>
      <c r="R2920" s="38">
        <f t="shared" si="323"/>
        <v>0</v>
      </c>
      <c r="S2920" s="38">
        <f t="shared" si="323"/>
        <v>0</v>
      </c>
      <c r="T2920" s="38">
        <f t="shared" si="323"/>
        <v>0</v>
      </c>
      <c r="U2920" s="38">
        <f t="shared" si="324"/>
        <v>0</v>
      </c>
      <c r="V2920" s="38">
        <f t="shared" si="324"/>
        <v>0</v>
      </c>
      <c r="W2920" s="38">
        <f t="shared" si="324"/>
        <v>0</v>
      </c>
      <c r="X2920" s="38">
        <f t="shared" si="325"/>
        <v>0</v>
      </c>
      <c r="Y2920" s="38">
        <f t="shared" si="325"/>
        <v>0</v>
      </c>
      <c r="Z2920" s="38">
        <f t="shared" si="325"/>
        <v>0</v>
      </c>
      <c r="AA2920" s="38">
        <f t="shared" si="325"/>
        <v>0</v>
      </c>
      <c r="AB2920" s="38">
        <f t="shared" si="320"/>
        <v>0</v>
      </c>
      <c r="AC2920" s="38">
        <f t="shared" si="321"/>
        <v>0</v>
      </c>
      <c r="AD2920" s="38" t="str">
        <f t="shared" si="322"/>
        <v>000000000000</v>
      </c>
      <c r="AE2920" s="38"/>
      <c r="AF2920" s="38"/>
      <c r="AG2920" s="38"/>
      <c r="AH2920" s="38"/>
      <c r="AI2920" s="38"/>
      <c r="AJ2920" s="38"/>
      <c r="AK2920" s="38"/>
      <c r="AL2920" s="38"/>
      <c r="AM2920" s="38"/>
      <c r="AN2920" s="38"/>
      <c r="AO2920" s="38"/>
      <c r="AP2920" s="38"/>
      <c r="AQ2920" s="38"/>
      <c r="AR2920" s="38"/>
    </row>
    <row r="2921" spans="1:44">
      <c r="A2921" s="36" t="str">
        <f>IF('DATA ACCURATE'!A2924&lt;&gt;"",'DATA ACCURATE'!A2924,"")</f>
        <v/>
      </c>
      <c r="B2921" s="36" t="str">
        <f>IF('DATA ACCURATE'!D2924&lt;&gt;"",'DATA ACCURATE'!D2924,"")</f>
        <v/>
      </c>
      <c r="C2921" s="38" t="str">
        <f>IF($AD2921="000000000000","",INDEX(DATABASE!$W$12:$W$71,MATCH($AD2921,DATABASE!$V$12:$V$71,0)))</f>
        <v/>
      </c>
      <c r="D2921" s="38" t="str">
        <f>IF(C2921="","",IF(E2921="",INDEX(DATABASE!$AF$13:$AF$62,MATCH($C2921,DATABASE!$AC$13:$AC$62,0)),IF(E2921="2x D11",INDEX(DATABASE!$AF$13:$AF$62,MATCH($C2921,DATABASE!$AC$13:$AC$62,0))+2*DATABASE!$AF$62,IF(E2921="3x D11",INDEX(DATABASE!$AF$13:$AF$62,MATCH($C2921,DATABASE!$AC$13:$AC$62,0))+3*DATABASE!$AF$62,""))))</f>
        <v/>
      </c>
      <c r="E2921" s="38" t="str">
        <f>IF(AND($K2921="Y",$G2921&lt;&gt;"UNYIL",$F2921&lt;DATABASE!$O$8),"2x D11",IF(AND($K2921="Y",$G2921&lt;&gt;"UNYIL",$F2921&gt;=DATABASE!$O$8),"3x D11",""))</f>
        <v/>
      </c>
      <c r="F2921" s="36" t="str">
        <f>IF('DATA ACCURATE'!N2924&lt;&gt;"",'DATA ACCURATE'!N2924,"")</f>
        <v/>
      </c>
      <c r="G2921" s="38" t="str">
        <f>IF(F2921="","",IF(F2921&lt;=DATABASE!$I$8,"UNYIL",IF(F2921&lt;=DATABASE!$J$8,"KECIL",IF(F2921&lt;DATABASE!$K$8,"TANGGUNG",IF(F2921&gt;=DATABASE!$K$8,"BESAR","")))))</f>
        <v/>
      </c>
      <c r="H2921" s="16" t="str">
        <f>IF('DATA ACCURATE'!J2924&lt;&gt;"",'DATA ACCURATE'!J2924,"")</f>
        <v/>
      </c>
      <c r="I2921" s="35" t="str">
        <f>IF(B2921&lt;&gt;"",IFERROR(VLOOKUP(B2921,'DATA TIMBANGAN'!G:M,7,FALSE),VLOOKUP(B2921,'DATA TIMBANGAN'!G:M,7)),"")</f>
        <v/>
      </c>
      <c r="J2921" s="25" t="str">
        <f>IF(H2921&lt;&gt;"",IFERROR(INDEX(DATABASE!$Z$19:$Z$38,MATCH(DATEVALUE(H2921),DATABASE!$AA$19:$AA$38,0)),INDEX(DATABASE!$Z$12:$Z$18,MATCH(WEEKDAY(H2921,2),DATABASE!$AA$12:$AA$18,0))),"")</f>
        <v/>
      </c>
      <c r="K2921" s="25" t="str">
        <f>IF('DATA ACCURATE'!V2924&lt;&gt;"",'DATA ACCURATE'!V2924,"")</f>
        <v/>
      </c>
      <c r="L2921" s="80" t="str">
        <f>IF($H2921="","",IF(OR($J2921="LIBUR",AND($L2920="LIBUR",$O2920=$O2921)),"LIBUR",IF(AND(OR($L2920="LUAR JAM KERJA 1",$L2920="LUAR JAM KERJA 2"),OR(OR(AND($H2920=$H2921,AND(OR($I2921&gt;DATABASE!$J$3,$I2921&lt;DATABASE!$J$6),((DATEVALUE($H2921)+$I2921)-(DATEVALUE($H2920)+$I2920))&lt;DATABASE!$J$6)),AND($H2920=$H2921,$O2920=$O2921,OR($I2921&gt;DATABASE!$J$6,$I2921&lt;DATABASE!$J$3))),AND(($H2921-$H2920)=1,OR($I2921&lt;DATABASE!$I$6,((DATEVALUE($H2921)+$I2921)-(DATEVALUE($H2920)+$I2920))&lt;DATABASE!$J$6))),$A2921=$A2920),"LUAR JAM KERJA 2",IF(AND(OR(WEEKDAY($H2921,2)=1,WEEKDAY($H2921,2)=2,WEEKDAY($H2921,2)=3,WEEKDAY($H2921,2)=4,WEEKDAY($H2921,2)=5),$I2921&lt;=DATABASE!$J$3,$I2921&gt;=DATABASE!$I$3),"JAM KERJA",IF(AND(WEEKDAY($H2921,2)=6,$I2921&lt;=DATABASE!$J$4,$I2921&gt;=DATABASE!$I$4),"JAM KERJA","LUAR JAM KERJA 1")))))</f>
        <v/>
      </c>
      <c r="M2921" s="36" t="str">
        <f>IF('DATA ACCURATE'!T2924&lt;&gt;"",IF('DATA ACCURATE'!T2924&gt;100,'DATA ACCURATE'!T2924/10,'DATA ACCURATE'!T2924),"")</f>
        <v/>
      </c>
      <c r="N2921" s="38" t="str">
        <f>IF(M2921="","",IF(M2921&lt;=DATABASE!$I$9,"LOKAL",IF(M2921&lt;DATABASE!$J$9,"LUAR KOTA 1",IF($M2921&gt;=DATABASE!$J$9,"LUAR KOTA 2",""))))</f>
        <v/>
      </c>
      <c r="O2921" s="38" t="str">
        <f>IF('DATA ACCURATE'!L2924&lt;&gt;"",'DATA ACCURATE'!L2924,"")</f>
        <v/>
      </c>
      <c r="P2921" s="38"/>
      <c r="Q2921" s="38">
        <f t="shared" si="323"/>
        <v>0</v>
      </c>
      <c r="R2921" s="38">
        <f t="shared" si="323"/>
        <v>0</v>
      </c>
      <c r="S2921" s="38">
        <f t="shared" si="323"/>
        <v>0</v>
      </c>
      <c r="T2921" s="38">
        <f t="shared" si="323"/>
        <v>0</v>
      </c>
      <c r="U2921" s="38">
        <f t="shared" si="324"/>
        <v>0</v>
      </c>
      <c r="V2921" s="38">
        <f t="shared" si="324"/>
        <v>0</v>
      </c>
      <c r="W2921" s="38">
        <f t="shared" si="324"/>
        <v>0</v>
      </c>
      <c r="X2921" s="38">
        <f t="shared" si="325"/>
        <v>0</v>
      </c>
      <c r="Y2921" s="38">
        <f t="shared" si="325"/>
        <v>0</v>
      </c>
      <c r="Z2921" s="38">
        <f t="shared" si="325"/>
        <v>0</v>
      </c>
      <c r="AA2921" s="38">
        <f t="shared" si="325"/>
        <v>0</v>
      </c>
      <c r="AB2921" s="38">
        <f t="shared" si="320"/>
        <v>0</v>
      </c>
      <c r="AC2921" s="38">
        <f t="shared" si="321"/>
        <v>0</v>
      </c>
      <c r="AD2921" s="38" t="str">
        <f t="shared" si="322"/>
        <v>000000000000</v>
      </c>
      <c r="AE2921" s="38"/>
      <c r="AF2921" s="38"/>
      <c r="AG2921" s="38"/>
      <c r="AH2921" s="38"/>
      <c r="AI2921" s="38"/>
      <c r="AJ2921" s="38"/>
      <c r="AK2921" s="38"/>
      <c r="AL2921" s="38"/>
      <c r="AM2921" s="38"/>
      <c r="AN2921" s="38"/>
      <c r="AO2921" s="38"/>
      <c r="AP2921" s="38"/>
      <c r="AQ2921" s="38"/>
      <c r="AR2921" s="38"/>
    </row>
    <row r="2922" spans="1:44">
      <c r="A2922" s="36" t="str">
        <f>IF('DATA ACCURATE'!A2925&lt;&gt;"",'DATA ACCURATE'!A2925,"")</f>
        <v/>
      </c>
      <c r="B2922" s="36" t="str">
        <f>IF('DATA ACCURATE'!D2925&lt;&gt;"",'DATA ACCURATE'!D2925,"")</f>
        <v/>
      </c>
      <c r="C2922" s="38" t="str">
        <f>IF($AD2922="000000000000","",INDEX(DATABASE!$W$12:$W$71,MATCH($AD2922,DATABASE!$V$12:$V$71,0)))</f>
        <v/>
      </c>
      <c r="D2922" s="38" t="str">
        <f>IF(C2922="","",IF(E2922="",INDEX(DATABASE!$AF$13:$AF$62,MATCH($C2922,DATABASE!$AC$13:$AC$62,0)),IF(E2922="2x D11",INDEX(DATABASE!$AF$13:$AF$62,MATCH($C2922,DATABASE!$AC$13:$AC$62,0))+2*DATABASE!$AF$62,IF(E2922="3x D11",INDEX(DATABASE!$AF$13:$AF$62,MATCH($C2922,DATABASE!$AC$13:$AC$62,0))+3*DATABASE!$AF$62,""))))</f>
        <v/>
      </c>
      <c r="E2922" s="38" t="str">
        <f>IF(AND($K2922="Y",$G2922&lt;&gt;"UNYIL",$F2922&lt;DATABASE!$O$8),"2x D11",IF(AND($K2922="Y",$G2922&lt;&gt;"UNYIL",$F2922&gt;=DATABASE!$O$8),"3x D11",""))</f>
        <v/>
      </c>
      <c r="F2922" s="36" t="str">
        <f>IF('DATA ACCURATE'!N2925&lt;&gt;"",'DATA ACCURATE'!N2925,"")</f>
        <v/>
      </c>
      <c r="G2922" s="38" t="str">
        <f>IF(F2922="","",IF(F2922&lt;=DATABASE!$I$8,"UNYIL",IF(F2922&lt;=DATABASE!$J$8,"KECIL",IF(F2922&lt;DATABASE!$K$8,"TANGGUNG",IF(F2922&gt;=DATABASE!$K$8,"BESAR","")))))</f>
        <v/>
      </c>
      <c r="H2922" s="16" t="str">
        <f>IF('DATA ACCURATE'!J2925&lt;&gt;"",'DATA ACCURATE'!J2925,"")</f>
        <v/>
      </c>
      <c r="I2922" s="35" t="str">
        <f>IF(B2922&lt;&gt;"",IFERROR(VLOOKUP(B2922,'DATA TIMBANGAN'!G:M,7,FALSE),VLOOKUP(B2922,'DATA TIMBANGAN'!G:M,7)),"")</f>
        <v/>
      </c>
      <c r="J2922" s="25" t="str">
        <f>IF(H2922&lt;&gt;"",IFERROR(INDEX(DATABASE!$Z$19:$Z$38,MATCH(DATEVALUE(H2922),DATABASE!$AA$19:$AA$38,0)),INDEX(DATABASE!$Z$12:$Z$18,MATCH(WEEKDAY(H2922,2),DATABASE!$AA$12:$AA$18,0))),"")</f>
        <v/>
      </c>
      <c r="K2922" s="25" t="str">
        <f>IF('DATA ACCURATE'!V2925&lt;&gt;"",'DATA ACCURATE'!V2925,"")</f>
        <v/>
      </c>
      <c r="L2922" s="80" t="str">
        <f>IF($H2922="","",IF(OR($J2922="LIBUR",AND($L2921="LIBUR",$O2921=$O2922)),"LIBUR",IF(AND(OR($L2921="LUAR JAM KERJA 1",$L2921="LUAR JAM KERJA 2"),OR(OR(AND($H2921=$H2922,AND(OR($I2922&gt;DATABASE!$J$3,$I2922&lt;DATABASE!$J$6),((DATEVALUE($H2922)+$I2922)-(DATEVALUE($H2921)+$I2921))&lt;DATABASE!$J$6)),AND($H2921=$H2922,$O2921=$O2922,OR($I2922&gt;DATABASE!$J$6,$I2922&lt;DATABASE!$J$3))),AND(($H2922-$H2921)=1,OR($I2922&lt;DATABASE!$I$6,((DATEVALUE($H2922)+$I2922)-(DATEVALUE($H2921)+$I2921))&lt;DATABASE!$J$6))),$A2922=$A2921),"LUAR JAM KERJA 2",IF(AND(OR(WEEKDAY($H2922,2)=1,WEEKDAY($H2922,2)=2,WEEKDAY($H2922,2)=3,WEEKDAY($H2922,2)=4,WEEKDAY($H2922,2)=5),$I2922&lt;=DATABASE!$J$3,$I2922&gt;=DATABASE!$I$3),"JAM KERJA",IF(AND(WEEKDAY($H2922,2)=6,$I2922&lt;=DATABASE!$J$4,$I2922&gt;=DATABASE!$I$4),"JAM KERJA","LUAR JAM KERJA 1")))))</f>
        <v/>
      </c>
      <c r="M2922" s="36" t="str">
        <f>IF('DATA ACCURATE'!T2925&lt;&gt;"",IF('DATA ACCURATE'!T2925&gt;100,'DATA ACCURATE'!T2925/10,'DATA ACCURATE'!T2925),"")</f>
        <v/>
      </c>
      <c r="N2922" s="38" t="str">
        <f>IF(M2922="","",IF(M2922&lt;=DATABASE!$I$9,"LOKAL",IF(M2922&lt;DATABASE!$J$9,"LUAR KOTA 1",IF($M2922&gt;=DATABASE!$J$9,"LUAR KOTA 2",""))))</f>
        <v/>
      </c>
      <c r="O2922" s="38" t="str">
        <f>IF('DATA ACCURATE'!L2925&lt;&gt;"",'DATA ACCURATE'!L2925,"")</f>
        <v/>
      </c>
      <c r="P2922" s="38"/>
      <c r="Q2922" s="38">
        <f t="shared" si="323"/>
        <v>0</v>
      </c>
      <c r="R2922" s="38">
        <f t="shared" si="323"/>
        <v>0</v>
      </c>
      <c r="S2922" s="38">
        <f t="shared" si="323"/>
        <v>0</v>
      </c>
      <c r="T2922" s="38">
        <f t="shared" si="323"/>
        <v>0</v>
      </c>
      <c r="U2922" s="38">
        <f t="shared" si="324"/>
        <v>0</v>
      </c>
      <c r="V2922" s="38">
        <f t="shared" si="324"/>
        <v>0</v>
      </c>
      <c r="W2922" s="38">
        <f t="shared" si="324"/>
        <v>0</v>
      </c>
      <c r="X2922" s="38">
        <f t="shared" si="325"/>
        <v>0</v>
      </c>
      <c r="Y2922" s="38">
        <f t="shared" si="325"/>
        <v>0</v>
      </c>
      <c r="Z2922" s="38">
        <f t="shared" si="325"/>
        <v>0</v>
      </c>
      <c r="AA2922" s="38">
        <f t="shared" si="325"/>
        <v>0</v>
      </c>
      <c r="AB2922" s="38">
        <f t="shared" si="320"/>
        <v>0</v>
      </c>
      <c r="AC2922" s="38">
        <f t="shared" si="321"/>
        <v>0</v>
      </c>
      <c r="AD2922" s="38" t="str">
        <f t="shared" si="322"/>
        <v>000000000000</v>
      </c>
      <c r="AE2922" s="38"/>
      <c r="AF2922" s="38"/>
      <c r="AG2922" s="38"/>
      <c r="AH2922" s="38"/>
      <c r="AI2922" s="38"/>
      <c r="AJ2922" s="38"/>
      <c r="AK2922" s="38"/>
      <c r="AL2922" s="38"/>
      <c r="AM2922" s="38"/>
      <c r="AN2922" s="38"/>
      <c r="AO2922" s="38"/>
      <c r="AP2922" s="38"/>
      <c r="AQ2922" s="38"/>
      <c r="AR2922" s="38"/>
    </row>
    <row r="2923" spans="1:44">
      <c r="A2923" s="36" t="str">
        <f>IF('DATA ACCURATE'!A2926&lt;&gt;"",'DATA ACCURATE'!A2926,"")</f>
        <v/>
      </c>
      <c r="B2923" s="36" t="str">
        <f>IF('DATA ACCURATE'!D2926&lt;&gt;"",'DATA ACCURATE'!D2926,"")</f>
        <v/>
      </c>
      <c r="C2923" s="38" t="str">
        <f>IF($AD2923="000000000000","",INDEX(DATABASE!$W$12:$W$71,MATCH($AD2923,DATABASE!$V$12:$V$71,0)))</f>
        <v/>
      </c>
      <c r="D2923" s="38" t="str">
        <f>IF(C2923="","",IF(E2923="",INDEX(DATABASE!$AF$13:$AF$62,MATCH($C2923,DATABASE!$AC$13:$AC$62,0)),IF(E2923="2x D11",INDEX(DATABASE!$AF$13:$AF$62,MATCH($C2923,DATABASE!$AC$13:$AC$62,0))+2*DATABASE!$AF$62,IF(E2923="3x D11",INDEX(DATABASE!$AF$13:$AF$62,MATCH($C2923,DATABASE!$AC$13:$AC$62,0))+3*DATABASE!$AF$62,""))))</f>
        <v/>
      </c>
      <c r="E2923" s="38" t="str">
        <f>IF(AND($K2923="Y",$G2923&lt;&gt;"UNYIL",$F2923&lt;DATABASE!$O$8),"2x D11",IF(AND($K2923="Y",$G2923&lt;&gt;"UNYIL",$F2923&gt;=DATABASE!$O$8),"3x D11",""))</f>
        <v/>
      </c>
      <c r="F2923" s="36" t="str">
        <f>IF('DATA ACCURATE'!N2926&lt;&gt;"",'DATA ACCURATE'!N2926,"")</f>
        <v/>
      </c>
      <c r="G2923" s="38" t="str">
        <f>IF(F2923="","",IF(F2923&lt;=DATABASE!$I$8,"UNYIL",IF(F2923&lt;=DATABASE!$J$8,"KECIL",IF(F2923&lt;DATABASE!$K$8,"TANGGUNG",IF(F2923&gt;=DATABASE!$K$8,"BESAR","")))))</f>
        <v/>
      </c>
      <c r="H2923" s="16" t="str">
        <f>IF('DATA ACCURATE'!J2926&lt;&gt;"",'DATA ACCURATE'!J2926,"")</f>
        <v/>
      </c>
      <c r="I2923" s="35" t="str">
        <f>IF(B2923&lt;&gt;"",IFERROR(VLOOKUP(B2923,'DATA TIMBANGAN'!G:M,7,FALSE),VLOOKUP(B2923,'DATA TIMBANGAN'!G:M,7)),"")</f>
        <v/>
      </c>
      <c r="J2923" s="25" t="str">
        <f>IF(H2923&lt;&gt;"",IFERROR(INDEX(DATABASE!$Z$19:$Z$38,MATCH(DATEVALUE(H2923),DATABASE!$AA$19:$AA$38,0)),INDEX(DATABASE!$Z$12:$Z$18,MATCH(WEEKDAY(H2923,2),DATABASE!$AA$12:$AA$18,0))),"")</f>
        <v/>
      </c>
      <c r="K2923" s="25" t="str">
        <f>IF('DATA ACCURATE'!V2926&lt;&gt;"",'DATA ACCURATE'!V2926,"")</f>
        <v/>
      </c>
      <c r="L2923" s="80" t="str">
        <f>IF($H2923="","",IF(OR($J2923="LIBUR",AND($L2922="LIBUR",$O2922=$O2923)),"LIBUR",IF(AND(OR($L2922="LUAR JAM KERJA 1",$L2922="LUAR JAM KERJA 2"),OR(OR(AND($H2922=$H2923,AND(OR($I2923&gt;DATABASE!$J$3,$I2923&lt;DATABASE!$J$6),((DATEVALUE($H2923)+$I2923)-(DATEVALUE($H2922)+$I2922))&lt;DATABASE!$J$6)),AND($H2922=$H2923,$O2922=$O2923,OR($I2923&gt;DATABASE!$J$6,$I2923&lt;DATABASE!$J$3))),AND(($H2923-$H2922)=1,OR($I2923&lt;DATABASE!$I$6,((DATEVALUE($H2923)+$I2923)-(DATEVALUE($H2922)+$I2922))&lt;DATABASE!$J$6))),$A2923=$A2922),"LUAR JAM KERJA 2",IF(AND(OR(WEEKDAY($H2923,2)=1,WEEKDAY($H2923,2)=2,WEEKDAY($H2923,2)=3,WEEKDAY($H2923,2)=4,WEEKDAY($H2923,2)=5),$I2923&lt;=DATABASE!$J$3,$I2923&gt;=DATABASE!$I$3),"JAM KERJA",IF(AND(WEEKDAY($H2923,2)=6,$I2923&lt;=DATABASE!$J$4,$I2923&gt;=DATABASE!$I$4),"JAM KERJA","LUAR JAM KERJA 1")))))</f>
        <v/>
      </c>
      <c r="M2923" s="36" t="str">
        <f>IF('DATA ACCURATE'!T2926&lt;&gt;"",IF('DATA ACCURATE'!T2926&gt;100,'DATA ACCURATE'!T2926/10,'DATA ACCURATE'!T2926),"")</f>
        <v/>
      </c>
      <c r="N2923" s="38" t="str">
        <f>IF(M2923="","",IF(M2923&lt;=DATABASE!$I$9,"LOKAL",IF(M2923&lt;DATABASE!$J$9,"LUAR KOTA 1",IF($M2923&gt;=DATABASE!$J$9,"LUAR KOTA 2",""))))</f>
        <v/>
      </c>
      <c r="O2923" s="38" t="str">
        <f>IF('DATA ACCURATE'!L2926&lt;&gt;"",'DATA ACCURATE'!L2926,"")</f>
        <v/>
      </c>
      <c r="P2923" s="38"/>
      <c r="Q2923" s="38">
        <f t="shared" si="323"/>
        <v>0</v>
      </c>
      <c r="R2923" s="38">
        <f t="shared" si="323"/>
        <v>0</v>
      </c>
      <c r="S2923" s="38">
        <f t="shared" si="323"/>
        <v>0</v>
      </c>
      <c r="T2923" s="38">
        <f t="shared" si="323"/>
        <v>0</v>
      </c>
      <c r="U2923" s="38">
        <f t="shared" si="324"/>
        <v>0</v>
      </c>
      <c r="V2923" s="38">
        <f t="shared" si="324"/>
        <v>0</v>
      </c>
      <c r="W2923" s="38">
        <f t="shared" si="324"/>
        <v>0</v>
      </c>
      <c r="X2923" s="38">
        <f t="shared" si="325"/>
        <v>0</v>
      </c>
      <c r="Y2923" s="38">
        <f t="shared" si="325"/>
        <v>0</v>
      </c>
      <c r="Z2923" s="38">
        <f t="shared" si="325"/>
        <v>0</v>
      </c>
      <c r="AA2923" s="38">
        <f t="shared" si="325"/>
        <v>0</v>
      </c>
      <c r="AB2923" s="38">
        <f t="shared" si="320"/>
        <v>0</v>
      </c>
      <c r="AC2923" s="38">
        <f t="shared" si="321"/>
        <v>0</v>
      </c>
      <c r="AD2923" s="38" t="str">
        <f t="shared" si="322"/>
        <v>000000000000</v>
      </c>
      <c r="AE2923" s="38"/>
      <c r="AF2923" s="38"/>
      <c r="AG2923" s="38"/>
      <c r="AH2923" s="38"/>
      <c r="AI2923" s="38"/>
      <c r="AJ2923" s="38"/>
      <c r="AK2923" s="38"/>
      <c r="AL2923" s="38"/>
      <c r="AM2923" s="38"/>
      <c r="AN2923" s="38"/>
      <c r="AO2923" s="38"/>
      <c r="AP2923" s="38"/>
      <c r="AQ2923" s="38"/>
      <c r="AR2923" s="38"/>
    </row>
    <row r="2924" spans="1:44">
      <c r="A2924" s="36" t="str">
        <f>IF('DATA ACCURATE'!A2927&lt;&gt;"",'DATA ACCURATE'!A2927,"")</f>
        <v/>
      </c>
      <c r="B2924" s="36" t="str">
        <f>IF('DATA ACCURATE'!D2927&lt;&gt;"",'DATA ACCURATE'!D2927,"")</f>
        <v/>
      </c>
      <c r="C2924" s="38" t="str">
        <f>IF($AD2924="000000000000","",INDEX(DATABASE!$W$12:$W$71,MATCH($AD2924,DATABASE!$V$12:$V$71,0)))</f>
        <v/>
      </c>
      <c r="D2924" s="38" t="str">
        <f>IF(C2924="","",IF(E2924="",INDEX(DATABASE!$AF$13:$AF$62,MATCH($C2924,DATABASE!$AC$13:$AC$62,0)),IF(E2924="2x D11",INDEX(DATABASE!$AF$13:$AF$62,MATCH($C2924,DATABASE!$AC$13:$AC$62,0))+2*DATABASE!$AF$62,IF(E2924="3x D11",INDEX(DATABASE!$AF$13:$AF$62,MATCH($C2924,DATABASE!$AC$13:$AC$62,0))+3*DATABASE!$AF$62,""))))</f>
        <v/>
      </c>
      <c r="E2924" s="38" t="str">
        <f>IF(AND($K2924="Y",$G2924&lt;&gt;"UNYIL",$F2924&lt;DATABASE!$O$8),"2x D11",IF(AND($K2924="Y",$G2924&lt;&gt;"UNYIL",$F2924&gt;=DATABASE!$O$8),"3x D11",""))</f>
        <v/>
      </c>
      <c r="F2924" s="36" t="str">
        <f>IF('DATA ACCURATE'!N2927&lt;&gt;"",'DATA ACCURATE'!N2927,"")</f>
        <v/>
      </c>
      <c r="G2924" s="38" t="str">
        <f>IF(F2924="","",IF(F2924&lt;=DATABASE!$I$8,"UNYIL",IF(F2924&lt;=DATABASE!$J$8,"KECIL",IF(F2924&lt;DATABASE!$K$8,"TANGGUNG",IF(F2924&gt;=DATABASE!$K$8,"BESAR","")))))</f>
        <v/>
      </c>
      <c r="H2924" s="16" t="str">
        <f>IF('DATA ACCURATE'!J2927&lt;&gt;"",'DATA ACCURATE'!J2927,"")</f>
        <v/>
      </c>
      <c r="I2924" s="35" t="str">
        <f>IF(B2924&lt;&gt;"",IFERROR(VLOOKUP(B2924,'DATA TIMBANGAN'!G:M,7,FALSE),VLOOKUP(B2924,'DATA TIMBANGAN'!G:M,7)),"")</f>
        <v/>
      </c>
      <c r="J2924" s="25" t="str">
        <f>IF(H2924&lt;&gt;"",IFERROR(INDEX(DATABASE!$Z$19:$Z$38,MATCH(DATEVALUE(H2924),DATABASE!$AA$19:$AA$38,0)),INDEX(DATABASE!$Z$12:$Z$18,MATCH(WEEKDAY(H2924,2),DATABASE!$AA$12:$AA$18,0))),"")</f>
        <v/>
      </c>
      <c r="K2924" s="25" t="str">
        <f>IF('DATA ACCURATE'!V2927&lt;&gt;"",'DATA ACCURATE'!V2927,"")</f>
        <v/>
      </c>
      <c r="L2924" s="80" t="str">
        <f>IF($H2924="","",IF(OR($J2924="LIBUR",AND($L2923="LIBUR",$O2923=$O2924)),"LIBUR",IF(AND(OR($L2923="LUAR JAM KERJA 1",$L2923="LUAR JAM KERJA 2"),OR(OR(AND($H2923=$H2924,AND(OR($I2924&gt;DATABASE!$J$3,$I2924&lt;DATABASE!$J$6),((DATEVALUE($H2924)+$I2924)-(DATEVALUE($H2923)+$I2923))&lt;DATABASE!$J$6)),AND($H2923=$H2924,$O2923=$O2924,OR($I2924&gt;DATABASE!$J$6,$I2924&lt;DATABASE!$J$3))),AND(($H2924-$H2923)=1,OR($I2924&lt;DATABASE!$I$6,((DATEVALUE($H2924)+$I2924)-(DATEVALUE($H2923)+$I2923))&lt;DATABASE!$J$6))),$A2924=$A2923),"LUAR JAM KERJA 2",IF(AND(OR(WEEKDAY($H2924,2)=1,WEEKDAY($H2924,2)=2,WEEKDAY($H2924,2)=3,WEEKDAY($H2924,2)=4,WEEKDAY($H2924,2)=5),$I2924&lt;=DATABASE!$J$3,$I2924&gt;=DATABASE!$I$3),"JAM KERJA",IF(AND(WEEKDAY($H2924,2)=6,$I2924&lt;=DATABASE!$J$4,$I2924&gt;=DATABASE!$I$4),"JAM KERJA","LUAR JAM KERJA 1")))))</f>
        <v/>
      </c>
      <c r="M2924" s="36" t="str">
        <f>IF('DATA ACCURATE'!T2927&lt;&gt;"",IF('DATA ACCURATE'!T2927&gt;100,'DATA ACCURATE'!T2927/10,'DATA ACCURATE'!T2927),"")</f>
        <v/>
      </c>
      <c r="N2924" s="38" t="str">
        <f>IF(M2924="","",IF(M2924&lt;=DATABASE!$I$9,"LOKAL",IF(M2924&lt;DATABASE!$J$9,"LUAR KOTA 1",IF($M2924&gt;=DATABASE!$J$9,"LUAR KOTA 2",""))))</f>
        <v/>
      </c>
      <c r="O2924" s="38" t="str">
        <f>IF('DATA ACCURATE'!L2927&lt;&gt;"",'DATA ACCURATE'!L2927,"")</f>
        <v/>
      </c>
      <c r="P2924" s="38"/>
      <c r="Q2924" s="38">
        <f t="shared" si="323"/>
        <v>0</v>
      </c>
      <c r="R2924" s="38">
        <f t="shared" si="323"/>
        <v>0</v>
      </c>
      <c r="S2924" s="38">
        <f t="shared" si="323"/>
        <v>0</v>
      </c>
      <c r="T2924" s="38">
        <f t="shared" si="323"/>
        <v>0</v>
      </c>
      <c r="U2924" s="38">
        <f t="shared" si="324"/>
        <v>0</v>
      </c>
      <c r="V2924" s="38">
        <f t="shared" si="324"/>
        <v>0</v>
      </c>
      <c r="W2924" s="38">
        <f t="shared" si="324"/>
        <v>0</v>
      </c>
      <c r="X2924" s="38">
        <f t="shared" si="325"/>
        <v>0</v>
      </c>
      <c r="Y2924" s="38">
        <f t="shared" si="325"/>
        <v>0</v>
      </c>
      <c r="Z2924" s="38">
        <f t="shared" si="325"/>
        <v>0</v>
      </c>
      <c r="AA2924" s="38">
        <f t="shared" si="325"/>
        <v>0</v>
      </c>
      <c r="AB2924" s="38">
        <f t="shared" si="320"/>
        <v>0</v>
      </c>
      <c r="AC2924" s="38">
        <f t="shared" si="321"/>
        <v>0</v>
      </c>
      <c r="AD2924" s="38" t="str">
        <f t="shared" si="322"/>
        <v>000000000000</v>
      </c>
      <c r="AE2924" s="38"/>
      <c r="AF2924" s="38"/>
      <c r="AG2924" s="38"/>
      <c r="AH2924" s="38"/>
      <c r="AI2924" s="38"/>
      <c r="AJ2924" s="38"/>
      <c r="AK2924" s="38"/>
      <c r="AL2924" s="38"/>
      <c r="AM2924" s="38"/>
      <c r="AN2924" s="38"/>
      <c r="AO2924" s="38"/>
      <c r="AP2924" s="38"/>
      <c r="AQ2924" s="38"/>
      <c r="AR2924" s="38"/>
    </row>
    <row r="2925" spans="1:44">
      <c r="A2925" s="36" t="str">
        <f>IF('DATA ACCURATE'!A2928&lt;&gt;"",'DATA ACCURATE'!A2928,"")</f>
        <v/>
      </c>
      <c r="B2925" s="36" t="str">
        <f>IF('DATA ACCURATE'!D2928&lt;&gt;"",'DATA ACCURATE'!D2928,"")</f>
        <v/>
      </c>
      <c r="C2925" s="38" t="str">
        <f>IF($AD2925="000000000000","",INDEX(DATABASE!$W$12:$W$71,MATCH($AD2925,DATABASE!$V$12:$V$71,0)))</f>
        <v/>
      </c>
      <c r="D2925" s="38" t="str">
        <f>IF(C2925="","",IF(E2925="",INDEX(DATABASE!$AF$13:$AF$62,MATCH($C2925,DATABASE!$AC$13:$AC$62,0)),IF(E2925="2x D11",INDEX(DATABASE!$AF$13:$AF$62,MATCH($C2925,DATABASE!$AC$13:$AC$62,0))+2*DATABASE!$AF$62,IF(E2925="3x D11",INDEX(DATABASE!$AF$13:$AF$62,MATCH($C2925,DATABASE!$AC$13:$AC$62,0))+3*DATABASE!$AF$62,""))))</f>
        <v/>
      </c>
      <c r="E2925" s="38" t="str">
        <f>IF(AND($K2925="Y",$G2925&lt;&gt;"UNYIL",$F2925&lt;DATABASE!$O$8),"2x D11",IF(AND($K2925="Y",$G2925&lt;&gt;"UNYIL",$F2925&gt;=DATABASE!$O$8),"3x D11",""))</f>
        <v/>
      </c>
      <c r="F2925" s="36" t="str">
        <f>IF('DATA ACCURATE'!N2928&lt;&gt;"",'DATA ACCURATE'!N2928,"")</f>
        <v/>
      </c>
      <c r="G2925" s="38" t="str">
        <f>IF(F2925="","",IF(F2925&lt;=DATABASE!$I$8,"UNYIL",IF(F2925&lt;=DATABASE!$J$8,"KECIL",IF(F2925&lt;DATABASE!$K$8,"TANGGUNG",IF(F2925&gt;=DATABASE!$K$8,"BESAR","")))))</f>
        <v/>
      </c>
      <c r="H2925" s="16" t="str">
        <f>IF('DATA ACCURATE'!J2928&lt;&gt;"",'DATA ACCURATE'!J2928,"")</f>
        <v/>
      </c>
      <c r="I2925" s="35" t="str">
        <f>IF(B2925&lt;&gt;"",IFERROR(VLOOKUP(B2925,'DATA TIMBANGAN'!G:M,7,FALSE),VLOOKUP(B2925,'DATA TIMBANGAN'!G:M,7)),"")</f>
        <v/>
      </c>
      <c r="J2925" s="25" t="str">
        <f>IF(H2925&lt;&gt;"",IFERROR(INDEX(DATABASE!$Z$19:$Z$38,MATCH(DATEVALUE(H2925),DATABASE!$AA$19:$AA$38,0)),INDEX(DATABASE!$Z$12:$Z$18,MATCH(WEEKDAY(H2925,2),DATABASE!$AA$12:$AA$18,0))),"")</f>
        <v/>
      </c>
      <c r="K2925" s="25" t="str">
        <f>IF('DATA ACCURATE'!V2928&lt;&gt;"",'DATA ACCURATE'!V2928,"")</f>
        <v/>
      </c>
      <c r="L2925" s="80" t="str">
        <f>IF($H2925="","",IF(OR($J2925="LIBUR",AND($L2924="LIBUR",$O2924=$O2925)),"LIBUR",IF(AND(OR($L2924="LUAR JAM KERJA 1",$L2924="LUAR JAM KERJA 2"),OR(OR(AND($H2924=$H2925,AND(OR($I2925&gt;DATABASE!$J$3,$I2925&lt;DATABASE!$J$6),((DATEVALUE($H2925)+$I2925)-(DATEVALUE($H2924)+$I2924))&lt;DATABASE!$J$6)),AND($H2924=$H2925,$O2924=$O2925,OR($I2925&gt;DATABASE!$J$6,$I2925&lt;DATABASE!$J$3))),AND(($H2925-$H2924)=1,OR($I2925&lt;DATABASE!$I$6,((DATEVALUE($H2925)+$I2925)-(DATEVALUE($H2924)+$I2924))&lt;DATABASE!$J$6))),$A2925=$A2924),"LUAR JAM KERJA 2",IF(AND(OR(WEEKDAY($H2925,2)=1,WEEKDAY($H2925,2)=2,WEEKDAY($H2925,2)=3,WEEKDAY($H2925,2)=4,WEEKDAY($H2925,2)=5),$I2925&lt;=DATABASE!$J$3,$I2925&gt;=DATABASE!$I$3),"JAM KERJA",IF(AND(WEEKDAY($H2925,2)=6,$I2925&lt;=DATABASE!$J$4,$I2925&gt;=DATABASE!$I$4),"JAM KERJA","LUAR JAM KERJA 1")))))</f>
        <v/>
      </c>
      <c r="M2925" s="36" t="str">
        <f>IF('DATA ACCURATE'!T2928&lt;&gt;"",IF('DATA ACCURATE'!T2928&gt;100,'DATA ACCURATE'!T2928/10,'DATA ACCURATE'!T2928),"")</f>
        <v/>
      </c>
      <c r="N2925" s="38" t="str">
        <f>IF(M2925="","",IF(M2925&lt;=DATABASE!$I$9,"LOKAL",IF(M2925&lt;DATABASE!$J$9,"LUAR KOTA 1",IF($M2925&gt;=DATABASE!$J$9,"LUAR KOTA 2",""))))</f>
        <v/>
      </c>
      <c r="O2925" s="38" t="str">
        <f>IF('DATA ACCURATE'!L2928&lt;&gt;"",'DATA ACCURATE'!L2928,"")</f>
        <v/>
      </c>
      <c r="P2925" s="38"/>
      <c r="Q2925" s="38">
        <f t="shared" si="323"/>
        <v>0</v>
      </c>
      <c r="R2925" s="38">
        <f t="shared" si="323"/>
        <v>0</v>
      </c>
      <c r="S2925" s="38">
        <f t="shared" si="323"/>
        <v>0</v>
      </c>
      <c r="T2925" s="38">
        <f t="shared" si="323"/>
        <v>0</v>
      </c>
      <c r="U2925" s="38">
        <f t="shared" si="324"/>
        <v>0</v>
      </c>
      <c r="V2925" s="38">
        <f t="shared" si="324"/>
        <v>0</v>
      </c>
      <c r="W2925" s="38">
        <f t="shared" si="324"/>
        <v>0</v>
      </c>
      <c r="X2925" s="38">
        <f t="shared" si="325"/>
        <v>0</v>
      </c>
      <c r="Y2925" s="38">
        <f t="shared" si="325"/>
        <v>0</v>
      </c>
      <c r="Z2925" s="38">
        <f t="shared" si="325"/>
        <v>0</v>
      </c>
      <c r="AA2925" s="38">
        <f t="shared" si="325"/>
        <v>0</v>
      </c>
      <c r="AB2925" s="38">
        <f t="shared" si="320"/>
        <v>0</v>
      </c>
      <c r="AC2925" s="38">
        <f t="shared" si="321"/>
        <v>0</v>
      </c>
      <c r="AD2925" s="38" t="str">
        <f t="shared" si="322"/>
        <v>000000000000</v>
      </c>
      <c r="AE2925" s="38"/>
      <c r="AF2925" s="38"/>
      <c r="AG2925" s="38"/>
      <c r="AH2925" s="38"/>
      <c r="AI2925" s="38"/>
      <c r="AJ2925" s="38"/>
      <c r="AK2925" s="38"/>
      <c r="AL2925" s="38"/>
      <c r="AM2925" s="38"/>
      <c r="AN2925" s="38"/>
      <c r="AO2925" s="38"/>
      <c r="AP2925" s="38"/>
      <c r="AQ2925" s="38"/>
      <c r="AR2925" s="38"/>
    </row>
    <row r="2926" spans="1:44">
      <c r="A2926" s="36" t="str">
        <f>IF('DATA ACCURATE'!A2929&lt;&gt;"",'DATA ACCURATE'!A2929,"")</f>
        <v/>
      </c>
      <c r="B2926" s="36" t="str">
        <f>IF('DATA ACCURATE'!D2929&lt;&gt;"",'DATA ACCURATE'!D2929,"")</f>
        <v/>
      </c>
      <c r="C2926" s="38" t="str">
        <f>IF($AD2926="000000000000","",INDEX(DATABASE!$W$12:$W$71,MATCH($AD2926,DATABASE!$V$12:$V$71,0)))</f>
        <v/>
      </c>
      <c r="D2926" s="38" t="str">
        <f>IF(C2926="","",IF(E2926="",INDEX(DATABASE!$AF$13:$AF$62,MATCH($C2926,DATABASE!$AC$13:$AC$62,0)),IF(E2926="2x D11",INDEX(DATABASE!$AF$13:$AF$62,MATCH($C2926,DATABASE!$AC$13:$AC$62,0))+2*DATABASE!$AF$62,IF(E2926="3x D11",INDEX(DATABASE!$AF$13:$AF$62,MATCH($C2926,DATABASE!$AC$13:$AC$62,0))+3*DATABASE!$AF$62,""))))</f>
        <v/>
      </c>
      <c r="E2926" s="38" t="str">
        <f>IF(AND($K2926="Y",$G2926&lt;&gt;"UNYIL",$F2926&lt;DATABASE!$O$8),"2x D11",IF(AND($K2926="Y",$G2926&lt;&gt;"UNYIL",$F2926&gt;=DATABASE!$O$8),"3x D11",""))</f>
        <v/>
      </c>
      <c r="F2926" s="36" t="str">
        <f>IF('DATA ACCURATE'!N2929&lt;&gt;"",'DATA ACCURATE'!N2929,"")</f>
        <v/>
      </c>
      <c r="G2926" s="38" t="str">
        <f>IF(F2926="","",IF(F2926&lt;=DATABASE!$I$8,"UNYIL",IF(F2926&lt;=DATABASE!$J$8,"KECIL",IF(F2926&lt;DATABASE!$K$8,"TANGGUNG",IF(F2926&gt;=DATABASE!$K$8,"BESAR","")))))</f>
        <v/>
      </c>
      <c r="H2926" s="16" t="str">
        <f>IF('DATA ACCURATE'!J2929&lt;&gt;"",'DATA ACCURATE'!J2929,"")</f>
        <v/>
      </c>
      <c r="I2926" s="35" t="str">
        <f>IF(B2926&lt;&gt;"",IFERROR(VLOOKUP(B2926,'DATA TIMBANGAN'!G:M,7,FALSE),VLOOKUP(B2926,'DATA TIMBANGAN'!G:M,7)),"")</f>
        <v/>
      </c>
      <c r="J2926" s="25" t="str">
        <f>IF(H2926&lt;&gt;"",IFERROR(INDEX(DATABASE!$Z$19:$Z$38,MATCH(DATEVALUE(H2926),DATABASE!$AA$19:$AA$38,0)),INDEX(DATABASE!$Z$12:$Z$18,MATCH(WEEKDAY(H2926,2),DATABASE!$AA$12:$AA$18,0))),"")</f>
        <v/>
      </c>
      <c r="K2926" s="25" t="str">
        <f>IF('DATA ACCURATE'!V2929&lt;&gt;"",'DATA ACCURATE'!V2929,"")</f>
        <v/>
      </c>
      <c r="L2926" s="80" t="str">
        <f>IF($H2926="","",IF(OR($J2926="LIBUR",AND($L2925="LIBUR",$O2925=$O2926)),"LIBUR",IF(AND(OR($L2925="LUAR JAM KERJA 1",$L2925="LUAR JAM KERJA 2"),OR(OR(AND($H2925=$H2926,AND(OR($I2926&gt;DATABASE!$J$3,$I2926&lt;DATABASE!$J$6),((DATEVALUE($H2926)+$I2926)-(DATEVALUE($H2925)+$I2925))&lt;DATABASE!$J$6)),AND($H2925=$H2926,$O2925=$O2926,OR($I2926&gt;DATABASE!$J$6,$I2926&lt;DATABASE!$J$3))),AND(($H2926-$H2925)=1,OR($I2926&lt;DATABASE!$I$6,((DATEVALUE($H2926)+$I2926)-(DATEVALUE($H2925)+$I2925))&lt;DATABASE!$J$6))),$A2926=$A2925),"LUAR JAM KERJA 2",IF(AND(OR(WEEKDAY($H2926,2)=1,WEEKDAY($H2926,2)=2,WEEKDAY($H2926,2)=3,WEEKDAY($H2926,2)=4,WEEKDAY($H2926,2)=5),$I2926&lt;=DATABASE!$J$3,$I2926&gt;=DATABASE!$I$3),"JAM KERJA",IF(AND(WEEKDAY($H2926,2)=6,$I2926&lt;=DATABASE!$J$4,$I2926&gt;=DATABASE!$I$4),"JAM KERJA","LUAR JAM KERJA 1")))))</f>
        <v/>
      </c>
      <c r="M2926" s="36" t="str">
        <f>IF('DATA ACCURATE'!T2929&lt;&gt;"",IF('DATA ACCURATE'!T2929&gt;100,'DATA ACCURATE'!T2929/10,'DATA ACCURATE'!T2929),"")</f>
        <v/>
      </c>
      <c r="N2926" s="38" t="str">
        <f>IF(M2926="","",IF(M2926&lt;=DATABASE!$I$9,"LOKAL",IF(M2926&lt;DATABASE!$J$9,"LUAR KOTA 1",IF($M2926&gt;=DATABASE!$J$9,"LUAR KOTA 2",""))))</f>
        <v/>
      </c>
      <c r="O2926" s="38" t="str">
        <f>IF('DATA ACCURATE'!L2929&lt;&gt;"",'DATA ACCURATE'!L2929,"")</f>
        <v/>
      </c>
      <c r="P2926" s="38"/>
      <c r="Q2926" s="38">
        <f t="shared" si="323"/>
        <v>0</v>
      </c>
      <c r="R2926" s="38">
        <f t="shared" si="323"/>
        <v>0</v>
      </c>
      <c r="S2926" s="38">
        <f t="shared" si="323"/>
        <v>0</v>
      </c>
      <c r="T2926" s="38">
        <f t="shared" si="323"/>
        <v>0</v>
      </c>
      <c r="U2926" s="38">
        <f t="shared" si="324"/>
        <v>0</v>
      </c>
      <c r="V2926" s="38">
        <f t="shared" si="324"/>
        <v>0</v>
      </c>
      <c r="W2926" s="38">
        <f t="shared" si="324"/>
        <v>0</v>
      </c>
      <c r="X2926" s="38">
        <f t="shared" si="325"/>
        <v>0</v>
      </c>
      <c r="Y2926" s="38">
        <f t="shared" si="325"/>
        <v>0</v>
      </c>
      <c r="Z2926" s="38">
        <f t="shared" si="325"/>
        <v>0</v>
      </c>
      <c r="AA2926" s="38">
        <f t="shared" si="325"/>
        <v>0</v>
      </c>
      <c r="AB2926" s="38">
        <f t="shared" si="320"/>
        <v>0</v>
      </c>
      <c r="AC2926" s="38">
        <f t="shared" si="321"/>
        <v>0</v>
      </c>
      <c r="AD2926" s="38" t="str">
        <f t="shared" si="322"/>
        <v>000000000000</v>
      </c>
      <c r="AE2926" s="38"/>
      <c r="AF2926" s="38"/>
      <c r="AG2926" s="38"/>
      <c r="AH2926" s="38"/>
      <c r="AI2926" s="38"/>
      <c r="AJ2926" s="38"/>
      <c r="AK2926" s="38"/>
      <c r="AL2926" s="38"/>
      <c r="AM2926" s="38"/>
      <c r="AN2926" s="38"/>
      <c r="AO2926" s="38"/>
      <c r="AP2926" s="38"/>
      <c r="AQ2926" s="38"/>
      <c r="AR2926" s="38"/>
    </row>
    <row r="2927" spans="1:44">
      <c r="A2927" s="36" t="str">
        <f>IF('DATA ACCURATE'!A2930&lt;&gt;"",'DATA ACCURATE'!A2930,"")</f>
        <v/>
      </c>
      <c r="B2927" s="36" t="str">
        <f>IF('DATA ACCURATE'!D2930&lt;&gt;"",'DATA ACCURATE'!D2930,"")</f>
        <v/>
      </c>
      <c r="C2927" s="38" t="str">
        <f>IF($AD2927="000000000000","",INDEX(DATABASE!$W$12:$W$71,MATCH($AD2927,DATABASE!$V$12:$V$71,0)))</f>
        <v/>
      </c>
      <c r="D2927" s="38" t="str">
        <f>IF(C2927="","",IF(E2927="",INDEX(DATABASE!$AF$13:$AF$62,MATCH($C2927,DATABASE!$AC$13:$AC$62,0)),IF(E2927="2x D11",INDEX(DATABASE!$AF$13:$AF$62,MATCH($C2927,DATABASE!$AC$13:$AC$62,0))+2*DATABASE!$AF$62,IF(E2927="3x D11",INDEX(DATABASE!$AF$13:$AF$62,MATCH($C2927,DATABASE!$AC$13:$AC$62,0))+3*DATABASE!$AF$62,""))))</f>
        <v/>
      </c>
      <c r="E2927" s="38" t="str">
        <f>IF(AND($K2927="Y",$G2927&lt;&gt;"UNYIL",$F2927&lt;DATABASE!$O$8),"2x D11",IF(AND($K2927="Y",$G2927&lt;&gt;"UNYIL",$F2927&gt;=DATABASE!$O$8),"3x D11",""))</f>
        <v/>
      </c>
      <c r="F2927" s="36" t="str">
        <f>IF('DATA ACCURATE'!N2930&lt;&gt;"",'DATA ACCURATE'!N2930,"")</f>
        <v/>
      </c>
      <c r="G2927" s="38" t="str">
        <f>IF(F2927="","",IF(F2927&lt;=DATABASE!$I$8,"UNYIL",IF(F2927&lt;=DATABASE!$J$8,"KECIL",IF(F2927&lt;DATABASE!$K$8,"TANGGUNG",IF(F2927&gt;=DATABASE!$K$8,"BESAR","")))))</f>
        <v/>
      </c>
      <c r="H2927" s="16" t="str">
        <f>IF('DATA ACCURATE'!J2930&lt;&gt;"",'DATA ACCURATE'!J2930,"")</f>
        <v/>
      </c>
      <c r="I2927" s="35" t="str">
        <f>IF(B2927&lt;&gt;"",IFERROR(VLOOKUP(B2927,'DATA TIMBANGAN'!G:M,7,FALSE),VLOOKUP(B2927,'DATA TIMBANGAN'!G:M,7)),"")</f>
        <v/>
      </c>
      <c r="J2927" s="25" t="str">
        <f>IF(H2927&lt;&gt;"",IFERROR(INDEX(DATABASE!$Z$19:$Z$38,MATCH(DATEVALUE(H2927),DATABASE!$AA$19:$AA$38,0)),INDEX(DATABASE!$Z$12:$Z$18,MATCH(WEEKDAY(H2927,2),DATABASE!$AA$12:$AA$18,0))),"")</f>
        <v/>
      </c>
      <c r="K2927" s="25" t="str">
        <f>IF('DATA ACCURATE'!V2930&lt;&gt;"",'DATA ACCURATE'!V2930,"")</f>
        <v/>
      </c>
      <c r="L2927" s="80" t="str">
        <f>IF($H2927="","",IF(OR($J2927="LIBUR",AND($L2926="LIBUR",$O2926=$O2927)),"LIBUR",IF(AND(OR($L2926="LUAR JAM KERJA 1",$L2926="LUAR JAM KERJA 2"),OR(OR(AND($H2926=$H2927,AND(OR($I2927&gt;DATABASE!$J$3,$I2927&lt;DATABASE!$J$6),((DATEVALUE($H2927)+$I2927)-(DATEVALUE($H2926)+$I2926))&lt;DATABASE!$J$6)),AND($H2926=$H2927,$O2926=$O2927,OR($I2927&gt;DATABASE!$J$6,$I2927&lt;DATABASE!$J$3))),AND(($H2927-$H2926)=1,OR($I2927&lt;DATABASE!$I$6,((DATEVALUE($H2927)+$I2927)-(DATEVALUE($H2926)+$I2926))&lt;DATABASE!$J$6))),$A2927=$A2926),"LUAR JAM KERJA 2",IF(AND(OR(WEEKDAY($H2927,2)=1,WEEKDAY($H2927,2)=2,WEEKDAY($H2927,2)=3,WEEKDAY($H2927,2)=4,WEEKDAY($H2927,2)=5),$I2927&lt;=DATABASE!$J$3,$I2927&gt;=DATABASE!$I$3),"JAM KERJA",IF(AND(WEEKDAY($H2927,2)=6,$I2927&lt;=DATABASE!$J$4,$I2927&gt;=DATABASE!$I$4),"JAM KERJA","LUAR JAM KERJA 1")))))</f>
        <v/>
      </c>
      <c r="M2927" s="36" t="str">
        <f>IF('DATA ACCURATE'!T2930&lt;&gt;"",IF('DATA ACCURATE'!T2930&gt;100,'DATA ACCURATE'!T2930/10,'DATA ACCURATE'!T2930),"")</f>
        <v/>
      </c>
      <c r="N2927" s="38" t="str">
        <f>IF(M2927="","",IF(M2927&lt;=DATABASE!$I$9,"LOKAL",IF(M2927&lt;DATABASE!$J$9,"LUAR KOTA 1",IF($M2927&gt;=DATABASE!$J$9,"LUAR KOTA 2",""))))</f>
        <v/>
      </c>
      <c r="O2927" s="38" t="str">
        <f>IF('DATA ACCURATE'!L2930&lt;&gt;"",'DATA ACCURATE'!L2930,"")</f>
        <v/>
      </c>
      <c r="P2927" s="38"/>
      <c r="Q2927" s="38">
        <f t="shared" si="323"/>
        <v>0</v>
      </c>
      <c r="R2927" s="38">
        <f t="shared" si="323"/>
        <v>0</v>
      </c>
      <c r="S2927" s="38">
        <f t="shared" si="323"/>
        <v>0</v>
      </c>
      <c r="T2927" s="38">
        <f t="shared" si="323"/>
        <v>0</v>
      </c>
      <c r="U2927" s="38">
        <f t="shared" si="324"/>
        <v>0</v>
      </c>
      <c r="V2927" s="38">
        <f t="shared" si="324"/>
        <v>0</v>
      </c>
      <c r="W2927" s="38">
        <f t="shared" si="324"/>
        <v>0</v>
      </c>
      <c r="X2927" s="38">
        <f t="shared" si="325"/>
        <v>0</v>
      </c>
      <c r="Y2927" s="38">
        <f t="shared" si="325"/>
        <v>0</v>
      </c>
      <c r="Z2927" s="38">
        <f t="shared" si="325"/>
        <v>0</v>
      </c>
      <c r="AA2927" s="38">
        <f t="shared" si="325"/>
        <v>0</v>
      </c>
      <c r="AB2927" s="38">
        <f t="shared" si="320"/>
        <v>0</v>
      </c>
      <c r="AC2927" s="38">
        <f t="shared" si="321"/>
        <v>0</v>
      </c>
      <c r="AD2927" s="38" t="str">
        <f t="shared" si="322"/>
        <v>000000000000</v>
      </c>
      <c r="AE2927" s="38"/>
      <c r="AF2927" s="38"/>
      <c r="AG2927" s="38"/>
      <c r="AH2927" s="38"/>
      <c r="AI2927" s="38"/>
      <c r="AJ2927" s="38"/>
      <c r="AK2927" s="38"/>
      <c r="AL2927" s="38"/>
      <c r="AM2927" s="38"/>
      <c r="AN2927" s="38"/>
      <c r="AO2927" s="38"/>
      <c r="AP2927" s="38"/>
      <c r="AQ2927" s="38"/>
      <c r="AR2927" s="38"/>
    </row>
    <row r="2928" spans="1:44">
      <c r="A2928" s="36" t="str">
        <f>IF('DATA ACCURATE'!A2931&lt;&gt;"",'DATA ACCURATE'!A2931,"")</f>
        <v/>
      </c>
      <c r="B2928" s="36" t="str">
        <f>IF('DATA ACCURATE'!D2931&lt;&gt;"",'DATA ACCURATE'!D2931,"")</f>
        <v/>
      </c>
      <c r="C2928" s="38" t="str">
        <f>IF($AD2928="000000000000","",INDEX(DATABASE!$W$12:$W$71,MATCH($AD2928,DATABASE!$V$12:$V$71,0)))</f>
        <v/>
      </c>
      <c r="D2928" s="38" t="str">
        <f>IF(C2928="","",IF(E2928="",INDEX(DATABASE!$AF$13:$AF$62,MATCH($C2928,DATABASE!$AC$13:$AC$62,0)),IF(E2928="2x D11",INDEX(DATABASE!$AF$13:$AF$62,MATCH($C2928,DATABASE!$AC$13:$AC$62,0))+2*DATABASE!$AF$62,IF(E2928="3x D11",INDEX(DATABASE!$AF$13:$AF$62,MATCH($C2928,DATABASE!$AC$13:$AC$62,0))+3*DATABASE!$AF$62,""))))</f>
        <v/>
      </c>
      <c r="E2928" s="38" t="str">
        <f>IF(AND($K2928="Y",$G2928&lt;&gt;"UNYIL",$F2928&lt;DATABASE!$O$8),"2x D11",IF(AND($K2928="Y",$G2928&lt;&gt;"UNYIL",$F2928&gt;=DATABASE!$O$8),"3x D11",""))</f>
        <v/>
      </c>
      <c r="F2928" s="36" t="str">
        <f>IF('DATA ACCURATE'!N2931&lt;&gt;"",'DATA ACCURATE'!N2931,"")</f>
        <v/>
      </c>
      <c r="G2928" s="38" t="str">
        <f>IF(F2928="","",IF(F2928&lt;=DATABASE!$I$8,"UNYIL",IF(F2928&lt;=DATABASE!$J$8,"KECIL",IF(F2928&lt;DATABASE!$K$8,"TANGGUNG",IF(F2928&gt;=DATABASE!$K$8,"BESAR","")))))</f>
        <v/>
      </c>
      <c r="H2928" s="16" t="str">
        <f>IF('DATA ACCURATE'!J2931&lt;&gt;"",'DATA ACCURATE'!J2931,"")</f>
        <v/>
      </c>
      <c r="I2928" s="35" t="str">
        <f>IF(B2928&lt;&gt;"",IFERROR(VLOOKUP(B2928,'DATA TIMBANGAN'!G:M,7,FALSE),VLOOKUP(B2928,'DATA TIMBANGAN'!G:M,7)),"")</f>
        <v/>
      </c>
      <c r="J2928" s="25" t="str">
        <f>IF(H2928&lt;&gt;"",IFERROR(INDEX(DATABASE!$Z$19:$Z$38,MATCH(DATEVALUE(H2928),DATABASE!$AA$19:$AA$38,0)),INDEX(DATABASE!$Z$12:$Z$18,MATCH(WEEKDAY(H2928,2),DATABASE!$AA$12:$AA$18,0))),"")</f>
        <v/>
      </c>
      <c r="K2928" s="25" t="str">
        <f>IF('DATA ACCURATE'!V2931&lt;&gt;"",'DATA ACCURATE'!V2931,"")</f>
        <v/>
      </c>
      <c r="L2928" s="80" t="str">
        <f>IF($H2928="","",IF(OR($J2928="LIBUR",AND($L2927="LIBUR",$O2927=$O2928)),"LIBUR",IF(AND(OR($L2927="LUAR JAM KERJA 1",$L2927="LUAR JAM KERJA 2"),OR(OR(AND($H2927=$H2928,AND(OR($I2928&gt;DATABASE!$J$3,$I2928&lt;DATABASE!$J$6),((DATEVALUE($H2928)+$I2928)-(DATEVALUE($H2927)+$I2927))&lt;DATABASE!$J$6)),AND($H2927=$H2928,$O2927=$O2928,OR($I2928&gt;DATABASE!$J$6,$I2928&lt;DATABASE!$J$3))),AND(($H2928-$H2927)=1,OR($I2928&lt;DATABASE!$I$6,((DATEVALUE($H2928)+$I2928)-(DATEVALUE($H2927)+$I2927))&lt;DATABASE!$J$6))),$A2928=$A2927),"LUAR JAM KERJA 2",IF(AND(OR(WEEKDAY($H2928,2)=1,WEEKDAY($H2928,2)=2,WEEKDAY($H2928,2)=3,WEEKDAY($H2928,2)=4,WEEKDAY($H2928,2)=5),$I2928&lt;=DATABASE!$J$3,$I2928&gt;=DATABASE!$I$3),"JAM KERJA",IF(AND(WEEKDAY($H2928,2)=6,$I2928&lt;=DATABASE!$J$4,$I2928&gt;=DATABASE!$I$4),"JAM KERJA","LUAR JAM KERJA 1")))))</f>
        <v/>
      </c>
      <c r="M2928" s="36" t="str">
        <f>IF('DATA ACCURATE'!T2931&lt;&gt;"",IF('DATA ACCURATE'!T2931&gt;100,'DATA ACCURATE'!T2931/10,'DATA ACCURATE'!T2931),"")</f>
        <v/>
      </c>
      <c r="N2928" s="38" t="str">
        <f>IF(M2928="","",IF(M2928&lt;=DATABASE!$I$9,"LOKAL",IF(M2928&lt;DATABASE!$J$9,"LUAR KOTA 1",IF($M2928&gt;=DATABASE!$J$9,"LUAR KOTA 2",""))))</f>
        <v/>
      </c>
      <c r="O2928" s="38" t="str">
        <f>IF('DATA ACCURATE'!L2931&lt;&gt;"",'DATA ACCURATE'!L2931,"")</f>
        <v/>
      </c>
      <c r="P2928" s="38"/>
      <c r="Q2928" s="38">
        <f t="shared" si="323"/>
        <v>0</v>
      </c>
      <c r="R2928" s="38">
        <f t="shared" si="323"/>
        <v>0</v>
      </c>
      <c r="S2928" s="38">
        <f t="shared" si="323"/>
        <v>0</v>
      </c>
      <c r="T2928" s="38">
        <f t="shared" si="323"/>
        <v>0</v>
      </c>
      <c r="U2928" s="38">
        <f t="shared" si="324"/>
        <v>0</v>
      </c>
      <c r="V2928" s="38">
        <f t="shared" si="324"/>
        <v>0</v>
      </c>
      <c r="W2928" s="38">
        <f t="shared" si="324"/>
        <v>0</v>
      </c>
      <c r="X2928" s="38">
        <f t="shared" si="325"/>
        <v>0</v>
      </c>
      <c r="Y2928" s="38">
        <f t="shared" si="325"/>
        <v>0</v>
      </c>
      <c r="Z2928" s="38">
        <f t="shared" si="325"/>
        <v>0</v>
      </c>
      <c r="AA2928" s="38">
        <f t="shared" si="325"/>
        <v>0</v>
      </c>
      <c r="AB2928" s="38">
        <f t="shared" si="320"/>
        <v>0</v>
      </c>
      <c r="AC2928" s="38">
        <f t="shared" si="321"/>
        <v>0</v>
      </c>
      <c r="AD2928" s="38" t="str">
        <f t="shared" si="322"/>
        <v>000000000000</v>
      </c>
      <c r="AE2928" s="38"/>
      <c r="AF2928" s="38"/>
      <c r="AG2928" s="38"/>
      <c r="AH2928" s="38"/>
      <c r="AI2928" s="38"/>
      <c r="AJ2928" s="38"/>
      <c r="AK2928" s="38"/>
      <c r="AL2928" s="38"/>
      <c r="AM2928" s="38"/>
      <c r="AN2928" s="38"/>
      <c r="AO2928" s="38"/>
      <c r="AP2928" s="38"/>
      <c r="AQ2928" s="38"/>
      <c r="AR2928" s="38"/>
    </row>
    <row r="2929" spans="1:44">
      <c r="A2929" s="36" t="str">
        <f>IF('DATA ACCURATE'!A2932&lt;&gt;"",'DATA ACCURATE'!A2932,"")</f>
        <v/>
      </c>
      <c r="B2929" s="36" t="str">
        <f>IF('DATA ACCURATE'!D2932&lt;&gt;"",'DATA ACCURATE'!D2932,"")</f>
        <v/>
      </c>
      <c r="C2929" s="38" t="str">
        <f>IF($AD2929="000000000000","",INDEX(DATABASE!$W$12:$W$71,MATCH($AD2929,DATABASE!$V$12:$V$71,0)))</f>
        <v/>
      </c>
      <c r="D2929" s="38" t="str">
        <f>IF(C2929="","",IF(E2929="",INDEX(DATABASE!$AF$13:$AF$62,MATCH($C2929,DATABASE!$AC$13:$AC$62,0)),IF(E2929="2x D11",INDEX(DATABASE!$AF$13:$AF$62,MATCH($C2929,DATABASE!$AC$13:$AC$62,0))+2*DATABASE!$AF$62,IF(E2929="3x D11",INDEX(DATABASE!$AF$13:$AF$62,MATCH($C2929,DATABASE!$AC$13:$AC$62,0))+3*DATABASE!$AF$62,""))))</f>
        <v/>
      </c>
      <c r="E2929" s="38" t="str">
        <f>IF(AND($K2929="Y",$G2929&lt;&gt;"UNYIL",$F2929&lt;DATABASE!$O$8),"2x D11",IF(AND($K2929="Y",$G2929&lt;&gt;"UNYIL",$F2929&gt;=DATABASE!$O$8),"3x D11",""))</f>
        <v/>
      </c>
      <c r="F2929" s="36" t="str">
        <f>IF('DATA ACCURATE'!N2932&lt;&gt;"",'DATA ACCURATE'!N2932,"")</f>
        <v/>
      </c>
      <c r="G2929" s="38" t="str">
        <f>IF(F2929="","",IF(F2929&lt;=DATABASE!$I$8,"UNYIL",IF(F2929&lt;=DATABASE!$J$8,"KECIL",IF(F2929&lt;DATABASE!$K$8,"TANGGUNG",IF(F2929&gt;=DATABASE!$K$8,"BESAR","")))))</f>
        <v/>
      </c>
      <c r="H2929" s="16" t="str">
        <f>IF('DATA ACCURATE'!J2932&lt;&gt;"",'DATA ACCURATE'!J2932,"")</f>
        <v/>
      </c>
      <c r="I2929" s="35" t="str">
        <f>IF(B2929&lt;&gt;"",IFERROR(VLOOKUP(B2929,'DATA TIMBANGAN'!G:M,7,FALSE),VLOOKUP(B2929,'DATA TIMBANGAN'!G:M,7)),"")</f>
        <v/>
      </c>
      <c r="J2929" s="25" t="str">
        <f>IF(H2929&lt;&gt;"",IFERROR(INDEX(DATABASE!$Z$19:$Z$38,MATCH(DATEVALUE(H2929),DATABASE!$AA$19:$AA$38,0)),INDEX(DATABASE!$Z$12:$Z$18,MATCH(WEEKDAY(H2929,2),DATABASE!$AA$12:$AA$18,0))),"")</f>
        <v/>
      </c>
      <c r="K2929" s="25" t="str">
        <f>IF('DATA ACCURATE'!V2932&lt;&gt;"",'DATA ACCURATE'!V2932,"")</f>
        <v/>
      </c>
      <c r="L2929" s="80" t="str">
        <f>IF($H2929="","",IF(OR($J2929="LIBUR",AND($L2928="LIBUR",$O2928=$O2929)),"LIBUR",IF(AND(OR($L2928="LUAR JAM KERJA 1",$L2928="LUAR JAM KERJA 2"),OR(OR(AND($H2928=$H2929,AND(OR($I2929&gt;DATABASE!$J$3,$I2929&lt;DATABASE!$J$6),((DATEVALUE($H2929)+$I2929)-(DATEVALUE($H2928)+$I2928))&lt;DATABASE!$J$6)),AND($H2928=$H2929,$O2928=$O2929,OR($I2929&gt;DATABASE!$J$6,$I2929&lt;DATABASE!$J$3))),AND(($H2929-$H2928)=1,OR($I2929&lt;DATABASE!$I$6,((DATEVALUE($H2929)+$I2929)-(DATEVALUE($H2928)+$I2928))&lt;DATABASE!$J$6))),$A2929=$A2928),"LUAR JAM KERJA 2",IF(AND(OR(WEEKDAY($H2929,2)=1,WEEKDAY($H2929,2)=2,WEEKDAY($H2929,2)=3,WEEKDAY($H2929,2)=4,WEEKDAY($H2929,2)=5),$I2929&lt;=DATABASE!$J$3,$I2929&gt;=DATABASE!$I$3),"JAM KERJA",IF(AND(WEEKDAY($H2929,2)=6,$I2929&lt;=DATABASE!$J$4,$I2929&gt;=DATABASE!$I$4),"JAM KERJA","LUAR JAM KERJA 1")))))</f>
        <v/>
      </c>
      <c r="M2929" s="36" t="str">
        <f>IF('DATA ACCURATE'!T2932&lt;&gt;"",IF('DATA ACCURATE'!T2932&gt;100,'DATA ACCURATE'!T2932/10,'DATA ACCURATE'!T2932),"")</f>
        <v/>
      </c>
      <c r="N2929" s="38" t="str">
        <f>IF(M2929="","",IF(M2929&lt;=DATABASE!$I$9,"LOKAL",IF(M2929&lt;DATABASE!$J$9,"LUAR KOTA 1",IF($M2929&gt;=DATABASE!$J$9,"LUAR KOTA 2",""))))</f>
        <v/>
      </c>
      <c r="O2929" s="38" t="str">
        <f>IF('DATA ACCURATE'!L2932&lt;&gt;"",'DATA ACCURATE'!L2932,"")</f>
        <v/>
      </c>
      <c r="P2929" s="38"/>
      <c r="Q2929" s="38">
        <f t="shared" si="323"/>
        <v>0</v>
      </c>
      <c r="R2929" s="38">
        <f t="shared" si="323"/>
        <v>0</v>
      </c>
      <c r="S2929" s="38">
        <f t="shared" si="323"/>
        <v>0</v>
      </c>
      <c r="T2929" s="38">
        <f t="shared" si="323"/>
        <v>0</v>
      </c>
      <c r="U2929" s="38">
        <f t="shared" si="324"/>
        <v>0</v>
      </c>
      <c r="V2929" s="38">
        <f t="shared" si="324"/>
        <v>0</v>
      </c>
      <c r="W2929" s="38">
        <f t="shared" si="324"/>
        <v>0</v>
      </c>
      <c r="X2929" s="38">
        <f t="shared" si="325"/>
        <v>0</v>
      </c>
      <c r="Y2929" s="38">
        <f t="shared" si="325"/>
        <v>0</v>
      </c>
      <c r="Z2929" s="38">
        <f t="shared" si="325"/>
        <v>0</v>
      </c>
      <c r="AA2929" s="38">
        <f t="shared" si="325"/>
        <v>0</v>
      </c>
      <c r="AB2929" s="38">
        <f t="shared" si="320"/>
        <v>0</v>
      </c>
      <c r="AC2929" s="38">
        <f t="shared" si="321"/>
        <v>0</v>
      </c>
      <c r="AD2929" s="38" t="str">
        <f t="shared" si="322"/>
        <v>000000000000</v>
      </c>
      <c r="AE2929" s="38"/>
      <c r="AF2929" s="38"/>
      <c r="AG2929" s="38"/>
      <c r="AH2929" s="38"/>
      <c r="AI2929" s="38"/>
      <c r="AJ2929" s="38"/>
      <c r="AK2929" s="38"/>
      <c r="AL2929" s="38"/>
      <c r="AM2929" s="38"/>
      <c r="AN2929" s="38"/>
      <c r="AO2929" s="38"/>
      <c r="AP2929" s="38"/>
      <c r="AQ2929" s="38"/>
      <c r="AR2929" s="38"/>
    </row>
    <row r="2930" spans="1:44">
      <c r="A2930" s="36" t="str">
        <f>IF('DATA ACCURATE'!A2933&lt;&gt;"",'DATA ACCURATE'!A2933,"")</f>
        <v/>
      </c>
      <c r="B2930" s="36" t="str">
        <f>IF('DATA ACCURATE'!D2933&lt;&gt;"",'DATA ACCURATE'!D2933,"")</f>
        <v/>
      </c>
      <c r="C2930" s="38" t="str">
        <f>IF($AD2930="000000000000","",INDEX(DATABASE!$W$12:$W$71,MATCH($AD2930,DATABASE!$V$12:$V$71,0)))</f>
        <v/>
      </c>
      <c r="D2930" s="38" t="str">
        <f>IF(C2930="","",IF(E2930="",INDEX(DATABASE!$AF$13:$AF$62,MATCH($C2930,DATABASE!$AC$13:$AC$62,0)),IF(E2930="2x D11",INDEX(DATABASE!$AF$13:$AF$62,MATCH($C2930,DATABASE!$AC$13:$AC$62,0))+2*DATABASE!$AF$62,IF(E2930="3x D11",INDEX(DATABASE!$AF$13:$AF$62,MATCH($C2930,DATABASE!$AC$13:$AC$62,0))+3*DATABASE!$AF$62,""))))</f>
        <v/>
      </c>
      <c r="E2930" s="38" t="str">
        <f>IF(AND($K2930="Y",$G2930&lt;&gt;"UNYIL",$F2930&lt;DATABASE!$O$8),"2x D11",IF(AND($K2930="Y",$G2930&lt;&gt;"UNYIL",$F2930&gt;=DATABASE!$O$8),"3x D11",""))</f>
        <v/>
      </c>
      <c r="F2930" s="36" t="str">
        <f>IF('DATA ACCURATE'!N2933&lt;&gt;"",'DATA ACCURATE'!N2933,"")</f>
        <v/>
      </c>
      <c r="G2930" s="38" t="str">
        <f>IF(F2930="","",IF(F2930&lt;=DATABASE!$I$8,"UNYIL",IF(F2930&lt;=DATABASE!$J$8,"KECIL",IF(F2930&lt;DATABASE!$K$8,"TANGGUNG",IF(F2930&gt;=DATABASE!$K$8,"BESAR","")))))</f>
        <v/>
      </c>
      <c r="H2930" s="16" t="str">
        <f>IF('DATA ACCURATE'!J2933&lt;&gt;"",'DATA ACCURATE'!J2933,"")</f>
        <v/>
      </c>
      <c r="I2930" s="35" t="str">
        <f>IF(B2930&lt;&gt;"",IFERROR(VLOOKUP(B2930,'DATA TIMBANGAN'!G:M,7,FALSE),VLOOKUP(B2930,'DATA TIMBANGAN'!G:M,7)),"")</f>
        <v/>
      </c>
      <c r="J2930" s="25" t="str">
        <f>IF(H2930&lt;&gt;"",IFERROR(INDEX(DATABASE!$Z$19:$Z$38,MATCH(DATEVALUE(H2930),DATABASE!$AA$19:$AA$38,0)),INDEX(DATABASE!$Z$12:$Z$18,MATCH(WEEKDAY(H2930,2),DATABASE!$AA$12:$AA$18,0))),"")</f>
        <v/>
      </c>
      <c r="K2930" s="25" t="str">
        <f>IF('DATA ACCURATE'!V2933&lt;&gt;"",'DATA ACCURATE'!V2933,"")</f>
        <v/>
      </c>
      <c r="L2930" s="80" t="str">
        <f>IF($H2930="","",IF(OR($J2930="LIBUR",AND($L2929="LIBUR",$O2929=$O2930)),"LIBUR",IF(AND(OR($L2929="LUAR JAM KERJA 1",$L2929="LUAR JAM KERJA 2"),OR(OR(AND($H2929=$H2930,AND(OR($I2930&gt;DATABASE!$J$3,$I2930&lt;DATABASE!$J$6),((DATEVALUE($H2930)+$I2930)-(DATEVALUE($H2929)+$I2929))&lt;DATABASE!$J$6)),AND($H2929=$H2930,$O2929=$O2930,OR($I2930&gt;DATABASE!$J$6,$I2930&lt;DATABASE!$J$3))),AND(($H2930-$H2929)=1,OR($I2930&lt;DATABASE!$I$6,((DATEVALUE($H2930)+$I2930)-(DATEVALUE($H2929)+$I2929))&lt;DATABASE!$J$6))),$A2930=$A2929),"LUAR JAM KERJA 2",IF(AND(OR(WEEKDAY($H2930,2)=1,WEEKDAY($H2930,2)=2,WEEKDAY($H2930,2)=3,WEEKDAY($H2930,2)=4,WEEKDAY($H2930,2)=5),$I2930&lt;=DATABASE!$J$3,$I2930&gt;=DATABASE!$I$3),"JAM KERJA",IF(AND(WEEKDAY($H2930,2)=6,$I2930&lt;=DATABASE!$J$4,$I2930&gt;=DATABASE!$I$4),"JAM KERJA","LUAR JAM KERJA 1")))))</f>
        <v/>
      </c>
      <c r="M2930" s="36" t="str">
        <f>IF('DATA ACCURATE'!T2933&lt;&gt;"",IF('DATA ACCURATE'!T2933&gt;100,'DATA ACCURATE'!T2933/10,'DATA ACCURATE'!T2933),"")</f>
        <v/>
      </c>
      <c r="N2930" s="38" t="str">
        <f>IF(M2930="","",IF(M2930&lt;=DATABASE!$I$9,"LOKAL",IF(M2930&lt;DATABASE!$J$9,"LUAR KOTA 1",IF($M2930&gt;=DATABASE!$J$9,"LUAR KOTA 2",""))))</f>
        <v/>
      </c>
      <c r="O2930" s="38" t="str">
        <f>IF('DATA ACCURATE'!L2933&lt;&gt;"",'DATA ACCURATE'!L2933,"")</f>
        <v/>
      </c>
      <c r="P2930" s="38"/>
      <c r="Q2930" s="38">
        <f t="shared" si="323"/>
        <v>0</v>
      </c>
      <c r="R2930" s="38">
        <f t="shared" si="323"/>
        <v>0</v>
      </c>
      <c r="S2930" s="38">
        <f t="shared" si="323"/>
        <v>0</v>
      </c>
      <c r="T2930" s="38">
        <f t="shared" si="323"/>
        <v>0</v>
      </c>
      <c r="U2930" s="38">
        <f t="shared" si="324"/>
        <v>0</v>
      </c>
      <c r="V2930" s="38">
        <f t="shared" si="324"/>
        <v>0</v>
      </c>
      <c r="W2930" s="38">
        <f t="shared" si="324"/>
        <v>0</v>
      </c>
      <c r="X2930" s="38">
        <f t="shared" si="325"/>
        <v>0</v>
      </c>
      <c r="Y2930" s="38">
        <f t="shared" si="325"/>
        <v>0</v>
      </c>
      <c r="Z2930" s="38">
        <f t="shared" si="325"/>
        <v>0</v>
      </c>
      <c r="AA2930" s="38">
        <f t="shared" si="325"/>
        <v>0</v>
      </c>
      <c r="AB2930" s="38">
        <f t="shared" si="320"/>
        <v>0</v>
      </c>
      <c r="AC2930" s="38">
        <f t="shared" si="321"/>
        <v>0</v>
      </c>
      <c r="AD2930" s="38" t="str">
        <f t="shared" si="322"/>
        <v>000000000000</v>
      </c>
      <c r="AE2930" s="38"/>
      <c r="AF2930" s="38"/>
      <c r="AG2930" s="38"/>
      <c r="AH2930" s="38"/>
      <c r="AI2930" s="38"/>
      <c r="AJ2930" s="38"/>
      <c r="AK2930" s="38"/>
      <c r="AL2930" s="38"/>
      <c r="AM2930" s="38"/>
      <c r="AN2930" s="38"/>
      <c r="AO2930" s="38"/>
      <c r="AP2930" s="38"/>
      <c r="AQ2930" s="38"/>
      <c r="AR2930" s="38"/>
    </row>
    <row r="2931" spans="1:44">
      <c r="A2931" s="36" t="str">
        <f>IF('DATA ACCURATE'!A2934&lt;&gt;"",'DATA ACCURATE'!A2934,"")</f>
        <v/>
      </c>
      <c r="B2931" s="36" t="str">
        <f>IF('DATA ACCURATE'!D2934&lt;&gt;"",'DATA ACCURATE'!D2934,"")</f>
        <v/>
      </c>
      <c r="C2931" s="38" t="str">
        <f>IF($AD2931="000000000000","",INDEX(DATABASE!$W$12:$W$71,MATCH($AD2931,DATABASE!$V$12:$V$71,0)))</f>
        <v/>
      </c>
      <c r="D2931" s="38" t="str">
        <f>IF(C2931="","",IF(E2931="",INDEX(DATABASE!$AF$13:$AF$62,MATCH($C2931,DATABASE!$AC$13:$AC$62,0)),IF(E2931="2x D11",INDEX(DATABASE!$AF$13:$AF$62,MATCH($C2931,DATABASE!$AC$13:$AC$62,0))+2*DATABASE!$AF$62,IF(E2931="3x D11",INDEX(DATABASE!$AF$13:$AF$62,MATCH($C2931,DATABASE!$AC$13:$AC$62,0))+3*DATABASE!$AF$62,""))))</f>
        <v/>
      </c>
      <c r="E2931" s="38" t="str">
        <f>IF(AND($K2931="Y",$G2931&lt;&gt;"UNYIL",$F2931&lt;DATABASE!$O$8),"2x D11",IF(AND($K2931="Y",$G2931&lt;&gt;"UNYIL",$F2931&gt;=DATABASE!$O$8),"3x D11",""))</f>
        <v/>
      </c>
      <c r="F2931" s="36" t="str">
        <f>IF('DATA ACCURATE'!N2934&lt;&gt;"",'DATA ACCURATE'!N2934,"")</f>
        <v/>
      </c>
      <c r="G2931" s="38" t="str">
        <f>IF(F2931="","",IF(F2931&lt;=DATABASE!$I$8,"UNYIL",IF(F2931&lt;=DATABASE!$J$8,"KECIL",IF(F2931&lt;DATABASE!$K$8,"TANGGUNG",IF(F2931&gt;=DATABASE!$K$8,"BESAR","")))))</f>
        <v/>
      </c>
      <c r="H2931" s="16" t="str">
        <f>IF('DATA ACCURATE'!J2934&lt;&gt;"",'DATA ACCURATE'!J2934,"")</f>
        <v/>
      </c>
      <c r="I2931" s="35" t="str">
        <f>IF(B2931&lt;&gt;"",IFERROR(VLOOKUP(B2931,'DATA TIMBANGAN'!G:M,7,FALSE),VLOOKUP(B2931,'DATA TIMBANGAN'!G:M,7)),"")</f>
        <v/>
      </c>
      <c r="J2931" s="25" t="str">
        <f>IF(H2931&lt;&gt;"",IFERROR(INDEX(DATABASE!$Z$19:$Z$38,MATCH(DATEVALUE(H2931),DATABASE!$AA$19:$AA$38,0)),INDEX(DATABASE!$Z$12:$Z$18,MATCH(WEEKDAY(H2931,2),DATABASE!$AA$12:$AA$18,0))),"")</f>
        <v/>
      </c>
      <c r="K2931" s="25" t="str">
        <f>IF('DATA ACCURATE'!V2934&lt;&gt;"",'DATA ACCURATE'!V2934,"")</f>
        <v/>
      </c>
      <c r="L2931" s="80" t="str">
        <f>IF($H2931="","",IF(OR($J2931="LIBUR",AND($L2930="LIBUR",$O2930=$O2931)),"LIBUR",IF(AND(OR($L2930="LUAR JAM KERJA 1",$L2930="LUAR JAM KERJA 2"),OR(OR(AND($H2930=$H2931,AND(OR($I2931&gt;DATABASE!$J$3,$I2931&lt;DATABASE!$J$6),((DATEVALUE($H2931)+$I2931)-(DATEVALUE($H2930)+$I2930))&lt;DATABASE!$J$6)),AND($H2930=$H2931,$O2930=$O2931,OR($I2931&gt;DATABASE!$J$6,$I2931&lt;DATABASE!$J$3))),AND(($H2931-$H2930)=1,OR($I2931&lt;DATABASE!$I$6,((DATEVALUE($H2931)+$I2931)-(DATEVALUE($H2930)+$I2930))&lt;DATABASE!$J$6))),$A2931=$A2930),"LUAR JAM KERJA 2",IF(AND(OR(WEEKDAY($H2931,2)=1,WEEKDAY($H2931,2)=2,WEEKDAY($H2931,2)=3,WEEKDAY($H2931,2)=4,WEEKDAY($H2931,2)=5),$I2931&lt;=DATABASE!$J$3,$I2931&gt;=DATABASE!$I$3),"JAM KERJA",IF(AND(WEEKDAY($H2931,2)=6,$I2931&lt;=DATABASE!$J$4,$I2931&gt;=DATABASE!$I$4),"JAM KERJA","LUAR JAM KERJA 1")))))</f>
        <v/>
      </c>
      <c r="M2931" s="36" t="str">
        <f>IF('DATA ACCURATE'!T2934&lt;&gt;"",IF('DATA ACCURATE'!T2934&gt;100,'DATA ACCURATE'!T2934/10,'DATA ACCURATE'!T2934),"")</f>
        <v/>
      </c>
      <c r="N2931" s="38" t="str">
        <f>IF(M2931="","",IF(M2931&lt;=DATABASE!$I$9,"LOKAL",IF(M2931&lt;DATABASE!$J$9,"LUAR KOTA 1",IF($M2931&gt;=DATABASE!$J$9,"LUAR KOTA 2",""))))</f>
        <v/>
      </c>
      <c r="O2931" s="38" t="str">
        <f>IF('DATA ACCURATE'!L2934&lt;&gt;"",'DATA ACCURATE'!L2934,"")</f>
        <v/>
      </c>
      <c r="P2931" s="38"/>
      <c r="Q2931" s="38">
        <f t="shared" si="323"/>
        <v>0</v>
      </c>
      <c r="R2931" s="38">
        <f t="shared" si="323"/>
        <v>0</v>
      </c>
      <c r="S2931" s="38">
        <f t="shared" si="323"/>
        <v>0</v>
      </c>
      <c r="T2931" s="38">
        <f t="shared" si="323"/>
        <v>0</v>
      </c>
      <c r="U2931" s="38">
        <f t="shared" si="324"/>
        <v>0</v>
      </c>
      <c r="V2931" s="38">
        <f t="shared" si="324"/>
        <v>0</v>
      </c>
      <c r="W2931" s="38">
        <f t="shared" si="324"/>
        <v>0</v>
      </c>
      <c r="X2931" s="38">
        <f t="shared" si="325"/>
        <v>0</v>
      </c>
      <c r="Y2931" s="38">
        <f t="shared" si="325"/>
        <v>0</v>
      </c>
      <c r="Z2931" s="38">
        <f t="shared" si="325"/>
        <v>0</v>
      </c>
      <c r="AA2931" s="38">
        <f t="shared" si="325"/>
        <v>0</v>
      </c>
      <c r="AB2931" s="38">
        <f t="shared" si="320"/>
        <v>0</v>
      </c>
      <c r="AC2931" s="38">
        <f t="shared" si="321"/>
        <v>0</v>
      </c>
      <c r="AD2931" s="38" t="str">
        <f t="shared" si="322"/>
        <v>000000000000</v>
      </c>
      <c r="AE2931" s="38"/>
      <c r="AF2931" s="38"/>
      <c r="AG2931" s="38"/>
      <c r="AH2931" s="38"/>
      <c r="AI2931" s="38"/>
      <c r="AJ2931" s="38"/>
      <c r="AK2931" s="38"/>
      <c r="AL2931" s="38"/>
      <c r="AM2931" s="38"/>
      <c r="AN2931" s="38"/>
      <c r="AO2931" s="38"/>
      <c r="AP2931" s="38"/>
      <c r="AQ2931" s="38"/>
      <c r="AR2931" s="38"/>
    </row>
    <row r="2932" spans="1:44">
      <c r="A2932" s="36" t="str">
        <f>IF('DATA ACCURATE'!A2935&lt;&gt;"",'DATA ACCURATE'!A2935,"")</f>
        <v/>
      </c>
      <c r="B2932" s="36" t="str">
        <f>IF('DATA ACCURATE'!D2935&lt;&gt;"",'DATA ACCURATE'!D2935,"")</f>
        <v/>
      </c>
      <c r="C2932" s="38" t="str">
        <f>IF($AD2932="000000000000","",INDEX(DATABASE!$W$12:$W$71,MATCH($AD2932,DATABASE!$V$12:$V$71,0)))</f>
        <v/>
      </c>
      <c r="D2932" s="38" t="str">
        <f>IF(C2932="","",IF(E2932="",INDEX(DATABASE!$AF$13:$AF$62,MATCH($C2932,DATABASE!$AC$13:$AC$62,0)),IF(E2932="2x D11",INDEX(DATABASE!$AF$13:$AF$62,MATCH($C2932,DATABASE!$AC$13:$AC$62,0))+2*DATABASE!$AF$62,IF(E2932="3x D11",INDEX(DATABASE!$AF$13:$AF$62,MATCH($C2932,DATABASE!$AC$13:$AC$62,0))+3*DATABASE!$AF$62,""))))</f>
        <v/>
      </c>
      <c r="E2932" s="38" t="str">
        <f>IF(AND($K2932="Y",$G2932&lt;&gt;"UNYIL",$F2932&lt;DATABASE!$O$8),"2x D11",IF(AND($K2932="Y",$G2932&lt;&gt;"UNYIL",$F2932&gt;=DATABASE!$O$8),"3x D11",""))</f>
        <v/>
      </c>
      <c r="F2932" s="36" t="str">
        <f>IF('DATA ACCURATE'!N2935&lt;&gt;"",'DATA ACCURATE'!N2935,"")</f>
        <v/>
      </c>
      <c r="G2932" s="38" t="str">
        <f>IF(F2932="","",IF(F2932&lt;=DATABASE!$I$8,"UNYIL",IF(F2932&lt;=DATABASE!$J$8,"KECIL",IF(F2932&lt;DATABASE!$K$8,"TANGGUNG",IF(F2932&gt;=DATABASE!$K$8,"BESAR","")))))</f>
        <v/>
      </c>
      <c r="H2932" s="16" t="str">
        <f>IF('DATA ACCURATE'!J2935&lt;&gt;"",'DATA ACCURATE'!J2935,"")</f>
        <v/>
      </c>
      <c r="I2932" s="35" t="str">
        <f>IF(B2932&lt;&gt;"",IFERROR(VLOOKUP(B2932,'DATA TIMBANGAN'!G:M,7,FALSE),VLOOKUP(B2932,'DATA TIMBANGAN'!G:M,7)),"")</f>
        <v/>
      </c>
      <c r="J2932" s="25" t="str">
        <f>IF(H2932&lt;&gt;"",IFERROR(INDEX(DATABASE!$Z$19:$Z$38,MATCH(DATEVALUE(H2932),DATABASE!$AA$19:$AA$38,0)),INDEX(DATABASE!$Z$12:$Z$18,MATCH(WEEKDAY(H2932,2),DATABASE!$AA$12:$AA$18,0))),"")</f>
        <v/>
      </c>
      <c r="K2932" s="25" t="str">
        <f>IF('DATA ACCURATE'!V2935&lt;&gt;"",'DATA ACCURATE'!V2935,"")</f>
        <v/>
      </c>
      <c r="L2932" s="80" t="str">
        <f>IF($H2932="","",IF(OR($J2932="LIBUR",AND($L2931="LIBUR",$O2931=$O2932)),"LIBUR",IF(AND(OR($L2931="LUAR JAM KERJA 1",$L2931="LUAR JAM KERJA 2"),OR(OR(AND($H2931=$H2932,AND(OR($I2932&gt;DATABASE!$J$3,$I2932&lt;DATABASE!$J$6),((DATEVALUE($H2932)+$I2932)-(DATEVALUE($H2931)+$I2931))&lt;DATABASE!$J$6)),AND($H2931=$H2932,$O2931=$O2932,OR($I2932&gt;DATABASE!$J$6,$I2932&lt;DATABASE!$J$3))),AND(($H2932-$H2931)=1,OR($I2932&lt;DATABASE!$I$6,((DATEVALUE($H2932)+$I2932)-(DATEVALUE($H2931)+$I2931))&lt;DATABASE!$J$6))),$A2932=$A2931),"LUAR JAM KERJA 2",IF(AND(OR(WEEKDAY($H2932,2)=1,WEEKDAY($H2932,2)=2,WEEKDAY($H2932,2)=3,WEEKDAY($H2932,2)=4,WEEKDAY($H2932,2)=5),$I2932&lt;=DATABASE!$J$3,$I2932&gt;=DATABASE!$I$3),"JAM KERJA",IF(AND(WEEKDAY($H2932,2)=6,$I2932&lt;=DATABASE!$J$4,$I2932&gt;=DATABASE!$I$4),"JAM KERJA","LUAR JAM KERJA 1")))))</f>
        <v/>
      </c>
      <c r="M2932" s="36" t="str">
        <f>IF('DATA ACCURATE'!T2935&lt;&gt;"",IF('DATA ACCURATE'!T2935&gt;100,'DATA ACCURATE'!T2935/10,'DATA ACCURATE'!T2935),"")</f>
        <v/>
      </c>
      <c r="N2932" s="38" t="str">
        <f>IF(M2932="","",IF(M2932&lt;=DATABASE!$I$9,"LOKAL",IF(M2932&lt;DATABASE!$J$9,"LUAR KOTA 1",IF($M2932&gt;=DATABASE!$J$9,"LUAR KOTA 2",""))))</f>
        <v/>
      </c>
      <c r="O2932" s="38" t="str">
        <f>IF('DATA ACCURATE'!L2935&lt;&gt;"",'DATA ACCURATE'!L2935,"")</f>
        <v/>
      </c>
      <c r="P2932" s="38"/>
      <c r="Q2932" s="38">
        <f t="shared" si="323"/>
        <v>0</v>
      </c>
      <c r="R2932" s="38">
        <f t="shared" si="323"/>
        <v>0</v>
      </c>
      <c r="S2932" s="38">
        <f t="shared" si="323"/>
        <v>0</v>
      </c>
      <c r="T2932" s="38">
        <f t="shared" si="323"/>
        <v>0</v>
      </c>
      <c r="U2932" s="38">
        <f t="shared" si="324"/>
        <v>0</v>
      </c>
      <c r="V2932" s="38">
        <f t="shared" si="324"/>
        <v>0</v>
      </c>
      <c r="W2932" s="38">
        <f t="shared" si="324"/>
        <v>0</v>
      </c>
      <c r="X2932" s="38">
        <f t="shared" si="325"/>
        <v>0</v>
      </c>
      <c r="Y2932" s="38">
        <f t="shared" si="325"/>
        <v>0</v>
      </c>
      <c r="Z2932" s="38">
        <f t="shared" si="325"/>
        <v>0</v>
      </c>
      <c r="AA2932" s="38">
        <f t="shared" si="325"/>
        <v>0</v>
      </c>
      <c r="AB2932" s="38">
        <f t="shared" si="320"/>
        <v>0</v>
      </c>
      <c r="AC2932" s="38">
        <f t="shared" si="321"/>
        <v>0</v>
      </c>
      <c r="AD2932" s="38" t="str">
        <f t="shared" si="322"/>
        <v>000000000000</v>
      </c>
      <c r="AE2932" s="38"/>
      <c r="AF2932" s="38"/>
      <c r="AG2932" s="38"/>
      <c r="AH2932" s="38"/>
      <c r="AI2932" s="38"/>
      <c r="AJ2932" s="38"/>
      <c r="AK2932" s="38"/>
      <c r="AL2932" s="38"/>
      <c r="AM2932" s="38"/>
      <c r="AN2932" s="38"/>
      <c r="AO2932" s="38"/>
      <c r="AP2932" s="38"/>
      <c r="AQ2932" s="38"/>
      <c r="AR2932" s="38"/>
    </row>
    <row r="2933" spans="1:44">
      <c r="A2933" s="36" t="str">
        <f>IF('DATA ACCURATE'!A2936&lt;&gt;"",'DATA ACCURATE'!A2936,"")</f>
        <v/>
      </c>
      <c r="B2933" s="36" t="str">
        <f>IF('DATA ACCURATE'!D2936&lt;&gt;"",'DATA ACCURATE'!D2936,"")</f>
        <v/>
      </c>
      <c r="C2933" s="38" t="str">
        <f>IF($AD2933="000000000000","",INDEX(DATABASE!$W$12:$W$71,MATCH($AD2933,DATABASE!$V$12:$V$71,0)))</f>
        <v/>
      </c>
      <c r="D2933" s="38" t="str">
        <f>IF(C2933="","",IF(E2933="",INDEX(DATABASE!$AF$13:$AF$62,MATCH($C2933,DATABASE!$AC$13:$AC$62,0)),IF(E2933="2x D11",INDEX(DATABASE!$AF$13:$AF$62,MATCH($C2933,DATABASE!$AC$13:$AC$62,0))+2*DATABASE!$AF$62,IF(E2933="3x D11",INDEX(DATABASE!$AF$13:$AF$62,MATCH($C2933,DATABASE!$AC$13:$AC$62,0))+3*DATABASE!$AF$62,""))))</f>
        <v/>
      </c>
      <c r="E2933" s="38" t="str">
        <f>IF(AND($K2933="Y",$G2933&lt;&gt;"UNYIL",$F2933&lt;DATABASE!$O$8),"2x D11",IF(AND($K2933="Y",$G2933&lt;&gt;"UNYIL",$F2933&gt;=DATABASE!$O$8),"3x D11",""))</f>
        <v/>
      </c>
      <c r="F2933" s="36" t="str">
        <f>IF('DATA ACCURATE'!N2936&lt;&gt;"",'DATA ACCURATE'!N2936,"")</f>
        <v/>
      </c>
      <c r="G2933" s="38" t="str">
        <f>IF(F2933="","",IF(F2933&lt;=DATABASE!$I$8,"UNYIL",IF(F2933&lt;=DATABASE!$J$8,"KECIL",IF(F2933&lt;DATABASE!$K$8,"TANGGUNG",IF(F2933&gt;=DATABASE!$K$8,"BESAR","")))))</f>
        <v/>
      </c>
      <c r="H2933" s="16" t="str">
        <f>IF('DATA ACCURATE'!J2936&lt;&gt;"",'DATA ACCURATE'!J2936,"")</f>
        <v/>
      </c>
      <c r="I2933" s="35" t="str">
        <f>IF(B2933&lt;&gt;"",IFERROR(VLOOKUP(B2933,'DATA TIMBANGAN'!G:M,7,FALSE),VLOOKUP(B2933,'DATA TIMBANGAN'!G:M,7)),"")</f>
        <v/>
      </c>
      <c r="J2933" s="25" t="str">
        <f>IF(H2933&lt;&gt;"",IFERROR(INDEX(DATABASE!$Z$19:$Z$38,MATCH(DATEVALUE(H2933),DATABASE!$AA$19:$AA$38,0)),INDEX(DATABASE!$Z$12:$Z$18,MATCH(WEEKDAY(H2933,2),DATABASE!$AA$12:$AA$18,0))),"")</f>
        <v/>
      </c>
      <c r="K2933" s="25" t="str">
        <f>IF('DATA ACCURATE'!V2936&lt;&gt;"",'DATA ACCURATE'!V2936,"")</f>
        <v/>
      </c>
      <c r="L2933" s="80" t="str">
        <f>IF($H2933="","",IF(OR($J2933="LIBUR",AND($L2932="LIBUR",$O2932=$O2933)),"LIBUR",IF(AND(OR($L2932="LUAR JAM KERJA 1",$L2932="LUAR JAM KERJA 2"),OR(OR(AND($H2932=$H2933,AND(OR($I2933&gt;DATABASE!$J$3,$I2933&lt;DATABASE!$J$6),((DATEVALUE($H2933)+$I2933)-(DATEVALUE($H2932)+$I2932))&lt;DATABASE!$J$6)),AND($H2932=$H2933,$O2932=$O2933,OR($I2933&gt;DATABASE!$J$6,$I2933&lt;DATABASE!$J$3))),AND(($H2933-$H2932)=1,OR($I2933&lt;DATABASE!$I$6,((DATEVALUE($H2933)+$I2933)-(DATEVALUE($H2932)+$I2932))&lt;DATABASE!$J$6))),$A2933=$A2932),"LUAR JAM KERJA 2",IF(AND(OR(WEEKDAY($H2933,2)=1,WEEKDAY($H2933,2)=2,WEEKDAY($H2933,2)=3,WEEKDAY($H2933,2)=4,WEEKDAY($H2933,2)=5),$I2933&lt;=DATABASE!$J$3,$I2933&gt;=DATABASE!$I$3),"JAM KERJA",IF(AND(WEEKDAY($H2933,2)=6,$I2933&lt;=DATABASE!$J$4,$I2933&gt;=DATABASE!$I$4),"JAM KERJA","LUAR JAM KERJA 1")))))</f>
        <v/>
      </c>
      <c r="M2933" s="36" t="str">
        <f>IF('DATA ACCURATE'!T2936&lt;&gt;"",IF('DATA ACCURATE'!T2936&gt;100,'DATA ACCURATE'!T2936/10,'DATA ACCURATE'!T2936),"")</f>
        <v/>
      </c>
      <c r="N2933" s="38" t="str">
        <f>IF(M2933="","",IF(M2933&lt;=DATABASE!$I$9,"LOKAL",IF(M2933&lt;DATABASE!$J$9,"LUAR KOTA 1",IF($M2933&gt;=DATABASE!$J$9,"LUAR KOTA 2",""))))</f>
        <v/>
      </c>
      <c r="O2933" s="38" t="str">
        <f>IF('DATA ACCURATE'!L2936&lt;&gt;"",'DATA ACCURATE'!L2936,"")</f>
        <v/>
      </c>
      <c r="P2933" s="38"/>
      <c r="Q2933" s="38">
        <f t="shared" si="323"/>
        <v>0</v>
      </c>
      <c r="R2933" s="38">
        <f t="shared" si="323"/>
        <v>0</v>
      </c>
      <c r="S2933" s="38">
        <f t="shared" si="323"/>
        <v>0</v>
      </c>
      <c r="T2933" s="38">
        <f t="shared" si="323"/>
        <v>0</v>
      </c>
      <c r="U2933" s="38">
        <f t="shared" si="324"/>
        <v>0</v>
      </c>
      <c r="V2933" s="38">
        <f t="shared" si="324"/>
        <v>0</v>
      </c>
      <c r="W2933" s="38">
        <f t="shared" si="324"/>
        <v>0</v>
      </c>
      <c r="X2933" s="38">
        <f t="shared" si="325"/>
        <v>0</v>
      </c>
      <c r="Y2933" s="38">
        <f t="shared" si="325"/>
        <v>0</v>
      </c>
      <c r="Z2933" s="38">
        <f t="shared" si="325"/>
        <v>0</v>
      </c>
      <c r="AA2933" s="38">
        <f t="shared" si="325"/>
        <v>0</v>
      </c>
      <c r="AB2933" s="38">
        <f t="shared" si="320"/>
        <v>0</v>
      </c>
      <c r="AC2933" s="38">
        <f t="shared" si="321"/>
        <v>0</v>
      </c>
      <c r="AD2933" s="38" t="str">
        <f t="shared" si="322"/>
        <v>000000000000</v>
      </c>
      <c r="AE2933" s="38"/>
      <c r="AF2933" s="38"/>
      <c r="AG2933" s="38"/>
      <c r="AH2933" s="38"/>
      <c r="AI2933" s="38"/>
      <c r="AJ2933" s="38"/>
      <c r="AK2933" s="38"/>
      <c r="AL2933" s="38"/>
      <c r="AM2933" s="38"/>
      <c r="AN2933" s="38"/>
      <c r="AO2933" s="38"/>
      <c r="AP2933" s="38"/>
      <c r="AQ2933" s="38"/>
      <c r="AR2933" s="38"/>
    </row>
    <row r="2934" spans="1:44">
      <c r="A2934" s="36" t="str">
        <f>IF('DATA ACCURATE'!A2937&lt;&gt;"",'DATA ACCURATE'!A2937,"")</f>
        <v/>
      </c>
      <c r="B2934" s="36" t="str">
        <f>IF('DATA ACCURATE'!D2937&lt;&gt;"",'DATA ACCURATE'!D2937,"")</f>
        <v/>
      </c>
      <c r="C2934" s="38" t="str">
        <f>IF($AD2934="000000000000","",INDEX(DATABASE!$W$12:$W$71,MATCH($AD2934,DATABASE!$V$12:$V$71,0)))</f>
        <v/>
      </c>
      <c r="D2934" s="38" t="str">
        <f>IF(C2934="","",IF(E2934="",INDEX(DATABASE!$AF$13:$AF$62,MATCH($C2934,DATABASE!$AC$13:$AC$62,0)),IF(E2934="2x D11",INDEX(DATABASE!$AF$13:$AF$62,MATCH($C2934,DATABASE!$AC$13:$AC$62,0))+2*DATABASE!$AF$62,IF(E2934="3x D11",INDEX(DATABASE!$AF$13:$AF$62,MATCH($C2934,DATABASE!$AC$13:$AC$62,0))+3*DATABASE!$AF$62,""))))</f>
        <v/>
      </c>
      <c r="E2934" s="38" t="str">
        <f>IF(AND($K2934="Y",$G2934&lt;&gt;"UNYIL",$F2934&lt;DATABASE!$O$8),"2x D11",IF(AND($K2934="Y",$G2934&lt;&gt;"UNYIL",$F2934&gt;=DATABASE!$O$8),"3x D11",""))</f>
        <v/>
      </c>
      <c r="F2934" s="36" t="str">
        <f>IF('DATA ACCURATE'!N2937&lt;&gt;"",'DATA ACCURATE'!N2937,"")</f>
        <v/>
      </c>
      <c r="G2934" s="38" t="str">
        <f>IF(F2934="","",IF(F2934&lt;=DATABASE!$I$8,"UNYIL",IF(F2934&lt;=DATABASE!$J$8,"KECIL",IF(F2934&lt;DATABASE!$K$8,"TANGGUNG",IF(F2934&gt;=DATABASE!$K$8,"BESAR","")))))</f>
        <v/>
      </c>
      <c r="H2934" s="16" t="str">
        <f>IF('DATA ACCURATE'!J2937&lt;&gt;"",'DATA ACCURATE'!J2937,"")</f>
        <v/>
      </c>
      <c r="I2934" s="35" t="str">
        <f>IF(B2934&lt;&gt;"",IFERROR(VLOOKUP(B2934,'DATA TIMBANGAN'!G:M,7,FALSE),VLOOKUP(B2934,'DATA TIMBANGAN'!G:M,7)),"")</f>
        <v/>
      </c>
      <c r="J2934" s="25" t="str">
        <f>IF(H2934&lt;&gt;"",IFERROR(INDEX(DATABASE!$Z$19:$Z$38,MATCH(DATEVALUE(H2934),DATABASE!$AA$19:$AA$38,0)),INDEX(DATABASE!$Z$12:$Z$18,MATCH(WEEKDAY(H2934,2),DATABASE!$AA$12:$AA$18,0))),"")</f>
        <v/>
      </c>
      <c r="K2934" s="25" t="str">
        <f>IF('DATA ACCURATE'!V2937&lt;&gt;"",'DATA ACCURATE'!V2937,"")</f>
        <v/>
      </c>
      <c r="L2934" s="80" t="str">
        <f>IF($H2934="","",IF(OR($J2934="LIBUR",AND($L2933="LIBUR",$O2933=$O2934)),"LIBUR",IF(AND(OR($L2933="LUAR JAM KERJA 1",$L2933="LUAR JAM KERJA 2"),OR(OR(AND($H2933=$H2934,AND(OR($I2934&gt;DATABASE!$J$3,$I2934&lt;DATABASE!$J$6),((DATEVALUE($H2934)+$I2934)-(DATEVALUE($H2933)+$I2933))&lt;DATABASE!$J$6)),AND($H2933=$H2934,$O2933=$O2934,OR($I2934&gt;DATABASE!$J$6,$I2934&lt;DATABASE!$J$3))),AND(($H2934-$H2933)=1,OR($I2934&lt;DATABASE!$I$6,((DATEVALUE($H2934)+$I2934)-(DATEVALUE($H2933)+$I2933))&lt;DATABASE!$J$6))),$A2934=$A2933),"LUAR JAM KERJA 2",IF(AND(OR(WEEKDAY($H2934,2)=1,WEEKDAY($H2934,2)=2,WEEKDAY($H2934,2)=3,WEEKDAY($H2934,2)=4,WEEKDAY($H2934,2)=5),$I2934&lt;=DATABASE!$J$3,$I2934&gt;=DATABASE!$I$3),"JAM KERJA",IF(AND(WEEKDAY($H2934,2)=6,$I2934&lt;=DATABASE!$J$4,$I2934&gt;=DATABASE!$I$4),"JAM KERJA","LUAR JAM KERJA 1")))))</f>
        <v/>
      </c>
      <c r="M2934" s="36" t="str">
        <f>IF('DATA ACCURATE'!T2937&lt;&gt;"",IF('DATA ACCURATE'!T2937&gt;100,'DATA ACCURATE'!T2937/10,'DATA ACCURATE'!T2937),"")</f>
        <v/>
      </c>
      <c r="N2934" s="38" t="str">
        <f>IF(M2934="","",IF(M2934&lt;=DATABASE!$I$9,"LOKAL",IF(M2934&lt;DATABASE!$J$9,"LUAR KOTA 1",IF($M2934&gt;=DATABASE!$J$9,"LUAR KOTA 2",""))))</f>
        <v/>
      </c>
      <c r="O2934" s="38" t="str">
        <f>IF('DATA ACCURATE'!L2937&lt;&gt;"",'DATA ACCURATE'!L2937,"")</f>
        <v/>
      </c>
      <c r="P2934" s="38"/>
      <c r="Q2934" s="38">
        <f t="shared" si="323"/>
        <v>0</v>
      </c>
      <c r="R2934" s="38">
        <f t="shared" si="323"/>
        <v>0</v>
      </c>
      <c r="S2934" s="38">
        <f t="shared" si="323"/>
        <v>0</v>
      </c>
      <c r="T2934" s="38">
        <f t="shared" si="323"/>
        <v>0</v>
      </c>
      <c r="U2934" s="38">
        <f t="shared" si="324"/>
        <v>0</v>
      </c>
      <c r="V2934" s="38">
        <f t="shared" si="324"/>
        <v>0</v>
      </c>
      <c r="W2934" s="38">
        <f t="shared" si="324"/>
        <v>0</v>
      </c>
      <c r="X2934" s="38">
        <f t="shared" si="325"/>
        <v>0</v>
      </c>
      <c r="Y2934" s="38">
        <f t="shared" si="325"/>
        <v>0</v>
      </c>
      <c r="Z2934" s="38">
        <f t="shared" si="325"/>
        <v>0</v>
      </c>
      <c r="AA2934" s="38">
        <f t="shared" si="325"/>
        <v>0</v>
      </c>
      <c r="AB2934" s="38">
        <f t="shared" si="320"/>
        <v>0</v>
      </c>
      <c r="AC2934" s="38">
        <f t="shared" si="321"/>
        <v>0</v>
      </c>
      <c r="AD2934" s="38" t="str">
        <f t="shared" si="322"/>
        <v>000000000000</v>
      </c>
      <c r="AE2934" s="38"/>
      <c r="AF2934" s="38"/>
      <c r="AG2934" s="38"/>
      <c r="AH2934" s="38"/>
      <c r="AI2934" s="38"/>
      <c r="AJ2934" s="38"/>
      <c r="AK2934" s="38"/>
      <c r="AL2934" s="38"/>
      <c r="AM2934" s="38"/>
      <c r="AN2934" s="38"/>
      <c r="AO2934" s="38"/>
      <c r="AP2934" s="38"/>
      <c r="AQ2934" s="38"/>
      <c r="AR2934" s="38"/>
    </row>
    <row r="2935" spans="1:44">
      <c r="A2935" s="36" t="str">
        <f>IF('DATA ACCURATE'!A2938&lt;&gt;"",'DATA ACCURATE'!A2938,"")</f>
        <v/>
      </c>
      <c r="B2935" s="36" t="str">
        <f>IF('DATA ACCURATE'!D2938&lt;&gt;"",'DATA ACCURATE'!D2938,"")</f>
        <v/>
      </c>
      <c r="C2935" s="38" t="str">
        <f>IF($AD2935="000000000000","",INDEX(DATABASE!$W$12:$W$71,MATCH($AD2935,DATABASE!$V$12:$V$71,0)))</f>
        <v/>
      </c>
      <c r="D2935" s="38" t="str">
        <f>IF(C2935="","",IF(E2935="",INDEX(DATABASE!$AF$13:$AF$62,MATCH($C2935,DATABASE!$AC$13:$AC$62,0)),IF(E2935="2x D11",INDEX(DATABASE!$AF$13:$AF$62,MATCH($C2935,DATABASE!$AC$13:$AC$62,0))+2*DATABASE!$AF$62,IF(E2935="3x D11",INDEX(DATABASE!$AF$13:$AF$62,MATCH($C2935,DATABASE!$AC$13:$AC$62,0))+3*DATABASE!$AF$62,""))))</f>
        <v/>
      </c>
      <c r="E2935" s="38" t="str">
        <f>IF(AND($K2935="Y",$G2935&lt;&gt;"UNYIL",$F2935&lt;DATABASE!$O$8),"2x D11",IF(AND($K2935="Y",$G2935&lt;&gt;"UNYIL",$F2935&gt;=DATABASE!$O$8),"3x D11",""))</f>
        <v/>
      </c>
      <c r="F2935" s="36" t="str">
        <f>IF('DATA ACCURATE'!N2938&lt;&gt;"",'DATA ACCURATE'!N2938,"")</f>
        <v/>
      </c>
      <c r="G2935" s="38" t="str">
        <f>IF(F2935="","",IF(F2935&lt;=DATABASE!$I$8,"UNYIL",IF(F2935&lt;=DATABASE!$J$8,"KECIL",IF(F2935&lt;DATABASE!$K$8,"TANGGUNG",IF(F2935&gt;=DATABASE!$K$8,"BESAR","")))))</f>
        <v/>
      </c>
      <c r="H2935" s="16" t="str">
        <f>IF('DATA ACCURATE'!J2938&lt;&gt;"",'DATA ACCURATE'!J2938,"")</f>
        <v/>
      </c>
      <c r="I2935" s="35" t="str">
        <f>IF(B2935&lt;&gt;"",IFERROR(VLOOKUP(B2935,'DATA TIMBANGAN'!G:M,7,FALSE),VLOOKUP(B2935,'DATA TIMBANGAN'!G:M,7)),"")</f>
        <v/>
      </c>
      <c r="J2935" s="25" t="str">
        <f>IF(H2935&lt;&gt;"",IFERROR(INDEX(DATABASE!$Z$19:$Z$38,MATCH(DATEVALUE(H2935),DATABASE!$AA$19:$AA$38,0)),INDEX(DATABASE!$Z$12:$Z$18,MATCH(WEEKDAY(H2935,2),DATABASE!$AA$12:$AA$18,0))),"")</f>
        <v/>
      </c>
      <c r="K2935" s="25" t="str">
        <f>IF('DATA ACCURATE'!V2938&lt;&gt;"",'DATA ACCURATE'!V2938,"")</f>
        <v/>
      </c>
      <c r="L2935" s="80" t="str">
        <f>IF($H2935="","",IF(OR($J2935="LIBUR",AND($L2934="LIBUR",$O2934=$O2935)),"LIBUR",IF(AND(OR($L2934="LUAR JAM KERJA 1",$L2934="LUAR JAM KERJA 2"),OR(OR(AND($H2934=$H2935,AND(OR($I2935&gt;DATABASE!$J$3,$I2935&lt;DATABASE!$J$6),((DATEVALUE($H2935)+$I2935)-(DATEVALUE($H2934)+$I2934))&lt;DATABASE!$J$6)),AND($H2934=$H2935,$O2934=$O2935,OR($I2935&gt;DATABASE!$J$6,$I2935&lt;DATABASE!$J$3))),AND(($H2935-$H2934)=1,OR($I2935&lt;DATABASE!$I$6,((DATEVALUE($H2935)+$I2935)-(DATEVALUE($H2934)+$I2934))&lt;DATABASE!$J$6))),$A2935=$A2934),"LUAR JAM KERJA 2",IF(AND(OR(WEEKDAY($H2935,2)=1,WEEKDAY($H2935,2)=2,WEEKDAY($H2935,2)=3,WEEKDAY($H2935,2)=4,WEEKDAY($H2935,2)=5),$I2935&lt;=DATABASE!$J$3,$I2935&gt;=DATABASE!$I$3),"JAM KERJA",IF(AND(WEEKDAY($H2935,2)=6,$I2935&lt;=DATABASE!$J$4,$I2935&gt;=DATABASE!$I$4),"JAM KERJA","LUAR JAM KERJA 1")))))</f>
        <v/>
      </c>
      <c r="M2935" s="36" t="str">
        <f>IF('DATA ACCURATE'!T2938&lt;&gt;"",IF('DATA ACCURATE'!T2938&gt;100,'DATA ACCURATE'!T2938/10,'DATA ACCURATE'!T2938),"")</f>
        <v/>
      </c>
      <c r="N2935" s="38" t="str">
        <f>IF(M2935="","",IF(M2935&lt;=DATABASE!$I$9,"LOKAL",IF(M2935&lt;DATABASE!$J$9,"LUAR KOTA 1",IF($M2935&gt;=DATABASE!$J$9,"LUAR KOTA 2",""))))</f>
        <v/>
      </c>
      <c r="O2935" s="38" t="str">
        <f>IF('DATA ACCURATE'!L2938&lt;&gt;"",'DATA ACCURATE'!L2938,"")</f>
        <v/>
      </c>
      <c r="P2935" s="38"/>
      <c r="Q2935" s="38">
        <f t="shared" si="323"/>
        <v>0</v>
      </c>
      <c r="R2935" s="38">
        <f t="shared" si="323"/>
        <v>0</v>
      </c>
      <c r="S2935" s="38">
        <f t="shared" si="323"/>
        <v>0</v>
      </c>
      <c r="T2935" s="38">
        <f t="shared" si="323"/>
        <v>0</v>
      </c>
      <c r="U2935" s="38">
        <f t="shared" si="324"/>
        <v>0</v>
      </c>
      <c r="V2935" s="38">
        <f t="shared" si="324"/>
        <v>0</v>
      </c>
      <c r="W2935" s="38">
        <f t="shared" si="324"/>
        <v>0</v>
      </c>
      <c r="X2935" s="38">
        <f t="shared" si="325"/>
        <v>0</v>
      </c>
      <c r="Y2935" s="38">
        <f t="shared" si="325"/>
        <v>0</v>
      </c>
      <c r="Z2935" s="38">
        <f t="shared" si="325"/>
        <v>0</v>
      </c>
      <c r="AA2935" s="38">
        <f t="shared" si="325"/>
        <v>0</v>
      </c>
      <c r="AB2935" s="38">
        <f t="shared" si="320"/>
        <v>0</v>
      </c>
      <c r="AC2935" s="38">
        <f t="shared" si="321"/>
        <v>0</v>
      </c>
      <c r="AD2935" s="38" t="str">
        <f t="shared" si="322"/>
        <v>000000000000</v>
      </c>
      <c r="AE2935" s="38"/>
      <c r="AF2935" s="38"/>
      <c r="AG2935" s="38"/>
      <c r="AH2935" s="38"/>
      <c r="AI2935" s="38"/>
      <c r="AJ2935" s="38"/>
      <c r="AK2935" s="38"/>
      <c r="AL2935" s="38"/>
      <c r="AM2935" s="38"/>
      <c r="AN2935" s="38"/>
      <c r="AO2935" s="38"/>
      <c r="AP2935" s="38"/>
      <c r="AQ2935" s="38"/>
      <c r="AR2935" s="38"/>
    </row>
    <row r="2936" spans="1:44">
      <c r="A2936" s="36" t="str">
        <f>IF('DATA ACCURATE'!A2939&lt;&gt;"",'DATA ACCURATE'!A2939,"")</f>
        <v/>
      </c>
      <c r="B2936" s="36" t="str">
        <f>IF('DATA ACCURATE'!D2939&lt;&gt;"",'DATA ACCURATE'!D2939,"")</f>
        <v/>
      </c>
      <c r="C2936" s="38" t="str">
        <f>IF($AD2936="000000000000","",INDEX(DATABASE!$W$12:$W$71,MATCH($AD2936,DATABASE!$V$12:$V$71,0)))</f>
        <v/>
      </c>
      <c r="D2936" s="38" t="str">
        <f>IF(C2936="","",IF(E2936="",INDEX(DATABASE!$AF$13:$AF$62,MATCH($C2936,DATABASE!$AC$13:$AC$62,0)),IF(E2936="2x D11",INDEX(DATABASE!$AF$13:$AF$62,MATCH($C2936,DATABASE!$AC$13:$AC$62,0))+2*DATABASE!$AF$62,IF(E2936="3x D11",INDEX(DATABASE!$AF$13:$AF$62,MATCH($C2936,DATABASE!$AC$13:$AC$62,0))+3*DATABASE!$AF$62,""))))</f>
        <v/>
      </c>
      <c r="E2936" s="38" t="str">
        <f>IF(AND($K2936="Y",$G2936&lt;&gt;"UNYIL",$F2936&lt;DATABASE!$O$8),"2x D11",IF(AND($K2936="Y",$G2936&lt;&gt;"UNYIL",$F2936&gt;=DATABASE!$O$8),"3x D11",""))</f>
        <v/>
      </c>
      <c r="F2936" s="36" t="str">
        <f>IF('DATA ACCURATE'!N2939&lt;&gt;"",'DATA ACCURATE'!N2939,"")</f>
        <v/>
      </c>
      <c r="G2936" s="38" t="str">
        <f>IF(F2936="","",IF(F2936&lt;=DATABASE!$I$8,"UNYIL",IF(F2936&lt;=DATABASE!$J$8,"KECIL",IF(F2936&lt;DATABASE!$K$8,"TANGGUNG",IF(F2936&gt;=DATABASE!$K$8,"BESAR","")))))</f>
        <v/>
      </c>
      <c r="H2936" s="16" t="str">
        <f>IF('DATA ACCURATE'!J2939&lt;&gt;"",'DATA ACCURATE'!J2939,"")</f>
        <v/>
      </c>
      <c r="I2936" s="35" t="str">
        <f>IF(B2936&lt;&gt;"",IFERROR(VLOOKUP(B2936,'DATA TIMBANGAN'!G:M,7,FALSE),VLOOKUP(B2936,'DATA TIMBANGAN'!G:M,7)),"")</f>
        <v/>
      </c>
      <c r="J2936" s="25" t="str">
        <f>IF(H2936&lt;&gt;"",IFERROR(INDEX(DATABASE!$Z$19:$Z$38,MATCH(DATEVALUE(H2936),DATABASE!$AA$19:$AA$38,0)),INDEX(DATABASE!$Z$12:$Z$18,MATCH(WEEKDAY(H2936,2),DATABASE!$AA$12:$AA$18,0))),"")</f>
        <v/>
      </c>
      <c r="K2936" s="25" t="str">
        <f>IF('DATA ACCURATE'!V2939&lt;&gt;"",'DATA ACCURATE'!V2939,"")</f>
        <v/>
      </c>
      <c r="L2936" s="80" t="str">
        <f>IF($H2936="","",IF(OR($J2936="LIBUR",AND($L2935="LIBUR",$O2935=$O2936)),"LIBUR",IF(AND(OR($L2935="LUAR JAM KERJA 1",$L2935="LUAR JAM KERJA 2"),OR(OR(AND($H2935=$H2936,AND(OR($I2936&gt;DATABASE!$J$3,$I2936&lt;DATABASE!$J$6),((DATEVALUE($H2936)+$I2936)-(DATEVALUE($H2935)+$I2935))&lt;DATABASE!$J$6)),AND($H2935=$H2936,$O2935=$O2936,OR($I2936&gt;DATABASE!$J$6,$I2936&lt;DATABASE!$J$3))),AND(($H2936-$H2935)=1,OR($I2936&lt;DATABASE!$I$6,((DATEVALUE($H2936)+$I2936)-(DATEVALUE($H2935)+$I2935))&lt;DATABASE!$J$6))),$A2936=$A2935),"LUAR JAM KERJA 2",IF(AND(OR(WEEKDAY($H2936,2)=1,WEEKDAY($H2936,2)=2,WEEKDAY($H2936,2)=3,WEEKDAY($H2936,2)=4,WEEKDAY($H2936,2)=5),$I2936&lt;=DATABASE!$J$3,$I2936&gt;=DATABASE!$I$3),"JAM KERJA",IF(AND(WEEKDAY($H2936,2)=6,$I2936&lt;=DATABASE!$J$4,$I2936&gt;=DATABASE!$I$4),"JAM KERJA","LUAR JAM KERJA 1")))))</f>
        <v/>
      </c>
      <c r="M2936" s="36" t="str">
        <f>IF('DATA ACCURATE'!T2939&lt;&gt;"",IF('DATA ACCURATE'!T2939&gt;100,'DATA ACCURATE'!T2939/10,'DATA ACCURATE'!T2939),"")</f>
        <v/>
      </c>
      <c r="N2936" s="38" t="str">
        <f>IF(M2936="","",IF(M2936&lt;=DATABASE!$I$9,"LOKAL",IF(M2936&lt;DATABASE!$J$9,"LUAR KOTA 1",IF($M2936&gt;=DATABASE!$J$9,"LUAR KOTA 2",""))))</f>
        <v/>
      </c>
      <c r="O2936" s="38" t="str">
        <f>IF('DATA ACCURATE'!L2939&lt;&gt;"",'DATA ACCURATE'!L2939,"")</f>
        <v/>
      </c>
      <c r="P2936" s="38"/>
      <c r="Q2936" s="38">
        <f t="shared" si="323"/>
        <v>0</v>
      </c>
      <c r="R2936" s="38">
        <f t="shared" si="323"/>
        <v>0</v>
      </c>
      <c r="S2936" s="38">
        <f t="shared" si="323"/>
        <v>0</v>
      </c>
      <c r="T2936" s="38">
        <f t="shared" si="323"/>
        <v>0</v>
      </c>
      <c r="U2936" s="38">
        <f t="shared" si="324"/>
        <v>0</v>
      </c>
      <c r="V2936" s="38">
        <f t="shared" si="324"/>
        <v>0</v>
      </c>
      <c r="W2936" s="38">
        <f t="shared" si="324"/>
        <v>0</v>
      </c>
      <c r="X2936" s="38">
        <f t="shared" si="325"/>
        <v>0</v>
      </c>
      <c r="Y2936" s="38">
        <f t="shared" si="325"/>
        <v>0</v>
      </c>
      <c r="Z2936" s="38">
        <f t="shared" si="325"/>
        <v>0</v>
      </c>
      <c r="AA2936" s="38">
        <f t="shared" si="325"/>
        <v>0</v>
      </c>
      <c r="AB2936" s="38">
        <f t="shared" si="320"/>
        <v>0</v>
      </c>
      <c r="AC2936" s="38">
        <f t="shared" si="321"/>
        <v>0</v>
      </c>
      <c r="AD2936" s="38" t="str">
        <f t="shared" si="322"/>
        <v>000000000000</v>
      </c>
      <c r="AE2936" s="38"/>
      <c r="AF2936" s="38"/>
      <c r="AG2936" s="38"/>
      <c r="AH2936" s="38"/>
      <c r="AI2936" s="38"/>
      <c r="AJ2936" s="38"/>
      <c r="AK2936" s="38"/>
      <c r="AL2936" s="38"/>
      <c r="AM2936" s="38"/>
      <c r="AN2936" s="38"/>
      <c r="AO2936" s="38"/>
      <c r="AP2936" s="38"/>
      <c r="AQ2936" s="38"/>
      <c r="AR2936" s="38"/>
    </row>
    <row r="2937" spans="1:44">
      <c r="A2937" s="36" t="str">
        <f>IF('DATA ACCURATE'!A2940&lt;&gt;"",'DATA ACCURATE'!A2940,"")</f>
        <v/>
      </c>
      <c r="B2937" s="36" t="str">
        <f>IF('DATA ACCURATE'!D2940&lt;&gt;"",'DATA ACCURATE'!D2940,"")</f>
        <v/>
      </c>
      <c r="C2937" s="38" t="str">
        <f>IF($AD2937="000000000000","",INDEX(DATABASE!$W$12:$W$71,MATCH($AD2937,DATABASE!$V$12:$V$71,0)))</f>
        <v/>
      </c>
      <c r="D2937" s="38" t="str">
        <f>IF(C2937="","",IF(E2937="",INDEX(DATABASE!$AF$13:$AF$62,MATCH($C2937,DATABASE!$AC$13:$AC$62,0)),IF(E2937="2x D11",INDEX(DATABASE!$AF$13:$AF$62,MATCH($C2937,DATABASE!$AC$13:$AC$62,0))+2*DATABASE!$AF$62,IF(E2937="3x D11",INDEX(DATABASE!$AF$13:$AF$62,MATCH($C2937,DATABASE!$AC$13:$AC$62,0))+3*DATABASE!$AF$62,""))))</f>
        <v/>
      </c>
      <c r="E2937" s="38" t="str">
        <f>IF(AND($K2937="Y",$G2937&lt;&gt;"UNYIL",$F2937&lt;DATABASE!$O$8),"2x D11",IF(AND($K2937="Y",$G2937&lt;&gt;"UNYIL",$F2937&gt;=DATABASE!$O$8),"3x D11",""))</f>
        <v/>
      </c>
      <c r="F2937" s="36" t="str">
        <f>IF('DATA ACCURATE'!N2940&lt;&gt;"",'DATA ACCURATE'!N2940,"")</f>
        <v/>
      </c>
      <c r="G2937" s="38" t="str">
        <f>IF(F2937="","",IF(F2937&lt;=DATABASE!$I$8,"UNYIL",IF(F2937&lt;=DATABASE!$J$8,"KECIL",IF(F2937&lt;DATABASE!$K$8,"TANGGUNG",IF(F2937&gt;=DATABASE!$K$8,"BESAR","")))))</f>
        <v/>
      </c>
      <c r="H2937" s="16" t="str">
        <f>IF('DATA ACCURATE'!J2940&lt;&gt;"",'DATA ACCURATE'!J2940,"")</f>
        <v/>
      </c>
      <c r="I2937" s="35" t="str">
        <f>IF(B2937&lt;&gt;"",IFERROR(VLOOKUP(B2937,'DATA TIMBANGAN'!G:M,7,FALSE),VLOOKUP(B2937,'DATA TIMBANGAN'!G:M,7)),"")</f>
        <v/>
      </c>
      <c r="J2937" s="25" t="str">
        <f>IF(H2937&lt;&gt;"",IFERROR(INDEX(DATABASE!$Z$19:$Z$38,MATCH(DATEVALUE(H2937),DATABASE!$AA$19:$AA$38,0)),INDEX(DATABASE!$Z$12:$Z$18,MATCH(WEEKDAY(H2937,2),DATABASE!$AA$12:$AA$18,0))),"")</f>
        <v/>
      </c>
      <c r="K2937" s="25" t="str">
        <f>IF('DATA ACCURATE'!V2940&lt;&gt;"",'DATA ACCURATE'!V2940,"")</f>
        <v/>
      </c>
      <c r="L2937" s="80" t="str">
        <f>IF($H2937="","",IF(OR($J2937="LIBUR",AND($L2936="LIBUR",$O2936=$O2937)),"LIBUR",IF(AND(OR($L2936="LUAR JAM KERJA 1",$L2936="LUAR JAM KERJA 2"),OR(OR(AND($H2936=$H2937,AND(OR($I2937&gt;DATABASE!$J$3,$I2937&lt;DATABASE!$J$6),((DATEVALUE($H2937)+$I2937)-(DATEVALUE($H2936)+$I2936))&lt;DATABASE!$J$6)),AND($H2936=$H2937,$O2936=$O2937,OR($I2937&gt;DATABASE!$J$6,$I2937&lt;DATABASE!$J$3))),AND(($H2937-$H2936)=1,OR($I2937&lt;DATABASE!$I$6,((DATEVALUE($H2937)+$I2937)-(DATEVALUE($H2936)+$I2936))&lt;DATABASE!$J$6))),$A2937=$A2936),"LUAR JAM KERJA 2",IF(AND(OR(WEEKDAY($H2937,2)=1,WEEKDAY($H2937,2)=2,WEEKDAY($H2937,2)=3,WEEKDAY($H2937,2)=4,WEEKDAY($H2937,2)=5),$I2937&lt;=DATABASE!$J$3,$I2937&gt;=DATABASE!$I$3),"JAM KERJA",IF(AND(WEEKDAY($H2937,2)=6,$I2937&lt;=DATABASE!$J$4,$I2937&gt;=DATABASE!$I$4),"JAM KERJA","LUAR JAM KERJA 1")))))</f>
        <v/>
      </c>
      <c r="M2937" s="36" t="str">
        <f>IF('DATA ACCURATE'!T2940&lt;&gt;"",IF('DATA ACCURATE'!T2940&gt;100,'DATA ACCURATE'!T2940/10,'DATA ACCURATE'!T2940),"")</f>
        <v/>
      </c>
      <c r="N2937" s="38" t="str">
        <f>IF(M2937="","",IF(M2937&lt;=DATABASE!$I$9,"LOKAL",IF(M2937&lt;DATABASE!$J$9,"LUAR KOTA 1",IF($M2937&gt;=DATABASE!$J$9,"LUAR KOTA 2",""))))</f>
        <v/>
      </c>
      <c r="O2937" s="38" t="str">
        <f>IF('DATA ACCURATE'!L2940&lt;&gt;"",'DATA ACCURATE'!L2940,"")</f>
        <v/>
      </c>
      <c r="P2937" s="38"/>
      <c r="Q2937" s="38">
        <f t="shared" si="323"/>
        <v>0</v>
      </c>
      <c r="R2937" s="38">
        <f t="shared" si="323"/>
        <v>0</v>
      </c>
      <c r="S2937" s="38">
        <f t="shared" si="323"/>
        <v>0</v>
      </c>
      <c r="T2937" s="38">
        <f t="shared" si="323"/>
        <v>0</v>
      </c>
      <c r="U2937" s="38">
        <f t="shared" si="324"/>
        <v>0</v>
      </c>
      <c r="V2937" s="38">
        <f t="shared" si="324"/>
        <v>0</v>
      </c>
      <c r="W2937" s="38">
        <f t="shared" si="324"/>
        <v>0</v>
      </c>
      <c r="X2937" s="38">
        <f t="shared" si="325"/>
        <v>0</v>
      </c>
      <c r="Y2937" s="38">
        <f t="shared" si="325"/>
        <v>0</v>
      </c>
      <c r="Z2937" s="38">
        <f t="shared" si="325"/>
        <v>0</v>
      </c>
      <c r="AA2937" s="38">
        <f t="shared" si="325"/>
        <v>0</v>
      </c>
      <c r="AB2937" s="38">
        <f t="shared" si="320"/>
        <v>0</v>
      </c>
      <c r="AC2937" s="38">
        <f t="shared" si="321"/>
        <v>0</v>
      </c>
      <c r="AD2937" s="38" t="str">
        <f t="shared" si="322"/>
        <v>000000000000</v>
      </c>
      <c r="AE2937" s="38"/>
      <c r="AF2937" s="38"/>
      <c r="AG2937" s="38"/>
      <c r="AH2937" s="38"/>
      <c r="AI2937" s="38"/>
      <c r="AJ2937" s="38"/>
      <c r="AK2937" s="38"/>
      <c r="AL2937" s="38"/>
      <c r="AM2937" s="38"/>
      <c r="AN2937" s="38"/>
      <c r="AO2937" s="38"/>
      <c r="AP2937" s="38"/>
      <c r="AQ2937" s="38"/>
      <c r="AR2937" s="38"/>
    </row>
    <row r="2938" spans="1:44">
      <c r="A2938" s="36" t="str">
        <f>IF('DATA ACCURATE'!A2941&lt;&gt;"",'DATA ACCURATE'!A2941,"")</f>
        <v/>
      </c>
      <c r="B2938" s="36" t="str">
        <f>IF('DATA ACCURATE'!D2941&lt;&gt;"",'DATA ACCURATE'!D2941,"")</f>
        <v/>
      </c>
      <c r="C2938" s="38" t="str">
        <f>IF($AD2938="000000000000","",INDEX(DATABASE!$W$12:$W$71,MATCH($AD2938,DATABASE!$V$12:$V$71,0)))</f>
        <v/>
      </c>
      <c r="D2938" s="38" t="str">
        <f>IF(C2938="","",IF(E2938="",INDEX(DATABASE!$AF$13:$AF$62,MATCH($C2938,DATABASE!$AC$13:$AC$62,0)),IF(E2938="2x D11",INDEX(DATABASE!$AF$13:$AF$62,MATCH($C2938,DATABASE!$AC$13:$AC$62,0))+2*DATABASE!$AF$62,IF(E2938="3x D11",INDEX(DATABASE!$AF$13:$AF$62,MATCH($C2938,DATABASE!$AC$13:$AC$62,0))+3*DATABASE!$AF$62,""))))</f>
        <v/>
      </c>
      <c r="E2938" s="38" t="str">
        <f>IF(AND($K2938="Y",$G2938&lt;&gt;"UNYIL",$F2938&lt;DATABASE!$O$8),"2x D11",IF(AND($K2938="Y",$G2938&lt;&gt;"UNYIL",$F2938&gt;=DATABASE!$O$8),"3x D11",""))</f>
        <v/>
      </c>
      <c r="F2938" s="36" t="str">
        <f>IF('DATA ACCURATE'!N2941&lt;&gt;"",'DATA ACCURATE'!N2941,"")</f>
        <v/>
      </c>
      <c r="G2938" s="38" t="str">
        <f>IF(F2938="","",IF(F2938&lt;=DATABASE!$I$8,"UNYIL",IF(F2938&lt;=DATABASE!$J$8,"KECIL",IF(F2938&lt;DATABASE!$K$8,"TANGGUNG",IF(F2938&gt;=DATABASE!$K$8,"BESAR","")))))</f>
        <v/>
      </c>
      <c r="H2938" s="16" t="str">
        <f>IF('DATA ACCURATE'!J2941&lt;&gt;"",'DATA ACCURATE'!J2941,"")</f>
        <v/>
      </c>
      <c r="I2938" s="35" t="str">
        <f>IF(B2938&lt;&gt;"",IFERROR(VLOOKUP(B2938,'DATA TIMBANGAN'!G:M,7,FALSE),VLOOKUP(B2938,'DATA TIMBANGAN'!G:M,7)),"")</f>
        <v/>
      </c>
      <c r="J2938" s="25" t="str">
        <f>IF(H2938&lt;&gt;"",IFERROR(INDEX(DATABASE!$Z$19:$Z$38,MATCH(DATEVALUE(H2938),DATABASE!$AA$19:$AA$38,0)),INDEX(DATABASE!$Z$12:$Z$18,MATCH(WEEKDAY(H2938,2),DATABASE!$AA$12:$AA$18,0))),"")</f>
        <v/>
      </c>
      <c r="K2938" s="25" t="str">
        <f>IF('DATA ACCURATE'!V2941&lt;&gt;"",'DATA ACCURATE'!V2941,"")</f>
        <v/>
      </c>
      <c r="L2938" s="80" t="str">
        <f>IF($H2938="","",IF(OR($J2938="LIBUR",AND($L2937="LIBUR",$O2937=$O2938)),"LIBUR",IF(AND(OR($L2937="LUAR JAM KERJA 1",$L2937="LUAR JAM KERJA 2"),OR(OR(AND($H2937=$H2938,AND(OR($I2938&gt;DATABASE!$J$3,$I2938&lt;DATABASE!$J$6),((DATEVALUE($H2938)+$I2938)-(DATEVALUE($H2937)+$I2937))&lt;DATABASE!$J$6)),AND($H2937=$H2938,$O2937=$O2938,OR($I2938&gt;DATABASE!$J$6,$I2938&lt;DATABASE!$J$3))),AND(($H2938-$H2937)=1,OR($I2938&lt;DATABASE!$I$6,((DATEVALUE($H2938)+$I2938)-(DATEVALUE($H2937)+$I2937))&lt;DATABASE!$J$6))),$A2938=$A2937),"LUAR JAM KERJA 2",IF(AND(OR(WEEKDAY($H2938,2)=1,WEEKDAY($H2938,2)=2,WEEKDAY($H2938,2)=3,WEEKDAY($H2938,2)=4,WEEKDAY($H2938,2)=5),$I2938&lt;=DATABASE!$J$3,$I2938&gt;=DATABASE!$I$3),"JAM KERJA",IF(AND(WEEKDAY($H2938,2)=6,$I2938&lt;=DATABASE!$J$4,$I2938&gt;=DATABASE!$I$4),"JAM KERJA","LUAR JAM KERJA 1")))))</f>
        <v/>
      </c>
      <c r="M2938" s="36" t="str">
        <f>IF('DATA ACCURATE'!T2941&lt;&gt;"",IF('DATA ACCURATE'!T2941&gt;100,'DATA ACCURATE'!T2941/10,'DATA ACCURATE'!T2941),"")</f>
        <v/>
      </c>
      <c r="N2938" s="38" t="str">
        <f>IF(M2938="","",IF(M2938&lt;=DATABASE!$I$9,"LOKAL",IF(M2938&lt;DATABASE!$J$9,"LUAR KOTA 1",IF($M2938&gt;=DATABASE!$J$9,"LUAR KOTA 2",""))))</f>
        <v/>
      </c>
      <c r="O2938" s="38" t="str">
        <f>IF('DATA ACCURATE'!L2941&lt;&gt;"",'DATA ACCURATE'!L2941,"")</f>
        <v/>
      </c>
      <c r="P2938" s="38"/>
      <c r="Q2938" s="38">
        <f t="shared" si="323"/>
        <v>0</v>
      </c>
      <c r="R2938" s="38">
        <f t="shared" si="323"/>
        <v>0</v>
      </c>
      <c r="S2938" s="38">
        <f t="shared" si="323"/>
        <v>0</v>
      </c>
      <c r="T2938" s="38">
        <f t="shared" si="323"/>
        <v>0</v>
      </c>
      <c r="U2938" s="38">
        <f t="shared" si="324"/>
        <v>0</v>
      </c>
      <c r="V2938" s="38">
        <f t="shared" si="324"/>
        <v>0</v>
      </c>
      <c r="W2938" s="38">
        <f t="shared" si="324"/>
        <v>0</v>
      </c>
      <c r="X2938" s="38">
        <f t="shared" si="325"/>
        <v>0</v>
      </c>
      <c r="Y2938" s="38">
        <f t="shared" si="325"/>
        <v>0</v>
      </c>
      <c r="Z2938" s="38">
        <f t="shared" si="325"/>
        <v>0</v>
      </c>
      <c r="AA2938" s="38">
        <f t="shared" si="325"/>
        <v>0</v>
      </c>
      <c r="AB2938" s="38">
        <f t="shared" si="320"/>
        <v>0</v>
      </c>
      <c r="AC2938" s="38">
        <f t="shared" si="321"/>
        <v>0</v>
      </c>
      <c r="AD2938" s="38" t="str">
        <f t="shared" si="322"/>
        <v>000000000000</v>
      </c>
      <c r="AE2938" s="38"/>
      <c r="AF2938" s="38"/>
      <c r="AG2938" s="38"/>
      <c r="AH2938" s="38"/>
      <c r="AI2938" s="38"/>
      <c r="AJ2938" s="38"/>
      <c r="AK2938" s="38"/>
      <c r="AL2938" s="38"/>
      <c r="AM2938" s="38"/>
      <c r="AN2938" s="38"/>
      <c r="AO2938" s="38"/>
      <c r="AP2938" s="38"/>
      <c r="AQ2938" s="38"/>
      <c r="AR2938" s="38"/>
    </row>
    <row r="2939" spans="1:44">
      <c r="A2939" s="36" t="str">
        <f>IF('DATA ACCURATE'!A2942&lt;&gt;"",'DATA ACCURATE'!A2942,"")</f>
        <v/>
      </c>
      <c r="B2939" s="36" t="str">
        <f>IF('DATA ACCURATE'!D2942&lt;&gt;"",'DATA ACCURATE'!D2942,"")</f>
        <v/>
      </c>
      <c r="C2939" s="38" t="str">
        <f>IF($AD2939="000000000000","",INDEX(DATABASE!$W$12:$W$71,MATCH($AD2939,DATABASE!$V$12:$V$71,0)))</f>
        <v/>
      </c>
      <c r="D2939" s="38" t="str">
        <f>IF(C2939="","",IF(E2939="",INDEX(DATABASE!$AF$13:$AF$62,MATCH($C2939,DATABASE!$AC$13:$AC$62,0)),IF(E2939="2x D11",INDEX(DATABASE!$AF$13:$AF$62,MATCH($C2939,DATABASE!$AC$13:$AC$62,0))+2*DATABASE!$AF$62,IF(E2939="3x D11",INDEX(DATABASE!$AF$13:$AF$62,MATCH($C2939,DATABASE!$AC$13:$AC$62,0))+3*DATABASE!$AF$62,""))))</f>
        <v/>
      </c>
      <c r="E2939" s="38" t="str">
        <f>IF(AND($K2939="Y",$G2939&lt;&gt;"UNYIL",$F2939&lt;DATABASE!$O$8),"2x D11",IF(AND($K2939="Y",$G2939&lt;&gt;"UNYIL",$F2939&gt;=DATABASE!$O$8),"3x D11",""))</f>
        <v/>
      </c>
      <c r="F2939" s="36" t="str">
        <f>IF('DATA ACCURATE'!N2942&lt;&gt;"",'DATA ACCURATE'!N2942,"")</f>
        <v/>
      </c>
      <c r="G2939" s="38" t="str">
        <f>IF(F2939="","",IF(F2939&lt;=DATABASE!$I$8,"UNYIL",IF(F2939&lt;=DATABASE!$J$8,"KECIL",IF(F2939&lt;DATABASE!$K$8,"TANGGUNG",IF(F2939&gt;=DATABASE!$K$8,"BESAR","")))))</f>
        <v/>
      </c>
      <c r="H2939" s="16" t="str">
        <f>IF('DATA ACCURATE'!J2942&lt;&gt;"",'DATA ACCURATE'!J2942,"")</f>
        <v/>
      </c>
      <c r="I2939" s="35" t="str">
        <f>IF(B2939&lt;&gt;"",IFERROR(VLOOKUP(B2939,'DATA TIMBANGAN'!G:M,7,FALSE),VLOOKUP(B2939,'DATA TIMBANGAN'!G:M,7)),"")</f>
        <v/>
      </c>
      <c r="J2939" s="25" t="str">
        <f>IF(H2939&lt;&gt;"",IFERROR(INDEX(DATABASE!$Z$19:$Z$38,MATCH(DATEVALUE(H2939),DATABASE!$AA$19:$AA$38,0)),INDEX(DATABASE!$Z$12:$Z$18,MATCH(WEEKDAY(H2939,2),DATABASE!$AA$12:$AA$18,0))),"")</f>
        <v/>
      </c>
      <c r="K2939" s="25" t="str">
        <f>IF('DATA ACCURATE'!V2942&lt;&gt;"",'DATA ACCURATE'!V2942,"")</f>
        <v/>
      </c>
      <c r="L2939" s="80" t="str">
        <f>IF($H2939="","",IF(OR($J2939="LIBUR",AND($L2938="LIBUR",$O2938=$O2939)),"LIBUR",IF(AND(OR($L2938="LUAR JAM KERJA 1",$L2938="LUAR JAM KERJA 2"),OR(OR(AND($H2938=$H2939,AND(OR($I2939&gt;DATABASE!$J$3,$I2939&lt;DATABASE!$J$6),((DATEVALUE($H2939)+$I2939)-(DATEVALUE($H2938)+$I2938))&lt;DATABASE!$J$6)),AND($H2938=$H2939,$O2938=$O2939,OR($I2939&gt;DATABASE!$J$6,$I2939&lt;DATABASE!$J$3))),AND(($H2939-$H2938)=1,OR($I2939&lt;DATABASE!$I$6,((DATEVALUE($H2939)+$I2939)-(DATEVALUE($H2938)+$I2938))&lt;DATABASE!$J$6))),$A2939=$A2938),"LUAR JAM KERJA 2",IF(AND(OR(WEEKDAY($H2939,2)=1,WEEKDAY($H2939,2)=2,WEEKDAY($H2939,2)=3,WEEKDAY($H2939,2)=4,WEEKDAY($H2939,2)=5),$I2939&lt;=DATABASE!$J$3,$I2939&gt;=DATABASE!$I$3),"JAM KERJA",IF(AND(WEEKDAY($H2939,2)=6,$I2939&lt;=DATABASE!$J$4,$I2939&gt;=DATABASE!$I$4),"JAM KERJA","LUAR JAM KERJA 1")))))</f>
        <v/>
      </c>
      <c r="M2939" s="36" t="str">
        <f>IF('DATA ACCURATE'!T2942&lt;&gt;"",IF('DATA ACCURATE'!T2942&gt;100,'DATA ACCURATE'!T2942/10,'DATA ACCURATE'!T2942),"")</f>
        <v/>
      </c>
      <c r="N2939" s="38" t="str">
        <f>IF(M2939="","",IF(M2939&lt;=DATABASE!$I$9,"LOKAL",IF(M2939&lt;DATABASE!$J$9,"LUAR KOTA 1",IF($M2939&gt;=DATABASE!$J$9,"LUAR KOTA 2",""))))</f>
        <v/>
      </c>
      <c r="O2939" s="38" t="str">
        <f>IF('DATA ACCURATE'!L2942&lt;&gt;"",'DATA ACCURATE'!L2942,"")</f>
        <v/>
      </c>
      <c r="P2939" s="38"/>
      <c r="Q2939" s="38">
        <f t="shared" si="323"/>
        <v>0</v>
      </c>
      <c r="R2939" s="38">
        <f t="shared" si="323"/>
        <v>0</v>
      </c>
      <c r="S2939" s="38">
        <f t="shared" si="323"/>
        <v>0</v>
      </c>
      <c r="T2939" s="38">
        <f t="shared" si="323"/>
        <v>0</v>
      </c>
      <c r="U2939" s="38">
        <f t="shared" si="324"/>
        <v>0</v>
      </c>
      <c r="V2939" s="38">
        <f t="shared" si="324"/>
        <v>0</v>
      </c>
      <c r="W2939" s="38">
        <f t="shared" si="324"/>
        <v>0</v>
      </c>
      <c r="X2939" s="38">
        <f t="shared" si="325"/>
        <v>0</v>
      </c>
      <c r="Y2939" s="38">
        <f t="shared" si="325"/>
        <v>0</v>
      </c>
      <c r="Z2939" s="38">
        <f t="shared" si="325"/>
        <v>0</v>
      </c>
      <c r="AA2939" s="38">
        <f t="shared" si="325"/>
        <v>0</v>
      </c>
      <c r="AB2939" s="38">
        <f t="shared" si="320"/>
        <v>0</v>
      </c>
      <c r="AC2939" s="38">
        <f t="shared" si="321"/>
        <v>0</v>
      </c>
      <c r="AD2939" s="38" t="str">
        <f t="shared" si="322"/>
        <v>000000000000</v>
      </c>
      <c r="AE2939" s="38"/>
      <c r="AF2939" s="38"/>
      <c r="AG2939" s="38"/>
      <c r="AH2939" s="38"/>
      <c r="AI2939" s="38"/>
      <c r="AJ2939" s="38"/>
      <c r="AK2939" s="38"/>
      <c r="AL2939" s="38"/>
      <c r="AM2939" s="38"/>
      <c r="AN2939" s="38"/>
      <c r="AO2939" s="38"/>
      <c r="AP2939" s="38"/>
      <c r="AQ2939" s="38"/>
      <c r="AR2939" s="38"/>
    </row>
    <row r="2940" spans="1:44">
      <c r="A2940" s="36" t="str">
        <f>IF('DATA ACCURATE'!A2943&lt;&gt;"",'DATA ACCURATE'!A2943,"")</f>
        <v/>
      </c>
      <c r="B2940" s="36" t="str">
        <f>IF('DATA ACCURATE'!D2943&lt;&gt;"",'DATA ACCURATE'!D2943,"")</f>
        <v/>
      </c>
      <c r="C2940" s="38" t="str">
        <f>IF($AD2940="000000000000","",INDEX(DATABASE!$W$12:$W$71,MATCH($AD2940,DATABASE!$V$12:$V$71,0)))</f>
        <v/>
      </c>
      <c r="D2940" s="38" t="str">
        <f>IF(C2940="","",IF(E2940="",INDEX(DATABASE!$AF$13:$AF$62,MATCH($C2940,DATABASE!$AC$13:$AC$62,0)),IF(E2940="2x D11",INDEX(DATABASE!$AF$13:$AF$62,MATCH($C2940,DATABASE!$AC$13:$AC$62,0))+2*DATABASE!$AF$62,IF(E2940="3x D11",INDEX(DATABASE!$AF$13:$AF$62,MATCH($C2940,DATABASE!$AC$13:$AC$62,0))+3*DATABASE!$AF$62,""))))</f>
        <v/>
      </c>
      <c r="E2940" s="38" t="str">
        <f>IF(AND($K2940="Y",$G2940&lt;&gt;"UNYIL",$F2940&lt;DATABASE!$O$8),"2x D11",IF(AND($K2940="Y",$G2940&lt;&gt;"UNYIL",$F2940&gt;=DATABASE!$O$8),"3x D11",""))</f>
        <v/>
      </c>
      <c r="F2940" s="36" t="str">
        <f>IF('DATA ACCURATE'!N2943&lt;&gt;"",'DATA ACCURATE'!N2943,"")</f>
        <v/>
      </c>
      <c r="G2940" s="38" t="str">
        <f>IF(F2940="","",IF(F2940&lt;=DATABASE!$I$8,"UNYIL",IF(F2940&lt;=DATABASE!$J$8,"KECIL",IF(F2940&lt;DATABASE!$K$8,"TANGGUNG",IF(F2940&gt;=DATABASE!$K$8,"BESAR","")))))</f>
        <v/>
      </c>
      <c r="H2940" s="16" t="str">
        <f>IF('DATA ACCURATE'!J2943&lt;&gt;"",'DATA ACCURATE'!J2943,"")</f>
        <v/>
      </c>
      <c r="I2940" s="35" t="str">
        <f>IF(B2940&lt;&gt;"",IFERROR(VLOOKUP(B2940,'DATA TIMBANGAN'!G:M,7,FALSE),VLOOKUP(B2940,'DATA TIMBANGAN'!G:M,7)),"")</f>
        <v/>
      </c>
      <c r="J2940" s="25" t="str">
        <f>IF(H2940&lt;&gt;"",IFERROR(INDEX(DATABASE!$Z$19:$Z$38,MATCH(DATEVALUE(H2940),DATABASE!$AA$19:$AA$38,0)),INDEX(DATABASE!$Z$12:$Z$18,MATCH(WEEKDAY(H2940,2),DATABASE!$AA$12:$AA$18,0))),"")</f>
        <v/>
      </c>
      <c r="K2940" s="25" t="str">
        <f>IF('DATA ACCURATE'!V2943&lt;&gt;"",'DATA ACCURATE'!V2943,"")</f>
        <v/>
      </c>
      <c r="L2940" s="80" t="str">
        <f>IF($H2940="","",IF(OR($J2940="LIBUR",AND($L2939="LIBUR",$O2939=$O2940)),"LIBUR",IF(AND(OR($L2939="LUAR JAM KERJA 1",$L2939="LUAR JAM KERJA 2"),OR(OR(AND($H2939=$H2940,AND(OR($I2940&gt;DATABASE!$J$3,$I2940&lt;DATABASE!$J$6),((DATEVALUE($H2940)+$I2940)-(DATEVALUE($H2939)+$I2939))&lt;DATABASE!$J$6)),AND($H2939=$H2940,$O2939=$O2940,OR($I2940&gt;DATABASE!$J$6,$I2940&lt;DATABASE!$J$3))),AND(($H2940-$H2939)=1,OR($I2940&lt;DATABASE!$I$6,((DATEVALUE($H2940)+$I2940)-(DATEVALUE($H2939)+$I2939))&lt;DATABASE!$J$6))),$A2940=$A2939),"LUAR JAM KERJA 2",IF(AND(OR(WEEKDAY($H2940,2)=1,WEEKDAY($H2940,2)=2,WEEKDAY($H2940,2)=3,WEEKDAY($H2940,2)=4,WEEKDAY($H2940,2)=5),$I2940&lt;=DATABASE!$J$3,$I2940&gt;=DATABASE!$I$3),"JAM KERJA",IF(AND(WEEKDAY($H2940,2)=6,$I2940&lt;=DATABASE!$J$4,$I2940&gt;=DATABASE!$I$4),"JAM KERJA","LUAR JAM KERJA 1")))))</f>
        <v/>
      </c>
      <c r="M2940" s="36" t="str">
        <f>IF('DATA ACCURATE'!T2943&lt;&gt;"",IF('DATA ACCURATE'!T2943&gt;100,'DATA ACCURATE'!T2943/10,'DATA ACCURATE'!T2943),"")</f>
        <v/>
      </c>
      <c r="N2940" s="38" t="str">
        <f>IF(M2940="","",IF(M2940&lt;=DATABASE!$I$9,"LOKAL",IF(M2940&lt;DATABASE!$J$9,"LUAR KOTA 1",IF($M2940&gt;=DATABASE!$J$9,"LUAR KOTA 2",""))))</f>
        <v/>
      </c>
      <c r="O2940" s="38" t="str">
        <f>IF('DATA ACCURATE'!L2943&lt;&gt;"",'DATA ACCURATE'!L2943,"")</f>
        <v/>
      </c>
      <c r="P2940" s="38"/>
      <c r="Q2940" s="38">
        <f t="shared" si="323"/>
        <v>0</v>
      </c>
      <c r="R2940" s="38">
        <f t="shared" si="323"/>
        <v>0</v>
      </c>
      <c r="S2940" s="38">
        <f t="shared" si="323"/>
        <v>0</v>
      </c>
      <c r="T2940" s="38">
        <f t="shared" si="323"/>
        <v>0</v>
      </c>
      <c r="U2940" s="38">
        <f t="shared" si="324"/>
        <v>0</v>
      </c>
      <c r="V2940" s="38">
        <f t="shared" si="324"/>
        <v>0</v>
      </c>
      <c r="W2940" s="38">
        <f t="shared" si="324"/>
        <v>0</v>
      </c>
      <c r="X2940" s="38">
        <f t="shared" si="325"/>
        <v>0</v>
      </c>
      <c r="Y2940" s="38">
        <f t="shared" si="325"/>
        <v>0</v>
      </c>
      <c r="Z2940" s="38">
        <f t="shared" si="325"/>
        <v>0</v>
      </c>
      <c r="AA2940" s="38">
        <f t="shared" si="325"/>
        <v>0</v>
      </c>
      <c r="AB2940" s="38">
        <f t="shared" si="320"/>
        <v>0</v>
      </c>
      <c r="AC2940" s="38">
        <f t="shared" si="321"/>
        <v>0</v>
      </c>
      <c r="AD2940" s="38" t="str">
        <f t="shared" si="322"/>
        <v>000000000000</v>
      </c>
      <c r="AE2940" s="38"/>
      <c r="AF2940" s="38"/>
      <c r="AG2940" s="38"/>
      <c r="AH2940" s="38"/>
      <c r="AI2940" s="38"/>
      <c r="AJ2940" s="38"/>
      <c r="AK2940" s="38"/>
      <c r="AL2940" s="38"/>
      <c r="AM2940" s="38"/>
      <c r="AN2940" s="38"/>
      <c r="AO2940" s="38"/>
      <c r="AP2940" s="38"/>
      <c r="AQ2940" s="38"/>
      <c r="AR2940" s="38"/>
    </row>
    <row r="2941" spans="1:44">
      <c r="A2941" s="36" t="str">
        <f>IF('DATA ACCURATE'!A2944&lt;&gt;"",'DATA ACCURATE'!A2944,"")</f>
        <v/>
      </c>
      <c r="B2941" s="36" t="str">
        <f>IF('DATA ACCURATE'!D2944&lt;&gt;"",'DATA ACCURATE'!D2944,"")</f>
        <v/>
      </c>
      <c r="C2941" s="38" t="str">
        <f>IF($AD2941="000000000000","",INDEX(DATABASE!$W$12:$W$71,MATCH($AD2941,DATABASE!$V$12:$V$71,0)))</f>
        <v/>
      </c>
      <c r="D2941" s="38" t="str">
        <f>IF(C2941="","",IF(E2941="",INDEX(DATABASE!$AF$13:$AF$62,MATCH($C2941,DATABASE!$AC$13:$AC$62,0)),IF(E2941="2x D11",INDEX(DATABASE!$AF$13:$AF$62,MATCH($C2941,DATABASE!$AC$13:$AC$62,0))+2*DATABASE!$AF$62,IF(E2941="3x D11",INDEX(DATABASE!$AF$13:$AF$62,MATCH($C2941,DATABASE!$AC$13:$AC$62,0))+3*DATABASE!$AF$62,""))))</f>
        <v/>
      </c>
      <c r="E2941" s="38" t="str">
        <f>IF(AND($K2941="Y",$G2941&lt;&gt;"UNYIL",$F2941&lt;DATABASE!$O$8),"2x D11",IF(AND($K2941="Y",$G2941&lt;&gt;"UNYIL",$F2941&gt;=DATABASE!$O$8),"3x D11",""))</f>
        <v/>
      </c>
      <c r="F2941" s="36" t="str">
        <f>IF('DATA ACCURATE'!N2944&lt;&gt;"",'DATA ACCURATE'!N2944,"")</f>
        <v/>
      </c>
      <c r="G2941" s="38" t="str">
        <f>IF(F2941="","",IF(F2941&lt;=DATABASE!$I$8,"UNYIL",IF(F2941&lt;=DATABASE!$J$8,"KECIL",IF(F2941&lt;DATABASE!$K$8,"TANGGUNG",IF(F2941&gt;=DATABASE!$K$8,"BESAR","")))))</f>
        <v/>
      </c>
      <c r="H2941" s="16" t="str">
        <f>IF('DATA ACCURATE'!J2944&lt;&gt;"",'DATA ACCURATE'!J2944,"")</f>
        <v/>
      </c>
      <c r="I2941" s="35" t="str">
        <f>IF(B2941&lt;&gt;"",IFERROR(VLOOKUP(B2941,'DATA TIMBANGAN'!G:M,7,FALSE),VLOOKUP(B2941,'DATA TIMBANGAN'!G:M,7)),"")</f>
        <v/>
      </c>
      <c r="J2941" s="25" t="str">
        <f>IF(H2941&lt;&gt;"",IFERROR(INDEX(DATABASE!$Z$19:$Z$38,MATCH(DATEVALUE(H2941),DATABASE!$AA$19:$AA$38,0)),INDEX(DATABASE!$Z$12:$Z$18,MATCH(WEEKDAY(H2941,2),DATABASE!$AA$12:$AA$18,0))),"")</f>
        <v/>
      </c>
      <c r="K2941" s="25" t="str">
        <f>IF('DATA ACCURATE'!V2944&lt;&gt;"",'DATA ACCURATE'!V2944,"")</f>
        <v/>
      </c>
      <c r="L2941" s="80" t="str">
        <f>IF($H2941="","",IF(OR($J2941="LIBUR",AND($L2940="LIBUR",$O2940=$O2941)),"LIBUR",IF(AND(OR($L2940="LUAR JAM KERJA 1",$L2940="LUAR JAM KERJA 2"),OR(OR(AND($H2940=$H2941,AND(OR($I2941&gt;DATABASE!$J$3,$I2941&lt;DATABASE!$J$6),((DATEVALUE($H2941)+$I2941)-(DATEVALUE($H2940)+$I2940))&lt;DATABASE!$J$6)),AND($H2940=$H2941,$O2940=$O2941,OR($I2941&gt;DATABASE!$J$6,$I2941&lt;DATABASE!$J$3))),AND(($H2941-$H2940)=1,OR($I2941&lt;DATABASE!$I$6,((DATEVALUE($H2941)+$I2941)-(DATEVALUE($H2940)+$I2940))&lt;DATABASE!$J$6))),$A2941=$A2940),"LUAR JAM KERJA 2",IF(AND(OR(WEEKDAY($H2941,2)=1,WEEKDAY($H2941,2)=2,WEEKDAY($H2941,2)=3,WEEKDAY($H2941,2)=4,WEEKDAY($H2941,2)=5),$I2941&lt;=DATABASE!$J$3,$I2941&gt;=DATABASE!$I$3),"JAM KERJA",IF(AND(WEEKDAY($H2941,2)=6,$I2941&lt;=DATABASE!$J$4,$I2941&gt;=DATABASE!$I$4),"JAM KERJA","LUAR JAM KERJA 1")))))</f>
        <v/>
      </c>
      <c r="M2941" s="36" t="str">
        <f>IF('DATA ACCURATE'!T2944&lt;&gt;"",IF('DATA ACCURATE'!T2944&gt;100,'DATA ACCURATE'!T2944/10,'DATA ACCURATE'!T2944),"")</f>
        <v/>
      </c>
      <c r="N2941" s="38" t="str">
        <f>IF(M2941="","",IF(M2941&lt;=DATABASE!$I$9,"LOKAL",IF(M2941&lt;DATABASE!$J$9,"LUAR KOTA 1",IF($M2941&gt;=DATABASE!$J$9,"LUAR KOTA 2",""))))</f>
        <v/>
      </c>
      <c r="O2941" s="38" t="str">
        <f>IF('DATA ACCURATE'!L2944&lt;&gt;"",'DATA ACCURATE'!L2944,"")</f>
        <v/>
      </c>
      <c r="P2941" s="38"/>
      <c r="Q2941" s="38">
        <f t="shared" si="323"/>
        <v>0</v>
      </c>
      <c r="R2941" s="38">
        <f t="shared" si="323"/>
        <v>0</v>
      </c>
      <c r="S2941" s="38">
        <f t="shared" si="323"/>
        <v>0</v>
      </c>
      <c r="T2941" s="38">
        <f t="shared" si="323"/>
        <v>0</v>
      </c>
      <c r="U2941" s="38">
        <f t="shared" si="324"/>
        <v>0</v>
      </c>
      <c r="V2941" s="38">
        <f t="shared" si="324"/>
        <v>0</v>
      </c>
      <c r="W2941" s="38">
        <f t="shared" si="324"/>
        <v>0</v>
      </c>
      <c r="X2941" s="38">
        <f t="shared" si="325"/>
        <v>0</v>
      </c>
      <c r="Y2941" s="38">
        <f t="shared" si="325"/>
        <v>0</v>
      </c>
      <c r="Z2941" s="38">
        <f t="shared" si="325"/>
        <v>0</v>
      </c>
      <c r="AA2941" s="38">
        <f t="shared" si="325"/>
        <v>0</v>
      </c>
      <c r="AB2941" s="38">
        <f t="shared" si="320"/>
        <v>0</v>
      </c>
      <c r="AC2941" s="38">
        <f t="shared" si="321"/>
        <v>0</v>
      </c>
      <c r="AD2941" s="38" t="str">
        <f t="shared" si="322"/>
        <v>000000000000</v>
      </c>
      <c r="AE2941" s="38"/>
      <c r="AF2941" s="38"/>
      <c r="AG2941" s="38"/>
      <c r="AH2941" s="38"/>
      <c r="AI2941" s="38"/>
      <c r="AJ2941" s="38"/>
      <c r="AK2941" s="38"/>
      <c r="AL2941" s="38"/>
      <c r="AM2941" s="38"/>
      <c r="AN2941" s="38"/>
      <c r="AO2941" s="38"/>
      <c r="AP2941" s="38"/>
      <c r="AQ2941" s="38"/>
      <c r="AR2941" s="38"/>
    </row>
    <row r="2942" spans="1:44">
      <c r="A2942" s="36" t="str">
        <f>IF('DATA ACCURATE'!A2945&lt;&gt;"",'DATA ACCURATE'!A2945,"")</f>
        <v/>
      </c>
      <c r="B2942" s="36" t="str">
        <f>IF('DATA ACCURATE'!D2945&lt;&gt;"",'DATA ACCURATE'!D2945,"")</f>
        <v/>
      </c>
      <c r="C2942" s="38" t="str">
        <f>IF($AD2942="000000000000","",INDEX(DATABASE!$W$12:$W$71,MATCH($AD2942,DATABASE!$V$12:$V$71,0)))</f>
        <v/>
      </c>
      <c r="D2942" s="38" t="str">
        <f>IF(C2942="","",IF(E2942="",INDEX(DATABASE!$AF$13:$AF$62,MATCH($C2942,DATABASE!$AC$13:$AC$62,0)),IF(E2942="2x D11",INDEX(DATABASE!$AF$13:$AF$62,MATCH($C2942,DATABASE!$AC$13:$AC$62,0))+2*DATABASE!$AF$62,IF(E2942="3x D11",INDEX(DATABASE!$AF$13:$AF$62,MATCH($C2942,DATABASE!$AC$13:$AC$62,0))+3*DATABASE!$AF$62,""))))</f>
        <v/>
      </c>
      <c r="E2942" s="38" t="str">
        <f>IF(AND($K2942="Y",$G2942&lt;&gt;"UNYIL",$F2942&lt;DATABASE!$O$8),"2x D11",IF(AND($K2942="Y",$G2942&lt;&gt;"UNYIL",$F2942&gt;=DATABASE!$O$8),"3x D11",""))</f>
        <v/>
      </c>
      <c r="F2942" s="36" t="str">
        <f>IF('DATA ACCURATE'!N2945&lt;&gt;"",'DATA ACCURATE'!N2945,"")</f>
        <v/>
      </c>
      <c r="G2942" s="38" t="str">
        <f>IF(F2942="","",IF(F2942&lt;=DATABASE!$I$8,"UNYIL",IF(F2942&lt;=DATABASE!$J$8,"KECIL",IF(F2942&lt;DATABASE!$K$8,"TANGGUNG",IF(F2942&gt;=DATABASE!$K$8,"BESAR","")))))</f>
        <v/>
      </c>
      <c r="H2942" s="16" t="str">
        <f>IF('DATA ACCURATE'!J2945&lt;&gt;"",'DATA ACCURATE'!J2945,"")</f>
        <v/>
      </c>
      <c r="I2942" s="35" t="str">
        <f>IF(B2942&lt;&gt;"",IFERROR(VLOOKUP(B2942,'DATA TIMBANGAN'!G:M,7,FALSE),VLOOKUP(B2942,'DATA TIMBANGAN'!G:M,7)),"")</f>
        <v/>
      </c>
      <c r="J2942" s="25" t="str">
        <f>IF(H2942&lt;&gt;"",IFERROR(INDEX(DATABASE!$Z$19:$Z$38,MATCH(DATEVALUE(H2942),DATABASE!$AA$19:$AA$38,0)),INDEX(DATABASE!$Z$12:$Z$18,MATCH(WEEKDAY(H2942,2),DATABASE!$AA$12:$AA$18,0))),"")</f>
        <v/>
      </c>
      <c r="K2942" s="25" t="str">
        <f>IF('DATA ACCURATE'!V2945&lt;&gt;"",'DATA ACCURATE'!V2945,"")</f>
        <v/>
      </c>
      <c r="L2942" s="80" t="str">
        <f>IF($H2942="","",IF(OR($J2942="LIBUR",AND($L2941="LIBUR",$O2941=$O2942)),"LIBUR",IF(AND(OR($L2941="LUAR JAM KERJA 1",$L2941="LUAR JAM KERJA 2"),OR(OR(AND($H2941=$H2942,AND(OR($I2942&gt;DATABASE!$J$3,$I2942&lt;DATABASE!$J$6),((DATEVALUE($H2942)+$I2942)-(DATEVALUE($H2941)+$I2941))&lt;DATABASE!$J$6)),AND($H2941=$H2942,$O2941=$O2942,OR($I2942&gt;DATABASE!$J$6,$I2942&lt;DATABASE!$J$3))),AND(($H2942-$H2941)=1,OR($I2942&lt;DATABASE!$I$6,((DATEVALUE($H2942)+$I2942)-(DATEVALUE($H2941)+$I2941))&lt;DATABASE!$J$6))),$A2942=$A2941),"LUAR JAM KERJA 2",IF(AND(OR(WEEKDAY($H2942,2)=1,WEEKDAY($H2942,2)=2,WEEKDAY($H2942,2)=3,WEEKDAY($H2942,2)=4,WEEKDAY($H2942,2)=5),$I2942&lt;=DATABASE!$J$3,$I2942&gt;=DATABASE!$I$3),"JAM KERJA",IF(AND(WEEKDAY($H2942,2)=6,$I2942&lt;=DATABASE!$J$4,$I2942&gt;=DATABASE!$I$4),"JAM KERJA","LUAR JAM KERJA 1")))))</f>
        <v/>
      </c>
      <c r="M2942" s="36" t="str">
        <f>IF('DATA ACCURATE'!T2945&lt;&gt;"",IF('DATA ACCURATE'!T2945&gt;100,'DATA ACCURATE'!T2945/10,'DATA ACCURATE'!T2945),"")</f>
        <v/>
      </c>
      <c r="N2942" s="38" t="str">
        <f>IF(M2942="","",IF(M2942&lt;=DATABASE!$I$9,"LOKAL",IF(M2942&lt;DATABASE!$J$9,"LUAR KOTA 1",IF($M2942&gt;=DATABASE!$J$9,"LUAR KOTA 2",""))))</f>
        <v/>
      </c>
      <c r="O2942" s="38" t="str">
        <f>IF('DATA ACCURATE'!L2945&lt;&gt;"",'DATA ACCURATE'!L2945,"")</f>
        <v/>
      </c>
      <c r="P2942" s="38"/>
      <c r="Q2942" s="38">
        <f t="shared" si="323"/>
        <v>0</v>
      </c>
      <c r="R2942" s="38">
        <f t="shared" si="323"/>
        <v>0</v>
      </c>
      <c r="S2942" s="38">
        <f t="shared" si="323"/>
        <v>0</v>
      </c>
      <c r="T2942" s="38">
        <f t="shared" si="323"/>
        <v>0</v>
      </c>
      <c r="U2942" s="38">
        <f t="shared" si="324"/>
        <v>0</v>
      </c>
      <c r="V2942" s="38">
        <f t="shared" si="324"/>
        <v>0</v>
      </c>
      <c r="W2942" s="38">
        <f t="shared" si="324"/>
        <v>0</v>
      </c>
      <c r="X2942" s="38">
        <f t="shared" si="325"/>
        <v>0</v>
      </c>
      <c r="Y2942" s="38">
        <f t="shared" si="325"/>
        <v>0</v>
      </c>
      <c r="Z2942" s="38">
        <f t="shared" si="325"/>
        <v>0</v>
      </c>
      <c r="AA2942" s="38">
        <f t="shared" si="325"/>
        <v>0</v>
      </c>
      <c r="AB2942" s="38">
        <f t="shared" si="320"/>
        <v>0</v>
      </c>
      <c r="AC2942" s="38">
        <f t="shared" si="321"/>
        <v>0</v>
      </c>
      <c r="AD2942" s="38" t="str">
        <f t="shared" si="322"/>
        <v>000000000000</v>
      </c>
      <c r="AE2942" s="38"/>
      <c r="AF2942" s="38"/>
      <c r="AG2942" s="38"/>
      <c r="AH2942" s="38"/>
      <c r="AI2942" s="38"/>
      <c r="AJ2942" s="38"/>
      <c r="AK2942" s="38"/>
      <c r="AL2942" s="38"/>
      <c r="AM2942" s="38"/>
      <c r="AN2942" s="38"/>
      <c r="AO2942" s="38"/>
      <c r="AP2942" s="38"/>
      <c r="AQ2942" s="38"/>
      <c r="AR2942" s="38"/>
    </row>
    <row r="2943" spans="1:44">
      <c r="A2943" s="36" t="str">
        <f>IF('DATA ACCURATE'!A2946&lt;&gt;"",'DATA ACCURATE'!A2946,"")</f>
        <v/>
      </c>
      <c r="B2943" s="36" t="str">
        <f>IF('DATA ACCURATE'!D2946&lt;&gt;"",'DATA ACCURATE'!D2946,"")</f>
        <v/>
      </c>
      <c r="C2943" s="38" t="str">
        <f>IF($AD2943="000000000000","",INDEX(DATABASE!$W$12:$W$71,MATCH($AD2943,DATABASE!$V$12:$V$71,0)))</f>
        <v/>
      </c>
      <c r="D2943" s="38" t="str">
        <f>IF(C2943="","",IF(E2943="",INDEX(DATABASE!$AF$13:$AF$62,MATCH($C2943,DATABASE!$AC$13:$AC$62,0)),IF(E2943="2x D11",INDEX(DATABASE!$AF$13:$AF$62,MATCH($C2943,DATABASE!$AC$13:$AC$62,0))+2*DATABASE!$AF$62,IF(E2943="3x D11",INDEX(DATABASE!$AF$13:$AF$62,MATCH($C2943,DATABASE!$AC$13:$AC$62,0))+3*DATABASE!$AF$62,""))))</f>
        <v/>
      </c>
      <c r="E2943" s="38" t="str">
        <f>IF(AND($K2943="Y",$G2943&lt;&gt;"UNYIL",$F2943&lt;DATABASE!$O$8),"2x D11",IF(AND($K2943="Y",$G2943&lt;&gt;"UNYIL",$F2943&gt;=DATABASE!$O$8),"3x D11",""))</f>
        <v/>
      </c>
      <c r="F2943" s="36" t="str">
        <f>IF('DATA ACCURATE'!N2946&lt;&gt;"",'DATA ACCURATE'!N2946,"")</f>
        <v/>
      </c>
      <c r="G2943" s="38" t="str">
        <f>IF(F2943="","",IF(F2943&lt;=DATABASE!$I$8,"UNYIL",IF(F2943&lt;=DATABASE!$J$8,"KECIL",IF(F2943&lt;DATABASE!$K$8,"TANGGUNG",IF(F2943&gt;=DATABASE!$K$8,"BESAR","")))))</f>
        <v/>
      </c>
      <c r="H2943" s="16" t="str">
        <f>IF('DATA ACCURATE'!J2946&lt;&gt;"",'DATA ACCURATE'!J2946,"")</f>
        <v/>
      </c>
      <c r="I2943" s="35" t="str">
        <f>IF(B2943&lt;&gt;"",IFERROR(VLOOKUP(B2943,'DATA TIMBANGAN'!G:M,7,FALSE),VLOOKUP(B2943,'DATA TIMBANGAN'!G:M,7)),"")</f>
        <v/>
      </c>
      <c r="J2943" s="25" t="str">
        <f>IF(H2943&lt;&gt;"",IFERROR(INDEX(DATABASE!$Z$19:$Z$38,MATCH(DATEVALUE(H2943),DATABASE!$AA$19:$AA$38,0)),INDEX(DATABASE!$Z$12:$Z$18,MATCH(WEEKDAY(H2943,2),DATABASE!$AA$12:$AA$18,0))),"")</f>
        <v/>
      </c>
      <c r="K2943" s="25" t="str">
        <f>IF('DATA ACCURATE'!V2946&lt;&gt;"",'DATA ACCURATE'!V2946,"")</f>
        <v/>
      </c>
      <c r="L2943" s="80" t="str">
        <f>IF($H2943="","",IF(OR($J2943="LIBUR",AND($L2942="LIBUR",$O2942=$O2943)),"LIBUR",IF(AND(OR($L2942="LUAR JAM KERJA 1",$L2942="LUAR JAM KERJA 2"),OR(OR(AND($H2942=$H2943,AND(OR($I2943&gt;DATABASE!$J$3,$I2943&lt;DATABASE!$J$6),((DATEVALUE($H2943)+$I2943)-(DATEVALUE($H2942)+$I2942))&lt;DATABASE!$J$6)),AND($H2942=$H2943,$O2942=$O2943,OR($I2943&gt;DATABASE!$J$6,$I2943&lt;DATABASE!$J$3))),AND(($H2943-$H2942)=1,OR($I2943&lt;DATABASE!$I$6,((DATEVALUE($H2943)+$I2943)-(DATEVALUE($H2942)+$I2942))&lt;DATABASE!$J$6))),$A2943=$A2942),"LUAR JAM KERJA 2",IF(AND(OR(WEEKDAY($H2943,2)=1,WEEKDAY($H2943,2)=2,WEEKDAY($H2943,2)=3,WEEKDAY($H2943,2)=4,WEEKDAY($H2943,2)=5),$I2943&lt;=DATABASE!$J$3,$I2943&gt;=DATABASE!$I$3),"JAM KERJA",IF(AND(WEEKDAY($H2943,2)=6,$I2943&lt;=DATABASE!$J$4,$I2943&gt;=DATABASE!$I$4),"JAM KERJA","LUAR JAM KERJA 1")))))</f>
        <v/>
      </c>
      <c r="M2943" s="36" t="str">
        <f>IF('DATA ACCURATE'!T2946&lt;&gt;"",IF('DATA ACCURATE'!T2946&gt;100,'DATA ACCURATE'!T2946/10,'DATA ACCURATE'!T2946),"")</f>
        <v/>
      </c>
      <c r="N2943" s="38" t="str">
        <f>IF(M2943="","",IF(M2943&lt;=DATABASE!$I$9,"LOKAL",IF(M2943&lt;DATABASE!$J$9,"LUAR KOTA 1",IF($M2943&gt;=DATABASE!$J$9,"LUAR KOTA 2",""))))</f>
        <v/>
      </c>
      <c r="O2943" s="38" t="str">
        <f>IF('DATA ACCURATE'!L2946&lt;&gt;"",'DATA ACCURATE'!L2946,"")</f>
        <v/>
      </c>
      <c r="P2943" s="38"/>
      <c r="Q2943" s="38">
        <f t="shared" si="323"/>
        <v>0</v>
      </c>
      <c r="R2943" s="38">
        <f t="shared" si="323"/>
        <v>0</v>
      </c>
      <c r="S2943" s="38">
        <f t="shared" si="323"/>
        <v>0</v>
      </c>
      <c r="T2943" s="38">
        <f t="shared" si="323"/>
        <v>0</v>
      </c>
      <c r="U2943" s="38">
        <f t="shared" si="324"/>
        <v>0</v>
      </c>
      <c r="V2943" s="38">
        <f t="shared" si="324"/>
        <v>0</v>
      </c>
      <c r="W2943" s="38">
        <f t="shared" si="324"/>
        <v>0</v>
      </c>
      <c r="X2943" s="38">
        <f t="shared" si="325"/>
        <v>0</v>
      </c>
      <c r="Y2943" s="38">
        <f t="shared" si="325"/>
        <v>0</v>
      </c>
      <c r="Z2943" s="38">
        <f t="shared" si="325"/>
        <v>0</v>
      </c>
      <c r="AA2943" s="38">
        <f t="shared" si="325"/>
        <v>0</v>
      </c>
      <c r="AB2943" s="38">
        <f t="shared" si="320"/>
        <v>0</v>
      </c>
      <c r="AC2943" s="38">
        <f t="shared" si="321"/>
        <v>0</v>
      </c>
      <c r="AD2943" s="38" t="str">
        <f t="shared" si="322"/>
        <v>000000000000</v>
      </c>
      <c r="AE2943" s="38"/>
      <c r="AF2943" s="38"/>
      <c r="AG2943" s="38"/>
      <c r="AH2943" s="38"/>
      <c r="AI2943" s="38"/>
      <c r="AJ2943" s="38"/>
      <c r="AK2943" s="38"/>
      <c r="AL2943" s="38"/>
      <c r="AM2943" s="38"/>
      <c r="AN2943" s="38"/>
      <c r="AO2943" s="38"/>
      <c r="AP2943" s="38"/>
      <c r="AQ2943" s="38"/>
      <c r="AR2943" s="38"/>
    </row>
    <row r="2944" spans="1:44">
      <c r="A2944" s="36" t="str">
        <f>IF('DATA ACCURATE'!A2947&lt;&gt;"",'DATA ACCURATE'!A2947,"")</f>
        <v/>
      </c>
      <c r="B2944" s="36" t="str">
        <f>IF('DATA ACCURATE'!D2947&lt;&gt;"",'DATA ACCURATE'!D2947,"")</f>
        <v/>
      </c>
      <c r="C2944" s="38" t="str">
        <f>IF($AD2944="000000000000","",INDEX(DATABASE!$W$12:$W$71,MATCH($AD2944,DATABASE!$V$12:$V$71,0)))</f>
        <v/>
      </c>
      <c r="D2944" s="38" t="str">
        <f>IF(C2944="","",IF(E2944="",INDEX(DATABASE!$AF$13:$AF$62,MATCH($C2944,DATABASE!$AC$13:$AC$62,0)),IF(E2944="2x D11",INDEX(DATABASE!$AF$13:$AF$62,MATCH($C2944,DATABASE!$AC$13:$AC$62,0))+2*DATABASE!$AF$62,IF(E2944="3x D11",INDEX(DATABASE!$AF$13:$AF$62,MATCH($C2944,DATABASE!$AC$13:$AC$62,0))+3*DATABASE!$AF$62,""))))</f>
        <v/>
      </c>
      <c r="E2944" s="38" t="str">
        <f>IF(AND($K2944="Y",$G2944&lt;&gt;"UNYIL",$F2944&lt;DATABASE!$O$8),"2x D11",IF(AND($K2944="Y",$G2944&lt;&gt;"UNYIL",$F2944&gt;=DATABASE!$O$8),"3x D11",""))</f>
        <v/>
      </c>
      <c r="F2944" s="36" t="str">
        <f>IF('DATA ACCURATE'!N2947&lt;&gt;"",'DATA ACCURATE'!N2947,"")</f>
        <v/>
      </c>
      <c r="G2944" s="38" t="str">
        <f>IF(F2944="","",IF(F2944&lt;=DATABASE!$I$8,"UNYIL",IF(F2944&lt;=DATABASE!$J$8,"KECIL",IF(F2944&lt;DATABASE!$K$8,"TANGGUNG",IF(F2944&gt;=DATABASE!$K$8,"BESAR","")))))</f>
        <v/>
      </c>
      <c r="H2944" s="16" t="str">
        <f>IF('DATA ACCURATE'!J2947&lt;&gt;"",'DATA ACCURATE'!J2947,"")</f>
        <v/>
      </c>
      <c r="I2944" s="35" t="str">
        <f>IF(B2944&lt;&gt;"",IFERROR(VLOOKUP(B2944,'DATA TIMBANGAN'!G:M,7,FALSE),VLOOKUP(B2944,'DATA TIMBANGAN'!G:M,7)),"")</f>
        <v/>
      </c>
      <c r="J2944" s="25" t="str">
        <f>IF(H2944&lt;&gt;"",IFERROR(INDEX(DATABASE!$Z$19:$Z$38,MATCH(DATEVALUE(H2944),DATABASE!$AA$19:$AA$38,0)),INDEX(DATABASE!$Z$12:$Z$18,MATCH(WEEKDAY(H2944,2),DATABASE!$AA$12:$AA$18,0))),"")</f>
        <v/>
      </c>
      <c r="K2944" s="25" t="str">
        <f>IF('DATA ACCURATE'!V2947&lt;&gt;"",'DATA ACCURATE'!V2947,"")</f>
        <v/>
      </c>
      <c r="L2944" s="80" t="str">
        <f>IF($H2944="","",IF(OR($J2944="LIBUR",AND($L2943="LIBUR",$O2943=$O2944)),"LIBUR",IF(AND(OR($L2943="LUAR JAM KERJA 1",$L2943="LUAR JAM KERJA 2"),OR(OR(AND($H2943=$H2944,AND(OR($I2944&gt;DATABASE!$J$3,$I2944&lt;DATABASE!$J$6),((DATEVALUE($H2944)+$I2944)-(DATEVALUE($H2943)+$I2943))&lt;DATABASE!$J$6)),AND($H2943=$H2944,$O2943=$O2944,OR($I2944&gt;DATABASE!$J$6,$I2944&lt;DATABASE!$J$3))),AND(($H2944-$H2943)=1,OR($I2944&lt;DATABASE!$I$6,((DATEVALUE($H2944)+$I2944)-(DATEVALUE($H2943)+$I2943))&lt;DATABASE!$J$6))),$A2944=$A2943),"LUAR JAM KERJA 2",IF(AND(OR(WEEKDAY($H2944,2)=1,WEEKDAY($H2944,2)=2,WEEKDAY($H2944,2)=3,WEEKDAY($H2944,2)=4,WEEKDAY($H2944,2)=5),$I2944&lt;=DATABASE!$J$3,$I2944&gt;=DATABASE!$I$3),"JAM KERJA",IF(AND(WEEKDAY($H2944,2)=6,$I2944&lt;=DATABASE!$J$4,$I2944&gt;=DATABASE!$I$4),"JAM KERJA","LUAR JAM KERJA 1")))))</f>
        <v/>
      </c>
      <c r="M2944" s="36" t="str">
        <f>IF('DATA ACCURATE'!T2947&lt;&gt;"",IF('DATA ACCURATE'!T2947&gt;100,'DATA ACCURATE'!T2947/10,'DATA ACCURATE'!T2947),"")</f>
        <v/>
      </c>
      <c r="N2944" s="38" t="str">
        <f>IF(M2944="","",IF(M2944&lt;=DATABASE!$I$9,"LOKAL",IF(M2944&lt;DATABASE!$J$9,"LUAR KOTA 1",IF($M2944&gt;=DATABASE!$J$9,"LUAR KOTA 2",""))))</f>
        <v/>
      </c>
      <c r="O2944" s="38" t="str">
        <f>IF('DATA ACCURATE'!L2947&lt;&gt;"",'DATA ACCURATE'!L2947,"")</f>
        <v/>
      </c>
      <c r="P2944" s="38"/>
      <c r="Q2944" s="38">
        <f t="shared" si="323"/>
        <v>0</v>
      </c>
      <c r="R2944" s="38">
        <f t="shared" si="323"/>
        <v>0</v>
      </c>
      <c r="S2944" s="38">
        <f t="shared" si="323"/>
        <v>0</v>
      </c>
      <c r="T2944" s="38">
        <f t="shared" si="323"/>
        <v>0</v>
      </c>
      <c r="U2944" s="38">
        <f t="shared" si="324"/>
        <v>0</v>
      </c>
      <c r="V2944" s="38">
        <f t="shared" si="324"/>
        <v>0</v>
      </c>
      <c r="W2944" s="38">
        <f t="shared" si="324"/>
        <v>0</v>
      </c>
      <c r="X2944" s="38">
        <f t="shared" si="325"/>
        <v>0</v>
      </c>
      <c r="Y2944" s="38">
        <f t="shared" si="325"/>
        <v>0</v>
      </c>
      <c r="Z2944" s="38">
        <f t="shared" si="325"/>
        <v>0</v>
      </c>
      <c r="AA2944" s="38">
        <f t="shared" si="325"/>
        <v>0</v>
      </c>
      <c r="AB2944" s="38">
        <f t="shared" si="320"/>
        <v>0</v>
      </c>
      <c r="AC2944" s="38">
        <f t="shared" si="321"/>
        <v>0</v>
      </c>
      <c r="AD2944" s="38" t="str">
        <f t="shared" si="322"/>
        <v>000000000000</v>
      </c>
      <c r="AE2944" s="38"/>
      <c r="AF2944" s="38"/>
      <c r="AG2944" s="38"/>
      <c r="AH2944" s="38"/>
      <c r="AI2944" s="38"/>
      <c r="AJ2944" s="38"/>
      <c r="AK2944" s="38"/>
      <c r="AL2944" s="38"/>
      <c r="AM2944" s="38"/>
      <c r="AN2944" s="38"/>
      <c r="AO2944" s="38"/>
      <c r="AP2944" s="38"/>
      <c r="AQ2944" s="38"/>
      <c r="AR2944" s="38"/>
    </row>
    <row r="2945" spans="1:44">
      <c r="A2945" s="36" t="str">
        <f>IF('DATA ACCURATE'!A2948&lt;&gt;"",'DATA ACCURATE'!A2948,"")</f>
        <v/>
      </c>
      <c r="B2945" s="36" t="str">
        <f>IF('DATA ACCURATE'!D2948&lt;&gt;"",'DATA ACCURATE'!D2948,"")</f>
        <v/>
      </c>
      <c r="C2945" s="38" t="str">
        <f>IF($AD2945="000000000000","",INDEX(DATABASE!$W$12:$W$71,MATCH($AD2945,DATABASE!$V$12:$V$71,0)))</f>
        <v/>
      </c>
      <c r="D2945" s="38" t="str">
        <f>IF(C2945="","",IF(E2945="",INDEX(DATABASE!$AF$13:$AF$62,MATCH($C2945,DATABASE!$AC$13:$AC$62,0)),IF(E2945="2x D11",INDEX(DATABASE!$AF$13:$AF$62,MATCH($C2945,DATABASE!$AC$13:$AC$62,0))+2*DATABASE!$AF$62,IF(E2945="3x D11",INDEX(DATABASE!$AF$13:$AF$62,MATCH($C2945,DATABASE!$AC$13:$AC$62,0))+3*DATABASE!$AF$62,""))))</f>
        <v/>
      </c>
      <c r="E2945" s="38" t="str">
        <f>IF(AND($K2945="Y",$G2945&lt;&gt;"UNYIL",$F2945&lt;DATABASE!$O$8),"2x D11",IF(AND($K2945="Y",$G2945&lt;&gt;"UNYIL",$F2945&gt;=DATABASE!$O$8),"3x D11",""))</f>
        <v/>
      </c>
      <c r="F2945" s="36" t="str">
        <f>IF('DATA ACCURATE'!N2948&lt;&gt;"",'DATA ACCURATE'!N2948,"")</f>
        <v/>
      </c>
      <c r="G2945" s="38" t="str">
        <f>IF(F2945="","",IF(F2945&lt;=DATABASE!$I$8,"UNYIL",IF(F2945&lt;=DATABASE!$J$8,"KECIL",IF(F2945&lt;DATABASE!$K$8,"TANGGUNG",IF(F2945&gt;=DATABASE!$K$8,"BESAR","")))))</f>
        <v/>
      </c>
      <c r="H2945" s="16" t="str">
        <f>IF('DATA ACCURATE'!J2948&lt;&gt;"",'DATA ACCURATE'!J2948,"")</f>
        <v/>
      </c>
      <c r="I2945" s="35" t="str">
        <f>IF(B2945&lt;&gt;"",IFERROR(VLOOKUP(B2945,'DATA TIMBANGAN'!G:M,7,FALSE),VLOOKUP(B2945,'DATA TIMBANGAN'!G:M,7)),"")</f>
        <v/>
      </c>
      <c r="J2945" s="25" t="str">
        <f>IF(H2945&lt;&gt;"",IFERROR(INDEX(DATABASE!$Z$19:$Z$38,MATCH(DATEVALUE(H2945),DATABASE!$AA$19:$AA$38,0)),INDEX(DATABASE!$Z$12:$Z$18,MATCH(WEEKDAY(H2945,2),DATABASE!$AA$12:$AA$18,0))),"")</f>
        <v/>
      </c>
      <c r="K2945" s="25" t="str">
        <f>IF('DATA ACCURATE'!V2948&lt;&gt;"",'DATA ACCURATE'!V2948,"")</f>
        <v/>
      </c>
      <c r="L2945" s="80" t="str">
        <f>IF($H2945="","",IF(OR($J2945="LIBUR",AND($L2944="LIBUR",$O2944=$O2945)),"LIBUR",IF(AND(OR($L2944="LUAR JAM KERJA 1",$L2944="LUAR JAM KERJA 2"),OR(OR(AND($H2944=$H2945,AND(OR($I2945&gt;DATABASE!$J$3,$I2945&lt;DATABASE!$J$6),((DATEVALUE($H2945)+$I2945)-(DATEVALUE($H2944)+$I2944))&lt;DATABASE!$J$6)),AND($H2944=$H2945,$O2944=$O2945,OR($I2945&gt;DATABASE!$J$6,$I2945&lt;DATABASE!$J$3))),AND(($H2945-$H2944)=1,OR($I2945&lt;DATABASE!$I$6,((DATEVALUE($H2945)+$I2945)-(DATEVALUE($H2944)+$I2944))&lt;DATABASE!$J$6))),$A2945=$A2944),"LUAR JAM KERJA 2",IF(AND(OR(WEEKDAY($H2945,2)=1,WEEKDAY($H2945,2)=2,WEEKDAY($H2945,2)=3,WEEKDAY($H2945,2)=4,WEEKDAY($H2945,2)=5),$I2945&lt;=DATABASE!$J$3,$I2945&gt;=DATABASE!$I$3),"JAM KERJA",IF(AND(WEEKDAY($H2945,2)=6,$I2945&lt;=DATABASE!$J$4,$I2945&gt;=DATABASE!$I$4),"JAM KERJA","LUAR JAM KERJA 1")))))</f>
        <v/>
      </c>
      <c r="M2945" s="36" t="str">
        <f>IF('DATA ACCURATE'!T2948&lt;&gt;"",IF('DATA ACCURATE'!T2948&gt;100,'DATA ACCURATE'!T2948/10,'DATA ACCURATE'!T2948),"")</f>
        <v/>
      </c>
      <c r="N2945" s="38" t="str">
        <f>IF(M2945="","",IF(M2945&lt;=DATABASE!$I$9,"LOKAL",IF(M2945&lt;DATABASE!$J$9,"LUAR KOTA 1",IF($M2945&gt;=DATABASE!$J$9,"LUAR KOTA 2",""))))</f>
        <v/>
      </c>
      <c r="O2945" s="38" t="str">
        <f>IF('DATA ACCURATE'!L2948&lt;&gt;"",'DATA ACCURATE'!L2948,"")</f>
        <v/>
      </c>
      <c r="P2945" s="38"/>
      <c r="Q2945" s="38">
        <f t="shared" si="323"/>
        <v>0</v>
      </c>
      <c r="R2945" s="38">
        <f t="shared" si="323"/>
        <v>0</v>
      </c>
      <c r="S2945" s="38">
        <f t="shared" si="323"/>
        <v>0</v>
      </c>
      <c r="T2945" s="38">
        <f t="shared" si="323"/>
        <v>0</v>
      </c>
      <c r="U2945" s="38">
        <f t="shared" si="324"/>
        <v>0</v>
      </c>
      <c r="V2945" s="38">
        <f t="shared" si="324"/>
        <v>0</v>
      </c>
      <c r="W2945" s="38">
        <f t="shared" si="324"/>
        <v>0</v>
      </c>
      <c r="X2945" s="38">
        <f t="shared" si="325"/>
        <v>0</v>
      </c>
      <c r="Y2945" s="38">
        <f t="shared" si="325"/>
        <v>0</v>
      </c>
      <c r="Z2945" s="38">
        <f t="shared" si="325"/>
        <v>0</v>
      </c>
      <c r="AA2945" s="38">
        <f t="shared" si="325"/>
        <v>0</v>
      </c>
      <c r="AB2945" s="38">
        <f t="shared" si="320"/>
        <v>0</v>
      </c>
      <c r="AC2945" s="38">
        <f t="shared" si="321"/>
        <v>0</v>
      </c>
      <c r="AD2945" s="38" t="str">
        <f t="shared" si="322"/>
        <v>000000000000</v>
      </c>
      <c r="AE2945" s="38"/>
      <c r="AF2945" s="38"/>
      <c r="AG2945" s="38"/>
      <c r="AH2945" s="38"/>
      <c r="AI2945" s="38"/>
      <c r="AJ2945" s="38"/>
      <c r="AK2945" s="38"/>
      <c r="AL2945" s="38"/>
      <c r="AM2945" s="38"/>
      <c r="AN2945" s="38"/>
      <c r="AO2945" s="38"/>
      <c r="AP2945" s="38"/>
      <c r="AQ2945" s="38"/>
      <c r="AR2945" s="38"/>
    </row>
    <row r="2946" spans="1:44">
      <c r="A2946" s="36" t="str">
        <f>IF('DATA ACCURATE'!A2949&lt;&gt;"",'DATA ACCURATE'!A2949,"")</f>
        <v/>
      </c>
      <c r="B2946" s="36" t="str">
        <f>IF('DATA ACCURATE'!D2949&lt;&gt;"",'DATA ACCURATE'!D2949,"")</f>
        <v/>
      </c>
      <c r="C2946" s="38" t="str">
        <f>IF($AD2946="000000000000","",INDEX(DATABASE!$W$12:$W$71,MATCH($AD2946,DATABASE!$V$12:$V$71,0)))</f>
        <v/>
      </c>
      <c r="D2946" s="38" t="str">
        <f>IF(C2946="","",IF(E2946="",INDEX(DATABASE!$AF$13:$AF$62,MATCH($C2946,DATABASE!$AC$13:$AC$62,0)),IF(E2946="2x D11",INDEX(DATABASE!$AF$13:$AF$62,MATCH($C2946,DATABASE!$AC$13:$AC$62,0))+2*DATABASE!$AF$62,IF(E2946="3x D11",INDEX(DATABASE!$AF$13:$AF$62,MATCH($C2946,DATABASE!$AC$13:$AC$62,0))+3*DATABASE!$AF$62,""))))</f>
        <v/>
      </c>
      <c r="E2946" s="38" t="str">
        <f>IF(AND($K2946="Y",$G2946&lt;&gt;"UNYIL",$F2946&lt;DATABASE!$O$8),"2x D11",IF(AND($K2946="Y",$G2946&lt;&gt;"UNYIL",$F2946&gt;=DATABASE!$O$8),"3x D11",""))</f>
        <v/>
      </c>
      <c r="F2946" s="36" t="str">
        <f>IF('DATA ACCURATE'!N2949&lt;&gt;"",'DATA ACCURATE'!N2949,"")</f>
        <v/>
      </c>
      <c r="G2946" s="38" t="str">
        <f>IF(F2946="","",IF(F2946&lt;=DATABASE!$I$8,"UNYIL",IF(F2946&lt;=DATABASE!$J$8,"KECIL",IF(F2946&lt;DATABASE!$K$8,"TANGGUNG",IF(F2946&gt;=DATABASE!$K$8,"BESAR","")))))</f>
        <v/>
      </c>
      <c r="H2946" s="16" t="str">
        <f>IF('DATA ACCURATE'!J2949&lt;&gt;"",'DATA ACCURATE'!J2949,"")</f>
        <v/>
      </c>
      <c r="I2946" s="35" t="str">
        <f>IF(B2946&lt;&gt;"",IFERROR(VLOOKUP(B2946,'DATA TIMBANGAN'!G:M,7,FALSE),VLOOKUP(B2946,'DATA TIMBANGAN'!G:M,7)),"")</f>
        <v/>
      </c>
      <c r="J2946" s="25" t="str">
        <f>IF(H2946&lt;&gt;"",IFERROR(INDEX(DATABASE!$Z$19:$Z$38,MATCH(DATEVALUE(H2946),DATABASE!$AA$19:$AA$38,0)),INDEX(DATABASE!$Z$12:$Z$18,MATCH(WEEKDAY(H2946,2),DATABASE!$AA$12:$AA$18,0))),"")</f>
        <v/>
      </c>
      <c r="K2946" s="25" t="str">
        <f>IF('DATA ACCURATE'!V2949&lt;&gt;"",'DATA ACCURATE'!V2949,"")</f>
        <v/>
      </c>
      <c r="L2946" s="80" t="str">
        <f>IF($H2946="","",IF(OR($J2946="LIBUR",AND($L2945="LIBUR",$O2945=$O2946)),"LIBUR",IF(AND(OR($L2945="LUAR JAM KERJA 1",$L2945="LUAR JAM KERJA 2"),OR(OR(AND($H2945=$H2946,AND(OR($I2946&gt;DATABASE!$J$3,$I2946&lt;DATABASE!$J$6),((DATEVALUE($H2946)+$I2946)-(DATEVALUE($H2945)+$I2945))&lt;DATABASE!$J$6)),AND($H2945=$H2946,$O2945=$O2946,OR($I2946&gt;DATABASE!$J$6,$I2946&lt;DATABASE!$J$3))),AND(($H2946-$H2945)=1,OR($I2946&lt;DATABASE!$I$6,((DATEVALUE($H2946)+$I2946)-(DATEVALUE($H2945)+$I2945))&lt;DATABASE!$J$6))),$A2946=$A2945),"LUAR JAM KERJA 2",IF(AND(OR(WEEKDAY($H2946,2)=1,WEEKDAY($H2946,2)=2,WEEKDAY($H2946,2)=3,WEEKDAY($H2946,2)=4,WEEKDAY($H2946,2)=5),$I2946&lt;=DATABASE!$J$3,$I2946&gt;=DATABASE!$I$3),"JAM KERJA",IF(AND(WEEKDAY($H2946,2)=6,$I2946&lt;=DATABASE!$J$4,$I2946&gt;=DATABASE!$I$4),"JAM KERJA","LUAR JAM KERJA 1")))))</f>
        <v/>
      </c>
      <c r="M2946" s="36" t="str">
        <f>IF('DATA ACCURATE'!T2949&lt;&gt;"",IF('DATA ACCURATE'!T2949&gt;100,'DATA ACCURATE'!T2949/10,'DATA ACCURATE'!T2949),"")</f>
        <v/>
      </c>
      <c r="N2946" s="38" t="str">
        <f>IF(M2946="","",IF(M2946&lt;=DATABASE!$I$9,"LOKAL",IF(M2946&lt;DATABASE!$J$9,"LUAR KOTA 1",IF($M2946&gt;=DATABASE!$J$9,"LUAR KOTA 2",""))))</f>
        <v/>
      </c>
      <c r="O2946" s="38" t="str">
        <f>IF('DATA ACCURATE'!L2949&lt;&gt;"",'DATA ACCURATE'!L2949,"")</f>
        <v/>
      </c>
      <c r="P2946" s="38"/>
      <c r="Q2946" s="38">
        <f t="shared" si="323"/>
        <v>0</v>
      </c>
      <c r="R2946" s="38">
        <f t="shared" si="323"/>
        <v>0</v>
      </c>
      <c r="S2946" s="38">
        <f t="shared" si="323"/>
        <v>0</v>
      </c>
      <c r="T2946" s="38">
        <f t="shared" si="323"/>
        <v>0</v>
      </c>
      <c r="U2946" s="38">
        <f t="shared" si="324"/>
        <v>0</v>
      </c>
      <c r="V2946" s="38">
        <f t="shared" si="324"/>
        <v>0</v>
      </c>
      <c r="W2946" s="38">
        <f t="shared" si="324"/>
        <v>0</v>
      </c>
      <c r="X2946" s="38">
        <f t="shared" si="325"/>
        <v>0</v>
      </c>
      <c r="Y2946" s="38">
        <f t="shared" si="325"/>
        <v>0</v>
      </c>
      <c r="Z2946" s="38">
        <f t="shared" si="325"/>
        <v>0</v>
      </c>
      <c r="AA2946" s="38">
        <f t="shared" si="325"/>
        <v>0</v>
      </c>
      <c r="AB2946" s="38">
        <f t="shared" si="320"/>
        <v>0</v>
      </c>
      <c r="AC2946" s="38">
        <f t="shared" si="321"/>
        <v>0</v>
      </c>
      <c r="AD2946" s="38" t="str">
        <f t="shared" si="322"/>
        <v>000000000000</v>
      </c>
      <c r="AE2946" s="38"/>
      <c r="AF2946" s="38"/>
      <c r="AG2946" s="38"/>
      <c r="AH2946" s="38"/>
      <c r="AI2946" s="38"/>
      <c r="AJ2946" s="38"/>
      <c r="AK2946" s="38"/>
      <c r="AL2946" s="38"/>
      <c r="AM2946" s="38"/>
      <c r="AN2946" s="38"/>
      <c r="AO2946" s="38"/>
      <c r="AP2946" s="38"/>
      <c r="AQ2946" s="38"/>
      <c r="AR2946" s="38"/>
    </row>
    <row r="2947" spans="1:44">
      <c r="A2947" s="36" t="str">
        <f>IF('DATA ACCURATE'!A2950&lt;&gt;"",'DATA ACCURATE'!A2950,"")</f>
        <v/>
      </c>
      <c r="B2947" s="36" t="str">
        <f>IF('DATA ACCURATE'!D2950&lt;&gt;"",'DATA ACCURATE'!D2950,"")</f>
        <v/>
      </c>
      <c r="C2947" s="38" t="str">
        <f>IF($AD2947="000000000000","",INDEX(DATABASE!$W$12:$W$71,MATCH($AD2947,DATABASE!$V$12:$V$71,0)))</f>
        <v/>
      </c>
      <c r="D2947" s="38" t="str">
        <f>IF(C2947="","",IF(E2947="",INDEX(DATABASE!$AF$13:$AF$62,MATCH($C2947,DATABASE!$AC$13:$AC$62,0)),IF(E2947="2x D11",INDEX(DATABASE!$AF$13:$AF$62,MATCH($C2947,DATABASE!$AC$13:$AC$62,0))+2*DATABASE!$AF$62,IF(E2947="3x D11",INDEX(DATABASE!$AF$13:$AF$62,MATCH($C2947,DATABASE!$AC$13:$AC$62,0))+3*DATABASE!$AF$62,""))))</f>
        <v/>
      </c>
      <c r="E2947" s="38" t="str">
        <f>IF(AND($K2947="Y",$G2947&lt;&gt;"UNYIL",$F2947&lt;DATABASE!$O$8),"2x D11",IF(AND($K2947="Y",$G2947&lt;&gt;"UNYIL",$F2947&gt;=DATABASE!$O$8),"3x D11",""))</f>
        <v/>
      </c>
      <c r="F2947" s="36" t="str">
        <f>IF('DATA ACCURATE'!N2950&lt;&gt;"",'DATA ACCURATE'!N2950,"")</f>
        <v/>
      </c>
      <c r="G2947" s="38" t="str">
        <f>IF(F2947="","",IF(F2947&lt;=DATABASE!$I$8,"UNYIL",IF(F2947&lt;=DATABASE!$J$8,"KECIL",IF(F2947&lt;DATABASE!$K$8,"TANGGUNG",IF(F2947&gt;=DATABASE!$K$8,"BESAR","")))))</f>
        <v/>
      </c>
      <c r="H2947" s="16" t="str">
        <f>IF('DATA ACCURATE'!J2950&lt;&gt;"",'DATA ACCURATE'!J2950,"")</f>
        <v/>
      </c>
      <c r="I2947" s="35" t="str">
        <f>IF(B2947&lt;&gt;"",IFERROR(VLOOKUP(B2947,'DATA TIMBANGAN'!G:M,7,FALSE),VLOOKUP(B2947,'DATA TIMBANGAN'!G:M,7)),"")</f>
        <v/>
      </c>
      <c r="J2947" s="25" t="str">
        <f>IF(H2947&lt;&gt;"",IFERROR(INDEX(DATABASE!$Z$19:$Z$38,MATCH(DATEVALUE(H2947),DATABASE!$AA$19:$AA$38,0)),INDEX(DATABASE!$Z$12:$Z$18,MATCH(WEEKDAY(H2947,2),DATABASE!$AA$12:$AA$18,0))),"")</f>
        <v/>
      </c>
      <c r="K2947" s="25" t="str">
        <f>IF('DATA ACCURATE'!V2950&lt;&gt;"",'DATA ACCURATE'!V2950,"")</f>
        <v/>
      </c>
      <c r="L2947" s="80" t="str">
        <f>IF($H2947="","",IF(OR($J2947="LIBUR",AND($L2946="LIBUR",$O2946=$O2947)),"LIBUR",IF(AND(OR($L2946="LUAR JAM KERJA 1",$L2946="LUAR JAM KERJA 2"),OR(OR(AND($H2946=$H2947,AND(OR($I2947&gt;DATABASE!$J$3,$I2947&lt;DATABASE!$J$6),((DATEVALUE($H2947)+$I2947)-(DATEVALUE($H2946)+$I2946))&lt;DATABASE!$J$6)),AND($H2946=$H2947,$O2946=$O2947,OR($I2947&gt;DATABASE!$J$6,$I2947&lt;DATABASE!$J$3))),AND(($H2947-$H2946)=1,OR($I2947&lt;DATABASE!$I$6,((DATEVALUE($H2947)+$I2947)-(DATEVALUE($H2946)+$I2946))&lt;DATABASE!$J$6))),$A2947=$A2946),"LUAR JAM KERJA 2",IF(AND(OR(WEEKDAY($H2947,2)=1,WEEKDAY($H2947,2)=2,WEEKDAY($H2947,2)=3,WEEKDAY($H2947,2)=4,WEEKDAY($H2947,2)=5),$I2947&lt;=DATABASE!$J$3,$I2947&gt;=DATABASE!$I$3),"JAM KERJA",IF(AND(WEEKDAY($H2947,2)=6,$I2947&lt;=DATABASE!$J$4,$I2947&gt;=DATABASE!$I$4),"JAM KERJA","LUAR JAM KERJA 1")))))</f>
        <v/>
      </c>
      <c r="M2947" s="36" t="str">
        <f>IF('DATA ACCURATE'!T2950&lt;&gt;"",IF('DATA ACCURATE'!T2950&gt;100,'DATA ACCURATE'!T2950/10,'DATA ACCURATE'!T2950),"")</f>
        <v/>
      </c>
      <c r="N2947" s="38" t="str">
        <f>IF(M2947="","",IF(M2947&lt;=DATABASE!$I$9,"LOKAL",IF(M2947&lt;DATABASE!$J$9,"LUAR KOTA 1",IF($M2947&gt;=DATABASE!$J$9,"LUAR KOTA 2",""))))</f>
        <v/>
      </c>
      <c r="O2947" s="38" t="str">
        <f>IF('DATA ACCURATE'!L2950&lt;&gt;"",'DATA ACCURATE'!L2950,"")</f>
        <v/>
      </c>
      <c r="P2947" s="38"/>
      <c r="Q2947" s="38">
        <f t="shared" ref="Q2947:T2978" si="326">IF($G2947=Q$1,1,0)</f>
        <v>0</v>
      </c>
      <c r="R2947" s="38">
        <f t="shared" si="326"/>
        <v>0</v>
      </c>
      <c r="S2947" s="38">
        <f t="shared" si="326"/>
        <v>0</v>
      </c>
      <c r="T2947" s="38">
        <f t="shared" si="326"/>
        <v>0</v>
      </c>
      <c r="U2947" s="38">
        <f t="shared" ref="U2947:W2978" si="327">IF($N2947=U$1,1,0)</f>
        <v>0</v>
      </c>
      <c r="V2947" s="38">
        <f t="shared" si="327"/>
        <v>0</v>
      </c>
      <c r="W2947" s="38">
        <f t="shared" si="327"/>
        <v>0</v>
      </c>
      <c r="X2947" s="38">
        <f t="shared" ref="X2947:AA2978" si="328">IF($L2947=X$1,1,0)</f>
        <v>0</v>
      </c>
      <c r="Y2947" s="38">
        <f t="shared" si="328"/>
        <v>0</v>
      </c>
      <c r="Z2947" s="38">
        <f t="shared" si="328"/>
        <v>0</v>
      </c>
      <c r="AA2947" s="38">
        <f t="shared" si="328"/>
        <v>0</v>
      </c>
      <c r="AB2947" s="38">
        <f t="shared" ref="AB2947:AB3001" si="329">IF(AND($G2947="UNYIL",$K2947="Y"),1,0)</f>
        <v>0</v>
      </c>
      <c r="AC2947" s="38">
        <f t="shared" ref="AC2947:AC3001" si="330">IF($E2947="2x D11",2,IF($E2947="3x D11",3,0))</f>
        <v>0</v>
      </c>
      <c r="AD2947" s="38" t="str">
        <f t="shared" ref="AD2947:AD3001" si="331">Q2947&amp;R2947&amp;S2947&amp;T2947&amp;U2947&amp;V2947&amp;W2947&amp;X2947&amp;Y2947&amp;Z2947&amp;AA2947&amp;AB2947</f>
        <v>000000000000</v>
      </c>
      <c r="AE2947" s="38"/>
      <c r="AF2947" s="38"/>
      <c r="AG2947" s="38"/>
      <c r="AH2947" s="38"/>
      <c r="AI2947" s="38"/>
      <c r="AJ2947" s="38"/>
      <c r="AK2947" s="38"/>
      <c r="AL2947" s="38"/>
      <c r="AM2947" s="38"/>
      <c r="AN2947" s="38"/>
      <c r="AO2947" s="38"/>
      <c r="AP2947" s="38"/>
      <c r="AQ2947" s="38"/>
      <c r="AR2947" s="38"/>
    </row>
    <row r="2948" spans="1:44">
      <c r="A2948" s="36" t="str">
        <f>IF('DATA ACCURATE'!A2951&lt;&gt;"",'DATA ACCURATE'!A2951,"")</f>
        <v/>
      </c>
      <c r="B2948" s="36" t="str">
        <f>IF('DATA ACCURATE'!D2951&lt;&gt;"",'DATA ACCURATE'!D2951,"")</f>
        <v/>
      </c>
      <c r="C2948" s="38" t="str">
        <f>IF($AD2948="000000000000","",INDEX(DATABASE!$W$12:$W$71,MATCH($AD2948,DATABASE!$V$12:$V$71,0)))</f>
        <v/>
      </c>
      <c r="D2948" s="38" t="str">
        <f>IF(C2948="","",IF(E2948="",INDEX(DATABASE!$AF$13:$AF$62,MATCH($C2948,DATABASE!$AC$13:$AC$62,0)),IF(E2948="2x D11",INDEX(DATABASE!$AF$13:$AF$62,MATCH($C2948,DATABASE!$AC$13:$AC$62,0))+2*DATABASE!$AF$62,IF(E2948="3x D11",INDEX(DATABASE!$AF$13:$AF$62,MATCH($C2948,DATABASE!$AC$13:$AC$62,0))+3*DATABASE!$AF$62,""))))</f>
        <v/>
      </c>
      <c r="E2948" s="38" t="str">
        <f>IF(AND($K2948="Y",$G2948&lt;&gt;"UNYIL",$F2948&lt;DATABASE!$O$8),"2x D11",IF(AND($K2948="Y",$G2948&lt;&gt;"UNYIL",$F2948&gt;=DATABASE!$O$8),"3x D11",""))</f>
        <v/>
      </c>
      <c r="F2948" s="36" t="str">
        <f>IF('DATA ACCURATE'!N2951&lt;&gt;"",'DATA ACCURATE'!N2951,"")</f>
        <v/>
      </c>
      <c r="G2948" s="38" t="str">
        <f>IF(F2948="","",IF(F2948&lt;=DATABASE!$I$8,"UNYIL",IF(F2948&lt;=DATABASE!$J$8,"KECIL",IF(F2948&lt;DATABASE!$K$8,"TANGGUNG",IF(F2948&gt;=DATABASE!$K$8,"BESAR","")))))</f>
        <v/>
      </c>
      <c r="H2948" s="16" t="str">
        <f>IF('DATA ACCURATE'!J2951&lt;&gt;"",'DATA ACCURATE'!J2951,"")</f>
        <v/>
      </c>
      <c r="I2948" s="35" t="str">
        <f>IF(B2948&lt;&gt;"",IFERROR(VLOOKUP(B2948,'DATA TIMBANGAN'!G:M,7,FALSE),VLOOKUP(B2948,'DATA TIMBANGAN'!G:M,7)),"")</f>
        <v/>
      </c>
      <c r="J2948" s="25" t="str">
        <f>IF(H2948&lt;&gt;"",IFERROR(INDEX(DATABASE!$Z$19:$Z$38,MATCH(DATEVALUE(H2948),DATABASE!$AA$19:$AA$38,0)),INDEX(DATABASE!$Z$12:$Z$18,MATCH(WEEKDAY(H2948,2),DATABASE!$AA$12:$AA$18,0))),"")</f>
        <v/>
      </c>
      <c r="K2948" s="25" t="str">
        <f>IF('DATA ACCURATE'!V2951&lt;&gt;"",'DATA ACCURATE'!V2951,"")</f>
        <v/>
      </c>
      <c r="L2948" s="80" t="str">
        <f>IF($H2948="","",IF(OR($J2948="LIBUR",AND($L2947="LIBUR",$O2947=$O2948)),"LIBUR",IF(AND(OR($L2947="LUAR JAM KERJA 1",$L2947="LUAR JAM KERJA 2"),OR(OR(AND($H2947=$H2948,AND(OR($I2948&gt;DATABASE!$J$3,$I2948&lt;DATABASE!$J$6),((DATEVALUE($H2948)+$I2948)-(DATEVALUE($H2947)+$I2947))&lt;DATABASE!$J$6)),AND($H2947=$H2948,$O2947=$O2948,OR($I2948&gt;DATABASE!$J$6,$I2948&lt;DATABASE!$J$3))),AND(($H2948-$H2947)=1,OR($I2948&lt;DATABASE!$I$6,((DATEVALUE($H2948)+$I2948)-(DATEVALUE($H2947)+$I2947))&lt;DATABASE!$J$6))),$A2948=$A2947),"LUAR JAM KERJA 2",IF(AND(OR(WEEKDAY($H2948,2)=1,WEEKDAY($H2948,2)=2,WEEKDAY($H2948,2)=3,WEEKDAY($H2948,2)=4,WEEKDAY($H2948,2)=5),$I2948&lt;=DATABASE!$J$3,$I2948&gt;=DATABASE!$I$3),"JAM KERJA",IF(AND(WEEKDAY($H2948,2)=6,$I2948&lt;=DATABASE!$J$4,$I2948&gt;=DATABASE!$I$4),"JAM KERJA","LUAR JAM KERJA 1")))))</f>
        <v/>
      </c>
      <c r="M2948" s="36" t="str">
        <f>IF('DATA ACCURATE'!T2951&lt;&gt;"",IF('DATA ACCURATE'!T2951&gt;100,'DATA ACCURATE'!T2951/10,'DATA ACCURATE'!T2951),"")</f>
        <v/>
      </c>
      <c r="N2948" s="38" t="str">
        <f>IF(M2948="","",IF(M2948&lt;=DATABASE!$I$9,"LOKAL",IF(M2948&lt;DATABASE!$J$9,"LUAR KOTA 1",IF($M2948&gt;=DATABASE!$J$9,"LUAR KOTA 2",""))))</f>
        <v/>
      </c>
      <c r="O2948" s="38" t="str">
        <f>IF('DATA ACCURATE'!L2951&lt;&gt;"",'DATA ACCURATE'!L2951,"")</f>
        <v/>
      </c>
      <c r="P2948" s="38"/>
      <c r="Q2948" s="38">
        <f t="shared" si="326"/>
        <v>0</v>
      </c>
      <c r="R2948" s="38">
        <f t="shared" si="326"/>
        <v>0</v>
      </c>
      <c r="S2948" s="38">
        <f t="shared" si="326"/>
        <v>0</v>
      </c>
      <c r="T2948" s="38">
        <f t="shared" si="326"/>
        <v>0</v>
      </c>
      <c r="U2948" s="38">
        <f t="shared" si="327"/>
        <v>0</v>
      </c>
      <c r="V2948" s="38">
        <f t="shared" si="327"/>
        <v>0</v>
      </c>
      <c r="W2948" s="38">
        <f t="shared" si="327"/>
        <v>0</v>
      </c>
      <c r="X2948" s="38">
        <f t="shared" si="328"/>
        <v>0</v>
      </c>
      <c r="Y2948" s="38">
        <f t="shared" si="328"/>
        <v>0</v>
      </c>
      <c r="Z2948" s="38">
        <f t="shared" si="328"/>
        <v>0</v>
      </c>
      <c r="AA2948" s="38">
        <f t="shared" si="328"/>
        <v>0</v>
      </c>
      <c r="AB2948" s="38">
        <f t="shared" si="329"/>
        <v>0</v>
      </c>
      <c r="AC2948" s="38">
        <f t="shared" si="330"/>
        <v>0</v>
      </c>
      <c r="AD2948" s="38" t="str">
        <f t="shared" si="331"/>
        <v>000000000000</v>
      </c>
      <c r="AE2948" s="38"/>
      <c r="AF2948" s="38"/>
      <c r="AG2948" s="38"/>
      <c r="AH2948" s="38"/>
      <c r="AI2948" s="38"/>
      <c r="AJ2948" s="38"/>
      <c r="AK2948" s="38"/>
      <c r="AL2948" s="38"/>
      <c r="AM2948" s="38"/>
      <c r="AN2948" s="38"/>
      <c r="AO2948" s="38"/>
      <c r="AP2948" s="38"/>
      <c r="AQ2948" s="38"/>
      <c r="AR2948" s="38"/>
    </row>
    <row r="2949" spans="1:44">
      <c r="A2949" s="36" t="str">
        <f>IF('DATA ACCURATE'!A2952&lt;&gt;"",'DATA ACCURATE'!A2952,"")</f>
        <v/>
      </c>
      <c r="B2949" s="36" t="str">
        <f>IF('DATA ACCURATE'!D2952&lt;&gt;"",'DATA ACCURATE'!D2952,"")</f>
        <v/>
      </c>
      <c r="C2949" s="38" t="str">
        <f>IF($AD2949="000000000000","",INDEX(DATABASE!$W$12:$W$71,MATCH($AD2949,DATABASE!$V$12:$V$71,0)))</f>
        <v/>
      </c>
      <c r="D2949" s="38" t="str">
        <f>IF(C2949="","",IF(E2949="",INDEX(DATABASE!$AF$13:$AF$62,MATCH($C2949,DATABASE!$AC$13:$AC$62,0)),IF(E2949="2x D11",INDEX(DATABASE!$AF$13:$AF$62,MATCH($C2949,DATABASE!$AC$13:$AC$62,0))+2*DATABASE!$AF$62,IF(E2949="3x D11",INDEX(DATABASE!$AF$13:$AF$62,MATCH($C2949,DATABASE!$AC$13:$AC$62,0))+3*DATABASE!$AF$62,""))))</f>
        <v/>
      </c>
      <c r="E2949" s="38" t="str">
        <f>IF(AND($K2949="Y",$G2949&lt;&gt;"UNYIL",$F2949&lt;DATABASE!$O$8),"2x D11",IF(AND($K2949="Y",$G2949&lt;&gt;"UNYIL",$F2949&gt;=DATABASE!$O$8),"3x D11",""))</f>
        <v/>
      </c>
      <c r="F2949" s="36" t="str">
        <f>IF('DATA ACCURATE'!N2952&lt;&gt;"",'DATA ACCURATE'!N2952,"")</f>
        <v/>
      </c>
      <c r="G2949" s="38" t="str">
        <f>IF(F2949="","",IF(F2949&lt;=DATABASE!$I$8,"UNYIL",IF(F2949&lt;=DATABASE!$J$8,"KECIL",IF(F2949&lt;DATABASE!$K$8,"TANGGUNG",IF(F2949&gt;=DATABASE!$K$8,"BESAR","")))))</f>
        <v/>
      </c>
      <c r="H2949" s="16" t="str">
        <f>IF('DATA ACCURATE'!J2952&lt;&gt;"",'DATA ACCURATE'!J2952,"")</f>
        <v/>
      </c>
      <c r="I2949" s="35" t="str">
        <f>IF(B2949&lt;&gt;"",IFERROR(VLOOKUP(B2949,'DATA TIMBANGAN'!G:M,7,FALSE),VLOOKUP(B2949,'DATA TIMBANGAN'!G:M,7)),"")</f>
        <v/>
      </c>
      <c r="J2949" s="25" t="str">
        <f>IF(H2949&lt;&gt;"",IFERROR(INDEX(DATABASE!$Z$19:$Z$38,MATCH(DATEVALUE(H2949),DATABASE!$AA$19:$AA$38,0)),INDEX(DATABASE!$Z$12:$Z$18,MATCH(WEEKDAY(H2949,2),DATABASE!$AA$12:$AA$18,0))),"")</f>
        <v/>
      </c>
      <c r="K2949" s="25" t="str">
        <f>IF('DATA ACCURATE'!V2952&lt;&gt;"",'DATA ACCURATE'!V2952,"")</f>
        <v/>
      </c>
      <c r="L2949" s="80" t="str">
        <f>IF($H2949="","",IF(OR($J2949="LIBUR",AND($L2948="LIBUR",$O2948=$O2949)),"LIBUR",IF(AND(OR($L2948="LUAR JAM KERJA 1",$L2948="LUAR JAM KERJA 2"),OR(OR(AND($H2948=$H2949,AND(OR($I2949&gt;DATABASE!$J$3,$I2949&lt;DATABASE!$J$6),((DATEVALUE($H2949)+$I2949)-(DATEVALUE($H2948)+$I2948))&lt;DATABASE!$J$6)),AND($H2948=$H2949,$O2948=$O2949,OR($I2949&gt;DATABASE!$J$6,$I2949&lt;DATABASE!$J$3))),AND(($H2949-$H2948)=1,OR($I2949&lt;DATABASE!$I$6,((DATEVALUE($H2949)+$I2949)-(DATEVALUE($H2948)+$I2948))&lt;DATABASE!$J$6))),$A2949=$A2948),"LUAR JAM KERJA 2",IF(AND(OR(WEEKDAY($H2949,2)=1,WEEKDAY($H2949,2)=2,WEEKDAY($H2949,2)=3,WEEKDAY($H2949,2)=4,WEEKDAY($H2949,2)=5),$I2949&lt;=DATABASE!$J$3,$I2949&gt;=DATABASE!$I$3),"JAM KERJA",IF(AND(WEEKDAY($H2949,2)=6,$I2949&lt;=DATABASE!$J$4,$I2949&gt;=DATABASE!$I$4),"JAM KERJA","LUAR JAM KERJA 1")))))</f>
        <v/>
      </c>
      <c r="M2949" s="36" t="str">
        <f>IF('DATA ACCURATE'!T2952&lt;&gt;"",IF('DATA ACCURATE'!T2952&gt;100,'DATA ACCURATE'!T2952/10,'DATA ACCURATE'!T2952),"")</f>
        <v/>
      </c>
      <c r="N2949" s="38" t="str">
        <f>IF(M2949="","",IF(M2949&lt;=DATABASE!$I$9,"LOKAL",IF(M2949&lt;DATABASE!$J$9,"LUAR KOTA 1",IF($M2949&gt;=DATABASE!$J$9,"LUAR KOTA 2",""))))</f>
        <v/>
      </c>
      <c r="O2949" s="38" t="str">
        <f>IF('DATA ACCURATE'!L2952&lt;&gt;"",'DATA ACCURATE'!L2952,"")</f>
        <v/>
      </c>
      <c r="P2949" s="38"/>
      <c r="Q2949" s="38">
        <f t="shared" si="326"/>
        <v>0</v>
      </c>
      <c r="R2949" s="38">
        <f t="shared" si="326"/>
        <v>0</v>
      </c>
      <c r="S2949" s="38">
        <f t="shared" si="326"/>
        <v>0</v>
      </c>
      <c r="T2949" s="38">
        <f t="shared" si="326"/>
        <v>0</v>
      </c>
      <c r="U2949" s="38">
        <f t="shared" si="327"/>
        <v>0</v>
      </c>
      <c r="V2949" s="38">
        <f t="shared" si="327"/>
        <v>0</v>
      </c>
      <c r="W2949" s="38">
        <f t="shared" si="327"/>
        <v>0</v>
      </c>
      <c r="X2949" s="38">
        <f t="shared" si="328"/>
        <v>0</v>
      </c>
      <c r="Y2949" s="38">
        <f t="shared" si="328"/>
        <v>0</v>
      </c>
      <c r="Z2949" s="38">
        <f t="shared" si="328"/>
        <v>0</v>
      </c>
      <c r="AA2949" s="38">
        <f t="shared" si="328"/>
        <v>0</v>
      </c>
      <c r="AB2949" s="38">
        <f t="shared" si="329"/>
        <v>0</v>
      </c>
      <c r="AC2949" s="38">
        <f t="shared" si="330"/>
        <v>0</v>
      </c>
      <c r="AD2949" s="38" t="str">
        <f t="shared" si="331"/>
        <v>000000000000</v>
      </c>
      <c r="AE2949" s="38"/>
      <c r="AF2949" s="38"/>
      <c r="AG2949" s="38"/>
      <c r="AH2949" s="38"/>
      <c r="AI2949" s="38"/>
      <c r="AJ2949" s="38"/>
      <c r="AK2949" s="38"/>
      <c r="AL2949" s="38"/>
      <c r="AM2949" s="38"/>
      <c r="AN2949" s="38"/>
      <c r="AO2949" s="38"/>
      <c r="AP2949" s="38"/>
      <c r="AQ2949" s="38"/>
      <c r="AR2949" s="38"/>
    </row>
    <row r="2950" spans="1:44">
      <c r="A2950" s="36" t="str">
        <f>IF('DATA ACCURATE'!A2953&lt;&gt;"",'DATA ACCURATE'!A2953,"")</f>
        <v/>
      </c>
      <c r="B2950" s="36" t="str">
        <f>IF('DATA ACCURATE'!D2953&lt;&gt;"",'DATA ACCURATE'!D2953,"")</f>
        <v/>
      </c>
      <c r="C2950" s="38" t="str">
        <f>IF($AD2950="000000000000","",INDEX(DATABASE!$W$12:$W$71,MATCH($AD2950,DATABASE!$V$12:$V$71,0)))</f>
        <v/>
      </c>
      <c r="D2950" s="38" t="str">
        <f>IF(C2950="","",IF(E2950="",INDEX(DATABASE!$AF$13:$AF$62,MATCH($C2950,DATABASE!$AC$13:$AC$62,0)),IF(E2950="2x D11",INDEX(DATABASE!$AF$13:$AF$62,MATCH($C2950,DATABASE!$AC$13:$AC$62,0))+2*DATABASE!$AF$62,IF(E2950="3x D11",INDEX(DATABASE!$AF$13:$AF$62,MATCH($C2950,DATABASE!$AC$13:$AC$62,0))+3*DATABASE!$AF$62,""))))</f>
        <v/>
      </c>
      <c r="E2950" s="38" t="str">
        <f>IF(AND($K2950="Y",$G2950&lt;&gt;"UNYIL",$F2950&lt;DATABASE!$O$8),"2x D11",IF(AND($K2950="Y",$G2950&lt;&gt;"UNYIL",$F2950&gt;=DATABASE!$O$8),"3x D11",""))</f>
        <v/>
      </c>
      <c r="F2950" s="36" t="str">
        <f>IF('DATA ACCURATE'!N2953&lt;&gt;"",'DATA ACCURATE'!N2953,"")</f>
        <v/>
      </c>
      <c r="G2950" s="38" t="str">
        <f>IF(F2950="","",IF(F2950&lt;=DATABASE!$I$8,"UNYIL",IF(F2950&lt;=DATABASE!$J$8,"KECIL",IF(F2950&lt;DATABASE!$K$8,"TANGGUNG",IF(F2950&gt;=DATABASE!$K$8,"BESAR","")))))</f>
        <v/>
      </c>
      <c r="H2950" s="16" t="str">
        <f>IF('DATA ACCURATE'!J2953&lt;&gt;"",'DATA ACCURATE'!J2953,"")</f>
        <v/>
      </c>
      <c r="I2950" s="35" t="str">
        <f>IF(B2950&lt;&gt;"",IFERROR(VLOOKUP(B2950,'DATA TIMBANGAN'!G:M,7,FALSE),VLOOKUP(B2950,'DATA TIMBANGAN'!G:M,7)),"")</f>
        <v/>
      </c>
      <c r="J2950" s="25" t="str">
        <f>IF(H2950&lt;&gt;"",IFERROR(INDEX(DATABASE!$Z$19:$Z$38,MATCH(DATEVALUE(H2950),DATABASE!$AA$19:$AA$38,0)),INDEX(DATABASE!$Z$12:$Z$18,MATCH(WEEKDAY(H2950,2),DATABASE!$AA$12:$AA$18,0))),"")</f>
        <v/>
      </c>
      <c r="K2950" s="25" t="str">
        <f>IF('DATA ACCURATE'!V2953&lt;&gt;"",'DATA ACCURATE'!V2953,"")</f>
        <v/>
      </c>
      <c r="L2950" s="80" t="str">
        <f>IF($H2950="","",IF(OR($J2950="LIBUR",AND($L2949="LIBUR",$O2949=$O2950)),"LIBUR",IF(AND(OR($L2949="LUAR JAM KERJA 1",$L2949="LUAR JAM KERJA 2"),OR(OR(AND($H2949=$H2950,AND(OR($I2950&gt;DATABASE!$J$3,$I2950&lt;DATABASE!$J$6),((DATEVALUE($H2950)+$I2950)-(DATEVALUE($H2949)+$I2949))&lt;DATABASE!$J$6)),AND($H2949=$H2950,$O2949=$O2950,OR($I2950&gt;DATABASE!$J$6,$I2950&lt;DATABASE!$J$3))),AND(($H2950-$H2949)=1,OR($I2950&lt;DATABASE!$I$6,((DATEVALUE($H2950)+$I2950)-(DATEVALUE($H2949)+$I2949))&lt;DATABASE!$J$6))),$A2950=$A2949),"LUAR JAM KERJA 2",IF(AND(OR(WEEKDAY($H2950,2)=1,WEEKDAY($H2950,2)=2,WEEKDAY($H2950,2)=3,WEEKDAY($H2950,2)=4,WEEKDAY($H2950,2)=5),$I2950&lt;=DATABASE!$J$3,$I2950&gt;=DATABASE!$I$3),"JAM KERJA",IF(AND(WEEKDAY($H2950,2)=6,$I2950&lt;=DATABASE!$J$4,$I2950&gt;=DATABASE!$I$4),"JAM KERJA","LUAR JAM KERJA 1")))))</f>
        <v/>
      </c>
      <c r="M2950" s="36" t="str">
        <f>IF('DATA ACCURATE'!T2953&lt;&gt;"",IF('DATA ACCURATE'!T2953&gt;100,'DATA ACCURATE'!T2953/10,'DATA ACCURATE'!T2953),"")</f>
        <v/>
      </c>
      <c r="N2950" s="38" t="str">
        <f>IF(M2950="","",IF(M2950&lt;=DATABASE!$I$9,"LOKAL",IF(M2950&lt;DATABASE!$J$9,"LUAR KOTA 1",IF($M2950&gt;=DATABASE!$J$9,"LUAR KOTA 2",""))))</f>
        <v/>
      </c>
      <c r="O2950" s="38" t="str">
        <f>IF('DATA ACCURATE'!L2953&lt;&gt;"",'DATA ACCURATE'!L2953,"")</f>
        <v/>
      </c>
      <c r="P2950" s="38"/>
      <c r="Q2950" s="38">
        <f t="shared" si="326"/>
        <v>0</v>
      </c>
      <c r="R2950" s="38">
        <f t="shared" si="326"/>
        <v>0</v>
      </c>
      <c r="S2950" s="38">
        <f t="shared" si="326"/>
        <v>0</v>
      </c>
      <c r="T2950" s="38">
        <f t="shared" si="326"/>
        <v>0</v>
      </c>
      <c r="U2950" s="38">
        <f t="shared" si="327"/>
        <v>0</v>
      </c>
      <c r="V2950" s="38">
        <f t="shared" si="327"/>
        <v>0</v>
      </c>
      <c r="W2950" s="38">
        <f t="shared" si="327"/>
        <v>0</v>
      </c>
      <c r="X2950" s="38">
        <f t="shared" si="328"/>
        <v>0</v>
      </c>
      <c r="Y2950" s="38">
        <f t="shared" si="328"/>
        <v>0</v>
      </c>
      <c r="Z2950" s="38">
        <f t="shared" si="328"/>
        <v>0</v>
      </c>
      <c r="AA2950" s="38">
        <f t="shared" si="328"/>
        <v>0</v>
      </c>
      <c r="AB2950" s="38">
        <f t="shared" si="329"/>
        <v>0</v>
      </c>
      <c r="AC2950" s="38">
        <f t="shared" si="330"/>
        <v>0</v>
      </c>
      <c r="AD2950" s="38" t="str">
        <f t="shared" si="331"/>
        <v>000000000000</v>
      </c>
      <c r="AE2950" s="38"/>
      <c r="AF2950" s="38"/>
      <c r="AG2950" s="38"/>
      <c r="AH2950" s="38"/>
      <c r="AI2950" s="38"/>
      <c r="AJ2950" s="38"/>
      <c r="AK2950" s="38"/>
      <c r="AL2950" s="38"/>
      <c r="AM2950" s="38"/>
      <c r="AN2950" s="38"/>
      <c r="AO2950" s="38"/>
      <c r="AP2950" s="38"/>
      <c r="AQ2950" s="38"/>
      <c r="AR2950" s="38"/>
    </row>
    <row r="2951" spans="1:44">
      <c r="A2951" s="36" t="str">
        <f>IF('DATA ACCURATE'!A2954&lt;&gt;"",'DATA ACCURATE'!A2954,"")</f>
        <v/>
      </c>
      <c r="B2951" s="36" t="str">
        <f>IF('DATA ACCURATE'!D2954&lt;&gt;"",'DATA ACCURATE'!D2954,"")</f>
        <v/>
      </c>
      <c r="C2951" s="38" t="str">
        <f>IF($AD2951="000000000000","",INDEX(DATABASE!$W$12:$W$71,MATCH($AD2951,DATABASE!$V$12:$V$71,0)))</f>
        <v/>
      </c>
      <c r="D2951" s="38" t="str">
        <f>IF(C2951="","",IF(E2951="",INDEX(DATABASE!$AF$13:$AF$62,MATCH($C2951,DATABASE!$AC$13:$AC$62,0)),IF(E2951="2x D11",INDEX(DATABASE!$AF$13:$AF$62,MATCH($C2951,DATABASE!$AC$13:$AC$62,0))+2*DATABASE!$AF$62,IF(E2951="3x D11",INDEX(DATABASE!$AF$13:$AF$62,MATCH($C2951,DATABASE!$AC$13:$AC$62,0))+3*DATABASE!$AF$62,""))))</f>
        <v/>
      </c>
      <c r="E2951" s="38" t="str">
        <f>IF(AND($K2951="Y",$G2951&lt;&gt;"UNYIL",$F2951&lt;DATABASE!$O$8),"2x D11",IF(AND($K2951="Y",$G2951&lt;&gt;"UNYIL",$F2951&gt;=DATABASE!$O$8),"3x D11",""))</f>
        <v/>
      </c>
      <c r="F2951" s="36" t="str">
        <f>IF('DATA ACCURATE'!N2954&lt;&gt;"",'DATA ACCURATE'!N2954,"")</f>
        <v/>
      </c>
      <c r="G2951" s="38" t="str">
        <f>IF(F2951="","",IF(F2951&lt;=DATABASE!$I$8,"UNYIL",IF(F2951&lt;=DATABASE!$J$8,"KECIL",IF(F2951&lt;DATABASE!$K$8,"TANGGUNG",IF(F2951&gt;=DATABASE!$K$8,"BESAR","")))))</f>
        <v/>
      </c>
      <c r="H2951" s="16" t="str">
        <f>IF('DATA ACCURATE'!J2954&lt;&gt;"",'DATA ACCURATE'!J2954,"")</f>
        <v/>
      </c>
      <c r="I2951" s="35" t="str">
        <f>IF(B2951&lt;&gt;"",IFERROR(VLOOKUP(B2951,'DATA TIMBANGAN'!G:M,7,FALSE),VLOOKUP(B2951,'DATA TIMBANGAN'!G:M,7)),"")</f>
        <v/>
      </c>
      <c r="J2951" s="25" t="str">
        <f>IF(H2951&lt;&gt;"",IFERROR(INDEX(DATABASE!$Z$19:$Z$38,MATCH(DATEVALUE(H2951),DATABASE!$AA$19:$AA$38,0)),INDEX(DATABASE!$Z$12:$Z$18,MATCH(WEEKDAY(H2951,2),DATABASE!$AA$12:$AA$18,0))),"")</f>
        <v/>
      </c>
      <c r="K2951" s="25" t="str">
        <f>IF('DATA ACCURATE'!V2954&lt;&gt;"",'DATA ACCURATE'!V2954,"")</f>
        <v/>
      </c>
      <c r="L2951" s="80" t="str">
        <f>IF($H2951="","",IF(OR($J2951="LIBUR",AND($L2950="LIBUR",$O2950=$O2951)),"LIBUR",IF(AND(OR($L2950="LUAR JAM KERJA 1",$L2950="LUAR JAM KERJA 2"),OR(OR(AND($H2950=$H2951,AND(OR($I2951&gt;DATABASE!$J$3,$I2951&lt;DATABASE!$J$6),((DATEVALUE($H2951)+$I2951)-(DATEVALUE($H2950)+$I2950))&lt;DATABASE!$J$6)),AND($H2950=$H2951,$O2950=$O2951,OR($I2951&gt;DATABASE!$J$6,$I2951&lt;DATABASE!$J$3))),AND(($H2951-$H2950)=1,OR($I2951&lt;DATABASE!$I$6,((DATEVALUE($H2951)+$I2951)-(DATEVALUE($H2950)+$I2950))&lt;DATABASE!$J$6))),$A2951=$A2950),"LUAR JAM KERJA 2",IF(AND(OR(WEEKDAY($H2951,2)=1,WEEKDAY($H2951,2)=2,WEEKDAY($H2951,2)=3,WEEKDAY($H2951,2)=4,WEEKDAY($H2951,2)=5),$I2951&lt;=DATABASE!$J$3,$I2951&gt;=DATABASE!$I$3),"JAM KERJA",IF(AND(WEEKDAY($H2951,2)=6,$I2951&lt;=DATABASE!$J$4,$I2951&gt;=DATABASE!$I$4),"JAM KERJA","LUAR JAM KERJA 1")))))</f>
        <v/>
      </c>
      <c r="M2951" s="36" t="str">
        <f>IF('DATA ACCURATE'!T2954&lt;&gt;"",IF('DATA ACCURATE'!T2954&gt;100,'DATA ACCURATE'!T2954/10,'DATA ACCURATE'!T2954),"")</f>
        <v/>
      </c>
      <c r="N2951" s="38" t="str">
        <f>IF(M2951="","",IF(M2951&lt;=DATABASE!$I$9,"LOKAL",IF(M2951&lt;DATABASE!$J$9,"LUAR KOTA 1",IF($M2951&gt;=DATABASE!$J$9,"LUAR KOTA 2",""))))</f>
        <v/>
      </c>
      <c r="O2951" s="38" t="str">
        <f>IF('DATA ACCURATE'!L2954&lt;&gt;"",'DATA ACCURATE'!L2954,"")</f>
        <v/>
      </c>
      <c r="P2951" s="38"/>
      <c r="Q2951" s="38">
        <f t="shared" si="326"/>
        <v>0</v>
      </c>
      <c r="R2951" s="38">
        <f t="shared" si="326"/>
        <v>0</v>
      </c>
      <c r="S2951" s="38">
        <f t="shared" si="326"/>
        <v>0</v>
      </c>
      <c r="T2951" s="38">
        <f t="shared" si="326"/>
        <v>0</v>
      </c>
      <c r="U2951" s="38">
        <f t="shared" si="327"/>
        <v>0</v>
      </c>
      <c r="V2951" s="38">
        <f t="shared" si="327"/>
        <v>0</v>
      </c>
      <c r="W2951" s="38">
        <f t="shared" si="327"/>
        <v>0</v>
      </c>
      <c r="X2951" s="38">
        <f t="shared" si="328"/>
        <v>0</v>
      </c>
      <c r="Y2951" s="38">
        <f t="shared" si="328"/>
        <v>0</v>
      </c>
      <c r="Z2951" s="38">
        <f t="shared" si="328"/>
        <v>0</v>
      </c>
      <c r="AA2951" s="38">
        <f t="shared" si="328"/>
        <v>0</v>
      </c>
      <c r="AB2951" s="38">
        <f t="shared" si="329"/>
        <v>0</v>
      </c>
      <c r="AC2951" s="38">
        <f t="shared" si="330"/>
        <v>0</v>
      </c>
      <c r="AD2951" s="38" t="str">
        <f t="shared" si="331"/>
        <v>000000000000</v>
      </c>
      <c r="AE2951" s="38"/>
      <c r="AF2951" s="38"/>
      <c r="AG2951" s="38"/>
      <c r="AH2951" s="38"/>
      <c r="AI2951" s="38"/>
      <c r="AJ2951" s="38"/>
      <c r="AK2951" s="38"/>
      <c r="AL2951" s="38"/>
      <c r="AM2951" s="38"/>
      <c r="AN2951" s="38"/>
      <c r="AO2951" s="38"/>
      <c r="AP2951" s="38"/>
      <c r="AQ2951" s="38"/>
      <c r="AR2951" s="38"/>
    </row>
    <row r="2952" spans="1:44">
      <c r="A2952" s="36" t="str">
        <f>IF('DATA ACCURATE'!A2955&lt;&gt;"",'DATA ACCURATE'!A2955,"")</f>
        <v/>
      </c>
      <c r="B2952" s="36" t="str">
        <f>IF('DATA ACCURATE'!D2955&lt;&gt;"",'DATA ACCURATE'!D2955,"")</f>
        <v/>
      </c>
      <c r="C2952" s="38" t="str">
        <f>IF($AD2952="000000000000","",INDEX(DATABASE!$W$12:$W$71,MATCH($AD2952,DATABASE!$V$12:$V$71,0)))</f>
        <v/>
      </c>
      <c r="D2952" s="38" t="str">
        <f>IF(C2952="","",IF(E2952="",INDEX(DATABASE!$AF$13:$AF$62,MATCH($C2952,DATABASE!$AC$13:$AC$62,0)),IF(E2952="2x D11",INDEX(DATABASE!$AF$13:$AF$62,MATCH($C2952,DATABASE!$AC$13:$AC$62,0))+2*DATABASE!$AF$62,IF(E2952="3x D11",INDEX(DATABASE!$AF$13:$AF$62,MATCH($C2952,DATABASE!$AC$13:$AC$62,0))+3*DATABASE!$AF$62,""))))</f>
        <v/>
      </c>
      <c r="E2952" s="38" t="str">
        <f>IF(AND($K2952="Y",$G2952&lt;&gt;"UNYIL",$F2952&lt;DATABASE!$O$8),"2x D11",IF(AND($K2952="Y",$G2952&lt;&gt;"UNYIL",$F2952&gt;=DATABASE!$O$8),"3x D11",""))</f>
        <v/>
      </c>
      <c r="F2952" s="36" t="str">
        <f>IF('DATA ACCURATE'!N2955&lt;&gt;"",'DATA ACCURATE'!N2955,"")</f>
        <v/>
      </c>
      <c r="G2952" s="38" t="str">
        <f>IF(F2952="","",IF(F2952&lt;=DATABASE!$I$8,"UNYIL",IF(F2952&lt;=DATABASE!$J$8,"KECIL",IF(F2952&lt;DATABASE!$K$8,"TANGGUNG",IF(F2952&gt;=DATABASE!$K$8,"BESAR","")))))</f>
        <v/>
      </c>
      <c r="H2952" s="16" t="str">
        <f>IF('DATA ACCURATE'!J2955&lt;&gt;"",'DATA ACCURATE'!J2955,"")</f>
        <v/>
      </c>
      <c r="I2952" s="35" t="str">
        <f>IF(B2952&lt;&gt;"",IFERROR(VLOOKUP(B2952,'DATA TIMBANGAN'!G:M,7,FALSE),VLOOKUP(B2952,'DATA TIMBANGAN'!G:M,7)),"")</f>
        <v/>
      </c>
      <c r="J2952" s="25" t="str">
        <f>IF(H2952&lt;&gt;"",IFERROR(INDEX(DATABASE!$Z$19:$Z$38,MATCH(DATEVALUE(H2952),DATABASE!$AA$19:$AA$38,0)),INDEX(DATABASE!$Z$12:$Z$18,MATCH(WEEKDAY(H2952,2),DATABASE!$AA$12:$AA$18,0))),"")</f>
        <v/>
      </c>
      <c r="K2952" s="25" t="str">
        <f>IF('DATA ACCURATE'!V2955&lt;&gt;"",'DATA ACCURATE'!V2955,"")</f>
        <v/>
      </c>
      <c r="L2952" s="80" t="str">
        <f>IF($H2952="","",IF(OR($J2952="LIBUR",AND($L2951="LIBUR",$O2951=$O2952)),"LIBUR",IF(AND(OR($L2951="LUAR JAM KERJA 1",$L2951="LUAR JAM KERJA 2"),OR(OR(AND($H2951=$H2952,AND(OR($I2952&gt;DATABASE!$J$3,$I2952&lt;DATABASE!$J$6),((DATEVALUE($H2952)+$I2952)-(DATEVALUE($H2951)+$I2951))&lt;DATABASE!$J$6)),AND($H2951=$H2952,$O2951=$O2952,OR($I2952&gt;DATABASE!$J$6,$I2952&lt;DATABASE!$J$3))),AND(($H2952-$H2951)=1,OR($I2952&lt;DATABASE!$I$6,((DATEVALUE($H2952)+$I2952)-(DATEVALUE($H2951)+$I2951))&lt;DATABASE!$J$6))),$A2952=$A2951),"LUAR JAM KERJA 2",IF(AND(OR(WEEKDAY($H2952,2)=1,WEEKDAY($H2952,2)=2,WEEKDAY($H2952,2)=3,WEEKDAY($H2952,2)=4,WEEKDAY($H2952,2)=5),$I2952&lt;=DATABASE!$J$3,$I2952&gt;=DATABASE!$I$3),"JAM KERJA",IF(AND(WEEKDAY($H2952,2)=6,$I2952&lt;=DATABASE!$J$4,$I2952&gt;=DATABASE!$I$4),"JAM KERJA","LUAR JAM KERJA 1")))))</f>
        <v/>
      </c>
      <c r="M2952" s="36" t="str">
        <f>IF('DATA ACCURATE'!T2955&lt;&gt;"",IF('DATA ACCURATE'!T2955&gt;100,'DATA ACCURATE'!T2955/10,'DATA ACCURATE'!T2955),"")</f>
        <v/>
      </c>
      <c r="N2952" s="38" t="str">
        <f>IF(M2952="","",IF(M2952&lt;=DATABASE!$I$9,"LOKAL",IF(M2952&lt;DATABASE!$J$9,"LUAR KOTA 1",IF($M2952&gt;=DATABASE!$J$9,"LUAR KOTA 2",""))))</f>
        <v/>
      </c>
      <c r="O2952" s="38" t="str">
        <f>IF('DATA ACCURATE'!L2955&lt;&gt;"",'DATA ACCURATE'!L2955,"")</f>
        <v/>
      </c>
      <c r="P2952" s="38"/>
      <c r="Q2952" s="38">
        <f t="shared" si="326"/>
        <v>0</v>
      </c>
      <c r="R2952" s="38">
        <f t="shared" si="326"/>
        <v>0</v>
      </c>
      <c r="S2952" s="38">
        <f t="shared" si="326"/>
        <v>0</v>
      </c>
      <c r="T2952" s="38">
        <f t="shared" si="326"/>
        <v>0</v>
      </c>
      <c r="U2952" s="38">
        <f t="shared" si="327"/>
        <v>0</v>
      </c>
      <c r="V2952" s="38">
        <f t="shared" si="327"/>
        <v>0</v>
      </c>
      <c r="W2952" s="38">
        <f t="shared" si="327"/>
        <v>0</v>
      </c>
      <c r="X2952" s="38">
        <f t="shared" si="328"/>
        <v>0</v>
      </c>
      <c r="Y2952" s="38">
        <f t="shared" si="328"/>
        <v>0</v>
      </c>
      <c r="Z2952" s="38">
        <f t="shared" si="328"/>
        <v>0</v>
      </c>
      <c r="AA2952" s="38">
        <f t="shared" si="328"/>
        <v>0</v>
      </c>
      <c r="AB2952" s="38">
        <f t="shared" si="329"/>
        <v>0</v>
      </c>
      <c r="AC2952" s="38">
        <f t="shared" si="330"/>
        <v>0</v>
      </c>
      <c r="AD2952" s="38" t="str">
        <f t="shared" si="331"/>
        <v>000000000000</v>
      </c>
      <c r="AE2952" s="38"/>
      <c r="AF2952" s="38"/>
      <c r="AG2952" s="38"/>
      <c r="AH2952" s="38"/>
      <c r="AI2952" s="38"/>
      <c r="AJ2952" s="38"/>
      <c r="AK2952" s="38"/>
      <c r="AL2952" s="38"/>
      <c r="AM2952" s="38"/>
      <c r="AN2952" s="38"/>
      <c r="AO2952" s="38"/>
      <c r="AP2952" s="38"/>
      <c r="AQ2952" s="38"/>
      <c r="AR2952" s="38"/>
    </row>
    <row r="2953" spans="1:44">
      <c r="A2953" s="36" t="str">
        <f>IF('DATA ACCURATE'!A2956&lt;&gt;"",'DATA ACCURATE'!A2956,"")</f>
        <v/>
      </c>
      <c r="B2953" s="36" t="str">
        <f>IF('DATA ACCURATE'!D2956&lt;&gt;"",'DATA ACCURATE'!D2956,"")</f>
        <v/>
      </c>
      <c r="C2953" s="38" t="str">
        <f>IF($AD2953="000000000000","",INDEX(DATABASE!$W$12:$W$71,MATCH($AD2953,DATABASE!$V$12:$V$71,0)))</f>
        <v/>
      </c>
      <c r="D2953" s="38" t="str">
        <f>IF(C2953="","",IF(E2953="",INDEX(DATABASE!$AF$13:$AF$62,MATCH($C2953,DATABASE!$AC$13:$AC$62,0)),IF(E2953="2x D11",INDEX(DATABASE!$AF$13:$AF$62,MATCH($C2953,DATABASE!$AC$13:$AC$62,0))+2*DATABASE!$AF$62,IF(E2953="3x D11",INDEX(DATABASE!$AF$13:$AF$62,MATCH($C2953,DATABASE!$AC$13:$AC$62,0))+3*DATABASE!$AF$62,""))))</f>
        <v/>
      </c>
      <c r="E2953" s="38" t="str">
        <f>IF(AND($K2953="Y",$G2953&lt;&gt;"UNYIL",$F2953&lt;DATABASE!$O$8),"2x D11",IF(AND($K2953="Y",$G2953&lt;&gt;"UNYIL",$F2953&gt;=DATABASE!$O$8),"3x D11",""))</f>
        <v/>
      </c>
      <c r="F2953" s="36" t="str">
        <f>IF('DATA ACCURATE'!N2956&lt;&gt;"",'DATA ACCURATE'!N2956,"")</f>
        <v/>
      </c>
      <c r="G2953" s="38" t="str">
        <f>IF(F2953="","",IF(F2953&lt;=DATABASE!$I$8,"UNYIL",IF(F2953&lt;=DATABASE!$J$8,"KECIL",IF(F2953&lt;DATABASE!$K$8,"TANGGUNG",IF(F2953&gt;=DATABASE!$K$8,"BESAR","")))))</f>
        <v/>
      </c>
      <c r="H2953" s="16" t="str">
        <f>IF('DATA ACCURATE'!J2956&lt;&gt;"",'DATA ACCURATE'!J2956,"")</f>
        <v/>
      </c>
      <c r="I2953" s="35" t="str">
        <f>IF(B2953&lt;&gt;"",IFERROR(VLOOKUP(B2953,'DATA TIMBANGAN'!G:M,7,FALSE),VLOOKUP(B2953,'DATA TIMBANGAN'!G:M,7)),"")</f>
        <v/>
      </c>
      <c r="J2953" s="25" t="str">
        <f>IF(H2953&lt;&gt;"",IFERROR(INDEX(DATABASE!$Z$19:$Z$38,MATCH(DATEVALUE(H2953),DATABASE!$AA$19:$AA$38,0)),INDEX(DATABASE!$Z$12:$Z$18,MATCH(WEEKDAY(H2953,2),DATABASE!$AA$12:$AA$18,0))),"")</f>
        <v/>
      </c>
      <c r="K2953" s="25" t="str">
        <f>IF('DATA ACCURATE'!V2956&lt;&gt;"",'DATA ACCURATE'!V2956,"")</f>
        <v/>
      </c>
      <c r="L2953" s="80" t="str">
        <f>IF($H2953="","",IF(OR($J2953="LIBUR",AND($L2952="LIBUR",$O2952=$O2953)),"LIBUR",IF(AND(OR($L2952="LUAR JAM KERJA 1",$L2952="LUAR JAM KERJA 2"),OR(OR(AND($H2952=$H2953,AND(OR($I2953&gt;DATABASE!$J$3,$I2953&lt;DATABASE!$J$6),((DATEVALUE($H2953)+$I2953)-(DATEVALUE($H2952)+$I2952))&lt;DATABASE!$J$6)),AND($H2952=$H2953,$O2952=$O2953,OR($I2953&gt;DATABASE!$J$6,$I2953&lt;DATABASE!$J$3))),AND(($H2953-$H2952)=1,OR($I2953&lt;DATABASE!$I$6,((DATEVALUE($H2953)+$I2953)-(DATEVALUE($H2952)+$I2952))&lt;DATABASE!$J$6))),$A2953=$A2952),"LUAR JAM KERJA 2",IF(AND(OR(WEEKDAY($H2953,2)=1,WEEKDAY($H2953,2)=2,WEEKDAY($H2953,2)=3,WEEKDAY($H2953,2)=4,WEEKDAY($H2953,2)=5),$I2953&lt;=DATABASE!$J$3,$I2953&gt;=DATABASE!$I$3),"JAM KERJA",IF(AND(WEEKDAY($H2953,2)=6,$I2953&lt;=DATABASE!$J$4,$I2953&gt;=DATABASE!$I$4),"JAM KERJA","LUAR JAM KERJA 1")))))</f>
        <v/>
      </c>
      <c r="M2953" s="36" t="str">
        <f>IF('DATA ACCURATE'!T2956&lt;&gt;"",IF('DATA ACCURATE'!T2956&gt;100,'DATA ACCURATE'!T2956/10,'DATA ACCURATE'!T2956),"")</f>
        <v/>
      </c>
      <c r="N2953" s="38" t="str">
        <f>IF(M2953="","",IF(M2953&lt;=DATABASE!$I$9,"LOKAL",IF(M2953&lt;DATABASE!$J$9,"LUAR KOTA 1",IF($M2953&gt;=DATABASE!$J$9,"LUAR KOTA 2",""))))</f>
        <v/>
      </c>
      <c r="O2953" s="38" t="str">
        <f>IF('DATA ACCURATE'!L2956&lt;&gt;"",'DATA ACCURATE'!L2956,"")</f>
        <v/>
      </c>
      <c r="P2953" s="38"/>
      <c r="Q2953" s="38">
        <f t="shared" si="326"/>
        <v>0</v>
      </c>
      <c r="R2953" s="38">
        <f t="shared" si="326"/>
        <v>0</v>
      </c>
      <c r="S2953" s="38">
        <f t="shared" si="326"/>
        <v>0</v>
      </c>
      <c r="T2953" s="38">
        <f t="shared" si="326"/>
        <v>0</v>
      </c>
      <c r="U2953" s="38">
        <f t="shared" si="327"/>
        <v>0</v>
      </c>
      <c r="V2953" s="38">
        <f t="shared" si="327"/>
        <v>0</v>
      </c>
      <c r="W2953" s="38">
        <f t="shared" si="327"/>
        <v>0</v>
      </c>
      <c r="X2953" s="38">
        <f t="shared" si="328"/>
        <v>0</v>
      </c>
      <c r="Y2953" s="38">
        <f t="shared" si="328"/>
        <v>0</v>
      </c>
      <c r="Z2953" s="38">
        <f t="shared" si="328"/>
        <v>0</v>
      </c>
      <c r="AA2953" s="38">
        <f t="shared" si="328"/>
        <v>0</v>
      </c>
      <c r="AB2953" s="38">
        <f t="shared" si="329"/>
        <v>0</v>
      </c>
      <c r="AC2953" s="38">
        <f t="shared" si="330"/>
        <v>0</v>
      </c>
      <c r="AD2953" s="38" t="str">
        <f t="shared" si="331"/>
        <v>000000000000</v>
      </c>
      <c r="AE2953" s="38"/>
      <c r="AF2953" s="38"/>
      <c r="AG2953" s="38"/>
      <c r="AH2953" s="38"/>
      <c r="AI2953" s="38"/>
      <c r="AJ2953" s="38"/>
      <c r="AK2953" s="38"/>
      <c r="AL2953" s="38"/>
      <c r="AM2953" s="38"/>
      <c r="AN2953" s="38"/>
      <c r="AO2953" s="38"/>
      <c r="AP2953" s="38"/>
      <c r="AQ2953" s="38"/>
      <c r="AR2953" s="38"/>
    </row>
    <row r="2954" spans="1:44">
      <c r="A2954" s="36" t="str">
        <f>IF('DATA ACCURATE'!A2957&lt;&gt;"",'DATA ACCURATE'!A2957,"")</f>
        <v/>
      </c>
      <c r="B2954" s="36" t="str">
        <f>IF('DATA ACCURATE'!D2957&lt;&gt;"",'DATA ACCURATE'!D2957,"")</f>
        <v/>
      </c>
      <c r="C2954" s="38" t="str">
        <f>IF($AD2954="000000000000","",INDEX(DATABASE!$W$12:$W$71,MATCH($AD2954,DATABASE!$V$12:$V$71,0)))</f>
        <v/>
      </c>
      <c r="D2954" s="38" t="str">
        <f>IF(C2954="","",IF(E2954="",INDEX(DATABASE!$AF$13:$AF$62,MATCH($C2954,DATABASE!$AC$13:$AC$62,0)),IF(E2954="2x D11",INDEX(DATABASE!$AF$13:$AF$62,MATCH($C2954,DATABASE!$AC$13:$AC$62,0))+2*DATABASE!$AF$62,IF(E2954="3x D11",INDEX(DATABASE!$AF$13:$AF$62,MATCH($C2954,DATABASE!$AC$13:$AC$62,0))+3*DATABASE!$AF$62,""))))</f>
        <v/>
      </c>
      <c r="E2954" s="38" t="str">
        <f>IF(AND($K2954="Y",$G2954&lt;&gt;"UNYIL",$F2954&lt;DATABASE!$O$8),"2x D11",IF(AND($K2954="Y",$G2954&lt;&gt;"UNYIL",$F2954&gt;=DATABASE!$O$8),"3x D11",""))</f>
        <v/>
      </c>
      <c r="F2954" s="36" t="str">
        <f>IF('DATA ACCURATE'!N2957&lt;&gt;"",'DATA ACCURATE'!N2957,"")</f>
        <v/>
      </c>
      <c r="G2954" s="38" t="str">
        <f>IF(F2954="","",IF(F2954&lt;=DATABASE!$I$8,"UNYIL",IF(F2954&lt;=DATABASE!$J$8,"KECIL",IF(F2954&lt;DATABASE!$K$8,"TANGGUNG",IF(F2954&gt;=DATABASE!$K$8,"BESAR","")))))</f>
        <v/>
      </c>
      <c r="H2954" s="16" t="str">
        <f>IF('DATA ACCURATE'!J2957&lt;&gt;"",'DATA ACCURATE'!J2957,"")</f>
        <v/>
      </c>
      <c r="I2954" s="35" t="str">
        <f>IF(B2954&lt;&gt;"",IFERROR(VLOOKUP(B2954,'DATA TIMBANGAN'!G:M,7,FALSE),VLOOKUP(B2954,'DATA TIMBANGAN'!G:M,7)),"")</f>
        <v/>
      </c>
      <c r="J2954" s="25" t="str">
        <f>IF(H2954&lt;&gt;"",IFERROR(INDEX(DATABASE!$Z$19:$Z$38,MATCH(DATEVALUE(H2954),DATABASE!$AA$19:$AA$38,0)),INDEX(DATABASE!$Z$12:$Z$18,MATCH(WEEKDAY(H2954,2),DATABASE!$AA$12:$AA$18,0))),"")</f>
        <v/>
      </c>
      <c r="K2954" s="25" t="str">
        <f>IF('DATA ACCURATE'!V2957&lt;&gt;"",'DATA ACCURATE'!V2957,"")</f>
        <v/>
      </c>
      <c r="L2954" s="80" t="str">
        <f>IF($H2954="","",IF(OR($J2954="LIBUR",AND($L2953="LIBUR",$O2953=$O2954)),"LIBUR",IF(AND(OR($L2953="LUAR JAM KERJA 1",$L2953="LUAR JAM KERJA 2"),OR(OR(AND($H2953=$H2954,AND(OR($I2954&gt;DATABASE!$J$3,$I2954&lt;DATABASE!$J$6),((DATEVALUE($H2954)+$I2954)-(DATEVALUE($H2953)+$I2953))&lt;DATABASE!$J$6)),AND($H2953=$H2954,$O2953=$O2954,OR($I2954&gt;DATABASE!$J$6,$I2954&lt;DATABASE!$J$3))),AND(($H2954-$H2953)=1,OR($I2954&lt;DATABASE!$I$6,((DATEVALUE($H2954)+$I2954)-(DATEVALUE($H2953)+$I2953))&lt;DATABASE!$J$6))),$A2954=$A2953),"LUAR JAM KERJA 2",IF(AND(OR(WEEKDAY($H2954,2)=1,WEEKDAY($H2954,2)=2,WEEKDAY($H2954,2)=3,WEEKDAY($H2954,2)=4,WEEKDAY($H2954,2)=5),$I2954&lt;=DATABASE!$J$3,$I2954&gt;=DATABASE!$I$3),"JAM KERJA",IF(AND(WEEKDAY($H2954,2)=6,$I2954&lt;=DATABASE!$J$4,$I2954&gt;=DATABASE!$I$4),"JAM KERJA","LUAR JAM KERJA 1")))))</f>
        <v/>
      </c>
      <c r="M2954" s="36" t="str">
        <f>IF('DATA ACCURATE'!T2957&lt;&gt;"",IF('DATA ACCURATE'!T2957&gt;100,'DATA ACCURATE'!T2957/10,'DATA ACCURATE'!T2957),"")</f>
        <v/>
      </c>
      <c r="N2954" s="38" t="str">
        <f>IF(M2954="","",IF(M2954&lt;=DATABASE!$I$9,"LOKAL",IF(M2954&lt;DATABASE!$J$9,"LUAR KOTA 1",IF($M2954&gt;=DATABASE!$J$9,"LUAR KOTA 2",""))))</f>
        <v/>
      </c>
      <c r="O2954" s="38" t="str">
        <f>IF('DATA ACCURATE'!L2957&lt;&gt;"",'DATA ACCURATE'!L2957,"")</f>
        <v/>
      </c>
      <c r="P2954" s="38"/>
      <c r="Q2954" s="38">
        <f t="shared" si="326"/>
        <v>0</v>
      </c>
      <c r="R2954" s="38">
        <f t="shared" si="326"/>
        <v>0</v>
      </c>
      <c r="S2954" s="38">
        <f t="shared" si="326"/>
        <v>0</v>
      </c>
      <c r="T2954" s="38">
        <f t="shared" si="326"/>
        <v>0</v>
      </c>
      <c r="U2954" s="38">
        <f t="shared" si="327"/>
        <v>0</v>
      </c>
      <c r="V2954" s="38">
        <f t="shared" si="327"/>
        <v>0</v>
      </c>
      <c r="W2954" s="38">
        <f t="shared" si="327"/>
        <v>0</v>
      </c>
      <c r="X2954" s="38">
        <f t="shared" si="328"/>
        <v>0</v>
      </c>
      <c r="Y2954" s="38">
        <f t="shared" si="328"/>
        <v>0</v>
      </c>
      <c r="Z2954" s="38">
        <f t="shared" si="328"/>
        <v>0</v>
      </c>
      <c r="AA2954" s="38">
        <f t="shared" si="328"/>
        <v>0</v>
      </c>
      <c r="AB2954" s="38">
        <f t="shared" si="329"/>
        <v>0</v>
      </c>
      <c r="AC2954" s="38">
        <f t="shared" si="330"/>
        <v>0</v>
      </c>
      <c r="AD2954" s="38" t="str">
        <f t="shared" si="331"/>
        <v>000000000000</v>
      </c>
      <c r="AE2954" s="38"/>
      <c r="AF2954" s="38"/>
      <c r="AG2954" s="38"/>
      <c r="AH2954" s="38"/>
      <c r="AI2954" s="38"/>
      <c r="AJ2954" s="38"/>
      <c r="AK2954" s="38"/>
      <c r="AL2954" s="38"/>
      <c r="AM2954" s="38"/>
      <c r="AN2954" s="38"/>
      <c r="AO2954" s="38"/>
      <c r="AP2954" s="38"/>
      <c r="AQ2954" s="38"/>
      <c r="AR2954" s="38"/>
    </row>
    <row r="2955" spans="1:44">
      <c r="A2955" s="36" t="str">
        <f>IF('DATA ACCURATE'!A2958&lt;&gt;"",'DATA ACCURATE'!A2958,"")</f>
        <v/>
      </c>
      <c r="B2955" s="36" t="str">
        <f>IF('DATA ACCURATE'!D2958&lt;&gt;"",'DATA ACCURATE'!D2958,"")</f>
        <v/>
      </c>
      <c r="C2955" s="38" t="str">
        <f>IF($AD2955="000000000000","",INDEX(DATABASE!$W$12:$W$71,MATCH($AD2955,DATABASE!$V$12:$V$71,0)))</f>
        <v/>
      </c>
      <c r="D2955" s="38" t="str">
        <f>IF(C2955="","",IF(E2955="",INDEX(DATABASE!$AF$13:$AF$62,MATCH($C2955,DATABASE!$AC$13:$AC$62,0)),IF(E2955="2x D11",INDEX(DATABASE!$AF$13:$AF$62,MATCH($C2955,DATABASE!$AC$13:$AC$62,0))+2*DATABASE!$AF$62,IF(E2955="3x D11",INDEX(DATABASE!$AF$13:$AF$62,MATCH($C2955,DATABASE!$AC$13:$AC$62,0))+3*DATABASE!$AF$62,""))))</f>
        <v/>
      </c>
      <c r="E2955" s="38" t="str">
        <f>IF(AND($K2955="Y",$G2955&lt;&gt;"UNYIL",$F2955&lt;DATABASE!$O$8),"2x D11",IF(AND($K2955="Y",$G2955&lt;&gt;"UNYIL",$F2955&gt;=DATABASE!$O$8),"3x D11",""))</f>
        <v/>
      </c>
      <c r="F2955" s="36" t="str">
        <f>IF('DATA ACCURATE'!N2958&lt;&gt;"",'DATA ACCURATE'!N2958,"")</f>
        <v/>
      </c>
      <c r="G2955" s="38" t="str">
        <f>IF(F2955="","",IF(F2955&lt;=DATABASE!$I$8,"UNYIL",IF(F2955&lt;=DATABASE!$J$8,"KECIL",IF(F2955&lt;DATABASE!$K$8,"TANGGUNG",IF(F2955&gt;=DATABASE!$K$8,"BESAR","")))))</f>
        <v/>
      </c>
      <c r="H2955" s="16" t="str">
        <f>IF('DATA ACCURATE'!J2958&lt;&gt;"",'DATA ACCURATE'!J2958,"")</f>
        <v/>
      </c>
      <c r="I2955" s="35" t="str">
        <f>IF(B2955&lt;&gt;"",IFERROR(VLOOKUP(B2955,'DATA TIMBANGAN'!G:M,7,FALSE),VLOOKUP(B2955,'DATA TIMBANGAN'!G:M,7)),"")</f>
        <v/>
      </c>
      <c r="J2955" s="25" t="str">
        <f>IF(H2955&lt;&gt;"",IFERROR(INDEX(DATABASE!$Z$19:$Z$38,MATCH(DATEVALUE(H2955),DATABASE!$AA$19:$AA$38,0)),INDEX(DATABASE!$Z$12:$Z$18,MATCH(WEEKDAY(H2955,2),DATABASE!$AA$12:$AA$18,0))),"")</f>
        <v/>
      </c>
      <c r="K2955" s="25" t="str">
        <f>IF('DATA ACCURATE'!V2958&lt;&gt;"",'DATA ACCURATE'!V2958,"")</f>
        <v/>
      </c>
      <c r="L2955" s="80" t="str">
        <f>IF($H2955="","",IF(OR($J2955="LIBUR",AND($L2954="LIBUR",$O2954=$O2955)),"LIBUR",IF(AND(OR($L2954="LUAR JAM KERJA 1",$L2954="LUAR JAM KERJA 2"),OR(OR(AND($H2954=$H2955,AND(OR($I2955&gt;DATABASE!$J$3,$I2955&lt;DATABASE!$J$6),((DATEVALUE($H2955)+$I2955)-(DATEVALUE($H2954)+$I2954))&lt;DATABASE!$J$6)),AND($H2954=$H2955,$O2954=$O2955,OR($I2955&gt;DATABASE!$J$6,$I2955&lt;DATABASE!$J$3))),AND(($H2955-$H2954)=1,OR($I2955&lt;DATABASE!$I$6,((DATEVALUE($H2955)+$I2955)-(DATEVALUE($H2954)+$I2954))&lt;DATABASE!$J$6))),$A2955=$A2954),"LUAR JAM KERJA 2",IF(AND(OR(WEEKDAY($H2955,2)=1,WEEKDAY($H2955,2)=2,WEEKDAY($H2955,2)=3,WEEKDAY($H2955,2)=4,WEEKDAY($H2955,2)=5),$I2955&lt;=DATABASE!$J$3,$I2955&gt;=DATABASE!$I$3),"JAM KERJA",IF(AND(WEEKDAY($H2955,2)=6,$I2955&lt;=DATABASE!$J$4,$I2955&gt;=DATABASE!$I$4),"JAM KERJA","LUAR JAM KERJA 1")))))</f>
        <v/>
      </c>
      <c r="M2955" s="36" t="str">
        <f>IF('DATA ACCURATE'!T2958&lt;&gt;"",IF('DATA ACCURATE'!T2958&gt;100,'DATA ACCURATE'!T2958/10,'DATA ACCURATE'!T2958),"")</f>
        <v/>
      </c>
      <c r="N2955" s="38" t="str">
        <f>IF(M2955="","",IF(M2955&lt;=DATABASE!$I$9,"LOKAL",IF(M2955&lt;DATABASE!$J$9,"LUAR KOTA 1",IF($M2955&gt;=DATABASE!$J$9,"LUAR KOTA 2",""))))</f>
        <v/>
      </c>
      <c r="O2955" s="38" t="str">
        <f>IF('DATA ACCURATE'!L2958&lt;&gt;"",'DATA ACCURATE'!L2958,"")</f>
        <v/>
      </c>
      <c r="P2955" s="38"/>
      <c r="Q2955" s="38">
        <f t="shared" si="326"/>
        <v>0</v>
      </c>
      <c r="R2955" s="38">
        <f t="shared" si="326"/>
        <v>0</v>
      </c>
      <c r="S2955" s="38">
        <f t="shared" si="326"/>
        <v>0</v>
      </c>
      <c r="T2955" s="38">
        <f t="shared" si="326"/>
        <v>0</v>
      </c>
      <c r="U2955" s="38">
        <f t="shared" si="327"/>
        <v>0</v>
      </c>
      <c r="V2955" s="38">
        <f t="shared" si="327"/>
        <v>0</v>
      </c>
      <c r="W2955" s="38">
        <f t="shared" si="327"/>
        <v>0</v>
      </c>
      <c r="X2955" s="38">
        <f t="shared" si="328"/>
        <v>0</v>
      </c>
      <c r="Y2955" s="38">
        <f t="shared" si="328"/>
        <v>0</v>
      </c>
      <c r="Z2955" s="38">
        <f t="shared" si="328"/>
        <v>0</v>
      </c>
      <c r="AA2955" s="38">
        <f t="shared" si="328"/>
        <v>0</v>
      </c>
      <c r="AB2955" s="38">
        <f t="shared" si="329"/>
        <v>0</v>
      </c>
      <c r="AC2955" s="38">
        <f t="shared" si="330"/>
        <v>0</v>
      </c>
      <c r="AD2955" s="38" t="str">
        <f t="shared" si="331"/>
        <v>000000000000</v>
      </c>
      <c r="AE2955" s="38"/>
      <c r="AF2955" s="38"/>
      <c r="AG2955" s="38"/>
      <c r="AH2955" s="38"/>
      <c r="AI2955" s="38"/>
      <c r="AJ2955" s="38"/>
      <c r="AK2955" s="38"/>
      <c r="AL2955" s="38"/>
      <c r="AM2955" s="38"/>
      <c r="AN2955" s="38"/>
      <c r="AO2955" s="38"/>
      <c r="AP2955" s="38"/>
      <c r="AQ2955" s="38"/>
      <c r="AR2955" s="38"/>
    </row>
    <row r="2956" spans="1:44">
      <c r="A2956" s="36" t="str">
        <f>IF('DATA ACCURATE'!A2959&lt;&gt;"",'DATA ACCURATE'!A2959,"")</f>
        <v/>
      </c>
      <c r="B2956" s="36" t="str">
        <f>IF('DATA ACCURATE'!D2959&lt;&gt;"",'DATA ACCURATE'!D2959,"")</f>
        <v/>
      </c>
      <c r="C2956" s="38" t="str">
        <f>IF($AD2956="000000000000","",INDEX(DATABASE!$W$12:$W$71,MATCH($AD2956,DATABASE!$V$12:$V$71,0)))</f>
        <v/>
      </c>
      <c r="D2956" s="38" t="str">
        <f>IF(C2956="","",IF(E2956="",INDEX(DATABASE!$AF$13:$AF$62,MATCH($C2956,DATABASE!$AC$13:$AC$62,0)),IF(E2956="2x D11",INDEX(DATABASE!$AF$13:$AF$62,MATCH($C2956,DATABASE!$AC$13:$AC$62,0))+2*DATABASE!$AF$62,IF(E2956="3x D11",INDEX(DATABASE!$AF$13:$AF$62,MATCH($C2956,DATABASE!$AC$13:$AC$62,0))+3*DATABASE!$AF$62,""))))</f>
        <v/>
      </c>
      <c r="E2956" s="38" t="str">
        <f>IF(AND($K2956="Y",$G2956&lt;&gt;"UNYIL",$F2956&lt;DATABASE!$O$8),"2x D11",IF(AND($K2956="Y",$G2956&lt;&gt;"UNYIL",$F2956&gt;=DATABASE!$O$8),"3x D11",""))</f>
        <v/>
      </c>
      <c r="F2956" s="36" t="str">
        <f>IF('DATA ACCURATE'!N2959&lt;&gt;"",'DATA ACCURATE'!N2959,"")</f>
        <v/>
      </c>
      <c r="G2956" s="38" t="str">
        <f>IF(F2956="","",IF(F2956&lt;=DATABASE!$I$8,"UNYIL",IF(F2956&lt;=DATABASE!$J$8,"KECIL",IF(F2956&lt;DATABASE!$K$8,"TANGGUNG",IF(F2956&gt;=DATABASE!$K$8,"BESAR","")))))</f>
        <v/>
      </c>
      <c r="H2956" s="16" t="str">
        <f>IF('DATA ACCURATE'!J2959&lt;&gt;"",'DATA ACCURATE'!J2959,"")</f>
        <v/>
      </c>
      <c r="I2956" s="35" t="str">
        <f>IF(B2956&lt;&gt;"",IFERROR(VLOOKUP(B2956,'DATA TIMBANGAN'!G:M,7,FALSE),VLOOKUP(B2956,'DATA TIMBANGAN'!G:M,7)),"")</f>
        <v/>
      </c>
      <c r="J2956" s="25" t="str">
        <f>IF(H2956&lt;&gt;"",IFERROR(INDEX(DATABASE!$Z$19:$Z$38,MATCH(DATEVALUE(H2956),DATABASE!$AA$19:$AA$38,0)),INDEX(DATABASE!$Z$12:$Z$18,MATCH(WEEKDAY(H2956,2),DATABASE!$AA$12:$AA$18,0))),"")</f>
        <v/>
      </c>
      <c r="K2956" s="25" t="str">
        <f>IF('DATA ACCURATE'!V2959&lt;&gt;"",'DATA ACCURATE'!V2959,"")</f>
        <v/>
      </c>
      <c r="L2956" s="80" t="str">
        <f>IF($H2956="","",IF(OR($J2956="LIBUR",AND($L2955="LIBUR",$O2955=$O2956)),"LIBUR",IF(AND(OR($L2955="LUAR JAM KERJA 1",$L2955="LUAR JAM KERJA 2"),OR(OR(AND($H2955=$H2956,AND(OR($I2956&gt;DATABASE!$J$3,$I2956&lt;DATABASE!$J$6),((DATEVALUE($H2956)+$I2956)-(DATEVALUE($H2955)+$I2955))&lt;DATABASE!$J$6)),AND($H2955=$H2956,$O2955=$O2956,OR($I2956&gt;DATABASE!$J$6,$I2956&lt;DATABASE!$J$3))),AND(($H2956-$H2955)=1,OR($I2956&lt;DATABASE!$I$6,((DATEVALUE($H2956)+$I2956)-(DATEVALUE($H2955)+$I2955))&lt;DATABASE!$J$6))),$A2956=$A2955),"LUAR JAM KERJA 2",IF(AND(OR(WEEKDAY($H2956,2)=1,WEEKDAY($H2956,2)=2,WEEKDAY($H2956,2)=3,WEEKDAY($H2956,2)=4,WEEKDAY($H2956,2)=5),$I2956&lt;=DATABASE!$J$3,$I2956&gt;=DATABASE!$I$3),"JAM KERJA",IF(AND(WEEKDAY($H2956,2)=6,$I2956&lt;=DATABASE!$J$4,$I2956&gt;=DATABASE!$I$4),"JAM KERJA","LUAR JAM KERJA 1")))))</f>
        <v/>
      </c>
      <c r="M2956" s="36" t="str">
        <f>IF('DATA ACCURATE'!T2959&lt;&gt;"",IF('DATA ACCURATE'!T2959&gt;100,'DATA ACCURATE'!T2959/10,'DATA ACCURATE'!T2959),"")</f>
        <v/>
      </c>
      <c r="N2956" s="38" t="str">
        <f>IF(M2956="","",IF(M2956&lt;=DATABASE!$I$9,"LOKAL",IF(M2956&lt;DATABASE!$J$9,"LUAR KOTA 1",IF($M2956&gt;=DATABASE!$J$9,"LUAR KOTA 2",""))))</f>
        <v/>
      </c>
      <c r="O2956" s="38" t="str">
        <f>IF('DATA ACCURATE'!L2959&lt;&gt;"",'DATA ACCURATE'!L2959,"")</f>
        <v/>
      </c>
      <c r="P2956" s="38"/>
      <c r="Q2956" s="38">
        <f t="shared" si="326"/>
        <v>0</v>
      </c>
      <c r="R2956" s="38">
        <f t="shared" si="326"/>
        <v>0</v>
      </c>
      <c r="S2956" s="38">
        <f t="shared" si="326"/>
        <v>0</v>
      </c>
      <c r="T2956" s="38">
        <f t="shared" si="326"/>
        <v>0</v>
      </c>
      <c r="U2956" s="38">
        <f t="shared" si="327"/>
        <v>0</v>
      </c>
      <c r="V2956" s="38">
        <f t="shared" si="327"/>
        <v>0</v>
      </c>
      <c r="W2956" s="38">
        <f t="shared" si="327"/>
        <v>0</v>
      </c>
      <c r="X2956" s="38">
        <f t="shared" si="328"/>
        <v>0</v>
      </c>
      <c r="Y2956" s="38">
        <f t="shared" si="328"/>
        <v>0</v>
      </c>
      <c r="Z2956" s="38">
        <f t="shared" si="328"/>
        <v>0</v>
      </c>
      <c r="AA2956" s="38">
        <f t="shared" si="328"/>
        <v>0</v>
      </c>
      <c r="AB2956" s="38">
        <f t="shared" si="329"/>
        <v>0</v>
      </c>
      <c r="AC2956" s="38">
        <f t="shared" si="330"/>
        <v>0</v>
      </c>
      <c r="AD2956" s="38" t="str">
        <f t="shared" si="331"/>
        <v>000000000000</v>
      </c>
      <c r="AE2956" s="38"/>
      <c r="AF2956" s="38"/>
      <c r="AG2956" s="38"/>
      <c r="AH2956" s="38"/>
      <c r="AI2956" s="38"/>
      <c r="AJ2956" s="38"/>
      <c r="AK2956" s="38"/>
      <c r="AL2956" s="38"/>
      <c r="AM2956" s="38"/>
      <c r="AN2956" s="38"/>
      <c r="AO2956" s="38"/>
      <c r="AP2956" s="38"/>
      <c r="AQ2956" s="38"/>
      <c r="AR2956" s="38"/>
    </row>
    <row r="2957" spans="1:44">
      <c r="A2957" s="36" t="str">
        <f>IF('DATA ACCURATE'!A2960&lt;&gt;"",'DATA ACCURATE'!A2960,"")</f>
        <v/>
      </c>
      <c r="B2957" s="36" t="str">
        <f>IF('DATA ACCURATE'!D2960&lt;&gt;"",'DATA ACCURATE'!D2960,"")</f>
        <v/>
      </c>
      <c r="C2957" s="38" t="str">
        <f>IF($AD2957="000000000000","",INDEX(DATABASE!$W$12:$W$71,MATCH($AD2957,DATABASE!$V$12:$V$71,0)))</f>
        <v/>
      </c>
      <c r="D2957" s="38" t="str">
        <f>IF(C2957="","",IF(E2957="",INDEX(DATABASE!$AF$13:$AF$62,MATCH($C2957,DATABASE!$AC$13:$AC$62,0)),IF(E2957="2x D11",INDEX(DATABASE!$AF$13:$AF$62,MATCH($C2957,DATABASE!$AC$13:$AC$62,0))+2*DATABASE!$AF$62,IF(E2957="3x D11",INDEX(DATABASE!$AF$13:$AF$62,MATCH($C2957,DATABASE!$AC$13:$AC$62,0))+3*DATABASE!$AF$62,""))))</f>
        <v/>
      </c>
      <c r="E2957" s="38" t="str">
        <f>IF(AND($K2957="Y",$G2957&lt;&gt;"UNYIL",$F2957&lt;DATABASE!$O$8),"2x D11",IF(AND($K2957="Y",$G2957&lt;&gt;"UNYIL",$F2957&gt;=DATABASE!$O$8),"3x D11",""))</f>
        <v/>
      </c>
      <c r="F2957" s="36" t="str">
        <f>IF('DATA ACCURATE'!N2960&lt;&gt;"",'DATA ACCURATE'!N2960,"")</f>
        <v/>
      </c>
      <c r="G2957" s="38" t="str">
        <f>IF(F2957="","",IF(F2957&lt;=DATABASE!$I$8,"UNYIL",IF(F2957&lt;=DATABASE!$J$8,"KECIL",IF(F2957&lt;DATABASE!$K$8,"TANGGUNG",IF(F2957&gt;=DATABASE!$K$8,"BESAR","")))))</f>
        <v/>
      </c>
      <c r="H2957" s="16" t="str">
        <f>IF('DATA ACCURATE'!J2960&lt;&gt;"",'DATA ACCURATE'!J2960,"")</f>
        <v/>
      </c>
      <c r="I2957" s="35" t="str">
        <f>IF(B2957&lt;&gt;"",IFERROR(VLOOKUP(B2957,'DATA TIMBANGAN'!G:M,7,FALSE),VLOOKUP(B2957,'DATA TIMBANGAN'!G:M,7)),"")</f>
        <v/>
      </c>
      <c r="J2957" s="25" t="str">
        <f>IF(H2957&lt;&gt;"",IFERROR(INDEX(DATABASE!$Z$19:$Z$38,MATCH(DATEVALUE(H2957),DATABASE!$AA$19:$AA$38,0)),INDEX(DATABASE!$Z$12:$Z$18,MATCH(WEEKDAY(H2957,2),DATABASE!$AA$12:$AA$18,0))),"")</f>
        <v/>
      </c>
      <c r="K2957" s="25" t="str">
        <f>IF('DATA ACCURATE'!V2960&lt;&gt;"",'DATA ACCURATE'!V2960,"")</f>
        <v/>
      </c>
      <c r="L2957" s="80" t="str">
        <f>IF($H2957="","",IF(OR($J2957="LIBUR",AND($L2956="LIBUR",$O2956=$O2957)),"LIBUR",IF(AND(OR($L2956="LUAR JAM KERJA 1",$L2956="LUAR JAM KERJA 2"),OR(OR(AND($H2956=$H2957,AND(OR($I2957&gt;DATABASE!$J$3,$I2957&lt;DATABASE!$J$6),((DATEVALUE($H2957)+$I2957)-(DATEVALUE($H2956)+$I2956))&lt;DATABASE!$J$6)),AND($H2956=$H2957,$O2956=$O2957,OR($I2957&gt;DATABASE!$J$6,$I2957&lt;DATABASE!$J$3))),AND(($H2957-$H2956)=1,OR($I2957&lt;DATABASE!$I$6,((DATEVALUE($H2957)+$I2957)-(DATEVALUE($H2956)+$I2956))&lt;DATABASE!$J$6))),$A2957=$A2956),"LUAR JAM KERJA 2",IF(AND(OR(WEEKDAY($H2957,2)=1,WEEKDAY($H2957,2)=2,WEEKDAY($H2957,2)=3,WEEKDAY($H2957,2)=4,WEEKDAY($H2957,2)=5),$I2957&lt;=DATABASE!$J$3,$I2957&gt;=DATABASE!$I$3),"JAM KERJA",IF(AND(WEEKDAY($H2957,2)=6,$I2957&lt;=DATABASE!$J$4,$I2957&gt;=DATABASE!$I$4),"JAM KERJA","LUAR JAM KERJA 1")))))</f>
        <v/>
      </c>
      <c r="M2957" s="36" t="str">
        <f>IF('DATA ACCURATE'!T2960&lt;&gt;"",IF('DATA ACCURATE'!T2960&gt;100,'DATA ACCURATE'!T2960/10,'DATA ACCURATE'!T2960),"")</f>
        <v/>
      </c>
      <c r="N2957" s="38" t="str">
        <f>IF(M2957="","",IF(M2957&lt;=DATABASE!$I$9,"LOKAL",IF(M2957&lt;DATABASE!$J$9,"LUAR KOTA 1",IF($M2957&gt;=DATABASE!$J$9,"LUAR KOTA 2",""))))</f>
        <v/>
      </c>
      <c r="O2957" s="38" t="str">
        <f>IF('DATA ACCURATE'!L2960&lt;&gt;"",'DATA ACCURATE'!L2960,"")</f>
        <v/>
      </c>
      <c r="P2957" s="38"/>
      <c r="Q2957" s="38">
        <f t="shared" si="326"/>
        <v>0</v>
      </c>
      <c r="R2957" s="38">
        <f t="shared" si="326"/>
        <v>0</v>
      </c>
      <c r="S2957" s="38">
        <f t="shared" si="326"/>
        <v>0</v>
      </c>
      <c r="T2957" s="38">
        <f t="shared" si="326"/>
        <v>0</v>
      </c>
      <c r="U2957" s="38">
        <f t="shared" si="327"/>
        <v>0</v>
      </c>
      <c r="V2957" s="38">
        <f t="shared" si="327"/>
        <v>0</v>
      </c>
      <c r="W2957" s="38">
        <f t="shared" si="327"/>
        <v>0</v>
      </c>
      <c r="X2957" s="38">
        <f t="shared" si="328"/>
        <v>0</v>
      </c>
      <c r="Y2957" s="38">
        <f t="shared" si="328"/>
        <v>0</v>
      </c>
      <c r="Z2957" s="38">
        <f t="shared" si="328"/>
        <v>0</v>
      </c>
      <c r="AA2957" s="38">
        <f t="shared" si="328"/>
        <v>0</v>
      </c>
      <c r="AB2957" s="38">
        <f t="shared" si="329"/>
        <v>0</v>
      </c>
      <c r="AC2957" s="38">
        <f t="shared" si="330"/>
        <v>0</v>
      </c>
      <c r="AD2957" s="38" t="str">
        <f t="shared" si="331"/>
        <v>000000000000</v>
      </c>
      <c r="AE2957" s="38"/>
      <c r="AF2957" s="38"/>
      <c r="AG2957" s="38"/>
      <c r="AH2957" s="38"/>
      <c r="AI2957" s="38"/>
      <c r="AJ2957" s="38"/>
      <c r="AK2957" s="38"/>
      <c r="AL2957" s="38"/>
      <c r="AM2957" s="38"/>
      <c r="AN2957" s="38"/>
      <c r="AO2957" s="38"/>
      <c r="AP2957" s="38"/>
      <c r="AQ2957" s="38"/>
      <c r="AR2957" s="38"/>
    </row>
    <row r="2958" spans="1:44">
      <c r="A2958" s="36" t="str">
        <f>IF('DATA ACCURATE'!A2961&lt;&gt;"",'DATA ACCURATE'!A2961,"")</f>
        <v/>
      </c>
      <c r="B2958" s="36" t="str">
        <f>IF('DATA ACCURATE'!D2961&lt;&gt;"",'DATA ACCURATE'!D2961,"")</f>
        <v/>
      </c>
      <c r="C2958" s="38" t="str">
        <f>IF($AD2958="000000000000","",INDEX(DATABASE!$W$12:$W$71,MATCH($AD2958,DATABASE!$V$12:$V$71,0)))</f>
        <v/>
      </c>
      <c r="D2958" s="38" t="str">
        <f>IF(C2958="","",IF(E2958="",INDEX(DATABASE!$AF$13:$AF$62,MATCH($C2958,DATABASE!$AC$13:$AC$62,0)),IF(E2958="2x D11",INDEX(DATABASE!$AF$13:$AF$62,MATCH($C2958,DATABASE!$AC$13:$AC$62,0))+2*DATABASE!$AF$62,IF(E2958="3x D11",INDEX(DATABASE!$AF$13:$AF$62,MATCH($C2958,DATABASE!$AC$13:$AC$62,0))+3*DATABASE!$AF$62,""))))</f>
        <v/>
      </c>
      <c r="E2958" s="38" t="str">
        <f>IF(AND($K2958="Y",$G2958&lt;&gt;"UNYIL",$F2958&lt;DATABASE!$O$8),"2x D11",IF(AND($K2958="Y",$G2958&lt;&gt;"UNYIL",$F2958&gt;=DATABASE!$O$8),"3x D11",""))</f>
        <v/>
      </c>
      <c r="F2958" s="36" t="str">
        <f>IF('DATA ACCURATE'!N2961&lt;&gt;"",'DATA ACCURATE'!N2961,"")</f>
        <v/>
      </c>
      <c r="G2958" s="38" t="str">
        <f>IF(F2958="","",IF(F2958&lt;=DATABASE!$I$8,"UNYIL",IF(F2958&lt;=DATABASE!$J$8,"KECIL",IF(F2958&lt;DATABASE!$K$8,"TANGGUNG",IF(F2958&gt;=DATABASE!$K$8,"BESAR","")))))</f>
        <v/>
      </c>
      <c r="H2958" s="16" t="str">
        <f>IF('DATA ACCURATE'!J2961&lt;&gt;"",'DATA ACCURATE'!J2961,"")</f>
        <v/>
      </c>
      <c r="I2958" s="35" t="str">
        <f>IF(B2958&lt;&gt;"",IFERROR(VLOOKUP(B2958,'DATA TIMBANGAN'!G:M,7,FALSE),VLOOKUP(B2958,'DATA TIMBANGAN'!G:M,7)),"")</f>
        <v/>
      </c>
      <c r="J2958" s="25" t="str">
        <f>IF(H2958&lt;&gt;"",IFERROR(INDEX(DATABASE!$Z$19:$Z$38,MATCH(DATEVALUE(H2958),DATABASE!$AA$19:$AA$38,0)),INDEX(DATABASE!$Z$12:$Z$18,MATCH(WEEKDAY(H2958,2),DATABASE!$AA$12:$AA$18,0))),"")</f>
        <v/>
      </c>
      <c r="K2958" s="25" t="str">
        <f>IF('DATA ACCURATE'!V2961&lt;&gt;"",'DATA ACCURATE'!V2961,"")</f>
        <v/>
      </c>
      <c r="L2958" s="80" t="str">
        <f>IF($H2958="","",IF(OR($J2958="LIBUR",AND($L2957="LIBUR",$O2957=$O2958)),"LIBUR",IF(AND(OR($L2957="LUAR JAM KERJA 1",$L2957="LUAR JAM KERJA 2"),OR(OR(AND($H2957=$H2958,AND(OR($I2958&gt;DATABASE!$J$3,$I2958&lt;DATABASE!$J$6),((DATEVALUE($H2958)+$I2958)-(DATEVALUE($H2957)+$I2957))&lt;DATABASE!$J$6)),AND($H2957=$H2958,$O2957=$O2958,OR($I2958&gt;DATABASE!$J$6,$I2958&lt;DATABASE!$J$3))),AND(($H2958-$H2957)=1,OR($I2958&lt;DATABASE!$I$6,((DATEVALUE($H2958)+$I2958)-(DATEVALUE($H2957)+$I2957))&lt;DATABASE!$J$6))),$A2958=$A2957),"LUAR JAM KERJA 2",IF(AND(OR(WEEKDAY($H2958,2)=1,WEEKDAY($H2958,2)=2,WEEKDAY($H2958,2)=3,WEEKDAY($H2958,2)=4,WEEKDAY($H2958,2)=5),$I2958&lt;=DATABASE!$J$3,$I2958&gt;=DATABASE!$I$3),"JAM KERJA",IF(AND(WEEKDAY($H2958,2)=6,$I2958&lt;=DATABASE!$J$4,$I2958&gt;=DATABASE!$I$4),"JAM KERJA","LUAR JAM KERJA 1")))))</f>
        <v/>
      </c>
      <c r="M2958" s="36" t="str">
        <f>IF('DATA ACCURATE'!T2961&lt;&gt;"",IF('DATA ACCURATE'!T2961&gt;100,'DATA ACCURATE'!T2961/10,'DATA ACCURATE'!T2961),"")</f>
        <v/>
      </c>
      <c r="N2958" s="38" t="str">
        <f>IF(M2958="","",IF(M2958&lt;=DATABASE!$I$9,"LOKAL",IF(M2958&lt;DATABASE!$J$9,"LUAR KOTA 1",IF($M2958&gt;=DATABASE!$J$9,"LUAR KOTA 2",""))))</f>
        <v/>
      </c>
      <c r="O2958" s="38" t="str">
        <f>IF('DATA ACCURATE'!L2961&lt;&gt;"",'DATA ACCURATE'!L2961,"")</f>
        <v/>
      </c>
      <c r="P2958" s="38"/>
      <c r="Q2958" s="38">
        <f t="shared" si="326"/>
        <v>0</v>
      </c>
      <c r="R2958" s="38">
        <f t="shared" si="326"/>
        <v>0</v>
      </c>
      <c r="S2958" s="38">
        <f t="shared" si="326"/>
        <v>0</v>
      </c>
      <c r="T2958" s="38">
        <f t="shared" si="326"/>
        <v>0</v>
      </c>
      <c r="U2958" s="38">
        <f t="shared" si="327"/>
        <v>0</v>
      </c>
      <c r="V2958" s="38">
        <f t="shared" si="327"/>
        <v>0</v>
      </c>
      <c r="W2958" s="38">
        <f t="shared" si="327"/>
        <v>0</v>
      </c>
      <c r="X2958" s="38">
        <f t="shared" si="328"/>
        <v>0</v>
      </c>
      <c r="Y2958" s="38">
        <f t="shared" si="328"/>
        <v>0</v>
      </c>
      <c r="Z2958" s="38">
        <f t="shared" si="328"/>
        <v>0</v>
      </c>
      <c r="AA2958" s="38">
        <f t="shared" si="328"/>
        <v>0</v>
      </c>
      <c r="AB2958" s="38">
        <f t="shared" si="329"/>
        <v>0</v>
      </c>
      <c r="AC2958" s="38">
        <f t="shared" si="330"/>
        <v>0</v>
      </c>
      <c r="AD2958" s="38" t="str">
        <f t="shared" si="331"/>
        <v>000000000000</v>
      </c>
      <c r="AE2958" s="38"/>
      <c r="AF2958" s="38"/>
      <c r="AG2958" s="38"/>
      <c r="AH2958" s="38"/>
      <c r="AI2958" s="38"/>
      <c r="AJ2958" s="38"/>
      <c r="AK2958" s="38"/>
      <c r="AL2958" s="38"/>
      <c r="AM2958" s="38"/>
      <c r="AN2958" s="38"/>
      <c r="AO2958" s="38"/>
      <c r="AP2958" s="38"/>
      <c r="AQ2958" s="38"/>
      <c r="AR2958" s="38"/>
    </row>
    <row r="2959" spans="1:44">
      <c r="A2959" s="36" t="str">
        <f>IF('DATA ACCURATE'!A2962&lt;&gt;"",'DATA ACCURATE'!A2962,"")</f>
        <v/>
      </c>
      <c r="B2959" s="36" t="str">
        <f>IF('DATA ACCURATE'!D2962&lt;&gt;"",'DATA ACCURATE'!D2962,"")</f>
        <v/>
      </c>
      <c r="C2959" s="38" t="str">
        <f>IF($AD2959="000000000000","",INDEX(DATABASE!$W$12:$W$71,MATCH($AD2959,DATABASE!$V$12:$V$71,0)))</f>
        <v/>
      </c>
      <c r="D2959" s="38" t="str">
        <f>IF(C2959="","",IF(E2959="",INDEX(DATABASE!$AF$13:$AF$62,MATCH($C2959,DATABASE!$AC$13:$AC$62,0)),IF(E2959="2x D11",INDEX(DATABASE!$AF$13:$AF$62,MATCH($C2959,DATABASE!$AC$13:$AC$62,0))+2*DATABASE!$AF$62,IF(E2959="3x D11",INDEX(DATABASE!$AF$13:$AF$62,MATCH($C2959,DATABASE!$AC$13:$AC$62,0))+3*DATABASE!$AF$62,""))))</f>
        <v/>
      </c>
      <c r="E2959" s="38" t="str">
        <f>IF(AND($K2959="Y",$G2959&lt;&gt;"UNYIL",$F2959&lt;DATABASE!$O$8),"2x D11",IF(AND($K2959="Y",$G2959&lt;&gt;"UNYIL",$F2959&gt;=DATABASE!$O$8),"3x D11",""))</f>
        <v/>
      </c>
      <c r="F2959" s="36" t="str">
        <f>IF('DATA ACCURATE'!N2962&lt;&gt;"",'DATA ACCURATE'!N2962,"")</f>
        <v/>
      </c>
      <c r="G2959" s="38" t="str">
        <f>IF(F2959="","",IF(F2959&lt;=DATABASE!$I$8,"UNYIL",IF(F2959&lt;=DATABASE!$J$8,"KECIL",IF(F2959&lt;DATABASE!$K$8,"TANGGUNG",IF(F2959&gt;=DATABASE!$K$8,"BESAR","")))))</f>
        <v/>
      </c>
      <c r="H2959" s="16" t="str">
        <f>IF('DATA ACCURATE'!J2962&lt;&gt;"",'DATA ACCURATE'!J2962,"")</f>
        <v/>
      </c>
      <c r="I2959" s="35" t="str">
        <f>IF(B2959&lt;&gt;"",IFERROR(VLOOKUP(B2959,'DATA TIMBANGAN'!G:M,7,FALSE),VLOOKUP(B2959,'DATA TIMBANGAN'!G:M,7)),"")</f>
        <v/>
      </c>
      <c r="J2959" s="25" t="str">
        <f>IF(H2959&lt;&gt;"",IFERROR(INDEX(DATABASE!$Z$19:$Z$38,MATCH(DATEVALUE(H2959),DATABASE!$AA$19:$AA$38,0)),INDEX(DATABASE!$Z$12:$Z$18,MATCH(WEEKDAY(H2959,2),DATABASE!$AA$12:$AA$18,0))),"")</f>
        <v/>
      </c>
      <c r="K2959" s="25" t="str">
        <f>IF('DATA ACCURATE'!V2962&lt;&gt;"",'DATA ACCURATE'!V2962,"")</f>
        <v/>
      </c>
      <c r="L2959" s="80" t="str">
        <f>IF($H2959="","",IF(OR($J2959="LIBUR",AND($L2958="LIBUR",$O2958=$O2959)),"LIBUR",IF(AND(OR($L2958="LUAR JAM KERJA 1",$L2958="LUAR JAM KERJA 2"),OR(OR(AND($H2958=$H2959,AND(OR($I2959&gt;DATABASE!$J$3,$I2959&lt;DATABASE!$J$6),((DATEVALUE($H2959)+$I2959)-(DATEVALUE($H2958)+$I2958))&lt;DATABASE!$J$6)),AND($H2958=$H2959,$O2958=$O2959,OR($I2959&gt;DATABASE!$J$6,$I2959&lt;DATABASE!$J$3))),AND(($H2959-$H2958)=1,OR($I2959&lt;DATABASE!$I$6,((DATEVALUE($H2959)+$I2959)-(DATEVALUE($H2958)+$I2958))&lt;DATABASE!$J$6))),$A2959=$A2958),"LUAR JAM KERJA 2",IF(AND(OR(WEEKDAY($H2959,2)=1,WEEKDAY($H2959,2)=2,WEEKDAY($H2959,2)=3,WEEKDAY($H2959,2)=4,WEEKDAY($H2959,2)=5),$I2959&lt;=DATABASE!$J$3,$I2959&gt;=DATABASE!$I$3),"JAM KERJA",IF(AND(WEEKDAY($H2959,2)=6,$I2959&lt;=DATABASE!$J$4,$I2959&gt;=DATABASE!$I$4),"JAM KERJA","LUAR JAM KERJA 1")))))</f>
        <v/>
      </c>
      <c r="M2959" s="36" t="str">
        <f>IF('DATA ACCURATE'!T2962&lt;&gt;"",IF('DATA ACCURATE'!T2962&gt;100,'DATA ACCURATE'!T2962/10,'DATA ACCURATE'!T2962),"")</f>
        <v/>
      </c>
      <c r="N2959" s="38" t="str">
        <f>IF(M2959="","",IF(M2959&lt;=DATABASE!$I$9,"LOKAL",IF(M2959&lt;DATABASE!$J$9,"LUAR KOTA 1",IF($M2959&gt;=DATABASE!$J$9,"LUAR KOTA 2",""))))</f>
        <v/>
      </c>
      <c r="O2959" s="38" t="str">
        <f>IF('DATA ACCURATE'!L2962&lt;&gt;"",'DATA ACCURATE'!L2962,"")</f>
        <v/>
      </c>
      <c r="P2959" s="38"/>
      <c r="Q2959" s="38">
        <f t="shared" si="326"/>
        <v>0</v>
      </c>
      <c r="R2959" s="38">
        <f t="shared" si="326"/>
        <v>0</v>
      </c>
      <c r="S2959" s="38">
        <f t="shared" si="326"/>
        <v>0</v>
      </c>
      <c r="T2959" s="38">
        <f t="shared" si="326"/>
        <v>0</v>
      </c>
      <c r="U2959" s="38">
        <f t="shared" si="327"/>
        <v>0</v>
      </c>
      <c r="V2959" s="38">
        <f t="shared" si="327"/>
        <v>0</v>
      </c>
      <c r="W2959" s="38">
        <f t="shared" si="327"/>
        <v>0</v>
      </c>
      <c r="X2959" s="38">
        <f t="shared" si="328"/>
        <v>0</v>
      </c>
      <c r="Y2959" s="38">
        <f t="shared" si="328"/>
        <v>0</v>
      </c>
      <c r="Z2959" s="38">
        <f t="shared" si="328"/>
        <v>0</v>
      </c>
      <c r="AA2959" s="38">
        <f t="shared" si="328"/>
        <v>0</v>
      </c>
      <c r="AB2959" s="38">
        <f t="shared" si="329"/>
        <v>0</v>
      </c>
      <c r="AC2959" s="38">
        <f t="shared" si="330"/>
        <v>0</v>
      </c>
      <c r="AD2959" s="38" t="str">
        <f t="shared" si="331"/>
        <v>000000000000</v>
      </c>
      <c r="AE2959" s="38"/>
      <c r="AF2959" s="38"/>
      <c r="AG2959" s="38"/>
      <c r="AH2959" s="38"/>
      <c r="AI2959" s="38"/>
      <c r="AJ2959" s="38"/>
      <c r="AK2959" s="38"/>
      <c r="AL2959" s="38"/>
      <c r="AM2959" s="38"/>
      <c r="AN2959" s="38"/>
      <c r="AO2959" s="38"/>
      <c r="AP2959" s="38"/>
      <c r="AQ2959" s="38"/>
      <c r="AR2959" s="38"/>
    </row>
    <row r="2960" spans="1:44">
      <c r="A2960" s="36" t="str">
        <f>IF('DATA ACCURATE'!A2963&lt;&gt;"",'DATA ACCURATE'!A2963,"")</f>
        <v/>
      </c>
      <c r="B2960" s="36" t="str">
        <f>IF('DATA ACCURATE'!D2963&lt;&gt;"",'DATA ACCURATE'!D2963,"")</f>
        <v/>
      </c>
      <c r="C2960" s="38" t="str">
        <f>IF($AD2960="000000000000","",INDEX(DATABASE!$W$12:$W$71,MATCH($AD2960,DATABASE!$V$12:$V$71,0)))</f>
        <v/>
      </c>
      <c r="D2960" s="38" t="str">
        <f>IF(C2960="","",IF(E2960="",INDEX(DATABASE!$AF$13:$AF$62,MATCH($C2960,DATABASE!$AC$13:$AC$62,0)),IF(E2960="2x D11",INDEX(DATABASE!$AF$13:$AF$62,MATCH($C2960,DATABASE!$AC$13:$AC$62,0))+2*DATABASE!$AF$62,IF(E2960="3x D11",INDEX(DATABASE!$AF$13:$AF$62,MATCH($C2960,DATABASE!$AC$13:$AC$62,0))+3*DATABASE!$AF$62,""))))</f>
        <v/>
      </c>
      <c r="E2960" s="38" t="str">
        <f>IF(AND($K2960="Y",$G2960&lt;&gt;"UNYIL",$F2960&lt;DATABASE!$O$8),"2x D11",IF(AND($K2960="Y",$G2960&lt;&gt;"UNYIL",$F2960&gt;=DATABASE!$O$8),"3x D11",""))</f>
        <v/>
      </c>
      <c r="F2960" s="36" t="str">
        <f>IF('DATA ACCURATE'!N2963&lt;&gt;"",'DATA ACCURATE'!N2963,"")</f>
        <v/>
      </c>
      <c r="G2960" s="38" t="str">
        <f>IF(F2960="","",IF(F2960&lt;=DATABASE!$I$8,"UNYIL",IF(F2960&lt;=DATABASE!$J$8,"KECIL",IF(F2960&lt;DATABASE!$K$8,"TANGGUNG",IF(F2960&gt;=DATABASE!$K$8,"BESAR","")))))</f>
        <v/>
      </c>
      <c r="H2960" s="16" t="str">
        <f>IF('DATA ACCURATE'!J2963&lt;&gt;"",'DATA ACCURATE'!J2963,"")</f>
        <v/>
      </c>
      <c r="I2960" s="35" t="str">
        <f>IF(B2960&lt;&gt;"",IFERROR(VLOOKUP(B2960,'DATA TIMBANGAN'!G:M,7,FALSE),VLOOKUP(B2960,'DATA TIMBANGAN'!G:M,7)),"")</f>
        <v/>
      </c>
      <c r="J2960" s="25" t="str">
        <f>IF(H2960&lt;&gt;"",IFERROR(INDEX(DATABASE!$Z$19:$Z$38,MATCH(DATEVALUE(H2960),DATABASE!$AA$19:$AA$38,0)),INDEX(DATABASE!$Z$12:$Z$18,MATCH(WEEKDAY(H2960,2),DATABASE!$AA$12:$AA$18,0))),"")</f>
        <v/>
      </c>
      <c r="K2960" s="25" t="str">
        <f>IF('DATA ACCURATE'!V2963&lt;&gt;"",'DATA ACCURATE'!V2963,"")</f>
        <v/>
      </c>
      <c r="L2960" s="80" t="str">
        <f>IF($H2960="","",IF(OR($J2960="LIBUR",AND($L2959="LIBUR",$O2959=$O2960)),"LIBUR",IF(AND(OR($L2959="LUAR JAM KERJA 1",$L2959="LUAR JAM KERJA 2"),OR(OR(AND($H2959=$H2960,AND(OR($I2960&gt;DATABASE!$J$3,$I2960&lt;DATABASE!$J$6),((DATEVALUE($H2960)+$I2960)-(DATEVALUE($H2959)+$I2959))&lt;DATABASE!$J$6)),AND($H2959=$H2960,$O2959=$O2960,OR($I2960&gt;DATABASE!$J$6,$I2960&lt;DATABASE!$J$3))),AND(($H2960-$H2959)=1,OR($I2960&lt;DATABASE!$I$6,((DATEVALUE($H2960)+$I2960)-(DATEVALUE($H2959)+$I2959))&lt;DATABASE!$J$6))),$A2960=$A2959),"LUAR JAM KERJA 2",IF(AND(OR(WEEKDAY($H2960,2)=1,WEEKDAY($H2960,2)=2,WEEKDAY($H2960,2)=3,WEEKDAY($H2960,2)=4,WEEKDAY($H2960,2)=5),$I2960&lt;=DATABASE!$J$3,$I2960&gt;=DATABASE!$I$3),"JAM KERJA",IF(AND(WEEKDAY($H2960,2)=6,$I2960&lt;=DATABASE!$J$4,$I2960&gt;=DATABASE!$I$4),"JAM KERJA","LUAR JAM KERJA 1")))))</f>
        <v/>
      </c>
      <c r="M2960" s="36" t="str">
        <f>IF('DATA ACCURATE'!T2963&lt;&gt;"",IF('DATA ACCURATE'!T2963&gt;100,'DATA ACCURATE'!T2963/10,'DATA ACCURATE'!T2963),"")</f>
        <v/>
      </c>
      <c r="N2960" s="38" t="str">
        <f>IF(M2960="","",IF(M2960&lt;=DATABASE!$I$9,"LOKAL",IF(M2960&lt;DATABASE!$J$9,"LUAR KOTA 1",IF($M2960&gt;=DATABASE!$J$9,"LUAR KOTA 2",""))))</f>
        <v/>
      </c>
      <c r="O2960" s="38" t="str">
        <f>IF('DATA ACCURATE'!L2963&lt;&gt;"",'DATA ACCURATE'!L2963,"")</f>
        <v/>
      </c>
      <c r="P2960" s="38"/>
      <c r="Q2960" s="38">
        <f t="shared" si="326"/>
        <v>0</v>
      </c>
      <c r="R2960" s="38">
        <f t="shared" si="326"/>
        <v>0</v>
      </c>
      <c r="S2960" s="38">
        <f t="shared" si="326"/>
        <v>0</v>
      </c>
      <c r="T2960" s="38">
        <f t="shared" si="326"/>
        <v>0</v>
      </c>
      <c r="U2960" s="38">
        <f t="shared" si="327"/>
        <v>0</v>
      </c>
      <c r="V2960" s="38">
        <f t="shared" si="327"/>
        <v>0</v>
      </c>
      <c r="W2960" s="38">
        <f t="shared" si="327"/>
        <v>0</v>
      </c>
      <c r="X2960" s="38">
        <f t="shared" si="328"/>
        <v>0</v>
      </c>
      <c r="Y2960" s="38">
        <f t="shared" si="328"/>
        <v>0</v>
      </c>
      <c r="Z2960" s="38">
        <f t="shared" si="328"/>
        <v>0</v>
      </c>
      <c r="AA2960" s="38">
        <f t="shared" si="328"/>
        <v>0</v>
      </c>
      <c r="AB2960" s="38">
        <f t="shared" si="329"/>
        <v>0</v>
      </c>
      <c r="AC2960" s="38">
        <f t="shared" si="330"/>
        <v>0</v>
      </c>
      <c r="AD2960" s="38" t="str">
        <f t="shared" si="331"/>
        <v>000000000000</v>
      </c>
      <c r="AE2960" s="38"/>
      <c r="AF2960" s="38"/>
      <c r="AG2960" s="38"/>
      <c r="AH2960" s="38"/>
      <c r="AI2960" s="38"/>
      <c r="AJ2960" s="38"/>
      <c r="AK2960" s="38"/>
      <c r="AL2960" s="38"/>
      <c r="AM2960" s="38"/>
      <c r="AN2960" s="38"/>
      <c r="AO2960" s="38"/>
      <c r="AP2960" s="38"/>
      <c r="AQ2960" s="38"/>
      <c r="AR2960" s="38"/>
    </row>
    <row r="2961" spans="1:44">
      <c r="A2961" s="36" t="str">
        <f>IF('DATA ACCURATE'!A2964&lt;&gt;"",'DATA ACCURATE'!A2964,"")</f>
        <v/>
      </c>
      <c r="B2961" s="36" t="str">
        <f>IF('DATA ACCURATE'!D2964&lt;&gt;"",'DATA ACCURATE'!D2964,"")</f>
        <v/>
      </c>
      <c r="C2961" s="38" t="str">
        <f>IF($AD2961="000000000000","",INDEX(DATABASE!$W$12:$W$71,MATCH($AD2961,DATABASE!$V$12:$V$71,0)))</f>
        <v/>
      </c>
      <c r="D2961" s="38" t="str">
        <f>IF(C2961="","",IF(E2961="",INDEX(DATABASE!$AF$13:$AF$62,MATCH($C2961,DATABASE!$AC$13:$AC$62,0)),IF(E2961="2x D11",INDEX(DATABASE!$AF$13:$AF$62,MATCH($C2961,DATABASE!$AC$13:$AC$62,0))+2*DATABASE!$AF$62,IF(E2961="3x D11",INDEX(DATABASE!$AF$13:$AF$62,MATCH($C2961,DATABASE!$AC$13:$AC$62,0))+3*DATABASE!$AF$62,""))))</f>
        <v/>
      </c>
      <c r="E2961" s="38" t="str">
        <f>IF(AND($K2961="Y",$G2961&lt;&gt;"UNYIL",$F2961&lt;DATABASE!$O$8),"2x D11",IF(AND($K2961="Y",$G2961&lt;&gt;"UNYIL",$F2961&gt;=DATABASE!$O$8),"3x D11",""))</f>
        <v/>
      </c>
      <c r="F2961" s="36" t="str">
        <f>IF('DATA ACCURATE'!N2964&lt;&gt;"",'DATA ACCURATE'!N2964,"")</f>
        <v/>
      </c>
      <c r="G2961" s="38" t="str">
        <f>IF(F2961="","",IF(F2961&lt;=DATABASE!$I$8,"UNYIL",IF(F2961&lt;=DATABASE!$J$8,"KECIL",IF(F2961&lt;DATABASE!$K$8,"TANGGUNG",IF(F2961&gt;=DATABASE!$K$8,"BESAR","")))))</f>
        <v/>
      </c>
      <c r="H2961" s="16" t="str">
        <f>IF('DATA ACCURATE'!J2964&lt;&gt;"",'DATA ACCURATE'!J2964,"")</f>
        <v/>
      </c>
      <c r="I2961" s="35" t="str">
        <f>IF(B2961&lt;&gt;"",IFERROR(VLOOKUP(B2961,'DATA TIMBANGAN'!G:M,7,FALSE),VLOOKUP(B2961,'DATA TIMBANGAN'!G:M,7)),"")</f>
        <v/>
      </c>
      <c r="J2961" s="25" t="str">
        <f>IF(H2961&lt;&gt;"",IFERROR(INDEX(DATABASE!$Z$19:$Z$38,MATCH(DATEVALUE(H2961),DATABASE!$AA$19:$AA$38,0)),INDEX(DATABASE!$Z$12:$Z$18,MATCH(WEEKDAY(H2961,2),DATABASE!$AA$12:$AA$18,0))),"")</f>
        <v/>
      </c>
      <c r="K2961" s="25" t="str">
        <f>IF('DATA ACCURATE'!V2964&lt;&gt;"",'DATA ACCURATE'!V2964,"")</f>
        <v/>
      </c>
      <c r="L2961" s="80" t="str">
        <f>IF($H2961="","",IF(OR($J2961="LIBUR",AND($L2960="LIBUR",$O2960=$O2961)),"LIBUR",IF(AND(OR($L2960="LUAR JAM KERJA 1",$L2960="LUAR JAM KERJA 2"),OR(OR(AND($H2960=$H2961,AND(OR($I2961&gt;DATABASE!$J$3,$I2961&lt;DATABASE!$J$6),((DATEVALUE($H2961)+$I2961)-(DATEVALUE($H2960)+$I2960))&lt;DATABASE!$J$6)),AND($H2960=$H2961,$O2960=$O2961,OR($I2961&gt;DATABASE!$J$6,$I2961&lt;DATABASE!$J$3))),AND(($H2961-$H2960)=1,OR($I2961&lt;DATABASE!$I$6,((DATEVALUE($H2961)+$I2961)-(DATEVALUE($H2960)+$I2960))&lt;DATABASE!$J$6))),$A2961=$A2960),"LUAR JAM KERJA 2",IF(AND(OR(WEEKDAY($H2961,2)=1,WEEKDAY($H2961,2)=2,WEEKDAY($H2961,2)=3,WEEKDAY($H2961,2)=4,WEEKDAY($H2961,2)=5),$I2961&lt;=DATABASE!$J$3,$I2961&gt;=DATABASE!$I$3),"JAM KERJA",IF(AND(WEEKDAY($H2961,2)=6,$I2961&lt;=DATABASE!$J$4,$I2961&gt;=DATABASE!$I$4),"JAM KERJA","LUAR JAM KERJA 1")))))</f>
        <v/>
      </c>
      <c r="M2961" s="36" t="str">
        <f>IF('DATA ACCURATE'!T2964&lt;&gt;"",IF('DATA ACCURATE'!T2964&gt;100,'DATA ACCURATE'!T2964/10,'DATA ACCURATE'!T2964),"")</f>
        <v/>
      </c>
      <c r="N2961" s="38" t="str">
        <f>IF(M2961="","",IF(M2961&lt;=DATABASE!$I$9,"LOKAL",IF(M2961&lt;DATABASE!$J$9,"LUAR KOTA 1",IF($M2961&gt;=DATABASE!$J$9,"LUAR KOTA 2",""))))</f>
        <v/>
      </c>
      <c r="O2961" s="38" t="str">
        <f>IF('DATA ACCURATE'!L2964&lt;&gt;"",'DATA ACCURATE'!L2964,"")</f>
        <v/>
      </c>
      <c r="P2961" s="38"/>
      <c r="Q2961" s="38">
        <f t="shared" si="326"/>
        <v>0</v>
      </c>
      <c r="R2961" s="38">
        <f t="shared" si="326"/>
        <v>0</v>
      </c>
      <c r="S2961" s="38">
        <f t="shared" si="326"/>
        <v>0</v>
      </c>
      <c r="T2961" s="38">
        <f t="shared" si="326"/>
        <v>0</v>
      </c>
      <c r="U2961" s="38">
        <f t="shared" si="327"/>
        <v>0</v>
      </c>
      <c r="V2961" s="38">
        <f t="shared" si="327"/>
        <v>0</v>
      </c>
      <c r="W2961" s="38">
        <f t="shared" si="327"/>
        <v>0</v>
      </c>
      <c r="X2961" s="38">
        <f t="shared" si="328"/>
        <v>0</v>
      </c>
      <c r="Y2961" s="38">
        <f t="shared" si="328"/>
        <v>0</v>
      </c>
      <c r="Z2961" s="38">
        <f t="shared" si="328"/>
        <v>0</v>
      </c>
      <c r="AA2961" s="38">
        <f t="shared" si="328"/>
        <v>0</v>
      </c>
      <c r="AB2961" s="38">
        <f t="shared" si="329"/>
        <v>0</v>
      </c>
      <c r="AC2961" s="38">
        <f t="shared" si="330"/>
        <v>0</v>
      </c>
      <c r="AD2961" s="38" t="str">
        <f t="shared" si="331"/>
        <v>000000000000</v>
      </c>
      <c r="AE2961" s="38"/>
      <c r="AF2961" s="38"/>
      <c r="AG2961" s="38"/>
      <c r="AH2961" s="38"/>
      <c r="AI2961" s="38"/>
      <c r="AJ2961" s="38"/>
      <c r="AK2961" s="38"/>
      <c r="AL2961" s="38"/>
      <c r="AM2961" s="38"/>
      <c r="AN2961" s="38"/>
      <c r="AO2961" s="38"/>
      <c r="AP2961" s="38"/>
      <c r="AQ2961" s="38"/>
      <c r="AR2961" s="38"/>
    </row>
    <row r="2962" spans="1:44">
      <c r="A2962" s="36" t="str">
        <f>IF('DATA ACCURATE'!A2965&lt;&gt;"",'DATA ACCURATE'!A2965,"")</f>
        <v/>
      </c>
      <c r="B2962" s="36" t="str">
        <f>IF('DATA ACCURATE'!D2965&lt;&gt;"",'DATA ACCURATE'!D2965,"")</f>
        <v/>
      </c>
      <c r="C2962" s="38" t="str">
        <f>IF($AD2962="000000000000","",INDEX(DATABASE!$W$12:$W$71,MATCH($AD2962,DATABASE!$V$12:$V$71,0)))</f>
        <v/>
      </c>
      <c r="D2962" s="38" t="str">
        <f>IF(C2962="","",IF(E2962="",INDEX(DATABASE!$AF$13:$AF$62,MATCH($C2962,DATABASE!$AC$13:$AC$62,0)),IF(E2962="2x D11",INDEX(DATABASE!$AF$13:$AF$62,MATCH($C2962,DATABASE!$AC$13:$AC$62,0))+2*DATABASE!$AF$62,IF(E2962="3x D11",INDEX(DATABASE!$AF$13:$AF$62,MATCH($C2962,DATABASE!$AC$13:$AC$62,0))+3*DATABASE!$AF$62,""))))</f>
        <v/>
      </c>
      <c r="E2962" s="38" t="str">
        <f>IF(AND($K2962="Y",$G2962&lt;&gt;"UNYIL",$F2962&lt;DATABASE!$O$8),"2x D11",IF(AND($K2962="Y",$G2962&lt;&gt;"UNYIL",$F2962&gt;=DATABASE!$O$8),"3x D11",""))</f>
        <v/>
      </c>
      <c r="F2962" s="36" t="str">
        <f>IF('DATA ACCURATE'!N2965&lt;&gt;"",'DATA ACCURATE'!N2965,"")</f>
        <v/>
      </c>
      <c r="G2962" s="38" t="str">
        <f>IF(F2962="","",IF(F2962&lt;=DATABASE!$I$8,"UNYIL",IF(F2962&lt;=DATABASE!$J$8,"KECIL",IF(F2962&lt;DATABASE!$K$8,"TANGGUNG",IF(F2962&gt;=DATABASE!$K$8,"BESAR","")))))</f>
        <v/>
      </c>
      <c r="H2962" s="16" t="str">
        <f>IF('DATA ACCURATE'!J2965&lt;&gt;"",'DATA ACCURATE'!J2965,"")</f>
        <v/>
      </c>
      <c r="I2962" s="35" t="str">
        <f>IF(B2962&lt;&gt;"",IFERROR(VLOOKUP(B2962,'DATA TIMBANGAN'!G:M,7,FALSE),VLOOKUP(B2962,'DATA TIMBANGAN'!G:M,7)),"")</f>
        <v/>
      </c>
      <c r="J2962" s="25" t="str">
        <f>IF(H2962&lt;&gt;"",IFERROR(INDEX(DATABASE!$Z$19:$Z$38,MATCH(DATEVALUE(H2962),DATABASE!$AA$19:$AA$38,0)),INDEX(DATABASE!$Z$12:$Z$18,MATCH(WEEKDAY(H2962,2),DATABASE!$AA$12:$AA$18,0))),"")</f>
        <v/>
      </c>
      <c r="K2962" s="25" t="str">
        <f>IF('DATA ACCURATE'!V2965&lt;&gt;"",'DATA ACCURATE'!V2965,"")</f>
        <v/>
      </c>
      <c r="L2962" s="80" t="str">
        <f>IF($H2962="","",IF(OR($J2962="LIBUR",AND($L2961="LIBUR",$O2961=$O2962)),"LIBUR",IF(AND(OR($L2961="LUAR JAM KERJA 1",$L2961="LUAR JAM KERJA 2"),OR(OR(AND($H2961=$H2962,AND(OR($I2962&gt;DATABASE!$J$3,$I2962&lt;DATABASE!$J$6),((DATEVALUE($H2962)+$I2962)-(DATEVALUE($H2961)+$I2961))&lt;DATABASE!$J$6)),AND($H2961=$H2962,$O2961=$O2962,OR($I2962&gt;DATABASE!$J$6,$I2962&lt;DATABASE!$J$3))),AND(($H2962-$H2961)=1,OR($I2962&lt;DATABASE!$I$6,((DATEVALUE($H2962)+$I2962)-(DATEVALUE($H2961)+$I2961))&lt;DATABASE!$J$6))),$A2962=$A2961),"LUAR JAM KERJA 2",IF(AND(OR(WEEKDAY($H2962,2)=1,WEEKDAY($H2962,2)=2,WEEKDAY($H2962,2)=3,WEEKDAY($H2962,2)=4,WEEKDAY($H2962,2)=5),$I2962&lt;=DATABASE!$J$3,$I2962&gt;=DATABASE!$I$3),"JAM KERJA",IF(AND(WEEKDAY($H2962,2)=6,$I2962&lt;=DATABASE!$J$4,$I2962&gt;=DATABASE!$I$4),"JAM KERJA","LUAR JAM KERJA 1")))))</f>
        <v/>
      </c>
      <c r="M2962" s="36" t="str">
        <f>IF('DATA ACCURATE'!T2965&lt;&gt;"",IF('DATA ACCURATE'!T2965&gt;100,'DATA ACCURATE'!T2965/10,'DATA ACCURATE'!T2965),"")</f>
        <v/>
      </c>
      <c r="N2962" s="38" t="str">
        <f>IF(M2962="","",IF(M2962&lt;=DATABASE!$I$9,"LOKAL",IF(M2962&lt;DATABASE!$J$9,"LUAR KOTA 1",IF($M2962&gt;=DATABASE!$J$9,"LUAR KOTA 2",""))))</f>
        <v/>
      </c>
      <c r="O2962" s="38" t="str">
        <f>IF('DATA ACCURATE'!L2965&lt;&gt;"",'DATA ACCURATE'!L2965,"")</f>
        <v/>
      </c>
      <c r="P2962" s="38"/>
      <c r="Q2962" s="38">
        <f t="shared" si="326"/>
        <v>0</v>
      </c>
      <c r="R2962" s="38">
        <f t="shared" si="326"/>
        <v>0</v>
      </c>
      <c r="S2962" s="38">
        <f t="shared" si="326"/>
        <v>0</v>
      </c>
      <c r="T2962" s="38">
        <f t="shared" si="326"/>
        <v>0</v>
      </c>
      <c r="U2962" s="38">
        <f t="shared" si="327"/>
        <v>0</v>
      </c>
      <c r="V2962" s="38">
        <f t="shared" si="327"/>
        <v>0</v>
      </c>
      <c r="W2962" s="38">
        <f t="shared" si="327"/>
        <v>0</v>
      </c>
      <c r="X2962" s="38">
        <f t="shared" si="328"/>
        <v>0</v>
      </c>
      <c r="Y2962" s="38">
        <f t="shared" si="328"/>
        <v>0</v>
      </c>
      <c r="Z2962" s="38">
        <f t="shared" si="328"/>
        <v>0</v>
      </c>
      <c r="AA2962" s="38">
        <f t="shared" si="328"/>
        <v>0</v>
      </c>
      <c r="AB2962" s="38">
        <f t="shared" si="329"/>
        <v>0</v>
      </c>
      <c r="AC2962" s="38">
        <f t="shared" si="330"/>
        <v>0</v>
      </c>
      <c r="AD2962" s="38" t="str">
        <f t="shared" si="331"/>
        <v>000000000000</v>
      </c>
      <c r="AE2962" s="38"/>
      <c r="AF2962" s="38"/>
      <c r="AG2962" s="38"/>
      <c r="AH2962" s="38"/>
      <c r="AI2962" s="38"/>
      <c r="AJ2962" s="38"/>
      <c r="AK2962" s="38"/>
      <c r="AL2962" s="38"/>
      <c r="AM2962" s="38"/>
      <c r="AN2962" s="38"/>
      <c r="AO2962" s="38"/>
      <c r="AP2962" s="38"/>
      <c r="AQ2962" s="38"/>
      <c r="AR2962" s="38"/>
    </row>
    <row r="2963" spans="1:44">
      <c r="A2963" s="36" t="str">
        <f>IF('DATA ACCURATE'!A2966&lt;&gt;"",'DATA ACCURATE'!A2966,"")</f>
        <v/>
      </c>
      <c r="B2963" s="36" t="str">
        <f>IF('DATA ACCURATE'!D2966&lt;&gt;"",'DATA ACCURATE'!D2966,"")</f>
        <v/>
      </c>
      <c r="C2963" s="38" t="str">
        <f>IF($AD2963="000000000000","",INDEX(DATABASE!$W$12:$W$71,MATCH($AD2963,DATABASE!$V$12:$V$71,0)))</f>
        <v/>
      </c>
      <c r="D2963" s="38" t="str">
        <f>IF(C2963="","",IF(E2963="",INDEX(DATABASE!$AF$13:$AF$62,MATCH($C2963,DATABASE!$AC$13:$AC$62,0)),IF(E2963="2x D11",INDEX(DATABASE!$AF$13:$AF$62,MATCH($C2963,DATABASE!$AC$13:$AC$62,0))+2*DATABASE!$AF$62,IF(E2963="3x D11",INDEX(DATABASE!$AF$13:$AF$62,MATCH($C2963,DATABASE!$AC$13:$AC$62,0))+3*DATABASE!$AF$62,""))))</f>
        <v/>
      </c>
      <c r="E2963" s="38" t="str">
        <f>IF(AND($K2963="Y",$G2963&lt;&gt;"UNYIL",$F2963&lt;DATABASE!$O$8),"2x D11",IF(AND($K2963="Y",$G2963&lt;&gt;"UNYIL",$F2963&gt;=DATABASE!$O$8),"3x D11",""))</f>
        <v/>
      </c>
      <c r="F2963" s="36" t="str">
        <f>IF('DATA ACCURATE'!N2966&lt;&gt;"",'DATA ACCURATE'!N2966,"")</f>
        <v/>
      </c>
      <c r="G2963" s="38" t="str">
        <f>IF(F2963="","",IF(F2963&lt;=DATABASE!$I$8,"UNYIL",IF(F2963&lt;=DATABASE!$J$8,"KECIL",IF(F2963&lt;DATABASE!$K$8,"TANGGUNG",IF(F2963&gt;=DATABASE!$K$8,"BESAR","")))))</f>
        <v/>
      </c>
      <c r="H2963" s="16" t="str">
        <f>IF('DATA ACCURATE'!J2966&lt;&gt;"",'DATA ACCURATE'!J2966,"")</f>
        <v/>
      </c>
      <c r="I2963" s="35" t="str">
        <f>IF(B2963&lt;&gt;"",IFERROR(VLOOKUP(B2963,'DATA TIMBANGAN'!G:M,7,FALSE),VLOOKUP(B2963,'DATA TIMBANGAN'!G:M,7)),"")</f>
        <v/>
      </c>
      <c r="J2963" s="25" t="str">
        <f>IF(H2963&lt;&gt;"",IFERROR(INDEX(DATABASE!$Z$19:$Z$38,MATCH(DATEVALUE(H2963),DATABASE!$AA$19:$AA$38,0)),INDEX(DATABASE!$Z$12:$Z$18,MATCH(WEEKDAY(H2963,2),DATABASE!$AA$12:$AA$18,0))),"")</f>
        <v/>
      </c>
      <c r="K2963" s="25" t="str">
        <f>IF('DATA ACCURATE'!V2966&lt;&gt;"",'DATA ACCURATE'!V2966,"")</f>
        <v/>
      </c>
      <c r="L2963" s="80" t="str">
        <f>IF($H2963="","",IF(OR($J2963="LIBUR",AND($L2962="LIBUR",$O2962=$O2963)),"LIBUR",IF(AND(OR($L2962="LUAR JAM KERJA 1",$L2962="LUAR JAM KERJA 2"),OR(OR(AND($H2962=$H2963,AND(OR($I2963&gt;DATABASE!$J$3,$I2963&lt;DATABASE!$J$6),((DATEVALUE($H2963)+$I2963)-(DATEVALUE($H2962)+$I2962))&lt;DATABASE!$J$6)),AND($H2962=$H2963,$O2962=$O2963,OR($I2963&gt;DATABASE!$J$6,$I2963&lt;DATABASE!$J$3))),AND(($H2963-$H2962)=1,OR($I2963&lt;DATABASE!$I$6,((DATEVALUE($H2963)+$I2963)-(DATEVALUE($H2962)+$I2962))&lt;DATABASE!$J$6))),$A2963=$A2962),"LUAR JAM KERJA 2",IF(AND(OR(WEEKDAY($H2963,2)=1,WEEKDAY($H2963,2)=2,WEEKDAY($H2963,2)=3,WEEKDAY($H2963,2)=4,WEEKDAY($H2963,2)=5),$I2963&lt;=DATABASE!$J$3,$I2963&gt;=DATABASE!$I$3),"JAM KERJA",IF(AND(WEEKDAY($H2963,2)=6,$I2963&lt;=DATABASE!$J$4,$I2963&gt;=DATABASE!$I$4),"JAM KERJA","LUAR JAM KERJA 1")))))</f>
        <v/>
      </c>
      <c r="M2963" s="36" t="str">
        <f>IF('DATA ACCURATE'!T2966&lt;&gt;"",IF('DATA ACCURATE'!T2966&gt;100,'DATA ACCURATE'!T2966/10,'DATA ACCURATE'!T2966),"")</f>
        <v/>
      </c>
      <c r="N2963" s="38" t="str">
        <f>IF(M2963="","",IF(M2963&lt;=DATABASE!$I$9,"LOKAL",IF(M2963&lt;DATABASE!$J$9,"LUAR KOTA 1",IF($M2963&gt;=DATABASE!$J$9,"LUAR KOTA 2",""))))</f>
        <v/>
      </c>
      <c r="O2963" s="38" t="str">
        <f>IF('DATA ACCURATE'!L2966&lt;&gt;"",'DATA ACCURATE'!L2966,"")</f>
        <v/>
      </c>
      <c r="P2963" s="38"/>
      <c r="Q2963" s="38">
        <f t="shared" si="326"/>
        <v>0</v>
      </c>
      <c r="R2963" s="38">
        <f t="shared" si="326"/>
        <v>0</v>
      </c>
      <c r="S2963" s="38">
        <f t="shared" si="326"/>
        <v>0</v>
      </c>
      <c r="T2963" s="38">
        <f t="shared" si="326"/>
        <v>0</v>
      </c>
      <c r="U2963" s="38">
        <f t="shared" si="327"/>
        <v>0</v>
      </c>
      <c r="V2963" s="38">
        <f t="shared" si="327"/>
        <v>0</v>
      </c>
      <c r="W2963" s="38">
        <f t="shared" si="327"/>
        <v>0</v>
      </c>
      <c r="X2963" s="38">
        <f t="shared" si="328"/>
        <v>0</v>
      </c>
      <c r="Y2963" s="38">
        <f t="shared" si="328"/>
        <v>0</v>
      </c>
      <c r="Z2963" s="38">
        <f t="shared" si="328"/>
        <v>0</v>
      </c>
      <c r="AA2963" s="38">
        <f t="shared" si="328"/>
        <v>0</v>
      </c>
      <c r="AB2963" s="38">
        <f t="shared" si="329"/>
        <v>0</v>
      </c>
      <c r="AC2963" s="38">
        <f t="shared" si="330"/>
        <v>0</v>
      </c>
      <c r="AD2963" s="38" t="str">
        <f t="shared" si="331"/>
        <v>000000000000</v>
      </c>
      <c r="AE2963" s="38"/>
      <c r="AF2963" s="38"/>
      <c r="AG2963" s="38"/>
      <c r="AH2963" s="38"/>
      <c r="AI2963" s="38"/>
      <c r="AJ2963" s="38"/>
      <c r="AK2963" s="38"/>
      <c r="AL2963" s="38"/>
      <c r="AM2963" s="38"/>
      <c r="AN2963" s="38"/>
      <c r="AO2963" s="38"/>
      <c r="AP2963" s="38"/>
      <c r="AQ2963" s="38"/>
      <c r="AR2963" s="38"/>
    </row>
    <row r="2964" spans="1:44">
      <c r="A2964" s="36" t="str">
        <f>IF('DATA ACCURATE'!A2967&lt;&gt;"",'DATA ACCURATE'!A2967,"")</f>
        <v/>
      </c>
      <c r="B2964" s="36" t="str">
        <f>IF('DATA ACCURATE'!D2967&lt;&gt;"",'DATA ACCURATE'!D2967,"")</f>
        <v/>
      </c>
      <c r="C2964" s="38" t="str">
        <f>IF($AD2964="000000000000","",INDEX(DATABASE!$W$12:$W$71,MATCH($AD2964,DATABASE!$V$12:$V$71,0)))</f>
        <v/>
      </c>
      <c r="D2964" s="38" t="str">
        <f>IF(C2964="","",IF(E2964="",INDEX(DATABASE!$AF$13:$AF$62,MATCH($C2964,DATABASE!$AC$13:$AC$62,0)),IF(E2964="2x D11",INDEX(DATABASE!$AF$13:$AF$62,MATCH($C2964,DATABASE!$AC$13:$AC$62,0))+2*DATABASE!$AF$62,IF(E2964="3x D11",INDEX(DATABASE!$AF$13:$AF$62,MATCH($C2964,DATABASE!$AC$13:$AC$62,0))+3*DATABASE!$AF$62,""))))</f>
        <v/>
      </c>
      <c r="E2964" s="38" t="str">
        <f>IF(AND($K2964="Y",$G2964&lt;&gt;"UNYIL",$F2964&lt;DATABASE!$O$8),"2x D11",IF(AND($K2964="Y",$G2964&lt;&gt;"UNYIL",$F2964&gt;=DATABASE!$O$8),"3x D11",""))</f>
        <v/>
      </c>
      <c r="F2964" s="36" t="str">
        <f>IF('DATA ACCURATE'!N2967&lt;&gt;"",'DATA ACCURATE'!N2967,"")</f>
        <v/>
      </c>
      <c r="G2964" s="38" t="str">
        <f>IF(F2964="","",IF(F2964&lt;=DATABASE!$I$8,"UNYIL",IF(F2964&lt;=DATABASE!$J$8,"KECIL",IF(F2964&lt;DATABASE!$K$8,"TANGGUNG",IF(F2964&gt;=DATABASE!$K$8,"BESAR","")))))</f>
        <v/>
      </c>
      <c r="H2964" s="16" t="str">
        <f>IF('DATA ACCURATE'!J2967&lt;&gt;"",'DATA ACCURATE'!J2967,"")</f>
        <v/>
      </c>
      <c r="I2964" s="35" t="str">
        <f>IF(B2964&lt;&gt;"",IFERROR(VLOOKUP(B2964,'DATA TIMBANGAN'!G:M,7,FALSE),VLOOKUP(B2964,'DATA TIMBANGAN'!G:M,7)),"")</f>
        <v/>
      </c>
      <c r="J2964" s="25" t="str">
        <f>IF(H2964&lt;&gt;"",IFERROR(INDEX(DATABASE!$Z$19:$Z$38,MATCH(DATEVALUE(H2964),DATABASE!$AA$19:$AA$38,0)),INDEX(DATABASE!$Z$12:$Z$18,MATCH(WEEKDAY(H2964,2),DATABASE!$AA$12:$AA$18,0))),"")</f>
        <v/>
      </c>
      <c r="K2964" s="25" t="str">
        <f>IF('DATA ACCURATE'!V2967&lt;&gt;"",'DATA ACCURATE'!V2967,"")</f>
        <v/>
      </c>
      <c r="L2964" s="80" t="str">
        <f>IF($H2964="","",IF(OR($J2964="LIBUR",AND($L2963="LIBUR",$O2963=$O2964)),"LIBUR",IF(AND(OR($L2963="LUAR JAM KERJA 1",$L2963="LUAR JAM KERJA 2"),OR(OR(AND($H2963=$H2964,AND(OR($I2964&gt;DATABASE!$J$3,$I2964&lt;DATABASE!$J$6),((DATEVALUE($H2964)+$I2964)-(DATEVALUE($H2963)+$I2963))&lt;DATABASE!$J$6)),AND($H2963=$H2964,$O2963=$O2964,OR($I2964&gt;DATABASE!$J$6,$I2964&lt;DATABASE!$J$3))),AND(($H2964-$H2963)=1,OR($I2964&lt;DATABASE!$I$6,((DATEVALUE($H2964)+$I2964)-(DATEVALUE($H2963)+$I2963))&lt;DATABASE!$J$6))),$A2964=$A2963),"LUAR JAM KERJA 2",IF(AND(OR(WEEKDAY($H2964,2)=1,WEEKDAY($H2964,2)=2,WEEKDAY($H2964,2)=3,WEEKDAY($H2964,2)=4,WEEKDAY($H2964,2)=5),$I2964&lt;=DATABASE!$J$3,$I2964&gt;=DATABASE!$I$3),"JAM KERJA",IF(AND(WEEKDAY($H2964,2)=6,$I2964&lt;=DATABASE!$J$4,$I2964&gt;=DATABASE!$I$4),"JAM KERJA","LUAR JAM KERJA 1")))))</f>
        <v/>
      </c>
      <c r="M2964" s="36" t="str">
        <f>IF('DATA ACCURATE'!T2967&lt;&gt;"",IF('DATA ACCURATE'!T2967&gt;100,'DATA ACCURATE'!T2967/10,'DATA ACCURATE'!T2967),"")</f>
        <v/>
      </c>
      <c r="N2964" s="38" t="str">
        <f>IF(M2964="","",IF(M2964&lt;=DATABASE!$I$9,"LOKAL",IF(M2964&lt;DATABASE!$J$9,"LUAR KOTA 1",IF($M2964&gt;=DATABASE!$J$9,"LUAR KOTA 2",""))))</f>
        <v/>
      </c>
      <c r="O2964" s="38" t="str">
        <f>IF('DATA ACCURATE'!L2967&lt;&gt;"",'DATA ACCURATE'!L2967,"")</f>
        <v/>
      </c>
      <c r="P2964" s="38"/>
      <c r="Q2964" s="38">
        <f t="shared" si="326"/>
        <v>0</v>
      </c>
      <c r="R2964" s="38">
        <f t="shared" si="326"/>
        <v>0</v>
      </c>
      <c r="S2964" s="38">
        <f t="shared" si="326"/>
        <v>0</v>
      </c>
      <c r="T2964" s="38">
        <f t="shared" si="326"/>
        <v>0</v>
      </c>
      <c r="U2964" s="38">
        <f t="shared" si="327"/>
        <v>0</v>
      </c>
      <c r="V2964" s="38">
        <f t="shared" si="327"/>
        <v>0</v>
      </c>
      <c r="W2964" s="38">
        <f t="shared" si="327"/>
        <v>0</v>
      </c>
      <c r="X2964" s="38">
        <f t="shared" si="328"/>
        <v>0</v>
      </c>
      <c r="Y2964" s="38">
        <f t="shared" si="328"/>
        <v>0</v>
      </c>
      <c r="Z2964" s="38">
        <f t="shared" si="328"/>
        <v>0</v>
      </c>
      <c r="AA2964" s="38">
        <f t="shared" si="328"/>
        <v>0</v>
      </c>
      <c r="AB2964" s="38">
        <f t="shared" si="329"/>
        <v>0</v>
      </c>
      <c r="AC2964" s="38">
        <f t="shared" si="330"/>
        <v>0</v>
      </c>
      <c r="AD2964" s="38" t="str">
        <f t="shared" si="331"/>
        <v>000000000000</v>
      </c>
      <c r="AE2964" s="38"/>
      <c r="AF2964" s="38"/>
      <c r="AG2964" s="38"/>
      <c r="AH2964" s="38"/>
      <c r="AI2964" s="38"/>
      <c r="AJ2964" s="38"/>
      <c r="AK2964" s="38"/>
      <c r="AL2964" s="38"/>
      <c r="AM2964" s="38"/>
      <c r="AN2964" s="38"/>
      <c r="AO2964" s="38"/>
      <c r="AP2964" s="38"/>
      <c r="AQ2964" s="38"/>
      <c r="AR2964" s="38"/>
    </row>
    <row r="2965" spans="1:44">
      <c r="A2965" s="36" t="str">
        <f>IF('DATA ACCURATE'!A2968&lt;&gt;"",'DATA ACCURATE'!A2968,"")</f>
        <v/>
      </c>
      <c r="B2965" s="36" t="str">
        <f>IF('DATA ACCURATE'!D2968&lt;&gt;"",'DATA ACCURATE'!D2968,"")</f>
        <v/>
      </c>
      <c r="C2965" s="38" t="str">
        <f>IF($AD2965="000000000000","",INDEX(DATABASE!$W$12:$W$71,MATCH($AD2965,DATABASE!$V$12:$V$71,0)))</f>
        <v/>
      </c>
      <c r="D2965" s="38" t="str">
        <f>IF(C2965="","",IF(E2965="",INDEX(DATABASE!$AF$13:$AF$62,MATCH($C2965,DATABASE!$AC$13:$AC$62,0)),IF(E2965="2x D11",INDEX(DATABASE!$AF$13:$AF$62,MATCH($C2965,DATABASE!$AC$13:$AC$62,0))+2*DATABASE!$AF$62,IF(E2965="3x D11",INDEX(DATABASE!$AF$13:$AF$62,MATCH($C2965,DATABASE!$AC$13:$AC$62,0))+3*DATABASE!$AF$62,""))))</f>
        <v/>
      </c>
      <c r="E2965" s="38" t="str">
        <f>IF(AND($K2965="Y",$G2965&lt;&gt;"UNYIL",$F2965&lt;DATABASE!$O$8),"2x D11",IF(AND($K2965="Y",$G2965&lt;&gt;"UNYIL",$F2965&gt;=DATABASE!$O$8),"3x D11",""))</f>
        <v/>
      </c>
      <c r="F2965" s="36" t="str">
        <f>IF('DATA ACCURATE'!N2968&lt;&gt;"",'DATA ACCURATE'!N2968,"")</f>
        <v/>
      </c>
      <c r="G2965" s="38" t="str">
        <f>IF(F2965="","",IF(F2965&lt;=DATABASE!$I$8,"UNYIL",IF(F2965&lt;=DATABASE!$J$8,"KECIL",IF(F2965&lt;DATABASE!$K$8,"TANGGUNG",IF(F2965&gt;=DATABASE!$K$8,"BESAR","")))))</f>
        <v/>
      </c>
      <c r="H2965" s="16" t="str">
        <f>IF('DATA ACCURATE'!J2968&lt;&gt;"",'DATA ACCURATE'!J2968,"")</f>
        <v/>
      </c>
      <c r="I2965" s="35" t="str">
        <f>IF(B2965&lt;&gt;"",IFERROR(VLOOKUP(B2965,'DATA TIMBANGAN'!G:M,7,FALSE),VLOOKUP(B2965,'DATA TIMBANGAN'!G:M,7)),"")</f>
        <v/>
      </c>
      <c r="J2965" s="25" t="str">
        <f>IF(H2965&lt;&gt;"",IFERROR(INDEX(DATABASE!$Z$19:$Z$38,MATCH(DATEVALUE(H2965),DATABASE!$AA$19:$AA$38,0)),INDEX(DATABASE!$Z$12:$Z$18,MATCH(WEEKDAY(H2965,2),DATABASE!$AA$12:$AA$18,0))),"")</f>
        <v/>
      </c>
      <c r="K2965" s="25" t="str">
        <f>IF('DATA ACCURATE'!V2968&lt;&gt;"",'DATA ACCURATE'!V2968,"")</f>
        <v/>
      </c>
      <c r="L2965" s="80" t="str">
        <f>IF($H2965="","",IF(OR($J2965="LIBUR",AND($L2964="LIBUR",$O2964=$O2965)),"LIBUR",IF(AND(OR($L2964="LUAR JAM KERJA 1",$L2964="LUAR JAM KERJA 2"),OR(OR(AND($H2964=$H2965,AND(OR($I2965&gt;DATABASE!$J$3,$I2965&lt;DATABASE!$J$6),((DATEVALUE($H2965)+$I2965)-(DATEVALUE($H2964)+$I2964))&lt;DATABASE!$J$6)),AND($H2964=$H2965,$O2964=$O2965,OR($I2965&gt;DATABASE!$J$6,$I2965&lt;DATABASE!$J$3))),AND(($H2965-$H2964)=1,OR($I2965&lt;DATABASE!$I$6,((DATEVALUE($H2965)+$I2965)-(DATEVALUE($H2964)+$I2964))&lt;DATABASE!$J$6))),$A2965=$A2964),"LUAR JAM KERJA 2",IF(AND(OR(WEEKDAY($H2965,2)=1,WEEKDAY($H2965,2)=2,WEEKDAY($H2965,2)=3,WEEKDAY($H2965,2)=4,WEEKDAY($H2965,2)=5),$I2965&lt;=DATABASE!$J$3,$I2965&gt;=DATABASE!$I$3),"JAM KERJA",IF(AND(WEEKDAY($H2965,2)=6,$I2965&lt;=DATABASE!$J$4,$I2965&gt;=DATABASE!$I$4),"JAM KERJA","LUAR JAM KERJA 1")))))</f>
        <v/>
      </c>
      <c r="M2965" s="36" t="str">
        <f>IF('DATA ACCURATE'!T2968&lt;&gt;"",IF('DATA ACCURATE'!T2968&gt;100,'DATA ACCURATE'!T2968/10,'DATA ACCURATE'!T2968),"")</f>
        <v/>
      </c>
      <c r="N2965" s="38" t="str">
        <f>IF(M2965="","",IF(M2965&lt;=DATABASE!$I$9,"LOKAL",IF(M2965&lt;DATABASE!$J$9,"LUAR KOTA 1",IF($M2965&gt;=DATABASE!$J$9,"LUAR KOTA 2",""))))</f>
        <v/>
      </c>
      <c r="O2965" s="38" t="str">
        <f>IF('DATA ACCURATE'!L2968&lt;&gt;"",'DATA ACCURATE'!L2968,"")</f>
        <v/>
      </c>
      <c r="P2965" s="38"/>
      <c r="Q2965" s="38">
        <f t="shared" si="326"/>
        <v>0</v>
      </c>
      <c r="R2965" s="38">
        <f t="shared" si="326"/>
        <v>0</v>
      </c>
      <c r="S2965" s="38">
        <f t="shared" si="326"/>
        <v>0</v>
      </c>
      <c r="T2965" s="38">
        <f t="shared" si="326"/>
        <v>0</v>
      </c>
      <c r="U2965" s="38">
        <f t="shared" si="327"/>
        <v>0</v>
      </c>
      <c r="V2965" s="38">
        <f t="shared" si="327"/>
        <v>0</v>
      </c>
      <c r="W2965" s="38">
        <f t="shared" si="327"/>
        <v>0</v>
      </c>
      <c r="X2965" s="38">
        <f t="shared" si="328"/>
        <v>0</v>
      </c>
      <c r="Y2965" s="38">
        <f t="shared" si="328"/>
        <v>0</v>
      </c>
      <c r="Z2965" s="38">
        <f t="shared" si="328"/>
        <v>0</v>
      </c>
      <c r="AA2965" s="38">
        <f t="shared" si="328"/>
        <v>0</v>
      </c>
      <c r="AB2965" s="38">
        <f t="shared" si="329"/>
        <v>0</v>
      </c>
      <c r="AC2965" s="38">
        <f t="shared" si="330"/>
        <v>0</v>
      </c>
      <c r="AD2965" s="38" t="str">
        <f t="shared" si="331"/>
        <v>000000000000</v>
      </c>
      <c r="AE2965" s="38"/>
      <c r="AF2965" s="38"/>
      <c r="AG2965" s="38"/>
      <c r="AH2965" s="38"/>
      <c r="AI2965" s="38"/>
      <c r="AJ2965" s="38"/>
      <c r="AK2965" s="38"/>
      <c r="AL2965" s="38"/>
      <c r="AM2965" s="38"/>
      <c r="AN2965" s="38"/>
      <c r="AO2965" s="38"/>
      <c r="AP2965" s="38"/>
      <c r="AQ2965" s="38"/>
      <c r="AR2965" s="38"/>
    </row>
    <row r="2966" spans="1:44">
      <c r="A2966" s="36" t="str">
        <f>IF('DATA ACCURATE'!A2969&lt;&gt;"",'DATA ACCURATE'!A2969,"")</f>
        <v/>
      </c>
      <c r="B2966" s="36" t="str">
        <f>IF('DATA ACCURATE'!D2969&lt;&gt;"",'DATA ACCURATE'!D2969,"")</f>
        <v/>
      </c>
      <c r="C2966" s="38" t="str">
        <f>IF($AD2966="000000000000","",INDEX(DATABASE!$W$12:$W$71,MATCH($AD2966,DATABASE!$V$12:$V$71,0)))</f>
        <v/>
      </c>
      <c r="D2966" s="38" t="str">
        <f>IF(C2966="","",IF(E2966="",INDEX(DATABASE!$AF$13:$AF$62,MATCH($C2966,DATABASE!$AC$13:$AC$62,0)),IF(E2966="2x D11",INDEX(DATABASE!$AF$13:$AF$62,MATCH($C2966,DATABASE!$AC$13:$AC$62,0))+2*DATABASE!$AF$62,IF(E2966="3x D11",INDEX(DATABASE!$AF$13:$AF$62,MATCH($C2966,DATABASE!$AC$13:$AC$62,0))+3*DATABASE!$AF$62,""))))</f>
        <v/>
      </c>
      <c r="E2966" s="38" t="str">
        <f>IF(AND($K2966="Y",$G2966&lt;&gt;"UNYIL",$F2966&lt;DATABASE!$O$8),"2x D11",IF(AND($K2966="Y",$G2966&lt;&gt;"UNYIL",$F2966&gt;=DATABASE!$O$8),"3x D11",""))</f>
        <v/>
      </c>
      <c r="F2966" s="36" t="str">
        <f>IF('DATA ACCURATE'!N2969&lt;&gt;"",'DATA ACCURATE'!N2969,"")</f>
        <v/>
      </c>
      <c r="G2966" s="38" t="str">
        <f>IF(F2966="","",IF(F2966&lt;=DATABASE!$I$8,"UNYIL",IF(F2966&lt;=DATABASE!$J$8,"KECIL",IF(F2966&lt;DATABASE!$K$8,"TANGGUNG",IF(F2966&gt;=DATABASE!$K$8,"BESAR","")))))</f>
        <v/>
      </c>
      <c r="H2966" s="16" t="str">
        <f>IF('DATA ACCURATE'!J2969&lt;&gt;"",'DATA ACCURATE'!J2969,"")</f>
        <v/>
      </c>
      <c r="I2966" s="35" t="str">
        <f>IF(B2966&lt;&gt;"",IFERROR(VLOOKUP(B2966,'DATA TIMBANGAN'!G:M,7,FALSE),VLOOKUP(B2966,'DATA TIMBANGAN'!G:M,7)),"")</f>
        <v/>
      </c>
      <c r="J2966" s="25" t="str">
        <f>IF(H2966&lt;&gt;"",IFERROR(INDEX(DATABASE!$Z$19:$Z$38,MATCH(DATEVALUE(H2966),DATABASE!$AA$19:$AA$38,0)),INDEX(DATABASE!$Z$12:$Z$18,MATCH(WEEKDAY(H2966,2),DATABASE!$AA$12:$AA$18,0))),"")</f>
        <v/>
      </c>
      <c r="K2966" s="25" t="str">
        <f>IF('DATA ACCURATE'!V2969&lt;&gt;"",'DATA ACCURATE'!V2969,"")</f>
        <v/>
      </c>
      <c r="L2966" s="80" t="str">
        <f>IF($H2966="","",IF(OR($J2966="LIBUR",AND($L2965="LIBUR",$O2965=$O2966)),"LIBUR",IF(AND(OR($L2965="LUAR JAM KERJA 1",$L2965="LUAR JAM KERJA 2"),OR(OR(AND($H2965=$H2966,AND(OR($I2966&gt;DATABASE!$J$3,$I2966&lt;DATABASE!$J$6),((DATEVALUE($H2966)+$I2966)-(DATEVALUE($H2965)+$I2965))&lt;DATABASE!$J$6)),AND($H2965=$H2966,$O2965=$O2966,OR($I2966&gt;DATABASE!$J$6,$I2966&lt;DATABASE!$J$3))),AND(($H2966-$H2965)=1,OR($I2966&lt;DATABASE!$I$6,((DATEVALUE($H2966)+$I2966)-(DATEVALUE($H2965)+$I2965))&lt;DATABASE!$J$6))),$A2966=$A2965),"LUAR JAM KERJA 2",IF(AND(OR(WEEKDAY($H2966,2)=1,WEEKDAY($H2966,2)=2,WEEKDAY($H2966,2)=3,WEEKDAY($H2966,2)=4,WEEKDAY($H2966,2)=5),$I2966&lt;=DATABASE!$J$3,$I2966&gt;=DATABASE!$I$3),"JAM KERJA",IF(AND(WEEKDAY($H2966,2)=6,$I2966&lt;=DATABASE!$J$4,$I2966&gt;=DATABASE!$I$4),"JAM KERJA","LUAR JAM KERJA 1")))))</f>
        <v/>
      </c>
      <c r="M2966" s="36" t="str">
        <f>IF('DATA ACCURATE'!T2969&lt;&gt;"",IF('DATA ACCURATE'!T2969&gt;100,'DATA ACCURATE'!T2969/10,'DATA ACCURATE'!T2969),"")</f>
        <v/>
      </c>
      <c r="N2966" s="38" t="str">
        <f>IF(M2966="","",IF(M2966&lt;=DATABASE!$I$9,"LOKAL",IF(M2966&lt;DATABASE!$J$9,"LUAR KOTA 1",IF($M2966&gt;=DATABASE!$J$9,"LUAR KOTA 2",""))))</f>
        <v/>
      </c>
      <c r="O2966" s="38" t="str">
        <f>IF('DATA ACCURATE'!L2969&lt;&gt;"",'DATA ACCURATE'!L2969,"")</f>
        <v/>
      </c>
      <c r="P2966" s="38"/>
      <c r="Q2966" s="38">
        <f t="shared" si="326"/>
        <v>0</v>
      </c>
      <c r="R2966" s="38">
        <f t="shared" si="326"/>
        <v>0</v>
      </c>
      <c r="S2966" s="38">
        <f t="shared" si="326"/>
        <v>0</v>
      </c>
      <c r="T2966" s="38">
        <f t="shared" si="326"/>
        <v>0</v>
      </c>
      <c r="U2966" s="38">
        <f t="shared" si="327"/>
        <v>0</v>
      </c>
      <c r="V2966" s="38">
        <f t="shared" si="327"/>
        <v>0</v>
      </c>
      <c r="W2966" s="38">
        <f t="shared" si="327"/>
        <v>0</v>
      </c>
      <c r="X2966" s="38">
        <f t="shared" si="328"/>
        <v>0</v>
      </c>
      <c r="Y2966" s="38">
        <f t="shared" si="328"/>
        <v>0</v>
      </c>
      <c r="Z2966" s="38">
        <f t="shared" si="328"/>
        <v>0</v>
      </c>
      <c r="AA2966" s="38">
        <f t="shared" si="328"/>
        <v>0</v>
      </c>
      <c r="AB2966" s="38">
        <f t="shared" si="329"/>
        <v>0</v>
      </c>
      <c r="AC2966" s="38">
        <f t="shared" si="330"/>
        <v>0</v>
      </c>
      <c r="AD2966" s="38" t="str">
        <f t="shared" si="331"/>
        <v>000000000000</v>
      </c>
      <c r="AE2966" s="38"/>
      <c r="AF2966" s="38"/>
      <c r="AG2966" s="38"/>
      <c r="AH2966" s="38"/>
      <c r="AI2966" s="38"/>
      <c r="AJ2966" s="38"/>
      <c r="AK2966" s="38"/>
      <c r="AL2966" s="38"/>
      <c r="AM2966" s="38"/>
      <c r="AN2966" s="38"/>
      <c r="AO2966" s="38"/>
      <c r="AP2966" s="38"/>
      <c r="AQ2966" s="38"/>
      <c r="AR2966" s="38"/>
    </row>
    <row r="2967" spans="1:44">
      <c r="A2967" s="36" t="str">
        <f>IF('DATA ACCURATE'!A2970&lt;&gt;"",'DATA ACCURATE'!A2970,"")</f>
        <v/>
      </c>
      <c r="B2967" s="36" t="str">
        <f>IF('DATA ACCURATE'!D2970&lt;&gt;"",'DATA ACCURATE'!D2970,"")</f>
        <v/>
      </c>
      <c r="C2967" s="38" t="str">
        <f>IF($AD2967="000000000000","",INDEX(DATABASE!$W$12:$W$71,MATCH($AD2967,DATABASE!$V$12:$V$71,0)))</f>
        <v/>
      </c>
      <c r="D2967" s="38" t="str">
        <f>IF(C2967="","",IF(E2967="",INDEX(DATABASE!$AF$13:$AF$62,MATCH($C2967,DATABASE!$AC$13:$AC$62,0)),IF(E2967="2x D11",INDEX(DATABASE!$AF$13:$AF$62,MATCH($C2967,DATABASE!$AC$13:$AC$62,0))+2*DATABASE!$AF$62,IF(E2967="3x D11",INDEX(DATABASE!$AF$13:$AF$62,MATCH($C2967,DATABASE!$AC$13:$AC$62,0))+3*DATABASE!$AF$62,""))))</f>
        <v/>
      </c>
      <c r="E2967" s="38" t="str">
        <f>IF(AND($K2967="Y",$G2967&lt;&gt;"UNYIL",$F2967&lt;DATABASE!$O$8),"2x D11",IF(AND($K2967="Y",$G2967&lt;&gt;"UNYIL",$F2967&gt;=DATABASE!$O$8),"3x D11",""))</f>
        <v/>
      </c>
      <c r="F2967" s="36" t="str">
        <f>IF('DATA ACCURATE'!N2970&lt;&gt;"",'DATA ACCURATE'!N2970,"")</f>
        <v/>
      </c>
      <c r="G2967" s="38" t="str">
        <f>IF(F2967="","",IF(F2967&lt;=DATABASE!$I$8,"UNYIL",IF(F2967&lt;=DATABASE!$J$8,"KECIL",IF(F2967&lt;DATABASE!$K$8,"TANGGUNG",IF(F2967&gt;=DATABASE!$K$8,"BESAR","")))))</f>
        <v/>
      </c>
      <c r="H2967" s="16" t="str">
        <f>IF('DATA ACCURATE'!J2970&lt;&gt;"",'DATA ACCURATE'!J2970,"")</f>
        <v/>
      </c>
      <c r="I2967" s="35" t="str">
        <f>IF(B2967&lt;&gt;"",IFERROR(VLOOKUP(B2967,'DATA TIMBANGAN'!G:M,7,FALSE),VLOOKUP(B2967,'DATA TIMBANGAN'!G:M,7)),"")</f>
        <v/>
      </c>
      <c r="J2967" s="25" t="str">
        <f>IF(H2967&lt;&gt;"",IFERROR(INDEX(DATABASE!$Z$19:$Z$38,MATCH(DATEVALUE(H2967),DATABASE!$AA$19:$AA$38,0)),INDEX(DATABASE!$Z$12:$Z$18,MATCH(WEEKDAY(H2967,2),DATABASE!$AA$12:$AA$18,0))),"")</f>
        <v/>
      </c>
      <c r="K2967" s="25" t="str">
        <f>IF('DATA ACCURATE'!V2970&lt;&gt;"",'DATA ACCURATE'!V2970,"")</f>
        <v/>
      </c>
      <c r="L2967" s="80" t="str">
        <f>IF($H2967="","",IF(OR($J2967="LIBUR",AND($L2966="LIBUR",$O2966=$O2967)),"LIBUR",IF(AND(OR($L2966="LUAR JAM KERJA 1",$L2966="LUAR JAM KERJA 2"),OR(OR(AND($H2966=$H2967,AND(OR($I2967&gt;DATABASE!$J$3,$I2967&lt;DATABASE!$J$6),((DATEVALUE($H2967)+$I2967)-(DATEVALUE($H2966)+$I2966))&lt;DATABASE!$J$6)),AND($H2966=$H2967,$O2966=$O2967,OR($I2967&gt;DATABASE!$J$6,$I2967&lt;DATABASE!$J$3))),AND(($H2967-$H2966)=1,OR($I2967&lt;DATABASE!$I$6,((DATEVALUE($H2967)+$I2967)-(DATEVALUE($H2966)+$I2966))&lt;DATABASE!$J$6))),$A2967=$A2966),"LUAR JAM KERJA 2",IF(AND(OR(WEEKDAY($H2967,2)=1,WEEKDAY($H2967,2)=2,WEEKDAY($H2967,2)=3,WEEKDAY($H2967,2)=4,WEEKDAY($H2967,2)=5),$I2967&lt;=DATABASE!$J$3,$I2967&gt;=DATABASE!$I$3),"JAM KERJA",IF(AND(WEEKDAY($H2967,2)=6,$I2967&lt;=DATABASE!$J$4,$I2967&gt;=DATABASE!$I$4),"JAM KERJA","LUAR JAM KERJA 1")))))</f>
        <v/>
      </c>
      <c r="M2967" s="36" t="str">
        <f>IF('DATA ACCURATE'!T2970&lt;&gt;"",IF('DATA ACCURATE'!T2970&gt;100,'DATA ACCURATE'!T2970/10,'DATA ACCURATE'!T2970),"")</f>
        <v/>
      </c>
      <c r="N2967" s="38" t="str">
        <f>IF(M2967="","",IF(M2967&lt;=DATABASE!$I$9,"LOKAL",IF(M2967&lt;DATABASE!$J$9,"LUAR KOTA 1",IF($M2967&gt;=DATABASE!$J$9,"LUAR KOTA 2",""))))</f>
        <v/>
      </c>
      <c r="O2967" s="38" t="str">
        <f>IF('DATA ACCURATE'!L2970&lt;&gt;"",'DATA ACCURATE'!L2970,"")</f>
        <v/>
      </c>
      <c r="P2967" s="38"/>
      <c r="Q2967" s="38">
        <f t="shared" si="326"/>
        <v>0</v>
      </c>
      <c r="R2967" s="38">
        <f t="shared" si="326"/>
        <v>0</v>
      </c>
      <c r="S2967" s="38">
        <f t="shared" si="326"/>
        <v>0</v>
      </c>
      <c r="T2967" s="38">
        <f t="shared" si="326"/>
        <v>0</v>
      </c>
      <c r="U2967" s="38">
        <f t="shared" si="327"/>
        <v>0</v>
      </c>
      <c r="V2967" s="38">
        <f t="shared" si="327"/>
        <v>0</v>
      </c>
      <c r="W2967" s="38">
        <f t="shared" si="327"/>
        <v>0</v>
      </c>
      <c r="X2967" s="38">
        <f t="shared" si="328"/>
        <v>0</v>
      </c>
      <c r="Y2967" s="38">
        <f t="shared" si="328"/>
        <v>0</v>
      </c>
      <c r="Z2967" s="38">
        <f t="shared" si="328"/>
        <v>0</v>
      </c>
      <c r="AA2967" s="38">
        <f t="shared" si="328"/>
        <v>0</v>
      </c>
      <c r="AB2967" s="38">
        <f t="shared" si="329"/>
        <v>0</v>
      </c>
      <c r="AC2967" s="38">
        <f t="shared" si="330"/>
        <v>0</v>
      </c>
      <c r="AD2967" s="38" t="str">
        <f t="shared" si="331"/>
        <v>000000000000</v>
      </c>
      <c r="AE2967" s="38"/>
      <c r="AF2967" s="38"/>
      <c r="AG2967" s="38"/>
      <c r="AH2967" s="38"/>
      <c r="AI2967" s="38"/>
      <c r="AJ2967" s="38"/>
      <c r="AK2967" s="38"/>
      <c r="AL2967" s="38"/>
      <c r="AM2967" s="38"/>
      <c r="AN2967" s="38"/>
      <c r="AO2967" s="38"/>
      <c r="AP2967" s="38"/>
      <c r="AQ2967" s="38"/>
      <c r="AR2967" s="38"/>
    </row>
    <row r="2968" spans="1:44">
      <c r="A2968" s="36" t="str">
        <f>IF('DATA ACCURATE'!A2971&lt;&gt;"",'DATA ACCURATE'!A2971,"")</f>
        <v/>
      </c>
      <c r="B2968" s="36" t="str">
        <f>IF('DATA ACCURATE'!D2971&lt;&gt;"",'DATA ACCURATE'!D2971,"")</f>
        <v/>
      </c>
      <c r="C2968" s="38" t="str">
        <f>IF($AD2968="000000000000","",INDEX(DATABASE!$W$12:$W$71,MATCH($AD2968,DATABASE!$V$12:$V$71,0)))</f>
        <v/>
      </c>
      <c r="D2968" s="38" t="str">
        <f>IF(C2968="","",IF(E2968="",INDEX(DATABASE!$AF$13:$AF$62,MATCH($C2968,DATABASE!$AC$13:$AC$62,0)),IF(E2968="2x D11",INDEX(DATABASE!$AF$13:$AF$62,MATCH($C2968,DATABASE!$AC$13:$AC$62,0))+2*DATABASE!$AF$62,IF(E2968="3x D11",INDEX(DATABASE!$AF$13:$AF$62,MATCH($C2968,DATABASE!$AC$13:$AC$62,0))+3*DATABASE!$AF$62,""))))</f>
        <v/>
      </c>
      <c r="E2968" s="38" t="str">
        <f>IF(AND($K2968="Y",$G2968&lt;&gt;"UNYIL",$F2968&lt;DATABASE!$O$8),"2x D11",IF(AND($K2968="Y",$G2968&lt;&gt;"UNYIL",$F2968&gt;=DATABASE!$O$8),"3x D11",""))</f>
        <v/>
      </c>
      <c r="F2968" s="36" t="str">
        <f>IF('DATA ACCURATE'!N2971&lt;&gt;"",'DATA ACCURATE'!N2971,"")</f>
        <v/>
      </c>
      <c r="G2968" s="38" t="str">
        <f>IF(F2968="","",IF(F2968&lt;=DATABASE!$I$8,"UNYIL",IF(F2968&lt;=DATABASE!$J$8,"KECIL",IF(F2968&lt;DATABASE!$K$8,"TANGGUNG",IF(F2968&gt;=DATABASE!$K$8,"BESAR","")))))</f>
        <v/>
      </c>
      <c r="H2968" s="16" t="str">
        <f>IF('DATA ACCURATE'!J2971&lt;&gt;"",'DATA ACCURATE'!J2971,"")</f>
        <v/>
      </c>
      <c r="I2968" s="35" t="str">
        <f>IF(B2968&lt;&gt;"",IFERROR(VLOOKUP(B2968,'DATA TIMBANGAN'!G:M,7,FALSE),VLOOKUP(B2968,'DATA TIMBANGAN'!G:M,7)),"")</f>
        <v/>
      </c>
      <c r="J2968" s="25" t="str">
        <f>IF(H2968&lt;&gt;"",IFERROR(INDEX(DATABASE!$Z$19:$Z$38,MATCH(DATEVALUE(H2968),DATABASE!$AA$19:$AA$38,0)),INDEX(DATABASE!$Z$12:$Z$18,MATCH(WEEKDAY(H2968,2),DATABASE!$AA$12:$AA$18,0))),"")</f>
        <v/>
      </c>
      <c r="K2968" s="25" t="str">
        <f>IF('DATA ACCURATE'!V2971&lt;&gt;"",'DATA ACCURATE'!V2971,"")</f>
        <v/>
      </c>
      <c r="L2968" s="80" t="str">
        <f>IF($H2968="","",IF(OR($J2968="LIBUR",AND($L2967="LIBUR",$O2967=$O2968)),"LIBUR",IF(AND(OR($L2967="LUAR JAM KERJA 1",$L2967="LUAR JAM KERJA 2"),OR(OR(AND($H2967=$H2968,AND(OR($I2968&gt;DATABASE!$J$3,$I2968&lt;DATABASE!$J$6),((DATEVALUE($H2968)+$I2968)-(DATEVALUE($H2967)+$I2967))&lt;DATABASE!$J$6)),AND($H2967=$H2968,$O2967=$O2968,OR($I2968&gt;DATABASE!$J$6,$I2968&lt;DATABASE!$J$3))),AND(($H2968-$H2967)=1,OR($I2968&lt;DATABASE!$I$6,((DATEVALUE($H2968)+$I2968)-(DATEVALUE($H2967)+$I2967))&lt;DATABASE!$J$6))),$A2968=$A2967),"LUAR JAM KERJA 2",IF(AND(OR(WEEKDAY($H2968,2)=1,WEEKDAY($H2968,2)=2,WEEKDAY($H2968,2)=3,WEEKDAY($H2968,2)=4,WEEKDAY($H2968,2)=5),$I2968&lt;=DATABASE!$J$3,$I2968&gt;=DATABASE!$I$3),"JAM KERJA",IF(AND(WEEKDAY($H2968,2)=6,$I2968&lt;=DATABASE!$J$4,$I2968&gt;=DATABASE!$I$4),"JAM KERJA","LUAR JAM KERJA 1")))))</f>
        <v/>
      </c>
      <c r="M2968" s="36" t="str">
        <f>IF('DATA ACCURATE'!T2971&lt;&gt;"",IF('DATA ACCURATE'!T2971&gt;100,'DATA ACCURATE'!T2971/10,'DATA ACCURATE'!T2971),"")</f>
        <v/>
      </c>
      <c r="N2968" s="38" t="str">
        <f>IF(M2968="","",IF(M2968&lt;=DATABASE!$I$9,"LOKAL",IF(M2968&lt;DATABASE!$J$9,"LUAR KOTA 1",IF($M2968&gt;=DATABASE!$J$9,"LUAR KOTA 2",""))))</f>
        <v/>
      </c>
      <c r="O2968" s="38" t="str">
        <f>IF('DATA ACCURATE'!L2971&lt;&gt;"",'DATA ACCURATE'!L2971,"")</f>
        <v/>
      </c>
      <c r="P2968" s="38"/>
      <c r="Q2968" s="38">
        <f t="shared" si="326"/>
        <v>0</v>
      </c>
      <c r="R2968" s="38">
        <f t="shared" si="326"/>
        <v>0</v>
      </c>
      <c r="S2968" s="38">
        <f t="shared" si="326"/>
        <v>0</v>
      </c>
      <c r="T2968" s="38">
        <f t="shared" si="326"/>
        <v>0</v>
      </c>
      <c r="U2968" s="38">
        <f t="shared" si="327"/>
        <v>0</v>
      </c>
      <c r="V2968" s="38">
        <f t="shared" si="327"/>
        <v>0</v>
      </c>
      <c r="W2968" s="38">
        <f t="shared" si="327"/>
        <v>0</v>
      </c>
      <c r="X2968" s="38">
        <f t="shared" si="328"/>
        <v>0</v>
      </c>
      <c r="Y2968" s="38">
        <f t="shared" si="328"/>
        <v>0</v>
      </c>
      <c r="Z2968" s="38">
        <f t="shared" si="328"/>
        <v>0</v>
      </c>
      <c r="AA2968" s="38">
        <f t="shared" si="328"/>
        <v>0</v>
      </c>
      <c r="AB2968" s="38">
        <f t="shared" si="329"/>
        <v>0</v>
      </c>
      <c r="AC2968" s="38">
        <f t="shared" si="330"/>
        <v>0</v>
      </c>
      <c r="AD2968" s="38" t="str">
        <f t="shared" si="331"/>
        <v>000000000000</v>
      </c>
      <c r="AE2968" s="38"/>
      <c r="AF2968" s="38"/>
      <c r="AG2968" s="38"/>
      <c r="AH2968" s="38"/>
      <c r="AI2968" s="38"/>
      <c r="AJ2968" s="38"/>
      <c r="AK2968" s="38"/>
      <c r="AL2968" s="38"/>
      <c r="AM2968" s="38"/>
      <c r="AN2968" s="38"/>
      <c r="AO2968" s="38"/>
      <c r="AP2968" s="38"/>
      <c r="AQ2968" s="38"/>
      <c r="AR2968" s="38"/>
    </row>
    <row r="2969" spans="1:44">
      <c r="A2969" s="36" t="str">
        <f>IF('DATA ACCURATE'!A2972&lt;&gt;"",'DATA ACCURATE'!A2972,"")</f>
        <v/>
      </c>
      <c r="B2969" s="36" t="str">
        <f>IF('DATA ACCURATE'!D2972&lt;&gt;"",'DATA ACCURATE'!D2972,"")</f>
        <v/>
      </c>
      <c r="C2969" s="38" t="str">
        <f>IF($AD2969="000000000000","",INDEX(DATABASE!$W$12:$W$71,MATCH($AD2969,DATABASE!$V$12:$V$71,0)))</f>
        <v/>
      </c>
      <c r="D2969" s="38" t="str">
        <f>IF(C2969="","",IF(E2969="",INDEX(DATABASE!$AF$13:$AF$62,MATCH($C2969,DATABASE!$AC$13:$AC$62,0)),IF(E2969="2x D11",INDEX(DATABASE!$AF$13:$AF$62,MATCH($C2969,DATABASE!$AC$13:$AC$62,0))+2*DATABASE!$AF$62,IF(E2969="3x D11",INDEX(DATABASE!$AF$13:$AF$62,MATCH($C2969,DATABASE!$AC$13:$AC$62,0))+3*DATABASE!$AF$62,""))))</f>
        <v/>
      </c>
      <c r="E2969" s="38" t="str">
        <f>IF(AND($K2969="Y",$G2969&lt;&gt;"UNYIL",$F2969&lt;DATABASE!$O$8),"2x D11",IF(AND($K2969="Y",$G2969&lt;&gt;"UNYIL",$F2969&gt;=DATABASE!$O$8),"3x D11",""))</f>
        <v/>
      </c>
      <c r="F2969" s="36" t="str">
        <f>IF('DATA ACCURATE'!N2972&lt;&gt;"",'DATA ACCURATE'!N2972,"")</f>
        <v/>
      </c>
      <c r="G2969" s="38" t="str">
        <f>IF(F2969="","",IF(F2969&lt;=DATABASE!$I$8,"UNYIL",IF(F2969&lt;=DATABASE!$J$8,"KECIL",IF(F2969&lt;DATABASE!$K$8,"TANGGUNG",IF(F2969&gt;=DATABASE!$K$8,"BESAR","")))))</f>
        <v/>
      </c>
      <c r="H2969" s="16" t="str">
        <f>IF('DATA ACCURATE'!J2972&lt;&gt;"",'DATA ACCURATE'!J2972,"")</f>
        <v/>
      </c>
      <c r="I2969" s="35" t="str">
        <f>IF(B2969&lt;&gt;"",IFERROR(VLOOKUP(B2969,'DATA TIMBANGAN'!G:M,7,FALSE),VLOOKUP(B2969,'DATA TIMBANGAN'!G:M,7)),"")</f>
        <v/>
      </c>
      <c r="J2969" s="25" t="str">
        <f>IF(H2969&lt;&gt;"",IFERROR(INDEX(DATABASE!$Z$19:$Z$38,MATCH(DATEVALUE(H2969),DATABASE!$AA$19:$AA$38,0)),INDEX(DATABASE!$Z$12:$Z$18,MATCH(WEEKDAY(H2969,2),DATABASE!$AA$12:$AA$18,0))),"")</f>
        <v/>
      </c>
      <c r="K2969" s="25" t="str">
        <f>IF('DATA ACCURATE'!V2972&lt;&gt;"",'DATA ACCURATE'!V2972,"")</f>
        <v/>
      </c>
      <c r="L2969" s="80" t="str">
        <f>IF($H2969="","",IF(OR($J2969="LIBUR",AND($L2968="LIBUR",$O2968=$O2969)),"LIBUR",IF(AND(OR($L2968="LUAR JAM KERJA 1",$L2968="LUAR JAM KERJA 2"),OR(OR(AND($H2968=$H2969,AND(OR($I2969&gt;DATABASE!$J$3,$I2969&lt;DATABASE!$J$6),((DATEVALUE($H2969)+$I2969)-(DATEVALUE($H2968)+$I2968))&lt;DATABASE!$J$6)),AND($H2968=$H2969,$O2968=$O2969,OR($I2969&gt;DATABASE!$J$6,$I2969&lt;DATABASE!$J$3))),AND(($H2969-$H2968)=1,OR($I2969&lt;DATABASE!$I$6,((DATEVALUE($H2969)+$I2969)-(DATEVALUE($H2968)+$I2968))&lt;DATABASE!$J$6))),$A2969=$A2968),"LUAR JAM KERJA 2",IF(AND(OR(WEEKDAY($H2969,2)=1,WEEKDAY($H2969,2)=2,WEEKDAY($H2969,2)=3,WEEKDAY($H2969,2)=4,WEEKDAY($H2969,2)=5),$I2969&lt;=DATABASE!$J$3,$I2969&gt;=DATABASE!$I$3),"JAM KERJA",IF(AND(WEEKDAY($H2969,2)=6,$I2969&lt;=DATABASE!$J$4,$I2969&gt;=DATABASE!$I$4),"JAM KERJA","LUAR JAM KERJA 1")))))</f>
        <v/>
      </c>
      <c r="M2969" s="36" t="str">
        <f>IF('DATA ACCURATE'!T2972&lt;&gt;"",IF('DATA ACCURATE'!T2972&gt;100,'DATA ACCURATE'!T2972/10,'DATA ACCURATE'!T2972),"")</f>
        <v/>
      </c>
      <c r="N2969" s="38" t="str">
        <f>IF(M2969="","",IF(M2969&lt;=DATABASE!$I$9,"LOKAL",IF(M2969&lt;DATABASE!$J$9,"LUAR KOTA 1",IF($M2969&gt;=DATABASE!$J$9,"LUAR KOTA 2",""))))</f>
        <v/>
      </c>
      <c r="O2969" s="38" t="str">
        <f>IF('DATA ACCURATE'!L2972&lt;&gt;"",'DATA ACCURATE'!L2972,"")</f>
        <v/>
      </c>
      <c r="P2969" s="38"/>
      <c r="Q2969" s="38">
        <f t="shared" si="326"/>
        <v>0</v>
      </c>
      <c r="R2969" s="38">
        <f t="shared" si="326"/>
        <v>0</v>
      </c>
      <c r="S2969" s="38">
        <f t="shared" si="326"/>
        <v>0</v>
      </c>
      <c r="T2969" s="38">
        <f t="shared" si="326"/>
        <v>0</v>
      </c>
      <c r="U2969" s="38">
        <f t="shared" si="327"/>
        <v>0</v>
      </c>
      <c r="V2969" s="38">
        <f t="shared" si="327"/>
        <v>0</v>
      </c>
      <c r="W2969" s="38">
        <f t="shared" si="327"/>
        <v>0</v>
      </c>
      <c r="X2969" s="38">
        <f t="shared" si="328"/>
        <v>0</v>
      </c>
      <c r="Y2969" s="38">
        <f t="shared" si="328"/>
        <v>0</v>
      </c>
      <c r="Z2969" s="38">
        <f t="shared" si="328"/>
        <v>0</v>
      </c>
      <c r="AA2969" s="38">
        <f t="shared" si="328"/>
        <v>0</v>
      </c>
      <c r="AB2969" s="38">
        <f t="shared" si="329"/>
        <v>0</v>
      </c>
      <c r="AC2969" s="38">
        <f t="shared" si="330"/>
        <v>0</v>
      </c>
      <c r="AD2969" s="38" t="str">
        <f t="shared" si="331"/>
        <v>000000000000</v>
      </c>
      <c r="AE2969" s="38"/>
      <c r="AF2969" s="38"/>
      <c r="AG2969" s="38"/>
      <c r="AH2969" s="38"/>
      <c r="AI2969" s="38"/>
      <c r="AJ2969" s="38"/>
      <c r="AK2969" s="38"/>
      <c r="AL2969" s="38"/>
      <c r="AM2969" s="38"/>
      <c r="AN2969" s="38"/>
      <c r="AO2969" s="38"/>
      <c r="AP2969" s="38"/>
      <c r="AQ2969" s="38"/>
      <c r="AR2969" s="38"/>
    </row>
    <row r="2970" spans="1:44">
      <c r="A2970" s="36" t="str">
        <f>IF('DATA ACCURATE'!A2973&lt;&gt;"",'DATA ACCURATE'!A2973,"")</f>
        <v/>
      </c>
      <c r="B2970" s="36" t="str">
        <f>IF('DATA ACCURATE'!D2973&lt;&gt;"",'DATA ACCURATE'!D2973,"")</f>
        <v/>
      </c>
      <c r="C2970" s="38" t="str">
        <f>IF($AD2970="000000000000","",INDEX(DATABASE!$W$12:$W$71,MATCH($AD2970,DATABASE!$V$12:$V$71,0)))</f>
        <v/>
      </c>
      <c r="D2970" s="38" t="str">
        <f>IF(C2970="","",IF(E2970="",INDEX(DATABASE!$AF$13:$AF$62,MATCH($C2970,DATABASE!$AC$13:$AC$62,0)),IF(E2970="2x D11",INDEX(DATABASE!$AF$13:$AF$62,MATCH($C2970,DATABASE!$AC$13:$AC$62,0))+2*DATABASE!$AF$62,IF(E2970="3x D11",INDEX(DATABASE!$AF$13:$AF$62,MATCH($C2970,DATABASE!$AC$13:$AC$62,0))+3*DATABASE!$AF$62,""))))</f>
        <v/>
      </c>
      <c r="E2970" s="38" t="str">
        <f>IF(AND($K2970="Y",$G2970&lt;&gt;"UNYIL",$F2970&lt;DATABASE!$O$8),"2x D11",IF(AND($K2970="Y",$G2970&lt;&gt;"UNYIL",$F2970&gt;=DATABASE!$O$8),"3x D11",""))</f>
        <v/>
      </c>
      <c r="F2970" s="36" t="str">
        <f>IF('DATA ACCURATE'!N2973&lt;&gt;"",'DATA ACCURATE'!N2973,"")</f>
        <v/>
      </c>
      <c r="G2970" s="38" t="str">
        <f>IF(F2970="","",IF(F2970&lt;=DATABASE!$I$8,"UNYIL",IF(F2970&lt;=DATABASE!$J$8,"KECIL",IF(F2970&lt;DATABASE!$K$8,"TANGGUNG",IF(F2970&gt;=DATABASE!$K$8,"BESAR","")))))</f>
        <v/>
      </c>
      <c r="H2970" s="16" t="str">
        <f>IF('DATA ACCURATE'!J2973&lt;&gt;"",'DATA ACCURATE'!J2973,"")</f>
        <v/>
      </c>
      <c r="I2970" s="35" t="str">
        <f>IF(B2970&lt;&gt;"",IFERROR(VLOOKUP(B2970,'DATA TIMBANGAN'!G:M,7,FALSE),VLOOKUP(B2970,'DATA TIMBANGAN'!G:M,7)),"")</f>
        <v/>
      </c>
      <c r="J2970" s="25" t="str">
        <f>IF(H2970&lt;&gt;"",IFERROR(INDEX(DATABASE!$Z$19:$Z$38,MATCH(DATEVALUE(H2970),DATABASE!$AA$19:$AA$38,0)),INDEX(DATABASE!$Z$12:$Z$18,MATCH(WEEKDAY(H2970,2),DATABASE!$AA$12:$AA$18,0))),"")</f>
        <v/>
      </c>
      <c r="K2970" s="25" t="str">
        <f>IF('DATA ACCURATE'!V2973&lt;&gt;"",'DATA ACCURATE'!V2973,"")</f>
        <v/>
      </c>
      <c r="L2970" s="80" t="str">
        <f>IF($H2970="","",IF(OR($J2970="LIBUR",AND($L2969="LIBUR",$O2969=$O2970)),"LIBUR",IF(AND(OR($L2969="LUAR JAM KERJA 1",$L2969="LUAR JAM KERJA 2"),OR(OR(AND($H2969=$H2970,AND(OR($I2970&gt;DATABASE!$J$3,$I2970&lt;DATABASE!$J$6),((DATEVALUE($H2970)+$I2970)-(DATEVALUE($H2969)+$I2969))&lt;DATABASE!$J$6)),AND($H2969=$H2970,$O2969=$O2970,OR($I2970&gt;DATABASE!$J$6,$I2970&lt;DATABASE!$J$3))),AND(($H2970-$H2969)=1,OR($I2970&lt;DATABASE!$I$6,((DATEVALUE($H2970)+$I2970)-(DATEVALUE($H2969)+$I2969))&lt;DATABASE!$J$6))),$A2970=$A2969),"LUAR JAM KERJA 2",IF(AND(OR(WEEKDAY($H2970,2)=1,WEEKDAY($H2970,2)=2,WEEKDAY($H2970,2)=3,WEEKDAY($H2970,2)=4,WEEKDAY($H2970,2)=5),$I2970&lt;=DATABASE!$J$3,$I2970&gt;=DATABASE!$I$3),"JAM KERJA",IF(AND(WEEKDAY($H2970,2)=6,$I2970&lt;=DATABASE!$J$4,$I2970&gt;=DATABASE!$I$4),"JAM KERJA","LUAR JAM KERJA 1")))))</f>
        <v/>
      </c>
      <c r="M2970" s="36" t="str">
        <f>IF('DATA ACCURATE'!T2973&lt;&gt;"",IF('DATA ACCURATE'!T2973&gt;100,'DATA ACCURATE'!T2973/10,'DATA ACCURATE'!T2973),"")</f>
        <v/>
      </c>
      <c r="N2970" s="38" t="str">
        <f>IF(M2970="","",IF(M2970&lt;=DATABASE!$I$9,"LOKAL",IF(M2970&lt;DATABASE!$J$9,"LUAR KOTA 1",IF($M2970&gt;=DATABASE!$J$9,"LUAR KOTA 2",""))))</f>
        <v/>
      </c>
      <c r="O2970" s="38" t="str">
        <f>IF('DATA ACCURATE'!L2973&lt;&gt;"",'DATA ACCURATE'!L2973,"")</f>
        <v/>
      </c>
      <c r="P2970" s="38"/>
      <c r="Q2970" s="38">
        <f t="shared" si="326"/>
        <v>0</v>
      </c>
      <c r="R2970" s="38">
        <f t="shared" si="326"/>
        <v>0</v>
      </c>
      <c r="S2970" s="38">
        <f t="shared" si="326"/>
        <v>0</v>
      </c>
      <c r="T2970" s="38">
        <f t="shared" si="326"/>
        <v>0</v>
      </c>
      <c r="U2970" s="38">
        <f t="shared" si="327"/>
        <v>0</v>
      </c>
      <c r="V2970" s="38">
        <f t="shared" si="327"/>
        <v>0</v>
      </c>
      <c r="W2970" s="38">
        <f t="shared" si="327"/>
        <v>0</v>
      </c>
      <c r="X2970" s="38">
        <f t="shared" si="328"/>
        <v>0</v>
      </c>
      <c r="Y2970" s="38">
        <f t="shared" si="328"/>
        <v>0</v>
      </c>
      <c r="Z2970" s="38">
        <f t="shared" si="328"/>
        <v>0</v>
      </c>
      <c r="AA2970" s="38">
        <f t="shared" si="328"/>
        <v>0</v>
      </c>
      <c r="AB2970" s="38">
        <f t="shared" si="329"/>
        <v>0</v>
      </c>
      <c r="AC2970" s="38">
        <f t="shared" si="330"/>
        <v>0</v>
      </c>
      <c r="AD2970" s="38" t="str">
        <f t="shared" si="331"/>
        <v>000000000000</v>
      </c>
      <c r="AE2970" s="38"/>
      <c r="AF2970" s="38"/>
      <c r="AG2970" s="38"/>
      <c r="AH2970" s="38"/>
      <c r="AI2970" s="38"/>
      <c r="AJ2970" s="38"/>
      <c r="AK2970" s="38"/>
      <c r="AL2970" s="38"/>
      <c r="AM2970" s="38"/>
      <c r="AN2970" s="38"/>
      <c r="AO2970" s="38"/>
      <c r="AP2970" s="38"/>
      <c r="AQ2970" s="38"/>
      <c r="AR2970" s="38"/>
    </row>
    <row r="2971" spans="1:44">
      <c r="A2971" s="36" t="str">
        <f>IF('DATA ACCURATE'!A2974&lt;&gt;"",'DATA ACCURATE'!A2974,"")</f>
        <v/>
      </c>
      <c r="B2971" s="36" t="str">
        <f>IF('DATA ACCURATE'!D2974&lt;&gt;"",'DATA ACCURATE'!D2974,"")</f>
        <v/>
      </c>
      <c r="C2971" s="38" t="str">
        <f>IF($AD2971="000000000000","",INDEX(DATABASE!$W$12:$W$71,MATCH($AD2971,DATABASE!$V$12:$V$71,0)))</f>
        <v/>
      </c>
      <c r="D2971" s="38" t="str">
        <f>IF(C2971="","",IF(E2971="",INDEX(DATABASE!$AF$13:$AF$62,MATCH($C2971,DATABASE!$AC$13:$AC$62,0)),IF(E2971="2x D11",INDEX(DATABASE!$AF$13:$AF$62,MATCH($C2971,DATABASE!$AC$13:$AC$62,0))+2*DATABASE!$AF$62,IF(E2971="3x D11",INDEX(DATABASE!$AF$13:$AF$62,MATCH($C2971,DATABASE!$AC$13:$AC$62,0))+3*DATABASE!$AF$62,""))))</f>
        <v/>
      </c>
      <c r="E2971" s="38" t="str">
        <f>IF(AND($K2971="Y",$G2971&lt;&gt;"UNYIL",$F2971&lt;DATABASE!$O$8),"2x D11",IF(AND($K2971="Y",$G2971&lt;&gt;"UNYIL",$F2971&gt;=DATABASE!$O$8),"3x D11",""))</f>
        <v/>
      </c>
      <c r="F2971" s="36" t="str">
        <f>IF('DATA ACCURATE'!N2974&lt;&gt;"",'DATA ACCURATE'!N2974,"")</f>
        <v/>
      </c>
      <c r="G2971" s="38" t="str">
        <f>IF(F2971="","",IF(F2971&lt;=DATABASE!$I$8,"UNYIL",IF(F2971&lt;=DATABASE!$J$8,"KECIL",IF(F2971&lt;DATABASE!$K$8,"TANGGUNG",IF(F2971&gt;=DATABASE!$K$8,"BESAR","")))))</f>
        <v/>
      </c>
      <c r="H2971" s="16" t="str">
        <f>IF('DATA ACCURATE'!J2974&lt;&gt;"",'DATA ACCURATE'!J2974,"")</f>
        <v/>
      </c>
      <c r="I2971" s="35" t="str">
        <f>IF(B2971&lt;&gt;"",IFERROR(VLOOKUP(B2971,'DATA TIMBANGAN'!G:M,7,FALSE),VLOOKUP(B2971,'DATA TIMBANGAN'!G:M,7)),"")</f>
        <v/>
      </c>
      <c r="J2971" s="25" t="str">
        <f>IF(H2971&lt;&gt;"",IFERROR(INDEX(DATABASE!$Z$19:$Z$38,MATCH(DATEVALUE(H2971),DATABASE!$AA$19:$AA$38,0)),INDEX(DATABASE!$Z$12:$Z$18,MATCH(WEEKDAY(H2971,2),DATABASE!$AA$12:$AA$18,0))),"")</f>
        <v/>
      </c>
      <c r="K2971" s="25" t="str">
        <f>IF('DATA ACCURATE'!V2974&lt;&gt;"",'DATA ACCURATE'!V2974,"")</f>
        <v/>
      </c>
      <c r="L2971" s="80" t="str">
        <f>IF($H2971="","",IF(OR($J2971="LIBUR",AND($L2970="LIBUR",$O2970=$O2971)),"LIBUR",IF(AND(OR($L2970="LUAR JAM KERJA 1",$L2970="LUAR JAM KERJA 2"),OR(OR(AND($H2970=$H2971,AND(OR($I2971&gt;DATABASE!$J$3,$I2971&lt;DATABASE!$J$6),((DATEVALUE($H2971)+$I2971)-(DATEVALUE($H2970)+$I2970))&lt;DATABASE!$J$6)),AND($H2970=$H2971,$O2970=$O2971,OR($I2971&gt;DATABASE!$J$6,$I2971&lt;DATABASE!$J$3))),AND(($H2971-$H2970)=1,OR($I2971&lt;DATABASE!$I$6,((DATEVALUE($H2971)+$I2971)-(DATEVALUE($H2970)+$I2970))&lt;DATABASE!$J$6))),$A2971=$A2970),"LUAR JAM KERJA 2",IF(AND(OR(WEEKDAY($H2971,2)=1,WEEKDAY($H2971,2)=2,WEEKDAY($H2971,2)=3,WEEKDAY($H2971,2)=4,WEEKDAY($H2971,2)=5),$I2971&lt;=DATABASE!$J$3,$I2971&gt;=DATABASE!$I$3),"JAM KERJA",IF(AND(WEEKDAY($H2971,2)=6,$I2971&lt;=DATABASE!$J$4,$I2971&gt;=DATABASE!$I$4),"JAM KERJA","LUAR JAM KERJA 1")))))</f>
        <v/>
      </c>
      <c r="M2971" s="36" t="str">
        <f>IF('DATA ACCURATE'!T2974&lt;&gt;"",IF('DATA ACCURATE'!T2974&gt;100,'DATA ACCURATE'!T2974/10,'DATA ACCURATE'!T2974),"")</f>
        <v/>
      </c>
      <c r="N2971" s="38" t="str">
        <f>IF(M2971="","",IF(M2971&lt;=DATABASE!$I$9,"LOKAL",IF(M2971&lt;DATABASE!$J$9,"LUAR KOTA 1",IF($M2971&gt;=DATABASE!$J$9,"LUAR KOTA 2",""))))</f>
        <v/>
      </c>
      <c r="O2971" s="38" t="str">
        <f>IF('DATA ACCURATE'!L2974&lt;&gt;"",'DATA ACCURATE'!L2974,"")</f>
        <v/>
      </c>
      <c r="P2971" s="38"/>
      <c r="Q2971" s="38">
        <f t="shared" si="326"/>
        <v>0</v>
      </c>
      <c r="R2971" s="38">
        <f t="shared" si="326"/>
        <v>0</v>
      </c>
      <c r="S2971" s="38">
        <f t="shared" si="326"/>
        <v>0</v>
      </c>
      <c r="T2971" s="38">
        <f t="shared" si="326"/>
        <v>0</v>
      </c>
      <c r="U2971" s="38">
        <f t="shared" si="327"/>
        <v>0</v>
      </c>
      <c r="V2971" s="38">
        <f t="shared" si="327"/>
        <v>0</v>
      </c>
      <c r="W2971" s="38">
        <f t="shared" si="327"/>
        <v>0</v>
      </c>
      <c r="X2971" s="38">
        <f t="shared" si="328"/>
        <v>0</v>
      </c>
      <c r="Y2971" s="38">
        <f t="shared" si="328"/>
        <v>0</v>
      </c>
      <c r="Z2971" s="38">
        <f t="shared" si="328"/>
        <v>0</v>
      </c>
      <c r="AA2971" s="38">
        <f t="shared" si="328"/>
        <v>0</v>
      </c>
      <c r="AB2971" s="38">
        <f t="shared" si="329"/>
        <v>0</v>
      </c>
      <c r="AC2971" s="38">
        <f t="shared" si="330"/>
        <v>0</v>
      </c>
      <c r="AD2971" s="38" t="str">
        <f t="shared" si="331"/>
        <v>000000000000</v>
      </c>
      <c r="AE2971" s="38"/>
      <c r="AF2971" s="38"/>
      <c r="AG2971" s="38"/>
      <c r="AH2971" s="38"/>
      <c r="AI2971" s="38"/>
      <c r="AJ2971" s="38"/>
      <c r="AK2971" s="38"/>
      <c r="AL2971" s="38"/>
      <c r="AM2971" s="38"/>
      <c r="AN2971" s="38"/>
      <c r="AO2971" s="38"/>
      <c r="AP2971" s="38"/>
      <c r="AQ2971" s="38"/>
      <c r="AR2971" s="38"/>
    </row>
    <row r="2972" spans="1:44">
      <c r="A2972" s="36" t="str">
        <f>IF('DATA ACCURATE'!A2975&lt;&gt;"",'DATA ACCURATE'!A2975,"")</f>
        <v/>
      </c>
      <c r="B2972" s="36" t="str">
        <f>IF('DATA ACCURATE'!D2975&lt;&gt;"",'DATA ACCURATE'!D2975,"")</f>
        <v/>
      </c>
      <c r="C2972" s="38" t="str">
        <f>IF($AD2972="000000000000","",INDEX(DATABASE!$W$12:$W$71,MATCH($AD2972,DATABASE!$V$12:$V$71,0)))</f>
        <v/>
      </c>
      <c r="D2972" s="38" t="str">
        <f>IF(C2972="","",IF(E2972="",INDEX(DATABASE!$AF$13:$AF$62,MATCH($C2972,DATABASE!$AC$13:$AC$62,0)),IF(E2972="2x D11",INDEX(DATABASE!$AF$13:$AF$62,MATCH($C2972,DATABASE!$AC$13:$AC$62,0))+2*DATABASE!$AF$62,IF(E2972="3x D11",INDEX(DATABASE!$AF$13:$AF$62,MATCH($C2972,DATABASE!$AC$13:$AC$62,0))+3*DATABASE!$AF$62,""))))</f>
        <v/>
      </c>
      <c r="E2972" s="38" t="str">
        <f>IF(AND($K2972="Y",$G2972&lt;&gt;"UNYIL",$F2972&lt;DATABASE!$O$8),"2x D11",IF(AND($K2972="Y",$G2972&lt;&gt;"UNYIL",$F2972&gt;=DATABASE!$O$8),"3x D11",""))</f>
        <v/>
      </c>
      <c r="F2972" s="36" t="str">
        <f>IF('DATA ACCURATE'!N2975&lt;&gt;"",'DATA ACCURATE'!N2975,"")</f>
        <v/>
      </c>
      <c r="G2972" s="38" t="str">
        <f>IF(F2972="","",IF(F2972&lt;=DATABASE!$I$8,"UNYIL",IF(F2972&lt;=DATABASE!$J$8,"KECIL",IF(F2972&lt;DATABASE!$K$8,"TANGGUNG",IF(F2972&gt;=DATABASE!$K$8,"BESAR","")))))</f>
        <v/>
      </c>
      <c r="H2972" s="16" t="str">
        <f>IF('DATA ACCURATE'!J2975&lt;&gt;"",'DATA ACCURATE'!J2975,"")</f>
        <v/>
      </c>
      <c r="I2972" s="35" t="str">
        <f>IF(B2972&lt;&gt;"",IFERROR(VLOOKUP(B2972,'DATA TIMBANGAN'!G:M,7,FALSE),VLOOKUP(B2972,'DATA TIMBANGAN'!G:M,7)),"")</f>
        <v/>
      </c>
      <c r="J2972" s="25" t="str">
        <f>IF(H2972&lt;&gt;"",IFERROR(INDEX(DATABASE!$Z$19:$Z$38,MATCH(DATEVALUE(H2972),DATABASE!$AA$19:$AA$38,0)),INDEX(DATABASE!$Z$12:$Z$18,MATCH(WEEKDAY(H2972,2),DATABASE!$AA$12:$AA$18,0))),"")</f>
        <v/>
      </c>
      <c r="K2972" s="25" t="str">
        <f>IF('DATA ACCURATE'!V2975&lt;&gt;"",'DATA ACCURATE'!V2975,"")</f>
        <v/>
      </c>
      <c r="L2972" s="80" t="str">
        <f>IF($H2972="","",IF(OR($J2972="LIBUR",AND($L2971="LIBUR",$O2971=$O2972)),"LIBUR",IF(AND(OR($L2971="LUAR JAM KERJA 1",$L2971="LUAR JAM KERJA 2"),OR(OR(AND($H2971=$H2972,AND(OR($I2972&gt;DATABASE!$J$3,$I2972&lt;DATABASE!$J$6),((DATEVALUE($H2972)+$I2972)-(DATEVALUE($H2971)+$I2971))&lt;DATABASE!$J$6)),AND($H2971=$H2972,$O2971=$O2972,OR($I2972&gt;DATABASE!$J$6,$I2972&lt;DATABASE!$J$3))),AND(($H2972-$H2971)=1,OR($I2972&lt;DATABASE!$I$6,((DATEVALUE($H2972)+$I2972)-(DATEVALUE($H2971)+$I2971))&lt;DATABASE!$J$6))),$A2972=$A2971),"LUAR JAM KERJA 2",IF(AND(OR(WEEKDAY($H2972,2)=1,WEEKDAY($H2972,2)=2,WEEKDAY($H2972,2)=3,WEEKDAY($H2972,2)=4,WEEKDAY($H2972,2)=5),$I2972&lt;=DATABASE!$J$3,$I2972&gt;=DATABASE!$I$3),"JAM KERJA",IF(AND(WEEKDAY($H2972,2)=6,$I2972&lt;=DATABASE!$J$4,$I2972&gt;=DATABASE!$I$4),"JAM KERJA","LUAR JAM KERJA 1")))))</f>
        <v/>
      </c>
      <c r="M2972" s="36" t="str">
        <f>IF('DATA ACCURATE'!T2975&lt;&gt;"",IF('DATA ACCURATE'!T2975&gt;100,'DATA ACCURATE'!T2975/10,'DATA ACCURATE'!T2975),"")</f>
        <v/>
      </c>
      <c r="N2972" s="38" t="str">
        <f>IF(M2972="","",IF(M2972&lt;=DATABASE!$I$9,"LOKAL",IF(M2972&lt;DATABASE!$J$9,"LUAR KOTA 1",IF($M2972&gt;=DATABASE!$J$9,"LUAR KOTA 2",""))))</f>
        <v/>
      </c>
      <c r="O2972" s="38" t="str">
        <f>IF('DATA ACCURATE'!L2975&lt;&gt;"",'DATA ACCURATE'!L2975,"")</f>
        <v/>
      </c>
      <c r="P2972" s="38"/>
      <c r="Q2972" s="38">
        <f t="shared" si="326"/>
        <v>0</v>
      </c>
      <c r="R2972" s="38">
        <f t="shared" si="326"/>
        <v>0</v>
      </c>
      <c r="S2972" s="38">
        <f t="shared" si="326"/>
        <v>0</v>
      </c>
      <c r="T2972" s="38">
        <f t="shared" si="326"/>
        <v>0</v>
      </c>
      <c r="U2972" s="38">
        <f t="shared" si="327"/>
        <v>0</v>
      </c>
      <c r="V2972" s="38">
        <f t="shared" si="327"/>
        <v>0</v>
      </c>
      <c r="W2972" s="38">
        <f t="shared" si="327"/>
        <v>0</v>
      </c>
      <c r="X2972" s="38">
        <f t="shared" si="328"/>
        <v>0</v>
      </c>
      <c r="Y2972" s="38">
        <f t="shared" si="328"/>
        <v>0</v>
      </c>
      <c r="Z2972" s="38">
        <f t="shared" si="328"/>
        <v>0</v>
      </c>
      <c r="AA2972" s="38">
        <f t="shared" si="328"/>
        <v>0</v>
      </c>
      <c r="AB2972" s="38">
        <f t="shared" si="329"/>
        <v>0</v>
      </c>
      <c r="AC2972" s="38">
        <f t="shared" si="330"/>
        <v>0</v>
      </c>
      <c r="AD2972" s="38" t="str">
        <f t="shared" si="331"/>
        <v>000000000000</v>
      </c>
      <c r="AE2972" s="38"/>
      <c r="AF2972" s="38"/>
      <c r="AG2972" s="38"/>
      <c r="AH2972" s="38"/>
      <c r="AI2972" s="38"/>
      <c r="AJ2972" s="38"/>
      <c r="AK2972" s="38"/>
      <c r="AL2972" s="38"/>
      <c r="AM2972" s="38"/>
      <c r="AN2972" s="38"/>
      <c r="AO2972" s="38"/>
      <c r="AP2972" s="38"/>
      <c r="AQ2972" s="38"/>
      <c r="AR2972" s="38"/>
    </row>
    <row r="2973" spans="1:44">
      <c r="A2973" s="36" t="str">
        <f>IF('DATA ACCURATE'!A2976&lt;&gt;"",'DATA ACCURATE'!A2976,"")</f>
        <v/>
      </c>
      <c r="B2973" s="36" t="str">
        <f>IF('DATA ACCURATE'!D2976&lt;&gt;"",'DATA ACCURATE'!D2976,"")</f>
        <v/>
      </c>
      <c r="C2973" s="38" t="str">
        <f>IF($AD2973="000000000000","",INDEX(DATABASE!$W$12:$W$71,MATCH($AD2973,DATABASE!$V$12:$V$71,0)))</f>
        <v/>
      </c>
      <c r="D2973" s="38" t="str">
        <f>IF(C2973="","",IF(E2973="",INDEX(DATABASE!$AF$13:$AF$62,MATCH($C2973,DATABASE!$AC$13:$AC$62,0)),IF(E2973="2x D11",INDEX(DATABASE!$AF$13:$AF$62,MATCH($C2973,DATABASE!$AC$13:$AC$62,0))+2*DATABASE!$AF$62,IF(E2973="3x D11",INDEX(DATABASE!$AF$13:$AF$62,MATCH($C2973,DATABASE!$AC$13:$AC$62,0))+3*DATABASE!$AF$62,""))))</f>
        <v/>
      </c>
      <c r="E2973" s="38" t="str">
        <f>IF(AND($K2973="Y",$G2973&lt;&gt;"UNYIL",$F2973&lt;DATABASE!$O$8),"2x D11",IF(AND($K2973="Y",$G2973&lt;&gt;"UNYIL",$F2973&gt;=DATABASE!$O$8),"3x D11",""))</f>
        <v/>
      </c>
      <c r="F2973" s="36" t="str">
        <f>IF('DATA ACCURATE'!N2976&lt;&gt;"",'DATA ACCURATE'!N2976,"")</f>
        <v/>
      </c>
      <c r="G2973" s="38" t="str">
        <f>IF(F2973="","",IF(F2973&lt;=DATABASE!$I$8,"UNYIL",IF(F2973&lt;=DATABASE!$J$8,"KECIL",IF(F2973&lt;DATABASE!$K$8,"TANGGUNG",IF(F2973&gt;=DATABASE!$K$8,"BESAR","")))))</f>
        <v/>
      </c>
      <c r="H2973" s="16" t="str">
        <f>IF('DATA ACCURATE'!J2976&lt;&gt;"",'DATA ACCURATE'!J2976,"")</f>
        <v/>
      </c>
      <c r="I2973" s="35" t="str">
        <f>IF(B2973&lt;&gt;"",IFERROR(VLOOKUP(B2973,'DATA TIMBANGAN'!G:M,7,FALSE),VLOOKUP(B2973,'DATA TIMBANGAN'!G:M,7)),"")</f>
        <v/>
      </c>
      <c r="J2973" s="25" t="str">
        <f>IF(H2973&lt;&gt;"",IFERROR(INDEX(DATABASE!$Z$19:$Z$38,MATCH(DATEVALUE(H2973),DATABASE!$AA$19:$AA$38,0)),INDEX(DATABASE!$Z$12:$Z$18,MATCH(WEEKDAY(H2973,2),DATABASE!$AA$12:$AA$18,0))),"")</f>
        <v/>
      </c>
      <c r="K2973" s="25" t="str">
        <f>IF('DATA ACCURATE'!V2976&lt;&gt;"",'DATA ACCURATE'!V2976,"")</f>
        <v/>
      </c>
      <c r="L2973" s="80" t="str">
        <f>IF($H2973="","",IF(OR($J2973="LIBUR",AND($L2972="LIBUR",$O2972=$O2973)),"LIBUR",IF(AND(OR($L2972="LUAR JAM KERJA 1",$L2972="LUAR JAM KERJA 2"),OR(OR(AND($H2972=$H2973,AND(OR($I2973&gt;DATABASE!$J$3,$I2973&lt;DATABASE!$J$6),((DATEVALUE($H2973)+$I2973)-(DATEVALUE($H2972)+$I2972))&lt;DATABASE!$J$6)),AND($H2972=$H2973,$O2972=$O2973,OR($I2973&gt;DATABASE!$J$6,$I2973&lt;DATABASE!$J$3))),AND(($H2973-$H2972)=1,OR($I2973&lt;DATABASE!$I$6,((DATEVALUE($H2973)+$I2973)-(DATEVALUE($H2972)+$I2972))&lt;DATABASE!$J$6))),$A2973=$A2972),"LUAR JAM KERJA 2",IF(AND(OR(WEEKDAY($H2973,2)=1,WEEKDAY($H2973,2)=2,WEEKDAY($H2973,2)=3,WEEKDAY($H2973,2)=4,WEEKDAY($H2973,2)=5),$I2973&lt;=DATABASE!$J$3,$I2973&gt;=DATABASE!$I$3),"JAM KERJA",IF(AND(WEEKDAY($H2973,2)=6,$I2973&lt;=DATABASE!$J$4,$I2973&gt;=DATABASE!$I$4),"JAM KERJA","LUAR JAM KERJA 1")))))</f>
        <v/>
      </c>
      <c r="M2973" s="36" t="str">
        <f>IF('DATA ACCURATE'!T2976&lt;&gt;"",IF('DATA ACCURATE'!T2976&gt;100,'DATA ACCURATE'!T2976/10,'DATA ACCURATE'!T2976),"")</f>
        <v/>
      </c>
      <c r="N2973" s="38" t="str">
        <f>IF(M2973="","",IF(M2973&lt;=DATABASE!$I$9,"LOKAL",IF(M2973&lt;DATABASE!$J$9,"LUAR KOTA 1",IF($M2973&gt;=DATABASE!$J$9,"LUAR KOTA 2",""))))</f>
        <v/>
      </c>
      <c r="O2973" s="38" t="str">
        <f>IF('DATA ACCURATE'!L2976&lt;&gt;"",'DATA ACCURATE'!L2976,"")</f>
        <v/>
      </c>
      <c r="P2973" s="38"/>
      <c r="Q2973" s="38">
        <f t="shared" si="326"/>
        <v>0</v>
      </c>
      <c r="R2973" s="38">
        <f t="shared" si="326"/>
        <v>0</v>
      </c>
      <c r="S2973" s="38">
        <f t="shared" si="326"/>
        <v>0</v>
      </c>
      <c r="T2973" s="38">
        <f t="shared" si="326"/>
        <v>0</v>
      </c>
      <c r="U2973" s="38">
        <f t="shared" si="327"/>
        <v>0</v>
      </c>
      <c r="V2973" s="38">
        <f t="shared" si="327"/>
        <v>0</v>
      </c>
      <c r="W2973" s="38">
        <f t="shared" si="327"/>
        <v>0</v>
      </c>
      <c r="X2973" s="38">
        <f t="shared" si="328"/>
        <v>0</v>
      </c>
      <c r="Y2973" s="38">
        <f t="shared" si="328"/>
        <v>0</v>
      </c>
      <c r="Z2973" s="38">
        <f t="shared" si="328"/>
        <v>0</v>
      </c>
      <c r="AA2973" s="38">
        <f t="shared" si="328"/>
        <v>0</v>
      </c>
      <c r="AB2973" s="38">
        <f t="shared" si="329"/>
        <v>0</v>
      </c>
      <c r="AC2973" s="38">
        <f t="shared" si="330"/>
        <v>0</v>
      </c>
      <c r="AD2973" s="38" t="str">
        <f t="shared" si="331"/>
        <v>000000000000</v>
      </c>
      <c r="AE2973" s="38"/>
      <c r="AF2973" s="38"/>
      <c r="AG2973" s="38"/>
      <c r="AH2973" s="38"/>
      <c r="AI2973" s="38"/>
      <c r="AJ2973" s="38"/>
      <c r="AK2973" s="38"/>
      <c r="AL2973" s="38"/>
      <c r="AM2973" s="38"/>
      <c r="AN2973" s="38"/>
      <c r="AO2973" s="38"/>
      <c r="AP2973" s="38"/>
      <c r="AQ2973" s="38"/>
      <c r="AR2973" s="38"/>
    </row>
    <row r="2974" spans="1:44">
      <c r="A2974" s="36" t="str">
        <f>IF('DATA ACCURATE'!A2977&lt;&gt;"",'DATA ACCURATE'!A2977,"")</f>
        <v/>
      </c>
      <c r="B2974" s="36" t="str">
        <f>IF('DATA ACCURATE'!D2977&lt;&gt;"",'DATA ACCURATE'!D2977,"")</f>
        <v/>
      </c>
      <c r="C2974" s="38" t="str">
        <f>IF($AD2974="000000000000","",INDEX(DATABASE!$W$12:$W$71,MATCH($AD2974,DATABASE!$V$12:$V$71,0)))</f>
        <v/>
      </c>
      <c r="D2974" s="38" t="str">
        <f>IF(C2974="","",IF(E2974="",INDEX(DATABASE!$AF$13:$AF$62,MATCH($C2974,DATABASE!$AC$13:$AC$62,0)),IF(E2974="2x D11",INDEX(DATABASE!$AF$13:$AF$62,MATCH($C2974,DATABASE!$AC$13:$AC$62,0))+2*DATABASE!$AF$62,IF(E2974="3x D11",INDEX(DATABASE!$AF$13:$AF$62,MATCH($C2974,DATABASE!$AC$13:$AC$62,0))+3*DATABASE!$AF$62,""))))</f>
        <v/>
      </c>
      <c r="E2974" s="38" t="str">
        <f>IF(AND($K2974="Y",$G2974&lt;&gt;"UNYIL",$F2974&lt;DATABASE!$O$8),"2x D11",IF(AND($K2974="Y",$G2974&lt;&gt;"UNYIL",$F2974&gt;=DATABASE!$O$8),"3x D11",""))</f>
        <v/>
      </c>
      <c r="F2974" s="36" t="str">
        <f>IF('DATA ACCURATE'!N2977&lt;&gt;"",'DATA ACCURATE'!N2977,"")</f>
        <v/>
      </c>
      <c r="G2974" s="38" t="str">
        <f>IF(F2974="","",IF(F2974&lt;=DATABASE!$I$8,"UNYIL",IF(F2974&lt;=DATABASE!$J$8,"KECIL",IF(F2974&lt;DATABASE!$K$8,"TANGGUNG",IF(F2974&gt;=DATABASE!$K$8,"BESAR","")))))</f>
        <v/>
      </c>
      <c r="H2974" s="16" t="str">
        <f>IF('DATA ACCURATE'!J2977&lt;&gt;"",'DATA ACCURATE'!J2977,"")</f>
        <v/>
      </c>
      <c r="I2974" s="35" t="str">
        <f>IF(B2974&lt;&gt;"",IFERROR(VLOOKUP(B2974,'DATA TIMBANGAN'!G:M,7,FALSE),VLOOKUP(B2974,'DATA TIMBANGAN'!G:M,7)),"")</f>
        <v/>
      </c>
      <c r="J2974" s="25" t="str">
        <f>IF(H2974&lt;&gt;"",IFERROR(INDEX(DATABASE!$Z$19:$Z$38,MATCH(DATEVALUE(H2974),DATABASE!$AA$19:$AA$38,0)),INDEX(DATABASE!$Z$12:$Z$18,MATCH(WEEKDAY(H2974,2),DATABASE!$AA$12:$AA$18,0))),"")</f>
        <v/>
      </c>
      <c r="K2974" s="25" t="str">
        <f>IF('DATA ACCURATE'!V2977&lt;&gt;"",'DATA ACCURATE'!V2977,"")</f>
        <v/>
      </c>
      <c r="L2974" s="80" t="str">
        <f>IF($H2974="","",IF(OR($J2974="LIBUR",AND($L2973="LIBUR",$O2973=$O2974)),"LIBUR",IF(AND(OR($L2973="LUAR JAM KERJA 1",$L2973="LUAR JAM KERJA 2"),OR(OR(AND($H2973=$H2974,AND(OR($I2974&gt;DATABASE!$J$3,$I2974&lt;DATABASE!$J$6),((DATEVALUE($H2974)+$I2974)-(DATEVALUE($H2973)+$I2973))&lt;DATABASE!$J$6)),AND($H2973=$H2974,$O2973=$O2974,OR($I2974&gt;DATABASE!$J$6,$I2974&lt;DATABASE!$J$3))),AND(($H2974-$H2973)=1,OR($I2974&lt;DATABASE!$I$6,((DATEVALUE($H2974)+$I2974)-(DATEVALUE($H2973)+$I2973))&lt;DATABASE!$J$6))),$A2974=$A2973),"LUAR JAM KERJA 2",IF(AND(OR(WEEKDAY($H2974,2)=1,WEEKDAY($H2974,2)=2,WEEKDAY($H2974,2)=3,WEEKDAY($H2974,2)=4,WEEKDAY($H2974,2)=5),$I2974&lt;=DATABASE!$J$3,$I2974&gt;=DATABASE!$I$3),"JAM KERJA",IF(AND(WEEKDAY($H2974,2)=6,$I2974&lt;=DATABASE!$J$4,$I2974&gt;=DATABASE!$I$4),"JAM KERJA","LUAR JAM KERJA 1")))))</f>
        <v/>
      </c>
      <c r="M2974" s="36" t="str">
        <f>IF('DATA ACCURATE'!T2977&lt;&gt;"",IF('DATA ACCURATE'!T2977&gt;100,'DATA ACCURATE'!T2977/10,'DATA ACCURATE'!T2977),"")</f>
        <v/>
      </c>
      <c r="N2974" s="38" t="str">
        <f>IF(M2974="","",IF(M2974&lt;=DATABASE!$I$9,"LOKAL",IF(M2974&lt;DATABASE!$J$9,"LUAR KOTA 1",IF($M2974&gt;=DATABASE!$J$9,"LUAR KOTA 2",""))))</f>
        <v/>
      </c>
      <c r="O2974" s="38" t="str">
        <f>IF('DATA ACCURATE'!L2977&lt;&gt;"",'DATA ACCURATE'!L2977,"")</f>
        <v/>
      </c>
      <c r="P2974" s="38"/>
      <c r="Q2974" s="38">
        <f t="shared" si="326"/>
        <v>0</v>
      </c>
      <c r="R2974" s="38">
        <f t="shared" si="326"/>
        <v>0</v>
      </c>
      <c r="S2974" s="38">
        <f t="shared" si="326"/>
        <v>0</v>
      </c>
      <c r="T2974" s="38">
        <f t="shared" si="326"/>
        <v>0</v>
      </c>
      <c r="U2974" s="38">
        <f t="shared" si="327"/>
        <v>0</v>
      </c>
      <c r="V2974" s="38">
        <f t="shared" si="327"/>
        <v>0</v>
      </c>
      <c r="W2974" s="38">
        <f t="shared" si="327"/>
        <v>0</v>
      </c>
      <c r="X2974" s="38">
        <f t="shared" si="328"/>
        <v>0</v>
      </c>
      <c r="Y2974" s="38">
        <f t="shared" si="328"/>
        <v>0</v>
      </c>
      <c r="Z2974" s="38">
        <f t="shared" si="328"/>
        <v>0</v>
      </c>
      <c r="AA2974" s="38">
        <f t="shared" si="328"/>
        <v>0</v>
      </c>
      <c r="AB2974" s="38">
        <f t="shared" si="329"/>
        <v>0</v>
      </c>
      <c r="AC2974" s="38">
        <f t="shared" si="330"/>
        <v>0</v>
      </c>
      <c r="AD2974" s="38" t="str">
        <f t="shared" si="331"/>
        <v>000000000000</v>
      </c>
      <c r="AE2974" s="38"/>
      <c r="AF2974" s="38"/>
      <c r="AG2974" s="38"/>
      <c r="AH2974" s="38"/>
      <c r="AI2974" s="38"/>
      <c r="AJ2974" s="38"/>
      <c r="AK2974" s="38"/>
      <c r="AL2974" s="38"/>
      <c r="AM2974" s="38"/>
      <c r="AN2974" s="38"/>
      <c r="AO2974" s="38"/>
      <c r="AP2974" s="38"/>
      <c r="AQ2974" s="38"/>
      <c r="AR2974" s="38"/>
    </row>
    <row r="2975" spans="1:44">
      <c r="A2975" s="36" t="str">
        <f>IF('DATA ACCURATE'!A2978&lt;&gt;"",'DATA ACCURATE'!A2978,"")</f>
        <v/>
      </c>
      <c r="B2975" s="36" t="str">
        <f>IF('DATA ACCURATE'!D2978&lt;&gt;"",'DATA ACCURATE'!D2978,"")</f>
        <v/>
      </c>
      <c r="C2975" s="38" t="str">
        <f>IF($AD2975="000000000000","",INDEX(DATABASE!$W$12:$W$71,MATCH($AD2975,DATABASE!$V$12:$V$71,0)))</f>
        <v/>
      </c>
      <c r="D2975" s="38" t="str">
        <f>IF(C2975="","",IF(E2975="",INDEX(DATABASE!$AF$13:$AF$62,MATCH($C2975,DATABASE!$AC$13:$AC$62,0)),IF(E2975="2x D11",INDEX(DATABASE!$AF$13:$AF$62,MATCH($C2975,DATABASE!$AC$13:$AC$62,0))+2*DATABASE!$AF$62,IF(E2975="3x D11",INDEX(DATABASE!$AF$13:$AF$62,MATCH($C2975,DATABASE!$AC$13:$AC$62,0))+3*DATABASE!$AF$62,""))))</f>
        <v/>
      </c>
      <c r="E2975" s="38" t="str">
        <f>IF(AND($K2975="Y",$G2975&lt;&gt;"UNYIL",$F2975&lt;DATABASE!$O$8),"2x D11",IF(AND($K2975="Y",$G2975&lt;&gt;"UNYIL",$F2975&gt;=DATABASE!$O$8),"3x D11",""))</f>
        <v/>
      </c>
      <c r="F2975" s="36" t="str">
        <f>IF('DATA ACCURATE'!N2978&lt;&gt;"",'DATA ACCURATE'!N2978,"")</f>
        <v/>
      </c>
      <c r="G2975" s="38" t="str">
        <f>IF(F2975="","",IF(F2975&lt;=DATABASE!$I$8,"UNYIL",IF(F2975&lt;=DATABASE!$J$8,"KECIL",IF(F2975&lt;DATABASE!$K$8,"TANGGUNG",IF(F2975&gt;=DATABASE!$K$8,"BESAR","")))))</f>
        <v/>
      </c>
      <c r="H2975" s="16" t="str">
        <f>IF('DATA ACCURATE'!J2978&lt;&gt;"",'DATA ACCURATE'!J2978,"")</f>
        <v/>
      </c>
      <c r="I2975" s="35" t="str">
        <f>IF(B2975&lt;&gt;"",IFERROR(VLOOKUP(B2975,'DATA TIMBANGAN'!G:M,7,FALSE),VLOOKUP(B2975,'DATA TIMBANGAN'!G:M,7)),"")</f>
        <v/>
      </c>
      <c r="J2975" s="25" t="str">
        <f>IF(H2975&lt;&gt;"",IFERROR(INDEX(DATABASE!$Z$19:$Z$38,MATCH(DATEVALUE(H2975),DATABASE!$AA$19:$AA$38,0)),INDEX(DATABASE!$Z$12:$Z$18,MATCH(WEEKDAY(H2975,2),DATABASE!$AA$12:$AA$18,0))),"")</f>
        <v/>
      </c>
      <c r="K2975" s="25" t="str">
        <f>IF('DATA ACCURATE'!V2978&lt;&gt;"",'DATA ACCURATE'!V2978,"")</f>
        <v/>
      </c>
      <c r="L2975" s="80" t="str">
        <f>IF($H2975="","",IF(OR($J2975="LIBUR",AND($L2974="LIBUR",$O2974=$O2975)),"LIBUR",IF(AND(OR($L2974="LUAR JAM KERJA 1",$L2974="LUAR JAM KERJA 2"),OR(OR(AND($H2974=$H2975,AND(OR($I2975&gt;DATABASE!$J$3,$I2975&lt;DATABASE!$J$6),((DATEVALUE($H2975)+$I2975)-(DATEVALUE($H2974)+$I2974))&lt;DATABASE!$J$6)),AND($H2974=$H2975,$O2974=$O2975,OR($I2975&gt;DATABASE!$J$6,$I2975&lt;DATABASE!$J$3))),AND(($H2975-$H2974)=1,OR($I2975&lt;DATABASE!$I$6,((DATEVALUE($H2975)+$I2975)-(DATEVALUE($H2974)+$I2974))&lt;DATABASE!$J$6))),$A2975=$A2974),"LUAR JAM KERJA 2",IF(AND(OR(WEEKDAY($H2975,2)=1,WEEKDAY($H2975,2)=2,WEEKDAY($H2975,2)=3,WEEKDAY($H2975,2)=4,WEEKDAY($H2975,2)=5),$I2975&lt;=DATABASE!$J$3,$I2975&gt;=DATABASE!$I$3),"JAM KERJA",IF(AND(WEEKDAY($H2975,2)=6,$I2975&lt;=DATABASE!$J$4,$I2975&gt;=DATABASE!$I$4),"JAM KERJA","LUAR JAM KERJA 1")))))</f>
        <v/>
      </c>
      <c r="M2975" s="36" t="str">
        <f>IF('DATA ACCURATE'!T2978&lt;&gt;"",IF('DATA ACCURATE'!T2978&gt;100,'DATA ACCURATE'!T2978/10,'DATA ACCURATE'!T2978),"")</f>
        <v/>
      </c>
      <c r="N2975" s="38" t="str">
        <f>IF(M2975="","",IF(M2975&lt;=DATABASE!$I$9,"LOKAL",IF(M2975&lt;DATABASE!$J$9,"LUAR KOTA 1",IF($M2975&gt;=DATABASE!$J$9,"LUAR KOTA 2",""))))</f>
        <v/>
      </c>
      <c r="O2975" s="38" t="str">
        <f>IF('DATA ACCURATE'!L2978&lt;&gt;"",'DATA ACCURATE'!L2978,"")</f>
        <v/>
      </c>
      <c r="P2975" s="38"/>
      <c r="Q2975" s="38">
        <f t="shared" si="326"/>
        <v>0</v>
      </c>
      <c r="R2975" s="38">
        <f t="shared" si="326"/>
        <v>0</v>
      </c>
      <c r="S2975" s="38">
        <f t="shared" si="326"/>
        <v>0</v>
      </c>
      <c r="T2975" s="38">
        <f t="shared" si="326"/>
        <v>0</v>
      </c>
      <c r="U2975" s="38">
        <f t="shared" si="327"/>
        <v>0</v>
      </c>
      <c r="V2975" s="38">
        <f t="shared" si="327"/>
        <v>0</v>
      </c>
      <c r="W2975" s="38">
        <f t="shared" si="327"/>
        <v>0</v>
      </c>
      <c r="X2975" s="38">
        <f t="shared" si="328"/>
        <v>0</v>
      </c>
      <c r="Y2975" s="38">
        <f t="shared" si="328"/>
        <v>0</v>
      </c>
      <c r="Z2975" s="38">
        <f t="shared" si="328"/>
        <v>0</v>
      </c>
      <c r="AA2975" s="38">
        <f t="shared" si="328"/>
        <v>0</v>
      </c>
      <c r="AB2975" s="38">
        <f t="shared" si="329"/>
        <v>0</v>
      </c>
      <c r="AC2975" s="38">
        <f t="shared" si="330"/>
        <v>0</v>
      </c>
      <c r="AD2975" s="38" t="str">
        <f t="shared" si="331"/>
        <v>000000000000</v>
      </c>
      <c r="AE2975" s="38"/>
      <c r="AF2975" s="38"/>
      <c r="AG2975" s="38"/>
      <c r="AH2975" s="38"/>
      <c r="AI2975" s="38"/>
      <c r="AJ2975" s="38"/>
      <c r="AK2975" s="38"/>
      <c r="AL2975" s="38"/>
      <c r="AM2975" s="38"/>
      <c r="AN2975" s="38"/>
      <c r="AO2975" s="38"/>
      <c r="AP2975" s="38"/>
      <c r="AQ2975" s="38"/>
      <c r="AR2975" s="38"/>
    </row>
    <row r="2976" spans="1:44">
      <c r="A2976" s="36" t="str">
        <f>IF('DATA ACCURATE'!A2979&lt;&gt;"",'DATA ACCURATE'!A2979,"")</f>
        <v/>
      </c>
      <c r="B2976" s="36" t="str">
        <f>IF('DATA ACCURATE'!D2979&lt;&gt;"",'DATA ACCURATE'!D2979,"")</f>
        <v/>
      </c>
      <c r="C2976" s="38" t="str">
        <f>IF($AD2976="000000000000","",INDEX(DATABASE!$W$12:$W$71,MATCH($AD2976,DATABASE!$V$12:$V$71,0)))</f>
        <v/>
      </c>
      <c r="D2976" s="38" t="str">
        <f>IF(C2976="","",IF(E2976="",INDEX(DATABASE!$AF$13:$AF$62,MATCH($C2976,DATABASE!$AC$13:$AC$62,0)),IF(E2976="2x D11",INDEX(DATABASE!$AF$13:$AF$62,MATCH($C2976,DATABASE!$AC$13:$AC$62,0))+2*DATABASE!$AF$62,IF(E2976="3x D11",INDEX(DATABASE!$AF$13:$AF$62,MATCH($C2976,DATABASE!$AC$13:$AC$62,0))+3*DATABASE!$AF$62,""))))</f>
        <v/>
      </c>
      <c r="E2976" s="38" t="str">
        <f>IF(AND($K2976="Y",$G2976&lt;&gt;"UNYIL",$F2976&lt;DATABASE!$O$8),"2x D11",IF(AND($K2976="Y",$G2976&lt;&gt;"UNYIL",$F2976&gt;=DATABASE!$O$8),"3x D11",""))</f>
        <v/>
      </c>
      <c r="F2976" s="36" t="str">
        <f>IF('DATA ACCURATE'!N2979&lt;&gt;"",'DATA ACCURATE'!N2979,"")</f>
        <v/>
      </c>
      <c r="G2976" s="38" t="str">
        <f>IF(F2976="","",IF(F2976&lt;=DATABASE!$I$8,"UNYIL",IF(F2976&lt;=DATABASE!$J$8,"KECIL",IF(F2976&lt;DATABASE!$K$8,"TANGGUNG",IF(F2976&gt;=DATABASE!$K$8,"BESAR","")))))</f>
        <v/>
      </c>
      <c r="H2976" s="16" t="str">
        <f>IF('DATA ACCURATE'!J2979&lt;&gt;"",'DATA ACCURATE'!J2979,"")</f>
        <v/>
      </c>
      <c r="I2976" s="35" t="str">
        <f>IF(B2976&lt;&gt;"",IFERROR(VLOOKUP(B2976,'DATA TIMBANGAN'!G:M,7,FALSE),VLOOKUP(B2976,'DATA TIMBANGAN'!G:M,7)),"")</f>
        <v/>
      </c>
      <c r="J2976" s="25" t="str">
        <f>IF(H2976&lt;&gt;"",IFERROR(INDEX(DATABASE!$Z$19:$Z$38,MATCH(DATEVALUE(H2976),DATABASE!$AA$19:$AA$38,0)),INDEX(DATABASE!$Z$12:$Z$18,MATCH(WEEKDAY(H2976,2),DATABASE!$AA$12:$AA$18,0))),"")</f>
        <v/>
      </c>
      <c r="K2976" s="25" t="str">
        <f>IF('DATA ACCURATE'!V2979&lt;&gt;"",'DATA ACCURATE'!V2979,"")</f>
        <v/>
      </c>
      <c r="L2976" s="80" t="str">
        <f>IF($H2976="","",IF(OR($J2976="LIBUR",AND($L2975="LIBUR",$O2975=$O2976)),"LIBUR",IF(AND(OR($L2975="LUAR JAM KERJA 1",$L2975="LUAR JAM KERJA 2"),OR(OR(AND($H2975=$H2976,AND(OR($I2976&gt;DATABASE!$J$3,$I2976&lt;DATABASE!$J$6),((DATEVALUE($H2976)+$I2976)-(DATEVALUE($H2975)+$I2975))&lt;DATABASE!$J$6)),AND($H2975=$H2976,$O2975=$O2976,OR($I2976&gt;DATABASE!$J$6,$I2976&lt;DATABASE!$J$3))),AND(($H2976-$H2975)=1,OR($I2976&lt;DATABASE!$I$6,((DATEVALUE($H2976)+$I2976)-(DATEVALUE($H2975)+$I2975))&lt;DATABASE!$J$6))),$A2976=$A2975),"LUAR JAM KERJA 2",IF(AND(OR(WEEKDAY($H2976,2)=1,WEEKDAY($H2976,2)=2,WEEKDAY($H2976,2)=3,WEEKDAY($H2976,2)=4,WEEKDAY($H2976,2)=5),$I2976&lt;=DATABASE!$J$3,$I2976&gt;=DATABASE!$I$3),"JAM KERJA",IF(AND(WEEKDAY($H2976,2)=6,$I2976&lt;=DATABASE!$J$4,$I2976&gt;=DATABASE!$I$4),"JAM KERJA","LUAR JAM KERJA 1")))))</f>
        <v/>
      </c>
      <c r="M2976" s="36" t="str">
        <f>IF('DATA ACCURATE'!T2979&lt;&gt;"",IF('DATA ACCURATE'!T2979&gt;100,'DATA ACCURATE'!T2979/10,'DATA ACCURATE'!T2979),"")</f>
        <v/>
      </c>
      <c r="N2976" s="38" t="str">
        <f>IF(M2976="","",IF(M2976&lt;=DATABASE!$I$9,"LOKAL",IF(M2976&lt;DATABASE!$J$9,"LUAR KOTA 1",IF($M2976&gt;=DATABASE!$J$9,"LUAR KOTA 2",""))))</f>
        <v/>
      </c>
      <c r="O2976" s="38" t="str">
        <f>IF('DATA ACCURATE'!L2979&lt;&gt;"",'DATA ACCURATE'!L2979,"")</f>
        <v/>
      </c>
      <c r="P2976" s="38"/>
      <c r="Q2976" s="38">
        <f t="shared" si="326"/>
        <v>0</v>
      </c>
      <c r="R2976" s="38">
        <f t="shared" si="326"/>
        <v>0</v>
      </c>
      <c r="S2976" s="38">
        <f t="shared" si="326"/>
        <v>0</v>
      </c>
      <c r="T2976" s="38">
        <f t="shared" si="326"/>
        <v>0</v>
      </c>
      <c r="U2976" s="38">
        <f t="shared" si="327"/>
        <v>0</v>
      </c>
      <c r="V2976" s="38">
        <f t="shared" si="327"/>
        <v>0</v>
      </c>
      <c r="W2976" s="38">
        <f t="shared" si="327"/>
        <v>0</v>
      </c>
      <c r="X2976" s="38">
        <f t="shared" si="328"/>
        <v>0</v>
      </c>
      <c r="Y2976" s="38">
        <f t="shared" si="328"/>
        <v>0</v>
      </c>
      <c r="Z2976" s="38">
        <f t="shared" si="328"/>
        <v>0</v>
      </c>
      <c r="AA2976" s="38">
        <f t="shared" si="328"/>
        <v>0</v>
      </c>
      <c r="AB2976" s="38">
        <f t="shared" si="329"/>
        <v>0</v>
      </c>
      <c r="AC2976" s="38">
        <f t="shared" si="330"/>
        <v>0</v>
      </c>
      <c r="AD2976" s="38" t="str">
        <f t="shared" si="331"/>
        <v>000000000000</v>
      </c>
      <c r="AE2976" s="38"/>
      <c r="AF2976" s="38"/>
      <c r="AG2976" s="38"/>
      <c r="AH2976" s="38"/>
      <c r="AI2976" s="38"/>
      <c r="AJ2976" s="38"/>
      <c r="AK2976" s="38"/>
      <c r="AL2976" s="38"/>
      <c r="AM2976" s="38"/>
      <c r="AN2976" s="38"/>
      <c r="AO2976" s="38"/>
      <c r="AP2976" s="38"/>
      <c r="AQ2976" s="38"/>
      <c r="AR2976" s="38"/>
    </row>
    <row r="2977" spans="1:44">
      <c r="A2977" s="36" t="str">
        <f>IF('DATA ACCURATE'!A2980&lt;&gt;"",'DATA ACCURATE'!A2980,"")</f>
        <v/>
      </c>
      <c r="B2977" s="36" t="str">
        <f>IF('DATA ACCURATE'!D2980&lt;&gt;"",'DATA ACCURATE'!D2980,"")</f>
        <v/>
      </c>
      <c r="C2977" s="38" t="str">
        <f>IF($AD2977="000000000000","",INDEX(DATABASE!$W$12:$W$71,MATCH($AD2977,DATABASE!$V$12:$V$71,0)))</f>
        <v/>
      </c>
      <c r="D2977" s="38" t="str">
        <f>IF(C2977="","",IF(E2977="",INDEX(DATABASE!$AF$13:$AF$62,MATCH($C2977,DATABASE!$AC$13:$AC$62,0)),IF(E2977="2x D11",INDEX(DATABASE!$AF$13:$AF$62,MATCH($C2977,DATABASE!$AC$13:$AC$62,0))+2*DATABASE!$AF$62,IF(E2977="3x D11",INDEX(DATABASE!$AF$13:$AF$62,MATCH($C2977,DATABASE!$AC$13:$AC$62,0))+3*DATABASE!$AF$62,""))))</f>
        <v/>
      </c>
      <c r="E2977" s="38" t="str">
        <f>IF(AND($K2977="Y",$G2977&lt;&gt;"UNYIL",$F2977&lt;DATABASE!$O$8),"2x D11",IF(AND($K2977="Y",$G2977&lt;&gt;"UNYIL",$F2977&gt;=DATABASE!$O$8),"3x D11",""))</f>
        <v/>
      </c>
      <c r="F2977" s="36" t="str">
        <f>IF('DATA ACCURATE'!N2980&lt;&gt;"",'DATA ACCURATE'!N2980,"")</f>
        <v/>
      </c>
      <c r="G2977" s="38" t="str">
        <f>IF(F2977="","",IF(F2977&lt;=DATABASE!$I$8,"UNYIL",IF(F2977&lt;=DATABASE!$J$8,"KECIL",IF(F2977&lt;DATABASE!$K$8,"TANGGUNG",IF(F2977&gt;=DATABASE!$K$8,"BESAR","")))))</f>
        <v/>
      </c>
      <c r="H2977" s="16" t="str">
        <f>IF('DATA ACCURATE'!J2980&lt;&gt;"",'DATA ACCURATE'!J2980,"")</f>
        <v/>
      </c>
      <c r="I2977" s="35" t="str">
        <f>IF(B2977&lt;&gt;"",IFERROR(VLOOKUP(B2977,'DATA TIMBANGAN'!G:M,7,FALSE),VLOOKUP(B2977,'DATA TIMBANGAN'!G:M,7)),"")</f>
        <v/>
      </c>
      <c r="J2977" s="25" t="str">
        <f>IF(H2977&lt;&gt;"",IFERROR(INDEX(DATABASE!$Z$19:$Z$38,MATCH(DATEVALUE(H2977),DATABASE!$AA$19:$AA$38,0)),INDEX(DATABASE!$Z$12:$Z$18,MATCH(WEEKDAY(H2977,2),DATABASE!$AA$12:$AA$18,0))),"")</f>
        <v/>
      </c>
      <c r="K2977" s="25" t="str">
        <f>IF('DATA ACCURATE'!V2980&lt;&gt;"",'DATA ACCURATE'!V2980,"")</f>
        <v/>
      </c>
      <c r="L2977" s="80" t="str">
        <f>IF($H2977="","",IF(OR($J2977="LIBUR",AND($L2976="LIBUR",$O2976=$O2977)),"LIBUR",IF(AND(OR($L2976="LUAR JAM KERJA 1",$L2976="LUAR JAM KERJA 2"),OR(OR(AND($H2976=$H2977,AND(OR($I2977&gt;DATABASE!$J$3,$I2977&lt;DATABASE!$J$6),((DATEVALUE($H2977)+$I2977)-(DATEVALUE($H2976)+$I2976))&lt;DATABASE!$J$6)),AND($H2976=$H2977,$O2976=$O2977,OR($I2977&gt;DATABASE!$J$6,$I2977&lt;DATABASE!$J$3))),AND(($H2977-$H2976)=1,OR($I2977&lt;DATABASE!$I$6,((DATEVALUE($H2977)+$I2977)-(DATEVALUE($H2976)+$I2976))&lt;DATABASE!$J$6))),$A2977=$A2976),"LUAR JAM KERJA 2",IF(AND(OR(WEEKDAY($H2977,2)=1,WEEKDAY($H2977,2)=2,WEEKDAY($H2977,2)=3,WEEKDAY($H2977,2)=4,WEEKDAY($H2977,2)=5),$I2977&lt;=DATABASE!$J$3,$I2977&gt;=DATABASE!$I$3),"JAM KERJA",IF(AND(WEEKDAY($H2977,2)=6,$I2977&lt;=DATABASE!$J$4,$I2977&gt;=DATABASE!$I$4),"JAM KERJA","LUAR JAM KERJA 1")))))</f>
        <v/>
      </c>
      <c r="M2977" s="36" t="str">
        <f>IF('DATA ACCURATE'!T2980&lt;&gt;"",IF('DATA ACCURATE'!T2980&gt;100,'DATA ACCURATE'!T2980/10,'DATA ACCURATE'!T2980),"")</f>
        <v/>
      </c>
      <c r="N2977" s="38" t="str">
        <f>IF(M2977="","",IF(M2977&lt;=DATABASE!$I$9,"LOKAL",IF(M2977&lt;DATABASE!$J$9,"LUAR KOTA 1",IF($M2977&gt;=DATABASE!$J$9,"LUAR KOTA 2",""))))</f>
        <v/>
      </c>
      <c r="O2977" s="38" t="str">
        <f>IF('DATA ACCURATE'!L2980&lt;&gt;"",'DATA ACCURATE'!L2980,"")</f>
        <v/>
      </c>
      <c r="P2977" s="38"/>
      <c r="Q2977" s="38">
        <f t="shared" si="326"/>
        <v>0</v>
      </c>
      <c r="R2977" s="38">
        <f t="shared" si="326"/>
        <v>0</v>
      </c>
      <c r="S2977" s="38">
        <f t="shared" si="326"/>
        <v>0</v>
      </c>
      <c r="T2977" s="38">
        <f t="shared" si="326"/>
        <v>0</v>
      </c>
      <c r="U2977" s="38">
        <f t="shared" si="327"/>
        <v>0</v>
      </c>
      <c r="V2977" s="38">
        <f t="shared" si="327"/>
        <v>0</v>
      </c>
      <c r="W2977" s="38">
        <f t="shared" si="327"/>
        <v>0</v>
      </c>
      <c r="X2977" s="38">
        <f t="shared" si="328"/>
        <v>0</v>
      </c>
      <c r="Y2977" s="38">
        <f t="shared" si="328"/>
        <v>0</v>
      </c>
      <c r="Z2977" s="38">
        <f t="shared" si="328"/>
        <v>0</v>
      </c>
      <c r="AA2977" s="38">
        <f t="shared" si="328"/>
        <v>0</v>
      </c>
      <c r="AB2977" s="38">
        <f t="shared" si="329"/>
        <v>0</v>
      </c>
      <c r="AC2977" s="38">
        <f t="shared" si="330"/>
        <v>0</v>
      </c>
      <c r="AD2977" s="38" t="str">
        <f t="shared" si="331"/>
        <v>000000000000</v>
      </c>
      <c r="AE2977" s="38"/>
      <c r="AF2977" s="38"/>
      <c r="AG2977" s="38"/>
      <c r="AH2977" s="38"/>
      <c r="AI2977" s="38"/>
      <c r="AJ2977" s="38"/>
      <c r="AK2977" s="38"/>
      <c r="AL2977" s="38"/>
      <c r="AM2977" s="38"/>
      <c r="AN2977" s="38"/>
      <c r="AO2977" s="38"/>
      <c r="AP2977" s="38"/>
      <c r="AQ2977" s="38"/>
      <c r="AR2977" s="38"/>
    </row>
    <row r="2978" spans="1:44">
      <c r="A2978" s="36" t="str">
        <f>IF('DATA ACCURATE'!A2981&lt;&gt;"",'DATA ACCURATE'!A2981,"")</f>
        <v/>
      </c>
      <c r="B2978" s="36" t="str">
        <f>IF('DATA ACCURATE'!D2981&lt;&gt;"",'DATA ACCURATE'!D2981,"")</f>
        <v/>
      </c>
      <c r="C2978" s="38" t="str">
        <f>IF($AD2978="000000000000","",INDEX(DATABASE!$W$12:$W$71,MATCH($AD2978,DATABASE!$V$12:$V$71,0)))</f>
        <v/>
      </c>
      <c r="D2978" s="38" t="str">
        <f>IF(C2978="","",IF(E2978="",INDEX(DATABASE!$AF$13:$AF$62,MATCH($C2978,DATABASE!$AC$13:$AC$62,0)),IF(E2978="2x D11",INDEX(DATABASE!$AF$13:$AF$62,MATCH($C2978,DATABASE!$AC$13:$AC$62,0))+2*DATABASE!$AF$62,IF(E2978="3x D11",INDEX(DATABASE!$AF$13:$AF$62,MATCH($C2978,DATABASE!$AC$13:$AC$62,0))+3*DATABASE!$AF$62,""))))</f>
        <v/>
      </c>
      <c r="E2978" s="38" t="str">
        <f>IF(AND($K2978="Y",$G2978&lt;&gt;"UNYIL",$F2978&lt;DATABASE!$O$8),"2x D11",IF(AND($K2978="Y",$G2978&lt;&gt;"UNYIL",$F2978&gt;=DATABASE!$O$8),"3x D11",""))</f>
        <v/>
      </c>
      <c r="F2978" s="36" t="str">
        <f>IF('DATA ACCURATE'!N2981&lt;&gt;"",'DATA ACCURATE'!N2981,"")</f>
        <v/>
      </c>
      <c r="G2978" s="38" t="str">
        <f>IF(F2978="","",IF(F2978&lt;=DATABASE!$I$8,"UNYIL",IF(F2978&lt;=DATABASE!$J$8,"KECIL",IF(F2978&lt;DATABASE!$K$8,"TANGGUNG",IF(F2978&gt;=DATABASE!$K$8,"BESAR","")))))</f>
        <v/>
      </c>
      <c r="H2978" s="16" t="str">
        <f>IF('DATA ACCURATE'!J2981&lt;&gt;"",'DATA ACCURATE'!J2981,"")</f>
        <v/>
      </c>
      <c r="I2978" s="35" t="str">
        <f>IF(B2978&lt;&gt;"",IFERROR(VLOOKUP(B2978,'DATA TIMBANGAN'!G:M,7,FALSE),VLOOKUP(B2978,'DATA TIMBANGAN'!G:M,7)),"")</f>
        <v/>
      </c>
      <c r="J2978" s="25" t="str">
        <f>IF(H2978&lt;&gt;"",IFERROR(INDEX(DATABASE!$Z$19:$Z$38,MATCH(DATEVALUE(H2978),DATABASE!$AA$19:$AA$38,0)),INDEX(DATABASE!$Z$12:$Z$18,MATCH(WEEKDAY(H2978,2),DATABASE!$AA$12:$AA$18,0))),"")</f>
        <v/>
      </c>
      <c r="K2978" s="25" t="str">
        <f>IF('DATA ACCURATE'!V2981&lt;&gt;"",'DATA ACCURATE'!V2981,"")</f>
        <v/>
      </c>
      <c r="L2978" s="80" t="str">
        <f>IF($H2978="","",IF(OR($J2978="LIBUR",AND($L2977="LIBUR",$O2977=$O2978)),"LIBUR",IF(AND(OR($L2977="LUAR JAM KERJA 1",$L2977="LUAR JAM KERJA 2"),OR(OR(AND($H2977=$H2978,AND(OR($I2978&gt;DATABASE!$J$3,$I2978&lt;DATABASE!$J$6),((DATEVALUE($H2978)+$I2978)-(DATEVALUE($H2977)+$I2977))&lt;DATABASE!$J$6)),AND($H2977=$H2978,$O2977=$O2978,OR($I2978&gt;DATABASE!$J$6,$I2978&lt;DATABASE!$J$3))),AND(($H2978-$H2977)=1,OR($I2978&lt;DATABASE!$I$6,((DATEVALUE($H2978)+$I2978)-(DATEVALUE($H2977)+$I2977))&lt;DATABASE!$J$6))),$A2978=$A2977),"LUAR JAM KERJA 2",IF(AND(OR(WEEKDAY($H2978,2)=1,WEEKDAY($H2978,2)=2,WEEKDAY($H2978,2)=3,WEEKDAY($H2978,2)=4,WEEKDAY($H2978,2)=5),$I2978&lt;=DATABASE!$J$3,$I2978&gt;=DATABASE!$I$3),"JAM KERJA",IF(AND(WEEKDAY($H2978,2)=6,$I2978&lt;=DATABASE!$J$4,$I2978&gt;=DATABASE!$I$4),"JAM KERJA","LUAR JAM KERJA 1")))))</f>
        <v/>
      </c>
      <c r="M2978" s="36" t="str">
        <f>IF('DATA ACCURATE'!T2981&lt;&gt;"",IF('DATA ACCURATE'!T2981&gt;100,'DATA ACCURATE'!T2981/10,'DATA ACCURATE'!T2981),"")</f>
        <v/>
      </c>
      <c r="N2978" s="38" t="str">
        <f>IF(M2978="","",IF(M2978&lt;=DATABASE!$I$9,"LOKAL",IF(M2978&lt;DATABASE!$J$9,"LUAR KOTA 1",IF($M2978&gt;=DATABASE!$J$9,"LUAR KOTA 2",""))))</f>
        <v/>
      </c>
      <c r="O2978" s="38" t="str">
        <f>IF('DATA ACCURATE'!L2981&lt;&gt;"",'DATA ACCURATE'!L2981,"")</f>
        <v/>
      </c>
      <c r="P2978" s="38"/>
      <c r="Q2978" s="38">
        <f t="shared" si="326"/>
        <v>0</v>
      </c>
      <c r="R2978" s="38">
        <f t="shared" si="326"/>
        <v>0</v>
      </c>
      <c r="S2978" s="38">
        <f t="shared" si="326"/>
        <v>0</v>
      </c>
      <c r="T2978" s="38">
        <f t="shared" si="326"/>
        <v>0</v>
      </c>
      <c r="U2978" s="38">
        <f t="shared" si="327"/>
        <v>0</v>
      </c>
      <c r="V2978" s="38">
        <f t="shared" si="327"/>
        <v>0</v>
      </c>
      <c r="W2978" s="38">
        <f t="shared" si="327"/>
        <v>0</v>
      </c>
      <c r="X2978" s="38">
        <f t="shared" si="328"/>
        <v>0</v>
      </c>
      <c r="Y2978" s="38">
        <f t="shared" si="328"/>
        <v>0</v>
      </c>
      <c r="Z2978" s="38">
        <f t="shared" si="328"/>
        <v>0</v>
      </c>
      <c r="AA2978" s="38">
        <f t="shared" si="328"/>
        <v>0</v>
      </c>
      <c r="AB2978" s="38">
        <f t="shared" si="329"/>
        <v>0</v>
      </c>
      <c r="AC2978" s="38">
        <f t="shared" si="330"/>
        <v>0</v>
      </c>
      <c r="AD2978" s="38" t="str">
        <f t="shared" si="331"/>
        <v>000000000000</v>
      </c>
      <c r="AE2978" s="38"/>
      <c r="AF2978" s="38"/>
      <c r="AG2978" s="38"/>
      <c r="AH2978" s="38"/>
      <c r="AI2978" s="38"/>
      <c r="AJ2978" s="38"/>
      <c r="AK2978" s="38"/>
      <c r="AL2978" s="38"/>
      <c r="AM2978" s="38"/>
      <c r="AN2978" s="38"/>
      <c r="AO2978" s="38"/>
      <c r="AP2978" s="38"/>
      <c r="AQ2978" s="38"/>
      <c r="AR2978" s="38"/>
    </row>
    <row r="2979" spans="1:44">
      <c r="A2979" s="36" t="str">
        <f>IF('DATA ACCURATE'!A2982&lt;&gt;"",'DATA ACCURATE'!A2982,"")</f>
        <v/>
      </c>
      <c r="B2979" s="36" t="str">
        <f>IF('DATA ACCURATE'!D2982&lt;&gt;"",'DATA ACCURATE'!D2982,"")</f>
        <v/>
      </c>
      <c r="C2979" s="38" t="str">
        <f>IF($AD2979="000000000000","",INDEX(DATABASE!$W$12:$W$71,MATCH($AD2979,DATABASE!$V$12:$V$71,0)))</f>
        <v/>
      </c>
      <c r="D2979" s="38" t="str">
        <f>IF(C2979="","",IF(E2979="",INDEX(DATABASE!$AF$13:$AF$62,MATCH($C2979,DATABASE!$AC$13:$AC$62,0)),IF(E2979="2x D11",INDEX(DATABASE!$AF$13:$AF$62,MATCH($C2979,DATABASE!$AC$13:$AC$62,0))+2*DATABASE!$AF$62,IF(E2979="3x D11",INDEX(DATABASE!$AF$13:$AF$62,MATCH($C2979,DATABASE!$AC$13:$AC$62,0))+3*DATABASE!$AF$62,""))))</f>
        <v/>
      </c>
      <c r="E2979" s="38" t="str">
        <f>IF(AND($K2979="Y",$G2979&lt;&gt;"UNYIL",$F2979&lt;DATABASE!$O$8),"2x D11",IF(AND($K2979="Y",$G2979&lt;&gt;"UNYIL",$F2979&gt;=DATABASE!$O$8),"3x D11",""))</f>
        <v/>
      </c>
      <c r="F2979" s="36" t="str">
        <f>IF('DATA ACCURATE'!N2982&lt;&gt;"",'DATA ACCURATE'!N2982,"")</f>
        <v/>
      </c>
      <c r="G2979" s="38" t="str">
        <f>IF(F2979="","",IF(F2979&lt;=DATABASE!$I$8,"UNYIL",IF(F2979&lt;=DATABASE!$J$8,"KECIL",IF(F2979&lt;DATABASE!$K$8,"TANGGUNG",IF(F2979&gt;=DATABASE!$K$8,"BESAR","")))))</f>
        <v/>
      </c>
      <c r="H2979" s="16" t="str">
        <f>IF('DATA ACCURATE'!J2982&lt;&gt;"",'DATA ACCURATE'!J2982,"")</f>
        <v/>
      </c>
      <c r="I2979" s="35" t="str">
        <f>IF(B2979&lt;&gt;"",IFERROR(VLOOKUP(B2979,'DATA TIMBANGAN'!G:M,7,FALSE),VLOOKUP(B2979,'DATA TIMBANGAN'!G:M,7)),"")</f>
        <v/>
      </c>
      <c r="J2979" s="25" t="str">
        <f>IF(H2979&lt;&gt;"",IFERROR(INDEX(DATABASE!$Z$19:$Z$38,MATCH(DATEVALUE(H2979),DATABASE!$AA$19:$AA$38,0)),INDEX(DATABASE!$Z$12:$Z$18,MATCH(WEEKDAY(H2979,2),DATABASE!$AA$12:$AA$18,0))),"")</f>
        <v/>
      </c>
      <c r="K2979" s="25" t="str">
        <f>IF('DATA ACCURATE'!V2982&lt;&gt;"",'DATA ACCURATE'!V2982,"")</f>
        <v/>
      </c>
      <c r="L2979" s="80" t="str">
        <f>IF($H2979="","",IF(OR($J2979="LIBUR",AND($L2978="LIBUR",$O2978=$O2979)),"LIBUR",IF(AND(OR($L2978="LUAR JAM KERJA 1",$L2978="LUAR JAM KERJA 2"),OR(OR(AND($H2978=$H2979,AND(OR($I2979&gt;DATABASE!$J$3,$I2979&lt;DATABASE!$J$6),((DATEVALUE($H2979)+$I2979)-(DATEVALUE($H2978)+$I2978))&lt;DATABASE!$J$6)),AND($H2978=$H2979,$O2978=$O2979,OR($I2979&gt;DATABASE!$J$6,$I2979&lt;DATABASE!$J$3))),AND(($H2979-$H2978)=1,OR($I2979&lt;DATABASE!$I$6,((DATEVALUE($H2979)+$I2979)-(DATEVALUE($H2978)+$I2978))&lt;DATABASE!$J$6))),$A2979=$A2978),"LUAR JAM KERJA 2",IF(AND(OR(WEEKDAY($H2979,2)=1,WEEKDAY($H2979,2)=2,WEEKDAY($H2979,2)=3,WEEKDAY($H2979,2)=4,WEEKDAY($H2979,2)=5),$I2979&lt;=DATABASE!$J$3,$I2979&gt;=DATABASE!$I$3),"JAM KERJA",IF(AND(WEEKDAY($H2979,2)=6,$I2979&lt;=DATABASE!$J$4,$I2979&gt;=DATABASE!$I$4),"JAM KERJA","LUAR JAM KERJA 1")))))</f>
        <v/>
      </c>
      <c r="M2979" s="36" t="str">
        <f>IF('DATA ACCURATE'!T2982&lt;&gt;"",IF('DATA ACCURATE'!T2982&gt;100,'DATA ACCURATE'!T2982/10,'DATA ACCURATE'!T2982),"")</f>
        <v/>
      </c>
      <c r="N2979" s="38" t="str">
        <f>IF(M2979="","",IF(M2979&lt;=DATABASE!$I$9,"LOKAL",IF(M2979&lt;DATABASE!$J$9,"LUAR KOTA 1",IF($M2979&gt;=DATABASE!$J$9,"LUAR KOTA 2",""))))</f>
        <v/>
      </c>
      <c r="O2979" s="38" t="str">
        <f>IF('DATA ACCURATE'!L2982&lt;&gt;"",'DATA ACCURATE'!L2982,"")</f>
        <v/>
      </c>
      <c r="P2979" s="38"/>
      <c r="Q2979" s="38">
        <f t="shared" ref="Q2979:T3001" si="332">IF($G2979=Q$1,1,0)</f>
        <v>0</v>
      </c>
      <c r="R2979" s="38">
        <f t="shared" si="332"/>
        <v>0</v>
      </c>
      <c r="S2979" s="38">
        <f t="shared" si="332"/>
        <v>0</v>
      </c>
      <c r="T2979" s="38">
        <f t="shared" si="332"/>
        <v>0</v>
      </c>
      <c r="U2979" s="38">
        <f t="shared" ref="U2979:W3001" si="333">IF($N2979=U$1,1,0)</f>
        <v>0</v>
      </c>
      <c r="V2979" s="38">
        <f t="shared" si="333"/>
        <v>0</v>
      </c>
      <c r="W2979" s="38">
        <f t="shared" si="333"/>
        <v>0</v>
      </c>
      <c r="X2979" s="38">
        <f t="shared" ref="X2979:AA3001" si="334">IF($L2979=X$1,1,0)</f>
        <v>0</v>
      </c>
      <c r="Y2979" s="38">
        <f t="shared" si="334"/>
        <v>0</v>
      </c>
      <c r="Z2979" s="38">
        <f t="shared" si="334"/>
        <v>0</v>
      </c>
      <c r="AA2979" s="38">
        <f t="shared" si="334"/>
        <v>0</v>
      </c>
      <c r="AB2979" s="38">
        <f t="shared" si="329"/>
        <v>0</v>
      </c>
      <c r="AC2979" s="38">
        <f t="shared" si="330"/>
        <v>0</v>
      </c>
      <c r="AD2979" s="38" t="str">
        <f t="shared" si="331"/>
        <v>000000000000</v>
      </c>
      <c r="AE2979" s="38"/>
      <c r="AF2979" s="38"/>
      <c r="AG2979" s="38"/>
      <c r="AH2979" s="38"/>
      <c r="AI2979" s="38"/>
      <c r="AJ2979" s="38"/>
      <c r="AK2979" s="38"/>
      <c r="AL2979" s="38"/>
      <c r="AM2979" s="38"/>
      <c r="AN2979" s="38"/>
      <c r="AO2979" s="38"/>
      <c r="AP2979" s="38"/>
      <c r="AQ2979" s="38"/>
      <c r="AR2979" s="38"/>
    </row>
    <row r="2980" spans="1:44">
      <c r="A2980" s="36" t="str">
        <f>IF('DATA ACCURATE'!A2983&lt;&gt;"",'DATA ACCURATE'!A2983,"")</f>
        <v/>
      </c>
      <c r="B2980" s="36" t="str">
        <f>IF('DATA ACCURATE'!D2983&lt;&gt;"",'DATA ACCURATE'!D2983,"")</f>
        <v/>
      </c>
      <c r="C2980" s="38" t="str">
        <f>IF($AD2980="000000000000","",INDEX(DATABASE!$W$12:$W$71,MATCH($AD2980,DATABASE!$V$12:$V$71,0)))</f>
        <v/>
      </c>
      <c r="D2980" s="38" t="str">
        <f>IF(C2980="","",IF(E2980="",INDEX(DATABASE!$AF$13:$AF$62,MATCH($C2980,DATABASE!$AC$13:$AC$62,0)),IF(E2980="2x D11",INDEX(DATABASE!$AF$13:$AF$62,MATCH($C2980,DATABASE!$AC$13:$AC$62,0))+2*DATABASE!$AF$62,IF(E2980="3x D11",INDEX(DATABASE!$AF$13:$AF$62,MATCH($C2980,DATABASE!$AC$13:$AC$62,0))+3*DATABASE!$AF$62,""))))</f>
        <v/>
      </c>
      <c r="E2980" s="38" t="str">
        <f>IF(AND($K2980="Y",$G2980&lt;&gt;"UNYIL",$F2980&lt;DATABASE!$O$8),"2x D11",IF(AND($K2980="Y",$G2980&lt;&gt;"UNYIL",$F2980&gt;=DATABASE!$O$8),"3x D11",""))</f>
        <v/>
      </c>
      <c r="F2980" s="36" t="str">
        <f>IF('DATA ACCURATE'!N2983&lt;&gt;"",'DATA ACCURATE'!N2983,"")</f>
        <v/>
      </c>
      <c r="G2980" s="38" t="str">
        <f>IF(F2980="","",IF(F2980&lt;=DATABASE!$I$8,"UNYIL",IF(F2980&lt;=DATABASE!$J$8,"KECIL",IF(F2980&lt;DATABASE!$K$8,"TANGGUNG",IF(F2980&gt;=DATABASE!$K$8,"BESAR","")))))</f>
        <v/>
      </c>
      <c r="H2980" s="16" t="str">
        <f>IF('DATA ACCURATE'!J2983&lt;&gt;"",'DATA ACCURATE'!J2983,"")</f>
        <v/>
      </c>
      <c r="I2980" s="35" t="str">
        <f>IF(B2980&lt;&gt;"",IFERROR(VLOOKUP(B2980,'DATA TIMBANGAN'!G:M,7,FALSE),VLOOKUP(B2980,'DATA TIMBANGAN'!G:M,7)),"")</f>
        <v/>
      </c>
      <c r="J2980" s="25" t="str">
        <f>IF(H2980&lt;&gt;"",IFERROR(INDEX(DATABASE!$Z$19:$Z$38,MATCH(DATEVALUE(H2980),DATABASE!$AA$19:$AA$38,0)),INDEX(DATABASE!$Z$12:$Z$18,MATCH(WEEKDAY(H2980,2),DATABASE!$AA$12:$AA$18,0))),"")</f>
        <v/>
      </c>
      <c r="K2980" s="25" t="str">
        <f>IF('DATA ACCURATE'!V2983&lt;&gt;"",'DATA ACCURATE'!V2983,"")</f>
        <v/>
      </c>
      <c r="L2980" s="80" t="str">
        <f>IF($H2980="","",IF(OR($J2980="LIBUR",AND($L2979="LIBUR",$O2979=$O2980)),"LIBUR",IF(AND(OR($L2979="LUAR JAM KERJA 1",$L2979="LUAR JAM KERJA 2"),OR(OR(AND($H2979=$H2980,AND(OR($I2980&gt;DATABASE!$J$3,$I2980&lt;DATABASE!$J$6),((DATEVALUE($H2980)+$I2980)-(DATEVALUE($H2979)+$I2979))&lt;DATABASE!$J$6)),AND($H2979=$H2980,$O2979=$O2980,OR($I2980&gt;DATABASE!$J$6,$I2980&lt;DATABASE!$J$3))),AND(($H2980-$H2979)=1,OR($I2980&lt;DATABASE!$I$6,((DATEVALUE($H2980)+$I2980)-(DATEVALUE($H2979)+$I2979))&lt;DATABASE!$J$6))),$A2980=$A2979),"LUAR JAM KERJA 2",IF(AND(OR(WEEKDAY($H2980,2)=1,WEEKDAY($H2980,2)=2,WEEKDAY($H2980,2)=3,WEEKDAY($H2980,2)=4,WEEKDAY($H2980,2)=5),$I2980&lt;=DATABASE!$J$3,$I2980&gt;=DATABASE!$I$3),"JAM KERJA",IF(AND(WEEKDAY($H2980,2)=6,$I2980&lt;=DATABASE!$J$4,$I2980&gt;=DATABASE!$I$4),"JAM KERJA","LUAR JAM KERJA 1")))))</f>
        <v/>
      </c>
      <c r="M2980" s="36" t="str">
        <f>IF('DATA ACCURATE'!T2983&lt;&gt;"",IF('DATA ACCURATE'!T2983&gt;100,'DATA ACCURATE'!T2983/10,'DATA ACCURATE'!T2983),"")</f>
        <v/>
      </c>
      <c r="N2980" s="38" t="str">
        <f>IF(M2980="","",IF(M2980&lt;=DATABASE!$I$9,"LOKAL",IF(M2980&lt;DATABASE!$J$9,"LUAR KOTA 1",IF($M2980&gt;=DATABASE!$J$9,"LUAR KOTA 2",""))))</f>
        <v/>
      </c>
      <c r="O2980" s="38" t="str">
        <f>IF('DATA ACCURATE'!L2983&lt;&gt;"",'DATA ACCURATE'!L2983,"")</f>
        <v/>
      </c>
      <c r="P2980" s="38"/>
      <c r="Q2980" s="38">
        <f t="shared" si="332"/>
        <v>0</v>
      </c>
      <c r="R2980" s="38">
        <f t="shared" si="332"/>
        <v>0</v>
      </c>
      <c r="S2980" s="38">
        <f t="shared" si="332"/>
        <v>0</v>
      </c>
      <c r="T2980" s="38">
        <f t="shared" si="332"/>
        <v>0</v>
      </c>
      <c r="U2980" s="38">
        <f t="shared" si="333"/>
        <v>0</v>
      </c>
      <c r="V2980" s="38">
        <f t="shared" si="333"/>
        <v>0</v>
      </c>
      <c r="W2980" s="38">
        <f t="shared" si="333"/>
        <v>0</v>
      </c>
      <c r="X2980" s="38">
        <f t="shared" si="334"/>
        <v>0</v>
      </c>
      <c r="Y2980" s="38">
        <f t="shared" si="334"/>
        <v>0</v>
      </c>
      <c r="Z2980" s="38">
        <f t="shared" si="334"/>
        <v>0</v>
      </c>
      <c r="AA2980" s="38">
        <f t="shared" si="334"/>
        <v>0</v>
      </c>
      <c r="AB2980" s="38">
        <f t="shared" si="329"/>
        <v>0</v>
      </c>
      <c r="AC2980" s="38">
        <f t="shared" si="330"/>
        <v>0</v>
      </c>
      <c r="AD2980" s="38" t="str">
        <f t="shared" si="331"/>
        <v>000000000000</v>
      </c>
      <c r="AE2980" s="38"/>
      <c r="AF2980" s="38"/>
      <c r="AG2980" s="38"/>
      <c r="AH2980" s="38"/>
      <c r="AI2980" s="38"/>
      <c r="AJ2980" s="38"/>
      <c r="AK2980" s="38"/>
      <c r="AL2980" s="38"/>
      <c r="AM2980" s="38"/>
      <c r="AN2980" s="38"/>
      <c r="AO2980" s="38"/>
      <c r="AP2980" s="38"/>
      <c r="AQ2980" s="38"/>
      <c r="AR2980" s="38"/>
    </row>
    <row r="2981" spans="1:44">
      <c r="A2981" s="36" t="str">
        <f>IF('DATA ACCURATE'!A2984&lt;&gt;"",'DATA ACCURATE'!A2984,"")</f>
        <v/>
      </c>
      <c r="B2981" s="36" t="str">
        <f>IF('DATA ACCURATE'!D2984&lt;&gt;"",'DATA ACCURATE'!D2984,"")</f>
        <v/>
      </c>
      <c r="C2981" s="38" t="str">
        <f>IF($AD2981="000000000000","",INDEX(DATABASE!$W$12:$W$71,MATCH($AD2981,DATABASE!$V$12:$V$71,0)))</f>
        <v/>
      </c>
      <c r="D2981" s="38" t="str">
        <f>IF(C2981="","",IF(E2981="",INDEX(DATABASE!$AF$13:$AF$62,MATCH($C2981,DATABASE!$AC$13:$AC$62,0)),IF(E2981="2x D11",INDEX(DATABASE!$AF$13:$AF$62,MATCH($C2981,DATABASE!$AC$13:$AC$62,0))+2*DATABASE!$AF$62,IF(E2981="3x D11",INDEX(DATABASE!$AF$13:$AF$62,MATCH($C2981,DATABASE!$AC$13:$AC$62,0))+3*DATABASE!$AF$62,""))))</f>
        <v/>
      </c>
      <c r="E2981" s="38" t="str">
        <f>IF(AND($K2981="Y",$G2981&lt;&gt;"UNYIL",$F2981&lt;DATABASE!$O$8),"2x D11",IF(AND($K2981="Y",$G2981&lt;&gt;"UNYIL",$F2981&gt;=DATABASE!$O$8),"3x D11",""))</f>
        <v/>
      </c>
      <c r="F2981" s="36" t="str">
        <f>IF('DATA ACCURATE'!N2984&lt;&gt;"",'DATA ACCURATE'!N2984,"")</f>
        <v/>
      </c>
      <c r="G2981" s="38" t="str">
        <f>IF(F2981="","",IF(F2981&lt;=DATABASE!$I$8,"UNYIL",IF(F2981&lt;=DATABASE!$J$8,"KECIL",IF(F2981&lt;DATABASE!$K$8,"TANGGUNG",IF(F2981&gt;=DATABASE!$K$8,"BESAR","")))))</f>
        <v/>
      </c>
      <c r="H2981" s="16" t="str">
        <f>IF('DATA ACCURATE'!J2984&lt;&gt;"",'DATA ACCURATE'!J2984,"")</f>
        <v/>
      </c>
      <c r="I2981" s="35" t="str">
        <f>IF(B2981&lt;&gt;"",IFERROR(VLOOKUP(B2981,'DATA TIMBANGAN'!G:M,7,FALSE),VLOOKUP(B2981,'DATA TIMBANGAN'!G:M,7)),"")</f>
        <v/>
      </c>
      <c r="J2981" s="25" t="str">
        <f>IF(H2981&lt;&gt;"",IFERROR(INDEX(DATABASE!$Z$19:$Z$38,MATCH(DATEVALUE(H2981),DATABASE!$AA$19:$AA$38,0)),INDEX(DATABASE!$Z$12:$Z$18,MATCH(WEEKDAY(H2981,2),DATABASE!$AA$12:$AA$18,0))),"")</f>
        <v/>
      </c>
      <c r="K2981" s="25" t="str">
        <f>IF('DATA ACCURATE'!V2984&lt;&gt;"",'DATA ACCURATE'!V2984,"")</f>
        <v/>
      </c>
      <c r="L2981" s="80" t="str">
        <f>IF($H2981="","",IF(OR($J2981="LIBUR",AND($L2980="LIBUR",$O2980=$O2981)),"LIBUR",IF(AND(OR($L2980="LUAR JAM KERJA 1",$L2980="LUAR JAM KERJA 2"),OR(OR(AND($H2980=$H2981,AND(OR($I2981&gt;DATABASE!$J$3,$I2981&lt;DATABASE!$J$6),((DATEVALUE($H2981)+$I2981)-(DATEVALUE($H2980)+$I2980))&lt;DATABASE!$J$6)),AND($H2980=$H2981,$O2980=$O2981,OR($I2981&gt;DATABASE!$J$6,$I2981&lt;DATABASE!$J$3))),AND(($H2981-$H2980)=1,OR($I2981&lt;DATABASE!$I$6,((DATEVALUE($H2981)+$I2981)-(DATEVALUE($H2980)+$I2980))&lt;DATABASE!$J$6))),$A2981=$A2980),"LUAR JAM KERJA 2",IF(AND(OR(WEEKDAY($H2981,2)=1,WEEKDAY($H2981,2)=2,WEEKDAY($H2981,2)=3,WEEKDAY($H2981,2)=4,WEEKDAY($H2981,2)=5),$I2981&lt;=DATABASE!$J$3,$I2981&gt;=DATABASE!$I$3),"JAM KERJA",IF(AND(WEEKDAY($H2981,2)=6,$I2981&lt;=DATABASE!$J$4,$I2981&gt;=DATABASE!$I$4),"JAM KERJA","LUAR JAM KERJA 1")))))</f>
        <v/>
      </c>
      <c r="M2981" s="36" t="str">
        <f>IF('DATA ACCURATE'!T2984&lt;&gt;"",IF('DATA ACCURATE'!T2984&gt;100,'DATA ACCURATE'!T2984/10,'DATA ACCURATE'!T2984),"")</f>
        <v/>
      </c>
      <c r="N2981" s="38" t="str">
        <f>IF(M2981="","",IF(M2981&lt;=DATABASE!$I$9,"LOKAL",IF(M2981&lt;DATABASE!$J$9,"LUAR KOTA 1",IF($M2981&gt;=DATABASE!$J$9,"LUAR KOTA 2",""))))</f>
        <v/>
      </c>
      <c r="O2981" s="38" t="str">
        <f>IF('DATA ACCURATE'!L2984&lt;&gt;"",'DATA ACCURATE'!L2984,"")</f>
        <v/>
      </c>
      <c r="P2981" s="38"/>
      <c r="Q2981" s="38">
        <f t="shared" si="332"/>
        <v>0</v>
      </c>
      <c r="R2981" s="38">
        <f t="shared" si="332"/>
        <v>0</v>
      </c>
      <c r="S2981" s="38">
        <f t="shared" si="332"/>
        <v>0</v>
      </c>
      <c r="T2981" s="38">
        <f t="shared" si="332"/>
        <v>0</v>
      </c>
      <c r="U2981" s="38">
        <f t="shared" si="333"/>
        <v>0</v>
      </c>
      <c r="V2981" s="38">
        <f t="shared" si="333"/>
        <v>0</v>
      </c>
      <c r="W2981" s="38">
        <f t="shared" si="333"/>
        <v>0</v>
      </c>
      <c r="X2981" s="38">
        <f t="shared" si="334"/>
        <v>0</v>
      </c>
      <c r="Y2981" s="38">
        <f t="shared" si="334"/>
        <v>0</v>
      </c>
      <c r="Z2981" s="38">
        <f t="shared" si="334"/>
        <v>0</v>
      </c>
      <c r="AA2981" s="38">
        <f t="shared" si="334"/>
        <v>0</v>
      </c>
      <c r="AB2981" s="38">
        <f t="shared" si="329"/>
        <v>0</v>
      </c>
      <c r="AC2981" s="38">
        <f t="shared" si="330"/>
        <v>0</v>
      </c>
      <c r="AD2981" s="38" t="str">
        <f t="shared" si="331"/>
        <v>000000000000</v>
      </c>
      <c r="AE2981" s="38"/>
      <c r="AF2981" s="38"/>
      <c r="AG2981" s="38"/>
      <c r="AH2981" s="38"/>
      <c r="AI2981" s="38"/>
      <c r="AJ2981" s="38"/>
      <c r="AK2981" s="38"/>
      <c r="AL2981" s="38"/>
      <c r="AM2981" s="38"/>
      <c r="AN2981" s="38"/>
      <c r="AO2981" s="38"/>
      <c r="AP2981" s="38"/>
      <c r="AQ2981" s="38"/>
      <c r="AR2981" s="38"/>
    </row>
    <row r="2982" spans="1:44">
      <c r="A2982" s="36" t="str">
        <f>IF('DATA ACCURATE'!A2985&lt;&gt;"",'DATA ACCURATE'!A2985,"")</f>
        <v/>
      </c>
      <c r="B2982" s="36" t="str">
        <f>IF('DATA ACCURATE'!D2985&lt;&gt;"",'DATA ACCURATE'!D2985,"")</f>
        <v/>
      </c>
      <c r="C2982" s="38" t="str">
        <f>IF($AD2982="000000000000","",INDEX(DATABASE!$W$12:$W$71,MATCH($AD2982,DATABASE!$V$12:$V$71,0)))</f>
        <v/>
      </c>
      <c r="D2982" s="38" t="str">
        <f>IF(C2982="","",IF(E2982="",INDEX(DATABASE!$AF$13:$AF$62,MATCH($C2982,DATABASE!$AC$13:$AC$62,0)),IF(E2982="2x D11",INDEX(DATABASE!$AF$13:$AF$62,MATCH($C2982,DATABASE!$AC$13:$AC$62,0))+2*DATABASE!$AF$62,IF(E2982="3x D11",INDEX(DATABASE!$AF$13:$AF$62,MATCH($C2982,DATABASE!$AC$13:$AC$62,0))+3*DATABASE!$AF$62,""))))</f>
        <v/>
      </c>
      <c r="E2982" s="38" t="str">
        <f>IF(AND($K2982="Y",$G2982&lt;&gt;"UNYIL",$F2982&lt;DATABASE!$O$8),"2x D11",IF(AND($K2982="Y",$G2982&lt;&gt;"UNYIL",$F2982&gt;=DATABASE!$O$8),"3x D11",""))</f>
        <v/>
      </c>
      <c r="F2982" s="36" t="str">
        <f>IF('DATA ACCURATE'!N2985&lt;&gt;"",'DATA ACCURATE'!N2985,"")</f>
        <v/>
      </c>
      <c r="G2982" s="38" t="str">
        <f>IF(F2982="","",IF(F2982&lt;=DATABASE!$I$8,"UNYIL",IF(F2982&lt;=DATABASE!$J$8,"KECIL",IF(F2982&lt;DATABASE!$K$8,"TANGGUNG",IF(F2982&gt;=DATABASE!$K$8,"BESAR","")))))</f>
        <v/>
      </c>
      <c r="H2982" s="16" t="str">
        <f>IF('DATA ACCURATE'!J2985&lt;&gt;"",'DATA ACCURATE'!J2985,"")</f>
        <v/>
      </c>
      <c r="I2982" s="35" t="str">
        <f>IF(B2982&lt;&gt;"",IFERROR(VLOOKUP(B2982,'DATA TIMBANGAN'!G:M,7,FALSE),VLOOKUP(B2982,'DATA TIMBANGAN'!G:M,7)),"")</f>
        <v/>
      </c>
      <c r="J2982" s="25" t="str">
        <f>IF(H2982&lt;&gt;"",IFERROR(INDEX(DATABASE!$Z$19:$Z$38,MATCH(DATEVALUE(H2982),DATABASE!$AA$19:$AA$38,0)),INDEX(DATABASE!$Z$12:$Z$18,MATCH(WEEKDAY(H2982,2),DATABASE!$AA$12:$AA$18,0))),"")</f>
        <v/>
      </c>
      <c r="K2982" s="25" t="str">
        <f>IF('DATA ACCURATE'!V2985&lt;&gt;"",'DATA ACCURATE'!V2985,"")</f>
        <v/>
      </c>
      <c r="L2982" s="80" t="str">
        <f>IF($H2982="","",IF(OR($J2982="LIBUR",AND($L2981="LIBUR",$O2981=$O2982)),"LIBUR",IF(AND(OR($L2981="LUAR JAM KERJA 1",$L2981="LUAR JAM KERJA 2"),OR(OR(AND($H2981=$H2982,AND(OR($I2982&gt;DATABASE!$J$3,$I2982&lt;DATABASE!$J$6),((DATEVALUE($H2982)+$I2982)-(DATEVALUE($H2981)+$I2981))&lt;DATABASE!$J$6)),AND($H2981=$H2982,$O2981=$O2982,OR($I2982&gt;DATABASE!$J$6,$I2982&lt;DATABASE!$J$3))),AND(($H2982-$H2981)=1,OR($I2982&lt;DATABASE!$I$6,((DATEVALUE($H2982)+$I2982)-(DATEVALUE($H2981)+$I2981))&lt;DATABASE!$J$6))),$A2982=$A2981),"LUAR JAM KERJA 2",IF(AND(OR(WEEKDAY($H2982,2)=1,WEEKDAY($H2982,2)=2,WEEKDAY($H2982,2)=3,WEEKDAY($H2982,2)=4,WEEKDAY($H2982,2)=5),$I2982&lt;=DATABASE!$J$3,$I2982&gt;=DATABASE!$I$3),"JAM KERJA",IF(AND(WEEKDAY($H2982,2)=6,$I2982&lt;=DATABASE!$J$4,$I2982&gt;=DATABASE!$I$4),"JAM KERJA","LUAR JAM KERJA 1")))))</f>
        <v/>
      </c>
      <c r="M2982" s="36" t="str">
        <f>IF('DATA ACCURATE'!T2985&lt;&gt;"",IF('DATA ACCURATE'!T2985&gt;100,'DATA ACCURATE'!T2985/10,'DATA ACCURATE'!T2985),"")</f>
        <v/>
      </c>
      <c r="N2982" s="38" t="str">
        <f>IF(M2982="","",IF(M2982&lt;=DATABASE!$I$9,"LOKAL",IF(M2982&lt;DATABASE!$J$9,"LUAR KOTA 1",IF($M2982&gt;=DATABASE!$J$9,"LUAR KOTA 2",""))))</f>
        <v/>
      </c>
      <c r="O2982" s="38" t="str">
        <f>IF('DATA ACCURATE'!L2985&lt;&gt;"",'DATA ACCURATE'!L2985,"")</f>
        <v/>
      </c>
      <c r="P2982" s="38"/>
      <c r="Q2982" s="38">
        <f t="shared" si="332"/>
        <v>0</v>
      </c>
      <c r="R2982" s="38">
        <f t="shared" si="332"/>
        <v>0</v>
      </c>
      <c r="S2982" s="38">
        <f t="shared" si="332"/>
        <v>0</v>
      </c>
      <c r="T2982" s="38">
        <f t="shared" si="332"/>
        <v>0</v>
      </c>
      <c r="U2982" s="38">
        <f t="shared" si="333"/>
        <v>0</v>
      </c>
      <c r="V2982" s="38">
        <f t="shared" si="333"/>
        <v>0</v>
      </c>
      <c r="W2982" s="38">
        <f t="shared" si="333"/>
        <v>0</v>
      </c>
      <c r="X2982" s="38">
        <f t="shared" si="334"/>
        <v>0</v>
      </c>
      <c r="Y2982" s="38">
        <f t="shared" si="334"/>
        <v>0</v>
      </c>
      <c r="Z2982" s="38">
        <f t="shared" si="334"/>
        <v>0</v>
      </c>
      <c r="AA2982" s="38">
        <f t="shared" si="334"/>
        <v>0</v>
      </c>
      <c r="AB2982" s="38">
        <f t="shared" si="329"/>
        <v>0</v>
      </c>
      <c r="AC2982" s="38">
        <f t="shared" si="330"/>
        <v>0</v>
      </c>
      <c r="AD2982" s="38" t="str">
        <f t="shared" si="331"/>
        <v>000000000000</v>
      </c>
      <c r="AE2982" s="38"/>
      <c r="AF2982" s="38"/>
      <c r="AG2982" s="38"/>
      <c r="AH2982" s="38"/>
      <c r="AI2982" s="38"/>
      <c r="AJ2982" s="38"/>
      <c r="AK2982" s="38"/>
      <c r="AL2982" s="38"/>
      <c r="AM2982" s="38"/>
      <c r="AN2982" s="38"/>
      <c r="AO2982" s="38"/>
      <c r="AP2982" s="38"/>
      <c r="AQ2982" s="38"/>
      <c r="AR2982" s="38"/>
    </row>
    <row r="2983" spans="1:44">
      <c r="A2983" s="36" t="str">
        <f>IF('DATA ACCURATE'!A2986&lt;&gt;"",'DATA ACCURATE'!A2986,"")</f>
        <v/>
      </c>
      <c r="B2983" s="36" t="str">
        <f>IF('DATA ACCURATE'!D2986&lt;&gt;"",'DATA ACCURATE'!D2986,"")</f>
        <v/>
      </c>
      <c r="C2983" s="38" t="str">
        <f>IF($AD2983="000000000000","",INDEX(DATABASE!$W$12:$W$71,MATCH($AD2983,DATABASE!$V$12:$V$71,0)))</f>
        <v/>
      </c>
      <c r="D2983" s="38" t="str">
        <f>IF(C2983="","",IF(E2983="",INDEX(DATABASE!$AF$13:$AF$62,MATCH($C2983,DATABASE!$AC$13:$AC$62,0)),IF(E2983="2x D11",INDEX(DATABASE!$AF$13:$AF$62,MATCH($C2983,DATABASE!$AC$13:$AC$62,0))+2*DATABASE!$AF$62,IF(E2983="3x D11",INDEX(DATABASE!$AF$13:$AF$62,MATCH($C2983,DATABASE!$AC$13:$AC$62,0))+3*DATABASE!$AF$62,""))))</f>
        <v/>
      </c>
      <c r="E2983" s="38" t="str">
        <f>IF(AND($K2983="Y",$G2983&lt;&gt;"UNYIL",$F2983&lt;DATABASE!$O$8),"2x D11",IF(AND($K2983="Y",$G2983&lt;&gt;"UNYIL",$F2983&gt;=DATABASE!$O$8),"3x D11",""))</f>
        <v/>
      </c>
      <c r="F2983" s="36" t="str">
        <f>IF('DATA ACCURATE'!N2986&lt;&gt;"",'DATA ACCURATE'!N2986,"")</f>
        <v/>
      </c>
      <c r="G2983" s="38" t="str">
        <f>IF(F2983="","",IF(F2983&lt;=DATABASE!$I$8,"UNYIL",IF(F2983&lt;=DATABASE!$J$8,"KECIL",IF(F2983&lt;DATABASE!$K$8,"TANGGUNG",IF(F2983&gt;=DATABASE!$K$8,"BESAR","")))))</f>
        <v/>
      </c>
      <c r="H2983" s="16" t="str">
        <f>IF('DATA ACCURATE'!J2986&lt;&gt;"",'DATA ACCURATE'!J2986,"")</f>
        <v/>
      </c>
      <c r="I2983" s="35" t="str">
        <f>IF(B2983&lt;&gt;"",IFERROR(VLOOKUP(B2983,'DATA TIMBANGAN'!G:M,7,FALSE),VLOOKUP(B2983,'DATA TIMBANGAN'!G:M,7)),"")</f>
        <v/>
      </c>
      <c r="J2983" s="25" t="str">
        <f>IF(H2983&lt;&gt;"",IFERROR(INDEX(DATABASE!$Z$19:$Z$38,MATCH(DATEVALUE(H2983),DATABASE!$AA$19:$AA$38,0)),INDEX(DATABASE!$Z$12:$Z$18,MATCH(WEEKDAY(H2983,2),DATABASE!$AA$12:$AA$18,0))),"")</f>
        <v/>
      </c>
      <c r="K2983" s="25" t="str">
        <f>IF('DATA ACCURATE'!V2986&lt;&gt;"",'DATA ACCURATE'!V2986,"")</f>
        <v/>
      </c>
      <c r="L2983" s="80" t="str">
        <f>IF($H2983="","",IF(OR($J2983="LIBUR",AND($L2982="LIBUR",$O2982=$O2983)),"LIBUR",IF(AND(OR($L2982="LUAR JAM KERJA 1",$L2982="LUAR JAM KERJA 2"),OR(OR(AND($H2982=$H2983,AND(OR($I2983&gt;DATABASE!$J$3,$I2983&lt;DATABASE!$J$6),((DATEVALUE($H2983)+$I2983)-(DATEVALUE($H2982)+$I2982))&lt;DATABASE!$J$6)),AND($H2982=$H2983,$O2982=$O2983,OR($I2983&gt;DATABASE!$J$6,$I2983&lt;DATABASE!$J$3))),AND(($H2983-$H2982)=1,OR($I2983&lt;DATABASE!$I$6,((DATEVALUE($H2983)+$I2983)-(DATEVALUE($H2982)+$I2982))&lt;DATABASE!$J$6))),$A2983=$A2982),"LUAR JAM KERJA 2",IF(AND(OR(WEEKDAY($H2983,2)=1,WEEKDAY($H2983,2)=2,WEEKDAY($H2983,2)=3,WEEKDAY($H2983,2)=4,WEEKDAY($H2983,2)=5),$I2983&lt;=DATABASE!$J$3,$I2983&gt;=DATABASE!$I$3),"JAM KERJA",IF(AND(WEEKDAY($H2983,2)=6,$I2983&lt;=DATABASE!$J$4,$I2983&gt;=DATABASE!$I$4),"JAM KERJA","LUAR JAM KERJA 1")))))</f>
        <v/>
      </c>
      <c r="M2983" s="36" t="str">
        <f>IF('DATA ACCURATE'!T2986&lt;&gt;"",IF('DATA ACCURATE'!T2986&gt;100,'DATA ACCURATE'!T2986/10,'DATA ACCURATE'!T2986),"")</f>
        <v/>
      </c>
      <c r="N2983" s="38" t="str">
        <f>IF(M2983="","",IF(M2983&lt;=DATABASE!$I$9,"LOKAL",IF(M2983&lt;DATABASE!$J$9,"LUAR KOTA 1",IF($M2983&gt;=DATABASE!$J$9,"LUAR KOTA 2",""))))</f>
        <v/>
      </c>
      <c r="O2983" s="38" t="str">
        <f>IF('DATA ACCURATE'!L2986&lt;&gt;"",'DATA ACCURATE'!L2986,"")</f>
        <v/>
      </c>
      <c r="P2983" s="38"/>
      <c r="Q2983" s="38">
        <f t="shared" si="332"/>
        <v>0</v>
      </c>
      <c r="R2983" s="38">
        <f t="shared" si="332"/>
        <v>0</v>
      </c>
      <c r="S2983" s="38">
        <f t="shared" si="332"/>
        <v>0</v>
      </c>
      <c r="T2983" s="38">
        <f t="shared" si="332"/>
        <v>0</v>
      </c>
      <c r="U2983" s="38">
        <f t="shared" si="333"/>
        <v>0</v>
      </c>
      <c r="V2983" s="38">
        <f t="shared" si="333"/>
        <v>0</v>
      </c>
      <c r="W2983" s="38">
        <f t="shared" si="333"/>
        <v>0</v>
      </c>
      <c r="X2983" s="38">
        <f t="shared" si="334"/>
        <v>0</v>
      </c>
      <c r="Y2983" s="38">
        <f t="shared" si="334"/>
        <v>0</v>
      </c>
      <c r="Z2983" s="38">
        <f t="shared" si="334"/>
        <v>0</v>
      </c>
      <c r="AA2983" s="38">
        <f t="shared" si="334"/>
        <v>0</v>
      </c>
      <c r="AB2983" s="38">
        <f t="shared" si="329"/>
        <v>0</v>
      </c>
      <c r="AC2983" s="38">
        <f t="shared" si="330"/>
        <v>0</v>
      </c>
      <c r="AD2983" s="38" t="str">
        <f t="shared" si="331"/>
        <v>000000000000</v>
      </c>
      <c r="AE2983" s="38"/>
      <c r="AF2983" s="38"/>
      <c r="AG2983" s="38"/>
      <c r="AH2983" s="38"/>
      <c r="AI2983" s="38"/>
      <c r="AJ2983" s="38"/>
      <c r="AK2983" s="38"/>
      <c r="AL2983" s="38"/>
      <c r="AM2983" s="38"/>
      <c r="AN2983" s="38"/>
      <c r="AO2983" s="38"/>
      <c r="AP2983" s="38"/>
      <c r="AQ2983" s="38"/>
      <c r="AR2983" s="38"/>
    </row>
    <row r="2984" spans="1:44">
      <c r="A2984" s="36" t="str">
        <f>IF('DATA ACCURATE'!A2987&lt;&gt;"",'DATA ACCURATE'!A2987,"")</f>
        <v/>
      </c>
      <c r="B2984" s="36" t="str">
        <f>IF('DATA ACCURATE'!D2987&lt;&gt;"",'DATA ACCURATE'!D2987,"")</f>
        <v/>
      </c>
      <c r="C2984" s="38" t="str">
        <f>IF($AD2984="000000000000","",INDEX(DATABASE!$W$12:$W$71,MATCH($AD2984,DATABASE!$V$12:$V$71,0)))</f>
        <v/>
      </c>
      <c r="D2984" s="38" t="str">
        <f>IF(C2984="","",IF(E2984="",INDEX(DATABASE!$AF$13:$AF$62,MATCH($C2984,DATABASE!$AC$13:$AC$62,0)),IF(E2984="2x D11",INDEX(DATABASE!$AF$13:$AF$62,MATCH($C2984,DATABASE!$AC$13:$AC$62,0))+2*DATABASE!$AF$62,IF(E2984="3x D11",INDEX(DATABASE!$AF$13:$AF$62,MATCH($C2984,DATABASE!$AC$13:$AC$62,0))+3*DATABASE!$AF$62,""))))</f>
        <v/>
      </c>
      <c r="E2984" s="38" t="str">
        <f>IF(AND($K2984="Y",$G2984&lt;&gt;"UNYIL",$F2984&lt;DATABASE!$O$8),"2x D11",IF(AND($K2984="Y",$G2984&lt;&gt;"UNYIL",$F2984&gt;=DATABASE!$O$8),"3x D11",""))</f>
        <v/>
      </c>
      <c r="F2984" s="36" t="str">
        <f>IF('DATA ACCURATE'!N2987&lt;&gt;"",'DATA ACCURATE'!N2987,"")</f>
        <v/>
      </c>
      <c r="G2984" s="38" t="str">
        <f>IF(F2984="","",IF(F2984&lt;=DATABASE!$I$8,"UNYIL",IF(F2984&lt;=DATABASE!$J$8,"KECIL",IF(F2984&lt;DATABASE!$K$8,"TANGGUNG",IF(F2984&gt;=DATABASE!$K$8,"BESAR","")))))</f>
        <v/>
      </c>
      <c r="H2984" s="16" t="str">
        <f>IF('DATA ACCURATE'!J2987&lt;&gt;"",'DATA ACCURATE'!J2987,"")</f>
        <v/>
      </c>
      <c r="I2984" s="35" t="str">
        <f>IF(B2984&lt;&gt;"",IFERROR(VLOOKUP(B2984,'DATA TIMBANGAN'!G:M,7,FALSE),VLOOKUP(B2984,'DATA TIMBANGAN'!G:M,7)),"")</f>
        <v/>
      </c>
      <c r="J2984" s="25" t="str">
        <f>IF(H2984&lt;&gt;"",IFERROR(INDEX(DATABASE!$Z$19:$Z$38,MATCH(DATEVALUE(H2984),DATABASE!$AA$19:$AA$38,0)),INDEX(DATABASE!$Z$12:$Z$18,MATCH(WEEKDAY(H2984,2),DATABASE!$AA$12:$AA$18,0))),"")</f>
        <v/>
      </c>
      <c r="K2984" s="25" t="str">
        <f>IF('DATA ACCURATE'!V2987&lt;&gt;"",'DATA ACCURATE'!V2987,"")</f>
        <v/>
      </c>
      <c r="L2984" s="80" t="str">
        <f>IF($H2984="","",IF(OR($J2984="LIBUR",AND($L2983="LIBUR",$O2983=$O2984)),"LIBUR",IF(AND(OR($L2983="LUAR JAM KERJA 1",$L2983="LUAR JAM KERJA 2"),OR(OR(AND($H2983=$H2984,AND(OR($I2984&gt;DATABASE!$J$3,$I2984&lt;DATABASE!$J$6),((DATEVALUE($H2984)+$I2984)-(DATEVALUE($H2983)+$I2983))&lt;DATABASE!$J$6)),AND($H2983=$H2984,$O2983=$O2984,OR($I2984&gt;DATABASE!$J$6,$I2984&lt;DATABASE!$J$3))),AND(($H2984-$H2983)=1,OR($I2984&lt;DATABASE!$I$6,((DATEVALUE($H2984)+$I2984)-(DATEVALUE($H2983)+$I2983))&lt;DATABASE!$J$6))),$A2984=$A2983),"LUAR JAM KERJA 2",IF(AND(OR(WEEKDAY($H2984,2)=1,WEEKDAY($H2984,2)=2,WEEKDAY($H2984,2)=3,WEEKDAY($H2984,2)=4,WEEKDAY($H2984,2)=5),$I2984&lt;=DATABASE!$J$3,$I2984&gt;=DATABASE!$I$3),"JAM KERJA",IF(AND(WEEKDAY($H2984,2)=6,$I2984&lt;=DATABASE!$J$4,$I2984&gt;=DATABASE!$I$4),"JAM KERJA","LUAR JAM KERJA 1")))))</f>
        <v/>
      </c>
      <c r="M2984" s="36" t="str">
        <f>IF('DATA ACCURATE'!T2987&lt;&gt;"",IF('DATA ACCURATE'!T2987&gt;100,'DATA ACCURATE'!T2987/10,'DATA ACCURATE'!T2987),"")</f>
        <v/>
      </c>
      <c r="N2984" s="38" t="str">
        <f>IF(M2984="","",IF(M2984&lt;=DATABASE!$I$9,"LOKAL",IF(M2984&lt;DATABASE!$J$9,"LUAR KOTA 1",IF($M2984&gt;=DATABASE!$J$9,"LUAR KOTA 2",""))))</f>
        <v/>
      </c>
      <c r="O2984" s="38" t="str">
        <f>IF('DATA ACCURATE'!L2987&lt;&gt;"",'DATA ACCURATE'!L2987,"")</f>
        <v/>
      </c>
      <c r="P2984" s="38"/>
      <c r="Q2984" s="38">
        <f t="shared" si="332"/>
        <v>0</v>
      </c>
      <c r="R2984" s="38">
        <f t="shared" si="332"/>
        <v>0</v>
      </c>
      <c r="S2984" s="38">
        <f t="shared" si="332"/>
        <v>0</v>
      </c>
      <c r="T2984" s="38">
        <f t="shared" si="332"/>
        <v>0</v>
      </c>
      <c r="U2984" s="38">
        <f t="shared" si="333"/>
        <v>0</v>
      </c>
      <c r="V2984" s="38">
        <f t="shared" si="333"/>
        <v>0</v>
      </c>
      <c r="W2984" s="38">
        <f t="shared" si="333"/>
        <v>0</v>
      </c>
      <c r="X2984" s="38">
        <f t="shared" si="334"/>
        <v>0</v>
      </c>
      <c r="Y2984" s="38">
        <f t="shared" si="334"/>
        <v>0</v>
      </c>
      <c r="Z2984" s="38">
        <f t="shared" si="334"/>
        <v>0</v>
      </c>
      <c r="AA2984" s="38">
        <f t="shared" si="334"/>
        <v>0</v>
      </c>
      <c r="AB2984" s="38">
        <f t="shared" si="329"/>
        <v>0</v>
      </c>
      <c r="AC2984" s="38">
        <f t="shared" si="330"/>
        <v>0</v>
      </c>
      <c r="AD2984" s="38" t="str">
        <f t="shared" si="331"/>
        <v>000000000000</v>
      </c>
      <c r="AE2984" s="38"/>
      <c r="AF2984" s="38"/>
      <c r="AG2984" s="38"/>
      <c r="AH2984" s="38"/>
      <c r="AI2984" s="38"/>
      <c r="AJ2984" s="38"/>
      <c r="AK2984" s="38"/>
      <c r="AL2984" s="38"/>
      <c r="AM2984" s="38"/>
      <c r="AN2984" s="38"/>
      <c r="AO2984" s="38"/>
      <c r="AP2984" s="38"/>
      <c r="AQ2984" s="38"/>
      <c r="AR2984" s="38"/>
    </row>
    <row r="2985" spans="1:44">
      <c r="A2985" s="36" t="str">
        <f>IF('DATA ACCURATE'!A2988&lt;&gt;"",'DATA ACCURATE'!A2988,"")</f>
        <v/>
      </c>
      <c r="B2985" s="36" t="str">
        <f>IF('DATA ACCURATE'!D2988&lt;&gt;"",'DATA ACCURATE'!D2988,"")</f>
        <v/>
      </c>
      <c r="C2985" s="38" t="str">
        <f>IF($AD2985="000000000000","",INDEX(DATABASE!$W$12:$W$71,MATCH($AD2985,DATABASE!$V$12:$V$71,0)))</f>
        <v/>
      </c>
      <c r="D2985" s="38" t="str">
        <f>IF(C2985="","",IF(E2985="",INDEX(DATABASE!$AF$13:$AF$62,MATCH($C2985,DATABASE!$AC$13:$AC$62,0)),IF(E2985="2x D11",INDEX(DATABASE!$AF$13:$AF$62,MATCH($C2985,DATABASE!$AC$13:$AC$62,0))+2*DATABASE!$AF$62,IF(E2985="3x D11",INDEX(DATABASE!$AF$13:$AF$62,MATCH($C2985,DATABASE!$AC$13:$AC$62,0))+3*DATABASE!$AF$62,""))))</f>
        <v/>
      </c>
      <c r="E2985" s="38" t="str">
        <f>IF(AND($K2985="Y",$G2985&lt;&gt;"UNYIL",$F2985&lt;DATABASE!$O$8),"2x D11",IF(AND($K2985="Y",$G2985&lt;&gt;"UNYIL",$F2985&gt;=DATABASE!$O$8),"3x D11",""))</f>
        <v/>
      </c>
      <c r="F2985" s="36" t="str">
        <f>IF('DATA ACCURATE'!N2988&lt;&gt;"",'DATA ACCURATE'!N2988,"")</f>
        <v/>
      </c>
      <c r="G2985" s="38" t="str">
        <f>IF(F2985="","",IF(F2985&lt;=DATABASE!$I$8,"UNYIL",IF(F2985&lt;=DATABASE!$J$8,"KECIL",IF(F2985&lt;DATABASE!$K$8,"TANGGUNG",IF(F2985&gt;=DATABASE!$K$8,"BESAR","")))))</f>
        <v/>
      </c>
      <c r="H2985" s="16" t="str">
        <f>IF('DATA ACCURATE'!J2988&lt;&gt;"",'DATA ACCURATE'!J2988,"")</f>
        <v/>
      </c>
      <c r="I2985" s="35" t="str">
        <f>IF(B2985&lt;&gt;"",IFERROR(VLOOKUP(B2985,'DATA TIMBANGAN'!G:M,7,FALSE),VLOOKUP(B2985,'DATA TIMBANGAN'!G:M,7)),"")</f>
        <v/>
      </c>
      <c r="J2985" s="25" t="str">
        <f>IF(H2985&lt;&gt;"",IFERROR(INDEX(DATABASE!$Z$19:$Z$38,MATCH(DATEVALUE(H2985),DATABASE!$AA$19:$AA$38,0)),INDEX(DATABASE!$Z$12:$Z$18,MATCH(WEEKDAY(H2985,2),DATABASE!$AA$12:$AA$18,0))),"")</f>
        <v/>
      </c>
      <c r="K2985" s="25" t="str">
        <f>IF('DATA ACCURATE'!V2988&lt;&gt;"",'DATA ACCURATE'!V2988,"")</f>
        <v/>
      </c>
      <c r="L2985" s="80" t="str">
        <f>IF($H2985="","",IF(OR($J2985="LIBUR",AND($L2984="LIBUR",$O2984=$O2985)),"LIBUR",IF(AND(OR($L2984="LUAR JAM KERJA 1",$L2984="LUAR JAM KERJA 2"),OR(OR(AND($H2984=$H2985,AND(OR($I2985&gt;DATABASE!$J$3,$I2985&lt;DATABASE!$J$6),((DATEVALUE($H2985)+$I2985)-(DATEVALUE($H2984)+$I2984))&lt;DATABASE!$J$6)),AND($H2984=$H2985,$O2984=$O2985,OR($I2985&gt;DATABASE!$J$6,$I2985&lt;DATABASE!$J$3))),AND(($H2985-$H2984)=1,OR($I2985&lt;DATABASE!$I$6,((DATEVALUE($H2985)+$I2985)-(DATEVALUE($H2984)+$I2984))&lt;DATABASE!$J$6))),$A2985=$A2984),"LUAR JAM KERJA 2",IF(AND(OR(WEEKDAY($H2985,2)=1,WEEKDAY($H2985,2)=2,WEEKDAY($H2985,2)=3,WEEKDAY($H2985,2)=4,WEEKDAY($H2985,2)=5),$I2985&lt;=DATABASE!$J$3,$I2985&gt;=DATABASE!$I$3),"JAM KERJA",IF(AND(WEEKDAY($H2985,2)=6,$I2985&lt;=DATABASE!$J$4,$I2985&gt;=DATABASE!$I$4),"JAM KERJA","LUAR JAM KERJA 1")))))</f>
        <v/>
      </c>
      <c r="M2985" s="36" t="str">
        <f>IF('DATA ACCURATE'!T2988&lt;&gt;"",IF('DATA ACCURATE'!T2988&gt;100,'DATA ACCURATE'!T2988/10,'DATA ACCURATE'!T2988),"")</f>
        <v/>
      </c>
      <c r="N2985" s="38" t="str">
        <f>IF(M2985="","",IF(M2985&lt;=DATABASE!$I$9,"LOKAL",IF(M2985&lt;DATABASE!$J$9,"LUAR KOTA 1",IF($M2985&gt;=DATABASE!$J$9,"LUAR KOTA 2",""))))</f>
        <v/>
      </c>
      <c r="O2985" s="38" t="str">
        <f>IF('DATA ACCURATE'!L2988&lt;&gt;"",'DATA ACCURATE'!L2988,"")</f>
        <v/>
      </c>
      <c r="P2985" s="38"/>
      <c r="Q2985" s="38">
        <f t="shared" si="332"/>
        <v>0</v>
      </c>
      <c r="R2985" s="38">
        <f t="shared" si="332"/>
        <v>0</v>
      </c>
      <c r="S2985" s="38">
        <f t="shared" si="332"/>
        <v>0</v>
      </c>
      <c r="T2985" s="38">
        <f t="shared" si="332"/>
        <v>0</v>
      </c>
      <c r="U2985" s="38">
        <f t="shared" si="333"/>
        <v>0</v>
      </c>
      <c r="V2985" s="38">
        <f t="shared" si="333"/>
        <v>0</v>
      </c>
      <c r="W2985" s="38">
        <f t="shared" si="333"/>
        <v>0</v>
      </c>
      <c r="X2985" s="38">
        <f t="shared" si="334"/>
        <v>0</v>
      </c>
      <c r="Y2985" s="38">
        <f t="shared" si="334"/>
        <v>0</v>
      </c>
      <c r="Z2985" s="38">
        <f t="shared" si="334"/>
        <v>0</v>
      </c>
      <c r="AA2985" s="38">
        <f t="shared" si="334"/>
        <v>0</v>
      </c>
      <c r="AB2985" s="38">
        <f t="shared" si="329"/>
        <v>0</v>
      </c>
      <c r="AC2985" s="38">
        <f t="shared" si="330"/>
        <v>0</v>
      </c>
      <c r="AD2985" s="38" t="str">
        <f t="shared" si="331"/>
        <v>000000000000</v>
      </c>
      <c r="AE2985" s="38"/>
      <c r="AF2985" s="38"/>
      <c r="AG2985" s="38"/>
      <c r="AH2985" s="38"/>
      <c r="AI2985" s="38"/>
      <c r="AJ2985" s="38"/>
      <c r="AK2985" s="38"/>
      <c r="AL2985" s="38"/>
      <c r="AM2985" s="38"/>
      <c r="AN2985" s="38"/>
      <c r="AO2985" s="38"/>
      <c r="AP2985" s="38"/>
      <c r="AQ2985" s="38"/>
      <c r="AR2985" s="38"/>
    </row>
    <row r="2986" spans="1:44">
      <c r="A2986" s="36" t="str">
        <f>IF('DATA ACCURATE'!A2989&lt;&gt;"",'DATA ACCURATE'!A2989,"")</f>
        <v/>
      </c>
      <c r="B2986" s="36" t="str">
        <f>IF('DATA ACCURATE'!D2989&lt;&gt;"",'DATA ACCURATE'!D2989,"")</f>
        <v/>
      </c>
      <c r="C2986" s="38" t="str">
        <f>IF($AD2986="000000000000","",INDEX(DATABASE!$W$12:$W$71,MATCH($AD2986,DATABASE!$V$12:$V$71,0)))</f>
        <v/>
      </c>
      <c r="D2986" s="38" t="str">
        <f>IF(C2986="","",IF(E2986="",INDEX(DATABASE!$AF$13:$AF$62,MATCH($C2986,DATABASE!$AC$13:$AC$62,0)),IF(E2986="2x D11",INDEX(DATABASE!$AF$13:$AF$62,MATCH($C2986,DATABASE!$AC$13:$AC$62,0))+2*DATABASE!$AF$62,IF(E2986="3x D11",INDEX(DATABASE!$AF$13:$AF$62,MATCH($C2986,DATABASE!$AC$13:$AC$62,0))+3*DATABASE!$AF$62,""))))</f>
        <v/>
      </c>
      <c r="E2986" s="38" t="str">
        <f>IF(AND($K2986="Y",$G2986&lt;&gt;"UNYIL",$F2986&lt;DATABASE!$O$8),"2x D11",IF(AND($K2986="Y",$G2986&lt;&gt;"UNYIL",$F2986&gt;=DATABASE!$O$8),"3x D11",""))</f>
        <v/>
      </c>
      <c r="F2986" s="36" t="str">
        <f>IF('DATA ACCURATE'!N2989&lt;&gt;"",'DATA ACCURATE'!N2989,"")</f>
        <v/>
      </c>
      <c r="G2986" s="38" t="str">
        <f>IF(F2986="","",IF(F2986&lt;=DATABASE!$I$8,"UNYIL",IF(F2986&lt;=DATABASE!$J$8,"KECIL",IF(F2986&lt;DATABASE!$K$8,"TANGGUNG",IF(F2986&gt;=DATABASE!$K$8,"BESAR","")))))</f>
        <v/>
      </c>
      <c r="H2986" s="16" t="str">
        <f>IF('DATA ACCURATE'!J2989&lt;&gt;"",'DATA ACCURATE'!J2989,"")</f>
        <v/>
      </c>
      <c r="I2986" s="35" t="str">
        <f>IF(B2986&lt;&gt;"",IFERROR(VLOOKUP(B2986,'DATA TIMBANGAN'!G:M,7,FALSE),VLOOKUP(B2986,'DATA TIMBANGAN'!G:M,7)),"")</f>
        <v/>
      </c>
      <c r="J2986" s="25" t="str">
        <f>IF(H2986&lt;&gt;"",IFERROR(INDEX(DATABASE!$Z$19:$Z$38,MATCH(DATEVALUE(H2986),DATABASE!$AA$19:$AA$38,0)),INDEX(DATABASE!$Z$12:$Z$18,MATCH(WEEKDAY(H2986,2),DATABASE!$AA$12:$AA$18,0))),"")</f>
        <v/>
      </c>
      <c r="K2986" s="25" t="str">
        <f>IF('DATA ACCURATE'!V2989&lt;&gt;"",'DATA ACCURATE'!V2989,"")</f>
        <v/>
      </c>
      <c r="L2986" s="80" t="str">
        <f>IF($H2986="","",IF(OR($J2986="LIBUR",AND($L2985="LIBUR",$O2985=$O2986)),"LIBUR",IF(AND(OR($L2985="LUAR JAM KERJA 1",$L2985="LUAR JAM KERJA 2"),OR(OR(AND($H2985=$H2986,AND(OR($I2986&gt;DATABASE!$J$3,$I2986&lt;DATABASE!$J$6),((DATEVALUE($H2986)+$I2986)-(DATEVALUE($H2985)+$I2985))&lt;DATABASE!$J$6)),AND($H2985=$H2986,$O2985=$O2986,OR($I2986&gt;DATABASE!$J$6,$I2986&lt;DATABASE!$J$3))),AND(($H2986-$H2985)=1,OR($I2986&lt;DATABASE!$I$6,((DATEVALUE($H2986)+$I2986)-(DATEVALUE($H2985)+$I2985))&lt;DATABASE!$J$6))),$A2986=$A2985),"LUAR JAM KERJA 2",IF(AND(OR(WEEKDAY($H2986,2)=1,WEEKDAY($H2986,2)=2,WEEKDAY($H2986,2)=3,WEEKDAY($H2986,2)=4,WEEKDAY($H2986,2)=5),$I2986&lt;=DATABASE!$J$3,$I2986&gt;=DATABASE!$I$3),"JAM KERJA",IF(AND(WEEKDAY($H2986,2)=6,$I2986&lt;=DATABASE!$J$4,$I2986&gt;=DATABASE!$I$4),"JAM KERJA","LUAR JAM KERJA 1")))))</f>
        <v/>
      </c>
      <c r="M2986" s="36" t="str">
        <f>IF('DATA ACCURATE'!T2989&lt;&gt;"",IF('DATA ACCURATE'!T2989&gt;100,'DATA ACCURATE'!T2989/10,'DATA ACCURATE'!T2989),"")</f>
        <v/>
      </c>
      <c r="N2986" s="38" t="str">
        <f>IF(M2986="","",IF(M2986&lt;=DATABASE!$I$9,"LOKAL",IF(M2986&lt;DATABASE!$J$9,"LUAR KOTA 1",IF($M2986&gt;=DATABASE!$J$9,"LUAR KOTA 2",""))))</f>
        <v/>
      </c>
      <c r="O2986" s="38" t="str">
        <f>IF('DATA ACCURATE'!L2989&lt;&gt;"",'DATA ACCURATE'!L2989,"")</f>
        <v/>
      </c>
      <c r="P2986" s="38"/>
      <c r="Q2986" s="38">
        <f t="shared" si="332"/>
        <v>0</v>
      </c>
      <c r="R2986" s="38">
        <f t="shared" si="332"/>
        <v>0</v>
      </c>
      <c r="S2986" s="38">
        <f t="shared" si="332"/>
        <v>0</v>
      </c>
      <c r="T2986" s="38">
        <f t="shared" si="332"/>
        <v>0</v>
      </c>
      <c r="U2986" s="38">
        <f t="shared" si="333"/>
        <v>0</v>
      </c>
      <c r="V2986" s="38">
        <f t="shared" si="333"/>
        <v>0</v>
      </c>
      <c r="W2986" s="38">
        <f t="shared" si="333"/>
        <v>0</v>
      </c>
      <c r="X2986" s="38">
        <f t="shared" si="334"/>
        <v>0</v>
      </c>
      <c r="Y2986" s="38">
        <f t="shared" si="334"/>
        <v>0</v>
      </c>
      <c r="Z2986" s="38">
        <f t="shared" si="334"/>
        <v>0</v>
      </c>
      <c r="AA2986" s="38">
        <f t="shared" si="334"/>
        <v>0</v>
      </c>
      <c r="AB2986" s="38">
        <f t="shared" si="329"/>
        <v>0</v>
      </c>
      <c r="AC2986" s="38">
        <f t="shared" si="330"/>
        <v>0</v>
      </c>
      <c r="AD2986" s="38" t="str">
        <f t="shared" si="331"/>
        <v>000000000000</v>
      </c>
      <c r="AE2986" s="38"/>
      <c r="AF2986" s="38"/>
      <c r="AG2986" s="38"/>
      <c r="AH2986" s="38"/>
      <c r="AI2986" s="38"/>
      <c r="AJ2986" s="38"/>
      <c r="AK2986" s="38"/>
      <c r="AL2986" s="38"/>
      <c r="AM2986" s="38"/>
      <c r="AN2986" s="38"/>
      <c r="AO2986" s="38"/>
      <c r="AP2986" s="38"/>
      <c r="AQ2986" s="38"/>
      <c r="AR2986" s="38"/>
    </row>
    <row r="2987" spans="1:44">
      <c r="A2987" s="36" t="str">
        <f>IF('DATA ACCURATE'!A2990&lt;&gt;"",'DATA ACCURATE'!A2990,"")</f>
        <v/>
      </c>
      <c r="B2987" s="36" t="str">
        <f>IF('DATA ACCURATE'!D2990&lt;&gt;"",'DATA ACCURATE'!D2990,"")</f>
        <v/>
      </c>
      <c r="C2987" s="38" t="str">
        <f>IF($AD2987="000000000000","",INDEX(DATABASE!$W$12:$W$71,MATCH($AD2987,DATABASE!$V$12:$V$71,0)))</f>
        <v/>
      </c>
      <c r="D2987" s="38" t="str">
        <f>IF(C2987="","",IF(E2987="",INDEX(DATABASE!$AF$13:$AF$62,MATCH($C2987,DATABASE!$AC$13:$AC$62,0)),IF(E2987="2x D11",INDEX(DATABASE!$AF$13:$AF$62,MATCH($C2987,DATABASE!$AC$13:$AC$62,0))+2*DATABASE!$AF$62,IF(E2987="3x D11",INDEX(DATABASE!$AF$13:$AF$62,MATCH($C2987,DATABASE!$AC$13:$AC$62,0))+3*DATABASE!$AF$62,""))))</f>
        <v/>
      </c>
      <c r="E2987" s="38" t="str">
        <f>IF(AND($K2987="Y",$G2987&lt;&gt;"UNYIL",$F2987&lt;DATABASE!$O$8),"2x D11",IF(AND($K2987="Y",$G2987&lt;&gt;"UNYIL",$F2987&gt;=DATABASE!$O$8),"3x D11",""))</f>
        <v/>
      </c>
      <c r="F2987" s="36" t="str">
        <f>IF('DATA ACCURATE'!N2990&lt;&gt;"",'DATA ACCURATE'!N2990,"")</f>
        <v/>
      </c>
      <c r="G2987" s="38" t="str">
        <f>IF(F2987="","",IF(F2987&lt;=DATABASE!$I$8,"UNYIL",IF(F2987&lt;=DATABASE!$J$8,"KECIL",IF(F2987&lt;DATABASE!$K$8,"TANGGUNG",IF(F2987&gt;=DATABASE!$K$8,"BESAR","")))))</f>
        <v/>
      </c>
      <c r="H2987" s="16" t="str">
        <f>IF('DATA ACCURATE'!J2990&lt;&gt;"",'DATA ACCURATE'!J2990,"")</f>
        <v/>
      </c>
      <c r="I2987" s="35" t="str">
        <f>IF(B2987&lt;&gt;"",IFERROR(VLOOKUP(B2987,'DATA TIMBANGAN'!G:M,7,FALSE),VLOOKUP(B2987,'DATA TIMBANGAN'!G:M,7)),"")</f>
        <v/>
      </c>
      <c r="J2987" s="25" t="str">
        <f>IF(H2987&lt;&gt;"",IFERROR(INDEX(DATABASE!$Z$19:$Z$38,MATCH(DATEVALUE(H2987),DATABASE!$AA$19:$AA$38,0)),INDEX(DATABASE!$Z$12:$Z$18,MATCH(WEEKDAY(H2987,2),DATABASE!$AA$12:$AA$18,0))),"")</f>
        <v/>
      </c>
      <c r="K2987" s="25" t="str">
        <f>IF('DATA ACCURATE'!V2990&lt;&gt;"",'DATA ACCURATE'!V2990,"")</f>
        <v/>
      </c>
      <c r="L2987" s="80" t="str">
        <f>IF($H2987="","",IF(OR($J2987="LIBUR",AND($L2986="LIBUR",$O2986=$O2987)),"LIBUR",IF(AND(OR($L2986="LUAR JAM KERJA 1",$L2986="LUAR JAM KERJA 2"),OR(OR(AND($H2986=$H2987,AND(OR($I2987&gt;DATABASE!$J$3,$I2987&lt;DATABASE!$J$6),((DATEVALUE($H2987)+$I2987)-(DATEVALUE($H2986)+$I2986))&lt;DATABASE!$J$6)),AND($H2986=$H2987,$O2986=$O2987,OR($I2987&gt;DATABASE!$J$6,$I2987&lt;DATABASE!$J$3))),AND(($H2987-$H2986)=1,OR($I2987&lt;DATABASE!$I$6,((DATEVALUE($H2987)+$I2987)-(DATEVALUE($H2986)+$I2986))&lt;DATABASE!$J$6))),$A2987=$A2986),"LUAR JAM KERJA 2",IF(AND(OR(WEEKDAY($H2987,2)=1,WEEKDAY($H2987,2)=2,WEEKDAY($H2987,2)=3,WEEKDAY($H2987,2)=4,WEEKDAY($H2987,2)=5),$I2987&lt;=DATABASE!$J$3,$I2987&gt;=DATABASE!$I$3),"JAM KERJA",IF(AND(WEEKDAY($H2987,2)=6,$I2987&lt;=DATABASE!$J$4,$I2987&gt;=DATABASE!$I$4),"JAM KERJA","LUAR JAM KERJA 1")))))</f>
        <v/>
      </c>
      <c r="M2987" s="36" t="str">
        <f>IF('DATA ACCURATE'!T2990&lt;&gt;"",IF('DATA ACCURATE'!T2990&gt;100,'DATA ACCURATE'!T2990/10,'DATA ACCURATE'!T2990),"")</f>
        <v/>
      </c>
      <c r="N2987" s="38" t="str">
        <f>IF(M2987="","",IF(M2987&lt;=DATABASE!$I$9,"LOKAL",IF(M2987&lt;DATABASE!$J$9,"LUAR KOTA 1",IF($M2987&gt;=DATABASE!$J$9,"LUAR KOTA 2",""))))</f>
        <v/>
      </c>
      <c r="O2987" s="38" t="str">
        <f>IF('DATA ACCURATE'!L2990&lt;&gt;"",'DATA ACCURATE'!L2990,"")</f>
        <v/>
      </c>
      <c r="P2987" s="38"/>
      <c r="Q2987" s="38">
        <f t="shared" si="332"/>
        <v>0</v>
      </c>
      <c r="R2987" s="38">
        <f t="shared" si="332"/>
        <v>0</v>
      </c>
      <c r="S2987" s="38">
        <f t="shared" si="332"/>
        <v>0</v>
      </c>
      <c r="T2987" s="38">
        <f t="shared" si="332"/>
        <v>0</v>
      </c>
      <c r="U2987" s="38">
        <f t="shared" si="333"/>
        <v>0</v>
      </c>
      <c r="V2987" s="38">
        <f t="shared" si="333"/>
        <v>0</v>
      </c>
      <c r="W2987" s="38">
        <f t="shared" si="333"/>
        <v>0</v>
      </c>
      <c r="X2987" s="38">
        <f t="shared" si="334"/>
        <v>0</v>
      </c>
      <c r="Y2987" s="38">
        <f t="shared" si="334"/>
        <v>0</v>
      </c>
      <c r="Z2987" s="38">
        <f t="shared" si="334"/>
        <v>0</v>
      </c>
      <c r="AA2987" s="38">
        <f t="shared" si="334"/>
        <v>0</v>
      </c>
      <c r="AB2987" s="38">
        <f t="shared" si="329"/>
        <v>0</v>
      </c>
      <c r="AC2987" s="38">
        <f t="shared" si="330"/>
        <v>0</v>
      </c>
      <c r="AD2987" s="38" t="str">
        <f t="shared" si="331"/>
        <v>000000000000</v>
      </c>
      <c r="AE2987" s="38"/>
      <c r="AF2987" s="38"/>
      <c r="AG2987" s="38"/>
      <c r="AH2987" s="38"/>
      <c r="AI2987" s="38"/>
      <c r="AJ2987" s="38"/>
      <c r="AK2987" s="38"/>
      <c r="AL2987" s="38"/>
      <c r="AM2987" s="38"/>
      <c r="AN2987" s="38"/>
      <c r="AO2987" s="38"/>
      <c r="AP2987" s="38"/>
      <c r="AQ2987" s="38"/>
      <c r="AR2987" s="38"/>
    </row>
    <row r="2988" spans="1:44">
      <c r="A2988" s="36" t="str">
        <f>IF('DATA ACCURATE'!A2991&lt;&gt;"",'DATA ACCURATE'!A2991,"")</f>
        <v/>
      </c>
      <c r="B2988" s="36" t="str">
        <f>IF('DATA ACCURATE'!D2991&lt;&gt;"",'DATA ACCURATE'!D2991,"")</f>
        <v/>
      </c>
      <c r="C2988" s="38" t="str">
        <f>IF($AD2988="000000000000","",INDEX(DATABASE!$W$12:$W$71,MATCH($AD2988,DATABASE!$V$12:$V$71,0)))</f>
        <v/>
      </c>
      <c r="D2988" s="38" t="str">
        <f>IF(C2988="","",IF(E2988="",INDEX(DATABASE!$AF$13:$AF$62,MATCH($C2988,DATABASE!$AC$13:$AC$62,0)),IF(E2988="2x D11",INDEX(DATABASE!$AF$13:$AF$62,MATCH($C2988,DATABASE!$AC$13:$AC$62,0))+2*DATABASE!$AF$62,IF(E2988="3x D11",INDEX(DATABASE!$AF$13:$AF$62,MATCH($C2988,DATABASE!$AC$13:$AC$62,0))+3*DATABASE!$AF$62,""))))</f>
        <v/>
      </c>
      <c r="E2988" s="38" t="str">
        <f>IF(AND($K2988="Y",$G2988&lt;&gt;"UNYIL",$F2988&lt;DATABASE!$O$8),"2x D11",IF(AND($K2988="Y",$G2988&lt;&gt;"UNYIL",$F2988&gt;=DATABASE!$O$8),"3x D11",""))</f>
        <v/>
      </c>
      <c r="F2988" s="36" t="str">
        <f>IF('DATA ACCURATE'!N2991&lt;&gt;"",'DATA ACCURATE'!N2991,"")</f>
        <v/>
      </c>
      <c r="G2988" s="38" t="str">
        <f>IF(F2988="","",IF(F2988&lt;=DATABASE!$I$8,"UNYIL",IF(F2988&lt;=DATABASE!$J$8,"KECIL",IF(F2988&lt;DATABASE!$K$8,"TANGGUNG",IF(F2988&gt;=DATABASE!$K$8,"BESAR","")))))</f>
        <v/>
      </c>
      <c r="H2988" s="16" t="str">
        <f>IF('DATA ACCURATE'!J2991&lt;&gt;"",'DATA ACCURATE'!J2991,"")</f>
        <v/>
      </c>
      <c r="I2988" s="35" t="str">
        <f>IF(B2988&lt;&gt;"",IFERROR(VLOOKUP(B2988,'DATA TIMBANGAN'!G:M,7,FALSE),VLOOKUP(B2988,'DATA TIMBANGAN'!G:M,7)),"")</f>
        <v/>
      </c>
      <c r="J2988" s="25" t="str">
        <f>IF(H2988&lt;&gt;"",IFERROR(INDEX(DATABASE!$Z$19:$Z$38,MATCH(DATEVALUE(H2988),DATABASE!$AA$19:$AA$38,0)),INDEX(DATABASE!$Z$12:$Z$18,MATCH(WEEKDAY(H2988,2),DATABASE!$AA$12:$AA$18,0))),"")</f>
        <v/>
      </c>
      <c r="K2988" s="25" t="str">
        <f>IF('DATA ACCURATE'!V2991&lt;&gt;"",'DATA ACCURATE'!V2991,"")</f>
        <v/>
      </c>
      <c r="L2988" s="80" t="str">
        <f>IF($H2988="","",IF(OR($J2988="LIBUR",AND($L2987="LIBUR",$O2987=$O2988)),"LIBUR",IF(AND(OR($L2987="LUAR JAM KERJA 1",$L2987="LUAR JAM KERJA 2"),OR(OR(AND($H2987=$H2988,AND(OR($I2988&gt;DATABASE!$J$3,$I2988&lt;DATABASE!$J$6),((DATEVALUE($H2988)+$I2988)-(DATEVALUE($H2987)+$I2987))&lt;DATABASE!$J$6)),AND($H2987=$H2988,$O2987=$O2988,OR($I2988&gt;DATABASE!$J$6,$I2988&lt;DATABASE!$J$3))),AND(($H2988-$H2987)=1,OR($I2988&lt;DATABASE!$I$6,((DATEVALUE($H2988)+$I2988)-(DATEVALUE($H2987)+$I2987))&lt;DATABASE!$J$6))),$A2988=$A2987),"LUAR JAM KERJA 2",IF(AND(OR(WEEKDAY($H2988,2)=1,WEEKDAY($H2988,2)=2,WEEKDAY($H2988,2)=3,WEEKDAY($H2988,2)=4,WEEKDAY($H2988,2)=5),$I2988&lt;=DATABASE!$J$3,$I2988&gt;=DATABASE!$I$3),"JAM KERJA",IF(AND(WEEKDAY($H2988,2)=6,$I2988&lt;=DATABASE!$J$4,$I2988&gt;=DATABASE!$I$4),"JAM KERJA","LUAR JAM KERJA 1")))))</f>
        <v/>
      </c>
      <c r="M2988" s="36" t="str">
        <f>IF('DATA ACCURATE'!T2991&lt;&gt;"",IF('DATA ACCURATE'!T2991&gt;100,'DATA ACCURATE'!T2991/10,'DATA ACCURATE'!T2991),"")</f>
        <v/>
      </c>
      <c r="N2988" s="38" t="str">
        <f>IF(M2988="","",IF(M2988&lt;=DATABASE!$I$9,"LOKAL",IF(M2988&lt;DATABASE!$J$9,"LUAR KOTA 1",IF($M2988&gt;=DATABASE!$J$9,"LUAR KOTA 2",""))))</f>
        <v/>
      </c>
      <c r="O2988" s="38" t="str">
        <f>IF('DATA ACCURATE'!L2991&lt;&gt;"",'DATA ACCURATE'!L2991,"")</f>
        <v/>
      </c>
      <c r="P2988" s="38"/>
      <c r="Q2988" s="38">
        <f t="shared" si="332"/>
        <v>0</v>
      </c>
      <c r="R2988" s="38">
        <f t="shared" si="332"/>
        <v>0</v>
      </c>
      <c r="S2988" s="38">
        <f t="shared" si="332"/>
        <v>0</v>
      </c>
      <c r="T2988" s="38">
        <f t="shared" si="332"/>
        <v>0</v>
      </c>
      <c r="U2988" s="38">
        <f t="shared" si="333"/>
        <v>0</v>
      </c>
      <c r="V2988" s="38">
        <f t="shared" si="333"/>
        <v>0</v>
      </c>
      <c r="W2988" s="38">
        <f t="shared" si="333"/>
        <v>0</v>
      </c>
      <c r="X2988" s="38">
        <f t="shared" si="334"/>
        <v>0</v>
      </c>
      <c r="Y2988" s="38">
        <f t="shared" si="334"/>
        <v>0</v>
      </c>
      <c r="Z2988" s="38">
        <f t="shared" si="334"/>
        <v>0</v>
      </c>
      <c r="AA2988" s="38">
        <f t="shared" si="334"/>
        <v>0</v>
      </c>
      <c r="AB2988" s="38">
        <f t="shared" si="329"/>
        <v>0</v>
      </c>
      <c r="AC2988" s="38">
        <f t="shared" si="330"/>
        <v>0</v>
      </c>
      <c r="AD2988" s="38" t="str">
        <f t="shared" si="331"/>
        <v>000000000000</v>
      </c>
      <c r="AE2988" s="38"/>
      <c r="AF2988" s="38"/>
      <c r="AG2988" s="38"/>
      <c r="AH2988" s="38"/>
      <c r="AI2988" s="38"/>
      <c r="AJ2988" s="38"/>
      <c r="AK2988" s="38"/>
      <c r="AL2988" s="38"/>
      <c r="AM2988" s="38"/>
      <c r="AN2988" s="38"/>
      <c r="AO2988" s="38"/>
      <c r="AP2988" s="38"/>
      <c r="AQ2988" s="38"/>
      <c r="AR2988" s="38"/>
    </row>
    <row r="2989" spans="1:44">
      <c r="A2989" s="36" t="str">
        <f>IF('DATA ACCURATE'!A2992&lt;&gt;"",'DATA ACCURATE'!A2992,"")</f>
        <v/>
      </c>
      <c r="B2989" s="36" t="str">
        <f>IF('DATA ACCURATE'!D2992&lt;&gt;"",'DATA ACCURATE'!D2992,"")</f>
        <v/>
      </c>
      <c r="C2989" s="38" t="str">
        <f>IF($AD2989="000000000000","",INDEX(DATABASE!$W$12:$W$71,MATCH($AD2989,DATABASE!$V$12:$V$71,0)))</f>
        <v/>
      </c>
      <c r="D2989" s="38" t="str">
        <f>IF(C2989="","",IF(E2989="",INDEX(DATABASE!$AF$13:$AF$62,MATCH($C2989,DATABASE!$AC$13:$AC$62,0)),IF(E2989="2x D11",INDEX(DATABASE!$AF$13:$AF$62,MATCH($C2989,DATABASE!$AC$13:$AC$62,0))+2*DATABASE!$AF$62,IF(E2989="3x D11",INDEX(DATABASE!$AF$13:$AF$62,MATCH($C2989,DATABASE!$AC$13:$AC$62,0))+3*DATABASE!$AF$62,""))))</f>
        <v/>
      </c>
      <c r="E2989" s="38" t="str">
        <f>IF(AND($K2989="Y",$G2989&lt;&gt;"UNYIL",$F2989&lt;DATABASE!$O$8),"2x D11",IF(AND($K2989="Y",$G2989&lt;&gt;"UNYIL",$F2989&gt;=DATABASE!$O$8),"3x D11",""))</f>
        <v/>
      </c>
      <c r="F2989" s="36" t="str">
        <f>IF('DATA ACCURATE'!N2992&lt;&gt;"",'DATA ACCURATE'!N2992,"")</f>
        <v/>
      </c>
      <c r="G2989" s="38" t="str">
        <f>IF(F2989="","",IF(F2989&lt;=DATABASE!$I$8,"UNYIL",IF(F2989&lt;=DATABASE!$J$8,"KECIL",IF(F2989&lt;DATABASE!$K$8,"TANGGUNG",IF(F2989&gt;=DATABASE!$K$8,"BESAR","")))))</f>
        <v/>
      </c>
      <c r="H2989" s="16" t="str">
        <f>IF('DATA ACCURATE'!J2992&lt;&gt;"",'DATA ACCURATE'!J2992,"")</f>
        <v/>
      </c>
      <c r="I2989" s="35" t="str">
        <f>IF(B2989&lt;&gt;"",IFERROR(VLOOKUP(B2989,'DATA TIMBANGAN'!G:M,7,FALSE),VLOOKUP(B2989,'DATA TIMBANGAN'!G:M,7)),"")</f>
        <v/>
      </c>
      <c r="J2989" s="25" t="str">
        <f>IF(H2989&lt;&gt;"",IFERROR(INDEX(DATABASE!$Z$19:$Z$38,MATCH(DATEVALUE(H2989),DATABASE!$AA$19:$AA$38,0)),INDEX(DATABASE!$Z$12:$Z$18,MATCH(WEEKDAY(H2989,2),DATABASE!$AA$12:$AA$18,0))),"")</f>
        <v/>
      </c>
      <c r="K2989" s="25" t="str">
        <f>IF('DATA ACCURATE'!V2992&lt;&gt;"",'DATA ACCURATE'!V2992,"")</f>
        <v/>
      </c>
      <c r="L2989" s="80" t="str">
        <f>IF($H2989="","",IF(OR($J2989="LIBUR",AND($L2988="LIBUR",$O2988=$O2989)),"LIBUR",IF(AND(OR($L2988="LUAR JAM KERJA 1",$L2988="LUAR JAM KERJA 2"),OR(OR(AND($H2988=$H2989,AND(OR($I2989&gt;DATABASE!$J$3,$I2989&lt;DATABASE!$J$6),((DATEVALUE($H2989)+$I2989)-(DATEVALUE($H2988)+$I2988))&lt;DATABASE!$J$6)),AND($H2988=$H2989,$O2988=$O2989,OR($I2989&gt;DATABASE!$J$6,$I2989&lt;DATABASE!$J$3))),AND(($H2989-$H2988)=1,OR($I2989&lt;DATABASE!$I$6,((DATEVALUE($H2989)+$I2989)-(DATEVALUE($H2988)+$I2988))&lt;DATABASE!$J$6))),$A2989=$A2988),"LUAR JAM KERJA 2",IF(AND(OR(WEEKDAY($H2989,2)=1,WEEKDAY($H2989,2)=2,WEEKDAY($H2989,2)=3,WEEKDAY($H2989,2)=4,WEEKDAY($H2989,2)=5),$I2989&lt;=DATABASE!$J$3,$I2989&gt;=DATABASE!$I$3),"JAM KERJA",IF(AND(WEEKDAY($H2989,2)=6,$I2989&lt;=DATABASE!$J$4,$I2989&gt;=DATABASE!$I$4),"JAM KERJA","LUAR JAM KERJA 1")))))</f>
        <v/>
      </c>
      <c r="M2989" s="36" t="str">
        <f>IF('DATA ACCURATE'!T2992&lt;&gt;"",IF('DATA ACCURATE'!T2992&gt;100,'DATA ACCURATE'!T2992/10,'DATA ACCURATE'!T2992),"")</f>
        <v/>
      </c>
      <c r="N2989" s="38" t="str">
        <f>IF(M2989="","",IF(M2989&lt;=DATABASE!$I$9,"LOKAL",IF(M2989&lt;DATABASE!$J$9,"LUAR KOTA 1",IF($M2989&gt;=DATABASE!$J$9,"LUAR KOTA 2",""))))</f>
        <v/>
      </c>
      <c r="O2989" s="38" t="str">
        <f>IF('DATA ACCURATE'!L2992&lt;&gt;"",'DATA ACCURATE'!L2992,"")</f>
        <v/>
      </c>
      <c r="P2989" s="38"/>
      <c r="Q2989" s="38">
        <f t="shared" si="332"/>
        <v>0</v>
      </c>
      <c r="R2989" s="38">
        <f t="shared" si="332"/>
        <v>0</v>
      </c>
      <c r="S2989" s="38">
        <f t="shared" si="332"/>
        <v>0</v>
      </c>
      <c r="T2989" s="38">
        <f t="shared" si="332"/>
        <v>0</v>
      </c>
      <c r="U2989" s="38">
        <f t="shared" si="333"/>
        <v>0</v>
      </c>
      <c r="V2989" s="38">
        <f t="shared" si="333"/>
        <v>0</v>
      </c>
      <c r="W2989" s="38">
        <f t="shared" si="333"/>
        <v>0</v>
      </c>
      <c r="X2989" s="38">
        <f t="shared" si="334"/>
        <v>0</v>
      </c>
      <c r="Y2989" s="38">
        <f t="shared" si="334"/>
        <v>0</v>
      </c>
      <c r="Z2989" s="38">
        <f t="shared" si="334"/>
        <v>0</v>
      </c>
      <c r="AA2989" s="38">
        <f t="shared" si="334"/>
        <v>0</v>
      </c>
      <c r="AB2989" s="38">
        <f t="shared" si="329"/>
        <v>0</v>
      </c>
      <c r="AC2989" s="38">
        <f t="shared" si="330"/>
        <v>0</v>
      </c>
      <c r="AD2989" s="38" t="str">
        <f t="shared" si="331"/>
        <v>000000000000</v>
      </c>
      <c r="AE2989" s="38"/>
      <c r="AF2989" s="38"/>
      <c r="AG2989" s="38"/>
      <c r="AH2989" s="38"/>
      <c r="AI2989" s="38"/>
      <c r="AJ2989" s="38"/>
      <c r="AK2989" s="38"/>
      <c r="AL2989" s="38"/>
      <c r="AM2989" s="38"/>
      <c r="AN2989" s="38"/>
      <c r="AO2989" s="38"/>
      <c r="AP2989" s="38"/>
      <c r="AQ2989" s="38"/>
      <c r="AR2989" s="38"/>
    </row>
    <row r="2990" spans="1:44">
      <c r="A2990" s="36" t="str">
        <f>IF('DATA ACCURATE'!A2993&lt;&gt;"",'DATA ACCURATE'!A2993,"")</f>
        <v/>
      </c>
      <c r="B2990" s="36" t="str">
        <f>IF('DATA ACCURATE'!D2993&lt;&gt;"",'DATA ACCURATE'!D2993,"")</f>
        <v/>
      </c>
      <c r="C2990" s="38" t="str">
        <f>IF($AD2990="000000000000","",INDEX(DATABASE!$W$12:$W$71,MATCH($AD2990,DATABASE!$V$12:$V$71,0)))</f>
        <v/>
      </c>
      <c r="D2990" s="38" t="str">
        <f>IF(C2990="","",IF(E2990="",INDEX(DATABASE!$AF$13:$AF$62,MATCH($C2990,DATABASE!$AC$13:$AC$62,0)),IF(E2990="2x D11",INDEX(DATABASE!$AF$13:$AF$62,MATCH($C2990,DATABASE!$AC$13:$AC$62,0))+2*DATABASE!$AF$62,IF(E2990="3x D11",INDEX(DATABASE!$AF$13:$AF$62,MATCH($C2990,DATABASE!$AC$13:$AC$62,0))+3*DATABASE!$AF$62,""))))</f>
        <v/>
      </c>
      <c r="E2990" s="38" t="str">
        <f>IF(AND($K2990="Y",$G2990&lt;&gt;"UNYIL",$F2990&lt;DATABASE!$O$8),"2x D11",IF(AND($K2990="Y",$G2990&lt;&gt;"UNYIL",$F2990&gt;=DATABASE!$O$8),"3x D11",""))</f>
        <v/>
      </c>
      <c r="F2990" s="36" t="str">
        <f>IF('DATA ACCURATE'!N2993&lt;&gt;"",'DATA ACCURATE'!N2993,"")</f>
        <v/>
      </c>
      <c r="G2990" s="38" t="str">
        <f>IF(F2990="","",IF(F2990&lt;=DATABASE!$I$8,"UNYIL",IF(F2990&lt;=DATABASE!$J$8,"KECIL",IF(F2990&lt;DATABASE!$K$8,"TANGGUNG",IF(F2990&gt;=DATABASE!$K$8,"BESAR","")))))</f>
        <v/>
      </c>
      <c r="H2990" s="16" t="str">
        <f>IF('DATA ACCURATE'!J2993&lt;&gt;"",'DATA ACCURATE'!J2993,"")</f>
        <v/>
      </c>
      <c r="I2990" s="35" t="str">
        <f>IF(B2990&lt;&gt;"",IFERROR(VLOOKUP(B2990,'DATA TIMBANGAN'!G:M,7,FALSE),VLOOKUP(B2990,'DATA TIMBANGAN'!G:M,7)),"")</f>
        <v/>
      </c>
      <c r="J2990" s="25" t="str">
        <f>IF(H2990&lt;&gt;"",IFERROR(INDEX(DATABASE!$Z$19:$Z$38,MATCH(DATEVALUE(H2990),DATABASE!$AA$19:$AA$38,0)),INDEX(DATABASE!$Z$12:$Z$18,MATCH(WEEKDAY(H2990,2),DATABASE!$AA$12:$AA$18,0))),"")</f>
        <v/>
      </c>
      <c r="K2990" s="25" t="str">
        <f>IF('DATA ACCURATE'!V2993&lt;&gt;"",'DATA ACCURATE'!V2993,"")</f>
        <v/>
      </c>
      <c r="L2990" s="80" t="str">
        <f>IF($H2990="","",IF(OR($J2990="LIBUR",AND($L2989="LIBUR",$O2989=$O2990)),"LIBUR",IF(AND(OR($L2989="LUAR JAM KERJA 1",$L2989="LUAR JAM KERJA 2"),OR(OR(AND($H2989=$H2990,AND(OR($I2990&gt;DATABASE!$J$3,$I2990&lt;DATABASE!$J$6),((DATEVALUE($H2990)+$I2990)-(DATEVALUE($H2989)+$I2989))&lt;DATABASE!$J$6)),AND($H2989=$H2990,$O2989=$O2990,OR($I2990&gt;DATABASE!$J$6,$I2990&lt;DATABASE!$J$3))),AND(($H2990-$H2989)=1,OR($I2990&lt;DATABASE!$I$6,((DATEVALUE($H2990)+$I2990)-(DATEVALUE($H2989)+$I2989))&lt;DATABASE!$J$6))),$A2990=$A2989),"LUAR JAM KERJA 2",IF(AND(OR(WEEKDAY($H2990,2)=1,WEEKDAY($H2990,2)=2,WEEKDAY($H2990,2)=3,WEEKDAY($H2990,2)=4,WEEKDAY($H2990,2)=5),$I2990&lt;=DATABASE!$J$3,$I2990&gt;=DATABASE!$I$3),"JAM KERJA",IF(AND(WEEKDAY($H2990,2)=6,$I2990&lt;=DATABASE!$J$4,$I2990&gt;=DATABASE!$I$4),"JAM KERJA","LUAR JAM KERJA 1")))))</f>
        <v/>
      </c>
      <c r="M2990" s="36" t="str">
        <f>IF('DATA ACCURATE'!T2993&lt;&gt;"",IF('DATA ACCURATE'!T2993&gt;100,'DATA ACCURATE'!T2993/10,'DATA ACCURATE'!T2993),"")</f>
        <v/>
      </c>
      <c r="N2990" s="38" t="str">
        <f>IF(M2990="","",IF(M2990&lt;=DATABASE!$I$9,"LOKAL",IF(M2990&lt;DATABASE!$J$9,"LUAR KOTA 1",IF($M2990&gt;=DATABASE!$J$9,"LUAR KOTA 2",""))))</f>
        <v/>
      </c>
      <c r="O2990" s="38" t="str">
        <f>IF('DATA ACCURATE'!L2993&lt;&gt;"",'DATA ACCURATE'!L2993,"")</f>
        <v/>
      </c>
      <c r="P2990" s="38"/>
      <c r="Q2990" s="38">
        <f t="shared" si="332"/>
        <v>0</v>
      </c>
      <c r="R2990" s="38">
        <f t="shared" si="332"/>
        <v>0</v>
      </c>
      <c r="S2990" s="38">
        <f t="shared" si="332"/>
        <v>0</v>
      </c>
      <c r="T2990" s="38">
        <f t="shared" si="332"/>
        <v>0</v>
      </c>
      <c r="U2990" s="38">
        <f t="shared" si="333"/>
        <v>0</v>
      </c>
      <c r="V2990" s="38">
        <f t="shared" si="333"/>
        <v>0</v>
      </c>
      <c r="W2990" s="38">
        <f t="shared" si="333"/>
        <v>0</v>
      </c>
      <c r="X2990" s="38">
        <f t="shared" si="334"/>
        <v>0</v>
      </c>
      <c r="Y2990" s="38">
        <f t="shared" si="334"/>
        <v>0</v>
      </c>
      <c r="Z2990" s="38">
        <f t="shared" si="334"/>
        <v>0</v>
      </c>
      <c r="AA2990" s="38">
        <f t="shared" si="334"/>
        <v>0</v>
      </c>
      <c r="AB2990" s="38">
        <f t="shared" si="329"/>
        <v>0</v>
      </c>
      <c r="AC2990" s="38">
        <f t="shared" si="330"/>
        <v>0</v>
      </c>
      <c r="AD2990" s="38" t="str">
        <f t="shared" si="331"/>
        <v>000000000000</v>
      </c>
      <c r="AE2990" s="38"/>
      <c r="AF2990" s="38"/>
      <c r="AG2990" s="38"/>
      <c r="AH2990" s="38"/>
      <c r="AI2990" s="38"/>
      <c r="AJ2990" s="38"/>
      <c r="AK2990" s="38"/>
      <c r="AL2990" s="38"/>
      <c r="AM2990" s="38"/>
      <c r="AN2990" s="38"/>
      <c r="AO2990" s="38"/>
      <c r="AP2990" s="38"/>
      <c r="AQ2990" s="38"/>
      <c r="AR2990" s="38"/>
    </row>
    <row r="2991" spans="1:44">
      <c r="A2991" s="36" t="str">
        <f>IF('DATA ACCURATE'!A2994&lt;&gt;"",'DATA ACCURATE'!A2994,"")</f>
        <v/>
      </c>
      <c r="B2991" s="36" t="str">
        <f>IF('DATA ACCURATE'!D2994&lt;&gt;"",'DATA ACCURATE'!D2994,"")</f>
        <v/>
      </c>
      <c r="C2991" s="38" t="str">
        <f>IF($AD2991="000000000000","",INDEX(DATABASE!$W$12:$W$71,MATCH($AD2991,DATABASE!$V$12:$V$71,0)))</f>
        <v/>
      </c>
      <c r="D2991" s="38" t="str">
        <f>IF(C2991="","",IF(E2991="",INDEX(DATABASE!$AF$13:$AF$62,MATCH($C2991,DATABASE!$AC$13:$AC$62,0)),IF(E2991="2x D11",INDEX(DATABASE!$AF$13:$AF$62,MATCH($C2991,DATABASE!$AC$13:$AC$62,0))+2*DATABASE!$AF$62,IF(E2991="3x D11",INDEX(DATABASE!$AF$13:$AF$62,MATCH($C2991,DATABASE!$AC$13:$AC$62,0))+3*DATABASE!$AF$62,""))))</f>
        <v/>
      </c>
      <c r="E2991" s="38" t="str">
        <f>IF(AND($K2991="Y",$G2991&lt;&gt;"UNYIL",$F2991&lt;DATABASE!$O$8),"2x D11",IF(AND($K2991="Y",$G2991&lt;&gt;"UNYIL",$F2991&gt;=DATABASE!$O$8),"3x D11",""))</f>
        <v/>
      </c>
      <c r="F2991" s="36" t="str">
        <f>IF('DATA ACCURATE'!N2994&lt;&gt;"",'DATA ACCURATE'!N2994,"")</f>
        <v/>
      </c>
      <c r="G2991" s="38" t="str">
        <f>IF(F2991="","",IF(F2991&lt;=DATABASE!$I$8,"UNYIL",IF(F2991&lt;=DATABASE!$J$8,"KECIL",IF(F2991&lt;DATABASE!$K$8,"TANGGUNG",IF(F2991&gt;=DATABASE!$K$8,"BESAR","")))))</f>
        <v/>
      </c>
      <c r="H2991" s="16" t="str">
        <f>IF('DATA ACCURATE'!J2994&lt;&gt;"",'DATA ACCURATE'!J2994,"")</f>
        <v/>
      </c>
      <c r="I2991" s="35" t="str">
        <f>IF(B2991&lt;&gt;"",IFERROR(VLOOKUP(B2991,'DATA TIMBANGAN'!G:M,7,FALSE),VLOOKUP(B2991,'DATA TIMBANGAN'!G:M,7)),"")</f>
        <v/>
      </c>
      <c r="J2991" s="25" t="str">
        <f>IF(H2991&lt;&gt;"",IFERROR(INDEX(DATABASE!$Z$19:$Z$38,MATCH(DATEVALUE(H2991),DATABASE!$AA$19:$AA$38,0)),INDEX(DATABASE!$Z$12:$Z$18,MATCH(WEEKDAY(H2991,2),DATABASE!$AA$12:$AA$18,0))),"")</f>
        <v/>
      </c>
      <c r="K2991" s="25" t="str">
        <f>IF('DATA ACCURATE'!V2994&lt;&gt;"",'DATA ACCURATE'!V2994,"")</f>
        <v/>
      </c>
      <c r="L2991" s="80" t="str">
        <f>IF($H2991="","",IF(OR($J2991="LIBUR",AND($L2990="LIBUR",$O2990=$O2991)),"LIBUR",IF(AND(OR($L2990="LUAR JAM KERJA 1",$L2990="LUAR JAM KERJA 2"),OR(OR(AND($H2990=$H2991,AND(OR($I2991&gt;DATABASE!$J$3,$I2991&lt;DATABASE!$J$6),((DATEVALUE($H2991)+$I2991)-(DATEVALUE($H2990)+$I2990))&lt;DATABASE!$J$6)),AND($H2990=$H2991,$O2990=$O2991,OR($I2991&gt;DATABASE!$J$6,$I2991&lt;DATABASE!$J$3))),AND(($H2991-$H2990)=1,OR($I2991&lt;DATABASE!$I$6,((DATEVALUE($H2991)+$I2991)-(DATEVALUE($H2990)+$I2990))&lt;DATABASE!$J$6))),$A2991=$A2990),"LUAR JAM KERJA 2",IF(AND(OR(WEEKDAY($H2991,2)=1,WEEKDAY($H2991,2)=2,WEEKDAY($H2991,2)=3,WEEKDAY($H2991,2)=4,WEEKDAY($H2991,2)=5),$I2991&lt;=DATABASE!$J$3,$I2991&gt;=DATABASE!$I$3),"JAM KERJA",IF(AND(WEEKDAY($H2991,2)=6,$I2991&lt;=DATABASE!$J$4,$I2991&gt;=DATABASE!$I$4),"JAM KERJA","LUAR JAM KERJA 1")))))</f>
        <v/>
      </c>
      <c r="M2991" s="36" t="str">
        <f>IF('DATA ACCURATE'!T2994&lt;&gt;"",IF('DATA ACCURATE'!T2994&gt;100,'DATA ACCURATE'!T2994/10,'DATA ACCURATE'!T2994),"")</f>
        <v/>
      </c>
      <c r="N2991" s="38" t="str">
        <f>IF(M2991="","",IF(M2991&lt;=DATABASE!$I$9,"LOKAL",IF(M2991&lt;DATABASE!$J$9,"LUAR KOTA 1",IF($M2991&gt;=DATABASE!$J$9,"LUAR KOTA 2",""))))</f>
        <v/>
      </c>
      <c r="O2991" s="38" t="str">
        <f>IF('DATA ACCURATE'!L2994&lt;&gt;"",'DATA ACCURATE'!L2994,"")</f>
        <v/>
      </c>
      <c r="P2991" s="38"/>
      <c r="Q2991" s="38">
        <f t="shared" si="332"/>
        <v>0</v>
      </c>
      <c r="R2991" s="38">
        <f t="shared" si="332"/>
        <v>0</v>
      </c>
      <c r="S2991" s="38">
        <f t="shared" si="332"/>
        <v>0</v>
      </c>
      <c r="T2991" s="38">
        <f t="shared" si="332"/>
        <v>0</v>
      </c>
      <c r="U2991" s="38">
        <f t="shared" si="333"/>
        <v>0</v>
      </c>
      <c r="V2991" s="38">
        <f t="shared" si="333"/>
        <v>0</v>
      </c>
      <c r="W2991" s="38">
        <f t="shared" si="333"/>
        <v>0</v>
      </c>
      <c r="X2991" s="38">
        <f t="shared" si="334"/>
        <v>0</v>
      </c>
      <c r="Y2991" s="38">
        <f t="shared" si="334"/>
        <v>0</v>
      </c>
      <c r="Z2991" s="38">
        <f t="shared" si="334"/>
        <v>0</v>
      </c>
      <c r="AA2991" s="38">
        <f t="shared" si="334"/>
        <v>0</v>
      </c>
      <c r="AB2991" s="38">
        <f t="shared" si="329"/>
        <v>0</v>
      </c>
      <c r="AC2991" s="38">
        <f t="shared" si="330"/>
        <v>0</v>
      </c>
      <c r="AD2991" s="38" t="str">
        <f t="shared" si="331"/>
        <v>000000000000</v>
      </c>
      <c r="AE2991" s="38"/>
      <c r="AF2991" s="38"/>
      <c r="AG2991" s="38"/>
      <c r="AH2991" s="38"/>
      <c r="AI2991" s="38"/>
      <c r="AJ2991" s="38"/>
      <c r="AK2991" s="38"/>
      <c r="AL2991" s="38"/>
      <c r="AM2991" s="38"/>
      <c r="AN2991" s="38"/>
      <c r="AO2991" s="38"/>
      <c r="AP2991" s="38"/>
      <c r="AQ2991" s="38"/>
      <c r="AR2991" s="38"/>
    </row>
    <row r="2992" spans="1:44">
      <c r="A2992" s="36" t="str">
        <f>IF('DATA ACCURATE'!A2995&lt;&gt;"",'DATA ACCURATE'!A2995,"")</f>
        <v/>
      </c>
      <c r="B2992" s="36" t="str">
        <f>IF('DATA ACCURATE'!D2995&lt;&gt;"",'DATA ACCURATE'!D2995,"")</f>
        <v/>
      </c>
      <c r="C2992" s="38" t="str">
        <f>IF($AD2992="000000000000","",INDEX(DATABASE!$W$12:$W$71,MATCH($AD2992,DATABASE!$V$12:$V$71,0)))</f>
        <v/>
      </c>
      <c r="D2992" s="38" t="str">
        <f>IF(C2992="","",IF(E2992="",INDEX(DATABASE!$AF$13:$AF$62,MATCH($C2992,DATABASE!$AC$13:$AC$62,0)),IF(E2992="2x D11",INDEX(DATABASE!$AF$13:$AF$62,MATCH($C2992,DATABASE!$AC$13:$AC$62,0))+2*DATABASE!$AF$62,IF(E2992="3x D11",INDEX(DATABASE!$AF$13:$AF$62,MATCH($C2992,DATABASE!$AC$13:$AC$62,0))+3*DATABASE!$AF$62,""))))</f>
        <v/>
      </c>
      <c r="E2992" s="38" t="str">
        <f>IF(AND($K2992="Y",$G2992&lt;&gt;"UNYIL",$F2992&lt;DATABASE!$O$8),"2x D11",IF(AND($K2992="Y",$G2992&lt;&gt;"UNYIL",$F2992&gt;=DATABASE!$O$8),"3x D11",""))</f>
        <v/>
      </c>
      <c r="F2992" s="36" t="str">
        <f>IF('DATA ACCURATE'!N2995&lt;&gt;"",'DATA ACCURATE'!N2995,"")</f>
        <v/>
      </c>
      <c r="G2992" s="38" t="str">
        <f>IF(F2992="","",IF(F2992&lt;=DATABASE!$I$8,"UNYIL",IF(F2992&lt;=DATABASE!$J$8,"KECIL",IF(F2992&lt;DATABASE!$K$8,"TANGGUNG",IF(F2992&gt;=DATABASE!$K$8,"BESAR","")))))</f>
        <v/>
      </c>
      <c r="H2992" s="16" t="str">
        <f>IF('DATA ACCURATE'!J2995&lt;&gt;"",'DATA ACCURATE'!J2995,"")</f>
        <v/>
      </c>
      <c r="I2992" s="35" t="str">
        <f>IF(B2992&lt;&gt;"",IFERROR(VLOOKUP(B2992,'DATA TIMBANGAN'!G:M,7,FALSE),VLOOKUP(B2992,'DATA TIMBANGAN'!G:M,7)),"")</f>
        <v/>
      </c>
      <c r="J2992" s="25" t="str">
        <f>IF(H2992&lt;&gt;"",IFERROR(INDEX(DATABASE!$Z$19:$Z$38,MATCH(DATEVALUE(H2992),DATABASE!$AA$19:$AA$38,0)),INDEX(DATABASE!$Z$12:$Z$18,MATCH(WEEKDAY(H2992,2),DATABASE!$AA$12:$AA$18,0))),"")</f>
        <v/>
      </c>
      <c r="K2992" s="25" t="str">
        <f>IF('DATA ACCURATE'!V2995&lt;&gt;"",'DATA ACCURATE'!V2995,"")</f>
        <v/>
      </c>
      <c r="L2992" s="80" t="str">
        <f>IF($H2992="","",IF(OR($J2992="LIBUR",AND($L2991="LIBUR",$O2991=$O2992)),"LIBUR",IF(AND(OR($L2991="LUAR JAM KERJA 1",$L2991="LUAR JAM KERJA 2"),OR(OR(AND($H2991=$H2992,AND(OR($I2992&gt;DATABASE!$J$3,$I2992&lt;DATABASE!$J$6),((DATEVALUE($H2992)+$I2992)-(DATEVALUE($H2991)+$I2991))&lt;DATABASE!$J$6)),AND($H2991=$H2992,$O2991=$O2992,OR($I2992&gt;DATABASE!$J$6,$I2992&lt;DATABASE!$J$3))),AND(($H2992-$H2991)=1,OR($I2992&lt;DATABASE!$I$6,((DATEVALUE($H2992)+$I2992)-(DATEVALUE($H2991)+$I2991))&lt;DATABASE!$J$6))),$A2992=$A2991),"LUAR JAM KERJA 2",IF(AND(OR(WEEKDAY($H2992,2)=1,WEEKDAY($H2992,2)=2,WEEKDAY($H2992,2)=3,WEEKDAY($H2992,2)=4,WEEKDAY($H2992,2)=5),$I2992&lt;=DATABASE!$J$3,$I2992&gt;=DATABASE!$I$3),"JAM KERJA",IF(AND(WEEKDAY($H2992,2)=6,$I2992&lt;=DATABASE!$J$4,$I2992&gt;=DATABASE!$I$4),"JAM KERJA","LUAR JAM KERJA 1")))))</f>
        <v/>
      </c>
      <c r="M2992" s="36" t="str">
        <f>IF('DATA ACCURATE'!T2995&lt;&gt;"",IF('DATA ACCURATE'!T2995&gt;100,'DATA ACCURATE'!T2995/10,'DATA ACCURATE'!T2995),"")</f>
        <v/>
      </c>
      <c r="N2992" s="38" t="str">
        <f>IF(M2992="","",IF(M2992&lt;=DATABASE!$I$9,"LOKAL",IF(M2992&lt;DATABASE!$J$9,"LUAR KOTA 1",IF($M2992&gt;=DATABASE!$J$9,"LUAR KOTA 2",""))))</f>
        <v/>
      </c>
      <c r="O2992" s="38" t="str">
        <f>IF('DATA ACCURATE'!L2995&lt;&gt;"",'DATA ACCURATE'!L2995,"")</f>
        <v/>
      </c>
      <c r="P2992" s="38"/>
      <c r="Q2992" s="38">
        <f t="shared" si="332"/>
        <v>0</v>
      </c>
      <c r="R2992" s="38">
        <f t="shared" si="332"/>
        <v>0</v>
      </c>
      <c r="S2992" s="38">
        <f t="shared" si="332"/>
        <v>0</v>
      </c>
      <c r="T2992" s="38">
        <f t="shared" si="332"/>
        <v>0</v>
      </c>
      <c r="U2992" s="38">
        <f t="shared" si="333"/>
        <v>0</v>
      </c>
      <c r="V2992" s="38">
        <f t="shared" si="333"/>
        <v>0</v>
      </c>
      <c r="W2992" s="38">
        <f t="shared" si="333"/>
        <v>0</v>
      </c>
      <c r="X2992" s="38">
        <f t="shared" si="334"/>
        <v>0</v>
      </c>
      <c r="Y2992" s="38">
        <f t="shared" si="334"/>
        <v>0</v>
      </c>
      <c r="Z2992" s="38">
        <f t="shared" si="334"/>
        <v>0</v>
      </c>
      <c r="AA2992" s="38">
        <f t="shared" si="334"/>
        <v>0</v>
      </c>
      <c r="AB2992" s="38">
        <f t="shared" si="329"/>
        <v>0</v>
      </c>
      <c r="AC2992" s="38">
        <f t="shared" si="330"/>
        <v>0</v>
      </c>
      <c r="AD2992" s="38" t="str">
        <f t="shared" si="331"/>
        <v>000000000000</v>
      </c>
      <c r="AE2992" s="38"/>
      <c r="AF2992" s="38"/>
      <c r="AG2992" s="38"/>
      <c r="AH2992" s="38"/>
      <c r="AI2992" s="38"/>
      <c r="AJ2992" s="38"/>
      <c r="AK2992" s="38"/>
      <c r="AL2992" s="38"/>
      <c r="AM2992" s="38"/>
      <c r="AN2992" s="38"/>
      <c r="AO2992" s="38"/>
      <c r="AP2992" s="38"/>
      <c r="AQ2992" s="38"/>
      <c r="AR2992" s="38"/>
    </row>
    <row r="2993" spans="1:44">
      <c r="A2993" s="36" t="str">
        <f>IF('DATA ACCURATE'!A2996&lt;&gt;"",'DATA ACCURATE'!A2996,"")</f>
        <v/>
      </c>
      <c r="B2993" s="36" t="str">
        <f>IF('DATA ACCURATE'!D2996&lt;&gt;"",'DATA ACCURATE'!D2996,"")</f>
        <v/>
      </c>
      <c r="C2993" s="38" t="str">
        <f>IF($AD2993="000000000000","",INDEX(DATABASE!$W$12:$W$71,MATCH($AD2993,DATABASE!$V$12:$V$71,0)))</f>
        <v/>
      </c>
      <c r="D2993" s="38" t="str">
        <f>IF(C2993="","",IF(E2993="",INDEX(DATABASE!$AF$13:$AF$62,MATCH($C2993,DATABASE!$AC$13:$AC$62,0)),IF(E2993="2x D11",INDEX(DATABASE!$AF$13:$AF$62,MATCH($C2993,DATABASE!$AC$13:$AC$62,0))+2*DATABASE!$AF$62,IF(E2993="3x D11",INDEX(DATABASE!$AF$13:$AF$62,MATCH($C2993,DATABASE!$AC$13:$AC$62,0))+3*DATABASE!$AF$62,""))))</f>
        <v/>
      </c>
      <c r="E2993" s="38" t="str">
        <f>IF(AND($K2993="Y",$G2993&lt;&gt;"UNYIL",$F2993&lt;DATABASE!$O$8),"2x D11",IF(AND($K2993="Y",$G2993&lt;&gt;"UNYIL",$F2993&gt;=DATABASE!$O$8),"3x D11",""))</f>
        <v/>
      </c>
      <c r="F2993" s="36" t="str">
        <f>IF('DATA ACCURATE'!N2996&lt;&gt;"",'DATA ACCURATE'!N2996,"")</f>
        <v/>
      </c>
      <c r="G2993" s="38" t="str">
        <f>IF(F2993="","",IF(F2993&lt;=DATABASE!$I$8,"UNYIL",IF(F2993&lt;=DATABASE!$J$8,"KECIL",IF(F2993&lt;DATABASE!$K$8,"TANGGUNG",IF(F2993&gt;=DATABASE!$K$8,"BESAR","")))))</f>
        <v/>
      </c>
      <c r="H2993" s="16" t="str">
        <f>IF('DATA ACCURATE'!J2996&lt;&gt;"",'DATA ACCURATE'!J2996,"")</f>
        <v/>
      </c>
      <c r="I2993" s="35" t="str">
        <f>IF(B2993&lt;&gt;"",IFERROR(VLOOKUP(B2993,'DATA TIMBANGAN'!G:M,7,FALSE),VLOOKUP(B2993,'DATA TIMBANGAN'!G:M,7)),"")</f>
        <v/>
      </c>
      <c r="J2993" s="25" t="str">
        <f>IF(H2993&lt;&gt;"",IFERROR(INDEX(DATABASE!$Z$19:$Z$38,MATCH(DATEVALUE(H2993),DATABASE!$AA$19:$AA$38,0)),INDEX(DATABASE!$Z$12:$Z$18,MATCH(WEEKDAY(H2993,2),DATABASE!$AA$12:$AA$18,0))),"")</f>
        <v/>
      </c>
      <c r="K2993" s="25" t="str">
        <f>IF('DATA ACCURATE'!V2996&lt;&gt;"",'DATA ACCURATE'!V2996,"")</f>
        <v/>
      </c>
      <c r="L2993" s="80" t="str">
        <f>IF($H2993="","",IF(OR($J2993="LIBUR",AND($L2992="LIBUR",$O2992=$O2993)),"LIBUR",IF(AND(OR($L2992="LUAR JAM KERJA 1",$L2992="LUAR JAM KERJA 2"),OR(OR(AND($H2992=$H2993,AND(OR($I2993&gt;DATABASE!$J$3,$I2993&lt;DATABASE!$J$6),((DATEVALUE($H2993)+$I2993)-(DATEVALUE($H2992)+$I2992))&lt;DATABASE!$J$6)),AND($H2992=$H2993,$O2992=$O2993,OR($I2993&gt;DATABASE!$J$6,$I2993&lt;DATABASE!$J$3))),AND(($H2993-$H2992)=1,OR($I2993&lt;DATABASE!$I$6,((DATEVALUE($H2993)+$I2993)-(DATEVALUE($H2992)+$I2992))&lt;DATABASE!$J$6))),$A2993=$A2992),"LUAR JAM KERJA 2",IF(AND(OR(WEEKDAY($H2993,2)=1,WEEKDAY($H2993,2)=2,WEEKDAY($H2993,2)=3,WEEKDAY($H2993,2)=4,WEEKDAY($H2993,2)=5),$I2993&lt;=DATABASE!$J$3,$I2993&gt;=DATABASE!$I$3),"JAM KERJA",IF(AND(WEEKDAY($H2993,2)=6,$I2993&lt;=DATABASE!$J$4,$I2993&gt;=DATABASE!$I$4),"JAM KERJA","LUAR JAM KERJA 1")))))</f>
        <v/>
      </c>
      <c r="M2993" s="36" t="str">
        <f>IF('DATA ACCURATE'!T2996&lt;&gt;"",IF('DATA ACCURATE'!T2996&gt;100,'DATA ACCURATE'!T2996/10,'DATA ACCURATE'!T2996),"")</f>
        <v/>
      </c>
      <c r="N2993" s="38" t="str">
        <f>IF(M2993="","",IF(M2993&lt;=DATABASE!$I$9,"LOKAL",IF(M2993&lt;DATABASE!$J$9,"LUAR KOTA 1",IF($M2993&gt;=DATABASE!$J$9,"LUAR KOTA 2",""))))</f>
        <v/>
      </c>
      <c r="O2993" s="38" t="str">
        <f>IF('DATA ACCURATE'!L2996&lt;&gt;"",'DATA ACCURATE'!L2996,"")</f>
        <v/>
      </c>
      <c r="P2993" s="38"/>
      <c r="Q2993" s="38">
        <f t="shared" si="332"/>
        <v>0</v>
      </c>
      <c r="R2993" s="38">
        <f t="shared" si="332"/>
        <v>0</v>
      </c>
      <c r="S2993" s="38">
        <f t="shared" si="332"/>
        <v>0</v>
      </c>
      <c r="T2993" s="38">
        <f t="shared" si="332"/>
        <v>0</v>
      </c>
      <c r="U2993" s="38">
        <f t="shared" si="333"/>
        <v>0</v>
      </c>
      <c r="V2993" s="38">
        <f t="shared" si="333"/>
        <v>0</v>
      </c>
      <c r="W2993" s="38">
        <f t="shared" si="333"/>
        <v>0</v>
      </c>
      <c r="X2993" s="38">
        <f t="shared" si="334"/>
        <v>0</v>
      </c>
      <c r="Y2993" s="38">
        <f t="shared" si="334"/>
        <v>0</v>
      </c>
      <c r="Z2993" s="38">
        <f t="shared" si="334"/>
        <v>0</v>
      </c>
      <c r="AA2993" s="38">
        <f t="shared" si="334"/>
        <v>0</v>
      </c>
      <c r="AB2993" s="38">
        <f t="shared" si="329"/>
        <v>0</v>
      </c>
      <c r="AC2993" s="38">
        <f t="shared" si="330"/>
        <v>0</v>
      </c>
      <c r="AD2993" s="38" t="str">
        <f t="shared" si="331"/>
        <v>000000000000</v>
      </c>
      <c r="AE2993" s="38"/>
      <c r="AF2993" s="38"/>
      <c r="AG2993" s="38"/>
      <c r="AH2993" s="38"/>
      <c r="AI2993" s="38"/>
      <c r="AJ2993" s="38"/>
      <c r="AK2993" s="38"/>
      <c r="AL2993" s="38"/>
      <c r="AM2993" s="38"/>
      <c r="AN2993" s="38"/>
      <c r="AO2993" s="38"/>
      <c r="AP2993" s="38"/>
      <c r="AQ2993" s="38"/>
      <c r="AR2993" s="38"/>
    </row>
    <row r="2994" spans="1:44">
      <c r="A2994" s="36" t="str">
        <f>IF('DATA ACCURATE'!A2997&lt;&gt;"",'DATA ACCURATE'!A2997,"")</f>
        <v/>
      </c>
      <c r="B2994" s="36" t="str">
        <f>IF('DATA ACCURATE'!D2997&lt;&gt;"",'DATA ACCURATE'!D2997,"")</f>
        <v/>
      </c>
      <c r="C2994" s="38" t="str">
        <f>IF($AD2994="000000000000","",INDEX(DATABASE!$W$12:$W$71,MATCH($AD2994,DATABASE!$V$12:$V$71,0)))</f>
        <v/>
      </c>
      <c r="D2994" s="38" t="str">
        <f>IF(C2994="","",IF(E2994="",INDEX(DATABASE!$AF$13:$AF$62,MATCH($C2994,DATABASE!$AC$13:$AC$62,0)),IF(E2994="2x D11",INDEX(DATABASE!$AF$13:$AF$62,MATCH($C2994,DATABASE!$AC$13:$AC$62,0))+2*DATABASE!$AF$62,IF(E2994="3x D11",INDEX(DATABASE!$AF$13:$AF$62,MATCH($C2994,DATABASE!$AC$13:$AC$62,0))+3*DATABASE!$AF$62,""))))</f>
        <v/>
      </c>
      <c r="E2994" s="38" t="str">
        <f>IF(AND($K2994="Y",$G2994&lt;&gt;"UNYIL",$F2994&lt;DATABASE!$O$8),"2x D11",IF(AND($K2994="Y",$G2994&lt;&gt;"UNYIL",$F2994&gt;=DATABASE!$O$8),"3x D11",""))</f>
        <v/>
      </c>
      <c r="F2994" s="36" t="str">
        <f>IF('DATA ACCURATE'!N2997&lt;&gt;"",'DATA ACCURATE'!N2997,"")</f>
        <v/>
      </c>
      <c r="G2994" s="38" t="str">
        <f>IF(F2994="","",IF(F2994&lt;=DATABASE!$I$8,"UNYIL",IF(F2994&lt;=DATABASE!$J$8,"KECIL",IF(F2994&lt;DATABASE!$K$8,"TANGGUNG",IF(F2994&gt;=DATABASE!$K$8,"BESAR","")))))</f>
        <v/>
      </c>
      <c r="H2994" s="16" t="str">
        <f>IF('DATA ACCURATE'!J2997&lt;&gt;"",'DATA ACCURATE'!J2997,"")</f>
        <v/>
      </c>
      <c r="I2994" s="35" t="str">
        <f>IF(B2994&lt;&gt;"",IFERROR(VLOOKUP(B2994,'DATA TIMBANGAN'!G:M,7,FALSE),VLOOKUP(B2994,'DATA TIMBANGAN'!G:M,7)),"")</f>
        <v/>
      </c>
      <c r="J2994" s="25" t="str">
        <f>IF(H2994&lt;&gt;"",IFERROR(INDEX(DATABASE!$Z$19:$Z$38,MATCH(DATEVALUE(H2994),DATABASE!$AA$19:$AA$38,0)),INDEX(DATABASE!$Z$12:$Z$18,MATCH(WEEKDAY(H2994,2),DATABASE!$AA$12:$AA$18,0))),"")</f>
        <v/>
      </c>
      <c r="K2994" s="25" t="str">
        <f>IF('DATA ACCURATE'!V2997&lt;&gt;"",'DATA ACCURATE'!V2997,"")</f>
        <v/>
      </c>
      <c r="L2994" s="80" t="str">
        <f>IF($H2994="","",IF(OR($J2994="LIBUR",AND($L2993="LIBUR",$O2993=$O2994)),"LIBUR",IF(AND(OR($L2993="LUAR JAM KERJA 1",$L2993="LUAR JAM KERJA 2"),OR(OR(AND($H2993=$H2994,AND(OR($I2994&gt;DATABASE!$J$3,$I2994&lt;DATABASE!$J$6),((DATEVALUE($H2994)+$I2994)-(DATEVALUE($H2993)+$I2993))&lt;DATABASE!$J$6)),AND($H2993=$H2994,$O2993=$O2994,OR($I2994&gt;DATABASE!$J$6,$I2994&lt;DATABASE!$J$3))),AND(($H2994-$H2993)=1,OR($I2994&lt;DATABASE!$I$6,((DATEVALUE($H2994)+$I2994)-(DATEVALUE($H2993)+$I2993))&lt;DATABASE!$J$6))),$A2994=$A2993),"LUAR JAM KERJA 2",IF(AND(OR(WEEKDAY($H2994,2)=1,WEEKDAY($H2994,2)=2,WEEKDAY($H2994,2)=3,WEEKDAY($H2994,2)=4,WEEKDAY($H2994,2)=5),$I2994&lt;=DATABASE!$J$3,$I2994&gt;=DATABASE!$I$3),"JAM KERJA",IF(AND(WEEKDAY($H2994,2)=6,$I2994&lt;=DATABASE!$J$4,$I2994&gt;=DATABASE!$I$4),"JAM KERJA","LUAR JAM KERJA 1")))))</f>
        <v/>
      </c>
      <c r="M2994" s="36" t="str">
        <f>IF('DATA ACCURATE'!T2997&lt;&gt;"",IF('DATA ACCURATE'!T2997&gt;100,'DATA ACCURATE'!T2997/10,'DATA ACCURATE'!T2997),"")</f>
        <v/>
      </c>
      <c r="N2994" s="38" t="str">
        <f>IF(M2994="","",IF(M2994&lt;=DATABASE!$I$9,"LOKAL",IF(M2994&lt;DATABASE!$J$9,"LUAR KOTA 1",IF($M2994&gt;=DATABASE!$J$9,"LUAR KOTA 2",""))))</f>
        <v/>
      </c>
      <c r="O2994" s="38" t="str">
        <f>IF('DATA ACCURATE'!L2997&lt;&gt;"",'DATA ACCURATE'!L2997,"")</f>
        <v/>
      </c>
      <c r="P2994" s="38"/>
      <c r="Q2994" s="38">
        <f t="shared" si="332"/>
        <v>0</v>
      </c>
      <c r="R2994" s="38">
        <f t="shared" si="332"/>
        <v>0</v>
      </c>
      <c r="S2994" s="38">
        <f t="shared" si="332"/>
        <v>0</v>
      </c>
      <c r="T2994" s="38">
        <f t="shared" si="332"/>
        <v>0</v>
      </c>
      <c r="U2994" s="38">
        <f t="shared" si="333"/>
        <v>0</v>
      </c>
      <c r="V2994" s="38">
        <f t="shared" si="333"/>
        <v>0</v>
      </c>
      <c r="W2994" s="38">
        <f t="shared" si="333"/>
        <v>0</v>
      </c>
      <c r="X2994" s="38">
        <f t="shared" si="334"/>
        <v>0</v>
      </c>
      <c r="Y2994" s="38">
        <f t="shared" si="334"/>
        <v>0</v>
      </c>
      <c r="Z2994" s="38">
        <f t="shared" si="334"/>
        <v>0</v>
      </c>
      <c r="AA2994" s="38">
        <f t="shared" si="334"/>
        <v>0</v>
      </c>
      <c r="AB2994" s="38">
        <f t="shared" si="329"/>
        <v>0</v>
      </c>
      <c r="AC2994" s="38">
        <f t="shared" si="330"/>
        <v>0</v>
      </c>
      <c r="AD2994" s="38" t="str">
        <f t="shared" si="331"/>
        <v>000000000000</v>
      </c>
      <c r="AE2994" s="38"/>
      <c r="AF2994" s="38"/>
      <c r="AG2994" s="38"/>
      <c r="AH2994" s="38"/>
      <c r="AI2994" s="38"/>
      <c r="AJ2994" s="38"/>
      <c r="AK2994" s="38"/>
      <c r="AL2994" s="38"/>
      <c r="AM2994" s="38"/>
      <c r="AN2994" s="38"/>
      <c r="AO2994" s="38"/>
      <c r="AP2994" s="38"/>
      <c r="AQ2994" s="38"/>
      <c r="AR2994" s="38"/>
    </row>
    <row r="2995" spans="1:44">
      <c r="A2995" s="36" t="str">
        <f>IF('DATA ACCURATE'!A2998&lt;&gt;"",'DATA ACCURATE'!A2998,"")</f>
        <v/>
      </c>
      <c r="B2995" s="36" t="str">
        <f>IF('DATA ACCURATE'!D2998&lt;&gt;"",'DATA ACCURATE'!D2998,"")</f>
        <v/>
      </c>
      <c r="C2995" s="38" t="str">
        <f>IF($AD2995="000000000000","",INDEX(DATABASE!$W$12:$W$71,MATCH($AD2995,DATABASE!$V$12:$V$71,0)))</f>
        <v/>
      </c>
      <c r="D2995" s="38" t="str">
        <f>IF(C2995="","",IF(E2995="",INDEX(DATABASE!$AF$13:$AF$62,MATCH($C2995,DATABASE!$AC$13:$AC$62,0)),IF(E2995="2x D11",INDEX(DATABASE!$AF$13:$AF$62,MATCH($C2995,DATABASE!$AC$13:$AC$62,0))+2*DATABASE!$AF$62,IF(E2995="3x D11",INDEX(DATABASE!$AF$13:$AF$62,MATCH($C2995,DATABASE!$AC$13:$AC$62,0))+3*DATABASE!$AF$62,""))))</f>
        <v/>
      </c>
      <c r="E2995" s="38" t="str">
        <f>IF(AND($K2995="Y",$G2995&lt;&gt;"UNYIL",$F2995&lt;DATABASE!$O$8),"2x D11",IF(AND($K2995="Y",$G2995&lt;&gt;"UNYIL",$F2995&gt;=DATABASE!$O$8),"3x D11",""))</f>
        <v/>
      </c>
      <c r="F2995" s="36" t="str">
        <f>IF('DATA ACCURATE'!N2998&lt;&gt;"",'DATA ACCURATE'!N2998,"")</f>
        <v/>
      </c>
      <c r="G2995" s="38" t="str">
        <f>IF(F2995="","",IF(F2995&lt;=DATABASE!$I$8,"UNYIL",IF(F2995&lt;=DATABASE!$J$8,"KECIL",IF(F2995&lt;DATABASE!$K$8,"TANGGUNG",IF(F2995&gt;=DATABASE!$K$8,"BESAR","")))))</f>
        <v/>
      </c>
      <c r="H2995" s="16" t="str">
        <f>IF('DATA ACCURATE'!J2998&lt;&gt;"",'DATA ACCURATE'!J2998,"")</f>
        <v/>
      </c>
      <c r="I2995" s="35" t="str">
        <f>IF(B2995&lt;&gt;"",IFERROR(VLOOKUP(B2995,'DATA TIMBANGAN'!G:M,7,FALSE),VLOOKUP(B2995,'DATA TIMBANGAN'!G:M,7)),"")</f>
        <v/>
      </c>
      <c r="J2995" s="25" t="str">
        <f>IF(H2995&lt;&gt;"",IFERROR(INDEX(DATABASE!$Z$19:$Z$38,MATCH(DATEVALUE(H2995),DATABASE!$AA$19:$AA$38,0)),INDEX(DATABASE!$Z$12:$Z$18,MATCH(WEEKDAY(H2995,2),DATABASE!$AA$12:$AA$18,0))),"")</f>
        <v/>
      </c>
      <c r="K2995" s="25" t="str">
        <f>IF('DATA ACCURATE'!V2998&lt;&gt;"",'DATA ACCURATE'!V2998,"")</f>
        <v/>
      </c>
      <c r="L2995" s="80" t="str">
        <f>IF($H2995="","",IF(OR($J2995="LIBUR",AND($L2994="LIBUR",$O2994=$O2995)),"LIBUR",IF(AND(OR($L2994="LUAR JAM KERJA 1",$L2994="LUAR JAM KERJA 2"),OR(OR(AND($H2994=$H2995,AND(OR($I2995&gt;DATABASE!$J$3,$I2995&lt;DATABASE!$J$6),((DATEVALUE($H2995)+$I2995)-(DATEVALUE($H2994)+$I2994))&lt;DATABASE!$J$6)),AND($H2994=$H2995,$O2994=$O2995,OR($I2995&gt;DATABASE!$J$6,$I2995&lt;DATABASE!$J$3))),AND(($H2995-$H2994)=1,OR($I2995&lt;DATABASE!$I$6,((DATEVALUE($H2995)+$I2995)-(DATEVALUE($H2994)+$I2994))&lt;DATABASE!$J$6))),$A2995=$A2994),"LUAR JAM KERJA 2",IF(AND(OR(WEEKDAY($H2995,2)=1,WEEKDAY($H2995,2)=2,WEEKDAY($H2995,2)=3,WEEKDAY($H2995,2)=4,WEEKDAY($H2995,2)=5),$I2995&lt;=DATABASE!$J$3,$I2995&gt;=DATABASE!$I$3),"JAM KERJA",IF(AND(WEEKDAY($H2995,2)=6,$I2995&lt;=DATABASE!$J$4,$I2995&gt;=DATABASE!$I$4),"JAM KERJA","LUAR JAM KERJA 1")))))</f>
        <v/>
      </c>
      <c r="M2995" s="36" t="str">
        <f>IF('DATA ACCURATE'!T2998&lt;&gt;"",IF('DATA ACCURATE'!T2998&gt;100,'DATA ACCURATE'!T2998/10,'DATA ACCURATE'!T2998),"")</f>
        <v/>
      </c>
      <c r="N2995" s="38" t="str">
        <f>IF(M2995="","",IF(M2995&lt;=DATABASE!$I$9,"LOKAL",IF(M2995&lt;DATABASE!$J$9,"LUAR KOTA 1",IF($M2995&gt;=DATABASE!$J$9,"LUAR KOTA 2",""))))</f>
        <v/>
      </c>
      <c r="O2995" s="38" t="str">
        <f>IF('DATA ACCURATE'!L2998&lt;&gt;"",'DATA ACCURATE'!L2998,"")</f>
        <v/>
      </c>
      <c r="P2995" s="38"/>
      <c r="Q2995" s="38">
        <f t="shared" si="332"/>
        <v>0</v>
      </c>
      <c r="R2995" s="38">
        <f t="shared" si="332"/>
        <v>0</v>
      </c>
      <c r="S2995" s="38">
        <f t="shared" si="332"/>
        <v>0</v>
      </c>
      <c r="T2995" s="38">
        <f t="shared" si="332"/>
        <v>0</v>
      </c>
      <c r="U2995" s="38">
        <f t="shared" si="333"/>
        <v>0</v>
      </c>
      <c r="V2995" s="38">
        <f t="shared" si="333"/>
        <v>0</v>
      </c>
      <c r="W2995" s="38">
        <f t="shared" si="333"/>
        <v>0</v>
      </c>
      <c r="X2995" s="38">
        <f t="shared" si="334"/>
        <v>0</v>
      </c>
      <c r="Y2995" s="38">
        <f t="shared" si="334"/>
        <v>0</v>
      </c>
      <c r="Z2995" s="38">
        <f t="shared" si="334"/>
        <v>0</v>
      </c>
      <c r="AA2995" s="38">
        <f t="shared" si="334"/>
        <v>0</v>
      </c>
      <c r="AB2995" s="38">
        <f t="shared" si="329"/>
        <v>0</v>
      </c>
      <c r="AC2995" s="38">
        <f t="shared" si="330"/>
        <v>0</v>
      </c>
      <c r="AD2995" s="38" t="str">
        <f t="shared" si="331"/>
        <v>000000000000</v>
      </c>
      <c r="AE2995" s="38"/>
      <c r="AF2995" s="38"/>
      <c r="AG2995" s="38"/>
      <c r="AH2995" s="38"/>
      <c r="AI2995" s="38"/>
      <c r="AJ2995" s="38"/>
      <c r="AK2995" s="38"/>
      <c r="AL2995" s="38"/>
      <c r="AM2995" s="38"/>
      <c r="AN2995" s="38"/>
      <c r="AO2995" s="38"/>
      <c r="AP2995" s="38"/>
      <c r="AQ2995" s="38"/>
      <c r="AR2995" s="38"/>
    </row>
    <row r="2996" spans="1:44">
      <c r="A2996" s="36" t="str">
        <f>IF('DATA ACCURATE'!A2999&lt;&gt;"",'DATA ACCURATE'!A2999,"")</f>
        <v/>
      </c>
      <c r="B2996" s="36" t="str">
        <f>IF('DATA ACCURATE'!D2999&lt;&gt;"",'DATA ACCURATE'!D2999,"")</f>
        <v/>
      </c>
      <c r="C2996" s="38" t="str">
        <f>IF($AD2996="000000000000","",INDEX(DATABASE!$W$12:$W$71,MATCH($AD2996,DATABASE!$V$12:$V$71,0)))</f>
        <v/>
      </c>
      <c r="D2996" s="38" t="str">
        <f>IF(C2996="","",IF(E2996="",INDEX(DATABASE!$AF$13:$AF$62,MATCH($C2996,DATABASE!$AC$13:$AC$62,0)),IF(E2996="2x D11",INDEX(DATABASE!$AF$13:$AF$62,MATCH($C2996,DATABASE!$AC$13:$AC$62,0))+2*DATABASE!$AF$62,IF(E2996="3x D11",INDEX(DATABASE!$AF$13:$AF$62,MATCH($C2996,DATABASE!$AC$13:$AC$62,0))+3*DATABASE!$AF$62,""))))</f>
        <v/>
      </c>
      <c r="E2996" s="38" t="str">
        <f>IF(AND($K2996="Y",$G2996&lt;&gt;"UNYIL",$F2996&lt;DATABASE!$O$8),"2x D11",IF(AND($K2996="Y",$G2996&lt;&gt;"UNYIL",$F2996&gt;=DATABASE!$O$8),"3x D11",""))</f>
        <v/>
      </c>
      <c r="F2996" s="36" t="str">
        <f>IF('DATA ACCURATE'!N2999&lt;&gt;"",'DATA ACCURATE'!N2999,"")</f>
        <v/>
      </c>
      <c r="G2996" s="38" t="str">
        <f>IF(F2996="","",IF(F2996&lt;=DATABASE!$I$8,"UNYIL",IF(F2996&lt;=DATABASE!$J$8,"KECIL",IF(F2996&lt;DATABASE!$K$8,"TANGGUNG",IF(F2996&gt;=DATABASE!$K$8,"BESAR","")))))</f>
        <v/>
      </c>
      <c r="H2996" s="16" t="str">
        <f>IF('DATA ACCURATE'!J2999&lt;&gt;"",'DATA ACCURATE'!J2999,"")</f>
        <v/>
      </c>
      <c r="I2996" s="35" t="str">
        <f>IF(B2996&lt;&gt;"",IFERROR(VLOOKUP(B2996,'DATA TIMBANGAN'!G:M,7,FALSE),VLOOKUP(B2996,'DATA TIMBANGAN'!G:M,7)),"")</f>
        <v/>
      </c>
      <c r="J2996" s="25" t="str">
        <f>IF(H2996&lt;&gt;"",IFERROR(INDEX(DATABASE!$Z$19:$Z$38,MATCH(DATEVALUE(H2996),DATABASE!$AA$19:$AA$38,0)),INDEX(DATABASE!$Z$12:$Z$18,MATCH(WEEKDAY(H2996,2),DATABASE!$AA$12:$AA$18,0))),"")</f>
        <v/>
      </c>
      <c r="K2996" s="25" t="str">
        <f>IF('DATA ACCURATE'!V2999&lt;&gt;"",'DATA ACCURATE'!V2999,"")</f>
        <v/>
      </c>
      <c r="L2996" s="80" t="str">
        <f>IF($H2996="","",IF(OR($J2996="LIBUR",AND($L2995="LIBUR",$O2995=$O2996)),"LIBUR",IF(AND(OR($L2995="LUAR JAM KERJA 1",$L2995="LUAR JAM KERJA 2"),OR(OR(AND($H2995=$H2996,AND(OR($I2996&gt;DATABASE!$J$3,$I2996&lt;DATABASE!$J$6),((DATEVALUE($H2996)+$I2996)-(DATEVALUE($H2995)+$I2995))&lt;DATABASE!$J$6)),AND($H2995=$H2996,$O2995=$O2996,OR($I2996&gt;DATABASE!$J$6,$I2996&lt;DATABASE!$J$3))),AND(($H2996-$H2995)=1,OR($I2996&lt;DATABASE!$I$6,((DATEVALUE($H2996)+$I2996)-(DATEVALUE($H2995)+$I2995))&lt;DATABASE!$J$6))),$A2996=$A2995),"LUAR JAM KERJA 2",IF(AND(OR(WEEKDAY($H2996,2)=1,WEEKDAY($H2996,2)=2,WEEKDAY($H2996,2)=3,WEEKDAY($H2996,2)=4,WEEKDAY($H2996,2)=5),$I2996&lt;=DATABASE!$J$3,$I2996&gt;=DATABASE!$I$3),"JAM KERJA",IF(AND(WEEKDAY($H2996,2)=6,$I2996&lt;=DATABASE!$J$4,$I2996&gt;=DATABASE!$I$4),"JAM KERJA","LUAR JAM KERJA 1")))))</f>
        <v/>
      </c>
      <c r="M2996" s="36" t="str">
        <f>IF('DATA ACCURATE'!T2999&lt;&gt;"",IF('DATA ACCURATE'!T2999&gt;100,'DATA ACCURATE'!T2999/10,'DATA ACCURATE'!T2999),"")</f>
        <v/>
      </c>
      <c r="N2996" s="38" t="str">
        <f>IF(M2996="","",IF(M2996&lt;=DATABASE!$I$9,"LOKAL",IF(M2996&lt;DATABASE!$J$9,"LUAR KOTA 1",IF($M2996&gt;=DATABASE!$J$9,"LUAR KOTA 2",""))))</f>
        <v/>
      </c>
      <c r="O2996" s="38" t="str">
        <f>IF('DATA ACCURATE'!L2999&lt;&gt;"",'DATA ACCURATE'!L2999,"")</f>
        <v/>
      </c>
      <c r="P2996" s="38"/>
      <c r="Q2996" s="38">
        <f t="shared" si="332"/>
        <v>0</v>
      </c>
      <c r="R2996" s="38">
        <f t="shared" si="332"/>
        <v>0</v>
      </c>
      <c r="S2996" s="38">
        <f t="shared" si="332"/>
        <v>0</v>
      </c>
      <c r="T2996" s="38">
        <f t="shared" si="332"/>
        <v>0</v>
      </c>
      <c r="U2996" s="38">
        <f t="shared" si="333"/>
        <v>0</v>
      </c>
      <c r="V2996" s="38">
        <f t="shared" si="333"/>
        <v>0</v>
      </c>
      <c r="W2996" s="38">
        <f t="shared" si="333"/>
        <v>0</v>
      </c>
      <c r="X2996" s="38">
        <f t="shared" si="334"/>
        <v>0</v>
      </c>
      <c r="Y2996" s="38">
        <f t="shared" si="334"/>
        <v>0</v>
      </c>
      <c r="Z2996" s="38">
        <f t="shared" si="334"/>
        <v>0</v>
      </c>
      <c r="AA2996" s="38">
        <f t="shared" si="334"/>
        <v>0</v>
      </c>
      <c r="AB2996" s="38">
        <f t="shared" si="329"/>
        <v>0</v>
      </c>
      <c r="AC2996" s="38">
        <f t="shared" si="330"/>
        <v>0</v>
      </c>
      <c r="AD2996" s="38" t="str">
        <f t="shared" si="331"/>
        <v>000000000000</v>
      </c>
      <c r="AE2996" s="38"/>
      <c r="AF2996" s="38"/>
      <c r="AG2996" s="38"/>
      <c r="AH2996" s="38"/>
      <c r="AI2996" s="38"/>
      <c r="AJ2996" s="38"/>
      <c r="AK2996" s="38"/>
      <c r="AL2996" s="38"/>
      <c r="AM2996" s="38"/>
      <c r="AN2996" s="38"/>
      <c r="AO2996" s="38"/>
      <c r="AP2996" s="38"/>
      <c r="AQ2996" s="38"/>
      <c r="AR2996" s="38"/>
    </row>
    <row r="2997" spans="1:44">
      <c r="A2997" s="36" t="str">
        <f>IF('DATA ACCURATE'!A3000&lt;&gt;"",'DATA ACCURATE'!A3000,"")</f>
        <v/>
      </c>
      <c r="B2997" s="36" t="str">
        <f>IF('DATA ACCURATE'!D3000&lt;&gt;"",'DATA ACCURATE'!D3000,"")</f>
        <v/>
      </c>
      <c r="C2997" s="38" t="str">
        <f>IF($AD2997="000000000000","",INDEX(DATABASE!$W$12:$W$71,MATCH($AD2997,DATABASE!$V$12:$V$71,0)))</f>
        <v/>
      </c>
      <c r="D2997" s="38" t="str">
        <f>IF(C2997="","",IF(E2997="",INDEX(DATABASE!$AF$13:$AF$62,MATCH($C2997,DATABASE!$AC$13:$AC$62,0)),IF(E2997="2x D11",INDEX(DATABASE!$AF$13:$AF$62,MATCH($C2997,DATABASE!$AC$13:$AC$62,0))+2*DATABASE!$AF$62,IF(E2997="3x D11",INDEX(DATABASE!$AF$13:$AF$62,MATCH($C2997,DATABASE!$AC$13:$AC$62,0))+3*DATABASE!$AF$62,""))))</f>
        <v/>
      </c>
      <c r="E2997" s="38" t="str">
        <f>IF(AND($K2997="Y",$G2997&lt;&gt;"UNYIL",$F2997&lt;DATABASE!$O$8),"2x D11",IF(AND($K2997="Y",$G2997&lt;&gt;"UNYIL",$F2997&gt;=DATABASE!$O$8),"3x D11",""))</f>
        <v/>
      </c>
      <c r="F2997" s="36" t="str">
        <f>IF('DATA ACCURATE'!N3000&lt;&gt;"",'DATA ACCURATE'!N3000,"")</f>
        <v/>
      </c>
      <c r="G2997" s="38" t="str">
        <f>IF(F2997="","",IF(F2997&lt;=DATABASE!$I$8,"UNYIL",IF(F2997&lt;=DATABASE!$J$8,"KECIL",IF(F2997&lt;DATABASE!$K$8,"TANGGUNG",IF(F2997&gt;=DATABASE!$K$8,"BESAR","")))))</f>
        <v/>
      </c>
      <c r="H2997" s="16" t="str">
        <f>IF('DATA ACCURATE'!J3000&lt;&gt;"",'DATA ACCURATE'!J3000,"")</f>
        <v/>
      </c>
      <c r="I2997" s="35" t="str">
        <f>IF(B2997&lt;&gt;"",IFERROR(VLOOKUP(B2997,'DATA TIMBANGAN'!G:M,7,FALSE),VLOOKUP(B2997,'DATA TIMBANGAN'!G:M,7)),"")</f>
        <v/>
      </c>
      <c r="J2997" s="25" t="str">
        <f>IF(H2997&lt;&gt;"",IFERROR(INDEX(DATABASE!$Z$19:$Z$38,MATCH(DATEVALUE(H2997),DATABASE!$AA$19:$AA$38,0)),INDEX(DATABASE!$Z$12:$Z$18,MATCH(WEEKDAY(H2997,2),DATABASE!$AA$12:$AA$18,0))),"")</f>
        <v/>
      </c>
      <c r="K2997" s="25" t="str">
        <f>IF('DATA ACCURATE'!V3000&lt;&gt;"",'DATA ACCURATE'!V3000,"")</f>
        <v/>
      </c>
      <c r="L2997" s="80" t="str">
        <f>IF($H2997="","",IF(OR($J2997="LIBUR",AND($L2996="LIBUR",$O2996=$O2997)),"LIBUR",IF(AND(OR($L2996="LUAR JAM KERJA 1",$L2996="LUAR JAM KERJA 2"),OR(OR(AND($H2996=$H2997,AND(OR($I2997&gt;DATABASE!$J$3,$I2997&lt;DATABASE!$J$6),((DATEVALUE($H2997)+$I2997)-(DATEVALUE($H2996)+$I2996))&lt;DATABASE!$J$6)),AND($H2996=$H2997,$O2996=$O2997,OR($I2997&gt;DATABASE!$J$6,$I2997&lt;DATABASE!$J$3))),AND(($H2997-$H2996)=1,OR($I2997&lt;DATABASE!$I$6,((DATEVALUE($H2997)+$I2997)-(DATEVALUE($H2996)+$I2996))&lt;DATABASE!$J$6))),$A2997=$A2996),"LUAR JAM KERJA 2",IF(AND(OR(WEEKDAY($H2997,2)=1,WEEKDAY($H2997,2)=2,WEEKDAY($H2997,2)=3,WEEKDAY($H2997,2)=4,WEEKDAY($H2997,2)=5),$I2997&lt;=DATABASE!$J$3,$I2997&gt;=DATABASE!$I$3),"JAM KERJA",IF(AND(WEEKDAY($H2997,2)=6,$I2997&lt;=DATABASE!$J$4,$I2997&gt;=DATABASE!$I$4),"JAM KERJA","LUAR JAM KERJA 1")))))</f>
        <v/>
      </c>
      <c r="M2997" s="36" t="str">
        <f>IF('DATA ACCURATE'!T3000&lt;&gt;"",IF('DATA ACCURATE'!T3000&gt;100,'DATA ACCURATE'!T3000/10,'DATA ACCURATE'!T3000),"")</f>
        <v/>
      </c>
      <c r="N2997" s="38" t="str">
        <f>IF(M2997="","",IF(M2997&lt;=DATABASE!$I$9,"LOKAL",IF(M2997&lt;DATABASE!$J$9,"LUAR KOTA 1",IF($M2997&gt;=DATABASE!$J$9,"LUAR KOTA 2",""))))</f>
        <v/>
      </c>
      <c r="O2997" s="38" t="str">
        <f>IF('DATA ACCURATE'!L3000&lt;&gt;"",'DATA ACCURATE'!L3000,"")</f>
        <v/>
      </c>
      <c r="P2997" s="38"/>
      <c r="Q2997" s="38">
        <f t="shared" si="332"/>
        <v>0</v>
      </c>
      <c r="R2997" s="38">
        <f t="shared" si="332"/>
        <v>0</v>
      </c>
      <c r="S2997" s="38">
        <f t="shared" si="332"/>
        <v>0</v>
      </c>
      <c r="T2997" s="38">
        <f t="shared" si="332"/>
        <v>0</v>
      </c>
      <c r="U2997" s="38">
        <f t="shared" si="333"/>
        <v>0</v>
      </c>
      <c r="V2997" s="38">
        <f t="shared" si="333"/>
        <v>0</v>
      </c>
      <c r="W2997" s="38">
        <f t="shared" si="333"/>
        <v>0</v>
      </c>
      <c r="X2997" s="38">
        <f t="shared" si="334"/>
        <v>0</v>
      </c>
      <c r="Y2997" s="38">
        <f t="shared" si="334"/>
        <v>0</v>
      </c>
      <c r="Z2997" s="38">
        <f t="shared" si="334"/>
        <v>0</v>
      </c>
      <c r="AA2997" s="38">
        <f t="shared" si="334"/>
        <v>0</v>
      </c>
      <c r="AB2997" s="38">
        <f t="shared" si="329"/>
        <v>0</v>
      </c>
      <c r="AC2997" s="38">
        <f t="shared" si="330"/>
        <v>0</v>
      </c>
      <c r="AD2997" s="38" t="str">
        <f t="shared" si="331"/>
        <v>000000000000</v>
      </c>
      <c r="AE2997" s="38"/>
      <c r="AF2997" s="38"/>
      <c r="AG2997" s="38"/>
      <c r="AH2997" s="38"/>
      <c r="AI2997" s="38"/>
      <c r="AJ2997" s="38"/>
      <c r="AK2997" s="38"/>
      <c r="AL2997" s="38"/>
      <c r="AM2997" s="38"/>
      <c r="AN2997" s="38"/>
      <c r="AO2997" s="38"/>
      <c r="AP2997" s="38"/>
      <c r="AQ2997" s="38"/>
      <c r="AR2997" s="38"/>
    </row>
    <row r="2998" spans="1:44">
      <c r="A2998" s="36" t="str">
        <f>IF('DATA ACCURATE'!A3001&lt;&gt;"",'DATA ACCURATE'!A3001,"")</f>
        <v/>
      </c>
      <c r="B2998" s="36" t="str">
        <f>IF('DATA ACCURATE'!D3001&lt;&gt;"",'DATA ACCURATE'!D3001,"")</f>
        <v/>
      </c>
      <c r="C2998" s="38" t="str">
        <f>IF($AD2998="000000000000","",INDEX(DATABASE!$W$12:$W$71,MATCH($AD2998,DATABASE!$V$12:$V$71,0)))</f>
        <v/>
      </c>
      <c r="D2998" s="38" t="str">
        <f>IF(C2998="","",IF(E2998="",INDEX(DATABASE!$AF$13:$AF$62,MATCH($C2998,DATABASE!$AC$13:$AC$62,0)),IF(E2998="2x D11",INDEX(DATABASE!$AF$13:$AF$62,MATCH($C2998,DATABASE!$AC$13:$AC$62,0))+2*DATABASE!$AF$62,IF(E2998="3x D11",INDEX(DATABASE!$AF$13:$AF$62,MATCH($C2998,DATABASE!$AC$13:$AC$62,0))+3*DATABASE!$AF$62,""))))</f>
        <v/>
      </c>
      <c r="E2998" s="38" t="str">
        <f>IF(AND($K2998="Y",$G2998&lt;&gt;"UNYIL",$F2998&lt;DATABASE!$O$8),"2x D11",IF(AND($K2998="Y",$G2998&lt;&gt;"UNYIL",$F2998&gt;=DATABASE!$O$8),"3x D11",""))</f>
        <v/>
      </c>
      <c r="F2998" s="36" t="str">
        <f>IF('DATA ACCURATE'!N3001&lt;&gt;"",'DATA ACCURATE'!N3001,"")</f>
        <v/>
      </c>
      <c r="G2998" s="38" t="str">
        <f>IF(F2998="","",IF(F2998&lt;=DATABASE!$I$8,"UNYIL",IF(F2998&lt;=DATABASE!$J$8,"KECIL",IF(F2998&lt;DATABASE!$K$8,"TANGGUNG",IF(F2998&gt;=DATABASE!$K$8,"BESAR","")))))</f>
        <v/>
      </c>
      <c r="H2998" s="16" t="str">
        <f>IF('DATA ACCURATE'!J3001&lt;&gt;"",'DATA ACCURATE'!J3001,"")</f>
        <v/>
      </c>
      <c r="I2998" s="35" t="str">
        <f>IF(B2998&lt;&gt;"",IFERROR(VLOOKUP(B2998,'DATA TIMBANGAN'!G:M,7,FALSE),VLOOKUP(B2998,'DATA TIMBANGAN'!G:M,7)),"")</f>
        <v/>
      </c>
      <c r="J2998" s="25" t="str">
        <f>IF(H2998&lt;&gt;"",IFERROR(INDEX(DATABASE!$Z$19:$Z$38,MATCH(DATEVALUE(H2998),DATABASE!$AA$19:$AA$38,0)),INDEX(DATABASE!$Z$12:$Z$18,MATCH(WEEKDAY(H2998,2),DATABASE!$AA$12:$AA$18,0))),"")</f>
        <v/>
      </c>
      <c r="K2998" s="25" t="str">
        <f>IF('DATA ACCURATE'!V3001&lt;&gt;"",'DATA ACCURATE'!V3001,"")</f>
        <v/>
      </c>
      <c r="L2998" s="80" t="str">
        <f>IF($H2998="","",IF(OR($J2998="LIBUR",AND($L2997="LIBUR",$O2997=$O2998)),"LIBUR",IF(AND(OR($L2997="LUAR JAM KERJA 1",$L2997="LUAR JAM KERJA 2"),OR(OR(AND($H2997=$H2998,AND(OR($I2998&gt;DATABASE!$J$3,$I2998&lt;DATABASE!$J$6),((DATEVALUE($H2998)+$I2998)-(DATEVALUE($H2997)+$I2997))&lt;DATABASE!$J$6)),AND($H2997=$H2998,$O2997=$O2998,OR($I2998&gt;DATABASE!$J$6,$I2998&lt;DATABASE!$J$3))),AND(($H2998-$H2997)=1,OR($I2998&lt;DATABASE!$I$6,((DATEVALUE($H2998)+$I2998)-(DATEVALUE($H2997)+$I2997))&lt;DATABASE!$J$6))),$A2998=$A2997),"LUAR JAM KERJA 2",IF(AND(OR(WEEKDAY($H2998,2)=1,WEEKDAY($H2998,2)=2,WEEKDAY($H2998,2)=3,WEEKDAY($H2998,2)=4,WEEKDAY($H2998,2)=5),$I2998&lt;=DATABASE!$J$3,$I2998&gt;=DATABASE!$I$3),"JAM KERJA",IF(AND(WEEKDAY($H2998,2)=6,$I2998&lt;=DATABASE!$J$4,$I2998&gt;=DATABASE!$I$4),"JAM KERJA","LUAR JAM KERJA 1")))))</f>
        <v/>
      </c>
      <c r="M2998" s="36" t="str">
        <f>IF('DATA ACCURATE'!T3001&lt;&gt;"",IF('DATA ACCURATE'!T3001&gt;100,'DATA ACCURATE'!T3001/10,'DATA ACCURATE'!T3001),"")</f>
        <v/>
      </c>
      <c r="N2998" s="38" t="str">
        <f>IF(M2998="","",IF(M2998&lt;=DATABASE!$I$9,"LOKAL",IF(M2998&lt;DATABASE!$J$9,"LUAR KOTA 1",IF($M2998&gt;=DATABASE!$J$9,"LUAR KOTA 2",""))))</f>
        <v/>
      </c>
      <c r="O2998" s="38" t="str">
        <f>IF('DATA ACCURATE'!L3001&lt;&gt;"",'DATA ACCURATE'!L3001,"")</f>
        <v/>
      </c>
      <c r="P2998" s="38"/>
      <c r="Q2998" s="38">
        <f t="shared" si="332"/>
        <v>0</v>
      </c>
      <c r="R2998" s="38">
        <f t="shared" si="332"/>
        <v>0</v>
      </c>
      <c r="S2998" s="38">
        <f t="shared" si="332"/>
        <v>0</v>
      </c>
      <c r="T2998" s="38">
        <f t="shared" si="332"/>
        <v>0</v>
      </c>
      <c r="U2998" s="38">
        <f t="shared" si="333"/>
        <v>0</v>
      </c>
      <c r="V2998" s="38">
        <f t="shared" si="333"/>
        <v>0</v>
      </c>
      <c r="W2998" s="38">
        <f t="shared" si="333"/>
        <v>0</v>
      </c>
      <c r="X2998" s="38">
        <f t="shared" si="334"/>
        <v>0</v>
      </c>
      <c r="Y2998" s="38">
        <f t="shared" si="334"/>
        <v>0</v>
      </c>
      <c r="Z2998" s="38">
        <f t="shared" si="334"/>
        <v>0</v>
      </c>
      <c r="AA2998" s="38">
        <f t="shared" si="334"/>
        <v>0</v>
      </c>
      <c r="AB2998" s="38">
        <f t="shared" si="329"/>
        <v>0</v>
      </c>
      <c r="AC2998" s="38">
        <f t="shared" si="330"/>
        <v>0</v>
      </c>
      <c r="AD2998" s="38" t="str">
        <f t="shared" si="331"/>
        <v>000000000000</v>
      </c>
      <c r="AE2998" s="38"/>
      <c r="AF2998" s="38"/>
      <c r="AG2998" s="38"/>
      <c r="AH2998" s="38"/>
      <c r="AI2998" s="38"/>
      <c r="AJ2998" s="38"/>
      <c r="AK2998" s="38"/>
      <c r="AL2998" s="38"/>
      <c r="AM2998" s="38"/>
      <c r="AN2998" s="38"/>
      <c r="AO2998" s="38"/>
      <c r="AP2998" s="38"/>
      <c r="AQ2998" s="38"/>
      <c r="AR2998" s="38"/>
    </row>
    <row r="2999" spans="1:44">
      <c r="A2999" s="36" t="str">
        <f>IF('DATA ACCURATE'!A3002&lt;&gt;"",'DATA ACCURATE'!A3002,"")</f>
        <v/>
      </c>
      <c r="B2999" s="36" t="str">
        <f>IF('DATA ACCURATE'!D3002&lt;&gt;"",'DATA ACCURATE'!D3002,"")</f>
        <v/>
      </c>
      <c r="C2999" s="38" t="str">
        <f>IF($AD2999="000000000000","",INDEX(DATABASE!$W$12:$W$71,MATCH($AD2999,DATABASE!$V$12:$V$71,0)))</f>
        <v/>
      </c>
      <c r="D2999" s="38" t="str">
        <f>IF(C2999="","",IF(E2999="",INDEX(DATABASE!$AF$13:$AF$62,MATCH($C2999,DATABASE!$AC$13:$AC$62,0)),IF(E2999="2x D11",INDEX(DATABASE!$AF$13:$AF$62,MATCH($C2999,DATABASE!$AC$13:$AC$62,0))+2*DATABASE!$AF$62,IF(E2999="3x D11",INDEX(DATABASE!$AF$13:$AF$62,MATCH($C2999,DATABASE!$AC$13:$AC$62,0))+3*DATABASE!$AF$62,""))))</f>
        <v/>
      </c>
      <c r="E2999" s="38" t="str">
        <f>IF(AND($K2999="Y",$G2999&lt;&gt;"UNYIL",$F2999&lt;DATABASE!$O$8),"2x D11",IF(AND($K2999="Y",$G2999&lt;&gt;"UNYIL",$F2999&gt;=DATABASE!$O$8),"3x D11",""))</f>
        <v/>
      </c>
      <c r="F2999" s="36" t="str">
        <f>IF('DATA ACCURATE'!N3002&lt;&gt;"",'DATA ACCURATE'!N3002,"")</f>
        <v/>
      </c>
      <c r="G2999" s="38" t="str">
        <f>IF(F2999="","",IF(F2999&lt;=DATABASE!$I$8,"UNYIL",IF(F2999&lt;=DATABASE!$J$8,"KECIL",IF(F2999&lt;DATABASE!$K$8,"TANGGUNG",IF(F2999&gt;=DATABASE!$K$8,"BESAR","")))))</f>
        <v/>
      </c>
      <c r="H2999" s="16" t="str">
        <f>IF('DATA ACCURATE'!J3002&lt;&gt;"",'DATA ACCURATE'!J3002,"")</f>
        <v/>
      </c>
      <c r="I2999" s="35" t="str">
        <f>IF(B2999&lt;&gt;"",IFERROR(VLOOKUP(B2999,'DATA TIMBANGAN'!G:M,7,FALSE),VLOOKUP(B2999,'DATA TIMBANGAN'!G:M,7)),"")</f>
        <v/>
      </c>
      <c r="J2999" s="25" t="str">
        <f>IF(H2999&lt;&gt;"",IFERROR(INDEX(DATABASE!$Z$19:$Z$38,MATCH(DATEVALUE(H2999),DATABASE!$AA$19:$AA$38,0)),INDEX(DATABASE!$Z$12:$Z$18,MATCH(WEEKDAY(H2999,2),DATABASE!$AA$12:$AA$18,0))),"")</f>
        <v/>
      </c>
      <c r="K2999" s="25" t="str">
        <f>IF('DATA ACCURATE'!V3002&lt;&gt;"",'DATA ACCURATE'!V3002,"")</f>
        <v/>
      </c>
      <c r="L2999" s="80" t="str">
        <f>IF($H2999="","",IF(OR($J2999="LIBUR",AND($L2998="LIBUR",$O2998=$O2999)),"LIBUR",IF(AND(OR($L2998="LUAR JAM KERJA 1",$L2998="LUAR JAM KERJA 2"),OR(OR(AND($H2998=$H2999,AND(OR($I2999&gt;DATABASE!$J$3,$I2999&lt;DATABASE!$J$6),((DATEVALUE($H2999)+$I2999)-(DATEVALUE($H2998)+$I2998))&lt;DATABASE!$J$6)),AND($H2998=$H2999,$O2998=$O2999,OR($I2999&gt;DATABASE!$J$6,$I2999&lt;DATABASE!$J$3))),AND(($H2999-$H2998)=1,OR($I2999&lt;DATABASE!$I$6,((DATEVALUE($H2999)+$I2999)-(DATEVALUE($H2998)+$I2998))&lt;DATABASE!$J$6))),$A2999=$A2998),"LUAR JAM KERJA 2",IF(AND(OR(WEEKDAY($H2999,2)=1,WEEKDAY($H2999,2)=2,WEEKDAY($H2999,2)=3,WEEKDAY($H2999,2)=4,WEEKDAY($H2999,2)=5),$I2999&lt;=DATABASE!$J$3,$I2999&gt;=DATABASE!$I$3),"JAM KERJA",IF(AND(WEEKDAY($H2999,2)=6,$I2999&lt;=DATABASE!$J$4,$I2999&gt;=DATABASE!$I$4),"JAM KERJA","LUAR JAM KERJA 1")))))</f>
        <v/>
      </c>
      <c r="M2999" s="36" t="str">
        <f>IF('DATA ACCURATE'!T3002&lt;&gt;"",IF('DATA ACCURATE'!T3002&gt;100,'DATA ACCURATE'!T3002/10,'DATA ACCURATE'!T3002),"")</f>
        <v/>
      </c>
      <c r="N2999" s="38" t="str">
        <f>IF(M2999="","",IF(M2999&lt;=DATABASE!$I$9,"LOKAL",IF(M2999&lt;DATABASE!$J$9,"LUAR KOTA 1",IF($M2999&gt;=DATABASE!$J$9,"LUAR KOTA 2",""))))</f>
        <v/>
      </c>
      <c r="O2999" s="38" t="str">
        <f>IF('DATA ACCURATE'!L3002&lt;&gt;"",'DATA ACCURATE'!L3002,"")</f>
        <v/>
      </c>
      <c r="P2999" s="38"/>
      <c r="Q2999" s="38">
        <f t="shared" si="332"/>
        <v>0</v>
      </c>
      <c r="R2999" s="38">
        <f t="shared" si="332"/>
        <v>0</v>
      </c>
      <c r="S2999" s="38">
        <f t="shared" si="332"/>
        <v>0</v>
      </c>
      <c r="T2999" s="38">
        <f t="shared" si="332"/>
        <v>0</v>
      </c>
      <c r="U2999" s="38">
        <f t="shared" si="333"/>
        <v>0</v>
      </c>
      <c r="V2999" s="38">
        <f t="shared" si="333"/>
        <v>0</v>
      </c>
      <c r="W2999" s="38">
        <f t="shared" si="333"/>
        <v>0</v>
      </c>
      <c r="X2999" s="38">
        <f t="shared" si="334"/>
        <v>0</v>
      </c>
      <c r="Y2999" s="38">
        <f t="shared" si="334"/>
        <v>0</v>
      </c>
      <c r="Z2999" s="38">
        <f t="shared" si="334"/>
        <v>0</v>
      </c>
      <c r="AA2999" s="38">
        <f t="shared" si="334"/>
        <v>0</v>
      </c>
      <c r="AB2999" s="38">
        <f t="shared" si="329"/>
        <v>0</v>
      </c>
      <c r="AC2999" s="38">
        <f t="shared" si="330"/>
        <v>0</v>
      </c>
      <c r="AD2999" s="38" t="str">
        <f t="shared" si="331"/>
        <v>000000000000</v>
      </c>
      <c r="AE2999" s="38"/>
      <c r="AF2999" s="38"/>
      <c r="AG2999" s="38"/>
      <c r="AH2999" s="38"/>
      <c r="AI2999" s="38"/>
      <c r="AJ2999" s="38"/>
      <c r="AK2999" s="38"/>
      <c r="AL2999" s="38"/>
      <c r="AM2999" s="38"/>
      <c r="AN2999" s="38"/>
      <c r="AO2999" s="38"/>
      <c r="AP2999" s="38"/>
      <c r="AQ2999" s="38"/>
      <c r="AR2999" s="38"/>
    </row>
    <row r="3000" spans="1:44">
      <c r="A3000" s="36" t="str">
        <f>IF('DATA ACCURATE'!A3003&lt;&gt;"",'DATA ACCURATE'!A3003,"")</f>
        <v/>
      </c>
      <c r="B3000" s="36" t="str">
        <f>IF('DATA ACCURATE'!D3003&lt;&gt;"",'DATA ACCURATE'!D3003,"")</f>
        <v/>
      </c>
      <c r="C3000" s="38" t="str">
        <f>IF($AD3000="000000000000","",INDEX(DATABASE!$W$12:$W$71,MATCH($AD3000,DATABASE!$V$12:$V$71,0)))</f>
        <v/>
      </c>
      <c r="D3000" s="38" t="str">
        <f>IF(C3000="","",IF(E3000="",INDEX(DATABASE!$AF$13:$AF$62,MATCH($C3000,DATABASE!$AC$13:$AC$62,0)),IF(E3000="2x D11",INDEX(DATABASE!$AF$13:$AF$62,MATCH($C3000,DATABASE!$AC$13:$AC$62,0))+2*DATABASE!$AF$62,IF(E3000="3x D11",INDEX(DATABASE!$AF$13:$AF$62,MATCH($C3000,DATABASE!$AC$13:$AC$62,0))+3*DATABASE!$AF$62,""))))</f>
        <v/>
      </c>
      <c r="E3000" s="38" t="str">
        <f>IF(AND($K3000="Y",$G3000&lt;&gt;"UNYIL",$F3000&lt;DATABASE!$O$8),"2x D11",IF(AND($K3000="Y",$G3000&lt;&gt;"UNYIL",$F3000&gt;=DATABASE!$O$8),"3x D11",""))</f>
        <v/>
      </c>
      <c r="F3000" s="36" t="str">
        <f>IF('DATA ACCURATE'!N3003&lt;&gt;"",'DATA ACCURATE'!N3003,"")</f>
        <v/>
      </c>
      <c r="G3000" s="38" t="str">
        <f>IF(F3000="","",IF(F3000&lt;=DATABASE!$I$8,"UNYIL",IF(F3000&lt;=DATABASE!$J$8,"KECIL",IF(F3000&lt;DATABASE!$K$8,"TANGGUNG",IF(F3000&gt;=DATABASE!$K$8,"BESAR","")))))</f>
        <v/>
      </c>
      <c r="H3000" s="16" t="str">
        <f>IF('DATA ACCURATE'!J3003&lt;&gt;"",'DATA ACCURATE'!J3003,"")</f>
        <v/>
      </c>
      <c r="I3000" s="35" t="str">
        <f>IF(B3000&lt;&gt;"",IFERROR(VLOOKUP(B3000,'DATA TIMBANGAN'!G:M,7,FALSE),VLOOKUP(B3000,'DATA TIMBANGAN'!G:M,7)),"")</f>
        <v/>
      </c>
      <c r="J3000" s="25" t="str">
        <f>IF(H3000&lt;&gt;"",IFERROR(INDEX(DATABASE!$Z$19:$Z$38,MATCH(DATEVALUE(H3000),DATABASE!$AA$19:$AA$38,0)),INDEX(DATABASE!$Z$12:$Z$18,MATCH(WEEKDAY(H3000,2),DATABASE!$AA$12:$AA$18,0))),"")</f>
        <v/>
      </c>
      <c r="K3000" s="25" t="str">
        <f>IF('DATA ACCURATE'!V3003&lt;&gt;"",'DATA ACCURATE'!V3003,"")</f>
        <v/>
      </c>
      <c r="L3000" s="80" t="str">
        <f>IF($H3000="","",IF(OR($J3000="LIBUR",AND($L2999="LIBUR",$O2999=$O3000)),"LIBUR",IF(AND(OR($L2999="LUAR JAM KERJA 1",$L2999="LUAR JAM KERJA 2"),OR(OR(AND($H2999=$H3000,AND(OR($I3000&gt;DATABASE!$J$3,$I3000&lt;DATABASE!$J$6),((DATEVALUE($H3000)+$I3000)-(DATEVALUE($H2999)+$I2999))&lt;DATABASE!$J$6)),AND($H2999=$H3000,$O2999=$O3000,OR($I3000&gt;DATABASE!$J$6,$I3000&lt;DATABASE!$J$3))),AND(($H3000-$H2999)=1,OR($I3000&lt;DATABASE!$I$6,((DATEVALUE($H3000)+$I3000)-(DATEVALUE($H2999)+$I2999))&lt;DATABASE!$J$6))),$A3000=$A2999),"LUAR JAM KERJA 2",IF(AND(OR(WEEKDAY($H3000,2)=1,WEEKDAY($H3000,2)=2,WEEKDAY($H3000,2)=3,WEEKDAY($H3000,2)=4,WEEKDAY($H3000,2)=5),$I3000&lt;=DATABASE!$J$3,$I3000&gt;=DATABASE!$I$3),"JAM KERJA",IF(AND(WEEKDAY($H3000,2)=6,$I3000&lt;=DATABASE!$J$4,$I3000&gt;=DATABASE!$I$4),"JAM KERJA","LUAR JAM KERJA 1")))))</f>
        <v/>
      </c>
      <c r="M3000" s="36" t="str">
        <f>IF('DATA ACCURATE'!T3003&lt;&gt;"",IF('DATA ACCURATE'!T3003&gt;100,'DATA ACCURATE'!T3003/10,'DATA ACCURATE'!T3003),"")</f>
        <v/>
      </c>
      <c r="N3000" s="38" t="str">
        <f>IF(M3000="","",IF(M3000&lt;=DATABASE!$I$9,"LOKAL",IF(M3000&lt;DATABASE!$J$9,"LUAR KOTA 1",IF($M3000&gt;=DATABASE!$J$9,"LUAR KOTA 2",""))))</f>
        <v/>
      </c>
      <c r="O3000" s="38" t="str">
        <f>IF('DATA ACCURATE'!L3003&lt;&gt;"",'DATA ACCURATE'!L3003,"")</f>
        <v/>
      </c>
      <c r="P3000" s="38"/>
      <c r="Q3000" s="38">
        <f t="shared" si="332"/>
        <v>0</v>
      </c>
      <c r="R3000" s="38">
        <f t="shared" si="332"/>
        <v>0</v>
      </c>
      <c r="S3000" s="38">
        <f t="shared" si="332"/>
        <v>0</v>
      </c>
      <c r="T3000" s="38">
        <f t="shared" si="332"/>
        <v>0</v>
      </c>
      <c r="U3000" s="38">
        <f t="shared" si="333"/>
        <v>0</v>
      </c>
      <c r="V3000" s="38">
        <f t="shared" si="333"/>
        <v>0</v>
      </c>
      <c r="W3000" s="38">
        <f t="shared" si="333"/>
        <v>0</v>
      </c>
      <c r="X3000" s="38">
        <f t="shared" si="334"/>
        <v>0</v>
      </c>
      <c r="Y3000" s="38">
        <f t="shared" si="334"/>
        <v>0</v>
      </c>
      <c r="Z3000" s="38">
        <f t="shared" si="334"/>
        <v>0</v>
      </c>
      <c r="AA3000" s="38">
        <f t="shared" si="334"/>
        <v>0</v>
      </c>
      <c r="AB3000" s="38">
        <f t="shared" si="329"/>
        <v>0</v>
      </c>
      <c r="AC3000" s="38">
        <f t="shared" si="330"/>
        <v>0</v>
      </c>
      <c r="AD3000" s="38" t="str">
        <f t="shared" si="331"/>
        <v>000000000000</v>
      </c>
      <c r="AE3000" s="38"/>
      <c r="AF3000" s="38"/>
      <c r="AG3000" s="38"/>
      <c r="AH3000" s="38"/>
      <c r="AI3000" s="38"/>
      <c r="AJ3000" s="38"/>
      <c r="AK3000" s="38"/>
      <c r="AL3000" s="38"/>
      <c r="AM3000" s="38"/>
      <c r="AN3000" s="38"/>
      <c r="AO3000" s="38"/>
      <c r="AP3000" s="38"/>
      <c r="AQ3000" s="38"/>
      <c r="AR3000" s="38"/>
    </row>
    <row r="3001" spans="1:44">
      <c r="A3001" s="36" t="str">
        <f>IF('DATA ACCURATE'!A3004&lt;&gt;"",'DATA ACCURATE'!A3004,"")</f>
        <v/>
      </c>
      <c r="B3001" s="36" t="str">
        <f>IF('DATA ACCURATE'!D3004&lt;&gt;"",'DATA ACCURATE'!D3004,"")</f>
        <v/>
      </c>
      <c r="C3001" s="38" t="str">
        <f>IF($AD3001="000000000000","",INDEX(DATABASE!$W$12:$W$71,MATCH($AD3001,DATABASE!$V$12:$V$71,0)))</f>
        <v/>
      </c>
      <c r="D3001" s="38" t="str">
        <f>IF(C3001="","",IF(E3001="",INDEX(DATABASE!$AF$13:$AF$62,MATCH($C3001,DATABASE!$AC$13:$AC$62,0)),IF(E3001="2x D11",INDEX(DATABASE!$AF$13:$AF$62,MATCH($C3001,DATABASE!$AC$13:$AC$62,0))+2*DATABASE!$AF$62,IF(E3001="3x D11",INDEX(DATABASE!$AF$13:$AF$62,MATCH($C3001,DATABASE!$AC$13:$AC$62,0))+3*DATABASE!$AF$62,""))))</f>
        <v/>
      </c>
      <c r="E3001" s="38" t="str">
        <f>IF(AND($K3001="Y",$G3001&lt;&gt;"UNYIL",$F3001&lt;DATABASE!$O$8),"2x D11",IF(AND($K3001="Y",$G3001&lt;&gt;"UNYIL",$F3001&gt;=DATABASE!$O$8),"3x D11",""))</f>
        <v/>
      </c>
      <c r="F3001" s="36" t="str">
        <f>IF('DATA ACCURATE'!N3004&lt;&gt;"",'DATA ACCURATE'!N3004,"")</f>
        <v/>
      </c>
      <c r="G3001" s="38" t="str">
        <f>IF(F3001="","",IF(F3001&lt;=DATABASE!$I$8,"UNYIL",IF(F3001&lt;=DATABASE!$J$8,"KECIL",IF(F3001&lt;DATABASE!$K$8,"TANGGUNG",IF(F3001&gt;=DATABASE!$K$8,"BESAR","")))))</f>
        <v/>
      </c>
      <c r="H3001" s="16" t="str">
        <f>IF('DATA ACCURATE'!J3004&lt;&gt;"",'DATA ACCURATE'!J3004,"")</f>
        <v/>
      </c>
      <c r="I3001" s="35" t="str">
        <f>IF(B3001&lt;&gt;"",IFERROR(VLOOKUP(B3001,'DATA TIMBANGAN'!G:M,7,FALSE),VLOOKUP(B3001,'DATA TIMBANGAN'!G:M,7)),"")</f>
        <v/>
      </c>
      <c r="J3001" s="25" t="str">
        <f>IF(H3001&lt;&gt;"",IFERROR(INDEX(DATABASE!$Z$19:$Z$38,MATCH(DATEVALUE(H3001),DATABASE!$AA$19:$AA$38,0)),INDEX(DATABASE!$Z$12:$Z$18,MATCH(WEEKDAY(H3001,2),DATABASE!$AA$12:$AA$18,0))),"")</f>
        <v/>
      </c>
      <c r="K3001" s="25" t="str">
        <f>IF('DATA ACCURATE'!V3004&lt;&gt;"",'DATA ACCURATE'!V3004,"")</f>
        <v/>
      </c>
      <c r="L3001" s="80" t="str">
        <f>IF($H3001="","",IF(OR($J3001="LIBUR",AND($L3000="LIBUR",$O3000=$O3001)),"LIBUR",IF(AND(OR($L3000="LUAR JAM KERJA 1",$L3000="LUAR JAM KERJA 2"),OR(OR(AND($H3000=$H3001,AND(OR($I3001&gt;DATABASE!$J$3,$I3001&lt;DATABASE!$J$6),((DATEVALUE($H3001)+$I3001)-(DATEVALUE($H3000)+$I3000))&lt;DATABASE!$J$6)),AND($H3000=$H3001,$O3000=$O3001,OR($I3001&gt;DATABASE!$J$6,$I3001&lt;DATABASE!$J$3))),AND(($H3001-$H3000)=1,OR($I3001&lt;DATABASE!$I$6,((DATEVALUE($H3001)+$I3001)-(DATEVALUE($H3000)+$I3000))&lt;DATABASE!$J$6))),$A3001=$A3000),"LUAR JAM KERJA 2",IF(AND(OR(WEEKDAY($H3001,2)=1,WEEKDAY($H3001,2)=2,WEEKDAY($H3001,2)=3,WEEKDAY($H3001,2)=4,WEEKDAY($H3001,2)=5),$I3001&lt;=DATABASE!$J$3,$I3001&gt;=DATABASE!$I$3),"JAM KERJA",IF(AND(WEEKDAY($H3001,2)=6,$I3001&lt;=DATABASE!$J$4,$I3001&gt;=DATABASE!$I$4),"JAM KERJA","LUAR JAM KERJA 1")))))</f>
        <v/>
      </c>
      <c r="M3001" s="36" t="str">
        <f>IF('DATA ACCURATE'!T3004&lt;&gt;"",IF('DATA ACCURATE'!T3004&gt;100,'DATA ACCURATE'!T3004/10,'DATA ACCURATE'!T3004),"")</f>
        <v/>
      </c>
      <c r="N3001" s="38" t="str">
        <f>IF(M3001="","",IF(M3001&lt;=DATABASE!$I$9,"LOKAL",IF(M3001&lt;DATABASE!$J$9,"LUAR KOTA 1",IF($M3001&gt;=DATABASE!$J$9,"LUAR KOTA 2",""))))</f>
        <v/>
      </c>
      <c r="O3001" s="38" t="str">
        <f>IF('DATA ACCURATE'!L3004&lt;&gt;"",'DATA ACCURATE'!L3004,"")</f>
        <v/>
      </c>
      <c r="P3001" s="38"/>
      <c r="Q3001" s="38">
        <f t="shared" si="332"/>
        <v>0</v>
      </c>
      <c r="R3001" s="38">
        <f t="shared" si="332"/>
        <v>0</v>
      </c>
      <c r="S3001" s="38">
        <f t="shared" si="332"/>
        <v>0</v>
      </c>
      <c r="T3001" s="38">
        <f t="shared" si="332"/>
        <v>0</v>
      </c>
      <c r="U3001" s="38">
        <f t="shared" si="333"/>
        <v>0</v>
      </c>
      <c r="V3001" s="38">
        <f t="shared" si="333"/>
        <v>0</v>
      </c>
      <c r="W3001" s="38">
        <f t="shared" si="333"/>
        <v>0</v>
      </c>
      <c r="X3001" s="38">
        <f t="shared" si="334"/>
        <v>0</v>
      </c>
      <c r="Y3001" s="38">
        <f t="shared" si="334"/>
        <v>0</v>
      </c>
      <c r="Z3001" s="38">
        <f t="shared" si="334"/>
        <v>0</v>
      </c>
      <c r="AA3001" s="38">
        <f t="shared" si="334"/>
        <v>0</v>
      </c>
      <c r="AB3001" s="38">
        <f t="shared" si="329"/>
        <v>0</v>
      </c>
      <c r="AC3001" s="38">
        <f t="shared" si="330"/>
        <v>0</v>
      </c>
      <c r="AD3001" s="38" t="str">
        <f t="shared" si="331"/>
        <v>000000000000</v>
      </c>
      <c r="AE3001" s="38"/>
      <c r="AF3001" s="38"/>
      <c r="AG3001" s="38"/>
      <c r="AH3001" s="38"/>
      <c r="AI3001" s="38"/>
      <c r="AJ3001" s="38"/>
      <c r="AK3001" s="38"/>
      <c r="AL3001" s="38"/>
      <c r="AM3001" s="38"/>
      <c r="AN3001" s="38"/>
      <c r="AO3001" s="38"/>
      <c r="AP3001" s="38"/>
      <c r="AQ3001" s="38"/>
      <c r="AR3001" s="38"/>
    </row>
  </sheetData>
  <sheetProtection algorithmName="SHA-512" hashValue="Ejp0naj1nPb6ftkc3LZ5CbtmRnVIwKLaDuFjLhI4SBVt//HW1kS/rOeVf5PhRIKvzBQVF7eDK7dZq5x04JrB3w==" saltValue="eusr202E2QoyCXiV1VPN4Q==" spinCount="100000" sheet="1" scenarios="1"/>
  <pageMargins left="0.7" right="0.7" top="0.75" bottom="0.75" header="0.3" footer="0.3"/>
  <pageSetup paperSize="5" scale="70" orientation="landscape" horizontalDpi="240" verticalDpi="144" r:id="rId1"/>
  <colBreaks count="1" manualBreakCount="1">
    <brk id="35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AH76"/>
  <sheetViews>
    <sheetView topLeftCell="G1" workbookViewId="0">
      <selection activeCell="J6" sqref="J6"/>
    </sheetView>
  </sheetViews>
  <sheetFormatPr defaultColWidth="8.85546875" defaultRowHeight="15"/>
  <cols>
    <col min="1" max="1" width="3.7109375" bestFit="1" customWidth="1"/>
    <col min="2" max="2" width="11.7109375" customWidth="1"/>
    <col min="3" max="3" width="18.42578125" bestFit="1" customWidth="1"/>
    <col min="4" max="7" width="8.85546875" customWidth="1"/>
    <col min="8" max="8" width="31.140625" bestFit="1" customWidth="1"/>
    <col min="9" max="9" width="10.42578125" bestFit="1" customWidth="1"/>
    <col min="10" max="10" width="8.85546875" customWidth="1"/>
    <col min="11" max="22" width="12.42578125" customWidth="1"/>
    <col min="23" max="23" width="14.140625" bestFit="1" customWidth="1"/>
    <col min="24" max="30" width="12.42578125" customWidth="1"/>
    <col min="31" max="31" width="29.28515625" bestFit="1" customWidth="1"/>
    <col min="32" max="34" width="12.42578125" customWidth="1"/>
  </cols>
  <sheetData>
    <row r="1" spans="1:34">
      <c r="A1" t="s">
        <v>149</v>
      </c>
      <c r="B1" t="s">
        <v>150</v>
      </c>
      <c r="C1" t="s">
        <v>152</v>
      </c>
      <c r="D1" t="s">
        <v>151</v>
      </c>
      <c r="E1" t="s">
        <v>153</v>
      </c>
      <c r="F1" t="s">
        <v>193</v>
      </c>
      <c r="H1" s="12" t="s">
        <v>237</v>
      </c>
      <c r="K1" s="105" t="s">
        <v>176</v>
      </c>
      <c r="L1" s="105"/>
      <c r="M1" s="105"/>
      <c r="N1" s="105"/>
      <c r="O1" s="105"/>
      <c r="P1" s="105"/>
      <c r="Q1" s="105" t="s">
        <v>175</v>
      </c>
      <c r="R1" s="105"/>
      <c r="S1" s="105"/>
      <c r="T1" s="105"/>
      <c r="U1" s="105"/>
      <c r="V1" s="105"/>
      <c r="W1" s="105" t="s">
        <v>174</v>
      </c>
      <c r="X1" s="105"/>
      <c r="Y1" s="105"/>
      <c r="Z1" s="105"/>
      <c r="AA1" s="105"/>
      <c r="AB1" s="105"/>
      <c r="AC1" s="105" t="s">
        <v>179</v>
      </c>
      <c r="AD1" s="105"/>
      <c r="AE1" s="105"/>
      <c r="AF1" s="105"/>
      <c r="AG1" s="105"/>
      <c r="AH1" s="105"/>
    </row>
    <row r="2" spans="1:34" ht="30">
      <c r="A2" s="104" t="s">
        <v>145</v>
      </c>
      <c r="B2" t="s">
        <v>8</v>
      </c>
      <c r="C2" s="5" t="s">
        <v>140</v>
      </c>
      <c r="D2" s="11" t="s">
        <v>2</v>
      </c>
      <c r="E2" s="6">
        <v>7.5</v>
      </c>
      <c r="F2" t="str">
        <f>IF(E2&gt;=$K$8,"BESAR",IF(E2&gt;=$J$8,"TANGGUNG",IF(E2&lt;=$I$8,"UNYIL",IF(E2&lt;$J$8,"KECIL"))))</f>
        <v>BESAR</v>
      </c>
      <c r="H2" t="s">
        <v>389</v>
      </c>
      <c r="I2" t="s">
        <v>168</v>
      </c>
      <c r="J2" t="s">
        <v>169</v>
      </c>
      <c r="K2" s="1" t="s">
        <v>194</v>
      </c>
      <c r="L2" s="1" t="s">
        <v>172</v>
      </c>
      <c r="M2" s="1" t="s">
        <v>194</v>
      </c>
      <c r="N2" s="1" t="s">
        <v>171</v>
      </c>
      <c r="O2" s="1" t="s">
        <v>194</v>
      </c>
      <c r="P2" s="1" t="s">
        <v>173</v>
      </c>
      <c r="Q2" s="1" t="s">
        <v>194</v>
      </c>
      <c r="R2" s="1" t="s">
        <v>172</v>
      </c>
      <c r="S2" s="1" t="s">
        <v>194</v>
      </c>
      <c r="T2" s="1" t="s">
        <v>171</v>
      </c>
      <c r="U2" s="1" t="s">
        <v>194</v>
      </c>
      <c r="V2" s="1" t="s">
        <v>173</v>
      </c>
      <c r="W2" s="1" t="s">
        <v>194</v>
      </c>
      <c r="X2" s="1" t="s">
        <v>172</v>
      </c>
      <c r="Y2" s="1" t="s">
        <v>194</v>
      </c>
      <c r="Z2" s="1" t="s">
        <v>171</v>
      </c>
      <c r="AA2" s="1" t="s">
        <v>194</v>
      </c>
      <c r="AB2" s="1" t="s">
        <v>173</v>
      </c>
      <c r="AC2" s="1" t="s">
        <v>194</v>
      </c>
      <c r="AD2" s="1" t="s">
        <v>172</v>
      </c>
      <c r="AE2" s="1" t="s">
        <v>194</v>
      </c>
      <c r="AF2" s="1" t="s">
        <v>171</v>
      </c>
      <c r="AG2" s="1" t="s">
        <v>194</v>
      </c>
      <c r="AH2" s="1" t="s">
        <v>173</v>
      </c>
    </row>
    <row r="3" spans="1:34">
      <c r="A3" s="104"/>
      <c r="B3" t="s">
        <v>9</v>
      </c>
      <c r="C3" s="5"/>
      <c r="D3" s="11" t="s">
        <v>3</v>
      </c>
      <c r="E3" s="6">
        <v>2</v>
      </c>
      <c r="F3" t="str">
        <f t="shared" ref="F3:F60" si="0">IF(E3&gt;=$K$8,"BESAR",IF(E3&gt;=$J$8,"TANGGUNG",IF(E3&lt;=$I$8,"UNYIL",IF(E3&lt;$J$8,"KECIL"))))</f>
        <v>UNYIL</v>
      </c>
      <c r="H3" t="s">
        <v>390</v>
      </c>
      <c r="I3" s="10">
        <v>0.25</v>
      </c>
      <c r="J3" s="10">
        <v>0.66319444444444442</v>
      </c>
      <c r="K3" s="7" t="s">
        <v>195</v>
      </c>
      <c r="L3" s="8">
        <v>4850</v>
      </c>
      <c r="M3" s="8" t="s">
        <v>198</v>
      </c>
      <c r="N3" s="8">
        <v>6800</v>
      </c>
      <c r="O3" s="8" t="s">
        <v>201</v>
      </c>
      <c r="P3" s="8">
        <v>13600</v>
      </c>
      <c r="Q3" s="7" t="s">
        <v>195</v>
      </c>
      <c r="R3" s="8">
        <v>4850</v>
      </c>
      <c r="S3" s="8" t="s">
        <v>198</v>
      </c>
      <c r="T3" s="8">
        <v>6800</v>
      </c>
      <c r="U3" s="8" t="s">
        <v>201</v>
      </c>
      <c r="V3" s="8">
        <v>13600</v>
      </c>
      <c r="W3" s="8" t="s">
        <v>202</v>
      </c>
      <c r="X3" s="8">
        <v>5850</v>
      </c>
      <c r="Y3" s="8" t="s">
        <v>205</v>
      </c>
      <c r="Z3" s="8">
        <v>8190</v>
      </c>
      <c r="AA3" s="8" t="s">
        <v>206</v>
      </c>
      <c r="AB3" s="8">
        <v>16400</v>
      </c>
      <c r="AC3" s="8" t="s">
        <v>210</v>
      </c>
      <c r="AD3" s="8">
        <v>7000</v>
      </c>
      <c r="AE3" s="8" t="s">
        <v>213</v>
      </c>
      <c r="AF3" s="8">
        <v>9800</v>
      </c>
      <c r="AG3" s="8" t="s">
        <v>216</v>
      </c>
      <c r="AH3" s="8">
        <v>19600</v>
      </c>
    </row>
    <row r="4" spans="1:34">
      <c r="A4" s="104"/>
      <c r="B4" t="s">
        <v>10</v>
      </c>
      <c r="C4" s="5" t="s">
        <v>141</v>
      </c>
      <c r="D4" s="11" t="s">
        <v>5</v>
      </c>
      <c r="E4" s="6">
        <v>2</v>
      </c>
      <c r="F4" t="str">
        <f t="shared" si="0"/>
        <v>UNYIL</v>
      </c>
      <c r="H4">
        <v>6</v>
      </c>
      <c r="I4" s="10">
        <v>0.25</v>
      </c>
      <c r="J4" s="10">
        <v>0.57986111111111105</v>
      </c>
      <c r="K4" s="7" t="s">
        <v>196</v>
      </c>
      <c r="L4" s="8">
        <v>7275</v>
      </c>
      <c r="M4" s="8" t="s">
        <v>200</v>
      </c>
      <c r="N4" s="8">
        <v>10200</v>
      </c>
      <c r="O4" s="8" t="s">
        <v>199</v>
      </c>
      <c r="P4" s="8">
        <v>15000</v>
      </c>
      <c r="Q4" s="7" t="s">
        <v>196</v>
      </c>
      <c r="R4" s="8">
        <v>7275</v>
      </c>
      <c r="S4" s="8" t="s">
        <v>200</v>
      </c>
      <c r="T4" s="8">
        <v>10200</v>
      </c>
      <c r="U4" s="8" t="s">
        <v>199</v>
      </c>
      <c r="V4" s="8">
        <v>15000</v>
      </c>
      <c r="W4" s="8" t="s">
        <v>203</v>
      </c>
      <c r="X4" s="8">
        <v>8775</v>
      </c>
      <c r="Y4" s="8" t="s">
        <v>207</v>
      </c>
      <c r="Z4" s="8">
        <v>12285</v>
      </c>
      <c r="AA4" s="8" t="s">
        <v>209</v>
      </c>
      <c r="AB4" s="8">
        <v>18000</v>
      </c>
      <c r="AC4" s="8" t="s">
        <v>211</v>
      </c>
      <c r="AD4" s="8">
        <v>10500</v>
      </c>
      <c r="AE4" s="8" t="s">
        <v>215</v>
      </c>
      <c r="AF4" s="8">
        <v>14700</v>
      </c>
      <c r="AG4" s="8" t="s">
        <v>214</v>
      </c>
      <c r="AH4" s="8">
        <v>21500</v>
      </c>
    </row>
    <row r="5" spans="1:34">
      <c r="A5" s="104"/>
      <c r="B5" t="s">
        <v>11</v>
      </c>
      <c r="C5" s="5" t="s">
        <v>142</v>
      </c>
      <c r="D5" s="11" t="s">
        <v>6</v>
      </c>
      <c r="E5" s="6">
        <v>2.25</v>
      </c>
      <c r="F5" t="str">
        <f t="shared" si="0"/>
        <v>KECIL</v>
      </c>
      <c r="H5" t="s">
        <v>391</v>
      </c>
      <c r="I5" t="s">
        <v>178</v>
      </c>
      <c r="J5" t="s">
        <v>178</v>
      </c>
      <c r="K5" s="7" t="s">
        <v>197</v>
      </c>
      <c r="L5" s="8">
        <v>9700</v>
      </c>
      <c r="M5" s="8" t="s">
        <v>201</v>
      </c>
      <c r="N5" s="8">
        <v>13600</v>
      </c>
      <c r="O5" s="8" t="s">
        <v>199</v>
      </c>
      <c r="P5" s="8">
        <v>15000</v>
      </c>
      <c r="Q5" s="7" t="s">
        <v>197</v>
      </c>
      <c r="R5" s="8">
        <v>9700</v>
      </c>
      <c r="S5" s="8" t="s">
        <v>201</v>
      </c>
      <c r="T5" s="8">
        <v>13600</v>
      </c>
      <c r="U5" s="8" t="s">
        <v>199</v>
      </c>
      <c r="V5" s="8">
        <v>15000</v>
      </c>
      <c r="W5" s="8" t="s">
        <v>204</v>
      </c>
      <c r="X5" s="8">
        <v>11700</v>
      </c>
      <c r="Y5" s="8" t="s">
        <v>208</v>
      </c>
      <c r="Z5" s="8">
        <v>16380</v>
      </c>
      <c r="AA5" s="8" t="s">
        <v>209</v>
      </c>
      <c r="AB5" s="8">
        <v>18000</v>
      </c>
      <c r="AC5" s="8" t="s">
        <v>212</v>
      </c>
      <c r="AD5" s="8">
        <v>14000</v>
      </c>
      <c r="AE5" s="8" t="s">
        <v>216</v>
      </c>
      <c r="AF5" s="8">
        <v>19600</v>
      </c>
      <c r="AG5" s="8" t="s">
        <v>214</v>
      </c>
      <c r="AH5" s="8">
        <v>21500</v>
      </c>
    </row>
    <row r="6" spans="1:34">
      <c r="A6" s="104"/>
      <c r="B6" t="s">
        <v>133</v>
      </c>
      <c r="C6" t="s">
        <v>13</v>
      </c>
      <c r="D6" s="6" t="s">
        <v>12</v>
      </c>
      <c r="E6" s="6">
        <v>10</v>
      </c>
      <c r="F6" t="str">
        <f t="shared" si="0"/>
        <v>BESAR</v>
      </c>
      <c r="H6" t="s">
        <v>362</v>
      </c>
      <c r="I6" s="10">
        <v>0.25</v>
      </c>
      <c r="J6" s="10">
        <v>0.33333333333333331</v>
      </c>
      <c r="K6" s="7" t="s">
        <v>197</v>
      </c>
      <c r="L6" s="8">
        <v>9700</v>
      </c>
      <c r="M6" s="8" t="s">
        <v>201</v>
      </c>
      <c r="N6" s="8">
        <v>13600</v>
      </c>
      <c r="O6" s="8" t="s">
        <v>199</v>
      </c>
      <c r="P6" s="8">
        <v>15000</v>
      </c>
      <c r="Q6" s="7" t="s">
        <v>197</v>
      </c>
      <c r="R6" s="8">
        <v>9700</v>
      </c>
      <c r="S6" s="8" t="s">
        <v>201</v>
      </c>
      <c r="T6" s="8">
        <v>13600</v>
      </c>
      <c r="U6" s="8" t="s">
        <v>199</v>
      </c>
      <c r="V6" s="8">
        <v>15000</v>
      </c>
      <c r="W6" s="8" t="s">
        <v>204</v>
      </c>
      <c r="X6" s="8">
        <v>11700</v>
      </c>
      <c r="Y6" s="8" t="s">
        <v>208</v>
      </c>
      <c r="Z6" s="8">
        <v>16380</v>
      </c>
      <c r="AA6" s="8" t="s">
        <v>209</v>
      </c>
      <c r="AB6" s="8">
        <v>18000</v>
      </c>
      <c r="AC6" s="8" t="s">
        <v>212</v>
      </c>
      <c r="AD6" s="8">
        <v>14000</v>
      </c>
      <c r="AE6" s="8" t="s">
        <v>216</v>
      </c>
      <c r="AF6" s="8">
        <v>19600</v>
      </c>
      <c r="AG6" s="8" t="s">
        <v>214</v>
      </c>
      <c r="AH6" s="8">
        <v>21500</v>
      </c>
    </row>
    <row r="7" spans="1:34">
      <c r="A7" s="104"/>
      <c r="B7" t="s">
        <v>134</v>
      </c>
      <c r="C7" t="s">
        <v>4</v>
      </c>
      <c r="D7" s="6" t="s">
        <v>14</v>
      </c>
      <c r="E7" s="6">
        <v>10</v>
      </c>
      <c r="F7" t="str">
        <f t="shared" si="0"/>
        <v>BESAR</v>
      </c>
      <c r="H7" t="s">
        <v>397</v>
      </c>
    </row>
    <row r="8" spans="1:34">
      <c r="A8" s="104"/>
      <c r="B8" t="s">
        <v>135</v>
      </c>
      <c r="C8" t="s">
        <v>143</v>
      </c>
      <c r="D8" s="6" t="s">
        <v>15</v>
      </c>
      <c r="E8" s="6">
        <v>7.5</v>
      </c>
      <c r="F8" t="str">
        <f t="shared" si="0"/>
        <v>BESAR</v>
      </c>
      <c r="H8" t="s">
        <v>177</v>
      </c>
      <c r="I8" s="6">
        <v>2</v>
      </c>
      <c r="J8" s="6">
        <v>5.4</v>
      </c>
      <c r="K8" s="6">
        <v>7.5</v>
      </c>
      <c r="M8" s="8" t="s">
        <v>361</v>
      </c>
      <c r="O8" s="6">
        <v>6</v>
      </c>
    </row>
    <row r="9" spans="1:34">
      <c r="A9" s="104"/>
      <c r="B9" t="s">
        <v>136</v>
      </c>
      <c r="C9" t="s">
        <v>17</v>
      </c>
      <c r="D9" s="6" t="s">
        <v>16</v>
      </c>
      <c r="E9" s="6">
        <v>7.5</v>
      </c>
      <c r="F9" t="str">
        <f t="shared" si="0"/>
        <v>BESAR</v>
      </c>
      <c r="H9" t="s">
        <v>170</v>
      </c>
      <c r="I9" s="6">
        <v>20.5</v>
      </c>
      <c r="J9" s="6">
        <v>60</v>
      </c>
    </row>
    <row r="10" spans="1:34">
      <c r="A10" s="104"/>
      <c r="B10" t="s">
        <v>137</v>
      </c>
      <c r="C10" t="s">
        <v>19</v>
      </c>
      <c r="D10" s="6" t="s">
        <v>18</v>
      </c>
      <c r="E10" s="6">
        <v>7.5</v>
      </c>
      <c r="F10" t="str">
        <f t="shared" si="0"/>
        <v>BESAR</v>
      </c>
    </row>
    <row r="11" spans="1:34">
      <c r="A11" s="104"/>
      <c r="B11" s="14" t="s">
        <v>250</v>
      </c>
      <c r="C11" s="15" t="s">
        <v>252</v>
      </c>
      <c r="D11" s="6" t="s">
        <v>245</v>
      </c>
      <c r="E11" s="6">
        <v>3</v>
      </c>
      <c r="F11" t="str">
        <f t="shared" si="0"/>
        <v>KECIL</v>
      </c>
      <c r="H11" t="s">
        <v>194</v>
      </c>
      <c r="I11" t="s">
        <v>234</v>
      </c>
      <c r="J11" t="s">
        <v>223</v>
      </c>
      <c r="K11" t="s">
        <v>224</v>
      </c>
      <c r="L11" t="s">
        <v>225</v>
      </c>
      <c r="M11" t="s">
        <v>226</v>
      </c>
      <c r="N11" t="s">
        <v>217</v>
      </c>
      <c r="O11" t="s">
        <v>218</v>
      </c>
      <c r="P11" t="s">
        <v>219</v>
      </c>
      <c r="Q11" t="s">
        <v>220</v>
      </c>
      <c r="R11" t="s">
        <v>221</v>
      </c>
      <c r="S11" t="s">
        <v>222</v>
      </c>
      <c r="T11" t="s">
        <v>178</v>
      </c>
      <c r="U11" s="30" t="s">
        <v>359</v>
      </c>
      <c r="V11" t="s">
        <v>227</v>
      </c>
      <c r="W11" t="s">
        <v>194</v>
      </c>
      <c r="X11" t="s">
        <v>234</v>
      </c>
      <c r="Z11" t="s">
        <v>363</v>
      </c>
      <c r="AA11" t="s">
        <v>235</v>
      </c>
      <c r="AC11" t="s">
        <v>275</v>
      </c>
      <c r="AD11" t="s">
        <v>276</v>
      </c>
      <c r="AE11" t="s">
        <v>277</v>
      </c>
      <c r="AF11" t="s">
        <v>278</v>
      </c>
    </row>
    <row r="12" spans="1:34">
      <c r="A12" s="104"/>
      <c r="B12" s="15" t="s">
        <v>251</v>
      </c>
      <c r="C12" s="15" t="s">
        <v>253</v>
      </c>
      <c r="D12" s="6" t="s">
        <v>249</v>
      </c>
      <c r="E12" s="6">
        <v>3</v>
      </c>
      <c r="F12" t="str">
        <f t="shared" si="0"/>
        <v>KECIL</v>
      </c>
      <c r="H12" t="s">
        <v>331</v>
      </c>
      <c r="I12" s="29">
        <f t="shared" ref="I12:I43" si="1">INDEX($AF$13:$AF$62,MATCH(H12,$AC$13:$AC$62,0))</f>
        <v>6300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 s="30">
        <v>0</v>
      </c>
      <c r="V12" t="str">
        <f>J12&amp;K12&amp;L12&amp;M12&amp;N12&amp;O12&amp;P12&amp;Q12&amp;R12&amp;S12&amp;T12&amp;U12</f>
        <v>100010010000</v>
      </c>
      <c r="W12" t="str">
        <f>H12</f>
        <v>A01</v>
      </c>
      <c r="X12" s="8">
        <f>I12</f>
        <v>6300</v>
      </c>
      <c r="Z12" t="s">
        <v>364</v>
      </c>
      <c r="AA12">
        <v>1</v>
      </c>
      <c r="AC12" t="s">
        <v>279</v>
      </c>
      <c r="AD12" t="s">
        <v>280</v>
      </c>
      <c r="AE12" t="s">
        <v>281</v>
      </c>
      <c r="AF12" t="s">
        <v>282</v>
      </c>
    </row>
    <row r="13" spans="1:34">
      <c r="A13" s="104"/>
      <c r="B13" t="s">
        <v>138</v>
      </c>
      <c r="C13" t="s">
        <v>7</v>
      </c>
      <c r="D13" s="6" t="s">
        <v>20</v>
      </c>
      <c r="E13" s="6">
        <v>10</v>
      </c>
      <c r="F13" t="str">
        <f t="shared" si="0"/>
        <v>BESAR</v>
      </c>
      <c r="H13" t="s">
        <v>332</v>
      </c>
      <c r="I13" s="29">
        <f t="shared" si="1"/>
        <v>9400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 s="30">
        <v>0</v>
      </c>
      <c r="V13" s="38" t="str">
        <f t="shared" ref="V13:V71" si="2">J13&amp;K13&amp;L13&amp;M13&amp;N13&amp;O13&amp;P13&amp;Q13&amp;R13&amp;S13&amp;T13&amp;U13</f>
        <v>100010001000</v>
      </c>
      <c r="W13" t="str">
        <f t="shared" ref="W13:W59" si="3">H13</f>
        <v>A02</v>
      </c>
      <c r="X13" s="8">
        <f t="shared" ref="X13:X59" si="4">I13</f>
        <v>9400</v>
      </c>
      <c r="Z13" t="s">
        <v>365</v>
      </c>
      <c r="AA13">
        <v>2</v>
      </c>
      <c r="AC13" t="s">
        <v>331</v>
      </c>
      <c r="AD13" t="s">
        <v>283</v>
      </c>
      <c r="AE13">
        <v>9111</v>
      </c>
      <c r="AF13" s="28">
        <v>6300</v>
      </c>
    </row>
    <row r="14" spans="1:34">
      <c r="A14" s="104"/>
      <c r="B14" t="s">
        <v>139</v>
      </c>
      <c r="C14" t="s">
        <v>23</v>
      </c>
      <c r="D14" s="6" t="s">
        <v>22</v>
      </c>
      <c r="E14" s="6">
        <v>10</v>
      </c>
      <c r="F14" t="str">
        <f t="shared" si="0"/>
        <v>BESAR</v>
      </c>
      <c r="H14" t="s">
        <v>333</v>
      </c>
      <c r="I14" s="29">
        <f t="shared" si="1"/>
        <v>12500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 s="30">
        <v>0</v>
      </c>
      <c r="V14" s="38" t="str">
        <f t="shared" si="2"/>
        <v>100010000100</v>
      </c>
      <c r="W14" t="str">
        <f t="shared" si="3"/>
        <v>A03</v>
      </c>
      <c r="X14" s="8">
        <f t="shared" si="4"/>
        <v>12500</v>
      </c>
      <c r="Z14" t="s">
        <v>366</v>
      </c>
      <c r="AA14">
        <v>3</v>
      </c>
      <c r="AC14" t="s">
        <v>332</v>
      </c>
      <c r="AD14" t="s">
        <v>284</v>
      </c>
      <c r="AE14">
        <v>9111</v>
      </c>
      <c r="AF14" s="28">
        <v>9400</v>
      </c>
    </row>
    <row r="15" spans="1:34">
      <c r="A15" s="104"/>
      <c r="B15" t="s">
        <v>24</v>
      </c>
      <c r="C15" t="s">
        <v>26</v>
      </c>
      <c r="D15" s="6" t="s">
        <v>25</v>
      </c>
      <c r="E15" s="6">
        <v>7.5</v>
      </c>
      <c r="F15" t="str">
        <f t="shared" si="0"/>
        <v>BESAR</v>
      </c>
      <c r="H15" t="s">
        <v>337</v>
      </c>
      <c r="I15" s="29">
        <f t="shared" si="1"/>
        <v>12500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s="30">
        <v>0</v>
      </c>
      <c r="V15" s="38" t="str">
        <f t="shared" si="2"/>
        <v>100010000010</v>
      </c>
      <c r="W15" t="str">
        <f t="shared" si="3"/>
        <v>A07</v>
      </c>
      <c r="X15" s="8">
        <f t="shared" si="4"/>
        <v>12500</v>
      </c>
      <c r="Z15" t="s">
        <v>367</v>
      </c>
      <c r="AA15">
        <v>4</v>
      </c>
      <c r="AC15" t="s">
        <v>333</v>
      </c>
      <c r="AD15" t="s">
        <v>285</v>
      </c>
      <c r="AE15">
        <v>9111</v>
      </c>
      <c r="AF15" s="28">
        <v>12500</v>
      </c>
    </row>
    <row r="16" spans="1:34">
      <c r="A16" s="104"/>
      <c r="B16" t="s">
        <v>27</v>
      </c>
      <c r="C16" t="s">
        <v>29</v>
      </c>
      <c r="D16" s="6" t="s">
        <v>28</v>
      </c>
      <c r="E16" s="6">
        <v>7.5</v>
      </c>
      <c r="F16" t="str">
        <f t="shared" si="0"/>
        <v>BESAR</v>
      </c>
      <c r="H16" t="s">
        <v>334</v>
      </c>
      <c r="I16" s="29">
        <f t="shared" si="1"/>
        <v>8900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 s="30">
        <v>0</v>
      </c>
      <c r="V16" s="38" t="str">
        <f t="shared" si="2"/>
        <v>100001010000</v>
      </c>
      <c r="W16" t="str">
        <f t="shared" si="3"/>
        <v>A04</v>
      </c>
      <c r="X16" s="8">
        <f t="shared" si="4"/>
        <v>8900</v>
      </c>
      <c r="Z16" t="s">
        <v>368</v>
      </c>
      <c r="AA16">
        <v>5</v>
      </c>
      <c r="AC16" t="s">
        <v>334</v>
      </c>
      <c r="AD16" t="s">
        <v>286</v>
      </c>
      <c r="AE16">
        <v>9111</v>
      </c>
      <c r="AF16" s="28">
        <v>8900</v>
      </c>
    </row>
    <row r="17" spans="1:32">
      <c r="A17" s="104"/>
      <c r="B17" t="s">
        <v>30</v>
      </c>
      <c r="C17" t="s">
        <v>32</v>
      </c>
      <c r="D17" s="6" t="s">
        <v>31</v>
      </c>
      <c r="E17" s="6">
        <v>7.5</v>
      </c>
      <c r="F17" t="str">
        <f t="shared" si="0"/>
        <v>BESAR</v>
      </c>
      <c r="H17" t="s">
        <v>335</v>
      </c>
      <c r="I17" s="29">
        <f t="shared" si="1"/>
        <v>13200</v>
      </c>
      <c r="J17">
        <v>1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1</v>
      </c>
      <c r="S17">
        <v>0</v>
      </c>
      <c r="T17">
        <v>0</v>
      </c>
      <c r="U17" s="30">
        <v>0</v>
      </c>
      <c r="V17" s="38" t="str">
        <f t="shared" si="2"/>
        <v>100001001000</v>
      </c>
      <c r="W17" t="str">
        <f t="shared" si="3"/>
        <v>A05</v>
      </c>
      <c r="X17" s="8">
        <f t="shared" si="4"/>
        <v>13200</v>
      </c>
      <c r="Z17" t="s">
        <v>369</v>
      </c>
      <c r="AA17">
        <v>6</v>
      </c>
      <c r="AC17" t="s">
        <v>335</v>
      </c>
      <c r="AD17" t="s">
        <v>287</v>
      </c>
      <c r="AE17">
        <v>9111</v>
      </c>
      <c r="AF17" s="28">
        <v>13200</v>
      </c>
    </row>
    <row r="18" spans="1:32">
      <c r="A18" s="104"/>
      <c r="B18" t="s">
        <v>33</v>
      </c>
      <c r="C18" t="s">
        <v>35</v>
      </c>
      <c r="D18" s="6" t="s">
        <v>34</v>
      </c>
      <c r="E18" s="6">
        <v>7.5</v>
      </c>
      <c r="F18" t="str">
        <f t="shared" si="0"/>
        <v>BESAR</v>
      </c>
      <c r="H18" t="s">
        <v>336</v>
      </c>
      <c r="I18" s="29">
        <f t="shared" si="1"/>
        <v>17600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 s="30">
        <v>0</v>
      </c>
      <c r="V18" s="38" t="str">
        <f t="shared" si="2"/>
        <v>100001000100</v>
      </c>
      <c r="W18" t="str">
        <f t="shared" si="3"/>
        <v>A06</v>
      </c>
      <c r="X18" s="8">
        <f t="shared" si="4"/>
        <v>17600</v>
      </c>
      <c r="Z18" t="s">
        <v>178</v>
      </c>
      <c r="AA18">
        <v>7</v>
      </c>
      <c r="AC18" t="s">
        <v>336</v>
      </c>
      <c r="AD18" t="s">
        <v>288</v>
      </c>
      <c r="AE18">
        <v>9111</v>
      </c>
      <c r="AF18" s="28">
        <v>17600</v>
      </c>
    </row>
    <row r="19" spans="1:32">
      <c r="A19" s="104"/>
      <c r="B19" t="s">
        <v>36</v>
      </c>
      <c r="C19" t="s">
        <v>38</v>
      </c>
      <c r="D19" s="6" t="s">
        <v>37</v>
      </c>
      <c r="E19" s="6">
        <v>7.5</v>
      </c>
      <c r="F19" t="str">
        <f t="shared" si="0"/>
        <v>BESAR</v>
      </c>
      <c r="H19" t="s">
        <v>338</v>
      </c>
      <c r="I19" s="29">
        <f t="shared" si="1"/>
        <v>17600</v>
      </c>
      <c r="J19">
        <v>1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 s="30">
        <v>0</v>
      </c>
      <c r="V19" s="38" t="str">
        <f t="shared" si="2"/>
        <v>100001000010</v>
      </c>
      <c r="W19" t="str">
        <f t="shared" si="3"/>
        <v>A08</v>
      </c>
      <c r="X19" s="8">
        <f t="shared" si="4"/>
        <v>17600</v>
      </c>
      <c r="Z19" t="s">
        <v>178</v>
      </c>
      <c r="AA19" s="16">
        <v>43466</v>
      </c>
      <c r="AC19" t="s">
        <v>337</v>
      </c>
      <c r="AD19" t="s">
        <v>289</v>
      </c>
      <c r="AE19">
        <v>9111</v>
      </c>
      <c r="AF19" s="28">
        <v>12500</v>
      </c>
    </row>
    <row r="20" spans="1:32">
      <c r="A20" s="104"/>
      <c r="B20" t="s">
        <v>39</v>
      </c>
      <c r="C20" t="s">
        <v>41</v>
      </c>
      <c r="D20" s="6" t="s">
        <v>40</v>
      </c>
      <c r="E20" s="6">
        <v>7.5</v>
      </c>
      <c r="F20" t="str">
        <f t="shared" si="0"/>
        <v>BESAR</v>
      </c>
      <c r="H20" t="s">
        <v>339</v>
      </c>
      <c r="I20" s="29">
        <f t="shared" si="1"/>
        <v>17600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 s="30">
        <v>0</v>
      </c>
      <c r="V20" s="38" t="str">
        <f t="shared" si="2"/>
        <v>100000110000</v>
      </c>
      <c r="W20" t="str">
        <f t="shared" si="3"/>
        <v>A09</v>
      </c>
      <c r="X20" s="8">
        <f t="shared" si="4"/>
        <v>17600</v>
      </c>
      <c r="Z20" s="38" t="s">
        <v>178</v>
      </c>
      <c r="AA20" s="16">
        <v>43501</v>
      </c>
      <c r="AC20" t="s">
        <v>338</v>
      </c>
      <c r="AD20" t="s">
        <v>290</v>
      </c>
      <c r="AE20">
        <v>9111</v>
      </c>
      <c r="AF20" s="28">
        <v>17600</v>
      </c>
    </row>
    <row r="21" spans="1:32">
      <c r="A21" s="104"/>
      <c r="B21" t="s">
        <v>42</v>
      </c>
      <c r="C21" t="s">
        <v>44</v>
      </c>
      <c r="D21" s="6" t="s">
        <v>43</v>
      </c>
      <c r="E21" s="6">
        <v>7.5</v>
      </c>
      <c r="F21" t="str">
        <f t="shared" si="0"/>
        <v>BESAR</v>
      </c>
      <c r="H21" s="38" t="s">
        <v>292</v>
      </c>
      <c r="I21" s="29">
        <f t="shared" si="1"/>
        <v>19400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 s="30">
        <v>0</v>
      </c>
      <c r="V21" s="38" t="str">
        <f t="shared" si="2"/>
        <v>100000101000</v>
      </c>
      <c r="W21" t="str">
        <f t="shared" si="3"/>
        <v>A10</v>
      </c>
      <c r="X21" s="8">
        <f t="shared" si="4"/>
        <v>19400</v>
      </c>
      <c r="Z21" s="38" t="s">
        <v>178</v>
      </c>
      <c r="AA21" s="16">
        <v>43531</v>
      </c>
      <c r="AC21" t="s">
        <v>339</v>
      </c>
      <c r="AD21" t="s">
        <v>291</v>
      </c>
      <c r="AE21">
        <v>9111</v>
      </c>
      <c r="AF21" s="28">
        <v>17600</v>
      </c>
    </row>
    <row r="22" spans="1:32">
      <c r="A22" s="104"/>
      <c r="B22" t="s">
        <v>45</v>
      </c>
      <c r="C22" t="s">
        <v>47</v>
      </c>
      <c r="D22" s="6" t="s">
        <v>46</v>
      </c>
      <c r="E22" s="6">
        <v>7.5</v>
      </c>
      <c r="F22" t="str">
        <f t="shared" si="0"/>
        <v>BESAR</v>
      </c>
      <c r="H22" s="38" t="s">
        <v>292</v>
      </c>
      <c r="I22" s="29">
        <f t="shared" si="1"/>
        <v>19400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1</v>
      </c>
      <c r="T22">
        <v>0</v>
      </c>
      <c r="U22" s="30">
        <v>0</v>
      </c>
      <c r="V22" s="38" t="str">
        <f t="shared" si="2"/>
        <v>100000100100</v>
      </c>
      <c r="W22" t="str">
        <f t="shared" si="3"/>
        <v>A10</v>
      </c>
      <c r="X22" s="8">
        <f t="shared" si="4"/>
        <v>19400</v>
      </c>
      <c r="Z22" s="38" t="s">
        <v>178</v>
      </c>
      <c r="AA22" s="16">
        <v>43558</v>
      </c>
      <c r="AC22" t="s">
        <v>292</v>
      </c>
      <c r="AD22" t="s">
        <v>293</v>
      </c>
      <c r="AE22">
        <v>9111</v>
      </c>
      <c r="AF22" s="28">
        <v>19400</v>
      </c>
    </row>
    <row r="23" spans="1:32">
      <c r="A23" s="104"/>
      <c r="B23" t="s">
        <v>48</v>
      </c>
      <c r="C23" t="s">
        <v>50</v>
      </c>
      <c r="D23" s="6" t="s">
        <v>49</v>
      </c>
      <c r="E23" s="6">
        <v>7.5</v>
      </c>
      <c r="F23" t="str">
        <f t="shared" si="0"/>
        <v>BESAR</v>
      </c>
      <c r="H23" s="38" t="s">
        <v>292</v>
      </c>
      <c r="I23" s="29">
        <f t="shared" si="1"/>
        <v>19400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 s="30">
        <v>0</v>
      </c>
      <c r="V23" s="38" t="str">
        <f t="shared" si="2"/>
        <v>100000100010</v>
      </c>
      <c r="W23" t="str">
        <f t="shared" si="3"/>
        <v>A10</v>
      </c>
      <c r="X23" s="8">
        <f t="shared" si="4"/>
        <v>19400</v>
      </c>
      <c r="Z23" s="38" t="s">
        <v>178</v>
      </c>
      <c r="AA23" s="16">
        <v>43574</v>
      </c>
      <c r="AC23" t="s">
        <v>294</v>
      </c>
      <c r="AD23" t="s">
        <v>295</v>
      </c>
      <c r="AE23">
        <v>9111</v>
      </c>
      <c r="AF23" s="28">
        <v>19400</v>
      </c>
    </row>
    <row r="24" spans="1:32">
      <c r="A24" s="104"/>
      <c r="B24" t="s">
        <v>51</v>
      </c>
      <c r="C24" t="s">
        <v>53</v>
      </c>
      <c r="D24" s="6" t="s">
        <v>52</v>
      </c>
      <c r="E24" s="6">
        <v>7.5</v>
      </c>
      <c r="F24" t="str">
        <f t="shared" si="0"/>
        <v>BESAR</v>
      </c>
      <c r="H24" t="s">
        <v>331</v>
      </c>
      <c r="I24" s="29">
        <f t="shared" si="1"/>
        <v>6300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 s="30">
        <v>0</v>
      </c>
      <c r="V24" s="38" t="str">
        <f t="shared" si="2"/>
        <v>010010010000</v>
      </c>
      <c r="W24" t="str">
        <f t="shared" si="3"/>
        <v>A01</v>
      </c>
      <c r="X24" s="8">
        <f t="shared" si="4"/>
        <v>6300</v>
      </c>
      <c r="Z24" s="38" t="s">
        <v>178</v>
      </c>
      <c r="AA24" s="16">
        <v>43586</v>
      </c>
      <c r="AF24" t="s">
        <v>282</v>
      </c>
    </row>
    <row r="25" spans="1:32">
      <c r="A25" s="104"/>
      <c r="B25" t="s">
        <v>54</v>
      </c>
      <c r="C25" t="s">
        <v>21</v>
      </c>
      <c r="D25" s="6" t="s">
        <v>163</v>
      </c>
      <c r="E25" s="6">
        <v>7.5</v>
      </c>
      <c r="F25" t="str">
        <f t="shared" si="0"/>
        <v>BESAR</v>
      </c>
      <c r="H25" t="s">
        <v>332</v>
      </c>
      <c r="I25" s="29">
        <f t="shared" si="1"/>
        <v>9400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 s="30">
        <v>0</v>
      </c>
      <c r="V25" s="38" t="str">
        <f t="shared" si="2"/>
        <v>010010001000</v>
      </c>
      <c r="W25" t="str">
        <f t="shared" si="3"/>
        <v>A02</v>
      </c>
      <c r="X25" s="8">
        <f t="shared" si="4"/>
        <v>9400</v>
      </c>
      <c r="Z25" s="38" t="s">
        <v>178</v>
      </c>
      <c r="AA25" s="16">
        <v>43604</v>
      </c>
      <c r="AC25" t="s">
        <v>296</v>
      </c>
      <c r="AF25" s="25">
        <v>143000</v>
      </c>
    </row>
    <row r="26" spans="1:32">
      <c r="A26" s="104"/>
      <c r="B26" t="s">
        <v>55</v>
      </c>
      <c r="C26" t="s">
        <v>144</v>
      </c>
      <c r="D26" s="6" t="s">
        <v>164</v>
      </c>
      <c r="E26" s="6">
        <v>7.5</v>
      </c>
      <c r="F26" t="str">
        <f t="shared" si="0"/>
        <v>BESAR</v>
      </c>
      <c r="H26" t="s">
        <v>333</v>
      </c>
      <c r="I26" s="29">
        <f t="shared" si="1"/>
        <v>12500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 s="30">
        <v>0</v>
      </c>
      <c r="V26" s="38" t="str">
        <f t="shared" si="2"/>
        <v>010010000100</v>
      </c>
      <c r="W26" t="str">
        <f t="shared" si="3"/>
        <v>A03</v>
      </c>
      <c r="X26" s="8">
        <f t="shared" si="4"/>
        <v>12500</v>
      </c>
      <c r="Z26" s="38" t="s">
        <v>178</v>
      </c>
      <c r="AA26" s="16">
        <v>43615</v>
      </c>
      <c r="AF26" t="s">
        <v>297</v>
      </c>
    </row>
    <row r="27" spans="1:32">
      <c r="A27" s="104" t="s">
        <v>146</v>
      </c>
      <c r="B27" t="s">
        <v>159</v>
      </c>
      <c r="C27" t="s">
        <v>162</v>
      </c>
      <c r="D27" s="6" t="s">
        <v>165</v>
      </c>
      <c r="E27" s="6">
        <v>8</v>
      </c>
      <c r="F27" t="str">
        <f t="shared" si="0"/>
        <v>BESAR</v>
      </c>
      <c r="H27" t="s">
        <v>337</v>
      </c>
      <c r="I27" s="29">
        <f t="shared" si="1"/>
        <v>12500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 s="30">
        <v>0</v>
      </c>
      <c r="V27" s="38" t="str">
        <f t="shared" si="2"/>
        <v>010010000010</v>
      </c>
      <c r="W27" t="str">
        <f t="shared" si="3"/>
        <v>A07</v>
      </c>
      <c r="X27" s="8">
        <f t="shared" si="4"/>
        <v>12500</v>
      </c>
      <c r="Z27" s="38" t="s">
        <v>178</v>
      </c>
      <c r="AA27" s="16">
        <v>43617</v>
      </c>
    </row>
    <row r="28" spans="1:32">
      <c r="A28" s="104"/>
      <c r="B28" t="s">
        <v>160</v>
      </c>
      <c r="C28" t="s">
        <v>161</v>
      </c>
      <c r="D28" s="6" t="s">
        <v>166</v>
      </c>
      <c r="E28" s="6">
        <v>5</v>
      </c>
      <c r="F28" t="str">
        <f t="shared" si="0"/>
        <v>KECIL</v>
      </c>
      <c r="H28" t="s">
        <v>334</v>
      </c>
      <c r="I28" s="29">
        <f t="shared" si="1"/>
        <v>8900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 s="30">
        <v>0</v>
      </c>
      <c r="V28" s="38" t="str">
        <f t="shared" si="2"/>
        <v>010001010000</v>
      </c>
      <c r="W28" t="str">
        <f t="shared" si="3"/>
        <v>A04</v>
      </c>
      <c r="X28" s="8">
        <f t="shared" si="4"/>
        <v>8900</v>
      </c>
      <c r="Z28" s="38" t="s">
        <v>178</v>
      </c>
      <c r="AA28" s="16">
        <v>43619</v>
      </c>
      <c r="AC28" t="s">
        <v>340</v>
      </c>
      <c r="AD28" t="s">
        <v>298</v>
      </c>
      <c r="AE28">
        <v>9112</v>
      </c>
      <c r="AF28" s="28">
        <v>7600</v>
      </c>
    </row>
    <row r="29" spans="1:32" ht="15" customHeight="1">
      <c r="A29" s="104"/>
      <c r="B29" t="s">
        <v>129</v>
      </c>
      <c r="C29" t="s">
        <v>57</v>
      </c>
      <c r="D29" s="6" t="s">
        <v>56</v>
      </c>
      <c r="E29" s="6">
        <v>7.5</v>
      </c>
      <c r="F29" t="str">
        <f t="shared" si="0"/>
        <v>BESAR</v>
      </c>
      <c r="H29" t="s">
        <v>335</v>
      </c>
      <c r="I29" s="29">
        <f t="shared" si="1"/>
        <v>13200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 s="30">
        <v>0</v>
      </c>
      <c r="V29" s="38" t="str">
        <f t="shared" si="2"/>
        <v>010001001000</v>
      </c>
      <c r="W29" t="str">
        <f t="shared" si="3"/>
        <v>A05</v>
      </c>
      <c r="X29" s="8">
        <f t="shared" si="4"/>
        <v>13200</v>
      </c>
      <c r="Z29" s="38" t="s">
        <v>178</v>
      </c>
      <c r="AA29" s="16">
        <v>43620</v>
      </c>
      <c r="AC29" t="s">
        <v>341</v>
      </c>
      <c r="AD29" t="s">
        <v>299</v>
      </c>
      <c r="AE29">
        <v>9112</v>
      </c>
      <c r="AF29" s="28">
        <v>11300</v>
      </c>
    </row>
    <row r="30" spans="1:32">
      <c r="A30" s="104"/>
      <c r="B30" t="s">
        <v>130</v>
      </c>
      <c r="C30" t="s">
        <v>154</v>
      </c>
      <c r="D30" s="6" t="s">
        <v>58</v>
      </c>
      <c r="E30" s="6">
        <v>5</v>
      </c>
      <c r="F30" t="str">
        <f t="shared" si="0"/>
        <v>KECIL</v>
      </c>
      <c r="H30" t="s">
        <v>336</v>
      </c>
      <c r="I30" s="29">
        <f t="shared" si="1"/>
        <v>17600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 s="30">
        <v>0</v>
      </c>
      <c r="V30" s="38" t="str">
        <f t="shared" si="2"/>
        <v>010001000100</v>
      </c>
      <c r="W30" t="str">
        <f t="shared" si="3"/>
        <v>A06</v>
      </c>
      <c r="X30" s="8">
        <f t="shared" si="4"/>
        <v>17600</v>
      </c>
      <c r="Z30" s="38" t="s">
        <v>178</v>
      </c>
      <c r="AA30" s="16">
        <v>43621</v>
      </c>
      <c r="AC30" t="s">
        <v>342</v>
      </c>
      <c r="AD30" t="s">
        <v>300</v>
      </c>
      <c r="AE30">
        <v>9112</v>
      </c>
      <c r="AF30" s="28">
        <v>15100</v>
      </c>
    </row>
    <row r="31" spans="1:32">
      <c r="A31" s="104"/>
      <c r="B31" t="s">
        <v>131</v>
      </c>
      <c r="C31" t="s">
        <v>155</v>
      </c>
      <c r="D31" s="6" t="s">
        <v>59</v>
      </c>
      <c r="E31" s="6">
        <v>7.5</v>
      </c>
      <c r="F31" t="str">
        <f t="shared" si="0"/>
        <v>BESAR</v>
      </c>
      <c r="H31" t="s">
        <v>338</v>
      </c>
      <c r="I31" s="29">
        <f t="shared" si="1"/>
        <v>17600</v>
      </c>
      <c r="J31">
        <v>0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1</v>
      </c>
      <c r="U31" s="30">
        <v>0</v>
      </c>
      <c r="V31" s="38" t="str">
        <f t="shared" si="2"/>
        <v>010001000010</v>
      </c>
      <c r="W31" t="str">
        <f t="shared" si="3"/>
        <v>A08</v>
      </c>
      <c r="X31" s="8">
        <f t="shared" si="4"/>
        <v>17600</v>
      </c>
      <c r="Z31" s="38" t="s">
        <v>178</v>
      </c>
      <c r="AA31" s="16">
        <v>43622</v>
      </c>
      <c r="AC31" t="s">
        <v>343</v>
      </c>
      <c r="AD31" t="s">
        <v>301</v>
      </c>
      <c r="AE31">
        <v>9112</v>
      </c>
      <c r="AF31" s="28">
        <v>10600</v>
      </c>
    </row>
    <row r="32" spans="1:32">
      <c r="A32" s="104"/>
      <c r="B32" t="s">
        <v>132</v>
      </c>
      <c r="C32" t="s">
        <v>156</v>
      </c>
      <c r="D32" s="6" t="s">
        <v>60</v>
      </c>
      <c r="E32" s="6">
        <v>7.5</v>
      </c>
      <c r="F32" t="str">
        <f t="shared" si="0"/>
        <v>BESAR</v>
      </c>
      <c r="H32" s="38" t="s">
        <v>339</v>
      </c>
      <c r="I32" s="29">
        <f t="shared" si="1"/>
        <v>17600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 s="30">
        <v>0</v>
      </c>
      <c r="V32" s="38" t="str">
        <f t="shared" si="2"/>
        <v>010000110000</v>
      </c>
      <c r="W32" t="str">
        <f t="shared" si="3"/>
        <v>A09</v>
      </c>
      <c r="X32" s="8">
        <f t="shared" si="4"/>
        <v>17600</v>
      </c>
      <c r="Z32" s="38" t="s">
        <v>178</v>
      </c>
      <c r="AA32" s="16">
        <v>43623</v>
      </c>
      <c r="AC32" t="s">
        <v>344</v>
      </c>
      <c r="AD32" t="s">
        <v>302</v>
      </c>
      <c r="AE32">
        <v>9112</v>
      </c>
      <c r="AF32" s="28">
        <v>15900</v>
      </c>
    </row>
    <row r="33" spans="1:32">
      <c r="A33" s="104"/>
      <c r="B33" t="s">
        <v>61</v>
      </c>
      <c r="C33" t="s">
        <v>67</v>
      </c>
      <c r="D33" s="6" t="s">
        <v>62</v>
      </c>
      <c r="E33" s="6">
        <v>10</v>
      </c>
      <c r="F33" t="str">
        <f t="shared" si="0"/>
        <v>BESAR</v>
      </c>
      <c r="H33" s="38" t="s">
        <v>292</v>
      </c>
      <c r="I33" s="29">
        <f t="shared" si="1"/>
        <v>19400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1</v>
      </c>
      <c r="S33">
        <v>0</v>
      </c>
      <c r="T33">
        <v>0</v>
      </c>
      <c r="U33" s="30">
        <v>0</v>
      </c>
      <c r="V33" s="38" t="str">
        <f t="shared" si="2"/>
        <v>010000101000</v>
      </c>
      <c r="W33" t="str">
        <f t="shared" si="3"/>
        <v>A10</v>
      </c>
      <c r="X33" s="8">
        <f t="shared" si="4"/>
        <v>19400</v>
      </c>
      <c r="Z33" s="38" t="s">
        <v>178</v>
      </c>
      <c r="AA33" s="16">
        <v>43688</v>
      </c>
      <c r="AC33" t="s">
        <v>345</v>
      </c>
      <c r="AD33" t="s">
        <v>303</v>
      </c>
      <c r="AE33">
        <v>9112</v>
      </c>
      <c r="AF33" s="28">
        <v>21300</v>
      </c>
    </row>
    <row r="34" spans="1:32">
      <c r="A34" s="104"/>
      <c r="B34" t="s">
        <v>63</v>
      </c>
      <c r="C34" t="s">
        <v>157</v>
      </c>
      <c r="D34" s="6" t="s">
        <v>64</v>
      </c>
      <c r="E34" s="6">
        <v>10</v>
      </c>
      <c r="F34" t="str">
        <f t="shared" si="0"/>
        <v>BESAR</v>
      </c>
      <c r="H34" s="38" t="s">
        <v>292</v>
      </c>
      <c r="I34" s="29">
        <f t="shared" si="1"/>
        <v>19400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1</v>
      </c>
      <c r="T34">
        <v>0</v>
      </c>
      <c r="U34" s="30">
        <v>0</v>
      </c>
      <c r="V34" s="38" t="str">
        <f t="shared" si="2"/>
        <v>010000100100</v>
      </c>
      <c r="W34" t="str">
        <f t="shared" si="3"/>
        <v>A10</v>
      </c>
      <c r="X34" s="8">
        <f t="shared" si="4"/>
        <v>19400</v>
      </c>
      <c r="Z34" s="38" t="s">
        <v>178</v>
      </c>
      <c r="AA34" s="16">
        <v>43694</v>
      </c>
      <c r="AC34" t="s">
        <v>346</v>
      </c>
      <c r="AD34" t="s">
        <v>304</v>
      </c>
      <c r="AE34">
        <v>9112</v>
      </c>
      <c r="AF34" s="28">
        <v>15100</v>
      </c>
    </row>
    <row r="35" spans="1:32">
      <c r="A35" s="104"/>
      <c r="B35" t="s">
        <v>65</v>
      </c>
      <c r="C35" t="s">
        <v>158</v>
      </c>
      <c r="D35" s="6" t="s">
        <v>66</v>
      </c>
      <c r="E35" s="6">
        <v>7.5</v>
      </c>
      <c r="F35" t="str">
        <f t="shared" si="0"/>
        <v>BESAR</v>
      </c>
      <c r="H35" s="38" t="s">
        <v>292</v>
      </c>
      <c r="I35" s="29">
        <f t="shared" si="1"/>
        <v>19400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1</v>
      </c>
      <c r="U35" s="30">
        <v>0</v>
      </c>
      <c r="V35" s="38" t="str">
        <f t="shared" si="2"/>
        <v>010000100010</v>
      </c>
      <c r="W35" t="str">
        <f t="shared" si="3"/>
        <v>A10</v>
      </c>
      <c r="X35" s="8">
        <f t="shared" si="4"/>
        <v>19400</v>
      </c>
      <c r="Z35" s="38" t="s">
        <v>178</v>
      </c>
      <c r="AA35" s="16">
        <v>43709</v>
      </c>
      <c r="AC35" t="s">
        <v>347</v>
      </c>
      <c r="AD35" t="s">
        <v>290</v>
      </c>
      <c r="AE35">
        <v>9112</v>
      </c>
      <c r="AF35" s="28">
        <v>21300</v>
      </c>
    </row>
    <row r="36" spans="1:32">
      <c r="A36" s="104"/>
      <c r="B36" t="s">
        <v>68</v>
      </c>
      <c r="C36" t="s">
        <v>70</v>
      </c>
      <c r="D36" s="6" t="s">
        <v>69</v>
      </c>
      <c r="E36" s="6">
        <v>7.5</v>
      </c>
      <c r="F36" t="str">
        <f t="shared" si="0"/>
        <v>BESAR</v>
      </c>
      <c r="H36" t="s">
        <v>340</v>
      </c>
      <c r="I36" s="29">
        <f t="shared" si="1"/>
        <v>7600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 s="30">
        <v>0</v>
      </c>
      <c r="V36" s="38" t="str">
        <f t="shared" si="2"/>
        <v>001010010000</v>
      </c>
      <c r="W36" t="str">
        <f t="shared" si="3"/>
        <v>B01</v>
      </c>
      <c r="X36" s="8">
        <f t="shared" si="4"/>
        <v>7600</v>
      </c>
      <c r="Z36" s="38" t="s">
        <v>178</v>
      </c>
      <c r="AA36" s="16">
        <v>43778</v>
      </c>
      <c r="AC36" t="s">
        <v>348</v>
      </c>
      <c r="AD36" t="s">
        <v>305</v>
      </c>
      <c r="AE36">
        <v>9112</v>
      </c>
      <c r="AF36" s="28">
        <v>21300</v>
      </c>
    </row>
    <row r="37" spans="1:32">
      <c r="A37" s="104"/>
      <c r="B37" t="s">
        <v>71</v>
      </c>
      <c r="D37" s="6" t="s">
        <v>167</v>
      </c>
      <c r="E37" s="6">
        <v>7.5</v>
      </c>
      <c r="F37" t="str">
        <f t="shared" si="0"/>
        <v>BESAR</v>
      </c>
      <c r="H37" t="s">
        <v>341</v>
      </c>
      <c r="I37" s="29">
        <f t="shared" si="1"/>
        <v>11300</v>
      </c>
      <c r="J37">
        <v>0</v>
      </c>
      <c r="K37">
        <v>0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 s="30">
        <v>0</v>
      </c>
      <c r="V37" s="38" t="str">
        <f t="shared" si="2"/>
        <v>001010001000</v>
      </c>
      <c r="W37" t="str">
        <f t="shared" si="3"/>
        <v>B02</v>
      </c>
      <c r="X37" s="8">
        <f t="shared" si="4"/>
        <v>11300</v>
      </c>
      <c r="Z37" s="38" t="s">
        <v>178</v>
      </c>
      <c r="AA37" s="16">
        <v>43823</v>
      </c>
      <c r="AC37" t="s">
        <v>306</v>
      </c>
      <c r="AD37" t="s">
        <v>307</v>
      </c>
      <c r="AE37">
        <v>9112</v>
      </c>
      <c r="AF37" s="28">
        <v>23300</v>
      </c>
    </row>
    <row r="38" spans="1:32">
      <c r="A38" s="104" t="s">
        <v>147</v>
      </c>
      <c r="B38" t="s">
        <v>72</v>
      </c>
      <c r="C38" t="s">
        <v>74</v>
      </c>
      <c r="D38" s="6" t="s">
        <v>73</v>
      </c>
      <c r="E38" s="6"/>
      <c r="F38" t="str">
        <f t="shared" si="0"/>
        <v>UNYIL</v>
      </c>
      <c r="H38" t="s">
        <v>342</v>
      </c>
      <c r="I38" s="29">
        <f t="shared" si="1"/>
        <v>15100</v>
      </c>
      <c r="J38">
        <v>0</v>
      </c>
      <c r="K38">
        <v>0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 s="30">
        <v>0</v>
      </c>
      <c r="V38" s="38" t="str">
        <f t="shared" si="2"/>
        <v>001010000100</v>
      </c>
      <c r="W38" t="str">
        <f t="shared" si="3"/>
        <v>B03</v>
      </c>
      <c r="X38" s="8">
        <f t="shared" si="4"/>
        <v>15100</v>
      </c>
      <c r="Z38" s="38" t="s">
        <v>178</v>
      </c>
      <c r="AA38" s="16">
        <v>43824</v>
      </c>
      <c r="AC38" t="s">
        <v>308</v>
      </c>
      <c r="AD38" t="s">
        <v>309</v>
      </c>
      <c r="AE38">
        <v>9112</v>
      </c>
      <c r="AF38" s="28">
        <v>23300</v>
      </c>
    </row>
    <row r="39" spans="1:32">
      <c r="A39" s="104"/>
      <c r="B39" t="s">
        <v>75</v>
      </c>
      <c r="C39" t="s">
        <v>77</v>
      </c>
      <c r="D39" s="6" t="s">
        <v>76</v>
      </c>
      <c r="E39" s="6"/>
      <c r="F39" t="str">
        <f t="shared" si="0"/>
        <v>UNYIL</v>
      </c>
      <c r="H39" t="s">
        <v>346</v>
      </c>
      <c r="I39" s="29">
        <f t="shared" si="1"/>
        <v>15100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 s="30">
        <v>0</v>
      </c>
      <c r="V39" s="38" t="str">
        <f t="shared" si="2"/>
        <v>001010000010</v>
      </c>
      <c r="W39" t="str">
        <f t="shared" si="3"/>
        <v>B07</v>
      </c>
      <c r="X39" s="8">
        <f t="shared" si="4"/>
        <v>15100</v>
      </c>
      <c r="AF39" t="s">
        <v>282</v>
      </c>
    </row>
    <row r="40" spans="1:32">
      <c r="A40" s="104"/>
      <c r="B40" t="s">
        <v>78</v>
      </c>
      <c r="C40" t="s">
        <v>80</v>
      </c>
      <c r="D40" s="6" t="s">
        <v>79</v>
      </c>
      <c r="E40" s="6"/>
      <c r="F40" t="str">
        <f t="shared" si="0"/>
        <v>UNYIL</v>
      </c>
      <c r="H40" t="s">
        <v>343</v>
      </c>
      <c r="I40" s="29">
        <f t="shared" si="1"/>
        <v>10600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 s="30">
        <v>0</v>
      </c>
      <c r="V40" s="38" t="str">
        <f t="shared" si="2"/>
        <v>001001010000</v>
      </c>
      <c r="W40" t="str">
        <f t="shared" si="3"/>
        <v>B04</v>
      </c>
      <c r="X40" s="8">
        <f t="shared" si="4"/>
        <v>10600</v>
      </c>
      <c r="Z40" t="s">
        <v>370</v>
      </c>
      <c r="AA40" t="s">
        <v>371</v>
      </c>
      <c r="AC40" t="s">
        <v>296</v>
      </c>
      <c r="AF40" s="25">
        <v>172300</v>
      </c>
    </row>
    <row r="41" spans="1:32">
      <c r="A41" s="104"/>
      <c r="B41" t="s">
        <v>81</v>
      </c>
      <c r="C41" t="s">
        <v>83</v>
      </c>
      <c r="D41" s="6" t="s">
        <v>82</v>
      </c>
      <c r="E41" s="6"/>
      <c r="F41" t="str">
        <f t="shared" si="0"/>
        <v>UNYIL</v>
      </c>
      <c r="H41" t="s">
        <v>344</v>
      </c>
      <c r="I41" s="29">
        <f t="shared" si="1"/>
        <v>15900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 s="30">
        <v>0</v>
      </c>
      <c r="V41" s="38" t="str">
        <f t="shared" si="2"/>
        <v>001001001000</v>
      </c>
      <c r="W41" t="str">
        <f t="shared" si="3"/>
        <v>B05</v>
      </c>
      <c r="X41" s="8">
        <f t="shared" si="4"/>
        <v>15900</v>
      </c>
      <c r="Z41" s="16">
        <v>43466</v>
      </c>
      <c r="AA41" s="38" t="s">
        <v>372</v>
      </c>
      <c r="AF41" t="s">
        <v>297</v>
      </c>
    </row>
    <row r="42" spans="1:32">
      <c r="A42" s="104"/>
      <c r="B42" t="s">
        <v>84</v>
      </c>
      <c r="C42" t="s">
        <v>86</v>
      </c>
      <c r="D42" s="6" t="s">
        <v>85</v>
      </c>
      <c r="E42" s="6"/>
      <c r="F42" t="str">
        <f t="shared" si="0"/>
        <v>UNYIL</v>
      </c>
      <c r="H42" t="s">
        <v>345</v>
      </c>
      <c r="I42" s="29">
        <f t="shared" si="1"/>
        <v>21300</v>
      </c>
      <c r="J42">
        <v>0</v>
      </c>
      <c r="K42">
        <v>0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 s="30">
        <v>0</v>
      </c>
      <c r="V42" s="38" t="str">
        <f t="shared" si="2"/>
        <v>001001000100</v>
      </c>
      <c r="W42" t="str">
        <f t="shared" si="3"/>
        <v>B06</v>
      </c>
      <c r="X42" s="8">
        <f t="shared" si="4"/>
        <v>21300</v>
      </c>
      <c r="Z42" s="16">
        <v>43501</v>
      </c>
      <c r="AA42" s="38" t="s">
        <v>373</v>
      </c>
    </row>
    <row r="43" spans="1:32">
      <c r="A43" s="104"/>
      <c r="B43" t="s">
        <v>87</v>
      </c>
      <c r="C43" t="s">
        <v>89</v>
      </c>
      <c r="D43" s="6" t="s">
        <v>88</v>
      </c>
      <c r="E43" s="6"/>
      <c r="F43" t="str">
        <f t="shared" si="0"/>
        <v>UNYIL</v>
      </c>
      <c r="H43" t="s">
        <v>347</v>
      </c>
      <c r="I43" s="29">
        <f t="shared" si="1"/>
        <v>21300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 s="30">
        <v>0</v>
      </c>
      <c r="V43" s="38" t="str">
        <f t="shared" si="2"/>
        <v>001001000010</v>
      </c>
      <c r="W43" t="str">
        <f t="shared" si="3"/>
        <v>B08</v>
      </c>
      <c r="X43" s="8">
        <f t="shared" si="4"/>
        <v>21300</v>
      </c>
      <c r="Z43" s="16">
        <v>43531</v>
      </c>
      <c r="AA43" s="38" t="s">
        <v>374</v>
      </c>
      <c r="AC43" t="s">
        <v>349</v>
      </c>
      <c r="AD43" t="s">
        <v>310</v>
      </c>
      <c r="AE43">
        <v>9113</v>
      </c>
      <c r="AF43" s="28">
        <v>9100</v>
      </c>
    </row>
    <row r="44" spans="1:32">
      <c r="A44" s="104"/>
      <c r="B44" t="s">
        <v>90</v>
      </c>
      <c r="C44" t="s">
        <v>92</v>
      </c>
      <c r="D44" s="6" t="s">
        <v>91</v>
      </c>
      <c r="E44" s="6"/>
      <c r="F44" t="str">
        <f t="shared" si="0"/>
        <v>UNYIL</v>
      </c>
      <c r="H44" t="s">
        <v>348</v>
      </c>
      <c r="I44" s="29">
        <f t="shared" ref="I44:I71" si="5">INDEX($AF$13:$AF$62,MATCH(H44,$AC$13:$AC$62,0))</f>
        <v>21300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 s="30">
        <v>0</v>
      </c>
      <c r="V44" s="38" t="str">
        <f t="shared" si="2"/>
        <v>001000110000</v>
      </c>
      <c r="W44" t="str">
        <f t="shared" si="3"/>
        <v>B09</v>
      </c>
      <c r="X44" s="8">
        <f t="shared" si="4"/>
        <v>21300</v>
      </c>
      <c r="Z44" s="16">
        <v>43558</v>
      </c>
      <c r="AA44" s="38" t="s">
        <v>375</v>
      </c>
      <c r="AC44" t="s">
        <v>350</v>
      </c>
      <c r="AD44" t="s">
        <v>311</v>
      </c>
      <c r="AE44">
        <v>9113</v>
      </c>
      <c r="AF44" s="28">
        <v>13600</v>
      </c>
    </row>
    <row r="45" spans="1:32">
      <c r="A45" s="104"/>
      <c r="B45" t="s">
        <v>93</v>
      </c>
      <c r="C45" t="s">
        <v>95</v>
      </c>
      <c r="D45" s="6" t="s">
        <v>94</v>
      </c>
      <c r="E45" s="6"/>
      <c r="F45" t="str">
        <f t="shared" si="0"/>
        <v>UNYIL</v>
      </c>
      <c r="H45" s="38" t="s">
        <v>306</v>
      </c>
      <c r="I45" s="29">
        <f t="shared" si="5"/>
        <v>23300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 s="30">
        <v>0</v>
      </c>
      <c r="V45" s="38" t="str">
        <f t="shared" si="2"/>
        <v>001000101000</v>
      </c>
      <c r="W45" t="str">
        <f t="shared" si="3"/>
        <v>B10</v>
      </c>
      <c r="X45" s="8">
        <f t="shared" si="4"/>
        <v>23300</v>
      </c>
      <c r="Z45" s="16">
        <v>43574</v>
      </c>
      <c r="AA45" s="38" t="s">
        <v>376</v>
      </c>
      <c r="AC45" t="s">
        <v>351</v>
      </c>
      <c r="AD45" t="s">
        <v>312</v>
      </c>
      <c r="AE45">
        <v>9113</v>
      </c>
      <c r="AF45" s="28">
        <v>18100</v>
      </c>
    </row>
    <row r="46" spans="1:32">
      <c r="A46" s="104"/>
      <c r="B46" t="s">
        <v>96</v>
      </c>
      <c r="C46" t="s">
        <v>98</v>
      </c>
      <c r="D46" s="6" t="s">
        <v>97</v>
      </c>
      <c r="E46" s="6"/>
      <c r="F46" t="str">
        <f t="shared" si="0"/>
        <v>UNYIL</v>
      </c>
      <c r="H46" s="38" t="s">
        <v>306</v>
      </c>
      <c r="I46" s="29">
        <f t="shared" si="5"/>
        <v>23300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 s="30">
        <v>0</v>
      </c>
      <c r="V46" s="38" t="str">
        <f t="shared" si="2"/>
        <v>001000100100</v>
      </c>
      <c r="W46" t="str">
        <f t="shared" si="3"/>
        <v>B10</v>
      </c>
      <c r="X46" s="8">
        <f t="shared" si="4"/>
        <v>23300</v>
      </c>
      <c r="Z46" s="16">
        <v>43586</v>
      </c>
      <c r="AA46" s="38" t="s">
        <v>377</v>
      </c>
      <c r="AC46" t="s">
        <v>352</v>
      </c>
      <c r="AD46" t="s">
        <v>313</v>
      </c>
      <c r="AE46">
        <v>9113</v>
      </c>
      <c r="AF46" s="28">
        <v>12700</v>
      </c>
    </row>
    <row r="47" spans="1:32">
      <c r="A47" s="104"/>
      <c r="B47" t="s">
        <v>99</v>
      </c>
      <c r="C47" t="s">
        <v>101</v>
      </c>
      <c r="D47" s="6" t="s">
        <v>100</v>
      </c>
      <c r="E47" s="6"/>
      <c r="F47" t="str">
        <f t="shared" si="0"/>
        <v>UNYIL</v>
      </c>
      <c r="H47" s="38" t="s">
        <v>306</v>
      </c>
      <c r="I47" s="29">
        <f t="shared" si="5"/>
        <v>23300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 s="30">
        <v>0</v>
      </c>
      <c r="V47" s="38" t="str">
        <f t="shared" si="2"/>
        <v>001000100010</v>
      </c>
      <c r="W47" t="str">
        <f t="shared" si="3"/>
        <v>B10</v>
      </c>
      <c r="X47" s="8">
        <f t="shared" si="4"/>
        <v>23300</v>
      </c>
      <c r="Z47" s="16">
        <v>43604</v>
      </c>
      <c r="AA47" s="38" t="s">
        <v>378</v>
      </c>
      <c r="AC47" t="s">
        <v>353</v>
      </c>
      <c r="AD47" t="s">
        <v>314</v>
      </c>
      <c r="AE47">
        <v>9113</v>
      </c>
      <c r="AF47" s="28">
        <v>19000</v>
      </c>
    </row>
    <row r="48" spans="1:32">
      <c r="A48" s="104"/>
      <c r="B48" t="s">
        <v>102</v>
      </c>
      <c r="D48" s="6" t="s">
        <v>191</v>
      </c>
      <c r="E48" s="6"/>
      <c r="F48" t="str">
        <f t="shared" si="0"/>
        <v>UNYIL</v>
      </c>
      <c r="H48" t="s">
        <v>349</v>
      </c>
      <c r="I48" s="29">
        <f t="shared" si="5"/>
        <v>9100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 s="30">
        <v>0</v>
      </c>
      <c r="V48" s="38" t="str">
        <f t="shared" si="2"/>
        <v>000110010000</v>
      </c>
      <c r="W48" t="str">
        <f t="shared" si="3"/>
        <v>C01</v>
      </c>
      <c r="X48" s="8">
        <f t="shared" si="4"/>
        <v>9100</v>
      </c>
      <c r="Z48" s="16">
        <v>43615</v>
      </c>
      <c r="AA48" s="38" t="s">
        <v>379</v>
      </c>
      <c r="AC48" t="s">
        <v>354</v>
      </c>
      <c r="AD48" t="s">
        <v>315</v>
      </c>
      <c r="AE48">
        <v>9113</v>
      </c>
      <c r="AF48" s="28">
        <v>25400</v>
      </c>
    </row>
    <row r="49" spans="1:32">
      <c r="A49" s="104"/>
      <c r="B49" t="s">
        <v>103</v>
      </c>
      <c r="D49" s="6" t="s">
        <v>192</v>
      </c>
      <c r="E49" s="6"/>
      <c r="F49" t="str">
        <f t="shared" si="0"/>
        <v>UNYIL</v>
      </c>
      <c r="H49" t="s">
        <v>350</v>
      </c>
      <c r="I49" s="29">
        <f t="shared" si="5"/>
        <v>13600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 s="30">
        <v>0</v>
      </c>
      <c r="V49" s="38" t="str">
        <f t="shared" si="2"/>
        <v>000110001000</v>
      </c>
      <c r="W49" t="str">
        <f t="shared" si="3"/>
        <v>C02</v>
      </c>
      <c r="X49" s="8">
        <f t="shared" si="4"/>
        <v>13600</v>
      </c>
      <c r="Z49" s="16">
        <v>43617</v>
      </c>
      <c r="AA49" s="38" t="s">
        <v>380</v>
      </c>
      <c r="AC49" t="s">
        <v>355</v>
      </c>
      <c r="AD49" t="s">
        <v>289</v>
      </c>
      <c r="AE49">
        <v>9113</v>
      </c>
      <c r="AF49" s="28">
        <v>18100</v>
      </c>
    </row>
    <row r="50" spans="1:32">
      <c r="A50" s="104" t="s">
        <v>148</v>
      </c>
      <c r="B50" t="s">
        <v>104</v>
      </c>
      <c r="C50" t="s">
        <v>106</v>
      </c>
      <c r="D50" s="6" t="s">
        <v>105</v>
      </c>
      <c r="E50" s="6"/>
      <c r="F50" t="str">
        <f t="shared" si="0"/>
        <v>UNYIL</v>
      </c>
      <c r="H50" t="s">
        <v>351</v>
      </c>
      <c r="I50" s="29">
        <f t="shared" si="5"/>
        <v>18100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 s="30">
        <v>0</v>
      </c>
      <c r="V50" s="38" t="str">
        <f t="shared" si="2"/>
        <v>000110000100</v>
      </c>
      <c r="W50" t="str">
        <f t="shared" si="3"/>
        <v>C03</v>
      </c>
      <c r="X50" s="8">
        <f t="shared" si="4"/>
        <v>18100</v>
      </c>
      <c r="Z50" s="16">
        <v>43619</v>
      </c>
      <c r="AA50" s="38" t="s">
        <v>381</v>
      </c>
      <c r="AC50" t="s">
        <v>356</v>
      </c>
      <c r="AD50" t="s">
        <v>290</v>
      </c>
      <c r="AE50">
        <v>9113</v>
      </c>
      <c r="AF50" s="28">
        <v>25400</v>
      </c>
    </row>
    <row r="51" spans="1:32">
      <c r="A51" s="104"/>
      <c r="B51" t="s">
        <v>107</v>
      </c>
      <c r="C51" t="s">
        <v>109</v>
      </c>
      <c r="D51" s="6" t="s">
        <v>108</v>
      </c>
      <c r="E51" s="6"/>
      <c r="F51" t="str">
        <f t="shared" si="0"/>
        <v>UNYIL</v>
      </c>
      <c r="H51" t="s">
        <v>355</v>
      </c>
      <c r="I51" s="29">
        <f t="shared" si="5"/>
        <v>18100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 s="30">
        <v>0</v>
      </c>
      <c r="V51" s="38" t="str">
        <f t="shared" si="2"/>
        <v>000110000010</v>
      </c>
      <c r="W51" t="str">
        <f t="shared" si="3"/>
        <v>C07</v>
      </c>
      <c r="X51" s="8">
        <f t="shared" si="4"/>
        <v>18100</v>
      </c>
      <c r="Z51" s="16">
        <v>43620</v>
      </c>
      <c r="AA51" s="38" t="s">
        <v>381</v>
      </c>
      <c r="AC51" t="s">
        <v>357</v>
      </c>
      <c r="AD51" t="s">
        <v>316</v>
      </c>
      <c r="AE51">
        <v>9113</v>
      </c>
      <c r="AF51" s="28">
        <v>25400</v>
      </c>
    </row>
    <row r="52" spans="1:32">
      <c r="A52" s="104"/>
      <c r="B52" t="s">
        <v>110</v>
      </c>
      <c r="C52" t="s">
        <v>109</v>
      </c>
      <c r="D52" s="6" t="s">
        <v>111</v>
      </c>
      <c r="E52" s="6"/>
      <c r="F52" t="str">
        <f t="shared" si="0"/>
        <v>UNYIL</v>
      </c>
      <c r="H52" t="s">
        <v>352</v>
      </c>
      <c r="I52" s="29">
        <f t="shared" si="5"/>
        <v>12700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 s="30">
        <v>0</v>
      </c>
      <c r="V52" s="38" t="str">
        <f t="shared" si="2"/>
        <v>000101010000</v>
      </c>
      <c r="W52" t="str">
        <f t="shared" si="3"/>
        <v>C04</v>
      </c>
      <c r="X52" s="8">
        <f t="shared" si="4"/>
        <v>12700</v>
      </c>
      <c r="Z52" s="16">
        <v>43621</v>
      </c>
      <c r="AA52" s="38" t="s">
        <v>382</v>
      </c>
      <c r="AC52" t="s">
        <v>317</v>
      </c>
      <c r="AD52" t="s">
        <v>318</v>
      </c>
      <c r="AE52">
        <v>9113</v>
      </c>
      <c r="AF52" s="28">
        <v>27900</v>
      </c>
    </row>
    <row r="53" spans="1:32">
      <c r="A53" s="104"/>
      <c r="B53" t="s">
        <v>112</v>
      </c>
      <c r="C53" t="s">
        <v>114</v>
      </c>
      <c r="D53" s="6" t="s">
        <v>113</v>
      </c>
      <c r="E53" s="6"/>
      <c r="F53" t="str">
        <f t="shared" si="0"/>
        <v>UNYIL</v>
      </c>
      <c r="H53" t="s">
        <v>353</v>
      </c>
      <c r="I53" s="29">
        <f t="shared" si="5"/>
        <v>19000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 s="30">
        <v>0</v>
      </c>
      <c r="V53" s="38" t="str">
        <f t="shared" si="2"/>
        <v>000101001000</v>
      </c>
      <c r="W53" t="str">
        <f t="shared" si="3"/>
        <v>C05</v>
      </c>
      <c r="X53" s="8">
        <f t="shared" si="4"/>
        <v>19000</v>
      </c>
      <c r="Z53" s="16">
        <v>43622</v>
      </c>
      <c r="AA53" s="38" t="s">
        <v>382</v>
      </c>
      <c r="AC53" t="s">
        <v>319</v>
      </c>
      <c r="AD53" t="s">
        <v>320</v>
      </c>
      <c r="AE53">
        <v>9113</v>
      </c>
      <c r="AF53" s="28">
        <v>27900</v>
      </c>
    </row>
    <row r="54" spans="1:32">
      <c r="A54" s="104"/>
      <c r="B54" t="s">
        <v>115</v>
      </c>
      <c r="C54" t="s">
        <v>109</v>
      </c>
      <c r="D54" s="6" t="s">
        <v>116</v>
      </c>
      <c r="E54" s="6"/>
      <c r="F54" t="str">
        <f t="shared" si="0"/>
        <v>UNYIL</v>
      </c>
      <c r="H54" t="s">
        <v>354</v>
      </c>
      <c r="I54" s="29">
        <f t="shared" si="5"/>
        <v>25400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 s="30">
        <v>0</v>
      </c>
      <c r="V54" s="38" t="str">
        <f t="shared" si="2"/>
        <v>000101000100</v>
      </c>
      <c r="W54" t="str">
        <f t="shared" si="3"/>
        <v>C06</v>
      </c>
      <c r="X54" s="8">
        <f t="shared" si="4"/>
        <v>25400</v>
      </c>
      <c r="Z54" s="16">
        <v>43623</v>
      </c>
      <c r="AA54" s="38" t="s">
        <v>381</v>
      </c>
      <c r="AF54" t="s">
        <v>282</v>
      </c>
    </row>
    <row r="55" spans="1:32">
      <c r="A55" s="104"/>
      <c r="B55" t="s">
        <v>117</v>
      </c>
      <c r="C55" t="s">
        <v>109</v>
      </c>
      <c r="D55" s="6" t="s">
        <v>118</v>
      </c>
      <c r="E55" s="6"/>
      <c r="F55" t="str">
        <f t="shared" si="0"/>
        <v>UNYIL</v>
      </c>
      <c r="H55" t="s">
        <v>356</v>
      </c>
      <c r="I55" s="29">
        <f t="shared" si="5"/>
        <v>25400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1</v>
      </c>
      <c r="U55" s="30">
        <v>0</v>
      </c>
      <c r="V55" s="38" t="str">
        <f t="shared" si="2"/>
        <v>000101000010</v>
      </c>
      <c r="W55" t="str">
        <f t="shared" si="3"/>
        <v>C08</v>
      </c>
      <c r="X55" s="8">
        <f t="shared" si="4"/>
        <v>25400</v>
      </c>
      <c r="Z55" s="16">
        <v>43688</v>
      </c>
      <c r="AA55" s="38" t="s">
        <v>383</v>
      </c>
      <c r="AC55" t="s">
        <v>296</v>
      </c>
      <c r="AF55" s="25">
        <v>206100</v>
      </c>
    </row>
    <row r="56" spans="1:32">
      <c r="A56" s="104"/>
      <c r="B56" t="s">
        <v>119</v>
      </c>
      <c r="C56" t="s">
        <v>109</v>
      </c>
      <c r="D56" s="6" t="s">
        <v>120</v>
      </c>
      <c r="E56" s="6"/>
      <c r="F56" t="str">
        <f t="shared" si="0"/>
        <v>UNYIL</v>
      </c>
      <c r="H56" t="s">
        <v>357</v>
      </c>
      <c r="I56" s="29">
        <f t="shared" si="5"/>
        <v>25400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 s="30">
        <v>0</v>
      </c>
      <c r="V56" s="38" t="str">
        <f t="shared" si="2"/>
        <v>000100110000</v>
      </c>
      <c r="W56" t="str">
        <f t="shared" si="3"/>
        <v>C09</v>
      </c>
      <c r="X56" s="8">
        <f t="shared" si="4"/>
        <v>25400</v>
      </c>
      <c r="Z56" s="16">
        <v>43694</v>
      </c>
      <c r="AA56" s="38" t="s">
        <v>384</v>
      </c>
      <c r="AF56" t="s">
        <v>297</v>
      </c>
    </row>
    <row r="57" spans="1:32">
      <c r="A57" s="104"/>
      <c r="B57" t="s">
        <v>121</v>
      </c>
      <c r="C57" t="s">
        <v>109</v>
      </c>
      <c r="D57" s="6" t="s">
        <v>122</v>
      </c>
      <c r="E57" s="6"/>
      <c r="F57" t="str">
        <f t="shared" si="0"/>
        <v>UNYIL</v>
      </c>
      <c r="H57" s="38" t="s">
        <v>317</v>
      </c>
      <c r="I57" s="29">
        <f t="shared" si="5"/>
        <v>27900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  <c r="T57">
        <v>0</v>
      </c>
      <c r="U57" s="30">
        <v>0</v>
      </c>
      <c r="V57" s="38" t="str">
        <f t="shared" si="2"/>
        <v>000100101000</v>
      </c>
      <c r="W57" t="str">
        <f t="shared" si="3"/>
        <v>C10</v>
      </c>
      <c r="X57" s="8">
        <f t="shared" si="4"/>
        <v>27900</v>
      </c>
      <c r="Z57" s="16">
        <v>43709</v>
      </c>
      <c r="AA57" s="38" t="s">
        <v>385</v>
      </c>
    </row>
    <row r="58" spans="1:32">
      <c r="A58" s="104"/>
      <c r="B58" t="s">
        <v>123</v>
      </c>
      <c r="C58" t="s">
        <v>125</v>
      </c>
      <c r="D58" s="6" t="s">
        <v>124</v>
      </c>
      <c r="E58" s="6"/>
      <c r="F58" t="str">
        <f t="shared" si="0"/>
        <v>UNYIL</v>
      </c>
      <c r="H58" s="38" t="s">
        <v>317</v>
      </c>
      <c r="I58" s="29">
        <f t="shared" si="5"/>
        <v>27900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 s="30">
        <v>0</v>
      </c>
      <c r="V58" s="38" t="str">
        <f t="shared" si="2"/>
        <v>000100100100</v>
      </c>
      <c r="W58" t="str">
        <f t="shared" si="3"/>
        <v>C10</v>
      </c>
      <c r="X58" s="8">
        <f t="shared" si="4"/>
        <v>27900</v>
      </c>
      <c r="Z58" s="16">
        <v>43778</v>
      </c>
      <c r="AA58" s="38" t="s">
        <v>386</v>
      </c>
      <c r="AC58" t="s">
        <v>321</v>
      </c>
      <c r="AD58" t="s">
        <v>322</v>
      </c>
      <c r="AE58">
        <v>9119</v>
      </c>
      <c r="AF58" s="28">
        <v>6300</v>
      </c>
    </row>
    <row r="59" spans="1:32">
      <c r="A59" s="104"/>
      <c r="B59" t="s">
        <v>126</v>
      </c>
      <c r="D59" s="6" t="s">
        <v>127</v>
      </c>
      <c r="E59" s="6"/>
      <c r="F59" t="str">
        <f t="shared" si="0"/>
        <v>UNYIL</v>
      </c>
      <c r="H59" s="38" t="s">
        <v>317</v>
      </c>
      <c r="I59" s="29">
        <f t="shared" si="5"/>
        <v>27900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 s="30">
        <v>0</v>
      </c>
      <c r="V59" s="38" t="str">
        <f t="shared" si="2"/>
        <v>000100100010</v>
      </c>
      <c r="W59" t="str">
        <f t="shared" si="3"/>
        <v>C10</v>
      </c>
      <c r="X59" s="8">
        <f t="shared" si="4"/>
        <v>27900</v>
      </c>
      <c r="Z59" s="16">
        <v>43823</v>
      </c>
      <c r="AA59" s="38" t="s">
        <v>387</v>
      </c>
      <c r="AC59" t="s">
        <v>323</v>
      </c>
      <c r="AD59" t="s">
        <v>324</v>
      </c>
      <c r="AE59">
        <v>9119</v>
      </c>
      <c r="AF59" s="28">
        <v>9400</v>
      </c>
    </row>
    <row r="60" spans="1:32">
      <c r="A60" s="104"/>
      <c r="B60" t="s">
        <v>128</v>
      </c>
      <c r="D60" s="6" t="s">
        <v>15</v>
      </c>
      <c r="E60" s="6"/>
      <c r="F60" t="str">
        <f t="shared" si="0"/>
        <v>UNYIL</v>
      </c>
      <c r="H60" t="s">
        <v>321</v>
      </c>
      <c r="I60" s="29">
        <f t="shared" si="5"/>
        <v>6300</v>
      </c>
      <c r="J60" s="30">
        <v>1</v>
      </c>
      <c r="K60" s="30">
        <v>0</v>
      </c>
      <c r="L60" s="30">
        <v>0</v>
      </c>
      <c r="M60" s="30">
        <v>0</v>
      </c>
      <c r="N60" s="30">
        <v>1</v>
      </c>
      <c r="O60" s="30">
        <v>0</v>
      </c>
      <c r="P60" s="30">
        <v>0</v>
      </c>
      <c r="Q60" s="30">
        <v>1</v>
      </c>
      <c r="R60" s="30">
        <v>0</v>
      </c>
      <c r="S60" s="30">
        <v>0</v>
      </c>
      <c r="T60" s="30">
        <v>0</v>
      </c>
      <c r="U60" s="30">
        <v>1</v>
      </c>
      <c r="V60" s="38" t="str">
        <f t="shared" si="2"/>
        <v>100010010001</v>
      </c>
      <c r="W60" s="30" t="str">
        <f t="shared" ref="W60:W71" si="6">H60</f>
        <v>D01</v>
      </c>
      <c r="X60" s="8">
        <f t="shared" ref="X60:X71" si="7">I60</f>
        <v>6300</v>
      </c>
      <c r="Z60" s="16">
        <v>43824</v>
      </c>
      <c r="AA60" s="38" t="s">
        <v>388</v>
      </c>
      <c r="AC60" t="s">
        <v>325</v>
      </c>
      <c r="AD60" t="s">
        <v>326</v>
      </c>
      <c r="AE60">
        <v>9119</v>
      </c>
      <c r="AF60" s="28">
        <v>12500</v>
      </c>
    </row>
    <row r="61" spans="1:32">
      <c r="H61" s="34" t="s">
        <v>321</v>
      </c>
      <c r="I61" s="29">
        <f t="shared" si="5"/>
        <v>6300</v>
      </c>
      <c r="J61" s="34">
        <v>1</v>
      </c>
      <c r="K61" s="34">
        <v>0</v>
      </c>
      <c r="L61" s="34">
        <v>0</v>
      </c>
      <c r="M61" s="34">
        <v>0</v>
      </c>
      <c r="N61" s="34">
        <v>0</v>
      </c>
      <c r="O61" s="34">
        <v>1</v>
      </c>
      <c r="P61" s="34">
        <v>0</v>
      </c>
      <c r="Q61" s="34">
        <v>1</v>
      </c>
      <c r="R61" s="34">
        <v>0</v>
      </c>
      <c r="S61" s="34">
        <v>0</v>
      </c>
      <c r="T61" s="34">
        <v>0</v>
      </c>
      <c r="U61" s="34">
        <v>1</v>
      </c>
      <c r="V61" s="38" t="str">
        <f t="shared" si="2"/>
        <v>100001010001</v>
      </c>
      <c r="W61" s="34" t="str">
        <f t="shared" si="6"/>
        <v>D01</v>
      </c>
      <c r="X61" s="8">
        <f t="shared" si="7"/>
        <v>6300</v>
      </c>
      <c r="AC61" t="s">
        <v>401</v>
      </c>
      <c r="AD61" t="s">
        <v>327</v>
      </c>
      <c r="AE61">
        <v>9119</v>
      </c>
      <c r="AF61" s="28">
        <v>12500</v>
      </c>
    </row>
    <row r="62" spans="1:32">
      <c r="H62" s="34" t="s">
        <v>321</v>
      </c>
      <c r="I62" s="29">
        <f t="shared" si="5"/>
        <v>6300</v>
      </c>
      <c r="J62" s="34">
        <v>1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4">
        <v>1</v>
      </c>
      <c r="Q62" s="34">
        <v>1</v>
      </c>
      <c r="R62" s="34">
        <v>0</v>
      </c>
      <c r="S62" s="34">
        <v>0</v>
      </c>
      <c r="T62" s="34">
        <v>0</v>
      </c>
      <c r="U62" s="34">
        <v>1</v>
      </c>
      <c r="V62" s="38" t="str">
        <f t="shared" si="2"/>
        <v>100000110001</v>
      </c>
      <c r="W62" s="34" t="str">
        <f t="shared" si="6"/>
        <v>D01</v>
      </c>
      <c r="X62" s="8">
        <f t="shared" si="7"/>
        <v>6300</v>
      </c>
      <c r="AC62" t="s">
        <v>328</v>
      </c>
      <c r="AD62" t="s">
        <v>329</v>
      </c>
      <c r="AE62">
        <v>9119</v>
      </c>
      <c r="AF62" s="28">
        <v>6300</v>
      </c>
    </row>
    <row r="63" spans="1:32">
      <c r="H63" t="s">
        <v>323</v>
      </c>
      <c r="I63" s="29">
        <f t="shared" si="5"/>
        <v>9400</v>
      </c>
      <c r="J63" s="30">
        <v>1</v>
      </c>
      <c r="K63" s="30">
        <v>0</v>
      </c>
      <c r="L63" s="30">
        <v>0</v>
      </c>
      <c r="M63" s="30">
        <v>0</v>
      </c>
      <c r="N63" s="30">
        <v>1</v>
      </c>
      <c r="O63" s="30">
        <v>0</v>
      </c>
      <c r="P63" s="30">
        <v>0</v>
      </c>
      <c r="Q63" s="30">
        <v>0</v>
      </c>
      <c r="R63" s="30">
        <v>1</v>
      </c>
      <c r="S63" s="30">
        <v>0</v>
      </c>
      <c r="T63" s="30">
        <v>0</v>
      </c>
      <c r="U63" s="30">
        <v>1</v>
      </c>
      <c r="V63" s="38" t="str">
        <f t="shared" si="2"/>
        <v>100010001001</v>
      </c>
      <c r="W63" s="30" t="str">
        <f t="shared" si="6"/>
        <v>D02</v>
      </c>
      <c r="X63" s="8">
        <f t="shared" si="7"/>
        <v>9400</v>
      </c>
      <c r="AF63" t="s">
        <v>282</v>
      </c>
    </row>
    <row r="64" spans="1:32">
      <c r="H64" s="34" t="s">
        <v>323</v>
      </c>
      <c r="I64" s="29">
        <f t="shared" si="5"/>
        <v>9400</v>
      </c>
      <c r="J64" s="34">
        <v>1</v>
      </c>
      <c r="K64" s="34">
        <v>0</v>
      </c>
      <c r="L64" s="34">
        <v>0</v>
      </c>
      <c r="M64" s="34">
        <v>0</v>
      </c>
      <c r="N64" s="34">
        <v>0</v>
      </c>
      <c r="O64" s="34">
        <v>1</v>
      </c>
      <c r="P64" s="34">
        <v>0</v>
      </c>
      <c r="Q64" s="34">
        <v>0</v>
      </c>
      <c r="R64" s="34">
        <v>1</v>
      </c>
      <c r="S64" s="34">
        <v>0</v>
      </c>
      <c r="T64" s="34">
        <v>0</v>
      </c>
      <c r="U64" s="34">
        <v>1</v>
      </c>
      <c r="V64" s="38" t="str">
        <f t="shared" si="2"/>
        <v>100001001001</v>
      </c>
      <c r="W64" s="34" t="str">
        <f t="shared" si="6"/>
        <v>D02</v>
      </c>
      <c r="X64" s="8">
        <f t="shared" si="7"/>
        <v>9400</v>
      </c>
      <c r="AC64" t="s">
        <v>296</v>
      </c>
      <c r="AF64" s="25">
        <v>42550</v>
      </c>
    </row>
    <row r="65" spans="8:32">
      <c r="H65" s="34" t="s">
        <v>323</v>
      </c>
      <c r="I65" s="29">
        <f t="shared" si="5"/>
        <v>9400</v>
      </c>
      <c r="J65" s="34">
        <v>1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1</v>
      </c>
      <c r="Q65" s="34">
        <v>0</v>
      </c>
      <c r="R65" s="34">
        <v>1</v>
      </c>
      <c r="S65" s="34">
        <v>0</v>
      </c>
      <c r="T65" s="34">
        <v>0</v>
      </c>
      <c r="U65" s="34">
        <v>1</v>
      </c>
      <c r="V65" s="38" t="str">
        <f t="shared" si="2"/>
        <v>100000101001</v>
      </c>
      <c r="W65" s="34" t="str">
        <f t="shared" si="6"/>
        <v>D02</v>
      </c>
      <c r="X65" s="8">
        <f t="shared" si="7"/>
        <v>9400</v>
      </c>
      <c r="AF65" t="s">
        <v>297</v>
      </c>
    </row>
    <row r="66" spans="8:32">
      <c r="H66" t="s">
        <v>325</v>
      </c>
      <c r="I66" s="29">
        <f t="shared" si="5"/>
        <v>12500</v>
      </c>
      <c r="J66" s="30">
        <v>1</v>
      </c>
      <c r="K66" s="30">
        <v>0</v>
      </c>
      <c r="L66" s="30">
        <v>0</v>
      </c>
      <c r="M66" s="30">
        <v>0</v>
      </c>
      <c r="N66" s="30">
        <v>1</v>
      </c>
      <c r="O66" s="30">
        <v>0</v>
      </c>
      <c r="P66" s="30">
        <v>0</v>
      </c>
      <c r="Q66" s="30">
        <v>0</v>
      </c>
      <c r="R66" s="30">
        <v>0</v>
      </c>
      <c r="S66" s="30">
        <v>1</v>
      </c>
      <c r="T66" s="30">
        <v>0</v>
      </c>
      <c r="U66" s="30">
        <v>1</v>
      </c>
      <c r="V66" s="38" t="str">
        <f t="shared" si="2"/>
        <v>100010000101</v>
      </c>
      <c r="W66" s="30" t="str">
        <f t="shared" si="6"/>
        <v>D03</v>
      </c>
      <c r="X66" s="8">
        <f t="shared" si="7"/>
        <v>12500</v>
      </c>
    </row>
    <row r="67" spans="8:32">
      <c r="H67" s="34" t="s">
        <v>325</v>
      </c>
      <c r="I67" s="29">
        <f t="shared" si="5"/>
        <v>12500</v>
      </c>
      <c r="J67" s="34">
        <v>1</v>
      </c>
      <c r="K67" s="34">
        <v>0</v>
      </c>
      <c r="L67" s="34">
        <v>0</v>
      </c>
      <c r="M67" s="34">
        <v>0</v>
      </c>
      <c r="N67" s="34">
        <v>0</v>
      </c>
      <c r="O67" s="34">
        <v>1</v>
      </c>
      <c r="P67" s="34">
        <v>0</v>
      </c>
      <c r="Q67" s="34">
        <v>0</v>
      </c>
      <c r="R67" s="34">
        <v>0</v>
      </c>
      <c r="S67" s="34">
        <v>1</v>
      </c>
      <c r="T67" s="34">
        <v>0</v>
      </c>
      <c r="U67" s="34">
        <v>1</v>
      </c>
      <c r="V67" s="38" t="str">
        <f t="shared" si="2"/>
        <v>100001000101</v>
      </c>
      <c r="W67" s="34" t="str">
        <f t="shared" si="6"/>
        <v>D03</v>
      </c>
      <c r="X67" s="8">
        <f t="shared" si="7"/>
        <v>12500</v>
      </c>
    </row>
    <row r="68" spans="8:32">
      <c r="H68" s="34" t="s">
        <v>325</v>
      </c>
      <c r="I68" s="29">
        <f t="shared" si="5"/>
        <v>12500</v>
      </c>
      <c r="J68" s="34">
        <v>1</v>
      </c>
      <c r="K68" s="34">
        <v>0</v>
      </c>
      <c r="L68" s="34">
        <v>0</v>
      </c>
      <c r="M68" s="34">
        <v>0</v>
      </c>
      <c r="N68" s="34">
        <v>0</v>
      </c>
      <c r="O68" s="34">
        <v>0</v>
      </c>
      <c r="P68" s="34">
        <v>1</v>
      </c>
      <c r="Q68" s="34">
        <v>0</v>
      </c>
      <c r="R68" s="34">
        <v>0</v>
      </c>
      <c r="S68" s="34">
        <v>1</v>
      </c>
      <c r="T68" s="34">
        <v>0</v>
      </c>
      <c r="U68" s="34">
        <v>1</v>
      </c>
      <c r="V68" s="38" t="str">
        <f t="shared" si="2"/>
        <v>100000100101</v>
      </c>
      <c r="W68" s="34" t="str">
        <f t="shared" si="6"/>
        <v>D03</v>
      </c>
      <c r="X68" s="8">
        <f t="shared" si="7"/>
        <v>12500</v>
      </c>
    </row>
    <row r="69" spans="8:32">
      <c r="H69" s="34" t="s">
        <v>401</v>
      </c>
      <c r="I69" s="29">
        <f t="shared" si="5"/>
        <v>12500</v>
      </c>
      <c r="J69" s="34">
        <v>1</v>
      </c>
      <c r="K69" s="34">
        <v>0</v>
      </c>
      <c r="L69" s="34">
        <v>0</v>
      </c>
      <c r="M69" s="34">
        <v>0</v>
      </c>
      <c r="N69" s="34">
        <v>1</v>
      </c>
      <c r="O69" s="34">
        <v>0</v>
      </c>
      <c r="P69" s="34">
        <v>0</v>
      </c>
      <c r="Q69" s="34">
        <v>0</v>
      </c>
      <c r="R69" s="34">
        <v>0</v>
      </c>
      <c r="S69" s="34">
        <v>0</v>
      </c>
      <c r="T69" s="34">
        <v>1</v>
      </c>
      <c r="U69" s="34">
        <v>1</v>
      </c>
      <c r="V69" s="38" t="str">
        <f t="shared" si="2"/>
        <v>100010000011</v>
      </c>
      <c r="W69" s="34" t="str">
        <f t="shared" si="6"/>
        <v>D07</v>
      </c>
      <c r="X69" s="8">
        <f t="shared" si="7"/>
        <v>12500</v>
      </c>
    </row>
    <row r="70" spans="8:32">
      <c r="H70" s="38" t="s">
        <v>401</v>
      </c>
      <c r="I70" s="29">
        <f t="shared" si="5"/>
        <v>12500</v>
      </c>
      <c r="J70" s="34">
        <v>1</v>
      </c>
      <c r="K70" s="34">
        <v>0</v>
      </c>
      <c r="L70" s="34">
        <v>0</v>
      </c>
      <c r="M70" s="34">
        <v>0</v>
      </c>
      <c r="N70" s="34">
        <v>0</v>
      </c>
      <c r="O70" s="34">
        <v>1</v>
      </c>
      <c r="P70" s="34">
        <v>0</v>
      </c>
      <c r="Q70" s="34">
        <v>0</v>
      </c>
      <c r="R70" s="34">
        <v>0</v>
      </c>
      <c r="S70" s="34">
        <v>0</v>
      </c>
      <c r="T70" s="34">
        <v>1</v>
      </c>
      <c r="U70" s="34">
        <v>1</v>
      </c>
      <c r="V70" s="38" t="str">
        <f t="shared" si="2"/>
        <v>100001000011</v>
      </c>
      <c r="W70" s="34" t="str">
        <f t="shared" si="6"/>
        <v>D07</v>
      </c>
      <c r="X70" s="8">
        <f t="shared" si="7"/>
        <v>12500</v>
      </c>
    </row>
    <row r="71" spans="8:32">
      <c r="H71" s="38" t="s">
        <v>401</v>
      </c>
      <c r="I71" s="29">
        <f t="shared" si="5"/>
        <v>12500</v>
      </c>
      <c r="J71" s="30">
        <v>1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1</v>
      </c>
      <c r="Q71" s="30">
        <v>0</v>
      </c>
      <c r="R71" s="30">
        <v>0</v>
      </c>
      <c r="S71" s="30">
        <v>0</v>
      </c>
      <c r="T71" s="30">
        <v>1</v>
      </c>
      <c r="U71" s="30">
        <v>1</v>
      </c>
      <c r="V71" s="38" t="str">
        <f t="shared" si="2"/>
        <v>100000100011</v>
      </c>
      <c r="W71" s="30" t="str">
        <f t="shared" si="6"/>
        <v>D07</v>
      </c>
      <c r="X71" s="8">
        <f t="shared" si="7"/>
        <v>12500</v>
      </c>
    </row>
    <row r="72" spans="8:32">
      <c r="H72" s="30"/>
      <c r="I72" s="29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8"/>
    </row>
    <row r="73" spans="8:32">
      <c r="H73" s="30"/>
      <c r="I73" s="29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8"/>
    </row>
    <row r="74" spans="8:32">
      <c r="H74" s="30"/>
      <c r="I74" s="29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8"/>
    </row>
    <row r="75" spans="8:32">
      <c r="I75" s="29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8"/>
    </row>
    <row r="76" spans="8:32">
      <c r="I76" s="29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8"/>
    </row>
  </sheetData>
  <sheetProtection password="DA8F" sheet="1" selectLockedCells="1" selectUnlockedCells="1"/>
  <mergeCells count="8">
    <mergeCell ref="A38:A49"/>
    <mergeCell ref="A50:A60"/>
    <mergeCell ref="A27:A37"/>
    <mergeCell ref="AC1:AH1"/>
    <mergeCell ref="W1:AB1"/>
    <mergeCell ref="Q1:V1"/>
    <mergeCell ref="K1:P1"/>
    <mergeCell ref="A2:A2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655"/>
  <sheetViews>
    <sheetView topLeftCell="A199" workbookViewId="0">
      <selection activeCell="A207" sqref="A207"/>
    </sheetView>
  </sheetViews>
  <sheetFormatPr defaultColWidth="11.42578125" defaultRowHeight="15"/>
  <cols>
    <col min="1" max="1" width="5.42578125" style="1" customWidth="1"/>
    <col min="2" max="2" width="4" style="1" customWidth="1"/>
    <col min="3" max="3" width="8" style="1" bestFit="1" customWidth="1"/>
    <col min="4" max="4" width="12.7109375" style="1" bestFit="1" customWidth="1"/>
    <col min="5" max="5" width="2.28515625" style="1" customWidth="1"/>
    <col min="6" max="6" width="10.7109375" style="1" customWidth="1"/>
    <col min="7" max="7" width="2.28515625" style="1" customWidth="1"/>
    <col min="8" max="8" width="13.28515625" style="1" customWidth="1"/>
    <col min="9" max="9" width="2.28515625" style="1" customWidth="1"/>
    <col min="10" max="10" width="10.7109375" style="1" customWidth="1"/>
    <col min="11" max="11" width="2.28515625" style="1" customWidth="1"/>
    <col min="12" max="12" width="22.28515625" style="1" customWidth="1"/>
    <col min="13" max="13" width="2.28515625" style="1" customWidth="1"/>
    <col min="14" max="14" width="8.28515625" style="1" customWidth="1"/>
    <col min="15" max="15" width="2.28515625" style="1" customWidth="1"/>
    <col min="16" max="16" width="10.7109375" style="1" customWidth="1"/>
    <col min="17" max="17" width="2.28515625" style="1" customWidth="1"/>
    <col min="18" max="18" width="10.7109375" style="1" customWidth="1"/>
    <col min="19" max="19" width="2.28515625" style="1" customWidth="1"/>
    <col min="20" max="20" width="10.7109375" style="1" customWidth="1"/>
    <col min="21" max="21" width="2.28515625" style="1" customWidth="1"/>
    <col min="22" max="22" width="10.7109375" style="1" customWidth="1"/>
    <col min="23" max="16384" width="11.42578125" style="1"/>
  </cols>
  <sheetData>
    <row r="1" spans="1:24" ht="15" customHeight="1">
      <c r="A1" s="1">
        <v>1</v>
      </c>
      <c r="B1" s="27" t="s">
        <v>254</v>
      </c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</row>
    <row r="2" spans="1:24" ht="23.1" customHeight="1">
      <c r="A2" s="1">
        <v>2</v>
      </c>
      <c r="B2" s="26" t="s">
        <v>392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</row>
    <row r="3" spans="1:24" ht="11.1" customHeight="1">
      <c r="C3" s="13"/>
      <c r="D3" s="13"/>
    </row>
    <row r="4" spans="1:24" ht="12.95" customHeight="1">
      <c r="A4" s="4" t="s">
        <v>239</v>
      </c>
      <c r="B4" s="3"/>
      <c r="D4" s="2" t="s">
        <v>238</v>
      </c>
      <c r="F4" s="4" t="s">
        <v>240</v>
      </c>
      <c r="H4" s="4" t="s">
        <v>241</v>
      </c>
      <c r="J4" s="4" t="s">
        <v>246</v>
      </c>
      <c r="L4" s="4" t="s">
        <v>0</v>
      </c>
      <c r="N4" s="4" t="s">
        <v>1</v>
      </c>
      <c r="P4" s="4" t="s">
        <v>242</v>
      </c>
      <c r="R4" s="4" t="s">
        <v>243</v>
      </c>
      <c r="T4" s="4" t="s">
        <v>244</v>
      </c>
      <c r="V4" s="4" t="s">
        <v>359</v>
      </c>
    </row>
    <row r="5" spans="1:24" ht="12" customHeight="1">
      <c r="A5" s="82" t="s">
        <v>407</v>
      </c>
      <c r="B5" s="83"/>
      <c r="C5" s="14"/>
      <c r="D5" s="82" t="s">
        <v>479</v>
      </c>
      <c r="E5" s="14"/>
      <c r="F5" s="82" t="s">
        <v>802</v>
      </c>
      <c r="G5" s="14"/>
      <c r="H5" s="82" t="s">
        <v>459</v>
      </c>
      <c r="I5" s="14"/>
      <c r="J5" s="82" t="s">
        <v>802</v>
      </c>
      <c r="K5" s="14"/>
      <c r="L5" s="82" t="s">
        <v>460</v>
      </c>
      <c r="M5" s="14"/>
      <c r="N5" s="81">
        <v>5.5</v>
      </c>
      <c r="O5" s="14"/>
      <c r="P5" s="82" t="s">
        <v>51</v>
      </c>
      <c r="Q5" s="14"/>
      <c r="R5" s="82" t="s">
        <v>52</v>
      </c>
      <c r="S5" s="14"/>
      <c r="T5" s="83">
        <v>5</v>
      </c>
      <c r="U5" s="14"/>
      <c r="V5" s="82" t="s">
        <v>445</v>
      </c>
      <c r="W5" s="18"/>
      <c r="X5" s="4"/>
    </row>
    <row r="6" spans="1:24" ht="12" customHeight="1">
      <c r="A6" s="82" t="s">
        <v>407</v>
      </c>
      <c r="B6" s="83"/>
      <c r="C6" s="14"/>
      <c r="D6" s="82" t="s">
        <v>698</v>
      </c>
      <c r="E6" s="14"/>
      <c r="F6" s="82" t="s">
        <v>802</v>
      </c>
      <c r="G6" s="14"/>
      <c r="H6" s="82" t="s">
        <v>692</v>
      </c>
      <c r="I6" s="14"/>
      <c r="J6" s="82" t="s">
        <v>803</v>
      </c>
      <c r="K6" s="14"/>
      <c r="L6" s="82" t="s">
        <v>693</v>
      </c>
      <c r="M6" s="14"/>
      <c r="N6" s="81">
        <v>3.5</v>
      </c>
      <c r="O6" s="14"/>
      <c r="P6" s="82" t="s">
        <v>51</v>
      </c>
      <c r="Q6" s="14"/>
      <c r="R6" s="82" t="s">
        <v>52</v>
      </c>
      <c r="S6" s="14"/>
      <c r="T6" s="83">
        <v>10</v>
      </c>
      <c r="U6" s="14"/>
      <c r="V6" s="82" t="s">
        <v>445</v>
      </c>
      <c r="X6" s="31"/>
    </row>
    <row r="7" spans="1:24" ht="12" customHeight="1">
      <c r="A7" s="82" t="s">
        <v>407</v>
      </c>
      <c r="B7" s="83"/>
      <c r="C7" s="14"/>
      <c r="D7" s="82" t="s">
        <v>642</v>
      </c>
      <c r="E7" s="14"/>
      <c r="F7" s="82" t="s">
        <v>803</v>
      </c>
      <c r="G7" s="14"/>
      <c r="H7" s="82" t="s">
        <v>605</v>
      </c>
      <c r="I7" s="14"/>
      <c r="J7" s="82" t="s">
        <v>803</v>
      </c>
      <c r="K7" s="14"/>
      <c r="L7" s="82" t="s">
        <v>606</v>
      </c>
      <c r="M7" s="14"/>
      <c r="N7" s="81">
        <v>5</v>
      </c>
      <c r="O7" s="14"/>
      <c r="P7" s="82" t="s">
        <v>51</v>
      </c>
      <c r="Q7" s="14"/>
      <c r="R7" s="82" t="s">
        <v>52</v>
      </c>
      <c r="S7" s="14"/>
      <c r="T7" s="83">
        <v>30</v>
      </c>
      <c r="U7" s="14"/>
      <c r="V7" s="82" t="s">
        <v>445</v>
      </c>
      <c r="X7" s="31"/>
    </row>
    <row r="8" spans="1:24" ht="12" customHeight="1">
      <c r="A8" s="82" t="s">
        <v>407</v>
      </c>
      <c r="B8" s="83"/>
      <c r="C8" s="14"/>
      <c r="D8" s="82" t="s">
        <v>553</v>
      </c>
      <c r="E8" s="14"/>
      <c r="F8" s="82" t="s">
        <v>804</v>
      </c>
      <c r="G8" s="14"/>
      <c r="H8" s="82" t="s">
        <v>459</v>
      </c>
      <c r="I8" s="14"/>
      <c r="J8" s="82" t="s">
        <v>804</v>
      </c>
      <c r="K8" s="14"/>
      <c r="L8" s="82" t="s">
        <v>460</v>
      </c>
      <c r="M8" s="14"/>
      <c r="N8" s="81">
        <v>5.5</v>
      </c>
      <c r="O8" s="14"/>
      <c r="P8" s="82" t="s">
        <v>51</v>
      </c>
      <c r="Q8" s="14"/>
      <c r="R8" s="82" t="s">
        <v>52</v>
      </c>
      <c r="S8" s="14"/>
      <c r="T8" s="83">
        <v>5</v>
      </c>
      <c r="U8" s="14"/>
      <c r="V8" s="82" t="s">
        <v>445</v>
      </c>
      <c r="X8" s="31"/>
    </row>
    <row r="9" spans="1:24" ht="12" customHeight="1">
      <c r="A9" s="82" t="s">
        <v>407</v>
      </c>
      <c r="B9" s="83"/>
      <c r="C9" s="14"/>
      <c r="D9" s="82" t="s">
        <v>573</v>
      </c>
      <c r="E9" s="14"/>
      <c r="F9" s="82" t="s">
        <v>805</v>
      </c>
      <c r="G9" s="14"/>
      <c r="H9" s="82" t="s">
        <v>508</v>
      </c>
      <c r="I9" s="14"/>
      <c r="J9" s="82" t="s">
        <v>805</v>
      </c>
      <c r="K9" s="14"/>
      <c r="L9" s="82" t="s">
        <v>509</v>
      </c>
      <c r="M9" s="14"/>
      <c r="N9" s="81">
        <v>6</v>
      </c>
      <c r="O9" s="14"/>
      <c r="P9" s="82" t="s">
        <v>51</v>
      </c>
      <c r="Q9" s="14"/>
      <c r="R9" s="82" t="s">
        <v>52</v>
      </c>
      <c r="S9" s="14"/>
      <c r="T9" s="83">
        <v>32</v>
      </c>
      <c r="U9" s="14"/>
      <c r="V9" s="82" t="s">
        <v>445</v>
      </c>
      <c r="X9" s="31"/>
    </row>
    <row r="10" spans="1:24" ht="12" customHeight="1">
      <c r="A10" s="82" t="s">
        <v>407</v>
      </c>
      <c r="B10" s="83"/>
      <c r="C10" s="14"/>
      <c r="D10" s="82" t="s">
        <v>720</v>
      </c>
      <c r="E10" s="14"/>
      <c r="F10" s="82" t="s">
        <v>805</v>
      </c>
      <c r="G10" s="14"/>
      <c r="H10" s="82" t="s">
        <v>650</v>
      </c>
      <c r="I10" s="14"/>
      <c r="J10" s="82" t="s">
        <v>805</v>
      </c>
      <c r="K10" s="14"/>
      <c r="L10" s="82" t="s">
        <v>651</v>
      </c>
      <c r="M10" s="14"/>
      <c r="N10" s="81">
        <v>6.5</v>
      </c>
      <c r="O10" s="14"/>
      <c r="P10" s="82" t="s">
        <v>51</v>
      </c>
      <c r="Q10" s="14"/>
      <c r="R10" s="82" t="s">
        <v>52</v>
      </c>
      <c r="S10" s="14"/>
      <c r="T10" s="83">
        <v>17</v>
      </c>
      <c r="U10" s="14"/>
      <c r="V10" s="82" t="s">
        <v>445</v>
      </c>
      <c r="X10" s="31"/>
    </row>
    <row r="11" spans="1:24" ht="12" customHeight="1">
      <c r="A11" s="82" t="s">
        <v>407</v>
      </c>
      <c r="B11" s="83"/>
      <c r="C11" s="14"/>
      <c r="D11" s="82" t="s">
        <v>442</v>
      </c>
      <c r="E11" s="14"/>
      <c r="F11" s="82" t="s">
        <v>806</v>
      </c>
      <c r="G11" s="14"/>
      <c r="H11" s="82" t="s">
        <v>443</v>
      </c>
      <c r="I11" s="14"/>
      <c r="J11" s="82" t="s">
        <v>806</v>
      </c>
      <c r="K11" s="14"/>
      <c r="L11" s="82" t="s">
        <v>444</v>
      </c>
      <c r="M11" s="14"/>
      <c r="N11" s="81">
        <v>6.5</v>
      </c>
      <c r="O11" s="14"/>
      <c r="P11" s="82" t="s">
        <v>51</v>
      </c>
      <c r="Q11" s="14"/>
      <c r="R11" s="82" t="s">
        <v>52</v>
      </c>
      <c r="S11" s="14"/>
      <c r="T11" s="83">
        <v>35</v>
      </c>
      <c r="U11" s="14"/>
      <c r="V11" s="82" t="s">
        <v>445</v>
      </c>
      <c r="X11" s="14"/>
    </row>
    <row r="12" spans="1:24" ht="12" customHeight="1">
      <c r="A12" s="82" t="s">
        <v>407</v>
      </c>
      <c r="B12" s="83"/>
      <c r="C12" s="14"/>
      <c r="D12" s="82" t="s">
        <v>664</v>
      </c>
      <c r="E12" s="14"/>
      <c r="F12" s="82" t="s">
        <v>806</v>
      </c>
      <c r="G12" s="14"/>
      <c r="H12" s="82" t="s">
        <v>658</v>
      </c>
      <c r="I12" s="14"/>
      <c r="J12" s="82" t="s">
        <v>806</v>
      </c>
      <c r="K12" s="14"/>
      <c r="L12" s="82" t="s">
        <v>659</v>
      </c>
      <c r="M12" s="14"/>
      <c r="N12" s="81">
        <v>6.5</v>
      </c>
      <c r="O12" s="14"/>
      <c r="P12" s="82" t="s">
        <v>51</v>
      </c>
      <c r="Q12" s="14"/>
      <c r="R12" s="82" t="s">
        <v>52</v>
      </c>
      <c r="S12" s="14"/>
      <c r="T12" s="83">
        <v>8</v>
      </c>
      <c r="U12" s="14"/>
      <c r="V12" s="82" t="s">
        <v>445</v>
      </c>
      <c r="X12" s="31"/>
    </row>
    <row r="13" spans="1:24" ht="12" customHeight="1">
      <c r="A13" s="82" t="s">
        <v>407</v>
      </c>
      <c r="B13" s="83"/>
      <c r="C13" s="14"/>
      <c r="D13" s="82" t="s">
        <v>709</v>
      </c>
      <c r="E13" s="14"/>
      <c r="F13" s="82" t="s">
        <v>806</v>
      </c>
      <c r="G13" s="14"/>
      <c r="H13" s="82" t="s">
        <v>710</v>
      </c>
      <c r="I13" s="14"/>
      <c r="J13" s="82" t="s">
        <v>806</v>
      </c>
      <c r="K13" s="14"/>
      <c r="L13" s="82" t="s">
        <v>711</v>
      </c>
      <c r="M13" s="14"/>
      <c r="N13" s="81">
        <v>6.5</v>
      </c>
      <c r="O13" s="14"/>
      <c r="P13" s="82" t="s">
        <v>51</v>
      </c>
      <c r="Q13" s="14"/>
      <c r="R13" s="82" t="s">
        <v>52</v>
      </c>
      <c r="S13" s="14"/>
      <c r="T13" s="83">
        <v>10</v>
      </c>
      <c r="U13" s="14"/>
      <c r="V13" s="82" t="s">
        <v>445</v>
      </c>
      <c r="X13" s="31"/>
    </row>
    <row r="14" spans="1:24" ht="12" customHeight="1">
      <c r="A14" s="82" t="s">
        <v>407</v>
      </c>
      <c r="B14" s="83"/>
      <c r="C14" s="14"/>
      <c r="D14" s="82" t="s">
        <v>731</v>
      </c>
      <c r="E14" s="14"/>
      <c r="F14" s="82" t="s">
        <v>806</v>
      </c>
      <c r="G14" s="14"/>
      <c r="H14" s="82" t="s">
        <v>443</v>
      </c>
      <c r="I14" s="14"/>
      <c r="J14" s="82" t="s">
        <v>806</v>
      </c>
      <c r="K14" s="14"/>
      <c r="L14" s="82" t="s">
        <v>444</v>
      </c>
      <c r="M14" s="14"/>
      <c r="N14" s="81">
        <v>6.5</v>
      </c>
      <c r="O14" s="14"/>
      <c r="P14" s="82" t="s">
        <v>51</v>
      </c>
      <c r="Q14" s="14"/>
      <c r="R14" s="82" t="s">
        <v>52</v>
      </c>
      <c r="S14" s="14"/>
      <c r="T14" s="83">
        <v>35</v>
      </c>
      <c r="U14" s="14"/>
      <c r="V14" s="82" t="s">
        <v>445</v>
      </c>
      <c r="X14" s="31"/>
    </row>
    <row r="15" spans="1:24" ht="12" customHeight="1">
      <c r="A15" s="82" t="s">
        <v>579</v>
      </c>
      <c r="B15" s="83"/>
      <c r="C15" s="14"/>
      <c r="D15" s="82" t="s">
        <v>580</v>
      </c>
      <c r="E15" s="14"/>
      <c r="F15" s="82" t="s">
        <v>804</v>
      </c>
      <c r="G15" s="14"/>
      <c r="H15" s="82" t="s">
        <v>581</v>
      </c>
      <c r="I15" s="14"/>
      <c r="J15" s="82" t="s">
        <v>804</v>
      </c>
      <c r="K15" s="14"/>
      <c r="L15" s="82" t="s">
        <v>582</v>
      </c>
      <c r="M15" s="14"/>
      <c r="N15" s="81">
        <v>1.75</v>
      </c>
      <c r="O15" s="14"/>
      <c r="P15" s="82" t="s">
        <v>9</v>
      </c>
      <c r="Q15" s="14"/>
      <c r="R15" s="82" t="s">
        <v>3</v>
      </c>
      <c r="S15" s="14"/>
      <c r="T15" s="83">
        <v>22</v>
      </c>
      <c r="U15" s="14"/>
      <c r="V15" s="82" t="s">
        <v>445</v>
      </c>
      <c r="X15" s="31"/>
    </row>
    <row r="16" spans="1:24" ht="12" customHeight="1">
      <c r="A16" s="82" t="s">
        <v>579</v>
      </c>
      <c r="B16" s="83"/>
      <c r="C16" s="14"/>
      <c r="D16" s="82" t="s">
        <v>622</v>
      </c>
      <c r="E16" s="14"/>
      <c r="F16" s="82" t="s">
        <v>804</v>
      </c>
      <c r="G16" s="14"/>
      <c r="H16" s="82" t="s">
        <v>581</v>
      </c>
      <c r="I16" s="14"/>
      <c r="J16" s="82" t="s">
        <v>804</v>
      </c>
      <c r="K16" s="14"/>
      <c r="L16" s="82" t="s">
        <v>582</v>
      </c>
      <c r="M16" s="14"/>
      <c r="N16" s="81">
        <v>2</v>
      </c>
      <c r="O16" s="14"/>
      <c r="P16" s="82" t="s">
        <v>9</v>
      </c>
      <c r="Q16" s="14"/>
      <c r="R16" s="82" t="s">
        <v>3</v>
      </c>
      <c r="S16" s="14"/>
      <c r="T16" s="83">
        <v>1</v>
      </c>
      <c r="U16" s="14"/>
      <c r="V16" s="82" t="s">
        <v>566</v>
      </c>
      <c r="X16" s="31"/>
    </row>
    <row r="17" spans="1:24" ht="12" customHeight="1">
      <c r="A17" s="82" t="s">
        <v>579</v>
      </c>
      <c r="B17" s="83"/>
      <c r="C17" s="14"/>
      <c r="D17" s="82" t="s">
        <v>644</v>
      </c>
      <c r="E17" s="14"/>
      <c r="F17" s="82" t="s">
        <v>804</v>
      </c>
      <c r="G17" s="14"/>
      <c r="H17" s="82" t="s">
        <v>581</v>
      </c>
      <c r="I17" s="14"/>
      <c r="J17" s="82" t="s">
        <v>804</v>
      </c>
      <c r="K17" s="14"/>
      <c r="L17" s="82" t="s">
        <v>582</v>
      </c>
      <c r="M17" s="14"/>
      <c r="N17" s="81">
        <v>1.25</v>
      </c>
      <c r="O17" s="14"/>
      <c r="P17" s="82" t="s">
        <v>9</v>
      </c>
      <c r="Q17" s="14"/>
      <c r="R17" s="82" t="s">
        <v>3</v>
      </c>
      <c r="S17" s="14"/>
      <c r="T17" s="83">
        <v>1</v>
      </c>
      <c r="U17" s="14"/>
      <c r="V17" s="82" t="s">
        <v>566</v>
      </c>
      <c r="X17" s="31"/>
    </row>
    <row r="18" spans="1:24" ht="12" customHeight="1">
      <c r="A18" s="82" t="s">
        <v>579</v>
      </c>
      <c r="B18" s="83"/>
      <c r="C18" s="14"/>
      <c r="D18" s="82" t="s">
        <v>598</v>
      </c>
      <c r="E18" s="14"/>
      <c r="F18" s="82" t="s">
        <v>806</v>
      </c>
      <c r="G18" s="14"/>
      <c r="H18" s="82" t="s">
        <v>560</v>
      </c>
      <c r="I18" s="14"/>
      <c r="J18" s="82" t="s">
        <v>806</v>
      </c>
      <c r="K18" s="14"/>
      <c r="L18" s="82" t="s">
        <v>561</v>
      </c>
      <c r="M18" s="14"/>
      <c r="N18" s="81">
        <v>2.25</v>
      </c>
      <c r="O18" s="14"/>
      <c r="P18" s="82" t="s">
        <v>475</v>
      </c>
      <c r="Q18" s="14"/>
      <c r="R18" s="82" t="s">
        <v>249</v>
      </c>
      <c r="S18" s="14"/>
      <c r="T18" s="83">
        <v>30</v>
      </c>
      <c r="U18" s="14"/>
      <c r="V18" s="82" t="s">
        <v>445</v>
      </c>
      <c r="X18" s="31"/>
    </row>
    <row r="19" spans="1:24" ht="12" customHeight="1">
      <c r="A19" s="82" t="s">
        <v>579</v>
      </c>
      <c r="B19" s="83"/>
      <c r="C19" s="14"/>
      <c r="D19" s="82" t="s">
        <v>708</v>
      </c>
      <c r="E19" s="14"/>
      <c r="F19" s="82" t="s">
        <v>806</v>
      </c>
      <c r="G19" s="14"/>
      <c r="H19" s="82" t="s">
        <v>667</v>
      </c>
      <c r="I19" s="14"/>
      <c r="J19" s="82" t="s">
        <v>806</v>
      </c>
      <c r="K19" s="14"/>
      <c r="L19" s="82" t="s">
        <v>668</v>
      </c>
      <c r="M19" s="14"/>
      <c r="N19" s="81">
        <v>1</v>
      </c>
      <c r="O19" s="14"/>
      <c r="P19" s="82" t="s">
        <v>475</v>
      </c>
      <c r="Q19" s="14"/>
      <c r="R19" s="82" t="s">
        <v>249</v>
      </c>
      <c r="S19" s="14"/>
      <c r="T19" s="83">
        <v>32</v>
      </c>
      <c r="U19" s="14"/>
      <c r="V19" s="82" t="s">
        <v>445</v>
      </c>
      <c r="X19" s="31"/>
    </row>
    <row r="20" spans="1:24" ht="12" customHeight="1">
      <c r="A20" s="82" t="s">
        <v>144</v>
      </c>
      <c r="B20" s="83"/>
      <c r="C20" s="14"/>
      <c r="D20" s="82" t="s">
        <v>449</v>
      </c>
      <c r="E20" s="14"/>
      <c r="F20" s="82" t="s">
        <v>802</v>
      </c>
      <c r="G20" s="14"/>
      <c r="H20" s="82" t="s">
        <v>450</v>
      </c>
      <c r="I20" s="14"/>
      <c r="J20" s="82" t="s">
        <v>802</v>
      </c>
      <c r="K20" s="14"/>
      <c r="L20" s="82" t="s">
        <v>451</v>
      </c>
      <c r="M20" s="14"/>
      <c r="N20" s="81">
        <v>5.5</v>
      </c>
      <c r="O20" s="14"/>
      <c r="P20" s="82" t="s">
        <v>55</v>
      </c>
      <c r="Q20" s="14"/>
      <c r="R20" s="82" t="s">
        <v>164</v>
      </c>
      <c r="S20" s="14"/>
      <c r="T20" s="83">
        <v>8</v>
      </c>
      <c r="U20" s="14"/>
      <c r="V20" s="82" t="s">
        <v>445</v>
      </c>
      <c r="X20" s="31"/>
    </row>
    <row r="21" spans="1:24" ht="12" customHeight="1">
      <c r="A21" s="83" t="s">
        <v>144</v>
      </c>
      <c r="B21" s="83"/>
      <c r="C21" s="14"/>
      <c r="D21" s="82" t="s">
        <v>500</v>
      </c>
      <c r="E21" s="14"/>
      <c r="F21" s="82" t="s">
        <v>802</v>
      </c>
      <c r="G21" s="14"/>
      <c r="H21" s="82" t="s">
        <v>459</v>
      </c>
      <c r="I21" s="14"/>
      <c r="J21" s="82" t="s">
        <v>802</v>
      </c>
      <c r="K21" s="14"/>
      <c r="L21" s="82" t="s">
        <v>460</v>
      </c>
      <c r="M21" s="14"/>
      <c r="N21" s="81">
        <v>2</v>
      </c>
      <c r="O21" s="14"/>
      <c r="P21" s="82" t="s">
        <v>55</v>
      </c>
      <c r="Q21" s="14"/>
      <c r="R21" s="82" t="s">
        <v>164</v>
      </c>
      <c r="S21" s="14"/>
      <c r="T21" s="83">
        <v>5</v>
      </c>
      <c r="U21" s="14"/>
      <c r="V21" s="82" t="s">
        <v>445</v>
      </c>
      <c r="X21" s="31"/>
    </row>
    <row r="22" spans="1:24" ht="12" customHeight="1">
      <c r="A22" s="82" t="s">
        <v>144</v>
      </c>
      <c r="B22" s="83"/>
      <c r="C22" s="14"/>
      <c r="D22" s="82" t="s">
        <v>510</v>
      </c>
      <c r="E22" s="14"/>
      <c r="F22" s="82" t="s">
        <v>803</v>
      </c>
      <c r="G22" s="14"/>
      <c r="H22" s="82" t="s">
        <v>465</v>
      </c>
      <c r="I22" s="14"/>
      <c r="J22" s="82" t="s">
        <v>803</v>
      </c>
      <c r="K22" s="14"/>
      <c r="L22" s="82" t="s">
        <v>466</v>
      </c>
      <c r="M22" s="14"/>
      <c r="N22" s="81">
        <v>6</v>
      </c>
      <c r="O22" s="14"/>
      <c r="P22" s="82" t="s">
        <v>55</v>
      </c>
      <c r="Q22" s="14"/>
      <c r="R22" s="82" t="s">
        <v>164</v>
      </c>
      <c r="S22" s="14"/>
      <c r="T22" s="83">
        <v>15</v>
      </c>
      <c r="U22" s="14"/>
      <c r="V22" s="82" t="s">
        <v>445</v>
      </c>
      <c r="X22" s="31"/>
    </row>
    <row r="23" spans="1:24" ht="12" customHeight="1">
      <c r="A23" s="82" t="s">
        <v>144</v>
      </c>
      <c r="B23" s="83"/>
      <c r="C23" s="14"/>
      <c r="D23" s="82" t="s">
        <v>515</v>
      </c>
      <c r="E23" s="14"/>
      <c r="F23" s="82" t="s">
        <v>804</v>
      </c>
      <c r="G23" s="14"/>
      <c r="H23" s="82" t="s">
        <v>447</v>
      </c>
      <c r="I23" s="14"/>
      <c r="J23" s="82" t="s">
        <v>804</v>
      </c>
      <c r="K23" s="14"/>
      <c r="L23" s="82" t="s">
        <v>448</v>
      </c>
      <c r="M23" s="14"/>
      <c r="N23" s="81">
        <v>5</v>
      </c>
      <c r="O23" s="14"/>
      <c r="P23" s="82" t="s">
        <v>55</v>
      </c>
      <c r="Q23" s="14"/>
      <c r="R23" s="82" t="s">
        <v>164</v>
      </c>
      <c r="S23" s="14"/>
      <c r="T23" s="83">
        <v>21</v>
      </c>
      <c r="U23" s="14"/>
      <c r="V23" s="82" t="s">
        <v>445</v>
      </c>
      <c r="X23" s="31"/>
    </row>
    <row r="24" spans="1:24" ht="12" customHeight="1">
      <c r="A24" s="82" t="s">
        <v>144</v>
      </c>
      <c r="B24" s="83"/>
      <c r="C24" s="14"/>
      <c r="D24" s="82" t="s">
        <v>603</v>
      </c>
      <c r="E24" s="14"/>
      <c r="F24" s="82" t="s">
        <v>804</v>
      </c>
      <c r="G24" s="14"/>
      <c r="H24" s="82" t="s">
        <v>548</v>
      </c>
      <c r="I24" s="14"/>
      <c r="J24" s="82" t="s">
        <v>804</v>
      </c>
      <c r="K24" s="14"/>
      <c r="L24" s="82" t="s">
        <v>549</v>
      </c>
      <c r="M24" s="14"/>
      <c r="N24" s="81">
        <v>7.5</v>
      </c>
      <c r="O24" s="14"/>
      <c r="P24" s="82" t="s">
        <v>55</v>
      </c>
      <c r="Q24" s="14"/>
      <c r="R24" s="82" t="s">
        <v>164</v>
      </c>
      <c r="S24" s="14"/>
      <c r="T24" s="83">
        <v>32</v>
      </c>
      <c r="U24" s="14"/>
      <c r="V24" s="82" t="s">
        <v>445</v>
      </c>
      <c r="X24" s="31"/>
    </row>
    <row r="25" spans="1:24" ht="12" customHeight="1">
      <c r="A25" s="82" t="s">
        <v>144</v>
      </c>
      <c r="B25" s="83"/>
      <c r="C25" s="14"/>
      <c r="D25" s="82" t="s">
        <v>680</v>
      </c>
      <c r="E25" s="14"/>
      <c r="F25" s="82" t="s">
        <v>805</v>
      </c>
      <c r="G25" s="14"/>
      <c r="H25" s="82" t="s">
        <v>673</v>
      </c>
      <c r="I25" s="14"/>
      <c r="J25" s="82" t="s">
        <v>805</v>
      </c>
      <c r="K25" s="14"/>
      <c r="L25" s="82" t="s">
        <v>674</v>
      </c>
      <c r="M25" s="14"/>
      <c r="N25" s="81">
        <v>5.5</v>
      </c>
      <c r="O25" s="14"/>
      <c r="P25" s="82" t="s">
        <v>55</v>
      </c>
      <c r="Q25" s="14"/>
      <c r="R25" s="82" t="s">
        <v>164</v>
      </c>
      <c r="S25" s="14"/>
      <c r="T25" s="83">
        <v>32</v>
      </c>
      <c r="U25" s="14"/>
      <c r="V25" s="82" t="s">
        <v>445</v>
      </c>
      <c r="X25" s="31"/>
    </row>
    <row r="26" spans="1:24" ht="12" customHeight="1">
      <c r="A26" s="82" t="s">
        <v>144</v>
      </c>
      <c r="B26" s="83"/>
      <c r="C26" s="14"/>
      <c r="D26" s="82" t="s">
        <v>734</v>
      </c>
      <c r="E26" s="14"/>
      <c r="F26" s="82" t="s">
        <v>805</v>
      </c>
      <c r="G26" s="14"/>
      <c r="H26" s="82" t="s">
        <v>650</v>
      </c>
      <c r="I26" s="14"/>
      <c r="J26" s="82" t="s">
        <v>805</v>
      </c>
      <c r="K26" s="14"/>
      <c r="L26" s="82" t="s">
        <v>651</v>
      </c>
      <c r="M26" s="14"/>
      <c r="N26" s="81">
        <v>6.5</v>
      </c>
      <c r="O26" s="14"/>
      <c r="P26" s="82" t="s">
        <v>55</v>
      </c>
      <c r="Q26" s="14"/>
      <c r="R26" s="82" t="s">
        <v>164</v>
      </c>
      <c r="S26" s="14"/>
      <c r="T26" s="83">
        <v>17</v>
      </c>
      <c r="U26" s="14"/>
      <c r="V26" s="82" t="s">
        <v>445</v>
      </c>
      <c r="X26" s="14"/>
    </row>
    <row r="27" spans="1:24" ht="12" customHeight="1">
      <c r="A27" s="82" t="s">
        <v>144</v>
      </c>
      <c r="B27" s="83"/>
      <c r="C27" s="14"/>
      <c r="D27" s="82" t="s">
        <v>614</v>
      </c>
      <c r="E27" s="14"/>
      <c r="F27" s="82" t="s">
        <v>806</v>
      </c>
      <c r="G27" s="14"/>
      <c r="H27" s="82" t="s">
        <v>615</v>
      </c>
      <c r="I27" s="14"/>
      <c r="J27" s="82" t="s">
        <v>806</v>
      </c>
      <c r="K27" s="14"/>
      <c r="L27" s="82" t="s">
        <v>616</v>
      </c>
      <c r="M27" s="14"/>
      <c r="N27" s="81">
        <v>6</v>
      </c>
      <c r="O27" s="14"/>
      <c r="P27" s="82" t="s">
        <v>55</v>
      </c>
      <c r="Q27" s="14"/>
      <c r="R27" s="82" t="s">
        <v>164</v>
      </c>
      <c r="S27" s="14"/>
      <c r="T27" s="83">
        <v>26</v>
      </c>
      <c r="U27" s="14"/>
      <c r="V27" s="82" t="s">
        <v>445</v>
      </c>
      <c r="X27" s="31"/>
    </row>
    <row r="28" spans="1:24" ht="12" customHeight="1">
      <c r="A28" s="82" t="s">
        <v>144</v>
      </c>
      <c r="B28" s="83"/>
      <c r="C28" s="14"/>
      <c r="D28" s="82" t="s">
        <v>671</v>
      </c>
      <c r="E28" s="14"/>
      <c r="F28" s="82" t="s">
        <v>806</v>
      </c>
      <c r="G28" s="14"/>
      <c r="H28" s="82" t="s">
        <v>443</v>
      </c>
      <c r="I28" s="14"/>
      <c r="J28" s="82" t="s">
        <v>806</v>
      </c>
      <c r="K28" s="14"/>
      <c r="L28" s="82" t="s">
        <v>444</v>
      </c>
      <c r="M28" s="14"/>
      <c r="N28" s="81">
        <v>6.5</v>
      </c>
      <c r="O28" s="14"/>
      <c r="P28" s="82" t="s">
        <v>55</v>
      </c>
      <c r="Q28" s="14"/>
      <c r="R28" s="82" t="s">
        <v>164</v>
      </c>
      <c r="S28" s="14"/>
      <c r="T28" s="83">
        <v>35</v>
      </c>
      <c r="U28" s="14"/>
      <c r="V28" s="82" t="s">
        <v>445</v>
      </c>
      <c r="X28" s="31"/>
    </row>
    <row r="29" spans="1:24" ht="12" customHeight="1">
      <c r="A29" s="82" t="s">
        <v>144</v>
      </c>
      <c r="B29" s="83"/>
      <c r="C29" s="14"/>
      <c r="D29" s="82" t="s">
        <v>727</v>
      </c>
      <c r="E29" s="14"/>
      <c r="F29" s="82" t="s">
        <v>806</v>
      </c>
      <c r="G29" s="14"/>
      <c r="H29" s="82" t="s">
        <v>443</v>
      </c>
      <c r="I29" s="14"/>
      <c r="J29" s="82" t="s">
        <v>806</v>
      </c>
      <c r="K29" s="14"/>
      <c r="L29" s="82" t="s">
        <v>444</v>
      </c>
      <c r="M29" s="14"/>
      <c r="N29" s="81">
        <v>6.5</v>
      </c>
      <c r="O29" s="14"/>
      <c r="P29" s="82" t="s">
        <v>55</v>
      </c>
      <c r="Q29" s="14"/>
      <c r="R29" s="82" t="s">
        <v>164</v>
      </c>
      <c r="S29" s="14"/>
      <c r="T29" s="83">
        <v>35</v>
      </c>
      <c r="U29" s="14"/>
      <c r="V29" s="82" t="s">
        <v>445</v>
      </c>
      <c r="X29" s="31"/>
    </row>
    <row r="30" spans="1:24" ht="12" customHeight="1">
      <c r="A30" s="82" t="s">
        <v>41</v>
      </c>
      <c r="B30" s="83"/>
      <c r="C30" s="14"/>
      <c r="D30" s="82" t="s">
        <v>489</v>
      </c>
      <c r="E30" s="14"/>
      <c r="F30" s="82" t="s">
        <v>802</v>
      </c>
      <c r="G30" s="14"/>
      <c r="H30" s="82" t="s">
        <v>459</v>
      </c>
      <c r="I30" s="14"/>
      <c r="J30" s="82" t="s">
        <v>802</v>
      </c>
      <c r="K30" s="14"/>
      <c r="L30" s="82" t="s">
        <v>460</v>
      </c>
      <c r="M30" s="14"/>
      <c r="N30" s="81">
        <v>5.5</v>
      </c>
      <c r="O30" s="14"/>
      <c r="P30" s="82" t="s">
        <v>39</v>
      </c>
      <c r="Q30" s="14"/>
      <c r="R30" s="82" t="s">
        <v>40</v>
      </c>
      <c r="S30" s="14"/>
      <c r="T30" s="83">
        <v>5</v>
      </c>
      <c r="U30" s="14"/>
      <c r="V30" s="82" t="s">
        <v>445</v>
      </c>
      <c r="X30" s="31"/>
    </row>
    <row r="31" spans="1:24" ht="12" customHeight="1">
      <c r="A31" s="82" t="s">
        <v>41</v>
      </c>
      <c r="B31" s="83"/>
      <c r="C31" s="14"/>
      <c r="D31" s="82" t="s">
        <v>464</v>
      </c>
      <c r="E31" s="14"/>
      <c r="F31" s="82" t="s">
        <v>803</v>
      </c>
      <c r="G31" s="14"/>
      <c r="H31" s="82" t="s">
        <v>465</v>
      </c>
      <c r="I31" s="14"/>
      <c r="J31" s="82" t="s">
        <v>803</v>
      </c>
      <c r="K31" s="14"/>
      <c r="L31" s="82" t="s">
        <v>466</v>
      </c>
      <c r="M31" s="14"/>
      <c r="N31" s="81">
        <v>6</v>
      </c>
      <c r="O31" s="14"/>
      <c r="P31" s="82" t="s">
        <v>39</v>
      </c>
      <c r="Q31" s="14"/>
      <c r="R31" s="82" t="s">
        <v>40</v>
      </c>
      <c r="S31" s="14"/>
      <c r="T31" s="83">
        <v>15</v>
      </c>
      <c r="U31" s="14"/>
      <c r="V31" s="82" t="s">
        <v>445</v>
      </c>
      <c r="X31" s="31"/>
    </row>
    <row r="32" spans="1:24" ht="12" customHeight="1">
      <c r="A32" s="82" t="s">
        <v>41</v>
      </c>
      <c r="B32" s="83"/>
      <c r="C32" s="14"/>
      <c r="D32" s="82" t="s">
        <v>504</v>
      </c>
      <c r="E32" s="14"/>
      <c r="F32" s="82" t="s">
        <v>804</v>
      </c>
      <c r="G32" s="14"/>
      <c r="H32" s="82" t="s">
        <v>505</v>
      </c>
      <c r="I32" s="14"/>
      <c r="J32" s="82" t="s">
        <v>804</v>
      </c>
      <c r="K32" s="14"/>
      <c r="L32" s="82" t="s">
        <v>506</v>
      </c>
      <c r="M32" s="14"/>
      <c r="N32" s="81">
        <v>6.5</v>
      </c>
      <c r="O32" s="14"/>
      <c r="P32" s="82" t="s">
        <v>39</v>
      </c>
      <c r="Q32" s="14"/>
      <c r="R32" s="82" t="s">
        <v>40</v>
      </c>
      <c r="S32" s="14"/>
      <c r="T32" s="83">
        <v>22</v>
      </c>
      <c r="U32" s="14"/>
      <c r="V32" s="82" t="s">
        <v>445</v>
      </c>
      <c r="X32" s="31"/>
    </row>
    <row r="33" spans="1:24" ht="12" customHeight="1">
      <c r="A33" s="82" t="s">
        <v>41</v>
      </c>
      <c r="B33" s="83"/>
      <c r="C33" s="14"/>
      <c r="D33" s="82" t="s">
        <v>555</v>
      </c>
      <c r="E33" s="14"/>
      <c r="F33" s="82" t="s">
        <v>804</v>
      </c>
      <c r="G33" s="14"/>
      <c r="H33" s="82" t="s">
        <v>548</v>
      </c>
      <c r="I33" s="14"/>
      <c r="J33" s="82" t="s">
        <v>804</v>
      </c>
      <c r="K33" s="14"/>
      <c r="L33" s="82" t="s">
        <v>549</v>
      </c>
      <c r="M33" s="14"/>
      <c r="N33" s="81">
        <v>7.5</v>
      </c>
      <c r="O33" s="14"/>
      <c r="P33" s="82" t="s">
        <v>39</v>
      </c>
      <c r="Q33" s="14"/>
      <c r="R33" s="82" t="s">
        <v>40</v>
      </c>
      <c r="S33" s="14"/>
      <c r="T33" s="83">
        <v>32</v>
      </c>
      <c r="U33" s="14"/>
      <c r="V33" s="82" t="s">
        <v>445</v>
      </c>
      <c r="X33" s="31"/>
    </row>
    <row r="34" spans="1:24" ht="12" customHeight="1">
      <c r="A34" s="82" t="s">
        <v>41</v>
      </c>
      <c r="B34" s="83"/>
      <c r="C34" s="14"/>
      <c r="D34" s="82" t="s">
        <v>679</v>
      </c>
      <c r="E34" s="14"/>
      <c r="F34" s="82" t="s">
        <v>805</v>
      </c>
      <c r="G34" s="14"/>
      <c r="H34" s="82" t="s">
        <v>529</v>
      </c>
      <c r="I34" s="14"/>
      <c r="J34" s="82" t="s">
        <v>805</v>
      </c>
      <c r="K34" s="14"/>
      <c r="L34" s="82" t="s">
        <v>530</v>
      </c>
      <c r="M34" s="14"/>
      <c r="N34" s="81">
        <v>5.5</v>
      </c>
      <c r="O34" s="14"/>
      <c r="P34" s="82" t="s">
        <v>39</v>
      </c>
      <c r="Q34" s="14"/>
      <c r="R34" s="82" t="s">
        <v>40</v>
      </c>
      <c r="S34" s="14"/>
      <c r="T34" s="83">
        <v>35</v>
      </c>
      <c r="U34" s="14"/>
      <c r="V34" s="82" t="s">
        <v>445</v>
      </c>
      <c r="X34" s="31"/>
    </row>
    <row r="35" spans="1:24" ht="12" customHeight="1">
      <c r="A35" s="82" t="s">
        <v>41</v>
      </c>
      <c r="B35" s="83"/>
      <c r="C35" s="14"/>
      <c r="D35" s="82" t="s">
        <v>736</v>
      </c>
      <c r="E35" s="14"/>
      <c r="F35" s="82" t="s">
        <v>805</v>
      </c>
      <c r="G35" s="14"/>
      <c r="H35" s="82" t="s">
        <v>650</v>
      </c>
      <c r="I35" s="14"/>
      <c r="J35" s="82" t="s">
        <v>805</v>
      </c>
      <c r="K35" s="14"/>
      <c r="L35" s="82" t="s">
        <v>651</v>
      </c>
      <c r="M35" s="14"/>
      <c r="N35" s="81">
        <v>6.5</v>
      </c>
      <c r="O35" s="14"/>
      <c r="P35" s="82" t="s">
        <v>39</v>
      </c>
      <c r="Q35" s="14"/>
      <c r="R35" s="82" t="s">
        <v>40</v>
      </c>
      <c r="S35" s="14"/>
      <c r="T35" s="83">
        <v>17</v>
      </c>
      <c r="U35" s="14"/>
      <c r="V35" s="82" t="s">
        <v>445</v>
      </c>
      <c r="X35" s="31"/>
    </row>
    <row r="36" spans="1:24" ht="12" customHeight="1">
      <c r="A36" s="82" t="s">
        <v>41</v>
      </c>
      <c r="B36" s="83"/>
      <c r="C36" s="14"/>
      <c r="D36" s="82" t="s">
        <v>538</v>
      </c>
      <c r="E36" s="14"/>
      <c r="F36" s="82" t="s">
        <v>806</v>
      </c>
      <c r="G36" s="14"/>
      <c r="H36" s="82" t="s">
        <v>539</v>
      </c>
      <c r="I36" s="14"/>
      <c r="J36" s="82" t="s">
        <v>806</v>
      </c>
      <c r="K36" s="14"/>
      <c r="L36" s="82" t="s">
        <v>540</v>
      </c>
      <c r="M36" s="14"/>
      <c r="N36" s="81">
        <v>5.5</v>
      </c>
      <c r="O36" s="14"/>
      <c r="P36" s="82" t="s">
        <v>39</v>
      </c>
      <c r="Q36" s="14"/>
      <c r="R36" s="82" t="s">
        <v>40</v>
      </c>
      <c r="S36" s="14"/>
      <c r="T36" s="83">
        <v>30</v>
      </c>
      <c r="U36" s="14"/>
      <c r="V36" s="82" t="s">
        <v>445</v>
      </c>
      <c r="X36" s="31"/>
    </row>
    <row r="37" spans="1:24" ht="12" customHeight="1">
      <c r="A37" s="82" t="s">
        <v>41</v>
      </c>
      <c r="B37" s="83"/>
      <c r="C37" s="14"/>
      <c r="D37" s="82" t="s">
        <v>645</v>
      </c>
      <c r="E37" s="14"/>
      <c r="F37" s="82" t="s">
        <v>806</v>
      </c>
      <c r="G37" s="14"/>
      <c r="H37" s="82" t="s">
        <v>646</v>
      </c>
      <c r="I37" s="14"/>
      <c r="J37" s="82" t="s">
        <v>806</v>
      </c>
      <c r="K37" s="14"/>
      <c r="L37" s="82" t="s">
        <v>647</v>
      </c>
      <c r="M37" s="14"/>
      <c r="N37" s="81">
        <v>5.5</v>
      </c>
      <c r="O37" s="14"/>
      <c r="P37" s="82" t="s">
        <v>39</v>
      </c>
      <c r="Q37" s="14"/>
      <c r="R37" s="82" t="s">
        <v>40</v>
      </c>
      <c r="S37" s="14"/>
      <c r="T37" s="83">
        <v>12</v>
      </c>
      <c r="U37" s="14"/>
      <c r="V37" s="82" t="s">
        <v>445</v>
      </c>
      <c r="X37" s="31"/>
    </row>
    <row r="38" spans="1:24" ht="12" customHeight="1">
      <c r="A38" s="82" t="s">
        <v>41</v>
      </c>
      <c r="B38" s="83"/>
      <c r="C38" s="14"/>
      <c r="D38" s="82" t="s">
        <v>684</v>
      </c>
      <c r="E38" s="14"/>
      <c r="F38" s="82" t="s">
        <v>806</v>
      </c>
      <c r="G38" s="14"/>
      <c r="H38" s="82" t="s">
        <v>443</v>
      </c>
      <c r="I38" s="14"/>
      <c r="J38" s="82" t="s">
        <v>806</v>
      </c>
      <c r="K38" s="14"/>
      <c r="L38" s="82" t="s">
        <v>444</v>
      </c>
      <c r="M38" s="14"/>
      <c r="N38" s="81">
        <v>6.5</v>
      </c>
      <c r="O38" s="14"/>
      <c r="P38" s="82" t="s">
        <v>39</v>
      </c>
      <c r="Q38" s="14"/>
      <c r="R38" s="82" t="s">
        <v>40</v>
      </c>
      <c r="S38" s="14"/>
      <c r="T38" s="83">
        <v>35</v>
      </c>
      <c r="U38" s="14"/>
      <c r="V38" s="82" t="s">
        <v>445</v>
      </c>
      <c r="X38" s="31"/>
    </row>
    <row r="39" spans="1:24" ht="12" customHeight="1">
      <c r="A39" s="82" t="s">
        <v>41</v>
      </c>
      <c r="B39" s="83"/>
      <c r="C39" s="14"/>
      <c r="D39" s="82" t="s">
        <v>730</v>
      </c>
      <c r="E39" s="14"/>
      <c r="F39" s="82" t="s">
        <v>806</v>
      </c>
      <c r="G39" s="14"/>
      <c r="H39" s="82" t="s">
        <v>443</v>
      </c>
      <c r="I39" s="14"/>
      <c r="J39" s="82" t="s">
        <v>806</v>
      </c>
      <c r="K39" s="14"/>
      <c r="L39" s="82" t="s">
        <v>444</v>
      </c>
      <c r="M39" s="14"/>
      <c r="N39" s="84">
        <v>6.5</v>
      </c>
      <c r="O39" s="14"/>
      <c r="P39" s="82" t="s">
        <v>39</v>
      </c>
      <c r="Q39" s="14"/>
      <c r="R39" s="82" t="s">
        <v>40</v>
      </c>
      <c r="S39" s="14"/>
      <c r="T39" s="83">
        <v>35</v>
      </c>
      <c r="U39" s="14"/>
      <c r="V39" s="82" t="s">
        <v>445</v>
      </c>
    </row>
    <row r="40" spans="1:24" ht="18" customHeight="1">
      <c r="A40" s="82" t="s">
        <v>259</v>
      </c>
      <c r="B40" s="83"/>
      <c r="C40" s="14"/>
      <c r="D40" s="82" t="s">
        <v>534</v>
      </c>
      <c r="E40" s="14"/>
      <c r="F40" s="82" t="s">
        <v>804</v>
      </c>
      <c r="G40" s="14"/>
      <c r="H40" s="82" t="s">
        <v>535</v>
      </c>
      <c r="I40" s="14"/>
      <c r="J40" s="82" t="s">
        <v>804</v>
      </c>
      <c r="K40" s="14"/>
      <c r="L40" s="82" t="s">
        <v>536</v>
      </c>
      <c r="M40" s="14"/>
      <c r="N40" s="81">
        <v>6</v>
      </c>
      <c r="O40" s="14"/>
      <c r="P40" s="82" t="s">
        <v>487</v>
      </c>
      <c r="Q40" s="14"/>
      <c r="R40" s="82" t="s">
        <v>37</v>
      </c>
      <c r="S40" s="14"/>
      <c r="T40" s="83">
        <v>8</v>
      </c>
      <c r="U40" s="14"/>
      <c r="V40" s="82" t="s">
        <v>445</v>
      </c>
    </row>
    <row r="41" spans="1:24" ht="12" customHeight="1">
      <c r="A41" s="82" t="s">
        <v>259</v>
      </c>
      <c r="B41" s="83"/>
      <c r="C41" s="14"/>
      <c r="D41" s="82" t="s">
        <v>559</v>
      </c>
      <c r="E41" s="14"/>
      <c r="F41" s="82" t="s">
        <v>806</v>
      </c>
      <c r="G41" s="14"/>
      <c r="H41" s="82" t="s">
        <v>560</v>
      </c>
      <c r="I41" s="14"/>
      <c r="J41" s="82" t="s">
        <v>806</v>
      </c>
      <c r="K41" s="14"/>
      <c r="L41" s="82" t="s">
        <v>561</v>
      </c>
      <c r="M41" s="14"/>
      <c r="N41" s="81">
        <v>1.5</v>
      </c>
      <c r="O41" s="14"/>
      <c r="P41" s="82" t="s">
        <v>10</v>
      </c>
      <c r="Q41" s="14"/>
      <c r="R41" s="82" t="s">
        <v>5</v>
      </c>
      <c r="S41" s="14"/>
      <c r="T41" s="83">
        <v>30</v>
      </c>
      <c r="U41" s="14"/>
      <c r="V41" s="82" t="s">
        <v>445</v>
      </c>
    </row>
    <row r="42" spans="1:24" ht="12" customHeight="1">
      <c r="A42" s="82" t="s">
        <v>259</v>
      </c>
      <c r="B42" s="83"/>
      <c r="C42" s="14"/>
      <c r="D42" s="82" t="s">
        <v>628</v>
      </c>
      <c r="E42" s="14"/>
      <c r="F42" s="82" t="s">
        <v>806</v>
      </c>
      <c r="G42" s="14"/>
      <c r="H42" s="82" t="s">
        <v>468</v>
      </c>
      <c r="I42" s="14"/>
      <c r="J42" s="82" t="s">
        <v>806</v>
      </c>
      <c r="K42" s="14"/>
      <c r="L42" s="82" t="s">
        <v>469</v>
      </c>
      <c r="M42" s="14"/>
      <c r="N42" s="81">
        <v>1</v>
      </c>
      <c r="O42" s="14"/>
      <c r="P42" s="82" t="s">
        <v>10</v>
      </c>
      <c r="Q42" s="14"/>
      <c r="R42" s="82" t="s">
        <v>5</v>
      </c>
      <c r="S42" s="14"/>
      <c r="T42" s="83">
        <v>1</v>
      </c>
      <c r="U42" s="14"/>
      <c r="V42" s="82" t="s">
        <v>445</v>
      </c>
    </row>
    <row r="43" spans="1:24" ht="12" customHeight="1">
      <c r="A43" s="82" t="s">
        <v>248</v>
      </c>
      <c r="B43" s="83"/>
      <c r="C43" s="14"/>
      <c r="D43" s="82" t="s">
        <v>472</v>
      </c>
      <c r="E43" s="14"/>
      <c r="F43" s="82" t="s">
        <v>803</v>
      </c>
      <c r="G43" s="14"/>
      <c r="H43" s="82" t="s">
        <v>473</v>
      </c>
      <c r="I43" s="14"/>
      <c r="J43" s="82" t="s">
        <v>803</v>
      </c>
      <c r="K43" s="14"/>
      <c r="L43" s="82" t="s">
        <v>474</v>
      </c>
      <c r="M43" s="14"/>
      <c r="N43" s="81">
        <v>3</v>
      </c>
      <c r="O43" s="14"/>
      <c r="P43" s="82" t="s">
        <v>475</v>
      </c>
      <c r="Q43" s="14"/>
      <c r="R43" s="82" t="s">
        <v>249</v>
      </c>
      <c r="S43" s="14"/>
      <c r="T43" s="83">
        <v>25</v>
      </c>
      <c r="U43" s="14"/>
      <c r="V43" s="82" t="s">
        <v>445</v>
      </c>
    </row>
    <row r="44" spans="1:24" ht="8.1" customHeight="1">
      <c r="A44" s="82" t="s">
        <v>248</v>
      </c>
      <c r="B44" s="83"/>
      <c r="C44" s="14"/>
      <c r="D44" s="82" t="s">
        <v>704</v>
      </c>
      <c r="E44" s="14"/>
      <c r="F44" s="82" t="s">
        <v>803</v>
      </c>
      <c r="G44" s="14"/>
      <c r="H44" s="82" t="s">
        <v>705</v>
      </c>
      <c r="I44" s="14"/>
      <c r="J44" s="82" t="s">
        <v>803</v>
      </c>
      <c r="K44" s="14"/>
      <c r="L44" s="82" t="s">
        <v>706</v>
      </c>
      <c r="M44" s="14"/>
      <c r="N44" s="81">
        <v>1.5</v>
      </c>
      <c r="O44" s="14"/>
      <c r="P44" s="82" t="s">
        <v>475</v>
      </c>
      <c r="Q44" s="14"/>
      <c r="R44" s="82" t="s">
        <v>249</v>
      </c>
      <c r="S44" s="14"/>
      <c r="T44" s="83">
        <v>22</v>
      </c>
      <c r="U44" s="14"/>
      <c r="V44" s="82" t="s">
        <v>445</v>
      </c>
    </row>
    <row r="45" spans="1:24" ht="15" customHeight="1">
      <c r="A45" s="82" t="s">
        <v>248</v>
      </c>
      <c r="B45" s="83"/>
      <c r="C45" s="14"/>
      <c r="D45" s="82" t="s">
        <v>591</v>
      </c>
      <c r="E45" s="14"/>
      <c r="F45" s="82" t="s">
        <v>804</v>
      </c>
      <c r="G45" s="14"/>
      <c r="H45" s="82" t="s">
        <v>581</v>
      </c>
      <c r="I45" s="14"/>
      <c r="J45" s="82" t="s">
        <v>804</v>
      </c>
      <c r="K45" s="14"/>
      <c r="L45" s="82" t="s">
        <v>582</v>
      </c>
      <c r="M45" s="14"/>
      <c r="N45" s="81">
        <v>2.75</v>
      </c>
      <c r="O45" s="14"/>
      <c r="P45" s="82" t="s">
        <v>475</v>
      </c>
      <c r="Q45" s="14"/>
      <c r="R45" s="82" t="s">
        <v>249</v>
      </c>
      <c r="S45" s="14"/>
      <c r="T45" s="83">
        <v>22</v>
      </c>
      <c r="U45" s="14"/>
      <c r="V45" s="82" t="s">
        <v>445</v>
      </c>
    </row>
    <row r="46" spans="1:24" ht="23.1" customHeight="1">
      <c r="A46" s="82" t="s">
        <v>248</v>
      </c>
      <c r="B46" s="83"/>
      <c r="C46" s="14"/>
      <c r="D46" s="82" t="s">
        <v>586</v>
      </c>
      <c r="E46" s="14"/>
      <c r="F46" s="82" t="s">
        <v>805</v>
      </c>
      <c r="G46" s="14"/>
      <c r="H46" s="82" t="s">
        <v>584</v>
      </c>
      <c r="I46" s="14"/>
      <c r="J46" s="82" t="s">
        <v>805</v>
      </c>
      <c r="K46" s="14"/>
      <c r="L46" s="82" t="s">
        <v>585</v>
      </c>
      <c r="M46" s="14"/>
      <c r="N46" s="81">
        <v>2.75</v>
      </c>
      <c r="O46" s="14"/>
      <c r="P46" s="82" t="s">
        <v>475</v>
      </c>
      <c r="Q46" s="14"/>
      <c r="R46" s="82" t="s">
        <v>249</v>
      </c>
      <c r="S46" s="14"/>
      <c r="T46" s="83">
        <v>21</v>
      </c>
      <c r="U46" s="14"/>
      <c r="V46" s="82" t="s">
        <v>445</v>
      </c>
    </row>
    <row r="47" spans="1:24" ht="14.1" customHeight="1">
      <c r="A47" s="82" t="s">
        <v>248</v>
      </c>
      <c r="B47" s="83"/>
      <c r="C47" s="14"/>
      <c r="D47" s="82" t="s">
        <v>665</v>
      </c>
      <c r="E47" s="14"/>
      <c r="F47" s="82" t="s">
        <v>805</v>
      </c>
      <c r="G47" s="14"/>
      <c r="H47" s="82" t="s">
        <v>662</v>
      </c>
      <c r="I47" s="14"/>
      <c r="J47" s="82" t="s">
        <v>805</v>
      </c>
      <c r="K47" s="14"/>
      <c r="L47" s="82" t="s">
        <v>663</v>
      </c>
      <c r="M47" s="14"/>
      <c r="N47" s="81">
        <v>2.75</v>
      </c>
      <c r="O47" s="14"/>
      <c r="P47" s="82" t="s">
        <v>475</v>
      </c>
      <c r="Q47" s="14"/>
      <c r="R47" s="82" t="s">
        <v>249</v>
      </c>
      <c r="S47" s="14"/>
      <c r="T47" s="83">
        <v>25</v>
      </c>
      <c r="U47" s="14"/>
      <c r="V47" s="82" t="s">
        <v>445</v>
      </c>
    </row>
    <row r="48" spans="1:24" ht="12" customHeight="1">
      <c r="A48" s="82" t="s">
        <v>248</v>
      </c>
      <c r="B48" s="83"/>
      <c r="C48" s="14"/>
      <c r="D48" s="82" t="s">
        <v>725</v>
      </c>
      <c r="E48" s="14"/>
      <c r="F48" s="82" t="s">
        <v>805</v>
      </c>
      <c r="G48" s="14"/>
      <c r="H48" s="82" t="s">
        <v>662</v>
      </c>
      <c r="I48" s="14"/>
      <c r="J48" s="82" t="s">
        <v>805</v>
      </c>
      <c r="K48" s="14"/>
      <c r="L48" s="82" t="s">
        <v>663</v>
      </c>
      <c r="M48" s="14"/>
      <c r="N48" s="81">
        <v>2.25</v>
      </c>
      <c r="O48" s="14"/>
      <c r="P48" s="82" t="s">
        <v>475</v>
      </c>
      <c r="Q48" s="14"/>
      <c r="R48" s="82" t="s">
        <v>249</v>
      </c>
      <c r="S48" s="14"/>
      <c r="T48" s="83">
        <v>25</v>
      </c>
      <c r="U48" s="14"/>
      <c r="V48" s="82" t="s">
        <v>566</v>
      </c>
    </row>
    <row r="49" spans="1:22" ht="9" customHeight="1">
      <c r="A49" s="82" t="s">
        <v>13</v>
      </c>
      <c r="B49" s="83"/>
      <c r="C49" s="14"/>
      <c r="D49" s="82" t="s">
        <v>517</v>
      </c>
      <c r="E49" s="14"/>
      <c r="F49" s="82" t="s">
        <v>802</v>
      </c>
      <c r="G49" s="14"/>
      <c r="H49" s="82" t="s">
        <v>477</v>
      </c>
      <c r="I49" s="14"/>
      <c r="J49" s="82" t="s">
        <v>802</v>
      </c>
      <c r="K49" s="14"/>
      <c r="L49" s="82" t="s">
        <v>478</v>
      </c>
      <c r="M49" s="14"/>
      <c r="N49" s="81">
        <v>5.5</v>
      </c>
      <c r="O49" s="14"/>
      <c r="P49" s="82" t="s">
        <v>133</v>
      </c>
      <c r="Q49" s="14"/>
      <c r="R49" s="82" t="s">
        <v>12</v>
      </c>
      <c r="S49" s="14"/>
      <c r="T49" s="83">
        <v>8</v>
      </c>
      <c r="U49" s="14"/>
      <c r="V49" s="82" t="s">
        <v>445</v>
      </c>
    </row>
    <row r="50" spans="1:22" ht="11.1" customHeight="1">
      <c r="A50" s="82" t="s">
        <v>13</v>
      </c>
      <c r="B50" s="83"/>
      <c r="C50" s="14"/>
      <c r="D50" s="82" t="s">
        <v>565</v>
      </c>
      <c r="E50" s="14"/>
      <c r="F50" s="82" t="s">
        <v>803</v>
      </c>
      <c r="G50" s="14"/>
      <c r="H50" s="82" t="s">
        <v>502</v>
      </c>
      <c r="I50" s="14"/>
      <c r="J50" s="82" t="s">
        <v>803</v>
      </c>
      <c r="K50" s="14"/>
      <c r="L50" s="82" t="s">
        <v>503</v>
      </c>
      <c r="M50" s="14"/>
      <c r="N50" s="81">
        <v>6</v>
      </c>
      <c r="O50" s="14"/>
      <c r="P50" s="82" t="s">
        <v>133</v>
      </c>
      <c r="Q50" s="14"/>
      <c r="R50" s="82" t="s">
        <v>12</v>
      </c>
      <c r="S50" s="14"/>
      <c r="T50" s="83">
        <v>30</v>
      </c>
      <c r="U50" s="14"/>
      <c r="V50" s="82" t="s">
        <v>566</v>
      </c>
    </row>
    <row r="51" spans="1:22" ht="12.95" customHeight="1">
      <c r="A51" s="82" t="s">
        <v>13</v>
      </c>
      <c r="B51" s="83"/>
      <c r="C51" s="14"/>
      <c r="D51" s="82" t="s">
        <v>537</v>
      </c>
      <c r="E51" s="14"/>
      <c r="F51" s="82" t="s">
        <v>804</v>
      </c>
      <c r="G51" s="14"/>
      <c r="H51" s="82" t="s">
        <v>505</v>
      </c>
      <c r="I51" s="14"/>
      <c r="J51" s="82" t="s">
        <v>804</v>
      </c>
      <c r="K51" s="14"/>
      <c r="L51" s="82" t="s">
        <v>506</v>
      </c>
      <c r="M51" s="14"/>
      <c r="N51" s="81">
        <v>2.5</v>
      </c>
      <c r="O51" s="14"/>
      <c r="P51" s="82" t="s">
        <v>133</v>
      </c>
      <c r="Q51" s="14"/>
      <c r="R51" s="82" t="s">
        <v>12</v>
      </c>
      <c r="S51" s="14"/>
      <c r="T51" s="83">
        <v>22</v>
      </c>
      <c r="U51" s="14"/>
      <c r="V51" s="82" t="s">
        <v>445</v>
      </c>
    </row>
    <row r="52" spans="1:22" ht="12" customHeight="1">
      <c r="A52" s="82" t="s">
        <v>13</v>
      </c>
      <c r="B52" s="83"/>
      <c r="C52" s="14"/>
      <c r="D52" s="82" t="s">
        <v>619</v>
      </c>
      <c r="E52" s="14"/>
      <c r="F52" s="82" t="s">
        <v>804</v>
      </c>
      <c r="G52" s="14"/>
      <c r="H52" s="82" t="s">
        <v>581</v>
      </c>
      <c r="I52" s="14"/>
      <c r="J52" s="82" t="s">
        <v>804</v>
      </c>
      <c r="K52" s="14"/>
      <c r="L52" s="82" t="s">
        <v>582</v>
      </c>
      <c r="M52" s="14"/>
      <c r="N52" s="81">
        <v>7.25</v>
      </c>
      <c r="O52" s="14"/>
      <c r="P52" s="82" t="s">
        <v>133</v>
      </c>
      <c r="Q52" s="14"/>
      <c r="R52" s="82" t="s">
        <v>12</v>
      </c>
      <c r="S52" s="14"/>
      <c r="T52" s="83">
        <v>22</v>
      </c>
      <c r="U52" s="14"/>
      <c r="V52" s="82" t="s">
        <v>445</v>
      </c>
    </row>
    <row r="53" spans="1:22" ht="12" customHeight="1">
      <c r="A53" s="82" t="s">
        <v>13</v>
      </c>
      <c r="B53" s="83"/>
      <c r="C53" s="14"/>
      <c r="D53" s="82" t="s">
        <v>602</v>
      </c>
      <c r="E53" s="14"/>
      <c r="F53" s="82" t="s">
        <v>805</v>
      </c>
      <c r="G53" s="14"/>
      <c r="H53" s="82" t="s">
        <v>468</v>
      </c>
      <c r="I53" s="14"/>
      <c r="J53" s="82" t="s">
        <v>805</v>
      </c>
      <c r="K53" s="14"/>
      <c r="L53" s="82" t="s">
        <v>469</v>
      </c>
      <c r="M53" s="14"/>
      <c r="N53" s="81">
        <v>4</v>
      </c>
      <c r="O53" s="14"/>
      <c r="P53" s="82" t="s">
        <v>133</v>
      </c>
      <c r="Q53" s="14"/>
      <c r="R53" s="82" t="s">
        <v>12</v>
      </c>
      <c r="S53" s="14"/>
      <c r="T53" s="83">
        <v>1</v>
      </c>
      <c r="U53" s="14"/>
      <c r="V53" s="82" t="s">
        <v>445</v>
      </c>
    </row>
    <row r="54" spans="1:22" ht="12" customHeight="1">
      <c r="A54" s="82" t="s">
        <v>13</v>
      </c>
      <c r="B54" s="83"/>
      <c r="C54" s="14"/>
      <c r="D54" s="82" t="s">
        <v>672</v>
      </c>
      <c r="E54" s="14"/>
      <c r="F54" s="82" t="s">
        <v>805</v>
      </c>
      <c r="G54" s="14"/>
      <c r="H54" s="82" t="s">
        <v>673</v>
      </c>
      <c r="I54" s="14"/>
      <c r="J54" s="82" t="s">
        <v>805</v>
      </c>
      <c r="K54" s="14"/>
      <c r="L54" s="82" t="s">
        <v>674</v>
      </c>
      <c r="M54" s="14"/>
      <c r="N54" s="84">
        <v>5.5</v>
      </c>
      <c r="O54" s="14"/>
      <c r="P54" s="82" t="s">
        <v>675</v>
      </c>
      <c r="Q54" s="14"/>
      <c r="R54" s="82" t="s">
        <v>12</v>
      </c>
      <c r="S54" s="14"/>
      <c r="T54" s="83">
        <v>32</v>
      </c>
      <c r="U54" s="14"/>
      <c r="V54" s="82" t="s">
        <v>445</v>
      </c>
    </row>
    <row r="55" spans="1:22" ht="12" customHeight="1">
      <c r="A55" s="82" t="s">
        <v>13</v>
      </c>
      <c r="B55" s="83"/>
      <c r="C55" s="14"/>
      <c r="D55" s="82" t="s">
        <v>721</v>
      </c>
      <c r="E55" s="14"/>
      <c r="F55" s="82" t="s">
        <v>805</v>
      </c>
      <c r="G55" s="14"/>
      <c r="H55" s="82" t="s">
        <v>662</v>
      </c>
      <c r="I55" s="14"/>
      <c r="J55" s="82" t="s">
        <v>805</v>
      </c>
      <c r="K55" s="14"/>
      <c r="L55" s="82" t="s">
        <v>663</v>
      </c>
      <c r="M55" s="14"/>
      <c r="N55" s="84">
        <v>4.5</v>
      </c>
      <c r="O55" s="14"/>
      <c r="P55" s="82" t="s">
        <v>133</v>
      </c>
      <c r="Q55" s="14"/>
      <c r="R55" s="82" t="s">
        <v>12</v>
      </c>
      <c r="S55" s="14"/>
      <c r="T55" s="83">
        <v>25</v>
      </c>
      <c r="U55" s="14"/>
      <c r="V55" s="82" t="s">
        <v>566</v>
      </c>
    </row>
    <row r="56" spans="1:22" ht="12" customHeight="1">
      <c r="A56" s="82" t="s">
        <v>13</v>
      </c>
      <c r="B56" s="83"/>
      <c r="C56" s="14"/>
      <c r="D56" s="82" t="s">
        <v>552</v>
      </c>
      <c r="E56" s="14"/>
      <c r="F56" s="82" t="s">
        <v>806</v>
      </c>
      <c r="G56" s="14"/>
      <c r="H56" s="82" t="s">
        <v>539</v>
      </c>
      <c r="I56" s="14"/>
      <c r="J56" s="82" t="s">
        <v>806</v>
      </c>
      <c r="K56" s="14"/>
      <c r="L56" s="82" t="s">
        <v>540</v>
      </c>
      <c r="M56" s="14"/>
      <c r="N56" s="81">
        <v>6</v>
      </c>
      <c r="O56" s="14"/>
      <c r="P56" s="82" t="s">
        <v>133</v>
      </c>
      <c r="Q56" s="14"/>
      <c r="R56" s="82" t="s">
        <v>12</v>
      </c>
      <c r="S56" s="14"/>
      <c r="T56" s="83">
        <v>30</v>
      </c>
      <c r="U56" s="14"/>
      <c r="V56" s="82" t="s">
        <v>445</v>
      </c>
    </row>
    <row r="57" spans="1:22" ht="12" customHeight="1">
      <c r="A57" s="82" t="s">
        <v>13</v>
      </c>
      <c r="B57" s="83"/>
      <c r="C57" s="14"/>
      <c r="D57" s="82" t="s">
        <v>653</v>
      </c>
      <c r="E57" s="14"/>
      <c r="F57" s="82" t="s">
        <v>806</v>
      </c>
      <c r="G57" s="14"/>
      <c r="H57" s="82" t="s">
        <v>615</v>
      </c>
      <c r="I57" s="14"/>
      <c r="J57" s="82" t="s">
        <v>806</v>
      </c>
      <c r="K57" s="14"/>
      <c r="L57" s="82" t="s">
        <v>616</v>
      </c>
      <c r="M57" s="14"/>
      <c r="N57" s="81">
        <v>6</v>
      </c>
      <c r="O57" s="14"/>
      <c r="P57" s="82" t="s">
        <v>133</v>
      </c>
      <c r="Q57" s="14"/>
      <c r="R57" s="82" t="s">
        <v>12</v>
      </c>
      <c r="S57" s="14"/>
      <c r="T57" s="83">
        <v>26</v>
      </c>
      <c r="U57" s="14"/>
      <c r="V57" s="82" t="s">
        <v>445</v>
      </c>
    </row>
    <row r="58" spans="1:22" ht="12" customHeight="1">
      <c r="A58" s="82" t="s">
        <v>13</v>
      </c>
      <c r="B58" s="83"/>
      <c r="C58" s="14"/>
      <c r="D58" s="82" t="s">
        <v>724</v>
      </c>
      <c r="E58" s="14"/>
      <c r="F58" s="82" t="s">
        <v>806</v>
      </c>
      <c r="G58" s="14"/>
      <c r="H58" s="82" t="s">
        <v>443</v>
      </c>
      <c r="I58" s="14"/>
      <c r="J58" s="82" t="s">
        <v>806</v>
      </c>
      <c r="K58" s="14"/>
      <c r="L58" s="82" t="s">
        <v>444</v>
      </c>
      <c r="M58" s="14"/>
      <c r="N58" s="84">
        <v>6.5</v>
      </c>
      <c r="O58" s="14"/>
      <c r="P58" s="82" t="s">
        <v>133</v>
      </c>
      <c r="Q58" s="14"/>
      <c r="R58" s="82" t="s">
        <v>12</v>
      </c>
      <c r="S58" s="14"/>
      <c r="T58" s="83">
        <v>35</v>
      </c>
      <c r="U58" s="14"/>
      <c r="V58" s="82" t="s">
        <v>445</v>
      </c>
    </row>
    <row r="59" spans="1:22" ht="12" customHeight="1">
      <c r="A59" s="82" t="s">
        <v>247</v>
      </c>
      <c r="B59" s="83"/>
      <c r="C59" s="14"/>
      <c r="D59" s="82" t="s">
        <v>467</v>
      </c>
      <c r="E59" s="14"/>
      <c r="F59" s="82" t="s">
        <v>802</v>
      </c>
      <c r="G59" s="14"/>
      <c r="H59" s="82" t="s">
        <v>468</v>
      </c>
      <c r="I59" s="14"/>
      <c r="J59" s="82" t="s">
        <v>802</v>
      </c>
      <c r="K59" s="14"/>
      <c r="L59" s="82" t="s">
        <v>469</v>
      </c>
      <c r="M59" s="14"/>
      <c r="N59" s="81">
        <v>2</v>
      </c>
      <c r="O59" s="14"/>
      <c r="P59" s="82" t="s">
        <v>470</v>
      </c>
      <c r="Q59" s="14"/>
      <c r="R59" s="82" t="s">
        <v>245</v>
      </c>
      <c r="S59" s="14"/>
      <c r="T59" s="83">
        <v>1</v>
      </c>
      <c r="U59" s="14"/>
      <c r="V59" s="82" t="s">
        <v>445</v>
      </c>
    </row>
    <row r="60" spans="1:22" ht="12" customHeight="1">
      <c r="A60" s="82" t="s">
        <v>247</v>
      </c>
      <c r="B60" s="83"/>
      <c r="C60" s="14"/>
      <c r="D60" s="82" t="s">
        <v>522</v>
      </c>
      <c r="E60" s="14"/>
      <c r="F60" s="82" t="s">
        <v>802</v>
      </c>
      <c r="G60" s="14"/>
      <c r="H60" s="82" t="s">
        <v>523</v>
      </c>
      <c r="I60" s="14"/>
      <c r="J60" s="82" t="s">
        <v>802</v>
      </c>
      <c r="K60" s="14"/>
      <c r="L60" s="82" t="s">
        <v>524</v>
      </c>
      <c r="M60" s="14"/>
      <c r="N60" s="81">
        <v>3</v>
      </c>
      <c r="O60" s="14"/>
      <c r="P60" s="82" t="s">
        <v>470</v>
      </c>
      <c r="Q60" s="14"/>
      <c r="R60" s="82" t="s">
        <v>245</v>
      </c>
      <c r="S60" s="14"/>
      <c r="T60" s="83">
        <v>32</v>
      </c>
      <c r="U60" s="14"/>
      <c r="V60" s="82" t="s">
        <v>445</v>
      </c>
    </row>
    <row r="61" spans="1:22" ht="12" customHeight="1">
      <c r="A61" s="82" t="s">
        <v>247</v>
      </c>
      <c r="B61" s="83"/>
      <c r="C61" s="14"/>
      <c r="D61" s="82" t="s">
        <v>531</v>
      </c>
      <c r="E61" s="14"/>
      <c r="F61" s="82" t="s">
        <v>804</v>
      </c>
      <c r="G61" s="14"/>
      <c r="H61" s="82" t="s">
        <v>523</v>
      </c>
      <c r="I61" s="14"/>
      <c r="J61" s="82" t="s">
        <v>804</v>
      </c>
      <c r="K61" s="14"/>
      <c r="L61" s="82" t="s">
        <v>524</v>
      </c>
      <c r="M61" s="14"/>
      <c r="N61" s="81">
        <v>3</v>
      </c>
      <c r="O61" s="14"/>
      <c r="P61" s="82" t="s">
        <v>470</v>
      </c>
      <c r="Q61" s="14"/>
      <c r="R61" s="82" t="s">
        <v>245</v>
      </c>
      <c r="S61" s="14"/>
      <c r="T61" s="83">
        <v>32</v>
      </c>
      <c r="U61" s="14"/>
      <c r="V61" s="82" t="s">
        <v>445</v>
      </c>
    </row>
    <row r="62" spans="1:22" ht="12" customHeight="1">
      <c r="A62" s="82" t="s">
        <v>247</v>
      </c>
      <c r="B62" s="83"/>
      <c r="C62" s="14"/>
      <c r="D62" s="82" t="s">
        <v>621</v>
      </c>
      <c r="E62" s="14"/>
      <c r="F62" s="82" t="s">
        <v>804</v>
      </c>
      <c r="G62" s="14"/>
      <c r="H62" s="82" t="s">
        <v>581</v>
      </c>
      <c r="I62" s="14"/>
      <c r="J62" s="82" t="s">
        <v>804</v>
      </c>
      <c r="K62" s="14"/>
      <c r="L62" s="82" t="s">
        <v>582</v>
      </c>
      <c r="M62" s="14"/>
      <c r="N62" s="81">
        <v>2</v>
      </c>
      <c r="O62" s="14"/>
      <c r="P62" s="82" t="s">
        <v>470</v>
      </c>
      <c r="Q62" s="14"/>
      <c r="R62" s="82" t="s">
        <v>245</v>
      </c>
      <c r="S62" s="14"/>
      <c r="T62" s="83">
        <v>1</v>
      </c>
      <c r="U62" s="14"/>
      <c r="V62" s="82" t="s">
        <v>566</v>
      </c>
    </row>
    <row r="63" spans="1:22" ht="12" customHeight="1">
      <c r="A63" s="82" t="s">
        <v>247</v>
      </c>
      <c r="B63" s="83"/>
      <c r="C63" s="14"/>
      <c r="D63" s="82" t="s">
        <v>641</v>
      </c>
      <c r="E63" s="14"/>
      <c r="F63" s="82" t="s">
        <v>804</v>
      </c>
      <c r="G63" s="14"/>
      <c r="H63" s="82" t="s">
        <v>581</v>
      </c>
      <c r="I63" s="14"/>
      <c r="J63" s="82" t="s">
        <v>804</v>
      </c>
      <c r="K63" s="14"/>
      <c r="L63" s="82" t="s">
        <v>582</v>
      </c>
      <c r="M63" s="14"/>
      <c r="N63" s="81">
        <v>2</v>
      </c>
      <c r="O63" s="14"/>
      <c r="P63" s="82" t="s">
        <v>470</v>
      </c>
      <c r="Q63" s="14"/>
      <c r="R63" s="82" t="s">
        <v>245</v>
      </c>
      <c r="S63" s="14"/>
      <c r="T63" s="83">
        <v>22</v>
      </c>
      <c r="U63" s="14"/>
      <c r="V63" s="82" t="s">
        <v>566</v>
      </c>
    </row>
    <row r="64" spans="1:22" ht="12" customHeight="1">
      <c r="A64" s="82" t="s">
        <v>247</v>
      </c>
      <c r="B64" s="83"/>
      <c r="C64" s="14"/>
      <c r="D64" s="82" t="s">
        <v>583</v>
      </c>
      <c r="E64" s="14"/>
      <c r="F64" s="82" t="s">
        <v>805</v>
      </c>
      <c r="G64" s="14"/>
      <c r="H64" s="82" t="s">
        <v>584</v>
      </c>
      <c r="I64" s="14"/>
      <c r="J64" s="82" t="s">
        <v>805</v>
      </c>
      <c r="K64" s="14"/>
      <c r="L64" s="82" t="s">
        <v>585</v>
      </c>
      <c r="M64" s="14"/>
      <c r="N64" s="81">
        <v>2</v>
      </c>
      <c r="O64" s="14"/>
      <c r="P64" s="82" t="s">
        <v>470</v>
      </c>
      <c r="Q64" s="14"/>
      <c r="R64" s="82" t="s">
        <v>245</v>
      </c>
      <c r="S64" s="14"/>
      <c r="T64" s="83">
        <v>21</v>
      </c>
      <c r="U64" s="14"/>
      <c r="V64" s="82" t="s">
        <v>566</v>
      </c>
    </row>
    <row r="65" spans="1:22" ht="12" customHeight="1">
      <c r="A65" s="82" t="s">
        <v>247</v>
      </c>
      <c r="B65" s="83"/>
      <c r="C65" s="14"/>
      <c r="D65" s="82" t="s">
        <v>588</v>
      </c>
      <c r="E65" s="14"/>
      <c r="F65" s="82" t="s">
        <v>805</v>
      </c>
      <c r="G65" s="14"/>
      <c r="H65" s="82" t="s">
        <v>584</v>
      </c>
      <c r="I65" s="14"/>
      <c r="J65" s="82" t="s">
        <v>805</v>
      </c>
      <c r="K65" s="14"/>
      <c r="L65" s="82" t="s">
        <v>585</v>
      </c>
      <c r="M65" s="14"/>
      <c r="N65" s="81">
        <v>2.75</v>
      </c>
      <c r="O65" s="14"/>
      <c r="P65" s="82" t="s">
        <v>470</v>
      </c>
      <c r="Q65" s="14"/>
      <c r="R65" s="82" t="s">
        <v>245</v>
      </c>
      <c r="S65" s="14"/>
      <c r="T65" s="83">
        <v>21</v>
      </c>
      <c r="U65" s="14"/>
      <c r="V65" s="82" t="s">
        <v>445</v>
      </c>
    </row>
    <row r="66" spans="1:22" ht="12" customHeight="1">
      <c r="A66" s="82" t="s">
        <v>247</v>
      </c>
      <c r="B66" s="83"/>
      <c r="C66" s="14"/>
      <c r="D66" s="82" t="s">
        <v>640</v>
      </c>
      <c r="E66" s="14"/>
      <c r="F66" s="82" t="s">
        <v>805</v>
      </c>
      <c r="G66" s="14"/>
      <c r="H66" s="82" t="s">
        <v>584</v>
      </c>
      <c r="I66" s="14"/>
      <c r="J66" s="82" t="s">
        <v>805</v>
      </c>
      <c r="K66" s="14"/>
      <c r="L66" s="82" t="s">
        <v>585</v>
      </c>
      <c r="M66" s="14"/>
      <c r="N66" s="81">
        <v>2</v>
      </c>
      <c r="O66" s="14"/>
      <c r="P66" s="82" t="s">
        <v>470</v>
      </c>
      <c r="Q66" s="14"/>
      <c r="R66" s="82" t="s">
        <v>245</v>
      </c>
      <c r="S66" s="14"/>
      <c r="T66" s="83">
        <v>21</v>
      </c>
      <c r="U66" s="14"/>
      <c r="V66" s="82" t="s">
        <v>566</v>
      </c>
    </row>
    <row r="67" spans="1:22" ht="12" customHeight="1">
      <c r="A67" s="82" t="s">
        <v>247</v>
      </c>
      <c r="B67" s="83"/>
      <c r="C67" s="14"/>
      <c r="D67" s="82" t="s">
        <v>643</v>
      </c>
      <c r="E67" s="14"/>
      <c r="F67" s="82" t="s">
        <v>805</v>
      </c>
      <c r="G67" s="14"/>
      <c r="H67" s="82" t="s">
        <v>584</v>
      </c>
      <c r="I67" s="14"/>
      <c r="J67" s="82" t="s">
        <v>805</v>
      </c>
      <c r="K67" s="14"/>
      <c r="L67" s="82" t="s">
        <v>585</v>
      </c>
      <c r="M67" s="14"/>
      <c r="N67" s="81">
        <v>2</v>
      </c>
      <c r="O67" s="14"/>
      <c r="P67" s="82" t="s">
        <v>470</v>
      </c>
      <c r="Q67" s="14"/>
      <c r="R67" s="82" t="s">
        <v>245</v>
      </c>
      <c r="S67" s="14"/>
      <c r="T67" s="83">
        <v>21</v>
      </c>
      <c r="U67" s="14"/>
      <c r="V67" s="82" t="s">
        <v>566</v>
      </c>
    </row>
    <row r="68" spans="1:22" ht="12" customHeight="1">
      <c r="A68" s="82" t="s">
        <v>247</v>
      </c>
      <c r="B68" s="83"/>
      <c r="C68" s="14"/>
      <c r="D68" s="82" t="s">
        <v>661</v>
      </c>
      <c r="E68" s="14"/>
      <c r="F68" s="82" t="s">
        <v>805</v>
      </c>
      <c r="G68" s="14"/>
      <c r="H68" s="82" t="s">
        <v>662</v>
      </c>
      <c r="I68" s="14"/>
      <c r="J68" s="82" t="s">
        <v>805</v>
      </c>
      <c r="K68" s="14"/>
      <c r="L68" s="82" t="s">
        <v>663</v>
      </c>
      <c r="M68" s="14"/>
      <c r="N68" s="81">
        <v>2.75</v>
      </c>
      <c r="O68" s="14"/>
      <c r="P68" s="82" t="s">
        <v>470</v>
      </c>
      <c r="Q68" s="14"/>
      <c r="R68" s="82" t="s">
        <v>245</v>
      </c>
      <c r="S68" s="14"/>
      <c r="T68" s="83">
        <v>25</v>
      </c>
      <c r="U68" s="14"/>
      <c r="V68" s="82" t="s">
        <v>445</v>
      </c>
    </row>
    <row r="69" spans="1:22" ht="12" customHeight="1">
      <c r="A69" s="82" t="s">
        <v>247</v>
      </c>
      <c r="B69" s="83"/>
      <c r="C69" s="14"/>
      <c r="D69" s="82" t="s">
        <v>723</v>
      </c>
      <c r="E69" s="14"/>
      <c r="F69" s="82" t="s">
        <v>805</v>
      </c>
      <c r="G69" s="14"/>
      <c r="H69" s="82" t="s">
        <v>662</v>
      </c>
      <c r="I69" s="14"/>
      <c r="J69" s="82" t="s">
        <v>805</v>
      </c>
      <c r="K69" s="14"/>
      <c r="L69" s="82" t="s">
        <v>663</v>
      </c>
      <c r="M69" s="14"/>
      <c r="N69" s="81">
        <v>2.25</v>
      </c>
      <c r="O69" s="14"/>
      <c r="P69" s="82" t="s">
        <v>470</v>
      </c>
      <c r="Q69" s="14"/>
      <c r="R69" s="82" t="s">
        <v>245</v>
      </c>
      <c r="S69" s="14"/>
      <c r="T69" s="83">
        <v>25</v>
      </c>
      <c r="U69" s="14"/>
      <c r="V69" s="82" t="s">
        <v>566</v>
      </c>
    </row>
    <row r="70" spans="1:22" ht="12" customHeight="1">
      <c r="A70" s="82" t="s">
        <v>247</v>
      </c>
      <c r="B70" s="83"/>
      <c r="C70" s="14"/>
      <c r="D70" s="82" t="s">
        <v>613</v>
      </c>
      <c r="E70" s="14"/>
      <c r="F70" s="82" t="s">
        <v>806</v>
      </c>
      <c r="G70" s="14"/>
      <c r="H70" s="82" t="s">
        <v>560</v>
      </c>
      <c r="I70" s="14"/>
      <c r="J70" s="82" t="s">
        <v>806</v>
      </c>
      <c r="K70" s="14"/>
      <c r="L70" s="82" t="s">
        <v>561</v>
      </c>
      <c r="M70" s="14"/>
      <c r="N70" s="81">
        <v>2.25</v>
      </c>
      <c r="O70" s="14"/>
      <c r="P70" s="82" t="s">
        <v>470</v>
      </c>
      <c r="Q70" s="14"/>
      <c r="R70" s="82" t="s">
        <v>245</v>
      </c>
      <c r="S70" s="14"/>
      <c r="T70" s="83">
        <v>30</v>
      </c>
      <c r="U70" s="14"/>
      <c r="V70" s="82" t="s">
        <v>445</v>
      </c>
    </row>
    <row r="71" spans="1:22" ht="12" customHeight="1">
      <c r="A71" s="82" t="s">
        <v>247</v>
      </c>
      <c r="B71" s="83"/>
      <c r="C71" s="14"/>
      <c r="D71" s="82" t="s">
        <v>666</v>
      </c>
      <c r="E71" s="14"/>
      <c r="F71" s="82" t="s">
        <v>806</v>
      </c>
      <c r="G71" s="14"/>
      <c r="H71" s="82" t="s">
        <v>667</v>
      </c>
      <c r="I71" s="14"/>
      <c r="J71" s="82" t="s">
        <v>806</v>
      </c>
      <c r="K71" s="14"/>
      <c r="L71" s="82" t="s">
        <v>668</v>
      </c>
      <c r="M71" s="14"/>
      <c r="N71" s="81">
        <v>2.5</v>
      </c>
      <c r="O71" s="14"/>
      <c r="P71" s="82" t="s">
        <v>470</v>
      </c>
      <c r="Q71" s="14"/>
      <c r="R71" s="82" t="s">
        <v>245</v>
      </c>
      <c r="S71" s="14"/>
      <c r="T71" s="83">
        <v>32</v>
      </c>
      <c r="U71" s="14"/>
      <c r="V71" s="82" t="s">
        <v>445</v>
      </c>
    </row>
    <row r="72" spans="1:22" ht="12" customHeight="1">
      <c r="A72" s="82" t="s">
        <v>50</v>
      </c>
      <c r="B72" s="83"/>
      <c r="C72" s="14"/>
      <c r="D72" s="82" t="s">
        <v>484</v>
      </c>
      <c r="E72" s="14"/>
      <c r="F72" s="82" t="s">
        <v>802</v>
      </c>
      <c r="G72" s="14"/>
      <c r="H72" s="82" t="s">
        <v>450</v>
      </c>
      <c r="I72" s="14"/>
      <c r="J72" s="82" t="s">
        <v>802</v>
      </c>
      <c r="K72" s="14"/>
      <c r="L72" s="82" t="s">
        <v>451</v>
      </c>
      <c r="M72" s="14"/>
      <c r="N72" s="81">
        <v>5.5</v>
      </c>
      <c r="O72" s="14"/>
      <c r="P72" s="82" t="s">
        <v>48</v>
      </c>
      <c r="Q72" s="14"/>
      <c r="R72" s="82" t="s">
        <v>49</v>
      </c>
      <c r="S72" s="14"/>
      <c r="T72" s="83">
        <v>8</v>
      </c>
      <c r="U72" s="14"/>
      <c r="V72" s="82" t="s">
        <v>445</v>
      </c>
    </row>
    <row r="73" spans="1:22" ht="12" customHeight="1">
      <c r="A73" s="82" t="s">
        <v>50</v>
      </c>
      <c r="B73" s="83"/>
      <c r="C73" s="14"/>
      <c r="D73" s="82" t="s">
        <v>696</v>
      </c>
      <c r="E73" s="14"/>
      <c r="F73" s="82" t="s">
        <v>802</v>
      </c>
      <c r="G73" s="14"/>
      <c r="H73" s="82" t="s">
        <v>692</v>
      </c>
      <c r="I73" s="14"/>
      <c r="J73" s="82" t="s">
        <v>803</v>
      </c>
      <c r="K73" s="14"/>
      <c r="L73" s="82" t="s">
        <v>693</v>
      </c>
      <c r="M73" s="14"/>
      <c r="N73" s="81">
        <v>7.5</v>
      </c>
      <c r="O73" s="14"/>
      <c r="P73" s="82" t="s">
        <v>48</v>
      </c>
      <c r="Q73" s="14"/>
      <c r="R73" s="82" t="s">
        <v>49</v>
      </c>
      <c r="S73" s="14"/>
      <c r="T73" s="83">
        <v>10</v>
      </c>
      <c r="U73" s="14"/>
      <c r="V73" s="82" t="s">
        <v>445</v>
      </c>
    </row>
    <row r="74" spans="1:22" ht="12" customHeight="1">
      <c r="A74" s="82" t="s">
        <v>50</v>
      </c>
      <c r="B74" s="83"/>
      <c r="C74" s="14"/>
      <c r="D74" s="82" t="s">
        <v>639</v>
      </c>
      <c r="E74" s="14"/>
      <c r="F74" s="82" t="s">
        <v>803</v>
      </c>
      <c r="G74" s="14"/>
      <c r="H74" s="82" t="s">
        <v>605</v>
      </c>
      <c r="I74" s="14"/>
      <c r="J74" s="82" t="s">
        <v>803</v>
      </c>
      <c r="K74" s="14"/>
      <c r="L74" s="82" t="s">
        <v>606</v>
      </c>
      <c r="M74" s="14"/>
      <c r="N74" s="81">
        <v>6</v>
      </c>
      <c r="O74" s="14"/>
      <c r="P74" s="82" t="s">
        <v>48</v>
      </c>
      <c r="Q74" s="14"/>
      <c r="R74" s="82" t="s">
        <v>49</v>
      </c>
      <c r="S74" s="14"/>
      <c r="T74" s="83">
        <v>30</v>
      </c>
      <c r="U74" s="14"/>
      <c r="V74" s="82" t="s">
        <v>445</v>
      </c>
    </row>
    <row r="75" spans="1:22" ht="12" customHeight="1">
      <c r="A75" s="82" t="s">
        <v>50</v>
      </c>
      <c r="B75" s="83"/>
      <c r="C75" s="14"/>
      <c r="D75" s="82" t="s">
        <v>544</v>
      </c>
      <c r="E75" s="14"/>
      <c r="F75" s="82" t="s">
        <v>805</v>
      </c>
      <c r="G75" s="14"/>
      <c r="H75" s="82" t="s">
        <v>545</v>
      </c>
      <c r="I75" s="14"/>
      <c r="J75" s="82" t="s">
        <v>805</v>
      </c>
      <c r="K75" s="14"/>
      <c r="L75" s="82" t="s">
        <v>546</v>
      </c>
      <c r="M75" s="14"/>
      <c r="N75" s="81">
        <v>6.5</v>
      </c>
      <c r="O75" s="14"/>
      <c r="P75" s="82" t="s">
        <v>48</v>
      </c>
      <c r="Q75" s="14"/>
      <c r="R75" s="82" t="s">
        <v>49</v>
      </c>
      <c r="S75" s="14"/>
      <c r="T75" s="83">
        <v>30</v>
      </c>
      <c r="U75" s="14"/>
      <c r="V75" s="82" t="s">
        <v>445</v>
      </c>
    </row>
    <row r="76" spans="1:22" ht="12" customHeight="1">
      <c r="A76" s="82" t="s">
        <v>50</v>
      </c>
      <c r="B76" s="83"/>
      <c r="C76" s="14"/>
      <c r="D76" s="82" t="s">
        <v>688</v>
      </c>
      <c r="E76" s="14"/>
      <c r="F76" s="82" t="s">
        <v>805</v>
      </c>
      <c r="G76" s="14"/>
      <c r="H76" s="82" t="s">
        <v>677</v>
      </c>
      <c r="I76" s="14"/>
      <c r="J76" s="82" t="s">
        <v>805</v>
      </c>
      <c r="K76" s="14"/>
      <c r="L76" s="82" t="s">
        <v>678</v>
      </c>
      <c r="M76" s="14"/>
      <c r="N76" s="81">
        <v>5.5</v>
      </c>
      <c r="O76" s="14"/>
      <c r="P76" s="82" t="s">
        <v>48</v>
      </c>
      <c r="Q76" s="14"/>
      <c r="R76" s="82" t="s">
        <v>49</v>
      </c>
      <c r="S76" s="14"/>
      <c r="T76" s="83">
        <v>30</v>
      </c>
      <c r="U76" s="14"/>
      <c r="V76" s="82" t="s">
        <v>445</v>
      </c>
    </row>
    <row r="77" spans="1:22" ht="12" customHeight="1">
      <c r="A77" s="82" t="s">
        <v>50</v>
      </c>
      <c r="B77" s="83"/>
      <c r="C77" s="14"/>
      <c r="D77" s="82" t="s">
        <v>743</v>
      </c>
      <c r="E77" s="14"/>
      <c r="F77" s="82" t="s">
        <v>805</v>
      </c>
      <c r="G77" s="14"/>
      <c r="H77" s="82" t="s">
        <v>650</v>
      </c>
      <c r="I77" s="14"/>
      <c r="J77" s="82" t="s">
        <v>805</v>
      </c>
      <c r="K77" s="14"/>
      <c r="L77" s="82" t="s">
        <v>651</v>
      </c>
      <c r="M77" s="14"/>
      <c r="N77" s="84">
        <v>6.5</v>
      </c>
      <c r="O77" s="14"/>
      <c r="P77" s="82" t="s">
        <v>48</v>
      </c>
      <c r="Q77" s="14"/>
      <c r="R77" s="82" t="s">
        <v>49</v>
      </c>
      <c r="S77" s="14"/>
      <c r="T77" s="83">
        <v>17</v>
      </c>
      <c r="U77" s="14"/>
      <c r="V77" s="82" t="s">
        <v>445</v>
      </c>
    </row>
    <row r="78" spans="1:22" ht="12" customHeight="1">
      <c r="A78" s="82" t="s">
        <v>50</v>
      </c>
      <c r="B78" s="83"/>
      <c r="C78" s="14"/>
      <c r="D78" s="82" t="s">
        <v>629</v>
      </c>
      <c r="E78" s="14"/>
      <c r="F78" s="82" t="s">
        <v>806</v>
      </c>
      <c r="G78" s="14"/>
      <c r="H78" s="82" t="s">
        <v>529</v>
      </c>
      <c r="I78" s="14"/>
      <c r="J78" s="82" t="s">
        <v>806</v>
      </c>
      <c r="K78" s="14"/>
      <c r="L78" s="82" t="s">
        <v>530</v>
      </c>
      <c r="M78" s="14"/>
      <c r="N78" s="81">
        <v>5.5</v>
      </c>
      <c r="O78" s="14"/>
      <c r="P78" s="82" t="s">
        <v>48</v>
      </c>
      <c r="Q78" s="14"/>
      <c r="R78" s="82" t="s">
        <v>49</v>
      </c>
      <c r="S78" s="14"/>
      <c r="T78" s="83">
        <v>35</v>
      </c>
      <c r="U78" s="14"/>
      <c r="V78" s="82" t="s">
        <v>445</v>
      </c>
    </row>
    <row r="79" spans="1:22" ht="12" customHeight="1">
      <c r="A79" s="83" t="s">
        <v>50</v>
      </c>
      <c r="B79" s="83"/>
      <c r="C79" s="14"/>
      <c r="D79" s="82" t="s">
        <v>703</v>
      </c>
      <c r="E79" s="14"/>
      <c r="F79" s="82" t="s">
        <v>806</v>
      </c>
      <c r="G79" s="14"/>
      <c r="H79" s="82" t="s">
        <v>443</v>
      </c>
      <c r="I79" s="14"/>
      <c r="J79" s="82" t="s">
        <v>806</v>
      </c>
      <c r="K79" s="14"/>
      <c r="L79" s="82" t="s">
        <v>444</v>
      </c>
      <c r="M79" s="14"/>
      <c r="N79" s="81">
        <v>6.5</v>
      </c>
      <c r="O79" s="14"/>
      <c r="P79" s="82" t="s">
        <v>48</v>
      </c>
      <c r="Q79" s="14"/>
      <c r="R79" s="82" t="s">
        <v>49</v>
      </c>
      <c r="S79" s="14"/>
      <c r="T79" s="83">
        <v>35</v>
      </c>
      <c r="U79" s="14"/>
      <c r="V79" s="82" t="s">
        <v>445</v>
      </c>
    </row>
    <row r="80" spans="1:22" ht="12" customHeight="1">
      <c r="A80" s="82" t="s">
        <v>50</v>
      </c>
      <c r="B80" s="83"/>
      <c r="C80" s="14"/>
      <c r="D80" s="82" t="s">
        <v>732</v>
      </c>
      <c r="E80" s="14"/>
      <c r="F80" s="82" t="s">
        <v>806</v>
      </c>
      <c r="G80" s="14"/>
      <c r="H80" s="82" t="s">
        <v>443</v>
      </c>
      <c r="I80" s="14"/>
      <c r="J80" s="82" t="s">
        <v>806</v>
      </c>
      <c r="K80" s="14"/>
      <c r="L80" s="82" t="s">
        <v>444</v>
      </c>
      <c r="M80" s="14"/>
      <c r="N80" s="81">
        <v>6.5</v>
      </c>
      <c r="O80" s="14"/>
      <c r="P80" s="82" t="s">
        <v>48</v>
      </c>
      <c r="Q80" s="14"/>
      <c r="R80" s="82" t="s">
        <v>49</v>
      </c>
      <c r="S80" s="14"/>
      <c r="T80" s="83">
        <v>35</v>
      </c>
      <c r="U80" s="14"/>
      <c r="V80" s="82" t="s">
        <v>445</v>
      </c>
    </row>
    <row r="81" spans="1:22" ht="12" customHeight="1">
      <c r="A81" s="82" t="s">
        <v>408</v>
      </c>
      <c r="B81" s="83"/>
      <c r="C81" s="14"/>
      <c r="D81" s="82" t="s">
        <v>494</v>
      </c>
      <c r="E81" s="14"/>
      <c r="F81" s="82" t="s">
        <v>802</v>
      </c>
      <c r="G81" s="14"/>
      <c r="H81" s="82" t="s">
        <v>477</v>
      </c>
      <c r="I81" s="14"/>
      <c r="J81" s="82" t="s">
        <v>802</v>
      </c>
      <c r="K81" s="14"/>
      <c r="L81" s="82" t="s">
        <v>478</v>
      </c>
      <c r="M81" s="14"/>
      <c r="N81" s="81">
        <v>7.5</v>
      </c>
      <c r="O81" s="14"/>
      <c r="P81" s="82" t="s">
        <v>139</v>
      </c>
      <c r="Q81" s="14"/>
      <c r="R81" s="82" t="s">
        <v>22</v>
      </c>
      <c r="S81" s="14"/>
      <c r="T81" s="83">
        <v>8</v>
      </c>
      <c r="U81" s="14"/>
      <c r="V81" s="82" t="s">
        <v>445</v>
      </c>
    </row>
    <row r="82" spans="1:22" ht="12" customHeight="1">
      <c r="A82" s="82" t="s">
        <v>408</v>
      </c>
      <c r="B82" s="83"/>
      <c r="C82" s="14"/>
      <c r="D82" s="82" t="s">
        <v>556</v>
      </c>
      <c r="E82" s="14"/>
      <c r="F82" s="82" t="s">
        <v>803</v>
      </c>
      <c r="G82" s="14"/>
      <c r="H82" s="82" t="s">
        <v>508</v>
      </c>
      <c r="I82" s="14"/>
      <c r="J82" s="82" t="s">
        <v>803</v>
      </c>
      <c r="K82" s="14"/>
      <c r="L82" s="82" t="s">
        <v>509</v>
      </c>
      <c r="M82" s="14"/>
      <c r="N82" s="81">
        <v>6</v>
      </c>
      <c r="O82" s="14"/>
      <c r="P82" s="82" t="s">
        <v>139</v>
      </c>
      <c r="Q82" s="14"/>
      <c r="R82" s="82" t="s">
        <v>22</v>
      </c>
      <c r="S82" s="14"/>
      <c r="T82" s="83">
        <v>32</v>
      </c>
      <c r="U82" s="14"/>
      <c r="V82" s="82" t="s">
        <v>445</v>
      </c>
    </row>
    <row r="83" spans="1:22" ht="12" customHeight="1">
      <c r="A83" s="82" t="s">
        <v>408</v>
      </c>
      <c r="B83" s="83"/>
      <c r="C83" s="14"/>
      <c r="D83" s="82" t="s">
        <v>612</v>
      </c>
      <c r="E83" s="14"/>
      <c r="F83" s="82" t="s">
        <v>806</v>
      </c>
      <c r="G83" s="14"/>
      <c r="H83" s="82" t="s">
        <v>610</v>
      </c>
      <c r="I83" s="14"/>
      <c r="J83" s="82" t="s">
        <v>806</v>
      </c>
      <c r="K83" s="14"/>
      <c r="L83" s="82" t="s">
        <v>611</v>
      </c>
      <c r="M83" s="14"/>
      <c r="N83" s="81">
        <v>7</v>
      </c>
      <c r="O83" s="14"/>
      <c r="P83" s="82" t="s">
        <v>139</v>
      </c>
      <c r="Q83" s="14"/>
      <c r="R83" s="82" t="s">
        <v>22</v>
      </c>
      <c r="S83" s="14"/>
      <c r="T83" s="83">
        <v>5</v>
      </c>
      <c r="U83" s="14"/>
      <c r="V83" s="82" t="s">
        <v>445</v>
      </c>
    </row>
    <row r="84" spans="1:22" ht="12" customHeight="1">
      <c r="A84" s="82" t="s">
        <v>408</v>
      </c>
      <c r="B84" s="83"/>
      <c r="C84" s="14"/>
      <c r="D84" s="82" t="s">
        <v>648</v>
      </c>
      <c r="E84" s="14"/>
      <c r="F84" s="82" t="s">
        <v>806</v>
      </c>
      <c r="G84" s="14"/>
      <c r="H84" s="82" t="s">
        <v>646</v>
      </c>
      <c r="I84" s="14"/>
      <c r="J84" s="82" t="s">
        <v>806</v>
      </c>
      <c r="K84" s="14"/>
      <c r="L84" s="82" t="s">
        <v>647</v>
      </c>
      <c r="M84" s="14"/>
      <c r="N84" s="81">
        <v>4.5</v>
      </c>
      <c r="O84" s="14"/>
      <c r="P84" s="82" t="s">
        <v>139</v>
      </c>
      <c r="Q84" s="14"/>
      <c r="R84" s="82" t="s">
        <v>22</v>
      </c>
      <c r="S84" s="14"/>
      <c r="T84" s="83">
        <v>12</v>
      </c>
      <c r="U84" s="14"/>
      <c r="V84" s="82" t="s">
        <v>445</v>
      </c>
    </row>
    <row r="85" spans="1:22" ht="12" customHeight="1">
      <c r="A85" s="82" t="s">
        <v>408</v>
      </c>
      <c r="B85" s="83"/>
      <c r="C85" s="14"/>
      <c r="D85" s="82" t="s">
        <v>687</v>
      </c>
      <c r="E85" s="14"/>
      <c r="F85" s="82" t="s">
        <v>806</v>
      </c>
      <c r="G85" s="14"/>
      <c r="H85" s="82" t="s">
        <v>658</v>
      </c>
      <c r="I85" s="14"/>
      <c r="J85" s="82" t="s">
        <v>806</v>
      </c>
      <c r="K85" s="14"/>
      <c r="L85" s="82" t="s">
        <v>659</v>
      </c>
      <c r="M85" s="14"/>
      <c r="N85" s="81">
        <v>7</v>
      </c>
      <c r="O85" s="14"/>
      <c r="P85" s="82" t="s">
        <v>139</v>
      </c>
      <c r="Q85" s="14"/>
      <c r="R85" s="82" t="s">
        <v>22</v>
      </c>
      <c r="S85" s="14"/>
      <c r="T85" s="83">
        <v>8</v>
      </c>
      <c r="U85" s="14"/>
      <c r="V85" s="82" t="s">
        <v>445</v>
      </c>
    </row>
    <row r="86" spans="1:22" ht="12" customHeight="1">
      <c r="A86" s="82" t="s">
        <v>408</v>
      </c>
      <c r="B86" s="83"/>
      <c r="C86" s="14"/>
      <c r="D86" s="82" t="s">
        <v>717</v>
      </c>
      <c r="E86" s="14"/>
      <c r="F86" s="82" t="s">
        <v>806</v>
      </c>
      <c r="G86" s="14"/>
      <c r="H86" s="82" t="s">
        <v>443</v>
      </c>
      <c r="I86" s="14"/>
      <c r="J86" s="82" t="s">
        <v>806</v>
      </c>
      <c r="K86" s="14"/>
      <c r="L86" s="82" t="s">
        <v>444</v>
      </c>
      <c r="M86" s="14"/>
      <c r="N86" s="81">
        <v>6.5</v>
      </c>
      <c r="O86" s="14"/>
      <c r="P86" s="82" t="s">
        <v>139</v>
      </c>
      <c r="Q86" s="14"/>
      <c r="R86" s="82" t="s">
        <v>22</v>
      </c>
      <c r="S86" s="14"/>
      <c r="T86" s="83">
        <v>35</v>
      </c>
      <c r="U86" s="14"/>
      <c r="V86" s="82" t="s">
        <v>445</v>
      </c>
    </row>
    <row r="87" spans="1:22" ht="18" customHeight="1">
      <c r="A87" s="82" t="s">
        <v>409</v>
      </c>
      <c r="B87" s="83"/>
      <c r="C87" s="14"/>
      <c r="D87" s="82" t="s">
        <v>490</v>
      </c>
      <c r="E87" s="14"/>
      <c r="F87" s="82" t="s">
        <v>802</v>
      </c>
      <c r="G87" s="14"/>
      <c r="H87" s="82" t="s">
        <v>450</v>
      </c>
      <c r="I87" s="14"/>
      <c r="J87" s="82" t="s">
        <v>802</v>
      </c>
      <c r="K87" s="14"/>
      <c r="L87" s="82" t="s">
        <v>451</v>
      </c>
      <c r="M87" s="14"/>
      <c r="N87" s="81">
        <v>5.5</v>
      </c>
      <c r="O87" s="14"/>
      <c r="P87" s="82" t="s">
        <v>483</v>
      </c>
      <c r="Q87" s="14"/>
      <c r="R87" s="82" t="s">
        <v>34</v>
      </c>
      <c r="S87" s="14"/>
      <c r="T87" s="83">
        <v>8</v>
      </c>
      <c r="U87" s="14"/>
      <c r="V87" s="82" t="s">
        <v>445</v>
      </c>
    </row>
    <row r="88" spans="1:22" ht="12" customHeight="1">
      <c r="A88" s="82" t="s">
        <v>409</v>
      </c>
      <c r="B88" s="83"/>
      <c r="C88" s="14"/>
      <c r="D88" s="82" t="s">
        <v>496</v>
      </c>
      <c r="E88" s="14"/>
      <c r="F88" s="82" t="s">
        <v>803</v>
      </c>
      <c r="G88" s="14"/>
      <c r="H88" s="82" t="s">
        <v>497</v>
      </c>
      <c r="I88" s="14"/>
      <c r="J88" s="82" t="s">
        <v>803</v>
      </c>
      <c r="K88" s="14"/>
      <c r="L88" s="82" t="s">
        <v>498</v>
      </c>
      <c r="M88" s="14"/>
      <c r="N88" s="81">
        <v>7</v>
      </c>
      <c r="O88" s="14"/>
      <c r="P88" s="82" t="s">
        <v>483</v>
      </c>
      <c r="Q88" s="14"/>
      <c r="R88" s="82" t="s">
        <v>34</v>
      </c>
      <c r="S88" s="14"/>
      <c r="T88" s="83">
        <v>12</v>
      </c>
      <c r="U88" s="14"/>
      <c r="V88" s="82" t="s">
        <v>445</v>
      </c>
    </row>
    <row r="89" spans="1:22" ht="12" customHeight="1">
      <c r="A89" s="82" t="s">
        <v>409</v>
      </c>
      <c r="B89" s="83"/>
      <c r="C89" s="14"/>
      <c r="D89" s="82" t="s">
        <v>480</v>
      </c>
      <c r="E89" s="14"/>
      <c r="F89" s="82" t="s">
        <v>804</v>
      </c>
      <c r="G89" s="14"/>
      <c r="H89" s="82" t="s">
        <v>481</v>
      </c>
      <c r="I89" s="14"/>
      <c r="J89" s="82" t="s">
        <v>804</v>
      </c>
      <c r="K89" s="14"/>
      <c r="L89" s="82" t="s">
        <v>482</v>
      </c>
      <c r="M89" s="14"/>
      <c r="N89" s="81">
        <v>4</v>
      </c>
      <c r="O89" s="14"/>
      <c r="P89" s="82" t="s">
        <v>483</v>
      </c>
      <c r="Q89" s="14"/>
      <c r="R89" s="82" t="s">
        <v>34</v>
      </c>
      <c r="S89" s="14"/>
      <c r="T89" s="83">
        <v>35</v>
      </c>
      <c r="U89" s="14"/>
      <c r="V89" s="82" t="s">
        <v>445</v>
      </c>
    </row>
    <row r="90" spans="1:22" ht="12" customHeight="1">
      <c r="A90" s="82" t="s">
        <v>409</v>
      </c>
      <c r="B90" s="83"/>
      <c r="C90" s="14"/>
      <c r="D90" s="82" t="s">
        <v>516</v>
      </c>
      <c r="E90" s="14"/>
      <c r="F90" s="82" t="s">
        <v>804</v>
      </c>
      <c r="G90" s="14"/>
      <c r="H90" s="82" t="s">
        <v>459</v>
      </c>
      <c r="I90" s="14"/>
      <c r="J90" s="82" t="s">
        <v>804</v>
      </c>
      <c r="K90" s="14"/>
      <c r="L90" s="82" t="s">
        <v>460</v>
      </c>
      <c r="M90" s="14"/>
      <c r="N90" s="81">
        <v>5.5</v>
      </c>
      <c r="O90" s="14"/>
      <c r="P90" s="82" t="s">
        <v>483</v>
      </c>
      <c r="Q90" s="14"/>
      <c r="R90" s="82" t="s">
        <v>34</v>
      </c>
      <c r="S90" s="14"/>
      <c r="T90" s="83">
        <v>5</v>
      </c>
      <c r="U90" s="14"/>
      <c r="V90" s="82" t="s">
        <v>445</v>
      </c>
    </row>
    <row r="91" spans="1:22" ht="8.1" customHeight="1">
      <c r="A91" s="82" t="s">
        <v>409</v>
      </c>
      <c r="B91" s="83"/>
      <c r="C91" s="14"/>
      <c r="D91" s="82" t="s">
        <v>620</v>
      </c>
      <c r="E91" s="14"/>
      <c r="F91" s="82" t="s">
        <v>805</v>
      </c>
      <c r="G91" s="14"/>
      <c r="H91" s="82" t="s">
        <v>450</v>
      </c>
      <c r="I91" s="14"/>
      <c r="J91" s="82" t="s">
        <v>805</v>
      </c>
      <c r="K91" s="14"/>
      <c r="L91" s="82" t="s">
        <v>451</v>
      </c>
      <c r="M91" s="14"/>
      <c r="N91" s="81">
        <v>5.5</v>
      </c>
      <c r="O91" s="14"/>
      <c r="P91" s="82" t="s">
        <v>483</v>
      </c>
      <c r="Q91" s="14"/>
      <c r="R91" s="82" t="s">
        <v>34</v>
      </c>
      <c r="S91" s="14"/>
      <c r="T91" s="83">
        <v>8</v>
      </c>
      <c r="U91" s="14"/>
      <c r="V91" s="82" t="s">
        <v>445</v>
      </c>
    </row>
    <row r="92" spans="1:22" ht="15" customHeight="1">
      <c r="A92" s="82" t="s">
        <v>409</v>
      </c>
      <c r="B92" s="83"/>
      <c r="C92" s="14"/>
      <c r="D92" s="82" t="s">
        <v>689</v>
      </c>
      <c r="E92" s="14"/>
      <c r="F92" s="82" t="s">
        <v>805</v>
      </c>
      <c r="G92" s="14"/>
      <c r="H92" s="82" t="s">
        <v>545</v>
      </c>
      <c r="I92" s="14"/>
      <c r="J92" s="82" t="s">
        <v>805</v>
      </c>
      <c r="K92" s="14"/>
      <c r="L92" s="82" t="s">
        <v>546</v>
      </c>
      <c r="M92" s="14"/>
      <c r="N92" s="81">
        <v>6.5</v>
      </c>
      <c r="O92" s="14"/>
      <c r="P92" s="82" t="s">
        <v>483</v>
      </c>
      <c r="Q92" s="14"/>
      <c r="R92" s="82" t="s">
        <v>34</v>
      </c>
      <c r="S92" s="14"/>
      <c r="T92" s="83">
        <v>30</v>
      </c>
      <c r="U92" s="14"/>
      <c r="V92" s="82" t="s">
        <v>445</v>
      </c>
    </row>
    <row r="93" spans="1:22" ht="23.1" customHeight="1">
      <c r="A93" s="82" t="s">
        <v>409</v>
      </c>
      <c r="B93" s="83"/>
      <c r="C93" s="14"/>
      <c r="D93" s="82" t="s">
        <v>740</v>
      </c>
      <c r="E93" s="14"/>
      <c r="F93" s="82" t="s">
        <v>805</v>
      </c>
      <c r="G93" s="14"/>
      <c r="H93" s="82" t="s">
        <v>650</v>
      </c>
      <c r="I93" s="14"/>
      <c r="J93" s="82" t="s">
        <v>805</v>
      </c>
      <c r="K93" s="14"/>
      <c r="L93" s="82" t="s">
        <v>651</v>
      </c>
      <c r="M93" s="14"/>
      <c r="N93" s="81">
        <v>6.5</v>
      </c>
      <c r="O93" s="14"/>
      <c r="P93" s="82" t="s">
        <v>483</v>
      </c>
      <c r="Q93" s="14"/>
      <c r="R93" s="82" t="s">
        <v>741</v>
      </c>
      <c r="S93" s="14"/>
      <c r="T93" s="83">
        <v>17</v>
      </c>
      <c r="U93" s="14"/>
      <c r="V93" s="82" t="s">
        <v>445</v>
      </c>
    </row>
    <row r="94" spans="1:22" ht="14.1" customHeight="1">
      <c r="A94" s="82" t="s">
        <v>409</v>
      </c>
      <c r="B94" s="83"/>
      <c r="C94" s="14"/>
      <c r="D94" s="82" t="s">
        <v>595</v>
      </c>
      <c r="E94" s="14"/>
      <c r="F94" s="82" t="s">
        <v>806</v>
      </c>
      <c r="G94" s="14"/>
      <c r="H94" s="82" t="s">
        <v>596</v>
      </c>
      <c r="I94" s="14"/>
      <c r="J94" s="82" t="s">
        <v>806</v>
      </c>
      <c r="K94" s="14"/>
      <c r="L94" s="82" t="s">
        <v>597</v>
      </c>
      <c r="M94" s="14"/>
      <c r="N94" s="81">
        <v>7.5</v>
      </c>
      <c r="O94" s="14"/>
      <c r="P94" s="82" t="s">
        <v>483</v>
      </c>
      <c r="Q94" s="14"/>
      <c r="R94" s="82" t="s">
        <v>34</v>
      </c>
      <c r="S94" s="14"/>
      <c r="T94" s="83">
        <v>26</v>
      </c>
      <c r="U94" s="14"/>
      <c r="V94" s="82" t="s">
        <v>445</v>
      </c>
    </row>
    <row r="95" spans="1:22" ht="12" customHeight="1">
      <c r="A95" s="82" t="s">
        <v>409</v>
      </c>
      <c r="B95" s="83"/>
      <c r="C95" s="14"/>
      <c r="D95" s="82" t="s">
        <v>654</v>
      </c>
      <c r="E95" s="14"/>
      <c r="F95" s="82" t="s">
        <v>806</v>
      </c>
      <c r="G95" s="14"/>
      <c r="H95" s="82" t="s">
        <v>655</v>
      </c>
      <c r="I95" s="14"/>
      <c r="J95" s="82" t="s">
        <v>806</v>
      </c>
      <c r="K95" s="14"/>
      <c r="L95" s="82" t="s">
        <v>656</v>
      </c>
      <c r="M95" s="14"/>
      <c r="N95" s="81">
        <v>4</v>
      </c>
      <c r="O95" s="14"/>
      <c r="P95" s="82" t="s">
        <v>483</v>
      </c>
      <c r="Q95" s="14"/>
      <c r="R95" s="82" t="s">
        <v>34</v>
      </c>
      <c r="S95" s="14"/>
      <c r="T95" s="83">
        <v>32</v>
      </c>
      <c r="U95" s="14"/>
      <c r="V95" s="82" t="s">
        <v>445</v>
      </c>
    </row>
    <row r="96" spans="1:22" ht="9" customHeight="1">
      <c r="A96" s="82" t="s">
        <v>409</v>
      </c>
      <c r="B96" s="83"/>
      <c r="C96" s="14"/>
      <c r="D96" s="82" t="s">
        <v>715</v>
      </c>
      <c r="E96" s="14"/>
      <c r="F96" s="82" t="s">
        <v>806</v>
      </c>
      <c r="G96" s="14"/>
      <c r="H96" s="82" t="s">
        <v>710</v>
      </c>
      <c r="I96" s="14"/>
      <c r="J96" s="82" t="s">
        <v>806</v>
      </c>
      <c r="K96" s="14"/>
      <c r="L96" s="82" t="s">
        <v>711</v>
      </c>
      <c r="M96" s="14"/>
      <c r="N96" s="81">
        <v>6.5</v>
      </c>
      <c r="O96" s="14"/>
      <c r="P96" s="82" t="s">
        <v>483</v>
      </c>
      <c r="Q96" s="14"/>
      <c r="R96" s="82" t="s">
        <v>34</v>
      </c>
      <c r="S96" s="14"/>
      <c r="T96" s="83">
        <v>10</v>
      </c>
      <c r="U96" s="14"/>
      <c r="V96" s="82" t="s">
        <v>445</v>
      </c>
    </row>
    <row r="97" spans="1:22" ht="11.1" customHeight="1">
      <c r="A97" s="82" t="s">
        <v>399</v>
      </c>
      <c r="B97" s="83"/>
      <c r="C97" s="14"/>
      <c r="D97" s="82" t="s">
        <v>452</v>
      </c>
      <c r="E97" s="14"/>
      <c r="F97" s="82" t="s">
        <v>802</v>
      </c>
      <c r="G97" s="14"/>
      <c r="H97" s="82" t="s">
        <v>453</v>
      </c>
      <c r="I97" s="14"/>
      <c r="J97" s="82" t="s">
        <v>802</v>
      </c>
      <c r="K97" s="14"/>
      <c r="L97" s="82" t="s">
        <v>454</v>
      </c>
      <c r="M97" s="14"/>
      <c r="N97" s="81">
        <v>7.5</v>
      </c>
      <c r="O97" s="14"/>
      <c r="P97" s="82" t="s">
        <v>455</v>
      </c>
      <c r="Q97" s="14"/>
      <c r="R97" s="82" t="s">
        <v>18</v>
      </c>
      <c r="S97" s="14"/>
      <c r="T97" s="83">
        <v>6</v>
      </c>
      <c r="U97" s="14"/>
      <c r="V97" s="82" t="s">
        <v>445</v>
      </c>
    </row>
    <row r="98" spans="1:22" ht="12.95" customHeight="1">
      <c r="A98" s="82" t="s">
        <v>399</v>
      </c>
      <c r="B98" s="83"/>
      <c r="C98" s="14"/>
      <c r="D98" s="82" t="s">
        <v>691</v>
      </c>
      <c r="E98" s="14"/>
      <c r="F98" s="82" t="s">
        <v>802</v>
      </c>
      <c r="G98" s="14"/>
      <c r="H98" s="82" t="s">
        <v>692</v>
      </c>
      <c r="I98" s="14"/>
      <c r="J98" s="82" t="s">
        <v>802</v>
      </c>
      <c r="K98" s="14"/>
      <c r="L98" s="82" t="s">
        <v>693</v>
      </c>
      <c r="M98" s="14"/>
      <c r="N98" s="81">
        <v>7.5</v>
      </c>
      <c r="O98" s="14"/>
      <c r="P98" s="82" t="s">
        <v>455</v>
      </c>
      <c r="Q98" s="14"/>
      <c r="R98" s="82" t="s">
        <v>18</v>
      </c>
      <c r="S98" s="14"/>
      <c r="T98" s="83">
        <v>10</v>
      </c>
      <c r="U98" s="14"/>
      <c r="V98" s="82" t="s">
        <v>445</v>
      </c>
    </row>
    <row r="99" spans="1:22" ht="12" customHeight="1">
      <c r="A99" s="82" t="s">
        <v>399</v>
      </c>
      <c r="B99" s="83"/>
      <c r="C99" s="14"/>
      <c r="D99" s="82" t="s">
        <v>634</v>
      </c>
      <c r="E99" s="14"/>
      <c r="F99" s="82" t="s">
        <v>803</v>
      </c>
      <c r="G99" s="14"/>
      <c r="H99" s="82" t="s">
        <v>605</v>
      </c>
      <c r="I99" s="14"/>
      <c r="J99" s="82" t="s">
        <v>803</v>
      </c>
      <c r="K99" s="14"/>
      <c r="L99" s="82" t="s">
        <v>606</v>
      </c>
      <c r="M99" s="14"/>
      <c r="N99" s="81">
        <v>6</v>
      </c>
      <c r="O99" s="14"/>
      <c r="P99" s="82" t="s">
        <v>455</v>
      </c>
      <c r="Q99" s="14"/>
      <c r="R99" s="82" t="s">
        <v>18</v>
      </c>
      <c r="S99" s="14"/>
      <c r="T99" s="83">
        <v>30</v>
      </c>
      <c r="U99" s="14"/>
      <c r="V99" s="82" t="s">
        <v>445</v>
      </c>
    </row>
    <row r="100" spans="1:22" ht="12" customHeight="1">
      <c r="A100" s="82" t="s">
        <v>399</v>
      </c>
      <c r="B100" s="83"/>
      <c r="C100" s="14"/>
      <c r="D100" s="82" t="s">
        <v>542</v>
      </c>
      <c r="E100" s="14"/>
      <c r="F100" s="82" t="s">
        <v>804</v>
      </c>
      <c r="G100" s="14"/>
      <c r="H100" s="82" t="s">
        <v>447</v>
      </c>
      <c r="I100" s="14"/>
      <c r="J100" s="82" t="s">
        <v>804</v>
      </c>
      <c r="K100" s="14"/>
      <c r="L100" s="82" t="s">
        <v>448</v>
      </c>
      <c r="M100" s="14"/>
      <c r="N100" s="81">
        <v>3</v>
      </c>
      <c r="O100" s="14"/>
      <c r="P100" s="82" t="s">
        <v>455</v>
      </c>
      <c r="Q100" s="14"/>
      <c r="R100" s="82" t="s">
        <v>18</v>
      </c>
      <c r="S100" s="14"/>
      <c r="T100" s="83">
        <v>21</v>
      </c>
      <c r="U100" s="14"/>
      <c r="V100" s="82" t="s">
        <v>445</v>
      </c>
    </row>
    <row r="101" spans="1:22" ht="12" customHeight="1">
      <c r="A101" s="82" t="s">
        <v>399</v>
      </c>
      <c r="B101" s="83"/>
      <c r="C101" s="14"/>
      <c r="D101" s="82" t="s">
        <v>599</v>
      </c>
      <c r="E101" s="14"/>
      <c r="F101" s="82" t="s">
        <v>805</v>
      </c>
      <c r="G101" s="14"/>
      <c r="H101" s="82" t="s">
        <v>545</v>
      </c>
      <c r="I101" s="14"/>
      <c r="J101" s="82" t="s">
        <v>805</v>
      </c>
      <c r="K101" s="14"/>
      <c r="L101" s="82" t="s">
        <v>546</v>
      </c>
      <c r="M101" s="14"/>
      <c r="N101" s="81">
        <v>6.5</v>
      </c>
      <c r="O101" s="14"/>
      <c r="P101" s="82" t="s">
        <v>455</v>
      </c>
      <c r="Q101" s="14"/>
      <c r="R101" s="82" t="s">
        <v>18</v>
      </c>
      <c r="S101" s="14"/>
      <c r="T101" s="83">
        <v>30</v>
      </c>
      <c r="U101" s="14"/>
      <c r="V101" s="82" t="s">
        <v>445</v>
      </c>
    </row>
    <row r="102" spans="1:22" ht="383.1" customHeight="1">
      <c r="A102" s="82" t="s">
        <v>399</v>
      </c>
      <c r="B102" s="83"/>
      <c r="C102" s="14"/>
      <c r="D102" s="82" t="s">
        <v>660</v>
      </c>
      <c r="E102" s="14"/>
      <c r="F102" s="82" t="s">
        <v>805</v>
      </c>
      <c r="G102" s="14"/>
      <c r="H102" s="82" t="s">
        <v>650</v>
      </c>
      <c r="I102" s="14"/>
      <c r="J102" s="82" t="s">
        <v>805</v>
      </c>
      <c r="K102" s="14"/>
      <c r="L102" s="82" t="s">
        <v>651</v>
      </c>
      <c r="M102" s="14"/>
      <c r="N102" s="81">
        <v>6.5</v>
      </c>
      <c r="O102" s="14"/>
      <c r="P102" s="82" t="s">
        <v>455</v>
      </c>
      <c r="Q102" s="14"/>
      <c r="R102" s="82" t="s">
        <v>18</v>
      </c>
      <c r="S102" s="14"/>
      <c r="T102" s="83">
        <v>17</v>
      </c>
      <c r="U102" s="14"/>
      <c r="V102" s="82" t="s">
        <v>445</v>
      </c>
    </row>
    <row r="103" spans="1:22" ht="12" customHeight="1">
      <c r="A103" s="82" t="s">
        <v>399</v>
      </c>
      <c r="B103" s="83"/>
      <c r="C103" s="14"/>
      <c r="D103" s="82" t="s">
        <v>737</v>
      </c>
      <c r="E103" s="14"/>
      <c r="F103" s="82" t="s">
        <v>805</v>
      </c>
      <c r="G103" s="14"/>
      <c r="H103" s="82" t="s">
        <v>650</v>
      </c>
      <c r="I103" s="14"/>
      <c r="J103" s="82" t="s">
        <v>805</v>
      </c>
      <c r="K103" s="14"/>
      <c r="L103" s="82" t="s">
        <v>651</v>
      </c>
      <c r="M103" s="14"/>
      <c r="N103" s="81">
        <v>6.5</v>
      </c>
      <c r="O103" s="14"/>
      <c r="P103" s="82" t="s">
        <v>455</v>
      </c>
      <c r="Q103" s="14"/>
      <c r="R103" s="82" t="s">
        <v>18</v>
      </c>
      <c r="S103" s="14"/>
      <c r="T103" s="83">
        <v>17</v>
      </c>
      <c r="U103" s="14"/>
      <c r="V103" s="82" t="s">
        <v>445</v>
      </c>
    </row>
    <row r="104" spans="1:22" ht="12" customHeight="1">
      <c r="A104" s="82" t="s">
        <v>399</v>
      </c>
      <c r="B104" s="83"/>
      <c r="C104" s="14"/>
      <c r="D104" s="82" t="s">
        <v>626</v>
      </c>
      <c r="E104" s="14"/>
      <c r="F104" s="82" t="s">
        <v>806</v>
      </c>
      <c r="G104" s="14"/>
      <c r="H104" s="82" t="s">
        <v>529</v>
      </c>
      <c r="I104" s="14"/>
      <c r="J104" s="82" t="s">
        <v>806</v>
      </c>
      <c r="K104" s="14"/>
      <c r="L104" s="82" t="s">
        <v>530</v>
      </c>
      <c r="M104" s="14"/>
      <c r="N104" s="81">
        <v>5.5</v>
      </c>
      <c r="O104" s="14"/>
      <c r="P104" s="82" t="s">
        <v>455</v>
      </c>
      <c r="Q104" s="14"/>
      <c r="R104" s="82" t="s">
        <v>18</v>
      </c>
      <c r="S104" s="14"/>
      <c r="T104" s="83">
        <v>35</v>
      </c>
      <c r="U104" s="14"/>
      <c r="V104" s="82" t="s">
        <v>445</v>
      </c>
    </row>
    <row r="105" spans="1:22" ht="12" customHeight="1">
      <c r="A105" s="82" t="s">
        <v>399</v>
      </c>
      <c r="B105" s="83"/>
      <c r="C105" s="14"/>
      <c r="D105" s="82" t="s">
        <v>697</v>
      </c>
      <c r="E105" s="14"/>
      <c r="F105" s="82" t="s">
        <v>806</v>
      </c>
      <c r="G105" s="14"/>
      <c r="H105" s="82" t="s">
        <v>443</v>
      </c>
      <c r="I105" s="14"/>
      <c r="J105" s="82" t="s">
        <v>806</v>
      </c>
      <c r="K105" s="14"/>
      <c r="L105" s="82" t="s">
        <v>444</v>
      </c>
      <c r="M105" s="14"/>
      <c r="N105" s="81">
        <v>6.5</v>
      </c>
      <c r="O105" s="14"/>
      <c r="P105" s="82" t="s">
        <v>455</v>
      </c>
      <c r="Q105" s="14"/>
      <c r="R105" s="82" t="s">
        <v>18</v>
      </c>
      <c r="S105" s="14"/>
      <c r="T105" s="83">
        <v>35</v>
      </c>
      <c r="U105" s="14"/>
      <c r="V105" s="82" t="s">
        <v>445</v>
      </c>
    </row>
    <row r="106" spans="1:22" ht="12" customHeight="1">
      <c r="A106" s="82" t="s">
        <v>399</v>
      </c>
      <c r="B106" s="83"/>
      <c r="C106" s="14"/>
      <c r="D106" s="82" t="s">
        <v>729</v>
      </c>
      <c r="E106" s="14"/>
      <c r="F106" s="82" t="s">
        <v>806</v>
      </c>
      <c r="G106" s="14"/>
      <c r="H106" s="82" t="s">
        <v>710</v>
      </c>
      <c r="I106" s="14"/>
      <c r="J106" s="82" t="s">
        <v>806</v>
      </c>
      <c r="K106" s="14"/>
      <c r="L106" s="82" t="s">
        <v>711</v>
      </c>
      <c r="M106" s="14"/>
      <c r="N106" s="81">
        <v>5</v>
      </c>
      <c r="O106" s="14"/>
      <c r="P106" s="82" t="s">
        <v>455</v>
      </c>
      <c r="Q106" s="14"/>
      <c r="R106" s="82" t="s">
        <v>18</v>
      </c>
      <c r="S106" s="14"/>
      <c r="T106" s="83">
        <v>10</v>
      </c>
      <c r="U106" s="14"/>
      <c r="V106" s="82" t="s">
        <v>445</v>
      </c>
    </row>
    <row r="107" spans="1:22">
      <c r="A107" s="82" t="s">
        <v>398</v>
      </c>
      <c r="B107" s="83"/>
      <c r="C107" s="14"/>
      <c r="D107" s="82" t="s">
        <v>476</v>
      </c>
      <c r="E107" s="14"/>
      <c r="F107" s="82" t="s">
        <v>802</v>
      </c>
      <c r="G107" s="14"/>
      <c r="H107" s="82" t="s">
        <v>477</v>
      </c>
      <c r="I107" s="14"/>
      <c r="J107" s="82" t="s">
        <v>802</v>
      </c>
      <c r="K107" s="14"/>
      <c r="L107" s="82" t="s">
        <v>478</v>
      </c>
      <c r="M107" s="14"/>
      <c r="N107" s="81">
        <v>6.5</v>
      </c>
      <c r="O107" s="14"/>
      <c r="P107" s="82" t="s">
        <v>8</v>
      </c>
      <c r="Q107" s="14"/>
      <c r="R107" s="82" t="s">
        <v>2</v>
      </c>
      <c r="S107" s="14"/>
      <c r="T107" s="83">
        <v>8</v>
      </c>
      <c r="U107" s="14"/>
      <c r="V107" s="82" t="s">
        <v>445</v>
      </c>
    </row>
    <row r="108" spans="1:22" ht="22.5">
      <c r="A108" s="82" t="s">
        <v>398</v>
      </c>
      <c r="B108" s="83"/>
      <c r="C108" s="14"/>
      <c r="D108" s="82" t="s">
        <v>491</v>
      </c>
      <c r="E108" s="14"/>
      <c r="F108" s="82" t="s">
        <v>803</v>
      </c>
      <c r="G108" s="14"/>
      <c r="H108" s="82" t="s">
        <v>492</v>
      </c>
      <c r="I108" s="14"/>
      <c r="J108" s="82" t="s">
        <v>803</v>
      </c>
      <c r="K108" s="14"/>
      <c r="L108" s="82" t="s">
        <v>493</v>
      </c>
      <c r="M108" s="14"/>
      <c r="N108" s="81">
        <v>5.5</v>
      </c>
      <c r="O108" s="14"/>
      <c r="P108" s="82" t="s">
        <v>8</v>
      </c>
      <c r="Q108" s="14"/>
      <c r="R108" s="82" t="s">
        <v>2</v>
      </c>
      <c r="S108" s="14"/>
      <c r="T108" s="83">
        <v>5</v>
      </c>
      <c r="U108" s="14"/>
      <c r="V108" s="82" t="s">
        <v>445</v>
      </c>
    </row>
    <row r="109" spans="1:22">
      <c r="A109" s="82" t="s">
        <v>398</v>
      </c>
      <c r="B109" s="83"/>
      <c r="C109" s="14"/>
      <c r="D109" s="82" t="s">
        <v>512</v>
      </c>
      <c r="E109" s="14"/>
      <c r="F109" s="82" t="s">
        <v>804</v>
      </c>
      <c r="G109" s="14"/>
      <c r="H109" s="82" t="s">
        <v>513</v>
      </c>
      <c r="I109" s="14"/>
      <c r="J109" s="82" t="s">
        <v>804</v>
      </c>
      <c r="K109" s="14"/>
      <c r="L109" s="82" t="s">
        <v>514</v>
      </c>
      <c r="M109" s="14"/>
      <c r="N109" s="81">
        <v>6</v>
      </c>
      <c r="O109" s="14"/>
      <c r="P109" s="82" t="s">
        <v>8</v>
      </c>
      <c r="Q109" s="14"/>
      <c r="R109" s="82" t="s">
        <v>2</v>
      </c>
      <c r="S109" s="14"/>
      <c r="T109" s="83">
        <v>10</v>
      </c>
      <c r="U109" s="14"/>
      <c r="V109" s="82" t="s">
        <v>445</v>
      </c>
    </row>
    <row r="110" spans="1:22">
      <c r="A110" s="82" t="s">
        <v>398</v>
      </c>
      <c r="B110" s="83"/>
      <c r="C110" s="14"/>
      <c r="D110" s="82" t="s">
        <v>562</v>
      </c>
      <c r="E110" s="14"/>
      <c r="F110" s="82" t="s">
        <v>804</v>
      </c>
      <c r="G110" s="14"/>
      <c r="H110" s="82" t="s">
        <v>563</v>
      </c>
      <c r="I110" s="14"/>
      <c r="J110" s="82" t="s">
        <v>804</v>
      </c>
      <c r="K110" s="14"/>
      <c r="L110" s="82" t="s">
        <v>564</v>
      </c>
      <c r="M110" s="14"/>
      <c r="N110" s="81">
        <v>3</v>
      </c>
      <c r="O110" s="14"/>
      <c r="P110" s="82" t="s">
        <v>8</v>
      </c>
      <c r="Q110" s="14"/>
      <c r="R110" s="82" t="s">
        <v>2</v>
      </c>
      <c r="S110" s="14"/>
      <c r="T110" s="83">
        <v>30</v>
      </c>
      <c r="U110" s="14"/>
      <c r="V110" s="82" t="s">
        <v>445</v>
      </c>
    </row>
    <row r="111" spans="1:22" ht="22.5">
      <c r="A111" s="82" t="s">
        <v>398</v>
      </c>
      <c r="B111" s="83"/>
      <c r="C111" s="14"/>
      <c r="D111" s="82" t="s">
        <v>593</v>
      </c>
      <c r="E111" s="14"/>
      <c r="F111" s="82" t="s">
        <v>805</v>
      </c>
      <c r="G111" s="14"/>
      <c r="H111" s="82" t="s">
        <v>450</v>
      </c>
      <c r="I111" s="14"/>
      <c r="J111" s="82" t="s">
        <v>805</v>
      </c>
      <c r="K111" s="14"/>
      <c r="L111" s="82" t="s">
        <v>451</v>
      </c>
      <c r="M111" s="14"/>
      <c r="N111" s="81">
        <v>5.5</v>
      </c>
      <c r="O111" s="14"/>
      <c r="P111" s="82" t="s">
        <v>8</v>
      </c>
      <c r="Q111" s="14"/>
      <c r="R111" s="82" t="s">
        <v>2</v>
      </c>
      <c r="S111" s="14"/>
      <c r="T111" s="83">
        <v>8</v>
      </c>
      <c r="U111" s="14"/>
      <c r="V111" s="82" t="s">
        <v>445</v>
      </c>
    </row>
    <row r="112" spans="1:22" ht="22.5">
      <c r="A112" s="82" t="s">
        <v>398</v>
      </c>
      <c r="B112" s="83"/>
      <c r="C112" s="14"/>
      <c r="D112" s="82" t="s">
        <v>686</v>
      </c>
      <c r="E112" s="14"/>
      <c r="F112" s="82" t="s">
        <v>805</v>
      </c>
      <c r="G112" s="14"/>
      <c r="H112" s="82" t="s">
        <v>673</v>
      </c>
      <c r="I112" s="14"/>
      <c r="J112" s="82" t="s">
        <v>805</v>
      </c>
      <c r="K112" s="14"/>
      <c r="L112" s="82" t="s">
        <v>674</v>
      </c>
      <c r="M112" s="14"/>
      <c r="N112" s="81">
        <v>4</v>
      </c>
      <c r="O112" s="14"/>
      <c r="P112" s="82" t="s">
        <v>8</v>
      </c>
      <c r="Q112" s="14"/>
      <c r="R112" s="82" t="s">
        <v>2</v>
      </c>
      <c r="S112" s="14"/>
      <c r="T112" s="83">
        <v>32</v>
      </c>
      <c r="U112" s="14"/>
      <c r="V112" s="82" t="s">
        <v>445</v>
      </c>
    </row>
    <row r="113" spans="1:22" ht="22.5">
      <c r="A113" s="82" t="s">
        <v>398</v>
      </c>
      <c r="B113" s="83"/>
      <c r="C113" s="14"/>
      <c r="D113" s="82" t="s">
        <v>738</v>
      </c>
      <c r="E113" s="14"/>
      <c r="F113" s="82" t="s">
        <v>805</v>
      </c>
      <c r="G113" s="14"/>
      <c r="H113" s="82" t="s">
        <v>650</v>
      </c>
      <c r="I113" s="14"/>
      <c r="J113" s="82" t="s">
        <v>805</v>
      </c>
      <c r="K113" s="14"/>
      <c r="L113" s="82" t="s">
        <v>651</v>
      </c>
      <c r="M113" s="14"/>
      <c r="N113" s="81">
        <v>6.5</v>
      </c>
      <c r="O113" s="14"/>
      <c r="P113" s="82" t="s">
        <v>8</v>
      </c>
      <c r="Q113" s="14"/>
      <c r="R113" s="82" t="s">
        <v>2</v>
      </c>
      <c r="S113" s="14"/>
      <c r="T113" s="83">
        <v>17</v>
      </c>
      <c r="U113" s="14"/>
      <c r="V113" s="82" t="s">
        <v>445</v>
      </c>
    </row>
    <row r="114" spans="1:22">
      <c r="A114" s="82" t="s">
        <v>398</v>
      </c>
      <c r="B114" s="83"/>
      <c r="C114" s="14"/>
      <c r="D114" s="82" t="s">
        <v>575</v>
      </c>
      <c r="E114" s="14"/>
      <c r="F114" s="82" t="s">
        <v>806</v>
      </c>
      <c r="G114" s="14"/>
      <c r="H114" s="82" t="s">
        <v>443</v>
      </c>
      <c r="I114" s="14"/>
      <c r="J114" s="82" t="s">
        <v>806</v>
      </c>
      <c r="K114" s="14"/>
      <c r="L114" s="82" t="s">
        <v>444</v>
      </c>
      <c r="M114" s="14"/>
      <c r="N114" s="81">
        <v>6.5</v>
      </c>
      <c r="O114" s="14"/>
      <c r="P114" s="82" t="s">
        <v>8</v>
      </c>
      <c r="Q114" s="14"/>
      <c r="R114" s="82" t="s">
        <v>2</v>
      </c>
      <c r="S114" s="14"/>
      <c r="T114" s="83">
        <v>35</v>
      </c>
      <c r="U114" s="14"/>
      <c r="V114" s="82" t="s">
        <v>445</v>
      </c>
    </row>
    <row r="115" spans="1:22">
      <c r="A115" s="82" t="s">
        <v>398</v>
      </c>
      <c r="B115" s="83"/>
      <c r="C115" s="14"/>
      <c r="D115" s="82" t="s">
        <v>718</v>
      </c>
      <c r="E115" s="14"/>
      <c r="F115" s="82" t="s">
        <v>806</v>
      </c>
      <c r="G115" s="14"/>
      <c r="H115" s="82" t="s">
        <v>443</v>
      </c>
      <c r="I115" s="14"/>
      <c r="J115" s="82" t="s">
        <v>806</v>
      </c>
      <c r="K115" s="14"/>
      <c r="L115" s="82" t="s">
        <v>444</v>
      </c>
      <c r="M115" s="14"/>
      <c r="N115" s="81">
        <v>6.5</v>
      </c>
      <c r="O115" s="14"/>
      <c r="P115" s="82" t="s">
        <v>8</v>
      </c>
      <c r="Q115" s="14"/>
      <c r="R115" s="82" t="s">
        <v>2</v>
      </c>
      <c r="S115" s="14"/>
      <c r="T115" s="83">
        <v>35</v>
      </c>
      <c r="U115" s="14"/>
      <c r="V115" s="82" t="s">
        <v>445</v>
      </c>
    </row>
    <row r="116" spans="1:22" ht="22.5">
      <c r="A116" s="82" t="s">
        <v>142</v>
      </c>
      <c r="B116" s="83"/>
      <c r="C116" s="14"/>
      <c r="D116" s="82" t="s">
        <v>499</v>
      </c>
      <c r="E116" s="14"/>
      <c r="F116" s="82" t="s">
        <v>802</v>
      </c>
      <c r="G116" s="14"/>
      <c r="H116" s="82" t="s">
        <v>450</v>
      </c>
      <c r="I116" s="14"/>
      <c r="J116" s="82" t="s">
        <v>802</v>
      </c>
      <c r="K116" s="14"/>
      <c r="L116" s="82" t="s">
        <v>451</v>
      </c>
      <c r="M116" s="14"/>
      <c r="N116" s="81">
        <v>5.5</v>
      </c>
      <c r="O116" s="14"/>
      <c r="P116" s="82" t="s">
        <v>54</v>
      </c>
      <c r="Q116" s="14"/>
      <c r="R116" s="82" t="s">
        <v>163</v>
      </c>
      <c r="S116" s="14"/>
      <c r="T116" s="83">
        <v>8</v>
      </c>
      <c r="U116" s="14"/>
      <c r="V116" s="82" t="s">
        <v>445</v>
      </c>
    </row>
    <row r="117" spans="1:22">
      <c r="A117" s="82" t="s">
        <v>142</v>
      </c>
      <c r="B117" s="83"/>
      <c r="C117" s="14"/>
      <c r="D117" s="82" t="s">
        <v>501</v>
      </c>
      <c r="E117" s="14"/>
      <c r="F117" s="82" t="s">
        <v>803</v>
      </c>
      <c r="G117" s="14"/>
      <c r="H117" s="82" t="s">
        <v>502</v>
      </c>
      <c r="I117" s="14"/>
      <c r="J117" s="82" t="s">
        <v>803</v>
      </c>
      <c r="K117" s="14"/>
      <c r="L117" s="82" t="s">
        <v>503</v>
      </c>
      <c r="M117" s="14"/>
      <c r="N117" s="81">
        <v>2</v>
      </c>
      <c r="O117" s="14"/>
      <c r="P117" s="82" t="s">
        <v>470</v>
      </c>
      <c r="Q117" s="14"/>
      <c r="R117" s="82" t="s">
        <v>245</v>
      </c>
      <c r="S117" s="14"/>
      <c r="T117" s="83">
        <v>30</v>
      </c>
      <c r="U117" s="14"/>
      <c r="V117" s="82" t="s">
        <v>445</v>
      </c>
    </row>
    <row r="118" spans="1:22">
      <c r="A118" s="82" t="s">
        <v>142</v>
      </c>
      <c r="B118" s="83"/>
      <c r="C118" s="14"/>
      <c r="D118" s="82" t="s">
        <v>571</v>
      </c>
      <c r="E118" s="14"/>
      <c r="F118" s="82" t="s">
        <v>803</v>
      </c>
      <c r="G118" s="14"/>
      <c r="H118" s="82" t="s">
        <v>502</v>
      </c>
      <c r="I118" s="14"/>
      <c r="J118" s="82" t="s">
        <v>803</v>
      </c>
      <c r="K118" s="14"/>
      <c r="L118" s="82" t="s">
        <v>503</v>
      </c>
      <c r="M118" s="14"/>
      <c r="N118" s="81">
        <v>2</v>
      </c>
      <c r="O118" s="14"/>
      <c r="P118" s="82" t="s">
        <v>475</v>
      </c>
      <c r="Q118" s="14"/>
      <c r="R118" s="82" t="s">
        <v>245</v>
      </c>
      <c r="S118" s="14"/>
      <c r="T118" s="83">
        <v>30</v>
      </c>
      <c r="U118" s="14"/>
      <c r="V118" s="82" t="s">
        <v>445</v>
      </c>
    </row>
    <row r="119" spans="1:22">
      <c r="A119" s="82" t="s">
        <v>142</v>
      </c>
      <c r="B119" s="83"/>
      <c r="C119" s="14"/>
      <c r="D119" s="82" t="s">
        <v>572</v>
      </c>
      <c r="E119" s="14"/>
      <c r="F119" s="82" t="s">
        <v>803</v>
      </c>
      <c r="G119" s="14"/>
      <c r="H119" s="82" t="s">
        <v>502</v>
      </c>
      <c r="I119" s="14"/>
      <c r="J119" s="82" t="s">
        <v>803</v>
      </c>
      <c r="K119" s="14"/>
      <c r="L119" s="82" t="s">
        <v>503</v>
      </c>
      <c r="M119" s="14"/>
      <c r="N119" s="81">
        <v>2</v>
      </c>
      <c r="O119" s="14"/>
      <c r="P119" s="82" t="s">
        <v>470</v>
      </c>
      <c r="Q119" s="14"/>
      <c r="R119" s="82" t="s">
        <v>245</v>
      </c>
      <c r="S119" s="14"/>
      <c r="T119" s="83">
        <v>30</v>
      </c>
      <c r="U119" s="14"/>
      <c r="V119" s="82" t="s">
        <v>566</v>
      </c>
    </row>
    <row r="120" spans="1:22">
      <c r="A120" s="82" t="s">
        <v>142</v>
      </c>
      <c r="B120" s="83"/>
      <c r="C120" s="14"/>
      <c r="D120" s="82" t="s">
        <v>574</v>
      </c>
      <c r="E120" s="14"/>
      <c r="F120" s="82" t="s">
        <v>803</v>
      </c>
      <c r="G120" s="14"/>
      <c r="H120" s="82" t="s">
        <v>502</v>
      </c>
      <c r="I120" s="14"/>
      <c r="J120" s="82" t="s">
        <v>803</v>
      </c>
      <c r="K120" s="14"/>
      <c r="L120" s="82" t="s">
        <v>503</v>
      </c>
      <c r="M120" s="14"/>
      <c r="N120" s="81">
        <v>2</v>
      </c>
      <c r="O120" s="14"/>
      <c r="P120" s="82" t="s">
        <v>470</v>
      </c>
      <c r="Q120" s="14"/>
      <c r="R120" s="82" t="s">
        <v>245</v>
      </c>
      <c r="S120" s="14"/>
      <c r="T120" s="83">
        <v>30</v>
      </c>
      <c r="U120" s="14"/>
      <c r="V120" s="82" t="s">
        <v>566</v>
      </c>
    </row>
    <row r="121" spans="1:22" ht="22.5">
      <c r="A121" s="82" t="s">
        <v>142</v>
      </c>
      <c r="B121" s="83"/>
      <c r="C121" s="14"/>
      <c r="D121" s="82" t="s">
        <v>532</v>
      </c>
      <c r="E121" s="14"/>
      <c r="F121" s="82" t="s">
        <v>804</v>
      </c>
      <c r="G121" s="14"/>
      <c r="H121" s="82" t="s">
        <v>505</v>
      </c>
      <c r="I121" s="14"/>
      <c r="J121" s="82" t="s">
        <v>804</v>
      </c>
      <c r="K121" s="14"/>
      <c r="L121" s="82" t="s">
        <v>506</v>
      </c>
      <c r="M121" s="14"/>
      <c r="N121" s="81">
        <v>7.5</v>
      </c>
      <c r="O121" s="14"/>
      <c r="P121" s="82" t="s">
        <v>139</v>
      </c>
      <c r="Q121" s="14"/>
      <c r="R121" s="82" t="s">
        <v>22</v>
      </c>
      <c r="S121" s="14"/>
      <c r="T121" s="83">
        <v>22</v>
      </c>
      <c r="U121" s="14"/>
      <c r="V121" s="82" t="s">
        <v>445</v>
      </c>
    </row>
    <row r="122" spans="1:22" ht="22.5">
      <c r="A122" s="82" t="s">
        <v>142</v>
      </c>
      <c r="B122" s="83"/>
      <c r="C122" s="14"/>
      <c r="D122" s="82" t="s">
        <v>608</v>
      </c>
      <c r="E122" s="14"/>
      <c r="F122" s="82" t="s">
        <v>804</v>
      </c>
      <c r="G122" s="14"/>
      <c r="H122" s="82" t="s">
        <v>548</v>
      </c>
      <c r="I122" s="14"/>
      <c r="J122" s="82" t="s">
        <v>804</v>
      </c>
      <c r="K122" s="14"/>
      <c r="L122" s="82" t="s">
        <v>549</v>
      </c>
      <c r="M122" s="14"/>
      <c r="N122" s="81">
        <v>7.5</v>
      </c>
      <c r="O122" s="14"/>
      <c r="P122" s="82" t="s">
        <v>139</v>
      </c>
      <c r="Q122" s="14"/>
      <c r="R122" s="82" t="s">
        <v>22</v>
      </c>
      <c r="S122" s="14"/>
      <c r="T122" s="83">
        <v>32</v>
      </c>
      <c r="U122" s="14"/>
      <c r="V122" s="82" t="s">
        <v>445</v>
      </c>
    </row>
    <row r="123" spans="1:22" ht="22.5">
      <c r="A123" s="82" t="s">
        <v>142</v>
      </c>
      <c r="B123" s="83"/>
      <c r="C123" s="14"/>
      <c r="D123" s="82" t="s">
        <v>638</v>
      </c>
      <c r="E123" s="14"/>
      <c r="F123" s="82" t="s">
        <v>805</v>
      </c>
      <c r="G123" s="14"/>
      <c r="H123" s="82" t="s">
        <v>584</v>
      </c>
      <c r="I123" s="14"/>
      <c r="J123" s="82" t="s">
        <v>805</v>
      </c>
      <c r="K123" s="14"/>
      <c r="L123" s="82" t="s">
        <v>585</v>
      </c>
      <c r="M123" s="14"/>
      <c r="N123" s="81">
        <v>6</v>
      </c>
      <c r="O123" s="14"/>
      <c r="P123" s="82" t="s">
        <v>139</v>
      </c>
      <c r="Q123" s="14"/>
      <c r="R123" s="82" t="s">
        <v>22</v>
      </c>
      <c r="S123" s="14"/>
      <c r="T123" s="83">
        <v>1</v>
      </c>
      <c r="U123" s="14"/>
      <c r="V123" s="82" t="s">
        <v>566</v>
      </c>
    </row>
    <row r="124" spans="1:22" ht="33.75">
      <c r="A124" s="82" t="s">
        <v>142</v>
      </c>
      <c r="B124" s="83"/>
      <c r="C124" s="14"/>
      <c r="D124" s="82" t="s">
        <v>652</v>
      </c>
      <c r="E124" s="14"/>
      <c r="F124" s="82" t="s">
        <v>805</v>
      </c>
      <c r="G124" s="14"/>
      <c r="H124" s="82" t="s">
        <v>508</v>
      </c>
      <c r="I124" s="14"/>
      <c r="J124" s="82" t="s">
        <v>805</v>
      </c>
      <c r="K124" s="14"/>
      <c r="L124" s="82" t="s">
        <v>509</v>
      </c>
      <c r="M124" s="14"/>
      <c r="N124" s="81">
        <v>6</v>
      </c>
      <c r="O124" s="14"/>
      <c r="P124" s="82" t="s">
        <v>139</v>
      </c>
      <c r="Q124" s="14"/>
      <c r="R124" s="82" t="s">
        <v>22</v>
      </c>
      <c r="S124" s="14"/>
      <c r="T124" s="83">
        <v>32</v>
      </c>
      <c r="U124" s="14"/>
      <c r="V124" s="82" t="s">
        <v>445</v>
      </c>
    </row>
    <row r="125" spans="1:22" ht="33.75">
      <c r="A125" s="82" t="s">
        <v>142</v>
      </c>
      <c r="B125" s="83"/>
      <c r="C125" s="14"/>
      <c r="D125" s="82" t="s">
        <v>623</v>
      </c>
      <c r="E125" s="14"/>
      <c r="F125" s="82" t="s">
        <v>806</v>
      </c>
      <c r="G125" s="14"/>
      <c r="H125" s="82" t="s">
        <v>624</v>
      </c>
      <c r="I125" s="14"/>
      <c r="J125" s="82" t="s">
        <v>806</v>
      </c>
      <c r="K125" s="14"/>
      <c r="L125" s="82" t="s">
        <v>625</v>
      </c>
      <c r="M125" s="14"/>
      <c r="N125" s="81">
        <v>6.5</v>
      </c>
      <c r="O125" s="14"/>
      <c r="P125" s="82" t="s">
        <v>463</v>
      </c>
      <c r="Q125" s="14"/>
      <c r="R125" s="82" t="s">
        <v>31</v>
      </c>
      <c r="S125" s="14"/>
      <c r="T125" s="83">
        <v>21</v>
      </c>
      <c r="U125" s="14"/>
      <c r="V125" s="82" t="s">
        <v>445</v>
      </c>
    </row>
    <row r="126" spans="1:22">
      <c r="A126" s="82" t="s">
        <v>142</v>
      </c>
      <c r="B126" s="83"/>
      <c r="C126" s="14"/>
      <c r="D126" s="82" t="s">
        <v>714</v>
      </c>
      <c r="E126" s="14"/>
      <c r="F126" s="82" t="s">
        <v>806</v>
      </c>
      <c r="G126" s="14"/>
      <c r="H126" s="82" t="s">
        <v>443</v>
      </c>
      <c r="I126" s="14"/>
      <c r="J126" s="82" t="s">
        <v>806</v>
      </c>
      <c r="K126" s="14"/>
      <c r="L126" s="82" t="s">
        <v>444</v>
      </c>
      <c r="M126" s="14"/>
      <c r="N126" s="81">
        <v>6.5</v>
      </c>
      <c r="O126" s="14"/>
      <c r="P126" s="82" t="s">
        <v>463</v>
      </c>
      <c r="Q126" s="14"/>
      <c r="R126" s="82" t="s">
        <v>31</v>
      </c>
      <c r="S126" s="14"/>
      <c r="T126" s="83">
        <v>35</v>
      </c>
      <c r="U126" s="14"/>
      <c r="V126" s="82" t="s">
        <v>445</v>
      </c>
    </row>
    <row r="127" spans="1:22" ht="22.5">
      <c r="A127" s="82" t="s">
        <v>143</v>
      </c>
      <c r="B127" s="83"/>
      <c r="C127" s="14"/>
      <c r="D127" s="82" t="s">
        <v>558</v>
      </c>
      <c r="E127" s="14"/>
      <c r="F127" s="82" t="s">
        <v>804</v>
      </c>
      <c r="G127" s="14"/>
      <c r="H127" s="82" t="s">
        <v>459</v>
      </c>
      <c r="I127" s="14"/>
      <c r="J127" s="82" t="s">
        <v>804</v>
      </c>
      <c r="K127" s="14"/>
      <c r="L127" s="82" t="s">
        <v>460</v>
      </c>
      <c r="M127" s="14"/>
      <c r="N127" s="81">
        <v>2.5</v>
      </c>
      <c r="O127" s="14"/>
      <c r="P127" s="82" t="s">
        <v>135</v>
      </c>
      <c r="Q127" s="14"/>
      <c r="R127" s="82" t="s">
        <v>15</v>
      </c>
      <c r="S127" s="14"/>
      <c r="T127" s="83">
        <v>5</v>
      </c>
      <c r="U127" s="14"/>
      <c r="V127" s="82" t="s">
        <v>445</v>
      </c>
    </row>
    <row r="128" spans="1:22" ht="22.5">
      <c r="A128" s="82" t="s">
        <v>143</v>
      </c>
      <c r="B128" s="83"/>
      <c r="C128" s="14"/>
      <c r="D128" s="82" t="s">
        <v>577</v>
      </c>
      <c r="E128" s="14"/>
      <c r="F128" s="82" t="s">
        <v>805</v>
      </c>
      <c r="G128" s="14"/>
      <c r="H128" s="82" t="s">
        <v>468</v>
      </c>
      <c r="I128" s="14"/>
      <c r="J128" s="82" t="s">
        <v>805</v>
      </c>
      <c r="K128" s="14"/>
      <c r="L128" s="82" t="s">
        <v>469</v>
      </c>
      <c r="M128" s="14"/>
      <c r="N128" s="81">
        <v>7.5</v>
      </c>
      <c r="O128" s="14"/>
      <c r="P128" s="82" t="s">
        <v>135</v>
      </c>
      <c r="Q128" s="14"/>
      <c r="R128" s="82" t="s">
        <v>15</v>
      </c>
      <c r="S128" s="14"/>
      <c r="T128" s="83">
        <v>1</v>
      </c>
      <c r="U128" s="14"/>
      <c r="V128" s="82" t="s">
        <v>445</v>
      </c>
    </row>
    <row r="129" spans="1:22" ht="33.75">
      <c r="A129" s="82" t="s">
        <v>143</v>
      </c>
      <c r="B129" s="83"/>
      <c r="C129" s="14"/>
      <c r="D129" s="82" t="s">
        <v>600</v>
      </c>
      <c r="E129" s="14"/>
      <c r="F129" s="82" t="s">
        <v>805</v>
      </c>
      <c r="G129" s="14"/>
      <c r="H129" s="82" t="s">
        <v>526</v>
      </c>
      <c r="I129" s="14"/>
      <c r="J129" s="82" t="s">
        <v>805</v>
      </c>
      <c r="K129" s="14"/>
      <c r="L129" s="82" t="s">
        <v>527</v>
      </c>
      <c r="M129" s="14"/>
      <c r="N129" s="81">
        <v>6</v>
      </c>
      <c r="O129" s="14"/>
      <c r="P129" s="82" t="s">
        <v>135</v>
      </c>
      <c r="Q129" s="14"/>
      <c r="R129" s="82" t="s">
        <v>15</v>
      </c>
      <c r="S129" s="14"/>
      <c r="T129" s="83">
        <v>26</v>
      </c>
      <c r="U129" s="14"/>
      <c r="V129" s="82" t="s">
        <v>445</v>
      </c>
    </row>
    <row r="130" spans="1:22" ht="22.5">
      <c r="A130" s="82" t="s">
        <v>143</v>
      </c>
      <c r="B130" s="83"/>
      <c r="C130" s="14"/>
      <c r="D130" s="82" t="s">
        <v>701</v>
      </c>
      <c r="E130" s="14"/>
      <c r="F130" s="82" t="s">
        <v>805</v>
      </c>
      <c r="G130" s="14"/>
      <c r="H130" s="82" t="s">
        <v>545</v>
      </c>
      <c r="I130" s="14"/>
      <c r="J130" s="82" t="s">
        <v>805</v>
      </c>
      <c r="K130" s="14"/>
      <c r="L130" s="82" t="s">
        <v>546</v>
      </c>
      <c r="M130" s="14"/>
      <c r="N130" s="81">
        <v>6.5</v>
      </c>
      <c r="O130" s="14"/>
      <c r="P130" s="82" t="s">
        <v>135</v>
      </c>
      <c r="Q130" s="14"/>
      <c r="R130" s="82" t="s">
        <v>15</v>
      </c>
      <c r="S130" s="14"/>
      <c r="T130" s="83">
        <v>30</v>
      </c>
      <c r="U130" s="14"/>
      <c r="V130" s="82" t="s">
        <v>445</v>
      </c>
    </row>
    <row r="131" spans="1:22" ht="22.5">
      <c r="A131" s="82" t="s">
        <v>143</v>
      </c>
      <c r="B131" s="83"/>
      <c r="C131" s="14"/>
      <c r="D131" s="82" t="s">
        <v>485</v>
      </c>
      <c r="E131" s="14"/>
      <c r="F131" s="82" t="s">
        <v>806</v>
      </c>
      <c r="G131" s="14"/>
      <c r="H131" s="82" t="s">
        <v>443</v>
      </c>
      <c r="I131" s="14"/>
      <c r="J131" s="82" t="s">
        <v>806</v>
      </c>
      <c r="K131" s="14"/>
      <c r="L131" s="82" t="s">
        <v>444</v>
      </c>
      <c r="M131" s="14"/>
      <c r="N131" s="81">
        <v>6.5</v>
      </c>
      <c r="O131" s="14"/>
      <c r="P131" s="82" t="s">
        <v>135</v>
      </c>
      <c r="Q131" s="14"/>
      <c r="R131" s="82" t="s">
        <v>15</v>
      </c>
      <c r="S131" s="14"/>
      <c r="T131" s="83">
        <v>35</v>
      </c>
      <c r="U131" s="14"/>
      <c r="V131" s="82" t="s">
        <v>445</v>
      </c>
    </row>
    <row r="132" spans="1:22" ht="22.5">
      <c r="A132" s="82" t="s">
        <v>143</v>
      </c>
      <c r="B132" s="83"/>
      <c r="C132" s="14"/>
      <c r="D132" s="82" t="s">
        <v>713</v>
      </c>
      <c r="E132" s="14"/>
      <c r="F132" s="82" t="s">
        <v>806</v>
      </c>
      <c r="G132" s="14"/>
      <c r="H132" s="82" t="s">
        <v>443</v>
      </c>
      <c r="I132" s="14"/>
      <c r="J132" s="82" t="s">
        <v>806</v>
      </c>
      <c r="K132" s="14"/>
      <c r="L132" s="82" t="s">
        <v>444</v>
      </c>
      <c r="M132" s="14"/>
      <c r="N132" s="81">
        <v>6.5</v>
      </c>
      <c r="O132" s="14"/>
      <c r="P132" s="82" t="s">
        <v>135</v>
      </c>
      <c r="Q132" s="14"/>
      <c r="R132" s="82" t="s">
        <v>15</v>
      </c>
      <c r="S132" s="14"/>
      <c r="T132" s="83">
        <v>35</v>
      </c>
      <c r="U132" s="14"/>
      <c r="V132" s="82" t="s">
        <v>445</v>
      </c>
    </row>
    <row r="133" spans="1:22" ht="22.5">
      <c r="A133" s="82" t="s">
        <v>21</v>
      </c>
      <c r="B133" s="83"/>
      <c r="C133" s="14"/>
      <c r="D133" s="82" t="s">
        <v>446</v>
      </c>
      <c r="E133" s="14"/>
      <c r="F133" s="82" t="s">
        <v>804</v>
      </c>
      <c r="G133" s="14"/>
      <c r="H133" s="82" t="s">
        <v>447</v>
      </c>
      <c r="I133" s="14"/>
      <c r="J133" s="82" t="s">
        <v>804</v>
      </c>
      <c r="K133" s="14"/>
      <c r="L133" s="82" t="s">
        <v>448</v>
      </c>
      <c r="M133" s="14"/>
      <c r="N133" s="81">
        <v>5</v>
      </c>
      <c r="O133" s="14"/>
      <c r="P133" s="82" t="s">
        <v>54</v>
      </c>
      <c r="Q133" s="14"/>
      <c r="R133" s="82" t="s">
        <v>163</v>
      </c>
      <c r="S133" s="14"/>
      <c r="T133" s="83">
        <v>21</v>
      </c>
      <c r="U133" s="14"/>
      <c r="V133" s="82" t="s">
        <v>445</v>
      </c>
    </row>
    <row r="134" spans="1:22" ht="22.5">
      <c r="A134" s="82" t="s">
        <v>21</v>
      </c>
      <c r="B134" s="83"/>
      <c r="C134" s="14"/>
      <c r="D134" s="82" t="s">
        <v>557</v>
      </c>
      <c r="E134" s="14"/>
      <c r="F134" s="82" t="s">
        <v>804</v>
      </c>
      <c r="G134" s="14"/>
      <c r="H134" s="82" t="s">
        <v>548</v>
      </c>
      <c r="I134" s="14"/>
      <c r="J134" s="82" t="s">
        <v>804</v>
      </c>
      <c r="K134" s="14"/>
      <c r="L134" s="82" t="s">
        <v>549</v>
      </c>
      <c r="M134" s="14"/>
      <c r="N134" s="81">
        <v>7.5</v>
      </c>
      <c r="O134" s="14"/>
      <c r="P134" s="82" t="s">
        <v>54</v>
      </c>
      <c r="Q134" s="14"/>
      <c r="R134" s="82" t="s">
        <v>163</v>
      </c>
      <c r="S134" s="14"/>
      <c r="T134" s="83">
        <v>32</v>
      </c>
      <c r="U134" s="14"/>
      <c r="V134" s="82" t="s">
        <v>445</v>
      </c>
    </row>
    <row r="135" spans="1:22" ht="22.5">
      <c r="A135" s="82" t="s">
        <v>21</v>
      </c>
      <c r="B135" s="83"/>
      <c r="C135" s="14"/>
      <c r="D135" s="82" t="s">
        <v>627</v>
      </c>
      <c r="E135" s="14"/>
      <c r="F135" s="82" t="s">
        <v>805</v>
      </c>
      <c r="G135" s="14"/>
      <c r="H135" s="82" t="s">
        <v>450</v>
      </c>
      <c r="I135" s="14"/>
      <c r="J135" s="82" t="s">
        <v>805</v>
      </c>
      <c r="K135" s="14"/>
      <c r="L135" s="82" t="s">
        <v>451</v>
      </c>
      <c r="M135" s="14"/>
      <c r="N135" s="81">
        <v>5.5</v>
      </c>
      <c r="O135" s="14"/>
      <c r="P135" s="82" t="s">
        <v>54</v>
      </c>
      <c r="Q135" s="14"/>
      <c r="R135" s="82" t="s">
        <v>163</v>
      </c>
      <c r="S135" s="14"/>
      <c r="T135" s="83">
        <v>8</v>
      </c>
      <c r="U135" s="14"/>
      <c r="V135" s="82" t="s">
        <v>445</v>
      </c>
    </row>
    <row r="136" spans="1:22" ht="33.75">
      <c r="A136" s="82" t="s">
        <v>21</v>
      </c>
      <c r="B136" s="83"/>
      <c r="C136" s="14"/>
      <c r="D136" s="82" t="s">
        <v>719</v>
      </c>
      <c r="E136" s="14"/>
      <c r="F136" s="82" t="s">
        <v>805</v>
      </c>
      <c r="G136" s="14"/>
      <c r="H136" s="82" t="s">
        <v>508</v>
      </c>
      <c r="I136" s="14"/>
      <c r="J136" s="82" t="s">
        <v>805</v>
      </c>
      <c r="K136" s="14"/>
      <c r="L136" s="82" t="s">
        <v>509</v>
      </c>
      <c r="M136" s="14"/>
      <c r="N136" s="81">
        <v>4</v>
      </c>
      <c r="O136" s="14"/>
      <c r="P136" s="82" t="s">
        <v>54</v>
      </c>
      <c r="Q136" s="14"/>
      <c r="R136" s="82" t="s">
        <v>163</v>
      </c>
      <c r="S136" s="14"/>
      <c r="T136" s="83">
        <v>32</v>
      </c>
      <c r="U136" s="14"/>
      <c r="V136" s="82" t="s">
        <v>445</v>
      </c>
    </row>
    <row r="137" spans="1:22" ht="22.5">
      <c r="A137" s="82" t="s">
        <v>21</v>
      </c>
      <c r="B137" s="83"/>
      <c r="C137" s="14"/>
      <c r="D137" s="82" t="s">
        <v>590</v>
      </c>
      <c r="E137" s="14"/>
      <c r="F137" s="82" t="s">
        <v>806</v>
      </c>
      <c r="G137" s="14"/>
      <c r="H137" s="82" t="s">
        <v>443</v>
      </c>
      <c r="I137" s="14"/>
      <c r="J137" s="82" t="s">
        <v>806</v>
      </c>
      <c r="K137" s="14"/>
      <c r="L137" s="82" t="s">
        <v>444</v>
      </c>
      <c r="M137" s="14"/>
      <c r="N137" s="81">
        <v>6.5</v>
      </c>
      <c r="O137" s="14"/>
      <c r="P137" s="82" t="s">
        <v>54</v>
      </c>
      <c r="Q137" s="14"/>
      <c r="R137" s="82" t="s">
        <v>163</v>
      </c>
      <c r="S137" s="14"/>
      <c r="T137" s="83">
        <v>35</v>
      </c>
      <c r="U137" s="14"/>
      <c r="V137" s="82" t="s">
        <v>445</v>
      </c>
    </row>
    <row r="138" spans="1:22" ht="22.5">
      <c r="A138" s="82" t="s">
        <v>21</v>
      </c>
      <c r="B138" s="83"/>
      <c r="C138" s="14"/>
      <c r="D138" s="82" t="s">
        <v>722</v>
      </c>
      <c r="E138" s="14"/>
      <c r="F138" s="82" t="s">
        <v>806</v>
      </c>
      <c r="G138" s="14"/>
      <c r="H138" s="82" t="s">
        <v>443</v>
      </c>
      <c r="I138" s="14"/>
      <c r="J138" s="82" t="s">
        <v>806</v>
      </c>
      <c r="K138" s="14"/>
      <c r="L138" s="82" t="s">
        <v>444</v>
      </c>
      <c r="M138" s="14"/>
      <c r="N138" s="81">
        <v>6.5</v>
      </c>
      <c r="O138" s="14"/>
      <c r="P138" s="82" t="s">
        <v>54</v>
      </c>
      <c r="Q138" s="14"/>
      <c r="R138" s="82" t="s">
        <v>163</v>
      </c>
      <c r="S138" s="14"/>
      <c r="T138" s="83">
        <v>35</v>
      </c>
      <c r="U138" s="14"/>
      <c r="V138" s="82" t="s">
        <v>445</v>
      </c>
    </row>
    <row r="139" spans="1:22" ht="33.75">
      <c r="A139" s="82" t="s">
        <v>26</v>
      </c>
      <c r="B139" s="83"/>
      <c r="C139" s="14"/>
      <c r="D139" s="82" t="s">
        <v>458</v>
      </c>
      <c r="E139" s="14"/>
      <c r="F139" s="82" t="s">
        <v>802</v>
      </c>
      <c r="G139" s="14"/>
      <c r="H139" s="82" t="s">
        <v>459</v>
      </c>
      <c r="I139" s="14"/>
      <c r="J139" s="82" t="s">
        <v>802</v>
      </c>
      <c r="K139" s="14"/>
      <c r="L139" s="82" t="s">
        <v>460</v>
      </c>
      <c r="M139" s="14"/>
      <c r="N139" s="81">
        <v>5.5</v>
      </c>
      <c r="O139" s="14"/>
      <c r="P139" s="82" t="s">
        <v>461</v>
      </c>
      <c r="Q139" s="14"/>
      <c r="R139" s="82" t="s">
        <v>25</v>
      </c>
      <c r="S139" s="14"/>
      <c r="T139" s="83">
        <v>5</v>
      </c>
      <c r="U139" s="14"/>
      <c r="V139" s="82" t="s">
        <v>445</v>
      </c>
    </row>
    <row r="140" spans="1:22" ht="33.75">
      <c r="A140" s="82" t="s">
        <v>26</v>
      </c>
      <c r="B140" s="83"/>
      <c r="C140" s="14"/>
      <c r="D140" s="82" t="s">
        <v>507</v>
      </c>
      <c r="E140" s="14"/>
      <c r="F140" s="82" t="s">
        <v>802</v>
      </c>
      <c r="G140" s="14"/>
      <c r="H140" s="82" t="s">
        <v>508</v>
      </c>
      <c r="I140" s="14"/>
      <c r="J140" s="82" t="s">
        <v>802</v>
      </c>
      <c r="K140" s="14"/>
      <c r="L140" s="82" t="s">
        <v>509</v>
      </c>
      <c r="M140" s="14"/>
      <c r="N140" s="81">
        <v>6</v>
      </c>
      <c r="O140" s="14"/>
      <c r="P140" s="82" t="s">
        <v>461</v>
      </c>
      <c r="Q140" s="14"/>
      <c r="R140" s="82" t="s">
        <v>25</v>
      </c>
      <c r="S140" s="14"/>
      <c r="T140" s="83">
        <v>32</v>
      </c>
      <c r="U140" s="14"/>
      <c r="V140" s="82" t="s">
        <v>445</v>
      </c>
    </row>
    <row r="141" spans="1:22" ht="33.75">
      <c r="A141" s="82" t="s">
        <v>26</v>
      </c>
      <c r="B141" s="83"/>
      <c r="C141" s="14"/>
      <c r="D141" s="82" t="s">
        <v>699</v>
      </c>
      <c r="E141" s="14"/>
      <c r="F141" s="82" t="s">
        <v>803</v>
      </c>
      <c r="G141" s="14"/>
      <c r="H141" s="82" t="s">
        <v>605</v>
      </c>
      <c r="I141" s="14"/>
      <c r="J141" s="82" t="s">
        <v>803</v>
      </c>
      <c r="K141" s="14"/>
      <c r="L141" s="82" t="s">
        <v>606</v>
      </c>
      <c r="M141" s="14"/>
      <c r="N141" s="81">
        <v>6</v>
      </c>
      <c r="O141" s="14"/>
      <c r="P141" s="82" t="s">
        <v>461</v>
      </c>
      <c r="Q141" s="14"/>
      <c r="R141" s="82" t="s">
        <v>25</v>
      </c>
      <c r="S141" s="14"/>
      <c r="T141" s="83">
        <v>30</v>
      </c>
      <c r="U141" s="14"/>
      <c r="V141" s="82" t="s">
        <v>445</v>
      </c>
    </row>
    <row r="142" spans="1:22" ht="33.75">
      <c r="A142" s="82" t="s">
        <v>26</v>
      </c>
      <c r="B142" s="83"/>
      <c r="C142" s="14"/>
      <c r="D142" s="82" t="s">
        <v>541</v>
      </c>
      <c r="E142" s="14"/>
      <c r="F142" s="82" t="s">
        <v>804</v>
      </c>
      <c r="G142" s="14"/>
      <c r="H142" s="82" t="s">
        <v>447</v>
      </c>
      <c r="I142" s="14"/>
      <c r="J142" s="82" t="s">
        <v>804</v>
      </c>
      <c r="K142" s="14"/>
      <c r="L142" s="82" t="s">
        <v>448</v>
      </c>
      <c r="M142" s="14"/>
      <c r="N142" s="81">
        <v>5</v>
      </c>
      <c r="O142" s="14"/>
      <c r="P142" s="82" t="s">
        <v>461</v>
      </c>
      <c r="Q142" s="14"/>
      <c r="R142" s="82" t="s">
        <v>25</v>
      </c>
      <c r="S142" s="14"/>
      <c r="T142" s="83">
        <v>21</v>
      </c>
      <c r="U142" s="14"/>
      <c r="V142" s="82" t="s">
        <v>445</v>
      </c>
    </row>
    <row r="143" spans="1:22" ht="33.75">
      <c r="A143" s="82" t="s">
        <v>26</v>
      </c>
      <c r="B143" s="83"/>
      <c r="C143" s="14"/>
      <c r="D143" s="82" t="s">
        <v>533</v>
      </c>
      <c r="E143" s="14"/>
      <c r="F143" s="82" t="s">
        <v>805</v>
      </c>
      <c r="G143" s="14"/>
      <c r="H143" s="82" t="s">
        <v>526</v>
      </c>
      <c r="I143" s="14"/>
      <c r="J143" s="82" t="s">
        <v>805</v>
      </c>
      <c r="K143" s="14"/>
      <c r="L143" s="82" t="s">
        <v>527</v>
      </c>
      <c r="M143" s="14"/>
      <c r="N143" s="81">
        <v>6</v>
      </c>
      <c r="O143" s="14"/>
      <c r="P143" s="82" t="s">
        <v>461</v>
      </c>
      <c r="Q143" s="14"/>
      <c r="R143" s="82" t="s">
        <v>25</v>
      </c>
      <c r="S143" s="14"/>
      <c r="T143" s="83">
        <v>26</v>
      </c>
      <c r="U143" s="14"/>
      <c r="V143" s="82" t="s">
        <v>445</v>
      </c>
    </row>
    <row r="144" spans="1:22" ht="33.75">
      <c r="A144" s="82" t="s">
        <v>26</v>
      </c>
      <c r="B144" s="83"/>
      <c r="C144" s="14"/>
      <c r="D144" s="82" t="s">
        <v>682</v>
      </c>
      <c r="E144" s="14"/>
      <c r="F144" s="82" t="s">
        <v>805</v>
      </c>
      <c r="G144" s="14"/>
      <c r="H144" s="82" t="s">
        <v>677</v>
      </c>
      <c r="I144" s="14"/>
      <c r="J144" s="82" t="s">
        <v>805</v>
      </c>
      <c r="K144" s="14"/>
      <c r="L144" s="82" t="s">
        <v>678</v>
      </c>
      <c r="M144" s="14"/>
      <c r="N144" s="81">
        <v>5.5</v>
      </c>
      <c r="O144" s="14"/>
      <c r="P144" s="82" t="s">
        <v>461</v>
      </c>
      <c r="Q144" s="14"/>
      <c r="R144" s="82" t="s">
        <v>25</v>
      </c>
      <c r="S144" s="14"/>
      <c r="T144" s="83">
        <v>30</v>
      </c>
      <c r="U144" s="14"/>
      <c r="V144" s="82" t="s">
        <v>445</v>
      </c>
    </row>
    <row r="145" spans="1:22" ht="33.75">
      <c r="A145" s="82" t="s">
        <v>26</v>
      </c>
      <c r="B145" s="83"/>
      <c r="C145" s="14"/>
      <c r="D145" s="82" t="s">
        <v>735</v>
      </c>
      <c r="E145" s="14"/>
      <c r="F145" s="82" t="s">
        <v>805</v>
      </c>
      <c r="G145" s="14"/>
      <c r="H145" s="82" t="s">
        <v>569</v>
      </c>
      <c r="I145" s="14"/>
      <c r="J145" s="82" t="s">
        <v>805</v>
      </c>
      <c r="K145" s="14"/>
      <c r="L145" s="82" t="s">
        <v>570</v>
      </c>
      <c r="M145" s="14"/>
      <c r="N145" s="81">
        <v>7</v>
      </c>
      <c r="O145" s="14"/>
      <c r="P145" s="82" t="s">
        <v>461</v>
      </c>
      <c r="Q145" s="14"/>
      <c r="R145" s="82" t="s">
        <v>25</v>
      </c>
      <c r="S145" s="14"/>
      <c r="T145" s="83">
        <v>21</v>
      </c>
      <c r="U145" s="14"/>
      <c r="V145" s="82" t="s">
        <v>445</v>
      </c>
    </row>
    <row r="146" spans="1:22" ht="33.75">
      <c r="A146" s="82" t="s">
        <v>26</v>
      </c>
      <c r="B146" s="83"/>
      <c r="C146" s="14"/>
      <c r="D146" s="82" t="s">
        <v>528</v>
      </c>
      <c r="E146" s="14"/>
      <c r="F146" s="82" t="s">
        <v>806</v>
      </c>
      <c r="G146" s="14"/>
      <c r="H146" s="82" t="s">
        <v>529</v>
      </c>
      <c r="I146" s="14"/>
      <c r="J146" s="82" t="s">
        <v>806</v>
      </c>
      <c r="K146" s="14"/>
      <c r="L146" s="82" t="s">
        <v>530</v>
      </c>
      <c r="M146" s="14"/>
      <c r="N146" s="81">
        <v>5.5</v>
      </c>
      <c r="O146" s="14"/>
      <c r="P146" s="82" t="s">
        <v>461</v>
      </c>
      <c r="Q146" s="14"/>
      <c r="R146" s="82" t="s">
        <v>25</v>
      </c>
      <c r="S146" s="14"/>
      <c r="T146" s="83">
        <v>35</v>
      </c>
      <c r="U146" s="14"/>
      <c r="V146" s="82" t="s">
        <v>445</v>
      </c>
    </row>
    <row r="147" spans="1:22" ht="33.75">
      <c r="A147" s="82" t="s">
        <v>26</v>
      </c>
      <c r="B147" s="83"/>
      <c r="C147" s="14"/>
      <c r="D147" s="82" t="s">
        <v>685</v>
      </c>
      <c r="E147" s="14"/>
      <c r="F147" s="82" t="s">
        <v>806</v>
      </c>
      <c r="G147" s="14"/>
      <c r="H147" s="82" t="s">
        <v>631</v>
      </c>
      <c r="I147" s="14"/>
      <c r="J147" s="82" t="s">
        <v>806</v>
      </c>
      <c r="K147" s="14"/>
      <c r="L147" s="82" t="s">
        <v>632</v>
      </c>
      <c r="M147" s="14"/>
      <c r="N147" s="81">
        <v>6.5</v>
      </c>
      <c r="O147" s="14"/>
      <c r="P147" s="82" t="s">
        <v>461</v>
      </c>
      <c r="Q147" s="14"/>
      <c r="R147" s="82" t="s">
        <v>25</v>
      </c>
      <c r="S147" s="14"/>
      <c r="T147" s="83">
        <v>29</v>
      </c>
      <c r="U147" s="14"/>
      <c r="V147" s="82" t="s">
        <v>445</v>
      </c>
    </row>
    <row r="148" spans="1:22" ht="33.75">
      <c r="A148" s="82" t="s">
        <v>26</v>
      </c>
      <c r="B148" s="83"/>
      <c r="C148" s="14"/>
      <c r="D148" s="82" t="s">
        <v>726</v>
      </c>
      <c r="E148" s="14"/>
      <c r="F148" s="82" t="s">
        <v>806</v>
      </c>
      <c r="G148" s="14"/>
      <c r="H148" s="82" t="s">
        <v>443</v>
      </c>
      <c r="I148" s="14"/>
      <c r="J148" s="82" t="s">
        <v>806</v>
      </c>
      <c r="K148" s="14"/>
      <c r="L148" s="82" t="s">
        <v>444</v>
      </c>
      <c r="M148" s="14"/>
      <c r="N148" s="81">
        <v>6.5</v>
      </c>
      <c r="O148" s="14"/>
      <c r="P148" s="82" t="s">
        <v>461</v>
      </c>
      <c r="Q148" s="14"/>
      <c r="R148" s="82" t="s">
        <v>25</v>
      </c>
      <c r="S148" s="14"/>
      <c r="T148" s="83">
        <v>35</v>
      </c>
      <c r="U148" s="14"/>
      <c r="V148" s="82" t="s">
        <v>445</v>
      </c>
    </row>
    <row r="149" spans="1:22" ht="22.5">
      <c r="A149" s="82" t="s">
        <v>410</v>
      </c>
      <c r="B149" s="83"/>
      <c r="C149" s="14"/>
      <c r="D149" s="82" t="s">
        <v>471</v>
      </c>
      <c r="E149" s="14"/>
      <c r="F149" s="82" t="s">
        <v>802</v>
      </c>
      <c r="G149" s="14"/>
      <c r="H149" s="82" t="s">
        <v>450</v>
      </c>
      <c r="I149" s="14"/>
      <c r="J149" s="82" t="s">
        <v>802</v>
      </c>
      <c r="K149" s="14"/>
      <c r="L149" s="82" t="s">
        <v>451</v>
      </c>
      <c r="M149" s="14"/>
      <c r="N149" s="81">
        <v>5.5</v>
      </c>
      <c r="O149" s="14"/>
      <c r="P149" s="82" t="s">
        <v>42</v>
      </c>
      <c r="Q149" s="14"/>
      <c r="R149" s="82" t="s">
        <v>43</v>
      </c>
      <c r="S149" s="14"/>
      <c r="T149" s="83">
        <v>8</v>
      </c>
      <c r="U149" s="14"/>
      <c r="V149" s="82" t="s">
        <v>445</v>
      </c>
    </row>
    <row r="150" spans="1:22" ht="22.5">
      <c r="A150" s="82" t="s">
        <v>410</v>
      </c>
      <c r="B150" s="83"/>
      <c r="C150" s="14"/>
      <c r="D150" s="82" t="s">
        <v>695</v>
      </c>
      <c r="E150" s="14"/>
      <c r="F150" s="82" t="s">
        <v>802</v>
      </c>
      <c r="G150" s="14"/>
      <c r="H150" s="82" t="s">
        <v>692</v>
      </c>
      <c r="I150" s="14"/>
      <c r="J150" s="82" t="s">
        <v>802</v>
      </c>
      <c r="K150" s="14"/>
      <c r="L150" s="82" t="s">
        <v>693</v>
      </c>
      <c r="M150" s="14"/>
      <c r="N150" s="81">
        <v>7.5</v>
      </c>
      <c r="O150" s="14"/>
      <c r="P150" s="82" t="s">
        <v>42</v>
      </c>
      <c r="Q150" s="14"/>
      <c r="R150" s="82" t="s">
        <v>43</v>
      </c>
      <c r="S150" s="14"/>
      <c r="T150" s="83">
        <v>10</v>
      </c>
      <c r="U150" s="14"/>
      <c r="V150" s="82" t="s">
        <v>445</v>
      </c>
    </row>
    <row r="151" spans="1:22" ht="22.5">
      <c r="A151" s="82" t="s">
        <v>410</v>
      </c>
      <c r="B151" s="83"/>
      <c r="C151" s="14"/>
      <c r="D151" s="82" t="s">
        <v>637</v>
      </c>
      <c r="E151" s="14"/>
      <c r="F151" s="82" t="s">
        <v>803</v>
      </c>
      <c r="G151" s="14"/>
      <c r="H151" s="82" t="s">
        <v>605</v>
      </c>
      <c r="I151" s="14"/>
      <c r="J151" s="82" t="s">
        <v>803</v>
      </c>
      <c r="K151" s="14"/>
      <c r="L151" s="82" t="s">
        <v>606</v>
      </c>
      <c r="M151" s="14"/>
      <c r="N151" s="81">
        <v>6</v>
      </c>
      <c r="O151" s="14"/>
      <c r="P151" s="82" t="s">
        <v>42</v>
      </c>
      <c r="Q151" s="14"/>
      <c r="R151" s="82" t="s">
        <v>43</v>
      </c>
      <c r="S151" s="14"/>
      <c r="T151" s="83">
        <v>30</v>
      </c>
      <c r="U151" s="14"/>
      <c r="V151" s="82" t="s">
        <v>445</v>
      </c>
    </row>
    <row r="152" spans="1:22" ht="22.5">
      <c r="A152" s="82" t="s">
        <v>410</v>
      </c>
      <c r="B152" s="83"/>
      <c r="C152" s="14"/>
      <c r="D152" s="82" t="s">
        <v>551</v>
      </c>
      <c r="E152" s="14"/>
      <c r="F152" s="82" t="s">
        <v>804</v>
      </c>
      <c r="G152" s="14"/>
      <c r="H152" s="82" t="s">
        <v>535</v>
      </c>
      <c r="I152" s="14"/>
      <c r="J152" s="82" t="s">
        <v>804</v>
      </c>
      <c r="K152" s="14"/>
      <c r="L152" s="82" t="s">
        <v>536</v>
      </c>
      <c r="M152" s="14"/>
      <c r="N152" s="81">
        <v>5</v>
      </c>
      <c r="O152" s="14"/>
      <c r="P152" s="82" t="s">
        <v>42</v>
      </c>
      <c r="Q152" s="14"/>
      <c r="R152" s="82" t="s">
        <v>43</v>
      </c>
      <c r="S152" s="14"/>
      <c r="T152" s="83">
        <v>8</v>
      </c>
      <c r="U152" s="14"/>
      <c r="V152" s="82" t="s">
        <v>445</v>
      </c>
    </row>
    <row r="153" spans="1:22" ht="22.5">
      <c r="A153" s="82" t="s">
        <v>410</v>
      </c>
      <c r="B153" s="83"/>
      <c r="C153" s="14"/>
      <c r="D153" s="82" t="s">
        <v>601</v>
      </c>
      <c r="E153" s="14"/>
      <c r="F153" s="82" t="s">
        <v>806</v>
      </c>
      <c r="G153" s="14"/>
      <c r="H153" s="82" t="s">
        <v>529</v>
      </c>
      <c r="I153" s="14"/>
      <c r="J153" s="82" t="s">
        <v>806</v>
      </c>
      <c r="K153" s="14"/>
      <c r="L153" s="82" t="s">
        <v>530</v>
      </c>
      <c r="M153" s="14"/>
      <c r="N153" s="81">
        <v>5.5</v>
      </c>
      <c r="O153" s="14"/>
      <c r="P153" s="82" t="s">
        <v>42</v>
      </c>
      <c r="Q153" s="14"/>
      <c r="R153" s="82" t="s">
        <v>43</v>
      </c>
      <c r="S153" s="14"/>
      <c r="T153" s="83">
        <v>35</v>
      </c>
      <c r="U153" s="14"/>
      <c r="V153" s="82" t="s">
        <v>445</v>
      </c>
    </row>
    <row r="154" spans="1:22" ht="22.5">
      <c r="A154" s="82" t="s">
        <v>410</v>
      </c>
      <c r="B154" s="83"/>
      <c r="C154" s="14"/>
      <c r="D154" s="82" t="s">
        <v>669</v>
      </c>
      <c r="E154" s="14"/>
      <c r="F154" s="82" t="s">
        <v>806</v>
      </c>
      <c r="G154" s="14"/>
      <c r="H154" s="82" t="s">
        <v>631</v>
      </c>
      <c r="I154" s="14"/>
      <c r="J154" s="82" t="s">
        <v>806</v>
      </c>
      <c r="K154" s="14"/>
      <c r="L154" s="82" t="s">
        <v>632</v>
      </c>
      <c r="M154" s="14"/>
      <c r="N154" s="81">
        <v>6.5</v>
      </c>
      <c r="O154" s="14"/>
      <c r="P154" s="82" t="s">
        <v>42</v>
      </c>
      <c r="Q154" s="14"/>
      <c r="R154" s="82" t="s">
        <v>43</v>
      </c>
      <c r="S154" s="14"/>
      <c r="T154" s="83">
        <v>29</v>
      </c>
      <c r="U154" s="14"/>
      <c r="V154" s="82" t="s">
        <v>445</v>
      </c>
    </row>
    <row r="155" spans="1:22" ht="22.5">
      <c r="A155" s="82" t="s">
        <v>410</v>
      </c>
      <c r="B155" s="83"/>
      <c r="C155" s="14"/>
      <c r="D155" s="82" t="s">
        <v>716</v>
      </c>
      <c r="E155" s="14"/>
      <c r="F155" s="82" t="s">
        <v>806</v>
      </c>
      <c r="G155" s="14"/>
      <c r="H155" s="82" t="s">
        <v>443</v>
      </c>
      <c r="I155" s="14"/>
      <c r="J155" s="82" t="s">
        <v>806</v>
      </c>
      <c r="K155" s="14"/>
      <c r="L155" s="82" t="s">
        <v>444</v>
      </c>
      <c r="M155" s="14"/>
      <c r="N155" s="81">
        <v>6.5</v>
      </c>
      <c r="O155" s="14"/>
      <c r="P155" s="82" t="s">
        <v>42</v>
      </c>
      <c r="Q155" s="14"/>
      <c r="R155" s="82" t="s">
        <v>43</v>
      </c>
      <c r="S155" s="14"/>
      <c r="T155" s="83">
        <v>35</v>
      </c>
      <c r="U155" s="14"/>
      <c r="V155" s="82" t="s">
        <v>445</v>
      </c>
    </row>
    <row r="156" spans="1:22" ht="22.5">
      <c r="A156" s="82" t="s">
        <v>32</v>
      </c>
      <c r="B156" s="83"/>
      <c r="C156" s="14"/>
      <c r="D156" s="82" t="s">
        <v>462</v>
      </c>
      <c r="E156" s="14"/>
      <c r="F156" s="82" t="s">
        <v>802</v>
      </c>
      <c r="G156" s="14"/>
      <c r="H156" s="82" t="s">
        <v>450</v>
      </c>
      <c r="I156" s="14"/>
      <c r="J156" s="82" t="s">
        <v>802</v>
      </c>
      <c r="K156" s="14"/>
      <c r="L156" s="82" t="s">
        <v>451</v>
      </c>
      <c r="M156" s="14"/>
      <c r="N156" s="81">
        <v>5.5</v>
      </c>
      <c r="O156" s="14"/>
      <c r="P156" s="82" t="s">
        <v>463</v>
      </c>
      <c r="Q156" s="14"/>
      <c r="R156" s="82" t="s">
        <v>31</v>
      </c>
      <c r="S156" s="14"/>
      <c r="T156" s="83">
        <v>8</v>
      </c>
      <c r="U156" s="14"/>
      <c r="V156" s="82" t="s">
        <v>445</v>
      </c>
    </row>
    <row r="157" spans="1:22" ht="22.5">
      <c r="A157" s="82" t="s">
        <v>32</v>
      </c>
      <c r="B157" s="83"/>
      <c r="C157" s="14"/>
      <c r="D157" s="82" t="s">
        <v>694</v>
      </c>
      <c r="E157" s="14"/>
      <c r="F157" s="82" t="s">
        <v>802</v>
      </c>
      <c r="G157" s="14"/>
      <c r="H157" s="82" t="s">
        <v>692</v>
      </c>
      <c r="I157" s="14"/>
      <c r="J157" s="82" t="s">
        <v>802</v>
      </c>
      <c r="K157" s="14"/>
      <c r="L157" s="82" t="s">
        <v>693</v>
      </c>
      <c r="M157" s="14"/>
      <c r="N157" s="81">
        <v>7.5</v>
      </c>
      <c r="O157" s="14"/>
      <c r="P157" s="82" t="s">
        <v>463</v>
      </c>
      <c r="Q157" s="14"/>
      <c r="R157" s="82" t="s">
        <v>31</v>
      </c>
      <c r="S157" s="14"/>
      <c r="T157" s="83">
        <v>10</v>
      </c>
      <c r="U157" s="14"/>
      <c r="V157" s="82" t="s">
        <v>445</v>
      </c>
    </row>
    <row r="158" spans="1:22" ht="22.5">
      <c r="A158" s="82" t="s">
        <v>32</v>
      </c>
      <c r="B158" s="83"/>
      <c r="C158" s="14"/>
      <c r="D158" s="82" t="s">
        <v>635</v>
      </c>
      <c r="E158" s="14"/>
      <c r="F158" s="82" t="s">
        <v>803</v>
      </c>
      <c r="G158" s="14"/>
      <c r="H158" s="82" t="s">
        <v>605</v>
      </c>
      <c r="I158" s="14"/>
      <c r="J158" s="82" t="s">
        <v>803</v>
      </c>
      <c r="K158" s="14"/>
      <c r="L158" s="82" t="s">
        <v>606</v>
      </c>
      <c r="M158" s="14"/>
      <c r="N158" s="81">
        <v>6</v>
      </c>
      <c r="O158" s="14"/>
      <c r="P158" s="82" t="s">
        <v>463</v>
      </c>
      <c r="Q158" s="14"/>
      <c r="R158" s="82" t="s">
        <v>31</v>
      </c>
      <c r="S158" s="14"/>
      <c r="T158" s="83">
        <v>30</v>
      </c>
      <c r="U158" s="14"/>
      <c r="V158" s="82" t="s">
        <v>445</v>
      </c>
    </row>
    <row r="159" spans="1:22" ht="22.5">
      <c r="A159" s="82" t="s">
        <v>32</v>
      </c>
      <c r="B159" s="83"/>
      <c r="C159" s="14"/>
      <c r="D159" s="82" t="s">
        <v>550</v>
      </c>
      <c r="E159" s="14"/>
      <c r="F159" s="82" t="s">
        <v>804</v>
      </c>
      <c r="G159" s="14"/>
      <c r="H159" s="82" t="s">
        <v>548</v>
      </c>
      <c r="I159" s="14"/>
      <c r="J159" s="82" t="s">
        <v>804</v>
      </c>
      <c r="K159" s="14"/>
      <c r="L159" s="82" t="s">
        <v>549</v>
      </c>
      <c r="M159" s="14"/>
      <c r="N159" s="81">
        <v>7.5</v>
      </c>
      <c r="O159" s="14"/>
      <c r="P159" s="82" t="s">
        <v>463</v>
      </c>
      <c r="Q159" s="14"/>
      <c r="R159" s="82" t="s">
        <v>31</v>
      </c>
      <c r="S159" s="14"/>
      <c r="T159" s="83">
        <v>32</v>
      </c>
      <c r="U159" s="14"/>
      <c r="V159" s="82" t="s">
        <v>445</v>
      </c>
    </row>
    <row r="160" spans="1:22" ht="22.5">
      <c r="A160" s="82" t="s">
        <v>32</v>
      </c>
      <c r="B160" s="83"/>
      <c r="C160" s="14"/>
      <c r="D160" s="82" t="s">
        <v>676</v>
      </c>
      <c r="E160" s="14"/>
      <c r="F160" s="82" t="s">
        <v>805</v>
      </c>
      <c r="G160" s="14"/>
      <c r="H160" s="82" t="s">
        <v>677</v>
      </c>
      <c r="I160" s="14"/>
      <c r="J160" s="82" t="s">
        <v>805</v>
      </c>
      <c r="K160" s="14"/>
      <c r="L160" s="82" t="s">
        <v>678</v>
      </c>
      <c r="M160" s="14"/>
      <c r="N160" s="81">
        <v>5.5</v>
      </c>
      <c r="O160" s="14"/>
      <c r="P160" s="82" t="s">
        <v>463</v>
      </c>
      <c r="Q160" s="14"/>
      <c r="R160" s="82" t="s">
        <v>31</v>
      </c>
      <c r="S160" s="14"/>
      <c r="T160" s="83">
        <v>30</v>
      </c>
      <c r="U160" s="14"/>
      <c r="V160" s="82" t="s">
        <v>445</v>
      </c>
    </row>
    <row r="161" spans="1:22" ht="22.5">
      <c r="A161" s="82" t="s">
        <v>32</v>
      </c>
      <c r="B161" s="83"/>
      <c r="C161" s="14"/>
      <c r="D161" s="82" t="s">
        <v>733</v>
      </c>
      <c r="E161" s="14"/>
      <c r="F161" s="82" t="s">
        <v>805</v>
      </c>
      <c r="G161" s="14"/>
      <c r="H161" s="82" t="s">
        <v>650</v>
      </c>
      <c r="I161" s="14"/>
      <c r="J161" s="82" t="s">
        <v>805</v>
      </c>
      <c r="K161" s="14"/>
      <c r="L161" s="82" t="s">
        <v>651</v>
      </c>
      <c r="M161" s="14"/>
      <c r="N161" s="84">
        <v>6.5</v>
      </c>
      <c r="O161" s="14"/>
      <c r="P161" s="82" t="s">
        <v>463</v>
      </c>
      <c r="Q161" s="14"/>
      <c r="R161" s="82" t="s">
        <v>31</v>
      </c>
      <c r="S161" s="14"/>
      <c r="T161" s="83">
        <v>17</v>
      </c>
      <c r="U161" s="14"/>
      <c r="V161" s="82" t="s">
        <v>445</v>
      </c>
    </row>
    <row r="162" spans="1:22" ht="22.5">
      <c r="A162" s="82" t="s">
        <v>47</v>
      </c>
      <c r="B162" s="83"/>
      <c r="C162" s="14"/>
      <c r="D162" s="82" t="s">
        <v>521</v>
      </c>
      <c r="E162" s="14"/>
      <c r="F162" s="82" t="s">
        <v>802</v>
      </c>
      <c r="G162" s="14"/>
      <c r="H162" s="82" t="s">
        <v>453</v>
      </c>
      <c r="I162" s="14"/>
      <c r="J162" s="82" t="s">
        <v>802</v>
      </c>
      <c r="K162" s="14"/>
      <c r="L162" s="82" t="s">
        <v>454</v>
      </c>
      <c r="M162" s="14"/>
      <c r="N162" s="81">
        <v>6.5</v>
      </c>
      <c r="O162" s="14"/>
      <c r="P162" s="82" t="s">
        <v>45</v>
      </c>
      <c r="Q162" s="14"/>
      <c r="R162" s="82" t="s">
        <v>46</v>
      </c>
      <c r="S162" s="14"/>
      <c r="T162" s="83">
        <v>6</v>
      </c>
      <c r="U162" s="14"/>
      <c r="V162" s="82" t="s">
        <v>445</v>
      </c>
    </row>
    <row r="163" spans="1:22" ht="22.5">
      <c r="A163" s="82" t="s">
        <v>47</v>
      </c>
      <c r="B163" s="83"/>
      <c r="C163" s="14"/>
      <c r="D163" s="82" t="s">
        <v>683</v>
      </c>
      <c r="E163" s="14"/>
      <c r="F163" s="82" t="s">
        <v>803</v>
      </c>
      <c r="G163" s="14"/>
      <c r="H163" s="82" t="s">
        <v>569</v>
      </c>
      <c r="I163" s="14"/>
      <c r="J163" s="82" t="s">
        <v>803</v>
      </c>
      <c r="K163" s="14"/>
      <c r="L163" s="82" t="s">
        <v>570</v>
      </c>
      <c r="M163" s="14"/>
      <c r="N163" s="81">
        <v>5.5</v>
      </c>
      <c r="O163" s="14"/>
      <c r="P163" s="82" t="s">
        <v>45</v>
      </c>
      <c r="Q163" s="14"/>
      <c r="R163" s="82" t="s">
        <v>46</v>
      </c>
      <c r="S163" s="14"/>
      <c r="T163" s="83">
        <v>21</v>
      </c>
      <c r="U163" s="14"/>
      <c r="V163" s="82" t="s">
        <v>445</v>
      </c>
    </row>
    <row r="164" spans="1:22" ht="22.5">
      <c r="A164" s="82" t="s">
        <v>47</v>
      </c>
      <c r="B164" s="83"/>
      <c r="C164" s="14"/>
      <c r="D164" s="82" t="s">
        <v>543</v>
      </c>
      <c r="E164" s="14"/>
      <c r="F164" s="82" t="s">
        <v>804</v>
      </c>
      <c r="G164" s="14"/>
      <c r="H164" s="82" t="s">
        <v>459</v>
      </c>
      <c r="I164" s="14"/>
      <c r="J164" s="82" t="s">
        <v>804</v>
      </c>
      <c r="K164" s="14"/>
      <c r="L164" s="82" t="s">
        <v>460</v>
      </c>
      <c r="M164" s="14"/>
      <c r="N164" s="81">
        <v>5.5</v>
      </c>
      <c r="O164" s="14"/>
      <c r="P164" s="82" t="s">
        <v>45</v>
      </c>
      <c r="Q164" s="14"/>
      <c r="R164" s="82" t="s">
        <v>46</v>
      </c>
      <c r="S164" s="14"/>
      <c r="T164" s="83">
        <v>5</v>
      </c>
      <c r="U164" s="14"/>
      <c r="V164" s="82" t="s">
        <v>445</v>
      </c>
    </row>
    <row r="165" spans="1:22" ht="22.5">
      <c r="A165" s="82" t="s">
        <v>47</v>
      </c>
      <c r="B165" s="83"/>
      <c r="C165" s="14"/>
      <c r="D165" s="82" t="s">
        <v>567</v>
      </c>
      <c r="E165" s="14"/>
      <c r="F165" s="82" t="s">
        <v>805</v>
      </c>
      <c r="G165" s="14"/>
      <c r="H165" s="82" t="s">
        <v>468</v>
      </c>
      <c r="I165" s="14"/>
      <c r="J165" s="82" t="s">
        <v>805</v>
      </c>
      <c r="K165" s="14"/>
      <c r="L165" s="82" t="s">
        <v>469</v>
      </c>
      <c r="M165" s="14"/>
      <c r="N165" s="81">
        <v>6.5</v>
      </c>
      <c r="O165" s="14"/>
      <c r="P165" s="82" t="s">
        <v>45</v>
      </c>
      <c r="Q165" s="14"/>
      <c r="R165" s="82" t="s">
        <v>46</v>
      </c>
      <c r="S165" s="14"/>
      <c r="T165" s="83">
        <v>1</v>
      </c>
      <c r="U165" s="14"/>
      <c r="V165" s="82" t="s">
        <v>445</v>
      </c>
    </row>
    <row r="166" spans="1:22" ht="22.5">
      <c r="A166" s="82" t="s">
        <v>47</v>
      </c>
      <c r="B166" s="83"/>
      <c r="C166" s="14"/>
      <c r="D166" s="82" t="s">
        <v>589</v>
      </c>
      <c r="E166" s="14"/>
      <c r="F166" s="82" t="s">
        <v>805</v>
      </c>
      <c r="G166" s="14"/>
      <c r="H166" s="82" t="s">
        <v>545</v>
      </c>
      <c r="I166" s="14"/>
      <c r="J166" s="82" t="s">
        <v>805</v>
      </c>
      <c r="K166" s="14"/>
      <c r="L166" s="82" t="s">
        <v>546</v>
      </c>
      <c r="M166" s="14"/>
      <c r="N166" s="81">
        <v>6.5</v>
      </c>
      <c r="O166" s="14"/>
      <c r="P166" s="82" t="s">
        <v>45</v>
      </c>
      <c r="Q166" s="14"/>
      <c r="R166" s="82" t="s">
        <v>46</v>
      </c>
      <c r="S166" s="14"/>
      <c r="T166" s="83">
        <v>30</v>
      </c>
      <c r="U166" s="14"/>
      <c r="V166" s="82" t="s">
        <v>445</v>
      </c>
    </row>
    <row r="167" spans="1:22" ht="22.5">
      <c r="A167" s="82" t="s">
        <v>47</v>
      </c>
      <c r="B167" s="83"/>
      <c r="C167" s="14"/>
      <c r="D167" s="82" t="s">
        <v>702</v>
      </c>
      <c r="E167" s="14"/>
      <c r="F167" s="82" t="s">
        <v>805</v>
      </c>
      <c r="G167" s="14"/>
      <c r="H167" s="82" t="s">
        <v>677</v>
      </c>
      <c r="I167" s="14"/>
      <c r="J167" s="82" t="s">
        <v>805</v>
      </c>
      <c r="K167" s="14"/>
      <c r="L167" s="82" t="s">
        <v>678</v>
      </c>
      <c r="M167" s="14"/>
      <c r="N167" s="81">
        <v>3.5</v>
      </c>
      <c r="O167" s="14"/>
      <c r="P167" s="82" t="s">
        <v>45</v>
      </c>
      <c r="Q167" s="14"/>
      <c r="R167" s="82" t="s">
        <v>46</v>
      </c>
      <c r="S167" s="14"/>
      <c r="T167" s="83">
        <v>30</v>
      </c>
      <c r="U167" s="14"/>
      <c r="V167" s="82" t="s">
        <v>445</v>
      </c>
    </row>
    <row r="168" spans="1:22" ht="22.5">
      <c r="A168" s="82" t="s">
        <v>47</v>
      </c>
      <c r="B168" s="83"/>
      <c r="C168" s="14"/>
      <c r="D168" s="82" t="s">
        <v>744</v>
      </c>
      <c r="E168" s="14"/>
      <c r="F168" s="82" t="s">
        <v>805</v>
      </c>
      <c r="G168" s="14"/>
      <c r="H168" s="82" t="s">
        <v>650</v>
      </c>
      <c r="I168" s="14"/>
      <c r="J168" s="82" t="s">
        <v>805</v>
      </c>
      <c r="K168" s="14"/>
      <c r="L168" s="82" t="s">
        <v>651</v>
      </c>
      <c r="M168" s="14"/>
      <c r="N168" s="81">
        <v>6.5</v>
      </c>
      <c r="O168" s="14"/>
      <c r="P168" s="82" t="s">
        <v>45</v>
      </c>
      <c r="Q168" s="14"/>
      <c r="R168" s="82" t="s">
        <v>46</v>
      </c>
      <c r="S168" s="14"/>
      <c r="T168" s="83">
        <v>17</v>
      </c>
      <c r="U168" s="14"/>
      <c r="V168" s="82" t="s">
        <v>445</v>
      </c>
    </row>
    <row r="169" spans="1:22" ht="22.5">
      <c r="A169" s="82" t="s">
        <v>7</v>
      </c>
      <c r="B169" s="83"/>
      <c r="C169" s="14"/>
      <c r="D169" s="82" t="s">
        <v>495</v>
      </c>
      <c r="E169" s="14"/>
      <c r="F169" s="82" t="s">
        <v>802</v>
      </c>
      <c r="G169" s="14"/>
      <c r="H169" s="82" t="s">
        <v>450</v>
      </c>
      <c r="I169" s="14"/>
      <c r="J169" s="82" t="s">
        <v>802</v>
      </c>
      <c r="K169" s="14"/>
      <c r="L169" s="82" t="s">
        <v>451</v>
      </c>
      <c r="M169" s="14"/>
      <c r="N169" s="81">
        <v>5.5</v>
      </c>
      <c r="O169" s="14"/>
      <c r="P169" s="82" t="s">
        <v>138</v>
      </c>
      <c r="Q169" s="14"/>
      <c r="R169" s="82" t="s">
        <v>20</v>
      </c>
      <c r="S169" s="14"/>
      <c r="T169" s="83">
        <v>8</v>
      </c>
      <c r="U169" s="14"/>
      <c r="V169" s="82" t="s">
        <v>445</v>
      </c>
    </row>
    <row r="170" spans="1:22" ht="22.5">
      <c r="A170" s="82" t="s">
        <v>7</v>
      </c>
      <c r="B170" s="83"/>
      <c r="C170" s="14"/>
      <c r="D170" s="82" t="s">
        <v>594</v>
      </c>
      <c r="E170" s="14"/>
      <c r="F170" s="82" t="s">
        <v>802</v>
      </c>
      <c r="G170" s="14"/>
      <c r="H170" s="82" t="s">
        <v>453</v>
      </c>
      <c r="I170" s="14"/>
      <c r="J170" s="82" t="s">
        <v>802</v>
      </c>
      <c r="K170" s="14"/>
      <c r="L170" s="82" t="s">
        <v>454</v>
      </c>
      <c r="M170" s="14"/>
      <c r="N170" s="81">
        <v>8</v>
      </c>
      <c r="O170" s="14"/>
      <c r="P170" s="82" t="s">
        <v>138</v>
      </c>
      <c r="Q170" s="14"/>
      <c r="R170" s="82" t="s">
        <v>20</v>
      </c>
      <c r="S170" s="14"/>
      <c r="T170" s="83">
        <v>6</v>
      </c>
      <c r="U170" s="14"/>
      <c r="V170" s="82" t="s">
        <v>445</v>
      </c>
    </row>
    <row r="171" spans="1:22" ht="22.5">
      <c r="A171" s="82" t="s">
        <v>7</v>
      </c>
      <c r="B171" s="83"/>
      <c r="C171" s="14"/>
      <c r="D171" s="82" t="s">
        <v>604</v>
      </c>
      <c r="E171" s="14"/>
      <c r="F171" s="82" t="s">
        <v>803</v>
      </c>
      <c r="G171" s="14"/>
      <c r="H171" s="82" t="s">
        <v>605</v>
      </c>
      <c r="I171" s="14"/>
      <c r="J171" s="82" t="s">
        <v>803</v>
      </c>
      <c r="K171" s="14"/>
      <c r="L171" s="82" t="s">
        <v>606</v>
      </c>
      <c r="M171" s="14"/>
      <c r="N171" s="81">
        <v>6</v>
      </c>
      <c r="O171" s="14"/>
      <c r="P171" s="82" t="s">
        <v>54</v>
      </c>
      <c r="Q171" s="14"/>
      <c r="R171" s="82" t="s">
        <v>163</v>
      </c>
      <c r="S171" s="14"/>
      <c r="T171" s="83">
        <v>30</v>
      </c>
      <c r="U171" s="14"/>
      <c r="V171" s="82" t="s">
        <v>445</v>
      </c>
    </row>
    <row r="172" spans="1:22" ht="22.5">
      <c r="A172" s="82" t="s">
        <v>7</v>
      </c>
      <c r="B172" s="83"/>
      <c r="C172" s="14"/>
      <c r="D172" s="82" t="s">
        <v>547</v>
      </c>
      <c r="E172" s="14"/>
      <c r="F172" s="82" t="s">
        <v>804</v>
      </c>
      <c r="G172" s="14"/>
      <c r="H172" s="82" t="s">
        <v>548</v>
      </c>
      <c r="I172" s="14"/>
      <c r="J172" s="82" t="s">
        <v>804</v>
      </c>
      <c r="K172" s="14"/>
      <c r="L172" s="82" t="s">
        <v>549</v>
      </c>
      <c r="M172" s="14"/>
      <c r="N172" s="81">
        <v>7.5</v>
      </c>
      <c r="O172" s="14"/>
      <c r="P172" s="82" t="s">
        <v>138</v>
      </c>
      <c r="Q172" s="14"/>
      <c r="R172" s="82" t="s">
        <v>20</v>
      </c>
      <c r="S172" s="14"/>
      <c r="T172" s="83">
        <v>32</v>
      </c>
      <c r="U172" s="14"/>
      <c r="V172" s="82" t="s">
        <v>445</v>
      </c>
    </row>
    <row r="173" spans="1:22" ht="22.5">
      <c r="A173" s="82" t="s">
        <v>7</v>
      </c>
      <c r="B173" s="83"/>
      <c r="C173" s="14"/>
      <c r="D173" s="82" t="s">
        <v>592</v>
      </c>
      <c r="E173" s="14"/>
      <c r="F173" s="82" t="s">
        <v>805</v>
      </c>
      <c r="G173" s="14"/>
      <c r="H173" s="82" t="s">
        <v>468</v>
      </c>
      <c r="I173" s="14"/>
      <c r="J173" s="82" t="s">
        <v>805</v>
      </c>
      <c r="K173" s="14"/>
      <c r="L173" s="82" t="s">
        <v>469</v>
      </c>
      <c r="M173" s="14"/>
      <c r="N173" s="81">
        <v>7.5</v>
      </c>
      <c r="O173" s="14"/>
      <c r="P173" s="82" t="s">
        <v>42</v>
      </c>
      <c r="Q173" s="14"/>
      <c r="R173" s="82" t="s">
        <v>43</v>
      </c>
      <c r="S173" s="14"/>
      <c r="T173" s="83">
        <v>1</v>
      </c>
      <c r="U173" s="14"/>
      <c r="V173" s="82" t="s">
        <v>445</v>
      </c>
    </row>
    <row r="174" spans="1:22" ht="22.5">
      <c r="A174" s="82" t="s">
        <v>7</v>
      </c>
      <c r="B174" s="83"/>
      <c r="C174" s="14"/>
      <c r="D174" s="82" t="s">
        <v>617</v>
      </c>
      <c r="E174" s="14"/>
      <c r="F174" s="82" t="s">
        <v>805</v>
      </c>
      <c r="G174" s="14"/>
      <c r="H174" s="82" t="s">
        <v>545</v>
      </c>
      <c r="I174" s="14"/>
      <c r="J174" s="82" t="s">
        <v>805</v>
      </c>
      <c r="K174" s="14"/>
      <c r="L174" s="82" t="s">
        <v>546</v>
      </c>
      <c r="M174" s="14"/>
      <c r="N174" s="81">
        <v>6.5</v>
      </c>
      <c r="O174" s="14"/>
      <c r="P174" s="82" t="s">
        <v>42</v>
      </c>
      <c r="Q174" s="14"/>
      <c r="R174" s="82" t="s">
        <v>43</v>
      </c>
      <c r="S174" s="14"/>
      <c r="T174" s="83">
        <v>30</v>
      </c>
      <c r="U174" s="14"/>
      <c r="V174" s="82" t="s">
        <v>445</v>
      </c>
    </row>
    <row r="175" spans="1:22" ht="22.5">
      <c r="A175" s="82" t="s">
        <v>7</v>
      </c>
      <c r="B175" s="83"/>
      <c r="C175" s="14"/>
      <c r="D175" s="82" t="s">
        <v>649</v>
      </c>
      <c r="E175" s="14"/>
      <c r="F175" s="82" t="s">
        <v>805</v>
      </c>
      <c r="G175" s="14"/>
      <c r="H175" s="82" t="s">
        <v>650</v>
      </c>
      <c r="I175" s="14"/>
      <c r="J175" s="82" t="s">
        <v>805</v>
      </c>
      <c r="K175" s="14"/>
      <c r="L175" s="82" t="s">
        <v>651</v>
      </c>
      <c r="M175" s="14"/>
      <c r="N175" s="81">
        <v>6.5</v>
      </c>
      <c r="O175" s="14"/>
      <c r="P175" s="82" t="s">
        <v>42</v>
      </c>
      <c r="Q175" s="14"/>
      <c r="R175" s="82" t="s">
        <v>43</v>
      </c>
      <c r="S175" s="14"/>
      <c r="T175" s="83">
        <v>17</v>
      </c>
      <c r="U175" s="14"/>
      <c r="V175" s="82" t="s">
        <v>445</v>
      </c>
    </row>
    <row r="176" spans="1:22" ht="22.5">
      <c r="A176" s="82" t="s">
        <v>7</v>
      </c>
      <c r="B176" s="83"/>
      <c r="C176" s="14"/>
      <c r="D176" s="82" t="s">
        <v>742</v>
      </c>
      <c r="E176" s="14"/>
      <c r="F176" s="82" t="s">
        <v>805</v>
      </c>
      <c r="G176" s="14"/>
      <c r="H176" s="82" t="s">
        <v>650</v>
      </c>
      <c r="I176" s="14"/>
      <c r="J176" s="82" t="s">
        <v>805</v>
      </c>
      <c r="K176" s="14"/>
      <c r="L176" s="82" t="s">
        <v>651</v>
      </c>
      <c r="M176" s="14"/>
      <c r="N176" s="81">
        <v>6.5</v>
      </c>
      <c r="O176" s="14"/>
      <c r="P176" s="82" t="s">
        <v>42</v>
      </c>
      <c r="Q176" s="14"/>
      <c r="R176" s="82" t="s">
        <v>43</v>
      </c>
      <c r="S176" s="14"/>
      <c r="T176" s="83">
        <v>17</v>
      </c>
      <c r="U176" s="14"/>
      <c r="V176" s="82" t="s">
        <v>445</v>
      </c>
    </row>
    <row r="177" spans="1:22" ht="22.5">
      <c r="A177" s="82" t="s">
        <v>7</v>
      </c>
      <c r="B177" s="83"/>
      <c r="C177" s="14"/>
      <c r="D177" s="82" t="s">
        <v>609</v>
      </c>
      <c r="E177" s="14"/>
      <c r="F177" s="82" t="s">
        <v>806</v>
      </c>
      <c r="G177" s="14"/>
      <c r="H177" s="82" t="s">
        <v>610</v>
      </c>
      <c r="I177" s="14"/>
      <c r="J177" s="82" t="s">
        <v>806</v>
      </c>
      <c r="K177" s="14"/>
      <c r="L177" s="82" t="s">
        <v>611</v>
      </c>
      <c r="M177" s="14"/>
      <c r="N177" s="84">
        <v>7.5</v>
      </c>
      <c r="O177" s="14"/>
      <c r="P177" s="82" t="s">
        <v>138</v>
      </c>
      <c r="Q177" s="14"/>
      <c r="R177" s="82" t="s">
        <v>20</v>
      </c>
      <c r="S177" s="14"/>
      <c r="T177" s="83">
        <v>5</v>
      </c>
      <c r="U177" s="14"/>
      <c r="V177" s="82" t="s">
        <v>445</v>
      </c>
    </row>
    <row r="178" spans="1:22" ht="22.5">
      <c r="A178" s="82" t="s">
        <v>7</v>
      </c>
      <c r="B178" s="83"/>
      <c r="C178" s="14"/>
      <c r="D178" s="82" t="s">
        <v>636</v>
      </c>
      <c r="E178" s="14"/>
      <c r="F178" s="82" t="s">
        <v>806</v>
      </c>
      <c r="G178" s="14"/>
      <c r="H178" s="82" t="s">
        <v>631</v>
      </c>
      <c r="I178" s="14"/>
      <c r="J178" s="82" t="s">
        <v>806</v>
      </c>
      <c r="K178" s="14"/>
      <c r="L178" s="82" t="s">
        <v>632</v>
      </c>
      <c r="M178" s="14"/>
      <c r="N178" s="81">
        <v>6.5</v>
      </c>
      <c r="O178" s="14"/>
      <c r="P178" s="82" t="s">
        <v>138</v>
      </c>
      <c r="Q178" s="14"/>
      <c r="R178" s="82" t="s">
        <v>20</v>
      </c>
      <c r="S178" s="14"/>
      <c r="T178" s="83">
        <v>29</v>
      </c>
      <c r="U178" s="14"/>
      <c r="V178" s="82" t="s">
        <v>445</v>
      </c>
    </row>
    <row r="179" spans="1:22" ht="33.75">
      <c r="A179" s="82" t="s">
        <v>29</v>
      </c>
      <c r="B179" s="83"/>
      <c r="C179" s="14"/>
      <c r="D179" s="82" t="s">
        <v>578</v>
      </c>
      <c r="E179" s="14"/>
      <c r="F179" s="82" t="s">
        <v>802</v>
      </c>
      <c r="G179" s="14"/>
      <c r="H179" s="82" t="s">
        <v>508</v>
      </c>
      <c r="I179" s="14"/>
      <c r="J179" s="82" t="s">
        <v>802</v>
      </c>
      <c r="K179" s="14"/>
      <c r="L179" s="82" t="s">
        <v>509</v>
      </c>
      <c r="M179" s="14"/>
      <c r="N179" s="81">
        <v>5</v>
      </c>
      <c r="O179" s="14"/>
      <c r="P179" s="82" t="s">
        <v>520</v>
      </c>
      <c r="Q179" s="14"/>
      <c r="R179" s="82" t="s">
        <v>28</v>
      </c>
      <c r="S179" s="14"/>
      <c r="T179" s="83">
        <v>32</v>
      </c>
      <c r="U179" s="14"/>
      <c r="V179" s="82" t="s">
        <v>445</v>
      </c>
    </row>
    <row r="180" spans="1:22" ht="22.5">
      <c r="A180" s="82" t="s">
        <v>29</v>
      </c>
      <c r="B180" s="83"/>
      <c r="C180" s="14"/>
      <c r="D180" s="82" t="s">
        <v>607</v>
      </c>
      <c r="E180" s="14"/>
      <c r="F180" s="82" t="s">
        <v>803</v>
      </c>
      <c r="G180" s="14"/>
      <c r="H180" s="82" t="s">
        <v>465</v>
      </c>
      <c r="I180" s="14"/>
      <c r="J180" s="82" t="s">
        <v>803</v>
      </c>
      <c r="K180" s="14"/>
      <c r="L180" s="82" t="s">
        <v>466</v>
      </c>
      <c r="M180" s="14"/>
      <c r="N180" s="81">
        <v>5.5</v>
      </c>
      <c r="O180" s="14"/>
      <c r="P180" s="82" t="s">
        <v>520</v>
      </c>
      <c r="Q180" s="14"/>
      <c r="R180" s="82" t="s">
        <v>28</v>
      </c>
      <c r="S180" s="14"/>
      <c r="T180" s="83">
        <v>15</v>
      </c>
      <c r="U180" s="14"/>
      <c r="V180" s="82" t="s">
        <v>445</v>
      </c>
    </row>
    <row r="181" spans="1:22" ht="22.5">
      <c r="A181" s="82" t="s">
        <v>29</v>
      </c>
      <c r="B181" s="83"/>
      <c r="C181" s="14"/>
      <c r="D181" s="82" t="s">
        <v>519</v>
      </c>
      <c r="E181" s="14"/>
      <c r="F181" s="82" t="s">
        <v>804</v>
      </c>
      <c r="G181" s="14"/>
      <c r="H181" s="82" t="s">
        <v>447</v>
      </c>
      <c r="I181" s="14"/>
      <c r="J181" s="82" t="s">
        <v>804</v>
      </c>
      <c r="K181" s="14"/>
      <c r="L181" s="82" t="s">
        <v>448</v>
      </c>
      <c r="M181" s="14"/>
      <c r="N181" s="81">
        <v>5</v>
      </c>
      <c r="O181" s="14"/>
      <c r="P181" s="82" t="s">
        <v>520</v>
      </c>
      <c r="Q181" s="14"/>
      <c r="R181" s="82" t="s">
        <v>28</v>
      </c>
      <c r="S181" s="14"/>
      <c r="T181" s="83">
        <v>21</v>
      </c>
      <c r="U181" s="14"/>
      <c r="V181" s="82" t="s">
        <v>445</v>
      </c>
    </row>
    <row r="182" spans="1:22" ht="33.75">
      <c r="A182" s="82" t="s">
        <v>29</v>
      </c>
      <c r="B182" s="83"/>
      <c r="C182" s="14"/>
      <c r="D182" s="82" t="s">
        <v>525</v>
      </c>
      <c r="E182" s="14"/>
      <c r="F182" s="82" t="s">
        <v>805</v>
      </c>
      <c r="G182" s="14"/>
      <c r="H182" s="82" t="s">
        <v>526</v>
      </c>
      <c r="I182" s="14"/>
      <c r="J182" s="82" t="s">
        <v>805</v>
      </c>
      <c r="K182" s="14"/>
      <c r="L182" s="82" t="s">
        <v>527</v>
      </c>
      <c r="M182" s="14"/>
      <c r="N182" s="81">
        <v>6</v>
      </c>
      <c r="O182" s="14"/>
      <c r="P182" s="82" t="s">
        <v>520</v>
      </c>
      <c r="Q182" s="14"/>
      <c r="R182" s="82" t="s">
        <v>28</v>
      </c>
      <c r="S182" s="14"/>
      <c r="T182" s="83">
        <v>26</v>
      </c>
      <c r="U182" s="14"/>
      <c r="V182" s="82" t="s">
        <v>445</v>
      </c>
    </row>
    <row r="183" spans="1:22" ht="22.5">
      <c r="A183" s="82" t="s">
        <v>29</v>
      </c>
      <c r="B183" s="83"/>
      <c r="C183" s="14"/>
      <c r="D183" s="82" t="s">
        <v>681</v>
      </c>
      <c r="E183" s="14"/>
      <c r="F183" s="82" t="s">
        <v>805</v>
      </c>
      <c r="G183" s="14"/>
      <c r="H183" s="82" t="s">
        <v>545</v>
      </c>
      <c r="I183" s="14"/>
      <c r="J183" s="82" t="s">
        <v>805</v>
      </c>
      <c r="K183" s="14"/>
      <c r="L183" s="82" t="s">
        <v>546</v>
      </c>
      <c r="M183" s="14"/>
      <c r="N183" s="81">
        <v>6.5</v>
      </c>
      <c r="O183" s="14"/>
      <c r="P183" s="82" t="s">
        <v>520</v>
      </c>
      <c r="Q183" s="14"/>
      <c r="R183" s="82" t="s">
        <v>28</v>
      </c>
      <c r="S183" s="14"/>
      <c r="T183" s="83">
        <v>30</v>
      </c>
      <c r="U183" s="14"/>
      <c r="V183" s="82" t="s">
        <v>445</v>
      </c>
    </row>
    <row r="184" spans="1:22" ht="22.5">
      <c r="A184" s="82" t="s">
        <v>29</v>
      </c>
      <c r="B184" s="83"/>
      <c r="C184" s="14"/>
      <c r="D184" s="82" t="s">
        <v>739</v>
      </c>
      <c r="E184" s="14"/>
      <c r="F184" s="82" t="s">
        <v>805</v>
      </c>
      <c r="G184" s="14"/>
      <c r="H184" s="82" t="s">
        <v>650</v>
      </c>
      <c r="I184" s="14"/>
      <c r="J184" s="82" t="s">
        <v>805</v>
      </c>
      <c r="K184" s="14"/>
      <c r="L184" s="82" t="s">
        <v>651</v>
      </c>
      <c r="M184" s="14"/>
      <c r="N184" s="81">
        <v>6.5</v>
      </c>
      <c r="O184" s="14"/>
      <c r="P184" s="82" t="s">
        <v>520</v>
      </c>
      <c r="Q184" s="14"/>
      <c r="R184" s="82" t="s">
        <v>28</v>
      </c>
      <c r="S184" s="14"/>
      <c r="T184" s="83">
        <v>17</v>
      </c>
      <c r="U184" s="14"/>
      <c r="V184" s="82" t="s">
        <v>445</v>
      </c>
    </row>
    <row r="185" spans="1:22" ht="22.5">
      <c r="A185" s="82" t="s">
        <v>29</v>
      </c>
      <c r="B185" s="83"/>
      <c r="C185" s="14"/>
      <c r="D185" s="82" t="s">
        <v>587</v>
      </c>
      <c r="E185" s="14"/>
      <c r="F185" s="82" t="s">
        <v>806</v>
      </c>
      <c r="G185" s="14"/>
      <c r="H185" s="82" t="s">
        <v>529</v>
      </c>
      <c r="I185" s="14"/>
      <c r="J185" s="82" t="s">
        <v>806</v>
      </c>
      <c r="K185" s="14"/>
      <c r="L185" s="82" t="s">
        <v>530</v>
      </c>
      <c r="M185" s="14"/>
      <c r="N185" s="81">
        <v>5.5</v>
      </c>
      <c r="O185" s="14"/>
      <c r="P185" s="82" t="s">
        <v>520</v>
      </c>
      <c r="Q185" s="14"/>
      <c r="R185" s="82" t="s">
        <v>28</v>
      </c>
      <c r="S185" s="14"/>
      <c r="T185" s="83">
        <v>35</v>
      </c>
      <c r="U185" s="14"/>
      <c r="V185" s="82" t="s">
        <v>445</v>
      </c>
    </row>
    <row r="186" spans="1:22" ht="22.5">
      <c r="A186" s="82" t="s">
        <v>29</v>
      </c>
      <c r="B186" s="83"/>
      <c r="C186" s="14"/>
      <c r="D186" s="82" t="s">
        <v>657</v>
      </c>
      <c r="E186" s="14"/>
      <c r="F186" s="82" t="s">
        <v>806</v>
      </c>
      <c r="G186" s="14"/>
      <c r="H186" s="82" t="s">
        <v>658</v>
      </c>
      <c r="I186" s="14"/>
      <c r="J186" s="82" t="s">
        <v>806</v>
      </c>
      <c r="K186" s="14"/>
      <c r="L186" s="82" t="s">
        <v>659</v>
      </c>
      <c r="M186" s="14"/>
      <c r="N186" s="81">
        <v>6.5</v>
      </c>
      <c r="O186" s="14"/>
      <c r="P186" s="82" t="s">
        <v>520</v>
      </c>
      <c r="Q186" s="14"/>
      <c r="R186" s="82" t="s">
        <v>28</v>
      </c>
      <c r="S186" s="14"/>
      <c r="T186" s="83">
        <v>8</v>
      </c>
      <c r="U186" s="14"/>
      <c r="V186" s="82" t="s">
        <v>445</v>
      </c>
    </row>
    <row r="187" spans="1:22" ht="22.5">
      <c r="A187" s="82" t="s">
        <v>29</v>
      </c>
      <c r="B187" s="83"/>
      <c r="C187" s="14"/>
      <c r="D187" s="82" t="s">
        <v>700</v>
      </c>
      <c r="E187" s="14"/>
      <c r="F187" s="82" t="s">
        <v>806</v>
      </c>
      <c r="G187" s="14"/>
      <c r="H187" s="82" t="s">
        <v>631</v>
      </c>
      <c r="I187" s="14"/>
      <c r="J187" s="82" t="s">
        <v>806</v>
      </c>
      <c r="K187" s="14"/>
      <c r="L187" s="82" t="s">
        <v>632</v>
      </c>
      <c r="M187" s="14"/>
      <c r="N187" s="81">
        <v>6.5</v>
      </c>
      <c r="O187" s="14"/>
      <c r="P187" s="82" t="s">
        <v>520</v>
      </c>
      <c r="Q187" s="14"/>
      <c r="R187" s="82" t="s">
        <v>28</v>
      </c>
      <c r="S187" s="14"/>
      <c r="T187" s="83">
        <v>29</v>
      </c>
      <c r="U187" s="14"/>
      <c r="V187" s="82" t="s">
        <v>445</v>
      </c>
    </row>
    <row r="188" spans="1:22" ht="22.5">
      <c r="A188" s="82" t="s">
        <v>29</v>
      </c>
      <c r="B188" s="83"/>
      <c r="C188" s="14"/>
      <c r="D188" s="82" t="s">
        <v>728</v>
      </c>
      <c r="E188" s="14"/>
      <c r="F188" s="82" t="s">
        <v>806</v>
      </c>
      <c r="G188" s="14"/>
      <c r="H188" s="82" t="s">
        <v>443</v>
      </c>
      <c r="I188" s="14"/>
      <c r="J188" s="82" t="s">
        <v>806</v>
      </c>
      <c r="K188" s="14"/>
      <c r="L188" s="82" t="s">
        <v>444</v>
      </c>
      <c r="M188" s="14"/>
      <c r="N188" s="81">
        <v>6.5</v>
      </c>
      <c r="O188" s="14"/>
      <c r="P188" s="82" t="s">
        <v>520</v>
      </c>
      <c r="Q188" s="14"/>
      <c r="R188" s="82" t="s">
        <v>28</v>
      </c>
      <c r="S188" s="14"/>
      <c r="T188" s="83">
        <v>35</v>
      </c>
      <c r="U188" s="14"/>
      <c r="V188" s="82" t="s">
        <v>445</v>
      </c>
    </row>
    <row r="189" spans="1:22" ht="22.5">
      <c r="A189" s="82" t="s">
        <v>400</v>
      </c>
      <c r="B189" s="83"/>
      <c r="C189" s="14"/>
      <c r="D189" s="82" t="s">
        <v>486</v>
      </c>
      <c r="E189" s="14"/>
      <c r="F189" s="82" t="s">
        <v>802</v>
      </c>
      <c r="G189" s="14"/>
      <c r="H189" s="82" t="s">
        <v>453</v>
      </c>
      <c r="I189" s="14"/>
      <c r="J189" s="82" t="s">
        <v>802</v>
      </c>
      <c r="K189" s="14"/>
      <c r="L189" s="82" t="s">
        <v>454</v>
      </c>
      <c r="M189" s="14"/>
      <c r="N189" s="81">
        <v>7.5</v>
      </c>
      <c r="O189" s="14"/>
      <c r="P189" s="82" t="s">
        <v>487</v>
      </c>
      <c r="Q189" s="14"/>
      <c r="R189" s="82" t="s">
        <v>37</v>
      </c>
      <c r="S189" s="14"/>
      <c r="T189" s="83">
        <v>6</v>
      </c>
      <c r="U189" s="14"/>
      <c r="V189" s="82" t="s">
        <v>445</v>
      </c>
    </row>
    <row r="190" spans="1:22" ht="22.5">
      <c r="A190" s="82" t="s">
        <v>400</v>
      </c>
      <c r="B190" s="83"/>
      <c r="C190" s="14"/>
      <c r="D190" s="82" t="s">
        <v>488</v>
      </c>
      <c r="E190" s="14"/>
      <c r="F190" s="82" t="s">
        <v>803</v>
      </c>
      <c r="G190" s="14"/>
      <c r="H190" s="82" t="s">
        <v>465</v>
      </c>
      <c r="I190" s="14"/>
      <c r="J190" s="82" t="s">
        <v>803</v>
      </c>
      <c r="K190" s="14"/>
      <c r="L190" s="82" t="s">
        <v>466</v>
      </c>
      <c r="M190" s="14"/>
      <c r="N190" s="81">
        <v>6</v>
      </c>
      <c r="O190" s="14"/>
      <c r="P190" s="82" t="s">
        <v>487</v>
      </c>
      <c r="Q190" s="14"/>
      <c r="R190" s="82" t="s">
        <v>37</v>
      </c>
      <c r="S190" s="14"/>
      <c r="T190" s="83">
        <v>15</v>
      </c>
      <c r="U190" s="14"/>
      <c r="V190" s="82" t="s">
        <v>445</v>
      </c>
    </row>
    <row r="191" spans="1:22" ht="22.5">
      <c r="A191" s="82" t="s">
        <v>400</v>
      </c>
      <c r="B191" s="83"/>
      <c r="C191" s="14"/>
      <c r="D191" s="82" t="s">
        <v>554</v>
      </c>
      <c r="E191" s="14"/>
      <c r="F191" s="82" t="s">
        <v>805</v>
      </c>
      <c r="G191" s="14"/>
      <c r="H191" s="82" t="s">
        <v>545</v>
      </c>
      <c r="I191" s="14"/>
      <c r="J191" s="82" t="s">
        <v>805</v>
      </c>
      <c r="K191" s="14"/>
      <c r="L191" s="82" t="s">
        <v>546</v>
      </c>
      <c r="M191" s="14"/>
      <c r="N191" s="81">
        <v>6.5</v>
      </c>
      <c r="O191" s="14"/>
      <c r="P191" s="82" t="s">
        <v>487</v>
      </c>
      <c r="Q191" s="14"/>
      <c r="R191" s="82" t="s">
        <v>37</v>
      </c>
      <c r="S191" s="14"/>
      <c r="T191" s="83">
        <v>30</v>
      </c>
      <c r="U191" s="14"/>
      <c r="V191" s="82" t="s">
        <v>445</v>
      </c>
    </row>
    <row r="192" spans="1:22" ht="22.5">
      <c r="A192" s="82" t="s">
        <v>400</v>
      </c>
      <c r="B192" s="83"/>
      <c r="C192" s="14"/>
      <c r="D192" s="82" t="s">
        <v>690</v>
      </c>
      <c r="E192" s="14"/>
      <c r="F192" s="82" t="s">
        <v>805</v>
      </c>
      <c r="G192" s="14"/>
      <c r="H192" s="82" t="s">
        <v>529</v>
      </c>
      <c r="I192" s="14"/>
      <c r="J192" s="82" t="s">
        <v>805</v>
      </c>
      <c r="K192" s="14"/>
      <c r="L192" s="82" t="s">
        <v>530</v>
      </c>
      <c r="M192" s="14"/>
      <c r="N192" s="81">
        <v>5.5</v>
      </c>
      <c r="O192" s="14"/>
      <c r="P192" s="82" t="s">
        <v>487</v>
      </c>
      <c r="Q192" s="14"/>
      <c r="R192" s="82" t="s">
        <v>37</v>
      </c>
      <c r="S192" s="14"/>
      <c r="T192" s="83">
        <v>35</v>
      </c>
      <c r="U192" s="14"/>
      <c r="V192" s="82" t="s">
        <v>445</v>
      </c>
    </row>
    <row r="193" spans="1:22" ht="22.5">
      <c r="A193" s="82" t="s">
        <v>400</v>
      </c>
      <c r="B193" s="83"/>
      <c r="C193" s="14"/>
      <c r="D193" s="82" t="s">
        <v>746</v>
      </c>
      <c r="E193" s="14"/>
      <c r="F193" s="82" t="s">
        <v>805</v>
      </c>
      <c r="G193" s="14"/>
      <c r="H193" s="82" t="s">
        <v>650</v>
      </c>
      <c r="I193" s="14"/>
      <c r="J193" s="82" t="s">
        <v>805</v>
      </c>
      <c r="K193" s="14"/>
      <c r="L193" s="82" t="s">
        <v>651</v>
      </c>
      <c r="M193" s="14"/>
      <c r="N193" s="84">
        <v>4.5</v>
      </c>
      <c r="O193" s="14"/>
      <c r="P193" s="82" t="s">
        <v>487</v>
      </c>
      <c r="Q193" s="14"/>
      <c r="R193" s="82" t="s">
        <v>37</v>
      </c>
      <c r="S193" s="14"/>
      <c r="T193" s="83">
        <v>22</v>
      </c>
      <c r="U193" s="14"/>
      <c r="V193" s="82" t="s">
        <v>445</v>
      </c>
    </row>
    <row r="194" spans="1:22" ht="22.5">
      <c r="A194" s="82" t="s">
        <v>400</v>
      </c>
      <c r="B194" s="83"/>
      <c r="C194" s="14"/>
      <c r="D194" s="82" t="s">
        <v>633</v>
      </c>
      <c r="E194" s="14"/>
      <c r="F194" s="82" t="s">
        <v>806</v>
      </c>
      <c r="G194" s="14"/>
      <c r="H194" s="82" t="s">
        <v>529</v>
      </c>
      <c r="I194" s="14"/>
      <c r="J194" s="82" t="s">
        <v>806</v>
      </c>
      <c r="K194" s="14"/>
      <c r="L194" s="82" t="s">
        <v>530</v>
      </c>
      <c r="M194" s="14"/>
      <c r="N194" s="81">
        <v>5.5</v>
      </c>
      <c r="O194" s="14"/>
      <c r="P194" s="82" t="s">
        <v>487</v>
      </c>
      <c r="Q194" s="14"/>
      <c r="R194" s="82" t="s">
        <v>37</v>
      </c>
      <c r="S194" s="14"/>
      <c r="T194" s="83">
        <v>35</v>
      </c>
      <c r="U194" s="14"/>
      <c r="V194" s="82" t="s">
        <v>445</v>
      </c>
    </row>
    <row r="195" spans="1:22" ht="22.5">
      <c r="A195" s="82" t="s">
        <v>400</v>
      </c>
      <c r="B195" s="83"/>
      <c r="C195" s="14"/>
      <c r="D195" s="82" t="s">
        <v>712</v>
      </c>
      <c r="E195" s="14"/>
      <c r="F195" s="82" t="s">
        <v>806</v>
      </c>
      <c r="G195" s="14"/>
      <c r="H195" s="82" t="s">
        <v>443</v>
      </c>
      <c r="I195" s="14"/>
      <c r="J195" s="82" t="s">
        <v>806</v>
      </c>
      <c r="K195" s="14"/>
      <c r="L195" s="82" t="s">
        <v>444</v>
      </c>
      <c r="M195" s="14"/>
      <c r="N195" s="81">
        <v>6.5</v>
      </c>
      <c r="O195" s="14"/>
      <c r="P195" s="82" t="s">
        <v>487</v>
      </c>
      <c r="Q195" s="14"/>
      <c r="R195" s="82" t="s">
        <v>37</v>
      </c>
      <c r="S195" s="14"/>
      <c r="T195" s="83">
        <v>35</v>
      </c>
      <c r="U195" s="14"/>
      <c r="V195" s="82" t="s">
        <v>445</v>
      </c>
    </row>
    <row r="196" spans="1:22" ht="22.5">
      <c r="A196" s="82" t="s">
        <v>17</v>
      </c>
      <c r="B196" s="83"/>
      <c r="C196" s="14"/>
      <c r="D196" s="82" t="s">
        <v>456</v>
      </c>
      <c r="E196" s="14"/>
      <c r="F196" s="82" t="s">
        <v>802</v>
      </c>
      <c r="G196" s="14"/>
      <c r="H196" s="82" t="s">
        <v>450</v>
      </c>
      <c r="I196" s="14"/>
      <c r="J196" s="82" t="s">
        <v>802</v>
      </c>
      <c r="K196" s="14"/>
      <c r="L196" s="82" t="s">
        <v>451</v>
      </c>
      <c r="M196" s="14"/>
      <c r="N196" s="81">
        <v>5.5</v>
      </c>
      <c r="O196" s="14"/>
      <c r="P196" s="82" t="s">
        <v>457</v>
      </c>
      <c r="Q196" s="14"/>
      <c r="R196" s="82" t="s">
        <v>16</v>
      </c>
      <c r="S196" s="14"/>
      <c r="T196" s="83">
        <v>8</v>
      </c>
      <c r="U196" s="14"/>
      <c r="V196" s="82" t="s">
        <v>445</v>
      </c>
    </row>
    <row r="197" spans="1:22" ht="22.5">
      <c r="A197" s="82" t="s">
        <v>17</v>
      </c>
      <c r="B197" s="83"/>
      <c r="C197" s="14"/>
      <c r="D197" s="82" t="s">
        <v>511</v>
      </c>
      <c r="E197" s="14"/>
      <c r="F197" s="82" t="s">
        <v>802</v>
      </c>
      <c r="G197" s="14"/>
      <c r="H197" s="82" t="s">
        <v>453</v>
      </c>
      <c r="I197" s="14"/>
      <c r="J197" s="82" t="s">
        <v>802</v>
      </c>
      <c r="K197" s="14"/>
      <c r="L197" s="82" t="s">
        <v>454</v>
      </c>
      <c r="M197" s="14"/>
      <c r="N197" s="81">
        <v>7.5</v>
      </c>
      <c r="O197" s="14"/>
      <c r="P197" s="82" t="s">
        <v>457</v>
      </c>
      <c r="Q197" s="14"/>
      <c r="R197" s="82" t="s">
        <v>16</v>
      </c>
      <c r="S197" s="14"/>
      <c r="T197" s="83">
        <v>6</v>
      </c>
      <c r="U197" s="14"/>
      <c r="V197" s="82" t="s">
        <v>445</v>
      </c>
    </row>
    <row r="198" spans="1:22" ht="22.5">
      <c r="A198" s="82" t="s">
        <v>17</v>
      </c>
      <c r="B198" s="83"/>
      <c r="C198" s="14"/>
      <c r="D198" s="82" t="s">
        <v>576</v>
      </c>
      <c r="E198" s="14"/>
      <c r="F198" s="82" t="s">
        <v>803</v>
      </c>
      <c r="G198" s="14"/>
      <c r="H198" s="82" t="s">
        <v>465</v>
      </c>
      <c r="I198" s="14"/>
      <c r="J198" s="82" t="s">
        <v>803</v>
      </c>
      <c r="K198" s="14"/>
      <c r="L198" s="82" t="s">
        <v>466</v>
      </c>
      <c r="M198" s="14"/>
      <c r="N198" s="81">
        <v>6</v>
      </c>
      <c r="O198" s="14"/>
      <c r="P198" s="82" t="s">
        <v>457</v>
      </c>
      <c r="Q198" s="14"/>
      <c r="R198" s="82" t="s">
        <v>16</v>
      </c>
      <c r="S198" s="14"/>
      <c r="T198" s="83">
        <v>15</v>
      </c>
      <c r="U198" s="14"/>
      <c r="V198" s="82" t="s">
        <v>445</v>
      </c>
    </row>
    <row r="199" spans="1:22" ht="22.5">
      <c r="A199" s="82" t="s">
        <v>17</v>
      </c>
      <c r="B199" s="83"/>
      <c r="C199" s="14"/>
      <c r="D199" s="82" t="s">
        <v>518</v>
      </c>
      <c r="E199" s="14"/>
      <c r="F199" s="82" t="s">
        <v>804</v>
      </c>
      <c r="G199" s="14"/>
      <c r="H199" s="82" t="s">
        <v>505</v>
      </c>
      <c r="I199" s="14"/>
      <c r="J199" s="82" t="s">
        <v>804</v>
      </c>
      <c r="K199" s="14"/>
      <c r="L199" s="82" t="s">
        <v>506</v>
      </c>
      <c r="M199" s="14"/>
      <c r="N199" s="81">
        <v>7.5</v>
      </c>
      <c r="O199" s="14"/>
      <c r="P199" s="82" t="s">
        <v>457</v>
      </c>
      <c r="Q199" s="14"/>
      <c r="R199" s="82" t="s">
        <v>16</v>
      </c>
      <c r="S199" s="14"/>
      <c r="T199" s="83">
        <v>22</v>
      </c>
      <c r="U199" s="14"/>
      <c r="V199" s="82" t="s">
        <v>445</v>
      </c>
    </row>
    <row r="200" spans="1:22" ht="22.5">
      <c r="A200" s="82" t="s">
        <v>17</v>
      </c>
      <c r="B200" s="83"/>
      <c r="C200" s="14"/>
      <c r="D200" s="82" t="s">
        <v>568</v>
      </c>
      <c r="E200" s="14"/>
      <c r="F200" s="82" t="s">
        <v>804</v>
      </c>
      <c r="G200" s="14"/>
      <c r="H200" s="82" t="s">
        <v>569</v>
      </c>
      <c r="I200" s="14"/>
      <c r="J200" s="82" t="s">
        <v>804</v>
      </c>
      <c r="K200" s="14"/>
      <c r="L200" s="82" t="s">
        <v>570</v>
      </c>
      <c r="M200" s="14"/>
      <c r="N200" s="81">
        <v>6</v>
      </c>
      <c r="O200" s="14"/>
      <c r="P200" s="82" t="s">
        <v>457</v>
      </c>
      <c r="Q200" s="14"/>
      <c r="R200" s="82" t="s">
        <v>16</v>
      </c>
      <c r="S200" s="14"/>
      <c r="T200" s="83">
        <v>21</v>
      </c>
      <c r="U200" s="14"/>
      <c r="V200" s="82" t="s">
        <v>445</v>
      </c>
    </row>
    <row r="201" spans="1:22" ht="22.5">
      <c r="A201" s="82" t="s">
        <v>17</v>
      </c>
      <c r="B201" s="83"/>
      <c r="C201" s="14"/>
      <c r="D201" s="82" t="s">
        <v>618</v>
      </c>
      <c r="E201" s="14"/>
      <c r="F201" s="82" t="s">
        <v>805</v>
      </c>
      <c r="G201" s="14"/>
      <c r="H201" s="82" t="s">
        <v>545</v>
      </c>
      <c r="I201" s="14"/>
      <c r="J201" s="82" t="s">
        <v>805</v>
      </c>
      <c r="K201" s="14"/>
      <c r="L201" s="82" t="s">
        <v>546</v>
      </c>
      <c r="M201" s="14"/>
      <c r="N201" s="81">
        <v>6.5</v>
      </c>
      <c r="O201" s="14"/>
      <c r="P201" s="82" t="s">
        <v>457</v>
      </c>
      <c r="Q201" s="14"/>
      <c r="R201" s="82" t="s">
        <v>16</v>
      </c>
      <c r="S201" s="14"/>
      <c r="T201" s="83">
        <v>30</v>
      </c>
      <c r="U201" s="14"/>
      <c r="V201" s="82" t="s">
        <v>445</v>
      </c>
    </row>
    <row r="202" spans="1:22" ht="22.5">
      <c r="A202" s="82" t="s">
        <v>17</v>
      </c>
      <c r="B202" s="83"/>
      <c r="C202" s="14"/>
      <c r="D202" s="82" t="s">
        <v>670</v>
      </c>
      <c r="E202" s="14"/>
      <c r="F202" s="82" t="s">
        <v>805</v>
      </c>
      <c r="G202" s="14"/>
      <c r="H202" s="82" t="s">
        <v>650</v>
      </c>
      <c r="I202" s="14"/>
      <c r="J202" s="82" t="s">
        <v>805</v>
      </c>
      <c r="K202" s="14"/>
      <c r="L202" s="82" t="s">
        <v>651</v>
      </c>
      <c r="M202" s="14"/>
      <c r="N202" s="81">
        <v>6.5</v>
      </c>
      <c r="O202" s="14"/>
      <c r="P202" s="82" t="s">
        <v>457</v>
      </c>
      <c r="Q202" s="14"/>
      <c r="R202" s="82" t="s">
        <v>16</v>
      </c>
      <c r="S202" s="14"/>
      <c r="T202" s="83">
        <v>17</v>
      </c>
      <c r="U202" s="14"/>
      <c r="V202" s="82" t="s">
        <v>445</v>
      </c>
    </row>
    <row r="203" spans="1:22" ht="22.5">
      <c r="A203" s="82" t="s">
        <v>17</v>
      </c>
      <c r="B203" s="83"/>
      <c r="C203" s="14"/>
      <c r="D203" s="82" t="s">
        <v>745</v>
      </c>
      <c r="E203" s="14"/>
      <c r="F203" s="82" t="s">
        <v>805</v>
      </c>
      <c r="G203" s="14"/>
      <c r="H203" s="82" t="s">
        <v>650</v>
      </c>
      <c r="I203" s="14"/>
      <c r="J203" s="82" t="s">
        <v>805</v>
      </c>
      <c r="K203" s="14"/>
      <c r="L203" s="82" t="s">
        <v>651</v>
      </c>
      <c r="M203" s="14"/>
      <c r="N203" s="81">
        <v>6.5</v>
      </c>
      <c r="O203" s="14"/>
      <c r="P203" s="82" t="s">
        <v>457</v>
      </c>
      <c r="Q203" s="14"/>
      <c r="R203" s="82" t="s">
        <v>16</v>
      </c>
      <c r="S203" s="14"/>
      <c r="T203" s="83">
        <v>17</v>
      </c>
      <c r="U203" s="14"/>
      <c r="V203" s="82" t="s">
        <v>445</v>
      </c>
    </row>
    <row r="204" spans="1:22" ht="22.5">
      <c r="A204" s="82" t="s">
        <v>17</v>
      </c>
      <c r="B204" s="83"/>
      <c r="C204" s="14"/>
      <c r="D204" s="82" t="s">
        <v>630</v>
      </c>
      <c r="E204" s="14"/>
      <c r="F204" s="82" t="s">
        <v>806</v>
      </c>
      <c r="G204" s="14"/>
      <c r="H204" s="82" t="s">
        <v>631</v>
      </c>
      <c r="I204" s="14"/>
      <c r="J204" s="82" t="s">
        <v>806</v>
      </c>
      <c r="K204" s="14"/>
      <c r="L204" s="82" t="s">
        <v>632</v>
      </c>
      <c r="M204" s="14"/>
      <c r="N204" s="81">
        <v>6.5</v>
      </c>
      <c r="O204" s="14"/>
      <c r="P204" s="82" t="s">
        <v>457</v>
      </c>
      <c r="Q204" s="14"/>
      <c r="R204" s="82" t="s">
        <v>16</v>
      </c>
      <c r="S204" s="14"/>
      <c r="T204" s="83">
        <v>29</v>
      </c>
      <c r="U204" s="14"/>
      <c r="V204" s="82" t="s">
        <v>445</v>
      </c>
    </row>
    <row r="205" spans="1:22" ht="22.5">
      <c r="A205" s="83" t="s">
        <v>17</v>
      </c>
      <c r="B205" s="83"/>
      <c r="C205" s="14"/>
      <c r="D205" s="82" t="s">
        <v>807</v>
      </c>
      <c r="E205" s="14"/>
      <c r="F205" s="82" t="s">
        <v>808</v>
      </c>
      <c r="G205" s="14"/>
      <c r="H205" s="82" t="s">
        <v>443</v>
      </c>
      <c r="I205" s="14"/>
      <c r="J205" s="82" t="s">
        <v>809</v>
      </c>
      <c r="K205" s="14"/>
      <c r="L205" s="82" t="s">
        <v>444</v>
      </c>
      <c r="M205" s="14"/>
      <c r="N205" s="81">
        <v>7</v>
      </c>
      <c r="O205" s="14"/>
      <c r="P205" s="82" t="s">
        <v>457</v>
      </c>
      <c r="Q205" s="14"/>
      <c r="R205" s="82" t="s">
        <v>16</v>
      </c>
      <c r="S205" s="14"/>
      <c r="T205" s="83">
        <v>35</v>
      </c>
      <c r="U205" s="14"/>
      <c r="V205" s="82" t="s">
        <v>445</v>
      </c>
    </row>
    <row r="206" spans="1:22" ht="22.5">
      <c r="A206" s="83" t="s">
        <v>17</v>
      </c>
      <c r="B206" s="83"/>
      <c r="C206" s="14"/>
      <c r="D206" s="82" t="s">
        <v>707</v>
      </c>
      <c r="E206" s="14"/>
      <c r="F206" s="82" t="s">
        <v>806</v>
      </c>
      <c r="G206" s="14"/>
      <c r="H206" s="82" t="s">
        <v>443</v>
      </c>
      <c r="I206" s="14"/>
      <c r="J206" s="82" t="s">
        <v>806</v>
      </c>
      <c r="K206" s="14"/>
      <c r="L206" s="82" t="s">
        <v>444</v>
      </c>
      <c r="M206" s="14"/>
      <c r="N206" s="81">
        <v>6.5</v>
      </c>
      <c r="O206" s="14"/>
      <c r="P206" s="82" t="s">
        <v>457</v>
      </c>
      <c r="Q206" s="14"/>
      <c r="R206" s="82" t="s">
        <v>16</v>
      </c>
      <c r="S206" s="14"/>
      <c r="T206" s="83">
        <v>35</v>
      </c>
      <c r="U206" s="14"/>
      <c r="V206" s="82" t="s">
        <v>445</v>
      </c>
    </row>
    <row r="207" spans="1:22">
      <c r="A207" s="82"/>
      <c r="B207" s="83"/>
      <c r="C207" s="80"/>
      <c r="D207" s="82"/>
      <c r="E207" s="80"/>
      <c r="F207" s="82"/>
      <c r="G207" s="80"/>
      <c r="H207" s="82"/>
      <c r="I207" s="80"/>
      <c r="J207" s="82"/>
      <c r="K207" s="80"/>
      <c r="L207" s="82"/>
      <c r="M207" s="80"/>
      <c r="N207" s="81"/>
      <c r="O207" s="80"/>
      <c r="P207" s="82"/>
      <c r="Q207" s="80"/>
      <c r="R207" s="82"/>
      <c r="S207" s="80"/>
      <c r="T207" s="83"/>
      <c r="U207" s="80"/>
      <c r="V207" s="82"/>
    </row>
    <row r="208" spans="1:22">
      <c r="A208" s="82"/>
      <c r="B208" s="83"/>
      <c r="C208" s="80"/>
      <c r="D208" s="82"/>
      <c r="E208" s="80"/>
      <c r="F208" s="82"/>
      <c r="G208" s="80"/>
      <c r="H208" s="82"/>
      <c r="I208" s="80"/>
      <c r="J208" s="82"/>
      <c r="K208" s="80"/>
      <c r="L208" s="82"/>
      <c r="M208" s="80"/>
      <c r="N208" s="81"/>
      <c r="O208" s="80"/>
      <c r="P208" s="82"/>
      <c r="Q208" s="80"/>
      <c r="R208" s="82"/>
      <c r="S208" s="80"/>
      <c r="T208" s="83"/>
      <c r="U208" s="80"/>
      <c r="V208" s="82"/>
    </row>
    <row r="209" spans="1:22">
      <c r="A209" s="82"/>
      <c r="B209" s="83"/>
      <c r="C209" s="80"/>
      <c r="D209" s="82"/>
      <c r="E209" s="80"/>
      <c r="F209" s="82"/>
      <c r="G209" s="80"/>
      <c r="H209" s="82"/>
      <c r="I209" s="80"/>
      <c r="J209" s="82"/>
      <c r="K209" s="80"/>
      <c r="L209" s="82"/>
      <c r="M209" s="80"/>
      <c r="N209" s="81"/>
      <c r="O209" s="80"/>
      <c r="P209" s="82"/>
      <c r="Q209" s="80"/>
      <c r="R209" s="82"/>
      <c r="S209" s="80"/>
      <c r="T209" s="83"/>
      <c r="U209" s="80"/>
      <c r="V209" s="82"/>
    </row>
    <row r="210" spans="1:22">
      <c r="A210" s="82"/>
      <c r="B210" s="83"/>
      <c r="C210" s="80"/>
      <c r="D210" s="82"/>
      <c r="E210" s="80"/>
      <c r="F210" s="82"/>
      <c r="G210" s="80"/>
      <c r="H210" s="82"/>
      <c r="I210" s="80"/>
      <c r="J210" s="82"/>
      <c r="K210" s="80"/>
      <c r="L210" s="82"/>
      <c r="M210" s="80"/>
      <c r="N210" s="81"/>
      <c r="O210" s="80"/>
      <c r="P210" s="82"/>
      <c r="Q210" s="80"/>
      <c r="R210" s="82"/>
      <c r="S210" s="80"/>
      <c r="T210" s="83"/>
      <c r="U210" s="80"/>
      <c r="V210" s="82"/>
    </row>
    <row r="211" spans="1:22">
      <c r="A211" s="82"/>
      <c r="B211" s="83"/>
      <c r="C211" s="80"/>
      <c r="D211" s="82"/>
      <c r="E211" s="80"/>
      <c r="F211" s="82"/>
      <c r="G211" s="80"/>
      <c r="H211" s="82"/>
      <c r="I211" s="80"/>
      <c r="J211" s="82"/>
      <c r="K211" s="80"/>
      <c r="L211" s="82"/>
      <c r="M211" s="80"/>
      <c r="N211" s="81"/>
      <c r="O211" s="80"/>
      <c r="P211" s="82"/>
      <c r="Q211" s="80"/>
      <c r="R211" s="82"/>
      <c r="S211" s="80"/>
      <c r="T211" s="83"/>
      <c r="U211" s="80"/>
      <c r="V211" s="82"/>
    </row>
    <row r="212" spans="1:22">
      <c r="A212" s="82"/>
      <c r="B212" s="83"/>
      <c r="C212" s="80"/>
      <c r="D212" s="82"/>
      <c r="E212" s="80"/>
      <c r="F212" s="82"/>
      <c r="G212" s="80"/>
      <c r="H212" s="82"/>
      <c r="I212" s="80"/>
      <c r="J212" s="82"/>
      <c r="K212" s="80"/>
      <c r="L212" s="82"/>
      <c r="M212" s="80"/>
      <c r="N212" s="81"/>
      <c r="O212" s="80"/>
      <c r="P212" s="82"/>
      <c r="Q212" s="80"/>
      <c r="R212" s="82"/>
      <c r="S212" s="80"/>
      <c r="T212" s="83"/>
      <c r="U212" s="80"/>
      <c r="V212" s="82"/>
    </row>
    <row r="213" spans="1:22">
      <c r="A213" s="82"/>
      <c r="B213" s="83"/>
      <c r="C213" s="80"/>
      <c r="D213" s="82"/>
      <c r="E213" s="80"/>
      <c r="F213" s="82"/>
      <c r="G213" s="80"/>
      <c r="H213" s="82"/>
      <c r="I213" s="80"/>
      <c r="J213" s="82"/>
      <c r="K213" s="80"/>
      <c r="L213" s="82"/>
      <c r="M213" s="80"/>
      <c r="N213" s="81"/>
      <c r="O213" s="80"/>
      <c r="P213" s="82"/>
      <c r="Q213" s="80"/>
      <c r="R213" s="82"/>
      <c r="S213" s="80"/>
      <c r="T213" s="83"/>
      <c r="U213" s="80"/>
      <c r="V213" s="82"/>
    </row>
    <row r="214" spans="1:22">
      <c r="A214" s="82"/>
      <c r="B214" s="83"/>
      <c r="C214" s="80"/>
      <c r="D214" s="82"/>
      <c r="E214" s="80"/>
      <c r="F214" s="82"/>
      <c r="G214" s="80"/>
      <c r="H214" s="82"/>
      <c r="I214" s="80"/>
      <c r="J214" s="82"/>
      <c r="K214" s="80"/>
      <c r="L214" s="82"/>
      <c r="M214" s="80"/>
      <c r="N214" s="81"/>
      <c r="O214" s="80"/>
      <c r="P214" s="82"/>
      <c r="Q214" s="80"/>
      <c r="R214" s="82"/>
      <c r="S214" s="80"/>
      <c r="T214" s="83"/>
      <c r="U214" s="80"/>
      <c r="V214" s="82"/>
    </row>
    <row r="215" spans="1:22">
      <c r="A215" s="82"/>
      <c r="B215" s="83"/>
      <c r="C215" s="80"/>
      <c r="D215" s="82"/>
      <c r="E215" s="80"/>
      <c r="F215" s="82"/>
      <c r="G215" s="80"/>
      <c r="H215" s="82"/>
      <c r="I215" s="80"/>
      <c r="J215" s="82"/>
      <c r="K215" s="80"/>
      <c r="L215" s="82"/>
      <c r="M215" s="80"/>
      <c r="N215" s="81"/>
      <c r="O215" s="80"/>
      <c r="P215" s="82"/>
      <c r="Q215" s="80"/>
      <c r="R215" s="82"/>
      <c r="S215" s="80"/>
      <c r="T215" s="83"/>
      <c r="U215" s="80"/>
      <c r="V215" s="82"/>
    </row>
    <row r="216" spans="1:22">
      <c r="A216" s="82"/>
      <c r="B216" s="83"/>
      <c r="C216" s="80"/>
      <c r="D216" s="82"/>
      <c r="E216" s="80"/>
      <c r="F216" s="82"/>
      <c r="G216" s="80"/>
      <c r="H216" s="82"/>
      <c r="I216" s="80"/>
      <c r="J216" s="82"/>
      <c r="K216" s="80"/>
      <c r="L216" s="82"/>
      <c r="M216" s="80"/>
      <c r="N216" s="81"/>
      <c r="O216" s="80"/>
      <c r="P216" s="82"/>
      <c r="Q216" s="80"/>
      <c r="R216" s="82"/>
      <c r="S216" s="80"/>
      <c r="T216" s="83"/>
      <c r="U216" s="80"/>
      <c r="V216" s="82"/>
    </row>
    <row r="217" spans="1:22">
      <c r="A217" s="82"/>
      <c r="B217" s="83"/>
      <c r="C217" s="80"/>
      <c r="D217" s="82"/>
      <c r="E217" s="80"/>
      <c r="F217" s="82"/>
      <c r="G217" s="80"/>
      <c r="H217" s="82"/>
      <c r="I217" s="80"/>
      <c r="J217" s="82"/>
      <c r="K217" s="80"/>
      <c r="L217" s="82"/>
      <c r="M217" s="80"/>
      <c r="N217" s="81"/>
      <c r="O217" s="80"/>
      <c r="P217" s="82"/>
      <c r="Q217" s="80"/>
      <c r="R217" s="82"/>
      <c r="S217" s="80"/>
      <c r="T217" s="83"/>
      <c r="U217" s="80"/>
      <c r="V217" s="82"/>
    </row>
    <row r="218" spans="1:22">
      <c r="A218" s="82"/>
      <c r="B218" s="83"/>
      <c r="C218" s="80"/>
      <c r="D218" s="82"/>
      <c r="E218" s="80"/>
      <c r="F218" s="82"/>
      <c r="G218" s="80"/>
      <c r="H218" s="82"/>
      <c r="I218" s="80"/>
      <c r="J218" s="82"/>
      <c r="K218" s="80"/>
      <c r="L218" s="82"/>
      <c r="M218" s="80"/>
      <c r="N218" s="81"/>
      <c r="O218" s="80"/>
      <c r="P218" s="82"/>
      <c r="Q218" s="80"/>
      <c r="R218" s="82"/>
      <c r="S218" s="80"/>
      <c r="T218" s="83"/>
      <c r="U218" s="80"/>
      <c r="V218" s="82"/>
    </row>
    <row r="219" spans="1:22">
      <c r="A219" s="82"/>
      <c r="B219" s="83"/>
      <c r="C219" s="80"/>
      <c r="D219" s="82"/>
      <c r="E219" s="80"/>
      <c r="F219" s="82"/>
      <c r="G219" s="80"/>
      <c r="H219" s="82"/>
      <c r="I219" s="80"/>
      <c r="J219" s="82"/>
      <c r="K219" s="80"/>
      <c r="L219" s="82"/>
      <c r="M219" s="80"/>
      <c r="N219" s="81"/>
      <c r="O219" s="80"/>
      <c r="P219" s="82"/>
      <c r="Q219" s="80"/>
      <c r="R219" s="82"/>
      <c r="S219" s="80"/>
      <c r="T219" s="83"/>
      <c r="U219" s="80"/>
      <c r="V219" s="82"/>
    </row>
    <row r="220" spans="1:22">
      <c r="A220" s="82"/>
      <c r="B220" s="83"/>
      <c r="C220" s="80"/>
      <c r="D220" s="82"/>
      <c r="E220" s="80"/>
      <c r="F220" s="82"/>
      <c r="G220" s="80"/>
      <c r="H220" s="82"/>
      <c r="I220" s="80"/>
      <c r="J220" s="82"/>
      <c r="K220" s="80"/>
      <c r="L220" s="82"/>
      <c r="M220" s="80"/>
      <c r="N220" s="81"/>
      <c r="O220" s="80"/>
      <c r="P220" s="82"/>
      <c r="Q220" s="80"/>
      <c r="R220" s="82"/>
      <c r="S220" s="80"/>
      <c r="T220" s="83"/>
      <c r="U220" s="80"/>
      <c r="V220" s="82"/>
    </row>
    <row r="221" spans="1:22">
      <c r="A221" s="82"/>
      <c r="B221" s="83"/>
      <c r="C221" s="80"/>
      <c r="D221" s="82"/>
      <c r="E221" s="80"/>
      <c r="F221" s="82"/>
      <c r="G221" s="80"/>
      <c r="H221" s="82"/>
      <c r="I221" s="80"/>
      <c r="J221" s="82"/>
      <c r="K221" s="80"/>
      <c r="L221" s="82"/>
      <c r="M221" s="80"/>
      <c r="N221" s="81"/>
      <c r="O221" s="80"/>
      <c r="P221" s="82"/>
      <c r="Q221" s="80"/>
      <c r="R221" s="82"/>
      <c r="S221" s="80"/>
      <c r="T221" s="83"/>
      <c r="U221" s="80"/>
      <c r="V221" s="82"/>
    </row>
    <row r="222" spans="1:22">
      <c r="A222" s="82"/>
      <c r="B222" s="83"/>
      <c r="C222" s="80"/>
      <c r="D222" s="82"/>
      <c r="E222" s="80"/>
      <c r="F222" s="82"/>
      <c r="G222" s="80"/>
      <c r="H222" s="82"/>
      <c r="I222" s="80"/>
      <c r="J222" s="82"/>
      <c r="K222" s="80"/>
      <c r="L222" s="82"/>
      <c r="M222" s="80"/>
      <c r="N222" s="81"/>
      <c r="O222" s="80"/>
      <c r="P222" s="82"/>
      <c r="Q222" s="80"/>
      <c r="R222" s="82"/>
      <c r="S222" s="80"/>
      <c r="T222" s="83"/>
      <c r="U222" s="80"/>
      <c r="V222" s="82"/>
    </row>
    <row r="223" spans="1:22">
      <c r="A223" s="82"/>
      <c r="B223" s="83"/>
      <c r="C223" s="80"/>
      <c r="D223" s="82"/>
      <c r="E223" s="80"/>
      <c r="F223" s="82"/>
      <c r="G223" s="80"/>
      <c r="H223" s="82"/>
      <c r="I223" s="80"/>
      <c r="J223" s="82"/>
      <c r="K223" s="80"/>
      <c r="L223" s="82"/>
      <c r="M223" s="80"/>
      <c r="N223" s="81"/>
      <c r="O223" s="80"/>
      <c r="P223" s="82"/>
      <c r="Q223" s="80"/>
      <c r="R223" s="82"/>
      <c r="S223" s="80"/>
      <c r="T223" s="83"/>
      <c r="U223" s="80"/>
      <c r="V223" s="82"/>
    </row>
    <row r="224" spans="1:22">
      <c r="A224" s="82"/>
      <c r="B224" s="83"/>
      <c r="C224" s="80"/>
      <c r="D224" s="82"/>
      <c r="E224" s="80"/>
      <c r="F224" s="82"/>
      <c r="G224" s="80"/>
      <c r="H224" s="82"/>
      <c r="I224" s="80"/>
      <c r="J224" s="82"/>
      <c r="K224" s="80"/>
      <c r="L224" s="82"/>
      <c r="M224" s="80"/>
      <c r="N224" s="81"/>
      <c r="O224" s="80"/>
      <c r="P224" s="82"/>
      <c r="Q224" s="80"/>
      <c r="R224" s="82"/>
      <c r="S224" s="80"/>
      <c r="T224" s="83"/>
      <c r="U224" s="80"/>
      <c r="V224" s="82"/>
    </row>
    <row r="225" spans="1:22">
      <c r="A225" s="82"/>
      <c r="B225" s="83"/>
      <c r="C225" s="80"/>
      <c r="D225" s="82"/>
      <c r="E225" s="80"/>
      <c r="F225" s="82"/>
      <c r="G225" s="80"/>
      <c r="H225" s="82"/>
      <c r="I225" s="80"/>
      <c r="J225" s="31"/>
      <c r="K225" s="80"/>
      <c r="L225" s="82"/>
      <c r="M225" s="80"/>
      <c r="N225" s="81"/>
      <c r="O225" s="80"/>
      <c r="P225" s="82"/>
      <c r="Q225" s="80"/>
      <c r="R225" s="82"/>
      <c r="S225" s="80"/>
      <c r="T225" s="83"/>
      <c r="U225" s="80"/>
      <c r="V225" s="82"/>
    </row>
    <row r="226" spans="1:22">
      <c r="A226" s="31"/>
      <c r="B226" s="32"/>
      <c r="C226" s="14"/>
      <c r="D226" s="31"/>
      <c r="E226" s="14"/>
      <c r="F226" s="31"/>
      <c r="G226" s="14"/>
      <c r="H226" s="31"/>
      <c r="I226" s="14"/>
      <c r="J226" s="31"/>
      <c r="K226" s="14"/>
      <c r="L226" s="31"/>
      <c r="M226" s="14"/>
      <c r="N226" s="40"/>
      <c r="O226" s="14"/>
      <c r="P226" s="31"/>
      <c r="Q226" s="14"/>
      <c r="R226" s="31"/>
      <c r="S226" s="14"/>
      <c r="T226" s="32"/>
      <c r="U226" s="14"/>
      <c r="V226" s="31"/>
    </row>
    <row r="227" spans="1:22">
      <c r="A227" s="31"/>
      <c r="B227" s="32"/>
      <c r="C227" s="14"/>
      <c r="D227" s="31"/>
      <c r="E227" s="14"/>
      <c r="F227" s="31"/>
      <c r="G227" s="14"/>
      <c r="H227" s="31"/>
      <c r="I227" s="14"/>
      <c r="J227" s="31"/>
      <c r="K227" s="14"/>
      <c r="L227" s="31"/>
      <c r="M227" s="14"/>
      <c r="N227" s="40"/>
      <c r="O227" s="14"/>
      <c r="P227" s="31"/>
      <c r="Q227" s="14"/>
      <c r="R227" s="31"/>
      <c r="S227" s="14"/>
      <c r="T227" s="32"/>
      <c r="U227" s="14"/>
      <c r="V227" s="31"/>
    </row>
    <row r="228" spans="1:22">
      <c r="A228" s="31"/>
      <c r="B228" s="32"/>
      <c r="C228" s="14"/>
      <c r="D228" s="31"/>
      <c r="E228" s="14"/>
      <c r="F228" s="31"/>
      <c r="G228" s="14"/>
      <c r="H228" s="31"/>
      <c r="I228" s="14"/>
      <c r="J228" s="31"/>
      <c r="K228" s="14"/>
      <c r="L228" s="31"/>
      <c r="M228" s="14"/>
      <c r="N228" s="40"/>
      <c r="O228" s="14"/>
      <c r="P228" s="31"/>
      <c r="Q228" s="14"/>
      <c r="R228" s="31"/>
      <c r="S228" s="14"/>
      <c r="T228" s="32"/>
      <c r="U228" s="14"/>
      <c r="V228" s="31"/>
    </row>
    <row r="229" spans="1:22">
      <c r="A229" s="31"/>
      <c r="B229" s="32"/>
      <c r="C229" s="14"/>
      <c r="D229" s="31"/>
      <c r="E229" s="14"/>
      <c r="F229" s="31"/>
      <c r="G229" s="14"/>
      <c r="H229" s="31"/>
      <c r="I229" s="14"/>
      <c r="J229" s="31"/>
      <c r="K229" s="14"/>
      <c r="L229" s="31"/>
      <c r="M229" s="14"/>
      <c r="N229" s="40"/>
      <c r="O229" s="14"/>
      <c r="P229" s="31"/>
      <c r="Q229" s="14"/>
      <c r="R229" s="31"/>
      <c r="S229" s="14"/>
      <c r="T229" s="32"/>
      <c r="U229" s="14"/>
      <c r="V229" s="31"/>
    </row>
    <row r="230" spans="1:22">
      <c r="A230" s="31"/>
      <c r="B230" s="32"/>
      <c r="C230" s="14"/>
      <c r="D230" s="31"/>
      <c r="E230" s="14"/>
      <c r="F230" s="31"/>
      <c r="G230" s="14"/>
      <c r="H230" s="31"/>
      <c r="I230" s="14"/>
      <c r="J230" s="31"/>
      <c r="K230" s="14"/>
      <c r="L230" s="31"/>
      <c r="M230" s="14"/>
      <c r="N230" s="40"/>
      <c r="O230" s="14"/>
      <c r="P230" s="31"/>
      <c r="Q230" s="14"/>
      <c r="R230" s="31"/>
      <c r="S230" s="14"/>
      <c r="T230" s="32"/>
      <c r="U230" s="14"/>
      <c r="V230" s="31"/>
    </row>
    <row r="231" spans="1:22">
      <c r="A231" s="31"/>
      <c r="B231" s="32"/>
      <c r="C231" s="14"/>
      <c r="D231" s="31"/>
      <c r="E231" s="14"/>
      <c r="F231" s="31"/>
      <c r="G231" s="14"/>
      <c r="H231" s="31"/>
      <c r="I231" s="14"/>
      <c r="J231" s="31"/>
      <c r="K231" s="14"/>
      <c r="L231" s="31"/>
      <c r="M231" s="14"/>
      <c r="N231" s="40"/>
      <c r="O231" s="14"/>
      <c r="P231" s="31"/>
      <c r="Q231" s="14"/>
      <c r="R231" s="31"/>
      <c r="S231" s="14"/>
      <c r="T231" s="32"/>
      <c r="U231" s="14"/>
      <c r="V231" s="31"/>
    </row>
    <row r="232" spans="1:22">
      <c r="A232" s="48"/>
      <c r="B232" s="49"/>
      <c r="C232" s="14"/>
      <c r="D232" s="48"/>
      <c r="E232" s="14"/>
      <c r="F232" s="48"/>
      <c r="G232" s="14"/>
      <c r="H232" s="48"/>
      <c r="I232" s="14"/>
      <c r="J232" s="48"/>
      <c r="K232" s="14"/>
      <c r="L232" s="48"/>
      <c r="M232" s="14"/>
      <c r="N232" s="23"/>
      <c r="O232" s="14"/>
      <c r="P232" s="48"/>
      <c r="Q232" s="14"/>
      <c r="R232" s="48"/>
      <c r="S232" s="14"/>
      <c r="T232" s="49"/>
      <c r="U232" s="14"/>
      <c r="V232" s="48"/>
    </row>
    <row r="233" spans="1:22">
      <c r="A233" s="31"/>
      <c r="B233" s="32"/>
      <c r="C233" s="14"/>
      <c r="D233" s="31"/>
      <c r="E233" s="14"/>
      <c r="F233" s="31"/>
      <c r="G233" s="14"/>
      <c r="H233" s="31"/>
      <c r="I233" s="14"/>
      <c r="J233" s="31"/>
      <c r="K233" s="14"/>
      <c r="L233" s="31"/>
      <c r="M233" s="14"/>
      <c r="N233" s="40"/>
      <c r="O233" s="14"/>
      <c r="P233" s="31"/>
      <c r="Q233" s="14"/>
      <c r="R233" s="31"/>
      <c r="S233" s="14"/>
      <c r="T233" s="32"/>
      <c r="U233" s="14"/>
      <c r="V233" s="31"/>
    </row>
    <row r="234" spans="1:22">
      <c r="A234" s="31"/>
      <c r="B234" s="32"/>
      <c r="C234" s="14"/>
      <c r="D234" s="31"/>
      <c r="E234" s="14"/>
      <c r="F234" s="31"/>
      <c r="G234" s="14"/>
      <c r="H234" s="31"/>
      <c r="I234" s="14"/>
      <c r="J234" s="31"/>
      <c r="K234" s="14"/>
      <c r="L234" s="31"/>
      <c r="M234" s="14"/>
      <c r="N234" s="40"/>
      <c r="O234" s="14"/>
      <c r="P234" s="31"/>
      <c r="Q234" s="14"/>
      <c r="R234" s="31"/>
      <c r="S234" s="14"/>
      <c r="T234" s="32"/>
      <c r="U234" s="14"/>
      <c r="V234" s="31"/>
    </row>
    <row r="235" spans="1:22">
      <c r="A235" s="31"/>
      <c r="B235" s="32"/>
      <c r="C235" s="14"/>
      <c r="D235" s="31"/>
      <c r="E235" s="14"/>
      <c r="F235" s="31"/>
      <c r="G235" s="14"/>
      <c r="H235" s="31"/>
      <c r="I235" s="14"/>
      <c r="J235" s="31"/>
      <c r="K235" s="14"/>
      <c r="L235" s="31"/>
      <c r="M235" s="14"/>
      <c r="N235" s="40"/>
      <c r="O235" s="14"/>
      <c r="P235" s="31"/>
      <c r="Q235" s="14"/>
      <c r="R235" s="31"/>
      <c r="S235" s="14"/>
      <c r="T235" s="32"/>
      <c r="U235" s="14"/>
      <c r="V235" s="31"/>
    </row>
    <row r="236" spans="1:22">
      <c r="A236" s="31"/>
      <c r="B236" s="32"/>
      <c r="C236" s="14"/>
      <c r="D236" s="31"/>
      <c r="E236" s="14"/>
      <c r="F236" s="31"/>
      <c r="G236" s="14"/>
      <c r="H236" s="31"/>
      <c r="I236" s="14"/>
      <c r="J236" s="31"/>
      <c r="K236" s="14"/>
      <c r="L236" s="31"/>
      <c r="M236" s="14"/>
      <c r="N236" s="40"/>
      <c r="O236" s="14"/>
      <c r="P236" s="31"/>
      <c r="Q236" s="14"/>
      <c r="R236" s="31"/>
      <c r="S236" s="14"/>
      <c r="T236" s="32"/>
      <c r="U236" s="14"/>
      <c r="V236" s="31"/>
    </row>
    <row r="237" spans="1:22">
      <c r="A237" s="31"/>
      <c r="B237" s="32"/>
      <c r="C237" s="14"/>
      <c r="D237" s="31"/>
      <c r="E237" s="14"/>
      <c r="F237" s="31"/>
      <c r="G237" s="14"/>
      <c r="H237" s="31"/>
      <c r="I237" s="14"/>
      <c r="J237" s="31"/>
      <c r="K237" s="14"/>
      <c r="L237" s="31"/>
      <c r="M237" s="14"/>
      <c r="N237" s="40"/>
      <c r="O237" s="14"/>
      <c r="P237" s="31"/>
      <c r="Q237" s="14"/>
      <c r="R237" s="31"/>
      <c r="S237" s="14"/>
      <c r="T237" s="32"/>
      <c r="U237" s="14"/>
      <c r="V237" s="31"/>
    </row>
    <row r="238" spans="1:22">
      <c r="A238" s="31"/>
      <c r="B238" s="32"/>
      <c r="C238" s="14"/>
      <c r="D238" s="31"/>
      <c r="E238" s="14"/>
      <c r="F238" s="31"/>
      <c r="G238" s="14"/>
      <c r="H238" s="31"/>
      <c r="I238" s="14"/>
      <c r="J238" s="31"/>
      <c r="K238" s="14"/>
      <c r="L238" s="31"/>
      <c r="M238" s="14"/>
      <c r="N238" s="40"/>
      <c r="O238" s="14"/>
      <c r="P238" s="31"/>
      <c r="Q238" s="14"/>
      <c r="R238" s="31"/>
      <c r="S238" s="14"/>
      <c r="T238" s="32"/>
      <c r="U238" s="14"/>
      <c r="V238" s="31"/>
    </row>
    <row r="239" spans="1:22">
      <c r="A239" s="31"/>
      <c r="B239" s="32"/>
      <c r="C239" s="14"/>
      <c r="D239" s="31"/>
      <c r="E239" s="14"/>
      <c r="F239" s="31"/>
      <c r="G239" s="14"/>
      <c r="H239" s="31"/>
      <c r="I239" s="14"/>
      <c r="J239" s="31"/>
      <c r="K239" s="14"/>
      <c r="L239" s="31"/>
      <c r="M239" s="14"/>
      <c r="N239" s="40"/>
      <c r="O239" s="14"/>
      <c r="P239" s="31"/>
      <c r="Q239" s="14"/>
      <c r="R239" s="31"/>
      <c r="S239" s="14"/>
      <c r="T239" s="32"/>
      <c r="U239" s="14"/>
      <c r="V239" s="31"/>
    </row>
    <row r="240" spans="1:22">
      <c r="A240" s="31"/>
      <c r="B240" s="32"/>
      <c r="C240" s="14"/>
      <c r="D240" s="31"/>
      <c r="E240" s="14"/>
      <c r="F240" s="31"/>
      <c r="G240" s="14"/>
      <c r="H240" s="31"/>
      <c r="I240" s="14"/>
      <c r="J240" s="31"/>
      <c r="K240" s="14"/>
      <c r="L240" s="31"/>
      <c r="M240" s="14"/>
      <c r="N240" s="40"/>
      <c r="O240" s="14"/>
      <c r="P240" s="31"/>
      <c r="Q240" s="14"/>
      <c r="R240" s="31"/>
      <c r="S240" s="14"/>
      <c r="T240" s="32"/>
      <c r="U240" s="14"/>
      <c r="V240" s="31"/>
    </row>
    <row r="241" spans="1:22">
      <c r="A241" s="31"/>
      <c r="B241" s="32"/>
      <c r="C241" s="14"/>
      <c r="D241" s="31"/>
      <c r="E241" s="14"/>
      <c r="F241" s="31"/>
      <c r="G241" s="14"/>
      <c r="H241" s="31"/>
      <c r="I241" s="14"/>
      <c r="J241" s="31"/>
      <c r="K241" s="14"/>
      <c r="L241" s="31"/>
      <c r="M241" s="14"/>
      <c r="N241" s="40"/>
      <c r="O241" s="14"/>
      <c r="P241" s="31"/>
      <c r="Q241" s="14"/>
      <c r="R241" s="31"/>
      <c r="S241" s="14"/>
      <c r="T241" s="32"/>
      <c r="U241" s="14"/>
      <c r="V241" s="31"/>
    </row>
    <row r="242" spans="1:22">
      <c r="A242" s="31"/>
      <c r="B242" s="32"/>
      <c r="C242" s="14"/>
      <c r="D242" s="31"/>
      <c r="E242" s="14"/>
      <c r="F242" s="31"/>
      <c r="G242" s="14"/>
      <c r="H242" s="31"/>
      <c r="I242" s="14"/>
      <c r="J242" s="31"/>
      <c r="K242" s="14"/>
      <c r="L242" s="31"/>
      <c r="M242" s="14"/>
      <c r="N242" s="40"/>
      <c r="O242" s="14"/>
      <c r="P242" s="31"/>
      <c r="Q242" s="14"/>
      <c r="R242" s="31"/>
      <c r="S242" s="14"/>
      <c r="T242" s="32"/>
      <c r="U242" s="14"/>
      <c r="V242" s="31"/>
    </row>
    <row r="243" spans="1:22">
      <c r="A243" s="31"/>
      <c r="B243" s="32"/>
      <c r="C243" s="14"/>
      <c r="D243" s="31"/>
      <c r="E243" s="14"/>
      <c r="F243" s="31"/>
      <c r="G243" s="14"/>
      <c r="H243" s="31"/>
      <c r="I243" s="14"/>
      <c r="J243" s="31"/>
      <c r="K243" s="14"/>
      <c r="L243" s="31"/>
      <c r="M243" s="14"/>
      <c r="N243" s="40"/>
      <c r="O243" s="14"/>
      <c r="P243" s="31"/>
      <c r="Q243" s="14"/>
      <c r="R243" s="31"/>
      <c r="S243" s="14"/>
      <c r="T243" s="32"/>
      <c r="U243" s="14"/>
      <c r="V243" s="31"/>
    </row>
    <row r="244" spans="1:22">
      <c r="A244" s="31"/>
      <c r="B244" s="32"/>
      <c r="C244" s="14"/>
      <c r="D244" s="31"/>
      <c r="E244" s="14"/>
      <c r="F244" s="31"/>
      <c r="G244" s="14"/>
      <c r="H244" s="31"/>
      <c r="I244" s="14"/>
      <c r="J244" s="31"/>
      <c r="K244" s="14"/>
      <c r="L244" s="31"/>
      <c r="M244" s="14"/>
      <c r="N244" s="40"/>
      <c r="O244" s="14"/>
      <c r="P244" s="31"/>
      <c r="Q244" s="14"/>
      <c r="R244" s="31"/>
      <c r="S244" s="14"/>
      <c r="T244" s="32"/>
      <c r="U244" s="14"/>
      <c r="V244" s="31"/>
    </row>
    <row r="245" spans="1:22">
      <c r="A245" s="31"/>
      <c r="B245" s="32"/>
      <c r="C245" s="14"/>
      <c r="D245" s="31"/>
      <c r="E245" s="14"/>
      <c r="F245" s="31"/>
      <c r="G245" s="14"/>
      <c r="H245" s="31"/>
      <c r="I245" s="14"/>
      <c r="J245" s="31"/>
      <c r="K245" s="14"/>
      <c r="L245" s="31"/>
      <c r="M245" s="14"/>
      <c r="N245" s="40"/>
      <c r="O245" s="14"/>
      <c r="P245" s="31"/>
      <c r="Q245" s="14"/>
      <c r="R245" s="31"/>
      <c r="S245" s="14"/>
      <c r="T245" s="32"/>
      <c r="U245" s="14"/>
      <c r="V245" s="31"/>
    </row>
    <row r="246" spans="1:22">
      <c r="A246" s="31"/>
      <c r="B246" s="32"/>
      <c r="C246" s="14"/>
      <c r="D246" s="31"/>
      <c r="E246" s="14"/>
      <c r="F246" s="31"/>
      <c r="G246" s="14"/>
      <c r="H246" s="31"/>
      <c r="I246" s="14"/>
      <c r="J246" s="31"/>
      <c r="K246" s="14"/>
      <c r="L246" s="31"/>
      <c r="M246" s="14"/>
      <c r="N246" s="40"/>
      <c r="O246" s="14"/>
      <c r="P246" s="31"/>
      <c r="Q246" s="14"/>
      <c r="R246" s="31"/>
      <c r="S246" s="14"/>
      <c r="T246" s="32"/>
      <c r="U246" s="14"/>
      <c r="V246" s="31"/>
    </row>
    <row r="247" spans="1:22">
      <c r="A247" s="31"/>
      <c r="B247" s="32"/>
      <c r="C247" s="14"/>
      <c r="D247" s="31"/>
      <c r="E247" s="14"/>
      <c r="F247" s="31"/>
      <c r="G247" s="14"/>
      <c r="H247" s="31"/>
      <c r="I247" s="14"/>
      <c r="J247" s="31"/>
      <c r="K247" s="14"/>
      <c r="L247" s="31"/>
      <c r="M247" s="14"/>
      <c r="N247" s="40"/>
      <c r="O247" s="14"/>
      <c r="P247" s="31"/>
      <c r="Q247" s="14"/>
      <c r="R247" s="31"/>
      <c r="S247" s="14"/>
      <c r="T247" s="32"/>
      <c r="U247" s="14"/>
      <c r="V247" s="31"/>
    </row>
    <row r="248" spans="1:22">
      <c r="A248" s="31"/>
      <c r="B248" s="32"/>
      <c r="C248" s="14"/>
      <c r="D248" s="31"/>
      <c r="E248" s="14"/>
      <c r="F248" s="31"/>
      <c r="G248" s="14"/>
      <c r="H248" s="31"/>
      <c r="I248" s="14"/>
      <c r="J248" s="31"/>
      <c r="K248" s="14"/>
      <c r="L248" s="31"/>
      <c r="M248" s="14"/>
      <c r="N248" s="40"/>
      <c r="O248" s="14"/>
      <c r="P248" s="31"/>
      <c r="Q248" s="14"/>
      <c r="R248" s="31"/>
      <c r="S248" s="14"/>
      <c r="T248" s="32"/>
      <c r="U248" s="14"/>
      <c r="V248" s="31"/>
    </row>
    <row r="249" spans="1:22">
      <c r="A249" s="31"/>
      <c r="B249" s="32"/>
      <c r="C249" s="14"/>
      <c r="D249" s="31"/>
      <c r="E249" s="14"/>
      <c r="F249" s="31"/>
      <c r="G249" s="14"/>
      <c r="H249" s="31"/>
      <c r="I249" s="14"/>
      <c r="J249" s="31"/>
      <c r="K249" s="14"/>
      <c r="L249" s="31"/>
      <c r="M249" s="14"/>
      <c r="N249" s="40"/>
      <c r="O249" s="14"/>
      <c r="P249" s="31"/>
      <c r="Q249" s="14"/>
      <c r="R249" s="31"/>
      <c r="S249" s="14"/>
      <c r="T249" s="32"/>
      <c r="U249" s="14"/>
      <c r="V249" s="31"/>
    </row>
    <row r="250" spans="1:22">
      <c r="A250" s="31"/>
      <c r="B250" s="32"/>
      <c r="C250" s="14"/>
      <c r="D250" s="31"/>
      <c r="E250" s="14"/>
      <c r="F250" s="31"/>
      <c r="G250" s="14"/>
      <c r="H250" s="31"/>
      <c r="I250" s="14"/>
      <c r="J250" s="31"/>
      <c r="K250" s="14"/>
      <c r="L250" s="31"/>
      <c r="M250" s="14"/>
      <c r="N250" s="40"/>
      <c r="O250" s="14"/>
      <c r="P250" s="31"/>
      <c r="Q250" s="14"/>
      <c r="R250" s="31"/>
      <c r="S250" s="14"/>
      <c r="T250" s="32"/>
      <c r="U250" s="14"/>
      <c r="V250" s="31"/>
    </row>
    <row r="251" spans="1:22">
      <c r="A251" s="31"/>
      <c r="B251" s="32"/>
      <c r="C251" s="14"/>
      <c r="D251" s="31"/>
      <c r="E251" s="14"/>
      <c r="F251" s="31"/>
      <c r="G251" s="14"/>
      <c r="H251" s="31"/>
      <c r="I251" s="14"/>
      <c r="J251" s="31"/>
      <c r="K251" s="14"/>
      <c r="L251" s="31"/>
      <c r="M251" s="14"/>
      <c r="N251" s="40"/>
      <c r="O251" s="14"/>
      <c r="P251" s="31"/>
      <c r="Q251" s="14"/>
      <c r="R251" s="31"/>
      <c r="S251" s="14"/>
      <c r="T251" s="32"/>
      <c r="U251" s="14"/>
      <c r="V251" s="31"/>
    </row>
    <row r="252" spans="1:22">
      <c r="A252" s="31"/>
      <c r="B252" s="32"/>
      <c r="C252" s="14"/>
      <c r="D252" s="31"/>
      <c r="E252" s="14"/>
      <c r="F252" s="31"/>
      <c r="G252" s="14"/>
      <c r="H252" s="31"/>
      <c r="I252" s="14"/>
      <c r="J252" s="31"/>
      <c r="K252" s="14"/>
      <c r="L252" s="31"/>
      <c r="M252" s="14"/>
      <c r="N252" s="40"/>
      <c r="O252" s="14"/>
      <c r="P252" s="31"/>
      <c r="Q252" s="14"/>
      <c r="R252" s="31"/>
      <c r="S252" s="14"/>
      <c r="T252" s="32"/>
      <c r="U252" s="14"/>
      <c r="V252" s="31"/>
    </row>
    <row r="253" spans="1:22">
      <c r="A253" s="31"/>
      <c r="B253" s="32"/>
      <c r="C253" s="14"/>
      <c r="D253" s="31"/>
      <c r="E253" s="14"/>
      <c r="F253" s="31"/>
      <c r="G253" s="14"/>
      <c r="H253" s="31"/>
      <c r="I253" s="14"/>
      <c r="J253" s="31"/>
      <c r="K253" s="14"/>
      <c r="L253" s="31"/>
      <c r="M253" s="14"/>
      <c r="N253" s="40"/>
      <c r="O253" s="14"/>
      <c r="P253" s="31"/>
      <c r="Q253" s="14"/>
      <c r="R253" s="31"/>
      <c r="S253" s="14"/>
      <c r="T253" s="32"/>
      <c r="U253" s="14"/>
      <c r="V253" s="31"/>
    </row>
    <row r="254" spans="1:22">
      <c r="A254" s="31"/>
      <c r="B254" s="32"/>
      <c r="C254" s="14"/>
      <c r="D254" s="31"/>
      <c r="E254" s="14"/>
      <c r="F254" s="31"/>
      <c r="G254" s="14"/>
      <c r="H254" s="31"/>
      <c r="I254" s="14"/>
      <c r="J254" s="31"/>
      <c r="K254" s="14"/>
      <c r="L254" s="31"/>
      <c r="M254" s="14"/>
      <c r="N254" s="40"/>
      <c r="O254" s="14"/>
      <c r="P254" s="31"/>
      <c r="Q254" s="14"/>
      <c r="R254" s="31"/>
      <c r="S254" s="14"/>
      <c r="T254" s="32"/>
      <c r="U254" s="14"/>
      <c r="V254" s="31"/>
    </row>
    <row r="255" spans="1:22">
      <c r="A255" s="31"/>
      <c r="B255" s="32"/>
      <c r="C255" s="14"/>
      <c r="D255" s="31"/>
      <c r="E255" s="14"/>
      <c r="F255" s="31"/>
      <c r="G255" s="14"/>
      <c r="H255" s="31"/>
      <c r="I255" s="14"/>
      <c r="J255" s="31"/>
      <c r="K255" s="14"/>
      <c r="L255" s="31"/>
      <c r="M255" s="14"/>
      <c r="N255" s="40"/>
      <c r="O255" s="14"/>
      <c r="P255" s="31"/>
      <c r="Q255" s="14"/>
      <c r="R255" s="31"/>
      <c r="S255" s="14"/>
      <c r="T255" s="32"/>
      <c r="U255" s="14"/>
      <c r="V255" s="31"/>
    </row>
    <row r="256" spans="1:22">
      <c r="A256" s="31"/>
      <c r="B256" s="32"/>
      <c r="C256" s="14"/>
      <c r="D256" s="31"/>
      <c r="E256" s="14"/>
      <c r="F256" s="31"/>
      <c r="G256" s="14"/>
      <c r="H256" s="31"/>
      <c r="I256" s="14"/>
      <c r="J256" s="31"/>
      <c r="K256" s="14"/>
      <c r="L256" s="31"/>
      <c r="M256" s="14"/>
      <c r="N256" s="40"/>
      <c r="O256" s="14"/>
      <c r="P256" s="31"/>
      <c r="Q256" s="14"/>
      <c r="R256" s="31"/>
      <c r="S256" s="14"/>
      <c r="T256" s="32"/>
      <c r="U256" s="14"/>
      <c r="V256" s="31"/>
    </row>
    <row r="257" spans="1:22">
      <c r="A257" s="31"/>
      <c r="B257" s="32"/>
      <c r="C257" s="14"/>
      <c r="D257" s="31"/>
      <c r="E257" s="14"/>
      <c r="F257" s="31"/>
      <c r="G257" s="14"/>
      <c r="H257" s="31"/>
      <c r="I257" s="14"/>
      <c r="J257" s="31"/>
      <c r="K257" s="14"/>
      <c r="L257" s="31"/>
      <c r="M257" s="14"/>
      <c r="N257" s="40"/>
      <c r="O257" s="14"/>
      <c r="P257" s="31"/>
      <c r="Q257" s="14"/>
      <c r="R257" s="31"/>
      <c r="S257" s="14"/>
      <c r="T257" s="32"/>
      <c r="U257" s="14"/>
      <c r="V257" s="31"/>
    </row>
    <row r="258" spans="1:22">
      <c r="A258" s="31"/>
      <c r="B258" s="32"/>
      <c r="C258" s="14"/>
      <c r="D258" s="31"/>
      <c r="E258" s="14"/>
      <c r="F258" s="31"/>
      <c r="G258" s="14"/>
      <c r="H258" s="31"/>
      <c r="I258" s="14"/>
      <c r="J258" s="31"/>
      <c r="K258" s="14"/>
      <c r="L258" s="31"/>
      <c r="M258" s="14"/>
      <c r="N258" s="40"/>
      <c r="O258" s="14"/>
      <c r="P258" s="31"/>
      <c r="Q258" s="14"/>
      <c r="R258" s="31"/>
      <c r="S258" s="14"/>
      <c r="T258" s="32"/>
      <c r="U258" s="14"/>
      <c r="V258" s="31"/>
    </row>
    <row r="259" spans="1:22">
      <c r="A259" s="31"/>
      <c r="B259" s="32"/>
      <c r="C259" s="14"/>
      <c r="D259" s="31"/>
      <c r="E259" s="14"/>
      <c r="F259" s="31"/>
      <c r="G259" s="14"/>
      <c r="H259" s="31"/>
      <c r="I259" s="14"/>
      <c r="J259" s="31"/>
      <c r="K259" s="14"/>
      <c r="L259" s="31"/>
      <c r="M259" s="14"/>
      <c r="N259" s="40"/>
      <c r="O259" s="14"/>
      <c r="P259" s="31"/>
      <c r="Q259" s="14"/>
      <c r="R259" s="31"/>
      <c r="S259" s="14"/>
      <c r="T259" s="32"/>
      <c r="U259" s="14"/>
      <c r="V259" s="31"/>
    </row>
    <row r="260" spans="1:22">
      <c r="A260" s="31"/>
      <c r="B260" s="32"/>
      <c r="C260" s="14"/>
      <c r="D260" s="31"/>
      <c r="E260" s="14"/>
      <c r="F260" s="31"/>
      <c r="G260" s="14"/>
      <c r="H260" s="31"/>
      <c r="I260" s="14"/>
      <c r="J260" s="31"/>
      <c r="K260" s="14"/>
      <c r="L260" s="31"/>
      <c r="M260" s="14"/>
      <c r="N260" s="40"/>
      <c r="O260" s="14"/>
      <c r="P260" s="31"/>
      <c r="Q260" s="14"/>
      <c r="R260" s="31"/>
      <c r="S260" s="14"/>
      <c r="T260" s="32"/>
      <c r="U260" s="14"/>
      <c r="V260" s="31"/>
    </row>
    <row r="261" spans="1:22">
      <c r="A261" s="31"/>
      <c r="B261" s="32"/>
      <c r="C261" s="14"/>
      <c r="D261" s="31"/>
      <c r="E261" s="14"/>
      <c r="F261" s="31"/>
      <c r="G261" s="14"/>
      <c r="H261" s="31"/>
      <c r="I261" s="14"/>
      <c r="J261" s="31"/>
      <c r="K261" s="14"/>
      <c r="L261" s="31"/>
      <c r="M261" s="14"/>
      <c r="N261" s="40"/>
      <c r="O261" s="14"/>
      <c r="P261" s="31"/>
      <c r="Q261" s="14"/>
      <c r="R261" s="31"/>
      <c r="S261" s="14"/>
      <c r="T261" s="32"/>
      <c r="U261" s="14"/>
      <c r="V261" s="31"/>
    </row>
    <row r="262" spans="1:22">
      <c r="A262" s="31"/>
      <c r="B262" s="32"/>
      <c r="C262" s="14"/>
      <c r="D262" s="31"/>
      <c r="E262" s="14"/>
      <c r="F262" s="31"/>
      <c r="G262" s="14"/>
      <c r="H262" s="31"/>
      <c r="I262" s="14"/>
      <c r="J262" s="31"/>
      <c r="K262" s="14"/>
      <c r="L262" s="31"/>
      <c r="M262" s="14"/>
      <c r="N262" s="40"/>
      <c r="O262" s="14"/>
      <c r="P262" s="31"/>
      <c r="Q262" s="14"/>
      <c r="R262" s="31"/>
      <c r="S262" s="14"/>
      <c r="T262" s="32"/>
      <c r="U262" s="14"/>
      <c r="V262" s="31"/>
    </row>
    <row r="263" spans="1:22">
      <c r="A263" s="31"/>
      <c r="B263" s="32"/>
      <c r="C263" s="14"/>
      <c r="D263" s="31"/>
      <c r="E263" s="14"/>
      <c r="F263" s="31"/>
      <c r="G263" s="14"/>
      <c r="H263" s="31"/>
      <c r="I263" s="14"/>
      <c r="J263" s="31"/>
      <c r="K263" s="14"/>
      <c r="L263" s="31"/>
      <c r="M263" s="14"/>
      <c r="N263" s="40"/>
      <c r="O263" s="14"/>
      <c r="P263" s="31"/>
      <c r="Q263" s="14"/>
      <c r="R263" s="31"/>
      <c r="S263" s="14"/>
      <c r="T263" s="32"/>
      <c r="U263" s="14"/>
      <c r="V263" s="31"/>
    </row>
    <row r="264" spans="1:22">
      <c r="A264" s="31"/>
      <c r="B264" s="32"/>
      <c r="C264" s="14"/>
      <c r="D264" s="31"/>
      <c r="E264" s="14"/>
      <c r="F264" s="31"/>
      <c r="G264" s="14"/>
      <c r="H264" s="31"/>
      <c r="I264" s="14"/>
      <c r="J264" s="31"/>
      <c r="K264" s="14"/>
      <c r="L264" s="31"/>
      <c r="M264" s="14"/>
      <c r="N264" s="40"/>
      <c r="O264" s="14"/>
      <c r="P264" s="31"/>
      <c r="Q264" s="14"/>
      <c r="R264" s="31"/>
      <c r="S264" s="14"/>
      <c r="T264" s="32"/>
      <c r="U264" s="14"/>
      <c r="V264" s="31"/>
    </row>
    <row r="265" spans="1:22">
      <c r="A265" s="31"/>
      <c r="B265" s="32"/>
      <c r="C265" s="14"/>
      <c r="D265" s="31"/>
      <c r="E265" s="14"/>
      <c r="F265" s="31"/>
      <c r="G265" s="14"/>
      <c r="H265" s="31"/>
      <c r="I265" s="14"/>
      <c r="J265" s="31"/>
      <c r="K265" s="14"/>
      <c r="L265" s="31"/>
      <c r="M265" s="14"/>
      <c r="N265" s="40"/>
      <c r="O265" s="14"/>
      <c r="P265" s="31"/>
      <c r="Q265" s="14"/>
      <c r="R265" s="31"/>
      <c r="S265" s="14"/>
      <c r="T265" s="32"/>
      <c r="U265" s="14"/>
      <c r="V265" s="31"/>
    </row>
    <row r="266" spans="1:22">
      <c r="A266" s="31"/>
      <c r="B266" s="32"/>
      <c r="C266" s="14"/>
      <c r="D266" s="31"/>
      <c r="E266" s="14"/>
      <c r="F266" s="31"/>
      <c r="G266" s="14"/>
      <c r="H266" s="31"/>
      <c r="I266" s="14"/>
      <c r="J266" s="31"/>
      <c r="K266" s="14"/>
      <c r="L266" s="31"/>
      <c r="M266" s="14"/>
      <c r="N266" s="40"/>
      <c r="O266" s="14"/>
      <c r="P266" s="31"/>
      <c r="Q266" s="14"/>
      <c r="R266" s="31"/>
      <c r="S266" s="14"/>
      <c r="T266" s="32"/>
      <c r="U266" s="14"/>
      <c r="V266" s="31"/>
    </row>
    <row r="267" spans="1:22">
      <c r="A267" s="31"/>
      <c r="B267" s="32"/>
      <c r="C267" s="14"/>
      <c r="D267" s="31"/>
      <c r="E267" s="14"/>
      <c r="F267" s="31"/>
      <c r="G267" s="14"/>
      <c r="H267" s="31"/>
      <c r="I267" s="14"/>
      <c r="J267" s="31"/>
      <c r="K267" s="14"/>
      <c r="L267" s="31"/>
      <c r="M267" s="14"/>
      <c r="N267" s="40"/>
      <c r="O267" s="14"/>
      <c r="P267" s="31"/>
      <c r="Q267" s="14"/>
      <c r="R267" s="31"/>
      <c r="S267" s="14"/>
      <c r="T267" s="32"/>
      <c r="U267" s="14"/>
      <c r="V267" s="31"/>
    </row>
    <row r="268" spans="1:22">
      <c r="A268" s="31"/>
      <c r="B268" s="32"/>
      <c r="C268" s="14"/>
      <c r="D268" s="31"/>
      <c r="E268" s="14"/>
      <c r="F268" s="31"/>
      <c r="G268" s="14"/>
      <c r="H268" s="31"/>
      <c r="I268" s="14"/>
      <c r="J268" s="31"/>
      <c r="K268" s="14"/>
      <c r="L268" s="31"/>
      <c r="M268" s="14"/>
      <c r="N268" s="40"/>
      <c r="O268" s="14"/>
      <c r="P268" s="31"/>
      <c r="Q268" s="14"/>
      <c r="R268" s="31"/>
      <c r="S268" s="14"/>
      <c r="T268" s="32"/>
      <c r="U268" s="14"/>
      <c r="V268" s="31"/>
    </row>
    <row r="269" spans="1:22">
      <c r="A269" s="31"/>
      <c r="B269" s="32"/>
      <c r="C269" s="14"/>
      <c r="D269" s="31"/>
      <c r="E269" s="14"/>
      <c r="F269" s="31"/>
      <c r="G269" s="14"/>
      <c r="H269" s="31"/>
      <c r="I269" s="14"/>
      <c r="J269" s="31"/>
      <c r="K269" s="14"/>
      <c r="L269" s="31"/>
      <c r="M269" s="14"/>
      <c r="N269" s="40"/>
      <c r="O269" s="14"/>
      <c r="P269" s="31"/>
      <c r="Q269" s="14"/>
      <c r="R269" s="31"/>
      <c r="S269" s="14"/>
      <c r="T269" s="32"/>
      <c r="U269" s="14"/>
      <c r="V269" s="31"/>
    </row>
    <row r="270" spans="1:22">
      <c r="A270" s="48"/>
      <c r="B270" s="49"/>
      <c r="C270" s="14"/>
      <c r="D270" s="48"/>
      <c r="E270" s="14"/>
      <c r="F270" s="48"/>
      <c r="G270" s="14"/>
      <c r="H270" s="48"/>
      <c r="I270" s="14"/>
      <c r="J270" s="48"/>
      <c r="K270" s="14"/>
      <c r="L270" s="48"/>
      <c r="M270" s="14"/>
      <c r="N270" s="23"/>
      <c r="O270" s="14"/>
      <c r="P270" s="48"/>
      <c r="Q270" s="14"/>
      <c r="R270" s="48"/>
      <c r="S270" s="14"/>
      <c r="T270" s="49"/>
      <c r="U270" s="14"/>
      <c r="V270" s="48"/>
    </row>
    <row r="271" spans="1:22">
      <c r="A271" s="31"/>
      <c r="B271" s="32"/>
      <c r="C271" s="14"/>
      <c r="D271" s="31"/>
      <c r="E271" s="14"/>
      <c r="F271" s="31"/>
      <c r="G271" s="14"/>
      <c r="H271" s="31"/>
      <c r="I271" s="14"/>
      <c r="J271" s="31"/>
      <c r="K271" s="14"/>
      <c r="L271" s="31"/>
      <c r="M271" s="14"/>
      <c r="N271" s="40"/>
      <c r="O271" s="14"/>
      <c r="P271" s="31"/>
      <c r="Q271" s="14"/>
      <c r="R271" s="31"/>
      <c r="S271" s="14"/>
      <c r="T271" s="32"/>
      <c r="U271" s="14"/>
      <c r="V271" s="31"/>
    </row>
    <row r="272" spans="1:22">
      <c r="A272" s="31"/>
      <c r="B272" s="32"/>
      <c r="C272" s="14"/>
      <c r="D272" s="31"/>
      <c r="E272" s="14"/>
      <c r="F272" s="31"/>
      <c r="G272" s="14"/>
      <c r="H272" s="31"/>
      <c r="I272" s="14"/>
      <c r="J272" s="31"/>
      <c r="K272" s="14"/>
      <c r="L272" s="31"/>
      <c r="M272" s="14"/>
      <c r="N272" s="40"/>
      <c r="O272" s="14"/>
      <c r="P272" s="31"/>
      <c r="Q272" s="14"/>
      <c r="R272" s="31"/>
      <c r="S272" s="14"/>
      <c r="T272" s="32"/>
      <c r="U272" s="14"/>
      <c r="V272" s="31"/>
    </row>
    <row r="273" spans="1:22">
      <c r="A273" s="31"/>
      <c r="B273" s="32"/>
      <c r="C273" s="14"/>
      <c r="D273" s="31"/>
      <c r="E273" s="14"/>
      <c r="F273" s="31"/>
      <c r="G273" s="14"/>
      <c r="H273" s="31"/>
      <c r="I273" s="14"/>
      <c r="J273" s="31"/>
      <c r="K273" s="14"/>
      <c r="L273" s="31"/>
      <c r="M273" s="14"/>
      <c r="N273" s="40"/>
      <c r="O273" s="14"/>
      <c r="P273" s="31"/>
      <c r="Q273" s="14"/>
      <c r="R273" s="31"/>
      <c r="S273" s="14"/>
      <c r="T273" s="32"/>
      <c r="U273" s="14"/>
      <c r="V273" s="31"/>
    </row>
    <row r="274" spans="1:22">
      <c r="A274" s="31"/>
      <c r="B274" s="32"/>
      <c r="C274" s="14"/>
      <c r="D274" s="31"/>
      <c r="E274" s="14"/>
      <c r="F274" s="31"/>
      <c r="G274" s="14"/>
      <c r="H274" s="31"/>
      <c r="I274" s="14"/>
      <c r="J274" s="31"/>
      <c r="K274" s="14"/>
      <c r="L274" s="31"/>
      <c r="M274" s="14"/>
      <c r="N274" s="40"/>
      <c r="O274" s="14"/>
      <c r="P274" s="31"/>
      <c r="Q274" s="14"/>
      <c r="R274" s="31"/>
      <c r="S274" s="14"/>
      <c r="T274" s="32"/>
      <c r="U274" s="14"/>
      <c r="V274" s="31"/>
    </row>
    <row r="275" spans="1:22">
      <c r="A275" s="31"/>
      <c r="B275" s="32"/>
      <c r="C275" s="14"/>
      <c r="D275" s="31"/>
      <c r="E275" s="14"/>
      <c r="F275" s="31"/>
      <c r="G275" s="14"/>
      <c r="H275" s="31"/>
      <c r="I275" s="14"/>
      <c r="J275" s="31"/>
      <c r="K275" s="14"/>
      <c r="L275" s="31"/>
      <c r="M275" s="14"/>
      <c r="N275" s="40"/>
      <c r="O275" s="14"/>
      <c r="P275" s="31"/>
      <c r="Q275" s="14"/>
      <c r="R275" s="31"/>
      <c r="S275" s="14"/>
      <c r="T275" s="32"/>
      <c r="U275" s="14"/>
      <c r="V275" s="31"/>
    </row>
    <row r="276" spans="1:22">
      <c r="A276" s="31"/>
      <c r="B276" s="32"/>
      <c r="C276" s="14"/>
      <c r="D276" s="31"/>
      <c r="E276" s="14"/>
      <c r="F276" s="31"/>
      <c r="G276" s="14"/>
      <c r="H276" s="31"/>
      <c r="I276" s="14"/>
      <c r="J276" s="31"/>
      <c r="K276" s="14"/>
      <c r="L276" s="31"/>
      <c r="M276" s="14"/>
      <c r="N276" s="40"/>
      <c r="O276" s="14"/>
      <c r="P276" s="31"/>
      <c r="Q276" s="14"/>
      <c r="R276" s="31"/>
      <c r="S276" s="14"/>
      <c r="T276" s="32"/>
      <c r="U276" s="14"/>
      <c r="V276" s="31"/>
    </row>
    <row r="277" spans="1:22">
      <c r="A277" s="31"/>
      <c r="B277" s="32"/>
      <c r="C277" s="14"/>
      <c r="D277" s="31"/>
      <c r="E277" s="14"/>
      <c r="F277" s="31"/>
      <c r="G277" s="14"/>
      <c r="H277" s="31"/>
      <c r="I277" s="14"/>
      <c r="J277" s="31"/>
      <c r="K277" s="14"/>
      <c r="L277" s="31"/>
      <c r="M277" s="14"/>
      <c r="N277" s="40"/>
      <c r="O277" s="14"/>
      <c r="P277" s="31"/>
      <c r="Q277" s="14"/>
      <c r="R277" s="31"/>
      <c r="S277" s="14"/>
      <c r="T277" s="32"/>
      <c r="U277" s="14"/>
      <c r="V277" s="31"/>
    </row>
    <row r="278" spans="1:22">
      <c r="A278" s="31"/>
      <c r="B278" s="32"/>
      <c r="C278" s="14"/>
      <c r="D278" s="31"/>
      <c r="E278" s="14"/>
      <c r="F278" s="31"/>
      <c r="G278" s="14"/>
      <c r="H278" s="31"/>
      <c r="I278" s="14"/>
      <c r="J278" s="31"/>
      <c r="K278" s="14"/>
      <c r="L278" s="31"/>
      <c r="M278" s="14"/>
      <c r="N278" s="40"/>
      <c r="O278" s="14"/>
      <c r="P278" s="31"/>
      <c r="Q278" s="14"/>
      <c r="R278" s="31"/>
      <c r="S278" s="14"/>
      <c r="T278" s="32"/>
      <c r="U278" s="14"/>
      <c r="V278" s="31"/>
    </row>
    <row r="279" spans="1:22">
      <c r="A279" s="31"/>
      <c r="B279" s="32"/>
      <c r="C279" s="14"/>
      <c r="D279" s="31"/>
      <c r="E279" s="14"/>
      <c r="F279" s="31"/>
      <c r="G279" s="14"/>
      <c r="H279" s="31"/>
      <c r="I279" s="14"/>
      <c r="J279" s="31"/>
      <c r="K279" s="14"/>
      <c r="L279" s="31"/>
      <c r="M279" s="14"/>
      <c r="N279" s="40"/>
      <c r="O279" s="14"/>
      <c r="P279" s="31"/>
      <c r="Q279" s="14"/>
      <c r="R279" s="31"/>
      <c r="S279" s="14"/>
      <c r="T279" s="32"/>
      <c r="U279" s="14"/>
      <c r="V279" s="31"/>
    </row>
    <row r="280" spans="1:22">
      <c r="A280" s="31"/>
      <c r="B280" s="32"/>
      <c r="C280" s="14"/>
      <c r="D280" s="31"/>
      <c r="E280" s="14"/>
      <c r="F280" s="31"/>
      <c r="G280" s="14"/>
      <c r="H280" s="31"/>
      <c r="I280" s="14"/>
      <c r="J280" s="31"/>
      <c r="K280" s="14"/>
      <c r="L280" s="31"/>
      <c r="M280" s="14"/>
      <c r="N280" s="40"/>
      <c r="O280" s="14"/>
      <c r="P280" s="31"/>
      <c r="Q280" s="14"/>
      <c r="R280" s="31"/>
      <c r="S280" s="14"/>
      <c r="T280" s="32"/>
      <c r="U280" s="14"/>
      <c r="V280" s="31"/>
    </row>
    <row r="281" spans="1:22">
      <c r="A281" s="31"/>
      <c r="B281" s="32"/>
      <c r="C281" s="14"/>
      <c r="D281" s="31"/>
      <c r="E281" s="14"/>
      <c r="F281" s="31"/>
      <c r="G281" s="14"/>
      <c r="H281" s="31"/>
      <c r="I281" s="14"/>
      <c r="J281" s="31"/>
      <c r="K281" s="14"/>
      <c r="L281" s="31"/>
      <c r="M281" s="14"/>
      <c r="N281" s="40"/>
      <c r="O281" s="14"/>
      <c r="P281" s="31"/>
      <c r="Q281" s="14"/>
      <c r="R281" s="31"/>
      <c r="S281" s="14"/>
      <c r="T281" s="32"/>
      <c r="U281" s="14"/>
      <c r="V281" s="31"/>
    </row>
    <row r="282" spans="1:22">
      <c r="A282" s="31"/>
      <c r="B282" s="32"/>
      <c r="C282" s="14"/>
      <c r="D282" s="31"/>
      <c r="E282" s="14"/>
      <c r="F282" s="31"/>
      <c r="G282" s="14"/>
      <c r="H282" s="31"/>
      <c r="I282" s="14"/>
      <c r="J282" s="31"/>
      <c r="K282" s="14"/>
      <c r="L282" s="31"/>
      <c r="M282" s="14"/>
      <c r="N282" s="40"/>
      <c r="O282" s="14"/>
      <c r="P282" s="31"/>
      <c r="Q282" s="14"/>
      <c r="R282" s="31"/>
      <c r="S282" s="14"/>
      <c r="T282" s="32"/>
      <c r="U282" s="14"/>
      <c r="V282" s="31"/>
    </row>
    <row r="283" spans="1:22">
      <c r="A283" s="31"/>
      <c r="B283" s="32"/>
      <c r="C283" s="14"/>
      <c r="D283" s="31"/>
      <c r="E283" s="14"/>
      <c r="F283" s="31"/>
      <c r="G283" s="14"/>
      <c r="H283" s="31"/>
      <c r="I283" s="14"/>
      <c r="J283" s="31"/>
      <c r="K283" s="14"/>
      <c r="L283" s="31"/>
      <c r="M283" s="14"/>
      <c r="N283" s="40"/>
      <c r="O283" s="14"/>
      <c r="P283" s="31"/>
      <c r="Q283" s="14"/>
      <c r="R283" s="31"/>
      <c r="S283" s="14"/>
      <c r="T283" s="32"/>
      <c r="U283" s="14"/>
      <c r="V283" s="31"/>
    </row>
    <row r="284" spans="1:22">
      <c r="A284" s="31"/>
      <c r="B284" s="32"/>
      <c r="C284" s="14"/>
      <c r="D284" s="31"/>
      <c r="E284" s="14"/>
      <c r="F284" s="31"/>
      <c r="G284" s="14"/>
      <c r="H284" s="31"/>
      <c r="I284" s="14"/>
      <c r="J284" s="31"/>
      <c r="K284" s="14"/>
      <c r="L284" s="31"/>
      <c r="M284" s="14"/>
      <c r="N284" s="40"/>
      <c r="O284" s="14"/>
      <c r="P284" s="31"/>
      <c r="Q284" s="14"/>
      <c r="R284" s="31"/>
      <c r="S284" s="14"/>
      <c r="T284" s="32"/>
      <c r="U284" s="14"/>
      <c r="V284" s="31"/>
    </row>
    <row r="285" spans="1:22">
      <c r="A285" s="31"/>
      <c r="B285" s="32"/>
      <c r="C285" s="14"/>
      <c r="D285" s="31"/>
      <c r="E285" s="14"/>
      <c r="F285" s="31"/>
      <c r="G285" s="14"/>
      <c r="H285" s="31"/>
      <c r="I285" s="14"/>
      <c r="J285" s="31"/>
      <c r="K285" s="14"/>
      <c r="L285" s="31"/>
      <c r="M285" s="14"/>
      <c r="N285" s="40"/>
      <c r="O285" s="14"/>
      <c r="P285" s="31"/>
      <c r="Q285" s="14"/>
      <c r="R285" s="31"/>
      <c r="S285" s="14"/>
      <c r="T285" s="32"/>
      <c r="U285" s="14"/>
      <c r="V285" s="31"/>
    </row>
    <row r="286" spans="1:22">
      <c r="A286" s="31"/>
      <c r="B286" s="32"/>
      <c r="C286" s="14"/>
      <c r="D286" s="31"/>
      <c r="E286" s="14"/>
      <c r="F286" s="31"/>
      <c r="G286" s="14"/>
      <c r="H286" s="31"/>
      <c r="I286" s="14"/>
      <c r="J286" s="31"/>
      <c r="K286" s="14"/>
      <c r="L286" s="31"/>
      <c r="M286" s="14"/>
      <c r="N286" s="40"/>
      <c r="O286" s="14"/>
      <c r="P286" s="31"/>
      <c r="Q286" s="14"/>
      <c r="R286" s="31"/>
      <c r="S286" s="14"/>
      <c r="T286" s="32"/>
      <c r="U286" s="14"/>
      <c r="V286" s="31"/>
    </row>
    <row r="287" spans="1:22">
      <c r="A287" s="32"/>
      <c r="B287" s="32"/>
      <c r="C287" s="14"/>
      <c r="D287" s="31"/>
      <c r="E287" s="14"/>
      <c r="F287" s="31"/>
      <c r="G287" s="14"/>
      <c r="H287" s="31"/>
      <c r="I287" s="14"/>
      <c r="J287" s="31"/>
      <c r="K287" s="14"/>
      <c r="L287" s="31"/>
      <c r="M287" s="14"/>
      <c r="N287" s="40"/>
      <c r="O287" s="14"/>
      <c r="P287" s="31"/>
      <c r="Q287" s="14"/>
      <c r="R287" s="31"/>
      <c r="S287" s="14"/>
      <c r="T287" s="32"/>
      <c r="U287" s="14"/>
      <c r="V287" s="32"/>
    </row>
    <row r="288" spans="1:22">
      <c r="A288" s="31"/>
      <c r="B288" s="32"/>
      <c r="C288" s="14"/>
      <c r="D288" s="31"/>
      <c r="E288" s="14"/>
      <c r="F288" s="31"/>
      <c r="G288" s="14"/>
      <c r="H288" s="31"/>
      <c r="I288" s="14"/>
      <c r="J288" s="31"/>
      <c r="K288" s="14"/>
      <c r="L288" s="31"/>
      <c r="M288" s="14"/>
      <c r="N288" s="40"/>
      <c r="O288" s="14"/>
      <c r="P288" s="31"/>
      <c r="Q288" s="14"/>
      <c r="R288" s="31"/>
      <c r="S288" s="14"/>
      <c r="T288" s="32"/>
      <c r="U288" s="14"/>
      <c r="V288" s="31"/>
    </row>
    <row r="289" spans="1:22">
      <c r="A289" s="31"/>
      <c r="B289" s="32"/>
      <c r="C289" s="14"/>
      <c r="D289" s="31"/>
      <c r="E289" s="14"/>
      <c r="F289" s="31"/>
      <c r="G289" s="14"/>
      <c r="H289" s="31"/>
      <c r="I289" s="14"/>
      <c r="J289" s="31"/>
      <c r="K289" s="14"/>
      <c r="L289" s="31"/>
      <c r="M289" s="14"/>
      <c r="N289" s="40"/>
      <c r="O289" s="14"/>
      <c r="P289" s="31"/>
      <c r="Q289" s="14"/>
      <c r="R289" s="31"/>
      <c r="S289" s="14"/>
      <c r="T289" s="32"/>
      <c r="U289" s="14"/>
      <c r="V289" s="31"/>
    </row>
    <row r="290" spans="1:22">
      <c r="A290" s="31"/>
      <c r="B290" s="32"/>
      <c r="C290" s="14"/>
      <c r="D290" s="31"/>
      <c r="E290" s="14"/>
      <c r="F290" s="31"/>
      <c r="G290" s="14"/>
      <c r="H290" s="31"/>
      <c r="I290" s="14"/>
      <c r="J290" s="31"/>
      <c r="K290" s="14"/>
      <c r="L290" s="31"/>
      <c r="M290" s="14"/>
      <c r="N290" s="40"/>
      <c r="O290" s="14"/>
      <c r="P290" s="31"/>
      <c r="Q290" s="14"/>
      <c r="R290" s="31"/>
      <c r="S290" s="14"/>
      <c r="T290" s="32"/>
      <c r="U290" s="14"/>
      <c r="V290" s="31"/>
    </row>
    <row r="291" spans="1:22">
      <c r="A291" s="31"/>
      <c r="B291" s="32"/>
      <c r="C291" s="14"/>
      <c r="D291" s="31"/>
      <c r="E291" s="14"/>
      <c r="F291" s="31"/>
      <c r="G291" s="14"/>
      <c r="H291" s="31"/>
      <c r="I291" s="14"/>
      <c r="J291" s="31"/>
      <c r="K291" s="14"/>
      <c r="L291" s="31"/>
      <c r="M291" s="14"/>
      <c r="N291" s="40"/>
      <c r="O291" s="14"/>
      <c r="P291" s="31"/>
      <c r="Q291" s="14"/>
      <c r="R291" s="31"/>
      <c r="S291" s="14"/>
      <c r="T291" s="32"/>
      <c r="U291" s="14"/>
      <c r="V291" s="31"/>
    </row>
    <row r="292" spans="1:22">
      <c r="A292" s="31"/>
      <c r="B292" s="32"/>
      <c r="C292" s="14"/>
      <c r="D292" s="31"/>
      <c r="E292" s="14"/>
      <c r="F292" s="31"/>
      <c r="G292" s="14"/>
      <c r="H292" s="31"/>
      <c r="I292" s="14"/>
      <c r="J292" s="31"/>
      <c r="K292" s="14"/>
      <c r="L292" s="31"/>
      <c r="M292" s="14"/>
      <c r="N292" s="40"/>
      <c r="O292" s="14"/>
      <c r="P292" s="31"/>
      <c r="Q292" s="14"/>
      <c r="R292" s="31"/>
      <c r="S292" s="14"/>
      <c r="T292" s="32"/>
      <c r="U292" s="14"/>
      <c r="V292" s="31"/>
    </row>
    <row r="293" spans="1:22">
      <c r="A293" s="31"/>
      <c r="B293" s="32"/>
      <c r="C293" s="14"/>
      <c r="D293" s="31"/>
      <c r="E293" s="14"/>
      <c r="F293" s="31"/>
      <c r="G293" s="14"/>
      <c r="H293" s="31"/>
      <c r="I293" s="14"/>
      <c r="J293" s="31"/>
      <c r="K293" s="14"/>
      <c r="L293" s="31"/>
      <c r="M293" s="14"/>
      <c r="N293" s="40"/>
      <c r="O293" s="14"/>
      <c r="P293" s="31"/>
      <c r="Q293" s="14"/>
      <c r="R293" s="31"/>
      <c r="S293" s="14"/>
      <c r="T293" s="32"/>
      <c r="U293" s="14"/>
      <c r="V293" s="31"/>
    </row>
    <row r="294" spans="1:22">
      <c r="A294" s="31"/>
      <c r="B294" s="32"/>
      <c r="C294" s="14"/>
      <c r="D294" s="31"/>
      <c r="E294" s="14"/>
      <c r="F294" s="31"/>
      <c r="G294" s="14"/>
      <c r="H294" s="31"/>
      <c r="I294" s="14"/>
      <c r="J294" s="31"/>
      <c r="K294" s="14"/>
      <c r="L294" s="31"/>
      <c r="M294" s="14"/>
      <c r="N294" s="40"/>
      <c r="O294" s="14"/>
      <c r="P294" s="31"/>
      <c r="Q294" s="14"/>
      <c r="R294" s="31"/>
      <c r="S294" s="14"/>
      <c r="T294" s="32"/>
      <c r="U294" s="14"/>
      <c r="V294" s="31"/>
    </row>
    <row r="295" spans="1:22">
      <c r="A295" s="31"/>
      <c r="B295" s="32"/>
      <c r="C295" s="14"/>
      <c r="D295" s="31"/>
      <c r="E295" s="14"/>
      <c r="F295" s="31"/>
      <c r="G295" s="14"/>
      <c r="H295" s="31"/>
      <c r="I295" s="14"/>
      <c r="J295" s="31"/>
      <c r="K295" s="14"/>
      <c r="L295" s="31"/>
      <c r="M295" s="14"/>
      <c r="N295" s="40"/>
      <c r="O295" s="14"/>
      <c r="P295" s="31"/>
      <c r="Q295" s="14"/>
      <c r="R295" s="31"/>
      <c r="S295" s="14"/>
      <c r="T295" s="32"/>
      <c r="U295" s="14"/>
      <c r="V295" s="31"/>
    </row>
    <row r="296" spans="1:22">
      <c r="A296" s="31"/>
      <c r="B296" s="32"/>
      <c r="C296" s="14"/>
      <c r="D296" s="31"/>
      <c r="E296" s="14"/>
      <c r="F296" s="31"/>
      <c r="G296" s="14"/>
      <c r="H296" s="31"/>
      <c r="I296" s="14"/>
      <c r="J296" s="31"/>
      <c r="K296" s="14"/>
      <c r="L296" s="31"/>
      <c r="M296" s="14"/>
      <c r="N296" s="40"/>
      <c r="O296" s="14"/>
      <c r="P296" s="31"/>
      <c r="Q296" s="14"/>
      <c r="R296" s="31"/>
      <c r="S296" s="14"/>
      <c r="T296" s="32"/>
      <c r="U296" s="14"/>
      <c r="V296" s="31"/>
    </row>
    <row r="297" spans="1:22">
      <c r="A297" s="31"/>
      <c r="B297" s="32"/>
      <c r="C297" s="14"/>
      <c r="D297" s="31"/>
      <c r="E297" s="14"/>
      <c r="F297" s="31"/>
      <c r="G297" s="14"/>
      <c r="H297" s="31"/>
      <c r="I297" s="14"/>
      <c r="J297" s="31"/>
      <c r="K297" s="14"/>
      <c r="L297" s="31"/>
      <c r="M297" s="14"/>
      <c r="N297" s="40"/>
      <c r="O297" s="14"/>
      <c r="P297" s="31"/>
      <c r="Q297" s="14"/>
      <c r="R297" s="31"/>
      <c r="S297" s="14"/>
      <c r="T297" s="32"/>
      <c r="U297" s="14"/>
      <c r="V297" s="31"/>
    </row>
    <row r="298" spans="1:22">
      <c r="A298" s="31"/>
      <c r="B298" s="32"/>
      <c r="C298" s="14"/>
      <c r="D298" s="31"/>
      <c r="E298" s="14"/>
      <c r="F298" s="31"/>
      <c r="G298" s="14"/>
      <c r="H298" s="31"/>
      <c r="I298" s="14"/>
      <c r="J298" s="31"/>
      <c r="K298" s="14"/>
      <c r="L298" s="31"/>
      <c r="M298" s="14"/>
      <c r="N298" s="40"/>
      <c r="O298" s="14"/>
      <c r="P298" s="31"/>
      <c r="Q298" s="14"/>
      <c r="R298" s="31"/>
      <c r="S298" s="14"/>
      <c r="T298" s="32"/>
      <c r="U298" s="14"/>
      <c r="V298" s="31"/>
    </row>
    <row r="299" spans="1:22">
      <c r="A299" s="31"/>
      <c r="B299" s="32"/>
      <c r="C299" s="14"/>
      <c r="D299" s="31"/>
      <c r="E299" s="14"/>
      <c r="F299" s="31"/>
      <c r="G299" s="14"/>
      <c r="H299" s="31"/>
      <c r="I299" s="14"/>
      <c r="J299" s="31"/>
      <c r="K299" s="14"/>
      <c r="L299" s="31"/>
      <c r="M299" s="14"/>
      <c r="N299" s="40"/>
      <c r="O299" s="14"/>
      <c r="P299" s="31"/>
      <c r="Q299" s="14"/>
      <c r="R299" s="31"/>
      <c r="S299" s="14"/>
      <c r="T299" s="32"/>
      <c r="U299" s="14"/>
      <c r="V299" s="31"/>
    </row>
    <row r="300" spans="1:22">
      <c r="A300" s="31"/>
      <c r="B300" s="32"/>
      <c r="C300" s="14"/>
      <c r="D300" s="31"/>
      <c r="E300" s="14"/>
      <c r="F300" s="31"/>
      <c r="G300" s="14"/>
      <c r="H300" s="31"/>
      <c r="I300" s="14"/>
      <c r="J300" s="31"/>
      <c r="K300" s="14"/>
      <c r="L300" s="31"/>
      <c r="M300" s="14"/>
      <c r="N300" s="40"/>
      <c r="O300" s="14"/>
      <c r="P300" s="31"/>
      <c r="Q300" s="14"/>
      <c r="R300" s="31"/>
      <c r="S300" s="14"/>
      <c r="T300" s="32"/>
      <c r="U300" s="14"/>
      <c r="V300" s="31"/>
    </row>
    <row r="301" spans="1:22">
      <c r="A301" s="31"/>
      <c r="B301" s="32"/>
      <c r="C301" s="14"/>
      <c r="D301" s="31"/>
      <c r="E301" s="14"/>
      <c r="F301" s="31"/>
      <c r="G301" s="14"/>
      <c r="H301" s="31"/>
      <c r="I301" s="14"/>
      <c r="J301" s="31"/>
      <c r="K301" s="14"/>
      <c r="L301" s="31"/>
      <c r="M301" s="14"/>
      <c r="N301" s="40"/>
      <c r="O301" s="14"/>
      <c r="P301" s="31"/>
      <c r="Q301" s="14"/>
      <c r="R301" s="31"/>
      <c r="S301" s="14"/>
      <c r="T301" s="32"/>
      <c r="U301" s="14"/>
      <c r="V301" s="31"/>
    </row>
    <row r="302" spans="1:22">
      <c r="A302" s="31"/>
      <c r="B302" s="32"/>
      <c r="C302" s="14"/>
      <c r="D302" s="31"/>
      <c r="E302" s="14"/>
      <c r="F302" s="31"/>
      <c r="G302" s="14"/>
      <c r="H302" s="31"/>
      <c r="I302" s="14"/>
      <c r="J302" s="31"/>
      <c r="K302" s="14"/>
      <c r="L302" s="31"/>
      <c r="M302" s="14"/>
      <c r="N302" s="40"/>
      <c r="O302" s="14"/>
      <c r="P302" s="31"/>
      <c r="Q302" s="14"/>
      <c r="R302" s="31"/>
      <c r="S302" s="14"/>
      <c r="T302" s="32"/>
      <c r="U302" s="14"/>
      <c r="V302" s="31"/>
    </row>
    <row r="303" spans="1:22">
      <c r="A303" s="31"/>
      <c r="B303" s="32"/>
      <c r="C303" s="14"/>
      <c r="D303" s="31"/>
      <c r="E303" s="14"/>
      <c r="F303" s="31"/>
      <c r="G303" s="14"/>
      <c r="H303" s="31"/>
      <c r="I303" s="14"/>
      <c r="J303" s="31"/>
      <c r="K303" s="14"/>
      <c r="L303" s="31"/>
      <c r="M303" s="14"/>
      <c r="N303" s="40"/>
      <c r="O303" s="14"/>
      <c r="P303" s="31"/>
      <c r="Q303" s="14"/>
      <c r="R303" s="31"/>
      <c r="S303" s="14"/>
      <c r="T303" s="32"/>
      <c r="U303" s="14"/>
      <c r="V303" s="31"/>
    </row>
    <row r="304" spans="1:22">
      <c r="A304" s="31"/>
      <c r="B304" s="32"/>
      <c r="C304" s="14"/>
      <c r="D304" s="31"/>
      <c r="E304" s="14"/>
      <c r="F304" s="31"/>
      <c r="G304" s="14"/>
      <c r="H304" s="31"/>
      <c r="I304" s="14"/>
      <c r="J304" s="31"/>
      <c r="K304" s="14"/>
      <c r="L304" s="31"/>
      <c r="M304" s="14"/>
      <c r="N304" s="40"/>
      <c r="O304" s="14"/>
      <c r="P304" s="31"/>
      <c r="Q304" s="14"/>
      <c r="R304" s="31"/>
      <c r="S304" s="14"/>
      <c r="T304" s="32"/>
      <c r="U304" s="14"/>
      <c r="V304" s="31"/>
    </row>
    <row r="305" spans="1:22">
      <c r="A305" s="31"/>
      <c r="B305" s="32"/>
      <c r="C305" s="14"/>
      <c r="D305" s="31"/>
      <c r="E305" s="14"/>
      <c r="F305" s="31"/>
      <c r="G305" s="14"/>
      <c r="H305" s="31"/>
      <c r="I305" s="14"/>
      <c r="J305" s="31"/>
      <c r="K305" s="14"/>
      <c r="L305" s="31"/>
      <c r="M305" s="14"/>
      <c r="N305" s="40"/>
      <c r="O305" s="14"/>
      <c r="P305" s="31"/>
      <c r="Q305" s="14"/>
      <c r="R305" s="31"/>
      <c r="S305" s="14"/>
      <c r="T305" s="32"/>
      <c r="U305" s="14"/>
      <c r="V305" s="31"/>
    </row>
    <row r="306" spans="1:22">
      <c r="A306" s="31"/>
      <c r="B306" s="32"/>
      <c r="C306" s="14"/>
      <c r="D306" s="31"/>
      <c r="E306" s="14"/>
      <c r="F306" s="31"/>
      <c r="G306" s="14"/>
      <c r="H306" s="31"/>
      <c r="I306" s="14"/>
      <c r="J306" s="31"/>
      <c r="K306" s="14"/>
      <c r="L306" s="31"/>
      <c r="M306" s="14"/>
      <c r="N306" s="40"/>
      <c r="O306" s="14"/>
      <c r="P306" s="31"/>
      <c r="Q306" s="14"/>
      <c r="R306" s="31"/>
      <c r="S306" s="14"/>
      <c r="T306" s="32"/>
      <c r="U306" s="14"/>
      <c r="V306" s="31"/>
    </row>
    <row r="307" spans="1:22">
      <c r="A307" s="31"/>
      <c r="B307" s="32"/>
      <c r="C307" s="14"/>
      <c r="D307" s="31"/>
      <c r="E307" s="14"/>
      <c r="F307" s="31"/>
      <c r="G307" s="14"/>
      <c r="H307" s="31"/>
      <c r="I307" s="14"/>
      <c r="J307" s="31"/>
      <c r="K307" s="14"/>
      <c r="L307" s="31"/>
      <c r="M307" s="14"/>
      <c r="N307" s="40"/>
      <c r="O307" s="14"/>
      <c r="P307" s="31"/>
      <c r="Q307" s="14"/>
      <c r="R307" s="31"/>
      <c r="S307" s="14"/>
      <c r="T307" s="32"/>
      <c r="U307" s="14"/>
      <c r="V307" s="31"/>
    </row>
    <row r="308" spans="1:22">
      <c r="A308" s="48"/>
      <c r="B308" s="49"/>
      <c r="C308" s="14"/>
      <c r="D308" s="48"/>
      <c r="E308" s="14"/>
      <c r="F308" s="48"/>
      <c r="G308" s="14"/>
      <c r="H308" s="48"/>
      <c r="I308" s="14"/>
      <c r="J308" s="48"/>
      <c r="K308" s="14"/>
      <c r="L308" s="48"/>
      <c r="M308" s="14"/>
      <c r="N308" s="23"/>
      <c r="O308" s="14"/>
      <c r="P308" s="48"/>
      <c r="Q308" s="14"/>
      <c r="R308" s="48"/>
      <c r="S308" s="14"/>
      <c r="T308" s="49"/>
      <c r="U308" s="14"/>
      <c r="V308" s="48"/>
    </row>
    <row r="309" spans="1:22">
      <c r="A309" s="31"/>
      <c r="B309" s="32"/>
      <c r="C309" s="14"/>
      <c r="D309" s="31"/>
      <c r="E309" s="14"/>
      <c r="F309" s="31"/>
      <c r="G309" s="14"/>
      <c r="H309" s="31"/>
      <c r="I309" s="14"/>
      <c r="J309" s="31"/>
      <c r="K309" s="14"/>
      <c r="L309" s="31"/>
      <c r="M309" s="14"/>
      <c r="N309" s="40"/>
      <c r="O309" s="14"/>
      <c r="P309" s="31"/>
      <c r="Q309" s="14"/>
      <c r="R309" s="31"/>
      <c r="S309" s="14"/>
      <c r="T309" s="32"/>
      <c r="U309" s="14"/>
      <c r="V309" s="31"/>
    </row>
    <row r="310" spans="1:22">
      <c r="A310" s="31"/>
      <c r="B310" s="32"/>
      <c r="C310" s="14"/>
      <c r="D310" s="31"/>
      <c r="E310" s="14"/>
      <c r="F310" s="31"/>
      <c r="G310" s="14"/>
      <c r="H310" s="31"/>
      <c r="I310" s="14"/>
      <c r="J310" s="31"/>
      <c r="K310" s="14"/>
      <c r="L310" s="31"/>
      <c r="M310" s="14"/>
      <c r="N310" s="40"/>
      <c r="O310" s="14"/>
      <c r="P310" s="31"/>
      <c r="Q310" s="14"/>
      <c r="R310" s="31"/>
      <c r="S310" s="14"/>
      <c r="T310" s="32"/>
      <c r="U310" s="14"/>
      <c r="V310" s="31"/>
    </row>
    <row r="311" spans="1:22">
      <c r="A311" s="31"/>
      <c r="B311" s="32"/>
      <c r="C311" s="14"/>
      <c r="D311" s="31"/>
      <c r="E311" s="14"/>
      <c r="F311" s="31"/>
      <c r="G311" s="14"/>
      <c r="H311" s="31"/>
      <c r="I311" s="14"/>
      <c r="J311" s="31"/>
      <c r="K311" s="14"/>
      <c r="L311" s="31"/>
      <c r="M311" s="14"/>
      <c r="N311" s="40"/>
      <c r="O311" s="14"/>
      <c r="P311" s="31"/>
      <c r="Q311" s="14"/>
      <c r="R311" s="31"/>
      <c r="S311" s="14"/>
      <c r="T311" s="32"/>
      <c r="U311" s="14"/>
      <c r="V311" s="31"/>
    </row>
    <row r="312" spans="1:22">
      <c r="A312" s="31"/>
      <c r="B312" s="32"/>
      <c r="C312" s="14"/>
      <c r="D312" s="31"/>
      <c r="E312" s="14"/>
      <c r="F312" s="31"/>
      <c r="G312" s="14"/>
      <c r="H312" s="31"/>
      <c r="I312" s="14"/>
      <c r="J312" s="31"/>
      <c r="K312" s="14"/>
      <c r="L312" s="31"/>
      <c r="M312" s="14"/>
      <c r="N312" s="40"/>
      <c r="O312" s="14"/>
      <c r="P312" s="31"/>
      <c r="Q312" s="14"/>
      <c r="R312" s="31"/>
      <c r="S312" s="14"/>
      <c r="T312" s="32"/>
      <c r="U312" s="14"/>
      <c r="V312" s="31"/>
    </row>
    <row r="313" spans="1:22">
      <c r="A313" s="31"/>
      <c r="B313" s="32"/>
      <c r="C313" s="14"/>
      <c r="D313" s="31"/>
      <c r="E313" s="14"/>
      <c r="F313" s="31"/>
      <c r="G313" s="14"/>
      <c r="H313" s="31"/>
      <c r="I313" s="14"/>
      <c r="J313" s="31"/>
      <c r="K313" s="14"/>
      <c r="L313" s="31"/>
      <c r="M313" s="14"/>
      <c r="N313" s="40"/>
      <c r="O313" s="14"/>
      <c r="P313" s="31"/>
      <c r="Q313" s="14"/>
      <c r="R313" s="31"/>
      <c r="S313" s="14"/>
      <c r="T313" s="32"/>
      <c r="U313" s="14"/>
      <c r="V313" s="31"/>
    </row>
    <row r="314" spans="1:22">
      <c r="A314" s="31"/>
      <c r="B314" s="32"/>
      <c r="C314" s="14"/>
      <c r="D314" s="31"/>
      <c r="E314" s="14"/>
      <c r="F314" s="31"/>
      <c r="G314" s="14"/>
      <c r="H314" s="31"/>
      <c r="I314" s="14"/>
      <c r="J314" s="31"/>
      <c r="K314" s="14"/>
      <c r="L314" s="31"/>
      <c r="M314" s="14"/>
      <c r="N314" s="40"/>
      <c r="O314" s="14"/>
      <c r="P314" s="31"/>
      <c r="Q314" s="14"/>
      <c r="R314" s="31"/>
      <c r="S314" s="14"/>
      <c r="T314" s="32"/>
      <c r="U314" s="14"/>
      <c r="V314" s="31"/>
    </row>
    <row r="315" spans="1:22">
      <c r="A315" s="31"/>
      <c r="B315" s="32"/>
      <c r="C315" s="14"/>
      <c r="D315" s="31"/>
      <c r="E315" s="14"/>
      <c r="F315" s="31"/>
      <c r="G315" s="14"/>
      <c r="H315" s="31"/>
      <c r="I315" s="14"/>
      <c r="J315" s="31"/>
      <c r="K315" s="14"/>
      <c r="L315" s="31"/>
      <c r="M315" s="14"/>
      <c r="N315" s="40"/>
      <c r="O315" s="14"/>
      <c r="P315" s="31"/>
      <c r="Q315" s="14"/>
      <c r="R315" s="31"/>
      <c r="S315" s="14"/>
      <c r="T315" s="32"/>
      <c r="U315" s="14"/>
      <c r="V315" s="31"/>
    </row>
    <row r="316" spans="1:22">
      <c r="A316" s="31"/>
      <c r="B316" s="32"/>
      <c r="C316" s="14"/>
      <c r="D316" s="31"/>
      <c r="E316" s="14"/>
      <c r="F316" s="31"/>
      <c r="G316" s="14"/>
      <c r="H316" s="31"/>
      <c r="I316" s="14"/>
      <c r="J316" s="31"/>
      <c r="K316" s="14"/>
      <c r="L316" s="31"/>
      <c r="M316" s="14"/>
      <c r="N316" s="40"/>
      <c r="O316" s="14"/>
      <c r="P316" s="31"/>
      <c r="Q316" s="14"/>
      <c r="R316" s="31"/>
      <c r="S316" s="14"/>
      <c r="T316" s="32"/>
      <c r="U316" s="14"/>
      <c r="V316" s="31"/>
    </row>
    <row r="317" spans="1:22">
      <c r="A317" s="31"/>
      <c r="B317" s="32"/>
      <c r="C317" s="14"/>
      <c r="D317" s="31"/>
      <c r="E317" s="14"/>
      <c r="F317" s="31"/>
      <c r="G317" s="14"/>
      <c r="H317" s="31"/>
      <c r="I317" s="14"/>
      <c r="J317" s="31"/>
      <c r="K317" s="14"/>
      <c r="L317" s="31"/>
      <c r="M317" s="14"/>
      <c r="N317" s="40"/>
      <c r="O317" s="14"/>
      <c r="P317" s="31"/>
      <c r="Q317" s="14"/>
      <c r="R317" s="31"/>
      <c r="S317" s="14"/>
      <c r="T317" s="32"/>
      <c r="U317" s="14"/>
      <c r="V317" s="31"/>
    </row>
    <row r="318" spans="1:22">
      <c r="A318" s="31"/>
      <c r="B318" s="32"/>
      <c r="C318" s="14"/>
      <c r="D318" s="31"/>
      <c r="E318" s="14"/>
      <c r="F318" s="31"/>
      <c r="G318" s="14"/>
      <c r="H318" s="31"/>
      <c r="I318" s="14"/>
      <c r="J318" s="31"/>
      <c r="K318" s="14"/>
      <c r="L318" s="31"/>
      <c r="M318" s="14"/>
      <c r="N318" s="40"/>
      <c r="O318" s="14"/>
      <c r="P318" s="31"/>
      <c r="Q318" s="14"/>
      <c r="R318" s="31"/>
      <c r="S318" s="14"/>
      <c r="T318" s="32"/>
      <c r="U318" s="14"/>
      <c r="V318" s="31"/>
    </row>
    <row r="319" spans="1:22">
      <c r="A319" s="31"/>
      <c r="B319" s="32"/>
      <c r="C319" s="14"/>
      <c r="D319" s="31"/>
      <c r="E319" s="14"/>
      <c r="F319" s="31"/>
      <c r="G319" s="14"/>
      <c r="H319" s="31"/>
      <c r="I319" s="14"/>
      <c r="J319" s="31"/>
      <c r="K319" s="14"/>
      <c r="L319" s="31"/>
      <c r="M319" s="14"/>
      <c r="N319" s="40"/>
      <c r="O319" s="14"/>
      <c r="P319" s="31"/>
      <c r="Q319" s="14"/>
      <c r="R319" s="31"/>
      <c r="S319" s="14"/>
      <c r="T319" s="32"/>
      <c r="U319" s="14"/>
      <c r="V319" s="31"/>
    </row>
    <row r="320" spans="1:22">
      <c r="A320" s="31"/>
      <c r="B320" s="32"/>
      <c r="C320" s="14"/>
      <c r="D320" s="31"/>
      <c r="E320" s="14"/>
      <c r="F320" s="31"/>
      <c r="G320" s="14"/>
      <c r="H320" s="31"/>
      <c r="I320" s="14"/>
      <c r="J320" s="31"/>
      <c r="K320" s="14"/>
      <c r="L320" s="31"/>
      <c r="M320" s="14"/>
      <c r="N320" s="40"/>
      <c r="O320" s="14"/>
      <c r="P320" s="31"/>
      <c r="Q320" s="14"/>
      <c r="R320" s="31"/>
      <c r="S320" s="14"/>
      <c r="T320" s="32"/>
      <c r="U320" s="14"/>
      <c r="V320" s="31"/>
    </row>
    <row r="321" spans="1:22">
      <c r="A321" s="31"/>
      <c r="B321" s="32"/>
      <c r="C321" s="14"/>
      <c r="D321" s="31"/>
      <c r="E321" s="14"/>
      <c r="F321" s="31"/>
      <c r="G321" s="14"/>
      <c r="H321" s="31"/>
      <c r="I321" s="14"/>
      <c r="J321" s="31"/>
      <c r="K321" s="14"/>
      <c r="L321" s="31"/>
      <c r="M321" s="14"/>
      <c r="N321" s="40"/>
      <c r="O321" s="14"/>
      <c r="P321" s="31"/>
      <c r="Q321" s="14"/>
      <c r="R321" s="31"/>
      <c r="S321" s="14"/>
      <c r="T321" s="32"/>
      <c r="U321" s="14"/>
      <c r="V321" s="31"/>
    </row>
    <row r="322" spans="1:22">
      <c r="A322" s="31"/>
      <c r="B322" s="32"/>
      <c r="C322" s="14"/>
      <c r="D322" s="31"/>
      <c r="E322" s="14"/>
      <c r="F322" s="31"/>
      <c r="G322" s="14"/>
      <c r="H322" s="31"/>
      <c r="I322" s="14"/>
      <c r="J322" s="31"/>
      <c r="K322" s="14"/>
      <c r="L322" s="31"/>
      <c r="M322" s="14"/>
      <c r="N322" s="40"/>
      <c r="O322" s="14"/>
      <c r="P322" s="31"/>
      <c r="Q322" s="14"/>
      <c r="R322" s="31"/>
      <c r="S322" s="14"/>
      <c r="T322" s="32"/>
      <c r="U322" s="14"/>
      <c r="V322" s="31"/>
    </row>
    <row r="323" spans="1:22">
      <c r="A323" s="31"/>
      <c r="B323" s="32"/>
      <c r="C323" s="14"/>
      <c r="D323" s="31"/>
      <c r="E323" s="14"/>
      <c r="F323" s="31"/>
      <c r="G323" s="14"/>
      <c r="H323" s="31"/>
      <c r="I323" s="14"/>
      <c r="J323" s="31"/>
      <c r="K323" s="14"/>
      <c r="L323" s="31"/>
      <c r="M323" s="14"/>
      <c r="N323" s="40"/>
      <c r="O323" s="14"/>
      <c r="P323" s="31"/>
      <c r="Q323" s="14"/>
      <c r="R323" s="31"/>
      <c r="S323" s="14"/>
      <c r="T323" s="32"/>
      <c r="U323" s="14"/>
      <c r="V323" s="31"/>
    </row>
    <row r="324" spans="1:22">
      <c r="A324" s="31"/>
      <c r="B324" s="32"/>
      <c r="C324" s="14"/>
      <c r="D324" s="31"/>
      <c r="E324" s="14"/>
      <c r="F324" s="31"/>
      <c r="G324" s="14"/>
      <c r="H324" s="31"/>
      <c r="I324" s="14"/>
      <c r="J324" s="31"/>
      <c r="K324" s="14"/>
      <c r="L324" s="31"/>
      <c r="M324" s="14"/>
      <c r="N324" s="40"/>
      <c r="O324" s="14"/>
      <c r="P324" s="31"/>
      <c r="Q324" s="14"/>
      <c r="R324" s="31"/>
      <c r="S324" s="14"/>
      <c r="T324" s="32"/>
      <c r="U324" s="14"/>
      <c r="V324" s="31"/>
    </row>
    <row r="325" spans="1:22">
      <c r="A325" s="31"/>
      <c r="B325" s="32"/>
      <c r="C325" s="14"/>
      <c r="D325" s="31"/>
      <c r="E325" s="14"/>
      <c r="F325" s="31"/>
      <c r="G325" s="14"/>
      <c r="H325" s="31"/>
      <c r="I325" s="14"/>
      <c r="J325" s="31"/>
      <c r="K325" s="14"/>
      <c r="L325" s="31"/>
      <c r="M325" s="14"/>
      <c r="N325" s="40"/>
      <c r="O325" s="14"/>
      <c r="P325" s="31"/>
      <c r="Q325" s="14"/>
      <c r="R325" s="31"/>
      <c r="S325" s="14"/>
      <c r="T325" s="32"/>
      <c r="U325" s="14"/>
      <c r="V325" s="31"/>
    </row>
    <row r="326" spans="1:22">
      <c r="A326" s="31"/>
      <c r="B326" s="32"/>
      <c r="C326" s="14"/>
      <c r="D326" s="31"/>
      <c r="E326" s="14"/>
      <c r="F326" s="31"/>
      <c r="G326" s="14"/>
      <c r="H326" s="31"/>
      <c r="I326" s="14"/>
      <c r="J326" s="31"/>
      <c r="K326" s="14"/>
      <c r="L326" s="31"/>
      <c r="M326" s="14"/>
      <c r="N326" s="40"/>
      <c r="O326" s="14"/>
      <c r="P326" s="31"/>
      <c r="Q326" s="14"/>
      <c r="R326" s="31"/>
      <c r="S326" s="14"/>
      <c r="T326" s="32"/>
      <c r="U326" s="14"/>
      <c r="V326" s="31"/>
    </row>
    <row r="327" spans="1:22">
      <c r="A327" s="31"/>
      <c r="B327" s="32"/>
      <c r="C327" s="14"/>
      <c r="D327" s="31"/>
      <c r="E327" s="14"/>
      <c r="F327" s="31"/>
      <c r="G327" s="14"/>
      <c r="H327" s="31"/>
      <c r="I327" s="14"/>
      <c r="J327" s="31"/>
      <c r="K327" s="14"/>
      <c r="L327" s="31"/>
      <c r="M327" s="14"/>
      <c r="N327" s="40"/>
      <c r="O327" s="14"/>
      <c r="P327" s="31"/>
      <c r="Q327" s="14"/>
      <c r="R327" s="31"/>
      <c r="S327" s="14"/>
      <c r="T327" s="32"/>
      <c r="U327" s="14"/>
      <c r="V327" s="31"/>
    </row>
    <row r="328" spans="1:22">
      <c r="A328" s="31"/>
      <c r="B328" s="32"/>
      <c r="C328" s="14"/>
      <c r="D328" s="31"/>
      <c r="E328" s="14"/>
      <c r="F328" s="31"/>
      <c r="G328" s="14"/>
      <c r="H328" s="31"/>
      <c r="I328" s="14"/>
      <c r="J328" s="31"/>
      <c r="K328" s="14"/>
      <c r="L328" s="31"/>
      <c r="M328" s="14"/>
      <c r="N328" s="40"/>
      <c r="O328" s="14"/>
      <c r="P328" s="31"/>
      <c r="Q328" s="14"/>
      <c r="R328" s="31"/>
      <c r="S328" s="14"/>
      <c r="T328" s="32"/>
      <c r="U328" s="14"/>
      <c r="V328" s="31"/>
    </row>
    <row r="329" spans="1:22">
      <c r="A329" s="31"/>
      <c r="B329" s="32"/>
      <c r="C329" s="14"/>
      <c r="D329" s="31"/>
      <c r="E329" s="14"/>
      <c r="F329" s="31"/>
      <c r="G329" s="14"/>
      <c r="H329" s="31"/>
      <c r="I329" s="14"/>
      <c r="J329" s="31"/>
      <c r="K329" s="14"/>
      <c r="L329" s="31"/>
      <c r="M329" s="14"/>
      <c r="N329" s="40"/>
      <c r="O329" s="14"/>
      <c r="P329" s="31"/>
      <c r="Q329" s="14"/>
      <c r="R329" s="31"/>
      <c r="S329" s="14"/>
      <c r="T329" s="32"/>
      <c r="U329" s="14"/>
      <c r="V329" s="31"/>
    </row>
    <row r="330" spans="1:22">
      <c r="A330" s="31"/>
      <c r="B330" s="32"/>
      <c r="C330" s="14"/>
      <c r="D330" s="31"/>
      <c r="E330" s="14"/>
      <c r="F330" s="31"/>
      <c r="G330" s="14"/>
      <c r="H330" s="31"/>
      <c r="I330" s="14"/>
      <c r="J330" s="31"/>
      <c r="K330" s="14"/>
      <c r="L330" s="31"/>
      <c r="M330" s="14"/>
      <c r="N330" s="40"/>
      <c r="O330" s="14"/>
      <c r="P330" s="31"/>
      <c r="Q330" s="14"/>
      <c r="R330" s="31"/>
      <c r="S330" s="14"/>
      <c r="T330" s="32"/>
      <c r="U330" s="14"/>
      <c r="V330" s="31"/>
    </row>
    <row r="331" spans="1:22">
      <c r="A331" s="31"/>
      <c r="B331" s="32"/>
      <c r="C331" s="14"/>
      <c r="D331" s="31"/>
      <c r="E331" s="14"/>
      <c r="F331" s="31"/>
      <c r="G331" s="14"/>
      <c r="H331" s="31"/>
      <c r="I331" s="14"/>
      <c r="J331" s="31"/>
      <c r="K331" s="14"/>
      <c r="L331" s="31"/>
      <c r="M331" s="14"/>
      <c r="N331" s="40"/>
      <c r="O331" s="14"/>
      <c r="P331" s="31"/>
      <c r="Q331" s="14"/>
      <c r="R331" s="31"/>
      <c r="S331" s="14"/>
      <c r="T331" s="32"/>
      <c r="U331" s="14"/>
      <c r="V331" s="31"/>
    </row>
    <row r="332" spans="1:22">
      <c r="A332" s="31"/>
      <c r="B332" s="32"/>
      <c r="C332" s="14"/>
      <c r="D332" s="31"/>
      <c r="E332" s="14"/>
      <c r="F332" s="31"/>
      <c r="G332" s="14"/>
      <c r="H332" s="31"/>
      <c r="I332" s="14"/>
      <c r="J332" s="31"/>
      <c r="K332" s="14"/>
      <c r="L332" s="31"/>
      <c r="M332" s="14"/>
      <c r="N332" s="40"/>
      <c r="O332" s="14"/>
      <c r="P332" s="31"/>
      <c r="Q332" s="14"/>
      <c r="R332" s="31"/>
      <c r="S332" s="14"/>
      <c r="T332" s="32"/>
      <c r="U332" s="14"/>
      <c r="V332" s="31"/>
    </row>
    <row r="333" spans="1:22">
      <c r="A333" s="31"/>
      <c r="B333" s="32"/>
      <c r="C333" s="14"/>
      <c r="D333" s="31"/>
      <c r="E333" s="14"/>
      <c r="F333" s="31"/>
      <c r="G333" s="14"/>
      <c r="H333" s="31"/>
      <c r="I333" s="14"/>
      <c r="J333" s="31"/>
      <c r="K333" s="14"/>
      <c r="L333" s="31"/>
      <c r="M333" s="14"/>
      <c r="N333" s="40"/>
      <c r="O333" s="14"/>
      <c r="P333" s="31"/>
      <c r="Q333" s="14"/>
      <c r="R333" s="31"/>
      <c r="S333" s="14"/>
      <c r="T333" s="32"/>
      <c r="U333" s="14"/>
      <c r="V333" s="31"/>
    </row>
    <row r="334" spans="1:22">
      <c r="A334" s="31"/>
      <c r="B334" s="32"/>
      <c r="C334" s="14"/>
      <c r="D334" s="31"/>
      <c r="E334" s="14"/>
      <c r="F334" s="31"/>
      <c r="G334" s="14"/>
      <c r="H334" s="31"/>
      <c r="I334" s="14"/>
      <c r="J334" s="31"/>
      <c r="K334" s="14"/>
      <c r="L334" s="31"/>
      <c r="M334" s="14"/>
      <c r="N334" s="40"/>
      <c r="O334" s="14"/>
      <c r="P334" s="31"/>
      <c r="Q334" s="14"/>
      <c r="R334" s="31"/>
      <c r="S334" s="14"/>
      <c r="T334" s="32"/>
      <c r="U334" s="14"/>
      <c r="V334" s="31"/>
    </row>
    <row r="335" spans="1:22">
      <c r="A335" s="31"/>
      <c r="B335" s="32"/>
      <c r="C335" s="14"/>
      <c r="D335" s="31"/>
      <c r="E335" s="14"/>
      <c r="F335" s="31"/>
      <c r="G335" s="14"/>
      <c r="H335" s="31"/>
      <c r="I335" s="14"/>
      <c r="J335" s="31"/>
      <c r="K335" s="14"/>
      <c r="L335" s="31"/>
      <c r="M335" s="14"/>
      <c r="N335" s="40"/>
      <c r="O335" s="14"/>
      <c r="P335" s="31"/>
      <c r="Q335" s="14"/>
      <c r="R335" s="31"/>
      <c r="S335" s="14"/>
      <c r="T335" s="32"/>
      <c r="U335" s="14"/>
      <c r="V335" s="31"/>
    </row>
    <row r="336" spans="1:22">
      <c r="A336" s="31"/>
      <c r="B336" s="32"/>
      <c r="C336" s="14"/>
      <c r="D336" s="31"/>
      <c r="E336" s="14"/>
      <c r="F336" s="31"/>
      <c r="G336" s="14"/>
      <c r="H336" s="31"/>
      <c r="I336" s="14"/>
      <c r="J336" s="31"/>
      <c r="K336" s="14"/>
      <c r="L336" s="31"/>
      <c r="M336" s="14"/>
      <c r="N336" s="40"/>
      <c r="O336" s="14"/>
      <c r="P336" s="31"/>
      <c r="Q336" s="14"/>
      <c r="R336" s="31"/>
      <c r="S336" s="14"/>
      <c r="T336" s="32"/>
      <c r="U336" s="14"/>
      <c r="V336" s="31"/>
    </row>
    <row r="337" spans="1:22">
      <c r="A337" s="31"/>
      <c r="B337" s="32"/>
      <c r="C337" s="14"/>
      <c r="D337" s="31"/>
      <c r="E337" s="14"/>
      <c r="F337" s="31"/>
      <c r="G337" s="14"/>
      <c r="H337" s="31"/>
      <c r="I337" s="14"/>
      <c r="J337" s="31"/>
      <c r="K337" s="14"/>
      <c r="L337" s="31"/>
      <c r="M337" s="14"/>
      <c r="N337" s="40"/>
      <c r="O337" s="14"/>
      <c r="P337" s="31"/>
      <c r="Q337" s="14"/>
      <c r="R337" s="31"/>
      <c r="S337" s="14"/>
      <c r="T337" s="32"/>
      <c r="U337" s="14"/>
      <c r="V337" s="31"/>
    </row>
    <row r="338" spans="1:22">
      <c r="A338" s="31"/>
      <c r="B338" s="32"/>
      <c r="C338" s="14"/>
      <c r="D338" s="31"/>
      <c r="E338" s="14"/>
      <c r="F338" s="31"/>
      <c r="G338" s="14"/>
      <c r="H338" s="31"/>
      <c r="I338" s="14"/>
      <c r="J338" s="31"/>
      <c r="K338" s="14"/>
      <c r="L338" s="31"/>
      <c r="M338" s="14"/>
      <c r="N338" s="40"/>
      <c r="O338" s="14"/>
      <c r="P338" s="31"/>
      <c r="Q338" s="14"/>
      <c r="R338" s="31"/>
      <c r="S338" s="14"/>
      <c r="T338" s="32"/>
      <c r="U338" s="14"/>
      <c r="V338" s="31"/>
    </row>
    <row r="339" spans="1:22">
      <c r="A339" s="31"/>
      <c r="B339" s="32"/>
      <c r="C339" s="14"/>
      <c r="D339" s="31"/>
      <c r="E339" s="14"/>
      <c r="F339" s="31"/>
      <c r="G339" s="14"/>
      <c r="H339" s="31"/>
      <c r="I339" s="14"/>
      <c r="J339" s="31"/>
      <c r="K339" s="14"/>
      <c r="L339" s="31"/>
      <c r="M339" s="14"/>
      <c r="N339" s="40"/>
      <c r="O339" s="14"/>
      <c r="P339" s="31"/>
      <c r="Q339" s="14"/>
      <c r="R339" s="31"/>
      <c r="S339" s="14"/>
      <c r="T339" s="32"/>
      <c r="U339" s="14"/>
      <c r="V339" s="31"/>
    </row>
    <row r="340" spans="1:22">
      <c r="A340" s="31"/>
      <c r="B340" s="32"/>
      <c r="C340" s="14"/>
      <c r="D340" s="31"/>
      <c r="E340" s="14"/>
      <c r="F340" s="31"/>
      <c r="G340" s="14"/>
      <c r="H340" s="31"/>
      <c r="I340" s="14"/>
      <c r="J340" s="31"/>
      <c r="K340" s="14"/>
      <c r="L340" s="31"/>
      <c r="M340" s="14"/>
      <c r="N340" s="40"/>
      <c r="O340" s="14"/>
      <c r="P340" s="31"/>
      <c r="Q340" s="14"/>
      <c r="R340" s="31"/>
      <c r="S340" s="14"/>
      <c r="T340" s="32"/>
      <c r="U340" s="14"/>
      <c r="V340" s="31"/>
    </row>
    <row r="341" spans="1:22">
      <c r="A341" s="31"/>
      <c r="B341" s="32"/>
      <c r="C341" s="14"/>
      <c r="D341" s="31"/>
      <c r="E341" s="14"/>
      <c r="F341" s="31"/>
      <c r="G341" s="14"/>
      <c r="H341" s="31"/>
      <c r="I341" s="14"/>
      <c r="J341" s="31"/>
      <c r="K341" s="14"/>
      <c r="L341" s="31"/>
      <c r="M341" s="14"/>
      <c r="N341" s="40"/>
      <c r="O341" s="14"/>
      <c r="P341" s="31"/>
      <c r="Q341" s="14"/>
      <c r="R341" s="31"/>
      <c r="S341" s="14"/>
      <c r="T341" s="32"/>
      <c r="U341" s="14"/>
      <c r="V341" s="31"/>
    </row>
    <row r="342" spans="1:22">
      <c r="A342" s="31"/>
      <c r="B342" s="32"/>
      <c r="C342" s="14"/>
      <c r="D342" s="31"/>
      <c r="E342" s="14"/>
      <c r="F342" s="31"/>
      <c r="G342" s="14"/>
      <c r="H342" s="31"/>
      <c r="I342" s="14"/>
      <c r="J342" s="31"/>
      <c r="K342" s="14"/>
      <c r="L342" s="31"/>
      <c r="M342" s="14"/>
      <c r="N342" s="40"/>
      <c r="O342" s="14"/>
      <c r="P342" s="31"/>
      <c r="Q342" s="14"/>
      <c r="R342" s="31"/>
      <c r="S342" s="14"/>
      <c r="T342" s="32"/>
      <c r="U342" s="14"/>
      <c r="V342" s="31"/>
    </row>
    <row r="343" spans="1:22">
      <c r="A343" s="31"/>
      <c r="B343" s="32"/>
      <c r="C343" s="14"/>
      <c r="D343" s="31"/>
      <c r="E343" s="14"/>
      <c r="F343" s="31"/>
      <c r="G343" s="14"/>
      <c r="H343" s="31"/>
      <c r="I343" s="14"/>
      <c r="J343" s="31"/>
      <c r="K343" s="14"/>
      <c r="L343" s="31"/>
      <c r="M343" s="14"/>
      <c r="N343" s="40"/>
      <c r="O343" s="14"/>
      <c r="P343" s="31"/>
      <c r="Q343" s="14"/>
      <c r="R343" s="31"/>
      <c r="S343" s="14"/>
      <c r="T343" s="32"/>
      <c r="U343" s="14"/>
      <c r="V343" s="31"/>
    </row>
    <row r="344" spans="1:22">
      <c r="A344" s="31"/>
      <c r="B344" s="32"/>
      <c r="C344" s="14"/>
      <c r="D344" s="31"/>
      <c r="E344" s="14"/>
      <c r="F344" s="31"/>
      <c r="G344" s="14"/>
      <c r="H344" s="31"/>
      <c r="I344" s="14"/>
      <c r="J344" s="31"/>
      <c r="K344" s="14"/>
      <c r="L344" s="31"/>
      <c r="M344" s="14"/>
      <c r="N344" s="40"/>
      <c r="O344" s="14"/>
      <c r="P344" s="31"/>
      <c r="Q344" s="14"/>
      <c r="R344" s="31"/>
      <c r="S344" s="14"/>
      <c r="T344" s="32"/>
      <c r="U344" s="14"/>
      <c r="V344" s="31"/>
    </row>
    <row r="345" spans="1:22">
      <c r="A345" s="31"/>
      <c r="B345" s="32"/>
      <c r="C345" s="14"/>
      <c r="D345" s="31"/>
      <c r="E345" s="14"/>
      <c r="F345" s="31"/>
      <c r="G345" s="14"/>
      <c r="H345" s="31"/>
      <c r="I345" s="14"/>
      <c r="J345" s="31"/>
      <c r="K345" s="14"/>
      <c r="L345" s="31"/>
      <c r="M345" s="14"/>
      <c r="N345" s="40"/>
      <c r="O345" s="14"/>
      <c r="P345" s="31"/>
      <c r="Q345" s="14"/>
      <c r="R345" s="31"/>
      <c r="S345" s="14"/>
      <c r="T345" s="32"/>
      <c r="U345" s="14"/>
      <c r="V345" s="31"/>
    </row>
    <row r="346" spans="1:22">
      <c r="A346" s="48"/>
      <c r="B346" s="49"/>
      <c r="C346" s="14"/>
      <c r="D346" s="48"/>
      <c r="E346" s="14"/>
      <c r="F346" s="48"/>
      <c r="G346" s="14"/>
      <c r="H346" s="48"/>
      <c r="I346" s="14"/>
      <c r="J346" s="48"/>
      <c r="K346" s="14"/>
      <c r="L346" s="48"/>
      <c r="M346" s="14"/>
      <c r="N346" s="23"/>
      <c r="O346" s="14"/>
      <c r="P346" s="48"/>
      <c r="Q346" s="14"/>
      <c r="R346" s="48"/>
      <c r="S346" s="14"/>
      <c r="T346" s="49"/>
      <c r="U346" s="14"/>
      <c r="V346" s="48"/>
    </row>
    <row r="347" spans="1:22">
      <c r="A347" s="31"/>
      <c r="B347" s="32"/>
      <c r="C347" s="14"/>
      <c r="D347" s="31"/>
      <c r="E347" s="14"/>
      <c r="F347" s="31"/>
      <c r="G347" s="14"/>
      <c r="H347" s="31"/>
      <c r="I347" s="14"/>
      <c r="J347" s="31"/>
      <c r="K347" s="14"/>
      <c r="L347" s="31"/>
      <c r="M347" s="14"/>
      <c r="N347" s="40"/>
      <c r="O347" s="14"/>
      <c r="P347" s="31"/>
      <c r="Q347" s="14"/>
      <c r="R347" s="31"/>
      <c r="S347" s="14"/>
      <c r="T347" s="32"/>
      <c r="U347" s="14"/>
      <c r="V347" s="31"/>
    </row>
    <row r="348" spans="1:22">
      <c r="A348" s="31"/>
      <c r="B348" s="32"/>
      <c r="C348" s="14"/>
      <c r="D348" s="31"/>
      <c r="E348" s="14"/>
      <c r="F348" s="31"/>
      <c r="G348" s="14"/>
      <c r="H348" s="31"/>
      <c r="I348" s="14"/>
      <c r="J348" s="31"/>
      <c r="K348" s="14"/>
      <c r="L348" s="31"/>
      <c r="M348" s="14"/>
      <c r="N348" s="40"/>
      <c r="O348" s="14"/>
      <c r="P348" s="31"/>
      <c r="Q348" s="14"/>
      <c r="R348" s="31"/>
      <c r="S348" s="14"/>
      <c r="T348" s="32"/>
      <c r="U348" s="14"/>
      <c r="V348" s="31"/>
    </row>
    <row r="349" spans="1:22">
      <c r="A349" s="31"/>
      <c r="B349" s="32"/>
      <c r="C349" s="14"/>
      <c r="D349" s="31"/>
      <c r="E349" s="14"/>
      <c r="F349" s="31"/>
      <c r="G349" s="14"/>
      <c r="H349" s="31"/>
      <c r="I349" s="14"/>
      <c r="J349" s="31"/>
      <c r="K349" s="14"/>
      <c r="L349" s="31"/>
      <c r="M349" s="14"/>
      <c r="N349" s="40"/>
      <c r="O349" s="14"/>
      <c r="P349" s="31"/>
      <c r="Q349" s="14"/>
      <c r="R349" s="31"/>
      <c r="S349" s="14"/>
      <c r="T349" s="32"/>
      <c r="U349" s="14"/>
      <c r="V349" s="31"/>
    </row>
    <row r="350" spans="1:22">
      <c r="A350" s="31"/>
      <c r="B350" s="32"/>
      <c r="C350" s="14"/>
      <c r="D350" s="31"/>
      <c r="E350" s="14"/>
      <c r="F350" s="31"/>
      <c r="G350" s="14"/>
      <c r="H350" s="31"/>
      <c r="I350" s="14"/>
      <c r="J350" s="31"/>
      <c r="K350" s="14"/>
      <c r="L350" s="31"/>
      <c r="M350" s="14"/>
      <c r="N350" s="40"/>
      <c r="O350" s="14"/>
      <c r="P350" s="31"/>
      <c r="Q350" s="14"/>
      <c r="R350" s="31"/>
      <c r="S350" s="14"/>
      <c r="T350" s="32"/>
      <c r="U350" s="14"/>
      <c r="V350" s="31"/>
    </row>
    <row r="351" spans="1:22">
      <c r="A351" s="31"/>
      <c r="B351" s="32"/>
      <c r="C351" s="14"/>
      <c r="D351" s="31"/>
      <c r="E351" s="14"/>
      <c r="F351" s="31"/>
      <c r="G351" s="14"/>
      <c r="H351" s="31"/>
      <c r="I351" s="14"/>
      <c r="J351" s="31"/>
      <c r="K351" s="14"/>
      <c r="L351" s="31"/>
      <c r="M351" s="14"/>
      <c r="N351" s="40"/>
      <c r="O351" s="14"/>
      <c r="P351" s="31"/>
      <c r="Q351" s="14"/>
      <c r="R351" s="31"/>
      <c r="S351" s="14"/>
      <c r="T351" s="32"/>
      <c r="U351" s="14"/>
      <c r="V351" s="31"/>
    </row>
    <row r="352" spans="1:22">
      <c r="A352" s="31"/>
      <c r="B352" s="32"/>
      <c r="C352" s="14"/>
      <c r="D352" s="31"/>
      <c r="E352" s="14"/>
      <c r="F352" s="31"/>
      <c r="G352" s="14"/>
      <c r="H352" s="31"/>
      <c r="I352" s="14"/>
      <c r="J352" s="31"/>
      <c r="K352" s="14"/>
      <c r="L352" s="31"/>
      <c r="M352" s="14"/>
      <c r="N352" s="40"/>
      <c r="O352" s="14"/>
      <c r="P352" s="31"/>
      <c r="Q352" s="14"/>
      <c r="R352" s="31"/>
      <c r="S352" s="14"/>
      <c r="T352" s="32"/>
      <c r="U352" s="14"/>
      <c r="V352" s="31"/>
    </row>
    <row r="353" spans="1:22">
      <c r="A353" s="31"/>
      <c r="B353" s="32"/>
      <c r="C353" s="14"/>
      <c r="D353" s="31"/>
      <c r="E353" s="14"/>
      <c r="F353" s="31"/>
      <c r="G353" s="14"/>
      <c r="H353" s="31"/>
      <c r="I353" s="14"/>
      <c r="J353" s="31"/>
      <c r="K353" s="14"/>
      <c r="L353" s="31"/>
      <c r="M353" s="14"/>
      <c r="N353" s="40"/>
      <c r="O353" s="14"/>
      <c r="P353" s="31"/>
      <c r="Q353" s="14"/>
      <c r="R353" s="31"/>
      <c r="S353" s="14"/>
      <c r="T353" s="32"/>
      <c r="U353" s="14"/>
      <c r="V353" s="31"/>
    </row>
    <row r="354" spans="1:22">
      <c r="A354" s="31"/>
      <c r="B354" s="32"/>
      <c r="C354" s="14"/>
      <c r="D354" s="31"/>
      <c r="E354" s="14"/>
      <c r="F354" s="31"/>
      <c r="G354" s="14"/>
      <c r="H354" s="31"/>
      <c r="I354" s="14"/>
      <c r="J354" s="31"/>
      <c r="K354" s="14"/>
      <c r="L354" s="31"/>
      <c r="M354" s="14"/>
      <c r="N354" s="40"/>
      <c r="O354" s="14"/>
      <c r="P354" s="31"/>
      <c r="Q354" s="14"/>
      <c r="R354" s="31"/>
      <c r="S354" s="14"/>
      <c r="T354" s="32"/>
      <c r="U354" s="14"/>
      <c r="V354" s="31"/>
    </row>
    <row r="355" spans="1:22">
      <c r="A355" s="31"/>
      <c r="B355" s="32"/>
      <c r="C355" s="14"/>
      <c r="D355" s="31"/>
      <c r="E355" s="14"/>
      <c r="F355" s="31"/>
      <c r="G355" s="14"/>
      <c r="H355" s="31"/>
      <c r="I355" s="14"/>
      <c r="J355" s="31"/>
      <c r="K355" s="14"/>
      <c r="L355" s="31"/>
      <c r="M355" s="14"/>
      <c r="N355" s="40"/>
      <c r="O355" s="14"/>
      <c r="P355" s="31"/>
      <c r="Q355" s="14"/>
      <c r="R355" s="31"/>
      <c r="S355" s="14"/>
      <c r="T355" s="32"/>
      <c r="U355" s="14"/>
      <c r="V355" s="31"/>
    </row>
    <row r="356" spans="1:22">
      <c r="A356" s="31"/>
      <c r="B356" s="32"/>
      <c r="C356" s="14"/>
      <c r="D356" s="31"/>
      <c r="E356" s="14"/>
      <c r="F356" s="31"/>
      <c r="G356" s="14"/>
      <c r="H356" s="31"/>
      <c r="I356" s="14"/>
      <c r="J356" s="31"/>
      <c r="K356" s="14"/>
      <c r="L356" s="31"/>
      <c r="M356" s="14"/>
      <c r="N356" s="40"/>
      <c r="O356" s="14"/>
      <c r="P356" s="31"/>
      <c r="Q356" s="14"/>
      <c r="R356" s="31"/>
      <c r="S356" s="14"/>
      <c r="T356" s="32"/>
      <c r="U356" s="14"/>
      <c r="V356" s="31"/>
    </row>
    <row r="357" spans="1:22">
      <c r="A357" s="31"/>
      <c r="B357" s="32"/>
      <c r="C357" s="14"/>
      <c r="D357" s="31"/>
      <c r="E357" s="14"/>
      <c r="F357" s="31"/>
      <c r="G357" s="14"/>
      <c r="H357" s="31"/>
      <c r="I357" s="14"/>
      <c r="J357" s="31"/>
      <c r="K357" s="14"/>
      <c r="L357" s="31"/>
      <c r="M357" s="14"/>
      <c r="N357" s="40"/>
      <c r="O357" s="14"/>
      <c r="P357" s="31"/>
      <c r="Q357" s="14"/>
      <c r="R357" s="31"/>
      <c r="S357" s="14"/>
      <c r="T357" s="32"/>
      <c r="U357" s="14"/>
      <c r="V357" s="31"/>
    </row>
    <row r="358" spans="1:22">
      <c r="A358" s="31"/>
      <c r="B358" s="32"/>
      <c r="C358" s="14"/>
      <c r="D358" s="31"/>
      <c r="E358" s="14"/>
      <c r="F358" s="31"/>
      <c r="G358" s="14"/>
      <c r="H358" s="31"/>
      <c r="I358" s="14"/>
      <c r="J358" s="31"/>
      <c r="K358" s="14"/>
      <c r="L358" s="31"/>
      <c r="M358" s="14"/>
      <c r="N358" s="40"/>
      <c r="O358" s="14"/>
      <c r="P358" s="31"/>
      <c r="Q358" s="14"/>
      <c r="R358" s="31"/>
      <c r="S358" s="14"/>
      <c r="T358" s="32"/>
      <c r="U358" s="14"/>
      <c r="V358" s="31"/>
    </row>
    <row r="359" spans="1:22">
      <c r="A359" s="31"/>
      <c r="B359" s="32"/>
      <c r="C359" s="14"/>
      <c r="D359" s="31"/>
      <c r="E359" s="14"/>
      <c r="F359" s="31"/>
      <c r="G359" s="14"/>
      <c r="H359" s="31"/>
      <c r="I359" s="14"/>
      <c r="J359" s="31"/>
      <c r="K359" s="14"/>
      <c r="L359" s="31"/>
      <c r="M359" s="14"/>
      <c r="N359" s="40"/>
      <c r="O359" s="14"/>
      <c r="P359" s="31"/>
      <c r="Q359" s="14"/>
      <c r="R359" s="31"/>
      <c r="S359" s="14"/>
      <c r="T359" s="32"/>
      <c r="U359" s="14"/>
      <c r="V359" s="31"/>
    </row>
    <row r="360" spans="1:22">
      <c r="A360" s="31"/>
      <c r="B360" s="32"/>
      <c r="C360" s="14"/>
      <c r="D360" s="31"/>
      <c r="E360" s="14"/>
      <c r="F360" s="31"/>
      <c r="G360" s="14"/>
      <c r="H360" s="31"/>
      <c r="I360" s="14"/>
      <c r="J360" s="31"/>
      <c r="K360" s="14"/>
      <c r="L360" s="31"/>
      <c r="M360" s="14"/>
      <c r="N360" s="40"/>
      <c r="O360" s="14"/>
      <c r="P360" s="31"/>
      <c r="Q360" s="14"/>
      <c r="R360" s="31"/>
      <c r="S360" s="14"/>
      <c r="T360" s="32"/>
      <c r="U360" s="14"/>
      <c r="V360" s="31"/>
    </row>
    <row r="361" spans="1:22">
      <c r="A361" s="31"/>
      <c r="B361" s="32"/>
      <c r="C361" s="14"/>
      <c r="D361" s="31"/>
      <c r="E361" s="14"/>
      <c r="F361" s="31"/>
      <c r="G361" s="14"/>
      <c r="H361" s="31"/>
      <c r="I361" s="14"/>
      <c r="J361" s="31"/>
      <c r="K361" s="14"/>
      <c r="L361" s="31"/>
      <c r="M361" s="14"/>
      <c r="N361" s="40"/>
      <c r="O361" s="14"/>
      <c r="P361" s="31"/>
      <c r="Q361" s="14"/>
      <c r="R361" s="31"/>
      <c r="S361" s="14"/>
      <c r="T361" s="32"/>
      <c r="U361" s="14"/>
      <c r="V361" s="31"/>
    </row>
    <row r="362" spans="1:22">
      <c r="A362" s="31"/>
      <c r="B362" s="32"/>
      <c r="C362" s="14"/>
      <c r="D362" s="31"/>
      <c r="E362" s="14"/>
      <c r="F362" s="31"/>
      <c r="G362" s="14"/>
      <c r="H362" s="31"/>
      <c r="I362" s="14"/>
      <c r="J362" s="31"/>
      <c r="K362" s="14"/>
      <c r="L362" s="31"/>
      <c r="M362" s="14"/>
      <c r="N362" s="40"/>
      <c r="O362" s="14"/>
      <c r="P362" s="31"/>
      <c r="Q362" s="14"/>
      <c r="R362" s="31"/>
      <c r="S362" s="14"/>
      <c r="T362" s="32"/>
      <c r="U362" s="14"/>
      <c r="V362" s="31"/>
    </row>
    <row r="363" spans="1:22">
      <c r="A363" s="31"/>
      <c r="B363" s="32"/>
      <c r="C363" s="14"/>
      <c r="D363" s="31"/>
      <c r="E363" s="14"/>
      <c r="F363" s="31"/>
      <c r="G363" s="14"/>
      <c r="H363" s="31"/>
      <c r="I363" s="14"/>
      <c r="J363" s="31"/>
      <c r="K363" s="14"/>
      <c r="L363" s="31"/>
      <c r="M363" s="14"/>
      <c r="N363" s="40"/>
      <c r="O363" s="14"/>
      <c r="P363" s="31"/>
      <c r="Q363" s="14"/>
      <c r="R363" s="31"/>
      <c r="S363" s="14"/>
      <c r="T363" s="32"/>
      <c r="U363" s="14"/>
      <c r="V363" s="31"/>
    </row>
    <row r="364" spans="1:22">
      <c r="A364" s="31"/>
      <c r="B364" s="32"/>
      <c r="C364" s="14"/>
      <c r="D364" s="31"/>
      <c r="E364" s="14"/>
      <c r="F364" s="31"/>
      <c r="G364" s="14"/>
      <c r="H364" s="31"/>
      <c r="I364" s="14"/>
      <c r="J364" s="31"/>
      <c r="K364" s="14"/>
      <c r="L364" s="31"/>
      <c r="M364" s="14"/>
      <c r="N364" s="40"/>
      <c r="O364" s="14"/>
      <c r="P364" s="31"/>
      <c r="Q364" s="14"/>
      <c r="R364" s="31"/>
      <c r="S364" s="14"/>
      <c r="T364" s="32"/>
      <c r="U364" s="14"/>
      <c r="V364" s="31"/>
    </row>
    <row r="365" spans="1:22">
      <c r="A365" s="31"/>
      <c r="B365" s="32"/>
      <c r="C365" s="14"/>
      <c r="D365" s="31"/>
      <c r="E365" s="14"/>
      <c r="F365" s="31"/>
      <c r="G365" s="14"/>
      <c r="H365" s="31"/>
      <c r="I365" s="14"/>
      <c r="J365" s="31"/>
      <c r="K365" s="14"/>
      <c r="L365" s="31"/>
      <c r="M365" s="14"/>
      <c r="N365" s="40"/>
      <c r="O365" s="14"/>
      <c r="P365" s="31"/>
      <c r="Q365" s="14"/>
      <c r="R365" s="31"/>
      <c r="S365" s="14"/>
      <c r="T365" s="32"/>
      <c r="U365" s="14"/>
      <c r="V365" s="31"/>
    </row>
    <row r="366" spans="1:22">
      <c r="A366" s="31"/>
      <c r="B366" s="32"/>
      <c r="C366" s="14"/>
      <c r="D366" s="31"/>
      <c r="E366" s="14"/>
      <c r="F366" s="31"/>
      <c r="G366" s="14"/>
      <c r="H366" s="31"/>
      <c r="I366" s="14"/>
      <c r="J366" s="31"/>
      <c r="K366" s="14"/>
      <c r="L366" s="31"/>
      <c r="M366" s="14"/>
      <c r="N366" s="40"/>
      <c r="O366" s="14"/>
      <c r="P366" s="31"/>
      <c r="Q366" s="14"/>
      <c r="R366" s="31"/>
      <c r="S366" s="14"/>
      <c r="T366" s="32"/>
      <c r="U366" s="14"/>
      <c r="V366" s="31"/>
    </row>
    <row r="367" spans="1:22">
      <c r="A367" s="31"/>
      <c r="B367" s="32"/>
      <c r="C367" s="14"/>
      <c r="D367" s="31"/>
      <c r="E367" s="14"/>
      <c r="F367" s="31"/>
      <c r="G367" s="14"/>
      <c r="H367" s="31"/>
      <c r="I367" s="14"/>
      <c r="J367" s="31"/>
      <c r="K367" s="14"/>
      <c r="L367" s="31"/>
      <c r="M367" s="14"/>
      <c r="N367" s="40"/>
      <c r="O367" s="14"/>
      <c r="P367" s="31"/>
      <c r="Q367" s="14"/>
      <c r="R367" s="31"/>
      <c r="S367" s="14"/>
      <c r="T367" s="32"/>
      <c r="U367" s="14"/>
      <c r="V367" s="31"/>
    </row>
    <row r="368" spans="1:22">
      <c r="A368" s="31"/>
      <c r="B368" s="32"/>
      <c r="C368" s="14"/>
      <c r="D368" s="31"/>
      <c r="E368" s="14"/>
      <c r="F368" s="31"/>
      <c r="G368" s="14"/>
      <c r="H368" s="31"/>
      <c r="I368" s="14"/>
      <c r="J368" s="31"/>
      <c r="K368" s="14"/>
      <c r="L368" s="31"/>
      <c r="M368" s="14"/>
      <c r="N368" s="40"/>
      <c r="O368" s="14"/>
      <c r="P368" s="31"/>
      <c r="Q368" s="14"/>
      <c r="R368" s="31"/>
      <c r="S368" s="14"/>
      <c r="T368" s="32"/>
      <c r="U368" s="14"/>
      <c r="V368" s="31"/>
    </row>
    <row r="369" spans="1:22">
      <c r="A369" s="31"/>
      <c r="B369" s="32"/>
      <c r="C369" s="14"/>
      <c r="D369" s="31"/>
      <c r="E369" s="14"/>
      <c r="F369" s="31"/>
      <c r="G369" s="14"/>
      <c r="H369" s="31"/>
      <c r="I369" s="14"/>
      <c r="J369" s="31"/>
      <c r="K369" s="14"/>
      <c r="L369" s="31"/>
      <c r="M369" s="14"/>
      <c r="N369" s="40"/>
      <c r="O369" s="14"/>
      <c r="P369" s="31"/>
      <c r="Q369" s="14"/>
      <c r="R369" s="31"/>
      <c r="S369" s="14"/>
      <c r="T369" s="32"/>
      <c r="U369" s="14"/>
      <c r="V369" s="31"/>
    </row>
    <row r="370" spans="1:22">
      <c r="A370" s="31"/>
      <c r="B370" s="32"/>
      <c r="C370" s="14"/>
      <c r="D370" s="31"/>
      <c r="E370" s="14"/>
      <c r="F370" s="31"/>
      <c r="G370" s="14"/>
      <c r="H370" s="31"/>
      <c r="I370" s="14"/>
      <c r="J370" s="31"/>
      <c r="K370" s="14"/>
      <c r="L370" s="31"/>
      <c r="M370" s="14"/>
      <c r="N370" s="40"/>
      <c r="O370" s="14"/>
      <c r="P370" s="31"/>
      <c r="Q370" s="14"/>
      <c r="R370" s="31"/>
      <c r="S370" s="14"/>
      <c r="T370" s="32"/>
      <c r="U370" s="14"/>
      <c r="V370" s="31"/>
    </row>
    <row r="371" spans="1:22">
      <c r="A371" s="31"/>
      <c r="B371" s="32"/>
      <c r="C371" s="14"/>
      <c r="D371" s="31"/>
      <c r="E371" s="14"/>
      <c r="F371" s="31"/>
      <c r="G371" s="14"/>
      <c r="H371" s="31"/>
      <c r="I371" s="14"/>
      <c r="J371" s="31"/>
      <c r="K371" s="14"/>
      <c r="L371" s="31"/>
      <c r="M371" s="14"/>
      <c r="N371" s="40"/>
      <c r="O371" s="14"/>
      <c r="P371" s="31"/>
      <c r="Q371" s="14"/>
      <c r="R371" s="31"/>
      <c r="S371" s="14"/>
      <c r="T371" s="32"/>
      <c r="U371" s="14"/>
      <c r="V371" s="31"/>
    </row>
    <row r="372" spans="1:22">
      <c r="A372" s="31"/>
      <c r="B372" s="32"/>
      <c r="C372" s="14"/>
      <c r="D372" s="31"/>
      <c r="E372" s="14"/>
      <c r="F372" s="31"/>
      <c r="G372" s="14"/>
      <c r="H372" s="31"/>
      <c r="I372" s="14"/>
      <c r="J372" s="31"/>
      <c r="K372" s="14"/>
      <c r="L372" s="31"/>
      <c r="M372" s="14"/>
      <c r="N372" s="40"/>
      <c r="O372" s="14"/>
      <c r="P372" s="31"/>
      <c r="Q372" s="14"/>
      <c r="R372" s="31"/>
      <c r="S372" s="14"/>
      <c r="T372" s="32"/>
      <c r="U372" s="14"/>
      <c r="V372" s="31"/>
    </row>
    <row r="373" spans="1:22">
      <c r="A373" s="31"/>
      <c r="B373" s="32"/>
      <c r="C373" s="14"/>
      <c r="D373" s="31"/>
      <c r="E373" s="14"/>
      <c r="F373" s="31"/>
      <c r="G373" s="14"/>
      <c r="H373" s="31"/>
      <c r="I373" s="14"/>
      <c r="J373" s="31"/>
      <c r="K373" s="14"/>
      <c r="L373" s="31"/>
      <c r="M373" s="14"/>
      <c r="N373" s="40"/>
      <c r="O373" s="14"/>
      <c r="P373" s="31"/>
      <c r="Q373" s="14"/>
      <c r="R373" s="31"/>
      <c r="S373" s="14"/>
      <c r="T373" s="32"/>
      <c r="U373" s="14"/>
      <c r="V373" s="31"/>
    </row>
    <row r="374" spans="1:22">
      <c r="A374" s="31"/>
      <c r="B374" s="32"/>
      <c r="C374" s="14"/>
      <c r="D374" s="31"/>
      <c r="E374" s="14"/>
      <c r="F374" s="31"/>
      <c r="G374" s="14"/>
      <c r="H374" s="31"/>
      <c r="I374" s="14"/>
      <c r="J374" s="31"/>
      <c r="K374" s="14"/>
      <c r="L374" s="31"/>
      <c r="M374" s="14"/>
      <c r="N374" s="40"/>
      <c r="O374" s="14"/>
      <c r="P374" s="31"/>
      <c r="Q374" s="14"/>
      <c r="R374" s="31"/>
      <c r="S374" s="14"/>
      <c r="T374" s="32"/>
      <c r="U374" s="14"/>
      <c r="V374" s="31"/>
    </row>
    <row r="375" spans="1:22">
      <c r="A375" s="31"/>
      <c r="B375" s="32"/>
      <c r="C375" s="14"/>
      <c r="D375" s="31"/>
      <c r="E375" s="14"/>
      <c r="F375" s="31"/>
      <c r="G375" s="14"/>
      <c r="H375" s="31"/>
      <c r="I375" s="14"/>
      <c r="J375" s="31"/>
      <c r="K375" s="14"/>
      <c r="L375" s="31"/>
      <c r="M375" s="14"/>
      <c r="N375" s="40"/>
      <c r="O375" s="14"/>
      <c r="P375" s="31"/>
      <c r="Q375" s="14"/>
      <c r="R375" s="31"/>
      <c r="S375" s="14"/>
      <c r="T375" s="32"/>
      <c r="U375" s="14"/>
      <c r="V375" s="31"/>
    </row>
    <row r="376" spans="1:22">
      <c r="A376" s="31"/>
      <c r="B376" s="32"/>
      <c r="C376" s="14"/>
      <c r="D376" s="31"/>
      <c r="E376" s="14"/>
      <c r="F376" s="31"/>
      <c r="G376" s="14"/>
      <c r="H376" s="31"/>
      <c r="I376" s="14"/>
      <c r="J376" s="31"/>
      <c r="K376" s="14"/>
      <c r="L376" s="31"/>
      <c r="M376" s="14"/>
      <c r="N376" s="40"/>
      <c r="O376" s="14"/>
      <c r="P376" s="31"/>
      <c r="Q376" s="14"/>
      <c r="R376" s="31"/>
      <c r="S376" s="14"/>
      <c r="T376" s="32"/>
      <c r="U376" s="14"/>
      <c r="V376" s="31"/>
    </row>
    <row r="377" spans="1:22">
      <c r="A377" s="31"/>
      <c r="B377" s="32"/>
      <c r="C377" s="14"/>
      <c r="D377" s="31"/>
      <c r="E377" s="14"/>
      <c r="F377" s="31"/>
      <c r="G377" s="14"/>
      <c r="H377" s="31"/>
      <c r="I377" s="14"/>
      <c r="J377" s="31"/>
      <c r="K377" s="14"/>
      <c r="L377" s="31"/>
      <c r="M377" s="14"/>
      <c r="N377" s="40"/>
      <c r="O377" s="14"/>
      <c r="P377" s="31"/>
      <c r="Q377" s="14"/>
      <c r="R377" s="31"/>
      <c r="S377" s="14"/>
      <c r="T377" s="32"/>
      <c r="U377" s="14"/>
      <c r="V377" s="31"/>
    </row>
    <row r="378" spans="1:22">
      <c r="A378" s="31"/>
      <c r="B378" s="32"/>
      <c r="C378" s="14"/>
      <c r="D378" s="31"/>
      <c r="E378" s="14"/>
      <c r="F378" s="31"/>
      <c r="G378" s="14"/>
      <c r="H378" s="31"/>
      <c r="I378" s="14"/>
      <c r="J378" s="31"/>
      <c r="K378" s="14"/>
      <c r="L378" s="31"/>
      <c r="M378" s="14"/>
      <c r="N378" s="40"/>
      <c r="O378" s="14"/>
      <c r="P378" s="31"/>
      <c r="Q378" s="14"/>
      <c r="R378" s="31"/>
      <c r="S378" s="14"/>
      <c r="T378" s="32"/>
      <c r="U378" s="14"/>
      <c r="V378" s="31"/>
    </row>
    <row r="379" spans="1:22">
      <c r="A379" s="31"/>
      <c r="B379" s="32"/>
      <c r="C379" s="14"/>
      <c r="D379" s="31"/>
      <c r="E379" s="14"/>
      <c r="F379" s="31"/>
      <c r="G379" s="14"/>
      <c r="H379" s="31"/>
      <c r="I379" s="14"/>
      <c r="J379" s="31"/>
      <c r="K379" s="14"/>
      <c r="L379" s="31"/>
      <c r="M379" s="14"/>
      <c r="N379" s="40"/>
      <c r="O379" s="14"/>
      <c r="P379" s="31"/>
      <c r="Q379" s="14"/>
      <c r="R379" s="31"/>
      <c r="S379" s="14"/>
      <c r="T379" s="32"/>
      <c r="U379" s="14"/>
      <c r="V379" s="31"/>
    </row>
    <row r="380" spans="1:22">
      <c r="A380" s="31"/>
      <c r="B380" s="32"/>
      <c r="C380" s="14"/>
      <c r="D380" s="31"/>
      <c r="E380" s="14"/>
      <c r="F380" s="31"/>
      <c r="G380" s="14"/>
      <c r="H380" s="31"/>
      <c r="I380" s="14"/>
      <c r="J380" s="31"/>
      <c r="K380" s="14"/>
      <c r="L380" s="31"/>
      <c r="M380" s="14"/>
      <c r="N380" s="40"/>
      <c r="O380" s="14"/>
      <c r="P380" s="31"/>
      <c r="Q380" s="14"/>
      <c r="R380" s="31"/>
      <c r="S380" s="14"/>
      <c r="T380" s="32"/>
      <c r="U380" s="14"/>
      <c r="V380" s="31"/>
    </row>
    <row r="381" spans="1:22">
      <c r="A381" s="31"/>
      <c r="B381" s="32"/>
      <c r="C381" s="14"/>
      <c r="D381" s="31"/>
      <c r="E381" s="14"/>
      <c r="F381" s="31"/>
      <c r="G381" s="14"/>
      <c r="H381" s="31"/>
      <c r="I381" s="14"/>
      <c r="J381" s="31"/>
      <c r="K381" s="14"/>
      <c r="L381" s="31"/>
      <c r="M381" s="14"/>
      <c r="N381" s="40"/>
      <c r="O381" s="14"/>
      <c r="P381" s="31"/>
      <c r="Q381" s="14"/>
      <c r="R381" s="31"/>
      <c r="S381" s="14"/>
      <c r="T381" s="32"/>
      <c r="U381" s="14"/>
      <c r="V381" s="31"/>
    </row>
    <row r="382" spans="1:22">
      <c r="A382" s="31"/>
      <c r="B382" s="32"/>
      <c r="C382" s="14"/>
      <c r="D382" s="31"/>
      <c r="E382" s="14"/>
      <c r="F382" s="31"/>
      <c r="G382" s="14"/>
      <c r="H382" s="31"/>
      <c r="I382" s="14"/>
      <c r="J382" s="31"/>
      <c r="K382" s="14"/>
      <c r="L382" s="31"/>
      <c r="M382" s="14"/>
      <c r="N382" s="40"/>
      <c r="O382" s="14"/>
      <c r="P382" s="31"/>
      <c r="Q382" s="14"/>
      <c r="R382" s="31"/>
      <c r="S382" s="14"/>
      <c r="T382" s="32"/>
      <c r="U382" s="14"/>
      <c r="V382" s="31"/>
    </row>
    <row r="383" spans="1:22">
      <c r="A383" s="31"/>
      <c r="B383" s="32"/>
      <c r="C383" s="14"/>
      <c r="D383" s="31"/>
      <c r="E383" s="14"/>
      <c r="F383" s="31"/>
      <c r="G383" s="14"/>
      <c r="H383" s="31"/>
      <c r="I383" s="14"/>
      <c r="J383" s="31"/>
      <c r="K383" s="14"/>
      <c r="L383" s="31"/>
      <c r="M383" s="14"/>
      <c r="N383" s="40"/>
      <c r="O383" s="14"/>
      <c r="P383" s="31"/>
      <c r="Q383" s="14"/>
      <c r="R383" s="31"/>
      <c r="S383" s="14"/>
      <c r="T383" s="32"/>
      <c r="U383" s="14"/>
      <c r="V383" s="31"/>
    </row>
    <row r="384" spans="1:22">
      <c r="A384" s="48"/>
      <c r="B384" s="49"/>
      <c r="C384" s="14"/>
      <c r="D384" s="48"/>
      <c r="E384" s="14"/>
      <c r="F384" s="48"/>
      <c r="G384" s="14"/>
      <c r="H384" s="48"/>
      <c r="I384" s="14"/>
      <c r="J384" s="48"/>
      <c r="K384" s="14"/>
      <c r="L384" s="48"/>
      <c r="M384" s="14"/>
      <c r="N384" s="23"/>
      <c r="O384" s="14"/>
      <c r="P384" s="48"/>
      <c r="Q384" s="14"/>
      <c r="R384" s="48"/>
      <c r="S384" s="14"/>
      <c r="T384" s="49"/>
      <c r="U384" s="14"/>
      <c r="V384" s="48"/>
    </row>
    <row r="385" spans="1:22">
      <c r="A385" s="31"/>
      <c r="B385" s="32"/>
      <c r="C385" s="14"/>
      <c r="D385" s="31"/>
      <c r="E385" s="14"/>
      <c r="F385" s="31"/>
      <c r="G385" s="14"/>
      <c r="H385" s="31"/>
      <c r="I385" s="14"/>
      <c r="J385" s="31"/>
      <c r="K385" s="14"/>
      <c r="L385" s="31"/>
      <c r="M385" s="14"/>
      <c r="N385" s="40"/>
      <c r="O385" s="14"/>
      <c r="P385" s="31"/>
      <c r="Q385" s="14"/>
      <c r="R385" s="31"/>
      <c r="S385" s="14"/>
      <c r="T385" s="32"/>
      <c r="U385" s="14"/>
      <c r="V385" s="31"/>
    </row>
    <row r="386" spans="1:22">
      <c r="A386" s="31"/>
      <c r="B386" s="32"/>
      <c r="C386" s="14"/>
      <c r="D386" s="31"/>
      <c r="E386" s="14"/>
      <c r="F386" s="31"/>
      <c r="G386" s="14"/>
      <c r="H386" s="31"/>
      <c r="I386" s="14"/>
      <c r="J386" s="31"/>
      <c r="K386" s="14"/>
      <c r="L386" s="31"/>
      <c r="M386" s="14"/>
      <c r="N386" s="40"/>
      <c r="O386" s="14"/>
      <c r="P386" s="31"/>
      <c r="Q386" s="14"/>
      <c r="R386" s="31"/>
      <c r="S386" s="14"/>
      <c r="T386" s="32"/>
      <c r="U386" s="14"/>
      <c r="V386" s="31"/>
    </row>
    <row r="387" spans="1:22">
      <c r="A387" s="31"/>
      <c r="B387" s="32"/>
      <c r="C387" s="14"/>
      <c r="D387" s="31"/>
      <c r="E387" s="14"/>
      <c r="F387" s="31"/>
      <c r="G387" s="14"/>
      <c r="H387" s="31"/>
      <c r="I387" s="14"/>
      <c r="J387" s="31"/>
      <c r="K387" s="14"/>
      <c r="L387" s="31"/>
      <c r="M387" s="14"/>
      <c r="N387" s="40"/>
      <c r="O387" s="14"/>
      <c r="P387" s="31"/>
      <c r="Q387" s="14"/>
      <c r="R387" s="31"/>
      <c r="S387" s="14"/>
      <c r="T387" s="32"/>
      <c r="U387" s="14"/>
      <c r="V387" s="31"/>
    </row>
    <row r="388" spans="1:22">
      <c r="A388" s="31"/>
      <c r="B388" s="32"/>
      <c r="C388" s="14"/>
      <c r="D388" s="31"/>
      <c r="E388" s="14"/>
      <c r="F388" s="31"/>
      <c r="G388" s="14"/>
      <c r="H388" s="31"/>
      <c r="I388" s="14"/>
      <c r="J388" s="31"/>
      <c r="K388" s="14"/>
      <c r="L388" s="31"/>
      <c r="M388" s="14"/>
      <c r="N388" s="40"/>
      <c r="O388" s="14"/>
      <c r="P388" s="31"/>
      <c r="Q388" s="14"/>
      <c r="R388" s="31"/>
      <c r="S388" s="14"/>
      <c r="T388" s="32"/>
      <c r="U388" s="14"/>
      <c r="V388" s="31"/>
    </row>
    <row r="389" spans="1:22">
      <c r="A389" s="31"/>
      <c r="B389" s="32"/>
      <c r="C389" s="14"/>
      <c r="D389" s="31"/>
      <c r="E389" s="14"/>
      <c r="F389" s="31"/>
      <c r="G389" s="14"/>
      <c r="H389" s="31"/>
      <c r="I389" s="14"/>
      <c r="J389" s="31"/>
      <c r="K389" s="14"/>
      <c r="L389" s="31"/>
      <c r="M389" s="14"/>
      <c r="N389" s="40"/>
      <c r="O389" s="14"/>
      <c r="P389" s="31"/>
      <c r="Q389" s="14"/>
      <c r="R389" s="31"/>
      <c r="S389" s="14"/>
      <c r="T389" s="32"/>
      <c r="U389" s="14"/>
      <c r="V389" s="31"/>
    </row>
    <row r="390" spans="1:22">
      <c r="A390" s="31"/>
      <c r="B390" s="32"/>
      <c r="C390" s="14"/>
      <c r="D390" s="31"/>
      <c r="E390" s="14"/>
      <c r="F390" s="31"/>
      <c r="G390" s="14"/>
      <c r="H390" s="31"/>
      <c r="I390" s="14"/>
      <c r="J390" s="31"/>
      <c r="K390" s="14"/>
      <c r="L390" s="31"/>
      <c r="M390" s="14"/>
      <c r="N390" s="40"/>
      <c r="O390" s="14"/>
      <c r="P390" s="31"/>
      <c r="Q390" s="14"/>
      <c r="R390" s="31"/>
      <c r="S390" s="14"/>
      <c r="T390" s="32"/>
      <c r="U390" s="14"/>
      <c r="V390" s="31"/>
    </row>
    <row r="391" spans="1:22">
      <c r="A391" s="31"/>
      <c r="B391" s="32"/>
      <c r="C391" s="14"/>
      <c r="D391" s="31"/>
      <c r="E391" s="14"/>
      <c r="F391" s="31"/>
      <c r="G391" s="14"/>
      <c r="H391" s="31"/>
      <c r="I391" s="14"/>
      <c r="J391" s="31"/>
      <c r="K391" s="14"/>
      <c r="L391" s="31"/>
      <c r="M391" s="14"/>
      <c r="N391" s="40"/>
      <c r="O391" s="14"/>
      <c r="P391" s="31"/>
      <c r="Q391" s="14"/>
      <c r="R391" s="31"/>
      <c r="S391" s="14"/>
      <c r="T391" s="32"/>
      <c r="U391" s="14"/>
      <c r="V391" s="31"/>
    </row>
    <row r="392" spans="1:22">
      <c r="A392" s="31"/>
      <c r="B392" s="32"/>
      <c r="C392" s="14"/>
      <c r="D392" s="31"/>
      <c r="E392" s="14"/>
      <c r="F392" s="31"/>
      <c r="G392" s="14"/>
      <c r="H392" s="31"/>
      <c r="I392" s="14"/>
      <c r="J392" s="31"/>
      <c r="K392" s="14"/>
      <c r="L392" s="31"/>
      <c r="M392" s="14"/>
      <c r="N392" s="40"/>
      <c r="O392" s="14"/>
      <c r="P392" s="31"/>
      <c r="Q392" s="14"/>
      <c r="R392" s="31"/>
      <c r="S392" s="14"/>
      <c r="T392" s="32"/>
      <c r="U392" s="14"/>
      <c r="V392" s="31"/>
    </row>
    <row r="393" spans="1:22">
      <c r="A393" s="31"/>
      <c r="B393" s="32"/>
      <c r="C393" s="14"/>
      <c r="D393" s="31"/>
      <c r="E393" s="14"/>
      <c r="F393" s="31"/>
      <c r="G393" s="14"/>
      <c r="H393" s="31"/>
      <c r="I393" s="14"/>
      <c r="J393" s="31"/>
      <c r="K393" s="14"/>
      <c r="L393" s="31"/>
      <c r="M393" s="14"/>
      <c r="N393" s="40"/>
      <c r="O393" s="14"/>
      <c r="P393" s="31"/>
      <c r="Q393" s="14"/>
      <c r="R393" s="31"/>
      <c r="S393" s="14"/>
      <c r="T393" s="32"/>
      <c r="U393" s="14"/>
      <c r="V393" s="31"/>
    </row>
    <row r="394" spans="1:22">
      <c r="A394" s="31"/>
      <c r="B394" s="32"/>
      <c r="C394" s="14"/>
      <c r="D394" s="31"/>
      <c r="E394" s="14"/>
      <c r="F394" s="31"/>
      <c r="G394" s="14"/>
      <c r="H394" s="31"/>
      <c r="I394" s="14"/>
      <c r="J394" s="31"/>
      <c r="K394" s="14"/>
      <c r="L394" s="31"/>
      <c r="M394" s="14"/>
      <c r="N394" s="40"/>
      <c r="O394" s="14"/>
      <c r="P394" s="31"/>
      <c r="Q394" s="14"/>
      <c r="R394" s="31"/>
      <c r="S394" s="14"/>
      <c r="T394" s="32"/>
      <c r="U394" s="14"/>
      <c r="V394" s="31"/>
    </row>
    <row r="395" spans="1:22">
      <c r="A395" s="31"/>
      <c r="B395" s="32"/>
      <c r="C395" s="14"/>
      <c r="D395" s="31"/>
      <c r="E395" s="14"/>
      <c r="F395" s="31"/>
      <c r="G395" s="14"/>
      <c r="H395" s="31"/>
      <c r="I395" s="14"/>
      <c r="J395" s="31"/>
      <c r="K395" s="14"/>
      <c r="L395" s="31"/>
      <c r="M395" s="14"/>
      <c r="N395" s="40"/>
      <c r="O395" s="14"/>
      <c r="P395" s="31"/>
      <c r="Q395" s="14"/>
      <c r="R395" s="31"/>
      <c r="S395" s="14"/>
      <c r="T395" s="32"/>
      <c r="U395" s="14"/>
      <c r="V395" s="31"/>
    </row>
    <row r="396" spans="1:22">
      <c r="A396" s="31"/>
      <c r="B396" s="32"/>
      <c r="C396" s="14"/>
      <c r="D396" s="31"/>
      <c r="E396" s="14"/>
      <c r="F396" s="31"/>
      <c r="G396" s="14"/>
      <c r="H396" s="31"/>
      <c r="I396" s="14"/>
      <c r="J396" s="31"/>
      <c r="K396" s="14"/>
      <c r="L396" s="31"/>
      <c r="M396" s="14"/>
      <c r="N396" s="40"/>
      <c r="O396" s="14"/>
      <c r="P396" s="31"/>
      <c r="Q396" s="14"/>
      <c r="R396" s="31"/>
      <c r="S396" s="14"/>
      <c r="T396" s="32"/>
      <c r="U396" s="14"/>
      <c r="V396" s="31"/>
    </row>
    <row r="397" spans="1:22">
      <c r="A397" s="31"/>
      <c r="B397" s="32"/>
      <c r="C397" s="14"/>
      <c r="D397" s="31"/>
      <c r="E397" s="14"/>
      <c r="F397" s="31"/>
      <c r="G397" s="14"/>
      <c r="H397" s="31"/>
      <c r="I397" s="14"/>
      <c r="J397" s="31"/>
      <c r="K397" s="14"/>
      <c r="L397" s="31"/>
      <c r="M397" s="14"/>
      <c r="N397" s="40"/>
      <c r="O397" s="14"/>
      <c r="P397" s="31"/>
      <c r="Q397" s="14"/>
      <c r="R397" s="31"/>
      <c r="S397" s="14"/>
      <c r="T397" s="32"/>
      <c r="U397" s="14"/>
      <c r="V397" s="31"/>
    </row>
    <row r="398" spans="1:22">
      <c r="A398" s="31"/>
      <c r="B398" s="32"/>
      <c r="C398" s="14"/>
      <c r="D398" s="31"/>
      <c r="E398" s="14"/>
      <c r="F398" s="31"/>
      <c r="G398" s="14"/>
      <c r="H398" s="31"/>
      <c r="I398" s="14"/>
      <c r="J398" s="31"/>
      <c r="K398" s="14"/>
      <c r="L398" s="31"/>
      <c r="M398" s="14"/>
      <c r="N398" s="40"/>
      <c r="O398" s="14"/>
      <c r="P398" s="31"/>
      <c r="Q398" s="14"/>
      <c r="R398" s="31"/>
      <c r="S398" s="14"/>
      <c r="T398" s="32"/>
      <c r="U398" s="14"/>
      <c r="V398" s="31"/>
    </row>
    <row r="399" spans="1:22">
      <c r="A399" s="32"/>
      <c r="B399" s="32"/>
      <c r="C399" s="14"/>
      <c r="D399" s="31"/>
      <c r="E399" s="14"/>
      <c r="F399" s="31"/>
      <c r="G399" s="14"/>
      <c r="H399" s="31"/>
      <c r="I399" s="14"/>
      <c r="J399" s="31"/>
      <c r="K399" s="14"/>
      <c r="L399" s="31"/>
      <c r="M399" s="14"/>
      <c r="N399" s="40"/>
      <c r="O399" s="14"/>
      <c r="P399" s="31"/>
      <c r="Q399" s="14"/>
      <c r="R399" s="31"/>
      <c r="S399" s="14"/>
      <c r="T399" s="32"/>
      <c r="U399" s="14"/>
      <c r="V399" s="31"/>
    </row>
    <row r="400" spans="1:22">
      <c r="A400" s="31"/>
      <c r="B400" s="32"/>
      <c r="C400" s="14"/>
      <c r="D400" s="31"/>
      <c r="E400" s="14"/>
      <c r="F400" s="31"/>
      <c r="G400" s="14"/>
      <c r="H400" s="31"/>
      <c r="I400" s="14"/>
      <c r="J400" s="31"/>
      <c r="K400" s="14"/>
      <c r="L400" s="31"/>
      <c r="M400" s="14"/>
      <c r="N400" s="40"/>
      <c r="O400" s="14"/>
      <c r="P400" s="31"/>
      <c r="Q400" s="14"/>
      <c r="R400" s="31"/>
      <c r="S400" s="14"/>
      <c r="T400" s="32"/>
      <c r="U400" s="14"/>
      <c r="V400" s="31"/>
    </row>
    <row r="401" spans="1:22">
      <c r="A401" s="31"/>
      <c r="B401" s="32"/>
      <c r="C401" s="14"/>
      <c r="D401" s="31"/>
      <c r="E401" s="14"/>
      <c r="F401" s="31"/>
      <c r="G401" s="14"/>
      <c r="H401" s="31"/>
      <c r="I401" s="14"/>
      <c r="J401" s="31"/>
      <c r="K401" s="14"/>
      <c r="L401" s="31"/>
      <c r="M401" s="14"/>
      <c r="N401" s="40"/>
      <c r="O401" s="14"/>
      <c r="P401" s="31"/>
      <c r="Q401" s="14"/>
      <c r="R401" s="31"/>
      <c r="S401" s="14"/>
      <c r="T401" s="32"/>
      <c r="U401" s="14"/>
      <c r="V401" s="31"/>
    </row>
    <row r="402" spans="1:22">
      <c r="A402" s="31"/>
      <c r="B402" s="32"/>
      <c r="C402" s="14"/>
      <c r="D402" s="31"/>
      <c r="E402" s="14"/>
      <c r="F402" s="31"/>
      <c r="G402" s="14"/>
      <c r="H402" s="31"/>
      <c r="I402" s="14"/>
      <c r="J402" s="31"/>
      <c r="K402" s="14"/>
      <c r="L402" s="31"/>
      <c r="M402" s="14"/>
      <c r="N402" s="40"/>
      <c r="O402" s="14"/>
      <c r="P402" s="31"/>
      <c r="Q402" s="14"/>
      <c r="R402" s="31"/>
      <c r="S402" s="14"/>
      <c r="T402" s="32"/>
      <c r="U402" s="14"/>
      <c r="V402" s="31"/>
    </row>
    <row r="403" spans="1:22">
      <c r="A403" s="31"/>
      <c r="B403" s="32"/>
      <c r="C403" s="14"/>
      <c r="D403" s="31"/>
      <c r="E403" s="14"/>
      <c r="F403" s="31"/>
      <c r="G403" s="14"/>
      <c r="H403" s="31"/>
      <c r="I403" s="14"/>
      <c r="J403" s="31"/>
      <c r="K403" s="14"/>
      <c r="L403" s="31"/>
      <c r="M403" s="14"/>
      <c r="N403" s="40"/>
      <c r="O403" s="14"/>
      <c r="P403" s="31"/>
      <c r="Q403" s="14"/>
      <c r="R403" s="31"/>
      <c r="S403" s="14"/>
      <c r="T403" s="32"/>
      <c r="U403" s="14"/>
      <c r="V403" s="31"/>
    </row>
    <row r="404" spans="1:22">
      <c r="A404" s="31"/>
      <c r="B404" s="32"/>
      <c r="C404" s="14"/>
      <c r="D404" s="31"/>
      <c r="E404" s="14"/>
      <c r="F404" s="31"/>
      <c r="G404" s="14"/>
      <c r="H404" s="31"/>
      <c r="I404" s="14"/>
      <c r="J404" s="31"/>
      <c r="K404" s="14"/>
      <c r="L404" s="31"/>
      <c r="M404" s="14"/>
      <c r="N404" s="40"/>
      <c r="O404" s="14"/>
      <c r="P404" s="31"/>
      <c r="Q404" s="14"/>
      <c r="R404" s="31"/>
      <c r="S404" s="14"/>
      <c r="T404" s="32"/>
      <c r="U404" s="14"/>
      <c r="V404" s="31"/>
    </row>
    <row r="405" spans="1:22">
      <c r="A405" s="31"/>
      <c r="B405" s="32"/>
      <c r="C405" s="14"/>
      <c r="D405" s="31"/>
      <c r="E405" s="14"/>
      <c r="F405" s="31"/>
      <c r="G405" s="14"/>
      <c r="H405" s="31"/>
      <c r="I405" s="14"/>
      <c r="J405" s="31"/>
      <c r="K405" s="14"/>
      <c r="L405" s="31"/>
      <c r="M405" s="14"/>
      <c r="N405" s="40"/>
      <c r="O405" s="14"/>
      <c r="P405" s="31"/>
      <c r="Q405" s="14"/>
      <c r="R405" s="31"/>
      <c r="S405" s="14"/>
      <c r="T405" s="32"/>
      <c r="U405" s="14"/>
      <c r="V405" s="31"/>
    </row>
    <row r="406" spans="1:22">
      <c r="A406" s="31"/>
      <c r="B406" s="32"/>
      <c r="C406" s="14"/>
      <c r="D406" s="31"/>
      <c r="E406" s="14"/>
      <c r="F406" s="31"/>
      <c r="G406" s="14"/>
      <c r="H406" s="31"/>
      <c r="I406" s="14"/>
      <c r="J406" s="31"/>
      <c r="K406" s="14"/>
      <c r="L406" s="31"/>
      <c r="M406" s="14"/>
      <c r="N406" s="40"/>
      <c r="O406" s="14"/>
      <c r="P406" s="31"/>
      <c r="Q406" s="14"/>
      <c r="R406" s="31"/>
      <c r="S406" s="14"/>
      <c r="T406" s="32"/>
      <c r="U406" s="14"/>
      <c r="V406" s="31"/>
    </row>
    <row r="407" spans="1:22">
      <c r="A407" s="31"/>
      <c r="B407" s="32"/>
      <c r="C407" s="14"/>
      <c r="D407" s="31"/>
      <c r="E407" s="14"/>
      <c r="F407" s="31"/>
      <c r="G407" s="14"/>
      <c r="H407" s="31"/>
      <c r="I407" s="14"/>
      <c r="J407" s="31"/>
      <c r="K407" s="14"/>
      <c r="L407" s="31"/>
      <c r="M407" s="14"/>
      <c r="N407" s="40"/>
      <c r="O407" s="14"/>
      <c r="P407" s="31"/>
      <c r="Q407" s="14"/>
      <c r="R407" s="31"/>
      <c r="S407" s="14"/>
      <c r="T407" s="32"/>
      <c r="U407" s="14"/>
      <c r="V407" s="31"/>
    </row>
    <row r="408" spans="1:22">
      <c r="A408" s="31"/>
      <c r="B408" s="32"/>
      <c r="C408" s="14"/>
      <c r="D408" s="31"/>
      <c r="E408" s="14"/>
      <c r="F408" s="31"/>
      <c r="G408" s="14"/>
      <c r="H408" s="31"/>
      <c r="I408" s="14"/>
      <c r="J408" s="31"/>
      <c r="K408" s="14"/>
      <c r="L408" s="31"/>
      <c r="M408" s="14"/>
      <c r="N408" s="40"/>
      <c r="O408" s="14"/>
      <c r="P408" s="31"/>
      <c r="Q408" s="14"/>
      <c r="R408" s="31"/>
      <c r="S408" s="14"/>
      <c r="T408" s="32"/>
      <c r="U408" s="14"/>
      <c r="V408" s="31"/>
    </row>
    <row r="409" spans="1:22">
      <c r="A409" s="31"/>
      <c r="B409" s="32"/>
      <c r="C409" s="14"/>
      <c r="D409" s="31"/>
      <c r="E409" s="14"/>
      <c r="F409" s="31"/>
      <c r="G409" s="14"/>
      <c r="H409" s="31"/>
      <c r="I409" s="14"/>
      <c r="J409" s="31"/>
      <c r="K409" s="14"/>
      <c r="L409" s="31"/>
      <c r="M409" s="14"/>
      <c r="N409" s="40"/>
      <c r="O409" s="14"/>
      <c r="P409" s="31"/>
      <c r="Q409" s="14"/>
      <c r="R409" s="31"/>
      <c r="S409" s="14"/>
      <c r="T409" s="32"/>
      <c r="U409" s="14"/>
      <c r="V409" s="31"/>
    </row>
    <row r="410" spans="1:22">
      <c r="A410" s="31"/>
      <c r="B410" s="32"/>
      <c r="C410" s="14"/>
      <c r="D410" s="31"/>
      <c r="E410" s="14"/>
      <c r="F410" s="31"/>
      <c r="G410" s="14"/>
      <c r="H410" s="31"/>
      <c r="I410" s="14"/>
      <c r="J410" s="31"/>
      <c r="K410" s="14"/>
      <c r="L410" s="31"/>
      <c r="M410" s="14"/>
      <c r="N410" s="40"/>
      <c r="O410" s="14"/>
      <c r="P410" s="31"/>
      <c r="Q410" s="14"/>
      <c r="R410" s="31"/>
      <c r="S410" s="14"/>
      <c r="T410" s="32"/>
      <c r="U410" s="14"/>
      <c r="V410" s="31"/>
    </row>
    <row r="411" spans="1:22">
      <c r="A411" s="31"/>
      <c r="B411" s="32"/>
      <c r="C411" s="14"/>
      <c r="D411" s="31"/>
      <c r="E411" s="14"/>
      <c r="F411" s="31"/>
      <c r="G411" s="14"/>
      <c r="H411" s="31"/>
      <c r="I411" s="14"/>
      <c r="J411" s="31"/>
      <c r="K411" s="14"/>
      <c r="L411" s="31"/>
      <c r="M411" s="14"/>
      <c r="N411" s="40"/>
      <c r="O411" s="14"/>
      <c r="P411" s="31"/>
      <c r="Q411" s="14"/>
      <c r="R411" s="31"/>
      <c r="S411" s="14"/>
      <c r="T411" s="32"/>
      <c r="U411" s="14"/>
      <c r="V411" s="31"/>
    </row>
    <row r="412" spans="1:22">
      <c r="A412" s="31"/>
      <c r="B412" s="32"/>
      <c r="C412" s="14"/>
      <c r="D412" s="31"/>
      <c r="E412" s="14"/>
      <c r="F412" s="31"/>
      <c r="G412" s="14"/>
      <c r="H412" s="31"/>
      <c r="I412" s="14"/>
      <c r="J412" s="31"/>
      <c r="K412" s="14"/>
      <c r="L412" s="31"/>
      <c r="M412" s="14"/>
      <c r="N412" s="40"/>
      <c r="O412" s="14"/>
      <c r="P412" s="31"/>
      <c r="Q412" s="14"/>
      <c r="R412" s="31"/>
      <c r="S412" s="14"/>
      <c r="T412" s="32"/>
      <c r="U412" s="14"/>
      <c r="V412" s="31"/>
    </row>
    <row r="413" spans="1:22">
      <c r="A413" s="31"/>
      <c r="B413" s="32"/>
      <c r="C413" s="14"/>
      <c r="D413" s="31"/>
      <c r="E413" s="14"/>
      <c r="F413" s="31"/>
      <c r="G413" s="14"/>
      <c r="H413" s="31"/>
      <c r="I413" s="14"/>
      <c r="J413" s="31"/>
      <c r="K413" s="14"/>
      <c r="L413" s="31"/>
      <c r="M413" s="14"/>
      <c r="N413" s="40"/>
      <c r="O413" s="14"/>
      <c r="P413" s="31"/>
      <c r="Q413" s="14"/>
      <c r="R413" s="31"/>
      <c r="S413" s="14"/>
      <c r="T413" s="32"/>
      <c r="U413" s="14"/>
      <c r="V413" s="31"/>
    </row>
    <row r="414" spans="1:22">
      <c r="A414" s="31"/>
      <c r="B414" s="32"/>
      <c r="C414" s="14"/>
      <c r="D414" s="31"/>
      <c r="E414" s="14"/>
      <c r="F414" s="31"/>
      <c r="G414" s="14"/>
      <c r="H414" s="31"/>
      <c r="I414" s="14"/>
      <c r="J414" s="31"/>
      <c r="K414" s="14"/>
      <c r="L414" s="31"/>
      <c r="M414" s="14"/>
      <c r="N414" s="40"/>
      <c r="O414" s="14"/>
      <c r="P414" s="31"/>
      <c r="Q414" s="14"/>
      <c r="R414" s="31"/>
      <c r="S414" s="14"/>
      <c r="T414" s="32"/>
      <c r="U414" s="14"/>
      <c r="V414" s="31"/>
    </row>
    <row r="415" spans="1:22">
      <c r="A415" s="31"/>
      <c r="B415" s="32"/>
      <c r="C415" s="14"/>
      <c r="D415" s="31"/>
      <c r="E415" s="14"/>
      <c r="F415" s="31"/>
      <c r="G415" s="14"/>
      <c r="H415" s="31"/>
      <c r="I415" s="14"/>
      <c r="J415" s="31"/>
      <c r="K415" s="14"/>
      <c r="L415" s="31"/>
      <c r="M415" s="14"/>
      <c r="N415" s="40"/>
      <c r="O415" s="14"/>
      <c r="P415" s="31"/>
      <c r="Q415" s="14"/>
      <c r="R415" s="31"/>
      <c r="S415" s="14"/>
      <c r="T415" s="32"/>
      <c r="U415" s="14"/>
      <c r="V415" s="31"/>
    </row>
    <row r="416" spans="1:22">
      <c r="A416" s="31"/>
      <c r="B416" s="32"/>
      <c r="C416" s="14"/>
      <c r="D416" s="31"/>
      <c r="E416" s="14"/>
      <c r="F416" s="31"/>
      <c r="G416" s="14"/>
      <c r="H416" s="31"/>
      <c r="I416" s="14"/>
      <c r="J416" s="31"/>
      <c r="K416" s="14"/>
      <c r="L416" s="31"/>
      <c r="M416" s="14"/>
      <c r="N416" s="40"/>
      <c r="O416" s="14"/>
      <c r="P416" s="31"/>
      <c r="Q416" s="14"/>
      <c r="R416" s="31"/>
      <c r="S416" s="14"/>
      <c r="T416" s="32"/>
      <c r="U416" s="14"/>
      <c r="V416" s="31"/>
    </row>
    <row r="417" spans="1:22">
      <c r="A417" s="31"/>
      <c r="B417" s="32"/>
      <c r="C417" s="14"/>
      <c r="D417" s="31"/>
      <c r="E417" s="14"/>
      <c r="F417" s="31"/>
      <c r="G417" s="14"/>
      <c r="H417" s="31"/>
      <c r="I417" s="14"/>
      <c r="J417" s="31"/>
      <c r="K417" s="14"/>
      <c r="L417" s="31"/>
      <c r="M417" s="14"/>
      <c r="N417" s="40"/>
      <c r="O417" s="14"/>
      <c r="P417" s="31"/>
      <c r="Q417" s="14"/>
      <c r="R417" s="31"/>
      <c r="S417" s="14"/>
      <c r="T417" s="32"/>
      <c r="U417" s="14"/>
      <c r="V417" s="31"/>
    </row>
    <row r="418" spans="1:22">
      <c r="A418" s="31"/>
      <c r="B418" s="32"/>
      <c r="C418" s="14"/>
      <c r="D418" s="31"/>
      <c r="E418" s="14"/>
      <c r="F418" s="31"/>
      <c r="G418" s="14"/>
      <c r="H418" s="31"/>
      <c r="I418" s="14"/>
      <c r="J418" s="31"/>
      <c r="K418" s="14"/>
      <c r="L418" s="31"/>
      <c r="M418" s="14"/>
      <c r="N418" s="40"/>
      <c r="O418" s="14"/>
      <c r="P418" s="31"/>
      <c r="Q418" s="14"/>
      <c r="R418" s="31"/>
      <c r="S418" s="14"/>
      <c r="T418" s="32"/>
      <c r="U418" s="14"/>
      <c r="V418" s="31"/>
    </row>
    <row r="419" spans="1:22">
      <c r="A419" s="31"/>
      <c r="B419" s="32"/>
      <c r="C419" s="14"/>
      <c r="D419" s="31"/>
      <c r="E419" s="14"/>
      <c r="F419" s="31"/>
      <c r="G419" s="14"/>
      <c r="H419" s="31"/>
      <c r="I419" s="14"/>
      <c r="J419" s="31"/>
      <c r="K419" s="14"/>
      <c r="L419" s="31"/>
      <c r="M419" s="14"/>
      <c r="N419" s="40"/>
      <c r="O419" s="14"/>
      <c r="P419" s="31"/>
      <c r="Q419" s="14"/>
      <c r="R419" s="31"/>
      <c r="S419" s="14"/>
      <c r="T419" s="32"/>
      <c r="U419" s="14"/>
      <c r="V419" s="31"/>
    </row>
    <row r="420" spans="1:22">
      <c r="A420" s="31"/>
      <c r="B420" s="32"/>
      <c r="C420" s="14"/>
      <c r="D420" s="31"/>
      <c r="E420" s="14"/>
      <c r="F420" s="31"/>
      <c r="G420" s="14"/>
      <c r="H420" s="31"/>
      <c r="I420" s="14"/>
      <c r="J420" s="31"/>
      <c r="K420" s="14"/>
      <c r="L420" s="31"/>
      <c r="M420" s="14"/>
      <c r="N420" s="40"/>
      <c r="O420" s="14"/>
      <c r="P420" s="31"/>
      <c r="Q420" s="14"/>
      <c r="R420" s="31"/>
      <c r="S420" s="14"/>
      <c r="T420" s="32"/>
      <c r="U420" s="14"/>
      <c r="V420" s="31"/>
    </row>
    <row r="421" spans="1:22">
      <c r="A421" s="31"/>
      <c r="B421" s="32"/>
      <c r="C421" s="14"/>
      <c r="D421" s="31"/>
      <c r="E421" s="14"/>
      <c r="F421" s="31"/>
      <c r="G421" s="14"/>
      <c r="H421" s="31"/>
      <c r="I421" s="14"/>
      <c r="J421" s="31"/>
      <c r="K421" s="14"/>
      <c r="L421" s="31"/>
      <c r="M421" s="14"/>
      <c r="N421" s="40"/>
      <c r="O421" s="14"/>
      <c r="P421" s="31"/>
      <c r="Q421" s="14"/>
      <c r="R421" s="31"/>
      <c r="S421" s="14"/>
      <c r="T421" s="32"/>
      <c r="U421" s="14"/>
      <c r="V421" s="31"/>
    </row>
    <row r="422" spans="1:22">
      <c r="A422" s="48"/>
      <c r="B422" s="49"/>
      <c r="C422" s="14"/>
      <c r="D422" s="48"/>
      <c r="E422" s="14"/>
      <c r="F422" s="48"/>
      <c r="G422" s="14"/>
      <c r="H422" s="48"/>
      <c r="I422" s="14"/>
      <c r="J422" s="48"/>
      <c r="K422" s="14"/>
      <c r="L422" s="48"/>
      <c r="M422" s="14"/>
      <c r="N422" s="23"/>
      <c r="O422" s="14"/>
      <c r="P422" s="48"/>
      <c r="Q422" s="14"/>
      <c r="R422" s="48"/>
      <c r="S422" s="14"/>
      <c r="T422" s="49"/>
      <c r="U422" s="14"/>
      <c r="V422" s="48"/>
    </row>
    <row r="423" spans="1:22">
      <c r="A423" s="31"/>
      <c r="B423" s="32"/>
      <c r="C423" s="14"/>
      <c r="D423" s="31"/>
      <c r="E423" s="14"/>
      <c r="F423" s="31"/>
      <c r="G423" s="14"/>
      <c r="H423" s="31"/>
      <c r="I423" s="14"/>
      <c r="J423" s="31"/>
      <c r="K423" s="14"/>
      <c r="L423" s="31"/>
      <c r="M423" s="14"/>
      <c r="N423" s="40"/>
      <c r="O423" s="14"/>
      <c r="P423" s="31"/>
      <c r="Q423" s="14"/>
      <c r="R423" s="31"/>
      <c r="S423" s="14"/>
      <c r="T423" s="32"/>
      <c r="U423" s="14"/>
      <c r="V423" s="31"/>
    </row>
    <row r="424" spans="1:22">
      <c r="A424" s="31"/>
      <c r="B424" s="32"/>
      <c r="C424" s="14"/>
      <c r="D424" s="31"/>
      <c r="E424" s="14"/>
      <c r="F424" s="31"/>
      <c r="G424" s="14"/>
      <c r="H424" s="31"/>
      <c r="I424" s="14"/>
      <c r="J424" s="31"/>
      <c r="K424" s="14"/>
      <c r="L424" s="31"/>
      <c r="M424" s="14"/>
      <c r="N424" s="40"/>
      <c r="O424" s="14"/>
      <c r="P424" s="31"/>
      <c r="Q424" s="14"/>
      <c r="R424" s="31"/>
      <c r="S424" s="14"/>
      <c r="T424" s="32"/>
      <c r="U424" s="14"/>
      <c r="V424" s="31"/>
    </row>
    <row r="425" spans="1:22">
      <c r="A425" s="31"/>
      <c r="B425" s="32"/>
      <c r="C425" s="14"/>
      <c r="D425" s="31"/>
      <c r="E425" s="14"/>
      <c r="F425" s="31"/>
      <c r="G425" s="14"/>
      <c r="H425" s="31"/>
      <c r="I425" s="14"/>
      <c r="J425" s="31"/>
      <c r="K425" s="14"/>
      <c r="L425" s="31"/>
      <c r="M425" s="14"/>
      <c r="N425" s="40"/>
      <c r="O425" s="14"/>
      <c r="P425" s="31"/>
      <c r="Q425" s="14"/>
      <c r="R425" s="31"/>
      <c r="S425" s="14"/>
      <c r="T425" s="32"/>
      <c r="U425" s="14"/>
      <c r="V425" s="31"/>
    </row>
    <row r="426" spans="1:22">
      <c r="A426" s="31"/>
      <c r="B426" s="32"/>
      <c r="C426" s="14"/>
      <c r="D426" s="31"/>
      <c r="E426" s="14"/>
      <c r="F426" s="31"/>
      <c r="G426" s="14"/>
      <c r="H426" s="31"/>
      <c r="I426" s="14"/>
      <c r="J426" s="31"/>
      <c r="K426" s="14"/>
      <c r="L426" s="31"/>
      <c r="M426" s="14"/>
      <c r="N426" s="40"/>
      <c r="O426" s="14"/>
      <c r="P426" s="31"/>
      <c r="Q426" s="14"/>
      <c r="R426" s="31"/>
      <c r="S426" s="14"/>
      <c r="T426" s="32"/>
      <c r="U426" s="14"/>
      <c r="V426" s="31"/>
    </row>
    <row r="427" spans="1:22">
      <c r="A427" s="31"/>
      <c r="B427" s="32"/>
      <c r="C427" s="14"/>
      <c r="D427" s="31"/>
      <c r="E427" s="14"/>
      <c r="F427" s="31"/>
      <c r="G427" s="14"/>
      <c r="H427" s="31"/>
      <c r="I427" s="14"/>
      <c r="J427" s="31"/>
      <c r="K427" s="14"/>
      <c r="L427" s="31"/>
      <c r="M427" s="14"/>
      <c r="N427" s="40"/>
      <c r="O427" s="14"/>
      <c r="P427" s="31"/>
      <c r="Q427" s="14"/>
      <c r="R427" s="31"/>
      <c r="S427" s="14"/>
      <c r="T427" s="32"/>
      <c r="U427" s="14"/>
      <c r="V427" s="31"/>
    </row>
    <row r="428" spans="1:22">
      <c r="A428" s="31"/>
      <c r="B428" s="32"/>
      <c r="C428" s="14"/>
      <c r="D428" s="31"/>
      <c r="E428" s="14"/>
      <c r="F428" s="31"/>
      <c r="G428" s="14"/>
      <c r="H428" s="31"/>
      <c r="I428" s="14"/>
      <c r="J428" s="31"/>
      <c r="K428" s="14"/>
      <c r="L428" s="31"/>
      <c r="M428" s="14"/>
      <c r="N428" s="40"/>
      <c r="O428" s="14"/>
      <c r="P428" s="31"/>
      <c r="Q428" s="14"/>
      <c r="R428" s="31"/>
      <c r="S428" s="14"/>
      <c r="T428" s="32"/>
      <c r="U428" s="14"/>
      <c r="V428" s="31"/>
    </row>
    <row r="429" spans="1:22">
      <c r="A429" s="31"/>
      <c r="B429" s="32"/>
      <c r="C429" s="14"/>
      <c r="D429" s="31"/>
      <c r="E429" s="14"/>
      <c r="F429" s="31"/>
      <c r="G429" s="14"/>
      <c r="H429" s="31"/>
      <c r="I429" s="14"/>
      <c r="J429" s="31"/>
      <c r="K429" s="14"/>
      <c r="L429" s="31"/>
      <c r="M429" s="14"/>
      <c r="N429" s="40"/>
      <c r="O429" s="14"/>
      <c r="P429" s="31"/>
      <c r="Q429" s="14"/>
      <c r="R429" s="31"/>
      <c r="S429" s="14"/>
      <c r="T429" s="32"/>
      <c r="U429" s="14"/>
      <c r="V429" s="31"/>
    </row>
    <row r="430" spans="1:22">
      <c r="A430" s="31"/>
      <c r="B430" s="32"/>
      <c r="C430" s="14"/>
      <c r="D430" s="31"/>
      <c r="E430" s="14"/>
      <c r="F430" s="31"/>
      <c r="G430" s="14"/>
      <c r="H430" s="31"/>
      <c r="I430" s="14"/>
      <c r="J430" s="31"/>
      <c r="K430" s="14"/>
      <c r="L430" s="31"/>
      <c r="M430" s="14"/>
      <c r="N430" s="40"/>
      <c r="O430" s="14"/>
      <c r="P430" s="31"/>
      <c r="Q430" s="14"/>
      <c r="R430" s="31"/>
      <c r="S430" s="14"/>
      <c r="T430" s="32"/>
      <c r="U430" s="14"/>
      <c r="V430" s="31"/>
    </row>
    <row r="431" spans="1:22">
      <c r="A431" s="31"/>
      <c r="B431" s="32"/>
      <c r="C431" s="14"/>
      <c r="D431" s="31"/>
      <c r="E431" s="14"/>
      <c r="F431" s="31"/>
      <c r="G431" s="14"/>
      <c r="H431" s="31"/>
      <c r="I431" s="14"/>
      <c r="J431" s="31"/>
      <c r="K431" s="14"/>
      <c r="L431" s="31"/>
      <c r="M431" s="14"/>
      <c r="N431" s="40"/>
      <c r="O431" s="14"/>
      <c r="P431" s="31"/>
      <c r="Q431" s="14"/>
      <c r="R431" s="31"/>
      <c r="S431" s="14"/>
      <c r="T431" s="32"/>
      <c r="U431" s="14"/>
      <c r="V431" s="31"/>
    </row>
    <row r="432" spans="1:22">
      <c r="A432" s="31"/>
      <c r="B432" s="32"/>
      <c r="C432" s="14"/>
      <c r="D432" s="31"/>
      <c r="E432" s="14"/>
      <c r="F432" s="31"/>
      <c r="G432" s="14"/>
      <c r="H432" s="31"/>
      <c r="I432" s="14"/>
      <c r="J432" s="31"/>
      <c r="K432" s="14"/>
      <c r="L432" s="31"/>
      <c r="M432" s="14"/>
      <c r="N432" s="40"/>
      <c r="O432" s="14"/>
      <c r="P432" s="31"/>
      <c r="Q432" s="14"/>
      <c r="R432" s="31"/>
      <c r="S432" s="14"/>
      <c r="T432" s="32"/>
      <c r="U432" s="14"/>
      <c r="V432" s="31"/>
    </row>
    <row r="433" spans="1:22">
      <c r="A433" s="31"/>
      <c r="B433" s="32"/>
      <c r="C433" s="14"/>
      <c r="D433" s="31"/>
      <c r="E433" s="14"/>
      <c r="F433" s="31"/>
      <c r="G433" s="14"/>
      <c r="H433" s="31"/>
      <c r="I433" s="14"/>
      <c r="J433" s="31"/>
      <c r="K433" s="14"/>
      <c r="L433" s="31"/>
      <c r="M433" s="14"/>
      <c r="N433" s="40"/>
      <c r="O433" s="14"/>
      <c r="P433" s="31"/>
      <c r="Q433" s="14"/>
      <c r="R433" s="31"/>
      <c r="S433" s="14"/>
      <c r="T433" s="32"/>
      <c r="U433" s="14"/>
      <c r="V433" s="31"/>
    </row>
    <row r="434" spans="1:22">
      <c r="A434" s="31"/>
      <c r="B434" s="32"/>
      <c r="C434" s="14"/>
      <c r="D434" s="31"/>
      <c r="E434" s="14"/>
      <c r="F434" s="31"/>
      <c r="G434" s="14"/>
      <c r="H434" s="31"/>
      <c r="I434" s="14"/>
      <c r="J434" s="31"/>
      <c r="K434" s="14"/>
      <c r="L434" s="31"/>
      <c r="M434" s="14"/>
      <c r="N434" s="40"/>
      <c r="O434" s="14"/>
      <c r="P434" s="31"/>
      <c r="Q434" s="14"/>
      <c r="R434" s="31"/>
      <c r="S434" s="14"/>
      <c r="T434" s="32"/>
      <c r="U434" s="14"/>
      <c r="V434" s="31"/>
    </row>
    <row r="435" spans="1:22">
      <c r="A435" s="31"/>
      <c r="B435" s="32"/>
      <c r="C435" s="14"/>
      <c r="D435" s="31"/>
      <c r="E435" s="14"/>
      <c r="F435" s="31"/>
      <c r="G435" s="14"/>
      <c r="H435" s="31"/>
      <c r="I435" s="14"/>
      <c r="J435" s="31"/>
      <c r="K435" s="14"/>
      <c r="L435" s="31"/>
      <c r="M435" s="14"/>
      <c r="N435" s="40"/>
      <c r="O435" s="14"/>
      <c r="P435" s="31"/>
      <c r="Q435" s="14"/>
      <c r="R435" s="31"/>
      <c r="S435" s="14"/>
      <c r="T435" s="32"/>
      <c r="U435" s="14"/>
      <c r="V435" s="31"/>
    </row>
    <row r="436" spans="1:22">
      <c r="A436" s="31"/>
      <c r="B436" s="32"/>
      <c r="C436" s="14"/>
      <c r="D436" s="31"/>
      <c r="E436" s="14"/>
      <c r="F436" s="31"/>
      <c r="G436" s="14"/>
      <c r="H436" s="31"/>
      <c r="I436" s="14"/>
      <c r="J436" s="31"/>
      <c r="K436" s="14"/>
      <c r="L436" s="31"/>
      <c r="M436" s="14"/>
      <c r="N436" s="40"/>
      <c r="O436" s="14"/>
      <c r="P436" s="31"/>
      <c r="Q436" s="14"/>
      <c r="R436" s="31"/>
      <c r="S436" s="14"/>
      <c r="T436" s="32"/>
      <c r="U436" s="14"/>
      <c r="V436" s="31"/>
    </row>
    <row r="437" spans="1:22">
      <c r="A437" s="31"/>
      <c r="B437" s="32"/>
      <c r="C437" s="14"/>
      <c r="D437" s="31"/>
      <c r="E437" s="14"/>
      <c r="F437" s="31"/>
      <c r="G437" s="14"/>
      <c r="H437" s="31"/>
      <c r="I437" s="14"/>
      <c r="J437" s="31"/>
      <c r="K437" s="14"/>
      <c r="L437" s="31"/>
      <c r="M437" s="14"/>
      <c r="N437" s="40"/>
      <c r="O437" s="14"/>
      <c r="P437" s="31"/>
      <c r="Q437" s="14"/>
      <c r="R437" s="31"/>
      <c r="S437" s="14"/>
      <c r="T437" s="32"/>
      <c r="U437" s="14"/>
      <c r="V437" s="31"/>
    </row>
    <row r="438" spans="1:22">
      <c r="A438" s="31"/>
      <c r="B438" s="32"/>
      <c r="C438" s="14"/>
      <c r="D438" s="31"/>
      <c r="E438" s="14"/>
      <c r="F438" s="31"/>
      <c r="G438" s="14"/>
      <c r="H438" s="31"/>
      <c r="I438" s="14"/>
      <c r="J438" s="31"/>
      <c r="K438" s="14"/>
      <c r="L438" s="31"/>
      <c r="M438" s="14"/>
      <c r="N438" s="40"/>
      <c r="O438" s="14"/>
      <c r="P438" s="31"/>
      <c r="Q438" s="14"/>
      <c r="R438" s="31"/>
      <c r="S438" s="14"/>
      <c r="T438" s="32"/>
      <c r="U438" s="14"/>
      <c r="V438" s="31"/>
    </row>
    <row r="439" spans="1:22">
      <c r="A439" s="31"/>
      <c r="B439" s="32"/>
      <c r="C439" s="14"/>
      <c r="D439" s="31"/>
      <c r="E439" s="14"/>
      <c r="F439" s="31"/>
      <c r="G439" s="14"/>
      <c r="H439" s="31"/>
      <c r="I439" s="14"/>
      <c r="J439" s="31"/>
      <c r="K439" s="14"/>
      <c r="L439" s="31"/>
      <c r="M439" s="14"/>
      <c r="N439" s="40"/>
      <c r="O439" s="14"/>
      <c r="P439" s="31"/>
      <c r="Q439" s="14"/>
      <c r="R439" s="31"/>
      <c r="S439" s="14"/>
      <c r="T439" s="32"/>
      <c r="U439" s="14"/>
      <c r="V439" s="31"/>
    </row>
    <row r="440" spans="1:22">
      <c r="A440" s="31"/>
      <c r="B440" s="32"/>
      <c r="C440" s="14"/>
      <c r="D440" s="31"/>
      <c r="E440" s="14"/>
      <c r="F440" s="31"/>
      <c r="G440" s="14"/>
      <c r="H440" s="31"/>
      <c r="I440" s="14"/>
      <c r="J440" s="31"/>
      <c r="K440" s="14"/>
      <c r="L440" s="31"/>
      <c r="M440" s="14"/>
      <c r="N440" s="40"/>
      <c r="O440" s="14"/>
      <c r="P440" s="31"/>
      <c r="Q440" s="14"/>
      <c r="R440" s="31"/>
      <c r="S440" s="14"/>
      <c r="T440" s="32"/>
      <c r="U440" s="14"/>
      <c r="V440" s="31"/>
    </row>
    <row r="441" spans="1:22">
      <c r="A441" s="31"/>
      <c r="B441" s="32"/>
      <c r="C441" s="14"/>
      <c r="D441" s="31"/>
      <c r="E441" s="14"/>
      <c r="F441" s="31"/>
      <c r="G441" s="14"/>
      <c r="H441" s="31"/>
      <c r="I441" s="14"/>
      <c r="J441" s="31"/>
      <c r="K441" s="14"/>
      <c r="L441" s="31"/>
      <c r="M441" s="14"/>
      <c r="N441" s="40"/>
      <c r="O441" s="14"/>
      <c r="P441" s="31"/>
      <c r="Q441" s="14"/>
      <c r="R441" s="31"/>
      <c r="S441" s="14"/>
      <c r="T441" s="32"/>
      <c r="U441" s="14"/>
      <c r="V441" s="31"/>
    </row>
    <row r="442" spans="1:22">
      <c r="A442" s="31"/>
      <c r="B442" s="32"/>
      <c r="C442" s="14"/>
      <c r="D442" s="31"/>
      <c r="E442" s="14"/>
      <c r="F442" s="31"/>
      <c r="G442" s="14"/>
      <c r="H442" s="31"/>
      <c r="I442" s="14"/>
      <c r="J442" s="31"/>
      <c r="K442" s="14"/>
      <c r="L442" s="31"/>
      <c r="M442" s="14"/>
      <c r="N442" s="40"/>
      <c r="O442" s="14"/>
      <c r="P442" s="31"/>
      <c r="Q442" s="14"/>
      <c r="R442" s="31"/>
      <c r="S442" s="14"/>
      <c r="T442" s="32"/>
      <c r="U442" s="14"/>
      <c r="V442" s="31"/>
    </row>
    <row r="443" spans="1:22">
      <c r="A443" s="31"/>
      <c r="B443" s="32"/>
      <c r="C443" s="14"/>
      <c r="D443" s="31"/>
      <c r="E443" s="14"/>
      <c r="F443" s="31"/>
      <c r="G443" s="14"/>
      <c r="H443" s="31"/>
      <c r="I443" s="14"/>
      <c r="J443" s="31"/>
      <c r="K443" s="14"/>
      <c r="L443" s="31"/>
      <c r="M443" s="14"/>
      <c r="N443" s="40"/>
      <c r="O443" s="14"/>
      <c r="P443" s="31"/>
      <c r="Q443" s="14"/>
      <c r="R443" s="31"/>
      <c r="S443" s="14"/>
      <c r="T443" s="32"/>
      <c r="U443" s="14"/>
      <c r="V443" s="31"/>
    </row>
    <row r="444" spans="1:22">
      <c r="A444" s="31"/>
      <c r="B444" s="32"/>
      <c r="C444" s="14"/>
      <c r="D444" s="31"/>
      <c r="E444" s="14"/>
      <c r="F444" s="31"/>
      <c r="G444" s="14"/>
      <c r="H444" s="31"/>
      <c r="I444" s="14"/>
      <c r="J444" s="31"/>
      <c r="K444" s="14"/>
      <c r="L444" s="31"/>
      <c r="M444" s="14"/>
      <c r="N444" s="40"/>
      <c r="O444" s="14"/>
      <c r="P444" s="31"/>
      <c r="Q444" s="14"/>
      <c r="R444" s="31"/>
      <c r="S444" s="14"/>
      <c r="T444" s="32"/>
      <c r="U444" s="14"/>
      <c r="V444" s="31"/>
    </row>
    <row r="445" spans="1:22">
      <c r="A445" s="31"/>
      <c r="B445" s="32"/>
      <c r="C445" s="14"/>
      <c r="D445" s="31"/>
      <c r="E445" s="14"/>
      <c r="F445" s="31"/>
      <c r="G445" s="14"/>
      <c r="H445" s="31"/>
      <c r="I445" s="14"/>
      <c r="J445" s="31"/>
      <c r="K445" s="14"/>
      <c r="L445" s="31"/>
      <c r="M445" s="14"/>
      <c r="N445" s="40"/>
      <c r="O445" s="14"/>
      <c r="P445" s="31"/>
      <c r="Q445" s="14"/>
      <c r="R445" s="31"/>
      <c r="S445" s="14"/>
      <c r="T445" s="32"/>
      <c r="U445" s="14"/>
      <c r="V445" s="31"/>
    </row>
    <row r="446" spans="1:22">
      <c r="A446" s="31"/>
      <c r="B446" s="32"/>
      <c r="C446" s="14"/>
      <c r="D446" s="31"/>
      <c r="E446" s="14"/>
      <c r="F446" s="31"/>
      <c r="G446" s="14"/>
      <c r="H446" s="31"/>
      <c r="I446" s="14"/>
      <c r="J446" s="31"/>
      <c r="K446" s="14"/>
      <c r="L446" s="31"/>
      <c r="M446" s="14"/>
      <c r="N446" s="40"/>
      <c r="O446" s="14"/>
      <c r="P446" s="31"/>
      <c r="Q446" s="14"/>
      <c r="R446" s="31"/>
      <c r="S446" s="14"/>
      <c r="T446" s="32"/>
      <c r="U446" s="14"/>
      <c r="V446" s="31"/>
    </row>
    <row r="447" spans="1:22">
      <c r="A447" s="31"/>
      <c r="B447" s="32"/>
      <c r="C447" s="14"/>
      <c r="D447" s="31"/>
      <c r="E447" s="14"/>
      <c r="F447" s="31"/>
      <c r="G447" s="14"/>
      <c r="H447" s="31"/>
      <c r="I447" s="14"/>
      <c r="J447" s="31"/>
      <c r="K447" s="14"/>
      <c r="L447" s="31"/>
      <c r="M447" s="14"/>
      <c r="N447" s="40"/>
      <c r="O447" s="14"/>
      <c r="P447" s="31"/>
      <c r="Q447" s="14"/>
      <c r="R447" s="31"/>
      <c r="S447" s="14"/>
      <c r="T447" s="32"/>
      <c r="U447" s="14"/>
      <c r="V447" s="31"/>
    </row>
    <row r="448" spans="1:22">
      <c r="A448" s="31"/>
      <c r="B448" s="32"/>
      <c r="C448" s="14"/>
      <c r="D448" s="31"/>
      <c r="E448" s="14"/>
      <c r="F448" s="31"/>
      <c r="G448" s="14"/>
      <c r="H448" s="31"/>
      <c r="I448" s="14"/>
      <c r="J448" s="31"/>
      <c r="K448" s="14"/>
      <c r="L448" s="31"/>
      <c r="M448" s="14"/>
      <c r="N448" s="40"/>
      <c r="O448" s="14"/>
      <c r="P448" s="31"/>
      <c r="Q448" s="14"/>
      <c r="R448" s="31"/>
      <c r="S448" s="14"/>
      <c r="T448" s="32"/>
      <c r="U448" s="14"/>
      <c r="V448" s="31"/>
    </row>
    <row r="449" spans="1:22">
      <c r="A449" s="31"/>
      <c r="B449" s="32"/>
      <c r="C449" s="14"/>
      <c r="D449" s="31"/>
      <c r="E449" s="14"/>
      <c r="F449" s="31"/>
      <c r="G449" s="14"/>
      <c r="H449" s="31"/>
      <c r="I449" s="14"/>
      <c r="J449" s="31"/>
      <c r="K449" s="14"/>
      <c r="L449" s="31"/>
      <c r="M449" s="14"/>
      <c r="N449" s="40"/>
      <c r="O449" s="14"/>
      <c r="P449" s="31"/>
      <c r="Q449" s="14"/>
      <c r="R449" s="31"/>
      <c r="S449" s="14"/>
      <c r="T449" s="32"/>
      <c r="U449" s="14"/>
      <c r="V449" s="31"/>
    </row>
    <row r="450" spans="1:22">
      <c r="A450" s="31"/>
      <c r="B450" s="32"/>
      <c r="C450" s="14"/>
      <c r="D450" s="31"/>
      <c r="E450" s="14"/>
      <c r="F450" s="31"/>
      <c r="G450" s="14"/>
      <c r="H450" s="31"/>
      <c r="I450" s="14"/>
      <c r="J450" s="31"/>
      <c r="K450" s="14"/>
      <c r="L450" s="31"/>
      <c r="M450" s="14"/>
      <c r="N450" s="40"/>
      <c r="O450" s="14"/>
      <c r="P450" s="31"/>
      <c r="Q450" s="14"/>
      <c r="R450" s="31"/>
      <c r="S450" s="14"/>
      <c r="T450" s="32"/>
      <c r="U450" s="14"/>
      <c r="V450" s="31"/>
    </row>
    <row r="451" spans="1:22">
      <c r="A451" s="31"/>
      <c r="B451" s="32"/>
      <c r="C451" s="14"/>
      <c r="D451" s="31"/>
      <c r="E451" s="14"/>
      <c r="F451" s="31"/>
      <c r="G451" s="14"/>
      <c r="H451" s="31"/>
      <c r="I451" s="14"/>
      <c r="J451" s="31"/>
      <c r="K451" s="14"/>
      <c r="L451" s="31"/>
      <c r="M451" s="14"/>
      <c r="N451" s="40"/>
      <c r="O451" s="14"/>
      <c r="P451" s="31"/>
      <c r="Q451" s="14"/>
      <c r="R451" s="31"/>
      <c r="S451" s="14"/>
      <c r="T451" s="32"/>
      <c r="U451" s="14"/>
      <c r="V451" s="31"/>
    </row>
    <row r="452" spans="1:22">
      <c r="A452" s="31"/>
      <c r="B452" s="32"/>
      <c r="C452" s="14"/>
      <c r="D452" s="31"/>
      <c r="E452" s="14"/>
      <c r="F452" s="31"/>
      <c r="G452" s="14"/>
      <c r="H452" s="31"/>
      <c r="I452" s="14"/>
      <c r="J452" s="31"/>
      <c r="K452" s="14"/>
      <c r="L452" s="31"/>
      <c r="M452" s="14"/>
      <c r="N452" s="40"/>
      <c r="O452" s="14"/>
      <c r="P452" s="31"/>
      <c r="Q452" s="14"/>
      <c r="R452" s="31"/>
      <c r="S452" s="14"/>
      <c r="T452" s="32"/>
      <c r="U452" s="14"/>
      <c r="V452" s="31"/>
    </row>
    <row r="453" spans="1:22">
      <c r="A453" s="31"/>
      <c r="B453" s="32"/>
      <c r="C453" s="14"/>
      <c r="D453" s="31"/>
      <c r="E453" s="14"/>
      <c r="F453" s="31"/>
      <c r="G453" s="14"/>
      <c r="H453" s="31"/>
      <c r="I453" s="14"/>
      <c r="J453" s="31"/>
      <c r="K453" s="14"/>
      <c r="L453" s="31"/>
      <c r="M453" s="14"/>
      <c r="N453" s="40"/>
      <c r="O453" s="14"/>
      <c r="P453" s="31"/>
      <c r="Q453" s="14"/>
      <c r="R453" s="31"/>
      <c r="S453" s="14"/>
      <c r="T453" s="32"/>
      <c r="U453" s="14"/>
      <c r="V453" s="31"/>
    </row>
    <row r="454" spans="1:22">
      <c r="A454" s="31"/>
      <c r="B454" s="32"/>
      <c r="C454" s="14"/>
      <c r="D454" s="31"/>
      <c r="E454" s="14"/>
      <c r="F454" s="31"/>
      <c r="G454" s="14"/>
      <c r="H454" s="31"/>
      <c r="I454" s="14"/>
      <c r="J454" s="31"/>
      <c r="K454" s="14"/>
      <c r="L454" s="31"/>
      <c r="M454" s="14"/>
      <c r="N454" s="40"/>
      <c r="O454" s="14"/>
      <c r="P454" s="31"/>
      <c r="Q454" s="14"/>
      <c r="R454" s="31"/>
      <c r="S454" s="14"/>
      <c r="T454" s="32"/>
      <c r="U454" s="14"/>
      <c r="V454" s="31"/>
    </row>
    <row r="455" spans="1:22">
      <c r="A455" s="31"/>
      <c r="B455" s="32"/>
      <c r="C455" s="14"/>
      <c r="D455" s="31"/>
      <c r="E455" s="14"/>
      <c r="F455" s="31"/>
      <c r="G455" s="14"/>
      <c r="H455" s="31"/>
      <c r="I455" s="14"/>
      <c r="J455" s="31"/>
      <c r="K455" s="14"/>
      <c r="L455" s="31"/>
      <c r="M455" s="14"/>
      <c r="N455" s="40"/>
      <c r="O455" s="14"/>
      <c r="P455" s="31"/>
      <c r="Q455" s="14"/>
      <c r="R455" s="31"/>
      <c r="S455" s="14"/>
      <c r="T455" s="32"/>
      <c r="U455" s="14"/>
      <c r="V455" s="31"/>
    </row>
    <row r="456" spans="1:22">
      <c r="A456" s="31"/>
      <c r="B456" s="32"/>
      <c r="C456" s="14"/>
      <c r="D456" s="31"/>
      <c r="E456" s="14"/>
      <c r="F456" s="31"/>
      <c r="G456" s="14"/>
      <c r="H456" s="31"/>
      <c r="I456" s="14"/>
      <c r="J456" s="31"/>
      <c r="K456" s="14"/>
      <c r="L456" s="31"/>
      <c r="M456" s="14"/>
      <c r="N456" s="40"/>
      <c r="O456" s="14"/>
      <c r="P456" s="31"/>
      <c r="Q456" s="14"/>
      <c r="R456" s="31"/>
      <c r="S456" s="14"/>
      <c r="T456" s="32"/>
      <c r="U456" s="14"/>
      <c r="V456" s="31"/>
    </row>
    <row r="457" spans="1:22">
      <c r="A457" s="31"/>
      <c r="B457" s="32"/>
      <c r="C457" s="14"/>
      <c r="D457" s="31"/>
      <c r="E457" s="14"/>
      <c r="F457" s="31"/>
      <c r="G457" s="14"/>
      <c r="H457" s="31"/>
      <c r="I457" s="14"/>
      <c r="J457" s="31"/>
      <c r="K457" s="14"/>
      <c r="L457" s="31"/>
      <c r="M457" s="14"/>
      <c r="N457" s="40"/>
      <c r="O457" s="14"/>
      <c r="P457" s="31"/>
      <c r="Q457" s="14"/>
      <c r="R457" s="31"/>
      <c r="S457" s="14"/>
      <c r="T457" s="32"/>
      <c r="U457" s="14"/>
      <c r="V457" s="31"/>
    </row>
    <row r="458" spans="1:22">
      <c r="A458" s="31"/>
      <c r="B458" s="32"/>
      <c r="C458" s="14"/>
      <c r="D458" s="31"/>
      <c r="E458" s="14"/>
      <c r="F458" s="31"/>
      <c r="G458" s="14"/>
      <c r="H458" s="31"/>
      <c r="I458" s="14"/>
      <c r="J458" s="31"/>
      <c r="K458" s="14"/>
      <c r="L458" s="31"/>
      <c r="M458" s="14"/>
      <c r="N458" s="40"/>
      <c r="O458" s="14"/>
      <c r="P458" s="31"/>
      <c r="Q458" s="14"/>
      <c r="R458" s="31"/>
      <c r="S458" s="14"/>
      <c r="T458" s="32"/>
      <c r="U458" s="14"/>
      <c r="V458" s="31"/>
    </row>
    <row r="459" spans="1:22">
      <c r="A459" s="31"/>
      <c r="B459" s="32"/>
      <c r="C459" s="14"/>
      <c r="D459" s="31"/>
      <c r="E459" s="14"/>
      <c r="F459" s="31"/>
      <c r="G459" s="14"/>
      <c r="H459" s="31"/>
      <c r="I459" s="14"/>
      <c r="J459" s="31"/>
      <c r="K459" s="14"/>
      <c r="L459" s="31"/>
      <c r="M459" s="14"/>
      <c r="N459" s="40"/>
      <c r="O459" s="14"/>
      <c r="P459" s="31"/>
      <c r="Q459" s="14"/>
      <c r="R459" s="31"/>
      <c r="S459" s="14"/>
      <c r="T459" s="32"/>
      <c r="U459" s="14"/>
      <c r="V459" s="31"/>
    </row>
    <row r="460" spans="1:22">
      <c r="A460" s="48"/>
      <c r="B460" s="49"/>
      <c r="C460" s="14"/>
      <c r="D460" s="48"/>
      <c r="E460" s="14"/>
      <c r="F460" s="48"/>
      <c r="G460" s="14"/>
      <c r="H460" s="48"/>
      <c r="I460" s="14"/>
      <c r="J460" s="48"/>
      <c r="K460" s="14"/>
      <c r="L460" s="48"/>
      <c r="M460" s="14"/>
      <c r="N460" s="23"/>
      <c r="O460" s="14"/>
      <c r="P460" s="48"/>
      <c r="Q460" s="14"/>
      <c r="R460" s="48"/>
      <c r="S460" s="14"/>
      <c r="T460" s="49"/>
      <c r="U460" s="14"/>
      <c r="V460" s="48"/>
    </row>
    <row r="461" spans="1:22">
      <c r="A461" s="31"/>
      <c r="B461" s="32"/>
      <c r="C461" s="14"/>
      <c r="D461" s="31"/>
      <c r="E461" s="14"/>
      <c r="F461" s="31"/>
      <c r="G461" s="14"/>
      <c r="H461" s="31"/>
      <c r="I461" s="14"/>
      <c r="J461" s="31"/>
      <c r="K461" s="14"/>
      <c r="L461" s="31"/>
      <c r="M461" s="14"/>
      <c r="N461" s="40"/>
      <c r="O461" s="14"/>
      <c r="P461" s="31"/>
      <c r="Q461" s="14"/>
      <c r="R461" s="31"/>
      <c r="S461" s="14"/>
      <c r="T461" s="32"/>
      <c r="U461" s="14"/>
      <c r="V461" s="31"/>
    </row>
    <row r="462" spans="1:22">
      <c r="A462" s="31"/>
      <c r="B462" s="32"/>
      <c r="C462" s="14"/>
      <c r="D462" s="31"/>
      <c r="E462" s="14"/>
      <c r="F462" s="31"/>
      <c r="G462" s="14"/>
      <c r="H462" s="31"/>
      <c r="I462" s="14"/>
      <c r="J462" s="31"/>
      <c r="K462" s="14"/>
      <c r="L462" s="31"/>
      <c r="M462" s="14"/>
      <c r="N462" s="40"/>
      <c r="O462" s="14"/>
      <c r="P462" s="31"/>
      <c r="Q462" s="14"/>
      <c r="R462" s="31"/>
      <c r="S462" s="14"/>
      <c r="T462" s="32"/>
      <c r="U462" s="14"/>
      <c r="V462" s="31"/>
    </row>
    <row r="463" spans="1:22">
      <c r="A463" s="31"/>
      <c r="B463" s="32"/>
      <c r="C463" s="14"/>
      <c r="D463" s="31"/>
      <c r="E463" s="14"/>
      <c r="F463" s="31"/>
      <c r="G463" s="14"/>
      <c r="H463" s="31"/>
      <c r="I463" s="14"/>
      <c r="J463" s="31"/>
      <c r="K463" s="14"/>
      <c r="L463" s="31"/>
      <c r="M463" s="14"/>
      <c r="N463" s="40"/>
      <c r="O463" s="14"/>
      <c r="P463" s="31"/>
      <c r="Q463" s="14"/>
      <c r="R463" s="31"/>
      <c r="S463" s="14"/>
      <c r="T463" s="32"/>
      <c r="U463" s="14"/>
      <c r="V463" s="31"/>
    </row>
    <row r="464" spans="1:22">
      <c r="A464" s="31"/>
      <c r="B464" s="32"/>
      <c r="C464" s="14"/>
      <c r="D464" s="31"/>
      <c r="E464" s="14"/>
      <c r="F464" s="31"/>
      <c r="G464" s="14"/>
      <c r="H464" s="31"/>
      <c r="I464" s="14"/>
      <c r="J464" s="31"/>
      <c r="K464" s="14"/>
      <c r="L464" s="31"/>
      <c r="M464" s="14"/>
      <c r="N464" s="40"/>
      <c r="O464" s="14"/>
      <c r="P464" s="31"/>
      <c r="Q464" s="14"/>
      <c r="R464" s="31"/>
      <c r="S464" s="14"/>
      <c r="T464" s="32"/>
      <c r="U464" s="14"/>
      <c r="V464" s="31"/>
    </row>
    <row r="465" spans="1:22">
      <c r="A465" s="31"/>
      <c r="B465" s="32"/>
      <c r="C465" s="14"/>
      <c r="D465" s="31"/>
      <c r="E465" s="14"/>
      <c r="F465" s="31"/>
      <c r="G465" s="14"/>
      <c r="H465" s="31"/>
      <c r="I465" s="14"/>
      <c r="J465" s="31"/>
      <c r="K465" s="14"/>
      <c r="L465" s="31"/>
      <c r="M465" s="14"/>
      <c r="N465" s="40"/>
      <c r="O465" s="14"/>
      <c r="P465" s="31"/>
      <c r="Q465" s="14"/>
      <c r="R465" s="31"/>
      <c r="S465" s="14"/>
      <c r="T465" s="32"/>
      <c r="U465" s="14"/>
      <c r="V465" s="31"/>
    </row>
    <row r="466" spans="1:22">
      <c r="A466" s="31"/>
      <c r="B466" s="32"/>
      <c r="C466" s="14"/>
      <c r="D466" s="31"/>
      <c r="E466" s="14"/>
      <c r="F466" s="31"/>
      <c r="G466" s="14"/>
      <c r="H466" s="31"/>
      <c r="I466" s="14"/>
      <c r="J466" s="31"/>
      <c r="K466" s="14"/>
      <c r="L466" s="31"/>
      <c r="M466" s="14"/>
      <c r="N466" s="40"/>
      <c r="O466" s="14"/>
      <c r="P466" s="31"/>
      <c r="Q466" s="14"/>
      <c r="R466" s="31"/>
      <c r="S466" s="14"/>
      <c r="T466" s="32"/>
      <c r="U466" s="14"/>
      <c r="V466" s="31"/>
    </row>
    <row r="467" spans="1:22">
      <c r="A467" s="31"/>
      <c r="B467" s="32"/>
      <c r="C467" s="14"/>
      <c r="D467" s="31"/>
      <c r="E467" s="14"/>
      <c r="F467" s="31"/>
      <c r="G467" s="14"/>
      <c r="H467" s="31"/>
      <c r="I467" s="14"/>
      <c r="J467" s="31"/>
      <c r="K467" s="14"/>
      <c r="L467" s="31"/>
      <c r="M467" s="14"/>
      <c r="N467" s="40"/>
      <c r="O467" s="14"/>
      <c r="P467" s="31"/>
      <c r="Q467" s="14"/>
      <c r="R467" s="31"/>
      <c r="S467" s="14"/>
      <c r="T467" s="32"/>
      <c r="U467" s="14"/>
      <c r="V467" s="31"/>
    </row>
    <row r="468" spans="1:22">
      <c r="A468" s="31"/>
      <c r="B468" s="32"/>
      <c r="C468" s="14"/>
      <c r="D468" s="31"/>
      <c r="E468" s="14"/>
      <c r="F468" s="31"/>
      <c r="G468" s="14"/>
      <c r="H468" s="31"/>
      <c r="I468" s="14"/>
      <c r="J468" s="31"/>
      <c r="K468" s="14"/>
      <c r="L468" s="31"/>
      <c r="M468" s="14"/>
      <c r="N468" s="40"/>
      <c r="O468" s="14"/>
      <c r="P468" s="31"/>
      <c r="Q468" s="14"/>
      <c r="R468" s="31"/>
      <c r="S468" s="14"/>
      <c r="T468" s="32"/>
      <c r="U468" s="14"/>
      <c r="V468" s="31"/>
    </row>
    <row r="469" spans="1:22">
      <c r="A469" s="31"/>
      <c r="B469" s="32"/>
      <c r="C469" s="14"/>
      <c r="D469" s="31"/>
      <c r="E469" s="14"/>
      <c r="F469" s="31"/>
      <c r="G469" s="14"/>
      <c r="H469" s="31"/>
      <c r="I469" s="14"/>
      <c r="J469" s="31"/>
      <c r="K469" s="14"/>
      <c r="L469" s="31"/>
      <c r="M469" s="14"/>
      <c r="N469" s="40"/>
      <c r="O469" s="14"/>
      <c r="P469" s="31"/>
      <c r="Q469" s="14"/>
      <c r="R469" s="31"/>
      <c r="S469" s="14"/>
      <c r="T469" s="32"/>
      <c r="U469" s="14"/>
      <c r="V469" s="31"/>
    </row>
    <row r="470" spans="1:22">
      <c r="A470" s="31"/>
      <c r="B470" s="32"/>
      <c r="C470" s="14"/>
      <c r="D470" s="31"/>
      <c r="E470" s="14"/>
      <c r="F470" s="31"/>
      <c r="G470" s="14"/>
      <c r="H470" s="31"/>
      <c r="I470" s="14"/>
      <c r="J470" s="31"/>
      <c r="K470" s="14"/>
      <c r="L470" s="31"/>
      <c r="M470" s="14"/>
      <c r="N470" s="40"/>
      <c r="O470" s="14"/>
      <c r="P470" s="31"/>
      <c r="Q470" s="14"/>
      <c r="R470" s="31"/>
      <c r="S470" s="14"/>
      <c r="T470" s="32"/>
      <c r="U470" s="14"/>
      <c r="V470" s="31"/>
    </row>
    <row r="471" spans="1:22">
      <c r="A471" s="31"/>
      <c r="B471" s="32"/>
      <c r="C471" s="14"/>
      <c r="D471" s="31"/>
      <c r="E471" s="14"/>
      <c r="F471" s="31"/>
      <c r="G471" s="14"/>
      <c r="H471" s="31"/>
      <c r="I471" s="14"/>
      <c r="J471" s="31"/>
      <c r="K471" s="14"/>
      <c r="L471" s="31"/>
      <c r="M471" s="14"/>
      <c r="N471" s="40"/>
      <c r="O471" s="14"/>
      <c r="P471" s="31"/>
      <c r="Q471" s="14"/>
      <c r="R471" s="31"/>
      <c r="S471" s="14"/>
      <c r="T471" s="32"/>
      <c r="U471" s="14"/>
      <c r="V471" s="31"/>
    </row>
    <row r="472" spans="1:22">
      <c r="A472" s="31"/>
      <c r="B472" s="32"/>
      <c r="C472" s="14"/>
      <c r="D472" s="31"/>
      <c r="E472" s="14"/>
      <c r="F472" s="31"/>
      <c r="G472" s="14"/>
      <c r="H472" s="31"/>
      <c r="I472" s="14"/>
      <c r="J472" s="31"/>
      <c r="K472" s="14"/>
      <c r="L472" s="31"/>
      <c r="M472" s="14"/>
      <c r="N472" s="40"/>
      <c r="O472" s="14"/>
      <c r="P472" s="31"/>
      <c r="Q472" s="14"/>
      <c r="R472" s="31"/>
      <c r="S472" s="14"/>
      <c r="T472" s="32"/>
      <c r="U472" s="14"/>
      <c r="V472" s="31"/>
    </row>
    <row r="473" spans="1:22">
      <c r="A473" s="31"/>
      <c r="B473" s="32"/>
      <c r="C473" s="14"/>
      <c r="D473" s="31"/>
      <c r="E473" s="14"/>
      <c r="F473" s="31"/>
      <c r="G473" s="14"/>
      <c r="H473" s="31"/>
      <c r="I473" s="14"/>
      <c r="J473" s="31"/>
      <c r="K473" s="14"/>
      <c r="L473" s="31"/>
      <c r="M473" s="14"/>
      <c r="N473" s="40"/>
      <c r="O473" s="14"/>
      <c r="P473" s="31"/>
      <c r="Q473" s="14"/>
      <c r="R473" s="31"/>
      <c r="S473" s="14"/>
      <c r="T473" s="32"/>
      <c r="U473" s="14"/>
      <c r="V473" s="31"/>
    </row>
    <row r="474" spans="1:22">
      <c r="A474" s="31"/>
      <c r="B474" s="32"/>
      <c r="C474" s="14"/>
      <c r="D474" s="31"/>
      <c r="E474" s="14"/>
      <c r="F474" s="31"/>
      <c r="G474" s="14"/>
      <c r="H474" s="31"/>
      <c r="I474" s="14"/>
      <c r="J474" s="31"/>
      <c r="K474" s="14"/>
      <c r="L474" s="31"/>
      <c r="M474" s="14"/>
      <c r="N474" s="40"/>
      <c r="O474" s="14"/>
      <c r="P474" s="31"/>
      <c r="Q474" s="14"/>
      <c r="R474" s="31"/>
      <c r="S474" s="14"/>
      <c r="T474" s="32"/>
      <c r="U474" s="14"/>
      <c r="V474" s="31"/>
    </row>
    <row r="475" spans="1:22">
      <c r="A475" s="31"/>
      <c r="B475" s="32"/>
      <c r="C475" s="14"/>
      <c r="D475" s="31"/>
      <c r="E475" s="14"/>
      <c r="F475" s="31"/>
      <c r="G475" s="14"/>
      <c r="H475" s="31"/>
      <c r="I475" s="14"/>
      <c r="J475" s="31"/>
      <c r="K475" s="14"/>
      <c r="L475" s="31"/>
      <c r="M475" s="14"/>
      <c r="N475" s="40"/>
      <c r="O475" s="14"/>
      <c r="P475" s="31"/>
      <c r="Q475" s="14"/>
      <c r="R475" s="31"/>
      <c r="S475" s="14"/>
      <c r="T475" s="32"/>
      <c r="U475" s="14"/>
      <c r="V475" s="31"/>
    </row>
    <row r="476" spans="1:22">
      <c r="A476" s="31"/>
      <c r="B476" s="32"/>
      <c r="C476" s="14"/>
      <c r="D476" s="31"/>
      <c r="E476" s="14"/>
      <c r="F476" s="31"/>
      <c r="G476" s="14"/>
      <c r="H476" s="31"/>
      <c r="I476" s="14"/>
      <c r="J476" s="31"/>
      <c r="K476" s="14"/>
      <c r="L476" s="31"/>
      <c r="M476" s="14"/>
      <c r="N476" s="40"/>
      <c r="O476" s="14"/>
      <c r="P476" s="31"/>
      <c r="Q476" s="14"/>
      <c r="R476" s="31"/>
      <c r="S476" s="14"/>
      <c r="T476" s="32"/>
      <c r="U476" s="14"/>
      <c r="V476" s="31"/>
    </row>
    <row r="477" spans="1:22">
      <c r="A477" s="31"/>
      <c r="B477" s="32"/>
      <c r="C477" s="14"/>
      <c r="D477" s="31"/>
      <c r="E477" s="14"/>
      <c r="F477" s="31"/>
      <c r="G477" s="14"/>
      <c r="H477" s="31"/>
      <c r="I477" s="14"/>
      <c r="J477" s="31"/>
      <c r="K477" s="14"/>
      <c r="L477" s="31"/>
      <c r="M477" s="14"/>
      <c r="N477" s="40"/>
      <c r="O477" s="14"/>
      <c r="P477" s="31"/>
      <c r="Q477" s="14"/>
      <c r="R477" s="31"/>
      <c r="S477" s="14"/>
      <c r="T477" s="32"/>
      <c r="U477" s="14"/>
      <c r="V477" s="31"/>
    </row>
    <row r="478" spans="1:22">
      <c r="A478" s="31"/>
      <c r="B478" s="32"/>
      <c r="C478" s="14"/>
      <c r="D478" s="31"/>
      <c r="E478" s="14"/>
      <c r="F478" s="31"/>
      <c r="G478" s="14"/>
      <c r="H478" s="31"/>
      <c r="I478" s="14"/>
      <c r="J478" s="31"/>
      <c r="K478" s="14"/>
      <c r="L478" s="31"/>
      <c r="M478" s="14"/>
      <c r="N478" s="40"/>
      <c r="O478" s="14"/>
      <c r="P478" s="31"/>
      <c r="Q478" s="14"/>
      <c r="R478" s="31"/>
      <c r="S478" s="14"/>
      <c r="T478" s="32"/>
      <c r="U478" s="14"/>
      <c r="V478" s="31"/>
    </row>
    <row r="479" spans="1:22">
      <c r="A479" s="31"/>
      <c r="B479" s="32"/>
      <c r="C479" s="14"/>
      <c r="D479" s="31"/>
      <c r="E479" s="14"/>
      <c r="F479" s="31"/>
      <c r="G479" s="14"/>
      <c r="H479" s="31"/>
      <c r="I479" s="14"/>
      <c r="J479" s="31"/>
      <c r="K479" s="14"/>
      <c r="L479" s="31"/>
      <c r="M479" s="14"/>
      <c r="N479" s="40"/>
      <c r="O479" s="14"/>
      <c r="P479" s="31"/>
      <c r="Q479" s="14"/>
      <c r="R479" s="31"/>
      <c r="S479" s="14"/>
      <c r="T479" s="32"/>
      <c r="U479" s="14"/>
      <c r="V479" s="31"/>
    </row>
    <row r="480" spans="1:22">
      <c r="A480" s="31"/>
      <c r="B480" s="32"/>
      <c r="C480" s="14"/>
      <c r="D480" s="31"/>
      <c r="E480" s="14"/>
      <c r="F480" s="31"/>
      <c r="G480" s="14"/>
      <c r="H480" s="31"/>
      <c r="I480" s="14"/>
      <c r="J480" s="31"/>
      <c r="K480" s="14"/>
      <c r="L480" s="31"/>
      <c r="M480" s="14"/>
      <c r="N480" s="40"/>
      <c r="O480" s="14"/>
      <c r="P480" s="31"/>
      <c r="Q480" s="14"/>
      <c r="R480" s="31"/>
      <c r="S480" s="14"/>
      <c r="T480" s="32"/>
      <c r="U480" s="14"/>
      <c r="V480" s="31"/>
    </row>
    <row r="481" spans="1:22">
      <c r="A481" s="31"/>
      <c r="B481" s="32"/>
      <c r="C481" s="14"/>
      <c r="D481" s="31"/>
      <c r="E481" s="14"/>
      <c r="F481" s="31"/>
      <c r="G481" s="14"/>
      <c r="H481" s="31"/>
      <c r="I481" s="14"/>
      <c r="J481" s="31"/>
      <c r="K481" s="14"/>
      <c r="L481" s="31"/>
      <c r="M481" s="14"/>
      <c r="N481" s="40"/>
      <c r="O481" s="14"/>
      <c r="P481" s="31"/>
      <c r="Q481" s="14"/>
      <c r="R481" s="31"/>
      <c r="S481" s="14"/>
      <c r="T481" s="32"/>
      <c r="U481" s="14"/>
      <c r="V481" s="31"/>
    </row>
    <row r="482" spans="1:22">
      <c r="A482" s="31"/>
      <c r="B482" s="32"/>
      <c r="C482" s="14"/>
      <c r="D482" s="31"/>
      <c r="E482" s="14"/>
      <c r="F482" s="31"/>
      <c r="G482" s="14"/>
      <c r="H482" s="31"/>
      <c r="I482" s="14"/>
      <c r="J482" s="31"/>
      <c r="K482" s="14"/>
      <c r="L482" s="31"/>
      <c r="M482" s="14"/>
      <c r="N482" s="40"/>
      <c r="O482" s="14"/>
      <c r="P482" s="31"/>
      <c r="Q482" s="14"/>
      <c r="R482" s="31"/>
      <c r="S482" s="14"/>
      <c r="T482" s="32"/>
      <c r="U482" s="14"/>
      <c r="V482" s="31"/>
    </row>
    <row r="483" spans="1:22">
      <c r="A483" s="31"/>
      <c r="B483" s="32"/>
      <c r="C483" s="14"/>
      <c r="D483" s="31"/>
      <c r="E483" s="14"/>
      <c r="F483" s="31"/>
      <c r="G483" s="14"/>
      <c r="H483" s="31"/>
      <c r="I483" s="14"/>
      <c r="J483" s="31"/>
      <c r="K483" s="14"/>
      <c r="L483" s="31"/>
      <c r="M483" s="14"/>
      <c r="N483" s="40"/>
      <c r="O483" s="14"/>
      <c r="P483" s="31"/>
      <c r="Q483" s="14"/>
      <c r="R483" s="31"/>
      <c r="S483" s="14"/>
      <c r="T483" s="32"/>
      <c r="U483" s="14"/>
      <c r="V483" s="31"/>
    </row>
    <row r="484" spans="1:22">
      <c r="A484" s="31"/>
      <c r="B484" s="32"/>
      <c r="C484" s="14"/>
      <c r="D484" s="31"/>
      <c r="E484" s="14"/>
      <c r="F484" s="31"/>
      <c r="G484" s="14"/>
      <c r="H484" s="31"/>
      <c r="I484" s="14"/>
      <c r="J484" s="31"/>
      <c r="K484" s="14"/>
      <c r="L484" s="31"/>
      <c r="M484" s="14"/>
      <c r="N484" s="40"/>
      <c r="O484" s="14"/>
      <c r="P484" s="31"/>
      <c r="Q484" s="14"/>
      <c r="R484" s="31"/>
      <c r="S484" s="14"/>
      <c r="T484" s="32"/>
      <c r="U484" s="14"/>
      <c r="V484" s="31"/>
    </row>
    <row r="485" spans="1:22">
      <c r="A485" s="31"/>
      <c r="B485" s="32"/>
      <c r="C485" s="14"/>
      <c r="D485" s="31"/>
      <c r="E485" s="14"/>
      <c r="F485" s="31"/>
      <c r="G485" s="14"/>
      <c r="H485" s="31"/>
      <c r="I485" s="14"/>
      <c r="J485" s="31"/>
      <c r="K485" s="14"/>
      <c r="L485" s="31"/>
      <c r="M485" s="14"/>
      <c r="N485" s="40"/>
      <c r="O485" s="14"/>
      <c r="P485" s="31"/>
      <c r="Q485" s="14"/>
      <c r="R485" s="31"/>
      <c r="S485" s="14"/>
      <c r="T485" s="32"/>
      <c r="U485" s="14"/>
      <c r="V485" s="31"/>
    </row>
    <row r="486" spans="1:22">
      <c r="A486" s="31"/>
      <c r="B486" s="32"/>
      <c r="C486" s="14"/>
      <c r="D486" s="31"/>
      <c r="E486" s="14"/>
      <c r="F486" s="31"/>
      <c r="G486" s="14"/>
      <c r="H486" s="31"/>
      <c r="I486" s="14"/>
      <c r="J486" s="31"/>
      <c r="K486" s="14"/>
      <c r="L486" s="31"/>
      <c r="M486" s="14"/>
      <c r="N486" s="40"/>
      <c r="O486" s="14"/>
      <c r="P486" s="31"/>
      <c r="Q486" s="14"/>
      <c r="R486" s="31"/>
      <c r="S486" s="14"/>
      <c r="T486" s="32"/>
      <c r="U486" s="14"/>
      <c r="V486" s="31"/>
    </row>
    <row r="487" spans="1:22">
      <c r="A487" s="31"/>
      <c r="B487" s="32"/>
      <c r="C487" s="14"/>
      <c r="D487" s="31"/>
      <c r="E487" s="14"/>
      <c r="F487" s="31"/>
      <c r="G487" s="14"/>
      <c r="H487" s="31"/>
      <c r="I487" s="14"/>
      <c r="J487" s="31"/>
      <c r="K487" s="14"/>
      <c r="L487" s="31"/>
      <c r="M487" s="14"/>
      <c r="N487" s="40"/>
      <c r="O487" s="14"/>
      <c r="P487" s="31"/>
      <c r="Q487" s="14"/>
      <c r="R487" s="31"/>
      <c r="S487" s="14"/>
      <c r="T487" s="32"/>
      <c r="U487" s="14"/>
      <c r="V487" s="31"/>
    </row>
    <row r="488" spans="1:22">
      <c r="A488" s="31"/>
      <c r="B488" s="32"/>
      <c r="C488" s="14"/>
      <c r="D488" s="31"/>
      <c r="E488" s="14"/>
      <c r="F488" s="31"/>
      <c r="G488" s="14"/>
      <c r="H488" s="31"/>
      <c r="I488" s="14"/>
      <c r="J488" s="31"/>
      <c r="K488" s="14"/>
      <c r="L488" s="31"/>
      <c r="M488" s="14"/>
      <c r="N488" s="40"/>
      <c r="O488" s="14"/>
      <c r="P488" s="31"/>
      <c r="Q488" s="14"/>
      <c r="R488" s="31"/>
      <c r="S488" s="14"/>
      <c r="T488" s="32"/>
      <c r="U488" s="14"/>
      <c r="V488" s="31"/>
    </row>
    <row r="489" spans="1:22">
      <c r="A489" s="31"/>
      <c r="B489" s="32"/>
      <c r="C489" s="14"/>
      <c r="D489" s="31"/>
      <c r="E489" s="14"/>
      <c r="F489" s="31"/>
      <c r="G489" s="14"/>
      <c r="H489" s="31"/>
      <c r="I489" s="14"/>
      <c r="J489" s="31"/>
      <c r="K489" s="14"/>
      <c r="L489" s="31"/>
      <c r="M489" s="14"/>
      <c r="N489" s="40"/>
      <c r="O489" s="14"/>
      <c r="P489" s="31"/>
      <c r="Q489" s="14"/>
      <c r="R489" s="31"/>
      <c r="S489" s="14"/>
      <c r="T489" s="32"/>
      <c r="U489" s="14"/>
      <c r="V489" s="31"/>
    </row>
    <row r="490" spans="1:22">
      <c r="A490" s="31"/>
      <c r="B490" s="32"/>
      <c r="C490" s="14"/>
      <c r="D490" s="31"/>
      <c r="E490" s="14"/>
      <c r="F490" s="31"/>
      <c r="G490" s="14"/>
      <c r="H490" s="31"/>
      <c r="I490" s="14"/>
      <c r="J490" s="31"/>
      <c r="K490" s="14"/>
      <c r="L490" s="31"/>
      <c r="M490" s="14"/>
      <c r="N490" s="40"/>
      <c r="O490" s="14"/>
      <c r="P490" s="31"/>
      <c r="Q490" s="14"/>
      <c r="R490" s="31"/>
      <c r="S490" s="14"/>
      <c r="T490" s="32"/>
      <c r="U490" s="14"/>
      <c r="V490" s="31"/>
    </row>
    <row r="491" spans="1:22">
      <c r="A491" s="31"/>
      <c r="B491" s="32"/>
      <c r="C491" s="14"/>
      <c r="D491" s="31"/>
      <c r="E491" s="14"/>
      <c r="F491" s="31"/>
      <c r="G491" s="14"/>
      <c r="H491" s="31"/>
      <c r="I491" s="14"/>
      <c r="J491" s="31"/>
      <c r="K491" s="14"/>
      <c r="L491" s="31"/>
      <c r="M491" s="14"/>
      <c r="N491" s="40"/>
      <c r="O491" s="14"/>
      <c r="P491" s="31"/>
      <c r="Q491" s="14"/>
      <c r="R491" s="31"/>
      <c r="S491" s="14"/>
      <c r="T491" s="32"/>
      <c r="U491" s="14"/>
      <c r="V491" s="31"/>
    </row>
    <row r="492" spans="1:22">
      <c r="A492" s="31"/>
      <c r="B492" s="32"/>
      <c r="C492" s="14"/>
      <c r="D492" s="31"/>
      <c r="E492" s="14"/>
      <c r="F492" s="31"/>
      <c r="G492" s="14"/>
      <c r="H492" s="31"/>
      <c r="I492" s="14"/>
      <c r="J492" s="31"/>
      <c r="K492" s="14"/>
      <c r="L492" s="31"/>
      <c r="M492" s="14"/>
      <c r="N492" s="40"/>
      <c r="O492" s="14"/>
      <c r="P492" s="31"/>
      <c r="Q492" s="14"/>
      <c r="R492" s="31"/>
      <c r="S492" s="14"/>
      <c r="T492" s="32"/>
      <c r="U492" s="14"/>
      <c r="V492" s="31"/>
    </row>
    <row r="493" spans="1:22">
      <c r="A493" s="31"/>
      <c r="B493" s="32"/>
      <c r="C493" s="14"/>
      <c r="D493" s="31"/>
      <c r="E493" s="14"/>
      <c r="F493" s="31"/>
      <c r="G493" s="14"/>
      <c r="H493" s="31"/>
      <c r="I493" s="14"/>
      <c r="J493" s="31"/>
      <c r="K493" s="14"/>
      <c r="L493" s="31"/>
      <c r="M493" s="14"/>
      <c r="N493" s="40"/>
      <c r="O493" s="14"/>
      <c r="P493" s="31"/>
      <c r="Q493" s="14"/>
      <c r="R493" s="31"/>
      <c r="S493" s="14"/>
      <c r="T493" s="32"/>
      <c r="U493" s="14"/>
      <c r="V493" s="31"/>
    </row>
    <row r="494" spans="1:22">
      <c r="A494" s="31"/>
      <c r="B494" s="32"/>
      <c r="C494" s="14"/>
      <c r="D494" s="31"/>
      <c r="E494" s="14"/>
      <c r="F494" s="31"/>
      <c r="G494" s="14"/>
      <c r="H494" s="31"/>
      <c r="I494" s="14"/>
      <c r="J494" s="31"/>
      <c r="K494" s="14"/>
      <c r="L494" s="31"/>
      <c r="M494" s="14"/>
      <c r="N494" s="40"/>
      <c r="O494" s="14"/>
      <c r="P494" s="31"/>
      <c r="Q494" s="14"/>
      <c r="R494" s="31"/>
      <c r="S494" s="14"/>
      <c r="T494" s="32"/>
      <c r="U494" s="14"/>
      <c r="V494" s="31"/>
    </row>
    <row r="495" spans="1:22">
      <c r="A495" s="31"/>
      <c r="B495" s="32"/>
      <c r="C495" s="14"/>
      <c r="D495" s="31"/>
      <c r="E495" s="14"/>
      <c r="F495" s="31"/>
      <c r="G495" s="14"/>
      <c r="H495" s="31"/>
      <c r="I495" s="14"/>
      <c r="J495" s="31"/>
      <c r="K495" s="14"/>
      <c r="L495" s="31"/>
      <c r="M495" s="14"/>
      <c r="N495" s="40"/>
      <c r="O495" s="14"/>
      <c r="P495" s="31"/>
      <c r="Q495" s="14"/>
      <c r="R495" s="31"/>
      <c r="S495" s="14"/>
      <c r="T495" s="32"/>
      <c r="U495" s="14"/>
      <c r="V495" s="31"/>
    </row>
    <row r="496" spans="1:22">
      <c r="A496" s="31"/>
      <c r="B496" s="32"/>
      <c r="C496" s="14"/>
      <c r="D496" s="31"/>
      <c r="E496" s="14"/>
      <c r="F496" s="31"/>
      <c r="G496" s="14"/>
      <c r="H496" s="31"/>
      <c r="I496" s="14"/>
      <c r="J496" s="31"/>
      <c r="K496" s="14"/>
      <c r="L496" s="31"/>
      <c r="M496" s="14"/>
      <c r="N496" s="40"/>
      <c r="O496" s="14"/>
      <c r="P496" s="31"/>
      <c r="Q496" s="14"/>
      <c r="R496" s="31"/>
      <c r="S496" s="14"/>
      <c r="T496" s="32"/>
      <c r="U496" s="14"/>
      <c r="V496" s="31"/>
    </row>
    <row r="497" spans="1:22">
      <c r="A497" s="31"/>
      <c r="B497" s="32"/>
      <c r="C497" s="14"/>
      <c r="D497" s="31"/>
      <c r="E497" s="14"/>
      <c r="F497" s="31"/>
      <c r="G497" s="14"/>
      <c r="H497" s="31"/>
      <c r="I497" s="14"/>
      <c r="J497" s="31"/>
      <c r="K497" s="14"/>
      <c r="L497" s="31"/>
      <c r="M497" s="14"/>
      <c r="N497" s="40"/>
      <c r="O497" s="14"/>
      <c r="P497" s="31"/>
      <c r="Q497" s="14"/>
      <c r="R497" s="31"/>
      <c r="S497" s="14"/>
      <c r="T497" s="32"/>
      <c r="U497" s="14"/>
      <c r="V497" s="31"/>
    </row>
    <row r="498" spans="1:22">
      <c r="A498" s="31"/>
      <c r="B498" s="32"/>
      <c r="C498" s="14"/>
      <c r="D498" s="31"/>
      <c r="E498" s="14"/>
      <c r="F498" s="31"/>
      <c r="G498" s="14"/>
      <c r="H498" s="31"/>
      <c r="I498" s="14"/>
      <c r="J498" s="31"/>
      <c r="K498" s="14"/>
      <c r="L498" s="31"/>
      <c r="M498" s="14"/>
      <c r="N498" s="40"/>
      <c r="O498" s="14"/>
      <c r="P498" s="31"/>
      <c r="Q498" s="14"/>
      <c r="R498" s="31"/>
      <c r="S498" s="14"/>
      <c r="T498" s="32"/>
      <c r="U498" s="14"/>
      <c r="V498" s="31"/>
    </row>
    <row r="499" spans="1:22">
      <c r="A499" s="31"/>
      <c r="B499" s="32"/>
      <c r="C499" s="14"/>
      <c r="D499" s="31"/>
      <c r="E499" s="14"/>
      <c r="F499" s="31"/>
      <c r="G499" s="14"/>
      <c r="H499" s="31"/>
      <c r="I499" s="14"/>
      <c r="J499" s="31"/>
      <c r="K499" s="14"/>
      <c r="L499" s="31"/>
      <c r="M499" s="14"/>
      <c r="N499" s="40"/>
      <c r="O499" s="14"/>
      <c r="P499" s="31"/>
      <c r="Q499" s="14"/>
      <c r="R499" s="31"/>
      <c r="S499" s="14"/>
      <c r="T499" s="32"/>
      <c r="U499" s="14"/>
      <c r="V499" s="31"/>
    </row>
    <row r="500" spans="1:22">
      <c r="A500" s="31"/>
      <c r="B500" s="32"/>
      <c r="C500" s="14"/>
      <c r="D500" s="31"/>
      <c r="E500" s="14"/>
      <c r="F500" s="31"/>
      <c r="G500" s="14"/>
      <c r="H500" s="31"/>
      <c r="I500" s="14"/>
      <c r="J500" s="31"/>
      <c r="K500" s="14"/>
      <c r="L500" s="31"/>
      <c r="M500" s="14"/>
      <c r="N500" s="40"/>
      <c r="O500" s="14"/>
      <c r="P500" s="31"/>
      <c r="Q500" s="14"/>
      <c r="R500" s="31"/>
      <c r="S500" s="14"/>
      <c r="T500" s="32"/>
      <c r="U500" s="14"/>
      <c r="V500" s="31"/>
    </row>
    <row r="501" spans="1:22">
      <c r="A501" s="31"/>
      <c r="B501" s="32"/>
      <c r="C501" s="14"/>
      <c r="D501" s="31"/>
      <c r="E501" s="14"/>
      <c r="F501" s="31"/>
      <c r="G501" s="14"/>
      <c r="H501" s="31"/>
      <c r="I501" s="14"/>
      <c r="J501" s="31"/>
      <c r="K501" s="14"/>
      <c r="L501" s="31"/>
      <c r="M501" s="14"/>
      <c r="N501" s="40"/>
      <c r="O501" s="14"/>
      <c r="P501" s="31"/>
      <c r="Q501" s="14"/>
      <c r="R501" s="31"/>
      <c r="S501" s="14"/>
      <c r="T501" s="32"/>
      <c r="U501" s="14"/>
      <c r="V501" s="31"/>
    </row>
    <row r="502" spans="1:22">
      <c r="A502" s="31"/>
      <c r="B502" s="32"/>
      <c r="C502" s="14"/>
      <c r="D502" s="31"/>
      <c r="E502" s="14"/>
      <c r="F502" s="31"/>
      <c r="G502" s="14"/>
      <c r="H502" s="31"/>
      <c r="I502" s="14"/>
      <c r="J502" s="31"/>
      <c r="K502" s="14"/>
      <c r="L502" s="31"/>
      <c r="M502" s="14"/>
      <c r="N502" s="40"/>
      <c r="O502" s="14"/>
      <c r="P502" s="31"/>
      <c r="Q502" s="14"/>
      <c r="R502" s="31"/>
      <c r="S502" s="14"/>
      <c r="T502" s="32"/>
      <c r="U502" s="14"/>
      <c r="V502" s="31"/>
    </row>
    <row r="503" spans="1:22">
      <c r="A503" s="31"/>
      <c r="B503" s="32"/>
      <c r="C503" s="14"/>
      <c r="D503" s="31"/>
      <c r="E503" s="14"/>
      <c r="F503" s="31"/>
      <c r="G503" s="14"/>
      <c r="H503" s="31"/>
      <c r="I503" s="14"/>
      <c r="J503" s="31"/>
      <c r="K503" s="14"/>
      <c r="L503" s="31"/>
      <c r="M503" s="14"/>
      <c r="N503" s="40"/>
      <c r="O503" s="14"/>
      <c r="P503" s="31"/>
      <c r="Q503" s="14"/>
      <c r="R503" s="31"/>
      <c r="S503" s="14"/>
      <c r="T503" s="32"/>
      <c r="U503" s="14"/>
      <c r="V503" s="31"/>
    </row>
    <row r="504" spans="1:22">
      <c r="A504" s="31"/>
      <c r="B504" s="32"/>
      <c r="C504" s="14"/>
      <c r="D504" s="31"/>
      <c r="E504" s="14"/>
      <c r="F504" s="31"/>
      <c r="G504" s="14"/>
      <c r="H504" s="31"/>
      <c r="I504" s="14"/>
      <c r="J504" s="31"/>
      <c r="K504" s="14"/>
      <c r="L504" s="31"/>
      <c r="M504" s="14"/>
      <c r="N504" s="40"/>
      <c r="O504" s="14"/>
      <c r="P504" s="31"/>
      <c r="Q504" s="14"/>
      <c r="R504" s="31"/>
      <c r="S504" s="14"/>
      <c r="T504" s="32"/>
      <c r="U504" s="14"/>
      <c r="V504" s="31"/>
    </row>
    <row r="505" spans="1:22">
      <c r="A505" s="31"/>
      <c r="B505" s="32"/>
      <c r="C505" s="14"/>
      <c r="D505" s="31"/>
      <c r="E505" s="14"/>
      <c r="F505" s="31"/>
      <c r="G505" s="14"/>
      <c r="H505" s="31"/>
      <c r="I505" s="14"/>
      <c r="J505" s="31"/>
      <c r="K505" s="14"/>
      <c r="L505" s="31"/>
      <c r="M505" s="14"/>
      <c r="N505" s="40"/>
      <c r="O505" s="14"/>
      <c r="P505" s="31"/>
      <c r="Q505" s="14"/>
      <c r="R505" s="31"/>
      <c r="S505" s="14"/>
      <c r="T505" s="32"/>
      <c r="U505" s="14"/>
      <c r="V505" s="31"/>
    </row>
    <row r="506" spans="1:22">
      <c r="A506" s="31"/>
      <c r="B506" s="32"/>
      <c r="C506" s="14"/>
      <c r="D506" s="31"/>
      <c r="E506" s="14"/>
      <c r="F506" s="31"/>
      <c r="G506" s="14"/>
      <c r="H506" s="31"/>
      <c r="I506" s="14"/>
      <c r="J506" s="31"/>
      <c r="K506" s="14"/>
      <c r="L506" s="31"/>
      <c r="M506" s="14"/>
      <c r="N506" s="40"/>
      <c r="O506" s="14"/>
      <c r="P506" s="31"/>
      <c r="Q506" s="14"/>
      <c r="R506" s="31"/>
      <c r="S506" s="14"/>
      <c r="T506" s="32"/>
      <c r="U506" s="14"/>
      <c r="V506" s="31"/>
    </row>
    <row r="507" spans="1:22">
      <c r="A507" s="31"/>
      <c r="B507" s="32"/>
      <c r="C507" s="14"/>
      <c r="D507" s="31"/>
      <c r="E507" s="14"/>
      <c r="F507" s="31"/>
      <c r="G507" s="14"/>
      <c r="H507" s="31"/>
      <c r="I507" s="14"/>
      <c r="J507" s="31"/>
      <c r="K507" s="14"/>
      <c r="L507" s="31"/>
      <c r="M507" s="14"/>
      <c r="N507" s="40"/>
      <c r="O507" s="14"/>
      <c r="P507" s="31"/>
      <c r="Q507" s="14"/>
      <c r="R507" s="31"/>
      <c r="S507" s="14"/>
      <c r="T507" s="32"/>
      <c r="U507" s="14"/>
      <c r="V507" s="31"/>
    </row>
    <row r="508" spans="1:22">
      <c r="A508" s="31"/>
      <c r="B508" s="32"/>
      <c r="C508" s="14"/>
      <c r="D508" s="31"/>
      <c r="E508" s="14"/>
      <c r="F508" s="31"/>
      <c r="G508" s="14"/>
      <c r="H508" s="31"/>
      <c r="I508" s="14"/>
      <c r="J508" s="31"/>
      <c r="K508" s="14"/>
      <c r="L508" s="31"/>
      <c r="M508" s="14"/>
      <c r="N508" s="40"/>
      <c r="O508" s="14"/>
      <c r="P508" s="31"/>
      <c r="Q508" s="14"/>
      <c r="R508" s="31"/>
      <c r="S508" s="14"/>
      <c r="T508" s="32"/>
      <c r="U508" s="14"/>
      <c r="V508" s="31"/>
    </row>
    <row r="509" spans="1:22">
      <c r="A509" s="31"/>
      <c r="B509" s="32"/>
      <c r="C509" s="14"/>
      <c r="D509" s="31"/>
      <c r="E509" s="14"/>
      <c r="F509" s="31"/>
      <c r="G509" s="14"/>
      <c r="H509" s="31"/>
      <c r="I509" s="14"/>
      <c r="J509" s="31"/>
      <c r="K509" s="14"/>
      <c r="L509" s="31"/>
      <c r="M509" s="14"/>
      <c r="N509" s="40"/>
      <c r="O509" s="14"/>
      <c r="P509" s="31"/>
      <c r="Q509" s="14"/>
      <c r="R509" s="31"/>
      <c r="S509" s="14"/>
      <c r="T509" s="32"/>
      <c r="U509" s="14"/>
      <c r="V509" s="31"/>
    </row>
    <row r="510" spans="1:22">
      <c r="A510" s="31"/>
      <c r="B510" s="32"/>
      <c r="C510" s="14"/>
      <c r="D510" s="31"/>
      <c r="E510" s="14"/>
      <c r="F510" s="31"/>
      <c r="G510" s="14"/>
      <c r="H510" s="31"/>
      <c r="I510" s="14"/>
      <c r="J510" s="31"/>
      <c r="K510" s="14"/>
      <c r="L510" s="31"/>
      <c r="M510" s="14"/>
      <c r="N510" s="40"/>
      <c r="O510" s="14"/>
      <c r="P510" s="31"/>
      <c r="Q510" s="14"/>
      <c r="R510" s="31"/>
      <c r="S510" s="14"/>
      <c r="T510" s="32"/>
      <c r="U510" s="14"/>
      <c r="V510" s="31"/>
    </row>
    <row r="511" spans="1:22">
      <c r="A511" s="31"/>
      <c r="B511" s="32"/>
      <c r="C511" s="14"/>
      <c r="D511" s="31"/>
      <c r="E511" s="14"/>
      <c r="F511" s="31"/>
      <c r="G511" s="14"/>
      <c r="H511" s="31"/>
      <c r="I511" s="14"/>
      <c r="J511" s="31"/>
      <c r="K511" s="14"/>
      <c r="L511" s="31"/>
      <c r="M511" s="14"/>
      <c r="N511" s="40"/>
      <c r="O511" s="14"/>
      <c r="P511" s="31"/>
      <c r="Q511" s="14"/>
      <c r="R511" s="31"/>
      <c r="S511" s="14"/>
      <c r="T511" s="32"/>
      <c r="U511" s="14"/>
      <c r="V511" s="31"/>
    </row>
    <row r="512" spans="1:22">
      <c r="A512" s="31"/>
      <c r="B512" s="32"/>
      <c r="C512" s="14"/>
      <c r="D512" s="31"/>
      <c r="E512" s="14"/>
      <c r="F512" s="31"/>
      <c r="G512" s="14"/>
      <c r="H512" s="31"/>
      <c r="I512" s="14"/>
      <c r="J512" s="31"/>
      <c r="K512" s="14"/>
      <c r="L512" s="31"/>
      <c r="M512" s="14"/>
      <c r="N512" s="40"/>
      <c r="O512" s="14"/>
      <c r="P512" s="31"/>
      <c r="Q512" s="14"/>
      <c r="R512" s="31"/>
      <c r="S512" s="14"/>
      <c r="T512" s="32"/>
      <c r="U512" s="14"/>
      <c r="V512" s="31"/>
    </row>
    <row r="513" spans="1:22">
      <c r="A513" s="31"/>
      <c r="B513" s="32"/>
      <c r="C513" s="14"/>
      <c r="D513" s="31"/>
      <c r="E513" s="14"/>
      <c r="F513" s="31"/>
      <c r="G513" s="14"/>
      <c r="H513" s="31"/>
      <c r="I513" s="14"/>
      <c r="J513" s="31"/>
      <c r="K513" s="14"/>
      <c r="L513" s="31"/>
      <c r="M513" s="14"/>
      <c r="N513" s="40"/>
      <c r="O513" s="14"/>
      <c r="P513" s="31"/>
      <c r="Q513" s="14"/>
      <c r="R513" s="31"/>
      <c r="S513" s="14"/>
      <c r="T513" s="32"/>
      <c r="U513" s="14"/>
      <c r="V513" s="31"/>
    </row>
    <row r="514" spans="1:22">
      <c r="A514" s="31"/>
      <c r="B514" s="32"/>
      <c r="C514" s="14"/>
      <c r="D514" s="31"/>
      <c r="E514" s="14"/>
      <c r="F514" s="31"/>
      <c r="G514" s="14"/>
      <c r="H514" s="31"/>
      <c r="I514" s="14"/>
      <c r="J514" s="31"/>
      <c r="K514" s="14"/>
      <c r="L514" s="31"/>
      <c r="M514" s="14"/>
      <c r="N514" s="40"/>
      <c r="O514" s="14"/>
      <c r="P514" s="31"/>
      <c r="Q514" s="14"/>
      <c r="R514" s="31"/>
      <c r="S514" s="14"/>
      <c r="T514" s="32"/>
      <c r="U514" s="14"/>
      <c r="V514" s="31"/>
    </row>
    <row r="515" spans="1:22">
      <c r="A515" s="31"/>
      <c r="B515" s="32"/>
      <c r="C515" s="14"/>
      <c r="D515" s="31"/>
      <c r="E515" s="14"/>
      <c r="F515" s="31"/>
      <c r="G515" s="14"/>
      <c r="H515" s="31"/>
      <c r="I515" s="14"/>
      <c r="J515" s="31"/>
      <c r="K515" s="14"/>
      <c r="L515" s="31"/>
      <c r="M515" s="14"/>
      <c r="N515" s="40"/>
      <c r="O515" s="14"/>
      <c r="P515" s="31"/>
      <c r="Q515" s="14"/>
      <c r="R515" s="31"/>
      <c r="S515" s="14"/>
      <c r="T515" s="32"/>
      <c r="U515" s="14"/>
      <c r="V515" s="31"/>
    </row>
    <row r="516" spans="1:22">
      <c r="A516" s="31"/>
      <c r="B516" s="32"/>
      <c r="C516" s="14"/>
      <c r="D516" s="31"/>
      <c r="E516" s="14"/>
      <c r="F516" s="31"/>
      <c r="G516" s="14"/>
      <c r="H516" s="31"/>
      <c r="I516" s="14"/>
      <c r="J516" s="31"/>
      <c r="K516" s="14"/>
      <c r="L516" s="31"/>
      <c r="M516" s="14"/>
      <c r="N516" s="40"/>
      <c r="O516" s="14"/>
      <c r="P516" s="31"/>
      <c r="Q516" s="14"/>
      <c r="R516" s="31"/>
      <c r="S516" s="14"/>
      <c r="T516" s="32"/>
      <c r="U516" s="14"/>
      <c r="V516" s="31"/>
    </row>
    <row r="517" spans="1:22">
      <c r="A517" s="31"/>
      <c r="B517" s="32"/>
      <c r="C517" s="14"/>
      <c r="D517" s="31"/>
      <c r="E517" s="14"/>
      <c r="F517" s="31"/>
      <c r="G517" s="14"/>
      <c r="H517" s="31"/>
      <c r="I517" s="14"/>
      <c r="J517" s="31"/>
      <c r="K517" s="14"/>
      <c r="L517" s="31"/>
      <c r="M517" s="14"/>
      <c r="N517" s="40"/>
      <c r="O517" s="14"/>
      <c r="P517" s="31"/>
      <c r="Q517" s="14"/>
      <c r="R517" s="31"/>
      <c r="S517" s="14"/>
      <c r="T517" s="32"/>
      <c r="U517" s="14"/>
      <c r="V517" s="31"/>
    </row>
    <row r="518" spans="1:22">
      <c r="A518" s="48"/>
      <c r="B518" s="49"/>
      <c r="C518" s="14"/>
      <c r="D518" s="48"/>
      <c r="E518" s="14"/>
      <c r="F518" s="48"/>
      <c r="G518" s="14"/>
      <c r="H518" s="48"/>
      <c r="I518" s="14"/>
      <c r="J518" s="48"/>
      <c r="K518" s="14"/>
      <c r="L518" s="48"/>
      <c r="M518" s="14"/>
      <c r="N518" s="23"/>
      <c r="O518" s="14"/>
      <c r="P518" s="48"/>
      <c r="Q518" s="14"/>
      <c r="R518" s="48"/>
      <c r="S518" s="14"/>
      <c r="T518" s="49"/>
      <c r="U518" s="14"/>
      <c r="V518" s="48"/>
    </row>
    <row r="519" spans="1:22">
      <c r="A519" s="31"/>
      <c r="B519" s="32"/>
      <c r="C519" s="14"/>
      <c r="D519" s="31"/>
      <c r="E519" s="14"/>
      <c r="F519" s="31"/>
      <c r="G519" s="14"/>
      <c r="H519" s="31"/>
      <c r="I519" s="14"/>
      <c r="J519" s="31"/>
      <c r="K519" s="14"/>
      <c r="L519" s="31"/>
      <c r="M519" s="14"/>
      <c r="N519" s="40"/>
      <c r="O519" s="14"/>
      <c r="P519" s="31"/>
      <c r="Q519" s="14"/>
      <c r="R519" s="31"/>
      <c r="S519" s="14"/>
      <c r="T519" s="32"/>
      <c r="U519" s="14"/>
      <c r="V519" s="31"/>
    </row>
    <row r="520" spans="1:22">
      <c r="A520" s="31"/>
      <c r="B520" s="32"/>
      <c r="C520" s="14"/>
      <c r="D520" s="31"/>
      <c r="E520" s="14"/>
      <c r="F520" s="31"/>
      <c r="G520" s="14"/>
      <c r="H520" s="31"/>
      <c r="I520" s="14"/>
      <c r="J520" s="31"/>
      <c r="K520" s="14"/>
      <c r="L520" s="31"/>
      <c r="M520" s="14"/>
      <c r="N520" s="40"/>
      <c r="O520" s="14"/>
      <c r="P520" s="31"/>
      <c r="Q520" s="14"/>
      <c r="R520" s="31"/>
      <c r="S520" s="14"/>
      <c r="T520" s="32"/>
      <c r="U520" s="14"/>
      <c r="V520" s="31"/>
    </row>
    <row r="521" spans="1:22">
      <c r="A521" s="31"/>
      <c r="B521" s="32"/>
      <c r="C521" s="14"/>
      <c r="D521" s="31"/>
      <c r="E521" s="14"/>
      <c r="F521" s="31"/>
      <c r="G521" s="14"/>
      <c r="H521" s="31"/>
      <c r="I521" s="14"/>
      <c r="J521" s="31"/>
      <c r="K521" s="14"/>
      <c r="L521" s="31"/>
      <c r="M521" s="14"/>
      <c r="N521" s="40"/>
      <c r="O521" s="14"/>
      <c r="P521" s="31"/>
      <c r="Q521" s="14"/>
      <c r="R521" s="31"/>
      <c r="S521" s="14"/>
      <c r="T521" s="32"/>
      <c r="U521" s="14"/>
      <c r="V521" s="31"/>
    </row>
    <row r="522" spans="1:22">
      <c r="A522" s="31"/>
      <c r="B522" s="32"/>
      <c r="C522" s="14"/>
      <c r="D522" s="31"/>
      <c r="E522" s="14"/>
      <c r="F522" s="31"/>
      <c r="G522" s="14"/>
      <c r="H522" s="31"/>
      <c r="I522" s="14"/>
      <c r="J522" s="31"/>
      <c r="K522" s="14"/>
      <c r="L522" s="31"/>
      <c r="M522" s="14"/>
      <c r="N522" s="40"/>
      <c r="O522" s="14"/>
      <c r="P522" s="31"/>
      <c r="Q522" s="14"/>
      <c r="R522" s="31"/>
      <c r="S522" s="14"/>
      <c r="T522" s="32"/>
      <c r="U522" s="14"/>
      <c r="V522" s="31"/>
    </row>
    <row r="523" spans="1:22">
      <c r="A523" s="31"/>
      <c r="B523" s="32"/>
      <c r="C523" s="14"/>
      <c r="D523" s="31"/>
      <c r="E523" s="14"/>
      <c r="F523" s="31"/>
      <c r="G523" s="14"/>
      <c r="H523" s="31"/>
      <c r="I523" s="14"/>
      <c r="J523" s="31"/>
      <c r="K523" s="14"/>
      <c r="L523" s="31"/>
      <c r="M523" s="14"/>
      <c r="N523" s="40"/>
      <c r="O523" s="14"/>
      <c r="P523" s="31"/>
      <c r="Q523" s="14"/>
      <c r="R523" s="31"/>
      <c r="S523" s="14"/>
      <c r="T523" s="32"/>
      <c r="U523" s="14"/>
      <c r="V523" s="31"/>
    </row>
    <row r="524" spans="1:22">
      <c r="A524" s="31"/>
      <c r="B524" s="32"/>
      <c r="C524" s="14"/>
      <c r="D524" s="31"/>
      <c r="E524" s="14"/>
      <c r="F524" s="31"/>
      <c r="G524" s="14"/>
      <c r="H524" s="31"/>
      <c r="I524" s="14"/>
      <c r="J524" s="31"/>
      <c r="K524" s="14"/>
      <c r="L524" s="31"/>
      <c r="M524" s="14"/>
      <c r="N524" s="40"/>
      <c r="O524" s="14"/>
      <c r="P524" s="31"/>
      <c r="Q524" s="14"/>
      <c r="R524" s="31"/>
      <c r="S524" s="14"/>
      <c r="T524" s="32"/>
      <c r="U524" s="14"/>
      <c r="V524" s="31"/>
    </row>
    <row r="525" spans="1:22">
      <c r="A525" s="31"/>
      <c r="B525" s="32"/>
      <c r="C525" s="14"/>
      <c r="D525" s="31"/>
      <c r="E525" s="14"/>
      <c r="F525" s="31"/>
      <c r="G525" s="14"/>
      <c r="H525" s="31"/>
      <c r="I525" s="14"/>
      <c r="J525" s="31"/>
      <c r="K525" s="14"/>
      <c r="L525" s="31"/>
      <c r="M525" s="14"/>
      <c r="N525" s="40"/>
      <c r="O525" s="14"/>
      <c r="P525" s="31"/>
      <c r="Q525" s="14"/>
      <c r="R525" s="31"/>
      <c r="S525" s="14"/>
      <c r="T525" s="32"/>
      <c r="U525" s="14"/>
      <c r="V525" s="31"/>
    </row>
    <row r="526" spans="1:22">
      <c r="A526" s="31"/>
      <c r="B526" s="32"/>
      <c r="C526" s="14"/>
      <c r="D526" s="31"/>
      <c r="E526" s="14"/>
      <c r="F526" s="31"/>
      <c r="G526" s="14"/>
      <c r="H526" s="31"/>
      <c r="I526" s="14"/>
      <c r="J526" s="31"/>
      <c r="K526" s="14"/>
      <c r="L526" s="31"/>
      <c r="M526" s="14"/>
      <c r="N526" s="40"/>
      <c r="O526" s="14"/>
      <c r="P526" s="31"/>
      <c r="Q526" s="14"/>
      <c r="R526" s="31"/>
      <c r="S526" s="14"/>
      <c r="T526" s="32"/>
      <c r="U526" s="14"/>
      <c r="V526" s="31"/>
    </row>
    <row r="527" spans="1:22">
      <c r="A527" s="31"/>
      <c r="B527" s="32"/>
      <c r="C527" s="14"/>
      <c r="D527" s="31"/>
      <c r="E527" s="14"/>
      <c r="F527" s="31"/>
      <c r="G527" s="14"/>
      <c r="H527" s="31"/>
      <c r="I527" s="14"/>
      <c r="J527" s="31"/>
      <c r="K527" s="14"/>
      <c r="L527" s="31"/>
      <c r="M527" s="14"/>
      <c r="N527" s="40"/>
      <c r="O527" s="14"/>
      <c r="P527" s="31"/>
      <c r="Q527" s="14"/>
      <c r="R527" s="31"/>
      <c r="S527" s="14"/>
      <c r="T527" s="32"/>
      <c r="U527" s="14"/>
      <c r="V527" s="31"/>
    </row>
    <row r="528" spans="1:22">
      <c r="A528" s="31"/>
      <c r="B528" s="32"/>
      <c r="C528" s="14"/>
      <c r="D528" s="31"/>
      <c r="E528" s="14"/>
      <c r="F528" s="31"/>
      <c r="G528" s="14"/>
      <c r="H528" s="31"/>
      <c r="I528" s="14"/>
      <c r="J528" s="31"/>
      <c r="K528" s="14"/>
      <c r="L528" s="31"/>
      <c r="M528" s="14"/>
      <c r="N528" s="40"/>
      <c r="O528" s="14"/>
      <c r="P528" s="31"/>
      <c r="Q528" s="14"/>
      <c r="R528" s="31"/>
      <c r="S528" s="14"/>
      <c r="T528" s="32"/>
      <c r="U528" s="14"/>
      <c r="V528" s="31"/>
    </row>
    <row r="529" spans="1:22">
      <c r="A529" s="31"/>
      <c r="B529" s="32"/>
      <c r="C529" s="14"/>
      <c r="D529" s="31"/>
      <c r="E529" s="14"/>
      <c r="F529" s="31"/>
      <c r="G529" s="14"/>
      <c r="H529" s="31"/>
      <c r="I529" s="14"/>
      <c r="J529" s="31"/>
      <c r="K529" s="14"/>
      <c r="L529" s="31"/>
      <c r="M529" s="14"/>
      <c r="N529" s="40"/>
      <c r="O529" s="14"/>
      <c r="P529" s="31"/>
      <c r="Q529" s="14"/>
      <c r="R529" s="31"/>
      <c r="S529" s="14"/>
      <c r="T529" s="32"/>
      <c r="U529" s="14"/>
      <c r="V529" s="31"/>
    </row>
    <row r="530" spans="1:22">
      <c r="A530" s="31"/>
      <c r="B530" s="32"/>
      <c r="C530" s="14"/>
      <c r="D530" s="31"/>
      <c r="E530" s="14"/>
      <c r="F530" s="31"/>
      <c r="G530" s="14"/>
      <c r="H530" s="31"/>
      <c r="I530" s="14"/>
      <c r="J530" s="31"/>
      <c r="K530" s="14"/>
      <c r="L530" s="31"/>
      <c r="M530" s="14"/>
      <c r="N530" s="40"/>
      <c r="O530" s="14"/>
      <c r="P530" s="31"/>
      <c r="Q530" s="14"/>
      <c r="R530" s="31"/>
      <c r="S530" s="14"/>
      <c r="T530" s="32"/>
      <c r="U530" s="14"/>
      <c r="V530" s="31"/>
    </row>
    <row r="531" spans="1:22">
      <c r="A531" s="31"/>
      <c r="B531" s="32"/>
      <c r="C531" s="14"/>
      <c r="D531" s="31"/>
      <c r="E531" s="14"/>
      <c r="F531" s="31"/>
      <c r="G531" s="14"/>
      <c r="H531" s="31"/>
      <c r="I531" s="14"/>
      <c r="J531" s="31"/>
      <c r="K531" s="14"/>
      <c r="L531" s="31"/>
      <c r="M531" s="14"/>
      <c r="N531" s="40"/>
      <c r="O531" s="14"/>
      <c r="P531" s="31"/>
      <c r="Q531" s="14"/>
      <c r="R531" s="31"/>
      <c r="S531" s="14"/>
      <c r="T531" s="32"/>
      <c r="U531" s="14"/>
      <c r="V531" s="31"/>
    </row>
    <row r="532" spans="1:22">
      <c r="A532" s="31"/>
      <c r="B532" s="32"/>
      <c r="C532" s="14"/>
      <c r="D532" s="31"/>
      <c r="E532" s="14"/>
      <c r="F532" s="31"/>
      <c r="G532" s="14"/>
      <c r="H532" s="31"/>
      <c r="I532" s="14"/>
      <c r="J532" s="31"/>
      <c r="K532" s="14"/>
      <c r="L532" s="31"/>
      <c r="M532" s="14"/>
      <c r="N532" s="40"/>
      <c r="O532" s="14"/>
      <c r="P532" s="31"/>
      <c r="Q532" s="14"/>
      <c r="R532" s="31"/>
      <c r="S532" s="14"/>
      <c r="T532" s="32"/>
      <c r="U532" s="14"/>
      <c r="V532" s="31"/>
    </row>
    <row r="533" spans="1:22">
      <c r="A533" s="31"/>
      <c r="B533" s="32"/>
      <c r="C533" s="14"/>
      <c r="D533" s="31"/>
      <c r="E533" s="14"/>
      <c r="F533" s="31"/>
      <c r="G533" s="14"/>
      <c r="H533" s="31"/>
      <c r="I533" s="14"/>
      <c r="J533" s="31"/>
      <c r="K533" s="14"/>
      <c r="L533" s="31"/>
      <c r="M533" s="14"/>
      <c r="N533" s="40"/>
      <c r="O533" s="14"/>
      <c r="P533" s="31"/>
      <c r="Q533" s="14"/>
      <c r="R533" s="31"/>
      <c r="S533" s="14"/>
      <c r="T533" s="32"/>
      <c r="U533" s="14"/>
      <c r="V533" s="31"/>
    </row>
    <row r="534" spans="1:22">
      <c r="A534" s="31"/>
      <c r="B534" s="32"/>
      <c r="C534" s="14"/>
      <c r="D534" s="31"/>
      <c r="E534" s="14"/>
      <c r="F534" s="31"/>
      <c r="G534" s="14"/>
      <c r="H534" s="31"/>
      <c r="I534" s="14"/>
      <c r="J534" s="31"/>
      <c r="K534" s="14"/>
      <c r="L534" s="31"/>
      <c r="M534" s="14"/>
      <c r="N534" s="40"/>
      <c r="O534" s="14"/>
      <c r="P534" s="31"/>
      <c r="Q534" s="14"/>
      <c r="R534" s="31"/>
      <c r="S534" s="14"/>
      <c r="T534" s="32"/>
      <c r="U534" s="14"/>
      <c r="V534" s="31"/>
    </row>
    <row r="535" spans="1:22">
      <c r="A535" s="31"/>
      <c r="B535" s="32"/>
      <c r="C535" s="14"/>
      <c r="D535" s="31"/>
      <c r="E535" s="14"/>
      <c r="F535" s="31"/>
      <c r="G535" s="14"/>
      <c r="H535" s="31"/>
      <c r="I535" s="14"/>
      <c r="J535" s="31"/>
      <c r="K535" s="14"/>
      <c r="L535" s="31"/>
      <c r="M535" s="14"/>
      <c r="N535" s="40"/>
      <c r="O535" s="14"/>
      <c r="P535" s="31"/>
      <c r="Q535" s="14"/>
      <c r="R535" s="31"/>
      <c r="S535" s="14"/>
      <c r="T535" s="32"/>
      <c r="U535" s="14"/>
      <c r="V535" s="31"/>
    </row>
    <row r="536" spans="1:22">
      <c r="A536" s="31"/>
      <c r="B536" s="32"/>
      <c r="C536" s="14"/>
      <c r="D536" s="31"/>
      <c r="E536" s="14"/>
      <c r="F536" s="31"/>
      <c r="G536" s="14"/>
      <c r="H536" s="31"/>
      <c r="I536" s="14"/>
      <c r="J536" s="31"/>
      <c r="K536" s="14"/>
      <c r="L536" s="31"/>
      <c r="M536" s="14"/>
      <c r="N536" s="40"/>
      <c r="O536" s="14"/>
      <c r="P536" s="31"/>
      <c r="Q536" s="14"/>
      <c r="R536" s="31"/>
      <c r="S536" s="14"/>
      <c r="T536" s="32"/>
      <c r="U536" s="14"/>
      <c r="V536" s="31"/>
    </row>
    <row r="537" spans="1:22">
      <c r="A537" s="31"/>
      <c r="B537" s="32"/>
      <c r="C537" s="14"/>
      <c r="D537" s="31"/>
      <c r="E537" s="14"/>
      <c r="F537" s="31"/>
      <c r="G537" s="14"/>
      <c r="H537" s="31"/>
      <c r="I537" s="14"/>
      <c r="J537" s="31"/>
      <c r="K537" s="14"/>
      <c r="L537" s="31"/>
      <c r="M537" s="14"/>
      <c r="N537" s="40"/>
      <c r="O537" s="14"/>
      <c r="P537" s="31"/>
      <c r="Q537" s="14"/>
      <c r="R537" s="31"/>
      <c r="S537" s="14"/>
      <c r="T537" s="32"/>
      <c r="U537" s="14"/>
      <c r="V537" s="31"/>
    </row>
    <row r="538" spans="1:22">
      <c r="A538" s="31"/>
      <c r="B538" s="32"/>
      <c r="C538" s="14"/>
      <c r="D538" s="31"/>
      <c r="E538" s="14"/>
      <c r="F538" s="31"/>
      <c r="G538" s="14"/>
      <c r="H538" s="31"/>
      <c r="I538" s="14"/>
      <c r="J538" s="31"/>
      <c r="K538" s="14"/>
      <c r="L538" s="31"/>
      <c r="M538" s="14"/>
      <c r="N538" s="40"/>
      <c r="O538" s="14"/>
      <c r="P538" s="31"/>
      <c r="Q538" s="14"/>
      <c r="R538" s="31"/>
      <c r="S538" s="14"/>
      <c r="T538" s="32"/>
      <c r="U538" s="14"/>
      <c r="V538" s="31"/>
    </row>
    <row r="539" spans="1:22">
      <c r="A539" s="31"/>
      <c r="B539" s="32"/>
      <c r="C539" s="14"/>
      <c r="D539" s="31"/>
      <c r="E539" s="14"/>
      <c r="F539" s="31"/>
      <c r="G539" s="14"/>
      <c r="H539" s="31"/>
      <c r="I539" s="14"/>
      <c r="J539" s="31"/>
      <c r="K539" s="14"/>
      <c r="L539" s="31"/>
      <c r="M539" s="14"/>
      <c r="N539" s="40"/>
      <c r="O539" s="14"/>
      <c r="P539" s="31"/>
      <c r="Q539" s="14"/>
      <c r="R539" s="31"/>
      <c r="S539" s="14"/>
      <c r="T539" s="32"/>
      <c r="U539" s="14"/>
      <c r="V539" s="31"/>
    </row>
    <row r="540" spans="1:22">
      <c r="A540" s="31"/>
      <c r="B540" s="32"/>
      <c r="C540" s="14"/>
      <c r="D540" s="31"/>
      <c r="E540" s="14"/>
      <c r="F540" s="31"/>
      <c r="G540" s="14"/>
      <c r="H540" s="31"/>
      <c r="I540" s="14"/>
      <c r="J540" s="31"/>
      <c r="K540" s="14"/>
      <c r="L540" s="31"/>
      <c r="M540" s="14"/>
      <c r="N540" s="40"/>
      <c r="O540" s="14"/>
      <c r="P540" s="31"/>
      <c r="Q540" s="14"/>
      <c r="R540" s="31"/>
      <c r="S540" s="14"/>
      <c r="T540" s="32"/>
      <c r="U540" s="14"/>
      <c r="V540" s="31"/>
    </row>
    <row r="541" spans="1:22">
      <c r="A541" s="31"/>
      <c r="B541" s="32"/>
      <c r="C541" s="14"/>
      <c r="D541" s="31"/>
      <c r="E541" s="14"/>
      <c r="F541" s="31"/>
      <c r="G541" s="14"/>
      <c r="H541" s="31"/>
      <c r="I541" s="14"/>
      <c r="J541" s="31"/>
      <c r="K541" s="14"/>
      <c r="L541" s="31"/>
      <c r="M541" s="14"/>
      <c r="N541" s="40"/>
      <c r="O541" s="14"/>
      <c r="P541" s="31"/>
      <c r="Q541" s="14"/>
      <c r="R541" s="31"/>
      <c r="S541" s="14"/>
      <c r="T541" s="32"/>
      <c r="U541" s="14"/>
      <c r="V541" s="31"/>
    </row>
    <row r="542" spans="1:22">
      <c r="A542" s="31"/>
      <c r="B542" s="32"/>
      <c r="C542" s="14"/>
      <c r="D542" s="31"/>
      <c r="E542" s="14"/>
      <c r="F542" s="31"/>
      <c r="G542" s="14"/>
      <c r="H542" s="31"/>
      <c r="I542" s="14"/>
      <c r="J542" s="31"/>
      <c r="K542" s="14"/>
      <c r="L542" s="31"/>
      <c r="M542" s="14"/>
      <c r="N542" s="40"/>
      <c r="O542" s="14"/>
      <c r="P542" s="31"/>
      <c r="Q542" s="14"/>
      <c r="R542" s="31"/>
      <c r="S542" s="14"/>
      <c r="T542" s="32"/>
      <c r="U542" s="14"/>
      <c r="V542" s="31"/>
    </row>
    <row r="543" spans="1:22">
      <c r="A543" s="31"/>
      <c r="B543" s="32"/>
      <c r="C543" s="14"/>
      <c r="D543" s="31"/>
      <c r="E543" s="14"/>
      <c r="F543" s="31"/>
      <c r="G543" s="14"/>
      <c r="H543" s="31"/>
      <c r="I543" s="14"/>
      <c r="J543" s="31"/>
      <c r="K543" s="14"/>
      <c r="L543" s="31"/>
      <c r="M543" s="14"/>
      <c r="N543" s="40"/>
      <c r="O543" s="14"/>
      <c r="P543" s="31"/>
      <c r="Q543" s="14"/>
      <c r="R543" s="31"/>
      <c r="S543" s="14"/>
      <c r="T543" s="32"/>
      <c r="U543" s="14"/>
      <c r="V543" s="31"/>
    </row>
    <row r="544" spans="1:22">
      <c r="A544" s="31"/>
      <c r="B544" s="32"/>
      <c r="C544" s="14"/>
      <c r="D544" s="31"/>
      <c r="E544" s="14"/>
      <c r="F544" s="31"/>
      <c r="G544" s="14"/>
      <c r="H544" s="31"/>
      <c r="I544" s="14"/>
      <c r="J544" s="31"/>
      <c r="K544" s="14"/>
      <c r="L544" s="31"/>
      <c r="M544" s="14"/>
      <c r="N544" s="40"/>
      <c r="O544" s="14"/>
      <c r="P544" s="31"/>
      <c r="Q544" s="14"/>
      <c r="R544" s="31"/>
      <c r="S544" s="14"/>
      <c r="T544" s="32"/>
      <c r="U544" s="14"/>
      <c r="V544" s="31"/>
    </row>
    <row r="545" spans="1:22">
      <c r="A545" s="31"/>
      <c r="B545" s="32"/>
      <c r="C545" s="14"/>
      <c r="D545" s="31"/>
      <c r="E545" s="14"/>
      <c r="F545" s="31"/>
      <c r="G545" s="14"/>
      <c r="H545" s="31"/>
      <c r="I545" s="14"/>
      <c r="J545" s="31"/>
      <c r="K545" s="14"/>
      <c r="L545" s="31"/>
      <c r="M545" s="14"/>
      <c r="N545" s="40"/>
      <c r="O545" s="14"/>
      <c r="P545" s="31"/>
      <c r="Q545" s="14"/>
      <c r="R545" s="31"/>
      <c r="S545" s="14"/>
      <c r="T545" s="32"/>
      <c r="U545" s="14"/>
      <c r="V545" s="31"/>
    </row>
    <row r="546" spans="1:22">
      <c r="A546" s="31"/>
      <c r="B546" s="32"/>
      <c r="C546" s="14"/>
      <c r="D546" s="31"/>
      <c r="E546" s="14"/>
      <c r="F546" s="31"/>
      <c r="G546" s="14"/>
      <c r="H546" s="31"/>
      <c r="I546" s="14"/>
      <c r="J546" s="31"/>
      <c r="K546" s="14"/>
      <c r="L546" s="31"/>
      <c r="M546" s="14"/>
      <c r="N546" s="40"/>
      <c r="O546" s="14"/>
      <c r="P546" s="31"/>
      <c r="Q546" s="14"/>
      <c r="R546" s="31"/>
      <c r="S546" s="14"/>
      <c r="T546" s="32"/>
      <c r="U546" s="14"/>
      <c r="V546" s="31"/>
    </row>
    <row r="547" spans="1:22">
      <c r="A547" s="31"/>
      <c r="B547" s="32"/>
      <c r="C547" s="14"/>
      <c r="D547" s="31"/>
      <c r="E547" s="14"/>
      <c r="F547" s="31"/>
      <c r="G547" s="14"/>
      <c r="H547" s="31"/>
      <c r="I547" s="14"/>
      <c r="J547" s="31"/>
      <c r="K547" s="14"/>
      <c r="L547" s="31"/>
      <c r="M547" s="14"/>
      <c r="N547" s="40"/>
      <c r="O547" s="14"/>
      <c r="P547" s="31"/>
      <c r="Q547" s="14"/>
      <c r="R547" s="31"/>
      <c r="S547" s="14"/>
      <c r="T547" s="32"/>
      <c r="U547" s="14"/>
      <c r="V547" s="31"/>
    </row>
    <row r="548" spans="1:22">
      <c r="A548" s="31"/>
      <c r="B548" s="32"/>
      <c r="C548" s="14"/>
      <c r="D548" s="31"/>
      <c r="E548" s="14"/>
      <c r="F548" s="31"/>
      <c r="G548" s="14"/>
      <c r="H548" s="31"/>
      <c r="I548" s="14"/>
      <c r="J548" s="31"/>
      <c r="K548" s="14"/>
      <c r="L548" s="31"/>
      <c r="M548" s="14"/>
      <c r="N548" s="40"/>
      <c r="O548" s="14"/>
      <c r="P548" s="31"/>
      <c r="Q548" s="14"/>
      <c r="R548" s="31"/>
      <c r="S548" s="14"/>
      <c r="T548" s="32"/>
      <c r="U548" s="14"/>
      <c r="V548" s="31"/>
    </row>
    <row r="549" spans="1:22">
      <c r="A549" s="31"/>
      <c r="B549" s="32"/>
      <c r="C549" s="14"/>
      <c r="D549" s="31"/>
      <c r="E549" s="14"/>
      <c r="F549" s="31"/>
      <c r="G549" s="14"/>
      <c r="H549" s="31"/>
      <c r="I549" s="14"/>
      <c r="J549" s="31"/>
      <c r="K549" s="14"/>
      <c r="L549" s="31"/>
      <c r="M549" s="14"/>
      <c r="N549" s="40"/>
      <c r="O549" s="14"/>
      <c r="P549" s="31"/>
      <c r="Q549" s="14"/>
      <c r="R549" s="31"/>
      <c r="S549" s="14"/>
      <c r="T549" s="32"/>
      <c r="U549" s="14"/>
      <c r="V549" s="31"/>
    </row>
    <row r="550" spans="1:22">
      <c r="A550" s="31"/>
      <c r="B550" s="32"/>
      <c r="C550" s="14"/>
      <c r="D550" s="31"/>
      <c r="E550" s="14"/>
      <c r="F550" s="31"/>
      <c r="G550" s="14"/>
      <c r="H550" s="31"/>
      <c r="I550" s="14"/>
      <c r="J550" s="31"/>
      <c r="K550" s="14"/>
      <c r="L550" s="31"/>
      <c r="M550" s="14"/>
      <c r="N550" s="40"/>
      <c r="O550" s="14"/>
      <c r="P550" s="31"/>
      <c r="Q550" s="14"/>
      <c r="R550" s="31"/>
      <c r="S550" s="14"/>
      <c r="T550" s="32"/>
      <c r="U550" s="14"/>
      <c r="V550" s="31"/>
    </row>
    <row r="551" spans="1:22">
      <c r="A551" s="31"/>
      <c r="B551" s="32"/>
      <c r="C551" s="14"/>
      <c r="D551" s="31"/>
      <c r="E551" s="14"/>
      <c r="F551" s="31"/>
      <c r="G551" s="14"/>
      <c r="H551" s="31"/>
      <c r="I551" s="14"/>
      <c r="J551" s="31"/>
      <c r="K551" s="14"/>
      <c r="L551" s="31"/>
      <c r="M551" s="14"/>
      <c r="N551" s="40"/>
      <c r="O551" s="14"/>
      <c r="P551" s="31"/>
      <c r="Q551" s="14"/>
      <c r="R551" s="31"/>
      <c r="S551" s="14"/>
      <c r="T551" s="32"/>
      <c r="U551" s="14"/>
      <c r="V551" s="31"/>
    </row>
    <row r="552" spans="1:22">
      <c r="A552" s="31"/>
      <c r="B552" s="32"/>
      <c r="C552" s="14"/>
      <c r="D552" s="31"/>
      <c r="E552" s="14"/>
      <c r="F552" s="31"/>
      <c r="G552" s="14"/>
      <c r="H552" s="31"/>
      <c r="I552" s="14"/>
      <c r="J552" s="31"/>
      <c r="K552" s="14"/>
      <c r="L552" s="31"/>
      <c r="M552" s="14"/>
      <c r="N552" s="40"/>
      <c r="O552" s="14"/>
      <c r="P552" s="31"/>
      <c r="Q552" s="14"/>
      <c r="R552" s="31"/>
      <c r="S552" s="14"/>
      <c r="T552" s="32"/>
      <c r="U552" s="14"/>
      <c r="V552" s="31"/>
    </row>
    <row r="553" spans="1:22">
      <c r="A553" s="31"/>
      <c r="B553" s="32"/>
      <c r="C553" s="14"/>
      <c r="D553" s="31"/>
      <c r="E553" s="14"/>
      <c r="F553" s="31"/>
      <c r="G553" s="14"/>
      <c r="H553" s="31"/>
      <c r="I553" s="14"/>
      <c r="J553" s="31"/>
      <c r="K553" s="14"/>
      <c r="L553" s="31"/>
      <c r="M553" s="14"/>
      <c r="N553" s="40"/>
      <c r="O553" s="14"/>
      <c r="P553" s="31"/>
      <c r="Q553" s="14"/>
      <c r="R553" s="31"/>
      <c r="S553" s="14"/>
      <c r="T553" s="32"/>
      <c r="U553" s="14"/>
      <c r="V553" s="31"/>
    </row>
    <row r="554" spans="1:22">
      <c r="A554" s="31"/>
      <c r="B554" s="32"/>
      <c r="C554" s="14"/>
      <c r="D554" s="31"/>
      <c r="E554" s="14"/>
      <c r="F554" s="31"/>
      <c r="G554" s="14"/>
      <c r="H554" s="31"/>
      <c r="I554" s="14"/>
      <c r="J554" s="31"/>
      <c r="K554" s="14"/>
      <c r="L554" s="31"/>
      <c r="M554" s="14"/>
      <c r="N554" s="40"/>
      <c r="O554" s="14"/>
      <c r="P554" s="31"/>
      <c r="Q554" s="14"/>
      <c r="R554" s="31"/>
      <c r="S554" s="14"/>
      <c r="T554" s="32"/>
      <c r="U554" s="14"/>
      <c r="V554" s="31"/>
    </row>
    <row r="555" spans="1:22">
      <c r="A555" s="31"/>
      <c r="B555" s="32"/>
      <c r="C555" s="14"/>
      <c r="D555" s="31"/>
      <c r="E555" s="14"/>
      <c r="F555" s="31"/>
      <c r="G555" s="14"/>
      <c r="H555" s="31"/>
      <c r="I555" s="14"/>
      <c r="J555" s="31"/>
      <c r="K555" s="14"/>
      <c r="L555" s="31"/>
      <c r="M555" s="14"/>
      <c r="N555" s="40"/>
      <c r="O555" s="14"/>
      <c r="P555" s="31"/>
      <c r="Q555" s="14"/>
      <c r="R555" s="31"/>
      <c r="S555" s="14"/>
      <c r="T555" s="32"/>
      <c r="U555" s="14"/>
      <c r="V555" s="31"/>
    </row>
    <row r="556" spans="1:22">
      <c r="A556" s="48"/>
      <c r="B556" s="49"/>
      <c r="C556" s="14"/>
      <c r="D556" s="48"/>
      <c r="E556" s="14"/>
      <c r="F556" s="48"/>
      <c r="G556" s="14"/>
      <c r="H556" s="48"/>
      <c r="I556" s="14"/>
      <c r="J556" s="48"/>
      <c r="K556" s="14"/>
      <c r="L556" s="48"/>
      <c r="M556" s="14"/>
      <c r="N556" s="23"/>
      <c r="O556" s="14"/>
      <c r="P556" s="48"/>
      <c r="Q556" s="14"/>
      <c r="R556" s="48"/>
      <c r="S556" s="14"/>
      <c r="T556" s="49"/>
      <c r="U556" s="14"/>
      <c r="V556" s="48"/>
    </row>
    <row r="557" spans="1:22">
      <c r="A557" s="31"/>
      <c r="B557" s="32"/>
      <c r="C557" s="14"/>
      <c r="D557" s="31"/>
      <c r="E557" s="14"/>
      <c r="F557" s="31"/>
      <c r="G557" s="14"/>
      <c r="H557" s="31"/>
      <c r="I557" s="14"/>
      <c r="J557" s="31"/>
      <c r="K557" s="14"/>
      <c r="L557" s="31"/>
      <c r="M557" s="14"/>
      <c r="N557" s="40"/>
      <c r="O557" s="14"/>
      <c r="P557" s="31"/>
      <c r="Q557" s="14"/>
      <c r="R557" s="31"/>
      <c r="S557" s="14"/>
      <c r="T557" s="32"/>
      <c r="U557" s="14"/>
      <c r="V557" s="31"/>
    </row>
    <row r="558" spans="1:22">
      <c r="A558" s="31"/>
      <c r="B558" s="32"/>
      <c r="C558" s="14"/>
      <c r="D558" s="31"/>
      <c r="E558" s="14"/>
      <c r="F558" s="31"/>
      <c r="G558" s="14"/>
      <c r="H558" s="31"/>
      <c r="I558" s="14"/>
      <c r="J558" s="31"/>
      <c r="K558" s="14"/>
      <c r="L558" s="31"/>
      <c r="M558" s="14"/>
      <c r="N558" s="40"/>
      <c r="O558" s="14"/>
      <c r="P558" s="31"/>
      <c r="Q558" s="14"/>
      <c r="R558" s="31"/>
      <c r="S558" s="14"/>
      <c r="T558" s="32"/>
      <c r="U558" s="14"/>
      <c r="V558" s="31"/>
    </row>
    <row r="559" spans="1:22">
      <c r="A559" s="31"/>
      <c r="B559" s="32"/>
      <c r="C559" s="14"/>
      <c r="D559" s="31"/>
      <c r="E559" s="14"/>
      <c r="F559" s="31"/>
      <c r="G559" s="14"/>
      <c r="H559" s="31"/>
      <c r="I559" s="14"/>
      <c r="J559" s="31"/>
      <c r="K559" s="14"/>
      <c r="L559" s="31"/>
      <c r="M559" s="14"/>
      <c r="N559" s="40"/>
      <c r="O559" s="14"/>
      <c r="P559" s="31"/>
      <c r="Q559" s="14"/>
      <c r="R559" s="31"/>
      <c r="S559" s="14"/>
      <c r="T559" s="32"/>
      <c r="U559" s="14"/>
      <c r="V559" s="31"/>
    </row>
    <row r="560" spans="1:22">
      <c r="A560" s="31"/>
      <c r="B560" s="32"/>
      <c r="C560" s="14"/>
      <c r="D560" s="31"/>
      <c r="E560" s="14"/>
      <c r="F560" s="31"/>
      <c r="G560" s="14"/>
      <c r="H560" s="31"/>
      <c r="I560" s="14"/>
      <c r="J560" s="31"/>
      <c r="K560" s="14"/>
      <c r="L560" s="31"/>
      <c r="M560" s="14"/>
      <c r="N560" s="40"/>
      <c r="O560" s="14"/>
      <c r="P560" s="31"/>
      <c r="Q560" s="14"/>
      <c r="R560" s="31"/>
      <c r="S560" s="14"/>
      <c r="T560" s="32"/>
      <c r="U560" s="14"/>
      <c r="V560" s="31"/>
    </row>
    <row r="561" spans="1:22">
      <c r="A561" s="31"/>
      <c r="B561" s="32"/>
      <c r="C561" s="14"/>
      <c r="D561" s="31"/>
      <c r="E561" s="14"/>
      <c r="F561" s="31"/>
      <c r="G561" s="14"/>
      <c r="H561" s="31"/>
      <c r="I561" s="14"/>
      <c r="J561" s="31"/>
      <c r="K561" s="14"/>
      <c r="L561" s="31"/>
      <c r="M561" s="14"/>
      <c r="N561" s="40"/>
      <c r="O561" s="14"/>
      <c r="P561" s="31"/>
      <c r="Q561" s="14"/>
      <c r="R561" s="31"/>
      <c r="S561" s="14"/>
      <c r="T561" s="32"/>
      <c r="U561" s="14"/>
      <c r="V561" s="31"/>
    </row>
    <row r="562" spans="1:22">
      <c r="A562" s="31"/>
      <c r="B562" s="32"/>
      <c r="C562" s="14"/>
      <c r="D562" s="31"/>
      <c r="E562" s="14"/>
      <c r="F562" s="31"/>
      <c r="G562" s="14"/>
      <c r="H562" s="31"/>
      <c r="I562" s="14"/>
      <c r="J562" s="31"/>
      <c r="K562" s="14"/>
      <c r="L562" s="31"/>
      <c r="M562" s="14"/>
      <c r="N562" s="40"/>
      <c r="O562" s="14"/>
      <c r="P562" s="31"/>
      <c r="Q562" s="14"/>
      <c r="R562" s="31"/>
      <c r="S562" s="14"/>
      <c r="T562" s="32"/>
      <c r="U562" s="14"/>
      <c r="V562" s="31"/>
    </row>
    <row r="563" spans="1:22">
      <c r="A563" s="31"/>
      <c r="B563" s="32"/>
      <c r="C563" s="14"/>
      <c r="D563" s="31"/>
      <c r="E563" s="14"/>
      <c r="F563" s="31"/>
      <c r="G563" s="14"/>
      <c r="H563" s="31"/>
      <c r="I563" s="14"/>
      <c r="J563" s="31"/>
      <c r="K563" s="14"/>
      <c r="L563" s="31"/>
      <c r="M563" s="14"/>
      <c r="N563" s="40"/>
      <c r="O563" s="14"/>
      <c r="P563" s="31"/>
      <c r="Q563" s="14"/>
      <c r="R563" s="31"/>
      <c r="S563" s="14"/>
      <c r="T563" s="32"/>
      <c r="U563" s="14"/>
      <c r="V563" s="31"/>
    </row>
    <row r="564" spans="1:22">
      <c r="A564" s="31"/>
      <c r="B564" s="32"/>
      <c r="C564" s="14"/>
      <c r="D564" s="31"/>
      <c r="E564" s="14"/>
      <c r="F564" s="31"/>
      <c r="G564" s="14"/>
      <c r="H564" s="31"/>
      <c r="I564" s="14"/>
      <c r="J564" s="31"/>
      <c r="K564" s="14"/>
      <c r="L564" s="31"/>
      <c r="M564" s="14"/>
      <c r="N564" s="40"/>
      <c r="O564" s="14"/>
      <c r="P564" s="31"/>
      <c r="Q564" s="14"/>
      <c r="R564" s="31"/>
      <c r="S564" s="14"/>
      <c r="T564" s="32"/>
      <c r="U564" s="14"/>
      <c r="V564" s="31"/>
    </row>
    <row r="565" spans="1:22">
      <c r="A565" s="31"/>
      <c r="B565" s="32"/>
      <c r="C565" s="14"/>
      <c r="D565" s="31"/>
      <c r="E565" s="14"/>
      <c r="F565" s="31"/>
      <c r="G565" s="14"/>
      <c r="H565" s="31"/>
      <c r="I565" s="14"/>
      <c r="J565" s="31"/>
      <c r="K565" s="14"/>
      <c r="L565" s="31"/>
      <c r="M565" s="14"/>
      <c r="N565" s="40"/>
      <c r="O565" s="14"/>
      <c r="P565" s="31"/>
      <c r="Q565" s="14"/>
      <c r="R565" s="31"/>
      <c r="S565" s="14"/>
      <c r="T565" s="32"/>
      <c r="U565" s="14"/>
      <c r="V565" s="31"/>
    </row>
    <row r="566" spans="1:22">
      <c r="A566" s="31"/>
      <c r="B566" s="32"/>
      <c r="C566" s="14"/>
      <c r="D566" s="31"/>
      <c r="E566" s="14"/>
      <c r="F566" s="31"/>
      <c r="G566" s="14"/>
      <c r="H566" s="31"/>
      <c r="I566" s="14"/>
      <c r="J566" s="31"/>
      <c r="K566" s="14"/>
      <c r="L566" s="31"/>
      <c r="M566" s="14"/>
      <c r="N566" s="40"/>
      <c r="O566" s="14"/>
      <c r="P566" s="31"/>
      <c r="Q566" s="14"/>
      <c r="R566" s="31"/>
      <c r="S566" s="14"/>
      <c r="T566" s="32"/>
      <c r="U566" s="14"/>
      <c r="V566" s="31"/>
    </row>
    <row r="567" spans="1:22">
      <c r="A567" s="31"/>
      <c r="B567" s="32"/>
      <c r="C567" s="14"/>
      <c r="D567" s="31"/>
      <c r="E567" s="14"/>
      <c r="F567" s="31"/>
      <c r="G567" s="14"/>
      <c r="H567" s="31"/>
      <c r="I567" s="14"/>
      <c r="J567" s="31"/>
      <c r="K567" s="14"/>
      <c r="L567" s="31"/>
      <c r="M567" s="14"/>
      <c r="N567" s="40"/>
      <c r="O567" s="14"/>
      <c r="P567" s="31"/>
      <c r="Q567" s="14"/>
      <c r="R567" s="31"/>
      <c r="S567" s="14"/>
      <c r="T567" s="32"/>
      <c r="U567" s="14"/>
      <c r="V567" s="31"/>
    </row>
    <row r="568" spans="1:22">
      <c r="A568" s="31"/>
      <c r="B568" s="32"/>
      <c r="C568" s="14"/>
      <c r="D568" s="31"/>
      <c r="E568" s="14"/>
      <c r="F568" s="31"/>
      <c r="G568" s="14"/>
      <c r="H568" s="31"/>
      <c r="I568" s="14"/>
      <c r="J568" s="31"/>
      <c r="K568" s="14"/>
      <c r="L568" s="31"/>
      <c r="M568" s="14"/>
      <c r="N568" s="40"/>
      <c r="O568" s="14"/>
      <c r="P568" s="31"/>
      <c r="Q568" s="14"/>
      <c r="R568" s="31"/>
      <c r="S568" s="14"/>
      <c r="T568" s="32"/>
      <c r="U568" s="14"/>
      <c r="V568" s="31"/>
    </row>
    <row r="569" spans="1:22">
      <c r="A569" s="31"/>
      <c r="B569" s="32"/>
      <c r="C569" s="14"/>
      <c r="D569" s="31"/>
      <c r="E569" s="14"/>
      <c r="F569" s="31"/>
      <c r="G569" s="14"/>
      <c r="H569" s="31"/>
      <c r="I569" s="14"/>
      <c r="J569" s="31"/>
      <c r="K569" s="14"/>
      <c r="L569" s="31"/>
      <c r="M569" s="14"/>
      <c r="N569" s="40"/>
      <c r="O569" s="14"/>
      <c r="P569" s="31"/>
      <c r="Q569" s="14"/>
      <c r="R569" s="31"/>
      <c r="S569" s="14"/>
      <c r="T569" s="32"/>
      <c r="U569" s="14"/>
      <c r="V569" s="31"/>
    </row>
    <row r="570" spans="1:22">
      <c r="A570" s="31"/>
      <c r="B570" s="32"/>
      <c r="C570" s="14"/>
      <c r="D570" s="31"/>
      <c r="E570" s="14"/>
      <c r="F570" s="31"/>
      <c r="G570" s="14"/>
      <c r="H570" s="31"/>
      <c r="I570" s="14"/>
      <c r="J570" s="31"/>
      <c r="K570" s="14"/>
      <c r="L570" s="31"/>
      <c r="M570" s="14"/>
      <c r="N570" s="40"/>
      <c r="O570" s="14"/>
      <c r="P570" s="31"/>
      <c r="Q570" s="14"/>
      <c r="R570" s="31"/>
      <c r="S570" s="14"/>
      <c r="T570" s="32"/>
      <c r="U570" s="14"/>
      <c r="V570" s="31"/>
    </row>
    <row r="571" spans="1:22">
      <c r="A571" s="31"/>
      <c r="B571" s="32"/>
      <c r="C571" s="14"/>
      <c r="D571" s="31"/>
      <c r="E571" s="14"/>
      <c r="F571" s="31"/>
      <c r="G571" s="14"/>
      <c r="H571" s="31"/>
      <c r="I571" s="14"/>
      <c r="J571" s="31"/>
      <c r="K571" s="14"/>
      <c r="L571" s="31"/>
      <c r="M571" s="14"/>
      <c r="N571" s="40"/>
      <c r="O571" s="14"/>
      <c r="P571" s="31"/>
      <c r="Q571" s="14"/>
      <c r="R571" s="31"/>
      <c r="S571" s="14"/>
      <c r="T571" s="32"/>
      <c r="U571" s="14"/>
      <c r="V571" s="31"/>
    </row>
    <row r="572" spans="1:22">
      <c r="A572" s="31"/>
      <c r="B572" s="32"/>
      <c r="C572" s="14"/>
      <c r="D572" s="31"/>
      <c r="E572" s="14"/>
      <c r="F572" s="31"/>
      <c r="G572" s="14"/>
      <c r="H572" s="31"/>
      <c r="I572" s="14"/>
      <c r="J572" s="31"/>
      <c r="K572" s="14"/>
      <c r="L572" s="31"/>
      <c r="M572" s="14"/>
      <c r="N572" s="40"/>
      <c r="O572" s="14"/>
      <c r="P572" s="31"/>
      <c r="Q572" s="14"/>
      <c r="R572" s="31"/>
      <c r="S572" s="14"/>
      <c r="T572" s="32"/>
      <c r="U572" s="14"/>
      <c r="V572" s="31"/>
    </row>
    <row r="573" spans="1:22">
      <c r="A573" s="31"/>
      <c r="B573" s="32"/>
      <c r="C573" s="14"/>
      <c r="D573" s="31"/>
      <c r="E573" s="14"/>
      <c r="F573" s="31"/>
      <c r="G573" s="14"/>
      <c r="H573" s="31"/>
      <c r="I573" s="14"/>
      <c r="J573" s="31"/>
      <c r="K573" s="14"/>
      <c r="L573" s="31"/>
      <c r="M573" s="14"/>
      <c r="N573" s="40"/>
      <c r="O573" s="14"/>
      <c r="P573" s="31"/>
      <c r="Q573" s="14"/>
      <c r="R573" s="31"/>
      <c r="S573" s="14"/>
      <c r="T573" s="32"/>
      <c r="U573" s="14"/>
      <c r="V573" s="31"/>
    </row>
    <row r="574" spans="1:22">
      <c r="A574" s="31"/>
      <c r="B574" s="32"/>
      <c r="C574" s="14"/>
      <c r="D574" s="31"/>
      <c r="E574" s="14"/>
      <c r="F574" s="31"/>
      <c r="G574" s="14"/>
      <c r="H574" s="31"/>
      <c r="I574" s="14"/>
      <c r="J574" s="31"/>
      <c r="K574" s="14"/>
      <c r="L574" s="31"/>
      <c r="M574" s="14"/>
      <c r="N574" s="40"/>
      <c r="O574" s="14"/>
      <c r="P574" s="31"/>
      <c r="Q574" s="14"/>
      <c r="R574" s="31"/>
      <c r="S574" s="14"/>
      <c r="T574" s="32"/>
      <c r="U574" s="14"/>
      <c r="V574" s="31"/>
    </row>
    <row r="575" spans="1:22">
      <c r="A575" s="31"/>
      <c r="B575" s="32"/>
      <c r="C575" s="14"/>
      <c r="D575" s="31"/>
      <c r="E575" s="14"/>
      <c r="F575" s="31"/>
      <c r="G575" s="14"/>
      <c r="H575" s="31"/>
      <c r="I575" s="14"/>
      <c r="J575" s="31"/>
      <c r="K575" s="14"/>
      <c r="L575" s="31"/>
      <c r="M575" s="14"/>
      <c r="N575" s="40"/>
      <c r="O575" s="14"/>
      <c r="P575" s="31"/>
      <c r="Q575" s="14"/>
      <c r="R575" s="31"/>
      <c r="S575" s="14"/>
      <c r="T575" s="32"/>
      <c r="U575" s="14"/>
      <c r="V575" s="31"/>
    </row>
    <row r="576" spans="1:22">
      <c r="A576" s="31"/>
      <c r="B576" s="32"/>
      <c r="C576" s="14"/>
      <c r="D576" s="31"/>
      <c r="E576" s="14"/>
      <c r="F576" s="31"/>
      <c r="G576" s="14"/>
      <c r="H576" s="31"/>
      <c r="I576" s="14"/>
      <c r="J576" s="31"/>
      <c r="K576" s="14"/>
      <c r="L576" s="31"/>
      <c r="M576" s="14"/>
      <c r="N576" s="40"/>
      <c r="O576" s="14"/>
      <c r="P576" s="31"/>
      <c r="Q576" s="14"/>
      <c r="R576" s="31"/>
      <c r="S576" s="14"/>
      <c r="T576" s="32"/>
      <c r="U576" s="14"/>
      <c r="V576" s="31"/>
    </row>
    <row r="577" spans="1:22">
      <c r="A577" s="31"/>
      <c r="B577" s="32"/>
      <c r="C577" s="14"/>
      <c r="D577" s="31"/>
      <c r="E577" s="14"/>
      <c r="F577" s="31"/>
      <c r="G577" s="14"/>
      <c r="H577" s="31"/>
      <c r="I577" s="14"/>
      <c r="J577" s="31"/>
      <c r="K577" s="14"/>
      <c r="L577" s="31"/>
      <c r="M577" s="14"/>
      <c r="N577" s="40"/>
      <c r="O577" s="14"/>
      <c r="P577" s="31"/>
      <c r="Q577" s="14"/>
      <c r="R577" s="31"/>
      <c r="S577" s="14"/>
      <c r="T577" s="32"/>
      <c r="U577" s="14"/>
      <c r="V577" s="31"/>
    </row>
    <row r="578" spans="1:22">
      <c r="A578" s="31"/>
      <c r="B578" s="32"/>
      <c r="C578" s="14"/>
      <c r="D578" s="31"/>
      <c r="E578" s="14"/>
      <c r="F578" s="31"/>
      <c r="G578" s="14"/>
      <c r="H578" s="31"/>
      <c r="I578" s="14"/>
      <c r="J578" s="31"/>
      <c r="K578" s="14"/>
      <c r="L578" s="31"/>
      <c r="M578" s="14"/>
      <c r="N578" s="40"/>
      <c r="O578" s="14"/>
      <c r="P578" s="31"/>
      <c r="Q578" s="14"/>
      <c r="R578" s="31"/>
      <c r="S578" s="14"/>
      <c r="T578" s="32"/>
      <c r="U578" s="14"/>
      <c r="V578" s="31"/>
    </row>
    <row r="579" spans="1:22">
      <c r="A579" s="31"/>
      <c r="B579" s="32"/>
      <c r="C579" s="14"/>
      <c r="D579" s="31"/>
      <c r="E579" s="14"/>
      <c r="F579" s="31"/>
      <c r="G579" s="14"/>
      <c r="H579" s="31"/>
      <c r="I579" s="14"/>
      <c r="J579" s="31"/>
      <c r="K579" s="14"/>
      <c r="L579" s="31"/>
      <c r="M579" s="14"/>
      <c r="N579" s="40"/>
      <c r="O579" s="14"/>
      <c r="P579" s="31"/>
      <c r="Q579" s="14"/>
      <c r="R579" s="31"/>
      <c r="S579" s="14"/>
      <c r="T579" s="32"/>
      <c r="U579" s="14"/>
      <c r="V579" s="31"/>
    </row>
    <row r="580" spans="1:22">
      <c r="A580" s="31"/>
      <c r="B580" s="32"/>
      <c r="C580" s="14"/>
      <c r="D580" s="31"/>
      <c r="E580" s="14"/>
      <c r="F580" s="31"/>
      <c r="G580" s="14"/>
      <c r="H580" s="31"/>
      <c r="I580" s="14"/>
      <c r="J580" s="31"/>
      <c r="K580" s="14"/>
      <c r="L580" s="31"/>
      <c r="M580" s="14"/>
      <c r="N580" s="40"/>
      <c r="O580" s="14"/>
      <c r="P580" s="31"/>
      <c r="Q580" s="14"/>
      <c r="R580" s="31"/>
      <c r="S580" s="14"/>
      <c r="T580" s="32"/>
      <c r="U580" s="14"/>
      <c r="V580" s="31"/>
    </row>
    <row r="581" spans="1:22">
      <c r="A581" s="31"/>
      <c r="B581" s="32"/>
      <c r="C581" s="14"/>
      <c r="D581" s="31"/>
      <c r="E581" s="14"/>
      <c r="F581" s="31"/>
      <c r="G581" s="14"/>
      <c r="H581" s="31"/>
      <c r="I581" s="14"/>
      <c r="J581" s="31"/>
      <c r="K581" s="14"/>
      <c r="L581" s="31"/>
      <c r="M581" s="14"/>
      <c r="N581" s="40"/>
      <c r="O581" s="14"/>
      <c r="P581" s="31"/>
      <c r="Q581" s="14"/>
      <c r="R581" s="31"/>
      <c r="S581" s="14"/>
      <c r="T581" s="32"/>
      <c r="U581" s="14"/>
      <c r="V581" s="31"/>
    </row>
    <row r="582" spans="1:22">
      <c r="A582" s="31"/>
      <c r="B582" s="32"/>
      <c r="C582" s="14"/>
      <c r="D582" s="31"/>
      <c r="E582" s="14"/>
      <c r="F582" s="31"/>
      <c r="G582" s="14"/>
      <c r="H582" s="31"/>
      <c r="I582" s="14"/>
      <c r="J582" s="31"/>
      <c r="K582" s="14"/>
      <c r="L582" s="31"/>
      <c r="M582" s="14"/>
      <c r="N582" s="40"/>
      <c r="O582" s="14"/>
      <c r="P582" s="31"/>
      <c r="Q582" s="14"/>
      <c r="R582" s="31"/>
      <c r="S582" s="14"/>
      <c r="T582" s="32"/>
      <c r="U582" s="14"/>
      <c r="V582" s="31"/>
    </row>
    <row r="583" spans="1:22">
      <c r="A583" s="31"/>
      <c r="B583" s="32"/>
      <c r="C583" s="14"/>
      <c r="D583" s="31"/>
      <c r="E583" s="14"/>
      <c r="F583" s="31"/>
      <c r="G583" s="14"/>
      <c r="H583" s="31"/>
      <c r="I583" s="14"/>
      <c r="J583" s="31"/>
      <c r="K583" s="14"/>
      <c r="L583" s="31"/>
      <c r="M583" s="14"/>
      <c r="N583" s="40"/>
      <c r="O583" s="14"/>
      <c r="P583" s="31"/>
      <c r="Q583" s="14"/>
      <c r="R583" s="31"/>
      <c r="S583" s="14"/>
      <c r="T583" s="32"/>
      <c r="U583" s="14"/>
      <c r="V583" s="31"/>
    </row>
    <row r="584" spans="1:22">
      <c r="A584" s="31"/>
      <c r="B584" s="32"/>
      <c r="C584" s="14"/>
      <c r="D584" s="31"/>
      <c r="E584" s="14"/>
      <c r="F584" s="31"/>
      <c r="G584" s="14"/>
      <c r="H584" s="31"/>
      <c r="I584" s="14"/>
      <c r="J584" s="31"/>
      <c r="K584" s="14"/>
      <c r="L584" s="31"/>
      <c r="M584" s="14"/>
      <c r="N584" s="40"/>
      <c r="O584" s="14"/>
      <c r="P584" s="31"/>
      <c r="Q584" s="14"/>
      <c r="R584" s="31"/>
      <c r="S584" s="14"/>
      <c r="T584" s="32"/>
      <c r="U584" s="14"/>
      <c r="V584" s="31"/>
    </row>
    <row r="585" spans="1:22">
      <c r="A585" s="31"/>
      <c r="B585" s="32"/>
      <c r="C585" s="14"/>
      <c r="D585" s="31"/>
      <c r="E585" s="14"/>
      <c r="F585" s="31"/>
      <c r="G585" s="14"/>
      <c r="H585" s="31"/>
      <c r="I585" s="14"/>
      <c r="J585" s="31"/>
      <c r="K585" s="14"/>
      <c r="L585" s="31"/>
      <c r="M585" s="14"/>
      <c r="N585" s="40"/>
      <c r="O585" s="14"/>
      <c r="P585" s="31"/>
      <c r="Q585" s="14"/>
      <c r="R585" s="31"/>
      <c r="S585" s="14"/>
      <c r="T585" s="32"/>
      <c r="U585" s="14"/>
      <c r="V585" s="31"/>
    </row>
    <row r="586" spans="1:22">
      <c r="A586" s="31"/>
      <c r="B586" s="32"/>
      <c r="C586" s="14"/>
      <c r="D586" s="31"/>
      <c r="E586" s="14"/>
      <c r="F586" s="31"/>
      <c r="G586" s="14"/>
      <c r="H586" s="31"/>
      <c r="I586" s="14"/>
      <c r="J586" s="31"/>
      <c r="K586" s="14"/>
      <c r="L586" s="31"/>
      <c r="M586" s="14"/>
      <c r="N586" s="40"/>
      <c r="O586" s="14"/>
      <c r="P586" s="31"/>
      <c r="Q586" s="14"/>
      <c r="R586" s="31"/>
      <c r="S586" s="14"/>
      <c r="T586" s="32"/>
      <c r="U586" s="14"/>
      <c r="V586" s="31"/>
    </row>
    <row r="587" spans="1:22">
      <c r="A587" s="31"/>
      <c r="B587" s="32"/>
      <c r="C587" s="14"/>
      <c r="D587" s="31"/>
      <c r="E587" s="14"/>
      <c r="F587" s="31"/>
      <c r="G587" s="14"/>
      <c r="H587" s="31"/>
      <c r="I587" s="14"/>
      <c r="J587" s="31"/>
      <c r="K587" s="14"/>
      <c r="L587" s="31"/>
      <c r="M587" s="14"/>
      <c r="N587" s="40"/>
      <c r="O587" s="14"/>
      <c r="P587" s="31"/>
      <c r="Q587" s="14"/>
      <c r="R587" s="31"/>
      <c r="S587" s="14"/>
      <c r="T587" s="32"/>
      <c r="U587" s="14"/>
      <c r="V587" s="31"/>
    </row>
    <row r="588" spans="1:22">
      <c r="A588" s="31"/>
      <c r="B588" s="32"/>
      <c r="C588" s="14"/>
      <c r="D588" s="31"/>
      <c r="E588" s="14"/>
      <c r="F588" s="31"/>
      <c r="G588" s="14"/>
      <c r="H588" s="31"/>
      <c r="I588" s="14"/>
      <c r="J588" s="31"/>
      <c r="K588" s="14"/>
      <c r="L588" s="31"/>
      <c r="M588" s="14"/>
      <c r="N588" s="40"/>
      <c r="O588" s="14"/>
      <c r="P588" s="31"/>
      <c r="Q588" s="14"/>
      <c r="R588" s="31"/>
      <c r="S588" s="14"/>
      <c r="T588" s="32"/>
      <c r="U588" s="14"/>
      <c r="V588" s="31"/>
    </row>
    <row r="589" spans="1:22">
      <c r="A589" s="31"/>
      <c r="B589" s="32"/>
      <c r="C589" s="14"/>
      <c r="D589" s="31"/>
      <c r="E589" s="14"/>
      <c r="F589" s="31"/>
      <c r="G589" s="14"/>
      <c r="H589" s="31"/>
      <c r="I589" s="14"/>
      <c r="J589" s="31"/>
      <c r="K589" s="14"/>
      <c r="L589" s="31"/>
      <c r="M589" s="14"/>
      <c r="N589" s="40"/>
      <c r="O589" s="14"/>
      <c r="P589" s="31"/>
      <c r="Q589" s="14"/>
      <c r="R589" s="31"/>
      <c r="S589" s="14"/>
      <c r="T589" s="32"/>
      <c r="U589" s="14"/>
      <c r="V589" s="31"/>
    </row>
    <row r="590" spans="1:22">
      <c r="A590" s="31"/>
      <c r="B590" s="32"/>
      <c r="C590" s="14"/>
      <c r="D590" s="31"/>
      <c r="E590" s="14"/>
      <c r="F590" s="31"/>
      <c r="G590" s="14"/>
      <c r="H590" s="31"/>
      <c r="I590" s="14"/>
      <c r="J590" s="31"/>
      <c r="K590" s="14"/>
      <c r="L590" s="31"/>
      <c r="M590" s="14"/>
      <c r="N590" s="40"/>
      <c r="O590" s="14"/>
      <c r="P590" s="31"/>
      <c r="Q590" s="14"/>
      <c r="R590" s="31"/>
      <c r="S590" s="14"/>
      <c r="T590" s="32"/>
      <c r="U590" s="14"/>
      <c r="V590" s="31"/>
    </row>
    <row r="591" spans="1:22">
      <c r="A591" s="31"/>
      <c r="B591" s="32"/>
      <c r="C591" s="14"/>
      <c r="D591" s="31"/>
      <c r="E591" s="14"/>
      <c r="F591" s="31"/>
      <c r="G591" s="14"/>
      <c r="H591" s="31"/>
      <c r="I591" s="14"/>
      <c r="J591" s="31"/>
      <c r="K591" s="14"/>
      <c r="L591" s="31"/>
      <c r="M591" s="14"/>
      <c r="N591" s="40"/>
      <c r="O591" s="14"/>
      <c r="P591" s="31"/>
      <c r="Q591" s="14"/>
      <c r="R591" s="31"/>
      <c r="S591" s="14"/>
      <c r="T591" s="32"/>
      <c r="U591" s="14"/>
      <c r="V591" s="31"/>
    </row>
    <row r="592" spans="1:22">
      <c r="A592" s="31"/>
      <c r="B592" s="32"/>
      <c r="C592" s="14"/>
      <c r="D592" s="31"/>
      <c r="E592" s="14"/>
      <c r="F592" s="31"/>
      <c r="G592" s="14"/>
      <c r="H592" s="31"/>
      <c r="I592" s="14"/>
      <c r="J592" s="31"/>
      <c r="K592" s="14"/>
      <c r="L592" s="31"/>
      <c r="M592" s="14"/>
      <c r="N592" s="40"/>
      <c r="O592" s="14"/>
      <c r="P592" s="31"/>
      <c r="Q592" s="14"/>
      <c r="R592" s="31"/>
      <c r="S592" s="14"/>
      <c r="T592" s="32"/>
      <c r="U592" s="14"/>
      <c r="V592" s="31"/>
    </row>
    <row r="593" spans="1:22">
      <c r="A593" s="31"/>
      <c r="B593" s="32"/>
      <c r="C593" s="14"/>
      <c r="D593" s="31"/>
      <c r="E593" s="14"/>
      <c r="F593" s="31"/>
      <c r="G593" s="14"/>
      <c r="H593" s="31"/>
      <c r="I593" s="14"/>
      <c r="J593" s="31"/>
      <c r="K593" s="14"/>
      <c r="L593" s="31"/>
      <c r="M593" s="14"/>
      <c r="N593" s="40"/>
      <c r="O593" s="14"/>
      <c r="P593" s="31"/>
      <c r="Q593" s="14"/>
      <c r="R593" s="31"/>
      <c r="S593" s="14"/>
      <c r="T593" s="32"/>
      <c r="U593" s="14"/>
      <c r="V593" s="31"/>
    </row>
    <row r="594" spans="1:22">
      <c r="A594" s="48"/>
      <c r="B594" s="49"/>
      <c r="C594" s="14"/>
      <c r="D594" s="48"/>
      <c r="E594" s="14"/>
      <c r="F594" s="48"/>
      <c r="G594" s="14"/>
      <c r="H594" s="48"/>
      <c r="I594" s="14"/>
      <c r="J594" s="48"/>
      <c r="K594" s="14"/>
      <c r="L594" s="48"/>
      <c r="M594" s="14"/>
      <c r="N594" s="23"/>
      <c r="O594" s="14"/>
      <c r="P594" s="48"/>
      <c r="Q594" s="14"/>
      <c r="R594" s="48"/>
      <c r="S594" s="14"/>
      <c r="T594" s="49"/>
      <c r="U594" s="14"/>
      <c r="V594" s="48"/>
    </row>
    <row r="595" spans="1:22">
      <c r="A595" s="31"/>
      <c r="B595" s="32"/>
      <c r="C595" s="14"/>
      <c r="D595" s="31"/>
      <c r="E595" s="14"/>
      <c r="F595" s="31"/>
      <c r="G595" s="14"/>
      <c r="H595" s="31"/>
      <c r="I595" s="14"/>
      <c r="J595" s="31"/>
      <c r="K595" s="14"/>
      <c r="L595" s="31"/>
      <c r="M595" s="14"/>
      <c r="N595" s="40"/>
      <c r="O595" s="14"/>
      <c r="P595" s="31"/>
      <c r="Q595" s="14"/>
      <c r="R595" s="31"/>
      <c r="S595" s="14"/>
      <c r="T595" s="32"/>
      <c r="U595" s="14"/>
      <c r="V595" s="31"/>
    </row>
    <row r="596" spans="1:22">
      <c r="A596" s="31"/>
      <c r="B596" s="32"/>
      <c r="C596" s="14"/>
      <c r="D596" s="31"/>
      <c r="E596" s="14"/>
      <c r="F596" s="31"/>
      <c r="G596" s="14"/>
      <c r="H596" s="31"/>
      <c r="I596" s="14"/>
      <c r="J596" s="31"/>
      <c r="K596" s="14"/>
      <c r="L596" s="31"/>
      <c r="M596" s="14"/>
      <c r="N596" s="40"/>
      <c r="O596" s="14"/>
      <c r="P596" s="31"/>
      <c r="Q596" s="14"/>
      <c r="R596" s="31"/>
      <c r="S596" s="14"/>
      <c r="T596" s="32"/>
      <c r="U596" s="14"/>
      <c r="V596" s="31"/>
    </row>
    <row r="597" spans="1:22">
      <c r="A597" s="31"/>
      <c r="B597" s="32"/>
      <c r="C597" s="14"/>
      <c r="D597" s="31"/>
      <c r="E597" s="14"/>
      <c r="F597" s="31"/>
      <c r="G597" s="14"/>
      <c r="H597" s="31"/>
      <c r="I597" s="14"/>
      <c r="J597" s="31"/>
      <c r="K597" s="14"/>
      <c r="L597" s="31"/>
      <c r="M597" s="14"/>
      <c r="N597" s="40"/>
      <c r="O597" s="14"/>
      <c r="P597" s="31"/>
      <c r="Q597" s="14"/>
      <c r="R597" s="31"/>
      <c r="S597" s="14"/>
      <c r="T597" s="32"/>
      <c r="U597" s="14"/>
      <c r="V597" s="31"/>
    </row>
    <row r="598" spans="1:22">
      <c r="A598" s="31"/>
      <c r="B598" s="32"/>
      <c r="C598" s="14"/>
      <c r="D598" s="31"/>
      <c r="E598" s="14"/>
      <c r="F598" s="31"/>
      <c r="G598" s="14"/>
      <c r="H598" s="31"/>
      <c r="I598" s="14"/>
      <c r="J598" s="31"/>
      <c r="K598" s="14"/>
      <c r="L598" s="31"/>
      <c r="M598" s="14"/>
      <c r="N598" s="40"/>
      <c r="O598" s="14"/>
      <c r="P598" s="31"/>
      <c r="Q598" s="14"/>
      <c r="R598" s="31"/>
      <c r="S598" s="14"/>
      <c r="T598" s="32"/>
      <c r="U598" s="14"/>
      <c r="V598" s="31"/>
    </row>
    <row r="599" spans="1:22">
      <c r="A599" s="31"/>
      <c r="B599" s="32"/>
      <c r="C599" s="14"/>
      <c r="D599" s="31"/>
      <c r="E599" s="14"/>
      <c r="F599" s="31"/>
      <c r="G599" s="14"/>
      <c r="H599" s="31"/>
      <c r="I599" s="14"/>
      <c r="J599" s="31"/>
      <c r="K599" s="14"/>
      <c r="L599" s="31"/>
      <c r="M599" s="14"/>
      <c r="N599" s="40"/>
      <c r="O599" s="14"/>
      <c r="P599" s="31"/>
      <c r="Q599" s="14"/>
      <c r="R599" s="31"/>
      <c r="S599" s="14"/>
      <c r="T599" s="32"/>
      <c r="U599" s="14"/>
      <c r="V599" s="31"/>
    </row>
    <row r="600" spans="1:22">
      <c r="A600" s="31"/>
      <c r="B600" s="32"/>
      <c r="C600" s="14"/>
      <c r="D600" s="31"/>
      <c r="E600" s="14"/>
      <c r="F600" s="31"/>
      <c r="G600" s="14"/>
      <c r="H600" s="31"/>
      <c r="I600" s="14"/>
      <c r="J600" s="31"/>
      <c r="K600" s="14"/>
      <c r="L600" s="31"/>
      <c r="M600" s="14"/>
      <c r="N600" s="40"/>
      <c r="O600" s="14"/>
      <c r="P600" s="31"/>
      <c r="Q600" s="14"/>
      <c r="R600" s="31"/>
      <c r="S600" s="14"/>
      <c r="T600" s="32"/>
      <c r="U600" s="14"/>
      <c r="V600" s="31"/>
    </row>
    <row r="601" spans="1:22">
      <c r="A601" s="31"/>
      <c r="B601" s="32"/>
      <c r="C601" s="14"/>
      <c r="D601" s="31"/>
      <c r="E601" s="14"/>
      <c r="F601" s="31"/>
      <c r="G601" s="14"/>
      <c r="H601" s="31"/>
      <c r="I601" s="14"/>
      <c r="J601" s="31"/>
      <c r="K601" s="14"/>
      <c r="L601" s="31"/>
      <c r="M601" s="14"/>
      <c r="N601" s="40"/>
      <c r="O601" s="14"/>
      <c r="P601" s="31"/>
      <c r="Q601" s="14"/>
      <c r="R601" s="31"/>
      <c r="S601" s="14"/>
      <c r="T601" s="32"/>
      <c r="U601" s="14"/>
      <c r="V601" s="31"/>
    </row>
    <row r="602" spans="1:22">
      <c r="A602" s="31"/>
      <c r="B602" s="32"/>
      <c r="C602" s="14"/>
      <c r="D602" s="31"/>
      <c r="E602" s="14"/>
      <c r="F602" s="31"/>
      <c r="G602" s="14"/>
      <c r="H602" s="31"/>
      <c r="I602" s="14"/>
      <c r="J602" s="31"/>
      <c r="K602" s="14"/>
      <c r="L602" s="31"/>
      <c r="M602" s="14"/>
      <c r="N602" s="40"/>
      <c r="O602" s="14"/>
      <c r="P602" s="31"/>
      <c r="Q602" s="14"/>
      <c r="R602" s="31"/>
      <c r="S602" s="14"/>
      <c r="T602" s="32"/>
      <c r="U602" s="14"/>
      <c r="V602" s="31"/>
    </row>
    <row r="603" spans="1:22">
      <c r="A603" s="31"/>
      <c r="B603" s="32"/>
      <c r="C603" s="14"/>
      <c r="D603" s="31"/>
      <c r="E603" s="14"/>
      <c r="F603" s="31"/>
      <c r="G603" s="14"/>
      <c r="H603" s="31"/>
      <c r="I603" s="14"/>
      <c r="J603" s="31"/>
      <c r="K603" s="14"/>
      <c r="L603" s="31"/>
      <c r="M603" s="14"/>
      <c r="N603" s="40"/>
      <c r="O603" s="14"/>
      <c r="P603" s="31"/>
      <c r="Q603" s="14"/>
      <c r="R603" s="31"/>
      <c r="S603" s="14"/>
      <c r="T603" s="32"/>
      <c r="U603" s="14"/>
      <c r="V603" s="31"/>
    </row>
    <row r="604" spans="1:22">
      <c r="A604" s="31"/>
      <c r="B604" s="32"/>
      <c r="C604" s="14"/>
      <c r="D604" s="31"/>
      <c r="E604" s="14"/>
      <c r="F604" s="31"/>
      <c r="G604" s="14"/>
      <c r="H604" s="31"/>
      <c r="I604" s="14"/>
      <c r="J604" s="31"/>
      <c r="K604" s="14"/>
      <c r="L604" s="31"/>
      <c r="M604" s="14"/>
      <c r="N604" s="40"/>
      <c r="O604" s="14"/>
      <c r="P604" s="31"/>
      <c r="Q604" s="14"/>
      <c r="R604" s="31"/>
      <c r="S604" s="14"/>
      <c r="T604" s="32"/>
      <c r="U604" s="14"/>
      <c r="V604" s="31"/>
    </row>
    <row r="605" spans="1:22">
      <c r="A605" s="31"/>
      <c r="B605" s="32"/>
      <c r="C605" s="14"/>
      <c r="D605" s="31"/>
      <c r="E605" s="14"/>
      <c r="F605" s="31"/>
      <c r="G605" s="14"/>
      <c r="H605" s="31"/>
      <c r="I605" s="14"/>
      <c r="J605" s="31"/>
      <c r="K605" s="14"/>
      <c r="L605" s="31"/>
      <c r="M605" s="14"/>
      <c r="N605" s="40"/>
      <c r="O605" s="14"/>
      <c r="P605" s="31"/>
      <c r="Q605" s="14"/>
      <c r="R605" s="31"/>
      <c r="S605" s="14"/>
      <c r="T605" s="32"/>
      <c r="U605" s="14"/>
      <c r="V605" s="31"/>
    </row>
    <row r="606" spans="1:22">
      <c r="A606" s="31"/>
      <c r="B606" s="32"/>
      <c r="C606" s="14"/>
      <c r="D606" s="31"/>
      <c r="E606" s="14"/>
      <c r="F606" s="31"/>
      <c r="G606" s="14"/>
      <c r="H606" s="31"/>
      <c r="I606" s="14"/>
      <c r="J606" s="31"/>
      <c r="K606" s="14"/>
      <c r="L606" s="31"/>
      <c r="M606" s="14"/>
      <c r="N606" s="40"/>
      <c r="O606" s="14"/>
      <c r="P606" s="31"/>
      <c r="Q606" s="14"/>
      <c r="R606" s="31"/>
      <c r="S606" s="14"/>
      <c r="T606" s="32"/>
      <c r="U606" s="14"/>
      <c r="V606" s="31"/>
    </row>
    <row r="607" spans="1:22">
      <c r="A607" s="31"/>
      <c r="B607" s="32"/>
      <c r="C607" s="14"/>
      <c r="D607" s="31"/>
      <c r="E607" s="14"/>
      <c r="F607" s="31"/>
      <c r="G607" s="14"/>
      <c r="H607" s="31"/>
      <c r="I607" s="14"/>
      <c r="J607" s="31"/>
      <c r="K607" s="14"/>
      <c r="L607" s="31"/>
      <c r="M607" s="14"/>
      <c r="N607" s="40"/>
      <c r="O607" s="14"/>
      <c r="P607" s="31"/>
      <c r="Q607" s="14"/>
      <c r="R607" s="31"/>
      <c r="S607" s="14"/>
      <c r="T607" s="32"/>
      <c r="U607" s="14"/>
      <c r="V607" s="31"/>
    </row>
    <row r="608" spans="1:22">
      <c r="A608" s="31"/>
      <c r="B608" s="32"/>
      <c r="C608" s="14"/>
      <c r="D608" s="31"/>
      <c r="E608" s="14"/>
      <c r="F608" s="31"/>
      <c r="G608" s="14"/>
      <c r="H608" s="31"/>
      <c r="I608" s="14"/>
      <c r="J608" s="31"/>
      <c r="K608" s="14"/>
      <c r="L608" s="31"/>
      <c r="M608" s="14"/>
      <c r="N608" s="40"/>
      <c r="O608" s="14"/>
      <c r="P608" s="31"/>
      <c r="Q608" s="14"/>
      <c r="R608" s="31"/>
      <c r="S608" s="14"/>
      <c r="T608" s="32"/>
      <c r="U608" s="14"/>
      <c r="V608" s="31"/>
    </row>
    <row r="609" spans="1:22">
      <c r="A609" s="31"/>
      <c r="B609" s="32"/>
      <c r="C609" s="14"/>
      <c r="D609" s="31"/>
      <c r="E609" s="14"/>
      <c r="F609" s="31"/>
      <c r="G609" s="14"/>
      <c r="H609" s="31"/>
      <c r="I609" s="14"/>
      <c r="J609" s="31"/>
      <c r="K609" s="14"/>
      <c r="L609" s="31"/>
      <c r="M609" s="14"/>
      <c r="N609" s="40"/>
      <c r="O609" s="14"/>
      <c r="P609" s="31"/>
      <c r="Q609" s="14"/>
      <c r="R609" s="31"/>
      <c r="S609" s="14"/>
      <c r="T609" s="32"/>
      <c r="U609" s="14"/>
      <c r="V609" s="31"/>
    </row>
    <row r="610" spans="1:22">
      <c r="A610" s="31"/>
      <c r="B610" s="32"/>
      <c r="C610" s="14"/>
      <c r="D610" s="31"/>
      <c r="E610" s="14"/>
      <c r="F610" s="31"/>
      <c r="G610" s="14"/>
      <c r="H610" s="31"/>
      <c r="I610" s="14"/>
      <c r="J610" s="31"/>
      <c r="K610" s="14"/>
      <c r="L610" s="31"/>
      <c r="M610" s="14"/>
      <c r="N610" s="40"/>
      <c r="O610" s="14"/>
      <c r="P610" s="31"/>
      <c r="Q610" s="14"/>
      <c r="R610" s="31"/>
      <c r="S610" s="14"/>
      <c r="T610" s="32"/>
      <c r="U610" s="14"/>
      <c r="V610" s="31"/>
    </row>
    <row r="611" spans="1:22">
      <c r="A611" s="31"/>
      <c r="B611" s="32"/>
      <c r="C611" s="14"/>
      <c r="D611" s="31"/>
      <c r="E611" s="14"/>
      <c r="F611" s="31"/>
      <c r="G611" s="14"/>
      <c r="H611" s="31"/>
      <c r="I611" s="14"/>
      <c r="J611" s="31"/>
      <c r="K611" s="14"/>
      <c r="L611" s="31"/>
      <c r="M611" s="14"/>
      <c r="N611" s="40"/>
      <c r="O611" s="14"/>
      <c r="P611" s="31"/>
      <c r="Q611" s="14"/>
      <c r="R611" s="31"/>
      <c r="S611" s="14"/>
      <c r="T611" s="32"/>
      <c r="U611" s="14"/>
      <c r="V611" s="31"/>
    </row>
    <row r="612" spans="1:22">
      <c r="A612" s="31"/>
      <c r="B612" s="32"/>
      <c r="C612" s="14"/>
      <c r="D612" s="31"/>
      <c r="E612" s="14"/>
      <c r="F612" s="31"/>
      <c r="G612" s="14"/>
      <c r="H612" s="31"/>
      <c r="I612" s="14"/>
      <c r="J612" s="31"/>
      <c r="K612" s="14"/>
      <c r="L612" s="31"/>
      <c r="M612" s="14"/>
      <c r="N612" s="40"/>
      <c r="O612" s="14"/>
      <c r="P612" s="31"/>
      <c r="Q612" s="14"/>
      <c r="R612" s="31"/>
      <c r="S612" s="14"/>
      <c r="T612" s="32"/>
      <c r="U612" s="14"/>
      <c r="V612" s="31"/>
    </row>
    <row r="613" spans="1:22">
      <c r="A613" s="31"/>
      <c r="B613" s="32"/>
      <c r="C613" s="14"/>
      <c r="D613" s="31"/>
      <c r="E613" s="14"/>
      <c r="F613" s="31"/>
      <c r="G613" s="14"/>
      <c r="H613" s="31"/>
      <c r="I613" s="14"/>
      <c r="J613" s="31"/>
      <c r="K613" s="14"/>
      <c r="L613" s="31"/>
      <c r="M613" s="14"/>
      <c r="N613" s="40"/>
      <c r="O613" s="14"/>
      <c r="P613" s="31"/>
      <c r="Q613" s="14"/>
      <c r="R613" s="31"/>
      <c r="S613" s="14"/>
      <c r="T613" s="32"/>
      <c r="U613" s="14"/>
      <c r="V613" s="31"/>
    </row>
    <row r="614" spans="1:22">
      <c r="A614" s="31"/>
      <c r="B614" s="32"/>
      <c r="C614" s="14"/>
      <c r="D614" s="31"/>
      <c r="E614" s="14"/>
      <c r="F614" s="31"/>
      <c r="G614" s="14"/>
      <c r="H614" s="31"/>
      <c r="I614" s="14"/>
      <c r="J614" s="31"/>
      <c r="K614" s="14"/>
      <c r="L614" s="31"/>
      <c r="M614" s="14"/>
      <c r="N614" s="40"/>
      <c r="O614" s="14"/>
      <c r="P614" s="31"/>
      <c r="Q614" s="14"/>
      <c r="R614" s="31"/>
      <c r="S614" s="14"/>
      <c r="T614" s="32"/>
      <c r="U614" s="14"/>
      <c r="V614" s="31"/>
    </row>
    <row r="615" spans="1:22">
      <c r="A615" s="31"/>
      <c r="B615" s="32"/>
      <c r="C615" s="14"/>
      <c r="D615" s="31"/>
      <c r="E615" s="14"/>
      <c r="F615" s="31"/>
      <c r="G615" s="14"/>
      <c r="H615" s="31"/>
      <c r="I615" s="14"/>
      <c r="J615" s="31"/>
      <c r="K615" s="14"/>
      <c r="L615" s="31"/>
      <c r="M615" s="14"/>
      <c r="N615" s="40"/>
      <c r="O615" s="14"/>
      <c r="P615" s="31"/>
      <c r="Q615" s="14"/>
      <c r="R615" s="31"/>
      <c r="S615" s="14"/>
      <c r="T615" s="32"/>
      <c r="U615" s="14"/>
      <c r="V615" s="31"/>
    </row>
    <row r="616" spans="1:22">
      <c r="A616" s="31"/>
      <c r="B616" s="32"/>
      <c r="C616" s="14"/>
      <c r="D616" s="31"/>
      <c r="E616" s="14"/>
      <c r="F616" s="31"/>
      <c r="G616" s="14"/>
      <c r="H616" s="31"/>
      <c r="I616" s="14"/>
      <c r="J616" s="31"/>
      <c r="K616" s="14"/>
      <c r="L616" s="31"/>
      <c r="M616" s="14"/>
      <c r="N616" s="40"/>
      <c r="O616" s="14"/>
      <c r="P616" s="31"/>
      <c r="Q616" s="14"/>
      <c r="R616" s="31"/>
      <c r="S616" s="14"/>
      <c r="T616" s="32"/>
      <c r="U616" s="14"/>
      <c r="V616" s="31"/>
    </row>
    <row r="617" spans="1:22">
      <c r="A617" s="31"/>
      <c r="B617" s="32"/>
      <c r="C617" s="14"/>
      <c r="D617" s="31"/>
      <c r="E617" s="14"/>
      <c r="F617" s="31"/>
      <c r="G617" s="14"/>
      <c r="H617" s="31"/>
      <c r="I617" s="14"/>
      <c r="J617" s="31"/>
      <c r="K617" s="14"/>
      <c r="L617" s="31"/>
      <c r="M617" s="14"/>
      <c r="N617" s="40"/>
      <c r="O617" s="14"/>
      <c r="P617" s="31"/>
      <c r="Q617" s="14"/>
      <c r="R617" s="31"/>
      <c r="S617" s="14"/>
      <c r="T617" s="32"/>
      <c r="U617" s="14"/>
      <c r="V617" s="31"/>
    </row>
    <row r="618" spans="1:22">
      <c r="A618" s="31"/>
      <c r="B618" s="32"/>
      <c r="C618" s="14"/>
      <c r="D618" s="31"/>
      <c r="E618" s="14"/>
      <c r="F618" s="31"/>
      <c r="G618" s="14"/>
      <c r="H618" s="31"/>
      <c r="I618" s="14"/>
      <c r="J618" s="31"/>
      <c r="K618" s="14"/>
      <c r="L618" s="31"/>
      <c r="M618" s="14"/>
      <c r="N618" s="40"/>
      <c r="O618" s="14"/>
      <c r="P618" s="31"/>
      <c r="Q618" s="14"/>
      <c r="R618" s="31"/>
      <c r="S618" s="14"/>
      <c r="T618" s="32"/>
      <c r="U618" s="14"/>
      <c r="V618" s="31"/>
    </row>
    <row r="619" spans="1:22">
      <c r="A619" s="31"/>
      <c r="B619" s="32"/>
      <c r="C619" s="14"/>
      <c r="D619" s="31"/>
      <c r="E619" s="14"/>
      <c r="F619" s="31"/>
      <c r="G619" s="14"/>
      <c r="H619" s="31"/>
      <c r="I619" s="14"/>
      <c r="J619" s="31"/>
      <c r="K619" s="14"/>
      <c r="L619" s="31"/>
      <c r="M619" s="14"/>
      <c r="N619" s="40"/>
      <c r="O619" s="14"/>
      <c r="P619" s="31"/>
      <c r="Q619" s="14"/>
      <c r="R619" s="31"/>
      <c r="S619" s="14"/>
      <c r="T619" s="32"/>
      <c r="U619" s="14"/>
      <c r="V619" s="31"/>
    </row>
    <row r="620" spans="1:22">
      <c r="A620" s="31"/>
      <c r="B620" s="32"/>
      <c r="C620" s="14"/>
      <c r="D620" s="31"/>
      <c r="E620" s="14"/>
      <c r="F620" s="31"/>
      <c r="G620" s="14"/>
      <c r="H620" s="31"/>
      <c r="I620" s="14"/>
      <c r="J620" s="31"/>
      <c r="K620" s="14"/>
      <c r="L620" s="31"/>
      <c r="M620" s="14"/>
      <c r="N620" s="40"/>
      <c r="O620" s="14"/>
      <c r="P620" s="31"/>
      <c r="Q620" s="14"/>
      <c r="R620" s="31"/>
      <c r="S620" s="14"/>
      <c r="T620" s="32"/>
      <c r="U620" s="14"/>
      <c r="V620" s="31"/>
    </row>
    <row r="621" spans="1:22">
      <c r="A621" s="31"/>
      <c r="B621" s="32"/>
      <c r="C621" s="14"/>
      <c r="D621" s="31"/>
      <c r="E621" s="14"/>
      <c r="F621" s="31"/>
      <c r="G621" s="14"/>
      <c r="H621" s="31"/>
      <c r="I621" s="14"/>
      <c r="J621" s="31"/>
      <c r="K621" s="14"/>
      <c r="L621" s="31"/>
      <c r="M621" s="14"/>
      <c r="N621" s="40"/>
      <c r="O621" s="14"/>
      <c r="P621" s="31"/>
      <c r="Q621" s="14"/>
      <c r="R621" s="31"/>
      <c r="S621" s="14"/>
      <c r="T621" s="32"/>
      <c r="U621" s="14"/>
      <c r="V621" s="31"/>
    </row>
    <row r="622" spans="1:22">
      <c r="A622" s="31"/>
      <c r="B622" s="32"/>
      <c r="C622" s="14"/>
      <c r="D622" s="31"/>
      <c r="E622" s="14"/>
      <c r="F622" s="31"/>
      <c r="G622" s="14"/>
      <c r="H622" s="31"/>
      <c r="I622" s="14"/>
      <c r="J622" s="31"/>
      <c r="K622" s="14"/>
      <c r="L622" s="31"/>
      <c r="M622" s="14"/>
      <c r="N622" s="40"/>
      <c r="O622" s="14"/>
      <c r="P622" s="31"/>
      <c r="Q622" s="14"/>
      <c r="R622" s="31"/>
      <c r="S622" s="14"/>
      <c r="T622" s="32"/>
      <c r="U622" s="14"/>
      <c r="V622" s="31"/>
    </row>
    <row r="623" spans="1:22">
      <c r="A623" s="31"/>
      <c r="B623" s="32"/>
      <c r="C623" s="14"/>
      <c r="D623" s="31"/>
      <c r="E623" s="14"/>
      <c r="F623" s="31"/>
      <c r="G623" s="14"/>
      <c r="H623" s="31"/>
      <c r="I623" s="14"/>
      <c r="J623" s="31"/>
      <c r="K623" s="14"/>
      <c r="L623" s="31"/>
      <c r="M623" s="14"/>
      <c r="N623" s="40"/>
      <c r="O623" s="14"/>
      <c r="P623" s="31"/>
      <c r="Q623" s="14"/>
      <c r="R623" s="31"/>
      <c r="S623" s="14"/>
      <c r="T623" s="32"/>
      <c r="U623" s="14"/>
      <c r="V623" s="31"/>
    </row>
    <row r="624" spans="1:22">
      <c r="A624" s="31"/>
      <c r="B624" s="32"/>
      <c r="C624" s="14"/>
      <c r="D624" s="31"/>
      <c r="E624" s="14"/>
      <c r="F624" s="31"/>
      <c r="G624" s="14"/>
      <c r="H624" s="31"/>
      <c r="I624" s="14"/>
      <c r="J624" s="31"/>
      <c r="K624" s="14"/>
      <c r="L624" s="31"/>
      <c r="M624" s="14"/>
      <c r="N624" s="40"/>
      <c r="O624" s="14"/>
      <c r="P624" s="31"/>
      <c r="Q624" s="14"/>
      <c r="R624" s="31"/>
      <c r="S624" s="14"/>
      <c r="T624" s="32"/>
      <c r="U624" s="14"/>
      <c r="V624" s="31"/>
    </row>
    <row r="625" spans="1:22">
      <c r="A625" s="31"/>
      <c r="B625" s="32"/>
      <c r="C625" s="14"/>
      <c r="D625" s="31"/>
      <c r="E625" s="14"/>
      <c r="F625" s="31"/>
      <c r="G625" s="14"/>
      <c r="H625" s="31"/>
      <c r="I625" s="14"/>
      <c r="J625" s="31"/>
      <c r="K625" s="14"/>
      <c r="L625" s="31"/>
      <c r="M625" s="14"/>
      <c r="N625" s="40"/>
      <c r="O625" s="14"/>
      <c r="P625" s="31"/>
      <c r="Q625" s="14"/>
      <c r="R625" s="31"/>
      <c r="S625" s="14"/>
      <c r="T625" s="32"/>
      <c r="U625" s="14"/>
      <c r="V625" s="31"/>
    </row>
    <row r="626" spans="1:22">
      <c r="A626" s="31"/>
      <c r="B626" s="32"/>
      <c r="C626" s="14"/>
      <c r="D626" s="31"/>
      <c r="E626" s="14"/>
      <c r="F626" s="31"/>
      <c r="G626" s="14"/>
      <c r="H626" s="31"/>
      <c r="I626" s="14"/>
      <c r="J626" s="31"/>
      <c r="K626" s="14"/>
      <c r="L626" s="31"/>
      <c r="M626" s="14"/>
      <c r="N626" s="40"/>
      <c r="O626" s="14"/>
      <c r="P626" s="31"/>
      <c r="Q626" s="14"/>
      <c r="R626" s="31"/>
      <c r="S626" s="14"/>
      <c r="T626" s="32"/>
      <c r="U626" s="14"/>
      <c r="V626" s="31"/>
    </row>
    <row r="627" spans="1:22">
      <c r="A627" s="31"/>
      <c r="B627" s="32"/>
      <c r="C627" s="14"/>
      <c r="D627" s="31"/>
      <c r="E627" s="14"/>
      <c r="F627" s="31"/>
      <c r="G627" s="14"/>
      <c r="H627" s="31"/>
      <c r="I627" s="14"/>
      <c r="J627" s="31"/>
      <c r="K627" s="14"/>
      <c r="L627" s="31"/>
      <c r="M627" s="14"/>
      <c r="N627" s="40"/>
      <c r="O627" s="14"/>
      <c r="P627" s="31"/>
      <c r="Q627" s="14"/>
      <c r="R627" s="31"/>
      <c r="S627" s="14"/>
      <c r="T627" s="32"/>
      <c r="U627" s="14"/>
      <c r="V627" s="31"/>
    </row>
    <row r="628" spans="1:22">
      <c r="A628" s="31"/>
      <c r="B628" s="32"/>
      <c r="C628" s="14"/>
      <c r="D628" s="31"/>
      <c r="E628" s="14"/>
      <c r="F628" s="31"/>
      <c r="G628" s="14"/>
      <c r="H628" s="31"/>
      <c r="I628" s="14"/>
      <c r="J628" s="31"/>
      <c r="K628" s="14"/>
      <c r="L628" s="31"/>
      <c r="M628" s="14"/>
      <c r="N628" s="40"/>
      <c r="O628" s="14"/>
      <c r="P628" s="31"/>
      <c r="Q628" s="14"/>
      <c r="R628" s="31"/>
      <c r="S628" s="14"/>
      <c r="T628" s="32"/>
      <c r="U628" s="14"/>
      <c r="V628" s="31"/>
    </row>
    <row r="629" spans="1:22">
      <c r="A629" s="31"/>
      <c r="B629" s="32"/>
      <c r="C629" s="14"/>
      <c r="D629" s="31"/>
      <c r="E629" s="14"/>
      <c r="F629" s="31"/>
      <c r="G629" s="14"/>
      <c r="H629" s="31"/>
      <c r="I629" s="14"/>
      <c r="J629" s="31"/>
      <c r="K629" s="14"/>
      <c r="L629" s="31"/>
      <c r="M629" s="14"/>
      <c r="N629" s="40"/>
      <c r="O629" s="14"/>
      <c r="P629" s="31"/>
      <c r="Q629" s="14"/>
      <c r="R629" s="31"/>
      <c r="S629" s="14"/>
      <c r="T629" s="32"/>
      <c r="U629" s="14"/>
      <c r="V629" s="31"/>
    </row>
    <row r="630" spans="1:22">
      <c r="A630" s="31"/>
      <c r="B630" s="32"/>
      <c r="C630" s="14"/>
      <c r="D630" s="31"/>
      <c r="E630" s="14"/>
      <c r="F630" s="31"/>
      <c r="G630" s="14"/>
      <c r="H630" s="31"/>
      <c r="I630" s="14"/>
      <c r="J630" s="31"/>
      <c r="K630" s="14"/>
      <c r="L630" s="31"/>
      <c r="M630" s="14"/>
      <c r="N630" s="40"/>
      <c r="O630" s="14"/>
      <c r="P630" s="31"/>
      <c r="Q630" s="14"/>
      <c r="R630" s="31"/>
      <c r="S630" s="14"/>
      <c r="T630" s="32"/>
      <c r="U630" s="14"/>
      <c r="V630" s="31"/>
    </row>
    <row r="631" spans="1:22">
      <c r="A631" s="31"/>
      <c r="B631" s="32"/>
      <c r="C631" s="14"/>
      <c r="D631" s="31"/>
      <c r="E631" s="14"/>
      <c r="F631" s="31"/>
      <c r="G631" s="14"/>
      <c r="H631" s="31"/>
      <c r="I631" s="14"/>
      <c r="J631" s="31"/>
      <c r="K631" s="14"/>
      <c r="L631" s="31"/>
      <c r="M631" s="14"/>
      <c r="N631" s="40"/>
      <c r="O631" s="14"/>
      <c r="P631" s="31"/>
      <c r="Q631" s="14"/>
      <c r="R631" s="31"/>
      <c r="S631" s="14"/>
      <c r="T631" s="32"/>
      <c r="U631" s="14"/>
      <c r="V631" s="31"/>
    </row>
    <row r="632" spans="1:22">
      <c r="A632" s="48"/>
      <c r="B632" s="49"/>
      <c r="C632" s="14"/>
      <c r="D632" s="48"/>
      <c r="E632" s="14"/>
      <c r="F632" s="48"/>
      <c r="G632" s="14"/>
      <c r="H632" s="48"/>
      <c r="I632" s="14"/>
      <c r="J632" s="48"/>
      <c r="K632" s="14"/>
      <c r="L632" s="48"/>
      <c r="M632" s="14"/>
      <c r="N632" s="23"/>
      <c r="O632" s="14"/>
      <c r="P632" s="48"/>
      <c r="Q632" s="14"/>
      <c r="R632" s="48"/>
      <c r="S632" s="14"/>
      <c r="T632" s="49"/>
      <c r="U632" s="14"/>
      <c r="V632" s="48"/>
    </row>
    <row r="633" spans="1:22">
      <c r="A633" s="31"/>
      <c r="B633" s="32"/>
      <c r="C633" s="14"/>
      <c r="D633" s="31"/>
      <c r="E633" s="14"/>
      <c r="F633" s="31"/>
      <c r="G633" s="14"/>
      <c r="H633" s="31"/>
      <c r="I633" s="14"/>
      <c r="J633" s="31"/>
      <c r="K633" s="14"/>
      <c r="L633" s="31"/>
      <c r="M633" s="14"/>
      <c r="N633" s="40"/>
      <c r="O633" s="14"/>
      <c r="P633" s="31"/>
      <c r="Q633" s="14"/>
      <c r="R633" s="31"/>
      <c r="S633" s="14"/>
      <c r="T633" s="32"/>
      <c r="U633" s="14"/>
      <c r="V633" s="31"/>
    </row>
    <row r="634" spans="1:22">
      <c r="A634" s="31"/>
      <c r="B634" s="32"/>
      <c r="C634" s="14"/>
      <c r="D634" s="31"/>
      <c r="E634" s="14"/>
      <c r="F634" s="31"/>
      <c r="G634" s="14"/>
      <c r="H634" s="31"/>
      <c r="I634" s="14"/>
      <c r="J634" s="31"/>
      <c r="K634" s="14"/>
      <c r="L634" s="31"/>
      <c r="M634" s="14"/>
      <c r="N634" s="40"/>
      <c r="O634" s="14"/>
      <c r="P634" s="31"/>
      <c r="Q634" s="14"/>
      <c r="R634" s="31"/>
      <c r="S634" s="14"/>
      <c r="T634" s="32"/>
      <c r="U634" s="14"/>
      <c r="V634" s="31"/>
    </row>
    <row r="635" spans="1:22">
      <c r="A635" s="31"/>
      <c r="B635" s="32"/>
      <c r="C635" s="14"/>
      <c r="D635" s="31"/>
      <c r="E635" s="14"/>
      <c r="F635" s="31"/>
      <c r="G635" s="14"/>
      <c r="H635" s="31"/>
      <c r="I635" s="14"/>
      <c r="J635" s="31"/>
      <c r="K635" s="14"/>
      <c r="L635" s="31"/>
      <c r="M635" s="14"/>
      <c r="N635" s="40"/>
      <c r="O635" s="14"/>
      <c r="P635" s="31"/>
      <c r="Q635" s="14"/>
      <c r="R635" s="31"/>
      <c r="S635" s="14"/>
      <c r="T635" s="32"/>
      <c r="U635" s="14"/>
      <c r="V635" s="31"/>
    </row>
    <row r="636" spans="1:22">
      <c r="A636" s="31"/>
      <c r="B636" s="32"/>
      <c r="C636" s="14"/>
      <c r="D636" s="31"/>
      <c r="E636" s="14"/>
      <c r="F636" s="31"/>
      <c r="G636" s="14"/>
      <c r="H636" s="31"/>
      <c r="I636" s="14"/>
      <c r="J636" s="31"/>
      <c r="K636" s="14"/>
      <c r="L636" s="31"/>
      <c r="M636" s="14"/>
      <c r="N636" s="40"/>
      <c r="O636" s="14"/>
      <c r="P636" s="31"/>
      <c r="Q636" s="14"/>
      <c r="R636" s="31"/>
      <c r="S636" s="14"/>
      <c r="T636" s="32"/>
      <c r="U636" s="14"/>
      <c r="V636" s="31"/>
    </row>
    <row r="637" spans="1:22">
      <c r="A637" s="31"/>
      <c r="B637" s="32"/>
      <c r="C637" s="14"/>
      <c r="D637" s="31"/>
      <c r="E637" s="14"/>
      <c r="F637" s="31"/>
      <c r="G637" s="14"/>
      <c r="H637" s="31"/>
      <c r="I637" s="14"/>
      <c r="J637" s="31"/>
      <c r="K637" s="14"/>
      <c r="L637" s="31"/>
      <c r="M637" s="14"/>
      <c r="N637" s="40"/>
      <c r="O637" s="14"/>
      <c r="P637" s="31"/>
      <c r="Q637" s="14"/>
      <c r="R637" s="31"/>
      <c r="S637" s="14"/>
      <c r="T637" s="32"/>
      <c r="U637" s="14"/>
      <c r="V637" s="31"/>
    </row>
    <row r="638" spans="1:22">
      <c r="A638" s="31"/>
      <c r="B638" s="32"/>
      <c r="C638" s="14"/>
      <c r="D638" s="31"/>
      <c r="E638" s="14"/>
      <c r="F638" s="31"/>
      <c r="G638" s="14"/>
      <c r="H638" s="31"/>
      <c r="I638" s="14"/>
      <c r="J638" s="31"/>
      <c r="K638" s="14"/>
      <c r="L638" s="31"/>
      <c r="M638" s="14"/>
      <c r="N638" s="40"/>
      <c r="O638" s="14"/>
      <c r="P638" s="31"/>
      <c r="Q638" s="14"/>
      <c r="R638" s="31"/>
      <c r="S638" s="14"/>
      <c r="T638" s="32"/>
      <c r="U638" s="14"/>
      <c r="V638" s="31"/>
    </row>
    <row r="639" spans="1:22">
      <c r="A639" s="31"/>
      <c r="B639" s="32"/>
      <c r="C639" s="14"/>
      <c r="D639" s="31"/>
      <c r="E639" s="14"/>
      <c r="F639" s="31"/>
      <c r="G639" s="14"/>
      <c r="H639" s="31"/>
      <c r="I639" s="14"/>
      <c r="J639" s="31"/>
      <c r="K639" s="14"/>
      <c r="L639" s="31"/>
      <c r="M639" s="14"/>
      <c r="N639" s="40"/>
      <c r="O639" s="14"/>
      <c r="P639" s="31"/>
      <c r="Q639" s="14"/>
      <c r="R639" s="31"/>
      <c r="S639" s="14"/>
      <c r="T639" s="32"/>
      <c r="U639" s="14"/>
      <c r="V639" s="31"/>
    </row>
    <row r="640" spans="1:22">
      <c r="A640" s="31"/>
      <c r="B640" s="32"/>
      <c r="C640" s="14"/>
      <c r="D640" s="31"/>
      <c r="E640" s="14"/>
      <c r="F640" s="31"/>
      <c r="G640" s="14"/>
      <c r="H640" s="31"/>
      <c r="I640" s="14"/>
      <c r="J640" s="31"/>
      <c r="K640" s="14"/>
      <c r="L640" s="31"/>
      <c r="M640" s="14"/>
      <c r="N640" s="40"/>
      <c r="O640" s="14"/>
      <c r="P640" s="31"/>
      <c r="Q640" s="14"/>
      <c r="R640" s="31"/>
      <c r="S640" s="14"/>
      <c r="T640" s="32"/>
      <c r="U640" s="14"/>
      <c r="V640" s="31"/>
    </row>
    <row r="641" spans="1:22">
      <c r="A641" s="31"/>
      <c r="B641" s="32"/>
      <c r="C641" s="14"/>
      <c r="D641" s="31"/>
      <c r="E641" s="14"/>
      <c r="F641" s="31"/>
      <c r="G641" s="14"/>
      <c r="H641" s="31"/>
      <c r="I641" s="14"/>
      <c r="J641" s="31"/>
      <c r="K641" s="14"/>
      <c r="L641" s="31"/>
      <c r="M641" s="14"/>
      <c r="N641" s="40"/>
      <c r="O641" s="14"/>
      <c r="P641" s="31"/>
      <c r="Q641" s="14"/>
      <c r="R641" s="31"/>
      <c r="S641" s="14"/>
      <c r="T641" s="32"/>
      <c r="U641" s="14"/>
      <c r="V641" s="31"/>
    </row>
    <row r="642" spans="1:22">
      <c r="A642" s="31"/>
      <c r="B642" s="32"/>
      <c r="C642" s="14"/>
      <c r="D642" s="31"/>
      <c r="E642" s="14"/>
      <c r="F642" s="31"/>
      <c r="G642" s="14"/>
      <c r="H642" s="31"/>
      <c r="I642" s="14"/>
      <c r="J642" s="31"/>
      <c r="K642" s="14"/>
      <c r="L642" s="31"/>
      <c r="M642" s="14"/>
      <c r="N642" s="40"/>
      <c r="O642" s="14"/>
      <c r="P642" s="31"/>
      <c r="Q642" s="14"/>
      <c r="R642" s="31"/>
      <c r="S642" s="14"/>
      <c r="T642" s="32"/>
      <c r="U642" s="14"/>
      <c r="V642" s="31"/>
    </row>
    <row r="643" spans="1:22">
      <c r="A643" s="31"/>
      <c r="B643" s="32"/>
      <c r="C643" s="14"/>
      <c r="D643" s="31"/>
      <c r="E643" s="14"/>
      <c r="F643" s="31"/>
      <c r="G643" s="14"/>
      <c r="H643" s="31"/>
      <c r="I643" s="14"/>
      <c r="J643" s="31"/>
      <c r="K643" s="14"/>
      <c r="L643" s="31"/>
      <c r="M643" s="14"/>
      <c r="N643" s="40"/>
      <c r="O643" s="14"/>
      <c r="P643" s="31"/>
      <c r="Q643" s="14"/>
      <c r="R643" s="31"/>
      <c r="S643" s="14"/>
      <c r="T643" s="32"/>
      <c r="U643" s="14"/>
      <c r="V643" s="31"/>
    </row>
    <row r="644" spans="1:22">
      <c r="A644" s="31"/>
      <c r="B644" s="32"/>
      <c r="C644" s="14"/>
      <c r="D644" s="31"/>
      <c r="E644" s="14"/>
      <c r="F644" s="31"/>
      <c r="G644" s="14"/>
      <c r="H644" s="31"/>
      <c r="I644" s="14"/>
      <c r="J644" s="31"/>
      <c r="K644" s="14"/>
      <c r="L644" s="31"/>
      <c r="M644" s="14"/>
      <c r="N644" s="40"/>
      <c r="O644" s="14"/>
      <c r="P644" s="31"/>
      <c r="Q644" s="14"/>
      <c r="R644" s="31"/>
      <c r="S644" s="14"/>
      <c r="T644" s="32"/>
      <c r="U644" s="14"/>
      <c r="V644" s="31"/>
    </row>
    <row r="645" spans="1:22">
      <c r="A645" s="31"/>
      <c r="B645" s="32"/>
      <c r="C645" s="14"/>
      <c r="D645" s="31"/>
      <c r="E645" s="14"/>
      <c r="F645" s="31"/>
      <c r="G645" s="14"/>
      <c r="H645" s="31"/>
      <c r="I645" s="14"/>
      <c r="J645" s="31"/>
      <c r="K645" s="14"/>
      <c r="L645" s="31"/>
      <c r="M645" s="14"/>
      <c r="N645" s="40"/>
      <c r="O645" s="14"/>
      <c r="P645" s="31"/>
      <c r="Q645" s="14"/>
      <c r="R645" s="31"/>
      <c r="S645" s="14"/>
      <c r="T645" s="32"/>
      <c r="U645" s="14"/>
      <c r="V645" s="31"/>
    </row>
    <row r="646" spans="1:22">
      <c r="A646" s="31"/>
      <c r="B646" s="32"/>
      <c r="C646" s="14"/>
      <c r="D646" s="31"/>
      <c r="E646" s="14"/>
      <c r="F646" s="31"/>
      <c r="G646" s="14"/>
      <c r="H646" s="31"/>
      <c r="I646" s="14"/>
      <c r="J646" s="31"/>
      <c r="K646" s="14"/>
      <c r="L646" s="31"/>
      <c r="M646" s="14"/>
      <c r="N646" s="40"/>
      <c r="O646" s="14"/>
      <c r="P646" s="31"/>
      <c r="Q646" s="14"/>
      <c r="R646" s="31"/>
      <c r="S646" s="14"/>
      <c r="T646" s="32"/>
      <c r="U646" s="14"/>
      <c r="V646" s="31"/>
    </row>
    <row r="647" spans="1:22">
      <c r="A647" s="31"/>
      <c r="B647" s="32"/>
      <c r="C647" s="14"/>
      <c r="D647" s="31"/>
      <c r="E647" s="14"/>
      <c r="F647" s="31"/>
      <c r="G647" s="14"/>
      <c r="H647" s="31"/>
      <c r="I647" s="14"/>
      <c r="J647" s="31"/>
      <c r="K647" s="14"/>
      <c r="L647" s="31"/>
      <c r="M647" s="14"/>
      <c r="N647" s="40"/>
      <c r="O647" s="14"/>
      <c r="P647" s="31"/>
      <c r="Q647" s="14"/>
      <c r="R647" s="31"/>
      <c r="S647" s="14"/>
      <c r="T647" s="32"/>
      <c r="U647" s="14"/>
      <c r="V647" s="31"/>
    </row>
    <row r="648" spans="1:22">
      <c r="A648" s="31"/>
      <c r="B648" s="32"/>
      <c r="C648" s="14"/>
      <c r="D648" s="31"/>
      <c r="E648" s="14"/>
      <c r="F648" s="31"/>
      <c r="G648" s="14"/>
      <c r="H648" s="31"/>
      <c r="I648" s="14"/>
      <c r="J648" s="31"/>
      <c r="K648" s="14"/>
      <c r="L648" s="31"/>
      <c r="M648" s="14"/>
      <c r="N648" s="40"/>
      <c r="O648" s="14"/>
      <c r="P648" s="31"/>
      <c r="Q648" s="14"/>
      <c r="R648" s="31"/>
      <c r="S648" s="14"/>
      <c r="T648" s="32"/>
      <c r="U648" s="14"/>
      <c r="V648" s="31"/>
    </row>
    <row r="649" spans="1:22">
      <c r="A649" s="31"/>
      <c r="B649" s="32"/>
      <c r="C649" s="14"/>
      <c r="D649" s="31"/>
      <c r="E649" s="14"/>
      <c r="F649" s="31"/>
      <c r="G649" s="14"/>
      <c r="H649" s="31"/>
      <c r="I649" s="14"/>
      <c r="J649" s="31"/>
      <c r="K649" s="14"/>
      <c r="L649" s="31"/>
      <c r="M649" s="14"/>
      <c r="N649" s="40"/>
      <c r="O649" s="14"/>
      <c r="P649" s="31"/>
      <c r="Q649" s="14"/>
      <c r="R649" s="31"/>
      <c r="S649" s="14"/>
      <c r="T649" s="32"/>
      <c r="U649" s="14"/>
      <c r="V649" s="31"/>
    </row>
    <row r="650" spans="1:22">
      <c r="A650" s="31"/>
      <c r="B650" s="32"/>
      <c r="C650" s="14"/>
      <c r="D650" s="31"/>
      <c r="E650" s="14"/>
      <c r="F650" s="31"/>
      <c r="G650" s="14"/>
      <c r="H650" s="31"/>
      <c r="I650" s="14"/>
      <c r="J650" s="31"/>
      <c r="K650" s="14"/>
      <c r="L650" s="31"/>
      <c r="M650" s="14"/>
      <c r="N650" s="40"/>
      <c r="O650" s="14"/>
      <c r="P650" s="31"/>
      <c r="Q650" s="14"/>
      <c r="R650" s="31"/>
      <c r="S650" s="14"/>
      <c r="T650" s="32"/>
      <c r="U650" s="14"/>
      <c r="V650" s="31"/>
    </row>
    <row r="651" spans="1:22">
      <c r="A651" s="31"/>
      <c r="B651" s="32"/>
      <c r="C651" s="14"/>
      <c r="D651" s="31"/>
      <c r="E651" s="14"/>
      <c r="F651" s="31"/>
      <c r="G651" s="14"/>
      <c r="H651" s="31"/>
      <c r="I651" s="14"/>
      <c r="J651" s="31"/>
      <c r="K651" s="14"/>
      <c r="L651" s="31"/>
      <c r="M651" s="14"/>
      <c r="N651" s="40"/>
      <c r="O651" s="14"/>
      <c r="P651" s="31"/>
      <c r="Q651" s="14"/>
      <c r="R651" s="31"/>
      <c r="S651" s="14"/>
      <c r="T651" s="32"/>
      <c r="U651" s="14"/>
      <c r="V651" s="31"/>
    </row>
    <row r="652" spans="1:22">
      <c r="A652" s="31"/>
      <c r="B652" s="32"/>
      <c r="C652" s="14"/>
      <c r="D652" s="31"/>
      <c r="E652" s="14"/>
      <c r="F652" s="31"/>
      <c r="G652" s="14"/>
      <c r="H652" s="31"/>
      <c r="I652" s="14"/>
      <c r="J652" s="31"/>
      <c r="K652" s="14"/>
      <c r="L652" s="31"/>
      <c r="M652" s="14"/>
      <c r="N652" s="40"/>
      <c r="O652" s="14"/>
      <c r="P652" s="31"/>
      <c r="Q652" s="14"/>
      <c r="R652" s="31"/>
      <c r="S652" s="14"/>
      <c r="T652" s="32"/>
      <c r="U652" s="14"/>
      <c r="V652" s="31"/>
    </row>
    <row r="653" spans="1:22">
      <c r="A653" s="31"/>
      <c r="B653" s="32"/>
      <c r="C653" s="14"/>
      <c r="D653" s="31"/>
      <c r="E653" s="14"/>
      <c r="F653" s="31"/>
      <c r="G653" s="14"/>
      <c r="H653" s="31"/>
      <c r="I653" s="14"/>
      <c r="J653" s="31"/>
      <c r="K653" s="14"/>
      <c r="L653" s="31"/>
      <c r="M653" s="14"/>
      <c r="N653" s="40"/>
      <c r="O653" s="14"/>
      <c r="P653" s="31"/>
      <c r="Q653" s="14"/>
      <c r="R653" s="31"/>
      <c r="S653" s="14"/>
      <c r="T653" s="32"/>
      <c r="U653" s="14"/>
      <c r="V653" s="31"/>
    </row>
    <row r="654" spans="1:22">
      <c r="A654" s="31"/>
      <c r="B654" s="32"/>
      <c r="C654" s="14"/>
      <c r="D654" s="31"/>
      <c r="E654" s="14"/>
      <c r="F654" s="31"/>
      <c r="G654" s="14"/>
      <c r="H654" s="31"/>
      <c r="I654" s="14"/>
      <c r="J654" s="31"/>
      <c r="K654" s="14"/>
      <c r="L654" s="31"/>
      <c r="M654" s="14"/>
      <c r="N654" s="40"/>
      <c r="O654" s="14"/>
      <c r="P654" s="31"/>
      <c r="Q654" s="14"/>
      <c r="R654" s="31"/>
      <c r="S654" s="14"/>
      <c r="T654" s="32"/>
      <c r="U654" s="14"/>
      <c r="V654" s="31"/>
    </row>
    <row r="655" spans="1:22">
      <c r="A655" s="31"/>
      <c r="B655" s="32"/>
      <c r="C655" s="14"/>
      <c r="D655" s="31"/>
      <c r="E655" s="14"/>
      <c r="F655" s="31"/>
      <c r="G655" s="14"/>
      <c r="H655" s="31"/>
      <c r="I655" s="14"/>
      <c r="J655" s="31"/>
      <c r="K655" s="14"/>
      <c r="L655" s="31"/>
      <c r="M655" s="14"/>
      <c r="N655" s="40"/>
      <c r="O655" s="14"/>
      <c r="P655" s="31"/>
      <c r="Q655" s="14"/>
      <c r="R655" s="31"/>
      <c r="S655" s="14"/>
      <c r="T655" s="32"/>
      <c r="U655" s="14"/>
      <c r="V655" s="31"/>
    </row>
  </sheetData>
  <sortState ref="A5:V206">
    <sortCondition ref="A5:A206"/>
    <sortCondition ref="J5:J206"/>
    <sortCondition ref="D5:D206"/>
    <sortCondition ref="L5:L206"/>
  </sortState>
  <pageMargins left="0.3611111111111111" right="0.3611111111111111" top="0.3611111111111111" bottom="0.3611111111111111" header="0.3" footer="0.3"/>
  <pageSetup paperSize="9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623"/>
  <sheetViews>
    <sheetView workbookViewId="0">
      <selection activeCell="L6" sqref="L6"/>
    </sheetView>
  </sheetViews>
  <sheetFormatPr defaultColWidth="8.85546875" defaultRowHeight="15"/>
  <cols>
    <col min="1" max="1" width="8.85546875" customWidth="1"/>
    <col min="2" max="2" width="9.140625" style="16" customWidth="1"/>
    <col min="3" max="3" width="9.140625" style="7" customWidth="1"/>
    <col min="4" max="13" width="8.85546875" customWidth="1"/>
    <col min="14" max="15" width="10.85546875" bestFit="1" customWidth="1"/>
  </cols>
  <sheetData>
    <row r="1" spans="1:15" ht="18.75">
      <c r="A1" s="17" t="s">
        <v>255</v>
      </c>
      <c r="B1"/>
      <c r="C1"/>
    </row>
    <row r="2" spans="1:15">
      <c r="B2"/>
      <c r="C2"/>
    </row>
    <row r="3" spans="1:15">
      <c r="A3" s="106" t="s">
        <v>260</v>
      </c>
      <c r="B3" s="106" t="s">
        <v>189</v>
      </c>
      <c r="C3" s="107" t="s">
        <v>261</v>
      </c>
      <c r="D3" s="24"/>
      <c r="E3" s="106" t="s">
        <v>262</v>
      </c>
      <c r="F3" s="106"/>
      <c r="G3" s="24"/>
      <c r="H3" s="107" t="s">
        <v>152</v>
      </c>
      <c r="I3" s="106" t="s">
        <v>263</v>
      </c>
      <c r="J3" s="106"/>
      <c r="K3" s="106"/>
      <c r="L3" s="106" t="s">
        <v>188</v>
      </c>
      <c r="M3" s="106"/>
      <c r="N3" s="106" t="s">
        <v>264</v>
      </c>
      <c r="O3" s="106"/>
    </row>
    <row r="4" spans="1:15" ht="15.75" thickBot="1">
      <c r="A4" s="106"/>
      <c r="B4" s="106"/>
      <c r="C4" s="107"/>
      <c r="D4" s="24" t="s">
        <v>265</v>
      </c>
      <c r="E4" s="24" t="s">
        <v>266</v>
      </c>
      <c r="F4" s="24" t="s">
        <v>265</v>
      </c>
      <c r="G4" s="24" t="s">
        <v>267</v>
      </c>
      <c r="H4" s="107"/>
      <c r="I4" s="24" t="s">
        <v>268</v>
      </c>
      <c r="J4" s="24" t="s">
        <v>269</v>
      </c>
      <c r="K4" s="24" t="s">
        <v>270</v>
      </c>
      <c r="L4" s="24" t="s">
        <v>271</v>
      </c>
      <c r="M4" s="24" t="s">
        <v>272</v>
      </c>
      <c r="N4" s="24" t="s">
        <v>271</v>
      </c>
      <c r="O4" s="24" t="s">
        <v>272</v>
      </c>
    </row>
    <row r="5" spans="1:15" ht="15.75" thickBot="1">
      <c r="A5" s="51">
        <v>18557</v>
      </c>
      <c r="B5" s="51" t="s">
        <v>164</v>
      </c>
      <c r="C5" s="51" t="s">
        <v>55</v>
      </c>
      <c r="D5" s="51" t="s">
        <v>747</v>
      </c>
      <c r="E5" s="51">
        <v>35</v>
      </c>
      <c r="F5" s="51" t="s">
        <v>748</v>
      </c>
      <c r="G5" s="51" t="s">
        <v>449</v>
      </c>
      <c r="H5" s="51" t="s">
        <v>794</v>
      </c>
      <c r="I5" s="51">
        <v>26260</v>
      </c>
      <c r="J5" s="51">
        <v>12530</v>
      </c>
      <c r="K5" s="51">
        <v>13730</v>
      </c>
      <c r="L5" s="52">
        <v>0.29935185185185187</v>
      </c>
      <c r="M5" s="52">
        <v>0.3144675925925926</v>
      </c>
      <c r="N5" s="53">
        <v>43739</v>
      </c>
      <c r="O5" s="53">
        <v>43739</v>
      </c>
    </row>
    <row r="6" spans="1:15" ht="15.75" thickBot="1">
      <c r="A6" s="51">
        <v>18558</v>
      </c>
      <c r="B6" s="51" t="s">
        <v>18</v>
      </c>
      <c r="C6" s="51" t="s">
        <v>455</v>
      </c>
      <c r="D6" s="51" t="s">
        <v>749</v>
      </c>
      <c r="E6" s="51">
        <v>35</v>
      </c>
      <c r="F6" s="51" t="s">
        <v>748</v>
      </c>
      <c r="G6" s="51" t="s">
        <v>452</v>
      </c>
      <c r="H6" s="51" t="s">
        <v>795</v>
      </c>
      <c r="I6" s="51">
        <v>29390</v>
      </c>
      <c r="J6" s="51">
        <v>11360</v>
      </c>
      <c r="K6" s="51">
        <v>18030</v>
      </c>
      <c r="L6" s="52">
        <v>0.29586805555555556</v>
      </c>
      <c r="M6" s="52">
        <v>0.32193287037037038</v>
      </c>
      <c r="N6" s="53">
        <v>43739</v>
      </c>
      <c r="O6" s="53">
        <v>43739</v>
      </c>
    </row>
    <row r="7" spans="1:15" ht="15.75" thickBot="1">
      <c r="A7" s="51">
        <v>18559</v>
      </c>
      <c r="B7" s="51" t="s">
        <v>16</v>
      </c>
      <c r="C7" s="51" t="s">
        <v>457</v>
      </c>
      <c r="D7" s="51" t="s">
        <v>747</v>
      </c>
      <c r="E7" s="51">
        <v>35</v>
      </c>
      <c r="F7" s="51" t="s">
        <v>748</v>
      </c>
      <c r="G7" s="51" t="s">
        <v>456</v>
      </c>
      <c r="H7" s="51" t="s">
        <v>17</v>
      </c>
      <c r="I7" s="51">
        <v>25010</v>
      </c>
      <c r="J7" s="51">
        <v>11130</v>
      </c>
      <c r="K7" s="51">
        <v>13880</v>
      </c>
      <c r="L7" s="52">
        <v>0.30571759259259262</v>
      </c>
      <c r="M7" s="52">
        <v>0.32915509259259262</v>
      </c>
      <c r="N7" s="53">
        <v>43739</v>
      </c>
      <c r="O7" s="53">
        <v>43739</v>
      </c>
    </row>
    <row r="8" spans="1:15" ht="15.75" thickBot="1">
      <c r="A8" s="51">
        <v>18560</v>
      </c>
      <c r="B8" s="51" t="s">
        <v>25</v>
      </c>
      <c r="C8" s="51" t="s">
        <v>461</v>
      </c>
      <c r="D8" s="51" t="s">
        <v>750</v>
      </c>
      <c r="E8" s="51">
        <v>35</v>
      </c>
      <c r="F8" s="51" t="s">
        <v>748</v>
      </c>
      <c r="G8" s="51" t="s">
        <v>458</v>
      </c>
      <c r="H8" s="51" t="s">
        <v>26</v>
      </c>
      <c r="I8" s="51">
        <v>24700</v>
      </c>
      <c r="J8" s="51">
        <v>11280</v>
      </c>
      <c r="K8" s="51">
        <v>13420</v>
      </c>
      <c r="L8" s="52">
        <v>0.33917824074074071</v>
      </c>
      <c r="M8" s="52">
        <v>0.34914351851851855</v>
      </c>
      <c r="N8" s="53">
        <v>43739</v>
      </c>
      <c r="O8" s="53">
        <v>43739</v>
      </c>
    </row>
    <row r="9" spans="1:15" ht="15.75" thickBot="1">
      <c r="A9" s="51">
        <v>18561</v>
      </c>
      <c r="B9" s="51" t="s">
        <v>31</v>
      </c>
      <c r="C9" s="51" t="s">
        <v>463</v>
      </c>
      <c r="D9" s="51" t="s">
        <v>747</v>
      </c>
      <c r="E9" s="51">
        <v>35</v>
      </c>
      <c r="F9" s="51" t="s">
        <v>748</v>
      </c>
      <c r="G9" s="51" t="s">
        <v>462</v>
      </c>
      <c r="H9" s="51" t="s">
        <v>32</v>
      </c>
      <c r="I9" s="51">
        <v>27040</v>
      </c>
      <c r="J9" s="51">
        <v>13480</v>
      </c>
      <c r="K9" s="51">
        <v>13560</v>
      </c>
      <c r="L9" s="52">
        <v>0.34563657407407405</v>
      </c>
      <c r="M9" s="52">
        <v>0.35556712962962966</v>
      </c>
      <c r="N9" s="53">
        <v>43739</v>
      </c>
      <c r="O9" s="53">
        <v>43739</v>
      </c>
    </row>
    <row r="10" spans="1:15" ht="15.75" thickBot="1">
      <c r="A10" s="51">
        <v>18562</v>
      </c>
      <c r="B10" s="51" t="s">
        <v>245</v>
      </c>
      <c r="C10" s="51" t="s">
        <v>470</v>
      </c>
      <c r="D10" s="51" t="s">
        <v>751</v>
      </c>
      <c r="E10" s="51">
        <v>35</v>
      </c>
      <c r="F10" s="51" t="s">
        <v>748</v>
      </c>
      <c r="G10" s="51" t="s">
        <v>467</v>
      </c>
      <c r="H10" s="51" t="s">
        <v>252</v>
      </c>
      <c r="I10" s="51">
        <v>11570</v>
      </c>
      <c r="J10" s="51">
        <v>6740</v>
      </c>
      <c r="K10" s="51">
        <v>4830</v>
      </c>
      <c r="L10" s="52">
        <v>0.35518518518518521</v>
      </c>
      <c r="M10" s="52">
        <v>0.36416666666666669</v>
      </c>
      <c r="N10" s="53">
        <v>43739</v>
      </c>
      <c r="O10" s="53">
        <v>43739</v>
      </c>
    </row>
    <row r="11" spans="1:15" ht="15.75" thickBot="1">
      <c r="A11" s="51">
        <v>18563</v>
      </c>
      <c r="B11" s="51" t="s">
        <v>43</v>
      </c>
      <c r="C11" s="51" t="s">
        <v>42</v>
      </c>
      <c r="D11" s="51" t="s">
        <v>747</v>
      </c>
      <c r="E11" s="51">
        <v>35</v>
      </c>
      <c r="F11" s="51" t="s">
        <v>748</v>
      </c>
      <c r="G11" s="51" t="s">
        <v>471</v>
      </c>
      <c r="H11" s="51" t="s">
        <v>796</v>
      </c>
      <c r="I11" s="51">
        <v>25520</v>
      </c>
      <c r="J11" s="51">
        <v>11680</v>
      </c>
      <c r="K11" s="51">
        <v>13840</v>
      </c>
      <c r="L11" s="52">
        <v>0.36145833333333338</v>
      </c>
      <c r="M11" s="52">
        <v>0.37334490740740739</v>
      </c>
      <c r="N11" s="53">
        <v>43739</v>
      </c>
      <c r="O11" s="53">
        <v>43739</v>
      </c>
    </row>
    <row r="12" spans="1:15" ht="15.75" thickBot="1">
      <c r="A12" s="51">
        <v>18564</v>
      </c>
      <c r="B12" s="51" t="s">
        <v>2</v>
      </c>
      <c r="C12" s="51" t="s">
        <v>8</v>
      </c>
      <c r="D12" s="51" t="s">
        <v>752</v>
      </c>
      <c r="E12" s="51">
        <v>35</v>
      </c>
      <c r="F12" s="51" t="s">
        <v>748</v>
      </c>
      <c r="G12" s="51" t="s">
        <v>476</v>
      </c>
      <c r="H12" s="51" t="s">
        <v>398</v>
      </c>
      <c r="I12" s="51">
        <v>29200</v>
      </c>
      <c r="J12" s="51">
        <v>12900</v>
      </c>
      <c r="K12" s="51">
        <v>16300</v>
      </c>
      <c r="L12" s="52">
        <v>0.36925925925925923</v>
      </c>
      <c r="M12" s="52">
        <v>0.38170138888888888</v>
      </c>
      <c r="N12" s="53">
        <v>43739</v>
      </c>
      <c r="O12" s="53">
        <v>43739</v>
      </c>
    </row>
    <row r="13" spans="1:15" ht="15.75" thickBot="1">
      <c r="A13" s="51">
        <v>18565</v>
      </c>
      <c r="B13" s="51" t="s">
        <v>52</v>
      </c>
      <c r="C13" s="51" t="s">
        <v>51</v>
      </c>
      <c r="D13" s="51" t="s">
        <v>750</v>
      </c>
      <c r="E13" s="51">
        <v>35</v>
      </c>
      <c r="F13" s="51" t="s">
        <v>748</v>
      </c>
      <c r="G13" s="51" t="s">
        <v>479</v>
      </c>
      <c r="H13" s="51" t="s">
        <v>797</v>
      </c>
      <c r="I13" s="51">
        <v>25200</v>
      </c>
      <c r="J13" s="51">
        <v>12430</v>
      </c>
      <c r="K13" s="51">
        <v>12770</v>
      </c>
      <c r="L13" s="52">
        <v>0.3712847222222222</v>
      </c>
      <c r="M13" s="52">
        <v>0.38728009259259261</v>
      </c>
      <c r="N13" s="53">
        <v>43739</v>
      </c>
      <c r="O13" s="53">
        <v>43739</v>
      </c>
    </row>
    <row r="14" spans="1:15" ht="15.75" thickBot="1">
      <c r="A14" s="51">
        <v>18566</v>
      </c>
      <c r="B14" s="51" t="s">
        <v>49</v>
      </c>
      <c r="C14" s="51" t="s">
        <v>48</v>
      </c>
      <c r="D14" s="51" t="s">
        <v>747</v>
      </c>
      <c r="E14" s="51">
        <v>35</v>
      </c>
      <c r="F14" s="51" t="s">
        <v>748</v>
      </c>
      <c r="G14" s="51" t="s">
        <v>484</v>
      </c>
      <c r="H14" s="51" t="s">
        <v>798</v>
      </c>
      <c r="I14" s="51">
        <v>24780</v>
      </c>
      <c r="J14" s="51">
        <v>11130</v>
      </c>
      <c r="K14" s="51">
        <v>13650</v>
      </c>
      <c r="L14" s="52">
        <v>0.38131944444444449</v>
      </c>
      <c r="M14" s="52">
        <v>0.3925925925925926</v>
      </c>
      <c r="N14" s="53">
        <v>43739</v>
      </c>
      <c r="O14" s="53">
        <v>43739</v>
      </c>
    </row>
    <row r="15" spans="1:15" ht="15.75" thickBot="1">
      <c r="A15" s="51">
        <v>18567</v>
      </c>
      <c r="B15" s="51" t="s">
        <v>37</v>
      </c>
      <c r="C15" s="51" t="s">
        <v>487</v>
      </c>
      <c r="D15" s="51" t="s">
        <v>749</v>
      </c>
      <c r="E15" s="51">
        <v>35</v>
      </c>
      <c r="F15" s="51" t="s">
        <v>748</v>
      </c>
      <c r="G15" s="51" t="s">
        <v>486</v>
      </c>
      <c r="H15" s="51" t="s">
        <v>38</v>
      </c>
      <c r="I15" s="51">
        <v>30380</v>
      </c>
      <c r="J15" s="51">
        <v>12360</v>
      </c>
      <c r="K15" s="51">
        <v>18020</v>
      </c>
      <c r="L15" s="52">
        <v>0.39156250000000004</v>
      </c>
      <c r="M15" s="52">
        <v>0.40034722222222219</v>
      </c>
      <c r="N15" s="53">
        <v>43739</v>
      </c>
      <c r="O15" s="53">
        <v>43739</v>
      </c>
    </row>
    <row r="16" spans="1:15" ht="15.75" thickBot="1">
      <c r="A16" s="51">
        <v>18568</v>
      </c>
      <c r="B16" s="51" t="s">
        <v>40</v>
      </c>
      <c r="C16" s="51" t="s">
        <v>39</v>
      </c>
      <c r="D16" s="51" t="s">
        <v>750</v>
      </c>
      <c r="E16" s="51">
        <v>35</v>
      </c>
      <c r="F16" s="51" t="s">
        <v>748</v>
      </c>
      <c r="G16" s="51" t="s">
        <v>489</v>
      </c>
      <c r="H16" s="51" t="s">
        <v>41</v>
      </c>
      <c r="I16" s="51">
        <v>24630</v>
      </c>
      <c r="J16" s="51">
        <v>11150</v>
      </c>
      <c r="K16" s="51">
        <v>13480</v>
      </c>
      <c r="L16" s="52">
        <v>0.39505787037037038</v>
      </c>
      <c r="M16" s="52">
        <v>0.41012731481481479</v>
      </c>
      <c r="N16" s="53">
        <v>43739</v>
      </c>
      <c r="O16" s="53">
        <v>43739</v>
      </c>
    </row>
    <row r="17" spans="1:15" ht="15.75" thickBot="1">
      <c r="A17" s="51">
        <v>18569</v>
      </c>
      <c r="B17" s="51" t="s">
        <v>34</v>
      </c>
      <c r="C17" s="51" t="s">
        <v>483</v>
      </c>
      <c r="D17" s="51" t="s">
        <v>747</v>
      </c>
      <c r="E17" s="51">
        <v>35</v>
      </c>
      <c r="F17" s="51" t="s">
        <v>748</v>
      </c>
      <c r="G17" s="51" t="s">
        <v>490</v>
      </c>
      <c r="H17" s="51" t="s">
        <v>799</v>
      </c>
      <c r="I17" s="51">
        <v>25990</v>
      </c>
      <c r="J17" s="51">
        <v>12130</v>
      </c>
      <c r="K17" s="51">
        <v>13860</v>
      </c>
      <c r="L17" s="52">
        <v>0.40085648148148145</v>
      </c>
      <c r="M17" s="52">
        <v>0.41846064814814815</v>
      </c>
      <c r="N17" s="53">
        <v>43739</v>
      </c>
      <c r="O17" s="53">
        <v>43739</v>
      </c>
    </row>
    <row r="18" spans="1:15" ht="15.75" thickBot="1">
      <c r="A18" s="51">
        <v>18570</v>
      </c>
      <c r="B18" s="51" t="s">
        <v>22</v>
      </c>
      <c r="C18" s="51" t="s">
        <v>139</v>
      </c>
      <c r="D18" s="51" t="s">
        <v>752</v>
      </c>
      <c r="E18" s="51">
        <v>35</v>
      </c>
      <c r="F18" s="51" t="s">
        <v>748</v>
      </c>
      <c r="G18" s="51" t="s">
        <v>494</v>
      </c>
      <c r="H18" s="51" t="s">
        <v>408</v>
      </c>
      <c r="I18" s="51">
        <v>33160</v>
      </c>
      <c r="J18" s="51">
        <v>14620</v>
      </c>
      <c r="K18" s="51">
        <v>18540</v>
      </c>
      <c r="L18" s="52">
        <v>0.41329861111111116</v>
      </c>
      <c r="M18" s="52">
        <v>0.42341435185185183</v>
      </c>
      <c r="N18" s="53">
        <v>43739</v>
      </c>
      <c r="O18" s="53">
        <v>43739</v>
      </c>
    </row>
    <row r="19" spans="1:15" ht="15.75" thickBot="1">
      <c r="A19" s="51">
        <v>18571</v>
      </c>
      <c r="B19" s="51" t="s">
        <v>20</v>
      </c>
      <c r="C19" s="51" t="s">
        <v>138</v>
      </c>
      <c r="D19" s="51" t="s">
        <v>747</v>
      </c>
      <c r="E19" s="51">
        <v>35</v>
      </c>
      <c r="F19" s="51" t="s">
        <v>748</v>
      </c>
      <c r="G19" s="51" t="s">
        <v>495</v>
      </c>
      <c r="H19" s="51" t="s">
        <v>800</v>
      </c>
      <c r="I19" s="51">
        <v>27930</v>
      </c>
      <c r="J19" s="51">
        <v>14200</v>
      </c>
      <c r="K19" s="51">
        <v>13730</v>
      </c>
      <c r="L19" s="52">
        <v>0.4168055555555556</v>
      </c>
      <c r="M19" s="52">
        <v>0.43134259259259261</v>
      </c>
      <c r="N19" s="53">
        <v>43739</v>
      </c>
      <c r="O19" s="53">
        <v>43739</v>
      </c>
    </row>
    <row r="20" spans="1:15" ht="15.75" thickBot="1">
      <c r="A20" s="51">
        <v>18572</v>
      </c>
      <c r="B20" s="51" t="s">
        <v>163</v>
      </c>
      <c r="C20" s="51" t="s">
        <v>54</v>
      </c>
      <c r="D20" s="51" t="s">
        <v>747</v>
      </c>
      <c r="E20" s="51">
        <v>35</v>
      </c>
      <c r="F20" s="51" t="s">
        <v>748</v>
      </c>
      <c r="G20" s="51" t="s">
        <v>499</v>
      </c>
      <c r="H20" s="51" t="s">
        <v>801</v>
      </c>
      <c r="I20" s="51">
        <v>26540</v>
      </c>
      <c r="J20" s="51">
        <v>12820</v>
      </c>
      <c r="K20" s="51">
        <v>13720</v>
      </c>
      <c r="L20" s="52">
        <v>0.44248842592592591</v>
      </c>
      <c r="M20" s="52">
        <v>0.45146990740740739</v>
      </c>
      <c r="N20" s="53">
        <v>43739</v>
      </c>
      <c r="O20" s="53">
        <v>43739</v>
      </c>
    </row>
    <row r="21" spans="1:15" ht="15.75" thickBot="1">
      <c r="A21" s="51">
        <v>18573</v>
      </c>
      <c r="B21" s="51" t="s">
        <v>164</v>
      </c>
      <c r="C21" s="51" t="s">
        <v>55</v>
      </c>
      <c r="D21" s="51" t="s">
        <v>750</v>
      </c>
      <c r="E21" s="51">
        <v>35</v>
      </c>
      <c r="F21" s="51" t="s">
        <v>748</v>
      </c>
      <c r="G21" s="51" t="s">
        <v>500</v>
      </c>
      <c r="H21" s="51" t="s">
        <v>794</v>
      </c>
      <c r="I21" s="51">
        <v>17560</v>
      </c>
      <c r="J21" s="51">
        <v>12560</v>
      </c>
      <c r="K21" s="51">
        <v>5000</v>
      </c>
      <c r="L21" s="52">
        <v>0.45215277777777779</v>
      </c>
      <c r="M21" s="52">
        <v>0.46003472222222225</v>
      </c>
      <c r="N21" s="53">
        <v>43739</v>
      </c>
      <c r="O21" s="53">
        <v>43739</v>
      </c>
    </row>
    <row r="22" spans="1:15" ht="15.75" thickBot="1">
      <c r="A22" s="51">
        <v>18574</v>
      </c>
      <c r="B22" s="51" t="s">
        <v>25</v>
      </c>
      <c r="C22" s="51" t="s">
        <v>461</v>
      </c>
      <c r="D22" s="51" t="s">
        <v>753</v>
      </c>
      <c r="E22" s="51">
        <v>35</v>
      </c>
      <c r="F22" s="51" t="s">
        <v>748</v>
      </c>
      <c r="G22" s="51" t="s">
        <v>507</v>
      </c>
      <c r="H22" s="51" t="s">
        <v>26</v>
      </c>
      <c r="I22" s="51">
        <v>26320</v>
      </c>
      <c r="J22" s="51">
        <v>11490</v>
      </c>
      <c r="K22" s="51">
        <v>14830</v>
      </c>
      <c r="L22" s="52">
        <v>0.45818287037037037</v>
      </c>
      <c r="M22" s="52">
        <v>0.46673611111111107</v>
      </c>
      <c r="N22" s="53">
        <v>43739</v>
      </c>
      <c r="O22" s="53">
        <v>43739</v>
      </c>
    </row>
    <row r="23" spans="1:15" ht="15.75" thickBot="1">
      <c r="A23" s="51">
        <v>18575</v>
      </c>
      <c r="B23" s="51" t="s">
        <v>16</v>
      </c>
      <c r="C23" s="51" t="s">
        <v>457</v>
      </c>
      <c r="D23" s="51" t="s">
        <v>749</v>
      </c>
      <c r="E23" s="51">
        <v>35</v>
      </c>
      <c r="F23" s="51" t="s">
        <v>748</v>
      </c>
      <c r="G23" s="51" t="s">
        <v>511</v>
      </c>
      <c r="H23" s="51" t="s">
        <v>17</v>
      </c>
      <c r="I23" s="51">
        <v>29080</v>
      </c>
      <c r="J23" s="51">
        <v>11170</v>
      </c>
      <c r="K23" s="51">
        <v>17910</v>
      </c>
      <c r="L23" s="52">
        <v>0.46363425925925927</v>
      </c>
      <c r="M23" s="52">
        <v>0.47300925925925924</v>
      </c>
      <c r="N23" s="53">
        <v>43739</v>
      </c>
      <c r="O23" s="53">
        <v>43739</v>
      </c>
    </row>
    <row r="24" spans="1:15" ht="15.75" thickBot="1">
      <c r="A24" s="51">
        <v>18576</v>
      </c>
      <c r="B24" s="51" t="s">
        <v>12</v>
      </c>
      <c r="C24" s="51" t="s">
        <v>133</v>
      </c>
      <c r="D24" s="51" t="s">
        <v>752</v>
      </c>
      <c r="E24" s="51">
        <v>35</v>
      </c>
      <c r="F24" s="51" t="s">
        <v>748</v>
      </c>
      <c r="G24" s="51" t="s">
        <v>517</v>
      </c>
      <c r="H24" s="51" t="s">
        <v>13</v>
      </c>
      <c r="I24" s="51">
        <v>27240</v>
      </c>
      <c r="J24" s="51">
        <v>13730</v>
      </c>
      <c r="K24" s="51">
        <v>13510</v>
      </c>
      <c r="L24" s="52">
        <v>0.49902777777777779</v>
      </c>
      <c r="M24" s="52">
        <v>0.5157870370370371</v>
      </c>
      <c r="N24" s="53">
        <v>43739</v>
      </c>
      <c r="O24" s="53">
        <v>43739</v>
      </c>
    </row>
    <row r="25" spans="1:15" ht="15.75" thickBot="1">
      <c r="A25" s="51">
        <v>18577</v>
      </c>
      <c r="B25" s="51" t="s">
        <v>46</v>
      </c>
      <c r="C25" s="51" t="s">
        <v>45</v>
      </c>
      <c r="D25" s="51" t="s">
        <v>749</v>
      </c>
      <c r="E25" s="51">
        <v>35</v>
      </c>
      <c r="F25" s="51" t="s">
        <v>748</v>
      </c>
      <c r="G25" s="51" t="s">
        <v>521</v>
      </c>
      <c r="H25" s="51" t="s">
        <v>47</v>
      </c>
      <c r="I25" s="51">
        <v>28920</v>
      </c>
      <c r="J25" s="51">
        <v>13110</v>
      </c>
      <c r="K25" s="51">
        <v>15810</v>
      </c>
      <c r="L25" s="52">
        <v>0.54309027777777774</v>
      </c>
      <c r="M25" s="52">
        <v>0.55284722222222216</v>
      </c>
      <c r="N25" s="53">
        <v>43739</v>
      </c>
      <c r="O25" s="53">
        <v>43739</v>
      </c>
    </row>
    <row r="26" spans="1:15" ht="15.75" thickBot="1">
      <c r="A26" s="51">
        <v>18578</v>
      </c>
      <c r="B26" s="51" t="s">
        <v>245</v>
      </c>
      <c r="C26" s="51" t="s">
        <v>470</v>
      </c>
      <c r="D26" s="51" t="s">
        <v>754</v>
      </c>
      <c r="E26" s="51">
        <v>35</v>
      </c>
      <c r="F26" s="51" t="s">
        <v>748</v>
      </c>
      <c r="G26" s="51" t="s">
        <v>522</v>
      </c>
      <c r="H26" s="51" t="s">
        <v>252</v>
      </c>
      <c r="I26" s="51">
        <v>14370</v>
      </c>
      <c r="J26" s="51">
        <v>6830</v>
      </c>
      <c r="K26" s="51">
        <v>7540</v>
      </c>
      <c r="L26" s="52">
        <v>0.54825231481481485</v>
      </c>
      <c r="M26" s="52">
        <v>0.56015046296296289</v>
      </c>
      <c r="N26" s="53">
        <v>43739</v>
      </c>
      <c r="O26" s="53">
        <v>43739</v>
      </c>
    </row>
    <row r="27" spans="1:15" ht="15.75" thickBot="1">
      <c r="A27" s="51">
        <v>18579</v>
      </c>
      <c r="B27" s="51" t="s">
        <v>28</v>
      </c>
      <c r="C27" s="51" t="s">
        <v>520</v>
      </c>
      <c r="D27" s="51" t="s">
        <v>753</v>
      </c>
      <c r="E27" s="51">
        <v>35</v>
      </c>
      <c r="F27" s="51" t="s">
        <v>748</v>
      </c>
      <c r="G27" s="51" t="s">
        <v>578</v>
      </c>
      <c r="H27" s="51" t="s">
        <v>29</v>
      </c>
      <c r="I27" s="51">
        <v>26020</v>
      </c>
      <c r="J27" s="51">
        <v>13640</v>
      </c>
      <c r="K27" s="51">
        <v>12380</v>
      </c>
      <c r="L27" s="52">
        <v>0.60855324074074069</v>
      </c>
      <c r="M27" s="52">
        <v>0.62054398148148149</v>
      </c>
      <c r="N27" s="53">
        <v>43739</v>
      </c>
      <c r="O27" s="53">
        <v>43739</v>
      </c>
    </row>
    <row r="28" spans="1:15" ht="15.75" thickBot="1">
      <c r="A28" s="51">
        <v>18580</v>
      </c>
      <c r="B28" s="51" t="s">
        <v>20</v>
      </c>
      <c r="C28" s="51" t="s">
        <v>138</v>
      </c>
      <c r="D28" s="51" t="s">
        <v>749</v>
      </c>
      <c r="E28" s="51">
        <v>35</v>
      </c>
      <c r="F28" s="51" t="s">
        <v>748</v>
      </c>
      <c r="G28" s="51" t="s">
        <v>594</v>
      </c>
      <c r="H28" s="51" t="s">
        <v>800</v>
      </c>
      <c r="I28" s="51">
        <v>33380</v>
      </c>
      <c r="J28" s="51">
        <v>13950</v>
      </c>
      <c r="K28" s="51">
        <v>19430</v>
      </c>
      <c r="L28" s="52">
        <v>0.63017361111111114</v>
      </c>
      <c r="M28" s="52">
        <v>0.64089120370370367</v>
      </c>
      <c r="N28" s="53">
        <v>43739</v>
      </c>
      <c r="O28" s="53">
        <v>43739</v>
      </c>
    </row>
    <row r="29" spans="1:15" ht="15.75" thickBot="1">
      <c r="A29" s="51">
        <v>18581</v>
      </c>
      <c r="B29" s="51" t="s">
        <v>18</v>
      </c>
      <c r="C29" s="51" t="s">
        <v>455</v>
      </c>
      <c r="D29" s="51" t="s">
        <v>755</v>
      </c>
      <c r="E29" s="51">
        <v>35</v>
      </c>
      <c r="F29" s="51" t="s">
        <v>748</v>
      </c>
      <c r="G29" s="51" t="s">
        <v>691</v>
      </c>
      <c r="H29" s="51" t="s">
        <v>795</v>
      </c>
      <c r="I29" s="51">
        <v>29610</v>
      </c>
      <c r="J29" s="51">
        <v>11110</v>
      </c>
      <c r="K29" s="51">
        <v>18500</v>
      </c>
      <c r="L29" s="52">
        <v>0.94343749999999993</v>
      </c>
      <c r="M29" s="52">
        <v>0.95597222222222233</v>
      </c>
      <c r="N29" s="53">
        <v>43739</v>
      </c>
      <c r="O29" s="53">
        <v>43739</v>
      </c>
    </row>
    <row r="30" spans="1:15" ht="15.75" thickBot="1">
      <c r="A30" s="51">
        <v>18582</v>
      </c>
      <c r="B30" s="51" t="s">
        <v>31</v>
      </c>
      <c r="C30" s="51" t="s">
        <v>463</v>
      </c>
      <c r="D30" s="51" t="s">
        <v>755</v>
      </c>
      <c r="E30" s="51">
        <v>35</v>
      </c>
      <c r="F30" s="51" t="s">
        <v>748</v>
      </c>
      <c r="G30" s="51" t="s">
        <v>694</v>
      </c>
      <c r="H30" s="51" t="s">
        <v>32</v>
      </c>
      <c r="I30" s="51">
        <v>31740</v>
      </c>
      <c r="J30" s="51">
        <v>13400</v>
      </c>
      <c r="K30" s="51">
        <v>18340</v>
      </c>
      <c r="L30" s="52">
        <v>0.94687500000000002</v>
      </c>
      <c r="M30" s="52">
        <v>0.96266203703703701</v>
      </c>
      <c r="N30" s="53">
        <v>43739</v>
      </c>
      <c r="O30" s="53">
        <v>43739</v>
      </c>
    </row>
    <row r="31" spans="1:15" ht="15.75" thickBot="1">
      <c r="A31" s="51">
        <v>18583</v>
      </c>
      <c r="B31" s="51" t="s">
        <v>43</v>
      </c>
      <c r="C31" s="51" t="s">
        <v>42</v>
      </c>
      <c r="D31" s="51" t="s">
        <v>755</v>
      </c>
      <c r="E31" s="51">
        <v>35</v>
      </c>
      <c r="F31" s="51" t="s">
        <v>748</v>
      </c>
      <c r="G31" s="51" t="s">
        <v>695</v>
      </c>
      <c r="H31" s="51" t="s">
        <v>796</v>
      </c>
      <c r="I31" s="51">
        <v>30200</v>
      </c>
      <c r="J31" s="51">
        <v>11760</v>
      </c>
      <c r="K31" s="51">
        <v>18440</v>
      </c>
      <c r="L31" s="52">
        <v>0.98841435185185189</v>
      </c>
      <c r="M31" s="52">
        <v>0.99826388888888884</v>
      </c>
      <c r="N31" s="53">
        <v>43739</v>
      </c>
      <c r="O31" s="53">
        <v>43739</v>
      </c>
    </row>
    <row r="32" spans="1:15" ht="15.75" thickBot="1">
      <c r="A32" s="51">
        <v>18584</v>
      </c>
      <c r="B32" s="51" t="s">
        <v>49</v>
      </c>
      <c r="C32" s="51" t="s">
        <v>48</v>
      </c>
      <c r="D32" s="51" t="s">
        <v>755</v>
      </c>
      <c r="E32" s="51">
        <v>35</v>
      </c>
      <c r="F32" s="51" t="s">
        <v>748</v>
      </c>
      <c r="G32" s="51" t="s">
        <v>696</v>
      </c>
      <c r="H32" s="51" t="s">
        <v>798</v>
      </c>
      <c r="I32" s="51">
        <v>29710</v>
      </c>
      <c r="J32" s="51">
        <v>10890</v>
      </c>
      <c r="K32" s="51">
        <v>18820</v>
      </c>
      <c r="L32" s="52">
        <v>1.9490740740740743E-2</v>
      </c>
      <c r="M32" s="52">
        <v>3.1053240740740742E-2</v>
      </c>
      <c r="N32" s="53">
        <v>43740</v>
      </c>
      <c r="O32" s="53">
        <v>43740</v>
      </c>
    </row>
    <row r="33" spans="1:15" ht="15.75" thickBot="1">
      <c r="A33" s="51">
        <v>18585</v>
      </c>
      <c r="B33" s="51" t="s">
        <v>52</v>
      </c>
      <c r="C33" s="51" t="s">
        <v>51</v>
      </c>
      <c r="D33" s="51" t="s">
        <v>755</v>
      </c>
      <c r="E33" s="51">
        <v>35</v>
      </c>
      <c r="F33" s="51" t="s">
        <v>748</v>
      </c>
      <c r="G33" s="51" t="s">
        <v>698</v>
      </c>
      <c r="H33" s="51" t="s">
        <v>797</v>
      </c>
      <c r="I33" s="51">
        <v>20920</v>
      </c>
      <c r="J33" s="51">
        <v>12320</v>
      </c>
      <c r="K33" s="51">
        <v>8600</v>
      </c>
      <c r="L33" s="52">
        <v>8.5462962962962963E-2</v>
      </c>
      <c r="M33" s="52">
        <v>9.5462962962962972E-2</v>
      </c>
      <c r="N33" s="53">
        <v>43740</v>
      </c>
      <c r="O33" s="53">
        <v>43740</v>
      </c>
    </row>
    <row r="34" spans="1:15" ht="15.75" thickBot="1">
      <c r="A34" s="51">
        <v>18586</v>
      </c>
      <c r="B34" s="51" t="s">
        <v>40</v>
      </c>
      <c r="C34" s="51" t="s">
        <v>39</v>
      </c>
      <c r="D34" s="51" t="s">
        <v>756</v>
      </c>
      <c r="E34" s="51">
        <v>35</v>
      </c>
      <c r="F34" s="51" t="s">
        <v>748</v>
      </c>
      <c r="G34" s="51" t="s">
        <v>464</v>
      </c>
      <c r="H34" s="51" t="s">
        <v>41</v>
      </c>
      <c r="I34" s="51">
        <v>26170</v>
      </c>
      <c r="J34" s="51">
        <v>11390</v>
      </c>
      <c r="K34" s="51">
        <v>14780</v>
      </c>
      <c r="L34" s="52">
        <v>0.3082523148148148</v>
      </c>
      <c r="M34" s="52">
        <v>0.31892361111111112</v>
      </c>
      <c r="N34" s="53">
        <v>43740</v>
      </c>
      <c r="O34" s="53">
        <v>43740</v>
      </c>
    </row>
    <row r="35" spans="1:15" ht="15.75" thickBot="1">
      <c r="A35" s="51">
        <v>18587</v>
      </c>
      <c r="B35" s="51" t="s">
        <v>249</v>
      </c>
      <c r="C35" s="51" t="s">
        <v>475</v>
      </c>
      <c r="D35" s="51" t="s">
        <v>757</v>
      </c>
      <c r="E35" s="51">
        <v>35</v>
      </c>
      <c r="F35" s="51" t="s">
        <v>748</v>
      </c>
      <c r="G35" s="51" t="s">
        <v>758</v>
      </c>
      <c r="H35" s="51" t="s">
        <v>253</v>
      </c>
      <c r="I35" s="51">
        <v>13460</v>
      </c>
      <c r="J35" s="51">
        <v>5890</v>
      </c>
      <c r="K35" s="51">
        <v>7570</v>
      </c>
      <c r="L35" s="52">
        <v>0.31035879629629631</v>
      </c>
      <c r="M35" s="52">
        <v>0.32572916666666668</v>
      </c>
      <c r="N35" s="53">
        <v>43740</v>
      </c>
      <c r="O35" s="53">
        <v>43740</v>
      </c>
    </row>
    <row r="36" spans="1:15" ht="15.75" thickBot="1">
      <c r="A36" s="51">
        <v>18588</v>
      </c>
      <c r="B36" s="51" t="s">
        <v>37</v>
      </c>
      <c r="C36" s="51" t="s">
        <v>487</v>
      </c>
      <c r="D36" s="51" t="s">
        <v>756</v>
      </c>
      <c r="E36" s="51">
        <v>35</v>
      </c>
      <c r="F36" s="51" t="s">
        <v>748</v>
      </c>
      <c r="G36" s="51" t="s">
        <v>488</v>
      </c>
      <c r="H36" s="51" t="s">
        <v>38</v>
      </c>
      <c r="I36" s="51">
        <v>27400</v>
      </c>
      <c r="J36" s="51">
        <v>12490</v>
      </c>
      <c r="K36" s="51">
        <v>14910</v>
      </c>
      <c r="L36" s="52">
        <v>0.31585648148148149</v>
      </c>
      <c r="M36" s="52">
        <v>0.33458333333333329</v>
      </c>
      <c r="N36" s="53">
        <v>43740</v>
      </c>
      <c r="O36" s="53">
        <v>43740</v>
      </c>
    </row>
    <row r="37" spans="1:15" ht="15.75" thickBot="1">
      <c r="A37" s="51">
        <v>18589</v>
      </c>
      <c r="B37" s="51" t="s">
        <v>2</v>
      </c>
      <c r="C37" s="51" t="s">
        <v>8</v>
      </c>
      <c r="D37" s="51" t="s">
        <v>759</v>
      </c>
      <c r="E37" s="51">
        <v>35</v>
      </c>
      <c r="F37" s="51" t="s">
        <v>748</v>
      </c>
      <c r="G37" s="51" t="s">
        <v>491</v>
      </c>
      <c r="H37" s="51" t="s">
        <v>398</v>
      </c>
      <c r="I37" s="51">
        <v>26700</v>
      </c>
      <c r="J37" s="51">
        <v>12940</v>
      </c>
      <c r="K37" s="51">
        <v>13760</v>
      </c>
      <c r="L37" s="52">
        <v>0.34431712962962963</v>
      </c>
      <c r="M37" s="52">
        <v>0.3567939814814815</v>
      </c>
      <c r="N37" s="53">
        <v>43740</v>
      </c>
      <c r="O37" s="53">
        <v>43740</v>
      </c>
    </row>
    <row r="38" spans="1:15" ht="15.75" thickBot="1">
      <c r="A38" s="51">
        <v>18590</v>
      </c>
      <c r="B38" s="51" t="s">
        <v>34</v>
      </c>
      <c r="C38" s="51" t="s">
        <v>483</v>
      </c>
      <c r="D38" s="51" t="s">
        <v>760</v>
      </c>
      <c r="E38" s="51">
        <v>35</v>
      </c>
      <c r="F38" s="51" t="s">
        <v>748</v>
      </c>
      <c r="G38" s="51" t="s">
        <v>496</v>
      </c>
      <c r="H38" s="51" t="s">
        <v>799</v>
      </c>
      <c r="I38" s="51">
        <v>29300</v>
      </c>
      <c r="J38" s="51">
        <v>12320</v>
      </c>
      <c r="K38" s="51">
        <v>16980</v>
      </c>
      <c r="L38" s="52">
        <v>0.35788194444444449</v>
      </c>
      <c r="M38" s="52">
        <v>0.36328703703703707</v>
      </c>
      <c r="N38" s="53">
        <v>43740</v>
      </c>
      <c r="O38" s="53">
        <v>43740</v>
      </c>
    </row>
    <row r="39" spans="1:15" ht="15.75" thickBot="1">
      <c r="A39" s="51">
        <v>18591</v>
      </c>
      <c r="B39" s="51" t="s">
        <v>245</v>
      </c>
      <c r="C39" s="51" t="s">
        <v>470</v>
      </c>
      <c r="D39" s="51" t="s">
        <v>761</v>
      </c>
      <c r="E39" s="51">
        <v>35</v>
      </c>
      <c r="F39" s="51" t="s">
        <v>748</v>
      </c>
      <c r="G39" s="51" t="s">
        <v>501</v>
      </c>
      <c r="H39" s="51" t="s">
        <v>252</v>
      </c>
      <c r="I39" s="51">
        <v>11750</v>
      </c>
      <c r="J39" s="51">
        <v>6780</v>
      </c>
      <c r="K39" s="51">
        <v>4970</v>
      </c>
      <c r="L39" s="52">
        <v>0.37695601851851851</v>
      </c>
      <c r="M39" s="52">
        <v>0.38414351851851852</v>
      </c>
      <c r="N39" s="53">
        <v>43740</v>
      </c>
      <c r="O39" s="53">
        <v>43740</v>
      </c>
    </row>
    <row r="40" spans="1:15" ht="15.75" thickBot="1">
      <c r="A40" s="51">
        <v>18592</v>
      </c>
      <c r="B40" s="51" t="s">
        <v>164</v>
      </c>
      <c r="C40" s="51" t="s">
        <v>55</v>
      </c>
      <c r="D40" s="51" t="s">
        <v>756</v>
      </c>
      <c r="E40" s="51">
        <v>35</v>
      </c>
      <c r="F40" s="51" t="s">
        <v>748</v>
      </c>
      <c r="G40" s="51" t="s">
        <v>510</v>
      </c>
      <c r="H40" s="51" t="s">
        <v>794</v>
      </c>
      <c r="I40" s="51">
        <v>27700</v>
      </c>
      <c r="J40" s="51">
        <v>12880</v>
      </c>
      <c r="K40" s="51">
        <v>14820</v>
      </c>
      <c r="L40" s="52">
        <v>0.37839120370370366</v>
      </c>
      <c r="M40" s="52">
        <v>0.39297453703703705</v>
      </c>
      <c r="N40" s="53">
        <v>43740</v>
      </c>
      <c r="O40" s="53">
        <v>43740</v>
      </c>
    </row>
    <row r="41" spans="1:15" ht="15.75" thickBot="1">
      <c r="A41" s="51">
        <v>18593</v>
      </c>
      <c r="B41" s="51" t="s">
        <v>22</v>
      </c>
      <c r="C41" s="51" t="s">
        <v>139</v>
      </c>
      <c r="D41" s="51" t="s">
        <v>753</v>
      </c>
      <c r="E41" s="51">
        <v>35</v>
      </c>
      <c r="F41" s="51" t="s">
        <v>748</v>
      </c>
      <c r="G41" s="51" t="s">
        <v>556</v>
      </c>
      <c r="H41" s="51" t="s">
        <v>408</v>
      </c>
      <c r="I41" s="51">
        <v>29780</v>
      </c>
      <c r="J41" s="51">
        <v>14840</v>
      </c>
      <c r="K41" s="51">
        <v>14940</v>
      </c>
      <c r="L41" s="52">
        <v>0.3484606481481482</v>
      </c>
      <c r="M41" s="52">
        <v>0.47447916666666662</v>
      </c>
      <c r="N41" s="53">
        <v>43740</v>
      </c>
      <c r="O41" s="53">
        <v>43740</v>
      </c>
    </row>
    <row r="42" spans="1:15" ht="15.75" thickBot="1">
      <c r="A42" s="51">
        <v>18594</v>
      </c>
      <c r="B42" s="51" t="s">
        <v>12</v>
      </c>
      <c r="C42" s="51" t="s">
        <v>133</v>
      </c>
      <c r="D42" s="51" t="s">
        <v>761</v>
      </c>
      <c r="E42" s="51">
        <v>35</v>
      </c>
      <c r="F42" s="51" t="s">
        <v>748</v>
      </c>
      <c r="G42" s="51" t="s">
        <v>565</v>
      </c>
      <c r="H42" s="51" t="s">
        <v>13</v>
      </c>
      <c r="I42" s="51">
        <v>28800</v>
      </c>
      <c r="J42" s="51">
        <v>13690</v>
      </c>
      <c r="K42" s="51">
        <v>15110</v>
      </c>
      <c r="L42" s="52">
        <v>0.4745949074074074</v>
      </c>
      <c r="M42" s="52">
        <v>0.48674768518518513</v>
      </c>
      <c r="N42" s="53">
        <v>43740</v>
      </c>
      <c r="O42" s="53">
        <v>43740</v>
      </c>
    </row>
    <row r="43" spans="1:15" ht="15.75" thickBot="1">
      <c r="A43" s="51">
        <v>18595</v>
      </c>
      <c r="B43" s="51" t="s">
        <v>16</v>
      </c>
      <c r="C43" s="51" t="s">
        <v>457</v>
      </c>
      <c r="D43" s="51" t="s">
        <v>756</v>
      </c>
      <c r="E43" s="51">
        <v>35</v>
      </c>
      <c r="F43" s="51" t="s">
        <v>748</v>
      </c>
      <c r="G43" s="51" t="s">
        <v>576</v>
      </c>
      <c r="H43" s="51" t="s">
        <v>17</v>
      </c>
      <c r="I43" s="51">
        <v>26170</v>
      </c>
      <c r="J43" s="51">
        <v>11140</v>
      </c>
      <c r="K43" s="51">
        <v>15030</v>
      </c>
      <c r="L43" s="52">
        <v>0.48484953703703698</v>
      </c>
      <c r="M43" s="52">
        <v>0.49686342592592592</v>
      </c>
      <c r="N43" s="53">
        <v>43740</v>
      </c>
      <c r="O43" s="53">
        <v>43740</v>
      </c>
    </row>
    <row r="44" spans="1:15" ht="15.75" thickBot="1">
      <c r="A44" s="51">
        <v>18596</v>
      </c>
      <c r="B44" s="51" t="s">
        <v>46</v>
      </c>
      <c r="C44" s="51" t="s">
        <v>45</v>
      </c>
      <c r="D44" s="51" t="s">
        <v>762</v>
      </c>
      <c r="E44" s="51">
        <v>35</v>
      </c>
      <c r="F44" s="51" t="s">
        <v>748</v>
      </c>
      <c r="G44" s="51" t="s">
        <v>683</v>
      </c>
      <c r="H44" s="51" t="s">
        <v>47</v>
      </c>
      <c r="I44" s="51">
        <v>27280</v>
      </c>
      <c r="J44" s="51">
        <v>13130</v>
      </c>
      <c r="K44" s="51">
        <v>14150</v>
      </c>
      <c r="L44" s="52">
        <v>0.58604166666666668</v>
      </c>
      <c r="M44" s="52">
        <v>0.59837962962962965</v>
      </c>
      <c r="N44" s="53">
        <v>43740</v>
      </c>
      <c r="O44" s="53">
        <v>43740</v>
      </c>
    </row>
    <row r="45" spans="1:15" ht="15.75" thickBot="1">
      <c r="A45" s="51">
        <v>18597</v>
      </c>
      <c r="B45" s="51" t="s">
        <v>25</v>
      </c>
      <c r="C45" s="51" t="s">
        <v>461</v>
      </c>
      <c r="D45" s="51" t="s">
        <v>763</v>
      </c>
      <c r="E45" s="51">
        <v>35</v>
      </c>
      <c r="F45" s="51" t="s">
        <v>748</v>
      </c>
      <c r="G45" s="51" t="s">
        <v>699</v>
      </c>
      <c r="H45" s="51" t="s">
        <v>26</v>
      </c>
      <c r="I45" s="51">
        <v>26190</v>
      </c>
      <c r="J45" s="51">
        <v>11330</v>
      </c>
      <c r="K45" s="51">
        <v>14860</v>
      </c>
      <c r="L45" s="52">
        <v>0.59403935185185186</v>
      </c>
      <c r="M45" s="52">
        <v>0.60833333333333328</v>
      </c>
      <c r="N45" s="53">
        <v>43740</v>
      </c>
      <c r="O45" s="53">
        <v>43740</v>
      </c>
    </row>
    <row r="46" spans="1:15" ht="15.75" thickBot="1">
      <c r="A46" s="51">
        <v>18598</v>
      </c>
      <c r="B46" s="51" t="s">
        <v>249</v>
      </c>
      <c r="C46" s="51" t="s">
        <v>475</v>
      </c>
      <c r="D46" s="51" t="s">
        <v>764</v>
      </c>
      <c r="E46" s="51">
        <v>35</v>
      </c>
      <c r="F46" s="51" t="s">
        <v>748</v>
      </c>
      <c r="G46" s="51" t="s">
        <v>704</v>
      </c>
      <c r="H46" s="51" t="s">
        <v>253</v>
      </c>
      <c r="I46" s="51">
        <v>9660</v>
      </c>
      <c r="J46" s="51">
        <v>6080</v>
      </c>
      <c r="K46" s="51">
        <v>3580</v>
      </c>
      <c r="L46" s="52">
        <v>0.60755787037037035</v>
      </c>
      <c r="M46" s="52">
        <v>0.62997685185185182</v>
      </c>
      <c r="N46" s="53">
        <v>43740</v>
      </c>
      <c r="O46" s="53">
        <v>43740</v>
      </c>
    </row>
    <row r="47" spans="1:15" ht="15.75" thickBot="1">
      <c r="A47" s="51">
        <v>18599</v>
      </c>
      <c r="B47" s="51" t="s">
        <v>163</v>
      </c>
      <c r="C47" s="51" t="s">
        <v>54</v>
      </c>
      <c r="D47" s="51" t="s">
        <v>763</v>
      </c>
      <c r="E47" s="51">
        <v>35</v>
      </c>
      <c r="F47" s="51" t="s">
        <v>748</v>
      </c>
      <c r="G47" s="51" t="s">
        <v>604</v>
      </c>
      <c r="H47" s="51" t="s">
        <v>801</v>
      </c>
      <c r="I47" s="51">
        <v>27560</v>
      </c>
      <c r="J47" s="51">
        <v>12730</v>
      </c>
      <c r="K47" s="51">
        <v>14830</v>
      </c>
      <c r="L47" s="52">
        <v>0.61231481481481487</v>
      </c>
      <c r="M47" s="52">
        <v>0.63412037037037039</v>
      </c>
      <c r="N47" s="53">
        <v>43740</v>
      </c>
      <c r="O47" s="53">
        <v>43740</v>
      </c>
    </row>
    <row r="48" spans="1:15" ht="15.75" thickBot="1">
      <c r="A48" s="51">
        <v>18600</v>
      </c>
      <c r="B48" s="51" t="s">
        <v>28</v>
      </c>
      <c r="C48" s="51" t="s">
        <v>520</v>
      </c>
      <c r="D48" s="51" t="s">
        <v>756</v>
      </c>
      <c r="E48" s="51">
        <v>35</v>
      </c>
      <c r="F48" s="51" t="s">
        <v>748</v>
      </c>
      <c r="G48" s="51" t="s">
        <v>607</v>
      </c>
      <c r="H48" s="51" t="s">
        <v>29</v>
      </c>
      <c r="I48" s="51">
        <v>27020</v>
      </c>
      <c r="J48" s="51">
        <v>13650</v>
      </c>
      <c r="K48" s="51">
        <v>13370</v>
      </c>
      <c r="L48" s="52">
        <v>0.62249999999999994</v>
      </c>
      <c r="M48" s="52">
        <v>0.63947916666666671</v>
      </c>
      <c r="N48" s="53">
        <v>43740</v>
      </c>
      <c r="O48" s="53">
        <v>43740</v>
      </c>
    </row>
    <row r="49" spans="1:15" ht="15.75" thickBot="1">
      <c r="A49" s="51">
        <v>18601</v>
      </c>
      <c r="B49" s="51" t="s">
        <v>18</v>
      </c>
      <c r="C49" s="51" t="s">
        <v>455</v>
      </c>
      <c r="D49" s="51" t="s">
        <v>763</v>
      </c>
      <c r="E49" s="51">
        <v>35</v>
      </c>
      <c r="F49" s="51" t="s">
        <v>748</v>
      </c>
      <c r="G49" s="51" t="s">
        <v>634</v>
      </c>
      <c r="H49" s="51" t="s">
        <v>795</v>
      </c>
      <c r="I49" s="51">
        <v>25830</v>
      </c>
      <c r="J49" s="51">
        <v>11160</v>
      </c>
      <c r="K49" s="51">
        <v>14670</v>
      </c>
      <c r="L49" s="52">
        <v>0.64939814814814811</v>
      </c>
      <c r="M49" s="52">
        <v>0.65782407407407406</v>
      </c>
      <c r="N49" s="53">
        <v>43740</v>
      </c>
      <c r="O49" s="53">
        <v>43740</v>
      </c>
    </row>
    <row r="50" spans="1:15" ht="15.75" thickBot="1">
      <c r="A50" s="51">
        <v>18602</v>
      </c>
      <c r="B50" s="51" t="s">
        <v>31</v>
      </c>
      <c r="C50" s="51" t="s">
        <v>463</v>
      </c>
      <c r="D50" s="51" t="s">
        <v>763</v>
      </c>
      <c r="E50" s="51">
        <v>35</v>
      </c>
      <c r="F50" s="51" t="s">
        <v>748</v>
      </c>
      <c r="G50" s="51" t="s">
        <v>635</v>
      </c>
      <c r="H50" s="51" t="s">
        <v>32</v>
      </c>
      <c r="I50" s="51">
        <v>27910</v>
      </c>
      <c r="J50" s="51">
        <v>13570</v>
      </c>
      <c r="K50" s="51">
        <v>14340</v>
      </c>
      <c r="L50" s="52">
        <v>0.69003472222222229</v>
      </c>
      <c r="M50" s="52">
        <v>0.69821759259259253</v>
      </c>
      <c r="N50" s="53">
        <v>43740</v>
      </c>
      <c r="O50" s="53">
        <v>43740</v>
      </c>
    </row>
    <row r="51" spans="1:15" ht="15.75" thickBot="1">
      <c r="A51" s="51">
        <v>18603</v>
      </c>
      <c r="B51" s="51" t="s">
        <v>43</v>
      </c>
      <c r="C51" s="51" t="s">
        <v>42</v>
      </c>
      <c r="D51" s="51" t="s">
        <v>763</v>
      </c>
      <c r="E51" s="51">
        <v>35</v>
      </c>
      <c r="F51" s="51" t="s">
        <v>748</v>
      </c>
      <c r="G51" s="51" t="s">
        <v>637</v>
      </c>
      <c r="H51" s="51" t="s">
        <v>796</v>
      </c>
      <c r="I51" s="51">
        <v>26280</v>
      </c>
      <c r="J51" s="51">
        <v>11800</v>
      </c>
      <c r="K51" s="51">
        <v>14480</v>
      </c>
      <c r="L51" s="52">
        <v>0.76193287037037039</v>
      </c>
      <c r="M51" s="52">
        <v>0.77105324074074078</v>
      </c>
      <c r="N51" s="53">
        <v>43740</v>
      </c>
      <c r="O51" s="53">
        <v>43740</v>
      </c>
    </row>
    <row r="52" spans="1:15" ht="15.75" thickBot="1">
      <c r="A52" s="51">
        <v>18604</v>
      </c>
      <c r="B52" s="51" t="s">
        <v>49</v>
      </c>
      <c r="C52" s="51" t="s">
        <v>48</v>
      </c>
      <c r="D52" s="51" t="s">
        <v>763</v>
      </c>
      <c r="E52" s="51">
        <v>35</v>
      </c>
      <c r="F52" s="51" t="s">
        <v>748</v>
      </c>
      <c r="G52" s="51" t="s">
        <v>639</v>
      </c>
      <c r="H52" s="51" t="s">
        <v>798</v>
      </c>
      <c r="I52" s="51">
        <v>25560</v>
      </c>
      <c r="J52" s="51">
        <v>11220</v>
      </c>
      <c r="K52" s="51">
        <v>14340</v>
      </c>
      <c r="L52" s="52">
        <v>0.77159722222222227</v>
      </c>
      <c r="M52" s="52">
        <v>0.77927083333333336</v>
      </c>
      <c r="N52" s="53">
        <v>43740</v>
      </c>
      <c r="O52" s="53">
        <v>43740</v>
      </c>
    </row>
    <row r="53" spans="1:15" ht="15.75" thickBot="1">
      <c r="A53" s="51">
        <v>18605</v>
      </c>
      <c r="B53" s="51" t="s">
        <v>52</v>
      </c>
      <c r="C53" s="51" t="s">
        <v>51</v>
      </c>
      <c r="D53" s="51" t="s">
        <v>763</v>
      </c>
      <c r="E53" s="51">
        <v>35</v>
      </c>
      <c r="F53" s="51" t="s">
        <v>748</v>
      </c>
      <c r="G53" s="51" t="s">
        <v>642</v>
      </c>
      <c r="H53" s="51" t="s">
        <v>797</v>
      </c>
      <c r="I53" s="51">
        <v>24260</v>
      </c>
      <c r="J53" s="51">
        <v>12190</v>
      </c>
      <c r="K53" s="51">
        <v>12070</v>
      </c>
      <c r="L53" s="52">
        <v>0.81774305555555549</v>
      </c>
      <c r="M53" s="52">
        <v>0.82644675925925926</v>
      </c>
      <c r="N53" s="53">
        <v>43740</v>
      </c>
      <c r="O53" s="53">
        <v>43740</v>
      </c>
    </row>
    <row r="54" spans="1:15" ht="15.75" thickBot="1">
      <c r="A54" s="51">
        <v>18606</v>
      </c>
      <c r="B54" s="51" t="s">
        <v>163</v>
      </c>
      <c r="C54" s="51" t="s">
        <v>54</v>
      </c>
      <c r="D54" s="51" t="s">
        <v>765</v>
      </c>
      <c r="E54" s="51">
        <v>35</v>
      </c>
      <c r="F54" s="51" t="s">
        <v>748</v>
      </c>
      <c r="G54" s="51" t="s">
        <v>446</v>
      </c>
      <c r="H54" s="51" t="s">
        <v>801</v>
      </c>
      <c r="I54" s="51">
        <v>24950</v>
      </c>
      <c r="J54" s="51">
        <v>13140</v>
      </c>
      <c r="K54" s="51">
        <v>11810</v>
      </c>
      <c r="L54" s="52">
        <v>0.30005787037037041</v>
      </c>
      <c r="M54" s="52">
        <v>0.31258101851851855</v>
      </c>
      <c r="N54" s="53">
        <v>43741</v>
      </c>
      <c r="O54" s="53">
        <v>43741</v>
      </c>
    </row>
    <row r="55" spans="1:15" ht="15.75" thickBot="1">
      <c r="A55" s="51">
        <v>18607</v>
      </c>
      <c r="B55" s="51" t="s">
        <v>34</v>
      </c>
      <c r="C55" s="51" t="s">
        <v>483</v>
      </c>
      <c r="D55" s="51" t="s">
        <v>766</v>
      </c>
      <c r="E55" s="51">
        <v>35</v>
      </c>
      <c r="F55" s="51" t="s">
        <v>748</v>
      </c>
      <c r="G55" s="51" t="s">
        <v>480</v>
      </c>
      <c r="H55" s="51" t="s">
        <v>799</v>
      </c>
      <c r="I55" s="51">
        <v>22130</v>
      </c>
      <c r="J55" s="51">
        <v>11950</v>
      </c>
      <c r="K55" s="51">
        <v>10180</v>
      </c>
      <c r="L55" s="52">
        <v>0.30283564814814817</v>
      </c>
      <c r="M55" s="52">
        <v>0.31953703703703701</v>
      </c>
      <c r="N55" s="53">
        <v>43741</v>
      </c>
      <c r="O55" s="53">
        <v>43741</v>
      </c>
    </row>
    <row r="56" spans="1:15" ht="15.75" thickBot="1">
      <c r="A56" s="51">
        <v>18608</v>
      </c>
      <c r="B56" s="51" t="s">
        <v>40</v>
      </c>
      <c r="C56" s="51" t="s">
        <v>39</v>
      </c>
      <c r="D56" s="51" t="s">
        <v>767</v>
      </c>
      <c r="E56" s="51">
        <v>35</v>
      </c>
      <c r="F56" s="51" t="s">
        <v>748</v>
      </c>
      <c r="G56" s="51" t="s">
        <v>504</v>
      </c>
      <c r="H56" s="51" t="s">
        <v>41</v>
      </c>
      <c r="I56" s="51">
        <v>27550</v>
      </c>
      <c r="J56" s="51">
        <v>11360</v>
      </c>
      <c r="K56" s="51">
        <v>16190</v>
      </c>
      <c r="L56" s="52">
        <v>0.3049074074074074</v>
      </c>
      <c r="M56" s="52">
        <v>0.3268287037037037</v>
      </c>
      <c r="N56" s="53">
        <v>43741</v>
      </c>
      <c r="O56" s="53">
        <v>43741</v>
      </c>
    </row>
    <row r="57" spans="1:15" ht="15.75" thickBot="1">
      <c r="A57" s="51">
        <v>18609</v>
      </c>
      <c r="B57" s="51" t="s">
        <v>2</v>
      </c>
      <c r="C57" s="51" t="s">
        <v>8</v>
      </c>
      <c r="D57" s="51" t="s">
        <v>768</v>
      </c>
      <c r="E57" s="51">
        <v>35</v>
      </c>
      <c r="F57" s="51" t="s">
        <v>748</v>
      </c>
      <c r="G57" s="51" t="s">
        <v>512</v>
      </c>
      <c r="H57" s="51" t="s">
        <v>398</v>
      </c>
      <c r="I57" s="51">
        <v>27840</v>
      </c>
      <c r="J57" s="51">
        <v>12930</v>
      </c>
      <c r="K57" s="51">
        <v>14910</v>
      </c>
      <c r="L57" s="52">
        <v>0.30943287037037037</v>
      </c>
      <c r="M57" s="52">
        <v>0.33292824074074073</v>
      </c>
      <c r="N57" s="53">
        <v>43741</v>
      </c>
      <c r="O57" s="53">
        <v>43741</v>
      </c>
    </row>
    <row r="58" spans="1:15" ht="15.75" thickBot="1">
      <c r="A58" s="51">
        <v>18610</v>
      </c>
      <c r="B58" s="51" t="s">
        <v>164</v>
      </c>
      <c r="C58" s="51" t="s">
        <v>55</v>
      </c>
      <c r="D58" s="51" t="s">
        <v>765</v>
      </c>
      <c r="E58" s="51">
        <v>35</v>
      </c>
      <c r="F58" s="51" t="s">
        <v>748</v>
      </c>
      <c r="G58" s="51" t="s">
        <v>515</v>
      </c>
      <c r="H58" s="51" t="s">
        <v>794</v>
      </c>
      <c r="I58" s="51">
        <v>24770</v>
      </c>
      <c r="J58" s="51">
        <v>12190</v>
      </c>
      <c r="K58" s="51">
        <v>12580</v>
      </c>
      <c r="L58" s="52">
        <v>0.3157638888888889</v>
      </c>
      <c r="M58" s="52">
        <v>0.34371527777777783</v>
      </c>
      <c r="N58" s="53">
        <v>43741</v>
      </c>
      <c r="O58" s="53">
        <v>43741</v>
      </c>
    </row>
    <row r="59" spans="1:15" ht="15.75" thickBot="1">
      <c r="A59" s="51">
        <v>18611</v>
      </c>
      <c r="B59" s="51" t="s">
        <v>16</v>
      </c>
      <c r="C59" s="51" t="s">
        <v>457</v>
      </c>
      <c r="D59" s="51" t="s">
        <v>767</v>
      </c>
      <c r="E59" s="51">
        <v>35</v>
      </c>
      <c r="F59" s="51" t="s">
        <v>748</v>
      </c>
      <c r="G59" s="51" t="s">
        <v>518</v>
      </c>
      <c r="H59" s="51" t="s">
        <v>17</v>
      </c>
      <c r="I59" s="51">
        <v>29660</v>
      </c>
      <c r="J59" s="51">
        <v>11060</v>
      </c>
      <c r="K59" s="51">
        <v>18600</v>
      </c>
      <c r="L59" s="52">
        <v>0.35312499999999997</v>
      </c>
      <c r="M59" s="52">
        <v>0.3628703703703704</v>
      </c>
      <c r="N59" s="53">
        <v>43741</v>
      </c>
      <c r="O59" s="53">
        <v>43741</v>
      </c>
    </row>
    <row r="60" spans="1:15" ht="15.75" thickBot="1">
      <c r="A60" s="51">
        <v>18612</v>
      </c>
      <c r="B60" s="51" t="s">
        <v>28</v>
      </c>
      <c r="C60" s="51" t="s">
        <v>520</v>
      </c>
      <c r="D60" s="51" t="s">
        <v>765</v>
      </c>
      <c r="E60" s="51">
        <v>35</v>
      </c>
      <c r="F60" s="51" t="s">
        <v>748</v>
      </c>
      <c r="G60" s="51" t="s">
        <v>519</v>
      </c>
      <c r="H60" s="51" t="s">
        <v>29</v>
      </c>
      <c r="I60" s="51">
        <v>25630</v>
      </c>
      <c r="J60" s="51">
        <v>13400</v>
      </c>
      <c r="K60" s="51">
        <v>12230</v>
      </c>
      <c r="L60" s="52">
        <v>0.36615740740740743</v>
      </c>
      <c r="M60" s="52">
        <v>0.3747800925925926</v>
      </c>
      <c r="N60" s="53">
        <v>43741</v>
      </c>
      <c r="O60" s="53">
        <v>43741</v>
      </c>
    </row>
    <row r="61" spans="1:15" ht="15.75" thickBot="1">
      <c r="A61" s="51">
        <v>18613</v>
      </c>
      <c r="B61" s="51" t="s">
        <v>245</v>
      </c>
      <c r="C61" s="51" t="s">
        <v>470</v>
      </c>
      <c r="D61" s="51" t="s">
        <v>754</v>
      </c>
      <c r="E61" s="51">
        <v>35</v>
      </c>
      <c r="F61" s="51" t="s">
        <v>748</v>
      </c>
      <c r="G61" s="51" t="s">
        <v>531</v>
      </c>
      <c r="H61" s="51" t="s">
        <v>252</v>
      </c>
      <c r="I61" s="51">
        <v>14600</v>
      </c>
      <c r="J61" s="51">
        <v>6900</v>
      </c>
      <c r="K61" s="51">
        <v>7700</v>
      </c>
      <c r="L61" s="52">
        <v>0.38134259259259262</v>
      </c>
      <c r="M61" s="52">
        <v>0.39700231481481479</v>
      </c>
      <c r="N61" s="53">
        <v>43741</v>
      </c>
      <c r="O61" s="53">
        <v>43741</v>
      </c>
    </row>
    <row r="62" spans="1:15" ht="15.75" thickBot="1">
      <c r="A62" s="51">
        <v>18614</v>
      </c>
      <c r="B62" s="51" t="s">
        <v>22</v>
      </c>
      <c r="C62" s="51" t="s">
        <v>139</v>
      </c>
      <c r="D62" s="51" t="s">
        <v>767</v>
      </c>
      <c r="E62" s="51">
        <v>35</v>
      </c>
      <c r="F62" s="51" t="s">
        <v>748</v>
      </c>
      <c r="G62" s="51" t="s">
        <v>532</v>
      </c>
      <c r="H62" s="51" t="s">
        <v>408</v>
      </c>
      <c r="I62" s="51">
        <v>33640</v>
      </c>
      <c r="J62" s="51">
        <v>14710</v>
      </c>
      <c r="K62" s="51">
        <v>18930</v>
      </c>
      <c r="L62" s="52">
        <v>0.38621527777777781</v>
      </c>
      <c r="M62" s="52">
        <v>0.40435185185185185</v>
      </c>
      <c r="N62" s="53">
        <v>43741</v>
      </c>
      <c r="O62" s="53">
        <v>43741</v>
      </c>
    </row>
    <row r="63" spans="1:15" ht="15.75" thickBot="1">
      <c r="A63" s="51">
        <v>18615</v>
      </c>
      <c r="B63" s="51" t="s">
        <v>37</v>
      </c>
      <c r="C63" s="51" t="s">
        <v>487</v>
      </c>
      <c r="D63" s="51" t="s">
        <v>765</v>
      </c>
      <c r="E63" s="51">
        <v>35</v>
      </c>
      <c r="F63" s="51" t="s">
        <v>748</v>
      </c>
      <c r="G63" s="51" t="s">
        <v>534</v>
      </c>
      <c r="H63" s="51" t="s">
        <v>38</v>
      </c>
      <c r="I63" s="51">
        <v>27510</v>
      </c>
      <c r="J63" s="51">
        <v>12540</v>
      </c>
      <c r="K63" s="51">
        <v>14970</v>
      </c>
      <c r="L63" s="52">
        <v>0.40392361111111108</v>
      </c>
      <c r="M63" s="52">
        <v>0.41299768518518515</v>
      </c>
      <c r="N63" s="53">
        <v>43741</v>
      </c>
      <c r="O63" s="53">
        <v>43741</v>
      </c>
    </row>
    <row r="64" spans="1:15" ht="15.75" thickBot="1">
      <c r="A64" s="51">
        <v>18616</v>
      </c>
      <c r="B64" s="51" t="s">
        <v>12</v>
      </c>
      <c r="C64" s="51" t="s">
        <v>133</v>
      </c>
      <c r="D64" s="51" t="s">
        <v>767</v>
      </c>
      <c r="E64" s="51">
        <v>35</v>
      </c>
      <c r="F64" s="51" t="s">
        <v>748</v>
      </c>
      <c r="G64" s="51" t="s">
        <v>537</v>
      </c>
      <c r="H64" s="51" t="s">
        <v>13</v>
      </c>
      <c r="I64" s="51">
        <v>20340</v>
      </c>
      <c r="J64" s="51">
        <v>13750</v>
      </c>
      <c r="K64" s="51">
        <v>6590</v>
      </c>
      <c r="L64" s="52">
        <v>0.45258101851851856</v>
      </c>
      <c r="M64" s="52">
        <v>0.4617708333333333</v>
      </c>
      <c r="N64" s="53">
        <v>43741</v>
      </c>
      <c r="O64" s="53">
        <v>43741</v>
      </c>
    </row>
    <row r="65" spans="1:15" ht="15.75" thickBot="1">
      <c r="A65" s="51">
        <v>18617</v>
      </c>
      <c r="B65" s="51" t="s">
        <v>25</v>
      </c>
      <c r="C65" s="51" t="s">
        <v>461</v>
      </c>
      <c r="D65" s="51" t="s">
        <v>765</v>
      </c>
      <c r="E65" s="51">
        <v>35</v>
      </c>
      <c r="F65" s="51" t="s">
        <v>748</v>
      </c>
      <c r="G65" s="51" t="s">
        <v>541</v>
      </c>
      <c r="H65" s="51" t="s">
        <v>26</v>
      </c>
      <c r="I65" s="51">
        <v>23950</v>
      </c>
      <c r="J65" s="51">
        <v>11500</v>
      </c>
      <c r="K65" s="51">
        <v>12450</v>
      </c>
      <c r="L65" s="52">
        <v>0.45479166666666665</v>
      </c>
      <c r="M65" s="52">
        <v>0.46876157407407404</v>
      </c>
      <c r="N65" s="53">
        <v>43741</v>
      </c>
      <c r="O65" s="53">
        <v>43741</v>
      </c>
    </row>
    <row r="66" spans="1:15" ht="15.75" thickBot="1">
      <c r="A66" s="51">
        <v>18618</v>
      </c>
      <c r="B66" s="51" t="s">
        <v>18</v>
      </c>
      <c r="C66" s="51" t="s">
        <v>455</v>
      </c>
      <c r="D66" s="51" t="s">
        <v>765</v>
      </c>
      <c r="E66" s="51">
        <v>35</v>
      </c>
      <c r="F66" s="51" t="s">
        <v>748</v>
      </c>
      <c r="G66" s="51" t="s">
        <v>542</v>
      </c>
      <c r="H66" s="51" t="s">
        <v>795</v>
      </c>
      <c r="I66" s="51">
        <v>19170</v>
      </c>
      <c r="J66" s="51">
        <v>11270</v>
      </c>
      <c r="K66" s="51">
        <v>7900</v>
      </c>
      <c r="L66" s="52">
        <v>0.49962962962962965</v>
      </c>
      <c r="M66" s="52">
        <v>0.50663194444444448</v>
      </c>
      <c r="N66" s="53">
        <v>43741</v>
      </c>
      <c r="O66" s="53">
        <v>43741</v>
      </c>
    </row>
    <row r="67" spans="1:15" ht="15.75" thickBot="1">
      <c r="A67" s="51">
        <v>18619</v>
      </c>
      <c r="B67" s="51" t="s">
        <v>46</v>
      </c>
      <c r="C67" s="51" t="s">
        <v>45</v>
      </c>
      <c r="D67" s="51" t="s">
        <v>750</v>
      </c>
      <c r="E67" s="51">
        <v>35</v>
      </c>
      <c r="F67" s="51" t="s">
        <v>748</v>
      </c>
      <c r="G67" s="51" t="s">
        <v>543</v>
      </c>
      <c r="H67" s="51" t="s">
        <v>47</v>
      </c>
      <c r="I67" s="51">
        <v>27130</v>
      </c>
      <c r="J67" s="51">
        <v>13310</v>
      </c>
      <c r="K67" s="51">
        <v>13820</v>
      </c>
      <c r="L67" s="52">
        <v>0.50524305555555549</v>
      </c>
      <c r="M67" s="52">
        <v>0.51622685185185191</v>
      </c>
      <c r="N67" s="53">
        <v>43741</v>
      </c>
      <c r="O67" s="53">
        <v>43741</v>
      </c>
    </row>
    <row r="68" spans="1:15" ht="15.75" thickBot="1">
      <c r="A68" s="51">
        <v>18620</v>
      </c>
      <c r="B68" s="51" t="s">
        <v>20</v>
      </c>
      <c r="C68" s="51" t="s">
        <v>138</v>
      </c>
      <c r="D68" s="51" t="s">
        <v>769</v>
      </c>
      <c r="E68" s="51">
        <v>35</v>
      </c>
      <c r="F68" s="51" t="s">
        <v>748</v>
      </c>
      <c r="G68" s="51" t="s">
        <v>547</v>
      </c>
      <c r="H68" s="51" t="s">
        <v>800</v>
      </c>
      <c r="I68" s="51">
        <v>32660</v>
      </c>
      <c r="J68" s="51">
        <v>14240</v>
      </c>
      <c r="K68" s="51">
        <v>18420</v>
      </c>
      <c r="L68" s="52">
        <v>0.52118055555555554</v>
      </c>
      <c r="M68" s="52">
        <v>0.53790509259259256</v>
      </c>
      <c r="N68" s="53">
        <v>43741</v>
      </c>
      <c r="O68" s="53">
        <v>43741</v>
      </c>
    </row>
    <row r="69" spans="1:15" ht="15.75" thickBot="1">
      <c r="A69" s="51">
        <v>18621</v>
      </c>
      <c r="B69" s="51" t="s">
        <v>31</v>
      </c>
      <c r="C69" s="51" t="s">
        <v>463</v>
      </c>
      <c r="D69" s="51" t="s">
        <v>769</v>
      </c>
      <c r="E69" s="51">
        <v>35</v>
      </c>
      <c r="F69" s="51" t="s">
        <v>748</v>
      </c>
      <c r="G69" s="51" t="s">
        <v>550</v>
      </c>
      <c r="H69" s="51" t="s">
        <v>32</v>
      </c>
      <c r="I69" s="51">
        <v>31680</v>
      </c>
      <c r="J69" s="51">
        <v>13650</v>
      </c>
      <c r="K69" s="51">
        <v>18030</v>
      </c>
      <c r="L69" s="52">
        <v>0.52165509259259257</v>
      </c>
      <c r="M69" s="52">
        <v>0.54385416666666664</v>
      </c>
      <c r="N69" s="53">
        <v>43741</v>
      </c>
      <c r="O69" s="53">
        <v>43741</v>
      </c>
    </row>
    <row r="70" spans="1:15" ht="15.75" thickBot="1">
      <c r="A70" s="51">
        <v>18622</v>
      </c>
      <c r="B70" s="51" t="s">
        <v>43</v>
      </c>
      <c r="C70" s="51" t="s">
        <v>42</v>
      </c>
      <c r="D70" s="51" t="s">
        <v>765</v>
      </c>
      <c r="E70" s="51">
        <v>35</v>
      </c>
      <c r="F70" s="51" t="s">
        <v>748</v>
      </c>
      <c r="G70" s="51" t="s">
        <v>551</v>
      </c>
      <c r="H70" s="51" t="s">
        <v>796</v>
      </c>
      <c r="I70" s="51">
        <v>24250</v>
      </c>
      <c r="J70" s="51">
        <v>11890</v>
      </c>
      <c r="K70" s="51">
        <v>12360</v>
      </c>
      <c r="L70" s="52">
        <v>0.5526388888888889</v>
      </c>
      <c r="M70" s="52">
        <v>0.56150462962962966</v>
      </c>
      <c r="N70" s="53">
        <v>43741</v>
      </c>
      <c r="O70" s="53">
        <v>43741</v>
      </c>
    </row>
    <row r="71" spans="1:15" ht="15.75" thickBot="1">
      <c r="A71" s="51">
        <v>18623</v>
      </c>
      <c r="B71" s="51" t="s">
        <v>52</v>
      </c>
      <c r="C71" s="51" t="s">
        <v>51</v>
      </c>
      <c r="D71" s="51" t="s">
        <v>750</v>
      </c>
      <c r="E71" s="51">
        <v>35</v>
      </c>
      <c r="F71" s="51" t="s">
        <v>748</v>
      </c>
      <c r="G71" s="51" t="s">
        <v>553</v>
      </c>
      <c r="H71" s="51" t="s">
        <v>797</v>
      </c>
      <c r="I71" s="51">
        <v>25640</v>
      </c>
      <c r="J71" s="51">
        <v>12400</v>
      </c>
      <c r="K71" s="51">
        <v>13240</v>
      </c>
      <c r="L71" s="52">
        <v>0.55405092592592597</v>
      </c>
      <c r="M71" s="52">
        <v>0.56723379629629633</v>
      </c>
      <c r="N71" s="53">
        <v>43741</v>
      </c>
      <c r="O71" s="53">
        <v>43741</v>
      </c>
    </row>
    <row r="72" spans="1:15" ht="15.75" thickBot="1">
      <c r="A72" s="51">
        <v>18624</v>
      </c>
      <c r="B72" s="51" t="s">
        <v>34</v>
      </c>
      <c r="C72" s="51" t="s">
        <v>483</v>
      </c>
      <c r="D72" s="51" t="s">
        <v>750</v>
      </c>
      <c r="E72" s="51">
        <v>35</v>
      </c>
      <c r="F72" s="51" t="s">
        <v>748</v>
      </c>
      <c r="G72" s="51" t="s">
        <v>516</v>
      </c>
      <c r="H72" s="51" t="s">
        <v>799</v>
      </c>
      <c r="I72" s="51">
        <v>25680</v>
      </c>
      <c r="J72" s="51">
        <v>12360</v>
      </c>
      <c r="K72" s="51">
        <v>13320</v>
      </c>
      <c r="L72" s="52">
        <v>0.56307870370370372</v>
      </c>
      <c r="M72" s="52">
        <v>0.57325231481481487</v>
      </c>
      <c r="N72" s="53">
        <v>43741</v>
      </c>
      <c r="O72" s="53">
        <v>43741</v>
      </c>
    </row>
    <row r="73" spans="1:15" ht="15.75" thickBot="1">
      <c r="A73" s="51">
        <v>18625</v>
      </c>
      <c r="B73" s="51" t="s">
        <v>40</v>
      </c>
      <c r="C73" s="51" t="s">
        <v>39</v>
      </c>
      <c r="D73" s="51" t="s">
        <v>769</v>
      </c>
      <c r="E73" s="51">
        <v>35</v>
      </c>
      <c r="F73" s="51" t="s">
        <v>748</v>
      </c>
      <c r="G73" s="51" t="s">
        <v>555</v>
      </c>
      <c r="H73" s="51" t="s">
        <v>41</v>
      </c>
      <c r="I73" s="51">
        <v>30130</v>
      </c>
      <c r="J73" s="51">
        <v>11120</v>
      </c>
      <c r="K73" s="51">
        <v>19010</v>
      </c>
      <c r="L73" s="52">
        <v>0.57070601851851854</v>
      </c>
      <c r="M73" s="52">
        <v>0.58229166666666665</v>
      </c>
      <c r="N73" s="53">
        <v>43741</v>
      </c>
      <c r="O73" s="53">
        <v>43741</v>
      </c>
    </row>
    <row r="74" spans="1:15" ht="15.75" thickBot="1">
      <c r="A74" s="51">
        <v>18626</v>
      </c>
      <c r="B74" s="51" t="s">
        <v>163</v>
      </c>
      <c r="C74" s="51" t="s">
        <v>54</v>
      </c>
      <c r="D74" s="51" t="s">
        <v>769</v>
      </c>
      <c r="E74" s="51">
        <v>35</v>
      </c>
      <c r="F74" s="51" t="s">
        <v>748</v>
      </c>
      <c r="G74" s="51" t="s">
        <v>557</v>
      </c>
      <c r="H74" s="51" t="s">
        <v>801</v>
      </c>
      <c r="I74" s="51">
        <v>31400</v>
      </c>
      <c r="J74" s="51">
        <v>12900</v>
      </c>
      <c r="K74" s="51">
        <v>18500</v>
      </c>
      <c r="L74" s="52">
        <v>0.57409722222222226</v>
      </c>
      <c r="M74" s="52">
        <v>0.58903935185185186</v>
      </c>
      <c r="N74" s="53">
        <v>43741</v>
      </c>
      <c r="O74" s="53">
        <v>43741</v>
      </c>
    </row>
    <row r="75" spans="1:15" ht="15.75" thickBot="1">
      <c r="A75" s="51">
        <v>18627</v>
      </c>
      <c r="B75" s="51" t="s">
        <v>15</v>
      </c>
      <c r="C75" s="51" t="s">
        <v>135</v>
      </c>
      <c r="D75" s="51" t="s">
        <v>750</v>
      </c>
      <c r="E75" s="51">
        <v>35</v>
      </c>
      <c r="F75" s="51" t="s">
        <v>748</v>
      </c>
      <c r="G75" s="51" t="s">
        <v>558</v>
      </c>
      <c r="H75" s="51" t="s">
        <v>143</v>
      </c>
      <c r="I75" s="51">
        <v>18520</v>
      </c>
      <c r="J75" s="51">
        <v>11990</v>
      </c>
      <c r="K75" s="51">
        <v>6530</v>
      </c>
      <c r="L75" s="52">
        <v>0.59450231481481486</v>
      </c>
      <c r="M75" s="52">
        <v>0.60278935185185178</v>
      </c>
      <c r="N75" s="53">
        <v>43741</v>
      </c>
      <c r="O75" s="53">
        <v>43741</v>
      </c>
    </row>
    <row r="76" spans="1:15" ht="15.75" thickBot="1">
      <c r="A76" s="51">
        <v>18628</v>
      </c>
      <c r="B76" s="51" t="s">
        <v>2</v>
      </c>
      <c r="C76" s="51" t="s">
        <v>8</v>
      </c>
      <c r="D76" s="51" t="s">
        <v>770</v>
      </c>
      <c r="E76" s="51">
        <v>35</v>
      </c>
      <c r="F76" s="51" t="s">
        <v>748</v>
      </c>
      <c r="G76" s="51" t="s">
        <v>562</v>
      </c>
      <c r="H76" s="51" t="s">
        <v>398</v>
      </c>
      <c r="I76" s="51">
        <v>20670</v>
      </c>
      <c r="J76" s="51">
        <v>12950</v>
      </c>
      <c r="K76" s="51">
        <v>7720</v>
      </c>
      <c r="L76" s="52">
        <v>0.60121527777777783</v>
      </c>
      <c r="M76" s="52">
        <v>0.60862268518518514</v>
      </c>
      <c r="N76" s="53">
        <v>43741</v>
      </c>
      <c r="O76" s="53">
        <v>43741</v>
      </c>
    </row>
    <row r="77" spans="1:15" ht="15.75" thickBot="1">
      <c r="A77" s="51">
        <v>18629</v>
      </c>
      <c r="B77" s="51" t="s">
        <v>16</v>
      </c>
      <c r="C77" s="51" t="s">
        <v>457</v>
      </c>
      <c r="D77" s="51" t="s">
        <v>762</v>
      </c>
      <c r="E77" s="51">
        <v>35</v>
      </c>
      <c r="F77" s="51" t="s">
        <v>748</v>
      </c>
      <c r="G77" s="51" t="s">
        <v>568</v>
      </c>
      <c r="H77" s="51" t="s">
        <v>17</v>
      </c>
      <c r="I77" s="51">
        <v>26180</v>
      </c>
      <c r="J77" s="51">
        <v>11120</v>
      </c>
      <c r="K77" s="51">
        <v>15060</v>
      </c>
      <c r="L77" s="52">
        <v>0.60944444444444446</v>
      </c>
      <c r="M77" s="52">
        <v>0.61903935185185188</v>
      </c>
      <c r="N77" s="53">
        <v>43741</v>
      </c>
      <c r="O77" s="53">
        <v>43741</v>
      </c>
    </row>
    <row r="78" spans="1:15" ht="15.75" thickBot="1">
      <c r="A78" s="51">
        <v>18630</v>
      </c>
      <c r="B78" s="51" t="s">
        <v>3</v>
      </c>
      <c r="C78" s="51" t="s">
        <v>9</v>
      </c>
      <c r="D78" s="51" t="s">
        <v>771</v>
      </c>
      <c r="E78" s="51">
        <v>35</v>
      </c>
      <c r="F78" s="51" t="s">
        <v>748</v>
      </c>
      <c r="G78" s="51" t="s">
        <v>580</v>
      </c>
      <c r="H78" s="51" t="s">
        <v>579</v>
      </c>
      <c r="I78" s="51">
        <v>9750</v>
      </c>
      <c r="J78" s="51">
        <v>5340</v>
      </c>
      <c r="K78" s="51">
        <v>4410</v>
      </c>
      <c r="L78" s="52">
        <v>0.61943287037037031</v>
      </c>
      <c r="M78" s="52">
        <v>0.62837962962962968</v>
      </c>
      <c r="N78" s="53">
        <v>43741</v>
      </c>
      <c r="O78" s="53">
        <v>43741</v>
      </c>
    </row>
    <row r="79" spans="1:15" ht="15.75" thickBot="1">
      <c r="A79" s="51">
        <v>18631</v>
      </c>
      <c r="B79" s="51" t="s">
        <v>249</v>
      </c>
      <c r="C79" s="51" t="s">
        <v>475</v>
      </c>
      <c r="D79" s="51" t="s">
        <v>771</v>
      </c>
      <c r="E79" s="51">
        <v>35</v>
      </c>
      <c r="F79" s="51" t="s">
        <v>748</v>
      </c>
      <c r="G79" s="51" t="s">
        <v>591</v>
      </c>
      <c r="H79" s="51" t="s">
        <v>253</v>
      </c>
      <c r="I79" s="51">
        <v>12890</v>
      </c>
      <c r="J79" s="51">
        <v>5990</v>
      </c>
      <c r="K79" s="51">
        <v>6900</v>
      </c>
      <c r="L79" s="52">
        <v>0.62547453703703704</v>
      </c>
      <c r="M79" s="52">
        <v>0.6321296296296296</v>
      </c>
      <c r="N79" s="53">
        <v>43741</v>
      </c>
      <c r="O79" s="53">
        <v>43741</v>
      </c>
    </row>
    <row r="80" spans="1:15" ht="15.75" thickBot="1">
      <c r="A80" s="51">
        <v>18632</v>
      </c>
      <c r="B80" s="51" t="s">
        <v>164</v>
      </c>
      <c r="C80" s="51" t="s">
        <v>55</v>
      </c>
      <c r="D80" s="51" t="s">
        <v>769</v>
      </c>
      <c r="E80" s="51">
        <v>35</v>
      </c>
      <c r="F80" s="51" t="s">
        <v>748</v>
      </c>
      <c r="G80" s="51" t="s">
        <v>603</v>
      </c>
      <c r="H80" s="51" t="s">
        <v>794</v>
      </c>
      <c r="I80" s="51">
        <v>31210</v>
      </c>
      <c r="J80" s="51">
        <v>12470</v>
      </c>
      <c r="K80" s="51">
        <v>18740</v>
      </c>
      <c r="L80" s="52">
        <v>0.6363078703703704</v>
      </c>
      <c r="M80" s="52">
        <v>0.64702546296296293</v>
      </c>
      <c r="N80" s="53">
        <v>43741</v>
      </c>
      <c r="O80" s="53">
        <v>43741</v>
      </c>
    </row>
    <row r="81" spans="1:15" ht="15.75" thickBot="1">
      <c r="A81" s="51">
        <v>18633</v>
      </c>
      <c r="B81" s="51" t="s">
        <v>22</v>
      </c>
      <c r="C81" s="51" t="s">
        <v>139</v>
      </c>
      <c r="D81" s="51" t="s">
        <v>769</v>
      </c>
      <c r="E81" s="51">
        <v>35</v>
      </c>
      <c r="F81" s="51" t="s">
        <v>748</v>
      </c>
      <c r="G81" s="51" t="s">
        <v>608</v>
      </c>
      <c r="H81" s="51" t="s">
        <v>408</v>
      </c>
      <c r="I81" s="51">
        <v>33430</v>
      </c>
      <c r="J81" s="51">
        <v>14710</v>
      </c>
      <c r="K81" s="51">
        <v>18720</v>
      </c>
      <c r="L81" s="52">
        <v>0.63971064814814815</v>
      </c>
      <c r="M81" s="52">
        <v>0.65319444444444441</v>
      </c>
      <c r="N81" s="53">
        <v>43741</v>
      </c>
      <c r="O81" s="53">
        <v>43741</v>
      </c>
    </row>
    <row r="82" spans="1:15" ht="15.75" thickBot="1">
      <c r="A82" s="51">
        <v>18634</v>
      </c>
      <c r="B82" s="51" t="s">
        <v>12</v>
      </c>
      <c r="C82" s="51" t="s">
        <v>133</v>
      </c>
      <c r="D82" s="51" t="s">
        <v>771</v>
      </c>
      <c r="E82" s="51">
        <v>35</v>
      </c>
      <c r="F82" s="51" t="s">
        <v>748</v>
      </c>
      <c r="G82" s="51" t="s">
        <v>619</v>
      </c>
      <c r="H82" s="51" t="s">
        <v>13</v>
      </c>
      <c r="I82" s="51">
        <v>31640</v>
      </c>
      <c r="J82" s="51">
        <v>13810</v>
      </c>
      <c r="K82" s="51">
        <v>17830</v>
      </c>
      <c r="L82" s="52">
        <v>0.65531249999999996</v>
      </c>
      <c r="M82" s="52">
        <v>0.66425925925925922</v>
      </c>
      <c r="N82" s="53">
        <v>43741</v>
      </c>
      <c r="O82" s="53">
        <v>43741</v>
      </c>
    </row>
    <row r="83" spans="1:15" ht="15.75" thickBot="1">
      <c r="A83" s="51">
        <v>18635</v>
      </c>
      <c r="B83" s="51" t="s">
        <v>28</v>
      </c>
      <c r="C83" s="51" t="s">
        <v>520</v>
      </c>
      <c r="D83" s="51" t="s">
        <v>772</v>
      </c>
      <c r="E83" s="51">
        <v>35</v>
      </c>
      <c r="F83" s="51" t="s">
        <v>748</v>
      </c>
      <c r="G83" s="51" t="s">
        <v>525</v>
      </c>
      <c r="H83" s="51" t="s">
        <v>29</v>
      </c>
      <c r="I83" s="51">
        <v>27920</v>
      </c>
      <c r="J83" s="51">
        <v>13270</v>
      </c>
      <c r="K83" s="51">
        <v>14650</v>
      </c>
      <c r="L83" s="52">
        <v>0.30174768518518519</v>
      </c>
      <c r="M83" s="52">
        <v>0.31516203703703705</v>
      </c>
      <c r="N83" s="53">
        <v>43742</v>
      </c>
      <c r="O83" s="53">
        <v>43742</v>
      </c>
    </row>
    <row r="84" spans="1:15" ht="15.75" thickBot="1">
      <c r="A84" s="51">
        <v>18636</v>
      </c>
      <c r="B84" s="51" t="s">
        <v>25</v>
      </c>
      <c r="C84" s="51" t="s">
        <v>461</v>
      </c>
      <c r="D84" s="51" t="s">
        <v>772</v>
      </c>
      <c r="E84" s="51">
        <v>35</v>
      </c>
      <c r="F84" s="51" t="s">
        <v>748</v>
      </c>
      <c r="G84" s="51" t="s">
        <v>533</v>
      </c>
      <c r="H84" s="51" t="s">
        <v>26</v>
      </c>
      <c r="I84" s="51">
        <v>26180</v>
      </c>
      <c r="J84" s="51">
        <v>11270</v>
      </c>
      <c r="K84" s="51">
        <v>14910</v>
      </c>
      <c r="L84" s="52">
        <v>0.30384259259259261</v>
      </c>
      <c r="M84" s="52">
        <v>0.3225925925925926</v>
      </c>
      <c r="N84" s="53">
        <v>43742</v>
      </c>
      <c r="O84" s="53">
        <v>43742</v>
      </c>
    </row>
    <row r="85" spans="1:15" ht="15.75" thickBot="1">
      <c r="A85" s="51">
        <v>18637</v>
      </c>
      <c r="B85" s="51" t="s">
        <v>49</v>
      </c>
      <c r="C85" s="51" t="s">
        <v>48</v>
      </c>
      <c r="D85" s="51" t="s">
        <v>773</v>
      </c>
      <c r="E85" s="51">
        <v>35</v>
      </c>
      <c r="F85" s="51" t="s">
        <v>748</v>
      </c>
      <c r="G85" s="51" t="s">
        <v>544</v>
      </c>
      <c r="H85" s="51" t="s">
        <v>798</v>
      </c>
      <c r="I85" s="51">
        <v>26950</v>
      </c>
      <c r="J85" s="51">
        <v>11160</v>
      </c>
      <c r="K85" s="51">
        <v>15790</v>
      </c>
      <c r="L85" s="52">
        <v>0.34019675925925924</v>
      </c>
      <c r="M85" s="52">
        <v>0.3508101851851852</v>
      </c>
      <c r="N85" s="53">
        <v>43742</v>
      </c>
      <c r="O85" s="53">
        <v>43742</v>
      </c>
    </row>
    <row r="86" spans="1:15" ht="15.75" thickBot="1">
      <c r="A86" s="51">
        <v>18638</v>
      </c>
      <c r="B86" s="51" t="s">
        <v>37</v>
      </c>
      <c r="C86" s="51" t="s">
        <v>487</v>
      </c>
      <c r="D86" s="51" t="s">
        <v>773</v>
      </c>
      <c r="E86" s="51">
        <v>35</v>
      </c>
      <c r="F86" s="51" t="s">
        <v>748</v>
      </c>
      <c r="G86" s="51" t="s">
        <v>554</v>
      </c>
      <c r="H86" s="51" t="s">
        <v>38</v>
      </c>
      <c r="I86" s="51">
        <v>28400</v>
      </c>
      <c r="J86" s="51">
        <v>12570</v>
      </c>
      <c r="K86" s="51">
        <v>15830</v>
      </c>
      <c r="L86" s="52">
        <v>0.33994212962962966</v>
      </c>
      <c r="M86" s="52">
        <v>0.35613425925925929</v>
      </c>
      <c r="N86" s="53">
        <v>43742</v>
      </c>
      <c r="O86" s="53">
        <v>43742</v>
      </c>
    </row>
    <row r="87" spans="1:15" ht="15.75" thickBot="1">
      <c r="A87" s="51">
        <v>18639</v>
      </c>
      <c r="B87" s="51" t="s">
        <v>46</v>
      </c>
      <c r="C87" s="51" t="s">
        <v>45</v>
      </c>
      <c r="D87" s="51" t="s">
        <v>751</v>
      </c>
      <c r="E87" s="51">
        <v>35</v>
      </c>
      <c r="F87" s="51" t="s">
        <v>748</v>
      </c>
      <c r="G87" s="51" t="s">
        <v>567</v>
      </c>
      <c r="H87" s="51" t="s">
        <v>47</v>
      </c>
      <c r="I87" s="51">
        <v>29590</v>
      </c>
      <c r="J87" s="51">
        <v>13230</v>
      </c>
      <c r="K87" s="51">
        <v>16360</v>
      </c>
      <c r="L87" s="52">
        <v>0.35289351851851852</v>
      </c>
      <c r="M87" s="52">
        <v>0.36457175925925928</v>
      </c>
      <c r="N87" s="53">
        <v>43742</v>
      </c>
      <c r="O87" s="53">
        <v>43742</v>
      </c>
    </row>
    <row r="88" spans="1:15" ht="15.75" thickBot="1">
      <c r="A88" s="51">
        <v>18640</v>
      </c>
      <c r="B88" s="51" t="s">
        <v>52</v>
      </c>
      <c r="C88" s="51" t="s">
        <v>51</v>
      </c>
      <c r="D88" s="51" t="s">
        <v>753</v>
      </c>
      <c r="E88" s="51">
        <v>35</v>
      </c>
      <c r="F88" s="51" t="s">
        <v>748</v>
      </c>
      <c r="G88" s="51" t="s">
        <v>573</v>
      </c>
      <c r="H88" s="51" t="s">
        <v>797</v>
      </c>
      <c r="I88" s="51">
        <v>26940</v>
      </c>
      <c r="J88" s="51">
        <v>12300</v>
      </c>
      <c r="K88" s="51">
        <v>14640</v>
      </c>
      <c r="L88" s="52">
        <v>0.35983796296296294</v>
      </c>
      <c r="M88" s="52">
        <v>0.37253472222222223</v>
      </c>
      <c r="N88" s="53">
        <v>43742</v>
      </c>
      <c r="O88" s="53">
        <v>43742</v>
      </c>
    </row>
    <row r="89" spans="1:15" ht="15.75" thickBot="1">
      <c r="A89" s="51">
        <v>18641</v>
      </c>
      <c r="B89" s="51" t="s">
        <v>15</v>
      </c>
      <c r="C89" s="51" t="s">
        <v>135</v>
      </c>
      <c r="D89" s="51" t="s">
        <v>751</v>
      </c>
      <c r="E89" s="51">
        <v>35</v>
      </c>
      <c r="F89" s="51" t="s">
        <v>748</v>
      </c>
      <c r="G89" s="51" t="s">
        <v>577</v>
      </c>
      <c r="H89" s="51" t="s">
        <v>143</v>
      </c>
      <c r="I89" s="51">
        <v>31000</v>
      </c>
      <c r="J89" s="51">
        <v>12160</v>
      </c>
      <c r="K89" s="51">
        <v>18840</v>
      </c>
      <c r="L89" s="52">
        <v>0.3689351851851852</v>
      </c>
      <c r="M89" s="52">
        <v>0.37853009259259257</v>
      </c>
      <c r="N89" s="53">
        <v>43742</v>
      </c>
      <c r="O89" s="53">
        <v>43742</v>
      </c>
    </row>
    <row r="90" spans="1:15" ht="15.75" thickBot="1">
      <c r="A90" s="51">
        <v>18642</v>
      </c>
      <c r="B90" s="51" t="s">
        <v>5</v>
      </c>
      <c r="C90" s="51" t="s">
        <v>10</v>
      </c>
      <c r="D90" s="51" t="s">
        <v>774</v>
      </c>
      <c r="E90" s="51">
        <v>35</v>
      </c>
      <c r="F90" s="51" t="s">
        <v>748</v>
      </c>
      <c r="G90" s="51" t="s">
        <v>583</v>
      </c>
      <c r="H90" s="51" t="s">
        <v>141</v>
      </c>
      <c r="I90" s="51">
        <v>10150</v>
      </c>
      <c r="J90" s="51">
        <v>5680</v>
      </c>
      <c r="K90" s="51">
        <v>4470</v>
      </c>
      <c r="L90" s="52">
        <v>0.37125000000000002</v>
      </c>
      <c r="M90" s="52">
        <v>0.38335648148148144</v>
      </c>
      <c r="N90" s="53">
        <v>43742</v>
      </c>
      <c r="O90" s="53">
        <v>43742</v>
      </c>
    </row>
    <row r="91" spans="1:15" ht="15.75" thickBot="1">
      <c r="A91" s="51">
        <v>18643</v>
      </c>
      <c r="B91" s="51" t="s">
        <v>249</v>
      </c>
      <c r="C91" s="51" t="s">
        <v>475</v>
      </c>
      <c r="D91" s="51" t="s">
        <v>774</v>
      </c>
      <c r="E91" s="51">
        <v>35</v>
      </c>
      <c r="F91" s="51" t="s">
        <v>748</v>
      </c>
      <c r="G91" s="51" t="s">
        <v>586</v>
      </c>
      <c r="H91" s="51" t="s">
        <v>253</v>
      </c>
      <c r="I91" s="51">
        <v>12730</v>
      </c>
      <c r="J91" s="51">
        <v>5940</v>
      </c>
      <c r="K91" s="51">
        <v>6790</v>
      </c>
      <c r="L91" s="52">
        <v>0.379849537037037</v>
      </c>
      <c r="M91" s="52">
        <v>0.38793981481481482</v>
      </c>
      <c r="N91" s="53">
        <v>43742</v>
      </c>
      <c r="O91" s="53">
        <v>43742</v>
      </c>
    </row>
    <row r="92" spans="1:15" ht="15.75" thickBot="1">
      <c r="A92" s="51">
        <v>18644</v>
      </c>
      <c r="B92" s="51" t="s">
        <v>245</v>
      </c>
      <c r="C92" s="51" t="s">
        <v>470</v>
      </c>
      <c r="D92" s="51" t="s">
        <v>774</v>
      </c>
      <c r="E92" s="51">
        <v>35</v>
      </c>
      <c r="F92" s="51" t="s">
        <v>748</v>
      </c>
      <c r="G92" s="51" t="s">
        <v>588</v>
      </c>
      <c r="H92" s="51" t="s">
        <v>252</v>
      </c>
      <c r="I92" s="51">
        <v>13870</v>
      </c>
      <c r="J92" s="51">
        <v>6980</v>
      </c>
      <c r="K92" s="51">
        <v>6890</v>
      </c>
      <c r="L92" s="52">
        <v>0.3740856481481481</v>
      </c>
      <c r="M92" s="52">
        <v>0.38968749999999996</v>
      </c>
      <c r="N92" s="53">
        <v>43742</v>
      </c>
      <c r="O92" s="53">
        <v>43742</v>
      </c>
    </row>
    <row r="93" spans="1:15" ht="15.75" thickBot="1">
      <c r="A93" s="51">
        <v>18645</v>
      </c>
      <c r="B93" s="51" t="s">
        <v>46</v>
      </c>
      <c r="C93" s="51" t="s">
        <v>45</v>
      </c>
      <c r="D93" s="51" t="s">
        <v>773</v>
      </c>
      <c r="E93" s="51">
        <v>35</v>
      </c>
      <c r="F93" s="51" t="s">
        <v>748</v>
      </c>
      <c r="G93" s="51" t="s">
        <v>589</v>
      </c>
      <c r="H93" s="51" t="s">
        <v>47</v>
      </c>
      <c r="I93" s="51">
        <v>29320</v>
      </c>
      <c r="J93" s="51">
        <v>13650</v>
      </c>
      <c r="K93" s="51">
        <v>15670</v>
      </c>
      <c r="L93" s="52">
        <v>0.38825231481481487</v>
      </c>
      <c r="M93" s="52">
        <v>0.39788194444444441</v>
      </c>
      <c r="N93" s="53">
        <v>43742</v>
      </c>
      <c r="O93" s="53">
        <v>43742</v>
      </c>
    </row>
    <row r="94" spans="1:15" ht="15.75" thickBot="1">
      <c r="A94" s="51">
        <v>18646</v>
      </c>
      <c r="B94" s="51" t="s">
        <v>43</v>
      </c>
      <c r="C94" s="51" t="s">
        <v>42</v>
      </c>
      <c r="D94" s="51" t="s">
        <v>751</v>
      </c>
      <c r="E94" s="51">
        <v>35</v>
      </c>
      <c r="F94" s="51" t="s">
        <v>748</v>
      </c>
      <c r="G94" s="51" t="s">
        <v>592</v>
      </c>
      <c r="H94" s="51" t="s">
        <v>796</v>
      </c>
      <c r="I94" s="51">
        <v>30420</v>
      </c>
      <c r="J94" s="51">
        <v>11720</v>
      </c>
      <c r="K94" s="51">
        <v>18700</v>
      </c>
      <c r="L94" s="52">
        <v>0.3934259259259259</v>
      </c>
      <c r="M94" s="52">
        <v>0.40447916666666667</v>
      </c>
      <c r="N94" s="53">
        <v>43742</v>
      </c>
      <c r="O94" s="53">
        <v>43742</v>
      </c>
    </row>
    <row r="95" spans="1:15" ht="15.75" thickBot="1">
      <c r="A95" s="51">
        <v>18647</v>
      </c>
      <c r="B95" s="51" t="s">
        <v>2</v>
      </c>
      <c r="C95" s="51" t="s">
        <v>8</v>
      </c>
      <c r="D95" s="51" t="s">
        <v>747</v>
      </c>
      <c r="E95" s="51">
        <v>35</v>
      </c>
      <c r="F95" s="51" t="s">
        <v>748</v>
      </c>
      <c r="G95" s="51" t="s">
        <v>593</v>
      </c>
      <c r="H95" s="51" t="s">
        <v>398</v>
      </c>
      <c r="I95" s="51">
        <v>27070</v>
      </c>
      <c r="J95" s="51">
        <v>12860</v>
      </c>
      <c r="K95" s="51">
        <v>14210</v>
      </c>
      <c r="L95" s="52">
        <v>0.39894675925925926</v>
      </c>
      <c r="M95" s="52">
        <v>0.4136111111111111</v>
      </c>
      <c r="N95" s="53">
        <v>43742</v>
      </c>
      <c r="O95" s="53">
        <v>43742</v>
      </c>
    </row>
    <row r="96" spans="1:15" ht="15.75" thickBot="1">
      <c r="A96" s="51">
        <v>18648</v>
      </c>
      <c r="B96" s="51" t="s">
        <v>18</v>
      </c>
      <c r="C96" s="51" t="s">
        <v>455</v>
      </c>
      <c r="D96" s="51" t="s">
        <v>773</v>
      </c>
      <c r="E96" s="51">
        <v>35</v>
      </c>
      <c r="F96" s="51" t="s">
        <v>748</v>
      </c>
      <c r="G96" s="51" t="s">
        <v>599</v>
      </c>
      <c r="H96" s="51" t="s">
        <v>795</v>
      </c>
      <c r="I96" s="51">
        <v>27060</v>
      </c>
      <c r="J96" s="51">
        <v>11240</v>
      </c>
      <c r="K96" s="51">
        <v>15820</v>
      </c>
      <c r="L96" s="52">
        <v>0.4020023148148148</v>
      </c>
      <c r="M96" s="52">
        <v>0.42144675925925923</v>
      </c>
      <c r="N96" s="53">
        <v>43742</v>
      </c>
      <c r="O96" s="53">
        <v>43742</v>
      </c>
    </row>
    <row r="97" spans="1:15" ht="15.75" thickBot="1">
      <c r="A97" s="51">
        <v>18649</v>
      </c>
      <c r="B97" s="51" t="s">
        <v>15</v>
      </c>
      <c r="C97" s="51" t="s">
        <v>135</v>
      </c>
      <c r="D97" s="51" t="s">
        <v>772</v>
      </c>
      <c r="E97" s="51">
        <v>35</v>
      </c>
      <c r="F97" s="51" t="s">
        <v>748</v>
      </c>
      <c r="G97" s="51" t="s">
        <v>600</v>
      </c>
      <c r="H97" s="51" t="s">
        <v>143</v>
      </c>
      <c r="I97" s="51">
        <v>27000</v>
      </c>
      <c r="J97" s="51">
        <v>12400</v>
      </c>
      <c r="K97" s="51">
        <v>14600</v>
      </c>
      <c r="L97" s="52">
        <v>0.41546296296296298</v>
      </c>
      <c r="M97" s="52">
        <v>0.42657407407407405</v>
      </c>
      <c r="N97" s="53">
        <v>43742</v>
      </c>
      <c r="O97" s="53">
        <v>43742</v>
      </c>
    </row>
    <row r="98" spans="1:15" ht="15.75" thickBot="1">
      <c r="A98" s="51">
        <v>18650</v>
      </c>
      <c r="B98" s="51" t="s">
        <v>12</v>
      </c>
      <c r="C98" s="51" t="s">
        <v>133</v>
      </c>
      <c r="D98" s="51" t="s">
        <v>751</v>
      </c>
      <c r="E98" s="51">
        <v>35</v>
      </c>
      <c r="F98" s="51" t="s">
        <v>748</v>
      </c>
      <c r="G98" s="51" t="s">
        <v>602</v>
      </c>
      <c r="H98" s="51" t="s">
        <v>13</v>
      </c>
      <c r="I98" s="51">
        <v>23880</v>
      </c>
      <c r="J98" s="51">
        <v>13870</v>
      </c>
      <c r="K98" s="51">
        <v>10010</v>
      </c>
      <c r="L98" s="52">
        <v>0.42819444444444449</v>
      </c>
      <c r="M98" s="52">
        <v>0.434537037037037</v>
      </c>
      <c r="N98" s="53">
        <v>43742</v>
      </c>
      <c r="O98" s="53">
        <v>43742</v>
      </c>
    </row>
    <row r="99" spans="1:15" ht="15.75" thickBot="1">
      <c r="A99" s="51">
        <v>18651</v>
      </c>
      <c r="B99" s="51" t="s">
        <v>43</v>
      </c>
      <c r="C99" s="51" t="s">
        <v>42</v>
      </c>
      <c r="D99" s="51" t="s">
        <v>773</v>
      </c>
      <c r="E99" s="51">
        <v>35</v>
      </c>
      <c r="F99" s="51" t="s">
        <v>748</v>
      </c>
      <c r="G99" s="51" t="s">
        <v>617</v>
      </c>
      <c r="H99" s="51" t="s">
        <v>796</v>
      </c>
      <c r="I99" s="51">
        <v>27720</v>
      </c>
      <c r="J99" s="51">
        <v>11820</v>
      </c>
      <c r="K99" s="51">
        <v>15900</v>
      </c>
      <c r="L99" s="52">
        <v>0.42987268518518523</v>
      </c>
      <c r="M99" s="52">
        <v>0.4443171296296296</v>
      </c>
      <c r="N99" s="53">
        <v>43742</v>
      </c>
      <c r="O99" s="53">
        <v>43742</v>
      </c>
    </row>
    <row r="100" spans="1:15" ht="15.75" thickBot="1">
      <c r="A100" s="51">
        <v>18652</v>
      </c>
      <c r="B100" s="51" t="s">
        <v>16</v>
      </c>
      <c r="C100" s="51" t="s">
        <v>457</v>
      </c>
      <c r="D100" s="51" t="s">
        <v>773</v>
      </c>
      <c r="E100" s="51">
        <v>35</v>
      </c>
      <c r="F100" s="51" t="s">
        <v>748</v>
      </c>
      <c r="G100" s="51" t="s">
        <v>618</v>
      </c>
      <c r="H100" s="51" t="s">
        <v>17</v>
      </c>
      <c r="I100" s="51">
        <v>27130</v>
      </c>
      <c r="J100" s="51">
        <v>11150</v>
      </c>
      <c r="K100" s="51">
        <v>15980</v>
      </c>
      <c r="L100" s="52">
        <v>0.43902777777777779</v>
      </c>
      <c r="M100" s="52">
        <v>0.45197916666666665</v>
      </c>
      <c r="N100" s="53">
        <v>43742</v>
      </c>
      <c r="O100" s="53">
        <v>43742</v>
      </c>
    </row>
    <row r="101" spans="1:15" ht="15.75" thickBot="1">
      <c r="A101" s="51">
        <v>18653</v>
      </c>
      <c r="B101" s="51" t="s">
        <v>34</v>
      </c>
      <c r="C101" s="51" t="s">
        <v>483</v>
      </c>
      <c r="D101" s="51" t="s">
        <v>747</v>
      </c>
      <c r="E101" s="51">
        <v>35</v>
      </c>
      <c r="F101" s="51" t="s">
        <v>748</v>
      </c>
      <c r="G101" s="51" t="s">
        <v>620</v>
      </c>
      <c r="H101" s="51" t="s">
        <v>799</v>
      </c>
      <c r="I101" s="51">
        <v>25890</v>
      </c>
      <c r="J101" s="51">
        <v>12190</v>
      </c>
      <c r="K101" s="51">
        <v>13700</v>
      </c>
      <c r="L101" s="52">
        <v>0.44707175925925924</v>
      </c>
      <c r="M101" s="52">
        <v>0.45887731481481481</v>
      </c>
      <c r="N101" s="53">
        <v>43742</v>
      </c>
      <c r="O101" s="53">
        <v>43742</v>
      </c>
    </row>
    <row r="102" spans="1:15" ht="15.75" thickBot="1">
      <c r="A102" s="51">
        <v>18654</v>
      </c>
      <c r="B102" s="51" t="s">
        <v>12</v>
      </c>
      <c r="C102" s="51" t="s">
        <v>133</v>
      </c>
      <c r="D102" s="51" t="s">
        <v>775</v>
      </c>
      <c r="E102" s="51">
        <v>35</v>
      </c>
      <c r="F102" s="51" t="s">
        <v>748</v>
      </c>
      <c r="G102" s="51" t="s">
        <v>672</v>
      </c>
      <c r="H102" s="51" t="s">
        <v>13</v>
      </c>
      <c r="I102" s="51">
        <v>27380</v>
      </c>
      <c r="J102" s="51">
        <v>13880</v>
      </c>
      <c r="K102" s="51">
        <v>13500</v>
      </c>
      <c r="L102" s="52">
        <v>0.47689814814814818</v>
      </c>
      <c r="M102" s="52">
        <v>0.4902199074074074</v>
      </c>
      <c r="N102" s="53">
        <v>43742</v>
      </c>
      <c r="O102" s="53">
        <v>43742</v>
      </c>
    </row>
    <row r="103" spans="1:15" ht="15.75" thickBot="1">
      <c r="A103" s="51">
        <v>18655</v>
      </c>
      <c r="B103" s="51" t="s">
        <v>31</v>
      </c>
      <c r="C103" s="51" t="s">
        <v>463</v>
      </c>
      <c r="D103" s="51" t="s">
        <v>776</v>
      </c>
      <c r="E103" s="51">
        <v>35</v>
      </c>
      <c r="F103" s="51" t="s">
        <v>748</v>
      </c>
      <c r="G103" s="51" t="s">
        <v>777</v>
      </c>
      <c r="H103" s="51" t="s">
        <v>32</v>
      </c>
      <c r="I103" s="51">
        <v>27220</v>
      </c>
      <c r="J103" s="51">
        <v>13540</v>
      </c>
      <c r="K103" s="51">
        <v>13680</v>
      </c>
      <c r="L103" s="52">
        <v>0.48466435185185186</v>
      </c>
      <c r="M103" s="52">
        <v>0.49696759259259254</v>
      </c>
      <c r="N103" s="53">
        <v>43742</v>
      </c>
      <c r="O103" s="53">
        <v>43742</v>
      </c>
    </row>
    <row r="104" spans="1:15" ht="15.75" thickBot="1">
      <c r="A104" s="51">
        <v>18656</v>
      </c>
      <c r="B104" s="51" t="s">
        <v>40</v>
      </c>
      <c r="C104" s="51" t="s">
        <v>39</v>
      </c>
      <c r="D104" s="51" t="s">
        <v>778</v>
      </c>
      <c r="E104" s="51">
        <v>35</v>
      </c>
      <c r="F104" s="51" t="s">
        <v>748</v>
      </c>
      <c r="G104" s="51" t="s">
        <v>679</v>
      </c>
      <c r="H104" s="51" t="s">
        <v>41</v>
      </c>
      <c r="I104" s="51">
        <v>25050</v>
      </c>
      <c r="J104" s="51">
        <v>11330</v>
      </c>
      <c r="K104" s="51">
        <v>13720</v>
      </c>
      <c r="L104" s="52">
        <v>0.49208333333333337</v>
      </c>
      <c r="M104" s="52">
        <v>0.50495370370370374</v>
      </c>
      <c r="N104" s="53">
        <v>43742</v>
      </c>
      <c r="O104" s="53">
        <v>43742</v>
      </c>
    </row>
    <row r="105" spans="1:15" ht="15.75" thickBot="1">
      <c r="A105" s="51">
        <v>18657</v>
      </c>
      <c r="B105" s="51" t="s">
        <v>164</v>
      </c>
      <c r="C105" s="51" t="s">
        <v>55</v>
      </c>
      <c r="D105" s="51" t="s">
        <v>775</v>
      </c>
      <c r="E105" s="51">
        <v>35</v>
      </c>
      <c r="F105" s="51" t="s">
        <v>748</v>
      </c>
      <c r="G105" s="51" t="s">
        <v>680</v>
      </c>
      <c r="H105" s="51" t="s">
        <v>794</v>
      </c>
      <c r="I105" s="51">
        <v>25980</v>
      </c>
      <c r="J105" s="51">
        <v>12400</v>
      </c>
      <c r="K105" s="51">
        <v>13580</v>
      </c>
      <c r="L105" s="52">
        <v>0.49518518518518517</v>
      </c>
      <c r="M105" s="52">
        <v>0.51342592592592595</v>
      </c>
      <c r="N105" s="53">
        <v>43742</v>
      </c>
      <c r="O105" s="53">
        <v>43742</v>
      </c>
    </row>
    <row r="106" spans="1:15" ht="15.75" thickBot="1">
      <c r="A106" s="51">
        <v>18658</v>
      </c>
      <c r="B106" s="51" t="s">
        <v>25</v>
      </c>
      <c r="C106" s="51" t="s">
        <v>461</v>
      </c>
      <c r="D106" s="51" t="s">
        <v>776</v>
      </c>
      <c r="E106" s="51">
        <v>35</v>
      </c>
      <c r="F106" s="51" t="s">
        <v>748</v>
      </c>
      <c r="G106" s="51" t="s">
        <v>682</v>
      </c>
      <c r="H106" s="51" t="s">
        <v>26</v>
      </c>
      <c r="I106" s="51">
        <v>25490</v>
      </c>
      <c r="J106" s="51">
        <v>11470</v>
      </c>
      <c r="K106" s="51">
        <v>14020</v>
      </c>
      <c r="L106" s="52">
        <v>0.51135416666666667</v>
      </c>
      <c r="M106" s="52">
        <v>0.522974537037037</v>
      </c>
      <c r="N106" s="53">
        <v>43742</v>
      </c>
      <c r="O106" s="53">
        <v>43742</v>
      </c>
    </row>
    <row r="107" spans="1:15" ht="15.75" thickBot="1">
      <c r="A107" s="51">
        <v>18659</v>
      </c>
      <c r="B107" s="51" t="s">
        <v>22</v>
      </c>
      <c r="C107" s="51" t="s">
        <v>139</v>
      </c>
      <c r="D107" s="51" t="s">
        <v>774</v>
      </c>
      <c r="E107" s="51">
        <v>35</v>
      </c>
      <c r="F107" s="51" t="s">
        <v>748</v>
      </c>
      <c r="G107" s="51" t="s">
        <v>638</v>
      </c>
      <c r="H107" s="51" t="s">
        <v>408</v>
      </c>
      <c r="I107" s="51">
        <v>29710</v>
      </c>
      <c r="J107" s="51">
        <v>14510</v>
      </c>
      <c r="K107" s="51">
        <v>15200</v>
      </c>
      <c r="L107" s="52">
        <v>0.47925925925925927</v>
      </c>
      <c r="M107" s="52">
        <v>0.53270833333333334</v>
      </c>
      <c r="N107" s="53">
        <v>43742</v>
      </c>
      <c r="O107" s="53">
        <v>43742</v>
      </c>
    </row>
    <row r="108" spans="1:15" ht="15.75" thickBot="1">
      <c r="A108" s="51">
        <v>18660</v>
      </c>
      <c r="B108" s="51" t="s">
        <v>28</v>
      </c>
      <c r="C108" s="51" t="s">
        <v>520</v>
      </c>
      <c r="D108" s="51" t="s">
        <v>773</v>
      </c>
      <c r="E108" s="51">
        <v>35</v>
      </c>
      <c r="F108" s="51" t="s">
        <v>748</v>
      </c>
      <c r="G108" s="51" t="s">
        <v>681</v>
      </c>
      <c r="H108" s="51" t="s">
        <v>29</v>
      </c>
      <c r="I108" s="51">
        <v>29410</v>
      </c>
      <c r="J108" s="51">
        <v>13360</v>
      </c>
      <c r="K108" s="51">
        <v>16050</v>
      </c>
      <c r="L108" s="52">
        <v>0.51916666666666667</v>
      </c>
      <c r="M108" s="52">
        <v>0.53287037037037044</v>
      </c>
      <c r="N108" s="53">
        <v>43742</v>
      </c>
      <c r="O108" s="53">
        <v>43742</v>
      </c>
    </row>
    <row r="109" spans="1:15" ht="15.75" thickBot="1">
      <c r="A109" s="51">
        <v>18661</v>
      </c>
      <c r="B109" s="51" t="s">
        <v>2</v>
      </c>
      <c r="C109" s="51" t="s">
        <v>8</v>
      </c>
      <c r="D109" s="51" t="s">
        <v>775</v>
      </c>
      <c r="E109" s="51">
        <v>35</v>
      </c>
      <c r="F109" s="51" t="s">
        <v>748</v>
      </c>
      <c r="G109" s="51" t="s">
        <v>686</v>
      </c>
      <c r="H109" s="51" t="s">
        <v>398</v>
      </c>
      <c r="I109" s="51">
        <v>23160</v>
      </c>
      <c r="J109" s="51">
        <v>13030</v>
      </c>
      <c r="K109" s="51">
        <v>10130</v>
      </c>
      <c r="L109" s="52">
        <v>0.52157407407407408</v>
      </c>
      <c r="M109" s="52">
        <v>0.53695601851851849</v>
      </c>
      <c r="N109" s="53">
        <v>43742</v>
      </c>
      <c r="O109" s="53">
        <v>43742</v>
      </c>
    </row>
    <row r="110" spans="1:15" ht="15.75" thickBot="1">
      <c r="A110" s="51">
        <v>18662</v>
      </c>
      <c r="B110" s="51" t="s">
        <v>49</v>
      </c>
      <c r="C110" s="51" t="s">
        <v>48</v>
      </c>
      <c r="D110" s="51" t="s">
        <v>776</v>
      </c>
      <c r="E110" s="51">
        <v>35</v>
      </c>
      <c r="F110" s="51" t="s">
        <v>748</v>
      </c>
      <c r="G110" s="51" t="s">
        <v>688</v>
      </c>
      <c r="H110" s="51" t="s">
        <v>798</v>
      </c>
      <c r="I110" s="51">
        <v>24920</v>
      </c>
      <c r="J110" s="51">
        <v>10970</v>
      </c>
      <c r="K110" s="51">
        <v>13950</v>
      </c>
      <c r="L110" s="52">
        <v>0.53010416666666671</v>
      </c>
      <c r="M110" s="52">
        <v>0.54706018518518518</v>
      </c>
      <c r="N110" s="53">
        <v>43742</v>
      </c>
      <c r="O110" s="53">
        <v>43742</v>
      </c>
    </row>
    <row r="111" spans="1:15" ht="15.75" thickBot="1">
      <c r="A111" s="51">
        <v>18663</v>
      </c>
      <c r="B111" s="51" t="s">
        <v>34</v>
      </c>
      <c r="C111" s="51" t="s">
        <v>483</v>
      </c>
      <c r="D111" s="51" t="s">
        <v>773</v>
      </c>
      <c r="E111" s="51">
        <v>35</v>
      </c>
      <c r="F111" s="51" t="s">
        <v>748</v>
      </c>
      <c r="G111" s="51" t="s">
        <v>689</v>
      </c>
      <c r="H111" s="51" t="s">
        <v>799</v>
      </c>
      <c r="I111" s="51">
        <v>27960</v>
      </c>
      <c r="J111" s="51">
        <v>12170</v>
      </c>
      <c r="K111" s="51">
        <v>15790</v>
      </c>
      <c r="L111" s="52">
        <v>0.53438657407407408</v>
      </c>
      <c r="M111" s="52">
        <v>0.55354166666666671</v>
      </c>
      <c r="N111" s="53">
        <v>43742</v>
      </c>
      <c r="O111" s="53">
        <v>43742</v>
      </c>
    </row>
    <row r="112" spans="1:15" ht="15.75" thickBot="1">
      <c r="A112" s="51">
        <v>18664</v>
      </c>
      <c r="B112" s="51" t="s">
        <v>37</v>
      </c>
      <c r="C112" s="51" t="s">
        <v>487</v>
      </c>
      <c r="D112" s="51" t="s">
        <v>778</v>
      </c>
      <c r="E112" s="51">
        <v>35</v>
      </c>
      <c r="F112" s="51" t="s">
        <v>748</v>
      </c>
      <c r="G112" s="51" t="s">
        <v>690</v>
      </c>
      <c r="H112" s="51" t="s">
        <v>38</v>
      </c>
      <c r="I112" s="51">
        <v>25790</v>
      </c>
      <c r="J112" s="51">
        <v>12430</v>
      </c>
      <c r="K112" s="51">
        <v>13360</v>
      </c>
      <c r="L112" s="52">
        <v>0.54253472222222221</v>
      </c>
      <c r="M112" s="52">
        <v>0.56505787037037036</v>
      </c>
      <c r="N112" s="53">
        <v>43742</v>
      </c>
      <c r="O112" s="53">
        <v>43742</v>
      </c>
    </row>
    <row r="113" spans="1:15" ht="15.75" thickBot="1">
      <c r="A113" s="51">
        <v>18665</v>
      </c>
      <c r="B113" s="51" t="s">
        <v>15</v>
      </c>
      <c r="C113" s="51" t="s">
        <v>135</v>
      </c>
      <c r="D113" s="51" t="s">
        <v>773</v>
      </c>
      <c r="E113" s="51">
        <v>35</v>
      </c>
      <c r="F113" s="51" t="s">
        <v>748</v>
      </c>
      <c r="G113" s="51" t="s">
        <v>701</v>
      </c>
      <c r="H113" s="51" t="s">
        <v>143</v>
      </c>
      <c r="I113" s="51">
        <v>28670</v>
      </c>
      <c r="J113" s="51">
        <v>12360</v>
      </c>
      <c r="K113" s="51">
        <v>16310</v>
      </c>
      <c r="L113" s="52">
        <v>0.5464930555555555</v>
      </c>
      <c r="M113" s="52">
        <v>0.57158564814814816</v>
      </c>
      <c r="N113" s="53">
        <v>43742</v>
      </c>
      <c r="O113" s="53">
        <v>43742</v>
      </c>
    </row>
    <row r="114" spans="1:15" ht="15.75" thickBot="1">
      <c r="A114" s="51">
        <v>18666</v>
      </c>
      <c r="B114" s="51" t="s">
        <v>46</v>
      </c>
      <c r="C114" s="51" t="s">
        <v>45</v>
      </c>
      <c r="D114" s="51" t="s">
        <v>776</v>
      </c>
      <c r="E114" s="51">
        <v>35</v>
      </c>
      <c r="F114" s="51" t="s">
        <v>748</v>
      </c>
      <c r="G114" s="51" t="s">
        <v>702</v>
      </c>
      <c r="H114" s="51" t="s">
        <v>47</v>
      </c>
      <c r="I114" s="51">
        <v>22380</v>
      </c>
      <c r="J114" s="51">
        <v>13250</v>
      </c>
      <c r="K114" s="51">
        <v>9130</v>
      </c>
      <c r="L114" s="52">
        <v>0.55211805555555549</v>
      </c>
      <c r="M114" s="52">
        <v>0.57730324074074069</v>
      </c>
      <c r="N114" s="53">
        <v>43742</v>
      </c>
      <c r="O114" s="53">
        <v>43742</v>
      </c>
    </row>
    <row r="115" spans="1:15" ht="15.75" thickBot="1">
      <c r="A115" s="51">
        <v>18667</v>
      </c>
      <c r="B115" s="51" t="s">
        <v>18</v>
      </c>
      <c r="C115" s="51" t="s">
        <v>455</v>
      </c>
      <c r="D115" s="51" t="s">
        <v>779</v>
      </c>
      <c r="E115" s="51">
        <v>35</v>
      </c>
      <c r="F115" s="51" t="s">
        <v>748</v>
      </c>
      <c r="G115" s="51" t="s">
        <v>660</v>
      </c>
      <c r="H115" s="51" t="s">
        <v>795</v>
      </c>
      <c r="I115" s="51">
        <v>27240</v>
      </c>
      <c r="J115" s="51">
        <v>11210</v>
      </c>
      <c r="K115" s="51">
        <v>16030</v>
      </c>
      <c r="L115" s="52">
        <v>0.56423611111111105</v>
      </c>
      <c r="M115" s="52">
        <v>0.58355324074074078</v>
      </c>
      <c r="N115" s="53">
        <v>43742</v>
      </c>
      <c r="O115" s="53">
        <v>43742</v>
      </c>
    </row>
    <row r="116" spans="1:15" ht="15.75" thickBot="1">
      <c r="A116" s="51">
        <v>18668</v>
      </c>
      <c r="B116" s="51" t="s">
        <v>163</v>
      </c>
      <c r="C116" s="51" t="s">
        <v>54</v>
      </c>
      <c r="D116" s="51" t="s">
        <v>747</v>
      </c>
      <c r="E116" s="51">
        <v>35</v>
      </c>
      <c r="F116" s="51" t="s">
        <v>748</v>
      </c>
      <c r="G116" s="51" t="s">
        <v>627</v>
      </c>
      <c r="H116" s="51" t="s">
        <v>801</v>
      </c>
      <c r="I116" s="51">
        <v>26880</v>
      </c>
      <c r="J116" s="51">
        <v>12860</v>
      </c>
      <c r="K116" s="51">
        <v>14020</v>
      </c>
      <c r="L116" s="52">
        <v>0.57262731481481477</v>
      </c>
      <c r="M116" s="52">
        <v>0.59060185185185188</v>
      </c>
      <c r="N116" s="53">
        <v>43742</v>
      </c>
      <c r="O116" s="53">
        <v>43742</v>
      </c>
    </row>
    <row r="117" spans="1:15" ht="15.75" thickBot="1">
      <c r="A117" s="51">
        <v>18669</v>
      </c>
      <c r="B117" s="51" t="s">
        <v>43</v>
      </c>
      <c r="C117" s="51" t="s">
        <v>42</v>
      </c>
      <c r="D117" s="51" t="s">
        <v>779</v>
      </c>
      <c r="E117" s="51">
        <v>35</v>
      </c>
      <c r="F117" s="51" t="s">
        <v>748</v>
      </c>
      <c r="G117" s="51" t="s">
        <v>649</v>
      </c>
      <c r="H117" s="51" t="s">
        <v>796</v>
      </c>
      <c r="I117" s="51">
        <v>27790</v>
      </c>
      <c r="J117" s="51">
        <v>11530</v>
      </c>
      <c r="K117" s="51">
        <v>16260</v>
      </c>
      <c r="L117" s="52">
        <v>0.59108796296296295</v>
      </c>
      <c r="M117" s="52">
        <v>0.60243055555555558</v>
      </c>
      <c r="N117" s="53">
        <v>43742</v>
      </c>
      <c r="O117" s="53">
        <v>43742</v>
      </c>
    </row>
    <row r="118" spans="1:15" ht="15.75" thickBot="1">
      <c r="A118" s="51">
        <v>18670</v>
      </c>
      <c r="B118" s="51" t="s">
        <v>22</v>
      </c>
      <c r="C118" s="51" t="s">
        <v>139</v>
      </c>
      <c r="D118" s="51" t="s">
        <v>753</v>
      </c>
      <c r="E118" s="51">
        <v>35</v>
      </c>
      <c r="F118" s="51" t="s">
        <v>748</v>
      </c>
      <c r="G118" s="51" t="s">
        <v>652</v>
      </c>
      <c r="H118" s="51" t="s">
        <v>408</v>
      </c>
      <c r="I118" s="51">
        <v>29720</v>
      </c>
      <c r="J118" s="51">
        <v>14850</v>
      </c>
      <c r="K118" s="51">
        <v>14870</v>
      </c>
      <c r="L118" s="52">
        <v>0.61202546296296301</v>
      </c>
      <c r="M118" s="52">
        <v>0.62105324074074075</v>
      </c>
      <c r="N118" s="53">
        <v>43742</v>
      </c>
      <c r="O118" s="53">
        <v>43742</v>
      </c>
    </row>
    <row r="119" spans="1:15" ht="15.75" thickBot="1">
      <c r="A119" s="51">
        <v>18671</v>
      </c>
      <c r="B119" s="51" t="s">
        <v>245</v>
      </c>
      <c r="C119" s="51" t="s">
        <v>470</v>
      </c>
      <c r="D119" s="51" t="s">
        <v>780</v>
      </c>
      <c r="E119" s="51">
        <v>35</v>
      </c>
      <c r="F119" s="51" t="s">
        <v>748</v>
      </c>
      <c r="G119" s="51" t="s">
        <v>661</v>
      </c>
      <c r="H119" s="51" t="s">
        <v>252</v>
      </c>
      <c r="I119" s="51">
        <v>13840</v>
      </c>
      <c r="J119" s="51">
        <v>6930</v>
      </c>
      <c r="K119" s="51">
        <v>6910</v>
      </c>
      <c r="L119" s="52">
        <v>0.62403935185185189</v>
      </c>
      <c r="M119" s="52">
        <v>0.6335763888888889</v>
      </c>
      <c r="N119" s="53">
        <v>43742</v>
      </c>
      <c r="O119" s="53">
        <v>43742</v>
      </c>
    </row>
    <row r="120" spans="1:15" ht="15.75" thickBot="1">
      <c r="A120" s="51">
        <v>18672</v>
      </c>
      <c r="B120" s="51" t="s">
        <v>249</v>
      </c>
      <c r="C120" s="51" t="s">
        <v>475</v>
      </c>
      <c r="D120" s="51" t="s">
        <v>780</v>
      </c>
      <c r="E120" s="51">
        <v>35</v>
      </c>
      <c r="F120" s="51" t="s">
        <v>748</v>
      </c>
      <c r="G120" s="51" t="s">
        <v>665</v>
      </c>
      <c r="H120" s="51" t="s">
        <v>253</v>
      </c>
      <c r="I120" s="51">
        <v>12880</v>
      </c>
      <c r="J120" s="51">
        <v>5850</v>
      </c>
      <c r="K120" s="51">
        <v>7030</v>
      </c>
      <c r="L120" s="52">
        <v>0.62678240740740743</v>
      </c>
      <c r="M120" s="52">
        <v>0.63587962962962963</v>
      </c>
      <c r="N120" s="53">
        <v>43742</v>
      </c>
      <c r="O120" s="53">
        <v>43742</v>
      </c>
    </row>
    <row r="121" spans="1:15" ht="15.75" thickBot="1">
      <c r="A121" s="51">
        <v>18673</v>
      </c>
      <c r="B121" s="51" t="s">
        <v>16</v>
      </c>
      <c r="C121" s="51" t="s">
        <v>457</v>
      </c>
      <c r="D121" s="51" t="s">
        <v>779</v>
      </c>
      <c r="E121" s="51">
        <v>35</v>
      </c>
      <c r="F121" s="51" t="s">
        <v>748</v>
      </c>
      <c r="G121" s="51" t="s">
        <v>670</v>
      </c>
      <c r="H121" s="51" t="s">
        <v>17</v>
      </c>
      <c r="I121" s="51">
        <v>27300</v>
      </c>
      <c r="J121" s="51">
        <v>11110</v>
      </c>
      <c r="K121" s="51">
        <v>16190</v>
      </c>
      <c r="L121" s="52">
        <v>0.64460648148148147</v>
      </c>
      <c r="M121" s="52">
        <v>0.65611111111111109</v>
      </c>
      <c r="N121" s="53">
        <v>43742</v>
      </c>
      <c r="O121" s="53">
        <v>43742</v>
      </c>
    </row>
    <row r="122" spans="1:15" ht="15.75" thickBot="1">
      <c r="A122" s="51">
        <v>18674</v>
      </c>
      <c r="B122" s="51" t="s">
        <v>163</v>
      </c>
      <c r="C122" s="51" t="s">
        <v>54</v>
      </c>
      <c r="D122" s="51" t="s">
        <v>753</v>
      </c>
      <c r="E122" s="51">
        <v>35</v>
      </c>
      <c r="F122" s="51" t="s">
        <v>748</v>
      </c>
      <c r="G122" s="51" t="s">
        <v>719</v>
      </c>
      <c r="H122" s="51" t="s">
        <v>801</v>
      </c>
      <c r="I122" s="51">
        <v>22960</v>
      </c>
      <c r="J122" s="51">
        <v>13020</v>
      </c>
      <c r="K122" s="51">
        <v>9940</v>
      </c>
      <c r="L122" s="52">
        <v>0.64848379629629627</v>
      </c>
      <c r="M122" s="52">
        <v>0.65965277777777775</v>
      </c>
      <c r="N122" s="53">
        <v>43742</v>
      </c>
      <c r="O122" s="53">
        <v>43742</v>
      </c>
    </row>
    <row r="123" spans="1:15" ht="15.75" thickBot="1">
      <c r="A123" s="51">
        <v>18675</v>
      </c>
      <c r="B123" s="51" t="s">
        <v>52</v>
      </c>
      <c r="C123" s="51" t="s">
        <v>51</v>
      </c>
      <c r="D123" s="51" t="s">
        <v>779</v>
      </c>
      <c r="E123" s="51">
        <v>35</v>
      </c>
      <c r="F123" s="51" t="s">
        <v>748</v>
      </c>
      <c r="G123" s="51" t="s">
        <v>720</v>
      </c>
      <c r="H123" s="51" t="s">
        <v>797</v>
      </c>
      <c r="I123" s="51">
        <v>28070</v>
      </c>
      <c r="J123" s="51">
        <v>12150</v>
      </c>
      <c r="K123" s="51">
        <v>15920</v>
      </c>
      <c r="L123" s="52">
        <v>0.6590625</v>
      </c>
      <c r="M123" s="52">
        <v>0.66648148148148145</v>
      </c>
      <c r="N123" s="53">
        <v>43742</v>
      </c>
      <c r="O123" s="53">
        <v>43742</v>
      </c>
    </row>
    <row r="124" spans="1:15" ht="15.75" thickBot="1">
      <c r="A124" s="51">
        <v>18676</v>
      </c>
      <c r="B124" s="51" t="s">
        <v>12</v>
      </c>
      <c r="C124" s="51" t="s">
        <v>133</v>
      </c>
      <c r="D124" s="51" t="s">
        <v>780</v>
      </c>
      <c r="E124" s="51">
        <v>35</v>
      </c>
      <c r="F124" s="51" t="s">
        <v>748</v>
      </c>
      <c r="G124" s="51" t="s">
        <v>721</v>
      </c>
      <c r="H124" s="51" t="s">
        <v>13</v>
      </c>
      <c r="I124" s="51">
        <v>25320</v>
      </c>
      <c r="J124" s="51">
        <v>14110</v>
      </c>
      <c r="K124" s="51">
        <v>11210</v>
      </c>
      <c r="L124" s="52">
        <v>0.66429398148148155</v>
      </c>
      <c r="M124" s="52">
        <v>0.67634259259259266</v>
      </c>
      <c r="N124" s="53">
        <v>43742</v>
      </c>
      <c r="O124" s="53">
        <v>43742</v>
      </c>
    </row>
    <row r="125" spans="1:15" ht="15.75" thickBot="1">
      <c r="A125" s="51">
        <v>18677</v>
      </c>
      <c r="B125" s="51" t="s">
        <v>31</v>
      </c>
      <c r="C125" s="51" t="s">
        <v>463</v>
      </c>
      <c r="D125" s="51" t="s">
        <v>779</v>
      </c>
      <c r="E125" s="51">
        <v>35</v>
      </c>
      <c r="F125" s="51" t="s">
        <v>748</v>
      </c>
      <c r="G125" s="51" t="s">
        <v>733</v>
      </c>
      <c r="H125" s="51" t="s">
        <v>32</v>
      </c>
      <c r="I125" s="51">
        <v>29300</v>
      </c>
      <c r="J125" s="51">
        <v>13470</v>
      </c>
      <c r="K125" s="51">
        <v>15830</v>
      </c>
      <c r="L125" s="52">
        <v>0.6700694444444445</v>
      </c>
      <c r="M125" s="52">
        <v>0.68365740740740744</v>
      </c>
      <c r="N125" s="53">
        <v>43742</v>
      </c>
      <c r="O125" s="53">
        <v>43742</v>
      </c>
    </row>
    <row r="126" spans="1:15" ht="15.75" thickBot="1">
      <c r="A126" s="51">
        <v>18678</v>
      </c>
      <c r="B126" s="51" t="s">
        <v>164</v>
      </c>
      <c r="C126" s="51" t="s">
        <v>55</v>
      </c>
      <c r="D126" s="51" t="s">
        <v>779</v>
      </c>
      <c r="E126" s="51">
        <v>35</v>
      </c>
      <c r="F126" s="51" t="s">
        <v>748</v>
      </c>
      <c r="G126" s="51" t="s">
        <v>734</v>
      </c>
      <c r="H126" s="51" t="s">
        <v>794</v>
      </c>
      <c r="I126" s="51">
        <v>28430</v>
      </c>
      <c r="J126" s="51">
        <v>12570</v>
      </c>
      <c r="K126" s="51">
        <v>15860</v>
      </c>
      <c r="L126" s="52">
        <v>0.67906250000000001</v>
      </c>
      <c r="M126" s="52">
        <v>0.69160879629629635</v>
      </c>
      <c r="N126" s="53">
        <v>43742</v>
      </c>
      <c r="O126" s="53">
        <v>43742</v>
      </c>
    </row>
    <row r="127" spans="1:15" ht="15.75" thickBot="1">
      <c r="A127" s="51">
        <v>18679</v>
      </c>
      <c r="B127" s="51" t="s">
        <v>25</v>
      </c>
      <c r="C127" s="51" t="s">
        <v>461</v>
      </c>
      <c r="D127" s="51" t="s">
        <v>762</v>
      </c>
      <c r="E127" s="51">
        <v>35</v>
      </c>
      <c r="F127" s="51" t="s">
        <v>748</v>
      </c>
      <c r="G127" s="51" t="s">
        <v>735</v>
      </c>
      <c r="H127" s="51" t="s">
        <v>26</v>
      </c>
      <c r="I127" s="51">
        <v>28750</v>
      </c>
      <c r="J127" s="51">
        <v>11330</v>
      </c>
      <c r="K127" s="51">
        <v>17420</v>
      </c>
      <c r="L127" s="52">
        <v>0.68461805555555555</v>
      </c>
      <c r="M127" s="52">
        <v>0.69908564814814811</v>
      </c>
      <c r="N127" s="53">
        <v>43742</v>
      </c>
      <c r="O127" s="53">
        <v>43742</v>
      </c>
    </row>
    <row r="128" spans="1:15" ht="15.75" thickBot="1">
      <c r="A128" s="51">
        <v>18680</v>
      </c>
      <c r="B128" s="51" t="s">
        <v>40</v>
      </c>
      <c r="C128" s="51" t="s">
        <v>39</v>
      </c>
      <c r="D128" s="51" t="s">
        <v>779</v>
      </c>
      <c r="E128" s="51">
        <v>35</v>
      </c>
      <c r="F128" s="51" t="s">
        <v>748</v>
      </c>
      <c r="G128" s="51" t="s">
        <v>736</v>
      </c>
      <c r="H128" s="51" t="s">
        <v>41</v>
      </c>
      <c r="I128" s="51">
        <v>27280</v>
      </c>
      <c r="J128" s="51">
        <v>11320</v>
      </c>
      <c r="K128" s="51">
        <v>15960</v>
      </c>
      <c r="L128" s="52">
        <v>0.69039351851851849</v>
      </c>
      <c r="M128" s="52">
        <v>0.7068402777777778</v>
      </c>
      <c r="N128" s="53">
        <v>43742</v>
      </c>
      <c r="O128" s="53">
        <v>43742</v>
      </c>
    </row>
    <row r="129" spans="1:15" ht="15.75" thickBot="1">
      <c r="A129" s="51">
        <v>18681</v>
      </c>
      <c r="B129" s="51" t="s">
        <v>18</v>
      </c>
      <c r="C129" s="51" t="s">
        <v>455</v>
      </c>
      <c r="D129" s="51" t="s">
        <v>779</v>
      </c>
      <c r="E129" s="51">
        <v>35</v>
      </c>
      <c r="F129" s="51" t="s">
        <v>748</v>
      </c>
      <c r="G129" s="51" t="s">
        <v>737</v>
      </c>
      <c r="H129" s="51" t="s">
        <v>795</v>
      </c>
      <c r="I129" s="51">
        <v>27060</v>
      </c>
      <c r="J129" s="51">
        <v>11090</v>
      </c>
      <c r="K129" s="51">
        <v>15970</v>
      </c>
      <c r="L129" s="52">
        <v>0.68793981481481481</v>
      </c>
      <c r="M129" s="52">
        <v>0.71559027777777784</v>
      </c>
      <c r="N129" s="53">
        <v>43742</v>
      </c>
      <c r="O129" s="53">
        <v>43742</v>
      </c>
    </row>
    <row r="130" spans="1:15" ht="15.75" thickBot="1">
      <c r="A130" s="51">
        <v>18682</v>
      </c>
      <c r="B130" s="51" t="s">
        <v>2</v>
      </c>
      <c r="C130" s="51" t="s">
        <v>8</v>
      </c>
      <c r="D130" s="51" t="s">
        <v>779</v>
      </c>
      <c r="E130" s="51">
        <v>35</v>
      </c>
      <c r="F130" s="51" t="s">
        <v>748</v>
      </c>
      <c r="G130" s="51" t="s">
        <v>738</v>
      </c>
      <c r="H130" s="51" t="s">
        <v>398</v>
      </c>
      <c r="I130" s="51">
        <v>28890</v>
      </c>
      <c r="J130" s="51">
        <v>13000</v>
      </c>
      <c r="K130" s="51">
        <v>15890</v>
      </c>
      <c r="L130" s="52">
        <v>0.70422453703703702</v>
      </c>
      <c r="M130" s="52">
        <v>0.72303240740740737</v>
      </c>
      <c r="N130" s="53">
        <v>43742</v>
      </c>
      <c r="O130" s="53">
        <v>43742</v>
      </c>
    </row>
    <row r="131" spans="1:15" ht="15.75" thickBot="1">
      <c r="A131" s="51">
        <v>18683</v>
      </c>
      <c r="B131" s="51" t="s">
        <v>28</v>
      </c>
      <c r="C131" s="51" t="s">
        <v>520</v>
      </c>
      <c r="D131" s="51" t="s">
        <v>779</v>
      </c>
      <c r="E131" s="51">
        <v>35</v>
      </c>
      <c r="F131" s="51" t="s">
        <v>748</v>
      </c>
      <c r="G131" s="51" t="s">
        <v>739</v>
      </c>
      <c r="H131" s="51" t="s">
        <v>29</v>
      </c>
      <c r="I131" s="51">
        <v>29140</v>
      </c>
      <c r="J131" s="51">
        <v>13270</v>
      </c>
      <c r="K131" s="51">
        <v>15870</v>
      </c>
      <c r="L131" s="52">
        <v>0.70399305555555547</v>
      </c>
      <c r="M131" s="52">
        <v>0.72988425925925926</v>
      </c>
      <c r="N131" s="53">
        <v>43742</v>
      </c>
      <c r="O131" s="53">
        <v>43742</v>
      </c>
    </row>
    <row r="132" spans="1:15" ht="15.75" thickBot="1">
      <c r="A132" s="51">
        <v>18684</v>
      </c>
      <c r="B132" s="51" t="s">
        <v>34</v>
      </c>
      <c r="C132" s="51" t="s">
        <v>483</v>
      </c>
      <c r="D132" s="51" t="s">
        <v>779</v>
      </c>
      <c r="E132" s="51">
        <v>35</v>
      </c>
      <c r="F132" s="51" t="s">
        <v>748</v>
      </c>
      <c r="G132" s="51" t="s">
        <v>740</v>
      </c>
      <c r="H132" s="51" t="s">
        <v>799</v>
      </c>
      <c r="I132" s="51">
        <v>28050</v>
      </c>
      <c r="J132" s="51">
        <v>12120</v>
      </c>
      <c r="K132" s="51">
        <v>15930</v>
      </c>
      <c r="L132" s="52">
        <v>0.77371527777777782</v>
      </c>
      <c r="M132" s="52">
        <v>0.78402777777777777</v>
      </c>
      <c r="N132" s="53">
        <v>43742</v>
      </c>
      <c r="O132" s="53">
        <v>43742</v>
      </c>
    </row>
    <row r="133" spans="1:15" ht="15.75" thickBot="1">
      <c r="A133" s="51">
        <v>18685</v>
      </c>
      <c r="B133" s="51" t="s">
        <v>49</v>
      </c>
      <c r="C133" s="51" t="s">
        <v>48</v>
      </c>
      <c r="D133" s="51" t="s">
        <v>779</v>
      </c>
      <c r="E133" s="51">
        <v>35</v>
      </c>
      <c r="F133" s="51" t="s">
        <v>748</v>
      </c>
      <c r="G133" s="51" t="s">
        <v>743</v>
      </c>
      <c r="H133" s="51" t="s">
        <v>798</v>
      </c>
      <c r="I133" s="51">
        <v>26980</v>
      </c>
      <c r="J133" s="51">
        <v>11130</v>
      </c>
      <c r="K133" s="51">
        <v>15850</v>
      </c>
      <c r="L133" s="52">
        <v>0.79028935185185178</v>
      </c>
      <c r="M133" s="52">
        <v>0.80069444444444438</v>
      </c>
      <c r="N133" s="53">
        <v>43742</v>
      </c>
      <c r="O133" s="53">
        <v>43742</v>
      </c>
    </row>
    <row r="134" spans="1:15" ht="15.75" thickBot="1">
      <c r="A134" s="51">
        <v>18686</v>
      </c>
      <c r="B134" s="51" t="s">
        <v>46</v>
      </c>
      <c r="C134" s="51" t="s">
        <v>45</v>
      </c>
      <c r="D134" s="51" t="s">
        <v>779</v>
      </c>
      <c r="E134" s="51">
        <v>35</v>
      </c>
      <c r="F134" s="51" t="s">
        <v>748</v>
      </c>
      <c r="G134" s="51" t="s">
        <v>744</v>
      </c>
      <c r="H134" s="51" t="s">
        <v>47</v>
      </c>
      <c r="I134" s="51">
        <v>29220</v>
      </c>
      <c r="J134" s="51">
        <v>13340</v>
      </c>
      <c r="K134" s="51">
        <v>15880</v>
      </c>
      <c r="L134" s="52">
        <v>0.80120370370370375</v>
      </c>
      <c r="M134" s="52">
        <v>0.80957175925925917</v>
      </c>
      <c r="N134" s="53">
        <v>43742</v>
      </c>
      <c r="O134" s="53">
        <v>43742</v>
      </c>
    </row>
    <row r="135" spans="1:15" ht="15.75" thickBot="1">
      <c r="A135" s="51">
        <v>18687</v>
      </c>
      <c r="B135" s="51" t="s">
        <v>43</v>
      </c>
      <c r="C135" s="51" t="s">
        <v>42</v>
      </c>
      <c r="D135" s="51" t="s">
        <v>779</v>
      </c>
      <c r="E135" s="51">
        <v>35</v>
      </c>
      <c r="F135" s="51" t="s">
        <v>748</v>
      </c>
      <c r="G135" s="51" t="s">
        <v>742</v>
      </c>
      <c r="H135" s="51" t="s">
        <v>796</v>
      </c>
      <c r="I135" s="51">
        <v>27580</v>
      </c>
      <c r="J135" s="51">
        <v>11200</v>
      </c>
      <c r="K135" s="51">
        <v>16380</v>
      </c>
      <c r="L135" s="52">
        <v>0.7915740740740741</v>
      </c>
      <c r="M135" s="52">
        <v>0.81451388888888887</v>
      </c>
      <c r="N135" s="53">
        <v>43742</v>
      </c>
      <c r="O135" s="53">
        <v>43742</v>
      </c>
    </row>
    <row r="136" spans="1:15" ht="15.75" thickBot="1">
      <c r="A136" s="51">
        <v>18688</v>
      </c>
      <c r="B136" s="51" t="s">
        <v>16</v>
      </c>
      <c r="C136" s="51" t="s">
        <v>457</v>
      </c>
      <c r="D136" s="51" t="s">
        <v>779</v>
      </c>
      <c r="E136" s="51">
        <v>35</v>
      </c>
      <c r="F136" s="51" t="s">
        <v>748</v>
      </c>
      <c r="G136" s="51" t="s">
        <v>745</v>
      </c>
      <c r="H136" s="51" t="s">
        <v>17</v>
      </c>
      <c r="I136" s="51">
        <v>27120</v>
      </c>
      <c r="J136" s="51">
        <v>11210</v>
      </c>
      <c r="K136" s="51">
        <v>15910</v>
      </c>
      <c r="L136" s="52">
        <v>0.82866898148148149</v>
      </c>
      <c r="M136" s="52">
        <v>0.83777777777777773</v>
      </c>
      <c r="N136" s="53">
        <v>43742</v>
      </c>
      <c r="O136" s="53">
        <v>43742</v>
      </c>
    </row>
    <row r="137" spans="1:15" ht="15.75" thickBot="1">
      <c r="A137" s="51">
        <v>18689</v>
      </c>
      <c r="B137" s="51" t="s">
        <v>37</v>
      </c>
      <c r="C137" s="51" t="s">
        <v>487</v>
      </c>
      <c r="D137" s="51" t="s">
        <v>779</v>
      </c>
      <c r="E137" s="51">
        <v>35</v>
      </c>
      <c r="F137" s="51" t="s">
        <v>748</v>
      </c>
      <c r="G137" s="51" t="s">
        <v>746</v>
      </c>
      <c r="H137" s="51" t="s">
        <v>38</v>
      </c>
      <c r="I137" s="51">
        <v>23580</v>
      </c>
      <c r="J137" s="51">
        <v>12540</v>
      </c>
      <c r="K137" s="51">
        <v>11040</v>
      </c>
      <c r="L137" s="52">
        <v>0.9080555555555555</v>
      </c>
      <c r="M137" s="52">
        <v>0.91546296296296292</v>
      </c>
      <c r="N137" s="53">
        <v>43742</v>
      </c>
      <c r="O137" s="53">
        <v>43742</v>
      </c>
    </row>
    <row r="138" spans="1:15" ht="15.75" thickBot="1">
      <c r="A138" s="51">
        <v>18690</v>
      </c>
      <c r="B138" s="51" t="s">
        <v>52</v>
      </c>
      <c r="C138" s="51" t="s">
        <v>51</v>
      </c>
      <c r="D138" s="51" t="s">
        <v>781</v>
      </c>
      <c r="E138" s="51">
        <v>35</v>
      </c>
      <c r="F138" s="51" t="s">
        <v>748</v>
      </c>
      <c r="G138" s="51" t="s">
        <v>442</v>
      </c>
      <c r="H138" s="51" t="s">
        <v>797</v>
      </c>
      <c r="I138" s="51">
        <v>27940</v>
      </c>
      <c r="J138" s="51">
        <v>12250</v>
      </c>
      <c r="K138" s="51">
        <v>15690</v>
      </c>
      <c r="L138" s="52">
        <v>0.25892361111111112</v>
      </c>
      <c r="M138" s="52">
        <v>0.27773148148148147</v>
      </c>
      <c r="N138" s="53">
        <v>43743</v>
      </c>
      <c r="O138" s="53">
        <v>43743</v>
      </c>
    </row>
    <row r="139" spans="1:15" ht="15.75" thickBot="1">
      <c r="A139" s="51">
        <v>18691</v>
      </c>
      <c r="B139" s="51" t="s">
        <v>15</v>
      </c>
      <c r="C139" s="51" t="s">
        <v>135</v>
      </c>
      <c r="D139" s="51" t="s">
        <v>781</v>
      </c>
      <c r="E139" s="51">
        <v>35</v>
      </c>
      <c r="F139" s="51" t="s">
        <v>748</v>
      </c>
      <c r="G139" s="51" t="s">
        <v>485</v>
      </c>
      <c r="H139" s="51" t="s">
        <v>143</v>
      </c>
      <c r="I139" s="51">
        <v>28280</v>
      </c>
      <c r="J139" s="51">
        <v>12140</v>
      </c>
      <c r="K139" s="51">
        <v>16140</v>
      </c>
      <c r="L139" s="52">
        <v>0.25369212962962961</v>
      </c>
      <c r="M139" s="52">
        <v>0.28445601851851854</v>
      </c>
      <c r="N139" s="53">
        <v>43743</v>
      </c>
      <c r="O139" s="53">
        <v>43743</v>
      </c>
    </row>
    <row r="140" spans="1:15" ht="15.75" thickBot="1">
      <c r="A140" s="51">
        <v>18692</v>
      </c>
      <c r="B140" s="51" t="s">
        <v>40</v>
      </c>
      <c r="C140" s="51" t="s">
        <v>39</v>
      </c>
      <c r="D140" s="51" t="s">
        <v>782</v>
      </c>
      <c r="E140" s="51">
        <v>35</v>
      </c>
      <c r="F140" s="51" t="s">
        <v>748</v>
      </c>
      <c r="G140" s="51" t="s">
        <v>538</v>
      </c>
      <c r="H140" s="51" t="s">
        <v>41</v>
      </c>
      <c r="I140" s="51">
        <v>24990</v>
      </c>
      <c r="J140" s="51">
        <v>11160</v>
      </c>
      <c r="K140" s="51">
        <v>13830</v>
      </c>
      <c r="L140" s="52">
        <v>0.29936342592592591</v>
      </c>
      <c r="M140" s="52">
        <v>0.30971064814814814</v>
      </c>
      <c r="N140" s="53">
        <v>43743</v>
      </c>
      <c r="O140" s="53">
        <v>43743</v>
      </c>
    </row>
    <row r="141" spans="1:15" ht="15.75" thickBot="1">
      <c r="A141" s="51">
        <v>18693</v>
      </c>
      <c r="B141" s="51" t="s">
        <v>5</v>
      </c>
      <c r="C141" s="51" t="s">
        <v>10</v>
      </c>
      <c r="D141" s="51" t="s">
        <v>783</v>
      </c>
      <c r="E141" s="51">
        <v>35</v>
      </c>
      <c r="F141" s="51" t="s">
        <v>748</v>
      </c>
      <c r="G141" s="51" t="s">
        <v>559</v>
      </c>
      <c r="H141" s="51" t="s">
        <v>141</v>
      </c>
      <c r="I141" s="51">
        <v>9720</v>
      </c>
      <c r="J141" s="51">
        <v>5690</v>
      </c>
      <c r="K141" s="51">
        <v>4030</v>
      </c>
      <c r="L141" s="52">
        <v>0.30402777777777779</v>
      </c>
      <c r="M141" s="52">
        <v>0.31601851851851853</v>
      </c>
      <c r="N141" s="53">
        <v>43743</v>
      </c>
      <c r="O141" s="53">
        <v>43743</v>
      </c>
    </row>
    <row r="142" spans="1:15" ht="15.75" thickBot="1">
      <c r="A142" s="51">
        <v>18694</v>
      </c>
      <c r="B142" s="51" t="s">
        <v>12</v>
      </c>
      <c r="C142" s="51" t="s">
        <v>133</v>
      </c>
      <c r="D142" s="51" t="s">
        <v>782</v>
      </c>
      <c r="E142" s="51">
        <v>35</v>
      </c>
      <c r="F142" s="51" t="s">
        <v>748</v>
      </c>
      <c r="G142" s="51" t="s">
        <v>552</v>
      </c>
      <c r="H142" s="51" t="s">
        <v>13</v>
      </c>
      <c r="I142" s="51">
        <v>28610</v>
      </c>
      <c r="J142" s="51">
        <v>13830</v>
      </c>
      <c r="K142" s="51">
        <v>14780</v>
      </c>
      <c r="L142" s="52">
        <v>0.29868055555555556</v>
      </c>
      <c r="M142" s="52">
        <v>0.32269675925925928</v>
      </c>
      <c r="N142" s="53">
        <v>43743</v>
      </c>
      <c r="O142" s="53">
        <v>43743</v>
      </c>
    </row>
    <row r="143" spans="1:15" ht="15.75" thickBot="1">
      <c r="A143" s="51">
        <v>18695</v>
      </c>
      <c r="B143" s="51" t="s">
        <v>2</v>
      </c>
      <c r="C143" s="51" t="s">
        <v>8</v>
      </c>
      <c r="D143" s="51" t="s">
        <v>781</v>
      </c>
      <c r="E143" s="51">
        <v>35</v>
      </c>
      <c r="F143" s="51" t="s">
        <v>748</v>
      </c>
      <c r="G143" s="51" t="s">
        <v>575</v>
      </c>
      <c r="H143" s="51" t="s">
        <v>398</v>
      </c>
      <c r="I143" s="51">
        <v>29150</v>
      </c>
      <c r="J143" s="51">
        <v>12820</v>
      </c>
      <c r="K143" s="51">
        <v>16330</v>
      </c>
      <c r="L143" s="52">
        <v>0.31848379629629631</v>
      </c>
      <c r="M143" s="52">
        <v>0.33304398148148145</v>
      </c>
      <c r="N143" s="53">
        <v>43743</v>
      </c>
      <c r="O143" s="53">
        <v>43743</v>
      </c>
    </row>
    <row r="144" spans="1:15" ht="15.75" thickBot="1">
      <c r="A144" s="51">
        <v>18696</v>
      </c>
      <c r="B144" s="51" t="s">
        <v>28</v>
      </c>
      <c r="C144" s="51" t="s">
        <v>520</v>
      </c>
      <c r="D144" s="51" t="s">
        <v>778</v>
      </c>
      <c r="E144" s="51">
        <v>35</v>
      </c>
      <c r="F144" s="51" t="s">
        <v>748</v>
      </c>
      <c r="G144" s="51" t="s">
        <v>587</v>
      </c>
      <c r="H144" s="51" t="s">
        <v>29</v>
      </c>
      <c r="I144" s="51">
        <v>26940</v>
      </c>
      <c r="J144" s="51">
        <v>13340</v>
      </c>
      <c r="K144" s="51">
        <v>13600</v>
      </c>
      <c r="L144" s="52">
        <v>0.34643518518518518</v>
      </c>
      <c r="M144" s="52">
        <v>0.35938657407407404</v>
      </c>
      <c r="N144" s="53">
        <v>43743</v>
      </c>
      <c r="O144" s="53">
        <v>43743</v>
      </c>
    </row>
    <row r="145" spans="1:15" ht="15.75" thickBot="1">
      <c r="A145" s="51">
        <v>18697</v>
      </c>
      <c r="B145" s="51" t="s">
        <v>163</v>
      </c>
      <c r="C145" s="51" t="s">
        <v>54</v>
      </c>
      <c r="D145" s="51" t="s">
        <v>781</v>
      </c>
      <c r="E145" s="51">
        <v>35</v>
      </c>
      <c r="F145" s="51" t="s">
        <v>748</v>
      </c>
      <c r="G145" s="51" t="s">
        <v>590</v>
      </c>
      <c r="H145" s="51" t="s">
        <v>801</v>
      </c>
      <c r="I145" s="51">
        <v>28870</v>
      </c>
      <c r="J145" s="51">
        <v>12810</v>
      </c>
      <c r="K145" s="51">
        <v>16060</v>
      </c>
      <c r="L145" s="52">
        <v>0.34854166666666669</v>
      </c>
      <c r="M145" s="52">
        <v>0.36240740740740746</v>
      </c>
      <c r="N145" s="53">
        <v>43743</v>
      </c>
      <c r="O145" s="53">
        <v>43743</v>
      </c>
    </row>
    <row r="146" spans="1:15" ht="15.75" thickBot="1">
      <c r="A146" s="51">
        <v>18698</v>
      </c>
      <c r="B146" s="51" t="s">
        <v>34</v>
      </c>
      <c r="C146" s="51" t="s">
        <v>483</v>
      </c>
      <c r="D146" s="51" t="s">
        <v>784</v>
      </c>
      <c r="E146" s="51">
        <v>35</v>
      </c>
      <c r="F146" s="51" t="s">
        <v>748</v>
      </c>
      <c r="G146" s="51" t="s">
        <v>595</v>
      </c>
      <c r="H146" s="51" t="s">
        <v>799</v>
      </c>
      <c r="I146" s="51">
        <v>30510</v>
      </c>
      <c r="J146" s="51">
        <v>12200</v>
      </c>
      <c r="K146" s="51">
        <v>18310</v>
      </c>
      <c r="L146" s="52">
        <v>0.35704861111111108</v>
      </c>
      <c r="M146" s="52">
        <v>0.36855324074074075</v>
      </c>
      <c r="N146" s="53">
        <v>43743</v>
      </c>
      <c r="O146" s="53">
        <v>43743</v>
      </c>
    </row>
    <row r="147" spans="1:15" ht="15.75" thickBot="1">
      <c r="A147" s="51">
        <v>18699</v>
      </c>
      <c r="B147" s="51" t="s">
        <v>249</v>
      </c>
      <c r="C147" s="51" t="s">
        <v>475</v>
      </c>
      <c r="D147" s="51" t="s">
        <v>785</v>
      </c>
      <c r="E147" s="51">
        <v>35</v>
      </c>
      <c r="F147" s="51" t="s">
        <v>748</v>
      </c>
      <c r="G147" s="51" t="s">
        <v>598</v>
      </c>
      <c r="H147" s="51" t="s">
        <v>253</v>
      </c>
      <c r="I147" s="51">
        <v>11690</v>
      </c>
      <c r="J147" s="51">
        <v>5760</v>
      </c>
      <c r="K147" s="51">
        <v>5930</v>
      </c>
      <c r="L147" s="52">
        <v>0.37465277777777778</v>
      </c>
      <c r="M147" s="52">
        <v>0.38212962962962965</v>
      </c>
      <c r="N147" s="53">
        <v>43743</v>
      </c>
      <c r="O147" s="53">
        <v>43743</v>
      </c>
    </row>
    <row r="148" spans="1:15" ht="15.75" thickBot="1">
      <c r="A148" s="51">
        <v>18700</v>
      </c>
      <c r="B148" s="51" t="s">
        <v>43</v>
      </c>
      <c r="C148" s="51" t="s">
        <v>42</v>
      </c>
      <c r="D148" s="51" t="s">
        <v>778</v>
      </c>
      <c r="E148" s="51">
        <v>35</v>
      </c>
      <c r="F148" s="51" t="s">
        <v>748</v>
      </c>
      <c r="G148" s="51" t="s">
        <v>601</v>
      </c>
      <c r="H148" s="51" t="s">
        <v>796</v>
      </c>
      <c r="I148" s="51">
        <v>25430</v>
      </c>
      <c r="J148" s="51">
        <v>11830</v>
      </c>
      <c r="K148" s="51">
        <v>13600</v>
      </c>
      <c r="L148" s="52">
        <v>0.38383101851851853</v>
      </c>
      <c r="M148" s="52">
        <v>0.39155092592592594</v>
      </c>
      <c r="N148" s="53">
        <v>43743</v>
      </c>
      <c r="O148" s="53">
        <v>43743</v>
      </c>
    </row>
    <row r="149" spans="1:15" ht="15.75" thickBot="1">
      <c r="A149" s="51">
        <v>18701</v>
      </c>
      <c r="B149" s="51" t="s">
        <v>20</v>
      </c>
      <c r="C149" s="51" t="s">
        <v>138</v>
      </c>
      <c r="D149" s="51" t="s">
        <v>786</v>
      </c>
      <c r="E149" s="51">
        <v>35</v>
      </c>
      <c r="F149" s="51" t="s">
        <v>748</v>
      </c>
      <c r="G149" s="51" t="s">
        <v>609</v>
      </c>
      <c r="H149" s="51" t="s">
        <v>800</v>
      </c>
      <c r="I149" s="51">
        <v>32820</v>
      </c>
      <c r="J149" s="51">
        <v>14100</v>
      </c>
      <c r="K149" s="51">
        <v>18720</v>
      </c>
      <c r="L149" s="52">
        <v>0.38547453703703699</v>
      </c>
      <c r="M149" s="52">
        <v>0.40050925925925923</v>
      </c>
      <c r="N149" s="53">
        <v>43743</v>
      </c>
      <c r="O149" s="53">
        <v>43743</v>
      </c>
    </row>
    <row r="150" spans="1:15" ht="15.75" thickBot="1">
      <c r="A150" s="51">
        <v>18702</v>
      </c>
      <c r="B150" s="51" t="s">
        <v>22</v>
      </c>
      <c r="C150" s="51" t="s">
        <v>139</v>
      </c>
      <c r="D150" s="51" t="s">
        <v>786</v>
      </c>
      <c r="E150" s="51">
        <v>35</v>
      </c>
      <c r="F150" s="51" t="s">
        <v>748</v>
      </c>
      <c r="G150" s="51" t="s">
        <v>612</v>
      </c>
      <c r="H150" s="51" t="s">
        <v>408</v>
      </c>
      <c r="I150" s="51">
        <v>32200</v>
      </c>
      <c r="J150" s="51">
        <v>14910</v>
      </c>
      <c r="K150" s="51">
        <v>17290</v>
      </c>
      <c r="L150" s="52">
        <v>0.37587962962962962</v>
      </c>
      <c r="M150" s="52">
        <v>0.40649305555555554</v>
      </c>
      <c r="N150" s="53">
        <v>43743</v>
      </c>
      <c r="O150" s="53">
        <v>43743</v>
      </c>
    </row>
    <row r="151" spans="1:15" ht="15.75" thickBot="1">
      <c r="A151" s="51">
        <v>18703</v>
      </c>
      <c r="B151" s="51" t="s">
        <v>25</v>
      </c>
      <c r="C151" s="51" t="s">
        <v>461</v>
      </c>
      <c r="D151" s="51" t="s">
        <v>778</v>
      </c>
      <c r="E151" s="51">
        <v>35</v>
      </c>
      <c r="F151" s="51" t="s">
        <v>748</v>
      </c>
      <c r="G151" s="51" t="s">
        <v>528</v>
      </c>
      <c r="H151" s="51" t="s">
        <v>26</v>
      </c>
      <c r="I151" s="51">
        <v>25000</v>
      </c>
      <c r="J151" s="51">
        <v>11340</v>
      </c>
      <c r="K151" s="51">
        <v>13660</v>
      </c>
      <c r="L151" s="52">
        <v>0.39456018518518521</v>
      </c>
      <c r="M151" s="52">
        <v>0.41568287037037038</v>
      </c>
      <c r="N151" s="53">
        <v>43743</v>
      </c>
      <c r="O151" s="53">
        <v>43743</v>
      </c>
    </row>
    <row r="152" spans="1:15" ht="15.75" thickBot="1">
      <c r="A152" s="51">
        <v>18704</v>
      </c>
      <c r="B152" s="51" t="s">
        <v>245</v>
      </c>
      <c r="C152" s="51" t="s">
        <v>470</v>
      </c>
      <c r="D152" s="51" t="s">
        <v>785</v>
      </c>
      <c r="E152" s="51">
        <v>35</v>
      </c>
      <c r="F152" s="51" t="s">
        <v>748</v>
      </c>
      <c r="G152" s="51" t="s">
        <v>613</v>
      </c>
      <c r="H152" s="51" t="s">
        <v>252</v>
      </c>
      <c r="I152" s="51">
        <v>12540</v>
      </c>
      <c r="J152" s="51">
        <v>7050</v>
      </c>
      <c r="K152" s="51">
        <v>5490</v>
      </c>
      <c r="L152" s="52">
        <v>0.39805555555555555</v>
      </c>
      <c r="M152" s="52">
        <v>0.41844907407407406</v>
      </c>
      <c r="N152" s="53">
        <v>43743</v>
      </c>
      <c r="O152" s="53">
        <v>43743</v>
      </c>
    </row>
    <row r="153" spans="1:15" ht="15.75" thickBot="1">
      <c r="A153" s="51">
        <v>18705</v>
      </c>
      <c r="B153" s="51" t="s">
        <v>164</v>
      </c>
      <c r="C153" s="51" t="s">
        <v>55</v>
      </c>
      <c r="D153" s="51" t="s">
        <v>787</v>
      </c>
      <c r="E153" s="51">
        <v>35</v>
      </c>
      <c r="F153" s="51" t="s">
        <v>748</v>
      </c>
      <c r="G153" s="51" t="s">
        <v>614</v>
      </c>
      <c r="H153" s="51" t="s">
        <v>794</v>
      </c>
      <c r="I153" s="51">
        <v>27430</v>
      </c>
      <c r="J153" s="51">
        <v>12450</v>
      </c>
      <c r="K153" s="51">
        <v>14980</v>
      </c>
      <c r="L153" s="52">
        <v>0.40009259259259261</v>
      </c>
      <c r="M153" s="52">
        <v>0.42660879629629633</v>
      </c>
      <c r="N153" s="53">
        <v>43743</v>
      </c>
      <c r="O153" s="53">
        <v>43743</v>
      </c>
    </row>
    <row r="154" spans="1:15" ht="15.75" thickBot="1">
      <c r="A154" s="51">
        <v>18706</v>
      </c>
      <c r="B154" s="51" t="s">
        <v>31</v>
      </c>
      <c r="C154" s="51" t="s">
        <v>463</v>
      </c>
      <c r="D154" s="51" t="s">
        <v>787</v>
      </c>
      <c r="E154" s="51">
        <v>35</v>
      </c>
      <c r="F154" s="51" t="s">
        <v>748</v>
      </c>
      <c r="G154" s="51" t="s">
        <v>623</v>
      </c>
      <c r="H154" s="51" t="s">
        <v>32</v>
      </c>
      <c r="I154" s="51">
        <v>29520</v>
      </c>
      <c r="J154" s="51">
        <v>13590</v>
      </c>
      <c r="K154" s="51">
        <v>15930</v>
      </c>
      <c r="L154" s="52">
        <v>0.44149305555555557</v>
      </c>
      <c r="M154" s="52">
        <v>0.45284722222222223</v>
      </c>
      <c r="N154" s="53">
        <v>43743</v>
      </c>
      <c r="O154" s="53">
        <v>43743</v>
      </c>
    </row>
    <row r="155" spans="1:15" ht="15.75" thickBot="1">
      <c r="A155" s="51">
        <v>18707</v>
      </c>
      <c r="B155" s="51" t="s">
        <v>18</v>
      </c>
      <c r="C155" s="51" t="s">
        <v>455</v>
      </c>
      <c r="D155" s="51" t="s">
        <v>778</v>
      </c>
      <c r="E155" s="51">
        <v>35</v>
      </c>
      <c r="F155" s="51" t="s">
        <v>748</v>
      </c>
      <c r="G155" s="51" t="s">
        <v>626</v>
      </c>
      <c r="H155" s="51" t="s">
        <v>795</v>
      </c>
      <c r="I155" s="51">
        <v>24770</v>
      </c>
      <c r="J155" s="51">
        <v>11240</v>
      </c>
      <c r="K155" s="51">
        <v>13530</v>
      </c>
      <c r="L155" s="52">
        <v>0.44473379629629628</v>
      </c>
      <c r="M155" s="52">
        <v>0.4583564814814815</v>
      </c>
      <c r="N155" s="53">
        <v>43743</v>
      </c>
      <c r="O155" s="53">
        <v>43743</v>
      </c>
    </row>
    <row r="156" spans="1:15" ht="15.75" thickBot="1">
      <c r="A156" s="51">
        <v>18708</v>
      </c>
      <c r="B156" s="51" t="s">
        <v>5</v>
      </c>
      <c r="C156" s="51" t="s">
        <v>10</v>
      </c>
      <c r="D156" s="51" t="s">
        <v>751</v>
      </c>
      <c r="E156" s="51">
        <v>35</v>
      </c>
      <c r="F156" s="51" t="s">
        <v>748</v>
      </c>
      <c r="G156" s="51" t="s">
        <v>628</v>
      </c>
      <c r="H156" s="51" t="s">
        <v>141</v>
      </c>
      <c r="I156" s="51">
        <v>8640</v>
      </c>
      <c r="J156" s="51">
        <v>5700</v>
      </c>
      <c r="K156" s="51">
        <v>2940</v>
      </c>
      <c r="L156" s="52">
        <v>0.44688657407407412</v>
      </c>
      <c r="M156" s="52">
        <v>0.46186342592592594</v>
      </c>
      <c r="N156" s="53">
        <v>43743</v>
      </c>
      <c r="O156" s="53">
        <v>43743</v>
      </c>
    </row>
    <row r="157" spans="1:15" ht="15.75" thickBot="1">
      <c r="A157" s="51">
        <v>18709</v>
      </c>
      <c r="B157" s="51" t="s">
        <v>49</v>
      </c>
      <c r="C157" s="51" t="s">
        <v>48</v>
      </c>
      <c r="D157" s="51" t="s">
        <v>778</v>
      </c>
      <c r="E157" s="51">
        <v>35</v>
      </c>
      <c r="F157" s="51" t="s">
        <v>748</v>
      </c>
      <c r="G157" s="51" t="s">
        <v>629</v>
      </c>
      <c r="H157" s="51" t="s">
        <v>798</v>
      </c>
      <c r="I157" s="51">
        <v>24750</v>
      </c>
      <c r="J157" s="51">
        <v>11100</v>
      </c>
      <c r="K157" s="51">
        <v>13650</v>
      </c>
      <c r="L157" s="52">
        <v>0.45113425925925926</v>
      </c>
      <c r="M157" s="52">
        <v>0.4694444444444445</v>
      </c>
      <c r="N157" s="53">
        <v>43743</v>
      </c>
      <c r="O157" s="53">
        <v>43743</v>
      </c>
    </row>
    <row r="158" spans="1:15" ht="15.75" thickBot="1">
      <c r="A158" s="51">
        <v>18710</v>
      </c>
      <c r="B158" s="51" t="s">
        <v>16</v>
      </c>
      <c r="C158" s="51" t="s">
        <v>457</v>
      </c>
      <c r="D158" s="51" t="s">
        <v>788</v>
      </c>
      <c r="E158" s="51">
        <v>35</v>
      </c>
      <c r="F158" s="51" t="s">
        <v>748</v>
      </c>
      <c r="G158" s="51" t="s">
        <v>630</v>
      </c>
      <c r="H158" s="51" t="s">
        <v>17</v>
      </c>
      <c r="I158" s="51">
        <v>26300</v>
      </c>
      <c r="J158" s="51">
        <v>11140</v>
      </c>
      <c r="K158" s="51">
        <v>15160</v>
      </c>
      <c r="L158" s="52">
        <v>0.47469907407407402</v>
      </c>
      <c r="M158" s="52">
        <v>0.48645833333333338</v>
      </c>
      <c r="N158" s="53">
        <v>43743</v>
      </c>
      <c r="O158" s="53">
        <v>43743</v>
      </c>
    </row>
    <row r="159" spans="1:15" ht="15.75" thickBot="1">
      <c r="A159" s="51">
        <v>18711</v>
      </c>
      <c r="B159" s="51" t="s">
        <v>37</v>
      </c>
      <c r="C159" s="51" t="s">
        <v>487</v>
      </c>
      <c r="D159" s="51" t="s">
        <v>778</v>
      </c>
      <c r="E159" s="51">
        <v>35</v>
      </c>
      <c r="F159" s="51" t="s">
        <v>748</v>
      </c>
      <c r="G159" s="51" t="s">
        <v>633</v>
      </c>
      <c r="H159" s="51" t="s">
        <v>38</v>
      </c>
      <c r="I159" s="51">
        <v>26070</v>
      </c>
      <c r="J159" s="51">
        <v>12690</v>
      </c>
      <c r="K159" s="51">
        <v>13380</v>
      </c>
      <c r="L159" s="52">
        <v>0.48428240740740741</v>
      </c>
      <c r="M159" s="52">
        <v>0.49200231481481477</v>
      </c>
      <c r="N159" s="53">
        <v>43743</v>
      </c>
      <c r="O159" s="53">
        <v>43743</v>
      </c>
    </row>
    <row r="160" spans="1:15" ht="15.75" thickBot="1">
      <c r="A160" s="51">
        <v>18712</v>
      </c>
      <c r="B160" s="51" t="s">
        <v>20</v>
      </c>
      <c r="C160" s="51" t="s">
        <v>138</v>
      </c>
      <c r="D160" s="51" t="s">
        <v>788</v>
      </c>
      <c r="E160" s="51">
        <v>35</v>
      </c>
      <c r="F160" s="51" t="s">
        <v>748</v>
      </c>
      <c r="G160" s="51" t="s">
        <v>636</v>
      </c>
      <c r="H160" s="51" t="s">
        <v>800</v>
      </c>
      <c r="I160" s="51">
        <v>30210</v>
      </c>
      <c r="J160" s="51">
        <v>14000</v>
      </c>
      <c r="K160" s="51">
        <v>16210</v>
      </c>
      <c r="L160" s="52">
        <v>0.4954513888888889</v>
      </c>
      <c r="M160" s="52">
        <v>0.50836805555555553</v>
      </c>
      <c r="N160" s="53">
        <v>43743</v>
      </c>
      <c r="O160" s="53">
        <v>43743</v>
      </c>
    </row>
    <row r="161" spans="1:15" ht="15.75" thickBot="1">
      <c r="A161" s="51">
        <v>18713</v>
      </c>
      <c r="B161" s="51" t="s">
        <v>40</v>
      </c>
      <c r="C161" s="51" t="s">
        <v>39</v>
      </c>
      <c r="D161" s="51" t="s">
        <v>789</v>
      </c>
      <c r="E161" s="51">
        <v>35</v>
      </c>
      <c r="F161" s="51" t="s">
        <v>748</v>
      </c>
      <c r="G161" s="51" t="s">
        <v>645</v>
      </c>
      <c r="H161" s="51" t="s">
        <v>41</v>
      </c>
      <c r="I161" s="51">
        <v>25170</v>
      </c>
      <c r="J161" s="51">
        <v>11140</v>
      </c>
      <c r="K161" s="51">
        <v>14030</v>
      </c>
      <c r="L161" s="52">
        <v>0.50973379629629634</v>
      </c>
      <c r="M161" s="52">
        <v>0.5216898148148148</v>
      </c>
      <c r="N161" s="53">
        <v>43743</v>
      </c>
      <c r="O161" s="53">
        <v>43743</v>
      </c>
    </row>
    <row r="162" spans="1:15" ht="15.75" thickBot="1">
      <c r="A162" s="51">
        <v>18714</v>
      </c>
      <c r="B162" s="51" t="s">
        <v>22</v>
      </c>
      <c r="C162" s="51" t="s">
        <v>139</v>
      </c>
      <c r="D162" s="51" t="s">
        <v>789</v>
      </c>
      <c r="E162" s="51">
        <v>35</v>
      </c>
      <c r="F162" s="51" t="s">
        <v>748</v>
      </c>
      <c r="G162" s="51" t="s">
        <v>648</v>
      </c>
      <c r="H162" s="51" t="s">
        <v>408</v>
      </c>
      <c r="I162" s="51">
        <v>26250</v>
      </c>
      <c r="J162" s="51">
        <v>14760</v>
      </c>
      <c r="K162" s="51">
        <v>11490</v>
      </c>
      <c r="L162" s="52">
        <v>0.51106481481481481</v>
      </c>
      <c r="M162" s="52">
        <v>0.53003472222222225</v>
      </c>
      <c r="N162" s="53">
        <v>43743</v>
      </c>
      <c r="O162" s="53">
        <v>43743</v>
      </c>
    </row>
    <row r="163" spans="1:15" ht="15.75" thickBot="1">
      <c r="A163" s="51">
        <v>18715</v>
      </c>
      <c r="B163" s="51" t="s">
        <v>12</v>
      </c>
      <c r="C163" s="51" t="s">
        <v>133</v>
      </c>
      <c r="D163" s="51" t="s">
        <v>787</v>
      </c>
      <c r="E163" s="51">
        <v>35</v>
      </c>
      <c r="F163" s="51" t="s">
        <v>748</v>
      </c>
      <c r="G163" s="51" t="s">
        <v>653</v>
      </c>
      <c r="H163" s="51" t="s">
        <v>13</v>
      </c>
      <c r="I163" s="51">
        <v>28780</v>
      </c>
      <c r="J163" s="51">
        <v>14150</v>
      </c>
      <c r="K163" s="51">
        <v>14630</v>
      </c>
      <c r="L163" s="52">
        <v>0.51603009259259258</v>
      </c>
      <c r="M163" s="52">
        <v>0.53726851851851853</v>
      </c>
      <c r="N163" s="53">
        <v>43743</v>
      </c>
      <c r="O163" s="53">
        <v>43743</v>
      </c>
    </row>
    <row r="164" spans="1:15" ht="15.75" thickBot="1">
      <c r="A164" s="51">
        <v>18716</v>
      </c>
      <c r="B164" s="51" t="s">
        <v>34</v>
      </c>
      <c r="C164" s="51" t="s">
        <v>483</v>
      </c>
      <c r="D164" s="51" t="s">
        <v>790</v>
      </c>
      <c r="E164" s="51">
        <v>35</v>
      </c>
      <c r="F164" s="51" t="s">
        <v>748</v>
      </c>
      <c r="G164" s="51" t="s">
        <v>654</v>
      </c>
      <c r="H164" s="51" t="s">
        <v>799</v>
      </c>
      <c r="I164" s="51">
        <v>22240</v>
      </c>
      <c r="J164" s="51">
        <v>12130</v>
      </c>
      <c r="K164" s="51">
        <v>10110</v>
      </c>
      <c r="L164" s="52">
        <v>0.55943287037037037</v>
      </c>
      <c r="M164" s="52">
        <v>0.56696759259259266</v>
      </c>
      <c r="N164" s="53">
        <v>43743</v>
      </c>
      <c r="O164" s="53">
        <v>43743</v>
      </c>
    </row>
    <row r="165" spans="1:15" ht="15.75" thickBot="1">
      <c r="A165" s="51">
        <v>18717</v>
      </c>
      <c r="B165" s="51" t="s">
        <v>28</v>
      </c>
      <c r="C165" s="51" t="s">
        <v>520</v>
      </c>
      <c r="D165" s="51" t="s">
        <v>791</v>
      </c>
      <c r="E165" s="51">
        <v>35</v>
      </c>
      <c r="F165" s="51" t="s">
        <v>748</v>
      </c>
      <c r="G165" s="51" t="s">
        <v>657</v>
      </c>
      <c r="H165" s="51" t="s">
        <v>29</v>
      </c>
      <c r="I165" s="51">
        <v>29140</v>
      </c>
      <c r="J165" s="51">
        <v>13310</v>
      </c>
      <c r="K165" s="51">
        <v>15830</v>
      </c>
      <c r="L165" s="52">
        <v>0.56785879629629632</v>
      </c>
      <c r="M165" s="52">
        <v>0.57668981481481485</v>
      </c>
      <c r="N165" s="53">
        <v>43743</v>
      </c>
      <c r="O165" s="53">
        <v>43743</v>
      </c>
    </row>
    <row r="166" spans="1:15" ht="15.75" thickBot="1">
      <c r="A166" s="51">
        <v>18718</v>
      </c>
      <c r="B166" s="51" t="s">
        <v>52</v>
      </c>
      <c r="C166" s="51" t="s">
        <v>51</v>
      </c>
      <c r="D166" s="51" t="s">
        <v>791</v>
      </c>
      <c r="E166" s="51">
        <v>35</v>
      </c>
      <c r="F166" s="51" t="s">
        <v>748</v>
      </c>
      <c r="G166" s="51" t="s">
        <v>664</v>
      </c>
      <c r="H166" s="51" t="s">
        <v>797</v>
      </c>
      <c r="I166" s="51">
        <v>28030</v>
      </c>
      <c r="J166" s="51">
        <v>11970</v>
      </c>
      <c r="K166" s="51">
        <v>16060</v>
      </c>
      <c r="L166" s="52">
        <v>0.5685069444444445</v>
      </c>
      <c r="M166" s="52">
        <v>0.58560185185185187</v>
      </c>
      <c r="N166" s="53">
        <v>43743</v>
      </c>
      <c r="O166" s="53">
        <v>43743</v>
      </c>
    </row>
    <row r="167" spans="1:15" ht="15.75" thickBot="1">
      <c r="A167" s="51">
        <v>18719</v>
      </c>
      <c r="B167" s="51" t="s">
        <v>245</v>
      </c>
      <c r="C167" s="51" t="s">
        <v>470</v>
      </c>
      <c r="D167" s="51" t="s">
        <v>792</v>
      </c>
      <c r="E167" s="51">
        <v>35</v>
      </c>
      <c r="F167" s="51" t="s">
        <v>748</v>
      </c>
      <c r="G167" s="51" t="s">
        <v>666</v>
      </c>
      <c r="H167" s="51" t="s">
        <v>252</v>
      </c>
      <c r="I167" s="51">
        <v>13110</v>
      </c>
      <c r="J167" s="51">
        <v>6910</v>
      </c>
      <c r="K167" s="51">
        <v>6200</v>
      </c>
      <c r="L167" s="52">
        <v>0.58769675925925924</v>
      </c>
      <c r="M167" s="52">
        <v>0.59542824074074074</v>
      </c>
      <c r="N167" s="53">
        <v>43743</v>
      </c>
      <c r="O167" s="53">
        <v>43743</v>
      </c>
    </row>
    <row r="168" spans="1:15" ht="15.75" thickBot="1">
      <c r="A168" s="51">
        <v>18720</v>
      </c>
      <c r="B168" s="51" t="s">
        <v>43</v>
      </c>
      <c r="C168" s="51" t="s">
        <v>42</v>
      </c>
      <c r="D168" s="51" t="s">
        <v>788</v>
      </c>
      <c r="E168" s="51">
        <v>35</v>
      </c>
      <c r="F168" s="51" t="s">
        <v>748</v>
      </c>
      <c r="G168" s="51" t="s">
        <v>669</v>
      </c>
      <c r="H168" s="51" t="s">
        <v>796</v>
      </c>
      <c r="I168" s="51">
        <v>27650</v>
      </c>
      <c r="J168" s="51">
        <v>11980</v>
      </c>
      <c r="K168" s="51">
        <v>15670</v>
      </c>
      <c r="L168" s="52">
        <v>0.59146990740740735</v>
      </c>
      <c r="M168" s="52">
        <v>0.60042824074074075</v>
      </c>
      <c r="N168" s="53">
        <v>43743</v>
      </c>
      <c r="O168" s="53">
        <v>43743</v>
      </c>
    </row>
    <row r="169" spans="1:15" ht="15.75" thickBot="1">
      <c r="A169" s="51">
        <v>18721</v>
      </c>
      <c r="B169" s="51" t="s">
        <v>164</v>
      </c>
      <c r="C169" s="51" t="s">
        <v>55</v>
      </c>
      <c r="D169" s="51" t="s">
        <v>781</v>
      </c>
      <c r="E169" s="51">
        <v>35</v>
      </c>
      <c r="F169" s="51" t="s">
        <v>748</v>
      </c>
      <c r="G169" s="51" t="s">
        <v>671</v>
      </c>
      <c r="H169" s="51" t="s">
        <v>794</v>
      </c>
      <c r="I169" s="51">
        <v>28270</v>
      </c>
      <c r="J169" s="51">
        <v>12500</v>
      </c>
      <c r="K169" s="51">
        <v>15770</v>
      </c>
      <c r="L169" s="52">
        <v>0.59285879629629623</v>
      </c>
      <c r="M169" s="52">
        <v>0.60776620370370371</v>
      </c>
      <c r="N169" s="53">
        <v>43743</v>
      </c>
      <c r="O169" s="53">
        <v>43743</v>
      </c>
    </row>
    <row r="170" spans="1:15" ht="15.75" thickBot="1">
      <c r="A170" s="51">
        <v>18722</v>
      </c>
      <c r="B170" s="51" t="s">
        <v>40</v>
      </c>
      <c r="C170" s="51" t="s">
        <v>39</v>
      </c>
      <c r="D170" s="51" t="s">
        <v>781</v>
      </c>
      <c r="E170" s="51">
        <v>35</v>
      </c>
      <c r="F170" s="51" t="s">
        <v>748</v>
      </c>
      <c r="G170" s="51" t="s">
        <v>684</v>
      </c>
      <c r="H170" s="51" t="s">
        <v>41</v>
      </c>
      <c r="I170" s="51">
        <v>27310</v>
      </c>
      <c r="J170" s="51">
        <v>11500</v>
      </c>
      <c r="K170" s="51">
        <v>15810</v>
      </c>
      <c r="L170" s="52">
        <v>0.59491898148148148</v>
      </c>
      <c r="M170" s="52">
        <v>0.61392361111111116</v>
      </c>
      <c r="N170" s="53">
        <v>43743</v>
      </c>
      <c r="O170" s="53">
        <v>43743</v>
      </c>
    </row>
    <row r="171" spans="1:15" ht="15.75" thickBot="1">
      <c r="A171" s="51">
        <v>18723</v>
      </c>
      <c r="B171" s="51" t="s">
        <v>25</v>
      </c>
      <c r="C171" s="51" t="s">
        <v>461</v>
      </c>
      <c r="D171" s="51" t="s">
        <v>788</v>
      </c>
      <c r="E171" s="51">
        <v>35</v>
      </c>
      <c r="F171" s="51" t="s">
        <v>748</v>
      </c>
      <c r="G171" s="51" t="s">
        <v>685</v>
      </c>
      <c r="H171" s="51" t="s">
        <v>26</v>
      </c>
      <c r="I171" s="51">
        <v>26890</v>
      </c>
      <c r="J171" s="51">
        <v>11540</v>
      </c>
      <c r="K171" s="51">
        <v>15350</v>
      </c>
      <c r="L171" s="52">
        <v>0.59988425925925926</v>
      </c>
      <c r="M171" s="52">
        <v>0.62280092592592595</v>
      </c>
      <c r="N171" s="53">
        <v>43743</v>
      </c>
      <c r="O171" s="53">
        <v>43743</v>
      </c>
    </row>
    <row r="172" spans="1:15" ht="15.75" thickBot="1">
      <c r="A172" s="51">
        <v>18724</v>
      </c>
      <c r="B172" s="51" t="s">
        <v>22</v>
      </c>
      <c r="C172" s="51" t="s">
        <v>139</v>
      </c>
      <c r="D172" s="51" t="s">
        <v>791</v>
      </c>
      <c r="E172" s="51">
        <v>35</v>
      </c>
      <c r="F172" s="51" t="s">
        <v>748</v>
      </c>
      <c r="G172" s="51" t="s">
        <v>687</v>
      </c>
      <c r="H172" s="51" t="s">
        <v>408</v>
      </c>
      <c r="I172" s="51">
        <v>32060</v>
      </c>
      <c r="J172" s="51">
        <v>14880</v>
      </c>
      <c r="K172" s="51">
        <v>17180</v>
      </c>
      <c r="L172" s="52">
        <v>0.62741898148148145</v>
      </c>
      <c r="M172" s="52">
        <v>0.63795138888888892</v>
      </c>
      <c r="N172" s="53">
        <v>43743</v>
      </c>
      <c r="O172" s="53">
        <v>43743</v>
      </c>
    </row>
    <row r="173" spans="1:15" ht="15.75" thickBot="1">
      <c r="A173" s="51">
        <v>18725</v>
      </c>
      <c r="B173" s="51" t="s">
        <v>18</v>
      </c>
      <c r="C173" s="51" t="s">
        <v>455</v>
      </c>
      <c r="D173" s="51" t="s">
        <v>781</v>
      </c>
      <c r="E173" s="51">
        <v>35</v>
      </c>
      <c r="F173" s="51" t="s">
        <v>748</v>
      </c>
      <c r="G173" s="51" t="s">
        <v>697</v>
      </c>
      <c r="H173" s="51" t="s">
        <v>795</v>
      </c>
      <c r="I173" s="51">
        <v>27070</v>
      </c>
      <c r="J173" s="51">
        <v>11230</v>
      </c>
      <c r="K173" s="51">
        <v>15840</v>
      </c>
      <c r="L173" s="52">
        <v>0.63129629629629636</v>
      </c>
      <c r="M173" s="52">
        <v>0.64619212962962969</v>
      </c>
      <c r="N173" s="53">
        <v>43743</v>
      </c>
      <c r="O173" s="53">
        <v>43743</v>
      </c>
    </row>
    <row r="174" spans="1:15" ht="15.75" thickBot="1">
      <c r="A174" s="51">
        <v>18726</v>
      </c>
      <c r="B174" s="51" t="s">
        <v>28</v>
      </c>
      <c r="C174" s="51" t="s">
        <v>520</v>
      </c>
      <c r="D174" s="51" t="s">
        <v>788</v>
      </c>
      <c r="E174" s="51">
        <v>35</v>
      </c>
      <c r="F174" s="51" t="s">
        <v>748</v>
      </c>
      <c r="G174" s="51" t="s">
        <v>700</v>
      </c>
      <c r="H174" s="51" t="s">
        <v>29</v>
      </c>
      <c r="I174" s="51">
        <v>29330</v>
      </c>
      <c r="J174" s="51">
        <v>13460</v>
      </c>
      <c r="K174" s="51">
        <v>15870</v>
      </c>
      <c r="L174" s="52">
        <v>0.63245370370370368</v>
      </c>
      <c r="M174" s="52">
        <v>0.65133101851851849</v>
      </c>
      <c r="N174" s="53">
        <v>43743</v>
      </c>
      <c r="O174" s="53">
        <v>43743</v>
      </c>
    </row>
    <row r="175" spans="1:15" ht="15.75" thickBot="1">
      <c r="A175" s="51">
        <v>18727</v>
      </c>
      <c r="B175" s="51" t="s">
        <v>49</v>
      </c>
      <c r="C175" s="51" t="s">
        <v>48</v>
      </c>
      <c r="D175" s="51" t="s">
        <v>781</v>
      </c>
      <c r="E175" s="51">
        <v>35</v>
      </c>
      <c r="F175" s="51" t="s">
        <v>748</v>
      </c>
      <c r="G175" s="51" t="s">
        <v>703</v>
      </c>
      <c r="H175" s="51" t="s">
        <v>798</v>
      </c>
      <c r="I175" s="51">
        <v>27080</v>
      </c>
      <c r="J175" s="51">
        <v>11380</v>
      </c>
      <c r="K175" s="51">
        <v>15700</v>
      </c>
      <c r="L175" s="52">
        <v>0.63892361111111107</v>
      </c>
      <c r="M175" s="52">
        <v>0.66039351851851846</v>
      </c>
      <c r="N175" s="53">
        <v>43743</v>
      </c>
      <c r="O175" s="53">
        <v>43743</v>
      </c>
    </row>
    <row r="176" spans="1:15" ht="15.75" thickBot="1">
      <c r="A176" s="51">
        <v>18728</v>
      </c>
      <c r="B176" s="51" t="s">
        <v>16</v>
      </c>
      <c r="C176" s="51" t="s">
        <v>457</v>
      </c>
      <c r="D176" s="51" t="s">
        <v>781</v>
      </c>
      <c r="E176" s="51">
        <v>35</v>
      </c>
      <c r="F176" s="51" t="s">
        <v>748</v>
      </c>
      <c r="G176" s="51" t="s">
        <v>707</v>
      </c>
      <c r="H176" s="51" t="s">
        <v>17</v>
      </c>
      <c r="I176" s="51">
        <v>26950</v>
      </c>
      <c r="J176" s="51">
        <v>11180</v>
      </c>
      <c r="K176" s="51">
        <v>15770</v>
      </c>
      <c r="L176" s="52">
        <v>0.65741898148148148</v>
      </c>
      <c r="M176" s="52">
        <v>0.669988425925926</v>
      </c>
      <c r="N176" s="53">
        <v>43743</v>
      </c>
      <c r="O176" s="53">
        <v>43743</v>
      </c>
    </row>
    <row r="177" spans="1:15" ht="15.75" thickBot="1">
      <c r="A177" s="51">
        <v>18729</v>
      </c>
      <c r="B177" s="51" t="s">
        <v>249</v>
      </c>
      <c r="C177" s="51" t="s">
        <v>475</v>
      </c>
      <c r="D177" s="51" t="s">
        <v>792</v>
      </c>
      <c r="E177" s="51">
        <v>35</v>
      </c>
      <c r="F177" s="51" t="s">
        <v>748</v>
      </c>
      <c r="G177" s="51" t="s">
        <v>708</v>
      </c>
      <c r="H177" s="51" t="s">
        <v>253</v>
      </c>
      <c r="I177" s="51">
        <v>8600</v>
      </c>
      <c r="J177" s="51">
        <v>5780</v>
      </c>
      <c r="K177" s="51">
        <v>2820</v>
      </c>
      <c r="L177" s="52">
        <v>0.67592592592592593</v>
      </c>
      <c r="M177" s="52">
        <v>0.68437500000000007</v>
      </c>
      <c r="N177" s="53">
        <v>43743</v>
      </c>
      <c r="O177" s="53">
        <v>43743</v>
      </c>
    </row>
    <row r="178" spans="1:15" ht="15.75" thickBot="1">
      <c r="A178" s="51">
        <v>18730</v>
      </c>
      <c r="B178" s="51" t="s">
        <v>52</v>
      </c>
      <c r="C178" s="51" t="s">
        <v>51</v>
      </c>
      <c r="D178" s="51" t="s">
        <v>793</v>
      </c>
      <c r="E178" s="51">
        <v>35</v>
      </c>
      <c r="F178" s="51" t="s">
        <v>748</v>
      </c>
      <c r="G178" s="51" t="s">
        <v>709</v>
      </c>
      <c r="H178" s="51" t="s">
        <v>797</v>
      </c>
      <c r="I178" s="51">
        <v>28220</v>
      </c>
      <c r="J178" s="51">
        <v>12030</v>
      </c>
      <c r="K178" s="51">
        <v>16190</v>
      </c>
      <c r="L178" s="52">
        <v>0.67623842592592587</v>
      </c>
      <c r="M178" s="52">
        <v>0.69179398148148152</v>
      </c>
      <c r="N178" s="53">
        <v>43743</v>
      </c>
      <c r="O178" s="53">
        <v>43743</v>
      </c>
    </row>
    <row r="179" spans="1:15" ht="15.75" thickBot="1">
      <c r="A179" s="51">
        <v>18731</v>
      </c>
      <c r="B179" s="51" t="s">
        <v>37</v>
      </c>
      <c r="C179" s="51" t="s">
        <v>487</v>
      </c>
      <c r="D179" s="51" t="s">
        <v>781</v>
      </c>
      <c r="E179" s="51">
        <v>35</v>
      </c>
      <c r="F179" s="51" t="s">
        <v>748</v>
      </c>
      <c r="G179" s="51" t="s">
        <v>712</v>
      </c>
      <c r="H179" s="51" t="s">
        <v>38</v>
      </c>
      <c r="I179" s="51">
        <v>28280</v>
      </c>
      <c r="J179" s="51">
        <v>12520</v>
      </c>
      <c r="K179" s="51">
        <v>15760</v>
      </c>
      <c r="L179" s="52">
        <v>0.68653935185185189</v>
      </c>
      <c r="M179" s="52">
        <v>0.69725694444444442</v>
      </c>
      <c r="N179" s="53">
        <v>43743</v>
      </c>
      <c r="O179" s="53">
        <v>43743</v>
      </c>
    </row>
    <row r="180" spans="1:15" ht="15.75" thickBot="1">
      <c r="A180" s="51">
        <v>18732</v>
      </c>
      <c r="B180" s="51" t="s">
        <v>15</v>
      </c>
      <c r="C180" s="51" t="s">
        <v>135</v>
      </c>
      <c r="D180" s="51" t="s">
        <v>781</v>
      </c>
      <c r="E180" s="51">
        <v>35</v>
      </c>
      <c r="F180" s="51" t="s">
        <v>748</v>
      </c>
      <c r="G180" s="51" t="s">
        <v>713</v>
      </c>
      <c r="H180" s="51" t="s">
        <v>143</v>
      </c>
      <c r="I180" s="51">
        <v>28100</v>
      </c>
      <c r="J180" s="51">
        <v>12380</v>
      </c>
      <c r="K180" s="51">
        <v>15720</v>
      </c>
      <c r="L180" s="52">
        <v>0.69386574074074081</v>
      </c>
      <c r="M180" s="52">
        <v>0.70655092592592583</v>
      </c>
      <c r="N180" s="53">
        <v>43743</v>
      </c>
      <c r="O180" s="53">
        <v>43743</v>
      </c>
    </row>
    <row r="181" spans="1:15" ht="15.75" thickBot="1">
      <c r="A181" s="51">
        <v>18733</v>
      </c>
      <c r="B181" s="51" t="s">
        <v>31</v>
      </c>
      <c r="C181" s="51" t="s">
        <v>463</v>
      </c>
      <c r="D181" s="51" t="s">
        <v>781</v>
      </c>
      <c r="E181" s="51">
        <v>35</v>
      </c>
      <c r="F181" s="51" t="s">
        <v>748</v>
      </c>
      <c r="G181" s="51" t="s">
        <v>714</v>
      </c>
      <c r="H181" s="51" t="s">
        <v>32</v>
      </c>
      <c r="I181" s="51">
        <v>29380</v>
      </c>
      <c r="J181" s="51">
        <v>13490</v>
      </c>
      <c r="K181" s="51">
        <v>15890</v>
      </c>
      <c r="L181" s="52">
        <v>0.76164351851851853</v>
      </c>
      <c r="M181" s="52">
        <v>0.77478009259259262</v>
      </c>
      <c r="N181" s="53">
        <v>43743</v>
      </c>
      <c r="O181" s="53">
        <v>43743</v>
      </c>
    </row>
    <row r="182" spans="1:15" ht="15.75" thickBot="1">
      <c r="A182" s="51">
        <v>18734</v>
      </c>
      <c r="B182" s="51" t="s">
        <v>34</v>
      </c>
      <c r="C182" s="51" t="s">
        <v>483</v>
      </c>
      <c r="D182" s="51" t="s">
        <v>793</v>
      </c>
      <c r="E182" s="51">
        <v>35</v>
      </c>
      <c r="F182" s="51" t="s">
        <v>748</v>
      </c>
      <c r="G182" s="51" t="s">
        <v>715</v>
      </c>
      <c r="H182" s="51" t="s">
        <v>799</v>
      </c>
      <c r="I182" s="51">
        <v>28240</v>
      </c>
      <c r="J182" s="51">
        <v>12130</v>
      </c>
      <c r="K182" s="51">
        <v>16110</v>
      </c>
      <c r="L182" s="52">
        <v>0.77013888888888893</v>
      </c>
      <c r="M182" s="52">
        <v>0.78327546296296291</v>
      </c>
      <c r="N182" s="53">
        <v>43743</v>
      </c>
      <c r="O182" s="53">
        <v>43743</v>
      </c>
    </row>
    <row r="183" spans="1:15" ht="15.75" thickBot="1">
      <c r="A183" s="51">
        <v>18735</v>
      </c>
      <c r="B183" s="51" t="s">
        <v>43</v>
      </c>
      <c r="C183" s="51" t="s">
        <v>42</v>
      </c>
      <c r="D183" s="51" t="s">
        <v>781</v>
      </c>
      <c r="E183" s="51">
        <v>35</v>
      </c>
      <c r="F183" s="51" t="s">
        <v>748</v>
      </c>
      <c r="G183" s="51" t="s">
        <v>716</v>
      </c>
      <c r="H183" s="51" t="s">
        <v>796</v>
      </c>
      <c r="I183" s="51">
        <v>27460</v>
      </c>
      <c r="J183" s="51">
        <v>11880</v>
      </c>
      <c r="K183" s="51">
        <v>15580</v>
      </c>
      <c r="L183" s="52">
        <v>0.77980324074074081</v>
      </c>
      <c r="M183" s="52">
        <v>0.78716435185185185</v>
      </c>
      <c r="N183" s="53">
        <v>43743</v>
      </c>
      <c r="O183" s="53">
        <v>43743</v>
      </c>
    </row>
    <row r="184" spans="1:15" ht="15.75" thickBot="1">
      <c r="A184" s="51">
        <v>18736</v>
      </c>
      <c r="B184" s="51" t="s">
        <v>22</v>
      </c>
      <c r="C184" s="51" t="s">
        <v>139</v>
      </c>
      <c r="D184" s="51" t="s">
        <v>781</v>
      </c>
      <c r="E184" s="51">
        <v>35</v>
      </c>
      <c r="F184" s="51" t="s">
        <v>748</v>
      </c>
      <c r="G184" s="51" t="s">
        <v>717</v>
      </c>
      <c r="H184" s="51" t="s">
        <v>408</v>
      </c>
      <c r="I184" s="51">
        <v>30600</v>
      </c>
      <c r="J184" s="51">
        <v>14590</v>
      </c>
      <c r="K184" s="51">
        <v>16010</v>
      </c>
      <c r="L184" s="52">
        <v>0.78153935185185175</v>
      </c>
      <c r="M184" s="52">
        <v>0.81393518518518526</v>
      </c>
      <c r="N184" s="53">
        <v>43743</v>
      </c>
      <c r="O184" s="53">
        <v>43743</v>
      </c>
    </row>
    <row r="185" spans="1:15" ht="15.75" thickBot="1">
      <c r="A185" s="51">
        <v>18737</v>
      </c>
      <c r="B185" s="51" t="s">
        <v>2</v>
      </c>
      <c r="C185" s="51" t="s">
        <v>8</v>
      </c>
      <c r="D185" s="51" t="s">
        <v>781</v>
      </c>
      <c r="E185" s="51">
        <v>35</v>
      </c>
      <c r="F185" s="51" t="s">
        <v>748</v>
      </c>
      <c r="G185" s="51" t="s">
        <v>718</v>
      </c>
      <c r="H185" s="51" t="s">
        <v>398</v>
      </c>
      <c r="I185" s="51">
        <v>28810</v>
      </c>
      <c r="J185" s="51">
        <v>12590</v>
      </c>
      <c r="K185" s="51">
        <v>16220</v>
      </c>
      <c r="L185" s="52">
        <v>0.80072916666666671</v>
      </c>
      <c r="M185" s="52">
        <v>0.82377314814814817</v>
      </c>
      <c r="N185" s="53">
        <v>43743</v>
      </c>
      <c r="O185" s="53">
        <v>43743</v>
      </c>
    </row>
    <row r="186" spans="1:15" ht="15.75" thickBot="1">
      <c r="A186" s="51">
        <v>18738</v>
      </c>
      <c r="B186" s="51" t="s">
        <v>163</v>
      </c>
      <c r="C186" s="51" t="s">
        <v>54</v>
      </c>
      <c r="D186" s="51" t="s">
        <v>781</v>
      </c>
      <c r="E186" s="51">
        <v>35</v>
      </c>
      <c r="F186" s="51" t="s">
        <v>748</v>
      </c>
      <c r="G186" s="51" t="s">
        <v>722</v>
      </c>
      <c r="H186" s="51" t="s">
        <v>801</v>
      </c>
      <c r="I186" s="51">
        <v>30270</v>
      </c>
      <c r="J186" s="51">
        <v>14790</v>
      </c>
      <c r="K186" s="51">
        <v>15480</v>
      </c>
      <c r="L186" s="52">
        <v>0.80449074074074067</v>
      </c>
      <c r="M186" s="52">
        <v>0.8294097222222222</v>
      </c>
      <c r="N186" s="53">
        <v>43743</v>
      </c>
      <c r="O186" s="53">
        <v>43743</v>
      </c>
    </row>
    <row r="187" spans="1:15" ht="15.75" thickBot="1">
      <c r="A187" s="51">
        <v>18739</v>
      </c>
      <c r="B187" s="51" t="s">
        <v>12</v>
      </c>
      <c r="C187" s="51" t="s">
        <v>133</v>
      </c>
      <c r="D187" s="51" t="s">
        <v>781</v>
      </c>
      <c r="E187" s="51">
        <v>35</v>
      </c>
      <c r="F187" s="51" t="s">
        <v>748</v>
      </c>
      <c r="G187" s="51" t="s">
        <v>724</v>
      </c>
      <c r="H187" s="51" t="s">
        <v>13</v>
      </c>
      <c r="I187" s="51">
        <v>29590</v>
      </c>
      <c r="J187" s="51">
        <v>13680</v>
      </c>
      <c r="K187" s="51">
        <v>15910</v>
      </c>
      <c r="L187" s="52">
        <v>0.82585648148148139</v>
      </c>
      <c r="M187" s="52">
        <v>0.83898148148148144</v>
      </c>
      <c r="N187" s="53">
        <v>43743</v>
      </c>
      <c r="O187" s="53">
        <v>43743</v>
      </c>
    </row>
    <row r="188" spans="1:15" ht="15.75" thickBot="1">
      <c r="A188" s="51">
        <v>18740</v>
      </c>
      <c r="B188" s="51" t="s">
        <v>25</v>
      </c>
      <c r="C188" s="51" t="s">
        <v>461</v>
      </c>
      <c r="D188" s="51" t="s">
        <v>781</v>
      </c>
      <c r="E188" s="51">
        <v>35</v>
      </c>
      <c r="F188" s="51" t="s">
        <v>748</v>
      </c>
      <c r="G188" s="51" t="s">
        <v>726</v>
      </c>
      <c r="H188" s="51" t="s">
        <v>26</v>
      </c>
      <c r="I188" s="51">
        <v>27180</v>
      </c>
      <c r="J188" s="51">
        <v>11360</v>
      </c>
      <c r="K188" s="51">
        <v>15820</v>
      </c>
      <c r="L188" s="52">
        <v>0.83857638888888886</v>
      </c>
      <c r="M188" s="52">
        <v>0.84907407407407398</v>
      </c>
      <c r="N188" s="53">
        <v>43743</v>
      </c>
      <c r="O188" s="53">
        <v>43743</v>
      </c>
    </row>
    <row r="189" spans="1:15" ht="15.75" thickBot="1">
      <c r="A189" s="51">
        <v>18741</v>
      </c>
      <c r="B189" s="51" t="s">
        <v>164</v>
      </c>
      <c r="C189" s="51" t="s">
        <v>55</v>
      </c>
      <c r="D189" s="51" t="s">
        <v>781</v>
      </c>
      <c r="E189" s="51">
        <v>35</v>
      </c>
      <c r="F189" s="51" t="s">
        <v>748</v>
      </c>
      <c r="G189" s="51" t="s">
        <v>727</v>
      </c>
      <c r="H189" s="51" t="s">
        <v>794</v>
      </c>
      <c r="I189" s="51">
        <v>28310</v>
      </c>
      <c r="J189" s="51">
        <v>12220</v>
      </c>
      <c r="K189" s="51">
        <v>16090</v>
      </c>
      <c r="L189" s="52">
        <v>0.86715277777777777</v>
      </c>
      <c r="M189" s="52">
        <v>0.87824074074074077</v>
      </c>
      <c r="N189" s="53">
        <v>43743</v>
      </c>
      <c r="O189" s="53">
        <v>43743</v>
      </c>
    </row>
    <row r="190" spans="1:15" ht="15.75" thickBot="1">
      <c r="A190" s="51">
        <v>18742</v>
      </c>
      <c r="B190" s="51" t="s">
        <v>28</v>
      </c>
      <c r="C190" s="51" t="s">
        <v>520</v>
      </c>
      <c r="D190" s="51" t="s">
        <v>781</v>
      </c>
      <c r="E190" s="51">
        <v>35</v>
      </c>
      <c r="F190" s="51" t="s">
        <v>748</v>
      </c>
      <c r="G190" s="51" t="s">
        <v>728</v>
      </c>
      <c r="H190" s="51" t="s">
        <v>29</v>
      </c>
      <c r="I190" s="51">
        <v>29130</v>
      </c>
      <c r="J190" s="51">
        <v>13510</v>
      </c>
      <c r="K190" s="51">
        <v>15620</v>
      </c>
      <c r="L190" s="52">
        <v>0.86811342592592589</v>
      </c>
      <c r="M190" s="52">
        <v>0.88621527777777775</v>
      </c>
      <c r="N190" s="53">
        <v>43743</v>
      </c>
      <c r="O190" s="53">
        <v>43743</v>
      </c>
    </row>
    <row r="191" spans="1:15" ht="15.75" thickBot="1">
      <c r="A191" s="51">
        <v>18743</v>
      </c>
      <c r="B191" s="51" t="s">
        <v>18</v>
      </c>
      <c r="C191" s="51" t="s">
        <v>455</v>
      </c>
      <c r="D191" s="51" t="s">
        <v>793</v>
      </c>
      <c r="E191" s="51">
        <v>35</v>
      </c>
      <c r="F191" s="51" t="s">
        <v>748</v>
      </c>
      <c r="G191" s="51" t="s">
        <v>729</v>
      </c>
      <c r="H191" s="51" t="s">
        <v>795</v>
      </c>
      <c r="I191" s="51">
        <v>23660</v>
      </c>
      <c r="J191" s="51">
        <v>11070</v>
      </c>
      <c r="K191" s="51">
        <v>12590</v>
      </c>
      <c r="L191" s="52">
        <v>0.87869212962962961</v>
      </c>
      <c r="M191" s="52">
        <v>0.89121527777777787</v>
      </c>
      <c r="N191" s="53">
        <v>43743</v>
      </c>
      <c r="O191" s="53">
        <v>43743</v>
      </c>
    </row>
    <row r="192" spans="1:15" ht="15.75" thickBot="1">
      <c r="A192" s="51">
        <v>18744</v>
      </c>
      <c r="B192" s="51" t="s">
        <v>40</v>
      </c>
      <c r="C192" s="51" t="s">
        <v>39</v>
      </c>
      <c r="D192" s="51" t="s">
        <v>781</v>
      </c>
      <c r="E192" s="51">
        <v>35</v>
      </c>
      <c r="F192" s="51" t="s">
        <v>748</v>
      </c>
      <c r="G192" s="51" t="s">
        <v>730</v>
      </c>
      <c r="H192" s="51" t="s">
        <v>41</v>
      </c>
      <c r="I192" s="51">
        <v>27060</v>
      </c>
      <c r="J192" s="51">
        <v>11180</v>
      </c>
      <c r="K192" s="51">
        <v>15880</v>
      </c>
      <c r="L192" s="52">
        <v>0.92633101851851851</v>
      </c>
      <c r="M192" s="52">
        <v>0.94460648148148152</v>
      </c>
      <c r="N192" s="53">
        <v>43743</v>
      </c>
      <c r="O192" s="53">
        <v>43743</v>
      </c>
    </row>
    <row r="193" spans="1:15" ht="15.75" thickBot="1">
      <c r="A193" s="51">
        <v>18745</v>
      </c>
      <c r="B193" s="51" t="s">
        <v>52</v>
      </c>
      <c r="C193" s="51" t="s">
        <v>51</v>
      </c>
      <c r="D193" s="51" t="s">
        <v>781</v>
      </c>
      <c r="E193" s="51">
        <v>35</v>
      </c>
      <c r="F193" s="51" t="s">
        <v>748</v>
      </c>
      <c r="G193" s="51" t="s">
        <v>731</v>
      </c>
      <c r="H193" s="51" t="s">
        <v>797</v>
      </c>
      <c r="I193" s="51">
        <v>28230</v>
      </c>
      <c r="J193" s="51">
        <v>12090</v>
      </c>
      <c r="K193" s="51">
        <v>16140</v>
      </c>
      <c r="L193" s="52">
        <v>0.92825231481481485</v>
      </c>
      <c r="M193" s="52">
        <v>0.95315972222222223</v>
      </c>
      <c r="N193" s="53">
        <v>43743</v>
      </c>
      <c r="O193" s="53">
        <v>43743</v>
      </c>
    </row>
    <row r="194" spans="1:15" ht="15.75" thickBot="1">
      <c r="A194" s="51">
        <v>18746</v>
      </c>
      <c r="B194" s="51" t="s">
        <v>49</v>
      </c>
      <c r="C194" s="51" t="s">
        <v>48</v>
      </c>
      <c r="D194" s="51" t="s">
        <v>781</v>
      </c>
      <c r="E194" s="51">
        <v>35</v>
      </c>
      <c r="F194" s="51" t="s">
        <v>748</v>
      </c>
      <c r="G194" s="51" t="s">
        <v>732</v>
      </c>
      <c r="H194" s="51" t="s">
        <v>798</v>
      </c>
      <c r="I194" s="51">
        <v>27140</v>
      </c>
      <c r="J194" s="51">
        <v>11160</v>
      </c>
      <c r="K194" s="51">
        <v>15980</v>
      </c>
      <c r="L194" s="52">
        <v>0.99010416666666667</v>
      </c>
      <c r="M194" s="52">
        <v>1.9444444444444442E-3</v>
      </c>
      <c r="N194" s="53">
        <v>43743</v>
      </c>
      <c r="O194" s="53">
        <v>43744</v>
      </c>
    </row>
    <row r="195" spans="1:15" ht="15.75" thickBot="1">
      <c r="A195" s="51">
        <v>18747</v>
      </c>
      <c r="B195" s="51" t="s">
        <v>16</v>
      </c>
      <c r="C195" s="51" t="s">
        <v>457</v>
      </c>
      <c r="D195" s="51" t="s">
        <v>781</v>
      </c>
      <c r="E195" s="51">
        <v>35</v>
      </c>
      <c r="F195" s="51" t="s">
        <v>748</v>
      </c>
      <c r="G195" s="51" t="s">
        <v>807</v>
      </c>
      <c r="H195" s="51" t="s">
        <v>17</v>
      </c>
      <c r="I195" s="51">
        <v>28200</v>
      </c>
      <c r="J195" s="51">
        <v>11120</v>
      </c>
      <c r="K195" s="51">
        <v>17080</v>
      </c>
      <c r="L195" s="52">
        <v>6.5358796296296304E-2</v>
      </c>
      <c r="M195" s="52">
        <v>7.8935185185185178E-2</v>
      </c>
      <c r="N195" s="53">
        <v>43744</v>
      </c>
      <c r="O195" s="53">
        <v>43744</v>
      </c>
    </row>
    <row r="196" spans="1:15" ht="15.75" thickBot="1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2"/>
      <c r="M196" s="52"/>
      <c r="N196" s="53"/>
      <c r="O196" s="53"/>
    </row>
    <row r="197" spans="1:15" ht="15.75" thickBot="1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2"/>
      <c r="M197" s="52"/>
      <c r="N197" s="53"/>
      <c r="O197" s="53"/>
    </row>
    <row r="198" spans="1:15" ht="15.75" thickBot="1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2"/>
      <c r="M198" s="52"/>
      <c r="N198" s="53"/>
      <c r="O198" s="53"/>
    </row>
    <row r="199" spans="1:15" ht="15.75" thickBot="1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2"/>
      <c r="M199" s="52"/>
      <c r="N199" s="53"/>
      <c r="O199" s="53"/>
    </row>
    <row r="200" spans="1:15" ht="15.75" thickBot="1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2"/>
      <c r="M200" s="52"/>
      <c r="N200" s="53"/>
      <c r="O200" s="53"/>
    </row>
    <row r="201" spans="1:15" ht="15.75" thickBot="1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2"/>
      <c r="M201" s="52"/>
      <c r="N201" s="53"/>
      <c r="O201" s="53"/>
    </row>
    <row r="202" spans="1:15" ht="15.75" thickBot="1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2"/>
      <c r="M202" s="52"/>
      <c r="N202" s="53"/>
      <c r="O202" s="53"/>
    </row>
    <row r="203" spans="1:15" ht="15.75" thickBot="1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2"/>
      <c r="M203" s="52"/>
      <c r="N203" s="53"/>
      <c r="O203" s="53"/>
    </row>
    <row r="204" spans="1:15" ht="15.75" thickBot="1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2"/>
      <c r="M204" s="52"/>
      <c r="N204" s="53"/>
      <c r="O204" s="53"/>
    </row>
    <row r="205" spans="1:15" ht="15.75" thickBot="1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2"/>
      <c r="M205" s="52"/>
      <c r="N205" s="53"/>
      <c r="O205" s="53"/>
    </row>
    <row r="206" spans="1:15" ht="15.75" thickBot="1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2"/>
      <c r="M206" s="52"/>
      <c r="N206" s="53"/>
      <c r="O206" s="53"/>
    </row>
    <row r="207" spans="1:15" ht="15.75" thickBot="1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2"/>
      <c r="M207" s="52"/>
      <c r="N207" s="53"/>
      <c r="O207" s="53"/>
    </row>
    <row r="208" spans="1:15" ht="15.75" thickBot="1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2"/>
      <c r="M208" s="52"/>
      <c r="N208" s="53"/>
      <c r="O208" s="53"/>
    </row>
    <row r="209" spans="1:15" ht="15.75" thickBot="1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2"/>
      <c r="M209" s="52"/>
      <c r="N209" s="53"/>
      <c r="O209" s="53"/>
    </row>
    <row r="210" spans="1:15" ht="15.75" thickBot="1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2"/>
      <c r="M210" s="52"/>
      <c r="N210" s="53"/>
      <c r="O210" s="53"/>
    </row>
    <row r="211" spans="1:15" ht="15.75" thickBot="1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2"/>
      <c r="M211" s="52"/>
      <c r="N211" s="53"/>
      <c r="O211" s="53"/>
    </row>
    <row r="212" spans="1:15" ht="15.75" thickBot="1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2"/>
      <c r="M212" s="52"/>
      <c r="N212" s="53"/>
      <c r="O212" s="53"/>
    </row>
    <row r="213" spans="1:15" ht="15.75" thickBot="1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2"/>
      <c r="M213" s="52"/>
      <c r="N213" s="53"/>
      <c r="O213" s="53"/>
    </row>
    <row r="214" spans="1:15" ht="15.75" thickBot="1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2"/>
      <c r="M214" s="52"/>
      <c r="N214" s="53"/>
      <c r="O214" s="53"/>
    </row>
    <row r="215" spans="1:15" ht="15.75" thickBot="1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2"/>
      <c r="M215" s="52"/>
      <c r="N215" s="53"/>
      <c r="O215" s="53"/>
    </row>
    <row r="216" spans="1:15" ht="15.75" thickBot="1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2"/>
      <c r="M216" s="52"/>
      <c r="N216" s="53"/>
      <c r="O216" s="53"/>
    </row>
    <row r="217" spans="1:15" ht="15.75" thickBot="1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2"/>
      <c r="M217" s="52"/>
      <c r="N217" s="53"/>
      <c r="O217" s="53"/>
    </row>
    <row r="218" spans="1:15" ht="15.75" thickBot="1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2"/>
      <c r="M218" s="52"/>
      <c r="N218" s="53"/>
      <c r="O218" s="53"/>
    </row>
    <row r="219" spans="1:15" ht="15.75" thickBot="1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2"/>
      <c r="M219" s="52"/>
      <c r="N219" s="53"/>
      <c r="O219" s="53"/>
    </row>
    <row r="220" spans="1:15" ht="15.75" thickBot="1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2"/>
      <c r="M220" s="52"/>
      <c r="N220" s="53"/>
      <c r="O220" s="53"/>
    </row>
    <row r="221" spans="1:15" ht="15.75" thickBot="1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2"/>
      <c r="M221" s="52"/>
      <c r="N221" s="53"/>
      <c r="O221" s="53"/>
    </row>
    <row r="222" spans="1:15" ht="15.75" thickBot="1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2"/>
      <c r="M222" s="52"/>
      <c r="N222" s="53"/>
      <c r="O222" s="53"/>
    </row>
    <row r="223" spans="1:15" ht="15.75" thickBot="1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2"/>
      <c r="M223" s="52"/>
      <c r="N223" s="53"/>
      <c r="O223" s="53"/>
    </row>
    <row r="224" spans="1:15" ht="15.75" thickBot="1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2"/>
      <c r="M224" s="52"/>
      <c r="N224" s="53"/>
      <c r="O224" s="53"/>
    </row>
    <row r="225" spans="1:15" ht="15.75" thickBot="1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2"/>
      <c r="M225" s="52"/>
      <c r="N225" s="53"/>
      <c r="O225" s="53"/>
    </row>
    <row r="226" spans="1:15" ht="15.75" thickBot="1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2"/>
      <c r="M226" s="52"/>
      <c r="N226" s="53"/>
      <c r="O226" s="53"/>
    </row>
    <row r="227" spans="1:15" ht="15.75" thickBot="1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2"/>
      <c r="M227" s="52"/>
      <c r="N227" s="53"/>
      <c r="O227" s="53"/>
    </row>
    <row r="228" spans="1:15" ht="15.75" thickBot="1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2"/>
      <c r="M228" s="52"/>
      <c r="N228" s="53"/>
      <c r="O228" s="53"/>
    </row>
    <row r="229" spans="1:15" ht="15.75" thickBot="1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2"/>
      <c r="M229" s="52"/>
      <c r="N229" s="53"/>
      <c r="O229" s="53"/>
    </row>
    <row r="230" spans="1:15" ht="15.75" thickBot="1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2"/>
      <c r="M230" s="52"/>
      <c r="N230" s="53"/>
      <c r="O230" s="53"/>
    </row>
    <row r="231" spans="1:15" ht="15.75" thickBot="1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2"/>
      <c r="M231" s="52"/>
      <c r="N231" s="53"/>
      <c r="O231" s="53"/>
    </row>
    <row r="232" spans="1:15" ht="15.75" thickBot="1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2"/>
      <c r="M232" s="52"/>
      <c r="N232" s="53"/>
      <c r="O232" s="53"/>
    </row>
    <row r="233" spans="1:15" ht="15.75" thickBot="1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2"/>
      <c r="M233" s="52"/>
      <c r="N233" s="53"/>
      <c r="O233" s="53"/>
    </row>
    <row r="234" spans="1:15" ht="15.75" thickBot="1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2"/>
      <c r="M234" s="52"/>
      <c r="N234" s="53"/>
      <c r="O234" s="53"/>
    </row>
    <row r="235" spans="1:15" ht="15.75" thickBot="1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2"/>
      <c r="M235" s="52"/>
      <c r="N235" s="53"/>
      <c r="O235" s="53"/>
    </row>
    <row r="236" spans="1:15" ht="15.75" thickBot="1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2"/>
      <c r="M236" s="52"/>
      <c r="N236" s="53"/>
      <c r="O236" s="53"/>
    </row>
    <row r="237" spans="1:15" ht="15.75" thickBot="1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2"/>
      <c r="M237" s="52"/>
      <c r="N237" s="53"/>
      <c r="O237" s="53"/>
    </row>
    <row r="238" spans="1:15" ht="15.75" thickBot="1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2"/>
      <c r="M238" s="52"/>
      <c r="N238" s="53"/>
      <c r="O238" s="53"/>
    </row>
    <row r="239" spans="1:15" ht="15.75" thickBot="1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2"/>
      <c r="M239" s="52"/>
      <c r="N239" s="53"/>
      <c r="O239" s="53"/>
    </row>
    <row r="240" spans="1:15" ht="15.75" thickBot="1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2"/>
      <c r="M240" s="52"/>
      <c r="N240" s="53"/>
      <c r="O240" s="53"/>
    </row>
    <row r="241" spans="1:15" ht="15.75" thickBot="1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2"/>
      <c r="M241" s="52"/>
      <c r="N241" s="53"/>
      <c r="O241" s="53"/>
    </row>
    <row r="242" spans="1:15" ht="15.75" thickBot="1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2"/>
      <c r="M242" s="52"/>
      <c r="N242" s="53"/>
      <c r="O242" s="53"/>
    </row>
    <row r="243" spans="1:15" ht="15.75" thickBot="1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2"/>
      <c r="M243" s="52"/>
      <c r="N243" s="53"/>
      <c r="O243" s="53"/>
    </row>
    <row r="244" spans="1:15" ht="15.75" thickBot="1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2"/>
      <c r="M244" s="52"/>
      <c r="N244" s="53"/>
      <c r="O244" s="53"/>
    </row>
    <row r="245" spans="1:15" ht="15.75" thickBot="1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2"/>
      <c r="M245" s="52"/>
      <c r="N245" s="53"/>
      <c r="O245" s="53"/>
    </row>
    <row r="246" spans="1:15" ht="15.75" thickBot="1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2"/>
      <c r="M246" s="52"/>
      <c r="N246" s="53"/>
      <c r="O246" s="53"/>
    </row>
    <row r="247" spans="1:15" ht="15.75" thickBot="1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2"/>
      <c r="M247" s="52"/>
      <c r="N247" s="53"/>
      <c r="O247" s="53"/>
    </row>
    <row r="248" spans="1:15" ht="15.75" thickBot="1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2"/>
      <c r="M248" s="52"/>
      <c r="N248" s="53"/>
      <c r="O248" s="53"/>
    </row>
    <row r="249" spans="1:15" ht="15.75" thickBot="1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2"/>
      <c r="M249" s="52"/>
      <c r="N249" s="53"/>
      <c r="O249" s="53"/>
    </row>
    <row r="250" spans="1:15" ht="15.75" thickBot="1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2"/>
      <c r="M250" s="52"/>
      <c r="N250" s="53"/>
      <c r="O250" s="53"/>
    </row>
    <row r="251" spans="1:15" ht="15.75" thickBot="1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2"/>
      <c r="M251" s="52"/>
      <c r="N251" s="53"/>
      <c r="O251" s="53"/>
    </row>
    <row r="252" spans="1:15" ht="15.75" thickBot="1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2"/>
      <c r="M252" s="52"/>
      <c r="N252" s="53"/>
      <c r="O252" s="53"/>
    </row>
    <row r="253" spans="1:15" ht="15.75" thickBot="1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2"/>
      <c r="M253" s="52"/>
      <c r="N253" s="53"/>
      <c r="O253" s="53"/>
    </row>
    <row r="254" spans="1:15" ht="15.75" thickBot="1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2"/>
      <c r="M254" s="52"/>
      <c r="N254" s="53"/>
      <c r="O254" s="53"/>
    </row>
    <row r="255" spans="1:15" ht="15.75" thickBot="1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2"/>
      <c r="M255" s="52"/>
      <c r="N255" s="53"/>
      <c r="O255" s="53"/>
    </row>
    <row r="256" spans="1:15" ht="15.75" thickBot="1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2"/>
      <c r="M256" s="52"/>
      <c r="N256" s="53"/>
      <c r="O256" s="53"/>
    </row>
    <row r="257" spans="1:15" ht="15.75" thickBot="1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2"/>
      <c r="M257" s="52"/>
      <c r="N257" s="53"/>
      <c r="O257" s="53"/>
    </row>
    <row r="258" spans="1:15" ht="15.75" thickBot="1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2"/>
      <c r="M258" s="52"/>
      <c r="N258" s="53"/>
      <c r="O258" s="53"/>
    </row>
    <row r="259" spans="1:15" ht="15.75" thickBot="1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2"/>
      <c r="M259" s="52"/>
      <c r="N259" s="53"/>
      <c r="O259" s="53"/>
    </row>
    <row r="260" spans="1:15" ht="15.75" thickBot="1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2"/>
      <c r="M260" s="52"/>
      <c r="N260" s="53"/>
      <c r="O260" s="53"/>
    </row>
    <row r="261" spans="1:15" ht="15.75" thickBot="1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2"/>
      <c r="M261" s="52"/>
      <c r="N261" s="53"/>
      <c r="O261" s="53"/>
    </row>
    <row r="262" spans="1:15" ht="15.75" thickBot="1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2"/>
      <c r="M262" s="52"/>
      <c r="N262" s="53"/>
      <c r="O262" s="53"/>
    </row>
    <row r="263" spans="1:15" ht="15.75" thickBot="1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2"/>
      <c r="M263" s="52"/>
      <c r="N263" s="53"/>
      <c r="O263" s="53"/>
    </row>
    <row r="264" spans="1:15" ht="15.75" thickBot="1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2"/>
      <c r="M264" s="52"/>
      <c r="N264" s="53"/>
      <c r="O264" s="53"/>
    </row>
    <row r="265" spans="1:15" ht="15.75" thickBot="1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2"/>
      <c r="M265" s="52"/>
      <c r="N265" s="53"/>
      <c r="O265" s="53"/>
    </row>
    <row r="266" spans="1:15" ht="15.75" thickBot="1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2"/>
      <c r="M266" s="52"/>
      <c r="N266" s="53"/>
      <c r="O266" s="53"/>
    </row>
    <row r="267" spans="1:15" ht="15.75" thickBot="1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2"/>
      <c r="M267" s="52"/>
      <c r="N267" s="53"/>
      <c r="O267" s="53"/>
    </row>
    <row r="268" spans="1:15" ht="15.75" thickBot="1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2"/>
      <c r="M268" s="52"/>
      <c r="N268" s="53"/>
      <c r="O268" s="53"/>
    </row>
    <row r="269" spans="1:15" ht="15.75" thickBot="1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2"/>
      <c r="M269" s="52"/>
      <c r="N269" s="53"/>
      <c r="O269" s="53"/>
    </row>
    <row r="270" spans="1:15" ht="15.75" thickBot="1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2"/>
      <c r="M270" s="52"/>
      <c r="N270" s="53"/>
      <c r="O270" s="53"/>
    </row>
    <row r="271" spans="1:15" ht="15.75" thickBot="1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2"/>
      <c r="M271" s="52"/>
      <c r="N271" s="53"/>
      <c r="O271" s="53"/>
    </row>
    <row r="272" spans="1:15" ht="15.75" thickBot="1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2"/>
      <c r="M272" s="52"/>
      <c r="N272" s="53"/>
      <c r="O272" s="53"/>
    </row>
    <row r="273" spans="1:15" ht="15.75" thickBot="1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2"/>
      <c r="M273" s="52"/>
      <c r="N273" s="53"/>
      <c r="O273" s="53"/>
    </row>
    <row r="274" spans="1:15" ht="15.75" thickBot="1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2"/>
      <c r="M274" s="52"/>
      <c r="N274" s="53"/>
      <c r="O274" s="53"/>
    </row>
    <row r="275" spans="1:15" ht="15.75" thickBot="1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2"/>
      <c r="M275" s="52"/>
      <c r="N275" s="53"/>
      <c r="O275" s="53"/>
    </row>
    <row r="276" spans="1:15" ht="15.75" thickBot="1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2"/>
      <c r="M276" s="52"/>
      <c r="N276" s="53"/>
      <c r="O276" s="53"/>
    </row>
    <row r="277" spans="1:15" ht="15.75" thickBot="1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2"/>
      <c r="M277" s="52"/>
      <c r="N277" s="53"/>
      <c r="O277" s="53"/>
    </row>
    <row r="278" spans="1:15" ht="15.75" thickBot="1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2"/>
      <c r="M278" s="52"/>
      <c r="N278" s="53"/>
      <c r="O278" s="53"/>
    </row>
    <row r="279" spans="1:15" ht="15.75" thickBot="1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2"/>
      <c r="M279" s="52"/>
      <c r="N279" s="53"/>
      <c r="O279" s="53"/>
    </row>
    <row r="280" spans="1:15" ht="15.75" thickBot="1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2"/>
      <c r="M280" s="52"/>
      <c r="N280" s="53"/>
      <c r="O280" s="53"/>
    </row>
    <row r="281" spans="1:15" ht="15.75" thickBot="1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2"/>
      <c r="M281" s="52"/>
      <c r="N281" s="53"/>
      <c r="O281" s="53"/>
    </row>
    <row r="282" spans="1:15" ht="15.75" thickBot="1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2"/>
      <c r="M282" s="52"/>
      <c r="N282" s="53"/>
      <c r="O282" s="53"/>
    </row>
    <row r="283" spans="1:15" ht="15.75" thickBot="1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2"/>
      <c r="M283" s="52"/>
      <c r="N283" s="53"/>
      <c r="O283" s="53"/>
    </row>
    <row r="284" spans="1:15" ht="15.75" thickBot="1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2"/>
      <c r="M284" s="52"/>
      <c r="N284" s="53"/>
      <c r="O284" s="53"/>
    </row>
    <row r="285" spans="1:15" ht="15.75" thickBot="1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2"/>
      <c r="M285" s="52"/>
      <c r="N285" s="53"/>
      <c r="O285" s="53"/>
    </row>
    <row r="286" spans="1:15" ht="15.75" thickBot="1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2"/>
      <c r="M286" s="52"/>
      <c r="N286" s="53"/>
      <c r="O286" s="53"/>
    </row>
    <row r="287" spans="1:15" ht="15.75" thickBot="1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2"/>
      <c r="M287" s="52"/>
      <c r="N287" s="53"/>
      <c r="O287" s="53"/>
    </row>
    <row r="288" spans="1:15" ht="15.75" thickBot="1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2"/>
      <c r="M288" s="52"/>
      <c r="N288" s="53"/>
      <c r="O288" s="53"/>
    </row>
    <row r="289" spans="1:15" ht="15.75" thickBot="1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2"/>
      <c r="M289" s="52"/>
      <c r="N289" s="53"/>
      <c r="O289" s="53"/>
    </row>
    <row r="290" spans="1:15" ht="15.75" thickBot="1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2"/>
      <c r="M290" s="52"/>
      <c r="N290" s="53"/>
      <c r="O290" s="53"/>
    </row>
    <row r="291" spans="1:15" ht="15.75" thickBot="1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2"/>
      <c r="M291" s="52"/>
      <c r="N291" s="53"/>
      <c r="O291" s="53"/>
    </row>
    <row r="292" spans="1:15" ht="15.75" thickBot="1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2"/>
      <c r="M292" s="52"/>
      <c r="N292" s="53"/>
      <c r="O292" s="53"/>
    </row>
    <row r="293" spans="1:15" ht="15.75" thickBot="1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2"/>
      <c r="M293" s="52"/>
      <c r="N293" s="53"/>
      <c r="O293" s="53"/>
    </row>
    <row r="294" spans="1:15" ht="15.75" thickBot="1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2"/>
      <c r="M294" s="52"/>
      <c r="N294" s="53"/>
      <c r="O294" s="53"/>
    </row>
    <row r="295" spans="1:15" ht="15.75" thickBot="1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2"/>
      <c r="M295" s="52"/>
      <c r="N295" s="53"/>
      <c r="O295" s="53"/>
    </row>
    <row r="296" spans="1:15" ht="15.75" thickBot="1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2"/>
      <c r="M296" s="52"/>
      <c r="N296" s="53"/>
      <c r="O296" s="53"/>
    </row>
    <row r="297" spans="1:15" ht="15.75" thickBot="1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2"/>
      <c r="M297" s="52"/>
      <c r="N297" s="53"/>
      <c r="O297" s="53"/>
    </row>
    <row r="298" spans="1:15" ht="15.75" thickBot="1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2"/>
      <c r="M298" s="52"/>
      <c r="N298" s="53"/>
      <c r="O298" s="53"/>
    </row>
    <row r="299" spans="1:15" ht="15.75" thickBot="1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2"/>
      <c r="M299" s="52"/>
      <c r="N299" s="53"/>
      <c r="O299" s="53"/>
    </row>
    <row r="300" spans="1:15" ht="15.75" thickBot="1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2"/>
      <c r="M300" s="52"/>
      <c r="N300" s="53"/>
      <c r="O300" s="53"/>
    </row>
    <row r="301" spans="1:15" ht="15.75" thickBot="1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2"/>
      <c r="M301" s="52"/>
      <c r="N301" s="53"/>
      <c r="O301" s="53"/>
    </row>
    <row r="302" spans="1:15" ht="15.75" thickBot="1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2"/>
      <c r="M302" s="52"/>
      <c r="N302" s="53"/>
      <c r="O302" s="53"/>
    </row>
    <row r="303" spans="1:15" ht="15.75" thickBot="1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2"/>
      <c r="M303" s="52"/>
      <c r="N303" s="53"/>
      <c r="O303" s="53"/>
    </row>
    <row r="304" spans="1:15" ht="15.75" thickBot="1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2"/>
      <c r="M304" s="52"/>
      <c r="N304" s="53"/>
      <c r="O304" s="53"/>
    </row>
    <row r="305" spans="1:15" ht="15.75" thickBot="1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2"/>
      <c r="M305" s="52"/>
      <c r="N305" s="53"/>
      <c r="O305" s="53"/>
    </row>
    <row r="306" spans="1:15" ht="15.75" thickBot="1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2"/>
      <c r="M306" s="52"/>
      <c r="N306" s="53"/>
      <c r="O306" s="53"/>
    </row>
    <row r="307" spans="1:15" ht="15.75" thickBot="1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2"/>
      <c r="M307" s="52"/>
      <c r="N307" s="53"/>
      <c r="O307" s="53"/>
    </row>
    <row r="308" spans="1:15" ht="15.75" thickBot="1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2"/>
      <c r="M308" s="52"/>
      <c r="N308" s="53"/>
      <c r="O308" s="53"/>
    </row>
    <row r="309" spans="1:15" ht="15.75" thickBot="1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2"/>
      <c r="M309" s="52"/>
      <c r="N309" s="53"/>
      <c r="O309" s="53"/>
    </row>
    <row r="310" spans="1:15" ht="15.75" thickBot="1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2"/>
      <c r="M310" s="52"/>
      <c r="N310" s="53"/>
      <c r="O310" s="53"/>
    </row>
    <row r="311" spans="1:15" ht="15.75" thickBot="1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2"/>
      <c r="M311" s="52"/>
      <c r="N311" s="53"/>
      <c r="O311" s="53"/>
    </row>
    <row r="312" spans="1:15" ht="15.75" thickBot="1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2"/>
      <c r="M312" s="52"/>
      <c r="N312" s="53"/>
      <c r="O312" s="53"/>
    </row>
    <row r="313" spans="1:15" ht="15.75" thickBot="1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2"/>
      <c r="M313" s="52"/>
      <c r="N313" s="53"/>
      <c r="O313" s="53"/>
    </row>
    <row r="314" spans="1:15" ht="15.75" thickBot="1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2"/>
      <c r="M314" s="52"/>
      <c r="N314" s="53"/>
      <c r="O314" s="53"/>
    </row>
    <row r="315" spans="1:15" ht="15.75" thickBot="1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2"/>
      <c r="M315" s="52"/>
      <c r="N315" s="53"/>
      <c r="O315" s="53"/>
    </row>
    <row r="316" spans="1:15" ht="15.75" thickBot="1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2"/>
      <c r="M316" s="52"/>
      <c r="N316" s="53"/>
      <c r="O316" s="53"/>
    </row>
    <row r="317" spans="1:15" ht="15.75" thickBot="1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2"/>
      <c r="M317" s="52"/>
      <c r="N317" s="53"/>
      <c r="O317" s="53"/>
    </row>
    <row r="318" spans="1:15" ht="15.75" thickBot="1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2"/>
      <c r="M318" s="52"/>
      <c r="N318" s="53"/>
      <c r="O318" s="53"/>
    </row>
    <row r="319" spans="1:15" ht="15.75" thickBot="1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2"/>
      <c r="M319" s="52"/>
      <c r="N319" s="53"/>
      <c r="O319" s="53"/>
    </row>
    <row r="320" spans="1:15" ht="15.75" thickBot="1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2"/>
      <c r="M320" s="52"/>
      <c r="N320" s="53"/>
      <c r="O320" s="53"/>
    </row>
    <row r="321" spans="1:15" ht="15.75" thickBot="1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2"/>
      <c r="M321" s="52"/>
      <c r="N321" s="53"/>
      <c r="O321" s="53"/>
    </row>
    <row r="322" spans="1:15" ht="15.75" thickBot="1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2"/>
      <c r="M322" s="52"/>
      <c r="N322" s="53"/>
      <c r="O322" s="53"/>
    </row>
    <row r="323" spans="1:15" ht="15.75" thickBot="1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2"/>
      <c r="M323" s="52"/>
      <c r="N323" s="53"/>
      <c r="O323" s="53"/>
    </row>
    <row r="324" spans="1:15" ht="15.75" thickBot="1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2"/>
      <c r="M324" s="52"/>
      <c r="N324" s="53"/>
      <c r="O324" s="53"/>
    </row>
    <row r="325" spans="1:15" ht="15.75" thickBot="1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2"/>
      <c r="M325" s="52"/>
      <c r="N325" s="53"/>
      <c r="O325" s="53"/>
    </row>
    <row r="326" spans="1:15" ht="15.75" thickBot="1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2"/>
      <c r="M326" s="52"/>
      <c r="N326" s="53"/>
      <c r="O326" s="53"/>
    </row>
    <row r="327" spans="1:15" ht="15.75" thickBot="1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2"/>
      <c r="M327" s="52"/>
      <c r="N327" s="53"/>
      <c r="O327" s="53"/>
    </row>
    <row r="328" spans="1:15" ht="15.75" thickBot="1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2"/>
      <c r="M328" s="52"/>
      <c r="N328" s="53"/>
      <c r="O328" s="53"/>
    </row>
    <row r="329" spans="1:15" ht="15.75" thickBot="1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2"/>
      <c r="M329" s="52"/>
      <c r="N329" s="53"/>
      <c r="O329" s="53"/>
    </row>
    <row r="330" spans="1:15" ht="15.75" thickBot="1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2"/>
      <c r="M330" s="52"/>
      <c r="N330" s="53"/>
      <c r="O330" s="53"/>
    </row>
    <row r="331" spans="1:15" ht="15.75" thickBot="1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2"/>
      <c r="M331" s="52"/>
      <c r="N331" s="53"/>
      <c r="O331" s="53"/>
    </row>
    <row r="332" spans="1:15" ht="15.75" thickBot="1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2"/>
      <c r="M332" s="52"/>
      <c r="N332" s="53"/>
      <c r="O332" s="53"/>
    </row>
    <row r="333" spans="1:15" ht="15.75" thickBot="1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2"/>
      <c r="M333" s="52"/>
      <c r="N333" s="53"/>
      <c r="O333" s="53"/>
    </row>
    <row r="334" spans="1:15" ht="15.75" thickBot="1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2"/>
      <c r="M334" s="52"/>
      <c r="N334" s="53"/>
      <c r="O334" s="53"/>
    </row>
    <row r="335" spans="1:15" ht="15.75" thickBot="1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2"/>
      <c r="M335" s="52"/>
      <c r="N335" s="53"/>
      <c r="O335" s="53"/>
    </row>
    <row r="336" spans="1:15" ht="15.75" thickBot="1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2"/>
      <c r="M336" s="52"/>
      <c r="N336" s="53"/>
      <c r="O336" s="53"/>
    </row>
    <row r="337" spans="1:15" ht="15.75" thickBot="1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2"/>
      <c r="M337" s="52"/>
      <c r="N337" s="53"/>
      <c r="O337" s="53"/>
    </row>
    <row r="338" spans="1:15" ht="15.75" thickBot="1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2"/>
      <c r="M338" s="52"/>
      <c r="N338" s="53"/>
      <c r="O338" s="53"/>
    </row>
    <row r="339" spans="1:15" ht="15.75" thickBot="1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2"/>
      <c r="M339" s="52"/>
      <c r="N339" s="53"/>
      <c r="O339" s="53"/>
    </row>
    <row r="340" spans="1:15" ht="15.75" thickBot="1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2"/>
      <c r="M340" s="52"/>
      <c r="N340" s="53"/>
      <c r="O340" s="53"/>
    </row>
    <row r="341" spans="1:15" ht="15.75" thickBot="1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2"/>
      <c r="M341" s="52"/>
      <c r="N341" s="53"/>
      <c r="O341" s="53"/>
    </row>
    <row r="342" spans="1:15" ht="15.75" thickBot="1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2"/>
      <c r="M342" s="52"/>
      <c r="N342" s="53"/>
      <c r="O342" s="53"/>
    </row>
    <row r="343" spans="1:15" ht="15.75" thickBot="1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2"/>
      <c r="M343" s="52"/>
      <c r="N343" s="53"/>
      <c r="O343" s="53"/>
    </row>
    <row r="344" spans="1:15" ht="15.75" thickBot="1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2"/>
      <c r="M344" s="52"/>
      <c r="N344" s="53"/>
      <c r="O344" s="53"/>
    </row>
    <row r="345" spans="1:15" ht="15.75" thickBot="1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2"/>
      <c r="M345" s="52"/>
      <c r="N345" s="53"/>
      <c r="O345" s="53"/>
    </row>
    <row r="346" spans="1:15" ht="15.75" thickBot="1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2"/>
      <c r="M346" s="52"/>
      <c r="N346" s="53"/>
      <c r="O346" s="53"/>
    </row>
    <row r="347" spans="1:15" ht="15.75" thickBot="1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2"/>
      <c r="M347" s="52"/>
      <c r="N347" s="53"/>
      <c r="O347" s="53"/>
    </row>
    <row r="348" spans="1:15" ht="15.75" thickBot="1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2"/>
      <c r="M348" s="52"/>
      <c r="N348" s="53"/>
      <c r="O348" s="53"/>
    </row>
    <row r="349" spans="1:15" ht="15.75" thickBot="1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2"/>
      <c r="M349" s="52"/>
      <c r="N349" s="53"/>
      <c r="O349" s="53"/>
    </row>
    <row r="350" spans="1:15" ht="15.75" thickBot="1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2"/>
      <c r="M350" s="52"/>
      <c r="N350" s="53"/>
      <c r="O350" s="53"/>
    </row>
    <row r="351" spans="1:15" ht="15.75" thickBot="1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2"/>
      <c r="M351" s="52"/>
      <c r="N351" s="53"/>
      <c r="O351" s="53"/>
    </row>
    <row r="352" spans="1:15" ht="15.75" thickBot="1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2"/>
      <c r="M352" s="52"/>
      <c r="N352" s="53"/>
      <c r="O352" s="53"/>
    </row>
    <row r="353" spans="1:15" ht="15.75" thickBot="1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2"/>
      <c r="M353" s="52"/>
      <c r="N353" s="53"/>
      <c r="O353" s="53"/>
    </row>
    <row r="354" spans="1:15" ht="15.75" thickBot="1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2"/>
      <c r="M354" s="52"/>
      <c r="N354" s="53"/>
      <c r="O354" s="53"/>
    </row>
    <row r="355" spans="1:15" ht="15.75" thickBot="1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2"/>
      <c r="M355" s="52"/>
      <c r="N355" s="53"/>
      <c r="O355" s="53"/>
    </row>
    <row r="356" spans="1:15" ht="15.75" thickBot="1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2"/>
      <c r="M356" s="52"/>
      <c r="N356" s="53"/>
      <c r="O356" s="53"/>
    </row>
    <row r="357" spans="1:15" ht="15.75" thickBot="1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2"/>
      <c r="M357" s="52"/>
      <c r="N357" s="53"/>
      <c r="O357" s="53"/>
    </row>
    <row r="358" spans="1:15" ht="15.75" thickBot="1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2"/>
      <c r="M358" s="52"/>
      <c r="N358" s="53"/>
      <c r="O358" s="53"/>
    </row>
    <row r="359" spans="1:15" ht="15.75" thickBot="1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2"/>
      <c r="M359" s="52"/>
      <c r="N359" s="53"/>
      <c r="O359" s="53"/>
    </row>
    <row r="360" spans="1:15" ht="15.75" thickBot="1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2"/>
      <c r="M360" s="52"/>
      <c r="N360" s="53"/>
      <c r="O360" s="53"/>
    </row>
    <row r="361" spans="1:15" ht="15.75" thickBot="1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2"/>
      <c r="M361" s="52"/>
      <c r="N361" s="53"/>
      <c r="O361" s="53"/>
    </row>
    <row r="362" spans="1:15" ht="15.75" thickBot="1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2"/>
      <c r="M362" s="52"/>
      <c r="N362" s="53"/>
      <c r="O362" s="53"/>
    </row>
    <row r="363" spans="1:15" ht="15.75" thickBot="1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2"/>
      <c r="M363" s="52"/>
      <c r="N363" s="53"/>
      <c r="O363" s="53"/>
    </row>
    <row r="364" spans="1:15" ht="15.75" thickBot="1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2"/>
      <c r="M364" s="52"/>
      <c r="N364" s="53"/>
      <c r="O364" s="53"/>
    </row>
    <row r="365" spans="1:15" ht="15.75" thickBot="1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2"/>
      <c r="M365" s="52"/>
      <c r="N365" s="53"/>
      <c r="O365" s="53"/>
    </row>
    <row r="366" spans="1:15" ht="15.75" thickBot="1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2"/>
      <c r="M366" s="52"/>
      <c r="N366" s="53"/>
      <c r="O366" s="53"/>
    </row>
    <row r="367" spans="1:15" ht="15.75" thickBot="1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2"/>
      <c r="M367" s="52"/>
      <c r="N367" s="53"/>
      <c r="O367" s="53"/>
    </row>
    <row r="368" spans="1:15" ht="15.75" thickBot="1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2"/>
      <c r="M368" s="52"/>
      <c r="N368" s="53"/>
      <c r="O368" s="53"/>
    </row>
    <row r="369" spans="1:15" ht="15.75" thickBot="1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2"/>
      <c r="M369" s="52"/>
      <c r="N369" s="53"/>
      <c r="O369" s="53"/>
    </row>
    <row r="370" spans="1:15" ht="15.75" thickBot="1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2"/>
      <c r="M370" s="52"/>
      <c r="N370" s="53"/>
      <c r="O370" s="53"/>
    </row>
    <row r="371" spans="1:15" ht="15.75" thickBot="1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2"/>
      <c r="M371" s="52"/>
      <c r="N371" s="53"/>
      <c r="O371" s="53"/>
    </row>
    <row r="372" spans="1:15" ht="15.75" thickBot="1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2"/>
      <c r="M372" s="52"/>
      <c r="N372" s="53"/>
      <c r="O372" s="53"/>
    </row>
    <row r="373" spans="1:15" ht="15.75" thickBot="1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2"/>
      <c r="M373" s="52"/>
      <c r="N373" s="53"/>
      <c r="O373" s="53"/>
    </row>
    <row r="374" spans="1:15" ht="15.75" thickBot="1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2"/>
      <c r="M374" s="52"/>
      <c r="N374" s="53"/>
      <c r="O374" s="53"/>
    </row>
    <row r="375" spans="1:15" ht="15.75" thickBot="1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2"/>
      <c r="M375" s="52"/>
      <c r="N375" s="53"/>
      <c r="O375" s="53"/>
    </row>
    <row r="376" spans="1:15" ht="15.75" thickBot="1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2"/>
      <c r="M376" s="52"/>
      <c r="N376" s="53"/>
      <c r="O376" s="53"/>
    </row>
    <row r="377" spans="1:15" ht="15.75" thickBot="1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2"/>
      <c r="M377" s="52"/>
      <c r="N377" s="53"/>
      <c r="O377" s="53"/>
    </row>
    <row r="378" spans="1:15" ht="15.75" thickBot="1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2"/>
      <c r="M378" s="52"/>
      <c r="N378" s="53"/>
      <c r="O378" s="53"/>
    </row>
    <row r="379" spans="1:15" ht="15.75" thickBot="1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2"/>
      <c r="M379" s="52"/>
      <c r="N379" s="53"/>
      <c r="O379" s="53"/>
    </row>
    <row r="380" spans="1:15" ht="15.75" thickBot="1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2"/>
      <c r="M380" s="52"/>
      <c r="N380" s="53"/>
      <c r="O380" s="53"/>
    </row>
    <row r="381" spans="1:15" ht="15.75" thickBot="1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2"/>
      <c r="M381" s="52"/>
      <c r="N381" s="53"/>
      <c r="O381" s="53"/>
    </row>
    <row r="382" spans="1:15" ht="15.75" thickBot="1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2"/>
      <c r="M382" s="52"/>
      <c r="N382" s="53"/>
      <c r="O382" s="53"/>
    </row>
    <row r="383" spans="1:15" ht="15.75" thickBot="1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2"/>
      <c r="M383" s="52"/>
      <c r="N383" s="53"/>
      <c r="O383" s="53"/>
    </row>
    <row r="384" spans="1:15" ht="15.75" thickBot="1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2"/>
      <c r="M384" s="52"/>
      <c r="N384" s="53"/>
      <c r="O384" s="53"/>
    </row>
    <row r="385" spans="1:15" ht="15.75" thickBot="1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2"/>
      <c r="M385" s="52"/>
      <c r="N385" s="53"/>
      <c r="O385" s="53"/>
    </row>
    <row r="386" spans="1:15" ht="15.75" thickBot="1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2"/>
      <c r="M386" s="52"/>
      <c r="N386" s="53"/>
      <c r="O386" s="53"/>
    </row>
    <row r="387" spans="1:15" ht="15.75" thickBot="1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2"/>
      <c r="M387" s="52"/>
      <c r="N387" s="53"/>
      <c r="O387" s="53"/>
    </row>
    <row r="388" spans="1:15" ht="15.75" thickBot="1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2"/>
      <c r="M388" s="52"/>
      <c r="N388" s="53"/>
      <c r="O388" s="53"/>
    </row>
    <row r="389" spans="1:15" ht="15.75" thickBot="1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2"/>
      <c r="M389" s="52"/>
      <c r="N389" s="53"/>
      <c r="O389" s="53"/>
    </row>
    <row r="390" spans="1:15" ht="15.75" thickBot="1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2"/>
      <c r="M390" s="52"/>
      <c r="N390" s="53"/>
      <c r="O390" s="53"/>
    </row>
    <row r="391" spans="1:15" ht="15.75" thickBot="1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2"/>
      <c r="M391" s="52"/>
      <c r="N391" s="53"/>
      <c r="O391" s="53"/>
    </row>
    <row r="392" spans="1:15" ht="15.75" thickBot="1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2"/>
      <c r="M392" s="52"/>
      <c r="N392" s="53"/>
      <c r="O392" s="53"/>
    </row>
    <row r="393" spans="1:15" ht="15.75" thickBot="1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2"/>
      <c r="M393" s="52"/>
      <c r="N393" s="53"/>
      <c r="O393" s="53"/>
    </row>
    <row r="394" spans="1:15" ht="15.75" thickBot="1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2"/>
      <c r="M394" s="52"/>
      <c r="N394" s="53"/>
      <c r="O394" s="53"/>
    </row>
    <row r="395" spans="1:15" ht="15.75" thickBot="1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2"/>
      <c r="M395" s="52"/>
      <c r="N395" s="53"/>
      <c r="O395" s="53"/>
    </row>
    <row r="396" spans="1:15" ht="15.75" thickBot="1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2"/>
      <c r="M396" s="52"/>
      <c r="N396" s="53"/>
      <c r="O396" s="53"/>
    </row>
    <row r="397" spans="1:15" ht="15.75" thickBot="1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2"/>
      <c r="M397" s="52"/>
      <c r="N397" s="53"/>
      <c r="O397" s="53"/>
    </row>
    <row r="398" spans="1:15" ht="15.75" thickBot="1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2"/>
      <c r="M398" s="52"/>
      <c r="N398" s="53"/>
      <c r="O398" s="53"/>
    </row>
    <row r="399" spans="1:15" ht="15.75" thickBot="1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2"/>
      <c r="M399" s="52"/>
      <c r="N399" s="53"/>
      <c r="O399" s="53"/>
    </row>
    <row r="400" spans="1:15" ht="15.75" thickBot="1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2"/>
      <c r="M400" s="52"/>
      <c r="N400" s="53"/>
      <c r="O400" s="53"/>
    </row>
    <row r="401" spans="1:15" ht="15.75" thickBot="1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2"/>
      <c r="M401" s="52"/>
      <c r="N401" s="53"/>
      <c r="O401" s="53"/>
    </row>
    <row r="402" spans="1:15" ht="15.75" thickBot="1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2"/>
      <c r="M402" s="52"/>
      <c r="N402" s="53"/>
      <c r="O402" s="53"/>
    </row>
    <row r="403" spans="1:15" ht="15.75" thickBot="1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2"/>
      <c r="M403" s="52"/>
      <c r="N403" s="53"/>
      <c r="O403" s="53"/>
    </row>
    <row r="404" spans="1:15" ht="15.75" thickBot="1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2"/>
      <c r="M404" s="52"/>
      <c r="N404" s="53"/>
      <c r="O404" s="53"/>
    </row>
    <row r="405" spans="1:15" ht="15.75" thickBot="1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2"/>
      <c r="M405" s="52"/>
      <c r="N405" s="53"/>
      <c r="O405" s="53"/>
    </row>
    <row r="406" spans="1:15" ht="15.75" thickBot="1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2"/>
      <c r="M406" s="52"/>
      <c r="N406" s="53"/>
      <c r="O406" s="53"/>
    </row>
    <row r="407" spans="1:15" ht="15.75" thickBot="1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2"/>
      <c r="M407" s="52"/>
      <c r="N407" s="53"/>
      <c r="O407" s="53"/>
    </row>
    <row r="408" spans="1:15" ht="15.75" thickBot="1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2"/>
      <c r="M408" s="52"/>
      <c r="N408" s="53"/>
      <c r="O408" s="53"/>
    </row>
    <row r="409" spans="1:15" ht="15.75" thickBot="1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2"/>
      <c r="M409" s="52"/>
      <c r="N409" s="53"/>
      <c r="O409" s="53"/>
    </row>
    <row r="410" spans="1:15" ht="15.75" thickBot="1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2"/>
      <c r="M410" s="52"/>
      <c r="N410" s="53"/>
      <c r="O410" s="53"/>
    </row>
    <row r="411" spans="1:15" ht="15.75" thickBot="1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2"/>
      <c r="M411" s="52"/>
      <c r="N411" s="53"/>
      <c r="O411" s="53"/>
    </row>
    <row r="412" spans="1:15" ht="15.75" thickBot="1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2"/>
      <c r="M412" s="52"/>
      <c r="N412" s="53"/>
      <c r="O412" s="53"/>
    </row>
    <row r="413" spans="1:15" ht="15.75" thickBot="1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2"/>
      <c r="M413" s="52"/>
      <c r="N413" s="53"/>
      <c r="O413" s="53"/>
    </row>
    <row r="414" spans="1:15" ht="15.75" thickBot="1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2"/>
      <c r="M414" s="52"/>
      <c r="N414" s="53"/>
      <c r="O414" s="53"/>
    </row>
    <row r="415" spans="1:15" ht="15.75" thickBot="1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2"/>
      <c r="M415" s="52"/>
      <c r="N415" s="53"/>
      <c r="O415" s="53"/>
    </row>
    <row r="416" spans="1:15" ht="15.75" thickBot="1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2"/>
      <c r="M416" s="52"/>
      <c r="N416" s="53"/>
      <c r="O416" s="53"/>
    </row>
    <row r="417" spans="1:15" ht="15.75" thickBot="1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2"/>
      <c r="M417" s="52"/>
      <c r="N417" s="53"/>
      <c r="O417" s="53"/>
    </row>
    <row r="418" spans="1:15" ht="15.75" thickBot="1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2"/>
      <c r="M418" s="52"/>
      <c r="N418" s="53"/>
      <c r="O418" s="53"/>
    </row>
    <row r="419" spans="1:15" ht="15.75" thickBot="1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2"/>
      <c r="M419" s="52"/>
      <c r="N419" s="53"/>
      <c r="O419" s="53"/>
    </row>
    <row r="420" spans="1:15" ht="15.75" thickBot="1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2"/>
      <c r="M420" s="52"/>
      <c r="N420" s="53"/>
      <c r="O420" s="53"/>
    </row>
    <row r="421" spans="1:15" ht="15.75" thickBot="1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2"/>
      <c r="M421" s="52"/>
      <c r="N421" s="53"/>
      <c r="O421" s="53"/>
    </row>
    <row r="422" spans="1:15" ht="15.75" thickBot="1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2"/>
      <c r="M422" s="52"/>
      <c r="N422" s="53"/>
      <c r="O422" s="53"/>
    </row>
    <row r="423" spans="1:15" ht="15.75" thickBot="1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2"/>
      <c r="M423" s="52"/>
      <c r="N423" s="53"/>
      <c r="O423" s="53"/>
    </row>
    <row r="424" spans="1:15" ht="15.75" thickBot="1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2"/>
      <c r="M424" s="52"/>
      <c r="N424" s="53"/>
      <c r="O424" s="53"/>
    </row>
    <row r="425" spans="1:15" ht="15.75" thickBot="1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2"/>
      <c r="M425" s="52"/>
      <c r="N425" s="53"/>
      <c r="O425" s="53"/>
    </row>
    <row r="426" spans="1:15" ht="15.75" thickBot="1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2"/>
      <c r="M426" s="52"/>
      <c r="N426" s="53"/>
      <c r="O426" s="53"/>
    </row>
    <row r="427" spans="1:15" ht="15.75" thickBot="1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2"/>
      <c r="M427" s="52"/>
      <c r="N427" s="53"/>
      <c r="O427" s="53"/>
    </row>
    <row r="428" spans="1:15" ht="15.75" thickBot="1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2"/>
      <c r="M428" s="52"/>
      <c r="N428" s="53"/>
      <c r="O428" s="53"/>
    </row>
    <row r="429" spans="1:15" ht="15.75" thickBot="1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2"/>
      <c r="M429" s="52"/>
      <c r="N429" s="53"/>
      <c r="O429" s="53"/>
    </row>
    <row r="430" spans="1:15" ht="15.75" thickBot="1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2"/>
      <c r="M430" s="52"/>
      <c r="N430" s="53"/>
      <c r="O430" s="53"/>
    </row>
    <row r="431" spans="1:15" ht="15.75" thickBot="1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2"/>
      <c r="M431" s="52"/>
      <c r="N431" s="53"/>
      <c r="O431" s="53"/>
    </row>
    <row r="432" spans="1:15" ht="15.75" thickBot="1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2"/>
      <c r="M432" s="52"/>
      <c r="N432" s="53"/>
      <c r="O432" s="53"/>
    </row>
    <row r="433" spans="1:15" ht="15.75" thickBot="1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2"/>
      <c r="M433" s="52"/>
      <c r="N433" s="53"/>
      <c r="O433" s="53"/>
    </row>
    <row r="434" spans="1:15" ht="15.75" thickBot="1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2"/>
      <c r="M434" s="52"/>
      <c r="N434" s="53"/>
      <c r="O434" s="53"/>
    </row>
    <row r="435" spans="1:15" ht="15.75" thickBot="1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2"/>
      <c r="M435" s="52"/>
      <c r="N435" s="53"/>
      <c r="O435" s="53"/>
    </row>
    <row r="436" spans="1:15" ht="15.75" thickBot="1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2"/>
      <c r="M436" s="52"/>
      <c r="N436" s="53"/>
      <c r="O436" s="53"/>
    </row>
    <row r="437" spans="1:15" ht="15.75" thickBot="1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2"/>
      <c r="M437" s="52"/>
      <c r="N437" s="53"/>
      <c r="O437" s="53"/>
    </row>
    <row r="438" spans="1:15" ht="15.75" thickBot="1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2"/>
      <c r="M438" s="52"/>
      <c r="N438" s="53"/>
      <c r="O438" s="53"/>
    </row>
    <row r="439" spans="1:15" ht="15.75" thickBot="1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2"/>
      <c r="M439" s="52"/>
      <c r="N439" s="53"/>
      <c r="O439" s="53"/>
    </row>
    <row r="440" spans="1:15" ht="15.75" thickBot="1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2"/>
      <c r="M440" s="52"/>
      <c r="N440" s="53"/>
      <c r="O440" s="53"/>
    </row>
    <row r="441" spans="1:15" ht="15.75" thickBot="1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2"/>
      <c r="M441" s="52"/>
      <c r="N441" s="53"/>
      <c r="O441" s="53"/>
    </row>
    <row r="442" spans="1:15" ht="15.75" thickBot="1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2"/>
      <c r="M442" s="52"/>
      <c r="N442" s="53"/>
      <c r="O442" s="53"/>
    </row>
    <row r="443" spans="1:15" ht="15.75" thickBot="1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2"/>
      <c r="M443" s="52"/>
      <c r="N443" s="53"/>
      <c r="O443" s="53"/>
    </row>
    <row r="444" spans="1:15" ht="15.75" thickBot="1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2"/>
      <c r="M444" s="52"/>
      <c r="N444" s="53"/>
      <c r="O444" s="53"/>
    </row>
    <row r="445" spans="1:15" ht="15.75" thickBot="1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2"/>
      <c r="M445" s="52"/>
      <c r="N445" s="53"/>
      <c r="O445" s="53"/>
    </row>
    <row r="446" spans="1:15" ht="15.75" thickBot="1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2"/>
      <c r="M446" s="52"/>
      <c r="N446" s="53"/>
      <c r="O446" s="53"/>
    </row>
    <row r="447" spans="1:15" ht="15.75" thickBot="1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2"/>
      <c r="M447" s="52"/>
      <c r="N447" s="53"/>
      <c r="O447" s="53"/>
    </row>
    <row r="448" spans="1:15" ht="15.75" thickBot="1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2"/>
      <c r="M448" s="52"/>
      <c r="N448" s="53"/>
      <c r="O448" s="53"/>
    </row>
    <row r="449" spans="1:15" ht="15.75" thickBot="1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2"/>
      <c r="M449" s="52"/>
      <c r="N449" s="53"/>
      <c r="O449" s="53"/>
    </row>
    <row r="450" spans="1:15" ht="15.75" thickBot="1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2"/>
      <c r="M450" s="52"/>
      <c r="N450" s="53"/>
      <c r="O450" s="53"/>
    </row>
    <row r="451" spans="1:15" ht="15.75" thickBot="1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2"/>
      <c r="M451" s="52"/>
      <c r="N451" s="53"/>
      <c r="O451" s="53"/>
    </row>
    <row r="452" spans="1:15" ht="15.75" thickBot="1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2"/>
      <c r="M452" s="52"/>
      <c r="N452" s="53"/>
      <c r="O452" s="53"/>
    </row>
    <row r="453" spans="1:15" ht="15.75" thickBot="1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2"/>
      <c r="M453" s="52"/>
      <c r="N453" s="53"/>
      <c r="O453" s="53"/>
    </row>
    <row r="454" spans="1:15" ht="15.75" thickBot="1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2"/>
      <c r="M454" s="52"/>
      <c r="N454" s="53"/>
      <c r="O454" s="53"/>
    </row>
    <row r="455" spans="1:15" ht="15.75" thickBot="1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2"/>
      <c r="M455" s="52"/>
      <c r="N455" s="53"/>
      <c r="O455" s="53"/>
    </row>
    <row r="456" spans="1:15" ht="15.75" thickBot="1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2"/>
      <c r="M456" s="52"/>
      <c r="N456" s="53"/>
      <c r="O456" s="53"/>
    </row>
    <row r="457" spans="1:15" ht="15.75" thickBot="1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2"/>
      <c r="M457" s="52"/>
      <c r="N457" s="53"/>
      <c r="O457" s="53"/>
    </row>
    <row r="458" spans="1:15" ht="15.75" thickBot="1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2"/>
      <c r="M458" s="52"/>
      <c r="N458" s="53"/>
      <c r="O458" s="53"/>
    </row>
    <row r="459" spans="1:15" ht="15.75" thickBot="1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2"/>
      <c r="M459" s="52"/>
      <c r="N459" s="53"/>
      <c r="O459" s="53"/>
    </row>
    <row r="460" spans="1:15" ht="15.75" thickBot="1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2"/>
      <c r="M460" s="52"/>
      <c r="N460" s="53"/>
      <c r="O460" s="53"/>
    </row>
    <row r="461" spans="1:15" ht="15.75" thickBot="1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2"/>
      <c r="M461" s="52"/>
      <c r="N461" s="53"/>
      <c r="O461" s="53"/>
    </row>
    <row r="462" spans="1:15" ht="15.75" thickBot="1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2"/>
      <c r="M462" s="52"/>
      <c r="N462" s="53"/>
      <c r="O462" s="53"/>
    </row>
    <row r="463" spans="1:15" ht="15.75" thickBot="1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2"/>
      <c r="M463" s="52"/>
      <c r="N463" s="53"/>
      <c r="O463" s="53"/>
    </row>
    <row r="464" spans="1:15" ht="15.75" thickBot="1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2"/>
      <c r="M464" s="52"/>
      <c r="N464" s="53"/>
      <c r="O464" s="53"/>
    </row>
    <row r="465" spans="1:15" ht="15.75" thickBot="1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2"/>
      <c r="M465" s="52"/>
      <c r="N465" s="53"/>
      <c r="O465" s="53"/>
    </row>
    <row r="466" spans="1:15" ht="15.75" thickBot="1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2"/>
      <c r="M466" s="52"/>
      <c r="N466" s="53"/>
      <c r="O466" s="53"/>
    </row>
    <row r="467" spans="1:15" ht="15.75" thickBot="1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2"/>
      <c r="M467" s="52"/>
      <c r="N467" s="53"/>
      <c r="O467" s="53"/>
    </row>
    <row r="468" spans="1:15" ht="15.75" thickBot="1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2"/>
      <c r="M468" s="52"/>
      <c r="N468" s="53"/>
      <c r="O468" s="53"/>
    </row>
    <row r="469" spans="1:15" ht="15.75" thickBot="1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2"/>
      <c r="M469" s="52"/>
      <c r="N469" s="53"/>
      <c r="O469" s="53"/>
    </row>
    <row r="470" spans="1:15" ht="15.75" thickBot="1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2"/>
      <c r="M470" s="52"/>
      <c r="N470" s="53"/>
      <c r="O470" s="53"/>
    </row>
    <row r="471" spans="1:15" ht="15.75" thickBot="1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2"/>
      <c r="M471" s="52"/>
      <c r="N471" s="53"/>
      <c r="O471" s="53"/>
    </row>
    <row r="472" spans="1:15" ht="15.75" thickBot="1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2"/>
      <c r="M472" s="52"/>
      <c r="N472" s="53"/>
      <c r="O472" s="53"/>
    </row>
    <row r="473" spans="1:15" ht="15.75" thickBot="1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2"/>
      <c r="M473" s="52"/>
      <c r="N473" s="53"/>
      <c r="O473" s="53"/>
    </row>
    <row r="474" spans="1:15" ht="15.75" thickBot="1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2"/>
      <c r="M474" s="52"/>
      <c r="N474" s="53"/>
      <c r="O474" s="53"/>
    </row>
    <row r="475" spans="1:15" ht="15.75" thickBot="1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2"/>
      <c r="M475" s="52"/>
      <c r="N475" s="53"/>
      <c r="O475" s="53"/>
    </row>
    <row r="476" spans="1:15" ht="15.75" thickBot="1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2"/>
      <c r="M476" s="52"/>
      <c r="N476" s="53"/>
      <c r="O476" s="53"/>
    </row>
    <row r="477" spans="1:15" ht="15.75" thickBot="1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2"/>
      <c r="M477" s="52"/>
      <c r="N477" s="53"/>
      <c r="O477" s="53"/>
    </row>
    <row r="478" spans="1:15" ht="15.75" thickBot="1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2"/>
      <c r="M478" s="52"/>
      <c r="N478" s="53"/>
      <c r="O478" s="53"/>
    </row>
    <row r="479" spans="1:15" ht="15.75" thickBot="1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2"/>
      <c r="M479" s="52"/>
      <c r="N479" s="53"/>
      <c r="O479" s="53"/>
    </row>
    <row r="480" spans="1:15" ht="15.75" thickBot="1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2"/>
      <c r="M480" s="52"/>
      <c r="N480" s="53"/>
      <c r="O480" s="53"/>
    </row>
    <row r="481" spans="1:15" ht="15.75" thickBot="1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2"/>
      <c r="M481" s="52"/>
      <c r="N481" s="53"/>
      <c r="O481" s="53"/>
    </row>
    <row r="482" spans="1:15" ht="15.75" thickBot="1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2"/>
      <c r="M482" s="52"/>
      <c r="N482" s="53"/>
      <c r="O482" s="53"/>
    </row>
    <row r="483" spans="1:15" ht="15.75" thickBot="1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2"/>
      <c r="M483" s="52"/>
      <c r="N483" s="53"/>
      <c r="O483" s="53"/>
    </row>
    <row r="484" spans="1:15" ht="15.75" thickBot="1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2"/>
      <c r="M484" s="52"/>
      <c r="N484" s="53"/>
      <c r="O484" s="53"/>
    </row>
    <row r="485" spans="1:15" ht="15.75" thickBot="1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2"/>
      <c r="M485" s="52"/>
      <c r="N485" s="53"/>
      <c r="O485" s="53"/>
    </row>
    <row r="486" spans="1:15" ht="15.75" thickBot="1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2"/>
      <c r="M486" s="52"/>
      <c r="N486" s="53"/>
      <c r="O486" s="53"/>
    </row>
    <row r="487" spans="1:15" ht="15.75" thickBot="1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2"/>
      <c r="M487" s="52"/>
      <c r="N487" s="53"/>
      <c r="O487" s="53"/>
    </row>
    <row r="488" spans="1:15" ht="15.75" thickBot="1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2"/>
      <c r="M488" s="52"/>
      <c r="N488" s="53"/>
      <c r="O488" s="53"/>
    </row>
    <row r="489" spans="1:15" ht="15.75" thickBot="1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2"/>
      <c r="M489" s="52"/>
      <c r="N489" s="53"/>
      <c r="O489" s="53"/>
    </row>
    <row r="490" spans="1:15" ht="15.75" thickBot="1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2"/>
      <c r="M490" s="52"/>
      <c r="N490" s="53"/>
      <c r="O490" s="53"/>
    </row>
    <row r="491" spans="1:15" ht="15.75" thickBot="1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2"/>
      <c r="M491" s="52"/>
      <c r="N491" s="53"/>
      <c r="O491" s="53"/>
    </row>
    <row r="492" spans="1:15" ht="15.75" thickBot="1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2"/>
      <c r="M492" s="52"/>
      <c r="N492" s="53"/>
      <c r="O492" s="53"/>
    </row>
    <row r="493" spans="1:15" ht="15.75" thickBot="1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2"/>
      <c r="M493" s="52"/>
      <c r="N493" s="53"/>
      <c r="O493" s="53"/>
    </row>
    <row r="494" spans="1:15" ht="15.75" thickBot="1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2"/>
      <c r="M494" s="52"/>
      <c r="N494" s="53"/>
      <c r="O494" s="53"/>
    </row>
    <row r="495" spans="1:15" ht="15.75" thickBot="1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2"/>
      <c r="M495" s="52"/>
      <c r="N495" s="53"/>
      <c r="O495" s="53"/>
    </row>
    <row r="496" spans="1:15" ht="15.75" thickBot="1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2"/>
      <c r="M496" s="52"/>
      <c r="N496" s="53"/>
      <c r="O496" s="53"/>
    </row>
    <row r="497" spans="1:15" ht="15.75" thickBot="1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2"/>
      <c r="M497" s="52"/>
      <c r="N497" s="53"/>
      <c r="O497" s="53"/>
    </row>
    <row r="498" spans="1:15" ht="15.75" thickBot="1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2"/>
      <c r="M498" s="52"/>
      <c r="N498" s="53"/>
      <c r="O498" s="53"/>
    </row>
    <row r="499" spans="1:15" ht="15.75" thickBot="1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2"/>
      <c r="M499" s="52"/>
      <c r="N499" s="53"/>
      <c r="O499" s="53"/>
    </row>
    <row r="500" spans="1:15" ht="15.75" thickBot="1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2"/>
      <c r="M500" s="52"/>
      <c r="N500" s="53"/>
      <c r="O500" s="53"/>
    </row>
    <row r="501" spans="1:15" ht="15.75" thickBot="1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2"/>
      <c r="M501" s="52"/>
      <c r="N501" s="53"/>
      <c r="O501" s="53"/>
    </row>
    <row r="502" spans="1:15" ht="15.75" thickBot="1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2"/>
      <c r="M502" s="52"/>
      <c r="N502" s="53"/>
      <c r="O502" s="53"/>
    </row>
    <row r="503" spans="1:15" ht="15.75" thickBot="1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2"/>
      <c r="M503" s="52"/>
      <c r="N503" s="53"/>
      <c r="O503" s="53"/>
    </row>
    <row r="504" spans="1:15" ht="15.75" thickBot="1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2"/>
      <c r="M504" s="52"/>
      <c r="N504" s="53"/>
      <c r="O504" s="53"/>
    </row>
    <row r="505" spans="1:15" ht="15.75" thickBot="1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2"/>
      <c r="M505" s="52"/>
      <c r="N505" s="53"/>
      <c r="O505" s="53"/>
    </row>
    <row r="506" spans="1:15" ht="15.75" thickBot="1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2"/>
      <c r="M506" s="52"/>
      <c r="N506" s="53"/>
      <c r="O506" s="53"/>
    </row>
    <row r="507" spans="1:15" ht="15.75" thickBot="1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2"/>
      <c r="M507" s="52"/>
      <c r="N507" s="53"/>
      <c r="O507" s="53"/>
    </row>
    <row r="508" spans="1:15" ht="15.75" thickBot="1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2"/>
      <c r="M508" s="52"/>
      <c r="N508" s="53"/>
      <c r="O508" s="53"/>
    </row>
    <row r="509" spans="1:15" ht="15.75" thickBot="1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2"/>
      <c r="M509" s="52"/>
      <c r="N509" s="53"/>
      <c r="O509" s="53"/>
    </row>
    <row r="510" spans="1:15" ht="15.75" thickBot="1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2"/>
      <c r="M510" s="52"/>
      <c r="N510" s="53"/>
      <c r="O510" s="53"/>
    </row>
    <row r="511" spans="1:15" ht="15.75" thickBot="1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2"/>
      <c r="M511" s="52"/>
      <c r="N511" s="53"/>
      <c r="O511" s="53"/>
    </row>
    <row r="512" spans="1:15" ht="15.75" thickBot="1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2"/>
      <c r="M512" s="52"/>
      <c r="N512" s="53"/>
      <c r="O512" s="53"/>
    </row>
    <row r="513" spans="1:15" ht="15.75" thickBot="1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2"/>
      <c r="M513" s="52"/>
      <c r="N513" s="53"/>
      <c r="O513" s="53"/>
    </row>
    <row r="514" spans="1:15" ht="15.75" thickBot="1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2"/>
      <c r="M514" s="52"/>
      <c r="N514" s="53"/>
      <c r="O514" s="53"/>
    </row>
    <row r="515" spans="1:15" ht="15.75" thickBot="1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2"/>
      <c r="M515" s="52"/>
      <c r="N515" s="53"/>
      <c r="O515" s="53"/>
    </row>
    <row r="516" spans="1:15" ht="15.75" thickBot="1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2"/>
      <c r="M516" s="52"/>
      <c r="N516" s="53"/>
      <c r="O516" s="53"/>
    </row>
    <row r="517" spans="1:15" ht="15.75" thickBot="1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2"/>
      <c r="M517" s="52"/>
      <c r="N517" s="53"/>
      <c r="O517" s="53"/>
    </row>
    <row r="518" spans="1:15" ht="15.75" thickBot="1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2"/>
      <c r="M518" s="52"/>
      <c r="N518" s="53"/>
      <c r="O518" s="53"/>
    </row>
    <row r="519" spans="1:15" ht="15.75" thickBot="1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2"/>
      <c r="M519" s="52"/>
      <c r="N519" s="53"/>
      <c r="O519" s="53"/>
    </row>
    <row r="520" spans="1:15" ht="15.75" thickBot="1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2"/>
      <c r="M520" s="52"/>
      <c r="N520" s="53"/>
      <c r="O520" s="53"/>
    </row>
    <row r="521" spans="1:15" ht="15.75" thickBot="1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2"/>
      <c r="M521" s="52"/>
      <c r="N521" s="53"/>
      <c r="O521" s="53"/>
    </row>
    <row r="522" spans="1:15" ht="15.75" thickBot="1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2"/>
      <c r="M522" s="52"/>
      <c r="N522" s="53"/>
      <c r="O522" s="53"/>
    </row>
    <row r="523" spans="1:15" ht="15.75" thickBot="1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2"/>
      <c r="M523" s="52"/>
      <c r="N523" s="53"/>
      <c r="O523" s="53"/>
    </row>
    <row r="524" spans="1:15" ht="15.75" thickBot="1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2"/>
      <c r="M524" s="52"/>
      <c r="N524" s="53"/>
      <c r="O524" s="53"/>
    </row>
    <row r="525" spans="1:15" ht="15.75" thickBot="1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2"/>
      <c r="M525" s="52"/>
      <c r="N525" s="53"/>
      <c r="O525" s="53"/>
    </row>
    <row r="526" spans="1:15" ht="15.75" thickBot="1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2"/>
      <c r="M526" s="52"/>
      <c r="N526" s="53"/>
      <c r="O526" s="53"/>
    </row>
    <row r="527" spans="1:15" ht="15.75" thickBot="1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2"/>
      <c r="M527" s="52"/>
      <c r="N527" s="53"/>
      <c r="O527" s="53"/>
    </row>
    <row r="528" spans="1:15" ht="15.75" thickBot="1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2"/>
      <c r="M528" s="52"/>
      <c r="N528" s="53"/>
      <c r="O528" s="53"/>
    </row>
    <row r="529" spans="1:15" ht="15.75" thickBot="1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2"/>
      <c r="M529" s="52"/>
      <c r="N529" s="53"/>
      <c r="O529" s="53"/>
    </row>
    <row r="530" spans="1:15" ht="15.75" thickBot="1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2"/>
      <c r="M530" s="52"/>
      <c r="N530" s="53"/>
      <c r="O530" s="53"/>
    </row>
    <row r="531" spans="1:15" ht="15.75" thickBot="1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2"/>
      <c r="M531" s="52"/>
      <c r="N531" s="53"/>
      <c r="O531" s="53"/>
    </row>
    <row r="532" spans="1:15" ht="15.75" thickBot="1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2"/>
      <c r="M532" s="52"/>
      <c r="N532" s="53"/>
      <c r="O532" s="53"/>
    </row>
    <row r="533" spans="1:15" ht="15.75" thickBot="1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2"/>
      <c r="M533" s="52"/>
      <c r="N533" s="53"/>
      <c r="O533" s="53"/>
    </row>
    <row r="534" spans="1:15" ht="15.75" thickBot="1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2"/>
      <c r="M534" s="52"/>
      <c r="N534" s="53"/>
      <c r="O534" s="53"/>
    </row>
    <row r="535" spans="1:15" ht="15.75" thickBot="1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2"/>
      <c r="M535" s="52"/>
      <c r="N535" s="53"/>
      <c r="O535" s="53"/>
    </row>
    <row r="536" spans="1:15" ht="15.75" thickBot="1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2"/>
      <c r="M536" s="52"/>
      <c r="N536" s="53"/>
      <c r="O536" s="53"/>
    </row>
    <row r="537" spans="1:15" ht="15.75" thickBot="1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2"/>
      <c r="M537" s="52"/>
      <c r="N537" s="53"/>
      <c r="O537" s="53"/>
    </row>
    <row r="538" spans="1:15" ht="15.75" thickBot="1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2"/>
      <c r="M538" s="52"/>
      <c r="N538" s="53"/>
      <c r="O538" s="53"/>
    </row>
    <row r="539" spans="1:15" ht="15.75" thickBot="1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2"/>
      <c r="M539" s="52"/>
      <c r="N539" s="53"/>
      <c r="O539" s="53"/>
    </row>
    <row r="540" spans="1:15" ht="15.75" thickBot="1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2"/>
      <c r="M540" s="52"/>
      <c r="N540" s="53"/>
      <c r="O540" s="53"/>
    </row>
    <row r="541" spans="1:15" ht="15.75" thickBot="1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2"/>
      <c r="M541" s="52"/>
      <c r="N541" s="53"/>
      <c r="O541" s="53"/>
    </row>
    <row r="542" spans="1:15" ht="15.75" thickBot="1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2"/>
      <c r="M542" s="52"/>
      <c r="N542" s="53"/>
      <c r="O542" s="53"/>
    </row>
    <row r="543" spans="1:15" ht="15.75" thickBot="1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2"/>
      <c r="M543" s="52"/>
      <c r="N543" s="53"/>
      <c r="O543" s="53"/>
    </row>
    <row r="544" spans="1:15" ht="15.75" thickBot="1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2"/>
      <c r="M544" s="52"/>
      <c r="N544" s="53"/>
      <c r="O544" s="53"/>
    </row>
    <row r="545" spans="1:15" ht="15.75" thickBot="1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2"/>
      <c r="M545" s="52"/>
      <c r="N545" s="53"/>
      <c r="O545" s="53"/>
    </row>
    <row r="546" spans="1:15" ht="15.75" thickBot="1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2"/>
      <c r="M546" s="52"/>
      <c r="N546" s="53"/>
      <c r="O546" s="53"/>
    </row>
    <row r="547" spans="1:15" ht="15.75" thickBot="1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2"/>
      <c r="M547" s="52"/>
      <c r="N547" s="53"/>
      <c r="O547" s="53"/>
    </row>
    <row r="548" spans="1:15" ht="15.75" thickBot="1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2"/>
      <c r="M548" s="52"/>
      <c r="N548" s="53"/>
      <c r="O548" s="53"/>
    </row>
    <row r="549" spans="1:15" ht="15.75" thickBot="1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2"/>
      <c r="M549" s="52"/>
      <c r="N549" s="53"/>
      <c r="O549" s="53"/>
    </row>
    <row r="550" spans="1:15" ht="15.75" thickBot="1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2"/>
      <c r="M550" s="52"/>
      <c r="N550" s="53"/>
      <c r="O550" s="53"/>
    </row>
    <row r="551" spans="1:15" ht="15.75" thickBot="1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2"/>
      <c r="M551" s="52"/>
      <c r="N551" s="53"/>
      <c r="O551" s="53"/>
    </row>
    <row r="552" spans="1:15" ht="15.75" thickBot="1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2"/>
      <c r="M552" s="52"/>
      <c r="N552" s="53"/>
      <c r="O552" s="53"/>
    </row>
    <row r="553" spans="1:15" ht="15.75" thickBot="1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2"/>
      <c r="M553" s="52"/>
      <c r="N553" s="53"/>
      <c r="O553" s="53"/>
    </row>
    <row r="554" spans="1:15" ht="15.75" thickBot="1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2"/>
      <c r="M554" s="52"/>
      <c r="N554" s="53"/>
      <c r="O554" s="53"/>
    </row>
    <row r="555" spans="1:15" ht="15.75" thickBot="1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2"/>
      <c r="M555" s="52"/>
      <c r="N555" s="53"/>
      <c r="O555" s="53"/>
    </row>
    <row r="556" spans="1:15" ht="15.75" thickBot="1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2"/>
      <c r="M556" s="52"/>
      <c r="N556" s="53"/>
      <c r="O556" s="53"/>
    </row>
    <row r="557" spans="1:15" ht="15.75" thickBot="1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2"/>
      <c r="M557" s="52"/>
      <c r="N557" s="53"/>
      <c r="O557" s="53"/>
    </row>
    <row r="558" spans="1:15" ht="15.75" thickBot="1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2"/>
      <c r="M558" s="52"/>
      <c r="N558" s="53"/>
      <c r="O558" s="53"/>
    </row>
    <row r="559" spans="1:15" ht="15.75" thickBot="1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2"/>
      <c r="M559" s="52"/>
      <c r="N559" s="53"/>
      <c r="O559" s="53"/>
    </row>
    <row r="560" spans="1:15" ht="15.75" thickBot="1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2"/>
      <c r="M560" s="52"/>
      <c r="N560" s="53"/>
      <c r="O560" s="53"/>
    </row>
    <row r="561" spans="1:15" ht="15.75" thickBot="1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2"/>
      <c r="M561" s="52"/>
      <c r="N561" s="53"/>
      <c r="O561" s="53"/>
    </row>
    <row r="562" spans="1:15" ht="15.75" thickBot="1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2"/>
      <c r="M562" s="52"/>
      <c r="N562" s="53"/>
      <c r="O562" s="53"/>
    </row>
    <row r="563" spans="1:15" ht="15.75" thickBot="1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2"/>
      <c r="M563" s="52"/>
      <c r="N563" s="53"/>
      <c r="O563" s="53"/>
    </row>
    <row r="564" spans="1:15" ht="15.75" thickBot="1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2"/>
      <c r="M564" s="52"/>
      <c r="N564" s="53"/>
      <c r="O564" s="53"/>
    </row>
    <row r="565" spans="1:15" ht="15.75" thickBot="1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2"/>
      <c r="M565" s="52"/>
      <c r="N565" s="53"/>
      <c r="O565" s="53"/>
    </row>
    <row r="566" spans="1:15" ht="15.75" thickBot="1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2"/>
      <c r="M566" s="52"/>
      <c r="N566" s="53"/>
      <c r="O566" s="53"/>
    </row>
    <row r="567" spans="1:15" ht="15.75" thickBot="1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2"/>
      <c r="M567" s="52"/>
      <c r="N567" s="53"/>
      <c r="O567" s="53"/>
    </row>
    <row r="568" spans="1:15" ht="15.75" thickBot="1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2"/>
      <c r="M568" s="52"/>
      <c r="N568" s="53"/>
      <c r="O568" s="53"/>
    </row>
    <row r="569" spans="1:15" ht="15.75" thickBot="1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2"/>
      <c r="M569" s="52"/>
      <c r="N569" s="53"/>
      <c r="O569" s="53"/>
    </row>
    <row r="570" spans="1:15" ht="15.75" thickBot="1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2"/>
      <c r="M570" s="52"/>
      <c r="N570" s="53"/>
      <c r="O570" s="53"/>
    </row>
    <row r="571" spans="1:15" ht="15.75" thickBot="1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2"/>
      <c r="M571" s="52"/>
      <c r="N571" s="53"/>
      <c r="O571" s="53"/>
    </row>
    <row r="572" spans="1:15" ht="15.75" thickBot="1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2"/>
      <c r="M572" s="52"/>
      <c r="N572" s="53"/>
      <c r="O572" s="53"/>
    </row>
    <row r="573" spans="1:15" ht="15.75" thickBot="1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2"/>
      <c r="M573" s="52"/>
      <c r="N573" s="53"/>
      <c r="O573" s="53"/>
    </row>
    <row r="574" spans="1:15" ht="15.75" thickBot="1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2"/>
      <c r="M574" s="52"/>
      <c r="N574" s="53"/>
      <c r="O574" s="53"/>
    </row>
    <row r="575" spans="1:15" ht="15.75" thickBot="1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2"/>
      <c r="M575" s="52"/>
      <c r="N575" s="53"/>
      <c r="O575" s="53"/>
    </row>
    <row r="576" spans="1:15" ht="15.75" thickBot="1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2"/>
      <c r="M576" s="52"/>
      <c r="N576" s="53"/>
      <c r="O576" s="53"/>
    </row>
    <row r="577" spans="1:15" ht="15.75" thickBot="1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2"/>
      <c r="M577" s="52"/>
      <c r="N577" s="53"/>
      <c r="O577" s="53"/>
    </row>
    <row r="578" spans="1:15" ht="15.75" thickBot="1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2"/>
      <c r="M578" s="52"/>
      <c r="N578" s="53"/>
      <c r="O578" s="53"/>
    </row>
    <row r="579" spans="1:15" ht="15.75" thickBot="1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2"/>
      <c r="M579" s="52"/>
      <c r="N579" s="53"/>
      <c r="O579" s="53"/>
    </row>
    <row r="580" spans="1:15" ht="15.75" thickBot="1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2"/>
      <c r="M580" s="52"/>
      <c r="N580" s="53"/>
      <c r="O580" s="53"/>
    </row>
    <row r="581" spans="1:15" ht="15.75" thickBot="1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2"/>
      <c r="M581" s="52"/>
      <c r="N581" s="53"/>
      <c r="O581" s="53"/>
    </row>
    <row r="582" spans="1:15" ht="15.75" thickBot="1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2"/>
      <c r="M582" s="52"/>
      <c r="N582" s="53"/>
      <c r="O582" s="53"/>
    </row>
    <row r="583" spans="1:15" ht="15.75" thickBot="1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2"/>
      <c r="M583" s="52"/>
      <c r="N583" s="53"/>
      <c r="O583" s="53"/>
    </row>
    <row r="584" spans="1:15" ht="15.75" thickBot="1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2"/>
      <c r="M584" s="52"/>
      <c r="N584" s="53"/>
      <c r="O584" s="53"/>
    </row>
    <row r="585" spans="1:15" ht="15.75" thickBot="1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2"/>
      <c r="M585" s="52"/>
      <c r="N585" s="53"/>
      <c r="O585" s="53"/>
    </row>
    <row r="586" spans="1:15" ht="15.75" thickBot="1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2"/>
      <c r="M586" s="52"/>
      <c r="N586" s="53"/>
      <c r="O586" s="53"/>
    </row>
    <row r="587" spans="1:15" ht="15.75" thickBot="1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2"/>
      <c r="M587" s="52"/>
      <c r="N587" s="53"/>
      <c r="O587" s="53"/>
    </row>
    <row r="588" spans="1:15" ht="15.75" thickBot="1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2"/>
      <c r="M588" s="52"/>
      <c r="N588" s="53"/>
      <c r="O588" s="53"/>
    </row>
    <row r="589" spans="1:15" ht="15.75" thickBot="1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2"/>
      <c r="M589" s="52"/>
      <c r="N589" s="53"/>
      <c r="O589" s="53"/>
    </row>
    <row r="590" spans="1:15" ht="15.75" thickBot="1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2"/>
      <c r="M590" s="52"/>
      <c r="N590" s="53"/>
      <c r="O590" s="53"/>
    </row>
    <row r="591" spans="1:15" ht="15.75" thickBot="1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2"/>
      <c r="M591" s="52"/>
      <c r="N591" s="53"/>
      <c r="O591" s="53"/>
    </row>
    <row r="592" spans="1:15" ht="15.75" thickBot="1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2"/>
      <c r="M592" s="52"/>
      <c r="N592" s="53"/>
      <c r="O592" s="53"/>
    </row>
    <row r="593" spans="1:15" ht="15.75" thickBot="1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2"/>
      <c r="M593" s="52"/>
      <c r="N593" s="53"/>
      <c r="O593" s="53"/>
    </row>
    <row r="594" spans="1:15" ht="15.75" thickBot="1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2"/>
      <c r="M594" s="52"/>
      <c r="N594" s="53"/>
      <c r="O594" s="53"/>
    </row>
    <row r="595" spans="1:15" ht="15.75" thickBot="1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2"/>
      <c r="M595" s="52"/>
      <c r="N595" s="53"/>
      <c r="O595" s="53"/>
    </row>
    <row r="596" spans="1:15" ht="15.75" thickBot="1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2"/>
      <c r="M596" s="52"/>
      <c r="N596" s="53"/>
      <c r="O596" s="53"/>
    </row>
    <row r="597" spans="1:15" ht="15.75" thickBot="1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2"/>
      <c r="M597" s="52"/>
      <c r="N597" s="53"/>
      <c r="O597" s="53"/>
    </row>
    <row r="598" spans="1:15" ht="15.75" thickBot="1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2"/>
      <c r="M598" s="52"/>
      <c r="N598" s="53"/>
      <c r="O598" s="53"/>
    </row>
    <row r="599" spans="1:15" ht="15.75" thickBot="1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2"/>
      <c r="M599" s="52"/>
      <c r="N599" s="53"/>
      <c r="O599" s="53"/>
    </row>
    <row r="600" spans="1:15" ht="15.75" thickBot="1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2"/>
      <c r="M600" s="52"/>
      <c r="N600" s="53"/>
      <c r="O600" s="53"/>
    </row>
    <row r="601" spans="1:15" ht="15.75" thickBot="1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2"/>
      <c r="M601" s="52"/>
      <c r="N601" s="53"/>
      <c r="O601" s="53"/>
    </row>
    <row r="602" spans="1:15" ht="15.75" thickBot="1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2"/>
      <c r="M602" s="52"/>
      <c r="N602" s="53"/>
      <c r="O602" s="53"/>
    </row>
    <row r="603" spans="1:15" ht="15.75" thickBot="1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2"/>
      <c r="M603" s="52"/>
      <c r="N603" s="53"/>
      <c r="O603" s="53"/>
    </row>
    <row r="604" spans="1:15" ht="15.75" thickBot="1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2"/>
      <c r="M604" s="52"/>
      <c r="N604" s="53"/>
      <c r="O604" s="53"/>
    </row>
    <row r="605" spans="1:15" ht="15.75" thickBot="1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2"/>
      <c r="M605" s="52"/>
      <c r="N605" s="53"/>
      <c r="O605" s="53"/>
    </row>
    <row r="606" spans="1:15" ht="15.75" thickBot="1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2"/>
      <c r="M606" s="52"/>
      <c r="N606" s="53"/>
      <c r="O606" s="53"/>
    </row>
    <row r="607" spans="1:15" ht="15.75" thickBot="1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2"/>
      <c r="M607" s="52"/>
      <c r="N607" s="53"/>
      <c r="O607" s="53"/>
    </row>
    <row r="608" spans="1:15" ht="15.75" thickBot="1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2"/>
      <c r="M608" s="52"/>
      <c r="N608" s="53"/>
      <c r="O608" s="53"/>
    </row>
    <row r="609" spans="1:15" ht="15.75" thickBot="1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2"/>
      <c r="M609" s="52"/>
      <c r="N609" s="53"/>
      <c r="O609" s="53"/>
    </row>
    <row r="610" spans="1:15" ht="15.75" thickBot="1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2"/>
      <c r="M610" s="52"/>
      <c r="N610" s="53"/>
      <c r="O610" s="53"/>
    </row>
    <row r="611" spans="1:15" ht="15.75" thickBot="1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2"/>
      <c r="M611" s="52"/>
      <c r="N611" s="53"/>
      <c r="O611" s="53"/>
    </row>
    <row r="612" spans="1:15" ht="15.75" thickBot="1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2"/>
      <c r="M612" s="52"/>
      <c r="N612" s="53"/>
      <c r="O612" s="53"/>
    </row>
    <row r="613" spans="1:15" ht="15.75" thickBot="1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2"/>
      <c r="M613" s="52"/>
      <c r="N613" s="53"/>
      <c r="O613" s="53"/>
    </row>
    <row r="614" spans="1:15" ht="15.75" thickBot="1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2"/>
      <c r="M614" s="52"/>
      <c r="N614" s="53"/>
      <c r="O614" s="53"/>
    </row>
    <row r="615" spans="1:15" ht="15.75" thickBot="1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2"/>
      <c r="M615" s="52"/>
      <c r="N615" s="53"/>
      <c r="O615" s="53"/>
    </row>
    <row r="616" spans="1:15" ht="15.75" thickBot="1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2"/>
      <c r="M616" s="52"/>
      <c r="N616" s="53"/>
      <c r="O616" s="53"/>
    </row>
    <row r="617" spans="1:15" ht="15.75" thickBot="1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2"/>
      <c r="M617" s="52"/>
      <c r="N617" s="53"/>
      <c r="O617" s="53"/>
    </row>
    <row r="618" spans="1:15" ht="15.75" thickBot="1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2"/>
      <c r="M618" s="52"/>
      <c r="N618" s="53"/>
      <c r="O618" s="53"/>
    </row>
    <row r="619" spans="1:15" ht="15.75" thickBot="1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2"/>
      <c r="M619" s="52"/>
      <c r="N619" s="53"/>
      <c r="O619" s="53"/>
    </row>
    <row r="620" spans="1:15" ht="15.75" thickBot="1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2"/>
      <c r="M620" s="52"/>
      <c r="N620" s="53"/>
      <c r="O620" s="53"/>
    </row>
    <row r="621" spans="1:15" ht="15.75" thickBot="1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2"/>
      <c r="M621" s="52"/>
      <c r="N621" s="53"/>
      <c r="O621" s="53"/>
    </row>
    <row r="622" spans="1:15" ht="15.75" thickBot="1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2"/>
      <c r="M622" s="52"/>
      <c r="N622" s="53"/>
      <c r="O622" s="53"/>
    </row>
    <row r="623" spans="1:15" ht="15.75" thickBot="1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2"/>
      <c r="M623" s="52"/>
      <c r="N623" s="53"/>
      <c r="O623" s="53"/>
    </row>
  </sheetData>
  <mergeCells count="8">
    <mergeCell ref="L3:M3"/>
    <mergeCell ref="N3:O3"/>
    <mergeCell ref="A3:A4"/>
    <mergeCell ref="B3:B4"/>
    <mergeCell ref="C3:C4"/>
    <mergeCell ref="E3:F3"/>
    <mergeCell ref="H3:H4"/>
    <mergeCell ref="I3:K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SUMMARY RITASI</vt:lpstr>
      <vt:lpstr>PERINCIAN</vt:lpstr>
      <vt:lpstr>DATABASE</vt:lpstr>
      <vt:lpstr>DATA ACCURATE</vt:lpstr>
      <vt:lpstr>DATA TIMBANGAN</vt:lpstr>
      <vt:lpstr>'DATA ACCURATE'!Extract</vt:lpstr>
      <vt:lpstr>PERINCIAN!Extract</vt:lpstr>
      <vt:lpstr>PERINCIAN!Print_Area</vt:lpstr>
      <vt:lpstr>'SUMMARY RITASI'!Print_Area</vt:lpstr>
    </vt:vector>
  </TitlesOfParts>
  <Company>JKB Multilan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Etik</dc:creator>
  <cp:lastModifiedBy>JKB</cp:lastModifiedBy>
  <cp:lastPrinted>2019-10-12T04:35:56Z</cp:lastPrinted>
  <dcterms:created xsi:type="dcterms:W3CDTF">2018-12-27T07:09:33Z</dcterms:created>
  <dcterms:modified xsi:type="dcterms:W3CDTF">2019-10-12T04:36:31Z</dcterms:modified>
</cp:coreProperties>
</file>